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codeName="EstaPasta_de_trabalho"/>
  <mc:AlternateContent xmlns:mc="http://schemas.openxmlformats.org/markup-compatibility/2006">
    <mc:Choice Requires="x15">
      <x15ac:absPath xmlns:x15ac="http://schemas.microsoft.com/office/spreadsheetml/2010/11/ac" url="C:\Users\helio\Desktop\Appsicólogo\"/>
    </mc:Choice>
  </mc:AlternateContent>
  <xr:revisionPtr revIDLastSave="0" documentId="13_ncr:1_{144B6DCA-C2CF-4B45-9712-55A1F53B131F}" xr6:coauthVersionLast="45" xr6:coauthVersionMax="45" xr10:uidLastSave="{00000000-0000-0000-0000-000000000000}"/>
  <bookViews>
    <workbookView xWindow="1170" yWindow="1170" windowWidth="14730" windowHeight="14325" tabRatio="256" xr2:uid="{00000000-000D-0000-FFFF-FFFF00000000}"/>
  </bookViews>
  <sheets>
    <sheet name="Plan1" sheetId="1" r:id="rId1"/>
    <sheet name="Plan59" sheetId="59" state="hidden" r:id="rId2"/>
    <sheet name="Plan57" sheetId="57" state="hidden" r:id="rId3"/>
    <sheet name="Plan56" sheetId="56" state="hidden" r:id="rId4"/>
    <sheet name="Plan55" sheetId="55" state="hidden" r:id="rId5"/>
    <sheet name="Plan54" sheetId="54" state="hidden" r:id="rId6"/>
    <sheet name="Plan53" sheetId="53" state="hidden" r:id="rId7"/>
    <sheet name="Plan52" sheetId="52" state="hidden" r:id="rId8"/>
    <sheet name="Plan2" sheetId="2" state="hidden" r:id="rId9"/>
    <sheet name="Plan3" sheetId="3" state="hidden" r:id="rId10"/>
    <sheet name="Plan4" sheetId="4" state="hidden" r:id="rId11"/>
    <sheet name="Plan5" sheetId="5" state="hidden" r:id="rId12"/>
    <sheet name="Plan6" sheetId="6" state="hidden" r:id="rId13"/>
    <sheet name="Plan7" sheetId="7" state="hidden" r:id="rId14"/>
    <sheet name="Plan8" sheetId="8" state="hidden" r:id="rId15"/>
    <sheet name="Plan9" sheetId="9" state="hidden" r:id="rId16"/>
    <sheet name="Plan10" sheetId="10" state="hidden" r:id="rId17"/>
    <sheet name="Plan11" sheetId="11" state="hidden" r:id="rId18"/>
    <sheet name="Plan12" sheetId="12" state="hidden" r:id="rId19"/>
    <sheet name="Plan13" sheetId="13" state="hidden" r:id="rId20"/>
    <sheet name="Plan14" sheetId="14" state="hidden" r:id="rId21"/>
    <sheet name="Plan15" sheetId="15" state="hidden" r:id="rId22"/>
    <sheet name="Plan16" sheetId="16" state="hidden" r:id="rId23"/>
    <sheet name="Plan17" sheetId="17" state="hidden" r:id="rId24"/>
    <sheet name="Plan18" sheetId="18" state="hidden" r:id="rId25"/>
    <sheet name="Plan19" sheetId="19" state="hidden" r:id="rId26"/>
    <sheet name="Plan20" sheetId="20" state="hidden" r:id="rId27"/>
    <sheet name="Plan21" sheetId="21" state="hidden" r:id="rId28"/>
    <sheet name="Plan22" sheetId="22" state="hidden" r:id="rId29"/>
    <sheet name="Plan23" sheetId="23" state="hidden" r:id="rId30"/>
    <sheet name="Plan24" sheetId="24" state="hidden" r:id="rId31"/>
    <sheet name="Plan25" sheetId="25" state="hidden" r:id="rId32"/>
    <sheet name="Plan26" sheetId="26" state="hidden" r:id="rId33"/>
    <sheet name="Plan27" sheetId="27" state="hidden" r:id="rId34"/>
    <sheet name="Plan28" sheetId="28" state="hidden" r:id="rId35"/>
    <sheet name="Plan29" sheetId="29" state="hidden" r:id="rId36"/>
    <sheet name="Plan30" sheetId="30" state="hidden" r:id="rId37"/>
    <sheet name="Plan31" sheetId="31" state="hidden" r:id="rId38"/>
    <sheet name="Plan32" sheetId="32" state="hidden" r:id="rId39"/>
    <sheet name="Plan33" sheetId="33" state="hidden" r:id="rId40"/>
    <sheet name="Plan34" sheetId="34" state="hidden" r:id="rId41"/>
    <sheet name="Plan35" sheetId="35" state="hidden" r:id="rId42"/>
    <sheet name="Plan51" sheetId="51" state="hidden" r:id="rId43"/>
    <sheet name="Plan58" sheetId="58" state="hidden" r:id="rId44"/>
    <sheet name="Plan36" sheetId="36" state="hidden" r:id="rId45"/>
    <sheet name="Plan37" sheetId="37" state="hidden" r:id="rId46"/>
    <sheet name="Plan38" sheetId="38" state="hidden" r:id="rId47"/>
    <sheet name="Plan39" sheetId="39" state="hidden" r:id="rId48"/>
    <sheet name="Plan40" sheetId="40" state="hidden" r:id="rId49"/>
    <sheet name="Plan41" sheetId="41" state="hidden" r:id="rId50"/>
    <sheet name="Plan42" sheetId="42" state="hidden" r:id="rId51"/>
    <sheet name="Plan43" sheetId="43" state="hidden" r:id="rId52"/>
    <sheet name="Plan44" sheetId="44" state="hidden" r:id="rId53"/>
    <sheet name="Plan45" sheetId="45" state="hidden" r:id="rId54"/>
    <sheet name="Plan46" sheetId="46" state="hidden" r:id="rId55"/>
    <sheet name="Plan47" sheetId="47" state="hidden" r:id="rId56"/>
    <sheet name="Plan48" sheetId="48" state="hidden" r:id="rId57"/>
    <sheet name="Plan49" sheetId="49" state="hidden" r:id="rId58"/>
    <sheet name="Plan50" sheetId="50" state="hidden" r:id="rId59"/>
  </sheets>
  <externalReferences>
    <externalReference r:id="rId60"/>
  </externalReferences>
  <definedNames>
    <definedName name="_xlnm.Print_Area" localSheetId="0">Plan1!$A$5:$AO$46,Plan1!$AP$133:$BJ$258</definedName>
    <definedName name="data_de_hoje" localSheetId="36">Plan30!$AG$921:$AN$996</definedName>
    <definedName name="data_de_hoje_1" localSheetId="0">Plan1!#REF!</definedName>
    <definedName name="Print_Area" localSheetId="0">Plan1!#REF!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92" i="35" l="1"/>
  <c r="E92" i="35"/>
  <c r="D92" i="35"/>
  <c r="C92" i="35"/>
  <c r="B92" i="35"/>
  <c r="A92" i="35"/>
  <c r="F90" i="35"/>
  <c r="D90" i="35" l="1"/>
  <c r="H90" i="35"/>
  <c r="I9" i="1" l="1"/>
  <c r="K12" i="1" l="1"/>
  <c r="HH95" i="51" l="1"/>
  <c r="F93" i="35"/>
  <c r="B93" i="35"/>
  <c r="C93" i="35"/>
  <c r="D93" i="35"/>
  <c r="E93" i="35"/>
  <c r="A93" i="35"/>
  <c r="J93" i="35" l="1"/>
  <c r="M2" i="1" l="1"/>
  <c r="M3" i="1" s="1"/>
  <c r="K88" i="35" l="1"/>
  <c r="L7" i="1" l="1"/>
  <c r="E88" i="35" l="1"/>
  <c r="HI95" i="51" l="1"/>
  <c r="H85" i="35" l="1"/>
  <c r="J88" i="35" l="1"/>
  <c r="G84" i="35" l="1"/>
  <c r="G90" i="35" s="1"/>
  <c r="C88" i="35" l="1"/>
  <c r="HG103" i="51" l="1"/>
  <c r="HJ103" i="51"/>
  <c r="F2" i="1" l="1"/>
  <c r="G2" i="1" s="1"/>
  <c r="H2" i="1" s="1"/>
  <c r="F3" i="1"/>
  <c r="G3" i="1" l="1"/>
  <c r="H3" i="1" s="1"/>
  <c r="O1800" i="24" l="1"/>
  <c r="O1750" i="24"/>
  <c r="O1651" i="24"/>
  <c r="O1550" i="24"/>
  <c r="O1450" i="24"/>
  <c r="O1248" i="24"/>
  <c r="O1148" i="24"/>
  <c r="O998" i="24"/>
  <c r="AE967" i="24"/>
  <c r="AD967" i="24"/>
  <c r="AC967" i="24"/>
  <c r="AB967" i="24"/>
  <c r="Y967" i="24"/>
  <c r="X967" i="24"/>
  <c r="W967" i="24"/>
  <c r="AE966" i="24"/>
  <c r="AD966" i="24"/>
  <c r="AC966" i="24"/>
  <c r="AB966" i="24"/>
  <c r="Y966" i="24"/>
  <c r="X966" i="24"/>
  <c r="W966" i="24"/>
  <c r="AE965" i="24"/>
  <c r="AD965" i="24"/>
  <c r="AC965" i="24"/>
  <c r="AB965" i="24"/>
  <c r="Y965" i="24"/>
  <c r="X965" i="24"/>
  <c r="W965" i="24"/>
  <c r="AE964" i="24"/>
  <c r="AD964" i="24"/>
  <c r="AC964" i="24"/>
  <c r="AB964" i="24"/>
  <c r="Y964" i="24"/>
  <c r="X964" i="24"/>
  <c r="W964" i="24"/>
  <c r="AE963" i="24"/>
  <c r="AD963" i="24"/>
  <c r="AC963" i="24"/>
  <c r="AB963" i="24"/>
  <c r="Y963" i="24"/>
  <c r="X963" i="24"/>
  <c r="W963" i="24"/>
  <c r="AE962" i="24"/>
  <c r="AD962" i="24"/>
  <c r="AC962" i="24"/>
  <c r="AB962" i="24"/>
  <c r="Y962" i="24"/>
  <c r="X962" i="24"/>
  <c r="W962" i="24"/>
  <c r="AE961" i="24"/>
  <c r="AD961" i="24"/>
  <c r="AC961" i="24"/>
  <c r="AB961" i="24"/>
  <c r="Y961" i="24"/>
  <c r="X961" i="24"/>
  <c r="W961" i="24"/>
  <c r="AE960" i="24"/>
  <c r="AD960" i="24"/>
  <c r="AC960" i="24"/>
  <c r="AB960" i="24"/>
  <c r="Y960" i="24"/>
  <c r="X960" i="24"/>
  <c r="W960" i="24"/>
  <c r="AE959" i="24"/>
  <c r="AD959" i="24"/>
  <c r="AC959" i="24"/>
  <c r="AB959" i="24"/>
  <c r="Y959" i="24"/>
  <c r="X959" i="24"/>
  <c r="W959" i="24"/>
  <c r="AE958" i="24"/>
  <c r="AD958" i="24"/>
  <c r="AC958" i="24"/>
  <c r="AB958" i="24"/>
  <c r="Y958" i="24"/>
  <c r="X958" i="24"/>
  <c r="W958" i="24"/>
  <c r="AE957" i="24"/>
  <c r="AD957" i="24"/>
  <c r="AC957" i="24"/>
  <c r="AB957" i="24"/>
  <c r="Y957" i="24"/>
  <c r="X957" i="24"/>
  <c r="W957" i="24"/>
  <c r="AE956" i="24"/>
  <c r="AD956" i="24"/>
  <c r="AC956" i="24"/>
  <c r="AB956" i="24"/>
  <c r="Y956" i="24"/>
  <c r="X956" i="24"/>
  <c r="W956" i="24"/>
  <c r="AE955" i="24"/>
  <c r="AD955" i="24"/>
  <c r="AC955" i="24"/>
  <c r="AB955" i="24"/>
  <c r="Y955" i="24"/>
  <c r="X955" i="24"/>
  <c r="W955" i="24"/>
  <c r="AE954" i="24"/>
  <c r="AD954" i="24"/>
  <c r="AC954" i="24"/>
  <c r="AB954" i="24"/>
  <c r="Y954" i="24"/>
  <c r="X954" i="24"/>
  <c r="W954" i="24"/>
  <c r="AE953" i="24"/>
  <c r="AD953" i="24"/>
  <c r="AC953" i="24"/>
  <c r="AB953" i="24"/>
  <c r="Y953" i="24"/>
  <c r="X953" i="24"/>
  <c r="W953" i="24"/>
  <c r="AE952" i="24"/>
  <c r="AD952" i="24"/>
  <c r="AC952" i="24"/>
  <c r="AB952" i="24"/>
  <c r="Y952" i="24"/>
  <c r="X952" i="24"/>
  <c r="W952" i="24"/>
  <c r="AE951" i="24"/>
  <c r="AD951" i="24"/>
  <c r="AC951" i="24"/>
  <c r="AB951" i="24"/>
  <c r="Y951" i="24"/>
  <c r="X951" i="24"/>
  <c r="W951" i="24"/>
  <c r="AE950" i="24"/>
  <c r="AD950" i="24"/>
  <c r="AC950" i="24"/>
  <c r="AB950" i="24"/>
  <c r="Y950" i="24"/>
  <c r="X950" i="24"/>
  <c r="W950" i="24"/>
  <c r="AE949" i="24"/>
  <c r="AD949" i="24"/>
  <c r="AC949" i="24"/>
  <c r="AB949" i="24"/>
  <c r="Y949" i="24"/>
  <c r="X949" i="24"/>
  <c r="W949" i="24"/>
  <c r="U948" i="24"/>
  <c r="T948" i="24"/>
  <c r="S948" i="24"/>
  <c r="R948" i="24"/>
  <c r="Q948" i="24"/>
  <c r="P948" i="24"/>
  <c r="O948" i="24"/>
  <c r="AE919" i="24"/>
  <c r="AD919" i="24"/>
  <c r="AC919" i="24"/>
  <c r="AB919" i="24"/>
  <c r="Y919" i="24"/>
  <c r="X919" i="24"/>
  <c r="W919" i="24"/>
  <c r="AE918" i="24"/>
  <c r="AD918" i="24"/>
  <c r="AC918" i="24"/>
  <c r="AB918" i="24"/>
  <c r="Y918" i="24"/>
  <c r="X918" i="24"/>
  <c r="W918" i="24"/>
  <c r="AE917" i="24"/>
  <c r="AD917" i="24"/>
  <c r="AC917" i="24"/>
  <c r="AB917" i="24"/>
  <c r="Y917" i="24"/>
  <c r="X917" i="24"/>
  <c r="W917" i="24"/>
  <c r="AE916" i="24"/>
  <c r="AD916" i="24"/>
  <c r="AC916" i="24"/>
  <c r="AB916" i="24"/>
  <c r="Y916" i="24"/>
  <c r="X916" i="24"/>
  <c r="W916" i="24"/>
  <c r="AE915" i="24"/>
  <c r="AD915" i="24"/>
  <c r="AC915" i="24"/>
  <c r="AB915" i="24"/>
  <c r="Y915" i="24"/>
  <c r="X915" i="24"/>
  <c r="W915" i="24"/>
  <c r="AE914" i="24"/>
  <c r="AD914" i="24"/>
  <c r="AC914" i="24"/>
  <c r="AB914" i="24"/>
  <c r="Y914" i="24"/>
  <c r="X914" i="24"/>
  <c r="W914" i="24"/>
  <c r="AE913" i="24"/>
  <c r="AD913" i="24"/>
  <c r="AC913" i="24"/>
  <c r="AB913" i="24"/>
  <c r="Y913" i="24"/>
  <c r="X913" i="24"/>
  <c r="W913" i="24"/>
  <c r="AE912" i="24"/>
  <c r="AD912" i="24"/>
  <c r="AC912" i="24"/>
  <c r="AB912" i="24"/>
  <c r="Y912" i="24"/>
  <c r="X912" i="24"/>
  <c r="W912" i="24"/>
  <c r="AE911" i="24"/>
  <c r="AD911" i="24"/>
  <c r="AC911" i="24"/>
  <c r="AB911" i="24"/>
  <c r="Y911" i="24"/>
  <c r="X911" i="24"/>
  <c r="W911" i="24"/>
  <c r="AE910" i="24"/>
  <c r="AD910" i="24"/>
  <c r="AC910" i="24"/>
  <c r="AB910" i="24"/>
  <c r="Y910" i="24"/>
  <c r="X910" i="24"/>
  <c r="W910" i="24"/>
  <c r="AE909" i="24"/>
  <c r="AD909" i="24"/>
  <c r="AC909" i="24"/>
  <c r="AB909" i="24"/>
  <c r="Y909" i="24"/>
  <c r="X909" i="24"/>
  <c r="W909" i="24"/>
  <c r="AE908" i="24"/>
  <c r="AD908" i="24"/>
  <c r="AC908" i="24"/>
  <c r="AB908" i="24"/>
  <c r="Y908" i="24"/>
  <c r="X908" i="24"/>
  <c r="W908" i="24"/>
  <c r="AE907" i="24"/>
  <c r="AD907" i="24"/>
  <c r="AC907" i="24"/>
  <c r="AB907" i="24"/>
  <c r="Y907" i="24"/>
  <c r="X907" i="24"/>
  <c r="W907" i="24"/>
  <c r="AE906" i="24"/>
  <c r="AD906" i="24"/>
  <c r="AC906" i="24"/>
  <c r="AB906" i="24"/>
  <c r="Y906" i="24"/>
  <c r="X906" i="24"/>
  <c r="W906" i="24"/>
  <c r="AE905" i="24"/>
  <c r="AD905" i="24"/>
  <c r="AC905" i="24"/>
  <c r="AB905" i="24"/>
  <c r="Y905" i="24"/>
  <c r="X905" i="24"/>
  <c r="W905" i="24"/>
  <c r="AE904" i="24"/>
  <c r="AD904" i="24"/>
  <c r="AC904" i="24"/>
  <c r="AB904" i="24"/>
  <c r="Y904" i="24"/>
  <c r="X904" i="24"/>
  <c r="W904" i="24"/>
  <c r="AE903" i="24"/>
  <c r="AD903" i="24"/>
  <c r="AC903" i="24"/>
  <c r="AB903" i="24"/>
  <c r="Y903" i="24"/>
  <c r="X903" i="24"/>
  <c r="W903" i="24"/>
  <c r="AE902" i="24"/>
  <c r="AD902" i="24"/>
  <c r="AC902" i="24"/>
  <c r="AB902" i="24"/>
  <c r="Y902" i="24"/>
  <c r="X902" i="24"/>
  <c r="W902" i="24"/>
  <c r="AE901" i="24"/>
  <c r="AD901" i="24"/>
  <c r="AC901" i="24"/>
  <c r="AB901" i="24"/>
  <c r="Y901" i="24"/>
  <c r="X901" i="24"/>
  <c r="W901" i="24"/>
  <c r="U900" i="24"/>
  <c r="T900" i="24"/>
  <c r="S900" i="24"/>
  <c r="R900" i="24"/>
  <c r="Q900" i="24"/>
  <c r="P900" i="24"/>
  <c r="O900" i="24"/>
  <c r="BI893" i="24"/>
  <c r="BG893" i="24"/>
  <c r="BE893" i="24"/>
  <c r="BD893" i="24"/>
  <c r="BC893" i="24"/>
  <c r="AZ893" i="24"/>
  <c r="BN892" i="24"/>
  <c r="BM892" i="24"/>
  <c r="BL892" i="24"/>
  <c r="BK892" i="24"/>
  <c r="BJ892" i="24"/>
  <c r="BI892" i="24"/>
  <c r="BG892" i="24"/>
  <c r="BF892" i="24"/>
  <c r="BE892" i="24"/>
  <c r="BD892" i="24"/>
  <c r="BC892" i="24"/>
  <c r="BB892" i="24"/>
  <c r="BA892" i="24"/>
  <c r="AZ892" i="24"/>
  <c r="AY892" i="24"/>
  <c r="BN891" i="24"/>
  <c r="BM891" i="24"/>
  <c r="BL891" i="24"/>
  <c r="BK891" i="24"/>
  <c r="BJ891" i="24"/>
  <c r="BI891" i="24"/>
  <c r="BG891" i="24"/>
  <c r="BF891" i="24"/>
  <c r="BE891" i="24"/>
  <c r="BD891" i="24"/>
  <c r="BC891" i="24"/>
  <c r="BB891" i="24"/>
  <c r="BA891" i="24"/>
  <c r="AZ891" i="24"/>
  <c r="AY891" i="24"/>
  <c r="BN890" i="24"/>
  <c r="BM890" i="24"/>
  <c r="BL890" i="24"/>
  <c r="BK890" i="24"/>
  <c r="BJ890" i="24"/>
  <c r="BI890" i="24"/>
  <c r="BG890" i="24"/>
  <c r="BF890" i="24"/>
  <c r="BE890" i="24"/>
  <c r="BD890" i="24"/>
  <c r="BC890" i="24"/>
  <c r="BB890" i="24"/>
  <c r="BA890" i="24"/>
  <c r="AZ890" i="24"/>
  <c r="AY890" i="24"/>
  <c r="BN889" i="24"/>
  <c r="BM889" i="24"/>
  <c r="BL889" i="24"/>
  <c r="BK889" i="24"/>
  <c r="BJ889" i="24"/>
  <c r="BI889" i="24"/>
  <c r="BG889" i="24"/>
  <c r="BF889" i="24"/>
  <c r="BE889" i="24"/>
  <c r="BD889" i="24"/>
  <c r="BC889" i="24"/>
  <c r="BB889" i="24"/>
  <c r="BA889" i="24"/>
  <c r="AZ889" i="24"/>
  <c r="AY889" i="24"/>
  <c r="BN888" i="24"/>
  <c r="BM888" i="24"/>
  <c r="BL888" i="24"/>
  <c r="BK888" i="24"/>
  <c r="BJ888" i="24"/>
  <c r="BI888" i="24"/>
  <c r="BG888" i="24"/>
  <c r="BF888" i="24"/>
  <c r="BE888" i="24"/>
  <c r="BD888" i="24"/>
  <c r="BC888" i="24"/>
  <c r="BB888" i="24"/>
  <c r="BA888" i="24"/>
  <c r="AZ888" i="24"/>
  <c r="AY888" i="24"/>
  <c r="BN887" i="24"/>
  <c r="BM887" i="24"/>
  <c r="BL887" i="24"/>
  <c r="BK887" i="24"/>
  <c r="BJ887" i="24"/>
  <c r="BI887" i="24"/>
  <c r="BG887" i="24"/>
  <c r="BF887" i="24"/>
  <c r="BE887" i="24"/>
  <c r="BD887" i="24"/>
  <c r="BC887" i="24"/>
  <c r="BB887" i="24"/>
  <c r="BA887" i="24"/>
  <c r="AZ887" i="24"/>
  <c r="AY887" i="24"/>
  <c r="BN886" i="24"/>
  <c r="BM886" i="24"/>
  <c r="BL886" i="24"/>
  <c r="BK886" i="24"/>
  <c r="BJ886" i="24"/>
  <c r="BI886" i="24"/>
  <c r="BG886" i="24"/>
  <c r="BF886" i="24"/>
  <c r="BE886" i="24"/>
  <c r="BD886" i="24"/>
  <c r="BC886" i="24"/>
  <c r="BB886" i="24"/>
  <c r="BA886" i="24"/>
  <c r="AZ886" i="24"/>
  <c r="AY886" i="24"/>
  <c r="BN885" i="24"/>
  <c r="BM885" i="24"/>
  <c r="BL885" i="24"/>
  <c r="BK885" i="24"/>
  <c r="BJ885" i="24"/>
  <c r="BI885" i="24"/>
  <c r="BG885" i="24"/>
  <c r="BF885" i="24"/>
  <c r="BE885" i="24"/>
  <c r="BD885" i="24"/>
  <c r="BC885" i="24"/>
  <c r="BB885" i="24"/>
  <c r="BA885" i="24"/>
  <c r="AZ885" i="24"/>
  <c r="AY885" i="24"/>
  <c r="BN884" i="24"/>
  <c r="BM884" i="24"/>
  <c r="BL884" i="24"/>
  <c r="BK884" i="24"/>
  <c r="BJ884" i="24"/>
  <c r="BI884" i="24"/>
  <c r="BG884" i="24"/>
  <c r="BF884" i="24"/>
  <c r="BE884" i="24"/>
  <c r="BD884" i="24"/>
  <c r="BC884" i="24"/>
  <c r="BB884" i="24"/>
  <c r="BA884" i="24"/>
  <c r="AZ884" i="24"/>
  <c r="AY884" i="24"/>
  <c r="BN883" i="24"/>
  <c r="BM883" i="24"/>
  <c r="BL883" i="24"/>
  <c r="BK883" i="24"/>
  <c r="BJ883" i="24"/>
  <c r="BI883" i="24"/>
  <c r="BG883" i="24"/>
  <c r="BF883" i="24"/>
  <c r="BE883" i="24"/>
  <c r="BD883" i="24"/>
  <c r="BC883" i="24"/>
  <c r="BB883" i="24"/>
  <c r="BA883" i="24"/>
  <c r="AZ883" i="24"/>
  <c r="AY883" i="24"/>
  <c r="BN882" i="24"/>
  <c r="BM882" i="24"/>
  <c r="BL882" i="24"/>
  <c r="BK882" i="24"/>
  <c r="BJ882" i="24"/>
  <c r="BI882" i="24"/>
  <c r="BG882" i="24"/>
  <c r="BF882" i="24"/>
  <c r="BE882" i="24"/>
  <c r="BD882" i="24"/>
  <c r="BC882" i="24"/>
  <c r="BB882" i="24"/>
  <c r="BA882" i="24"/>
  <c r="AZ882" i="24"/>
  <c r="AY882" i="24"/>
  <c r="BN881" i="24"/>
  <c r="BM881" i="24"/>
  <c r="BL881" i="24"/>
  <c r="BK881" i="24"/>
  <c r="BJ881" i="24"/>
  <c r="BI881" i="24"/>
  <c r="BG881" i="24"/>
  <c r="BF881" i="24"/>
  <c r="BE881" i="24"/>
  <c r="BD881" i="24"/>
  <c r="BC881" i="24"/>
  <c r="BB881" i="24"/>
  <c r="BA881" i="24"/>
  <c r="AZ881" i="24"/>
  <c r="AY881" i="24"/>
  <c r="BN880" i="24"/>
  <c r="BM880" i="24"/>
  <c r="BL880" i="24"/>
  <c r="BK880" i="24"/>
  <c r="BJ880" i="24"/>
  <c r="BI880" i="24"/>
  <c r="BG880" i="24"/>
  <c r="BF880" i="24"/>
  <c r="BE880" i="24"/>
  <c r="BD880" i="24"/>
  <c r="BC880" i="24"/>
  <c r="BB880" i="24"/>
  <c r="BA880" i="24"/>
  <c r="AZ880" i="24"/>
  <c r="AY880" i="24"/>
  <c r="BN879" i="24"/>
  <c r="BM879" i="24"/>
  <c r="BL879" i="24"/>
  <c r="BK879" i="24"/>
  <c r="BJ879" i="24"/>
  <c r="BI879" i="24"/>
  <c r="BG879" i="24"/>
  <c r="BF879" i="24"/>
  <c r="BE879" i="24"/>
  <c r="BD879" i="24"/>
  <c r="BC879" i="24"/>
  <c r="BB879" i="24"/>
  <c r="BA879" i="24"/>
  <c r="AZ879" i="24"/>
  <c r="AY879" i="24"/>
  <c r="BN878" i="24"/>
  <c r="BM878" i="24"/>
  <c r="BL878" i="24"/>
  <c r="BK878" i="24"/>
  <c r="BJ878" i="24"/>
  <c r="BI878" i="24"/>
  <c r="BG878" i="24"/>
  <c r="BF878" i="24"/>
  <c r="BE878" i="24"/>
  <c r="BD878" i="24"/>
  <c r="BC878" i="24"/>
  <c r="BB878" i="24"/>
  <c r="BA878" i="24"/>
  <c r="AZ878" i="24"/>
  <c r="AY878" i="24"/>
  <c r="BN877" i="24"/>
  <c r="BM877" i="24"/>
  <c r="BL877" i="24"/>
  <c r="BK877" i="24"/>
  <c r="BJ877" i="24"/>
  <c r="BI877" i="24"/>
  <c r="BG877" i="24"/>
  <c r="BF877" i="24"/>
  <c r="BE877" i="24"/>
  <c r="BD877" i="24"/>
  <c r="BC877" i="24"/>
  <c r="BB877" i="24"/>
  <c r="BA877" i="24"/>
  <c r="AZ877" i="24"/>
  <c r="AY877" i="24"/>
  <c r="BN876" i="24"/>
  <c r="BM876" i="24"/>
  <c r="BL876" i="24"/>
  <c r="BK876" i="24"/>
  <c r="BJ876" i="24"/>
  <c r="BI876" i="24"/>
  <c r="BG876" i="24"/>
  <c r="BF876" i="24"/>
  <c r="BE876" i="24"/>
  <c r="BD876" i="24"/>
  <c r="BC876" i="24"/>
  <c r="BB876" i="24"/>
  <c r="BA876" i="24"/>
  <c r="AZ876" i="24"/>
  <c r="AY876" i="24"/>
  <c r="BN875" i="24"/>
  <c r="BM875" i="24"/>
  <c r="BL875" i="24"/>
  <c r="BK875" i="24"/>
  <c r="BJ875" i="24"/>
  <c r="BI875" i="24"/>
  <c r="BG875" i="24"/>
  <c r="BF875" i="24"/>
  <c r="BE875" i="24"/>
  <c r="BD875" i="24"/>
  <c r="BC875" i="24"/>
  <c r="BB875" i="24"/>
  <c r="BA875" i="24"/>
  <c r="AZ875" i="24"/>
  <c r="AY875" i="24"/>
  <c r="BN874" i="24"/>
  <c r="BM874" i="24"/>
  <c r="BL874" i="24"/>
  <c r="BK874" i="24"/>
  <c r="BJ874" i="24"/>
  <c r="BI874" i="24"/>
  <c r="BG874" i="24"/>
  <c r="BF874" i="24"/>
  <c r="BE874" i="24"/>
  <c r="BD874" i="24"/>
  <c r="BC874" i="24"/>
  <c r="BB874" i="24"/>
  <c r="BA874" i="24"/>
  <c r="AZ874" i="24"/>
  <c r="AY874" i="24"/>
  <c r="BI869" i="24"/>
  <c r="BG869" i="24"/>
  <c r="BE869" i="24"/>
  <c r="BD869" i="24"/>
  <c r="BC869" i="24"/>
  <c r="BA869" i="24"/>
  <c r="AZ869" i="24"/>
  <c r="BN868" i="24"/>
  <c r="BM868" i="24"/>
  <c r="BL868" i="24"/>
  <c r="BK868" i="24"/>
  <c r="BJ868" i="24"/>
  <c r="BI868" i="24"/>
  <c r="BG868" i="24"/>
  <c r="BF868" i="24"/>
  <c r="BE868" i="24"/>
  <c r="BD868" i="24"/>
  <c r="BC868" i="24"/>
  <c r="BB868" i="24"/>
  <c r="BA868" i="24"/>
  <c r="AZ868" i="24"/>
  <c r="AY868" i="24"/>
  <c r="BN867" i="24"/>
  <c r="BM867" i="24"/>
  <c r="BL867" i="24"/>
  <c r="BK867" i="24"/>
  <c r="BJ867" i="24"/>
  <c r="BI867" i="24"/>
  <c r="BG867" i="24"/>
  <c r="BF867" i="24"/>
  <c r="BE867" i="24"/>
  <c r="BD867" i="24"/>
  <c r="BC867" i="24"/>
  <c r="BB867" i="24"/>
  <c r="BA867" i="24"/>
  <c r="AZ867" i="24"/>
  <c r="AY867" i="24"/>
  <c r="AE867" i="24"/>
  <c r="AD867" i="24"/>
  <c r="AC867" i="24"/>
  <c r="AB867" i="24"/>
  <c r="Y867" i="24"/>
  <c r="X867" i="24"/>
  <c r="W867" i="24"/>
  <c r="BN866" i="24"/>
  <c r="BM866" i="24"/>
  <c r="BL866" i="24"/>
  <c r="BK866" i="24"/>
  <c r="BJ866" i="24"/>
  <c r="BI866" i="24"/>
  <c r="BG866" i="24"/>
  <c r="BF866" i="24"/>
  <c r="BE866" i="24"/>
  <c r="BD866" i="24"/>
  <c r="BC866" i="24"/>
  <c r="BB866" i="24"/>
  <c r="BA866" i="24"/>
  <c r="AZ866" i="24"/>
  <c r="AY866" i="24"/>
  <c r="AE866" i="24"/>
  <c r="AD866" i="24"/>
  <c r="AC866" i="24"/>
  <c r="AB866" i="24"/>
  <c r="Y866" i="24"/>
  <c r="X866" i="24"/>
  <c r="W866" i="24"/>
  <c r="BN865" i="24"/>
  <c r="BM865" i="24"/>
  <c r="BL865" i="24"/>
  <c r="BK865" i="24"/>
  <c r="BJ865" i="24"/>
  <c r="BI865" i="24"/>
  <c r="BG865" i="24"/>
  <c r="BF865" i="24"/>
  <c r="BE865" i="24"/>
  <c r="BD865" i="24"/>
  <c r="BC865" i="24"/>
  <c r="BB865" i="24"/>
  <c r="BA865" i="24"/>
  <c r="AZ865" i="24"/>
  <c r="AY865" i="24"/>
  <c r="AE865" i="24"/>
  <c r="AD865" i="24"/>
  <c r="AC865" i="24"/>
  <c r="AB865" i="24"/>
  <c r="Y865" i="24"/>
  <c r="X865" i="24"/>
  <c r="W865" i="24"/>
  <c r="BN864" i="24"/>
  <c r="BM864" i="24"/>
  <c r="BL864" i="24"/>
  <c r="BK864" i="24"/>
  <c r="BJ864" i="24"/>
  <c r="BI864" i="24"/>
  <c r="BG864" i="24"/>
  <c r="BF864" i="24"/>
  <c r="BE864" i="24"/>
  <c r="BD864" i="24"/>
  <c r="BC864" i="24"/>
  <c r="BB864" i="24"/>
  <c r="BA864" i="24"/>
  <c r="AZ864" i="24"/>
  <c r="AY864" i="24"/>
  <c r="AE864" i="24"/>
  <c r="AD864" i="24"/>
  <c r="AC864" i="24"/>
  <c r="AB864" i="24"/>
  <c r="Y864" i="24"/>
  <c r="X864" i="24"/>
  <c r="W864" i="24"/>
  <c r="BN863" i="24"/>
  <c r="BM863" i="24"/>
  <c r="BL863" i="24"/>
  <c r="BK863" i="24"/>
  <c r="BJ863" i="24"/>
  <c r="BI863" i="24"/>
  <c r="BG863" i="24"/>
  <c r="BF863" i="24"/>
  <c r="BE863" i="24"/>
  <c r="BD863" i="24"/>
  <c r="BC863" i="24"/>
  <c r="BB863" i="24"/>
  <c r="BA863" i="24"/>
  <c r="AZ863" i="24"/>
  <c r="AY863" i="24"/>
  <c r="AE863" i="24"/>
  <c r="AD863" i="24"/>
  <c r="AC863" i="24"/>
  <c r="AB863" i="24"/>
  <c r="Y863" i="24"/>
  <c r="X863" i="24"/>
  <c r="W863" i="24"/>
  <c r="BN862" i="24"/>
  <c r="BM862" i="24"/>
  <c r="BL862" i="24"/>
  <c r="BK862" i="24"/>
  <c r="BJ862" i="24"/>
  <c r="BI862" i="24"/>
  <c r="BG862" i="24"/>
  <c r="BF862" i="24"/>
  <c r="BE862" i="24"/>
  <c r="BD862" i="24"/>
  <c r="BC862" i="24"/>
  <c r="BB862" i="24"/>
  <c r="BA862" i="24"/>
  <c r="AZ862" i="24"/>
  <c r="AY862" i="24"/>
  <c r="AE862" i="24"/>
  <c r="AD862" i="24"/>
  <c r="AC862" i="24"/>
  <c r="AB862" i="24"/>
  <c r="Y862" i="24"/>
  <c r="X862" i="24"/>
  <c r="W862" i="24"/>
  <c r="BN861" i="24"/>
  <c r="BM861" i="24"/>
  <c r="BL861" i="24"/>
  <c r="BK861" i="24"/>
  <c r="BJ861" i="24"/>
  <c r="BI861" i="24"/>
  <c r="BG861" i="24"/>
  <c r="BF861" i="24"/>
  <c r="BE861" i="24"/>
  <c r="BD861" i="24"/>
  <c r="BC861" i="24"/>
  <c r="BB861" i="24"/>
  <c r="BA861" i="24"/>
  <c r="AZ861" i="24"/>
  <c r="AY861" i="24"/>
  <c r="AE861" i="24"/>
  <c r="AD861" i="24"/>
  <c r="AC861" i="24"/>
  <c r="AB861" i="24"/>
  <c r="Y861" i="24"/>
  <c r="X861" i="24"/>
  <c r="W861" i="24"/>
  <c r="BN860" i="24"/>
  <c r="BM860" i="24"/>
  <c r="BL860" i="24"/>
  <c r="BK860" i="24"/>
  <c r="BJ860" i="24"/>
  <c r="BI860" i="24"/>
  <c r="BG860" i="24"/>
  <c r="BF860" i="24"/>
  <c r="BE860" i="24"/>
  <c r="BD860" i="24"/>
  <c r="BC860" i="24"/>
  <c r="BB860" i="24"/>
  <c r="BA860" i="24"/>
  <c r="AZ860" i="24"/>
  <c r="AY860" i="24"/>
  <c r="AE860" i="24"/>
  <c r="AD860" i="24"/>
  <c r="AC860" i="24"/>
  <c r="AB860" i="24"/>
  <c r="Y860" i="24"/>
  <c r="X860" i="24"/>
  <c r="W860" i="24"/>
  <c r="BN859" i="24"/>
  <c r="BM859" i="24"/>
  <c r="BL859" i="24"/>
  <c r="BK859" i="24"/>
  <c r="BJ859" i="24"/>
  <c r="BI859" i="24"/>
  <c r="BG859" i="24"/>
  <c r="BF859" i="24"/>
  <c r="BE859" i="24"/>
  <c r="BD859" i="24"/>
  <c r="BC859" i="24"/>
  <c r="BB859" i="24"/>
  <c r="BA859" i="24"/>
  <c r="AZ859" i="24"/>
  <c r="AY859" i="24"/>
  <c r="AE859" i="24"/>
  <c r="AD859" i="24"/>
  <c r="AC859" i="24"/>
  <c r="AB859" i="24"/>
  <c r="Y859" i="24"/>
  <c r="X859" i="24"/>
  <c r="W859" i="24"/>
  <c r="BN858" i="24"/>
  <c r="BM858" i="24"/>
  <c r="BL858" i="24"/>
  <c r="BK858" i="24"/>
  <c r="BJ858" i="24"/>
  <c r="BI858" i="24"/>
  <c r="BG858" i="24"/>
  <c r="BF858" i="24"/>
  <c r="BE858" i="24"/>
  <c r="BD858" i="24"/>
  <c r="BC858" i="24"/>
  <c r="BB858" i="24"/>
  <c r="BA858" i="24"/>
  <c r="AZ858" i="24"/>
  <c r="AY858" i="24"/>
  <c r="AE858" i="24"/>
  <c r="AD858" i="24"/>
  <c r="AC858" i="24"/>
  <c r="AB858" i="24"/>
  <c r="Y858" i="24"/>
  <c r="X858" i="24"/>
  <c r="W858" i="24"/>
  <c r="BN857" i="24"/>
  <c r="BM857" i="24"/>
  <c r="BL857" i="24"/>
  <c r="BK857" i="24"/>
  <c r="BJ857" i="24"/>
  <c r="BI857" i="24"/>
  <c r="BG857" i="24"/>
  <c r="BF857" i="24"/>
  <c r="BE857" i="24"/>
  <c r="BD857" i="24"/>
  <c r="BC857" i="24"/>
  <c r="BB857" i="24"/>
  <c r="BA857" i="24"/>
  <c r="AZ857" i="24"/>
  <c r="AY857" i="24"/>
  <c r="AE857" i="24"/>
  <c r="AD857" i="24"/>
  <c r="AC857" i="24"/>
  <c r="AB857" i="24"/>
  <c r="Y857" i="24"/>
  <c r="X857" i="24"/>
  <c r="W857" i="24"/>
  <c r="BN856" i="24"/>
  <c r="BM856" i="24"/>
  <c r="BL856" i="24"/>
  <c r="BK856" i="24"/>
  <c r="BJ856" i="24"/>
  <c r="BI856" i="24"/>
  <c r="BG856" i="24"/>
  <c r="BF856" i="24"/>
  <c r="BE856" i="24"/>
  <c r="BD856" i="24"/>
  <c r="BC856" i="24"/>
  <c r="BB856" i="24"/>
  <c r="BA856" i="24"/>
  <c r="AZ856" i="24"/>
  <c r="AY856" i="24"/>
  <c r="AE856" i="24"/>
  <c r="AD856" i="24"/>
  <c r="AC856" i="24"/>
  <c r="AB856" i="24"/>
  <c r="Y856" i="24"/>
  <c r="X856" i="24"/>
  <c r="W856" i="24"/>
  <c r="BN855" i="24"/>
  <c r="BM855" i="24"/>
  <c r="BL855" i="24"/>
  <c r="BK855" i="24"/>
  <c r="BJ855" i="24"/>
  <c r="BI855" i="24"/>
  <c r="BG855" i="24"/>
  <c r="BF855" i="24"/>
  <c r="BE855" i="24"/>
  <c r="BD855" i="24"/>
  <c r="BC855" i="24"/>
  <c r="BB855" i="24"/>
  <c r="BA855" i="24"/>
  <c r="AZ855" i="24"/>
  <c r="AY855" i="24"/>
  <c r="AE855" i="24"/>
  <c r="AD855" i="24"/>
  <c r="AC855" i="24"/>
  <c r="AB855" i="24"/>
  <c r="Y855" i="24"/>
  <c r="X855" i="24"/>
  <c r="W855" i="24"/>
  <c r="BN854" i="24"/>
  <c r="BM854" i="24"/>
  <c r="BL854" i="24"/>
  <c r="BK854" i="24"/>
  <c r="BJ854" i="24"/>
  <c r="BI854" i="24"/>
  <c r="BG854" i="24"/>
  <c r="BF854" i="24"/>
  <c r="BE854" i="24"/>
  <c r="BD854" i="24"/>
  <c r="BC854" i="24"/>
  <c r="BB854" i="24"/>
  <c r="BA854" i="24"/>
  <c r="AZ854" i="24"/>
  <c r="AY854" i="24"/>
  <c r="AE854" i="24"/>
  <c r="AD854" i="24"/>
  <c r="AC854" i="24"/>
  <c r="AB854" i="24"/>
  <c r="Y854" i="24"/>
  <c r="X854" i="24"/>
  <c r="W854" i="24"/>
  <c r="BN853" i="24"/>
  <c r="BM853" i="24"/>
  <c r="BL853" i="24"/>
  <c r="BK853" i="24"/>
  <c r="BJ853" i="24"/>
  <c r="BI853" i="24"/>
  <c r="BG853" i="24"/>
  <c r="BF853" i="24"/>
  <c r="BE853" i="24"/>
  <c r="BD853" i="24"/>
  <c r="BC853" i="24"/>
  <c r="BB853" i="24"/>
  <c r="BA853" i="24"/>
  <c r="AZ853" i="24"/>
  <c r="AY853" i="24"/>
  <c r="AE853" i="24"/>
  <c r="AD853" i="24"/>
  <c r="AC853" i="24"/>
  <c r="AB853" i="24"/>
  <c r="Y853" i="24"/>
  <c r="X853" i="24"/>
  <c r="W853" i="24"/>
  <c r="BN852" i="24"/>
  <c r="BM852" i="24"/>
  <c r="BL852" i="24"/>
  <c r="BK852" i="24"/>
  <c r="BJ852" i="24"/>
  <c r="BI852" i="24"/>
  <c r="BG852" i="24"/>
  <c r="BF852" i="24"/>
  <c r="BE852" i="24"/>
  <c r="BD852" i="24"/>
  <c r="BC852" i="24"/>
  <c r="BB852" i="24"/>
  <c r="BA852" i="24"/>
  <c r="AZ852" i="24"/>
  <c r="AY852" i="24"/>
  <c r="AE852" i="24"/>
  <c r="AD852" i="24"/>
  <c r="AC852" i="24"/>
  <c r="AB852" i="24"/>
  <c r="Y852" i="24"/>
  <c r="X852" i="24"/>
  <c r="W852" i="24"/>
  <c r="BN851" i="24"/>
  <c r="BM851" i="24"/>
  <c r="BL851" i="24"/>
  <c r="BK851" i="24"/>
  <c r="BJ851" i="24"/>
  <c r="BI851" i="24"/>
  <c r="BG851" i="24"/>
  <c r="BF851" i="24"/>
  <c r="BE851" i="24"/>
  <c r="BD851" i="24"/>
  <c r="BC851" i="24"/>
  <c r="BB851" i="24"/>
  <c r="BA851" i="24"/>
  <c r="AZ851" i="24"/>
  <c r="AY851" i="24"/>
  <c r="AE851" i="24"/>
  <c r="AD851" i="24"/>
  <c r="AC851" i="24"/>
  <c r="AB851" i="24"/>
  <c r="Y851" i="24"/>
  <c r="X851" i="24"/>
  <c r="W851" i="24"/>
  <c r="BN850" i="24"/>
  <c r="BM850" i="24"/>
  <c r="BL850" i="24"/>
  <c r="BK850" i="24"/>
  <c r="BJ850" i="24"/>
  <c r="BI850" i="24"/>
  <c r="BG850" i="24"/>
  <c r="BF850" i="24"/>
  <c r="BE850" i="24"/>
  <c r="BD850" i="24"/>
  <c r="BC850" i="24"/>
  <c r="BB850" i="24"/>
  <c r="BA850" i="24"/>
  <c r="AZ850" i="24"/>
  <c r="AY850" i="24"/>
  <c r="AE850" i="24"/>
  <c r="AD850" i="24"/>
  <c r="AC850" i="24"/>
  <c r="AB850" i="24"/>
  <c r="Y850" i="24"/>
  <c r="X850" i="24"/>
  <c r="W850" i="24"/>
  <c r="AE849" i="24"/>
  <c r="AD849" i="24"/>
  <c r="AC849" i="24"/>
  <c r="AB849" i="24"/>
  <c r="Y849" i="24"/>
  <c r="X849" i="24"/>
  <c r="W849" i="24"/>
  <c r="U848" i="24"/>
  <c r="T848" i="24"/>
  <c r="S848" i="24"/>
  <c r="R848" i="24"/>
  <c r="Q848" i="24"/>
  <c r="P848" i="24"/>
  <c r="O848" i="24"/>
  <c r="BI845" i="24"/>
  <c r="BG845" i="24"/>
  <c r="BE845" i="24"/>
  <c r="BD845" i="24"/>
  <c r="BC845" i="24"/>
  <c r="BA845" i="24"/>
  <c r="AZ845" i="24"/>
  <c r="BN844" i="24"/>
  <c r="BM844" i="24"/>
  <c r="BL844" i="24"/>
  <c r="BK844" i="24"/>
  <c r="BJ844" i="24"/>
  <c r="BI844" i="24"/>
  <c r="BG844" i="24"/>
  <c r="BF844" i="24"/>
  <c r="BE844" i="24"/>
  <c r="BD844" i="24"/>
  <c r="BC844" i="24"/>
  <c r="BB844" i="24"/>
  <c r="BA844" i="24"/>
  <c r="AZ844" i="24"/>
  <c r="AY844" i="24"/>
  <c r="BN843" i="24"/>
  <c r="BM843" i="24"/>
  <c r="BL843" i="24"/>
  <c r="BK843" i="24"/>
  <c r="BJ843" i="24"/>
  <c r="BI843" i="24"/>
  <c r="BG843" i="24"/>
  <c r="BF843" i="24"/>
  <c r="BE843" i="24"/>
  <c r="BD843" i="24"/>
  <c r="BC843" i="24"/>
  <c r="BB843" i="24"/>
  <c r="BA843" i="24"/>
  <c r="AZ843" i="24"/>
  <c r="AY843" i="24"/>
  <c r="BN842" i="24"/>
  <c r="BM842" i="24"/>
  <c r="BL842" i="24"/>
  <c r="BK842" i="24"/>
  <c r="BJ842" i="24"/>
  <c r="BI842" i="24"/>
  <c r="BG842" i="24"/>
  <c r="BF842" i="24"/>
  <c r="BE842" i="24"/>
  <c r="BD842" i="24"/>
  <c r="BC842" i="24"/>
  <c r="BB842" i="24"/>
  <c r="BA842" i="24"/>
  <c r="AZ842" i="24"/>
  <c r="AY842" i="24"/>
  <c r="BN841" i="24"/>
  <c r="BM841" i="24"/>
  <c r="BL841" i="24"/>
  <c r="BK841" i="24"/>
  <c r="BJ841" i="24"/>
  <c r="BI841" i="24"/>
  <c r="BG841" i="24"/>
  <c r="BF841" i="24"/>
  <c r="BE841" i="24"/>
  <c r="BD841" i="24"/>
  <c r="BC841" i="24"/>
  <c r="BB841" i="24"/>
  <c r="BA841" i="24"/>
  <c r="AZ841" i="24"/>
  <c r="AY841" i="24"/>
  <c r="BN840" i="24"/>
  <c r="BM840" i="24"/>
  <c r="BL840" i="24"/>
  <c r="BK840" i="24"/>
  <c r="BJ840" i="24"/>
  <c r="BI840" i="24"/>
  <c r="BG840" i="24"/>
  <c r="BF840" i="24"/>
  <c r="BE840" i="24"/>
  <c r="BD840" i="24"/>
  <c r="BC840" i="24"/>
  <c r="BB840" i="24"/>
  <c r="BA840" i="24"/>
  <c r="AZ840" i="24"/>
  <c r="AY840" i="24"/>
  <c r="BN839" i="24"/>
  <c r="BM839" i="24"/>
  <c r="BL839" i="24"/>
  <c r="BK839" i="24"/>
  <c r="BJ839" i="24"/>
  <c r="BI839" i="24"/>
  <c r="BG839" i="24"/>
  <c r="BF839" i="24"/>
  <c r="BE839" i="24"/>
  <c r="BD839" i="24"/>
  <c r="BC839" i="24"/>
  <c r="BB839" i="24"/>
  <c r="BA839" i="24"/>
  <c r="AZ839" i="24"/>
  <c r="AY839" i="24"/>
  <c r="BN838" i="24"/>
  <c r="BM838" i="24"/>
  <c r="BL838" i="24"/>
  <c r="BK838" i="24"/>
  <c r="BJ838" i="24"/>
  <c r="BI838" i="24"/>
  <c r="BG838" i="24"/>
  <c r="BF838" i="24"/>
  <c r="BE838" i="24"/>
  <c r="BD838" i="24"/>
  <c r="BC838" i="24"/>
  <c r="BB838" i="24"/>
  <c r="BA838" i="24"/>
  <c r="AZ838" i="24"/>
  <c r="AY838" i="24"/>
  <c r="BN837" i="24"/>
  <c r="BM837" i="24"/>
  <c r="BL837" i="24"/>
  <c r="BK837" i="24"/>
  <c r="BJ837" i="24"/>
  <c r="BI837" i="24"/>
  <c r="BG837" i="24"/>
  <c r="BF837" i="24"/>
  <c r="BE837" i="24"/>
  <c r="BD837" i="24"/>
  <c r="BC837" i="24"/>
  <c r="BB837" i="24"/>
  <c r="BA837" i="24"/>
  <c r="AZ837" i="24"/>
  <c r="AY837" i="24"/>
  <c r="BN836" i="24"/>
  <c r="BM836" i="24"/>
  <c r="BL836" i="24"/>
  <c r="BK836" i="24"/>
  <c r="BJ836" i="24"/>
  <c r="BI836" i="24"/>
  <c r="BG836" i="24"/>
  <c r="BF836" i="24"/>
  <c r="BE836" i="24"/>
  <c r="BD836" i="24"/>
  <c r="BC836" i="24"/>
  <c r="BB836" i="24"/>
  <c r="BA836" i="24"/>
  <c r="AZ836" i="24"/>
  <c r="AY836" i="24"/>
  <c r="BN835" i="24"/>
  <c r="BM835" i="24"/>
  <c r="BL835" i="24"/>
  <c r="BK835" i="24"/>
  <c r="BJ835" i="24"/>
  <c r="BI835" i="24"/>
  <c r="BG835" i="24"/>
  <c r="BF835" i="24"/>
  <c r="BE835" i="24"/>
  <c r="BD835" i="24"/>
  <c r="BC835" i="24"/>
  <c r="BB835" i="24"/>
  <c r="BA835" i="24"/>
  <c r="AZ835" i="24"/>
  <c r="AY835" i="24"/>
  <c r="BN834" i="24"/>
  <c r="BM834" i="24"/>
  <c r="BL834" i="24"/>
  <c r="BK834" i="24"/>
  <c r="BJ834" i="24"/>
  <c r="BI834" i="24"/>
  <c r="BG834" i="24"/>
  <c r="BF834" i="24"/>
  <c r="BE834" i="24"/>
  <c r="BD834" i="24"/>
  <c r="BC834" i="24"/>
  <c r="BB834" i="24"/>
  <c r="BA834" i="24"/>
  <c r="AZ834" i="24"/>
  <c r="AY834" i="24"/>
  <c r="BN833" i="24"/>
  <c r="BM833" i="24"/>
  <c r="BL833" i="24"/>
  <c r="BK833" i="24"/>
  <c r="BJ833" i="24"/>
  <c r="BI833" i="24"/>
  <c r="BG833" i="24"/>
  <c r="BF833" i="24"/>
  <c r="BE833" i="24"/>
  <c r="BD833" i="24"/>
  <c r="BC833" i="24"/>
  <c r="BB833" i="24"/>
  <c r="BA833" i="24"/>
  <c r="AZ833" i="24"/>
  <c r="AY833" i="24"/>
  <c r="BN832" i="24"/>
  <c r="BM832" i="24"/>
  <c r="BL832" i="24"/>
  <c r="BK832" i="24"/>
  <c r="BJ832" i="24"/>
  <c r="BI832" i="24"/>
  <c r="BG832" i="24"/>
  <c r="BF832" i="24"/>
  <c r="BE832" i="24"/>
  <c r="BD832" i="24"/>
  <c r="BC832" i="24"/>
  <c r="BB832" i="24"/>
  <c r="BA832" i="24"/>
  <c r="AZ832" i="24"/>
  <c r="AY832" i="24"/>
  <c r="BN831" i="24"/>
  <c r="BM831" i="24"/>
  <c r="BL831" i="24"/>
  <c r="BK831" i="24"/>
  <c r="BJ831" i="24"/>
  <c r="BI831" i="24"/>
  <c r="BG831" i="24"/>
  <c r="BF831" i="24"/>
  <c r="BE831" i="24"/>
  <c r="BD831" i="24"/>
  <c r="BC831" i="24"/>
  <c r="BB831" i="24"/>
  <c r="BA831" i="24"/>
  <c r="AZ831" i="24"/>
  <c r="AY831" i="24"/>
  <c r="BN830" i="24"/>
  <c r="BM830" i="24"/>
  <c r="BL830" i="24"/>
  <c r="BK830" i="24"/>
  <c r="BJ830" i="24"/>
  <c r="BI830" i="24"/>
  <c r="BG830" i="24"/>
  <c r="BF830" i="24"/>
  <c r="BE830" i="24"/>
  <c r="BD830" i="24"/>
  <c r="BC830" i="24"/>
  <c r="BB830" i="24"/>
  <c r="BA830" i="24"/>
  <c r="AZ830" i="24"/>
  <c r="AY830" i="24"/>
  <c r="BN829" i="24"/>
  <c r="BM829" i="24"/>
  <c r="BL829" i="24"/>
  <c r="BK829" i="24"/>
  <c r="BJ829" i="24"/>
  <c r="BI829" i="24"/>
  <c r="BG829" i="24"/>
  <c r="BF829" i="24"/>
  <c r="BE829" i="24"/>
  <c r="BD829" i="24"/>
  <c r="BC829" i="24"/>
  <c r="BB829" i="24"/>
  <c r="BA829" i="24"/>
  <c r="AZ829" i="24"/>
  <c r="AY829" i="24"/>
  <c r="BN828" i="24"/>
  <c r="BM828" i="24"/>
  <c r="BL828" i="24"/>
  <c r="BK828" i="24"/>
  <c r="BJ828" i="24"/>
  <c r="BI828" i="24"/>
  <c r="BG828" i="24"/>
  <c r="BF828" i="24"/>
  <c r="BE828" i="24"/>
  <c r="BD828" i="24"/>
  <c r="BC828" i="24"/>
  <c r="BB828" i="24"/>
  <c r="BA828" i="24"/>
  <c r="AZ828" i="24"/>
  <c r="AY828" i="24"/>
  <c r="BN827" i="24"/>
  <c r="BM827" i="24"/>
  <c r="BL827" i="24"/>
  <c r="BK827" i="24"/>
  <c r="BJ827" i="24"/>
  <c r="BI827" i="24"/>
  <c r="BG827" i="24"/>
  <c r="BF827" i="24"/>
  <c r="BE827" i="24"/>
  <c r="BD827" i="24"/>
  <c r="BC827" i="24"/>
  <c r="BB827" i="24"/>
  <c r="BA827" i="24"/>
  <c r="AZ827" i="24"/>
  <c r="AY827" i="24"/>
  <c r="BN826" i="24"/>
  <c r="BM826" i="24"/>
  <c r="BL826" i="24"/>
  <c r="BK826" i="24"/>
  <c r="BJ826" i="24"/>
  <c r="BI826" i="24"/>
  <c r="BG826" i="24"/>
  <c r="BF826" i="24"/>
  <c r="BE826" i="24"/>
  <c r="BD826" i="24"/>
  <c r="BC826" i="24"/>
  <c r="BB826" i="24"/>
  <c r="BA826" i="24"/>
  <c r="AZ826" i="24"/>
  <c r="AY826" i="24"/>
  <c r="BI821" i="24"/>
  <c r="BG821" i="24"/>
  <c r="BE821" i="24"/>
  <c r="BD821" i="24"/>
  <c r="BC821" i="24"/>
  <c r="BA821" i="24"/>
  <c r="AZ821" i="24"/>
  <c r="BN820" i="24"/>
  <c r="BM820" i="24"/>
  <c r="BL820" i="24"/>
  <c r="BK820" i="24"/>
  <c r="BJ820" i="24"/>
  <c r="BI820" i="24"/>
  <c r="BG820" i="24"/>
  <c r="BF820" i="24"/>
  <c r="BE820" i="24"/>
  <c r="BD820" i="24"/>
  <c r="BC820" i="24"/>
  <c r="BB820" i="24"/>
  <c r="BA820" i="24"/>
  <c r="AZ820" i="24"/>
  <c r="AY820" i="24"/>
  <c r="AE820" i="24"/>
  <c r="AD820" i="24"/>
  <c r="AC820" i="24"/>
  <c r="AB820" i="24"/>
  <c r="Y820" i="24"/>
  <c r="X820" i="24"/>
  <c r="W820" i="24"/>
  <c r="BN819" i="24"/>
  <c r="BM819" i="24"/>
  <c r="BL819" i="24"/>
  <c r="BK819" i="24"/>
  <c r="BJ819" i="24"/>
  <c r="BI819" i="24"/>
  <c r="BG819" i="24"/>
  <c r="BF819" i="24"/>
  <c r="BE819" i="24"/>
  <c r="BD819" i="24"/>
  <c r="BC819" i="24"/>
  <c r="BB819" i="24"/>
  <c r="BA819" i="24"/>
  <c r="AZ819" i="24"/>
  <c r="AY819" i="24"/>
  <c r="AE819" i="24"/>
  <c r="AD819" i="24"/>
  <c r="AC819" i="24"/>
  <c r="AB819" i="24"/>
  <c r="Y819" i="24"/>
  <c r="X819" i="24"/>
  <c r="W819" i="24"/>
  <c r="BN818" i="24"/>
  <c r="BM818" i="24"/>
  <c r="BL818" i="24"/>
  <c r="BK818" i="24"/>
  <c r="BJ818" i="24"/>
  <c r="BI818" i="24"/>
  <c r="BG818" i="24"/>
  <c r="BF818" i="24"/>
  <c r="BE818" i="24"/>
  <c r="BD818" i="24"/>
  <c r="BC818" i="24"/>
  <c r="BB818" i="24"/>
  <c r="BA818" i="24"/>
  <c r="AZ818" i="24"/>
  <c r="AY818" i="24"/>
  <c r="AE818" i="24"/>
  <c r="AD818" i="24"/>
  <c r="AC818" i="24"/>
  <c r="AB818" i="24"/>
  <c r="Y818" i="24"/>
  <c r="X818" i="24"/>
  <c r="W818" i="24"/>
  <c r="BN817" i="24"/>
  <c r="BM817" i="24"/>
  <c r="BL817" i="24"/>
  <c r="BK817" i="24"/>
  <c r="BJ817" i="24"/>
  <c r="BI817" i="24"/>
  <c r="BG817" i="24"/>
  <c r="BF817" i="24"/>
  <c r="BE817" i="24"/>
  <c r="BD817" i="24"/>
  <c r="BC817" i="24"/>
  <c r="BB817" i="24"/>
  <c r="BA817" i="24"/>
  <c r="AZ817" i="24"/>
  <c r="AY817" i="24"/>
  <c r="AE817" i="24"/>
  <c r="AD817" i="24"/>
  <c r="AC817" i="24"/>
  <c r="AB817" i="24"/>
  <c r="Y817" i="24"/>
  <c r="X817" i="24"/>
  <c r="W817" i="24"/>
  <c r="BN816" i="24"/>
  <c r="BM816" i="24"/>
  <c r="BL816" i="24"/>
  <c r="BK816" i="24"/>
  <c r="BJ816" i="24"/>
  <c r="BI816" i="24"/>
  <c r="BG816" i="24"/>
  <c r="BF816" i="24"/>
  <c r="BE816" i="24"/>
  <c r="BD816" i="24"/>
  <c r="BC816" i="24"/>
  <c r="BB816" i="24"/>
  <c r="BA816" i="24"/>
  <c r="AZ816" i="24"/>
  <c r="AY816" i="24"/>
  <c r="AE816" i="24"/>
  <c r="AD816" i="24"/>
  <c r="AC816" i="24"/>
  <c r="AB816" i="24"/>
  <c r="Y816" i="24"/>
  <c r="X816" i="24"/>
  <c r="W816" i="24"/>
  <c r="BN815" i="24"/>
  <c r="BM815" i="24"/>
  <c r="BL815" i="24"/>
  <c r="BK815" i="24"/>
  <c r="BJ815" i="24"/>
  <c r="BI815" i="24"/>
  <c r="BG815" i="24"/>
  <c r="BF815" i="24"/>
  <c r="BE815" i="24"/>
  <c r="BD815" i="24"/>
  <c r="BC815" i="24"/>
  <c r="BB815" i="24"/>
  <c r="BA815" i="24"/>
  <c r="AZ815" i="24"/>
  <c r="AY815" i="24"/>
  <c r="AE815" i="24"/>
  <c r="AD815" i="24"/>
  <c r="AC815" i="24"/>
  <c r="AB815" i="24"/>
  <c r="Y815" i="24"/>
  <c r="X815" i="24"/>
  <c r="W815" i="24"/>
  <c r="BN814" i="24"/>
  <c r="BM814" i="24"/>
  <c r="BL814" i="24"/>
  <c r="BK814" i="24"/>
  <c r="BJ814" i="24"/>
  <c r="BI814" i="24"/>
  <c r="BG814" i="24"/>
  <c r="BF814" i="24"/>
  <c r="BE814" i="24"/>
  <c r="BD814" i="24"/>
  <c r="BC814" i="24"/>
  <c r="BB814" i="24"/>
  <c r="BA814" i="24"/>
  <c r="AZ814" i="24"/>
  <c r="AY814" i="24"/>
  <c r="AE814" i="24"/>
  <c r="AD814" i="24"/>
  <c r="AC814" i="24"/>
  <c r="AB814" i="24"/>
  <c r="Y814" i="24"/>
  <c r="X814" i="24"/>
  <c r="W814" i="24"/>
  <c r="BN813" i="24"/>
  <c r="BM813" i="24"/>
  <c r="BL813" i="24"/>
  <c r="BK813" i="24"/>
  <c r="BJ813" i="24"/>
  <c r="BI813" i="24"/>
  <c r="BG813" i="24"/>
  <c r="BF813" i="24"/>
  <c r="BE813" i="24"/>
  <c r="BD813" i="24"/>
  <c r="BC813" i="24"/>
  <c r="BB813" i="24"/>
  <c r="BA813" i="24"/>
  <c r="AZ813" i="24"/>
  <c r="AY813" i="24"/>
  <c r="AE813" i="24"/>
  <c r="AD813" i="24"/>
  <c r="AC813" i="24"/>
  <c r="AB813" i="24"/>
  <c r="Y813" i="24"/>
  <c r="X813" i="24"/>
  <c r="W813" i="24"/>
  <c r="BN812" i="24"/>
  <c r="BM812" i="24"/>
  <c r="BL812" i="24"/>
  <c r="BK812" i="24"/>
  <c r="BJ812" i="24"/>
  <c r="BI812" i="24"/>
  <c r="BG812" i="24"/>
  <c r="BF812" i="24"/>
  <c r="BE812" i="24"/>
  <c r="BD812" i="24"/>
  <c r="BC812" i="24"/>
  <c r="BB812" i="24"/>
  <c r="BA812" i="24"/>
  <c r="AZ812" i="24"/>
  <c r="AY812" i="24"/>
  <c r="AE812" i="24"/>
  <c r="AD812" i="24"/>
  <c r="AC812" i="24"/>
  <c r="AB812" i="24"/>
  <c r="Y812" i="24"/>
  <c r="X812" i="24"/>
  <c r="W812" i="24"/>
  <c r="BN811" i="24"/>
  <c r="BM811" i="24"/>
  <c r="BL811" i="24"/>
  <c r="BK811" i="24"/>
  <c r="BJ811" i="24"/>
  <c r="BI811" i="24"/>
  <c r="BG811" i="24"/>
  <c r="BF811" i="24"/>
  <c r="BE811" i="24"/>
  <c r="BD811" i="24"/>
  <c r="BC811" i="24"/>
  <c r="BB811" i="24"/>
  <c r="BA811" i="24"/>
  <c r="AZ811" i="24"/>
  <c r="AY811" i="24"/>
  <c r="AE811" i="24"/>
  <c r="AD811" i="24"/>
  <c r="AC811" i="24"/>
  <c r="AB811" i="24"/>
  <c r="Y811" i="24"/>
  <c r="X811" i="24"/>
  <c r="W811" i="24"/>
  <c r="BN810" i="24"/>
  <c r="BM810" i="24"/>
  <c r="BL810" i="24"/>
  <c r="BK810" i="24"/>
  <c r="BJ810" i="24"/>
  <c r="BI810" i="24"/>
  <c r="BG810" i="24"/>
  <c r="BF810" i="24"/>
  <c r="BE810" i="24"/>
  <c r="BD810" i="24"/>
  <c r="BC810" i="24"/>
  <c r="BB810" i="24"/>
  <c r="BA810" i="24"/>
  <c r="AZ810" i="24"/>
  <c r="AY810" i="24"/>
  <c r="AE810" i="24"/>
  <c r="AD810" i="24"/>
  <c r="AC810" i="24"/>
  <c r="AB810" i="24"/>
  <c r="Y810" i="24"/>
  <c r="X810" i="24"/>
  <c r="W810" i="24"/>
  <c r="BN809" i="24"/>
  <c r="BM809" i="24"/>
  <c r="BL809" i="24"/>
  <c r="BK809" i="24"/>
  <c r="BJ809" i="24"/>
  <c r="BI809" i="24"/>
  <c r="BG809" i="24"/>
  <c r="BF809" i="24"/>
  <c r="BE809" i="24"/>
  <c r="BD809" i="24"/>
  <c r="BC809" i="24"/>
  <c r="BB809" i="24"/>
  <c r="BA809" i="24"/>
  <c r="AZ809" i="24"/>
  <c r="AY809" i="24"/>
  <c r="AE809" i="24"/>
  <c r="AD809" i="24"/>
  <c r="AC809" i="24"/>
  <c r="AB809" i="24"/>
  <c r="Y809" i="24"/>
  <c r="X809" i="24"/>
  <c r="W809" i="24"/>
  <c r="BN808" i="24"/>
  <c r="BM808" i="24"/>
  <c r="BL808" i="24"/>
  <c r="BK808" i="24"/>
  <c r="BJ808" i="24"/>
  <c r="BI808" i="24"/>
  <c r="BG808" i="24"/>
  <c r="BF808" i="24"/>
  <c r="BE808" i="24"/>
  <c r="BD808" i="24"/>
  <c r="BC808" i="24"/>
  <c r="BB808" i="24"/>
  <c r="BA808" i="24"/>
  <c r="AZ808" i="24"/>
  <c r="AY808" i="24"/>
  <c r="AE808" i="24"/>
  <c r="AD808" i="24"/>
  <c r="AC808" i="24"/>
  <c r="AB808" i="24"/>
  <c r="Y808" i="24"/>
  <c r="X808" i="24"/>
  <c r="W808" i="24"/>
  <c r="BN807" i="24"/>
  <c r="BM807" i="24"/>
  <c r="BL807" i="24"/>
  <c r="BK807" i="24"/>
  <c r="BJ807" i="24"/>
  <c r="BI807" i="24"/>
  <c r="BG807" i="24"/>
  <c r="BF807" i="24"/>
  <c r="BE807" i="24"/>
  <c r="BD807" i="24"/>
  <c r="BC807" i="24"/>
  <c r="BB807" i="24"/>
  <c r="BA807" i="24"/>
  <c r="AZ807" i="24"/>
  <c r="AY807" i="24"/>
  <c r="AE807" i="24"/>
  <c r="AD807" i="24"/>
  <c r="AC807" i="24"/>
  <c r="AB807" i="24"/>
  <c r="Y807" i="24"/>
  <c r="X807" i="24"/>
  <c r="W807" i="24"/>
  <c r="BN806" i="24"/>
  <c r="BM806" i="24"/>
  <c r="BL806" i="24"/>
  <c r="BK806" i="24"/>
  <c r="BJ806" i="24"/>
  <c r="BI806" i="24"/>
  <c r="BG806" i="24"/>
  <c r="BF806" i="24"/>
  <c r="BE806" i="24"/>
  <c r="BD806" i="24"/>
  <c r="BC806" i="24"/>
  <c r="BB806" i="24"/>
  <c r="BA806" i="24"/>
  <c r="AZ806" i="24"/>
  <c r="AY806" i="24"/>
  <c r="AE806" i="24"/>
  <c r="AD806" i="24"/>
  <c r="AC806" i="24"/>
  <c r="AB806" i="24"/>
  <c r="Y806" i="24"/>
  <c r="X806" i="24"/>
  <c r="W806" i="24"/>
  <c r="BN805" i="24"/>
  <c r="BM805" i="24"/>
  <c r="BL805" i="24"/>
  <c r="BK805" i="24"/>
  <c r="BJ805" i="24"/>
  <c r="BI805" i="24"/>
  <c r="BG805" i="24"/>
  <c r="BF805" i="24"/>
  <c r="BE805" i="24"/>
  <c r="BD805" i="24"/>
  <c r="BC805" i="24"/>
  <c r="BB805" i="24"/>
  <c r="BA805" i="24"/>
  <c r="AZ805" i="24"/>
  <c r="AY805" i="24"/>
  <c r="AE805" i="24"/>
  <c r="AD805" i="24"/>
  <c r="AC805" i="24"/>
  <c r="AB805" i="24"/>
  <c r="Y805" i="24"/>
  <c r="X805" i="24"/>
  <c r="W805" i="24"/>
  <c r="BN804" i="24"/>
  <c r="BM804" i="24"/>
  <c r="BL804" i="24"/>
  <c r="BK804" i="24"/>
  <c r="BJ804" i="24"/>
  <c r="BI804" i="24"/>
  <c r="BG804" i="24"/>
  <c r="BF804" i="24"/>
  <c r="BE804" i="24"/>
  <c r="BD804" i="24"/>
  <c r="BC804" i="24"/>
  <c r="BB804" i="24"/>
  <c r="BA804" i="24"/>
  <c r="AZ804" i="24"/>
  <c r="AY804" i="24"/>
  <c r="AE804" i="24"/>
  <c r="AD804" i="24"/>
  <c r="AC804" i="24"/>
  <c r="AB804" i="24"/>
  <c r="Y804" i="24"/>
  <c r="X804" i="24"/>
  <c r="W804" i="24"/>
  <c r="BN803" i="24"/>
  <c r="BM803" i="24"/>
  <c r="BL803" i="24"/>
  <c r="BK803" i="24"/>
  <c r="BJ803" i="24"/>
  <c r="BI803" i="24"/>
  <c r="BG803" i="24"/>
  <c r="BF803" i="24"/>
  <c r="BE803" i="24"/>
  <c r="BD803" i="24"/>
  <c r="BC803" i="24"/>
  <c r="BB803" i="24"/>
  <c r="BA803" i="24"/>
  <c r="AZ803" i="24"/>
  <c r="AY803" i="24"/>
  <c r="AE803" i="24"/>
  <c r="AD803" i="24"/>
  <c r="AC803" i="24"/>
  <c r="AB803" i="24"/>
  <c r="Y803" i="24"/>
  <c r="X803" i="24"/>
  <c r="W803" i="24"/>
  <c r="BN802" i="24"/>
  <c r="BM802" i="24"/>
  <c r="BL802" i="24"/>
  <c r="BK802" i="24"/>
  <c r="BJ802" i="24"/>
  <c r="BI802" i="24"/>
  <c r="BG802" i="24"/>
  <c r="BF802" i="24"/>
  <c r="BE802" i="24"/>
  <c r="BD802" i="24"/>
  <c r="BC802" i="24"/>
  <c r="BB802" i="24"/>
  <c r="BA802" i="24"/>
  <c r="AZ802" i="24"/>
  <c r="AY802" i="24"/>
  <c r="AE802" i="24"/>
  <c r="AD802" i="24"/>
  <c r="AC802" i="24"/>
  <c r="AB802" i="24"/>
  <c r="Y802" i="24"/>
  <c r="X802" i="24"/>
  <c r="W802" i="24"/>
  <c r="U801" i="24"/>
  <c r="T801" i="24"/>
  <c r="S801" i="24"/>
  <c r="R801" i="24"/>
  <c r="Q801" i="24"/>
  <c r="P801" i="24"/>
  <c r="O801" i="24"/>
  <c r="BN797" i="24"/>
  <c r="BI797" i="24"/>
  <c r="BG797" i="24"/>
  <c r="BE797" i="24"/>
  <c r="BD797" i="24"/>
  <c r="BC797" i="24"/>
  <c r="BA797" i="24"/>
  <c r="AZ797" i="24"/>
  <c r="BN796" i="24"/>
  <c r="BM796" i="24"/>
  <c r="BL796" i="24"/>
  <c r="BK796" i="24"/>
  <c r="BJ796" i="24"/>
  <c r="BI796" i="24"/>
  <c r="BG796" i="24"/>
  <c r="BF796" i="24"/>
  <c r="BE796" i="24"/>
  <c r="BD796" i="24"/>
  <c r="BC796" i="24"/>
  <c r="BB796" i="24"/>
  <c r="BA796" i="24"/>
  <c r="AZ796" i="24"/>
  <c r="AY796" i="24"/>
  <c r="BN795" i="24"/>
  <c r="BM795" i="24"/>
  <c r="BL795" i="24"/>
  <c r="BK795" i="24"/>
  <c r="BJ795" i="24"/>
  <c r="BI795" i="24"/>
  <c r="BG795" i="24"/>
  <c r="BF795" i="24"/>
  <c r="BE795" i="24"/>
  <c r="BD795" i="24"/>
  <c r="BC795" i="24"/>
  <c r="BB795" i="24"/>
  <c r="BA795" i="24"/>
  <c r="AZ795" i="24"/>
  <c r="AY795" i="24"/>
  <c r="BN794" i="24"/>
  <c r="BM794" i="24"/>
  <c r="BL794" i="24"/>
  <c r="BK794" i="24"/>
  <c r="BJ794" i="24"/>
  <c r="BI794" i="24"/>
  <c r="BG794" i="24"/>
  <c r="BF794" i="24"/>
  <c r="BE794" i="24"/>
  <c r="BD794" i="24"/>
  <c r="BC794" i="24"/>
  <c r="BB794" i="24"/>
  <c r="BA794" i="24"/>
  <c r="AZ794" i="24"/>
  <c r="AY794" i="24"/>
  <c r="BN793" i="24"/>
  <c r="BM793" i="24"/>
  <c r="BL793" i="24"/>
  <c r="BK793" i="24"/>
  <c r="BJ793" i="24"/>
  <c r="BI793" i="24"/>
  <c r="BG793" i="24"/>
  <c r="BF793" i="24"/>
  <c r="BE793" i="24"/>
  <c r="BD793" i="24"/>
  <c r="BC793" i="24"/>
  <c r="BB793" i="24"/>
  <c r="BA793" i="24"/>
  <c r="AZ793" i="24"/>
  <c r="AY793" i="24"/>
  <c r="BN792" i="24"/>
  <c r="BM792" i="24"/>
  <c r="BL792" i="24"/>
  <c r="BK792" i="24"/>
  <c r="BJ792" i="24"/>
  <c r="BI792" i="24"/>
  <c r="BG792" i="24"/>
  <c r="BF792" i="24"/>
  <c r="BE792" i="24"/>
  <c r="BD792" i="24"/>
  <c r="BC792" i="24"/>
  <c r="BB792" i="24"/>
  <c r="BA792" i="24"/>
  <c r="AZ792" i="24"/>
  <c r="AY792" i="24"/>
  <c r="BN791" i="24"/>
  <c r="BM791" i="24"/>
  <c r="BL791" i="24"/>
  <c r="BK791" i="24"/>
  <c r="BJ791" i="24"/>
  <c r="BI791" i="24"/>
  <c r="BG791" i="24"/>
  <c r="BF791" i="24"/>
  <c r="BE791" i="24"/>
  <c r="BD791" i="24"/>
  <c r="BC791" i="24"/>
  <c r="BB791" i="24"/>
  <c r="BA791" i="24"/>
  <c r="AZ791" i="24"/>
  <c r="AY791" i="24"/>
  <c r="BN790" i="24"/>
  <c r="BM790" i="24"/>
  <c r="BL790" i="24"/>
  <c r="BK790" i="24"/>
  <c r="BJ790" i="24"/>
  <c r="BI790" i="24"/>
  <c r="BG790" i="24"/>
  <c r="BF790" i="24"/>
  <c r="BE790" i="24"/>
  <c r="BD790" i="24"/>
  <c r="BC790" i="24"/>
  <c r="BB790" i="24"/>
  <c r="BA790" i="24"/>
  <c r="AZ790" i="24"/>
  <c r="AY790" i="24"/>
  <c r="BN789" i="24"/>
  <c r="BM789" i="24"/>
  <c r="BL789" i="24"/>
  <c r="BK789" i="24"/>
  <c r="BJ789" i="24"/>
  <c r="BI789" i="24"/>
  <c r="BG789" i="24"/>
  <c r="BF789" i="24"/>
  <c r="BE789" i="24"/>
  <c r="BD789" i="24"/>
  <c r="BC789" i="24"/>
  <c r="BB789" i="24"/>
  <c r="BA789" i="24"/>
  <c r="AZ789" i="24"/>
  <c r="AY789" i="24"/>
  <c r="BN788" i="24"/>
  <c r="BM788" i="24"/>
  <c r="BL788" i="24"/>
  <c r="BK788" i="24"/>
  <c r="BJ788" i="24"/>
  <c r="BI788" i="24"/>
  <c r="BG788" i="24"/>
  <c r="BF788" i="24"/>
  <c r="BE788" i="24"/>
  <c r="BD788" i="24"/>
  <c r="BC788" i="24"/>
  <c r="BB788" i="24"/>
  <c r="BA788" i="24"/>
  <c r="AZ788" i="24"/>
  <c r="AY788" i="24"/>
  <c r="BN787" i="24"/>
  <c r="BM787" i="24"/>
  <c r="BL787" i="24"/>
  <c r="BK787" i="24"/>
  <c r="BJ787" i="24"/>
  <c r="BI787" i="24"/>
  <c r="BG787" i="24"/>
  <c r="BF787" i="24"/>
  <c r="BE787" i="24"/>
  <c r="BD787" i="24"/>
  <c r="BC787" i="24"/>
  <c r="BB787" i="24"/>
  <c r="BA787" i="24"/>
  <c r="AZ787" i="24"/>
  <c r="AY787" i="24"/>
  <c r="BN786" i="24"/>
  <c r="BM786" i="24"/>
  <c r="BL786" i="24"/>
  <c r="BK786" i="24"/>
  <c r="BJ786" i="24"/>
  <c r="BI786" i="24"/>
  <c r="BG786" i="24"/>
  <c r="BF786" i="24"/>
  <c r="BE786" i="24"/>
  <c r="BD786" i="24"/>
  <c r="BC786" i="24"/>
  <c r="BB786" i="24"/>
  <c r="BA786" i="24"/>
  <c r="AZ786" i="24"/>
  <c r="AY786" i="24"/>
  <c r="BN785" i="24"/>
  <c r="BM785" i="24"/>
  <c r="BL785" i="24"/>
  <c r="BK785" i="24"/>
  <c r="BJ785" i="24"/>
  <c r="BI785" i="24"/>
  <c r="BG785" i="24"/>
  <c r="BF785" i="24"/>
  <c r="BE785" i="24"/>
  <c r="BD785" i="24"/>
  <c r="BC785" i="24"/>
  <c r="BB785" i="24"/>
  <c r="BA785" i="24"/>
  <c r="AZ785" i="24"/>
  <c r="AY785" i="24"/>
  <c r="BN784" i="24"/>
  <c r="BM784" i="24"/>
  <c r="BL784" i="24"/>
  <c r="BK784" i="24"/>
  <c r="BJ784" i="24"/>
  <c r="BI784" i="24"/>
  <c r="BG784" i="24"/>
  <c r="BF784" i="24"/>
  <c r="BE784" i="24"/>
  <c r="BD784" i="24"/>
  <c r="BC784" i="24"/>
  <c r="BB784" i="24"/>
  <c r="BA784" i="24"/>
  <c r="AZ784" i="24"/>
  <c r="AY784" i="24"/>
  <c r="BN783" i="24"/>
  <c r="BM783" i="24"/>
  <c r="BL783" i="24"/>
  <c r="BK783" i="24"/>
  <c r="BJ783" i="24"/>
  <c r="BI783" i="24"/>
  <c r="BG783" i="24"/>
  <c r="BF783" i="24"/>
  <c r="BE783" i="24"/>
  <c r="BD783" i="24"/>
  <c r="BC783" i="24"/>
  <c r="BB783" i="24"/>
  <c r="BA783" i="24"/>
  <c r="AZ783" i="24"/>
  <c r="AY783" i="24"/>
  <c r="BN782" i="24"/>
  <c r="BM782" i="24"/>
  <c r="BL782" i="24"/>
  <c r="BK782" i="24"/>
  <c r="BJ782" i="24"/>
  <c r="BI782" i="24"/>
  <c r="BG782" i="24"/>
  <c r="BF782" i="24"/>
  <c r="BE782" i="24"/>
  <c r="BD782" i="24"/>
  <c r="BC782" i="24"/>
  <c r="BB782" i="24"/>
  <c r="BA782" i="24"/>
  <c r="AZ782" i="24"/>
  <c r="AY782" i="24"/>
  <c r="BN781" i="24"/>
  <c r="BM781" i="24"/>
  <c r="BL781" i="24"/>
  <c r="BK781" i="24"/>
  <c r="BJ781" i="24"/>
  <c r="BI781" i="24"/>
  <c r="BG781" i="24"/>
  <c r="BF781" i="24"/>
  <c r="BE781" i="24"/>
  <c r="BD781" i="24"/>
  <c r="BC781" i="24"/>
  <c r="BB781" i="24"/>
  <c r="BA781" i="24"/>
  <c r="AZ781" i="24"/>
  <c r="AY781" i="24"/>
  <c r="BN780" i="24"/>
  <c r="BM780" i="24"/>
  <c r="BL780" i="24"/>
  <c r="BK780" i="24"/>
  <c r="BJ780" i="24"/>
  <c r="BI780" i="24"/>
  <c r="BG780" i="24"/>
  <c r="BF780" i="24"/>
  <c r="BE780" i="24"/>
  <c r="BD780" i="24"/>
  <c r="BC780" i="24"/>
  <c r="BB780" i="24"/>
  <c r="BA780" i="24"/>
  <c r="AZ780" i="24"/>
  <c r="AY780" i="24"/>
  <c r="BN779" i="24"/>
  <c r="BM779" i="24"/>
  <c r="BL779" i="24"/>
  <c r="BK779" i="24"/>
  <c r="BJ779" i="24"/>
  <c r="BI779" i="24"/>
  <c r="BG779" i="24"/>
  <c r="BF779" i="24"/>
  <c r="BE779" i="24"/>
  <c r="BD779" i="24"/>
  <c r="BC779" i="24"/>
  <c r="BB779" i="24"/>
  <c r="BA779" i="24"/>
  <c r="AZ779" i="24"/>
  <c r="AY779" i="24"/>
  <c r="BN778" i="24"/>
  <c r="BM778" i="24"/>
  <c r="BL778" i="24"/>
  <c r="BK778" i="24"/>
  <c r="BJ778" i="24"/>
  <c r="BI778" i="24"/>
  <c r="BG778" i="24"/>
  <c r="BF778" i="24"/>
  <c r="BE778" i="24"/>
  <c r="BD778" i="24"/>
  <c r="BC778" i="24"/>
  <c r="BB778" i="24"/>
  <c r="BA778" i="24"/>
  <c r="AZ778" i="24"/>
  <c r="AY778" i="24"/>
  <c r="BN773" i="24"/>
  <c r="BI773" i="24"/>
  <c r="BG773" i="24"/>
  <c r="BE773" i="24"/>
  <c r="BD773" i="24"/>
  <c r="BC773" i="24"/>
  <c r="BA773" i="24"/>
  <c r="AZ773" i="24"/>
  <c r="BN772" i="24"/>
  <c r="BM772" i="24"/>
  <c r="BL772" i="24"/>
  <c r="BK772" i="24"/>
  <c r="BJ772" i="24"/>
  <c r="BI772" i="24"/>
  <c r="BG772" i="24"/>
  <c r="BF772" i="24"/>
  <c r="BE772" i="24"/>
  <c r="BD772" i="24"/>
  <c r="BC772" i="24"/>
  <c r="BB772" i="24"/>
  <c r="BA772" i="24"/>
  <c r="AZ772" i="24"/>
  <c r="AY772" i="24"/>
  <c r="BN771" i="24"/>
  <c r="BM771" i="24"/>
  <c r="BL771" i="24"/>
  <c r="BK771" i="24"/>
  <c r="BJ771" i="24"/>
  <c r="BI771" i="24"/>
  <c r="BG771" i="24"/>
  <c r="BF771" i="24"/>
  <c r="BE771" i="24"/>
  <c r="BD771" i="24"/>
  <c r="BC771" i="24"/>
  <c r="BB771" i="24"/>
  <c r="BA771" i="24"/>
  <c r="AZ771" i="24"/>
  <c r="AY771" i="24"/>
  <c r="BN770" i="24"/>
  <c r="BM770" i="24"/>
  <c r="BL770" i="24"/>
  <c r="BK770" i="24"/>
  <c r="BJ770" i="24"/>
  <c r="BI770" i="24"/>
  <c r="BG770" i="24"/>
  <c r="BF770" i="24"/>
  <c r="BE770" i="24"/>
  <c r="BD770" i="24"/>
  <c r="BC770" i="24"/>
  <c r="BB770" i="24"/>
  <c r="BA770" i="24"/>
  <c r="AZ770" i="24"/>
  <c r="AY770" i="24"/>
  <c r="BN769" i="24"/>
  <c r="BM769" i="24"/>
  <c r="BL769" i="24"/>
  <c r="BK769" i="24"/>
  <c r="BJ769" i="24"/>
  <c r="BI769" i="24"/>
  <c r="BG769" i="24"/>
  <c r="BF769" i="24"/>
  <c r="BE769" i="24"/>
  <c r="BD769" i="24"/>
  <c r="BC769" i="24"/>
  <c r="BB769" i="24"/>
  <c r="BA769" i="24"/>
  <c r="AZ769" i="24"/>
  <c r="AY769" i="24"/>
  <c r="BN768" i="24"/>
  <c r="BM768" i="24"/>
  <c r="BL768" i="24"/>
  <c r="BK768" i="24"/>
  <c r="BJ768" i="24"/>
  <c r="BI768" i="24"/>
  <c r="BG768" i="24"/>
  <c r="BF768" i="24"/>
  <c r="BE768" i="24"/>
  <c r="BD768" i="24"/>
  <c r="BC768" i="24"/>
  <c r="BB768" i="24"/>
  <c r="BA768" i="24"/>
  <c r="AZ768" i="24"/>
  <c r="AY768" i="24"/>
  <c r="AE768" i="24"/>
  <c r="AD768" i="24"/>
  <c r="AC768" i="24"/>
  <c r="AB768" i="24"/>
  <c r="Y768" i="24"/>
  <c r="X768" i="24"/>
  <c r="W768" i="24"/>
  <c r="BN767" i="24"/>
  <c r="BM767" i="24"/>
  <c r="BL767" i="24"/>
  <c r="BK767" i="24"/>
  <c r="BJ767" i="24"/>
  <c r="BI767" i="24"/>
  <c r="BG767" i="24"/>
  <c r="BF767" i="24"/>
  <c r="BE767" i="24"/>
  <c r="BD767" i="24"/>
  <c r="BC767" i="24"/>
  <c r="BB767" i="24"/>
  <c r="BA767" i="24"/>
  <c r="AZ767" i="24"/>
  <c r="AY767" i="24"/>
  <c r="AE767" i="24"/>
  <c r="AD767" i="24"/>
  <c r="AC767" i="24"/>
  <c r="AB767" i="24"/>
  <c r="Y767" i="24"/>
  <c r="X767" i="24"/>
  <c r="W767" i="24"/>
  <c r="BN766" i="24"/>
  <c r="BM766" i="24"/>
  <c r="BL766" i="24"/>
  <c r="BK766" i="24"/>
  <c r="BJ766" i="24"/>
  <c r="BI766" i="24"/>
  <c r="BG766" i="24"/>
  <c r="BF766" i="24"/>
  <c r="BE766" i="24"/>
  <c r="BD766" i="24"/>
  <c r="BC766" i="24"/>
  <c r="BB766" i="24"/>
  <c r="BA766" i="24"/>
  <c r="AZ766" i="24"/>
  <c r="AY766" i="24"/>
  <c r="AE766" i="24"/>
  <c r="AD766" i="24"/>
  <c r="AC766" i="24"/>
  <c r="AB766" i="24"/>
  <c r="Y766" i="24"/>
  <c r="X766" i="24"/>
  <c r="W766" i="24"/>
  <c r="BN765" i="24"/>
  <c r="BM765" i="24"/>
  <c r="BL765" i="24"/>
  <c r="BK765" i="24"/>
  <c r="BJ765" i="24"/>
  <c r="BI765" i="24"/>
  <c r="BG765" i="24"/>
  <c r="BF765" i="24"/>
  <c r="BE765" i="24"/>
  <c r="BD765" i="24"/>
  <c r="BC765" i="24"/>
  <c r="BB765" i="24"/>
  <c r="BA765" i="24"/>
  <c r="AZ765" i="24"/>
  <c r="AY765" i="24"/>
  <c r="AE765" i="24"/>
  <c r="AD765" i="24"/>
  <c r="AC765" i="24"/>
  <c r="AB765" i="24"/>
  <c r="Y765" i="24"/>
  <c r="X765" i="24"/>
  <c r="W765" i="24"/>
  <c r="BN764" i="24"/>
  <c r="BM764" i="24"/>
  <c r="BL764" i="24"/>
  <c r="BK764" i="24"/>
  <c r="BJ764" i="24"/>
  <c r="BI764" i="24"/>
  <c r="BG764" i="24"/>
  <c r="BF764" i="24"/>
  <c r="BE764" i="24"/>
  <c r="BD764" i="24"/>
  <c r="BC764" i="24"/>
  <c r="BB764" i="24"/>
  <c r="BA764" i="24"/>
  <c r="AZ764" i="24"/>
  <c r="AY764" i="24"/>
  <c r="AE764" i="24"/>
  <c r="AD764" i="24"/>
  <c r="AC764" i="24"/>
  <c r="AB764" i="24"/>
  <c r="Y764" i="24"/>
  <c r="X764" i="24"/>
  <c r="W764" i="24"/>
  <c r="BN763" i="24"/>
  <c r="BM763" i="24"/>
  <c r="BL763" i="24"/>
  <c r="BK763" i="24"/>
  <c r="BJ763" i="24"/>
  <c r="BI763" i="24"/>
  <c r="BG763" i="24"/>
  <c r="BF763" i="24"/>
  <c r="BE763" i="24"/>
  <c r="BD763" i="24"/>
  <c r="BC763" i="24"/>
  <c r="BB763" i="24"/>
  <c r="BA763" i="24"/>
  <c r="AZ763" i="24"/>
  <c r="AY763" i="24"/>
  <c r="AE763" i="24"/>
  <c r="AD763" i="24"/>
  <c r="AC763" i="24"/>
  <c r="AB763" i="24"/>
  <c r="Y763" i="24"/>
  <c r="X763" i="24"/>
  <c r="W763" i="24"/>
  <c r="BN762" i="24"/>
  <c r="BM762" i="24"/>
  <c r="BL762" i="24"/>
  <c r="BK762" i="24"/>
  <c r="BJ762" i="24"/>
  <c r="BI762" i="24"/>
  <c r="BG762" i="24"/>
  <c r="BF762" i="24"/>
  <c r="BE762" i="24"/>
  <c r="BD762" i="24"/>
  <c r="BC762" i="24"/>
  <c r="BB762" i="24"/>
  <c r="BA762" i="24"/>
  <c r="AZ762" i="24"/>
  <c r="AY762" i="24"/>
  <c r="AE762" i="24"/>
  <c r="AD762" i="24"/>
  <c r="AC762" i="24"/>
  <c r="AB762" i="24"/>
  <c r="Y762" i="24"/>
  <c r="X762" i="24"/>
  <c r="W762" i="24"/>
  <c r="BN761" i="24"/>
  <c r="BM761" i="24"/>
  <c r="BL761" i="24"/>
  <c r="BK761" i="24"/>
  <c r="BJ761" i="24"/>
  <c r="BI761" i="24"/>
  <c r="BG761" i="24"/>
  <c r="BF761" i="24"/>
  <c r="BE761" i="24"/>
  <c r="BD761" i="24"/>
  <c r="BC761" i="24"/>
  <c r="BB761" i="24"/>
  <c r="BA761" i="24"/>
  <c r="AZ761" i="24"/>
  <c r="AY761" i="24"/>
  <c r="AE761" i="24"/>
  <c r="AD761" i="24"/>
  <c r="AC761" i="24"/>
  <c r="AB761" i="24"/>
  <c r="Y761" i="24"/>
  <c r="X761" i="24"/>
  <c r="W761" i="24"/>
  <c r="BN760" i="24"/>
  <c r="BM760" i="24"/>
  <c r="BL760" i="24"/>
  <c r="BK760" i="24"/>
  <c r="BJ760" i="24"/>
  <c r="BI760" i="24"/>
  <c r="BG760" i="24"/>
  <c r="BF760" i="24"/>
  <c r="BE760" i="24"/>
  <c r="BD760" i="24"/>
  <c r="BC760" i="24"/>
  <c r="BB760" i="24"/>
  <c r="BA760" i="24"/>
  <c r="AZ760" i="24"/>
  <c r="AY760" i="24"/>
  <c r="AE760" i="24"/>
  <c r="AD760" i="24"/>
  <c r="AC760" i="24"/>
  <c r="AB760" i="24"/>
  <c r="Y760" i="24"/>
  <c r="X760" i="24"/>
  <c r="W760" i="24"/>
  <c r="BN759" i="24"/>
  <c r="BM759" i="24"/>
  <c r="BL759" i="24"/>
  <c r="BK759" i="24"/>
  <c r="BJ759" i="24"/>
  <c r="BI759" i="24"/>
  <c r="BG759" i="24"/>
  <c r="BF759" i="24"/>
  <c r="BE759" i="24"/>
  <c r="BD759" i="24"/>
  <c r="BC759" i="24"/>
  <c r="BB759" i="24"/>
  <c r="BA759" i="24"/>
  <c r="AZ759" i="24"/>
  <c r="AY759" i="24"/>
  <c r="AE759" i="24"/>
  <c r="AD759" i="24"/>
  <c r="AC759" i="24"/>
  <c r="AB759" i="24"/>
  <c r="Y759" i="24"/>
  <c r="X759" i="24"/>
  <c r="W759" i="24"/>
  <c r="BN758" i="24"/>
  <c r="BM758" i="24"/>
  <c r="BL758" i="24"/>
  <c r="BK758" i="24"/>
  <c r="BJ758" i="24"/>
  <c r="BI758" i="24"/>
  <c r="BG758" i="24"/>
  <c r="BF758" i="24"/>
  <c r="BE758" i="24"/>
  <c r="BD758" i="24"/>
  <c r="BC758" i="24"/>
  <c r="BB758" i="24"/>
  <c r="BA758" i="24"/>
  <c r="AZ758" i="24"/>
  <c r="AY758" i="24"/>
  <c r="AE758" i="24"/>
  <c r="AD758" i="24"/>
  <c r="AC758" i="24"/>
  <c r="AB758" i="24"/>
  <c r="Y758" i="24"/>
  <c r="X758" i="24"/>
  <c r="W758" i="24"/>
  <c r="BN757" i="24"/>
  <c r="BM757" i="24"/>
  <c r="BL757" i="24"/>
  <c r="BK757" i="24"/>
  <c r="BJ757" i="24"/>
  <c r="BI757" i="24"/>
  <c r="BG757" i="24"/>
  <c r="BF757" i="24"/>
  <c r="BE757" i="24"/>
  <c r="BD757" i="24"/>
  <c r="BC757" i="24"/>
  <c r="BB757" i="24"/>
  <c r="BA757" i="24"/>
  <c r="AZ757" i="24"/>
  <c r="AY757" i="24"/>
  <c r="AE757" i="24"/>
  <c r="AD757" i="24"/>
  <c r="AC757" i="24"/>
  <c r="AB757" i="24"/>
  <c r="Y757" i="24"/>
  <c r="X757" i="24"/>
  <c r="W757" i="24"/>
  <c r="BN756" i="24"/>
  <c r="BM756" i="24"/>
  <c r="BL756" i="24"/>
  <c r="BK756" i="24"/>
  <c r="BJ756" i="24"/>
  <c r="BI756" i="24"/>
  <c r="BG756" i="24"/>
  <c r="BF756" i="24"/>
  <c r="BE756" i="24"/>
  <c r="BD756" i="24"/>
  <c r="BC756" i="24"/>
  <c r="BB756" i="24"/>
  <c r="BA756" i="24"/>
  <c r="AZ756" i="24"/>
  <c r="AY756" i="24"/>
  <c r="AE756" i="24"/>
  <c r="AD756" i="24"/>
  <c r="AC756" i="24"/>
  <c r="AB756" i="24"/>
  <c r="Y756" i="24"/>
  <c r="X756" i="24"/>
  <c r="W756" i="24"/>
  <c r="BN755" i="24"/>
  <c r="BM755" i="24"/>
  <c r="BL755" i="24"/>
  <c r="BK755" i="24"/>
  <c r="BJ755" i="24"/>
  <c r="BI755" i="24"/>
  <c r="BG755" i="24"/>
  <c r="BF755" i="24"/>
  <c r="BE755" i="24"/>
  <c r="BD755" i="24"/>
  <c r="BC755" i="24"/>
  <c r="BB755" i="24"/>
  <c r="BA755" i="24"/>
  <c r="AZ755" i="24"/>
  <c r="AY755" i="24"/>
  <c r="AE755" i="24"/>
  <c r="AD755" i="24"/>
  <c r="AC755" i="24"/>
  <c r="AB755" i="24"/>
  <c r="Y755" i="24"/>
  <c r="X755" i="24"/>
  <c r="W755" i="24"/>
  <c r="BN754" i="24"/>
  <c r="BM754" i="24"/>
  <c r="BL754" i="24"/>
  <c r="BK754" i="24"/>
  <c r="BJ754" i="24"/>
  <c r="BI754" i="24"/>
  <c r="BG754" i="24"/>
  <c r="BF754" i="24"/>
  <c r="BE754" i="24"/>
  <c r="BD754" i="24"/>
  <c r="BC754" i="24"/>
  <c r="BB754" i="24"/>
  <c r="BA754" i="24"/>
  <c r="AZ754" i="24"/>
  <c r="AY754" i="24"/>
  <c r="AE754" i="24"/>
  <c r="AD754" i="24"/>
  <c r="AC754" i="24"/>
  <c r="AB754" i="24"/>
  <c r="Y754" i="24"/>
  <c r="X754" i="24"/>
  <c r="W754" i="24"/>
  <c r="AE753" i="24"/>
  <c r="AD753" i="24"/>
  <c r="AC753" i="24"/>
  <c r="AB753" i="24"/>
  <c r="Y753" i="24"/>
  <c r="X753" i="24"/>
  <c r="W753" i="24"/>
  <c r="AE752" i="24"/>
  <c r="AD752" i="24"/>
  <c r="AC752" i="24"/>
  <c r="AB752" i="24"/>
  <c r="Y752" i="24"/>
  <c r="X752" i="24"/>
  <c r="W752" i="24"/>
  <c r="AE751" i="24"/>
  <c r="AD751" i="24"/>
  <c r="AC751" i="24"/>
  <c r="AB751" i="24"/>
  <c r="Y751" i="24"/>
  <c r="X751" i="24"/>
  <c r="W751" i="24"/>
  <c r="AE750" i="24"/>
  <c r="AD750" i="24"/>
  <c r="AC750" i="24"/>
  <c r="AB750" i="24"/>
  <c r="Y750" i="24"/>
  <c r="X750" i="24"/>
  <c r="W750" i="24"/>
  <c r="BN749" i="24"/>
  <c r="BL749" i="24"/>
  <c r="BI749" i="24"/>
  <c r="BG749" i="24"/>
  <c r="BE749" i="24"/>
  <c r="BD749" i="24"/>
  <c r="BC749" i="24"/>
  <c r="BA749" i="24"/>
  <c r="AZ749" i="24"/>
  <c r="U749" i="24"/>
  <c r="T749" i="24"/>
  <c r="S749" i="24"/>
  <c r="R749" i="24"/>
  <c r="Q749" i="24"/>
  <c r="P749" i="24"/>
  <c r="O749" i="24"/>
  <c r="BN748" i="24"/>
  <c r="BM748" i="24"/>
  <c r="BL748" i="24"/>
  <c r="BK748" i="24"/>
  <c r="BJ748" i="24"/>
  <c r="BI748" i="24"/>
  <c r="BG748" i="24"/>
  <c r="BF748" i="24"/>
  <c r="BE748" i="24"/>
  <c r="BD748" i="24"/>
  <c r="BC748" i="24"/>
  <c r="BB748" i="24"/>
  <c r="BA748" i="24"/>
  <c r="AZ748" i="24"/>
  <c r="AY748" i="24"/>
  <c r="BN747" i="24"/>
  <c r="BM747" i="24"/>
  <c r="BL747" i="24"/>
  <c r="BK747" i="24"/>
  <c r="BJ747" i="24"/>
  <c r="BI747" i="24"/>
  <c r="BG747" i="24"/>
  <c r="BF747" i="24"/>
  <c r="BE747" i="24"/>
  <c r="BD747" i="24"/>
  <c r="BC747" i="24"/>
  <c r="BB747" i="24"/>
  <c r="BA747" i="24"/>
  <c r="AZ747" i="24"/>
  <c r="AY747" i="24"/>
  <c r="BN746" i="24"/>
  <c r="BM746" i="24"/>
  <c r="BL746" i="24"/>
  <c r="BK746" i="24"/>
  <c r="BJ746" i="24"/>
  <c r="BI746" i="24"/>
  <c r="BG746" i="24"/>
  <c r="BF746" i="24"/>
  <c r="BE746" i="24"/>
  <c r="BD746" i="24"/>
  <c r="BC746" i="24"/>
  <c r="BB746" i="24"/>
  <c r="BA746" i="24"/>
  <c r="AZ746" i="24"/>
  <c r="AY746" i="24"/>
  <c r="BN745" i="24"/>
  <c r="BM745" i="24"/>
  <c r="BL745" i="24"/>
  <c r="BK745" i="24"/>
  <c r="BJ745" i="24"/>
  <c r="BI745" i="24"/>
  <c r="BG745" i="24"/>
  <c r="BF745" i="24"/>
  <c r="BE745" i="24"/>
  <c r="BD745" i="24"/>
  <c r="BC745" i="24"/>
  <c r="BB745" i="24"/>
  <c r="BA745" i="24"/>
  <c r="AZ745" i="24"/>
  <c r="AY745" i="24"/>
  <c r="BN744" i="24"/>
  <c r="BM744" i="24"/>
  <c r="BL744" i="24"/>
  <c r="BK744" i="24"/>
  <c r="BJ744" i="24"/>
  <c r="BI744" i="24"/>
  <c r="BG744" i="24"/>
  <c r="BF744" i="24"/>
  <c r="BE744" i="24"/>
  <c r="BD744" i="24"/>
  <c r="BC744" i="24"/>
  <c r="BB744" i="24"/>
  <c r="BA744" i="24"/>
  <c r="AZ744" i="24"/>
  <c r="AY744" i="24"/>
  <c r="BN743" i="24"/>
  <c r="BM743" i="24"/>
  <c r="BL743" i="24"/>
  <c r="BK743" i="24"/>
  <c r="BJ743" i="24"/>
  <c r="BI743" i="24"/>
  <c r="BG743" i="24"/>
  <c r="BF743" i="24"/>
  <c r="BE743" i="24"/>
  <c r="BD743" i="24"/>
  <c r="BC743" i="24"/>
  <c r="BB743" i="24"/>
  <c r="BA743" i="24"/>
  <c r="AZ743" i="24"/>
  <c r="AY743" i="24"/>
  <c r="BN742" i="24"/>
  <c r="BM742" i="24"/>
  <c r="BL742" i="24"/>
  <c r="BK742" i="24"/>
  <c r="BJ742" i="24"/>
  <c r="BI742" i="24"/>
  <c r="BG742" i="24"/>
  <c r="BF742" i="24"/>
  <c r="BE742" i="24"/>
  <c r="BD742" i="24"/>
  <c r="BC742" i="24"/>
  <c r="BB742" i="24"/>
  <c r="BA742" i="24"/>
  <c r="AZ742" i="24"/>
  <c r="AY742" i="24"/>
  <c r="BN741" i="24"/>
  <c r="BM741" i="24"/>
  <c r="BL741" i="24"/>
  <c r="BK741" i="24"/>
  <c r="BJ741" i="24"/>
  <c r="BI741" i="24"/>
  <c r="BG741" i="24"/>
  <c r="BF741" i="24"/>
  <c r="BE741" i="24"/>
  <c r="BD741" i="24"/>
  <c r="BC741" i="24"/>
  <c r="BB741" i="24"/>
  <c r="BA741" i="24"/>
  <c r="AZ741" i="24"/>
  <c r="AY741" i="24"/>
  <c r="BN740" i="24"/>
  <c r="BM740" i="24"/>
  <c r="BL740" i="24"/>
  <c r="BK740" i="24"/>
  <c r="BJ740" i="24"/>
  <c r="BI740" i="24"/>
  <c r="BG740" i="24"/>
  <c r="BF740" i="24"/>
  <c r="BE740" i="24"/>
  <c r="BD740" i="24"/>
  <c r="BC740" i="24"/>
  <c r="BB740" i="24"/>
  <c r="BA740" i="24"/>
  <c r="AZ740" i="24"/>
  <c r="AY740" i="24"/>
  <c r="BN739" i="24"/>
  <c r="BM739" i="24"/>
  <c r="BL739" i="24"/>
  <c r="BK739" i="24"/>
  <c r="BJ739" i="24"/>
  <c r="BI739" i="24"/>
  <c r="BG739" i="24"/>
  <c r="BF739" i="24"/>
  <c r="BE739" i="24"/>
  <c r="BD739" i="24"/>
  <c r="BC739" i="24"/>
  <c r="BB739" i="24"/>
  <c r="BA739" i="24"/>
  <c r="AZ739" i="24"/>
  <c r="AY739" i="24"/>
  <c r="BN738" i="24"/>
  <c r="BM738" i="24"/>
  <c r="BL738" i="24"/>
  <c r="BK738" i="24"/>
  <c r="BJ738" i="24"/>
  <c r="BI738" i="24"/>
  <c r="BG738" i="24"/>
  <c r="BF738" i="24"/>
  <c r="BE738" i="24"/>
  <c r="BD738" i="24"/>
  <c r="BC738" i="24"/>
  <c r="BB738" i="24"/>
  <c r="BA738" i="24"/>
  <c r="AZ738" i="24"/>
  <c r="AY738" i="24"/>
  <c r="BN737" i="24"/>
  <c r="BM737" i="24"/>
  <c r="BL737" i="24"/>
  <c r="BK737" i="24"/>
  <c r="BJ737" i="24"/>
  <c r="BI737" i="24"/>
  <c r="BG737" i="24"/>
  <c r="BF737" i="24"/>
  <c r="BE737" i="24"/>
  <c r="BD737" i="24"/>
  <c r="BC737" i="24"/>
  <c r="BB737" i="24"/>
  <c r="BA737" i="24"/>
  <c r="AZ737" i="24"/>
  <c r="AY737" i="24"/>
  <c r="BN736" i="24"/>
  <c r="BM736" i="24"/>
  <c r="BL736" i="24"/>
  <c r="BK736" i="24"/>
  <c r="BJ736" i="24"/>
  <c r="BI736" i="24"/>
  <c r="BG736" i="24"/>
  <c r="BF736" i="24"/>
  <c r="BE736" i="24"/>
  <c r="BD736" i="24"/>
  <c r="BC736" i="24"/>
  <c r="BB736" i="24"/>
  <c r="BA736" i="24"/>
  <c r="AZ736" i="24"/>
  <c r="AY736" i="24"/>
  <c r="BN735" i="24"/>
  <c r="BM735" i="24"/>
  <c r="BL735" i="24"/>
  <c r="BK735" i="24"/>
  <c r="BJ735" i="24"/>
  <c r="BI735" i="24"/>
  <c r="BG735" i="24"/>
  <c r="BF735" i="24"/>
  <c r="BE735" i="24"/>
  <c r="BD735" i="24"/>
  <c r="BC735" i="24"/>
  <c r="BB735" i="24"/>
  <c r="BA735" i="24"/>
  <c r="AZ735" i="24"/>
  <c r="AY735" i="24"/>
  <c r="BN734" i="24"/>
  <c r="BM734" i="24"/>
  <c r="BL734" i="24"/>
  <c r="BK734" i="24"/>
  <c r="BJ734" i="24"/>
  <c r="BI734" i="24"/>
  <c r="BG734" i="24"/>
  <c r="BF734" i="24"/>
  <c r="BE734" i="24"/>
  <c r="BD734" i="24"/>
  <c r="BC734" i="24"/>
  <c r="BB734" i="24"/>
  <c r="BA734" i="24"/>
  <c r="AZ734" i="24"/>
  <c r="AY734" i="24"/>
  <c r="BN733" i="24"/>
  <c r="BM733" i="24"/>
  <c r="BL733" i="24"/>
  <c r="BK733" i="24"/>
  <c r="BJ733" i="24"/>
  <c r="BI733" i="24"/>
  <c r="BG733" i="24"/>
  <c r="BF733" i="24"/>
  <c r="BE733" i="24"/>
  <c r="BD733" i="24"/>
  <c r="BC733" i="24"/>
  <c r="BB733" i="24"/>
  <c r="BA733" i="24"/>
  <c r="AZ733" i="24"/>
  <c r="AY733" i="24"/>
  <c r="BN732" i="24"/>
  <c r="BM732" i="24"/>
  <c r="BL732" i="24"/>
  <c r="BK732" i="24"/>
  <c r="BJ732" i="24"/>
  <c r="BI732" i="24"/>
  <c r="BG732" i="24"/>
  <c r="BF732" i="24"/>
  <c r="BE732" i="24"/>
  <c r="BD732" i="24"/>
  <c r="BC732" i="24"/>
  <c r="BB732" i="24"/>
  <c r="BA732" i="24"/>
  <c r="AZ732" i="24"/>
  <c r="AY732" i="24"/>
  <c r="BN731" i="24"/>
  <c r="BM731" i="24"/>
  <c r="BL731" i="24"/>
  <c r="BK731" i="24"/>
  <c r="BJ731" i="24"/>
  <c r="BI731" i="24"/>
  <c r="BG731" i="24"/>
  <c r="BF731" i="24"/>
  <c r="BE731" i="24"/>
  <c r="BD731" i="24"/>
  <c r="BC731" i="24"/>
  <c r="BB731" i="24"/>
  <c r="BA731" i="24"/>
  <c r="AZ731" i="24"/>
  <c r="AY731" i="24"/>
  <c r="BN730" i="24"/>
  <c r="BM730" i="24"/>
  <c r="BL730" i="24"/>
  <c r="BK730" i="24"/>
  <c r="BJ730" i="24"/>
  <c r="BI730" i="24"/>
  <c r="BG730" i="24"/>
  <c r="BF730" i="24"/>
  <c r="BE730" i="24"/>
  <c r="BD730" i="24"/>
  <c r="BC730" i="24"/>
  <c r="BB730" i="24"/>
  <c r="BA730" i="24"/>
  <c r="AZ730" i="24"/>
  <c r="AY730" i="24"/>
  <c r="BN725" i="24"/>
  <c r="BL725" i="24"/>
  <c r="BI725" i="24"/>
  <c r="BG725" i="24"/>
  <c r="BE725" i="24"/>
  <c r="BD725" i="24"/>
  <c r="BC725" i="24"/>
  <c r="BA725" i="24"/>
  <c r="AZ725" i="24"/>
  <c r="BN724" i="24"/>
  <c r="BM724" i="24"/>
  <c r="BL724" i="24"/>
  <c r="BK724" i="24"/>
  <c r="BJ724" i="24"/>
  <c r="BI724" i="24"/>
  <c r="BG724" i="24"/>
  <c r="BF724" i="24"/>
  <c r="BE724" i="24"/>
  <c r="BD724" i="24"/>
  <c r="BC724" i="24"/>
  <c r="BB724" i="24"/>
  <c r="BA724" i="24"/>
  <c r="AZ724" i="24"/>
  <c r="AY724" i="24"/>
  <c r="BN723" i="24"/>
  <c r="BM723" i="24"/>
  <c r="BL723" i="24"/>
  <c r="BK723" i="24"/>
  <c r="BJ723" i="24"/>
  <c r="BI723" i="24"/>
  <c r="BG723" i="24"/>
  <c r="BF723" i="24"/>
  <c r="BE723" i="24"/>
  <c r="BD723" i="24"/>
  <c r="BC723" i="24"/>
  <c r="BB723" i="24"/>
  <c r="BA723" i="24"/>
  <c r="AZ723" i="24"/>
  <c r="AY723" i="24"/>
  <c r="BN722" i="24"/>
  <c r="BM722" i="24"/>
  <c r="BL722" i="24"/>
  <c r="BK722" i="24"/>
  <c r="BJ722" i="24"/>
  <c r="BI722" i="24"/>
  <c r="BG722" i="24"/>
  <c r="BF722" i="24"/>
  <c r="BE722" i="24"/>
  <c r="BD722" i="24"/>
  <c r="BC722" i="24"/>
  <c r="BB722" i="24"/>
  <c r="BA722" i="24"/>
  <c r="AZ722" i="24"/>
  <c r="AY722" i="24"/>
  <c r="BN721" i="24"/>
  <c r="BM721" i="24"/>
  <c r="BL721" i="24"/>
  <c r="BK721" i="24"/>
  <c r="BJ721" i="24"/>
  <c r="BI721" i="24"/>
  <c r="BG721" i="24"/>
  <c r="BF721" i="24"/>
  <c r="BE721" i="24"/>
  <c r="BD721" i="24"/>
  <c r="BC721" i="24"/>
  <c r="BB721" i="24"/>
  <c r="BA721" i="24"/>
  <c r="AZ721" i="24"/>
  <c r="AY721" i="24"/>
  <c r="BN720" i="24"/>
  <c r="BM720" i="24"/>
  <c r="BL720" i="24"/>
  <c r="BK720" i="24"/>
  <c r="BJ720" i="24"/>
  <c r="BI720" i="24"/>
  <c r="BG720" i="24"/>
  <c r="BF720" i="24"/>
  <c r="BE720" i="24"/>
  <c r="BD720" i="24"/>
  <c r="BC720" i="24"/>
  <c r="BB720" i="24"/>
  <c r="BA720" i="24"/>
  <c r="AZ720" i="24"/>
  <c r="AY720" i="24"/>
  <c r="AE720" i="24"/>
  <c r="AD720" i="24"/>
  <c r="AC720" i="24"/>
  <c r="AB720" i="24"/>
  <c r="Y720" i="24"/>
  <c r="X720" i="24"/>
  <c r="W720" i="24"/>
  <c r="BN719" i="24"/>
  <c r="BM719" i="24"/>
  <c r="BL719" i="24"/>
  <c r="BK719" i="24"/>
  <c r="BJ719" i="24"/>
  <c r="BI719" i="24"/>
  <c r="BG719" i="24"/>
  <c r="BF719" i="24"/>
  <c r="BE719" i="24"/>
  <c r="BD719" i="24"/>
  <c r="BC719" i="24"/>
  <c r="BB719" i="24"/>
  <c r="BA719" i="24"/>
  <c r="AZ719" i="24"/>
  <c r="AY719" i="24"/>
  <c r="AE719" i="24"/>
  <c r="AD719" i="24"/>
  <c r="AC719" i="24"/>
  <c r="AB719" i="24"/>
  <c r="Y719" i="24"/>
  <c r="X719" i="24"/>
  <c r="W719" i="24"/>
  <c r="BN718" i="24"/>
  <c r="BM718" i="24"/>
  <c r="BL718" i="24"/>
  <c r="BK718" i="24"/>
  <c r="BJ718" i="24"/>
  <c r="BI718" i="24"/>
  <c r="BG718" i="24"/>
  <c r="BF718" i="24"/>
  <c r="BE718" i="24"/>
  <c r="BD718" i="24"/>
  <c r="BC718" i="24"/>
  <c r="BB718" i="24"/>
  <c r="BA718" i="24"/>
  <c r="AZ718" i="24"/>
  <c r="AY718" i="24"/>
  <c r="AE718" i="24"/>
  <c r="AD718" i="24"/>
  <c r="AC718" i="24"/>
  <c r="AB718" i="24"/>
  <c r="Y718" i="24"/>
  <c r="X718" i="24"/>
  <c r="W718" i="24"/>
  <c r="BN717" i="24"/>
  <c r="BM717" i="24"/>
  <c r="BL717" i="24"/>
  <c r="BK717" i="24"/>
  <c r="BJ717" i="24"/>
  <c r="BI717" i="24"/>
  <c r="BG717" i="24"/>
  <c r="BF717" i="24"/>
  <c r="BE717" i="24"/>
  <c r="BD717" i="24"/>
  <c r="BC717" i="24"/>
  <c r="BB717" i="24"/>
  <c r="BA717" i="24"/>
  <c r="AZ717" i="24"/>
  <c r="AY717" i="24"/>
  <c r="AE717" i="24"/>
  <c r="AD717" i="24"/>
  <c r="AC717" i="24"/>
  <c r="AB717" i="24"/>
  <c r="Y717" i="24"/>
  <c r="X717" i="24"/>
  <c r="W717" i="24"/>
  <c r="BN716" i="24"/>
  <c r="BM716" i="24"/>
  <c r="BL716" i="24"/>
  <c r="BK716" i="24"/>
  <c r="BJ716" i="24"/>
  <c r="BI716" i="24"/>
  <c r="BG716" i="24"/>
  <c r="BF716" i="24"/>
  <c r="BE716" i="24"/>
  <c r="BD716" i="24"/>
  <c r="BC716" i="24"/>
  <c r="BB716" i="24"/>
  <c r="BA716" i="24"/>
  <c r="AZ716" i="24"/>
  <c r="AY716" i="24"/>
  <c r="AE716" i="24"/>
  <c r="AD716" i="24"/>
  <c r="AC716" i="24"/>
  <c r="AB716" i="24"/>
  <c r="Y716" i="24"/>
  <c r="X716" i="24"/>
  <c r="W716" i="24"/>
  <c r="BN715" i="24"/>
  <c r="BM715" i="24"/>
  <c r="BL715" i="24"/>
  <c r="BK715" i="24"/>
  <c r="BJ715" i="24"/>
  <c r="BI715" i="24"/>
  <c r="BG715" i="24"/>
  <c r="BF715" i="24"/>
  <c r="BE715" i="24"/>
  <c r="BD715" i="24"/>
  <c r="BC715" i="24"/>
  <c r="BB715" i="24"/>
  <c r="BA715" i="24"/>
  <c r="AZ715" i="24"/>
  <c r="AY715" i="24"/>
  <c r="AE715" i="24"/>
  <c r="AD715" i="24"/>
  <c r="AC715" i="24"/>
  <c r="AB715" i="24"/>
  <c r="Y715" i="24"/>
  <c r="X715" i="24"/>
  <c r="W715" i="24"/>
  <c r="BN714" i="24"/>
  <c r="BM714" i="24"/>
  <c r="BL714" i="24"/>
  <c r="BK714" i="24"/>
  <c r="BJ714" i="24"/>
  <c r="BI714" i="24"/>
  <c r="BG714" i="24"/>
  <c r="BF714" i="24"/>
  <c r="BE714" i="24"/>
  <c r="BD714" i="24"/>
  <c r="BC714" i="24"/>
  <c r="BB714" i="24"/>
  <c r="BA714" i="24"/>
  <c r="AZ714" i="24"/>
  <c r="AY714" i="24"/>
  <c r="AE714" i="24"/>
  <c r="AD714" i="24"/>
  <c r="AC714" i="24"/>
  <c r="AB714" i="24"/>
  <c r="Y714" i="24"/>
  <c r="X714" i="24"/>
  <c r="W714" i="24"/>
  <c r="BN713" i="24"/>
  <c r="BM713" i="24"/>
  <c r="BL713" i="24"/>
  <c r="BK713" i="24"/>
  <c r="BJ713" i="24"/>
  <c r="BI713" i="24"/>
  <c r="BG713" i="24"/>
  <c r="BF713" i="24"/>
  <c r="BE713" i="24"/>
  <c r="BD713" i="24"/>
  <c r="BC713" i="24"/>
  <c r="BB713" i="24"/>
  <c r="BA713" i="24"/>
  <c r="AZ713" i="24"/>
  <c r="AY713" i="24"/>
  <c r="AE713" i="24"/>
  <c r="AD713" i="24"/>
  <c r="AC713" i="24"/>
  <c r="AB713" i="24"/>
  <c r="Y713" i="24"/>
  <c r="X713" i="24"/>
  <c r="W713" i="24"/>
  <c r="BN712" i="24"/>
  <c r="BM712" i="24"/>
  <c r="BL712" i="24"/>
  <c r="BK712" i="24"/>
  <c r="BJ712" i="24"/>
  <c r="BI712" i="24"/>
  <c r="BG712" i="24"/>
  <c r="BF712" i="24"/>
  <c r="BE712" i="24"/>
  <c r="BD712" i="24"/>
  <c r="BC712" i="24"/>
  <c r="BB712" i="24"/>
  <c r="BA712" i="24"/>
  <c r="AZ712" i="24"/>
  <c r="AY712" i="24"/>
  <c r="AE712" i="24"/>
  <c r="AD712" i="24"/>
  <c r="AC712" i="24"/>
  <c r="AB712" i="24"/>
  <c r="Y712" i="24"/>
  <c r="X712" i="24"/>
  <c r="W712" i="24"/>
  <c r="BN711" i="24"/>
  <c r="BM711" i="24"/>
  <c r="BL711" i="24"/>
  <c r="BK711" i="24"/>
  <c r="BJ711" i="24"/>
  <c r="BI711" i="24"/>
  <c r="BG711" i="24"/>
  <c r="BF711" i="24"/>
  <c r="BE711" i="24"/>
  <c r="BD711" i="24"/>
  <c r="BC711" i="24"/>
  <c r="BB711" i="24"/>
  <c r="BA711" i="24"/>
  <c r="AZ711" i="24"/>
  <c r="AY711" i="24"/>
  <c r="AE711" i="24"/>
  <c r="AD711" i="24"/>
  <c r="AC711" i="24"/>
  <c r="AB711" i="24"/>
  <c r="Y711" i="24"/>
  <c r="X711" i="24"/>
  <c r="W711" i="24"/>
  <c r="BN710" i="24"/>
  <c r="BM710" i="24"/>
  <c r="BL710" i="24"/>
  <c r="BK710" i="24"/>
  <c r="BJ710" i="24"/>
  <c r="BI710" i="24"/>
  <c r="BG710" i="24"/>
  <c r="BF710" i="24"/>
  <c r="BE710" i="24"/>
  <c r="BD710" i="24"/>
  <c r="BC710" i="24"/>
  <c r="BB710" i="24"/>
  <c r="BA710" i="24"/>
  <c r="AZ710" i="24"/>
  <c r="AY710" i="24"/>
  <c r="AE710" i="24"/>
  <c r="AD710" i="24"/>
  <c r="AC710" i="24"/>
  <c r="AB710" i="24"/>
  <c r="Y710" i="24"/>
  <c r="X710" i="24"/>
  <c r="W710" i="24"/>
  <c r="BN709" i="24"/>
  <c r="BM709" i="24"/>
  <c r="BL709" i="24"/>
  <c r="BK709" i="24"/>
  <c r="BJ709" i="24"/>
  <c r="BI709" i="24"/>
  <c r="BG709" i="24"/>
  <c r="BF709" i="24"/>
  <c r="BE709" i="24"/>
  <c r="BD709" i="24"/>
  <c r="BC709" i="24"/>
  <c r="BB709" i="24"/>
  <c r="BA709" i="24"/>
  <c r="AZ709" i="24"/>
  <c r="AY709" i="24"/>
  <c r="AE709" i="24"/>
  <c r="AD709" i="24"/>
  <c r="AC709" i="24"/>
  <c r="AB709" i="24"/>
  <c r="Y709" i="24"/>
  <c r="X709" i="24"/>
  <c r="W709" i="24"/>
  <c r="BN708" i="24"/>
  <c r="BM708" i="24"/>
  <c r="BL708" i="24"/>
  <c r="BK708" i="24"/>
  <c r="BJ708" i="24"/>
  <c r="BI708" i="24"/>
  <c r="BG708" i="24"/>
  <c r="BF708" i="24"/>
  <c r="BE708" i="24"/>
  <c r="BD708" i="24"/>
  <c r="BC708" i="24"/>
  <c r="BB708" i="24"/>
  <c r="BA708" i="24"/>
  <c r="AZ708" i="24"/>
  <c r="AY708" i="24"/>
  <c r="AE708" i="24"/>
  <c r="AD708" i="24"/>
  <c r="AC708" i="24"/>
  <c r="AB708" i="24"/>
  <c r="Y708" i="24"/>
  <c r="X708" i="24"/>
  <c r="W708" i="24"/>
  <c r="BN707" i="24"/>
  <c r="BM707" i="24"/>
  <c r="BL707" i="24"/>
  <c r="BK707" i="24"/>
  <c r="BJ707" i="24"/>
  <c r="BI707" i="24"/>
  <c r="BG707" i="24"/>
  <c r="BF707" i="24"/>
  <c r="BE707" i="24"/>
  <c r="BD707" i="24"/>
  <c r="BC707" i="24"/>
  <c r="BB707" i="24"/>
  <c r="BA707" i="24"/>
  <c r="AZ707" i="24"/>
  <c r="AY707" i="24"/>
  <c r="AE707" i="24"/>
  <c r="AD707" i="24"/>
  <c r="AC707" i="24"/>
  <c r="AB707" i="24"/>
  <c r="Y707" i="24"/>
  <c r="X707" i="24"/>
  <c r="W707" i="24"/>
  <c r="BN706" i="24"/>
  <c r="BM706" i="24"/>
  <c r="BL706" i="24"/>
  <c r="BK706" i="24"/>
  <c r="BJ706" i="24"/>
  <c r="BI706" i="24"/>
  <c r="BG706" i="24"/>
  <c r="BF706" i="24"/>
  <c r="BE706" i="24"/>
  <c r="BD706" i="24"/>
  <c r="BC706" i="24"/>
  <c r="BB706" i="24"/>
  <c r="BA706" i="24"/>
  <c r="AZ706" i="24"/>
  <c r="AY706" i="24"/>
  <c r="AE706" i="24"/>
  <c r="AD706" i="24"/>
  <c r="AC706" i="24"/>
  <c r="AB706" i="24"/>
  <c r="Y706" i="24"/>
  <c r="X706" i="24"/>
  <c r="W706" i="24"/>
  <c r="AE705" i="24"/>
  <c r="AD705" i="24"/>
  <c r="AC705" i="24"/>
  <c r="AB705" i="24"/>
  <c r="Y705" i="24"/>
  <c r="X705" i="24"/>
  <c r="W705" i="24"/>
  <c r="AE704" i="24"/>
  <c r="AD704" i="24"/>
  <c r="AC704" i="24"/>
  <c r="AB704" i="24"/>
  <c r="Y704" i="24"/>
  <c r="X704" i="24"/>
  <c r="W704" i="24"/>
  <c r="AE703" i="24"/>
  <c r="AD703" i="24"/>
  <c r="AC703" i="24"/>
  <c r="AB703" i="24"/>
  <c r="Y703" i="24"/>
  <c r="X703" i="24"/>
  <c r="W703" i="24"/>
  <c r="AE702" i="24"/>
  <c r="AD702" i="24"/>
  <c r="AC702" i="24"/>
  <c r="AB702" i="24"/>
  <c r="Y702" i="24"/>
  <c r="X702" i="24"/>
  <c r="W702" i="24"/>
  <c r="BN701" i="24"/>
  <c r="BL701" i="24"/>
  <c r="BI701" i="24"/>
  <c r="BG701" i="24"/>
  <c r="BE701" i="24"/>
  <c r="BD701" i="24"/>
  <c r="BC701" i="24"/>
  <c r="BA701" i="24"/>
  <c r="AZ701" i="24"/>
  <c r="U701" i="24"/>
  <c r="T701" i="24"/>
  <c r="S701" i="24"/>
  <c r="R701" i="24"/>
  <c r="Q701" i="24"/>
  <c r="P701" i="24"/>
  <c r="O701" i="24"/>
  <c r="BN700" i="24"/>
  <c r="BM700" i="24"/>
  <c r="BL700" i="24"/>
  <c r="BK700" i="24"/>
  <c r="BJ700" i="24"/>
  <c r="BI700" i="24"/>
  <c r="BG700" i="24"/>
  <c r="BF700" i="24"/>
  <c r="BE700" i="24"/>
  <c r="BD700" i="24"/>
  <c r="BC700" i="24"/>
  <c r="BB700" i="24"/>
  <c r="BA700" i="24"/>
  <c r="AZ700" i="24"/>
  <c r="AY700" i="24"/>
  <c r="BN699" i="24"/>
  <c r="BM699" i="24"/>
  <c r="BL699" i="24"/>
  <c r="BK699" i="24"/>
  <c r="BJ699" i="24"/>
  <c r="BI699" i="24"/>
  <c r="BG699" i="24"/>
  <c r="BF699" i="24"/>
  <c r="BE699" i="24"/>
  <c r="BD699" i="24"/>
  <c r="BC699" i="24"/>
  <c r="BB699" i="24"/>
  <c r="BA699" i="24"/>
  <c r="AZ699" i="24"/>
  <c r="AY699" i="24"/>
  <c r="BN698" i="24"/>
  <c r="BM698" i="24"/>
  <c r="BL698" i="24"/>
  <c r="BK698" i="24"/>
  <c r="BJ698" i="24"/>
  <c r="BI698" i="24"/>
  <c r="BG698" i="24"/>
  <c r="BF698" i="24"/>
  <c r="BE698" i="24"/>
  <c r="BD698" i="24"/>
  <c r="BC698" i="24"/>
  <c r="BB698" i="24"/>
  <c r="BA698" i="24"/>
  <c r="AZ698" i="24"/>
  <c r="AY698" i="24"/>
  <c r="BN697" i="24"/>
  <c r="BM697" i="24"/>
  <c r="BL697" i="24"/>
  <c r="BK697" i="24"/>
  <c r="BJ697" i="24"/>
  <c r="BI697" i="24"/>
  <c r="BG697" i="24"/>
  <c r="BF697" i="24"/>
  <c r="BE697" i="24"/>
  <c r="BD697" i="24"/>
  <c r="BC697" i="24"/>
  <c r="BB697" i="24"/>
  <c r="BA697" i="24"/>
  <c r="AZ697" i="24"/>
  <c r="AY697" i="24"/>
  <c r="BN696" i="24"/>
  <c r="BM696" i="24"/>
  <c r="BL696" i="24"/>
  <c r="BK696" i="24"/>
  <c r="BJ696" i="24"/>
  <c r="BI696" i="24"/>
  <c r="BG696" i="24"/>
  <c r="BF696" i="24"/>
  <c r="BE696" i="24"/>
  <c r="BD696" i="24"/>
  <c r="BC696" i="24"/>
  <c r="BB696" i="24"/>
  <c r="BA696" i="24"/>
  <c r="AZ696" i="24"/>
  <c r="AY696" i="24"/>
  <c r="BN695" i="24"/>
  <c r="BM695" i="24"/>
  <c r="BL695" i="24"/>
  <c r="BK695" i="24"/>
  <c r="BJ695" i="24"/>
  <c r="BI695" i="24"/>
  <c r="BG695" i="24"/>
  <c r="BF695" i="24"/>
  <c r="BE695" i="24"/>
  <c r="BD695" i="24"/>
  <c r="BC695" i="24"/>
  <c r="BB695" i="24"/>
  <c r="BA695" i="24"/>
  <c r="AZ695" i="24"/>
  <c r="AY695" i="24"/>
  <c r="BN694" i="24"/>
  <c r="BM694" i="24"/>
  <c r="BL694" i="24"/>
  <c r="BK694" i="24"/>
  <c r="BJ694" i="24"/>
  <c r="BI694" i="24"/>
  <c r="BG694" i="24"/>
  <c r="BF694" i="24"/>
  <c r="BE694" i="24"/>
  <c r="BD694" i="24"/>
  <c r="BC694" i="24"/>
  <c r="BB694" i="24"/>
  <c r="BA694" i="24"/>
  <c r="AZ694" i="24"/>
  <c r="AY694" i="24"/>
  <c r="BN693" i="24"/>
  <c r="BM693" i="24"/>
  <c r="BL693" i="24"/>
  <c r="BK693" i="24"/>
  <c r="BJ693" i="24"/>
  <c r="BI693" i="24"/>
  <c r="BG693" i="24"/>
  <c r="BF693" i="24"/>
  <c r="BE693" i="24"/>
  <c r="BD693" i="24"/>
  <c r="BC693" i="24"/>
  <c r="BB693" i="24"/>
  <c r="BA693" i="24"/>
  <c r="AZ693" i="24"/>
  <c r="AY693" i="24"/>
  <c r="BN692" i="24"/>
  <c r="BM692" i="24"/>
  <c r="BL692" i="24"/>
  <c r="BK692" i="24"/>
  <c r="BJ692" i="24"/>
  <c r="BI692" i="24"/>
  <c r="BG692" i="24"/>
  <c r="BF692" i="24"/>
  <c r="BE692" i="24"/>
  <c r="BD692" i="24"/>
  <c r="BC692" i="24"/>
  <c r="BB692" i="24"/>
  <c r="BA692" i="24"/>
  <c r="AZ692" i="24"/>
  <c r="AY692" i="24"/>
  <c r="BN691" i="24"/>
  <c r="BM691" i="24"/>
  <c r="BL691" i="24"/>
  <c r="BK691" i="24"/>
  <c r="BJ691" i="24"/>
  <c r="BI691" i="24"/>
  <c r="BG691" i="24"/>
  <c r="BF691" i="24"/>
  <c r="BE691" i="24"/>
  <c r="BD691" i="24"/>
  <c r="BC691" i="24"/>
  <c r="BB691" i="24"/>
  <c r="BA691" i="24"/>
  <c r="AZ691" i="24"/>
  <c r="AY691" i="24"/>
  <c r="BN690" i="24"/>
  <c r="BM690" i="24"/>
  <c r="BL690" i="24"/>
  <c r="BK690" i="24"/>
  <c r="BJ690" i="24"/>
  <c r="BI690" i="24"/>
  <c r="BG690" i="24"/>
  <c r="BF690" i="24"/>
  <c r="BE690" i="24"/>
  <c r="BD690" i="24"/>
  <c r="BC690" i="24"/>
  <c r="BB690" i="24"/>
  <c r="BA690" i="24"/>
  <c r="AZ690" i="24"/>
  <c r="AY690" i="24"/>
  <c r="BN689" i="24"/>
  <c r="BM689" i="24"/>
  <c r="BL689" i="24"/>
  <c r="BK689" i="24"/>
  <c r="BJ689" i="24"/>
  <c r="BI689" i="24"/>
  <c r="BG689" i="24"/>
  <c r="BF689" i="24"/>
  <c r="BE689" i="24"/>
  <c r="BD689" i="24"/>
  <c r="BC689" i="24"/>
  <c r="BB689" i="24"/>
  <c r="BA689" i="24"/>
  <c r="AZ689" i="24"/>
  <c r="AY689" i="24"/>
  <c r="BN688" i="24"/>
  <c r="BM688" i="24"/>
  <c r="BL688" i="24"/>
  <c r="BK688" i="24"/>
  <c r="BJ688" i="24"/>
  <c r="BI688" i="24"/>
  <c r="BG688" i="24"/>
  <c r="BF688" i="24"/>
  <c r="BE688" i="24"/>
  <c r="BD688" i="24"/>
  <c r="BC688" i="24"/>
  <c r="BB688" i="24"/>
  <c r="BA688" i="24"/>
  <c r="AZ688" i="24"/>
  <c r="AY688" i="24"/>
  <c r="BN687" i="24"/>
  <c r="BM687" i="24"/>
  <c r="BL687" i="24"/>
  <c r="BK687" i="24"/>
  <c r="BJ687" i="24"/>
  <c r="BI687" i="24"/>
  <c r="BG687" i="24"/>
  <c r="BF687" i="24"/>
  <c r="BE687" i="24"/>
  <c r="BD687" i="24"/>
  <c r="BC687" i="24"/>
  <c r="BB687" i="24"/>
  <c r="BA687" i="24"/>
  <c r="AZ687" i="24"/>
  <c r="AY687" i="24"/>
  <c r="BN686" i="24"/>
  <c r="BM686" i="24"/>
  <c r="BL686" i="24"/>
  <c r="BK686" i="24"/>
  <c r="BJ686" i="24"/>
  <c r="BI686" i="24"/>
  <c r="BG686" i="24"/>
  <c r="BF686" i="24"/>
  <c r="BE686" i="24"/>
  <c r="BD686" i="24"/>
  <c r="BC686" i="24"/>
  <c r="BB686" i="24"/>
  <c r="BA686" i="24"/>
  <c r="AZ686" i="24"/>
  <c r="AY686" i="24"/>
  <c r="BN685" i="24"/>
  <c r="BM685" i="24"/>
  <c r="BL685" i="24"/>
  <c r="BK685" i="24"/>
  <c r="BJ685" i="24"/>
  <c r="BI685" i="24"/>
  <c r="BG685" i="24"/>
  <c r="BF685" i="24"/>
  <c r="BE685" i="24"/>
  <c r="BD685" i="24"/>
  <c r="BC685" i="24"/>
  <c r="BB685" i="24"/>
  <c r="BA685" i="24"/>
  <c r="AZ685" i="24"/>
  <c r="AY685" i="24"/>
  <c r="BN684" i="24"/>
  <c r="BM684" i="24"/>
  <c r="BL684" i="24"/>
  <c r="BK684" i="24"/>
  <c r="BJ684" i="24"/>
  <c r="BI684" i="24"/>
  <c r="BG684" i="24"/>
  <c r="BF684" i="24"/>
  <c r="BE684" i="24"/>
  <c r="BD684" i="24"/>
  <c r="BC684" i="24"/>
  <c r="BB684" i="24"/>
  <c r="BA684" i="24"/>
  <c r="AZ684" i="24"/>
  <c r="AY684" i="24"/>
  <c r="BN683" i="24"/>
  <c r="BM683" i="24"/>
  <c r="BL683" i="24"/>
  <c r="BK683" i="24"/>
  <c r="BJ683" i="24"/>
  <c r="BI683" i="24"/>
  <c r="BG683" i="24"/>
  <c r="BF683" i="24"/>
  <c r="BE683" i="24"/>
  <c r="BD683" i="24"/>
  <c r="BC683" i="24"/>
  <c r="BB683" i="24"/>
  <c r="BA683" i="24"/>
  <c r="AZ683" i="24"/>
  <c r="AY683" i="24"/>
  <c r="BN682" i="24"/>
  <c r="BM682" i="24"/>
  <c r="BL682" i="24"/>
  <c r="BK682" i="24"/>
  <c r="BJ682" i="24"/>
  <c r="BI682" i="24"/>
  <c r="BG682" i="24"/>
  <c r="BF682" i="24"/>
  <c r="BE682" i="24"/>
  <c r="BD682" i="24"/>
  <c r="BC682" i="24"/>
  <c r="BB682" i="24"/>
  <c r="BA682" i="24"/>
  <c r="AZ682" i="24"/>
  <c r="AY682" i="24"/>
  <c r="BN677" i="24"/>
  <c r="BL677" i="24"/>
  <c r="BI677" i="24"/>
  <c r="BG677" i="24"/>
  <c r="BE677" i="24"/>
  <c r="BD677" i="24"/>
  <c r="BC677" i="24"/>
  <c r="BA677" i="24"/>
  <c r="AZ677" i="24"/>
  <c r="BN676" i="24"/>
  <c r="BM676" i="24"/>
  <c r="BL676" i="24"/>
  <c r="BK676" i="24"/>
  <c r="BJ676" i="24"/>
  <c r="BI676" i="24"/>
  <c r="BG676" i="24"/>
  <c r="BF676" i="24"/>
  <c r="BE676" i="24"/>
  <c r="BD676" i="24"/>
  <c r="BC676" i="24"/>
  <c r="BB676" i="24"/>
  <c r="BA676" i="24"/>
  <c r="AZ676" i="24"/>
  <c r="AY676" i="24"/>
  <c r="BN675" i="24"/>
  <c r="BM675" i="24"/>
  <c r="BL675" i="24"/>
  <c r="BK675" i="24"/>
  <c r="BJ675" i="24"/>
  <c r="BI675" i="24"/>
  <c r="BG675" i="24"/>
  <c r="BF675" i="24"/>
  <c r="BE675" i="24"/>
  <c r="BD675" i="24"/>
  <c r="BC675" i="24"/>
  <c r="BB675" i="24"/>
  <c r="BA675" i="24"/>
  <c r="AZ675" i="24"/>
  <c r="AY675" i="24"/>
  <c r="BN674" i="24"/>
  <c r="BM674" i="24"/>
  <c r="BL674" i="24"/>
  <c r="BK674" i="24"/>
  <c r="BJ674" i="24"/>
  <c r="BI674" i="24"/>
  <c r="BG674" i="24"/>
  <c r="BF674" i="24"/>
  <c r="BE674" i="24"/>
  <c r="BD674" i="24"/>
  <c r="BC674" i="24"/>
  <c r="BB674" i="24"/>
  <c r="BA674" i="24"/>
  <c r="AZ674" i="24"/>
  <c r="AY674" i="24"/>
  <c r="BN673" i="24"/>
  <c r="BM673" i="24"/>
  <c r="BL673" i="24"/>
  <c r="BK673" i="24"/>
  <c r="BJ673" i="24"/>
  <c r="BI673" i="24"/>
  <c r="BG673" i="24"/>
  <c r="BF673" i="24"/>
  <c r="BE673" i="24"/>
  <c r="BD673" i="24"/>
  <c r="BC673" i="24"/>
  <c r="BB673" i="24"/>
  <c r="BA673" i="24"/>
  <c r="AZ673" i="24"/>
  <c r="AY673" i="24"/>
  <c r="BN672" i="24"/>
  <c r="BM672" i="24"/>
  <c r="BL672" i="24"/>
  <c r="BK672" i="24"/>
  <c r="BJ672" i="24"/>
  <c r="BI672" i="24"/>
  <c r="BG672" i="24"/>
  <c r="BF672" i="24"/>
  <c r="BE672" i="24"/>
  <c r="BD672" i="24"/>
  <c r="BC672" i="24"/>
  <c r="BB672" i="24"/>
  <c r="BA672" i="24"/>
  <c r="AZ672" i="24"/>
  <c r="AY672" i="24"/>
  <c r="BN671" i="24"/>
  <c r="BM671" i="24"/>
  <c r="BL671" i="24"/>
  <c r="BK671" i="24"/>
  <c r="BJ671" i="24"/>
  <c r="BI671" i="24"/>
  <c r="BG671" i="24"/>
  <c r="BF671" i="24"/>
  <c r="BE671" i="24"/>
  <c r="BD671" i="24"/>
  <c r="BC671" i="24"/>
  <c r="BB671" i="24"/>
  <c r="BA671" i="24"/>
  <c r="AZ671" i="24"/>
  <c r="AY671" i="24"/>
  <c r="BN670" i="24"/>
  <c r="BM670" i="24"/>
  <c r="BL670" i="24"/>
  <c r="BK670" i="24"/>
  <c r="BJ670" i="24"/>
  <c r="BI670" i="24"/>
  <c r="BG670" i="24"/>
  <c r="BF670" i="24"/>
  <c r="BE670" i="24"/>
  <c r="BD670" i="24"/>
  <c r="BC670" i="24"/>
  <c r="BB670" i="24"/>
  <c r="BA670" i="24"/>
  <c r="AZ670" i="24"/>
  <c r="AY670" i="24"/>
  <c r="BN669" i="24"/>
  <c r="BM669" i="24"/>
  <c r="BL669" i="24"/>
  <c r="BK669" i="24"/>
  <c r="BJ669" i="24"/>
  <c r="BI669" i="24"/>
  <c r="BG669" i="24"/>
  <c r="BF669" i="24"/>
  <c r="BE669" i="24"/>
  <c r="BD669" i="24"/>
  <c r="BC669" i="24"/>
  <c r="BB669" i="24"/>
  <c r="BA669" i="24"/>
  <c r="AZ669" i="24"/>
  <c r="AY669" i="24"/>
  <c r="BN668" i="24"/>
  <c r="BM668" i="24"/>
  <c r="BL668" i="24"/>
  <c r="BK668" i="24"/>
  <c r="BJ668" i="24"/>
  <c r="BI668" i="24"/>
  <c r="BG668" i="24"/>
  <c r="BF668" i="24"/>
  <c r="BE668" i="24"/>
  <c r="BD668" i="24"/>
  <c r="BC668" i="24"/>
  <c r="BB668" i="24"/>
  <c r="BA668" i="24"/>
  <c r="AZ668" i="24"/>
  <c r="AY668" i="24"/>
  <c r="AE668" i="24"/>
  <c r="AD668" i="24"/>
  <c r="AC668" i="24"/>
  <c r="AB668" i="24"/>
  <c r="Y668" i="24"/>
  <c r="X668" i="24"/>
  <c r="W668" i="24"/>
  <c r="BN667" i="24"/>
  <c r="BM667" i="24"/>
  <c r="BL667" i="24"/>
  <c r="BK667" i="24"/>
  <c r="BJ667" i="24"/>
  <c r="BI667" i="24"/>
  <c r="BG667" i="24"/>
  <c r="BF667" i="24"/>
  <c r="BE667" i="24"/>
  <c r="BD667" i="24"/>
  <c r="BC667" i="24"/>
  <c r="BB667" i="24"/>
  <c r="BA667" i="24"/>
  <c r="AZ667" i="24"/>
  <c r="AY667" i="24"/>
  <c r="AE667" i="24"/>
  <c r="AD667" i="24"/>
  <c r="AC667" i="24"/>
  <c r="AB667" i="24"/>
  <c r="Y667" i="24"/>
  <c r="X667" i="24"/>
  <c r="W667" i="24"/>
  <c r="BN666" i="24"/>
  <c r="BM666" i="24"/>
  <c r="BL666" i="24"/>
  <c r="BK666" i="24"/>
  <c r="BJ666" i="24"/>
  <c r="BI666" i="24"/>
  <c r="BG666" i="24"/>
  <c r="BF666" i="24"/>
  <c r="BE666" i="24"/>
  <c r="BD666" i="24"/>
  <c r="BC666" i="24"/>
  <c r="BB666" i="24"/>
  <c r="BA666" i="24"/>
  <c r="AZ666" i="24"/>
  <c r="AY666" i="24"/>
  <c r="AE666" i="24"/>
  <c r="AD666" i="24"/>
  <c r="AC666" i="24"/>
  <c r="AB666" i="24"/>
  <c r="Y666" i="24"/>
  <c r="X666" i="24"/>
  <c r="W666" i="24"/>
  <c r="BN665" i="24"/>
  <c r="BM665" i="24"/>
  <c r="BL665" i="24"/>
  <c r="BK665" i="24"/>
  <c r="BJ665" i="24"/>
  <c r="BI665" i="24"/>
  <c r="BG665" i="24"/>
  <c r="BF665" i="24"/>
  <c r="BE665" i="24"/>
  <c r="BD665" i="24"/>
  <c r="BC665" i="24"/>
  <c r="BB665" i="24"/>
  <c r="BA665" i="24"/>
  <c r="AZ665" i="24"/>
  <c r="AY665" i="24"/>
  <c r="AE665" i="24"/>
  <c r="AD665" i="24"/>
  <c r="AC665" i="24"/>
  <c r="AB665" i="24"/>
  <c r="Y665" i="24"/>
  <c r="X665" i="24"/>
  <c r="W665" i="24"/>
  <c r="BN664" i="24"/>
  <c r="BM664" i="24"/>
  <c r="BL664" i="24"/>
  <c r="BK664" i="24"/>
  <c r="BJ664" i="24"/>
  <c r="BI664" i="24"/>
  <c r="BG664" i="24"/>
  <c r="BF664" i="24"/>
  <c r="BE664" i="24"/>
  <c r="BD664" i="24"/>
  <c r="BC664" i="24"/>
  <c r="BB664" i="24"/>
  <c r="BA664" i="24"/>
  <c r="AZ664" i="24"/>
  <c r="AY664" i="24"/>
  <c r="AE664" i="24"/>
  <c r="AD664" i="24"/>
  <c r="AC664" i="24"/>
  <c r="AB664" i="24"/>
  <c r="Y664" i="24"/>
  <c r="X664" i="24"/>
  <c r="W664" i="24"/>
  <c r="BN663" i="24"/>
  <c r="BM663" i="24"/>
  <c r="BL663" i="24"/>
  <c r="BK663" i="24"/>
  <c r="BJ663" i="24"/>
  <c r="BI663" i="24"/>
  <c r="BG663" i="24"/>
  <c r="BF663" i="24"/>
  <c r="BE663" i="24"/>
  <c r="BD663" i="24"/>
  <c r="BC663" i="24"/>
  <c r="BB663" i="24"/>
  <c r="BA663" i="24"/>
  <c r="AZ663" i="24"/>
  <c r="AY663" i="24"/>
  <c r="AE663" i="24"/>
  <c r="AD663" i="24"/>
  <c r="AC663" i="24"/>
  <c r="AB663" i="24"/>
  <c r="Y663" i="24"/>
  <c r="X663" i="24"/>
  <c r="W663" i="24"/>
  <c r="BN662" i="24"/>
  <c r="BM662" i="24"/>
  <c r="BL662" i="24"/>
  <c r="BK662" i="24"/>
  <c r="BJ662" i="24"/>
  <c r="BI662" i="24"/>
  <c r="BG662" i="24"/>
  <c r="BF662" i="24"/>
  <c r="BE662" i="24"/>
  <c r="BD662" i="24"/>
  <c r="BC662" i="24"/>
  <c r="BB662" i="24"/>
  <c r="BA662" i="24"/>
  <c r="AZ662" i="24"/>
  <c r="AY662" i="24"/>
  <c r="AE662" i="24"/>
  <c r="AD662" i="24"/>
  <c r="AC662" i="24"/>
  <c r="AB662" i="24"/>
  <c r="Y662" i="24"/>
  <c r="X662" i="24"/>
  <c r="W662" i="24"/>
  <c r="BN661" i="24"/>
  <c r="BM661" i="24"/>
  <c r="BL661" i="24"/>
  <c r="BK661" i="24"/>
  <c r="BJ661" i="24"/>
  <c r="BI661" i="24"/>
  <c r="BG661" i="24"/>
  <c r="BF661" i="24"/>
  <c r="BE661" i="24"/>
  <c r="BD661" i="24"/>
  <c r="BC661" i="24"/>
  <c r="BB661" i="24"/>
  <c r="BA661" i="24"/>
  <c r="AZ661" i="24"/>
  <c r="AY661" i="24"/>
  <c r="AE661" i="24"/>
  <c r="AD661" i="24"/>
  <c r="AC661" i="24"/>
  <c r="AB661" i="24"/>
  <c r="Y661" i="24"/>
  <c r="X661" i="24"/>
  <c r="W661" i="24"/>
  <c r="BN660" i="24"/>
  <c r="BM660" i="24"/>
  <c r="BL660" i="24"/>
  <c r="BK660" i="24"/>
  <c r="BJ660" i="24"/>
  <c r="BI660" i="24"/>
  <c r="BG660" i="24"/>
  <c r="BF660" i="24"/>
  <c r="BE660" i="24"/>
  <c r="BD660" i="24"/>
  <c r="BC660" i="24"/>
  <c r="BB660" i="24"/>
  <c r="BA660" i="24"/>
  <c r="AZ660" i="24"/>
  <c r="AY660" i="24"/>
  <c r="AE660" i="24"/>
  <c r="AD660" i="24"/>
  <c r="AC660" i="24"/>
  <c r="AB660" i="24"/>
  <c r="Y660" i="24"/>
  <c r="X660" i="24"/>
  <c r="W660" i="24"/>
  <c r="BN659" i="24"/>
  <c r="BM659" i="24"/>
  <c r="BL659" i="24"/>
  <c r="BK659" i="24"/>
  <c r="BJ659" i="24"/>
  <c r="BI659" i="24"/>
  <c r="BG659" i="24"/>
  <c r="BF659" i="24"/>
  <c r="BE659" i="24"/>
  <c r="BD659" i="24"/>
  <c r="BC659" i="24"/>
  <c r="BB659" i="24"/>
  <c r="BA659" i="24"/>
  <c r="AZ659" i="24"/>
  <c r="AY659" i="24"/>
  <c r="AE659" i="24"/>
  <c r="AD659" i="24"/>
  <c r="AC659" i="24"/>
  <c r="AB659" i="24"/>
  <c r="Y659" i="24"/>
  <c r="X659" i="24"/>
  <c r="W659" i="24"/>
  <c r="BN658" i="24"/>
  <c r="BM658" i="24"/>
  <c r="BL658" i="24"/>
  <c r="BK658" i="24"/>
  <c r="BJ658" i="24"/>
  <c r="BI658" i="24"/>
  <c r="BG658" i="24"/>
  <c r="BF658" i="24"/>
  <c r="BE658" i="24"/>
  <c r="BD658" i="24"/>
  <c r="BC658" i="24"/>
  <c r="BB658" i="24"/>
  <c r="BA658" i="24"/>
  <c r="AZ658" i="24"/>
  <c r="AY658" i="24"/>
  <c r="AE658" i="24"/>
  <c r="AD658" i="24"/>
  <c r="AC658" i="24"/>
  <c r="AB658" i="24"/>
  <c r="Y658" i="24"/>
  <c r="X658" i="24"/>
  <c r="W658" i="24"/>
  <c r="AE657" i="24"/>
  <c r="AD657" i="24"/>
  <c r="AC657" i="24"/>
  <c r="AB657" i="24"/>
  <c r="Y657" i="24"/>
  <c r="X657" i="24"/>
  <c r="W657" i="24"/>
  <c r="AE656" i="24"/>
  <c r="AD656" i="24"/>
  <c r="AC656" i="24"/>
  <c r="AB656" i="24"/>
  <c r="Y656" i="24"/>
  <c r="X656" i="24"/>
  <c r="W656" i="24"/>
  <c r="AE655" i="24"/>
  <c r="AD655" i="24"/>
  <c r="AC655" i="24"/>
  <c r="AB655" i="24"/>
  <c r="Y655" i="24"/>
  <c r="X655" i="24"/>
  <c r="W655" i="24"/>
  <c r="AE654" i="24"/>
  <c r="AD654" i="24"/>
  <c r="AC654" i="24"/>
  <c r="AB654" i="24"/>
  <c r="Y654" i="24"/>
  <c r="X654" i="24"/>
  <c r="W654" i="24"/>
  <c r="BN653" i="24"/>
  <c r="BM653" i="24"/>
  <c r="BL653" i="24"/>
  <c r="BI653" i="24"/>
  <c r="BG653" i="24"/>
  <c r="BE653" i="24"/>
  <c r="BD653" i="24"/>
  <c r="BC653" i="24"/>
  <c r="BA653" i="24"/>
  <c r="AZ653" i="24"/>
  <c r="AY653" i="24"/>
  <c r="AE653" i="24"/>
  <c r="AD653" i="24"/>
  <c r="AC653" i="24"/>
  <c r="AB653" i="24"/>
  <c r="Y653" i="24"/>
  <c r="X653" i="24"/>
  <c r="W653" i="24"/>
  <c r="BN652" i="24"/>
  <c r="BM652" i="24"/>
  <c r="BL652" i="24"/>
  <c r="BK652" i="24"/>
  <c r="BJ652" i="24"/>
  <c r="BI652" i="24"/>
  <c r="BG652" i="24"/>
  <c r="BF652" i="24"/>
  <c r="BE652" i="24"/>
  <c r="BD652" i="24"/>
  <c r="BC652" i="24"/>
  <c r="BB652" i="24"/>
  <c r="BA652" i="24"/>
  <c r="AZ652" i="24"/>
  <c r="AY652" i="24"/>
  <c r="AE652" i="24"/>
  <c r="AD652" i="24"/>
  <c r="AC652" i="24"/>
  <c r="AB652" i="24"/>
  <c r="Y652" i="24"/>
  <c r="X652" i="24"/>
  <c r="W652" i="24"/>
  <c r="BN651" i="24"/>
  <c r="BM651" i="24"/>
  <c r="BL651" i="24"/>
  <c r="BK651" i="24"/>
  <c r="BJ651" i="24"/>
  <c r="BI651" i="24"/>
  <c r="BG651" i="24"/>
  <c r="BF651" i="24"/>
  <c r="BE651" i="24"/>
  <c r="BD651" i="24"/>
  <c r="BC651" i="24"/>
  <c r="BB651" i="24"/>
  <c r="BA651" i="24"/>
  <c r="AZ651" i="24"/>
  <c r="AY651" i="24"/>
  <c r="AE651" i="24"/>
  <c r="AD651" i="24"/>
  <c r="AC651" i="24"/>
  <c r="AB651" i="24"/>
  <c r="Y651" i="24"/>
  <c r="X651" i="24"/>
  <c r="W651" i="24"/>
  <c r="BN650" i="24"/>
  <c r="BM650" i="24"/>
  <c r="BL650" i="24"/>
  <c r="BK650" i="24"/>
  <c r="BJ650" i="24"/>
  <c r="BI650" i="24"/>
  <c r="BG650" i="24"/>
  <c r="BF650" i="24"/>
  <c r="BE650" i="24"/>
  <c r="BD650" i="24"/>
  <c r="BC650" i="24"/>
  <c r="BB650" i="24"/>
  <c r="BA650" i="24"/>
  <c r="AZ650" i="24"/>
  <c r="AY650" i="24"/>
  <c r="AE650" i="24"/>
  <c r="AD650" i="24"/>
  <c r="AC650" i="24"/>
  <c r="AB650" i="24"/>
  <c r="Y650" i="24"/>
  <c r="X650" i="24"/>
  <c r="W650" i="24"/>
  <c r="BN649" i="24"/>
  <c r="BM649" i="24"/>
  <c r="BL649" i="24"/>
  <c r="BK649" i="24"/>
  <c r="BJ649" i="24"/>
  <c r="BI649" i="24"/>
  <c r="BG649" i="24"/>
  <c r="BF649" i="24"/>
  <c r="BE649" i="24"/>
  <c r="BD649" i="24"/>
  <c r="BC649" i="24"/>
  <c r="BB649" i="24"/>
  <c r="BA649" i="24"/>
  <c r="AZ649" i="24"/>
  <c r="AY649" i="24"/>
  <c r="U649" i="24"/>
  <c r="T649" i="24"/>
  <c r="S649" i="24"/>
  <c r="R649" i="24"/>
  <c r="Q649" i="24"/>
  <c r="P649" i="24"/>
  <c r="O649" i="24"/>
  <c r="BN648" i="24"/>
  <c r="BM648" i="24"/>
  <c r="BL648" i="24"/>
  <c r="BK648" i="24"/>
  <c r="BJ648" i="24"/>
  <c r="BI648" i="24"/>
  <c r="BG648" i="24"/>
  <c r="BF648" i="24"/>
  <c r="BE648" i="24"/>
  <c r="BD648" i="24"/>
  <c r="BC648" i="24"/>
  <c r="BB648" i="24"/>
  <c r="BA648" i="24"/>
  <c r="AZ648" i="24"/>
  <c r="AY648" i="24"/>
  <c r="BN647" i="24"/>
  <c r="BM647" i="24"/>
  <c r="BL647" i="24"/>
  <c r="BK647" i="24"/>
  <c r="BJ647" i="24"/>
  <c r="BI647" i="24"/>
  <c r="BG647" i="24"/>
  <c r="BF647" i="24"/>
  <c r="BE647" i="24"/>
  <c r="BD647" i="24"/>
  <c r="BC647" i="24"/>
  <c r="BB647" i="24"/>
  <c r="BA647" i="24"/>
  <c r="AZ647" i="24"/>
  <c r="AY647" i="24"/>
  <c r="BN646" i="24"/>
  <c r="BM646" i="24"/>
  <c r="BL646" i="24"/>
  <c r="BK646" i="24"/>
  <c r="BJ646" i="24"/>
  <c r="BI646" i="24"/>
  <c r="BG646" i="24"/>
  <c r="BF646" i="24"/>
  <c r="BE646" i="24"/>
  <c r="BD646" i="24"/>
  <c r="BC646" i="24"/>
  <c r="BB646" i="24"/>
  <c r="BA646" i="24"/>
  <c r="AZ646" i="24"/>
  <c r="AY646" i="24"/>
  <c r="BN645" i="24"/>
  <c r="BM645" i="24"/>
  <c r="BL645" i="24"/>
  <c r="BK645" i="24"/>
  <c r="BJ645" i="24"/>
  <c r="BI645" i="24"/>
  <c r="BG645" i="24"/>
  <c r="BF645" i="24"/>
  <c r="BE645" i="24"/>
  <c r="BD645" i="24"/>
  <c r="BC645" i="24"/>
  <c r="BB645" i="24"/>
  <c r="BA645" i="24"/>
  <c r="AZ645" i="24"/>
  <c r="AY645" i="24"/>
  <c r="BN644" i="24"/>
  <c r="BM644" i="24"/>
  <c r="BL644" i="24"/>
  <c r="BK644" i="24"/>
  <c r="BJ644" i="24"/>
  <c r="BI644" i="24"/>
  <c r="BG644" i="24"/>
  <c r="BF644" i="24"/>
  <c r="BE644" i="24"/>
  <c r="BD644" i="24"/>
  <c r="BC644" i="24"/>
  <c r="BB644" i="24"/>
  <c r="BA644" i="24"/>
  <c r="AZ644" i="24"/>
  <c r="AY644" i="24"/>
  <c r="BN643" i="24"/>
  <c r="BM643" i="24"/>
  <c r="BL643" i="24"/>
  <c r="BK643" i="24"/>
  <c r="BJ643" i="24"/>
  <c r="BI643" i="24"/>
  <c r="BG643" i="24"/>
  <c r="BF643" i="24"/>
  <c r="BE643" i="24"/>
  <c r="BD643" i="24"/>
  <c r="BC643" i="24"/>
  <c r="BB643" i="24"/>
  <c r="BA643" i="24"/>
  <c r="AZ643" i="24"/>
  <c r="AY643" i="24"/>
  <c r="BN642" i="24"/>
  <c r="BM642" i="24"/>
  <c r="BL642" i="24"/>
  <c r="BK642" i="24"/>
  <c r="BJ642" i="24"/>
  <c r="BI642" i="24"/>
  <c r="BG642" i="24"/>
  <c r="BF642" i="24"/>
  <c r="BE642" i="24"/>
  <c r="BD642" i="24"/>
  <c r="BC642" i="24"/>
  <c r="BB642" i="24"/>
  <c r="BA642" i="24"/>
  <c r="AZ642" i="24"/>
  <c r="AY642" i="24"/>
  <c r="BN641" i="24"/>
  <c r="BM641" i="24"/>
  <c r="BL641" i="24"/>
  <c r="BK641" i="24"/>
  <c r="BJ641" i="24"/>
  <c r="BI641" i="24"/>
  <c r="BG641" i="24"/>
  <c r="BF641" i="24"/>
  <c r="BE641" i="24"/>
  <c r="BD641" i="24"/>
  <c r="BC641" i="24"/>
  <c r="BB641" i="24"/>
  <c r="BA641" i="24"/>
  <c r="AZ641" i="24"/>
  <c r="AY641" i="24"/>
  <c r="BN640" i="24"/>
  <c r="BM640" i="24"/>
  <c r="BL640" i="24"/>
  <c r="BK640" i="24"/>
  <c r="BJ640" i="24"/>
  <c r="BI640" i="24"/>
  <c r="BG640" i="24"/>
  <c r="BF640" i="24"/>
  <c r="BE640" i="24"/>
  <c r="BD640" i="24"/>
  <c r="BC640" i="24"/>
  <c r="BB640" i="24"/>
  <c r="BA640" i="24"/>
  <c r="AZ640" i="24"/>
  <c r="AY640" i="24"/>
  <c r="BN639" i="24"/>
  <c r="BM639" i="24"/>
  <c r="BL639" i="24"/>
  <c r="BK639" i="24"/>
  <c r="BJ639" i="24"/>
  <c r="BI639" i="24"/>
  <c r="BG639" i="24"/>
  <c r="BF639" i="24"/>
  <c r="BE639" i="24"/>
  <c r="BD639" i="24"/>
  <c r="BC639" i="24"/>
  <c r="BB639" i="24"/>
  <c r="BA639" i="24"/>
  <c r="AZ639" i="24"/>
  <c r="AY639" i="24"/>
  <c r="BN638" i="24"/>
  <c r="BM638" i="24"/>
  <c r="BL638" i="24"/>
  <c r="BK638" i="24"/>
  <c r="BJ638" i="24"/>
  <c r="BI638" i="24"/>
  <c r="BG638" i="24"/>
  <c r="BF638" i="24"/>
  <c r="BE638" i="24"/>
  <c r="BD638" i="24"/>
  <c r="BC638" i="24"/>
  <c r="BB638" i="24"/>
  <c r="BA638" i="24"/>
  <c r="AZ638" i="24"/>
  <c r="AY638" i="24"/>
  <c r="BN637" i="24"/>
  <c r="BM637" i="24"/>
  <c r="BL637" i="24"/>
  <c r="BK637" i="24"/>
  <c r="BJ637" i="24"/>
  <c r="BI637" i="24"/>
  <c r="BG637" i="24"/>
  <c r="BF637" i="24"/>
  <c r="BE637" i="24"/>
  <c r="BD637" i="24"/>
  <c r="BC637" i="24"/>
  <c r="BB637" i="24"/>
  <c r="BA637" i="24"/>
  <c r="AZ637" i="24"/>
  <c r="AY637" i="24"/>
  <c r="BN636" i="24"/>
  <c r="BM636" i="24"/>
  <c r="BL636" i="24"/>
  <c r="BK636" i="24"/>
  <c r="BJ636" i="24"/>
  <c r="BI636" i="24"/>
  <c r="BG636" i="24"/>
  <c r="BF636" i="24"/>
  <c r="BE636" i="24"/>
  <c r="BD636" i="24"/>
  <c r="BC636" i="24"/>
  <c r="BB636" i="24"/>
  <c r="BA636" i="24"/>
  <c r="AZ636" i="24"/>
  <c r="AY636" i="24"/>
  <c r="BN635" i="24"/>
  <c r="BM635" i="24"/>
  <c r="BL635" i="24"/>
  <c r="BK635" i="24"/>
  <c r="BJ635" i="24"/>
  <c r="BI635" i="24"/>
  <c r="BG635" i="24"/>
  <c r="BF635" i="24"/>
  <c r="BE635" i="24"/>
  <c r="BD635" i="24"/>
  <c r="BC635" i="24"/>
  <c r="BB635" i="24"/>
  <c r="BA635" i="24"/>
  <c r="AZ635" i="24"/>
  <c r="AY635" i="24"/>
  <c r="BN634" i="24"/>
  <c r="BM634" i="24"/>
  <c r="BL634" i="24"/>
  <c r="BK634" i="24"/>
  <c r="BJ634" i="24"/>
  <c r="BI634" i="24"/>
  <c r="BG634" i="24"/>
  <c r="BF634" i="24"/>
  <c r="BE634" i="24"/>
  <c r="BD634" i="24"/>
  <c r="BC634" i="24"/>
  <c r="BB634" i="24"/>
  <c r="BA634" i="24"/>
  <c r="AZ634" i="24"/>
  <c r="AY634" i="24"/>
  <c r="BN629" i="24"/>
  <c r="BM629" i="24"/>
  <c r="BL629" i="24"/>
  <c r="BK629" i="24"/>
  <c r="BI629" i="24"/>
  <c r="BG629" i="24"/>
  <c r="BE629" i="24"/>
  <c r="BD629" i="24"/>
  <c r="BC629" i="24"/>
  <c r="BA629" i="24"/>
  <c r="AZ629" i="24"/>
  <c r="AY629" i="24"/>
  <c r="BN628" i="24"/>
  <c r="BM628" i="24"/>
  <c r="BL628" i="24"/>
  <c r="BK628" i="24"/>
  <c r="BJ628" i="24"/>
  <c r="BI628" i="24"/>
  <c r="BG628" i="24"/>
  <c r="BF628" i="24"/>
  <c r="BE628" i="24"/>
  <c r="BD628" i="24"/>
  <c r="BC628" i="24"/>
  <c r="BB628" i="24"/>
  <c r="BA628" i="24"/>
  <c r="AZ628" i="24"/>
  <c r="AY628" i="24"/>
  <c r="BN627" i="24"/>
  <c r="BM627" i="24"/>
  <c r="BL627" i="24"/>
  <c r="BK627" i="24"/>
  <c r="BJ627" i="24"/>
  <c r="BI627" i="24"/>
  <c r="BG627" i="24"/>
  <c r="BF627" i="24"/>
  <c r="BE627" i="24"/>
  <c r="BD627" i="24"/>
  <c r="BC627" i="24"/>
  <c r="BB627" i="24"/>
  <c r="BA627" i="24"/>
  <c r="AZ627" i="24"/>
  <c r="AY627" i="24"/>
  <c r="BN626" i="24"/>
  <c r="BM626" i="24"/>
  <c r="BL626" i="24"/>
  <c r="BK626" i="24"/>
  <c r="BJ626" i="24"/>
  <c r="BI626" i="24"/>
  <c r="BG626" i="24"/>
  <c r="BF626" i="24"/>
  <c r="BE626" i="24"/>
  <c r="BD626" i="24"/>
  <c r="BC626" i="24"/>
  <c r="BB626" i="24"/>
  <c r="BA626" i="24"/>
  <c r="AZ626" i="24"/>
  <c r="AY626" i="24"/>
  <c r="BN625" i="24"/>
  <c r="BM625" i="24"/>
  <c r="BL625" i="24"/>
  <c r="BK625" i="24"/>
  <c r="BJ625" i="24"/>
  <c r="BI625" i="24"/>
  <c r="BG625" i="24"/>
  <c r="BF625" i="24"/>
  <c r="BE625" i="24"/>
  <c r="BD625" i="24"/>
  <c r="BC625" i="24"/>
  <c r="BB625" i="24"/>
  <c r="BA625" i="24"/>
  <c r="AZ625" i="24"/>
  <c r="AY625" i="24"/>
  <c r="BN624" i="24"/>
  <c r="BM624" i="24"/>
  <c r="BL624" i="24"/>
  <c r="BK624" i="24"/>
  <c r="BJ624" i="24"/>
  <c r="BI624" i="24"/>
  <c r="BG624" i="24"/>
  <c r="BF624" i="24"/>
  <c r="BE624" i="24"/>
  <c r="BD624" i="24"/>
  <c r="BC624" i="24"/>
  <c r="BB624" i="24"/>
  <c r="BA624" i="24"/>
  <c r="AZ624" i="24"/>
  <c r="AY624" i="24"/>
  <c r="BN623" i="24"/>
  <c r="BM623" i="24"/>
  <c r="BL623" i="24"/>
  <c r="BK623" i="24"/>
  <c r="BJ623" i="24"/>
  <c r="BI623" i="24"/>
  <c r="BG623" i="24"/>
  <c r="BF623" i="24"/>
  <c r="BE623" i="24"/>
  <c r="BD623" i="24"/>
  <c r="BC623" i="24"/>
  <c r="BB623" i="24"/>
  <c r="BA623" i="24"/>
  <c r="AZ623" i="24"/>
  <c r="AY623" i="24"/>
  <c r="BN622" i="24"/>
  <c r="BM622" i="24"/>
  <c r="BL622" i="24"/>
  <c r="BK622" i="24"/>
  <c r="BJ622" i="24"/>
  <c r="BI622" i="24"/>
  <c r="BG622" i="24"/>
  <c r="BF622" i="24"/>
  <c r="BE622" i="24"/>
  <c r="BD622" i="24"/>
  <c r="BC622" i="24"/>
  <c r="BB622" i="24"/>
  <c r="BA622" i="24"/>
  <c r="AZ622" i="24"/>
  <c r="AY622" i="24"/>
  <c r="BN621" i="24"/>
  <c r="BM621" i="24"/>
  <c r="BL621" i="24"/>
  <c r="BK621" i="24"/>
  <c r="BJ621" i="24"/>
  <c r="BI621" i="24"/>
  <c r="BG621" i="24"/>
  <c r="BF621" i="24"/>
  <c r="BE621" i="24"/>
  <c r="BD621" i="24"/>
  <c r="BC621" i="24"/>
  <c r="BB621" i="24"/>
  <c r="BA621" i="24"/>
  <c r="AZ621" i="24"/>
  <c r="AY621" i="24"/>
  <c r="BN620" i="24"/>
  <c r="BM620" i="24"/>
  <c r="BL620" i="24"/>
  <c r="BK620" i="24"/>
  <c r="BJ620" i="24"/>
  <c r="BI620" i="24"/>
  <c r="BG620" i="24"/>
  <c r="BF620" i="24"/>
  <c r="BE620" i="24"/>
  <c r="BD620" i="24"/>
  <c r="BC620" i="24"/>
  <c r="BB620" i="24"/>
  <c r="BA620" i="24"/>
  <c r="AZ620" i="24"/>
  <c r="AY620" i="24"/>
  <c r="AE620" i="24"/>
  <c r="AD620" i="24"/>
  <c r="AC620" i="24"/>
  <c r="AB620" i="24"/>
  <c r="Y620" i="24"/>
  <c r="X620" i="24"/>
  <c r="W620" i="24"/>
  <c r="BN619" i="24"/>
  <c r="BM619" i="24"/>
  <c r="BL619" i="24"/>
  <c r="BK619" i="24"/>
  <c r="BJ619" i="24"/>
  <c r="BI619" i="24"/>
  <c r="BG619" i="24"/>
  <c r="BF619" i="24"/>
  <c r="BE619" i="24"/>
  <c r="BD619" i="24"/>
  <c r="BC619" i="24"/>
  <c r="BB619" i="24"/>
  <c r="BA619" i="24"/>
  <c r="AZ619" i="24"/>
  <c r="AY619" i="24"/>
  <c r="AE619" i="24"/>
  <c r="AD619" i="24"/>
  <c r="AC619" i="24"/>
  <c r="AB619" i="24"/>
  <c r="Y619" i="24"/>
  <c r="X619" i="24"/>
  <c r="W619" i="24"/>
  <c r="BN618" i="24"/>
  <c r="BM618" i="24"/>
  <c r="BL618" i="24"/>
  <c r="BK618" i="24"/>
  <c r="BJ618" i="24"/>
  <c r="BI618" i="24"/>
  <c r="BG618" i="24"/>
  <c r="BF618" i="24"/>
  <c r="BE618" i="24"/>
  <c r="BD618" i="24"/>
  <c r="BC618" i="24"/>
  <c r="BB618" i="24"/>
  <c r="BA618" i="24"/>
  <c r="AZ618" i="24"/>
  <c r="AY618" i="24"/>
  <c r="AE618" i="24"/>
  <c r="AD618" i="24"/>
  <c r="AC618" i="24"/>
  <c r="AB618" i="24"/>
  <c r="Y618" i="24"/>
  <c r="X618" i="24"/>
  <c r="W618" i="24"/>
  <c r="BN617" i="24"/>
  <c r="BM617" i="24"/>
  <c r="BL617" i="24"/>
  <c r="BK617" i="24"/>
  <c r="BJ617" i="24"/>
  <c r="BI617" i="24"/>
  <c r="BG617" i="24"/>
  <c r="BF617" i="24"/>
  <c r="BE617" i="24"/>
  <c r="BD617" i="24"/>
  <c r="BC617" i="24"/>
  <c r="BB617" i="24"/>
  <c r="BA617" i="24"/>
  <c r="AZ617" i="24"/>
  <c r="AY617" i="24"/>
  <c r="AE617" i="24"/>
  <c r="AD617" i="24"/>
  <c r="AC617" i="24"/>
  <c r="AB617" i="24"/>
  <c r="Y617" i="24"/>
  <c r="X617" i="24"/>
  <c r="W617" i="24"/>
  <c r="BN616" i="24"/>
  <c r="BM616" i="24"/>
  <c r="BL616" i="24"/>
  <c r="BK616" i="24"/>
  <c r="BJ616" i="24"/>
  <c r="BI616" i="24"/>
  <c r="BG616" i="24"/>
  <c r="BF616" i="24"/>
  <c r="BE616" i="24"/>
  <c r="BD616" i="24"/>
  <c r="BC616" i="24"/>
  <c r="BB616" i="24"/>
  <c r="BA616" i="24"/>
  <c r="AZ616" i="24"/>
  <c r="AY616" i="24"/>
  <c r="AE616" i="24"/>
  <c r="AD616" i="24"/>
  <c r="AC616" i="24"/>
  <c r="AB616" i="24"/>
  <c r="Y616" i="24"/>
  <c r="X616" i="24"/>
  <c r="W616" i="24"/>
  <c r="BN615" i="24"/>
  <c r="BM615" i="24"/>
  <c r="BL615" i="24"/>
  <c r="BK615" i="24"/>
  <c r="BJ615" i="24"/>
  <c r="BI615" i="24"/>
  <c r="BG615" i="24"/>
  <c r="BF615" i="24"/>
  <c r="BE615" i="24"/>
  <c r="BD615" i="24"/>
  <c r="BC615" i="24"/>
  <c r="BB615" i="24"/>
  <c r="BA615" i="24"/>
  <c r="AZ615" i="24"/>
  <c r="AY615" i="24"/>
  <c r="AE615" i="24"/>
  <c r="AD615" i="24"/>
  <c r="AC615" i="24"/>
  <c r="AB615" i="24"/>
  <c r="Y615" i="24"/>
  <c r="X615" i="24"/>
  <c r="W615" i="24"/>
  <c r="BN614" i="24"/>
  <c r="BM614" i="24"/>
  <c r="BL614" i="24"/>
  <c r="BK614" i="24"/>
  <c r="BJ614" i="24"/>
  <c r="BI614" i="24"/>
  <c r="BG614" i="24"/>
  <c r="BF614" i="24"/>
  <c r="BE614" i="24"/>
  <c r="BD614" i="24"/>
  <c r="BC614" i="24"/>
  <c r="BB614" i="24"/>
  <c r="BA614" i="24"/>
  <c r="AZ614" i="24"/>
  <c r="AY614" i="24"/>
  <c r="AE614" i="24"/>
  <c r="AD614" i="24"/>
  <c r="AC614" i="24"/>
  <c r="AB614" i="24"/>
  <c r="Y614" i="24"/>
  <c r="X614" i="24"/>
  <c r="W614" i="24"/>
  <c r="BN613" i="24"/>
  <c r="BM613" i="24"/>
  <c r="BL613" i="24"/>
  <c r="BK613" i="24"/>
  <c r="BJ613" i="24"/>
  <c r="BI613" i="24"/>
  <c r="BG613" i="24"/>
  <c r="BF613" i="24"/>
  <c r="BE613" i="24"/>
  <c r="BD613" i="24"/>
  <c r="BC613" i="24"/>
  <c r="BB613" i="24"/>
  <c r="BA613" i="24"/>
  <c r="AZ613" i="24"/>
  <c r="AY613" i="24"/>
  <c r="AE613" i="24"/>
  <c r="AD613" i="24"/>
  <c r="AC613" i="24"/>
  <c r="AB613" i="24"/>
  <c r="Y613" i="24"/>
  <c r="X613" i="24"/>
  <c r="W613" i="24"/>
  <c r="BN612" i="24"/>
  <c r="BM612" i="24"/>
  <c r="BL612" i="24"/>
  <c r="BK612" i="24"/>
  <c r="BJ612" i="24"/>
  <c r="BI612" i="24"/>
  <c r="BG612" i="24"/>
  <c r="BF612" i="24"/>
  <c r="BE612" i="24"/>
  <c r="BD612" i="24"/>
  <c r="BC612" i="24"/>
  <c r="BB612" i="24"/>
  <c r="BA612" i="24"/>
  <c r="AZ612" i="24"/>
  <c r="AY612" i="24"/>
  <c r="AE612" i="24"/>
  <c r="AD612" i="24"/>
  <c r="AC612" i="24"/>
  <c r="AB612" i="24"/>
  <c r="Y612" i="24"/>
  <c r="X612" i="24"/>
  <c r="W612" i="24"/>
  <c r="BN611" i="24"/>
  <c r="BM611" i="24"/>
  <c r="BL611" i="24"/>
  <c r="BK611" i="24"/>
  <c r="BJ611" i="24"/>
  <c r="BI611" i="24"/>
  <c r="BG611" i="24"/>
  <c r="BF611" i="24"/>
  <c r="BE611" i="24"/>
  <c r="BD611" i="24"/>
  <c r="BC611" i="24"/>
  <c r="BB611" i="24"/>
  <c r="BA611" i="24"/>
  <c r="AZ611" i="24"/>
  <c r="AY611" i="24"/>
  <c r="AE611" i="24"/>
  <c r="AD611" i="24"/>
  <c r="AC611" i="24"/>
  <c r="AB611" i="24"/>
  <c r="Y611" i="24"/>
  <c r="X611" i="24"/>
  <c r="W611" i="24"/>
  <c r="BN610" i="24"/>
  <c r="BM610" i="24"/>
  <c r="BL610" i="24"/>
  <c r="BK610" i="24"/>
  <c r="BJ610" i="24"/>
  <c r="BI610" i="24"/>
  <c r="BG610" i="24"/>
  <c r="BF610" i="24"/>
  <c r="BE610" i="24"/>
  <c r="BD610" i="24"/>
  <c r="BC610" i="24"/>
  <c r="BB610" i="24"/>
  <c r="BA610" i="24"/>
  <c r="AZ610" i="24"/>
  <c r="AY610" i="24"/>
  <c r="AE610" i="24"/>
  <c r="AD610" i="24"/>
  <c r="AC610" i="24"/>
  <c r="AB610" i="24"/>
  <c r="Y610" i="24"/>
  <c r="X610" i="24"/>
  <c r="W610" i="24"/>
  <c r="AE609" i="24"/>
  <c r="AD609" i="24"/>
  <c r="AC609" i="24"/>
  <c r="AB609" i="24"/>
  <c r="Y609" i="24"/>
  <c r="X609" i="24"/>
  <c r="W609" i="24"/>
  <c r="AE608" i="24"/>
  <c r="AD608" i="24"/>
  <c r="AC608" i="24"/>
  <c r="AB608" i="24"/>
  <c r="Y608" i="24"/>
  <c r="X608" i="24"/>
  <c r="W608" i="24"/>
  <c r="AE607" i="24"/>
  <c r="AD607" i="24"/>
  <c r="AC607" i="24"/>
  <c r="AB607" i="24"/>
  <c r="Y607" i="24"/>
  <c r="X607" i="24"/>
  <c r="W607" i="24"/>
  <c r="AE606" i="24"/>
  <c r="AD606" i="24"/>
  <c r="AC606" i="24"/>
  <c r="AB606" i="24"/>
  <c r="Y606" i="24"/>
  <c r="X606" i="24"/>
  <c r="W606" i="24"/>
  <c r="BN605" i="24"/>
  <c r="BM605" i="24"/>
  <c r="BL605" i="24"/>
  <c r="BK605" i="24"/>
  <c r="BI605" i="24"/>
  <c r="BG605" i="24"/>
  <c r="BE605" i="24"/>
  <c r="BD605" i="24"/>
  <c r="BC605" i="24"/>
  <c r="BA605" i="24"/>
  <c r="AZ605" i="24"/>
  <c r="AY605" i="24"/>
  <c r="AE605" i="24"/>
  <c r="AD605" i="24"/>
  <c r="AC605" i="24"/>
  <c r="AB605" i="24"/>
  <c r="Y605" i="24"/>
  <c r="X605" i="24"/>
  <c r="W605" i="24"/>
  <c r="BN604" i="24"/>
  <c r="BM604" i="24"/>
  <c r="BL604" i="24"/>
  <c r="BK604" i="24"/>
  <c r="BJ604" i="24"/>
  <c r="BI604" i="24"/>
  <c r="BG604" i="24"/>
  <c r="BF604" i="24"/>
  <c r="BE604" i="24"/>
  <c r="BD604" i="24"/>
  <c r="BC604" i="24"/>
  <c r="BB604" i="24"/>
  <c r="BA604" i="24"/>
  <c r="AZ604" i="24"/>
  <c r="AY604" i="24"/>
  <c r="AE604" i="24"/>
  <c r="AD604" i="24"/>
  <c r="AC604" i="24"/>
  <c r="AB604" i="24"/>
  <c r="Y604" i="24"/>
  <c r="X604" i="24"/>
  <c r="W604" i="24"/>
  <c r="BN603" i="24"/>
  <c r="BM603" i="24"/>
  <c r="BL603" i="24"/>
  <c r="BK603" i="24"/>
  <c r="BJ603" i="24"/>
  <c r="BI603" i="24"/>
  <c r="BG603" i="24"/>
  <c r="BF603" i="24"/>
  <c r="BE603" i="24"/>
  <c r="BD603" i="24"/>
  <c r="BC603" i="24"/>
  <c r="BB603" i="24"/>
  <c r="BA603" i="24"/>
  <c r="AZ603" i="24"/>
  <c r="AY603" i="24"/>
  <c r="AE603" i="24"/>
  <c r="AD603" i="24"/>
  <c r="AC603" i="24"/>
  <c r="AB603" i="24"/>
  <c r="Y603" i="24"/>
  <c r="X603" i="24"/>
  <c r="W603" i="24"/>
  <c r="BN602" i="24"/>
  <c r="BM602" i="24"/>
  <c r="BL602" i="24"/>
  <c r="BK602" i="24"/>
  <c r="BJ602" i="24"/>
  <c r="BI602" i="24"/>
  <c r="BG602" i="24"/>
  <c r="BF602" i="24"/>
  <c r="BE602" i="24"/>
  <c r="BD602" i="24"/>
  <c r="BC602" i="24"/>
  <c r="BB602" i="24"/>
  <c r="BA602" i="24"/>
  <c r="AZ602" i="24"/>
  <c r="AY602" i="24"/>
  <c r="AE602" i="24"/>
  <c r="AD602" i="24"/>
  <c r="AC602" i="24"/>
  <c r="AB602" i="24"/>
  <c r="Y602" i="24"/>
  <c r="X602" i="24"/>
  <c r="W602" i="24"/>
  <c r="BN601" i="24"/>
  <c r="BM601" i="24"/>
  <c r="BL601" i="24"/>
  <c r="BK601" i="24"/>
  <c r="BJ601" i="24"/>
  <c r="BI601" i="24"/>
  <c r="BG601" i="24"/>
  <c r="BF601" i="24"/>
  <c r="BE601" i="24"/>
  <c r="BD601" i="24"/>
  <c r="BC601" i="24"/>
  <c r="BB601" i="24"/>
  <c r="BA601" i="24"/>
  <c r="AZ601" i="24"/>
  <c r="AY601" i="24"/>
  <c r="U601" i="24"/>
  <c r="T601" i="24"/>
  <c r="S601" i="24"/>
  <c r="R601" i="24"/>
  <c r="Q601" i="24"/>
  <c r="P601" i="24"/>
  <c r="O601" i="24"/>
  <c r="BN600" i="24"/>
  <c r="BM600" i="24"/>
  <c r="BL600" i="24"/>
  <c r="BK600" i="24"/>
  <c r="BJ600" i="24"/>
  <c r="BI600" i="24"/>
  <c r="BG600" i="24"/>
  <c r="BF600" i="24"/>
  <c r="BE600" i="24"/>
  <c r="BD600" i="24"/>
  <c r="BC600" i="24"/>
  <c r="BB600" i="24"/>
  <c r="BA600" i="24"/>
  <c r="AZ600" i="24"/>
  <c r="AY600" i="24"/>
  <c r="BN599" i="24"/>
  <c r="BM599" i="24"/>
  <c r="BL599" i="24"/>
  <c r="BK599" i="24"/>
  <c r="BJ599" i="24"/>
  <c r="BI599" i="24"/>
  <c r="BG599" i="24"/>
  <c r="BF599" i="24"/>
  <c r="BE599" i="24"/>
  <c r="BD599" i="24"/>
  <c r="BC599" i="24"/>
  <c r="BB599" i="24"/>
  <c r="BA599" i="24"/>
  <c r="AZ599" i="24"/>
  <c r="AY599" i="24"/>
  <c r="BN598" i="24"/>
  <c r="BM598" i="24"/>
  <c r="BL598" i="24"/>
  <c r="BK598" i="24"/>
  <c r="BJ598" i="24"/>
  <c r="BI598" i="24"/>
  <c r="BG598" i="24"/>
  <c r="BF598" i="24"/>
  <c r="BE598" i="24"/>
  <c r="BD598" i="24"/>
  <c r="BC598" i="24"/>
  <c r="BB598" i="24"/>
  <c r="BA598" i="24"/>
  <c r="AZ598" i="24"/>
  <c r="AY598" i="24"/>
  <c r="BN597" i="24"/>
  <c r="BM597" i="24"/>
  <c r="BL597" i="24"/>
  <c r="BK597" i="24"/>
  <c r="BJ597" i="24"/>
  <c r="BI597" i="24"/>
  <c r="BG597" i="24"/>
  <c r="BF597" i="24"/>
  <c r="BE597" i="24"/>
  <c r="BD597" i="24"/>
  <c r="BC597" i="24"/>
  <c r="BB597" i="24"/>
  <c r="BA597" i="24"/>
  <c r="AZ597" i="24"/>
  <c r="AY597" i="24"/>
  <c r="BN596" i="24"/>
  <c r="BM596" i="24"/>
  <c r="BL596" i="24"/>
  <c r="BK596" i="24"/>
  <c r="BJ596" i="24"/>
  <c r="BI596" i="24"/>
  <c r="BG596" i="24"/>
  <c r="BF596" i="24"/>
  <c r="BE596" i="24"/>
  <c r="BD596" i="24"/>
  <c r="BC596" i="24"/>
  <c r="BB596" i="24"/>
  <c r="BA596" i="24"/>
  <c r="AZ596" i="24"/>
  <c r="AY596" i="24"/>
  <c r="BN595" i="24"/>
  <c r="BM595" i="24"/>
  <c r="BL595" i="24"/>
  <c r="BK595" i="24"/>
  <c r="BJ595" i="24"/>
  <c r="BI595" i="24"/>
  <c r="BG595" i="24"/>
  <c r="BF595" i="24"/>
  <c r="BE595" i="24"/>
  <c r="BD595" i="24"/>
  <c r="BC595" i="24"/>
  <c r="BB595" i="24"/>
  <c r="BA595" i="24"/>
  <c r="AZ595" i="24"/>
  <c r="AY595" i="24"/>
  <c r="BN594" i="24"/>
  <c r="BM594" i="24"/>
  <c r="BL594" i="24"/>
  <c r="BK594" i="24"/>
  <c r="BJ594" i="24"/>
  <c r="BI594" i="24"/>
  <c r="BG594" i="24"/>
  <c r="BF594" i="24"/>
  <c r="BE594" i="24"/>
  <c r="BD594" i="24"/>
  <c r="BC594" i="24"/>
  <c r="BB594" i="24"/>
  <c r="BA594" i="24"/>
  <c r="AZ594" i="24"/>
  <c r="AY594" i="24"/>
  <c r="BN593" i="24"/>
  <c r="BM593" i="24"/>
  <c r="BL593" i="24"/>
  <c r="BK593" i="24"/>
  <c r="BJ593" i="24"/>
  <c r="BI593" i="24"/>
  <c r="BG593" i="24"/>
  <c r="BF593" i="24"/>
  <c r="BE593" i="24"/>
  <c r="BD593" i="24"/>
  <c r="BC593" i="24"/>
  <c r="BB593" i="24"/>
  <c r="BA593" i="24"/>
  <c r="AZ593" i="24"/>
  <c r="AY593" i="24"/>
  <c r="BN592" i="24"/>
  <c r="BM592" i="24"/>
  <c r="BL592" i="24"/>
  <c r="BK592" i="24"/>
  <c r="BJ592" i="24"/>
  <c r="BI592" i="24"/>
  <c r="BG592" i="24"/>
  <c r="BF592" i="24"/>
  <c r="BE592" i="24"/>
  <c r="BD592" i="24"/>
  <c r="BC592" i="24"/>
  <c r="BB592" i="24"/>
  <c r="BA592" i="24"/>
  <c r="AZ592" i="24"/>
  <c r="AY592" i="24"/>
  <c r="BN591" i="24"/>
  <c r="BM591" i="24"/>
  <c r="BL591" i="24"/>
  <c r="BK591" i="24"/>
  <c r="BJ591" i="24"/>
  <c r="BI591" i="24"/>
  <c r="BG591" i="24"/>
  <c r="BF591" i="24"/>
  <c r="BE591" i="24"/>
  <c r="BD591" i="24"/>
  <c r="BC591" i="24"/>
  <c r="BB591" i="24"/>
  <c r="BA591" i="24"/>
  <c r="AZ591" i="24"/>
  <c r="AY591" i="24"/>
  <c r="BN590" i="24"/>
  <c r="BM590" i="24"/>
  <c r="BL590" i="24"/>
  <c r="BK590" i="24"/>
  <c r="BJ590" i="24"/>
  <c r="BI590" i="24"/>
  <c r="BG590" i="24"/>
  <c r="BF590" i="24"/>
  <c r="BE590" i="24"/>
  <c r="BD590" i="24"/>
  <c r="BC590" i="24"/>
  <c r="BB590" i="24"/>
  <c r="BA590" i="24"/>
  <c r="AZ590" i="24"/>
  <c r="AY590" i="24"/>
  <c r="BN589" i="24"/>
  <c r="BM589" i="24"/>
  <c r="BL589" i="24"/>
  <c r="BK589" i="24"/>
  <c r="BJ589" i="24"/>
  <c r="BI589" i="24"/>
  <c r="BG589" i="24"/>
  <c r="BF589" i="24"/>
  <c r="BE589" i="24"/>
  <c r="BD589" i="24"/>
  <c r="BC589" i="24"/>
  <c r="BB589" i="24"/>
  <c r="BA589" i="24"/>
  <c r="AZ589" i="24"/>
  <c r="AY589" i="24"/>
  <c r="BN588" i="24"/>
  <c r="BM588" i="24"/>
  <c r="BL588" i="24"/>
  <c r="BK588" i="24"/>
  <c r="BJ588" i="24"/>
  <c r="BI588" i="24"/>
  <c r="BG588" i="24"/>
  <c r="BF588" i="24"/>
  <c r="BE588" i="24"/>
  <c r="BD588" i="24"/>
  <c r="BC588" i="24"/>
  <c r="BB588" i="24"/>
  <c r="BA588" i="24"/>
  <c r="AZ588" i="24"/>
  <c r="AY588" i="24"/>
  <c r="BN587" i="24"/>
  <c r="BM587" i="24"/>
  <c r="BL587" i="24"/>
  <c r="BK587" i="24"/>
  <c r="BJ587" i="24"/>
  <c r="BI587" i="24"/>
  <c r="BG587" i="24"/>
  <c r="BF587" i="24"/>
  <c r="BE587" i="24"/>
  <c r="BD587" i="24"/>
  <c r="BC587" i="24"/>
  <c r="BB587" i="24"/>
  <c r="BA587" i="24"/>
  <c r="AZ587" i="24"/>
  <c r="AY587" i="24"/>
  <c r="BN586" i="24"/>
  <c r="BM586" i="24"/>
  <c r="BL586" i="24"/>
  <c r="BK586" i="24"/>
  <c r="BJ586" i="24"/>
  <c r="BI586" i="24"/>
  <c r="BG586" i="24"/>
  <c r="BF586" i="24"/>
  <c r="BE586" i="24"/>
  <c r="BD586" i="24"/>
  <c r="BC586" i="24"/>
  <c r="BB586" i="24"/>
  <c r="BA586" i="24"/>
  <c r="AZ586" i="24"/>
  <c r="AY586" i="24"/>
  <c r="BN581" i="24"/>
  <c r="BM581" i="24"/>
  <c r="BL581" i="24"/>
  <c r="BK581" i="24"/>
  <c r="BI581" i="24"/>
  <c r="BG581" i="24"/>
  <c r="BE581" i="24"/>
  <c r="BD581" i="24"/>
  <c r="BC581" i="24"/>
  <c r="BA581" i="24"/>
  <c r="AZ581" i="24"/>
  <c r="AY581" i="24"/>
  <c r="BN580" i="24"/>
  <c r="BM580" i="24"/>
  <c r="BL580" i="24"/>
  <c r="BK580" i="24"/>
  <c r="BJ580" i="24"/>
  <c r="BI580" i="24"/>
  <c r="BG580" i="24"/>
  <c r="BF580" i="24"/>
  <c r="BE580" i="24"/>
  <c r="BD580" i="24"/>
  <c r="BC580" i="24"/>
  <c r="BB580" i="24"/>
  <c r="BA580" i="24"/>
  <c r="AZ580" i="24"/>
  <c r="AY580" i="24"/>
  <c r="BN579" i="24"/>
  <c r="BM579" i="24"/>
  <c r="BL579" i="24"/>
  <c r="BK579" i="24"/>
  <c r="BJ579" i="24"/>
  <c r="BI579" i="24"/>
  <c r="BG579" i="24"/>
  <c r="BF579" i="24"/>
  <c r="BE579" i="24"/>
  <c r="BD579" i="24"/>
  <c r="BC579" i="24"/>
  <c r="BB579" i="24"/>
  <c r="BA579" i="24"/>
  <c r="AZ579" i="24"/>
  <c r="AY579" i="24"/>
  <c r="BN578" i="24"/>
  <c r="BM578" i="24"/>
  <c r="BL578" i="24"/>
  <c r="BK578" i="24"/>
  <c r="BJ578" i="24"/>
  <c r="BI578" i="24"/>
  <c r="BG578" i="24"/>
  <c r="BF578" i="24"/>
  <c r="BE578" i="24"/>
  <c r="BD578" i="24"/>
  <c r="BC578" i="24"/>
  <c r="BB578" i="24"/>
  <c r="BA578" i="24"/>
  <c r="AZ578" i="24"/>
  <c r="AY578" i="24"/>
  <c r="BN577" i="24"/>
  <c r="BM577" i="24"/>
  <c r="BL577" i="24"/>
  <c r="BK577" i="24"/>
  <c r="BJ577" i="24"/>
  <c r="BI577" i="24"/>
  <c r="BG577" i="24"/>
  <c r="BF577" i="24"/>
  <c r="BE577" i="24"/>
  <c r="BD577" i="24"/>
  <c r="BC577" i="24"/>
  <c r="BB577" i="24"/>
  <c r="BA577" i="24"/>
  <c r="AZ577" i="24"/>
  <c r="AY577" i="24"/>
  <c r="BN576" i="24"/>
  <c r="BM576" i="24"/>
  <c r="BL576" i="24"/>
  <c r="BK576" i="24"/>
  <c r="BJ576" i="24"/>
  <c r="BI576" i="24"/>
  <c r="BG576" i="24"/>
  <c r="BF576" i="24"/>
  <c r="BE576" i="24"/>
  <c r="BD576" i="24"/>
  <c r="BC576" i="24"/>
  <c r="BB576" i="24"/>
  <c r="BA576" i="24"/>
  <c r="AZ576" i="24"/>
  <c r="AY576" i="24"/>
  <c r="BN575" i="24"/>
  <c r="BM575" i="24"/>
  <c r="BL575" i="24"/>
  <c r="BK575" i="24"/>
  <c r="BJ575" i="24"/>
  <c r="BI575" i="24"/>
  <c r="BG575" i="24"/>
  <c r="BF575" i="24"/>
  <c r="BE575" i="24"/>
  <c r="BD575" i="24"/>
  <c r="BC575" i="24"/>
  <c r="BB575" i="24"/>
  <c r="BA575" i="24"/>
  <c r="AZ575" i="24"/>
  <c r="AY575" i="24"/>
  <c r="BN574" i="24"/>
  <c r="BM574" i="24"/>
  <c r="BL574" i="24"/>
  <c r="BK574" i="24"/>
  <c r="BJ574" i="24"/>
  <c r="BI574" i="24"/>
  <c r="BG574" i="24"/>
  <c r="BF574" i="24"/>
  <c r="BE574" i="24"/>
  <c r="BD574" i="24"/>
  <c r="BC574" i="24"/>
  <c r="BB574" i="24"/>
  <c r="BA574" i="24"/>
  <c r="AZ574" i="24"/>
  <c r="AY574" i="24"/>
  <c r="BN573" i="24"/>
  <c r="BM573" i="24"/>
  <c r="BL573" i="24"/>
  <c r="BK573" i="24"/>
  <c r="BJ573" i="24"/>
  <c r="BI573" i="24"/>
  <c r="BG573" i="24"/>
  <c r="BF573" i="24"/>
  <c r="BE573" i="24"/>
  <c r="BD573" i="24"/>
  <c r="BC573" i="24"/>
  <c r="BB573" i="24"/>
  <c r="BA573" i="24"/>
  <c r="AZ573" i="24"/>
  <c r="AY573" i="24"/>
  <c r="BN572" i="24"/>
  <c r="BM572" i="24"/>
  <c r="BL572" i="24"/>
  <c r="BK572" i="24"/>
  <c r="BJ572" i="24"/>
  <c r="BI572" i="24"/>
  <c r="BG572" i="24"/>
  <c r="BF572" i="24"/>
  <c r="BE572" i="24"/>
  <c r="BD572" i="24"/>
  <c r="BC572" i="24"/>
  <c r="BB572" i="24"/>
  <c r="BA572" i="24"/>
  <c r="AZ572" i="24"/>
  <c r="AY572" i="24"/>
  <c r="BN571" i="24"/>
  <c r="BM571" i="24"/>
  <c r="BL571" i="24"/>
  <c r="BK571" i="24"/>
  <c r="BJ571" i="24"/>
  <c r="BI571" i="24"/>
  <c r="BG571" i="24"/>
  <c r="BF571" i="24"/>
  <c r="BE571" i="24"/>
  <c r="BD571" i="24"/>
  <c r="BC571" i="24"/>
  <c r="BB571" i="24"/>
  <c r="BA571" i="24"/>
  <c r="AZ571" i="24"/>
  <c r="AY571" i="24"/>
  <c r="BN570" i="24"/>
  <c r="BM570" i="24"/>
  <c r="BL570" i="24"/>
  <c r="BK570" i="24"/>
  <c r="BJ570" i="24"/>
  <c r="BI570" i="24"/>
  <c r="BG570" i="24"/>
  <c r="BF570" i="24"/>
  <c r="BE570" i="24"/>
  <c r="BD570" i="24"/>
  <c r="BC570" i="24"/>
  <c r="BB570" i="24"/>
  <c r="BA570" i="24"/>
  <c r="AZ570" i="24"/>
  <c r="AY570" i="24"/>
  <c r="BN569" i="24"/>
  <c r="BM569" i="24"/>
  <c r="BL569" i="24"/>
  <c r="BK569" i="24"/>
  <c r="BJ569" i="24"/>
  <c r="BI569" i="24"/>
  <c r="BG569" i="24"/>
  <c r="BF569" i="24"/>
  <c r="BE569" i="24"/>
  <c r="BD569" i="24"/>
  <c r="BC569" i="24"/>
  <c r="BB569" i="24"/>
  <c r="BA569" i="24"/>
  <c r="AZ569" i="24"/>
  <c r="AY569" i="24"/>
  <c r="BN568" i="24"/>
  <c r="BM568" i="24"/>
  <c r="BL568" i="24"/>
  <c r="BK568" i="24"/>
  <c r="BJ568" i="24"/>
  <c r="BI568" i="24"/>
  <c r="BG568" i="24"/>
  <c r="BF568" i="24"/>
  <c r="BE568" i="24"/>
  <c r="BD568" i="24"/>
  <c r="BC568" i="24"/>
  <c r="BB568" i="24"/>
  <c r="BA568" i="24"/>
  <c r="AZ568" i="24"/>
  <c r="AY568" i="24"/>
  <c r="AE568" i="24"/>
  <c r="AD568" i="24"/>
  <c r="AC568" i="24"/>
  <c r="AB568" i="24"/>
  <c r="Y568" i="24"/>
  <c r="X568" i="24"/>
  <c r="W568" i="24"/>
  <c r="BN567" i="24"/>
  <c r="BM567" i="24"/>
  <c r="BL567" i="24"/>
  <c r="BK567" i="24"/>
  <c r="BJ567" i="24"/>
  <c r="BI567" i="24"/>
  <c r="BG567" i="24"/>
  <c r="BF567" i="24"/>
  <c r="BE567" i="24"/>
  <c r="BD567" i="24"/>
  <c r="BC567" i="24"/>
  <c r="BB567" i="24"/>
  <c r="BA567" i="24"/>
  <c r="AZ567" i="24"/>
  <c r="AY567" i="24"/>
  <c r="AE567" i="24"/>
  <c r="AD567" i="24"/>
  <c r="AC567" i="24"/>
  <c r="AB567" i="24"/>
  <c r="Y567" i="24"/>
  <c r="X567" i="24"/>
  <c r="W567" i="24"/>
  <c r="BN566" i="24"/>
  <c r="BM566" i="24"/>
  <c r="BL566" i="24"/>
  <c r="BK566" i="24"/>
  <c r="BJ566" i="24"/>
  <c r="BI566" i="24"/>
  <c r="BG566" i="24"/>
  <c r="BF566" i="24"/>
  <c r="BE566" i="24"/>
  <c r="BD566" i="24"/>
  <c r="BC566" i="24"/>
  <c r="BB566" i="24"/>
  <c r="BA566" i="24"/>
  <c r="AZ566" i="24"/>
  <c r="AY566" i="24"/>
  <c r="AE566" i="24"/>
  <c r="AD566" i="24"/>
  <c r="AC566" i="24"/>
  <c r="AB566" i="24"/>
  <c r="Y566" i="24"/>
  <c r="X566" i="24"/>
  <c r="W566" i="24"/>
  <c r="BN565" i="24"/>
  <c r="BM565" i="24"/>
  <c r="BL565" i="24"/>
  <c r="BK565" i="24"/>
  <c r="BJ565" i="24"/>
  <c r="BI565" i="24"/>
  <c r="BG565" i="24"/>
  <c r="BF565" i="24"/>
  <c r="BE565" i="24"/>
  <c r="BD565" i="24"/>
  <c r="BC565" i="24"/>
  <c r="BB565" i="24"/>
  <c r="BA565" i="24"/>
  <c r="AZ565" i="24"/>
  <c r="AY565" i="24"/>
  <c r="AE565" i="24"/>
  <c r="AD565" i="24"/>
  <c r="AC565" i="24"/>
  <c r="AB565" i="24"/>
  <c r="Y565" i="24"/>
  <c r="X565" i="24"/>
  <c r="W565" i="24"/>
  <c r="BN564" i="24"/>
  <c r="BM564" i="24"/>
  <c r="BL564" i="24"/>
  <c r="BK564" i="24"/>
  <c r="BJ564" i="24"/>
  <c r="BI564" i="24"/>
  <c r="BG564" i="24"/>
  <c r="BF564" i="24"/>
  <c r="BE564" i="24"/>
  <c r="BD564" i="24"/>
  <c r="BC564" i="24"/>
  <c r="BB564" i="24"/>
  <c r="BA564" i="24"/>
  <c r="AZ564" i="24"/>
  <c r="AY564" i="24"/>
  <c r="AE564" i="24"/>
  <c r="AD564" i="24"/>
  <c r="AC564" i="24"/>
  <c r="AB564" i="24"/>
  <c r="Y564" i="24"/>
  <c r="X564" i="24"/>
  <c r="W564" i="24"/>
  <c r="BN563" i="24"/>
  <c r="BM563" i="24"/>
  <c r="BL563" i="24"/>
  <c r="BK563" i="24"/>
  <c r="BJ563" i="24"/>
  <c r="BI563" i="24"/>
  <c r="BG563" i="24"/>
  <c r="BF563" i="24"/>
  <c r="BE563" i="24"/>
  <c r="BD563" i="24"/>
  <c r="BC563" i="24"/>
  <c r="BB563" i="24"/>
  <c r="BA563" i="24"/>
  <c r="AZ563" i="24"/>
  <c r="AY563" i="24"/>
  <c r="AE563" i="24"/>
  <c r="AD563" i="24"/>
  <c r="AC563" i="24"/>
  <c r="AB563" i="24"/>
  <c r="Y563" i="24"/>
  <c r="X563" i="24"/>
  <c r="W563" i="24"/>
  <c r="BN562" i="24"/>
  <c r="BM562" i="24"/>
  <c r="BL562" i="24"/>
  <c r="BK562" i="24"/>
  <c r="BJ562" i="24"/>
  <c r="BI562" i="24"/>
  <c r="BG562" i="24"/>
  <c r="BF562" i="24"/>
  <c r="BE562" i="24"/>
  <c r="BD562" i="24"/>
  <c r="BC562" i="24"/>
  <c r="BB562" i="24"/>
  <c r="BA562" i="24"/>
  <c r="AZ562" i="24"/>
  <c r="AY562" i="24"/>
  <c r="AE562" i="24"/>
  <c r="AD562" i="24"/>
  <c r="AC562" i="24"/>
  <c r="AB562" i="24"/>
  <c r="Y562" i="24"/>
  <c r="X562" i="24"/>
  <c r="W562" i="24"/>
  <c r="AE561" i="24"/>
  <c r="AD561" i="24"/>
  <c r="AC561" i="24"/>
  <c r="AB561" i="24"/>
  <c r="Y561" i="24"/>
  <c r="X561" i="24"/>
  <c r="W561" i="24"/>
  <c r="AE560" i="24"/>
  <c r="AD560" i="24"/>
  <c r="AC560" i="24"/>
  <c r="AB560" i="24"/>
  <c r="Y560" i="24"/>
  <c r="X560" i="24"/>
  <c r="W560" i="24"/>
  <c r="AE559" i="24"/>
  <c r="AD559" i="24"/>
  <c r="AC559" i="24"/>
  <c r="AB559" i="24"/>
  <c r="Y559" i="24"/>
  <c r="X559" i="24"/>
  <c r="W559" i="24"/>
  <c r="AE558" i="24"/>
  <c r="AD558" i="24"/>
  <c r="AC558" i="24"/>
  <c r="AB558" i="24"/>
  <c r="Y558" i="24"/>
  <c r="X558" i="24"/>
  <c r="W558" i="24"/>
  <c r="BN557" i="24"/>
  <c r="BM557" i="24"/>
  <c r="BL557" i="24"/>
  <c r="BK557" i="24"/>
  <c r="BJ557" i="24"/>
  <c r="BI557" i="24"/>
  <c r="BG557" i="24"/>
  <c r="BF557" i="24"/>
  <c r="BE557" i="24"/>
  <c r="BD557" i="24"/>
  <c r="BC557" i="24"/>
  <c r="BA557" i="24"/>
  <c r="AZ557" i="24"/>
  <c r="AY557" i="24"/>
  <c r="AE557" i="24"/>
  <c r="AD557" i="24"/>
  <c r="AC557" i="24"/>
  <c r="AB557" i="24"/>
  <c r="Y557" i="24"/>
  <c r="X557" i="24"/>
  <c r="W557" i="24"/>
  <c r="BN556" i="24"/>
  <c r="BM556" i="24"/>
  <c r="BL556" i="24"/>
  <c r="BK556" i="24"/>
  <c r="BJ556" i="24"/>
  <c r="BI556" i="24"/>
  <c r="BG556" i="24"/>
  <c r="BF556" i="24"/>
  <c r="BE556" i="24"/>
  <c r="BD556" i="24"/>
  <c r="BC556" i="24"/>
  <c r="BB556" i="24"/>
  <c r="BA556" i="24"/>
  <c r="AZ556" i="24"/>
  <c r="AY556" i="24"/>
  <c r="AE556" i="24"/>
  <c r="AD556" i="24"/>
  <c r="AC556" i="24"/>
  <c r="AB556" i="24"/>
  <c r="Y556" i="24"/>
  <c r="X556" i="24"/>
  <c r="W556" i="24"/>
  <c r="BN555" i="24"/>
  <c r="BM555" i="24"/>
  <c r="BL555" i="24"/>
  <c r="BK555" i="24"/>
  <c r="BJ555" i="24"/>
  <c r="BI555" i="24"/>
  <c r="BG555" i="24"/>
  <c r="BF555" i="24"/>
  <c r="BE555" i="24"/>
  <c r="BD555" i="24"/>
  <c r="BC555" i="24"/>
  <c r="BB555" i="24"/>
  <c r="BA555" i="24"/>
  <c r="AZ555" i="24"/>
  <c r="AY555" i="24"/>
  <c r="AE555" i="24"/>
  <c r="AD555" i="24"/>
  <c r="AC555" i="24"/>
  <c r="AB555" i="24"/>
  <c r="Y555" i="24"/>
  <c r="X555" i="24"/>
  <c r="W555" i="24"/>
  <c r="BN554" i="24"/>
  <c r="BM554" i="24"/>
  <c r="BL554" i="24"/>
  <c r="BK554" i="24"/>
  <c r="BJ554" i="24"/>
  <c r="BI554" i="24"/>
  <c r="BG554" i="24"/>
  <c r="BF554" i="24"/>
  <c r="BE554" i="24"/>
  <c r="BD554" i="24"/>
  <c r="BC554" i="24"/>
  <c r="BB554" i="24"/>
  <c r="BA554" i="24"/>
  <c r="AZ554" i="24"/>
  <c r="AY554" i="24"/>
  <c r="AE554" i="24"/>
  <c r="AD554" i="24"/>
  <c r="AC554" i="24"/>
  <c r="AB554" i="24"/>
  <c r="Y554" i="24"/>
  <c r="X554" i="24"/>
  <c r="W554" i="24"/>
  <c r="BN553" i="24"/>
  <c r="BM553" i="24"/>
  <c r="BL553" i="24"/>
  <c r="BK553" i="24"/>
  <c r="BJ553" i="24"/>
  <c r="BI553" i="24"/>
  <c r="BG553" i="24"/>
  <c r="BF553" i="24"/>
  <c r="BE553" i="24"/>
  <c r="BD553" i="24"/>
  <c r="BC553" i="24"/>
  <c r="BB553" i="24"/>
  <c r="BA553" i="24"/>
  <c r="AZ553" i="24"/>
  <c r="AY553" i="24"/>
  <c r="AE553" i="24"/>
  <c r="AD553" i="24"/>
  <c r="AC553" i="24"/>
  <c r="AB553" i="24"/>
  <c r="Y553" i="24"/>
  <c r="X553" i="24"/>
  <c r="W553" i="24"/>
  <c r="BN552" i="24"/>
  <c r="BM552" i="24"/>
  <c r="BL552" i="24"/>
  <c r="BK552" i="24"/>
  <c r="BJ552" i="24"/>
  <c r="BI552" i="24"/>
  <c r="BG552" i="24"/>
  <c r="BF552" i="24"/>
  <c r="BE552" i="24"/>
  <c r="BD552" i="24"/>
  <c r="BC552" i="24"/>
  <c r="BB552" i="24"/>
  <c r="BA552" i="24"/>
  <c r="AZ552" i="24"/>
  <c r="AY552" i="24"/>
  <c r="AE552" i="24"/>
  <c r="AD552" i="24"/>
  <c r="AC552" i="24"/>
  <c r="AB552" i="24"/>
  <c r="Y552" i="24"/>
  <c r="X552" i="24"/>
  <c r="W552" i="24"/>
  <c r="BN551" i="24"/>
  <c r="BM551" i="24"/>
  <c r="BL551" i="24"/>
  <c r="BK551" i="24"/>
  <c r="BJ551" i="24"/>
  <c r="BI551" i="24"/>
  <c r="BG551" i="24"/>
  <c r="BF551" i="24"/>
  <c r="BE551" i="24"/>
  <c r="BD551" i="24"/>
  <c r="BC551" i="24"/>
  <c r="BB551" i="24"/>
  <c r="BA551" i="24"/>
  <c r="AZ551" i="24"/>
  <c r="AY551" i="24"/>
  <c r="AE551" i="24"/>
  <c r="AD551" i="24"/>
  <c r="AC551" i="24"/>
  <c r="AB551" i="24"/>
  <c r="Y551" i="24"/>
  <c r="X551" i="24"/>
  <c r="W551" i="24"/>
  <c r="BN550" i="24"/>
  <c r="BM550" i="24"/>
  <c r="BL550" i="24"/>
  <c r="BK550" i="24"/>
  <c r="BJ550" i="24"/>
  <c r="BI550" i="24"/>
  <c r="BG550" i="24"/>
  <c r="BF550" i="24"/>
  <c r="BE550" i="24"/>
  <c r="BD550" i="24"/>
  <c r="BC550" i="24"/>
  <c r="BB550" i="24"/>
  <c r="BA550" i="24"/>
  <c r="AZ550" i="24"/>
  <c r="AY550" i="24"/>
  <c r="AE550" i="24"/>
  <c r="AD550" i="24"/>
  <c r="AC550" i="24"/>
  <c r="AB550" i="24"/>
  <c r="Y550" i="24"/>
  <c r="X550" i="24"/>
  <c r="W550" i="24"/>
  <c r="BN549" i="24"/>
  <c r="BM549" i="24"/>
  <c r="BL549" i="24"/>
  <c r="BK549" i="24"/>
  <c r="BJ549" i="24"/>
  <c r="BI549" i="24"/>
  <c r="BG549" i="24"/>
  <c r="BF549" i="24"/>
  <c r="BE549" i="24"/>
  <c r="BD549" i="24"/>
  <c r="BC549" i="24"/>
  <c r="BB549" i="24"/>
  <c r="BA549" i="24"/>
  <c r="AZ549" i="24"/>
  <c r="AY549" i="24"/>
  <c r="U549" i="24"/>
  <c r="T549" i="24"/>
  <c r="S549" i="24"/>
  <c r="R549" i="24"/>
  <c r="Q549" i="24"/>
  <c r="P549" i="24"/>
  <c r="O549" i="24"/>
  <c r="BN548" i="24"/>
  <c r="BM548" i="24"/>
  <c r="BL548" i="24"/>
  <c r="BK548" i="24"/>
  <c r="BJ548" i="24"/>
  <c r="BI548" i="24"/>
  <c r="BG548" i="24"/>
  <c r="BF548" i="24"/>
  <c r="BE548" i="24"/>
  <c r="BD548" i="24"/>
  <c r="BC548" i="24"/>
  <c r="BB548" i="24"/>
  <c r="BA548" i="24"/>
  <c r="AZ548" i="24"/>
  <c r="AY548" i="24"/>
  <c r="BN547" i="24"/>
  <c r="BM547" i="24"/>
  <c r="BL547" i="24"/>
  <c r="BK547" i="24"/>
  <c r="BJ547" i="24"/>
  <c r="BI547" i="24"/>
  <c r="BG547" i="24"/>
  <c r="BF547" i="24"/>
  <c r="BE547" i="24"/>
  <c r="BD547" i="24"/>
  <c r="BC547" i="24"/>
  <c r="BB547" i="24"/>
  <c r="BA547" i="24"/>
  <c r="AZ547" i="24"/>
  <c r="AY547" i="24"/>
  <c r="BN546" i="24"/>
  <c r="BM546" i="24"/>
  <c r="BL546" i="24"/>
  <c r="BK546" i="24"/>
  <c r="BJ546" i="24"/>
  <c r="BI546" i="24"/>
  <c r="BG546" i="24"/>
  <c r="BF546" i="24"/>
  <c r="BE546" i="24"/>
  <c r="BD546" i="24"/>
  <c r="BC546" i="24"/>
  <c r="BB546" i="24"/>
  <c r="BA546" i="24"/>
  <c r="AZ546" i="24"/>
  <c r="AY546" i="24"/>
  <c r="BN545" i="24"/>
  <c r="BM545" i="24"/>
  <c r="BL545" i="24"/>
  <c r="BK545" i="24"/>
  <c r="BJ545" i="24"/>
  <c r="BI545" i="24"/>
  <c r="BG545" i="24"/>
  <c r="BF545" i="24"/>
  <c r="BE545" i="24"/>
  <c r="BD545" i="24"/>
  <c r="BC545" i="24"/>
  <c r="BB545" i="24"/>
  <c r="BA545" i="24"/>
  <c r="AZ545" i="24"/>
  <c r="AY545" i="24"/>
  <c r="BN544" i="24"/>
  <c r="BM544" i="24"/>
  <c r="BL544" i="24"/>
  <c r="BK544" i="24"/>
  <c r="BJ544" i="24"/>
  <c r="BI544" i="24"/>
  <c r="BG544" i="24"/>
  <c r="BF544" i="24"/>
  <c r="BE544" i="24"/>
  <c r="BD544" i="24"/>
  <c r="BC544" i="24"/>
  <c r="BB544" i="24"/>
  <c r="BA544" i="24"/>
  <c r="AZ544" i="24"/>
  <c r="AY544" i="24"/>
  <c r="BN543" i="24"/>
  <c r="BM543" i="24"/>
  <c r="BL543" i="24"/>
  <c r="BK543" i="24"/>
  <c r="BJ543" i="24"/>
  <c r="BI543" i="24"/>
  <c r="BG543" i="24"/>
  <c r="BF543" i="24"/>
  <c r="BE543" i="24"/>
  <c r="BD543" i="24"/>
  <c r="BC543" i="24"/>
  <c r="BB543" i="24"/>
  <c r="BA543" i="24"/>
  <c r="AZ543" i="24"/>
  <c r="AY543" i="24"/>
  <c r="BN542" i="24"/>
  <c r="BM542" i="24"/>
  <c r="BL542" i="24"/>
  <c r="BK542" i="24"/>
  <c r="BJ542" i="24"/>
  <c r="BI542" i="24"/>
  <c r="BG542" i="24"/>
  <c r="BF542" i="24"/>
  <c r="BE542" i="24"/>
  <c r="BD542" i="24"/>
  <c r="BC542" i="24"/>
  <c r="BB542" i="24"/>
  <c r="BA542" i="24"/>
  <c r="AZ542" i="24"/>
  <c r="AY542" i="24"/>
  <c r="BN541" i="24"/>
  <c r="BM541" i="24"/>
  <c r="BL541" i="24"/>
  <c r="BK541" i="24"/>
  <c r="BJ541" i="24"/>
  <c r="BI541" i="24"/>
  <c r="BG541" i="24"/>
  <c r="BF541" i="24"/>
  <c r="BE541" i="24"/>
  <c r="BD541" i="24"/>
  <c r="BC541" i="24"/>
  <c r="BB541" i="24"/>
  <c r="BA541" i="24"/>
  <c r="AZ541" i="24"/>
  <c r="AY541" i="24"/>
  <c r="BN540" i="24"/>
  <c r="BM540" i="24"/>
  <c r="BL540" i="24"/>
  <c r="BK540" i="24"/>
  <c r="BJ540" i="24"/>
  <c r="BI540" i="24"/>
  <c r="BG540" i="24"/>
  <c r="BF540" i="24"/>
  <c r="BE540" i="24"/>
  <c r="BD540" i="24"/>
  <c r="BC540" i="24"/>
  <c r="BB540" i="24"/>
  <c r="BA540" i="24"/>
  <c r="AZ540" i="24"/>
  <c r="AY540" i="24"/>
  <c r="BN539" i="24"/>
  <c r="BM539" i="24"/>
  <c r="BL539" i="24"/>
  <c r="BK539" i="24"/>
  <c r="BJ539" i="24"/>
  <c r="BI539" i="24"/>
  <c r="BG539" i="24"/>
  <c r="BF539" i="24"/>
  <c r="BE539" i="24"/>
  <c r="BD539" i="24"/>
  <c r="BC539" i="24"/>
  <c r="BB539" i="24"/>
  <c r="BA539" i="24"/>
  <c r="AZ539" i="24"/>
  <c r="AY539" i="24"/>
  <c r="BN538" i="24"/>
  <c r="BM538" i="24"/>
  <c r="BL538" i="24"/>
  <c r="BK538" i="24"/>
  <c r="BJ538" i="24"/>
  <c r="BI538" i="24"/>
  <c r="BG538" i="24"/>
  <c r="BF538" i="24"/>
  <c r="BE538" i="24"/>
  <c r="BD538" i="24"/>
  <c r="BC538" i="24"/>
  <c r="BB538" i="24"/>
  <c r="BA538" i="24"/>
  <c r="AZ538" i="24"/>
  <c r="AY538" i="24"/>
  <c r="BN533" i="24"/>
  <c r="BM533" i="24"/>
  <c r="BL533" i="24"/>
  <c r="BK533" i="24"/>
  <c r="BJ533" i="24"/>
  <c r="BI533" i="24"/>
  <c r="BG533" i="24"/>
  <c r="BF533" i="24"/>
  <c r="BE533" i="24"/>
  <c r="BD533" i="24"/>
  <c r="BC533" i="24"/>
  <c r="BA533" i="24"/>
  <c r="AZ533" i="24"/>
  <c r="AY533" i="24"/>
  <c r="BN532" i="24"/>
  <c r="BM532" i="24"/>
  <c r="BL532" i="24"/>
  <c r="BK532" i="24"/>
  <c r="BJ532" i="24"/>
  <c r="BI532" i="24"/>
  <c r="BG532" i="24"/>
  <c r="BF532" i="24"/>
  <c r="BE532" i="24"/>
  <c r="BD532" i="24"/>
  <c r="BC532" i="24"/>
  <c r="BB532" i="24"/>
  <c r="BA532" i="24"/>
  <c r="AZ532" i="24"/>
  <c r="AY532" i="24"/>
  <c r="BN531" i="24"/>
  <c r="BM531" i="24"/>
  <c r="BL531" i="24"/>
  <c r="BK531" i="24"/>
  <c r="BJ531" i="24"/>
  <c r="BI531" i="24"/>
  <c r="BG531" i="24"/>
  <c r="BF531" i="24"/>
  <c r="BE531" i="24"/>
  <c r="BD531" i="24"/>
  <c r="BC531" i="24"/>
  <c r="BB531" i="24"/>
  <c r="BA531" i="24"/>
  <c r="AZ531" i="24"/>
  <c r="AY531" i="24"/>
  <c r="BN530" i="24"/>
  <c r="BM530" i="24"/>
  <c r="BL530" i="24"/>
  <c r="BK530" i="24"/>
  <c r="BJ530" i="24"/>
  <c r="BI530" i="24"/>
  <c r="BG530" i="24"/>
  <c r="BF530" i="24"/>
  <c r="BE530" i="24"/>
  <c r="BD530" i="24"/>
  <c r="BC530" i="24"/>
  <c r="BB530" i="24"/>
  <c r="BA530" i="24"/>
  <c r="AZ530" i="24"/>
  <c r="AY530" i="24"/>
  <c r="BN529" i="24"/>
  <c r="BM529" i="24"/>
  <c r="BL529" i="24"/>
  <c r="BK529" i="24"/>
  <c r="BJ529" i="24"/>
  <c r="BI529" i="24"/>
  <c r="BG529" i="24"/>
  <c r="BF529" i="24"/>
  <c r="BE529" i="24"/>
  <c r="BD529" i="24"/>
  <c r="BC529" i="24"/>
  <c r="BB529" i="24"/>
  <c r="BA529" i="24"/>
  <c r="AZ529" i="24"/>
  <c r="AY529" i="24"/>
  <c r="BN528" i="24"/>
  <c r="BM528" i="24"/>
  <c r="BL528" i="24"/>
  <c r="BK528" i="24"/>
  <c r="BJ528" i="24"/>
  <c r="BI528" i="24"/>
  <c r="BG528" i="24"/>
  <c r="BF528" i="24"/>
  <c r="BE528" i="24"/>
  <c r="BD528" i="24"/>
  <c r="BC528" i="24"/>
  <c r="BB528" i="24"/>
  <c r="BA528" i="24"/>
  <c r="AZ528" i="24"/>
  <c r="AY528" i="24"/>
  <c r="BN527" i="24"/>
  <c r="BM527" i="24"/>
  <c r="BL527" i="24"/>
  <c r="BK527" i="24"/>
  <c r="BJ527" i="24"/>
  <c r="BI527" i="24"/>
  <c r="BG527" i="24"/>
  <c r="BF527" i="24"/>
  <c r="BE527" i="24"/>
  <c r="BD527" i="24"/>
  <c r="BC527" i="24"/>
  <c r="BB527" i="24"/>
  <c r="BA527" i="24"/>
  <c r="AZ527" i="24"/>
  <c r="AY527" i="24"/>
  <c r="BN526" i="24"/>
  <c r="BM526" i="24"/>
  <c r="BL526" i="24"/>
  <c r="BK526" i="24"/>
  <c r="BJ526" i="24"/>
  <c r="BI526" i="24"/>
  <c r="BG526" i="24"/>
  <c r="BF526" i="24"/>
  <c r="BE526" i="24"/>
  <c r="BD526" i="24"/>
  <c r="BC526" i="24"/>
  <c r="BB526" i="24"/>
  <c r="BA526" i="24"/>
  <c r="AZ526" i="24"/>
  <c r="AY526" i="24"/>
  <c r="BN525" i="24"/>
  <c r="BM525" i="24"/>
  <c r="BL525" i="24"/>
  <c r="BK525" i="24"/>
  <c r="BJ525" i="24"/>
  <c r="BI525" i="24"/>
  <c r="BG525" i="24"/>
  <c r="BF525" i="24"/>
  <c r="BE525" i="24"/>
  <c r="BD525" i="24"/>
  <c r="BC525" i="24"/>
  <c r="BB525" i="24"/>
  <c r="BA525" i="24"/>
  <c r="AZ525" i="24"/>
  <c r="AY525" i="24"/>
  <c r="BN524" i="24"/>
  <c r="BM524" i="24"/>
  <c r="BL524" i="24"/>
  <c r="BK524" i="24"/>
  <c r="BJ524" i="24"/>
  <c r="BI524" i="24"/>
  <c r="BG524" i="24"/>
  <c r="BF524" i="24"/>
  <c r="BE524" i="24"/>
  <c r="BD524" i="24"/>
  <c r="BC524" i="24"/>
  <c r="BB524" i="24"/>
  <c r="BA524" i="24"/>
  <c r="AZ524" i="24"/>
  <c r="AY524" i="24"/>
  <c r="BN523" i="24"/>
  <c r="BM523" i="24"/>
  <c r="BL523" i="24"/>
  <c r="BK523" i="24"/>
  <c r="BJ523" i="24"/>
  <c r="BI523" i="24"/>
  <c r="BG523" i="24"/>
  <c r="BF523" i="24"/>
  <c r="BE523" i="24"/>
  <c r="BD523" i="24"/>
  <c r="BC523" i="24"/>
  <c r="BB523" i="24"/>
  <c r="BA523" i="24"/>
  <c r="AZ523" i="24"/>
  <c r="AY523" i="24"/>
  <c r="BN522" i="24"/>
  <c r="BM522" i="24"/>
  <c r="BL522" i="24"/>
  <c r="BK522" i="24"/>
  <c r="BJ522" i="24"/>
  <c r="BI522" i="24"/>
  <c r="BG522" i="24"/>
  <c r="BF522" i="24"/>
  <c r="BE522" i="24"/>
  <c r="BD522" i="24"/>
  <c r="BC522" i="24"/>
  <c r="BB522" i="24"/>
  <c r="BA522" i="24"/>
  <c r="AZ522" i="24"/>
  <c r="AY522" i="24"/>
  <c r="BN521" i="24"/>
  <c r="BM521" i="24"/>
  <c r="BL521" i="24"/>
  <c r="BK521" i="24"/>
  <c r="BJ521" i="24"/>
  <c r="BI521" i="24"/>
  <c r="BG521" i="24"/>
  <c r="BF521" i="24"/>
  <c r="BE521" i="24"/>
  <c r="BD521" i="24"/>
  <c r="BC521" i="24"/>
  <c r="BB521" i="24"/>
  <c r="BA521" i="24"/>
  <c r="AZ521" i="24"/>
  <c r="AY521" i="24"/>
  <c r="BN520" i="24"/>
  <c r="BM520" i="24"/>
  <c r="BL520" i="24"/>
  <c r="BK520" i="24"/>
  <c r="BJ520" i="24"/>
  <c r="BI520" i="24"/>
  <c r="BG520" i="24"/>
  <c r="BF520" i="24"/>
  <c r="BE520" i="24"/>
  <c r="BD520" i="24"/>
  <c r="BC520" i="24"/>
  <c r="BB520" i="24"/>
  <c r="BA520" i="24"/>
  <c r="AZ520" i="24"/>
  <c r="AY520" i="24"/>
  <c r="AE520" i="24"/>
  <c r="AD520" i="24"/>
  <c r="AC520" i="24"/>
  <c r="AB520" i="24"/>
  <c r="Y520" i="24"/>
  <c r="X520" i="24"/>
  <c r="W520" i="24"/>
  <c r="BN519" i="24"/>
  <c r="BM519" i="24"/>
  <c r="BL519" i="24"/>
  <c r="BK519" i="24"/>
  <c r="BJ519" i="24"/>
  <c r="BI519" i="24"/>
  <c r="BG519" i="24"/>
  <c r="BF519" i="24"/>
  <c r="BE519" i="24"/>
  <c r="BD519" i="24"/>
  <c r="BC519" i="24"/>
  <c r="BB519" i="24"/>
  <c r="BA519" i="24"/>
  <c r="AZ519" i="24"/>
  <c r="AY519" i="24"/>
  <c r="AE519" i="24"/>
  <c r="AD519" i="24"/>
  <c r="AC519" i="24"/>
  <c r="AB519" i="24"/>
  <c r="Y519" i="24"/>
  <c r="X519" i="24"/>
  <c r="W519" i="24"/>
  <c r="BN518" i="24"/>
  <c r="BM518" i="24"/>
  <c r="BL518" i="24"/>
  <c r="BK518" i="24"/>
  <c r="BJ518" i="24"/>
  <c r="BI518" i="24"/>
  <c r="BG518" i="24"/>
  <c r="BF518" i="24"/>
  <c r="BE518" i="24"/>
  <c r="BD518" i="24"/>
  <c r="BC518" i="24"/>
  <c r="BB518" i="24"/>
  <c r="BA518" i="24"/>
  <c r="AZ518" i="24"/>
  <c r="AY518" i="24"/>
  <c r="AE518" i="24"/>
  <c r="AD518" i="24"/>
  <c r="AC518" i="24"/>
  <c r="AB518" i="24"/>
  <c r="Y518" i="24"/>
  <c r="X518" i="24"/>
  <c r="W518" i="24"/>
  <c r="BN517" i="24"/>
  <c r="BM517" i="24"/>
  <c r="BL517" i="24"/>
  <c r="BK517" i="24"/>
  <c r="BJ517" i="24"/>
  <c r="BI517" i="24"/>
  <c r="BG517" i="24"/>
  <c r="BF517" i="24"/>
  <c r="BE517" i="24"/>
  <c r="BD517" i="24"/>
  <c r="BC517" i="24"/>
  <c r="BB517" i="24"/>
  <c r="BA517" i="24"/>
  <c r="AZ517" i="24"/>
  <c r="AY517" i="24"/>
  <c r="AE517" i="24"/>
  <c r="AD517" i="24"/>
  <c r="AC517" i="24"/>
  <c r="AB517" i="24"/>
  <c r="Y517" i="24"/>
  <c r="X517" i="24"/>
  <c r="W517" i="24"/>
  <c r="BN516" i="24"/>
  <c r="BM516" i="24"/>
  <c r="BL516" i="24"/>
  <c r="BK516" i="24"/>
  <c r="BJ516" i="24"/>
  <c r="BI516" i="24"/>
  <c r="BG516" i="24"/>
  <c r="BF516" i="24"/>
  <c r="BE516" i="24"/>
  <c r="BD516" i="24"/>
  <c r="BC516" i="24"/>
  <c r="BB516" i="24"/>
  <c r="BA516" i="24"/>
  <c r="AZ516" i="24"/>
  <c r="AY516" i="24"/>
  <c r="AE516" i="24"/>
  <c r="AD516" i="24"/>
  <c r="AC516" i="24"/>
  <c r="AB516" i="24"/>
  <c r="Y516" i="24"/>
  <c r="X516" i="24"/>
  <c r="W516" i="24"/>
  <c r="BN515" i="24"/>
  <c r="BM515" i="24"/>
  <c r="BL515" i="24"/>
  <c r="BK515" i="24"/>
  <c r="BJ515" i="24"/>
  <c r="BI515" i="24"/>
  <c r="BG515" i="24"/>
  <c r="BF515" i="24"/>
  <c r="BE515" i="24"/>
  <c r="BD515" i="24"/>
  <c r="BC515" i="24"/>
  <c r="BB515" i="24"/>
  <c r="BA515" i="24"/>
  <c r="AZ515" i="24"/>
  <c r="AY515" i="24"/>
  <c r="AE515" i="24"/>
  <c r="AD515" i="24"/>
  <c r="AC515" i="24"/>
  <c r="AB515" i="24"/>
  <c r="Y515" i="24"/>
  <c r="X515" i="24"/>
  <c r="W515" i="24"/>
  <c r="BN514" i="24"/>
  <c r="BM514" i="24"/>
  <c r="BL514" i="24"/>
  <c r="BK514" i="24"/>
  <c r="BJ514" i="24"/>
  <c r="BI514" i="24"/>
  <c r="BG514" i="24"/>
  <c r="BF514" i="24"/>
  <c r="BE514" i="24"/>
  <c r="BD514" i="24"/>
  <c r="BC514" i="24"/>
  <c r="BB514" i="24"/>
  <c r="BA514" i="24"/>
  <c r="AZ514" i="24"/>
  <c r="AY514" i="24"/>
  <c r="AE514" i="24"/>
  <c r="AD514" i="24"/>
  <c r="AC514" i="24"/>
  <c r="AB514" i="24"/>
  <c r="Y514" i="24"/>
  <c r="X514" i="24"/>
  <c r="W514" i="24"/>
  <c r="AE513" i="24"/>
  <c r="AD513" i="24"/>
  <c r="AC513" i="24"/>
  <c r="AB513" i="24"/>
  <c r="Y513" i="24"/>
  <c r="X513" i="24"/>
  <c r="W513" i="24"/>
  <c r="AE512" i="24"/>
  <c r="AD512" i="24"/>
  <c r="AC512" i="24"/>
  <c r="AB512" i="24"/>
  <c r="Y512" i="24"/>
  <c r="X512" i="24"/>
  <c r="W512" i="24"/>
  <c r="AE511" i="24"/>
  <c r="AD511" i="24"/>
  <c r="AC511" i="24"/>
  <c r="AB511" i="24"/>
  <c r="Y511" i="24"/>
  <c r="X511" i="24"/>
  <c r="W511" i="24"/>
  <c r="AE510" i="24"/>
  <c r="AD510" i="24"/>
  <c r="AC510" i="24"/>
  <c r="AB510" i="24"/>
  <c r="Y510" i="24"/>
  <c r="X510" i="24"/>
  <c r="W510" i="24"/>
  <c r="BN509" i="24"/>
  <c r="BM509" i="24"/>
  <c r="BL509" i="24"/>
  <c r="BK509" i="24"/>
  <c r="BJ509" i="24"/>
  <c r="BI509" i="24"/>
  <c r="BG509" i="24"/>
  <c r="BF509" i="24"/>
  <c r="BE509" i="24"/>
  <c r="BD509" i="24"/>
  <c r="BC509" i="24"/>
  <c r="BB509" i="24"/>
  <c r="BA509" i="24"/>
  <c r="AZ509" i="24"/>
  <c r="AY509" i="24"/>
  <c r="AE509" i="24"/>
  <c r="AD509" i="24"/>
  <c r="AC509" i="24"/>
  <c r="AB509" i="24"/>
  <c r="Y509" i="24"/>
  <c r="X509" i="24"/>
  <c r="W509" i="24"/>
  <c r="BN508" i="24"/>
  <c r="BM508" i="24"/>
  <c r="BL508" i="24"/>
  <c r="BK508" i="24"/>
  <c r="BJ508" i="24"/>
  <c r="BI508" i="24"/>
  <c r="BG508" i="24"/>
  <c r="BF508" i="24"/>
  <c r="BE508" i="24"/>
  <c r="BD508" i="24"/>
  <c r="BC508" i="24"/>
  <c r="BB508" i="24"/>
  <c r="BA508" i="24"/>
  <c r="AZ508" i="24"/>
  <c r="AY508" i="24"/>
  <c r="AE508" i="24"/>
  <c r="AD508" i="24"/>
  <c r="AC508" i="24"/>
  <c r="AB508" i="24"/>
  <c r="Y508" i="24"/>
  <c r="X508" i="24"/>
  <c r="W508" i="24"/>
  <c r="BN507" i="24"/>
  <c r="BM507" i="24"/>
  <c r="BL507" i="24"/>
  <c r="BK507" i="24"/>
  <c r="BJ507" i="24"/>
  <c r="BI507" i="24"/>
  <c r="BG507" i="24"/>
  <c r="BF507" i="24"/>
  <c r="BE507" i="24"/>
  <c r="BD507" i="24"/>
  <c r="BC507" i="24"/>
  <c r="BB507" i="24"/>
  <c r="BA507" i="24"/>
  <c r="AZ507" i="24"/>
  <c r="AY507" i="24"/>
  <c r="AE507" i="24"/>
  <c r="AD507" i="24"/>
  <c r="AC507" i="24"/>
  <c r="AB507" i="24"/>
  <c r="Y507" i="24"/>
  <c r="X507" i="24"/>
  <c r="W507" i="24"/>
  <c r="BN506" i="24"/>
  <c r="BM506" i="24"/>
  <c r="BL506" i="24"/>
  <c r="BK506" i="24"/>
  <c r="BJ506" i="24"/>
  <c r="BI506" i="24"/>
  <c r="BG506" i="24"/>
  <c r="BF506" i="24"/>
  <c r="BE506" i="24"/>
  <c r="BD506" i="24"/>
  <c r="BC506" i="24"/>
  <c r="BB506" i="24"/>
  <c r="BA506" i="24"/>
  <c r="AZ506" i="24"/>
  <c r="AY506" i="24"/>
  <c r="AE506" i="24"/>
  <c r="AD506" i="24"/>
  <c r="AC506" i="24"/>
  <c r="AB506" i="24"/>
  <c r="Y506" i="24"/>
  <c r="X506" i="24"/>
  <c r="W506" i="24"/>
  <c r="BN505" i="24"/>
  <c r="BM505" i="24"/>
  <c r="BL505" i="24"/>
  <c r="BK505" i="24"/>
  <c r="BJ505" i="24"/>
  <c r="BI505" i="24"/>
  <c r="BG505" i="24"/>
  <c r="BF505" i="24"/>
  <c r="BE505" i="24"/>
  <c r="BD505" i="24"/>
  <c r="BC505" i="24"/>
  <c r="BB505" i="24"/>
  <c r="BA505" i="24"/>
  <c r="AZ505" i="24"/>
  <c r="AY505" i="24"/>
  <c r="AE505" i="24"/>
  <c r="AD505" i="24"/>
  <c r="AC505" i="24"/>
  <c r="AB505" i="24"/>
  <c r="Y505" i="24"/>
  <c r="X505" i="24"/>
  <c r="W505" i="24"/>
  <c r="BN504" i="24"/>
  <c r="BM504" i="24"/>
  <c r="BL504" i="24"/>
  <c r="BK504" i="24"/>
  <c r="BJ504" i="24"/>
  <c r="BI504" i="24"/>
  <c r="BG504" i="24"/>
  <c r="BF504" i="24"/>
  <c r="BE504" i="24"/>
  <c r="BD504" i="24"/>
  <c r="BC504" i="24"/>
  <c r="BB504" i="24"/>
  <c r="BA504" i="24"/>
  <c r="AZ504" i="24"/>
  <c r="AY504" i="24"/>
  <c r="AE504" i="24"/>
  <c r="AD504" i="24"/>
  <c r="AC504" i="24"/>
  <c r="AB504" i="24"/>
  <c r="Y504" i="24"/>
  <c r="X504" i="24"/>
  <c r="W504" i="24"/>
  <c r="BN503" i="24"/>
  <c r="BM503" i="24"/>
  <c r="BL503" i="24"/>
  <c r="BK503" i="24"/>
  <c r="BJ503" i="24"/>
  <c r="BI503" i="24"/>
  <c r="BG503" i="24"/>
  <c r="BF503" i="24"/>
  <c r="BE503" i="24"/>
  <c r="BD503" i="24"/>
  <c r="BC503" i="24"/>
  <c r="BB503" i="24"/>
  <c r="BA503" i="24"/>
  <c r="AZ503" i="24"/>
  <c r="AY503" i="24"/>
  <c r="AE503" i="24"/>
  <c r="AD503" i="24"/>
  <c r="AC503" i="24"/>
  <c r="AB503" i="24"/>
  <c r="Y503" i="24"/>
  <c r="X503" i="24"/>
  <c r="W503" i="24"/>
  <c r="BN502" i="24"/>
  <c r="BM502" i="24"/>
  <c r="BL502" i="24"/>
  <c r="BK502" i="24"/>
  <c r="BJ502" i="24"/>
  <c r="BI502" i="24"/>
  <c r="BG502" i="24"/>
  <c r="BF502" i="24"/>
  <c r="BE502" i="24"/>
  <c r="BD502" i="24"/>
  <c r="BC502" i="24"/>
  <c r="BB502" i="24"/>
  <c r="BA502" i="24"/>
  <c r="AZ502" i="24"/>
  <c r="AY502" i="24"/>
  <c r="AE502" i="24"/>
  <c r="AD502" i="24"/>
  <c r="AC502" i="24"/>
  <c r="AB502" i="24"/>
  <c r="Y502" i="24"/>
  <c r="X502" i="24"/>
  <c r="W502" i="24"/>
  <c r="BN501" i="24"/>
  <c r="BM501" i="24"/>
  <c r="BL501" i="24"/>
  <c r="BK501" i="24"/>
  <c r="BJ501" i="24"/>
  <c r="BI501" i="24"/>
  <c r="BG501" i="24"/>
  <c r="BF501" i="24"/>
  <c r="BE501" i="24"/>
  <c r="BD501" i="24"/>
  <c r="BC501" i="24"/>
  <c r="BB501" i="24"/>
  <c r="BA501" i="24"/>
  <c r="AZ501" i="24"/>
  <c r="AY501" i="24"/>
  <c r="U501" i="24"/>
  <c r="T501" i="24"/>
  <c r="S501" i="24"/>
  <c r="R501" i="24"/>
  <c r="Q501" i="24"/>
  <c r="P501" i="24"/>
  <c r="O501" i="24"/>
  <c r="BN500" i="24"/>
  <c r="BM500" i="24"/>
  <c r="BL500" i="24"/>
  <c r="BK500" i="24"/>
  <c r="BJ500" i="24"/>
  <c r="BI500" i="24"/>
  <c r="BG500" i="24"/>
  <c r="BF500" i="24"/>
  <c r="BE500" i="24"/>
  <c r="BD500" i="24"/>
  <c r="BC500" i="24"/>
  <c r="BB500" i="24"/>
  <c r="BA500" i="24"/>
  <c r="AZ500" i="24"/>
  <c r="AY500" i="24"/>
  <c r="BN499" i="24"/>
  <c r="BM499" i="24"/>
  <c r="BL499" i="24"/>
  <c r="BK499" i="24"/>
  <c r="BJ499" i="24"/>
  <c r="BI499" i="24"/>
  <c r="BG499" i="24"/>
  <c r="BF499" i="24"/>
  <c r="BE499" i="24"/>
  <c r="BD499" i="24"/>
  <c r="BC499" i="24"/>
  <c r="BB499" i="24"/>
  <c r="BA499" i="24"/>
  <c r="AZ499" i="24"/>
  <c r="AY499" i="24"/>
  <c r="BN498" i="24"/>
  <c r="BM498" i="24"/>
  <c r="BL498" i="24"/>
  <c r="BK498" i="24"/>
  <c r="BJ498" i="24"/>
  <c r="BI498" i="24"/>
  <c r="BG498" i="24"/>
  <c r="BF498" i="24"/>
  <c r="BE498" i="24"/>
  <c r="BD498" i="24"/>
  <c r="BC498" i="24"/>
  <c r="BB498" i="24"/>
  <c r="BA498" i="24"/>
  <c r="AZ498" i="24"/>
  <c r="AY498" i="24"/>
  <c r="BN497" i="24"/>
  <c r="BM497" i="24"/>
  <c r="BL497" i="24"/>
  <c r="BK497" i="24"/>
  <c r="BJ497" i="24"/>
  <c r="BI497" i="24"/>
  <c r="BG497" i="24"/>
  <c r="BF497" i="24"/>
  <c r="BE497" i="24"/>
  <c r="BD497" i="24"/>
  <c r="BC497" i="24"/>
  <c r="BB497" i="24"/>
  <c r="BA497" i="24"/>
  <c r="AZ497" i="24"/>
  <c r="AY497" i="24"/>
  <c r="BN496" i="24"/>
  <c r="BM496" i="24"/>
  <c r="BL496" i="24"/>
  <c r="BK496" i="24"/>
  <c r="BJ496" i="24"/>
  <c r="BI496" i="24"/>
  <c r="BG496" i="24"/>
  <c r="BF496" i="24"/>
  <c r="BE496" i="24"/>
  <c r="BD496" i="24"/>
  <c r="BC496" i="24"/>
  <c r="BB496" i="24"/>
  <c r="BA496" i="24"/>
  <c r="AZ496" i="24"/>
  <c r="AY496" i="24"/>
  <c r="BN495" i="24"/>
  <c r="BM495" i="24"/>
  <c r="BL495" i="24"/>
  <c r="BK495" i="24"/>
  <c r="BJ495" i="24"/>
  <c r="BI495" i="24"/>
  <c r="BG495" i="24"/>
  <c r="BF495" i="24"/>
  <c r="BE495" i="24"/>
  <c r="BD495" i="24"/>
  <c r="BC495" i="24"/>
  <c r="BB495" i="24"/>
  <c r="BA495" i="24"/>
  <c r="AZ495" i="24"/>
  <c r="AY495" i="24"/>
  <c r="BN494" i="24"/>
  <c r="BM494" i="24"/>
  <c r="BL494" i="24"/>
  <c r="BK494" i="24"/>
  <c r="BJ494" i="24"/>
  <c r="BI494" i="24"/>
  <c r="BG494" i="24"/>
  <c r="BF494" i="24"/>
  <c r="BE494" i="24"/>
  <c r="BD494" i="24"/>
  <c r="BC494" i="24"/>
  <c r="BB494" i="24"/>
  <c r="BA494" i="24"/>
  <c r="AZ494" i="24"/>
  <c r="AY494" i="24"/>
  <c r="BN493" i="24"/>
  <c r="BM493" i="24"/>
  <c r="BL493" i="24"/>
  <c r="BK493" i="24"/>
  <c r="BJ493" i="24"/>
  <c r="BI493" i="24"/>
  <c r="BG493" i="24"/>
  <c r="BF493" i="24"/>
  <c r="BE493" i="24"/>
  <c r="BD493" i="24"/>
  <c r="BC493" i="24"/>
  <c r="BB493" i="24"/>
  <c r="BA493" i="24"/>
  <c r="AZ493" i="24"/>
  <c r="AY493" i="24"/>
  <c r="BN492" i="24"/>
  <c r="BM492" i="24"/>
  <c r="BL492" i="24"/>
  <c r="BK492" i="24"/>
  <c r="BJ492" i="24"/>
  <c r="BI492" i="24"/>
  <c r="BG492" i="24"/>
  <c r="BF492" i="24"/>
  <c r="BE492" i="24"/>
  <c r="BD492" i="24"/>
  <c r="BC492" i="24"/>
  <c r="BB492" i="24"/>
  <c r="BA492" i="24"/>
  <c r="AZ492" i="24"/>
  <c r="AY492" i="24"/>
  <c r="BN491" i="24"/>
  <c r="BM491" i="24"/>
  <c r="BL491" i="24"/>
  <c r="BK491" i="24"/>
  <c r="BJ491" i="24"/>
  <c r="BI491" i="24"/>
  <c r="BG491" i="24"/>
  <c r="BF491" i="24"/>
  <c r="BE491" i="24"/>
  <c r="BD491" i="24"/>
  <c r="BC491" i="24"/>
  <c r="BB491" i="24"/>
  <c r="BA491" i="24"/>
  <c r="AZ491" i="24"/>
  <c r="AY491" i="24"/>
  <c r="BN490" i="24"/>
  <c r="BM490" i="24"/>
  <c r="BL490" i="24"/>
  <c r="BK490" i="24"/>
  <c r="BJ490" i="24"/>
  <c r="BI490" i="24"/>
  <c r="BG490" i="24"/>
  <c r="BF490" i="24"/>
  <c r="BE490" i="24"/>
  <c r="BD490" i="24"/>
  <c r="BC490" i="24"/>
  <c r="BB490" i="24"/>
  <c r="BA490" i="24"/>
  <c r="AZ490" i="24"/>
  <c r="AY490" i="24"/>
  <c r="BN485" i="24"/>
  <c r="BM485" i="24"/>
  <c r="BL485" i="24"/>
  <c r="BK485" i="24"/>
  <c r="BJ485" i="24"/>
  <c r="BI485" i="24"/>
  <c r="BG485" i="24"/>
  <c r="BF485" i="24"/>
  <c r="BE485" i="24"/>
  <c r="BD485" i="24"/>
  <c r="BC485" i="24"/>
  <c r="BB485" i="24"/>
  <c r="BA485" i="24"/>
  <c r="AZ485" i="24"/>
  <c r="AY485" i="24"/>
  <c r="BN484" i="24"/>
  <c r="BM484" i="24"/>
  <c r="BL484" i="24"/>
  <c r="BK484" i="24"/>
  <c r="BJ484" i="24"/>
  <c r="BI484" i="24"/>
  <c r="BG484" i="24"/>
  <c r="BF484" i="24"/>
  <c r="BE484" i="24"/>
  <c r="BD484" i="24"/>
  <c r="BC484" i="24"/>
  <c r="BB484" i="24"/>
  <c r="BA484" i="24"/>
  <c r="AZ484" i="24"/>
  <c r="AY484" i="24"/>
  <c r="BN483" i="24"/>
  <c r="BM483" i="24"/>
  <c r="BL483" i="24"/>
  <c r="BK483" i="24"/>
  <c r="BJ483" i="24"/>
  <c r="BI483" i="24"/>
  <c r="BG483" i="24"/>
  <c r="BF483" i="24"/>
  <c r="BE483" i="24"/>
  <c r="BD483" i="24"/>
  <c r="BC483" i="24"/>
  <c r="BB483" i="24"/>
  <c r="BA483" i="24"/>
  <c r="AZ483" i="24"/>
  <c r="AY483" i="24"/>
  <c r="BN482" i="24"/>
  <c r="BM482" i="24"/>
  <c r="BL482" i="24"/>
  <c r="BK482" i="24"/>
  <c r="BJ482" i="24"/>
  <c r="BI482" i="24"/>
  <c r="BG482" i="24"/>
  <c r="BF482" i="24"/>
  <c r="BE482" i="24"/>
  <c r="BD482" i="24"/>
  <c r="BC482" i="24"/>
  <c r="BB482" i="24"/>
  <c r="BA482" i="24"/>
  <c r="AZ482" i="24"/>
  <c r="AY482" i="24"/>
  <c r="BN481" i="24"/>
  <c r="BM481" i="24"/>
  <c r="BL481" i="24"/>
  <c r="BK481" i="24"/>
  <c r="BJ481" i="24"/>
  <c r="BI481" i="24"/>
  <c r="BG481" i="24"/>
  <c r="BF481" i="24"/>
  <c r="BE481" i="24"/>
  <c r="BD481" i="24"/>
  <c r="BC481" i="24"/>
  <c r="BB481" i="24"/>
  <c r="BA481" i="24"/>
  <c r="AZ481" i="24"/>
  <c r="AY481" i="24"/>
  <c r="BN480" i="24"/>
  <c r="BM480" i="24"/>
  <c r="BL480" i="24"/>
  <c r="BK480" i="24"/>
  <c r="BJ480" i="24"/>
  <c r="BI480" i="24"/>
  <c r="BG480" i="24"/>
  <c r="BF480" i="24"/>
  <c r="BE480" i="24"/>
  <c r="BD480" i="24"/>
  <c r="BC480" i="24"/>
  <c r="BB480" i="24"/>
  <c r="BA480" i="24"/>
  <c r="AZ480" i="24"/>
  <c r="AY480" i="24"/>
  <c r="BN479" i="24"/>
  <c r="BM479" i="24"/>
  <c r="BL479" i="24"/>
  <c r="BK479" i="24"/>
  <c r="BJ479" i="24"/>
  <c r="BI479" i="24"/>
  <c r="BG479" i="24"/>
  <c r="BF479" i="24"/>
  <c r="BE479" i="24"/>
  <c r="BD479" i="24"/>
  <c r="BC479" i="24"/>
  <c r="BB479" i="24"/>
  <c r="BA479" i="24"/>
  <c r="AZ479" i="24"/>
  <c r="AY479" i="24"/>
  <c r="BN478" i="24"/>
  <c r="BM478" i="24"/>
  <c r="BL478" i="24"/>
  <c r="BK478" i="24"/>
  <c r="BJ478" i="24"/>
  <c r="BI478" i="24"/>
  <c r="BG478" i="24"/>
  <c r="BF478" i="24"/>
  <c r="BE478" i="24"/>
  <c r="BD478" i="24"/>
  <c r="BC478" i="24"/>
  <c r="BB478" i="24"/>
  <c r="BA478" i="24"/>
  <c r="AZ478" i="24"/>
  <c r="AY478" i="24"/>
  <c r="BN477" i="24"/>
  <c r="BM477" i="24"/>
  <c r="BL477" i="24"/>
  <c r="BK477" i="24"/>
  <c r="BJ477" i="24"/>
  <c r="BI477" i="24"/>
  <c r="BG477" i="24"/>
  <c r="BF477" i="24"/>
  <c r="BE477" i="24"/>
  <c r="BD477" i="24"/>
  <c r="BC477" i="24"/>
  <c r="BB477" i="24"/>
  <c r="BA477" i="24"/>
  <c r="AZ477" i="24"/>
  <c r="AY477" i="24"/>
  <c r="BN476" i="24"/>
  <c r="BM476" i="24"/>
  <c r="BL476" i="24"/>
  <c r="BK476" i="24"/>
  <c r="BJ476" i="24"/>
  <c r="BI476" i="24"/>
  <c r="BG476" i="24"/>
  <c r="BF476" i="24"/>
  <c r="BE476" i="24"/>
  <c r="BD476" i="24"/>
  <c r="BC476" i="24"/>
  <c r="BB476" i="24"/>
  <c r="BA476" i="24"/>
  <c r="AZ476" i="24"/>
  <c r="AY476" i="24"/>
  <c r="BN475" i="24"/>
  <c r="BM475" i="24"/>
  <c r="BL475" i="24"/>
  <c r="BK475" i="24"/>
  <c r="BJ475" i="24"/>
  <c r="BI475" i="24"/>
  <c r="BG475" i="24"/>
  <c r="BF475" i="24"/>
  <c r="BE475" i="24"/>
  <c r="BD475" i="24"/>
  <c r="BC475" i="24"/>
  <c r="BB475" i="24"/>
  <c r="BA475" i="24"/>
  <c r="AZ475" i="24"/>
  <c r="AY475" i="24"/>
  <c r="BN474" i="24"/>
  <c r="BM474" i="24"/>
  <c r="BL474" i="24"/>
  <c r="BK474" i="24"/>
  <c r="BJ474" i="24"/>
  <c r="BI474" i="24"/>
  <c r="BG474" i="24"/>
  <c r="BF474" i="24"/>
  <c r="BE474" i="24"/>
  <c r="BD474" i="24"/>
  <c r="BC474" i="24"/>
  <c r="BB474" i="24"/>
  <c r="BA474" i="24"/>
  <c r="AZ474" i="24"/>
  <c r="AY474" i="24"/>
  <c r="BN473" i="24"/>
  <c r="BM473" i="24"/>
  <c r="BL473" i="24"/>
  <c r="BK473" i="24"/>
  <c r="BJ473" i="24"/>
  <c r="BI473" i="24"/>
  <c r="BG473" i="24"/>
  <c r="BF473" i="24"/>
  <c r="BE473" i="24"/>
  <c r="BD473" i="24"/>
  <c r="BC473" i="24"/>
  <c r="BB473" i="24"/>
  <c r="BA473" i="24"/>
  <c r="AZ473" i="24"/>
  <c r="AY473" i="24"/>
  <c r="BN472" i="24"/>
  <c r="BM472" i="24"/>
  <c r="BL472" i="24"/>
  <c r="BK472" i="24"/>
  <c r="BJ472" i="24"/>
  <c r="BI472" i="24"/>
  <c r="BG472" i="24"/>
  <c r="BF472" i="24"/>
  <c r="BE472" i="24"/>
  <c r="BD472" i="24"/>
  <c r="BC472" i="24"/>
  <c r="BB472" i="24"/>
  <c r="BA472" i="24"/>
  <c r="AZ472" i="24"/>
  <c r="AY472" i="24"/>
  <c r="BN471" i="24"/>
  <c r="BM471" i="24"/>
  <c r="BL471" i="24"/>
  <c r="BK471" i="24"/>
  <c r="BJ471" i="24"/>
  <c r="BI471" i="24"/>
  <c r="BG471" i="24"/>
  <c r="BF471" i="24"/>
  <c r="BE471" i="24"/>
  <c r="BD471" i="24"/>
  <c r="BC471" i="24"/>
  <c r="BB471" i="24"/>
  <c r="BA471" i="24"/>
  <c r="AZ471" i="24"/>
  <c r="AY471" i="24"/>
  <c r="BN470" i="24"/>
  <c r="BM470" i="24"/>
  <c r="BL470" i="24"/>
  <c r="BK470" i="24"/>
  <c r="BJ470" i="24"/>
  <c r="BI470" i="24"/>
  <c r="BG470" i="24"/>
  <c r="BF470" i="24"/>
  <c r="BE470" i="24"/>
  <c r="BD470" i="24"/>
  <c r="BC470" i="24"/>
  <c r="BB470" i="24"/>
  <c r="BA470" i="24"/>
  <c r="AZ470" i="24"/>
  <c r="AY470" i="24"/>
  <c r="BN469" i="24"/>
  <c r="BM469" i="24"/>
  <c r="BL469" i="24"/>
  <c r="BK469" i="24"/>
  <c r="BJ469" i="24"/>
  <c r="BI469" i="24"/>
  <c r="BG469" i="24"/>
  <c r="BF469" i="24"/>
  <c r="BE469" i="24"/>
  <c r="BD469" i="24"/>
  <c r="BC469" i="24"/>
  <c r="BB469" i="24"/>
  <c r="BA469" i="24"/>
  <c r="AZ469" i="24"/>
  <c r="AY469" i="24"/>
  <c r="BN468" i="24"/>
  <c r="BM468" i="24"/>
  <c r="BL468" i="24"/>
  <c r="BK468" i="24"/>
  <c r="BJ468" i="24"/>
  <c r="BI468" i="24"/>
  <c r="BG468" i="24"/>
  <c r="BF468" i="24"/>
  <c r="BE468" i="24"/>
  <c r="BD468" i="24"/>
  <c r="BC468" i="24"/>
  <c r="BB468" i="24"/>
  <c r="BA468" i="24"/>
  <c r="AZ468" i="24"/>
  <c r="AY468" i="24"/>
  <c r="AE468" i="24"/>
  <c r="AD468" i="24"/>
  <c r="AC468" i="24"/>
  <c r="AB468" i="24"/>
  <c r="Y468" i="24"/>
  <c r="X468" i="24"/>
  <c r="W468" i="24"/>
  <c r="BN467" i="24"/>
  <c r="BM467" i="24"/>
  <c r="BL467" i="24"/>
  <c r="BK467" i="24"/>
  <c r="BJ467" i="24"/>
  <c r="BI467" i="24"/>
  <c r="BG467" i="24"/>
  <c r="BF467" i="24"/>
  <c r="BE467" i="24"/>
  <c r="BD467" i="24"/>
  <c r="BC467" i="24"/>
  <c r="BB467" i="24"/>
  <c r="BA467" i="24"/>
  <c r="AZ467" i="24"/>
  <c r="AY467" i="24"/>
  <c r="AE467" i="24"/>
  <c r="AD467" i="24"/>
  <c r="AC467" i="24"/>
  <c r="AB467" i="24"/>
  <c r="Y467" i="24"/>
  <c r="X467" i="24"/>
  <c r="W467" i="24"/>
  <c r="BN466" i="24"/>
  <c r="BM466" i="24"/>
  <c r="BL466" i="24"/>
  <c r="BK466" i="24"/>
  <c r="BJ466" i="24"/>
  <c r="BI466" i="24"/>
  <c r="BG466" i="24"/>
  <c r="BF466" i="24"/>
  <c r="BE466" i="24"/>
  <c r="BD466" i="24"/>
  <c r="BC466" i="24"/>
  <c r="BB466" i="24"/>
  <c r="BA466" i="24"/>
  <c r="AZ466" i="24"/>
  <c r="AY466" i="24"/>
  <c r="AE466" i="24"/>
  <c r="AD466" i="24"/>
  <c r="AC466" i="24"/>
  <c r="AB466" i="24"/>
  <c r="Y466" i="24"/>
  <c r="X466" i="24"/>
  <c r="W466" i="24"/>
  <c r="AE465" i="24"/>
  <c r="AD465" i="24"/>
  <c r="AC465" i="24"/>
  <c r="AB465" i="24"/>
  <c r="Y465" i="24"/>
  <c r="X465" i="24"/>
  <c r="W465" i="24"/>
  <c r="AE464" i="24"/>
  <c r="AD464" i="24"/>
  <c r="AC464" i="24"/>
  <c r="AB464" i="24"/>
  <c r="Y464" i="24"/>
  <c r="X464" i="24"/>
  <c r="W464" i="24"/>
  <c r="AE463" i="24"/>
  <c r="AD463" i="24"/>
  <c r="AC463" i="24"/>
  <c r="AB463" i="24"/>
  <c r="Y463" i="24"/>
  <c r="X463" i="24"/>
  <c r="W463" i="24"/>
  <c r="AE462" i="24"/>
  <c r="AD462" i="24"/>
  <c r="AC462" i="24"/>
  <c r="AB462" i="24"/>
  <c r="Y462" i="24"/>
  <c r="X462" i="24"/>
  <c r="W462" i="24"/>
  <c r="BN461" i="24"/>
  <c r="BM461" i="24"/>
  <c r="BL461" i="24"/>
  <c r="BK461" i="24"/>
  <c r="BJ461" i="24"/>
  <c r="BI461" i="24"/>
  <c r="BG461" i="24"/>
  <c r="BF461" i="24"/>
  <c r="BE461" i="24"/>
  <c r="BD461" i="24"/>
  <c r="BC461" i="24"/>
  <c r="BB461" i="24"/>
  <c r="BA461" i="24"/>
  <c r="AZ461" i="24"/>
  <c r="AY461" i="24"/>
  <c r="AE461" i="24"/>
  <c r="AD461" i="24"/>
  <c r="AC461" i="24"/>
  <c r="AB461" i="24"/>
  <c r="Y461" i="24"/>
  <c r="X461" i="24"/>
  <c r="W461" i="24"/>
  <c r="BN460" i="24"/>
  <c r="BM460" i="24"/>
  <c r="BL460" i="24"/>
  <c r="BK460" i="24"/>
  <c r="BJ460" i="24"/>
  <c r="BI460" i="24"/>
  <c r="BG460" i="24"/>
  <c r="BF460" i="24"/>
  <c r="BE460" i="24"/>
  <c r="BD460" i="24"/>
  <c r="BC460" i="24"/>
  <c r="BB460" i="24"/>
  <c r="BA460" i="24"/>
  <c r="AZ460" i="24"/>
  <c r="AY460" i="24"/>
  <c r="AE460" i="24"/>
  <c r="AD460" i="24"/>
  <c r="AC460" i="24"/>
  <c r="AB460" i="24"/>
  <c r="Y460" i="24"/>
  <c r="X460" i="24"/>
  <c r="W460" i="24"/>
  <c r="BN459" i="24"/>
  <c r="BM459" i="24"/>
  <c r="BL459" i="24"/>
  <c r="BK459" i="24"/>
  <c r="BJ459" i="24"/>
  <c r="BI459" i="24"/>
  <c r="BG459" i="24"/>
  <c r="BF459" i="24"/>
  <c r="BE459" i="24"/>
  <c r="BD459" i="24"/>
  <c r="BC459" i="24"/>
  <c r="BB459" i="24"/>
  <c r="BA459" i="24"/>
  <c r="AZ459" i="24"/>
  <c r="AY459" i="24"/>
  <c r="AE459" i="24"/>
  <c r="AD459" i="24"/>
  <c r="AC459" i="24"/>
  <c r="AB459" i="24"/>
  <c r="Y459" i="24"/>
  <c r="X459" i="24"/>
  <c r="W459" i="24"/>
  <c r="BN458" i="24"/>
  <c r="BM458" i="24"/>
  <c r="BL458" i="24"/>
  <c r="BK458" i="24"/>
  <c r="BJ458" i="24"/>
  <c r="BI458" i="24"/>
  <c r="BG458" i="24"/>
  <c r="BF458" i="24"/>
  <c r="BE458" i="24"/>
  <c r="BD458" i="24"/>
  <c r="BC458" i="24"/>
  <c r="BB458" i="24"/>
  <c r="BA458" i="24"/>
  <c r="AZ458" i="24"/>
  <c r="AY458" i="24"/>
  <c r="AE458" i="24"/>
  <c r="AD458" i="24"/>
  <c r="AC458" i="24"/>
  <c r="AB458" i="24"/>
  <c r="Y458" i="24"/>
  <c r="X458" i="24"/>
  <c r="W458" i="24"/>
  <c r="BN457" i="24"/>
  <c r="BM457" i="24"/>
  <c r="BL457" i="24"/>
  <c r="BK457" i="24"/>
  <c r="BJ457" i="24"/>
  <c r="BI457" i="24"/>
  <c r="BG457" i="24"/>
  <c r="BF457" i="24"/>
  <c r="BE457" i="24"/>
  <c r="BD457" i="24"/>
  <c r="BC457" i="24"/>
  <c r="BB457" i="24"/>
  <c r="BA457" i="24"/>
  <c r="AZ457" i="24"/>
  <c r="AY457" i="24"/>
  <c r="AE457" i="24"/>
  <c r="AD457" i="24"/>
  <c r="AC457" i="24"/>
  <c r="AB457" i="24"/>
  <c r="Y457" i="24"/>
  <c r="X457" i="24"/>
  <c r="W457" i="24"/>
  <c r="BN456" i="24"/>
  <c r="BM456" i="24"/>
  <c r="BL456" i="24"/>
  <c r="BK456" i="24"/>
  <c r="BJ456" i="24"/>
  <c r="BI456" i="24"/>
  <c r="BG456" i="24"/>
  <c r="BF456" i="24"/>
  <c r="BE456" i="24"/>
  <c r="BD456" i="24"/>
  <c r="BC456" i="24"/>
  <c r="BB456" i="24"/>
  <c r="BA456" i="24"/>
  <c r="AZ456" i="24"/>
  <c r="AY456" i="24"/>
  <c r="AE456" i="24"/>
  <c r="AD456" i="24"/>
  <c r="AC456" i="24"/>
  <c r="AB456" i="24"/>
  <c r="Y456" i="24"/>
  <c r="X456" i="24"/>
  <c r="W456" i="24"/>
  <c r="BN455" i="24"/>
  <c r="BM455" i="24"/>
  <c r="BL455" i="24"/>
  <c r="BK455" i="24"/>
  <c r="BJ455" i="24"/>
  <c r="BI455" i="24"/>
  <c r="BG455" i="24"/>
  <c r="BF455" i="24"/>
  <c r="BE455" i="24"/>
  <c r="BD455" i="24"/>
  <c r="BC455" i="24"/>
  <c r="BB455" i="24"/>
  <c r="BA455" i="24"/>
  <c r="AZ455" i="24"/>
  <c r="AY455" i="24"/>
  <c r="AE455" i="24"/>
  <c r="AD455" i="24"/>
  <c r="AC455" i="24"/>
  <c r="AB455" i="24"/>
  <c r="Y455" i="24"/>
  <c r="X455" i="24"/>
  <c r="W455" i="24"/>
  <c r="BN454" i="24"/>
  <c r="BM454" i="24"/>
  <c r="BL454" i="24"/>
  <c r="BK454" i="24"/>
  <c r="BJ454" i="24"/>
  <c r="BI454" i="24"/>
  <c r="BG454" i="24"/>
  <c r="BF454" i="24"/>
  <c r="BE454" i="24"/>
  <c r="BD454" i="24"/>
  <c r="BC454" i="24"/>
  <c r="BB454" i="24"/>
  <c r="BA454" i="24"/>
  <c r="AZ454" i="24"/>
  <c r="AY454" i="24"/>
  <c r="AE454" i="24"/>
  <c r="AD454" i="24"/>
  <c r="AC454" i="24"/>
  <c r="AB454" i="24"/>
  <c r="Y454" i="24"/>
  <c r="X454" i="24"/>
  <c r="W454" i="24"/>
  <c r="BN453" i="24"/>
  <c r="BM453" i="24"/>
  <c r="BL453" i="24"/>
  <c r="BK453" i="24"/>
  <c r="BJ453" i="24"/>
  <c r="BI453" i="24"/>
  <c r="BG453" i="24"/>
  <c r="BF453" i="24"/>
  <c r="BE453" i="24"/>
  <c r="BD453" i="24"/>
  <c r="BC453" i="24"/>
  <c r="BB453" i="24"/>
  <c r="BA453" i="24"/>
  <c r="AZ453" i="24"/>
  <c r="AY453" i="24"/>
  <c r="AE453" i="24"/>
  <c r="AD453" i="24"/>
  <c r="AC453" i="24"/>
  <c r="AB453" i="24"/>
  <c r="Y453" i="24"/>
  <c r="X453" i="24"/>
  <c r="W453" i="24"/>
  <c r="BN452" i="24"/>
  <c r="BM452" i="24"/>
  <c r="BL452" i="24"/>
  <c r="BK452" i="24"/>
  <c r="BJ452" i="24"/>
  <c r="BI452" i="24"/>
  <c r="BG452" i="24"/>
  <c r="BF452" i="24"/>
  <c r="BE452" i="24"/>
  <c r="BD452" i="24"/>
  <c r="BC452" i="24"/>
  <c r="BB452" i="24"/>
  <c r="BA452" i="24"/>
  <c r="AZ452" i="24"/>
  <c r="AY452" i="24"/>
  <c r="AE452" i="24"/>
  <c r="AD452" i="24"/>
  <c r="AC452" i="24"/>
  <c r="AB452" i="24"/>
  <c r="Y452" i="24"/>
  <c r="X452" i="24"/>
  <c r="W452" i="24"/>
  <c r="BN451" i="24"/>
  <c r="BM451" i="24"/>
  <c r="BL451" i="24"/>
  <c r="BK451" i="24"/>
  <c r="BJ451" i="24"/>
  <c r="BI451" i="24"/>
  <c r="BG451" i="24"/>
  <c r="BF451" i="24"/>
  <c r="BE451" i="24"/>
  <c r="BD451" i="24"/>
  <c r="BC451" i="24"/>
  <c r="BB451" i="24"/>
  <c r="BA451" i="24"/>
  <c r="AZ451" i="24"/>
  <c r="AY451" i="24"/>
  <c r="AE451" i="24"/>
  <c r="AD451" i="24"/>
  <c r="AC451" i="24"/>
  <c r="AB451" i="24"/>
  <c r="Y451" i="24"/>
  <c r="X451" i="24"/>
  <c r="W451" i="24"/>
  <c r="BN450" i="24"/>
  <c r="BM450" i="24"/>
  <c r="BL450" i="24"/>
  <c r="BK450" i="24"/>
  <c r="BJ450" i="24"/>
  <c r="BI450" i="24"/>
  <c r="BG450" i="24"/>
  <c r="BF450" i="24"/>
  <c r="BE450" i="24"/>
  <c r="BD450" i="24"/>
  <c r="BC450" i="24"/>
  <c r="BB450" i="24"/>
  <c r="BA450" i="24"/>
  <c r="AZ450" i="24"/>
  <c r="AY450" i="24"/>
  <c r="AE450" i="24"/>
  <c r="AD450" i="24"/>
  <c r="AC450" i="24"/>
  <c r="AB450" i="24"/>
  <c r="Y450" i="24"/>
  <c r="X450" i="24"/>
  <c r="W450" i="24"/>
  <c r="BN449" i="24"/>
  <c r="BM449" i="24"/>
  <c r="BL449" i="24"/>
  <c r="BK449" i="24"/>
  <c r="BJ449" i="24"/>
  <c r="BI449" i="24"/>
  <c r="BG449" i="24"/>
  <c r="BF449" i="24"/>
  <c r="BE449" i="24"/>
  <c r="BD449" i="24"/>
  <c r="BC449" i="24"/>
  <c r="BB449" i="24"/>
  <c r="BA449" i="24"/>
  <c r="AZ449" i="24"/>
  <c r="AY449" i="24"/>
  <c r="U449" i="24"/>
  <c r="T449" i="24"/>
  <c r="S449" i="24"/>
  <c r="R449" i="24"/>
  <c r="Q449" i="24"/>
  <c r="P449" i="24"/>
  <c r="O449" i="24"/>
  <c r="BN448" i="24"/>
  <c r="BM448" i="24"/>
  <c r="BL448" i="24"/>
  <c r="BK448" i="24"/>
  <c r="BJ448" i="24"/>
  <c r="BI448" i="24"/>
  <c r="BG448" i="24"/>
  <c r="BF448" i="24"/>
  <c r="BE448" i="24"/>
  <c r="BD448" i="24"/>
  <c r="BC448" i="24"/>
  <c r="BB448" i="24"/>
  <c r="BA448" i="24"/>
  <c r="AZ448" i="24"/>
  <c r="AY448" i="24"/>
  <c r="BN447" i="24"/>
  <c r="BM447" i="24"/>
  <c r="BL447" i="24"/>
  <c r="BK447" i="24"/>
  <c r="BJ447" i="24"/>
  <c r="BI447" i="24"/>
  <c r="BG447" i="24"/>
  <c r="BF447" i="24"/>
  <c r="BE447" i="24"/>
  <c r="BD447" i="24"/>
  <c r="BC447" i="24"/>
  <c r="BB447" i="24"/>
  <c r="BA447" i="24"/>
  <c r="AZ447" i="24"/>
  <c r="AY447" i="24"/>
  <c r="BN446" i="24"/>
  <c r="BM446" i="24"/>
  <c r="BL446" i="24"/>
  <c r="BK446" i="24"/>
  <c r="BJ446" i="24"/>
  <c r="BI446" i="24"/>
  <c r="BG446" i="24"/>
  <c r="BF446" i="24"/>
  <c r="BE446" i="24"/>
  <c r="BD446" i="24"/>
  <c r="BC446" i="24"/>
  <c r="BB446" i="24"/>
  <c r="BA446" i="24"/>
  <c r="AZ446" i="24"/>
  <c r="AY446" i="24"/>
  <c r="BN445" i="24"/>
  <c r="BM445" i="24"/>
  <c r="BL445" i="24"/>
  <c r="BK445" i="24"/>
  <c r="BJ445" i="24"/>
  <c r="BI445" i="24"/>
  <c r="BG445" i="24"/>
  <c r="BF445" i="24"/>
  <c r="BE445" i="24"/>
  <c r="BD445" i="24"/>
  <c r="BC445" i="24"/>
  <c r="BB445" i="24"/>
  <c r="BA445" i="24"/>
  <c r="AZ445" i="24"/>
  <c r="AY445" i="24"/>
  <c r="BN444" i="24"/>
  <c r="BM444" i="24"/>
  <c r="BL444" i="24"/>
  <c r="BK444" i="24"/>
  <c r="BJ444" i="24"/>
  <c r="BI444" i="24"/>
  <c r="BG444" i="24"/>
  <c r="BF444" i="24"/>
  <c r="BE444" i="24"/>
  <c r="BD444" i="24"/>
  <c r="BC444" i="24"/>
  <c r="BB444" i="24"/>
  <c r="BA444" i="24"/>
  <c r="AZ444" i="24"/>
  <c r="AY444" i="24"/>
  <c r="BN443" i="24"/>
  <c r="BM443" i="24"/>
  <c r="BL443" i="24"/>
  <c r="BK443" i="24"/>
  <c r="BJ443" i="24"/>
  <c r="BI443" i="24"/>
  <c r="BG443" i="24"/>
  <c r="BF443" i="24"/>
  <c r="BE443" i="24"/>
  <c r="BD443" i="24"/>
  <c r="BC443" i="24"/>
  <c r="BB443" i="24"/>
  <c r="BA443" i="24"/>
  <c r="AZ443" i="24"/>
  <c r="AY443" i="24"/>
  <c r="BN442" i="24"/>
  <c r="BM442" i="24"/>
  <c r="BL442" i="24"/>
  <c r="BK442" i="24"/>
  <c r="BJ442" i="24"/>
  <c r="BI442" i="24"/>
  <c r="BG442" i="24"/>
  <c r="BF442" i="24"/>
  <c r="BE442" i="24"/>
  <c r="BD442" i="24"/>
  <c r="BC442" i="24"/>
  <c r="BB442" i="24"/>
  <c r="BA442" i="24"/>
  <c r="AZ442" i="24"/>
  <c r="AY442" i="24"/>
  <c r="BN437" i="24"/>
  <c r="BM437" i="24"/>
  <c r="BL437" i="24"/>
  <c r="BK437" i="24"/>
  <c r="BJ437" i="24"/>
  <c r="BI437" i="24"/>
  <c r="BG437" i="24"/>
  <c r="BF437" i="24"/>
  <c r="BE437" i="24"/>
  <c r="BD437" i="24"/>
  <c r="BC437" i="24"/>
  <c r="BB437" i="24"/>
  <c r="BA437" i="24"/>
  <c r="AZ437" i="24"/>
  <c r="AY437" i="24"/>
  <c r="BN436" i="24"/>
  <c r="BM436" i="24"/>
  <c r="BL436" i="24"/>
  <c r="BK436" i="24"/>
  <c r="BJ436" i="24"/>
  <c r="BI436" i="24"/>
  <c r="BG436" i="24"/>
  <c r="BF436" i="24"/>
  <c r="BE436" i="24"/>
  <c r="BD436" i="24"/>
  <c r="BC436" i="24"/>
  <c r="BB436" i="24"/>
  <c r="BA436" i="24"/>
  <c r="AZ436" i="24"/>
  <c r="AY436" i="24"/>
  <c r="BN435" i="24"/>
  <c r="BM435" i="24"/>
  <c r="BL435" i="24"/>
  <c r="BK435" i="24"/>
  <c r="BJ435" i="24"/>
  <c r="BI435" i="24"/>
  <c r="BG435" i="24"/>
  <c r="BF435" i="24"/>
  <c r="BE435" i="24"/>
  <c r="BD435" i="24"/>
  <c r="BC435" i="24"/>
  <c r="BB435" i="24"/>
  <c r="BA435" i="24"/>
  <c r="AZ435" i="24"/>
  <c r="AY435" i="24"/>
  <c r="BN434" i="24"/>
  <c r="BM434" i="24"/>
  <c r="BL434" i="24"/>
  <c r="BK434" i="24"/>
  <c r="BJ434" i="24"/>
  <c r="BI434" i="24"/>
  <c r="BG434" i="24"/>
  <c r="BF434" i="24"/>
  <c r="BE434" i="24"/>
  <c r="BD434" i="24"/>
  <c r="BC434" i="24"/>
  <c r="BB434" i="24"/>
  <c r="BA434" i="24"/>
  <c r="AZ434" i="24"/>
  <c r="AY434" i="24"/>
  <c r="BN433" i="24"/>
  <c r="BM433" i="24"/>
  <c r="BL433" i="24"/>
  <c r="BK433" i="24"/>
  <c r="BJ433" i="24"/>
  <c r="BI433" i="24"/>
  <c r="BG433" i="24"/>
  <c r="BF433" i="24"/>
  <c r="BE433" i="24"/>
  <c r="BD433" i="24"/>
  <c r="BC433" i="24"/>
  <c r="BB433" i="24"/>
  <c r="BA433" i="24"/>
  <c r="AZ433" i="24"/>
  <c r="AY433" i="24"/>
  <c r="BN432" i="24"/>
  <c r="BM432" i="24"/>
  <c r="BL432" i="24"/>
  <c r="BK432" i="24"/>
  <c r="BJ432" i="24"/>
  <c r="BI432" i="24"/>
  <c r="BG432" i="24"/>
  <c r="BF432" i="24"/>
  <c r="BE432" i="24"/>
  <c r="BD432" i="24"/>
  <c r="BC432" i="24"/>
  <c r="BB432" i="24"/>
  <c r="BA432" i="24"/>
  <c r="AZ432" i="24"/>
  <c r="AY432" i="24"/>
  <c r="BN431" i="24"/>
  <c r="BM431" i="24"/>
  <c r="BL431" i="24"/>
  <c r="BK431" i="24"/>
  <c r="BJ431" i="24"/>
  <c r="BI431" i="24"/>
  <c r="BG431" i="24"/>
  <c r="BF431" i="24"/>
  <c r="BE431" i="24"/>
  <c r="BD431" i="24"/>
  <c r="BC431" i="24"/>
  <c r="BB431" i="24"/>
  <c r="BA431" i="24"/>
  <c r="AZ431" i="24"/>
  <c r="AY431" i="24"/>
  <c r="BN430" i="24"/>
  <c r="BM430" i="24"/>
  <c r="BL430" i="24"/>
  <c r="BK430" i="24"/>
  <c r="BJ430" i="24"/>
  <c r="BI430" i="24"/>
  <c r="BG430" i="24"/>
  <c r="BF430" i="24"/>
  <c r="BE430" i="24"/>
  <c r="BD430" i="24"/>
  <c r="BC430" i="24"/>
  <c r="BB430" i="24"/>
  <c r="BA430" i="24"/>
  <c r="AZ430" i="24"/>
  <c r="AY430" i="24"/>
  <c r="BN429" i="24"/>
  <c r="BM429" i="24"/>
  <c r="BL429" i="24"/>
  <c r="BK429" i="24"/>
  <c r="BJ429" i="24"/>
  <c r="BI429" i="24"/>
  <c r="BG429" i="24"/>
  <c r="BF429" i="24"/>
  <c r="BE429" i="24"/>
  <c r="BD429" i="24"/>
  <c r="BC429" i="24"/>
  <c r="BB429" i="24"/>
  <c r="BA429" i="24"/>
  <c r="AZ429" i="24"/>
  <c r="AY429" i="24"/>
  <c r="BN428" i="24"/>
  <c r="BM428" i="24"/>
  <c r="BL428" i="24"/>
  <c r="BK428" i="24"/>
  <c r="BJ428" i="24"/>
  <c r="BI428" i="24"/>
  <c r="BG428" i="24"/>
  <c r="BF428" i="24"/>
  <c r="BE428" i="24"/>
  <c r="BD428" i="24"/>
  <c r="BC428" i="24"/>
  <c r="BB428" i="24"/>
  <c r="BA428" i="24"/>
  <c r="AZ428" i="24"/>
  <c r="AY428" i="24"/>
  <c r="BN427" i="24"/>
  <c r="BM427" i="24"/>
  <c r="BL427" i="24"/>
  <c r="BK427" i="24"/>
  <c r="BJ427" i="24"/>
  <c r="BI427" i="24"/>
  <c r="BG427" i="24"/>
  <c r="BF427" i="24"/>
  <c r="BE427" i="24"/>
  <c r="BD427" i="24"/>
  <c r="BC427" i="24"/>
  <c r="BB427" i="24"/>
  <c r="BA427" i="24"/>
  <c r="AZ427" i="24"/>
  <c r="AY427" i="24"/>
  <c r="BN426" i="24"/>
  <c r="BM426" i="24"/>
  <c r="BL426" i="24"/>
  <c r="BK426" i="24"/>
  <c r="BJ426" i="24"/>
  <c r="BI426" i="24"/>
  <c r="BG426" i="24"/>
  <c r="BF426" i="24"/>
  <c r="BE426" i="24"/>
  <c r="BD426" i="24"/>
  <c r="BC426" i="24"/>
  <c r="BB426" i="24"/>
  <c r="BA426" i="24"/>
  <c r="AZ426" i="24"/>
  <c r="AY426" i="24"/>
  <c r="BN425" i="24"/>
  <c r="BM425" i="24"/>
  <c r="BL425" i="24"/>
  <c r="BK425" i="24"/>
  <c r="BJ425" i="24"/>
  <c r="BI425" i="24"/>
  <c r="BG425" i="24"/>
  <c r="BF425" i="24"/>
  <c r="BE425" i="24"/>
  <c r="BD425" i="24"/>
  <c r="BC425" i="24"/>
  <c r="BB425" i="24"/>
  <c r="BA425" i="24"/>
  <c r="AZ425" i="24"/>
  <c r="AY425" i="24"/>
  <c r="BN424" i="24"/>
  <c r="BM424" i="24"/>
  <c r="BL424" i="24"/>
  <c r="BK424" i="24"/>
  <c r="BJ424" i="24"/>
  <c r="BI424" i="24"/>
  <c r="BG424" i="24"/>
  <c r="BF424" i="24"/>
  <c r="BE424" i="24"/>
  <c r="BD424" i="24"/>
  <c r="BC424" i="24"/>
  <c r="BB424" i="24"/>
  <c r="BA424" i="24"/>
  <c r="AZ424" i="24"/>
  <c r="AY424" i="24"/>
  <c r="BN423" i="24"/>
  <c r="BM423" i="24"/>
  <c r="BL423" i="24"/>
  <c r="BK423" i="24"/>
  <c r="BJ423" i="24"/>
  <c r="BI423" i="24"/>
  <c r="BG423" i="24"/>
  <c r="BF423" i="24"/>
  <c r="BE423" i="24"/>
  <c r="BD423" i="24"/>
  <c r="BC423" i="24"/>
  <c r="BB423" i="24"/>
  <c r="BA423" i="24"/>
  <c r="AZ423" i="24"/>
  <c r="AY423" i="24"/>
  <c r="BN422" i="24"/>
  <c r="BM422" i="24"/>
  <c r="BL422" i="24"/>
  <c r="BK422" i="24"/>
  <c r="BJ422" i="24"/>
  <c r="BI422" i="24"/>
  <c r="BG422" i="24"/>
  <c r="BF422" i="24"/>
  <c r="BE422" i="24"/>
  <c r="BD422" i="24"/>
  <c r="BC422" i="24"/>
  <c r="BB422" i="24"/>
  <c r="BA422" i="24"/>
  <c r="AZ422" i="24"/>
  <c r="AY422" i="24"/>
  <c r="BN421" i="24"/>
  <c r="BM421" i="24"/>
  <c r="BL421" i="24"/>
  <c r="BK421" i="24"/>
  <c r="BJ421" i="24"/>
  <c r="BI421" i="24"/>
  <c r="BG421" i="24"/>
  <c r="BF421" i="24"/>
  <c r="BE421" i="24"/>
  <c r="BD421" i="24"/>
  <c r="BC421" i="24"/>
  <c r="BB421" i="24"/>
  <c r="BA421" i="24"/>
  <c r="AZ421" i="24"/>
  <c r="AY421" i="24"/>
  <c r="AE421" i="24"/>
  <c r="AD421" i="24"/>
  <c r="AC421" i="24"/>
  <c r="AB421" i="24"/>
  <c r="Y421" i="24"/>
  <c r="X421" i="24"/>
  <c r="W421" i="24"/>
  <c r="BN420" i="24"/>
  <c r="BM420" i="24"/>
  <c r="BL420" i="24"/>
  <c r="BK420" i="24"/>
  <c r="BJ420" i="24"/>
  <c r="BI420" i="24"/>
  <c r="BG420" i="24"/>
  <c r="BF420" i="24"/>
  <c r="BE420" i="24"/>
  <c r="BD420" i="24"/>
  <c r="BC420" i="24"/>
  <c r="BB420" i="24"/>
  <c r="BA420" i="24"/>
  <c r="AZ420" i="24"/>
  <c r="AY420" i="24"/>
  <c r="AE420" i="24"/>
  <c r="AD420" i="24"/>
  <c r="AC420" i="24"/>
  <c r="AB420" i="24"/>
  <c r="Y420" i="24"/>
  <c r="X420" i="24"/>
  <c r="W420" i="24"/>
  <c r="BN419" i="24"/>
  <c r="BM419" i="24"/>
  <c r="BL419" i="24"/>
  <c r="BK419" i="24"/>
  <c r="BJ419" i="24"/>
  <c r="BI419" i="24"/>
  <c r="BG419" i="24"/>
  <c r="BF419" i="24"/>
  <c r="BE419" i="24"/>
  <c r="BD419" i="24"/>
  <c r="BC419" i="24"/>
  <c r="BB419" i="24"/>
  <c r="BA419" i="24"/>
  <c r="AZ419" i="24"/>
  <c r="AY419" i="24"/>
  <c r="AE419" i="24"/>
  <c r="AD419" i="24"/>
  <c r="AC419" i="24"/>
  <c r="AB419" i="24"/>
  <c r="Y419" i="24"/>
  <c r="X419" i="24"/>
  <c r="W419" i="24"/>
  <c r="BN418" i="24"/>
  <c r="BM418" i="24"/>
  <c r="BL418" i="24"/>
  <c r="BK418" i="24"/>
  <c r="BJ418" i="24"/>
  <c r="BI418" i="24"/>
  <c r="BG418" i="24"/>
  <c r="BF418" i="24"/>
  <c r="BE418" i="24"/>
  <c r="BD418" i="24"/>
  <c r="BC418" i="24"/>
  <c r="BB418" i="24"/>
  <c r="BA418" i="24"/>
  <c r="AZ418" i="24"/>
  <c r="AY418" i="24"/>
  <c r="AE418" i="24"/>
  <c r="AD418" i="24"/>
  <c r="AC418" i="24"/>
  <c r="AB418" i="24"/>
  <c r="Y418" i="24"/>
  <c r="X418" i="24"/>
  <c r="W418" i="24"/>
  <c r="AE417" i="24"/>
  <c r="AD417" i="24"/>
  <c r="AC417" i="24"/>
  <c r="AB417" i="24"/>
  <c r="Y417" i="24"/>
  <c r="X417" i="24"/>
  <c r="W417" i="24"/>
  <c r="AE416" i="24"/>
  <c r="AD416" i="24"/>
  <c r="AC416" i="24"/>
  <c r="AB416" i="24"/>
  <c r="Y416" i="24"/>
  <c r="X416" i="24"/>
  <c r="W416" i="24"/>
  <c r="AE415" i="24"/>
  <c r="AD415" i="24"/>
  <c r="AC415" i="24"/>
  <c r="AB415" i="24"/>
  <c r="Y415" i="24"/>
  <c r="X415" i="24"/>
  <c r="W415" i="24"/>
  <c r="AE414" i="24"/>
  <c r="AD414" i="24"/>
  <c r="AC414" i="24"/>
  <c r="AB414" i="24"/>
  <c r="Y414" i="24"/>
  <c r="X414" i="24"/>
  <c r="W414" i="24"/>
  <c r="BN413" i="24"/>
  <c r="BM413" i="24"/>
  <c r="BL413" i="24"/>
  <c r="BK413" i="24"/>
  <c r="BJ413" i="24"/>
  <c r="BI413" i="24"/>
  <c r="BG413" i="24"/>
  <c r="BF413" i="24"/>
  <c r="BE413" i="24"/>
  <c r="BD413" i="24"/>
  <c r="BC413" i="24"/>
  <c r="BB413" i="24"/>
  <c r="BA413" i="24"/>
  <c r="AZ413" i="24"/>
  <c r="AY413" i="24"/>
  <c r="AE413" i="24"/>
  <c r="AD413" i="24"/>
  <c r="AC413" i="24"/>
  <c r="AB413" i="24"/>
  <c r="Y413" i="24"/>
  <c r="X413" i="24"/>
  <c r="W413" i="24"/>
  <c r="BN412" i="24"/>
  <c r="BM412" i="24"/>
  <c r="BL412" i="24"/>
  <c r="BK412" i="24"/>
  <c r="BJ412" i="24"/>
  <c r="BI412" i="24"/>
  <c r="BG412" i="24"/>
  <c r="BF412" i="24"/>
  <c r="BE412" i="24"/>
  <c r="BD412" i="24"/>
  <c r="BC412" i="24"/>
  <c r="BB412" i="24"/>
  <c r="BA412" i="24"/>
  <c r="AZ412" i="24"/>
  <c r="AY412" i="24"/>
  <c r="AE412" i="24"/>
  <c r="AD412" i="24"/>
  <c r="AC412" i="24"/>
  <c r="AB412" i="24"/>
  <c r="Y412" i="24"/>
  <c r="X412" i="24"/>
  <c r="W412" i="24"/>
  <c r="BN411" i="24"/>
  <c r="BM411" i="24"/>
  <c r="BL411" i="24"/>
  <c r="BK411" i="24"/>
  <c r="BJ411" i="24"/>
  <c r="BI411" i="24"/>
  <c r="BG411" i="24"/>
  <c r="BF411" i="24"/>
  <c r="BE411" i="24"/>
  <c r="BD411" i="24"/>
  <c r="BC411" i="24"/>
  <c r="BB411" i="24"/>
  <c r="BA411" i="24"/>
  <c r="AZ411" i="24"/>
  <c r="AY411" i="24"/>
  <c r="AE411" i="24"/>
  <c r="AD411" i="24"/>
  <c r="AC411" i="24"/>
  <c r="AB411" i="24"/>
  <c r="Y411" i="24"/>
  <c r="X411" i="24"/>
  <c r="W411" i="24"/>
  <c r="BN410" i="24"/>
  <c r="BM410" i="24"/>
  <c r="BL410" i="24"/>
  <c r="BK410" i="24"/>
  <c r="BJ410" i="24"/>
  <c r="BI410" i="24"/>
  <c r="BG410" i="24"/>
  <c r="BF410" i="24"/>
  <c r="BE410" i="24"/>
  <c r="BD410" i="24"/>
  <c r="BC410" i="24"/>
  <c r="BB410" i="24"/>
  <c r="BA410" i="24"/>
  <c r="AZ410" i="24"/>
  <c r="AY410" i="24"/>
  <c r="AE410" i="24"/>
  <c r="AD410" i="24"/>
  <c r="AC410" i="24"/>
  <c r="AB410" i="24"/>
  <c r="Y410" i="24"/>
  <c r="X410" i="24"/>
  <c r="W410" i="24"/>
  <c r="BN409" i="24"/>
  <c r="BM409" i="24"/>
  <c r="BL409" i="24"/>
  <c r="BK409" i="24"/>
  <c r="BJ409" i="24"/>
  <c r="BI409" i="24"/>
  <c r="BG409" i="24"/>
  <c r="BF409" i="24"/>
  <c r="BE409" i="24"/>
  <c r="BD409" i="24"/>
  <c r="BC409" i="24"/>
  <c r="BB409" i="24"/>
  <c r="BA409" i="24"/>
  <c r="AZ409" i="24"/>
  <c r="AY409" i="24"/>
  <c r="AE409" i="24"/>
  <c r="AD409" i="24"/>
  <c r="AC409" i="24"/>
  <c r="AB409" i="24"/>
  <c r="Y409" i="24"/>
  <c r="X409" i="24"/>
  <c r="W409" i="24"/>
  <c r="BN408" i="24"/>
  <c r="BM408" i="24"/>
  <c r="BL408" i="24"/>
  <c r="BK408" i="24"/>
  <c r="BJ408" i="24"/>
  <c r="BI408" i="24"/>
  <c r="BG408" i="24"/>
  <c r="BF408" i="24"/>
  <c r="BE408" i="24"/>
  <c r="BD408" i="24"/>
  <c r="BC408" i="24"/>
  <c r="BB408" i="24"/>
  <c r="BA408" i="24"/>
  <c r="AZ408" i="24"/>
  <c r="AY408" i="24"/>
  <c r="AE408" i="24"/>
  <c r="AD408" i="24"/>
  <c r="AC408" i="24"/>
  <c r="AB408" i="24"/>
  <c r="Y408" i="24"/>
  <c r="X408" i="24"/>
  <c r="W408" i="24"/>
  <c r="BN407" i="24"/>
  <c r="BM407" i="24"/>
  <c r="BL407" i="24"/>
  <c r="BK407" i="24"/>
  <c r="BJ407" i="24"/>
  <c r="BI407" i="24"/>
  <c r="BG407" i="24"/>
  <c r="BF407" i="24"/>
  <c r="BE407" i="24"/>
  <c r="BD407" i="24"/>
  <c r="BC407" i="24"/>
  <c r="BB407" i="24"/>
  <c r="BA407" i="24"/>
  <c r="AZ407" i="24"/>
  <c r="AY407" i="24"/>
  <c r="AE407" i="24"/>
  <c r="AD407" i="24"/>
  <c r="AC407" i="24"/>
  <c r="AB407" i="24"/>
  <c r="Y407" i="24"/>
  <c r="X407" i="24"/>
  <c r="W407" i="24"/>
  <c r="BN406" i="24"/>
  <c r="BM406" i="24"/>
  <c r="BL406" i="24"/>
  <c r="BK406" i="24"/>
  <c r="BJ406" i="24"/>
  <c r="BI406" i="24"/>
  <c r="BG406" i="24"/>
  <c r="BF406" i="24"/>
  <c r="BE406" i="24"/>
  <c r="BD406" i="24"/>
  <c r="BC406" i="24"/>
  <c r="BB406" i="24"/>
  <c r="BA406" i="24"/>
  <c r="AZ406" i="24"/>
  <c r="AY406" i="24"/>
  <c r="AE406" i="24"/>
  <c r="AD406" i="24"/>
  <c r="AC406" i="24"/>
  <c r="AB406" i="24"/>
  <c r="Y406" i="24"/>
  <c r="X406" i="24"/>
  <c r="W406" i="24"/>
  <c r="BN405" i="24"/>
  <c r="BM405" i="24"/>
  <c r="BL405" i="24"/>
  <c r="BK405" i="24"/>
  <c r="BJ405" i="24"/>
  <c r="BI405" i="24"/>
  <c r="BG405" i="24"/>
  <c r="BF405" i="24"/>
  <c r="BE405" i="24"/>
  <c r="BD405" i="24"/>
  <c r="BC405" i="24"/>
  <c r="BB405" i="24"/>
  <c r="BA405" i="24"/>
  <c r="AZ405" i="24"/>
  <c r="AY405" i="24"/>
  <c r="AE405" i="24"/>
  <c r="AD405" i="24"/>
  <c r="AC405" i="24"/>
  <c r="AB405" i="24"/>
  <c r="Y405" i="24"/>
  <c r="X405" i="24"/>
  <c r="W405" i="24"/>
  <c r="BN404" i="24"/>
  <c r="BM404" i="24"/>
  <c r="BL404" i="24"/>
  <c r="BK404" i="24"/>
  <c r="BJ404" i="24"/>
  <c r="BI404" i="24"/>
  <c r="BG404" i="24"/>
  <c r="BF404" i="24"/>
  <c r="BE404" i="24"/>
  <c r="BD404" i="24"/>
  <c r="BC404" i="24"/>
  <c r="BB404" i="24"/>
  <c r="BA404" i="24"/>
  <c r="AZ404" i="24"/>
  <c r="AY404" i="24"/>
  <c r="AE404" i="24"/>
  <c r="AD404" i="24"/>
  <c r="AC404" i="24"/>
  <c r="AB404" i="24"/>
  <c r="Y404" i="24"/>
  <c r="X404" i="24"/>
  <c r="W404" i="24"/>
  <c r="BN403" i="24"/>
  <c r="BM403" i="24"/>
  <c r="BL403" i="24"/>
  <c r="BK403" i="24"/>
  <c r="BJ403" i="24"/>
  <c r="BI403" i="24"/>
  <c r="BG403" i="24"/>
  <c r="BF403" i="24"/>
  <c r="BE403" i="24"/>
  <c r="BD403" i="24"/>
  <c r="BC403" i="24"/>
  <c r="BB403" i="24"/>
  <c r="BA403" i="24"/>
  <c r="AZ403" i="24"/>
  <c r="AY403" i="24"/>
  <c r="AE403" i="24"/>
  <c r="AD403" i="24"/>
  <c r="AC403" i="24"/>
  <c r="AB403" i="24"/>
  <c r="Y403" i="24"/>
  <c r="X403" i="24"/>
  <c r="W403" i="24"/>
  <c r="BN402" i="24"/>
  <c r="BM402" i="24"/>
  <c r="BL402" i="24"/>
  <c r="BK402" i="24"/>
  <c r="BJ402" i="24"/>
  <c r="BI402" i="24"/>
  <c r="BG402" i="24"/>
  <c r="BF402" i="24"/>
  <c r="BE402" i="24"/>
  <c r="BD402" i="24"/>
  <c r="BC402" i="24"/>
  <c r="BB402" i="24"/>
  <c r="BA402" i="24"/>
  <c r="AZ402" i="24"/>
  <c r="AY402" i="24"/>
  <c r="U402" i="24"/>
  <c r="T402" i="24"/>
  <c r="S402" i="24"/>
  <c r="R402" i="24"/>
  <c r="Q402" i="24"/>
  <c r="P402" i="24"/>
  <c r="O402" i="24"/>
  <c r="BN401" i="24"/>
  <c r="BM401" i="24"/>
  <c r="BL401" i="24"/>
  <c r="BK401" i="24"/>
  <c r="BJ401" i="24"/>
  <c r="BI401" i="24"/>
  <c r="BG401" i="24"/>
  <c r="BF401" i="24"/>
  <c r="BE401" i="24"/>
  <c r="BD401" i="24"/>
  <c r="BC401" i="24"/>
  <c r="BB401" i="24"/>
  <c r="BA401" i="24"/>
  <c r="AZ401" i="24"/>
  <c r="AY401" i="24"/>
  <c r="BN400" i="24"/>
  <c r="BM400" i="24"/>
  <c r="BL400" i="24"/>
  <c r="BK400" i="24"/>
  <c r="BJ400" i="24"/>
  <c r="BI400" i="24"/>
  <c r="BG400" i="24"/>
  <c r="BF400" i="24"/>
  <c r="BE400" i="24"/>
  <c r="BD400" i="24"/>
  <c r="BC400" i="24"/>
  <c r="BB400" i="24"/>
  <c r="BA400" i="24"/>
  <c r="AZ400" i="24"/>
  <c r="AY400" i="24"/>
  <c r="BN399" i="24"/>
  <c r="BM399" i="24"/>
  <c r="BL399" i="24"/>
  <c r="BK399" i="24"/>
  <c r="BJ399" i="24"/>
  <c r="BI399" i="24"/>
  <c r="BG399" i="24"/>
  <c r="BF399" i="24"/>
  <c r="BE399" i="24"/>
  <c r="BD399" i="24"/>
  <c r="BC399" i="24"/>
  <c r="BB399" i="24"/>
  <c r="BA399" i="24"/>
  <c r="AZ399" i="24"/>
  <c r="AY399" i="24"/>
  <c r="BN398" i="24"/>
  <c r="BM398" i="24"/>
  <c r="BL398" i="24"/>
  <c r="BK398" i="24"/>
  <c r="BJ398" i="24"/>
  <c r="BI398" i="24"/>
  <c r="BG398" i="24"/>
  <c r="BF398" i="24"/>
  <c r="BE398" i="24"/>
  <c r="BD398" i="24"/>
  <c r="BC398" i="24"/>
  <c r="BB398" i="24"/>
  <c r="BA398" i="24"/>
  <c r="AZ398" i="24"/>
  <c r="AY398" i="24"/>
  <c r="BN397" i="24"/>
  <c r="BM397" i="24"/>
  <c r="BL397" i="24"/>
  <c r="BK397" i="24"/>
  <c r="BJ397" i="24"/>
  <c r="BI397" i="24"/>
  <c r="BG397" i="24"/>
  <c r="BF397" i="24"/>
  <c r="BE397" i="24"/>
  <c r="BD397" i="24"/>
  <c r="BC397" i="24"/>
  <c r="BB397" i="24"/>
  <c r="BA397" i="24"/>
  <c r="AZ397" i="24"/>
  <c r="AY397" i="24"/>
  <c r="BN396" i="24"/>
  <c r="BM396" i="24"/>
  <c r="BL396" i="24"/>
  <c r="BK396" i="24"/>
  <c r="BJ396" i="24"/>
  <c r="BI396" i="24"/>
  <c r="BG396" i="24"/>
  <c r="BF396" i="24"/>
  <c r="BE396" i="24"/>
  <c r="BD396" i="24"/>
  <c r="BC396" i="24"/>
  <c r="BB396" i="24"/>
  <c r="BA396" i="24"/>
  <c r="AZ396" i="24"/>
  <c r="AY396" i="24"/>
  <c r="BN395" i="24"/>
  <c r="BM395" i="24"/>
  <c r="BL395" i="24"/>
  <c r="BK395" i="24"/>
  <c r="BJ395" i="24"/>
  <c r="BI395" i="24"/>
  <c r="BG395" i="24"/>
  <c r="BF395" i="24"/>
  <c r="BE395" i="24"/>
  <c r="BD395" i="24"/>
  <c r="BC395" i="24"/>
  <c r="BB395" i="24"/>
  <c r="BA395" i="24"/>
  <c r="AZ395" i="24"/>
  <c r="AY395" i="24"/>
  <c r="BN394" i="24"/>
  <c r="BM394" i="24"/>
  <c r="BL394" i="24"/>
  <c r="BK394" i="24"/>
  <c r="BJ394" i="24"/>
  <c r="BI394" i="24"/>
  <c r="BG394" i="24"/>
  <c r="BF394" i="24"/>
  <c r="BE394" i="24"/>
  <c r="BD394" i="24"/>
  <c r="BC394" i="24"/>
  <c r="BB394" i="24"/>
  <c r="BA394" i="24"/>
  <c r="AZ394" i="24"/>
  <c r="AY394" i="24"/>
  <c r="BN389" i="24"/>
  <c r="BM389" i="24"/>
  <c r="BL389" i="24"/>
  <c r="BK389" i="24"/>
  <c r="BJ389" i="24"/>
  <c r="BI389" i="24"/>
  <c r="BG389" i="24"/>
  <c r="BF389" i="24"/>
  <c r="BE389" i="24"/>
  <c r="BD389" i="24"/>
  <c r="BC389" i="24"/>
  <c r="BB389" i="24"/>
  <c r="BA389" i="24"/>
  <c r="AZ389" i="24"/>
  <c r="AY389" i="24"/>
  <c r="BN388" i="24"/>
  <c r="BM388" i="24"/>
  <c r="BL388" i="24"/>
  <c r="BK388" i="24"/>
  <c r="BJ388" i="24"/>
  <c r="BI388" i="24"/>
  <c r="BG388" i="24"/>
  <c r="BF388" i="24"/>
  <c r="BE388" i="24"/>
  <c r="BD388" i="24"/>
  <c r="BC388" i="24"/>
  <c r="BB388" i="24"/>
  <c r="BA388" i="24"/>
  <c r="AZ388" i="24"/>
  <c r="AY388" i="24"/>
  <c r="BN387" i="24"/>
  <c r="BM387" i="24"/>
  <c r="BL387" i="24"/>
  <c r="BK387" i="24"/>
  <c r="BJ387" i="24"/>
  <c r="BI387" i="24"/>
  <c r="BG387" i="24"/>
  <c r="BF387" i="24"/>
  <c r="BE387" i="24"/>
  <c r="BD387" i="24"/>
  <c r="BC387" i="24"/>
  <c r="BB387" i="24"/>
  <c r="BA387" i="24"/>
  <c r="AZ387" i="24"/>
  <c r="AY387" i="24"/>
  <c r="BN386" i="24"/>
  <c r="BM386" i="24"/>
  <c r="BL386" i="24"/>
  <c r="BK386" i="24"/>
  <c r="BJ386" i="24"/>
  <c r="BI386" i="24"/>
  <c r="BG386" i="24"/>
  <c r="BF386" i="24"/>
  <c r="BE386" i="24"/>
  <c r="BD386" i="24"/>
  <c r="BC386" i="24"/>
  <c r="BB386" i="24"/>
  <c r="BA386" i="24"/>
  <c r="AZ386" i="24"/>
  <c r="AY386" i="24"/>
  <c r="BN385" i="24"/>
  <c r="BM385" i="24"/>
  <c r="BL385" i="24"/>
  <c r="BK385" i="24"/>
  <c r="BJ385" i="24"/>
  <c r="BI385" i="24"/>
  <c r="BG385" i="24"/>
  <c r="BF385" i="24"/>
  <c r="BE385" i="24"/>
  <c r="BD385" i="24"/>
  <c r="BC385" i="24"/>
  <c r="BB385" i="24"/>
  <c r="BA385" i="24"/>
  <c r="AZ385" i="24"/>
  <c r="AY385" i="24"/>
  <c r="BN384" i="24"/>
  <c r="BM384" i="24"/>
  <c r="BL384" i="24"/>
  <c r="BK384" i="24"/>
  <c r="BJ384" i="24"/>
  <c r="BI384" i="24"/>
  <c r="BG384" i="24"/>
  <c r="BF384" i="24"/>
  <c r="BE384" i="24"/>
  <c r="BD384" i="24"/>
  <c r="BC384" i="24"/>
  <c r="BB384" i="24"/>
  <c r="BA384" i="24"/>
  <c r="AZ384" i="24"/>
  <c r="AY384" i="24"/>
  <c r="BN383" i="24"/>
  <c r="BM383" i="24"/>
  <c r="BL383" i="24"/>
  <c r="BK383" i="24"/>
  <c r="BJ383" i="24"/>
  <c r="BI383" i="24"/>
  <c r="BG383" i="24"/>
  <c r="BF383" i="24"/>
  <c r="BE383" i="24"/>
  <c r="BD383" i="24"/>
  <c r="BC383" i="24"/>
  <c r="BB383" i="24"/>
  <c r="BA383" i="24"/>
  <c r="AZ383" i="24"/>
  <c r="AY383" i="24"/>
  <c r="BN382" i="24"/>
  <c r="BM382" i="24"/>
  <c r="BL382" i="24"/>
  <c r="BK382" i="24"/>
  <c r="BJ382" i="24"/>
  <c r="BI382" i="24"/>
  <c r="BG382" i="24"/>
  <c r="BF382" i="24"/>
  <c r="BE382" i="24"/>
  <c r="BD382" i="24"/>
  <c r="BC382" i="24"/>
  <c r="BB382" i="24"/>
  <c r="BA382" i="24"/>
  <c r="AZ382" i="24"/>
  <c r="AY382" i="24"/>
  <c r="BN381" i="24"/>
  <c r="BM381" i="24"/>
  <c r="BL381" i="24"/>
  <c r="BK381" i="24"/>
  <c r="BJ381" i="24"/>
  <c r="BI381" i="24"/>
  <c r="BG381" i="24"/>
  <c r="BF381" i="24"/>
  <c r="BE381" i="24"/>
  <c r="BD381" i="24"/>
  <c r="BC381" i="24"/>
  <c r="BB381" i="24"/>
  <c r="BA381" i="24"/>
  <c r="AZ381" i="24"/>
  <c r="AY381" i="24"/>
  <c r="BN380" i="24"/>
  <c r="BM380" i="24"/>
  <c r="BL380" i="24"/>
  <c r="BK380" i="24"/>
  <c r="BJ380" i="24"/>
  <c r="BI380" i="24"/>
  <c r="BG380" i="24"/>
  <c r="BF380" i="24"/>
  <c r="BE380" i="24"/>
  <c r="BD380" i="24"/>
  <c r="BC380" i="24"/>
  <c r="BB380" i="24"/>
  <c r="BA380" i="24"/>
  <c r="AZ380" i="24"/>
  <c r="AY380" i="24"/>
  <c r="BN379" i="24"/>
  <c r="BM379" i="24"/>
  <c r="BL379" i="24"/>
  <c r="BK379" i="24"/>
  <c r="BJ379" i="24"/>
  <c r="BI379" i="24"/>
  <c r="BG379" i="24"/>
  <c r="BF379" i="24"/>
  <c r="BE379" i="24"/>
  <c r="BD379" i="24"/>
  <c r="BC379" i="24"/>
  <c r="BB379" i="24"/>
  <c r="BA379" i="24"/>
  <c r="AZ379" i="24"/>
  <c r="AY379" i="24"/>
  <c r="BN378" i="24"/>
  <c r="BM378" i="24"/>
  <c r="BL378" i="24"/>
  <c r="BK378" i="24"/>
  <c r="BJ378" i="24"/>
  <c r="BI378" i="24"/>
  <c r="BG378" i="24"/>
  <c r="BF378" i="24"/>
  <c r="BE378" i="24"/>
  <c r="BD378" i="24"/>
  <c r="BC378" i="24"/>
  <c r="BB378" i="24"/>
  <c r="BA378" i="24"/>
  <c r="AZ378" i="24"/>
  <c r="AY378" i="24"/>
  <c r="BN377" i="24"/>
  <c r="BM377" i="24"/>
  <c r="BL377" i="24"/>
  <c r="BK377" i="24"/>
  <c r="BJ377" i="24"/>
  <c r="BI377" i="24"/>
  <c r="BG377" i="24"/>
  <c r="BF377" i="24"/>
  <c r="BE377" i="24"/>
  <c r="BD377" i="24"/>
  <c r="BC377" i="24"/>
  <c r="BB377" i="24"/>
  <c r="BA377" i="24"/>
  <c r="AZ377" i="24"/>
  <c r="AY377" i="24"/>
  <c r="BN376" i="24"/>
  <c r="BM376" i="24"/>
  <c r="BL376" i="24"/>
  <c r="BK376" i="24"/>
  <c r="BJ376" i="24"/>
  <c r="BI376" i="24"/>
  <c r="BG376" i="24"/>
  <c r="BF376" i="24"/>
  <c r="BE376" i="24"/>
  <c r="BD376" i="24"/>
  <c r="BC376" i="24"/>
  <c r="BB376" i="24"/>
  <c r="BA376" i="24"/>
  <c r="AZ376" i="24"/>
  <c r="AY376" i="24"/>
  <c r="BN375" i="24"/>
  <c r="BM375" i="24"/>
  <c r="BL375" i="24"/>
  <c r="BK375" i="24"/>
  <c r="BJ375" i="24"/>
  <c r="BI375" i="24"/>
  <c r="BG375" i="24"/>
  <c r="BF375" i="24"/>
  <c r="BE375" i="24"/>
  <c r="BD375" i="24"/>
  <c r="BC375" i="24"/>
  <c r="BB375" i="24"/>
  <c r="BA375" i="24"/>
  <c r="AZ375" i="24"/>
  <c r="AY375" i="24"/>
  <c r="BN374" i="24"/>
  <c r="BM374" i="24"/>
  <c r="BL374" i="24"/>
  <c r="BK374" i="24"/>
  <c r="BJ374" i="24"/>
  <c r="BI374" i="24"/>
  <c r="BG374" i="24"/>
  <c r="BF374" i="24"/>
  <c r="BE374" i="24"/>
  <c r="BD374" i="24"/>
  <c r="BC374" i="24"/>
  <c r="BB374" i="24"/>
  <c r="BA374" i="24"/>
  <c r="AZ374" i="24"/>
  <c r="AY374" i="24"/>
  <c r="BN373" i="24"/>
  <c r="BM373" i="24"/>
  <c r="BL373" i="24"/>
  <c r="BK373" i="24"/>
  <c r="BJ373" i="24"/>
  <c r="BI373" i="24"/>
  <c r="BG373" i="24"/>
  <c r="BF373" i="24"/>
  <c r="BE373" i="24"/>
  <c r="BD373" i="24"/>
  <c r="BC373" i="24"/>
  <c r="BB373" i="24"/>
  <c r="BA373" i="24"/>
  <c r="AZ373" i="24"/>
  <c r="AY373" i="24"/>
  <c r="BN372" i="24"/>
  <c r="BM372" i="24"/>
  <c r="BL372" i="24"/>
  <c r="BK372" i="24"/>
  <c r="BJ372" i="24"/>
  <c r="BI372" i="24"/>
  <c r="BG372" i="24"/>
  <c r="BF372" i="24"/>
  <c r="BE372" i="24"/>
  <c r="BD372" i="24"/>
  <c r="BC372" i="24"/>
  <c r="BB372" i="24"/>
  <c r="BA372" i="24"/>
  <c r="AZ372" i="24"/>
  <c r="AY372" i="24"/>
  <c r="BN371" i="24"/>
  <c r="BM371" i="24"/>
  <c r="BL371" i="24"/>
  <c r="BK371" i="24"/>
  <c r="BJ371" i="24"/>
  <c r="BI371" i="24"/>
  <c r="BG371" i="24"/>
  <c r="BF371" i="24"/>
  <c r="BE371" i="24"/>
  <c r="BD371" i="24"/>
  <c r="BC371" i="24"/>
  <c r="BB371" i="24"/>
  <c r="BA371" i="24"/>
  <c r="AZ371" i="24"/>
  <c r="AY371" i="24"/>
  <c r="BN370" i="24"/>
  <c r="BM370" i="24"/>
  <c r="BL370" i="24"/>
  <c r="BK370" i="24"/>
  <c r="BJ370" i="24"/>
  <c r="BI370" i="24"/>
  <c r="BG370" i="24"/>
  <c r="BF370" i="24"/>
  <c r="BE370" i="24"/>
  <c r="BD370" i="24"/>
  <c r="BC370" i="24"/>
  <c r="BB370" i="24"/>
  <c r="BA370" i="24"/>
  <c r="AZ370" i="24"/>
  <c r="AY370" i="24"/>
  <c r="AE369" i="24"/>
  <c r="AD369" i="24"/>
  <c r="AC369" i="24"/>
  <c r="AB369" i="24"/>
  <c r="Y369" i="24"/>
  <c r="X369" i="24"/>
  <c r="W369" i="24"/>
  <c r="AE368" i="24"/>
  <c r="AD368" i="24"/>
  <c r="AC368" i="24"/>
  <c r="AB368" i="24"/>
  <c r="Y368" i="24"/>
  <c r="X368" i="24"/>
  <c r="W368" i="24"/>
  <c r="AE367" i="24"/>
  <c r="AD367" i="24"/>
  <c r="AC367" i="24"/>
  <c r="AB367" i="24"/>
  <c r="Y367" i="24"/>
  <c r="X367" i="24"/>
  <c r="W367" i="24"/>
  <c r="AE366" i="24"/>
  <c r="AD366" i="24"/>
  <c r="AC366" i="24"/>
  <c r="AB366" i="24"/>
  <c r="Y366" i="24"/>
  <c r="X366" i="24"/>
  <c r="W366" i="24"/>
  <c r="BN365" i="24"/>
  <c r="BM365" i="24"/>
  <c r="BL365" i="24"/>
  <c r="BK365" i="24"/>
  <c r="BJ365" i="24"/>
  <c r="BI365" i="24"/>
  <c r="BG365" i="24"/>
  <c r="BF365" i="24"/>
  <c r="BE365" i="24"/>
  <c r="BD365" i="24"/>
  <c r="BC365" i="24"/>
  <c r="BB365" i="24"/>
  <c r="BA365" i="24"/>
  <c r="AZ365" i="24"/>
  <c r="AY365" i="24"/>
  <c r="AE365" i="24"/>
  <c r="AD365" i="24"/>
  <c r="AC365" i="24"/>
  <c r="AB365" i="24"/>
  <c r="Y365" i="24"/>
  <c r="X365" i="24"/>
  <c r="W365" i="24"/>
  <c r="BN364" i="24"/>
  <c r="BM364" i="24"/>
  <c r="BL364" i="24"/>
  <c r="BK364" i="24"/>
  <c r="BJ364" i="24"/>
  <c r="BI364" i="24"/>
  <c r="BG364" i="24"/>
  <c r="BF364" i="24"/>
  <c r="BE364" i="24"/>
  <c r="BD364" i="24"/>
  <c r="BC364" i="24"/>
  <c r="BB364" i="24"/>
  <c r="BA364" i="24"/>
  <c r="AZ364" i="24"/>
  <c r="AY364" i="24"/>
  <c r="AE364" i="24"/>
  <c r="AD364" i="24"/>
  <c r="AC364" i="24"/>
  <c r="AB364" i="24"/>
  <c r="Y364" i="24"/>
  <c r="X364" i="24"/>
  <c r="W364" i="24"/>
  <c r="BN363" i="24"/>
  <c r="BM363" i="24"/>
  <c r="BL363" i="24"/>
  <c r="BK363" i="24"/>
  <c r="BJ363" i="24"/>
  <c r="BI363" i="24"/>
  <c r="BG363" i="24"/>
  <c r="BF363" i="24"/>
  <c r="BE363" i="24"/>
  <c r="BD363" i="24"/>
  <c r="BC363" i="24"/>
  <c r="BB363" i="24"/>
  <c r="BA363" i="24"/>
  <c r="AZ363" i="24"/>
  <c r="AY363" i="24"/>
  <c r="AE363" i="24"/>
  <c r="AD363" i="24"/>
  <c r="AC363" i="24"/>
  <c r="AB363" i="24"/>
  <c r="Y363" i="24"/>
  <c r="X363" i="24"/>
  <c r="W363" i="24"/>
  <c r="BN362" i="24"/>
  <c r="BM362" i="24"/>
  <c r="BL362" i="24"/>
  <c r="BK362" i="24"/>
  <c r="BJ362" i="24"/>
  <c r="BI362" i="24"/>
  <c r="BG362" i="24"/>
  <c r="BF362" i="24"/>
  <c r="BE362" i="24"/>
  <c r="BD362" i="24"/>
  <c r="BC362" i="24"/>
  <c r="BB362" i="24"/>
  <c r="BA362" i="24"/>
  <c r="AZ362" i="24"/>
  <c r="AY362" i="24"/>
  <c r="AE362" i="24"/>
  <c r="AD362" i="24"/>
  <c r="AC362" i="24"/>
  <c r="AB362" i="24"/>
  <c r="Y362" i="24"/>
  <c r="X362" i="24"/>
  <c r="W362" i="24"/>
  <c r="BN361" i="24"/>
  <c r="BM361" i="24"/>
  <c r="BL361" i="24"/>
  <c r="BK361" i="24"/>
  <c r="BJ361" i="24"/>
  <c r="BI361" i="24"/>
  <c r="BG361" i="24"/>
  <c r="BF361" i="24"/>
  <c r="BE361" i="24"/>
  <c r="BD361" i="24"/>
  <c r="BC361" i="24"/>
  <c r="BB361" i="24"/>
  <c r="BA361" i="24"/>
  <c r="AZ361" i="24"/>
  <c r="AY361" i="24"/>
  <c r="AE361" i="24"/>
  <c r="AD361" i="24"/>
  <c r="AC361" i="24"/>
  <c r="AB361" i="24"/>
  <c r="Y361" i="24"/>
  <c r="X361" i="24"/>
  <c r="W361" i="24"/>
  <c r="BN360" i="24"/>
  <c r="BM360" i="24"/>
  <c r="BL360" i="24"/>
  <c r="BK360" i="24"/>
  <c r="BJ360" i="24"/>
  <c r="BI360" i="24"/>
  <c r="BG360" i="24"/>
  <c r="BF360" i="24"/>
  <c r="BE360" i="24"/>
  <c r="BD360" i="24"/>
  <c r="BC360" i="24"/>
  <c r="BB360" i="24"/>
  <c r="BA360" i="24"/>
  <c r="AZ360" i="24"/>
  <c r="AY360" i="24"/>
  <c r="AE360" i="24"/>
  <c r="AD360" i="24"/>
  <c r="AC360" i="24"/>
  <c r="AB360" i="24"/>
  <c r="Y360" i="24"/>
  <c r="X360" i="24"/>
  <c r="W360" i="24"/>
  <c r="BN359" i="24"/>
  <c r="BM359" i="24"/>
  <c r="BL359" i="24"/>
  <c r="BK359" i="24"/>
  <c r="BJ359" i="24"/>
  <c r="BI359" i="24"/>
  <c r="BG359" i="24"/>
  <c r="BF359" i="24"/>
  <c r="BE359" i="24"/>
  <c r="BD359" i="24"/>
  <c r="BC359" i="24"/>
  <c r="BB359" i="24"/>
  <c r="BA359" i="24"/>
  <c r="AZ359" i="24"/>
  <c r="AY359" i="24"/>
  <c r="AE359" i="24"/>
  <c r="AD359" i="24"/>
  <c r="AC359" i="24"/>
  <c r="AB359" i="24"/>
  <c r="Y359" i="24"/>
  <c r="X359" i="24"/>
  <c r="W359" i="24"/>
  <c r="BN358" i="24"/>
  <c r="BM358" i="24"/>
  <c r="BL358" i="24"/>
  <c r="BK358" i="24"/>
  <c r="BJ358" i="24"/>
  <c r="BI358" i="24"/>
  <c r="BG358" i="24"/>
  <c r="BF358" i="24"/>
  <c r="BE358" i="24"/>
  <c r="BD358" i="24"/>
  <c r="BC358" i="24"/>
  <c r="BB358" i="24"/>
  <c r="BA358" i="24"/>
  <c r="AZ358" i="24"/>
  <c r="AY358" i="24"/>
  <c r="AE358" i="24"/>
  <c r="AD358" i="24"/>
  <c r="AC358" i="24"/>
  <c r="AB358" i="24"/>
  <c r="Y358" i="24"/>
  <c r="X358" i="24"/>
  <c r="W358" i="24"/>
  <c r="BN357" i="24"/>
  <c r="BM357" i="24"/>
  <c r="BL357" i="24"/>
  <c r="BK357" i="24"/>
  <c r="BJ357" i="24"/>
  <c r="BI357" i="24"/>
  <c r="BG357" i="24"/>
  <c r="BF357" i="24"/>
  <c r="BE357" i="24"/>
  <c r="BD357" i="24"/>
  <c r="BC357" i="24"/>
  <c r="BB357" i="24"/>
  <c r="BA357" i="24"/>
  <c r="AZ357" i="24"/>
  <c r="AY357" i="24"/>
  <c r="AE357" i="24"/>
  <c r="AD357" i="24"/>
  <c r="AC357" i="24"/>
  <c r="AB357" i="24"/>
  <c r="Y357" i="24"/>
  <c r="X357" i="24"/>
  <c r="W357" i="24"/>
  <c r="BN356" i="24"/>
  <c r="BM356" i="24"/>
  <c r="BL356" i="24"/>
  <c r="BK356" i="24"/>
  <c r="BJ356" i="24"/>
  <c r="BI356" i="24"/>
  <c r="BG356" i="24"/>
  <c r="BF356" i="24"/>
  <c r="BE356" i="24"/>
  <c r="BD356" i="24"/>
  <c r="BC356" i="24"/>
  <c r="BB356" i="24"/>
  <c r="BA356" i="24"/>
  <c r="AZ356" i="24"/>
  <c r="AY356" i="24"/>
  <c r="AE356" i="24"/>
  <c r="AD356" i="24"/>
  <c r="AC356" i="24"/>
  <c r="AB356" i="24"/>
  <c r="Y356" i="24"/>
  <c r="X356" i="24"/>
  <c r="W356" i="24"/>
  <c r="BN355" i="24"/>
  <c r="BM355" i="24"/>
  <c r="BL355" i="24"/>
  <c r="BK355" i="24"/>
  <c r="BJ355" i="24"/>
  <c r="BI355" i="24"/>
  <c r="BG355" i="24"/>
  <c r="BF355" i="24"/>
  <c r="BE355" i="24"/>
  <c r="BD355" i="24"/>
  <c r="BC355" i="24"/>
  <c r="BB355" i="24"/>
  <c r="BA355" i="24"/>
  <c r="AZ355" i="24"/>
  <c r="AY355" i="24"/>
  <c r="AE355" i="24"/>
  <c r="AD355" i="24"/>
  <c r="AC355" i="24"/>
  <c r="AB355" i="24"/>
  <c r="Y355" i="24"/>
  <c r="X355" i="24"/>
  <c r="W355" i="24"/>
  <c r="BN354" i="24"/>
  <c r="BM354" i="24"/>
  <c r="BL354" i="24"/>
  <c r="BK354" i="24"/>
  <c r="BJ354" i="24"/>
  <c r="BI354" i="24"/>
  <c r="BG354" i="24"/>
  <c r="BF354" i="24"/>
  <c r="BE354" i="24"/>
  <c r="BD354" i="24"/>
  <c r="BC354" i="24"/>
  <c r="BB354" i="24"/>
  <c r="BA354" i="24"/>
  <c r="AZ354" i="24"/>
  <c r="AY354" i="24"/>
  <c r="AE354" i="24"/>
  <c r="AD354" i="24"/>
  <c r="AC354" i="24"/>
  <c r="AB354" i="24"/>
  <c r="Y354" i="24"/>
  <c r="X354" i="24"/>
  <c r="W354" i="24"/>
  <c r="BN353" i="24"/>
  <c r="BM353" i="24"/>
  <c r="BL353" i="24"/>
  <c r="BK353" i="24"/>
  <c r="BJ353" i="24"/>
  <c r="BI353" i="24"/>
  <c r="BG353" i="24"/>
  <c r="BF353" i="24"/>
  <c r="BE353" i="24"/>
  <c r="BD353" i="24"/>
  <c r="BC353" i="24"/>
  <c r="BB353" i="24"/>
  <c r="BA353" i="24"/>
  <c r="AZ353" i="24"/>
  <c r="AY353" i="24"/>
  <c r="AE353" i="24"/>
  <c r="AD353" i="24"/>
  <c r="AC353" i="24"/>
  <c r="AB353" i="24"/>
  <c r="Y353" i="24"/>
  <c r="X353" i="24"/>
  <c r="W353" i="24"/>
  <c r="BN352" i="24"/>
  <c r="BM352" i="24"/>
  <c r="BL352" i="24"/>
  <c r="BK352" i="24"/>
  <c r="BJ352" i="24"/>
  <c r="BI352" i="24"/>
  <c r="BG352" i="24"/>
  <c r="BF352" i="24"/>
  <c r="BE352" i="24"/>
  <c r="BD352" i="24"/>
  <c r="BC352" i="24"/>
  <c r="BB352" i="24"/>
  <c r="BA352" i="24"/>
  <c r="AZ352" i="24"/>
  <c r="AY352" i="24"/>
  <c r="AE352" i="24"/>
  <c r="AD352" i="24"/>
  <c r="AC352" i="24"/>
  <c r="AB352" i="24"/>
  <c r="Y352" i="24"/>
  <c r="X352" i="24"/>
  <c r="W352" i="24"/>
  <c r="BN351" i="24"/>
  <c r="BM351" i="24"/>
  <c r="BL351" i="24"/>
  <c r="BK351" i="24"/>
  <c r="BJ351" i="24"/>
  <c r="BI351" i="24"/>
  <c r="BG351" i="24"/>
  <c r="BF351" i="24"/>
  <c r="BE351" i="24"/>
  <c r="BD351" i="24"/>
  <c r="BC351" i="24"/>
  <c r="BB351" i="24"/>
  <c r="BA351" i="24"/>
  <c r="AZ351" i="24"/>
  <c r="AY351" i="24"/>
  <c r="AE351" i="24"/>
  <c r="AD351" i="24"/>
  <c r="AC351" i="24"/>
  <c r="AB351" i="24"/>
  <c r="Y351" i="24"/>
  <c r="X351" i="24"/>
  <c r="W351" i="24"/>
  <c r="BN350" i="24"/>
  <c r="BM350" i="24"/>
  <c r="BL350" i="24"/>
  <c r="BK350" i="24"/>
  <c r="BJ350" i="24"/>
  <c r="BI350" i="24"/>
  <c r="BG350" i="24"/>
  <c r="BF350" i="24"/>
  <c r="BE350" i="24"/>
  <c r="BD350" i="24"/>
  <c r="BC350" i="24"/>
  <c r="BB350" i="24"/>
  <c r="BA350" i="24"/>
  <c r="AZ350" i="24"/>
  <c r="AY350" i="24"/>
  <c r="U350" i="24"/>
  <c r="T350" i="24"/>
  <c r="S350" i="24"/>
  <c r="R350" i="24"/>
  <c r="Q350" i="24"/>
  <c r="P350" i="24"/>
  <c r="O350" i="24"/>
  <c r="BN349" i="24"/>
  <c r="BM349" i="24"/>
  <c r="BL349" i="24"/>
  <c r="BK349" i="24"/>
  <c r="BJ349" i="24"/>
  <c r="BI349" i="24"/>
  <c r="BG349" i="24"/>
  <c r="BF349" i="24"/>
  <c r="BE349" i="24"/>
  <c r="BD349" i="24"/>
  <c r="BC349" i="24"/>
  <c r="BB349" i="24"/>
  <c r="BA349" i="24"/>
  <c r="AZ349" i="24"/>
  <c r="AY349" i="24"/>
  <c r="BN348" i="24"/>
  <c r="BM348" i="24"/>
  <c r="BL348" i="24"/>
  <c r="BK348" i="24"/>
  <c r="BJ348" i="24"/>
  <c r="BI348" i="24"/>
  <c r="BG348" i="24"/>
  <c r="BF348" i="24"/>
  <c r="BE348" i="24"/>
  <c r="BD348" i="24"/>
  <c r="BC348" i="24"/>
  <c r="BB348" i="24"/>
  <c r="BA348" i="24"/>
  <c r="AZ348" i="24"/>
  <c r="AY348" i="24"/>
  <c r="BN347" i="24"/>
  <c r="BM347" i="24"/>
  <c r="BL347" i="24"/>
  <c r="BK347" i="24"/>
  <c r="BJ347" i="24"/>
  <c r="BI347" i="24"/>
  <c r="BG347" i="24"/>
  <c r="BF347" i="24"/>
  <c r="BE347" i="24"/>
  <c r="BD347" i="24"/>
  <c r="BC347" i="24"/>
  <c r="BB347" i="24"/>
  <c r="BA347" i="24"/>
  <c r="AZ347" i="24"/>
  <c r="AY347" i="24"/>
  <c r="BN346" i="24"/>
  <c r="BM346" i="24"/>
  <c r="BL346" i="24"/>
  <c r="BK346" i="24"/>
  <c r="BJ346" i="24"/>
  <c r="BI346" i="24"/>
  <c r="BG346" i="24"/>
  <c r="BF346" i="24"/>
  <c r="BE346" i="24"/>
  <c r="BD346" i="24"/>
  <c r="BC346" i="24"/>
  <c r="BB346" i="24"/>
  <c r="BA346" i="24"/>
  <c r="AZ346" i="24"/>
  <c r="AY346" i="24"/>
  <c r="BN341" i="24"/>
  <c r="BM341" i="24"/>
  <c r="BL341" i="24"/>
  <c r="BK341" i="24"/>
  <c r="BJ341" i="24"/>
  <c r="BI341" i="24"/>
  <c r="BG341" i="24"/>
  <c r="BF341" i="24"/>
  <c r="BE341" i="24"/>
  <c r="BD341" i="24"/>
  <c r="BC341" i="24"/>
  <c r="BB341" i="24"/>
  <c r="BA341" i="24"/>
  <c r="AZ341" i="24"/>
  <c r="AY341" i="24"/>
  <c r="BN340" i="24"/>
  <c r="BM340" i="24"/>
  <c r="BL340" i="24"/>
  <c r="BK340" i="24"/>
  <c r="BJ340" i="24"/>
  <c r="BI340" i="24"/>
  <c r="BG340" i="24"/>
  <c r="BF340" i="24"/>
  <c r="BE340" i="24"/>
  <c r="BD340" i="24"/>
  <c r="BC340" i="24"/>
  <c r="BB340" i="24"/>
  <c r="BA340" i="24"/>
  <c r="AZ340" i="24"/>
  <c r="AY340" i="24"/>
  <c r="BN339" i="24"/>
  <c r="BM339" i="24"/>
  <c r="BL339" i="24"/>
  <c r="BK339" i="24"/>
  <c r="BJ339" i="24"/>
  <c r="BI339" i="24"/>
  <c r="BG339" i="24"/>
  <c r="BF339" i="24"/>
  <c r="BE339" i="24"/>
  <c r="BD339" i="24"/>
  <c r="BC339" i="24"/>
  <c r="BB339" i="24"/>
  <c r="BA339" i="24"/>
  <c r="AZ339" i="24"/>
  <c r="AY339" i="24"/>
  <c r="BN338" i="24"/>
  <c r="BM338" i="24"/>
  <c r="BL338" i="24"/>
  <c r="BK338" i="24"/>
  <c r="BJ338" i="24"/>
  <c r="BI338" i="24"/>
  <c r="BG338" i="24"/>
  <c r="BF338" i="24"/>
  <c r="BE338" i="24"/>
  <c r="BD338" i="24"/>
  <c r="BC338" i="24"/>
  <c r="BB338" i="24"/>
  <c r="BA338" i="24"/>
  <c r="AZ338" i="24"/>
  <c r="AY338" i="24"/>
  <c r="BN337" i="24"/>
  <c r="BM337" i="24"/>
  <c r="BL337" i="24"/>
  <c r="BK337" i="24"/>
  <c r="BJ337" i="24"/>
  <c r="BI337" i="24"/>
  <c r="BG337" i="24"/>
  <c r="BF337" i="24"/>
  <c r="BE337" i="24"/>
  <c r="BD337" i="24"/>
  <c r="BC337" i="24"/>
  <c r="BB337" i="24"/>
  <c r="BA337" i="24"/>
  <c r="AZ337" i="24"/>
  <c r="AY337" i="24"/>
  <c r="BN336" i="24"/>
  <c r="BM336" i="24"/>
  <c r="BL336" i="24"/>
  <c r="BK336" i="24"/>
  <c r="BJ336" i="24"/>
  <c r="BI336" i="24"/>
  <c r="BG336" i="24"/>
  <c r="BF336" i="24"/>
  <c r="BE336" i="24"/>
  <c r="BD336" i="24"/>
  <c r="BC336" i="24"/>
  <c r="BB336" i="24"/>
  <c r="BA336" i="24"/>
  <c r="AZ336" i="24"/>
  <c r="AY336" i="24"/>
  <c r="BN335" i="24"/>
  <c r="BM335" i="24"/>
  <c r="BL335" i="24"/>
  <c r="BK335" i="24"/>
  <c r="BJ335" i="24"/>
  <c r="BI335" i="24"/>
  <c r="BG335" i="24"/>
  <c r="BF335" i="24"/>
  <c r="BE335" i="24"/>
  <c r="BD335" i="24"/>
  <c r="BC335" i="24"/>
  <c r="BB335" i="24"/>
  <c r="BA335" i="24"/>
  <c r="AZ335" i="24"/>
  <c r="AY335" i="24"/>
  <c r="BN334" i="24"/>
  <c r="BM334" i="24"/>
  <c r="BL334" i="24"/>
  <c r="BK334" i="24"/>
  <c r="BJ334" i="24"/>
  <c r="BI334" i="24"/>
  <c r="BG334" i="24"/>
  <c r="BF334" i="24"/>
  <c r="BE334" i="24"/>
  <c r="BD334" i="24"/>
  <c r="BC334" i="24"/>
  <c r="BB334" i="24"/>
  <c r="BA334" i="24"/>
  <c r="AZ334" i="24"/>
  <c r="AY334" i="24"/>
  <c r="BN333" i="24"/>
  <c r="BM333" i="24"/>
  <c r="BL333" i="24"/>
  <c r="BK333" i="24"/>
  <c r="BJ333" i="24"/>
  <c r="BI333" i="24"/>
  <c r="BG333" i="24"/>
  <c r="BF333" i="24"/>
  <c r="BE333" i="24"/>
  <c r="BD333" i="24"/>
  <c r="BC333" i="24"/>
  <c r="BB333" i="24"/>
  <c r="BA333" i="24"/>
  <c r="AZ333" i="24"/>
  <c r="AY333" i="24"/>
  <c r="BN332" i="24"/>
  <c r="BM332" i="24"/>
  <c r="BL332" i="24"/>
  <c r="BK332" i="24"/>
  <c r="BJ332" i="24"/>
  <c r="BI332" i="24"/>
  <c r="BG332" i="24"/>
  <c r="BF332" i="24"/>
  <c r="BE332" i="24"/>
  <c r="BD332" i="24"/>
  <c r="BC332" i="24"/>
  <c r="BB332" i="24"/>
  <c r="BA332" i="24"/>
  <c r="AZ332" i="24"/>
  <c r="AY332" i="24"/>
  <c r="BN331" i="24"/>
  <c r="BM331" i="24"/>
  <c r="BL331" i="24"/>
  <c r="BK331" i="24"/>
  <c r="BJ331" i="24"/>
  <c r="BI331" i="24"/>
  <c r="BG331" i="24"/>
  <c r="BF331" i="24"/>
  <c r="BE331" i="24"/>
  <c r="BD331" i="24"/>
  <c r="BC331" i="24"/>
  <c r="BB331" i="24"/>
  <c r="BA331" i="24"/>
  <c r="AZ331" i="24"/>
  <c r="AY331" i="24"/>
  <c r="BN330" i="24"/>
  <c r="BM330" i="24"/>
  <c r="BL330" i="24"/>
  <c r="BK330" i="24"/>
  <c r="BJ330" i="24"/>
  <c r="BI330" i="24"/>
  <c r="BG330" i="24"/>
  <c r="BF330" i="24"/>
  <c r="BE330" i="24"/>
  <c r="BD330" i="24"/>
  <c r="BC330" i="24"/>
  <c r="BB330" i="24"/>
  <c r="BA330" i="24"/>
  <c r="AZ330" i="24"/>
  <c r="AY330" i="24"/>
  <c r="BN329" i="24"/>
  <c r="BM329" i="24"/>
  <c r="BL329" i="24"/>
  <c r="BK329" i="24"/>
  <c r="BJ329" i="24"/>
  <c r="BI329" i="24"/>
  <c r="BG329" i="24"/>
  <c r="BF329" i="24"/>
  <c r="BE329" i="24"/>
  <c r="BD329" i="24"/>
  <c r="BC329" i="24"/>
  <c r="BB329" i="24"/>
  <c r="BA329" i="24"/>
  <c r="AZ329" i="24"/>
  <c r="AY329" i="24"/>
  <c r="BN328" i="24"/>
  <c r="BM328" i="24"/>
  <c r="BL328" i="24"/>
  <c r="BK328" i="24"/>
  <c r="BJ328" i="24"/>
  <c r="BI328" i="24"/>
  <c r="BG328" i="24"/>
  <c r="BF328" i="24"/>
  <c r="BE328" i="24"/>
  <c r="BD328" i="24"/>
  <c r="BC328" i="24"/>
  <c r="BB328" i="24"/>
  <c r="BA328" i="24"/>
  <c r="AZ328" i="24"/>
  <c r="AY328" i="24"/>
  <c r="BN327" i="24"/>
  <c r="BM327" i="24"/>
  <c r="BL327" i="24"/>
  <c r="BK327" i="24"/>
  <c r="BJ327" i="24"/>
  <c r="BI327" i="24"/>
  <c r="BG327" i="24"/>
  <c r="BF327" i="24"/>
  <c r="BE327" i="24"/>
  <c r="BD327" i="24"/>
  <c r="BC327" i="24"/>
  <c r="BB327" i="24"/>
  <c r="BA327" i="24"/>
  <c r="AZ327" i="24"/>
  <c r="AY327" i="24"/>
  <c r="BN326" i="24"/>
  <c r="BM326" i="24"/>
  <c r="BL326" i="24"/>
  <c r="BK326" i="24"/>
  <c r="BJ326" i="24"/>
  <c r="BI326" i="24"/>
  <c r="BG326" i="24"/>
  <c r="BF326" i="24"/>
  <c r="BE326" i="24"/>
  <c r="BD326" i="24"/>
  <c r="BC326" i="24"/>
  <c r="BB326" i="24"/>
  <c r="BA326" i="24"/>
  <c r="AZ326" i="24"/>
  <c r="AY326" i="24"/>
  <c r="BN325" i="24"/>
  <c r="BM325" i="24"/>
  <c r="BL325" i="24"/>
  <c r="BK325" i="24"/>
  <c r="BJ325" i="24"/>
  <c r="BI325" i="24"/>
  <c r="BG325" i="24"/>
  <c r="BF325" i="24"/>
  <c r="BE325" i="24"/>
  <c r="BD325" i="24"/>
  <c r="BC325" i="24"/>
  <c r="BB325" i="24"/>
  <c r="BA325" i="24"/>
  <c r="AZ325" i="24"/>
  <c r="AY325" i="24"/>
  <c r="BN324" i="24"/>
  <c r="BM324" i="24"/>
  <c r="BL324" i="24"/>
  <c r="BK324" i="24"/>
  <c r="BJ324" i="24"/>
  <c r="BI324" i="24"/>
  <c r="BG324" i="24"/>
  <c r="BF324" i="24"/>
  <c r="BE324" i="24"/>
  <c r="BD324" i="24"/>
  <c r="BC324" i="24"/>
  <c r="BB324" i="24"/>
  <c r="BA324" i="24"/>
  <c r="AZ324" i="24"/>
  <c r="AY324" i="24"/>
  <c r="BN323" i="24"/>
  <c r="BM323" i="24"/>
  <c r="BL323" i="24"/>
  <c r="BK323" i="24"/>
  <c r="BJ323" i="24"/>
  <c r="BI323" i="24"/>
  <c r="BG323" i="24"/>
  <c r="BF323" i="24"/>
  <c r="BE323" i="24"/>
  <c r="BD323" i="24"/>
  <c r="BC323" i="24"/>
  <c r="BB323" i="24"/>
  <c r="BA323" i="24"/>
  <c r="AZ323" i="24"/>
  <c r="AY323" i="24"/>
  <c r="BN322" i="24"/>
  <c r="BM322" i="24"/>
  <c r="BL322" i="24"/>
  <c r="BK322" i="24"/>
  <c r="BJ322" i="24"/>
  <c r="BI322" i="24"/>
  <c r="BG322" i="24"/>
  <c r="BF322" i="24"/>
  <c r="BE322" i="24"/>
  <c r="BD322" i="24"/>
  <c r="BC322" i="24"/>
  <c r="BB322" i="24"/>
  <c r="BA322" i="24"/>
  <c r="AZ322" i="24"/>
  <c r="AY322" i="24"/>
  <c r="AE322" i="24"/>
  <c r="AD322" i="24"/>
  <c r="AC322" i="24"/>
  <c r="AB322" i="24"/>
  <c r="Y322" i="24"/>
  <c r="X322" i="24"/>
  <c r="W322" i="24"/>
  <c r="AE321" i="24"/>
  <c r="AD321" i="24"/>
  <c r="AC321" i="24"/>
  <c r="AB321" i="24"/>
  <c r="Y321" i="24"/>
  <c r="X321" i="24"/>
  <c r="W321" i="24"/>
  <c r="AE320" i="24"/>
  <c r="AD320" i="24"/>
  <c r="AC320" i="24"/>
  <c r="AB320" i="24"/>
  <c r="Y320" i="24"/>
  <c r="X320" i="24"/>
  <c r="W320" i="24"/>
  <c r="AE319" i="24"/>
  <c r="AD319" i="24"/>
  <c r="AC319" i="24"/>
  <c r="AB319" i="24"/>
  <c r="Y319" i="24"/>
  <c r="X319" i="24"/>
  <c r="W319" i="24"/>
  <c r="AE318" i="24"/>
  <c r="AD318" i="24"/>
  <c r="AC318" i="24"/>
  <c r="AB318" i="24"/>
  <c r="Y318" i="24"/>
  <c r="X318" i="24"/>
  <c r="W318" i="24"/>
  <c r="BN317" i="24"/>
  <c r="BM317" i="24"/>
  <c r="BL317" i="24"/>
  <c r="BK317" i="24"/>
  <c r="BJ317" i="24"/>
  <c r="BI317" i="24"/>
  <c r="BG317" i="24"/>
  <c r="BF317" i="24"/>
  <c r="BE317" i="24"/>
  <c r="BD317" i="24"/>
  <c r="BC317" i="24"/>
  <c r="BB317" i="24"/>
  <c r="BA317" i="24"/>
  <c r="AZ317" i="24"/>
  <c r="AY317" i="24"/>
  <c r="AE317" i="24"/>
  <c r="AD317" i="24"/>
  <c r="AC317" i="24"/>
  <c r="AB317" i="24"/>
  <c r="Y317" i="24"/>
  <c r="X317" i="24"/>
  <c r="W317" i="24"/>
  <c r="BN316" i="24"/>
  <c r="BM316" i="24"/>
  <c r="BL316" i="24"/>
  <c r="BK316" i="24"/>
  <c r="BJ316" i="24"/>
  <c r="BI316" i="24"/>
  <c r="BG316" i="24"/>
  <c r="BF316" i="24"/>
  <c r="BE316" i="24"/>
  <c r="BD316" i="24"/>
  <c r="BC316" i="24"/>
  <c r="BB316" i="24"/>
  <c r="BA316" i="24"/>
  <c r="AZ316" i="24"/>
  <c r="AY316" i="24"/>
  <c r="AE316" i="24"/>
  <c r="AD316" i="24"/>
  <c r="AC316" i="24"/>
  <c r="AB316" i="24"/>
  <c r="Y316" i="24"/>
  <c r="X316" i="24"/>
  <c r="W316" i="24"/>
  <c r="BN315" i="24"/>
  <c r="BM315" i="24"/>
  <c r="BL315" i="24"/>
  <c r="BK315" i="24"/>
  <c r="BJ315" i="24"/>
  <c r="BI315" i="24"/>
  <c r="BG315" i="24"/>
  <c r="BF315" i="24"/>
  <c r="BE315" i="24"/>
  <c r="BD315" i="24"/>
  <c r="BC315" i="24"/>
  <c r="BB315" i="24"/>
  <c r="BA315" i="24"/>
  <c r="AZ315" i="24"/>
  <c r="AY315" i="24"/>
  <c r="AE315" i="24"/>
  <c r="AD315" i="24"/>
  <c r="AC315" i="24"/>
  <c r="AB315" i="24"/>
  <c r="Y315" i="24"/>
  <c r="X315" i="24"/>
  <c r="W315" i="24"/>
  <c r="BN314" i="24"/>
  <c r="BM314" i="24"/>
  <c r="BL314" i="24"/>
  <c r="BK314" i="24"/>
  <c r="BJ314" i="24"/>
  <c r="BI314" i="24"/>
  <c r="BG314" i="24"/>
  <c r="BF314" i="24"/>
  <c r="BE314" i="24"/>
  <c r="BD314" i="24"/>
  <c r="BC314" i="24"/>
  <c r="BB314" i="24"/>
  <c r="BA314" i="24"/>
  <c r="AZ314" i="24"/>
  <c r="AY314" i="24"/>
  <c r="AE314" i="24"/>
  <c r="AD314" i="24"/>
  <c r="AC314" i="24"/>
  <c r="AB314" i="24"/>
  <c r="Y314" i="24"/>
  <c r="X314" i="24"/>
  <c r="W314" i="24"/>
  <c r="BN313" i="24"/>
  <c r="BM313" i="24"/>
  <c r="BL313" i="24"/>
  <c r="BK313" i="24"/>
  <c r="BJ313" i="24"/>
  <c r="BI313" i="24"/>
  <c r="BG313" i="24"/>
  <c r="BF313" i="24"/>
  <c r="BE313" i="24"/>
  <c r="BD313" i="24"/>
  <c r="BC313" i="24"/>
  <c r="BB313" i="24"/>
  <c r="BA313" i="24"/>
  <c r="AZ313" i="24"/>
  <c r="AY313" i="24"/>
  <c r="AE313" i="24"/>
  <c r="AD313" i="24"/>
  <c r="AC313" i="24"/>
  <c r="AB313" i="24"/>
  <c r="Y313" i="24"/>
  <c r="X313" i="24"/>
  <c r="W313" i="24"/>
  <c r="BN312" i="24"/>
  <c r="BM312" i="24"/>
  <c r="BL312" i="24"/>
  <c r="BK312" i="24"/>
  <c r="BJ312" i="24"/>
  <c r="BI312" i="24"/>
  <c r="BG312" i="24"/>
  <c r="BF312" i="24"/>
  <c r="BE312" i="24"/>
  <c r="BD312" i="24"/>
  <c r="BC312" i="24"/>
  <c r="BB312" i="24"/>
  <c r="BA312" i="24"/>
  <c r="AZ312" i="24"/>
  <c r="AY312" i="24"/>
  <c r="AE312" i="24"/>
  <c r="AD312" i="24"/>
  <c r="AC312" i="24"/>
  <c r="AB312" i="24"/>
  <c r="Y312" i="24"/>
  <c r="X312" i="24"/>
  <c r="W312" i="24"/>
  <c r="BN311" i="24"/>
  <c r="BM311" i="24"/>
  <c r="BL311" i="24"/>
  <c r="BK311" i="24"/>
  <c r="BJ311" i="24"/>
  <c r="BI311" i="24"/>
  <c r="BG311" i="24"/>
  <c r="BF311" i="24"/>
  <c r="BE311" i="24"/>
  <c r="BD311" i="24"/>
  <c r="BC311" i="24"/>
  <c r="BB311" i="24"/>
  <c r="BA311" i="24"/>
  <c r="AZ311" i="24"/>
  <c r="AY311" i="24"/>
  <c r="AE311" i="24"/>
  <c r="AD311" i="24"/>
  <c r="AC311" i="24"/>
  <c r="AB311" i="24"/>
  <c r="Y311" i="24"/>
  <c r="X311" i="24"/>
  <c r="W311" i="24"/>
  <c r="BN310" i="24"/>
  <c r="BM310" i="24"/>
  <c r="BL310" i="24"/>
  <c r="BK310" i="24"/>
  <c r="BJ310" i="24"/>
  <c r="BI310" i="24"/>
  <c r="BG310" i="24"/>
  <c r="BF310" i="24"/>
  <c r="BE310" i="24"/>
  <c r="BD310" i="24"/>
  <c r="BC310" i="24"/>
  <c r="BB310" i="24"/>
  <c r="BA310" i="24"/>
  <c r="AZ310" i="24"/>
  <c r="AY310" i="24"/>
  <c r="AE310" i="24"/>
  <c r="AD310" i="24"/>
  <c r="AC310" i="24"/>
  <c r="AB310" i="24"/>
  <c r="Y310" i="24"/>
  <c r="X310" i="24"/>
  <c r="W310" i="24"/>
  <c r="BN309" i="24"/>
  <c r="BM309" i="24"/>
  <c r="BL309" i="24"/>
  <c r="BK309" i="24"/>
  <c r="BJ309" i="24"/>
  <c r="BI309" i="24"/>
  <c r="BG309" i="24"/>
  <c r="BF309" i="24"/>
  <c r="BE309" i="24"/>
  <c r="BD309" i="24"/>
  <c r="BC309" i="24"/>
  <c r="BB309" i="24"/>
  <c r="BA309" i="24"/>
  <c r="AZ309" i="24"/>
  <c r="AY309" i="24"/>
  <c r="AE309" i="24"/>
  <c r="AD309" i="24"/>
  <c r="AC309" i="24"/>
  <c r="AB309" i="24"/>
  <c r="Y309" i="24"/>
  <c r="X309" i="24"/>
  <c r="W309" i="24"/>
  <c r="BN308" i="24"/>
  <c r="BM308" i="24"/>
  <c r="BL308" i="24"/>
  <c r="BK308" i="24"/>
  <c r="BJ308" i="24"/>
  <c r="BI308" i="24"/>
  <c r="BG308" i="24"/>
  <c r="BF308" i="24"/>
  <c r="BE308" i="24"/>
  <c r="BD308" i="24"/>
  <c r="BC308" i="24"/>
  <c r="BB308" i="24"/>
  <c r="BA308" i="24"/>
  <c r="AZ308" i="24"/>
  <c r="AY308" i="24"/>
  <c r="AE308" i="24"/>
  <c r="AD308" i="24"/>
  <c r="AC308" i="24"/>
  <c r="AB308" i="24"/>
  <c r="Y308" i="24"/>
  <c r="X308" i="24"/>
  <c r="W308" i="24"/>
  <c r="BN307" i="24"/>
  <c r="BM307" i="24"/>
  <c r="BL307" i="24"/>
  <c r="BK307" i="24"/>
  <c r="BJ307" i="24"/>
  <c r="BI307" i="24"/>
  <c r="BG307" i="24"/>
  <c r="BF307" i="24"/>
  <c r="BE307" i="24"/>
  <c r="BD307" i="24"/>
  <c r="BC307" i="24"/>
  <c r="BB307" i="24"/>
  <c r="BA307" i="24"/>
  <c r="AZ307" i="24"/>
  <c r="AY307" i="24"/>
  <c r="AE307" i="24"/>
  <c r="AD307" i="24"/>
  <c r="AC307" i="24"/>
  <c r="AB307" i="24"/>
  <c r="Y307" i="24"/>
  <c r="X307" i="24"/>
  <c r="W307" i="24"/>
  <c r="BN306" i="24"/>
  <c r="BM306" i="24"/>
  <c r="BL306" i="24"/>
  <c r="BK306" i="24"/>
  <c r="BJ306" i="24"/>
  <c r="BI306" i="24"/>
  <c r="BG306" i="24"/>
  <c r="BF306" i="24"/>
  <c r="BE306" i="24"/>
  <c r="BD306" i="24"/>
  <c r="BC306" i="24"/>
  <c r="BB306" i="24"/>
  <c r="BA306" i="24"/>
  <c r="AZ306" i="24"/>
  <c r="AY306" i="24"/>
  <c r="AE306" i="24"/>
  <c r="AD306" i="24"/>
  <c r="AC306" i="24"/>
  <c r="AB306" i="24"/>
  <c r="Y306" i="24"/>
  <c r="X306" i="24"/>
  <c r="W306" i="24"/>
  <c r="BN305" i="24"/>
  <c r="BM305" i="24"/>
  <c r="BL305" i="24"/>
  <c r="BK305" i="24"/>
  <c r="BJ305" i="24"/>
  <c r="BI305" i="24"/>
  <c r="BG305" i="24"/>
  <c r="BF305" i="24"/>
  <c r="BE305" i="24"/>
  <c r="BD305" i="24"/>
  <c r="BC305" i="24"/>
  <c r="BB305" i="24"/>
  <c r="BA305" i="24"/>
  <c r="AZ305" i="24"/>
  <c r="AY305" i="24"/>
  <c r="AE305" i="24"/>
  <c r="AD305" i="24"/>
  <c r="AC305" i="24"/>
  <c r="AB305" i="24"/>
  <c r="Y305" i="24"/>
  <c r="X305" i="24"/>
  <c r="W305" i="24"/>
  <c r="BN304" i="24"/>
  <c r="BM304" i="24"/>
  <c r="BL304" i="24"/>
  <c r="BK304" i="24"/>
  <c r="BJ304" i="24"/>
  <c r="BI304" i="24"/>
  <c r="BG304" i="24"/>
  <c r="BF304" i="24"/>
  <c r="BE304" i="24"/>
  <c r="BD304" i="24"/>
  <c r="BC304" i="24"/>
  <c r="BB304" i="24"/>
  <c r="BA304" i="24"/>
  <c r="AZ304" i="24"/>
  <c r="AY304" i="24"/>
  <c r="AE304" i="24"/>
  <c r="AD304" i="24"/>
  <c r="AC304" i="24"/>
  <c r="AB304" i="24"/>
  <c r="Y304" i="24"/>
  <c r="X304" i="24"/>
  <c r="W304" i="24"/>
  <c r="BN303" i="24"/>
  <c r="BM303" i="24"/>
  <c r="BL303" i="24"/>
  <c r="BK303" i="24"/>
  <c r="BJ303" i="24"/>
  <c r="BI303" i="24"/>
  <c r="BG303" i="24"/>
  <c r="BF303" i="24"/>
  <c r="BE303" i="24"/>
  <c r="BD303" i="24"/>
  <c r="BC303" i="24"/>
  <c r="BB303" i="24"/>
  <c r="BA303" i="24"/>
  <c r="AZ303" i="24"/>
  <c r="AY303" i="24"/>
  <c r="U303" i="24"/>
  <c r="T303" i="24"/>
  <c r="S303" i="24"/>
  <c r="R303" i="24"/>
  <c r="Q303" i="24"/>
  <c r="P303" i="24"/>
  <c r="O303" i="24"/>
  <c r="BN302" i="24"/>
  <c r="BM302" i="24"/>
  <c r="BL302" i="24"/>
  <c r="BK302" i="24"/>
  <c r="BJ302" i="24"/>
  <c r="BI302" i="24"/>
  <c r="BG302" i="24"/>
  <c r="BF302" i="24"/>
  <c r="BE302" i="24"/>
  <c r="BD302" i="24"/>
  <c r="BC302" i="24"/>
  <c r="BB302" i="24"/>
  <c r="BA302" i="24"/>
  <c r="AZ302" i="24"/>
  <c r="AY302" i="24"/>
  <c r="BN301" i="24"/>
  <c r="BM301" i="24"/>
  <c r="BL301" i="24"/>
  <c r="BK301" i="24"/>
  <c r="BJ301" i="24"/>
  <c r="BI301" i="24"/>
  <c r="BG301" i="24"/>
  <c r="BF301" i="24"/>
  <c r="BE301" i="24"/>
  <c r="BD301" i="24"/>
  <c r="BC301" i="24"/>
  <c r="BB301" i="24"/>
  <c r="BA301" i="24"/>
  <c r="AZ301" i="24"/>
  <c r="AY301" i="24"/>
  <c r="BN300" i="24"/>
  <c r="BM300" i="24"/>
  <c r="BL300" i="24"/>
  <c r="BK300" i="24"/>
  <c r="BJ300" i="24"/>
  <c r="BI300" i="24"/>
  <c r="BG300" i="24"/>
  <c r="BF300" i="24"/>
  <c r="BE300" i="24"/>
  <c r="BD300" i="24"/>
  <c r="BC300" i="24"/>
  <c r="BB300" i="24"/>
  <c r="BA300" i="24"/>
  <c r="AZ300" i="24"/>
  <c r="AY300" i="24"/>
  <c r="BN299" i="24"/>
  <c r="BM299" i="24"/>
  <c r="BL299" i="24"/>
  <c r="BK299" i="24"/>
  <c r="BJ299" i="24"/>
  <c r="BI299" i="24"/>
  <c r="BG299" i="24"/>
  <c r="BF299" i="24"/>
  <c r="BE299" i="24"/>
  <c r="BD299" i="24"/>
  <c r="BC299" i="24"/>
  <c r="BB299" i="24"/>
  <c r="BA299" i="24"/>
  <c r="AZ299" i="24"/>
  <c r="AY299" i="24"/>
  <c r="BN298" i="24"/>
  <c r="BM298" i="24"/>
  <c r="BL298" i="24"/>
  <c r="BK298" i="24"/>
  <c r="BJ298" i="24"/>
  <c r="BI298" i="24"/>
  <c r="BG298" i="24"/>
  <c r="BF298" i="24"/>
  <c r="BE298" i="24"/>
  <c r="BD298" i="24"/>
  <c r="BC298" i="24"/>
  <c r="BB298" i="24"/>
  <c r="BA298" i="24"/>
  <c r="AZ298" i="24"/>
  <c r="AY298" i="24"/>
  <c r="BN293" i="24"/>
  <c r="BM293" i="24"/>
  <c r="BL293" i="24"/>
  <c r="BK293" i="24"/>
  <c r="BJ293" i="24"/>
  <c r="BI293" i="24"/>
  <c r="BG293" i="24"/>
  <c r="BF293" i="24"/>
  <c r="BE293" i="24"/>
  <c r="BD293" i="24"/>
  <c r="BC293" i="24"/>
  <c r="BB293" i="24"/>
  <c r="BA293" i="24"/>
  <c r="AZ293" i="24"/>
  <c r="AY293" i="24"/>
  <c r="BN292" i="24"/>
  <c r="BM292" i="24"/>
  <c r="BL292" i="24"/>
  <c r="BK292" i="24"/>
  <c r="BJ292" i="24"/>
  <c r="BI292" i="24"/>
  <c r="BG292" i="24"/>
  <c r="BF292" i="24"/>
  <c r="BE292" i="24"/>
  <c r="BD292" i="24"/>
  <c r="BC292" i="24"/>
  <c r="BB292" i="24"/>
  <c r="BA292" i="24"/>
  <c r="AZ292" i="24"/>
  <c r="AY292" i="24"/>
  <c r="BN291" i="24"/>
  <c r="BM291" i="24"/>
  <c r="BL291" i="24"/>
  <c r="BK291" i="24"/>
  <c r="BJ291" i="24"/>
  <c r="BI291" i="24"/>
  <c r="BG291" i="24"/>
  <c r="BF291" i="24"/>
  <c r="BE291" i="24"/>
  <c r="BD291" i="24"/>
  <c r="BC291" i="24"/>
  <c r="BB291" i="24"/>
  <c r="BA291" i="24"/>
  <c r="AZ291" i="24"/>
  <c r="AY291" i="24"/>
  <c r="BN290" i="24"/>
  <c r="BM290" i="24"/>
  <c r="BL290" i="24"/>
  <c r="BK290" i="24"/>
  <c r="BJ290" i="24"/>
  <c r="BI290" i="24"/>
  <c r="BG290" i="24"/>
  <c r="BF290" i="24"/>
  <c r="BE290" i="24"/>
  <c r="BD290" i="24"/>
  <c r="BC290" i="24"/>
  <c r="BB290" i="24"/>
  <c r="BA290" i="24"/>
  <c r="AZ290" i="24"/>
  <c r="AY290" i="24"/>
  <c r="BN289" i="24"/>
  <c r="BM289" i="24"/>
  <c r="BL289" i="24"/>
  <c r="BK289" i="24"/>
  <c r="BJ289" i="24"/>
  <c r="BI289" i="24"/>
  <c r="BG289" i="24"/>
  <c r="BF289" i="24"/>
  <c r="BE289" i="24"/>
  <c r="BD289" i="24"/>
  <c r="BC289" i="24"/>
  <c r="BB289" i="24"/>
  <c r="BA289" i="24"/>
  <c r="AZ289" i="24"/>
  <c r="AY289" i="24"/>
  <c r="BN288" i="24"/>
  <c r="BM288" i="24"/>
  <c r="BL288" i="24"/>
  <c r="BK288" i="24"/>
  <c r="BJ288" i="24"/>
  <c r="BI288" i="24"/>
  <c r="BG288" i="24"/>
  <c r="BF288" i="24"/>
  <c r="BE288" i="24"/>
  <c r="BD288" i="24"/>
  <c r="BC288" i="24"/>
  <c r="BB288" i="24"/>
  <c r="BA288" i="24"/>
  <c r="AZ288" i="24"/>
  <c r="AY288" i="24"/>
  <c r="BN287" i="24"/>
  <c r="BM287" i="24"/>
  <c r="BL287" i="24"/>
  <c r="BK287" i="24"/>
  <c r="BJ287" i="24"/>
  <c r="BI287" i="24"/>
  <c r="BG287" i="24"/>
  <c r="BF287" i="24"/>
  <c r="BE287" i="24"/>
  <c r="BD287" i="24"/>
  <c r="BC287" i="24"/>
  <c r="BB287" i="24"/>
  <c r="BA287" i="24"/>
  <c r="AZ287" i="24"/>
  <c r="AY287" i="24"/>
  <c r="BN286" i="24"/>
  <c r="BM286" i="24"/>
  <c r="BL286" i="24"/>
  <c r="BK286" i="24"/>
  <c r="BJ286" i="24"/>
  <c r="BI286" i="24"/>
  <c r="BG286" i="24"/>
  <c r="BF286" i="24"/>
  <c r="BE286" i="24"/>
  <c r="BD286" i="24"/>
  <c r="BC286" i="24"/>
  <c r="BB286" i="24"/>
  <c r="BA286" i="24"/>
  <c r="AZ286" i="24"/>
  <c r="AY286" i="24"/>
  <c r="BN285" i="24"/>
  <c r="BM285" i="24"/>
  <c r="BL285" i="24"/>
  <c r="BK285" i="24"/>
  <c r="BJ285" i="24"/>
  <c r="BI285" i="24"/>
  <c r="BG285" i="24"/>
  <c r="BF285" i="24"/>
  <c r="BE285" i="24"/>
  <c r="BD285" i="24"/>
  <c r="BC285" i="24"/>
  <c r="BB285" i="24"/>
  <c r="BA285" i="24"/>
  <c r="AZ285" i="24"/>
  <c r="AY285" i="24"/>
  <c r="BN284" i="24"/>
  <c r="BM284" i="24"/>
  <c r="BL284" i="24"/>
  <c r="BK284" i="24"/>
  <c r="BJ284" i="24"/>
  <c r="BI284" i="24"/>
  <c r="BG284" i="24"/>
  <c r="BF284" i="24"/>
  <c r="BE284" i="24"/>
  <c r="BD284" i="24"/>
  <c r="BC284" i="24"/>
  <c r="BB284" i="24"/>
  <c r="BA284" i="24"/>
  <c r="AZ284" i="24"/>
  <c r="AY284" i="24"/>
  <c r="BN283" i="24"/>
  <c r="BM283" i="24"/>
  <c r="BL283" i="24"/>
  <c r="BK283" i="24"/>
  <c r="BJ283" i="24"/>
  <c r="BI283" i="24"/>
  <c r="BG283" i="24"/>
  <c r="BF283" i="24"/>
  <c r="BE283" i="24"/>
  <c r="BD283" i="24"/>
  <c r="BC283" i="24"/>
  <c r="BB283" i="24"/>
  <c r="BA283" i="24"/>
  <c r="AZ283" i="24"/>
  <c r="AY283" i="24"/>
  <c r="BN282" i="24"/>
  <c r="BM282" i="24"/>
  <c r="BL282" i="24"/>
  <c r="BK282" i="24"/>
  <c r="BJ282" i="24"/>
  <c r="BI282" i="24"/>
  <c r="BG282" i="24"/>
  <c r="BF282" i="24"/>
  <c r="BE282" i="24"/>
  <c r="BD282" i="24"/>
  <c r="BC282" i="24"/>
  <c r="BB282" i="24"/>
  <c r="BA282" i="24"/>
  <c r="AZ282" i="24"/>
  <c r="AY282" i="24"/>
  <c r="BN281" i="24"/>
  <c r="BM281" i="24"/>
  <c r="BL281" i="24"/>
  <c r="BK281" i="24"/>
  <c r="BJ281" i="24"/>
  <c r="BI281" i="24"/>
  <c r="BG281" i="24"/>
  <c r="BF281" i="24"/>
  <c r="BE281" i="24"/>
  <c r="BD281" i="24"/>
  <c r="BC281" i="24"/>
  <c r="BB281" i="24"/>
  <c r="BA281" i="24"/>
  <c r="AZ281" i="24"/>
  <c r="AY281" i="24"/>
  <c r="BN280" i="24"/>
  <c r="BM280" i="24"/>
  <c r="BL280" i="24"/>
  <c r="BK280" i="24"/>
  <c r="BJ280" i="24"/>
  <c r="BI280" i="24"/>
  <c r="BG280" i="24"/>
  <c r="BF280" i="24"/>
  <c r="BE280" i="24"/>
  <c r="BD280" i="24"/>
  <c r="BC280" i="24"/>
  <c r="BB280" i="24"/>
  <c r="BA280" i="24"/>
  <c r="AZ280" i="24"/>
  <c r="AY280" i="24"/>
  <c r="BN279" i="24"/>
  <c r="BM279" i="24"/>
  <c r="BL279" i="24"/>
  <c r="BK279" i="24"/>
  <c r="BJ279" i="24"/>
  <c r="BI279" i="24"/>
  <c r="BG279" i="24"/>
  <c r="BF279" i="24"/>
  <c r="BE279" i="24"/>
  <c r="BD279" i="24"/>
  <c r="BC279" i="24"/>
  <c r="BB279" i="24"/>
  <c r="BA279" i="24"/>
  <c r="AZ279" i="24"/>
  <c r="AY279" i="24"/>
  <c r="BN278" i="24"/>
  <c r="BM278" i="24"/>
  <c r="BL278" i="24"/>
  <c r="BK278" i="24"/>
  <c r="BJ278" i="24"/>
  <c r="BI278" i="24"/>
  <c r="BG278" i="24"/>
  <c r="BF278" i="24"/>
  <c r="BE278" i="24"/>
  <c r="BD278" i="24"/>
  <c r="BC278" i="24"/>
  <c r="BB278" i="24"/>
  <c r="BA278" i="24"/>
  <c r="AZ278" i="24"/>
  <c r="AY278" i="24"/>
  <c r="BN277" i="24"/>
  <c r="BM277" i="24"/>
  <c r="BL277" i="24"/>
  <c r="BK277" i="24"/>
  <c r="BJ277" i="24"/>
  <c r="BI277" i="24"/>
  <c r="BG277" i="24"/>
  <c r="BF277" i="24"/>
  <c r="BE277" i="24"/>
  <c r="BD277" i="24"/>
  <c r="BC277" i="24"/>
  <c r="BB277" i="24"/>
  <c r="BA277" i="24"/>
  <c r="AZ277" i="24"/>
  <c r="AY277" i="24"/>
  <c r="BN276" i="24"/>
  <c r="BM276" i="24"/>
  <c r="BL276" i="24"/>
  <c r="BK276" i="24"/>
  <c r="BJ276" i="24"/>
  <c r="BI276" i="24"/>
  <c r="BG276" i="24"/>
  <c r="BF276" i="24"/>
  <c r="BE276" i="24"/>
  <c r="BD276" i="24"/>
  <c r="BC276" i="24"/>
  <c r="BB276" i="24"/>
  <c r="BA276" i="24"/>
  <c r="AZ276" i="24"/>
  <c r="AY276" i="24"/>
  <c r="BN275" i="24"/>
  <c r="BM275" i="24"/>
  <c r="BL275" i="24"/>
  <c r="BK275" i="24"/>
  <c r="BJ275" i="24"/>
  <c r="BI275" i="24"/>
  <c r="BG275" i="24"/>
  <c r="BF275" i="24"/>
  <c r="BE275" i="24"/>
  <c r="BD275" i="24"/>
  <c r="BC275" i="24"/>
  <c r="BB275" i="24"/>
  <c r="BA275" i="24"/>
  <c r="AZ275" i="24"/>
  <c r="AY275" i="24"/>
  <c r="BN274" i="24"/>
  <c r="BM274" i="24"/>
  <c r="BL274" i="24"/>
  <c r="BK274" i="24"/>
  <c r="BJ274" i="24"/>
  <c r="BI274" i="24"/>
  <c r="BG274" i="24"/>
  <c r="BF274" i="24"/>
  <c r="BE274" i="24"/>
  <c r="BD274" i="24"/>
  <c r="BC274" i="24"/>
  <c r="BB274" i="24"/>
  <c r="BA274" i="24"/>
  <c r="AZ274" i="24"/>
  <c r="AY274" i="24"/>
  <c r="AE270" i="24"/>
  <c r="AD270" i="24"/>
  <c r="AC270" i="24"/>
  <c r="AB270" i="24"/>
  <c r="Y270" i="24"/>
  <c r="X270" i="24"/>
  <c r="W270" i="24"/>
  <c r="KL269" i="24"/>
  <c r="BN269" i="24"/>
  <c r="BM269" i="24"/>
  <c r="BL269" i="24"/>
  <c r="BK269" i="24"/>
  <c r="BJ269" i="24"/>
  <c r="BI269" i="24"/>
  <c r="BG269" i="24"/>
  <c r="BF269" i="24"/>
  <c r="BE269" i="24"/>
  <c r="BD269" i="24"/>
  <c r="BC269" i="24"/>
  <c r="BB269" i="24"/>
  <c r="BA269" i="24"/>
  <c r="AZ269" i="24"/>
  <c r="AY269" i="24"/>
  <c r="AE269" i="24"/>
  <c r="AD269" i="24"/>
  <c r="AC269" i="24"/>
  <c r="AB269" i="24"/>
  <c r="Y269" i="24"/>
  <c r="X269" i="24"/>
  <c r="W269" i="24"/>
  <c r="KL268" i="24"/>
  <c r="BN268" i="24"/>
  <c r="BM268" i="24"/>
  <c r="BL268" i="24"/>
  <c r="BK268" i="24"/>
  <c r="BJ268" i="24"/>
  <c r="BI268" i="24"/>
  <c r="BG268" i="24"/>
  <c r="BF268" i="24"/>
  <c r="BE268" i="24"/>
  <c r="BD268" i="24"/>
  <c r="BC268" i="24"/>
  <c r="BB268" i="24"/>
  <c r="BA268" i="24"/>
  <c r="AZ268" i="24"/>
  <c r="AY268" i="24"/>
  <c r="AE268" i="24"/>
  <c r="AD268" i="24"/>
  <c r="AC268" i="24"/>
  <c r="AB268" i="24"/>
  <c r="Y268" i="24"/>
  <c r="X268" i="24"/>
  <c r="W268" i="24"/>
  <c r="KL267" i="24"/>
  <c r="BN267" i="24"/>
  <c r="BM267" i="24"/>
  <c r="BL267" i="24"/>
  <c r="BK267" i="24"/>
  <c r="BJ267" i="24"/>
  <c r="BI267" i="24"/>
  <c r="BG267" i="24"/>
  <c r="BF267" i="24"/>
  <c r="BE267" i="24"/>
  <c r="BD267" i="24"/>
  <c r="BC267" i="24"/>
  <c r="BB267" i="24"/>
  <c r="BA267" i="24"/>
  <c r="AZ267" i="24"/>
  <c r="AY267" i="24"/>
  <c r="AE267" i="24"/>
  <c r="AD267" i="24"/>
  <c r="AC267" i="24"/>
  <c r="AB267" i="24"/>
  <c r="Y267" i="24"/>
  <c r="X267" i="24"/>
  <c r="W267" i="24"/>
  <c r="KL266" i="24"/>
  <c r="BN266" i="24"/>
  <c r="BM266" i="24"/>
  <c r="BL266" i="24"/>
  <c r="BK266" i="24"/>
  <c r="BJ266" i="24"/>
  <c r="BI266" i="24"/>
  <c r="BG266" i="24"/>
  <c r="BF266" i="24"/>
  <c r="BE266" i="24"/>
  <c r="BD266" i="24"/>
  <c r="BC266" i="24"/>
  <c r="BB266" i="24"/>
  <c r="BA266" i="24"/>
  <c r="AZ266" i="24"/>
  <c r="AY266" i="24"/>
  <c r="AE266" i="24"/>
  <c r="AD266" i="24"/>
  <c r="AC266" i="24"/>
  <c r="AB266" i="24"/>
  <c r="Y266" i="24"/>
  <c r="X266" i="24"/>
  <c r="W266" i="24"/>
  <c r="KL265" i="24"/>
  <c r="BN265" i="24"/>
  <c r="BM265" i="24"/>
  <c r="BL265" i="24"/>
  <c r="BK265" i="24"/>
  <c r="BJ265" i="24"/>
  <c r="BI265" i="24"/>
  <c r="BG265" i="24"/>
  <c r="BF265" i="24"/>
  <c r="BE265" i="24"/>
  <c r="BD265" i="24"/>
  <c r="BC265" i="24"/>
  <c r="BB265" i="24"/>
  <c r="BA265" i="24"/>
  <c r="AZ265" i="24"/>
  <c r="AY265" i="24"/>
  <c r="AE265" i="24"/>
  <c r="AD265" i="24"/>
  <c r="AC265" i="24"/>
  <c r="AB265" i="24"/>
  <c r="Y265" i="24"/>
  <c r="X265" i="24"/>
  <c r="W265" i="24"/>
  <c r="KL264" i="24"/>
  <c r="BN264" i="24"/>
  <c r="BM264" i="24"/>
  <c r="BL264" i="24"/>
  <c r="BK264" i="24"/>
  <c r="BJ264" i="24"/>
  <c r="BI264" i="24"/>
  <c r="BG264" i="24"/>
  <c r="BF264" i="24"/>
  <c r="BE264" i="24"/>
  <c r="BD264" i="24"/>
  <c r="BC264" i="24"/>
  <c r="BB264" i="24"/>
  <c r="BA264" i="24"/>
  <c r="AZ264" i="24"/>
  <c r="AY264" i="24"/>
  <c r="AE264" i="24"/>
  <c r="AD264" i="24"/>
  <c r="AC264" i="24"/>
  <c r="AB264" i="24"/>
  <c r="Y264" i="24"/>
  <c r="X264" i="24"/>
  <c r="W264" i="24"/>
  <c r="KL263" i="24"/>
  <c r="BN263" i="24"/>
  <c r="BM263" i="24"/>
  <c r="BL263" i="24"/>
  <c r="BK263" i="24"/>
  <c r="BJ263" i="24"/>
  <c r="BI263" i="24"/>
  <c r="BG263" i="24"/>
  <c r="BF263" i="24"/>
  <c r="BE263" i="24"/>
  <c r="BD263" i="24"/>
  <c r="BC263" i="24"/>
  <c r="BB263" i="24"/>
  <c r="BA263" i="24"/>
  <c r="AZ263" i="24"/>
  <c r="AY263" i="24"/>
  <c r="AE263" i="24"/>
  <c r="AD263" i="24"/>
  <c r="AC263" i="24"/>
  <c r="AB263" i="24"/>
  <c r="Y263" i="24"/>
  <c r="X263" i="24"/>
  <c r="W263" i="24"/>
  <c r="KL262" i="24"/>
  <c r="BN262" i="24"/>
  <c r="BM262" i="24"/>
  <c r="BL262" i="24"/>
  <c r="BK262" i="24"/>
  <c r="BJ262" i="24"/>
  <c r="BI262" i="24"/>
  <c r="BG262" i="24"/>
  <c r="BF262" i="24"/>
  <c r="BE262" i="24"/>
  <c r="BD262" i="24"/>
  <c r="BC262" i="24"/>
  <c r="BB262" i="24"/>
  <c r="BA262" i="24"/>
  <c r="AZ262" i="24"/>
  <c r="AY262" i="24"/>
  <c r="AE262" i="24"/>
  <c r="AD262" i="24"/>
  <c r="AC262" i="24"/>
  <c r="AB262" i="24"/>
  <c r="Y262" i="24"/>
  <c r="X262" i="24"/>
  <c r="W262" i="24"/>
  <c r="KL261" i="24"/>
  <c r="BN261" i="24"/>
  <c r="BM261" i="24"/>
  <c r="BL261" i="24"/>
  <c r="BK261" i="24"/>
  <c r="BJ261" i="24"/>
  <c r="BI261" i="24"/>
  <c r="BG261" i="24"/>
  <c r="BF261" i="24"/>
  <c r="BE261" i="24"/>
  <c r="BD261" i="24"/>
  <c r="BC261" i="24"/>
  <c r="BB261" i="24"/>
  <c r="BA261" i="24"/>
  <c r="AZ261" i="24"/>
  <c r="AY261" i="24"/>
  <c r="AE261" i="24"/>
  <c r="AD261" i="24"/>
  <c r="AC261" i="24"/>
  <c r="AB261" i="24"/>
  <c r="Y261" i="24"/>
  <c r="X261" i="24"/>
  <c r="W261" i="24"/>
  <c r="KL260" i="24"/>
  <c r="BN260" i="24"/>
  <c r="BM260" i="24"/>
  <c r="BL260" i="24"/>
  <c r="BK260" i="24"/>
  <c r="BJ260" i="24"/>
  <c r="BI260" i="24"/>
  <c r="BG260" i="24"/>
  <c r="BF260" i="24"/>
  <c r="BE260" i="24"/>
  <c r="BD260" i="24"/>
  <c r="BC260" i="24"/>
  <c r="BB260" i="24"/>
  <c r="BA260" i="24"/>
  <c r="AZ260" i="24"/>
  <c r="AY260" i="24"/>
  <c r="AE260" i="24"/>
  <c r="AD260" i="24"/>
  <c r="AC260" i="24"/>
  <c r="AB260" i="24"/>
  <c r="Y260" i="24"/>
  <c r="X260" i="24"/>
  <c r="W260" i="24"/>
  <c r="KL259" i="24"/>
  <c r="BN259" i="24"/>
  <c r="BM259" i="24"/>
  <c r="BL259" i="24"/>
  <c r="BK259" i="24"/>
  <c r="BJ259" i="24"/>
  <c r="BI259" i="24"/>
  <c r="BG259" i="24"/>
  <c r="BF259" i="24"/>
  <c r="BE259" i="24"/>
  <c r="BD259" i="24"/>
  <c r="BC259" i="24"/>
  <c r="BB259" i="24"/>
  <c r="BA259" i="24"/>
  <c r="AZ259" i="24"/>
  <c r="AY259" i="24"/>
  <c r="AE259" i="24"/>
  <c r="AD259" i="24"/>
  <c r="AC259" i="24"/>
  <c r="AB259" i="24"/>
  <c r="Y259" i="24"/>
  <c r="X259" i="24"/>
  <c r="W259" i="24"/>
  <c r="KL258" i="24"/>
  <c r="BN258" i="24"/>
  <c r="BM258" i="24"/>
  <c r="BL258" i="24"/>
  <c r="BK258" i="24"/>
  <c r="BJ258" i="24"/>
  <c r="BI258" i="24"/>
  <c r="BG258" i="24"/>
  <c r="BF258" i="24"/>
  <c r="BE258" i="24"/>
  <c r="BD258" i="24"/>
  <c r="BC258" i="24"/>
  <c r="BB258" i="24"/>
  <c r="BA258" i="24"/>
  <c r="AZ258" i="24"/>
  <c r="AY258" i="24"/>
  <c r="AE258" i="24"/>
  <c r="AD258" i="24"/>
  <c r="AC258" i="24"/>
  <c r="AB258" i="24"/>
  <c r="Y258" i="24"/>
  <c r="X258" i="24"/>
  <c r="W258" i="24"/>
  <c r="KL257" i="24"/>
  <c r="BN257" i="24"/>
  <c r="BM257" i="24"/>
  <c r="BL257" i="24"/>
  <c r="BK257" i="24"/>
  <c r="BJ257" i="24"/>
  <c r="BI257" i="24"/>
  <c r="BG257" i="24"/>
  <c r="BF257" i="24"/>
  <c r="BE257" i="24"/>
  <c r="BD257" i="24"/>
  <c r="BC257" i="24"/>
  <c r="BB257" i="24"/>
  <c r="BA257" i="24"/>
  <c r="AZ257" i="24"/>
  <c r="AY257" i="24"/>
  <c r="AE257" i="24"/>
  <c r="AD257" i="24"/>
  <c r="AC257" i="24"/>
  <c r="AB257" i="24"/>
  <c r="Y257" i="24"/>
  <c r="X257" i="24"/>
  <c r="W257" i="24"/>
  <c r="KL256" i="24"/>
  <c r="BN256" i="24"/>
  <c r="BM256" i="24"/>
  <c r="BL256" i="24"/>
  <c r="BK256" i="24"/>
  <c r="BJ256" i="24"/>
  <c r="BI256" i="24"/>
  <c r="BG256" i="24"/>
  <c r="BF256" i="24"/>
  <c r="BE256" i="24"/>
  <c r="BD256" i="24"/>
  <c r="BC256" i="24"/>
  <c r="BB256" i="24"/>
  <c r="BA256" i="24"/>
  <c r="AZ256" i="24"/>
  <c r="AY256" i="24"/>
  <c r="AE256" i="24"/>
  <c r="AD256" i="24"/>
  <c r="AC256" i="24"/>
  <c r="AB256" i="24"/>
  <c r="Y256" i="24"/>
  <c r="X256" i="24"/>
  <c r="W256" i="24"/>
  <c r="KL255" i="24"/>
  <c r="BN255" i="24"/>
  <c r="BM255" i="24"/>
  <c r="BL255" i="24"/>
  <c r="BK255" i="24"/>
  <c r="BJ255" i="24"/>
  <c r="BI255" i="24"/>
  <c r="BG255" i="24"/>
  <c r="BF255" i="24"/>
  <c r="BE255" i="24"/>
  <c r="BD255" i="24"/>
  <c r="BC255" i="24"/>
  <c r="BB255" i="24"/>
  <c r="BA255" i="24"/>
  <c r="AZ255" i="24"/>
  <c r="AY255" i="24"/>
  <c r="AE255" i="24"/>
  <c r="AD255" i="24"/>
  <c r="AC255" i="24"/>
  <c r="AB255" i="24"/>
  <c r="Y255" i="24"/>
  <c r="X255" i="24"/>
  <c r="W255" i="24"/>
  <c r="KL254" i="24"/>
  <c r="BN254" i="24"/>
  <c r="BM254" i="24"/>
  <c r="BL254" i="24"/>
  <c r="BK254" i="24"/>
  <c r="BJ254" i="24"/>
  <c r="BI254" i="24"/>
  <c r="BG254" i="24"/>
  <c r="BF254" i="24"/>
  <c r="BE254" i="24"/>
  <c r="BD254" i="24"/>
  <c r="BC254" i="24"/>
  <c r="BB254" i="24"/>
  <c r="BA254" i="24"/>
  <c r="AZ254" i="24"/>
  <c r="AY254" i="24"/>
  <c r="AE254" i="24"/>
  <c r="AD254" i="24"/>
  <c r="AC254" i="24"/>
  <c r="AB254" i="24"/>
  <c r="Y254" i="24"/>
  <c r="X254" i="24"/>
  <c r="W254" i="24"/>
  <c r="KL253" i="24"/>
  <c r="BN253" i="24"/>
  <c r="BM253" i="24"/>
  <c r="BL253" i="24"/>
  <c r="BK253" i="24"/>
  <c r="BJ253" i="24"/>
  <c r="BI253" i="24"/>
  <c r="BG253" i="24"/>
  <c r="BF253" i="24"/>
  <c r="BE253" i="24"/>
  <c r="BD253" i="24"/>
  <c r="BC253" i="24"/>
  <c r="BB253" i="24"/>
  <c r="BA253" i="24"/>
  <c r="AZ253" i="24"/>
  <c r="AY253" i="24"/>
  <c r="AE253" i="24"/>
  <c r="AD253" i="24"/>
  <c r="AC253" i="24"/>
  <c r="AB253" i="24"/>
  <c r="Y253" i="24"/>
  <c r="X253" i="24"/>
  <c r="W253" i="24"/>
  <c r="KL252" i="24"/>
  <c r="BN252" i="24"/>
  <c r="BM252" i="24"/>
  <c r="BL252" i="24"/>
  <c r="BK252" i="24"/>
  <c r="BJ252" i="24"/>
  <c r="BI252" i="24"/>
  <c r="BG252" i="24"/>
  <c r="BF252" i="24"/>
  <c r="BE252" i="24"/>
  <c r="BD252" i="24"/>
  <c r="BC252" i="24"/>
  <c r="BB252" i="24"/>
  <c r="BA252" i="24"/>
  <c r="AZ252" i="24"/>
  <c r="AY252" i="24"/>
  <c r="AE252" i="24"/>
  <c r="AD252" i="24"/>
  <c r="AC252" i="24"/>
  <c r="AB252" i="24"/>
  <c r="Y252" i="24"/>
  <c r="X252" i="24"/>
  <c r="W252" i="24"/>
  <c r="KL251" i="24"/>
  <c r="BN251" i="24"/>
  <c r="BM251" i="24"/>
  <c r="BL251" i="24"/>
  <c r="BK251" i="24"/>
  <c r="BJ251" i="24"/>
  <c r="BI251" i="24"/>
  <c r="BG251" i="24"/>
  <c r="BF251" i="24"/>
  <c r="BE251" i="24"/>
  <c r="BD251" i="24"/>
  <c r="BC251" i="24"/>
  <c r="BB251" i="24"/>
  <c r="BA251" i="24"/>
  <c r="AZ251" i="24"/>
  <c r="AY251" i="24"/>
  <c r="U251" i="24"/>
  <c r="T251" i="24"/>
  <c r="S251" i="24"/>
  <c r="R251" i="24"/>
  <c r="Q251" i="24"/>
  <c r="P251" i="24"/>
  <c r="O251" i="24"/>
  <c r="KL250" i="24"/>
  <c r="BN250" i="24"/>
  <c r="BM250" i="24"/>
  <c r="BL250" i="24"/>
  <c r="BK250" i="24"/>
  <c r="BJ250" i="24"/>
  <c r="BI250" i="24"/>
  <c r="BG250" i="24"/>
  <c r="BF250" i="24"/>
  <c r="BE250" i="24"/>
  <c r="BD250" i="24"/>
  <c r="BC250" i="24"/>
  <c r="BB250" i="24"/>
  <c r="BA250" i="24"/>
  <c r="AZ250" i="24"/>
  <c r="AY250" i="24"/>
  <c r="KL249" i="24"/>
  <c r="KL245" i="24"/>
  <c r="BN245" i="24"/>
  <c r="BM245" i="24"/>
  <c r="BL245" i="24"/>
  <c r="BK245" i="24"/>
  <c r="BJ245" i="24"/>
  <c r="BG245" i="24"/>
  <c r="BF245" i="24"/>
  <c r="BE245" i="24"/>
  <c r="BD245" i="24"/>
  <c r="BB245" i="24"/>
  <c r="BA245" i="24"/>
  <c r="AZ245" i="24"/>
  <c r="AY245" i="24"/>
  <c r="KL244" i="24"/>
  <c r="BN244" i="24"/>
  <c r="BM244" i="24"/>
  <c r="BL244" i="24"/>
  <c r="BK244" i="24"/>
  <c r="BJ244" i="24"/>
  <c r="BI244" i="24"/>
  <c r="BG244" i="24"/>
  <c r="BF244" i="24"/>
  <c r="BE244" i="24"/>
  <c r="BD244" i="24"/>
  <c r="BC244" i="24"/>
  <c r="BB244" i="24"/>
  <c r="BA244" i="24"/>
  <c r="AZ244" i="24"/>
  <c r="AY244" i="24"/>
  <c r="KR243" i="24"/>
  <c r="KL243" i="24"/>
  <c r="BN243" i="24"/>
  <c r="BM243" i="24"/>
  <c r="BL243" i="24"/>
  <c r="BK243" i="24"/>
  <c r="BJ243" i="24"/>
  <c r="BI243" i="24"/>
  <c r="BG243" i="24"/>
  <c r="BF243" i="24"/>
  <c r="BE243" i="24"/>
  <c r="BD243" i="24"/>
  <c r="BC243" i="24"/>
  <c r="BB243" i="24"/>
  <c r="BA243" i="24"/>
  <c r="AZ243" i="24"/>
  <c r="AY243" i="24"/>
  <c r="KR242" i="24"/>
  <c r="KL242" i="24"/>
  <c r="BN242" i="24"/>
  <c r="BM242" i="24"/>
  <c r="BL242" i="24"/>
  <c r="BK242" i="24"/>
  <c r="BJ242" i="24"/>
  <c r="BI242" i="24"/>
  <c r="BG242" i="24"/>
  <c r="BF242" i="24"/>
  <c r="BE242" i="24"/>
  <c r="BD242" i="24"/>
  <c r="BC242" i="24"/>
  <c r="BB242" i="24"/>
  <c r="BA242" i="24"/>
  <c r="AZ242" i="24"/>
  <c r="AY242" i="24"/>
  <c r="KR241" i="24"/>
  <c r="KL241" i="24"/>
  <c r="BN241" i="24"/>
  <c r="BM241" i="24"/>
  <c r="BL241" i="24"/>
  <c r="BK241" i="24"/>
  <c r="BJ241" i="24"/>
  <c r="BI241" i="24"/>
  <c r="BG241" i="24"/>
  <c r="BF241" i="24"/>
  <c r="BE241" i="24"/>
  <c r="BD241" i="24"/>
  <c r="BC241" i="24"/>
  <c r="BB241" i="24"/>
  <c r="BA241" i="24"/>
  <c r="AZ241" i="24"/>
  <c r="AY241" i="24"/>
  <c r="KR240" i="24"/>
  <c r="KL240" i="24"/>
  <c r="BN240" i="24"/>
  <c r="BM240" i="24"/>
  <c r="BL240" i="24"/>
  <c r="BK240" i="24"/>
  <c r="BJ240" i="24"/>
  <c r="BI240" i="24"/>
  <c r="BG240" i="24"/>
  <c r="BF240" i="24"/>
  <c r="BE240" i="24"/>
  <c r="BD240" i="24"/>
  <c r="BC240" i="24"/>
  <c r="BB240" i="24"/>
  <c r="BA240" i="24"/>
  <c r="AZ240" i="24"/>
  <c r="AY240" i="24"/>
  <c r="KR239" i="24"/>
  <c r="KL239" i="24"/>
  <c r="BN239" i="24"/>
  <c r="BM239" i="24"/>
  <c r="BL239" i="24"/>
  <c r="BK239" i="24"/>
  <c r="BJ239" i="24"/>
  <c r="BI239" i="24"/>
  <c r="BG239" i="24"/>
  <c r="BF239" i="24"/>
  <c r="BE239" i="24"/>
  <c r="BD239" i="24"/>
  <c r="BC239" i="24"/>
  <c r="BB239" i="24"/>
  <c r="BA239" i="24"/>
  <c r="AZ239" i="24"/>
  <c r="AY239" i="24"/>
  <c r="KX238" i="24"/>
  <c r="KR238" i="24"/>
  <c r="KL238" i="24"/>
  <c r="BN238" i="24"/>
  <c r="BM238" i="24"/>
  <c r="BL238" i="24"/>
  <c r="BK238" i="24"/>
  <c r="BJ238" i="24"/>
  <c r="BI238" i="24"/>
  <c r="BG238" i="24"/>
  <c r="BF238" i="24"/>
  <c r="BE238" i="24"/>
  <c r="BD238" i="24"/>
  <c r="BC238" i="24"/>
  <c r="BB238" i="24"/>
  <c r="BA238" i="24"/>
  <c r="AZ238" i="24"/>
  <c r="AY238" i="24"/>
  <c r="KX237" i="24"/>
  <c r="KR237" i="24"/>
  <c r="KL237" i="24"/>
  <c r="BN237" i="24"/>
  <c r="BM237" i="24"/>
  <c r="BL237" i="24"/>
  <c r="BK237" i="24"/>
  <c r="BJ237" i="24"/>
  <c r="BI237" i="24"/>
  <c r="BG237" i="24"/>
  <c r="BF237" i="24"/>
  <c r="BE237" i="24"/>
  <c r="BD237" i="24"/>
  <c r="BC237" i="24"/>
  <c r="BB237" i="24"/>
  <c r="BA237" i="24"/>
  <c r="AZ237" i="24"/>
  <c r="AY237" i="24"/>
  <c r="KX236" i="24"/>
  <c r="KR236" i="24"/>
  <c r="KL236" i="24"/>
  <c r="BN236" i="24"/>
  <c r="BM236" i="24"/>
  <c r="BL236" i="24"/>
  <c r="BK236" i="24"/>
  <c r="BJ236" i="24"/>
  <c r="BI236" i="24"/>
  <c r="BG236" i="24"/>
  <c r="BF236" i="24"/>
  <c r="BE236" i="24"/>
  <c r="BD236" i="24"/>
  <c r="BC236" i="24"/>
  <c r="BB236" i="24"/>
  <c r="BA236" i="24"/>
  <c r="AZ236" i="24"/>
  <c r="AY236" i="24"/>
  <c r="KX235" i="24"/>
  <c r="KR235" i="24"/>
  <c r="KL235" i="24"/>
  <c r="BN235" i="24"/>
  <c r="BM235" i="24"/>
  <c r="BL235" i="24"/>
  <c r="BK235" i="24"/>
  <c r="BJ235" i="24"/>
  <c r="BI235" i="24"/>
  <c r="BG235" i="24"/>
  <c r="BF235" i="24"/>
  <c r="BE235" i="24"/>
  <c r="BD235" i="24"/>
  <c r="BC235" i="24"/>
  <c r="BB235" i="24"/>
  <c r="BA235" i="24"/>
  <c r="AZ235" i="24"/>
  <c r="AY235" i="24"/>
  <c r="KX234" i="24"/>
  <c r="KR234" i="24"/>
  <c r="KL234" i="24"/>
  <c r="BN234" i="24"/>
  <c r="BM234" i="24"/>
  <c r="BL234" i="24"/>
  <c r="BK234" i="24"/>
  <c r="BJ234" i="24"/>
  <c r="BI234" i="24"/>
  <c r="BG234" i="24"/>
  <c r="BF234" i="24"/>
  <c r="BE234" i="24"/>
  <c r="BD234" i="24"/>
  <c r="BC234" i="24"/>
  <c r="BB234" i="24"/>
  <c r="BA234" i="24"/>
  <c r="AZ234" i="24"/>
  <c r="AY234" i="24"/>
  <c r="KX233" i="24"/>
  <c r="KR233" i="24"/>
  <c r="KL233" i="24"/>
  <c r="DI233" i="24"/>
  <c r="DH233" i="24"/>
  <c r="DG233" i="24"/>
  <c r="DF233" i="24"/>
  <c r="DE233" i="24"/>
  <c r="DD233" i="24"/>
  <c r="DC233" i="24"/>
  <c r="DB233" i="24"/>
  <c r="CZ233" i="24"/>
  <c r="CY233" i="24"/>
  <c r="CX233" i="24"/>
  <c r="CW233" i="24"/>
  <c r="CV233" i="24"/>
  <c r="CU233" i="24"/>
  <c r="CT233" i="24"/>
  <c r="CR233" i="24"/>
  <c r="CQ233" i="24"/>
  <c r="CP233" i="24"/>
  <c r="CO233" i="24"/>
  <c r="CN233" i="24"/>
  <c r="CM233" i="24"/>
  <c r="CL233" i="24"/>
  <c r="CK233" i="24"/>
  <c r="CI233" i="24"/>
  <c r="CH233" i="24"/>
  <c r="CG233" i="24"/>
  <c r="CF233" i="24"/>
  <c r="CE233" i="24"/>
  <c r="CD233" i="24"/>
  <c r="CC233" i="24"/>
  <c r="BN233" i="24"/>
  <c r="BM233" i="24"/>
  <c r="BL233" i="24"/>
  <c r="BK233" i="24"/>
  <c r="BJ233" i="24"/>
  <c r="BI233" i="24"/>
  <c r="BG233" i="24"/>
  <c r="BF233" i="24"/>
  <c r="BE233" i="24"/>
  <c r="BD233" i="24"/>
  <c r="BC233" i="24"/>
  <c r="BB233" i="24"/>
  <c r="BA233" i="24"/>
  <c r="AZ233" i="24"/>
  <c r="AY233" i="24"/>
  <c r="KX232" i="24"/>
  <c r="KR232" i="24"/>
  <c r="KL232" i="24"/>
  <c r="DI232" i="24"/>
  <c r="CR232" i="24"/>
  <c r="BN232" i="24"/>
  <c r="BM232" i="24"/>
  <c r="BL232" i="24"/>
  <c r="BK232" i="24"/>
  <c r="BJ232" i="24"/>
  <c r="BI232" i="24"/>
  <c r="BG232" i="24"/>
  <c r="BF232" i="24"/>
  <c r="BE232" i="24"/>
  <c r="BD232" i="24"/>
  <c r="BC232" i="24"/>
  <c r="BB232" i="24"/>
  <c r="BA232" i="24"/>
  <c r="AZ232" i="24"/>
  <c r="AY232" i="24"/>
  <c r="KY231" i="24"/>
  <c r="KS231" i="24"/>
  <c r="KM231" i="24"/>
  <c r="DI231" i="24"/>
  <c r="CR231" i="24"/>
  <c r="BN231" i="24"/>
  <c r="BM231" i="24"/>
  <c r="BL231" i="24"/>
  <c r="BK231" i="24"/>
  <c r="BJ231" i="24"/>
  <c r="BI231" i="24"/>
  <c r="BG231" i="24"/>
  <c r="BF231" i="24"/>
  <c r="BE231" i="24"/>
  <c r="BD231" i="24"/>
  <c r="BC231" i="24"/>
  <c r="BB231" i="24"/>
  <c r="BA231" i="24"/>
  <c r="AZ231" i="24"/>
  <c r="AY231" i="24"/>
  <c r="KY230" i="24"/>
  <c r="KS230" i="24"/>
  <c r="KM230" i="24"/>
  <c r="DI230" i="24"/>
  <c r="CR230" i="24"/>
  <c r="BN230" i="24"/>
  <c r="BM230" i="24"/>
  <c r="BL230" i="24"/>
  <c r="BK230" i="24"/>
  <c r="BJ230" i="24"/>
  <c r="BI230" i="24"/>
  <c r="BG230" i="24"/>
  <c r="BF230" i="24"/>
  <c r="BE230" i="24"/>
  <c r="BD230" i="24"/>
  <c r="BC230" i="24"/>
  <c r="BB230" i="24"/>
  <c r="BA230" i="24"/>
  <c r="AZ230" i="24"/>
  <c r="AY230" i="24"/>
  <c r="KY229" i="24"/>
  <c r="KS229" i="24"/>
  <c r="KM229" i="24"/>
  <c r="BN229" i="24"/>
  <c r="BM229" i="24"/>
  <c r="BL229" i="24"/>
  <c r="BK229" i="24"/>
  <c r="BJ229" i="24"/>
  <c r="BI229" i="24"/>
  <c r="BG229" i="24"/>
  <c r="BF229" i="24"/>
  <c r="BE229" i="24"/>
  <c r="BD229" i="24"/>
  <c r="BC229" i="24"/>
  <c r="BB229" i="24"/>
  <c r="BA229" i="24"/>
  <c r="AZ229" i="24"/>
  <c r="AY229" i="24"/>
  <c r="KY228" i="24"/>
  <c r="KS228" i="24"/>
  <c r="KM228" i="24"/>
  <c r="BN228" i="24"/>
  <c r="BM228" i="24"/>
  <c r="BL228" i="24"/>
  <c r="BK228" i="24"/>
  <c r="BJ228" i="24"/>
  <c r="BI228" i="24"/>
  <c r="BG228" i="24"/>
  <c r="BF228" i="24"/>
  <c r="BE228" i="24"/>
  <c r="BD228" i="24"/>
  <c r="BC228" i="24"/>
  <c r="BB228" i="24"/>
  <c r="BA228" i="24"/>
  <c r="AZ228" i="24"/>
  <c r="AY228" i="24"/>
  <c r="KY227" i="24"/>
  <c r="KS227" i="24"/>
  <c r="KM227" i="24"/>
  <c r="DK227" i="24"/>
  <c r="DI226" i="24" s="1"/>
  <c r="DI227" i="24"/>
  <c r="CR227" i="24"/>
  <c r="BN227" i="24"/>
  <c r="BM227" i="24"/>
  <c r="BL227" i="24"/>
  <c r="BK227" i="24"/>
  <c r="BJ227" i="24"/>
  <c r="BI227" i="24"/>
  <c r="BG227" i="24"/>
  <c r="BF227" i="24"/>
  <c r="BE227" i="24"/>
  <c r="BD227" i="24"/>
  <c r="BC227" i="24"/>
  <c r="BB227" i="24"/>
  <c r="BA227" i="24"/>
  <c r="AZ227" i="24"/>
  <c r="AY227" i="24"/>
  <c r="KY226" i="24"/>
  <c r="KS226" i="24"/>
  <c r="KM226" i="24"/>
  <c r="BN226" i="24"/>
  <c r="BM226" i="24"/>
  <c r="BL226" i="24"/>
  <c r="BK226" i="24"/>
  <c r="BJ226" i="24"/>
  <c r="BI226" i="24"/>
  <c r="BG226" i="24"/>
  <c r="BF226" i="24"/>
  <c r="BE226" i="24"/>
  <c r="BD226" i="24"/>
  <c r="BC226" i="24"/>
  <c r="BB226" i="24"/>
  <c r="BA226" i="24"/>
  <c r="AZ226" i="24"/>
  <c r="AY226" i="24"/>
  <c r="KY225" i="24"/>
  <c r="KS225" i="24"/>
  <c r="KM225" i="24"/>
  <c r="KY224" i="24"/>
  <c r="KS224" i="24"/>
  <c r="KM224" i="24"/>
  <c r="DI224" i="24"/>
  <c r="CR224" i="24"/>
  <c r="KY223" i="24"/>
  <c r="KS223" i="24"/>
  <c r="KM223" i="24"/>
  <c r="DI223" i="24"/>
  <c r="CR223" i="24"/>
  <c r="KY222" i="24"/>
  <c r="KS222" i="24"/>
  <c r="KM222" i="24"/>
  <c r="DI222" i="24"/>
  <c r="CR222" i="24"/>
  <c r="AE222" i="24"/>
  <c r="AD222" i="24"/>
  <c r="AC222" i="24"/>
  <c r="AB222" i="24"/>
  <c r="Y222" i="24"/>
  <c r="X222" i="24"/>
  <c r="W222" i="24"/>
  <c r="KY221" i="24"/>
  <c r="KS221" i="24"/>
  <c r="KM221" i="24"/>
  <c r="DI221" i="24"/>
  <c r="CR221" i="24"/>
  <c r="BN221" i="24"/>
  <c r="BM221" i="24"/>
  <c r="BL221" i="24"/>
  <c r="BK221" i="24"/>
  <c r="BJ221" i="24"/>
  <c r="BI221" i="24"/>
  <c r="BG221" i="24"/>
  <c r="BF221" i="24"/>
  <c r="BE221" i="24"/>
  <c r="BD221" i="24"/>
  <c r="BB221" i="24"/>
  <c r="BA221" i="24"/>
  <c r="AZ221" i="24"/>
  <c r="AY221" i="24"/>
  <c r="AE221" i="24"/>
  <c r="AD221" i="24"/>
  <c r="AC221" i="24"/>
  <c r="AB221" i="24"/>
  <c r="Y221" i="24"/>
  <c r="X221" i="24"/>
  <c r="W221" i="24"/>
  <c r="KY220" i="24"/>
  <c r="KS220" i="24"/>
  <c r="KM220" i="24"/>
  <c r="DI220" i="24"/>
  <c r="CR220" i="24"/>
  <c r="BN220" i="24"/>
  <c r="BM220" i="24"/>
  <c r="BL220" i="24"/>
  <c r="BK220" i="24"/>
  <c r="BJ220" i="24"/>
  <c r="BI220" i="24"/>
  <c r="BG220" i="24"/>
  <c r="BF220" i="24"/>
  <c r="BE220" i="24"/>
  <c r="BD220" i="24"/>
  <c r="BC220" i="24"/>
  <c r="BB220" i="24"/>
  <c r="BA220" i="24"/>
  <c r="AZ220" i="24"/>
  <c r="AY220" i="24"/>
  <c r="AE220" i="24"/>
  <c r="AD220" i="24"/>
  <c r="AC220" i="24"/>
  <c r="AB220" i="24"/>
  <c r="Y220" i="24"/>
  <c r="X220" i="24"/>
  <c r="W220" i="24"/>
  <c r="KY219" i="24"/>
  <c r="KS219" i="24"/>
  <c r="KM219" i="24"/>
  <c r="DK219" i="24"/>
  <c r="DI218" i="24" s="1"/>
  <c r="BN219" i="24"/>
  <c r="BM219" i="24"/>
  <c r="BL219" i="24"/>
  <c r="BK219" i="24"/>
  <c r="BJ219" i="24"/>
  <c r="BI219" i="24"/>
  <c r="BG219" i="24"/>
  <c r="BF219" i="24"/>
  <c r="BE219" i="24"/>
  <c r="BD219" i="24"/>
  <c r="BC219" i="24"/>
  <c r="BB219" i="24"/>
  <c r="BA219" i="24"/>
  <c r="AZ219" i="24"/>
  <c r="AY219" i="24"/>
  <c r="AE219" i="24"/>
  <c r="AD219" i="24"/>
  <c r="AC219" i="24"/>
  <c r="AB219" i="24"/>
  <c r="Y219" i="24"/>
  <c r="X219" i="24"/>
  <c r="W219" i="24"/>
  <c r="KY218" i="24"/>
  <c r="KS218" i="24"/>
  <c r="KM218" i="24"/>
  <c r="DK218" i="24"/>
  <c r="CR217" i="24" s="1"/>
  <c r="BN218" i="24"/>
  <c r="BM218" i="24"/>
  <c r="BL218" i="24"/>
  <c r="BK218" i="24"/>
  <c r="BJ218" i="24"/>
  <c r="BI218" i="24"/>
  <c r="BG218" i="24"/>
  <c r="BF218" i="24"/>
  <c r="BE218" i="24"/>
  <c r="BD218" i="24"/>
  <c r="BC218" i="24"/>
  <c r="BB218" i="24"/>
  <c r="BA218" i="24"/>
  <c r="AZ218" i="24"/>
  <c r="AY218" i="24"/>
  <c r="AE218" i="24"/>
  <c r="AD218" i="24"/>
  <c r="AC218" i="24"/>
  <c r="AB218" i="24"/>
  <c r="Y218" i="24"/>
  <c r="X218" i="24"/>
  <c r="W218" i="24"/>
  <c r="KY217" i="24"/>
  <c r="KS217" i="24"/>
  <c r="KM217" i="24"/>
  <c r="BN217" i="24"/>
  <c r="BM217" i="24"/>
  <c r="BL217" i="24"/>
  <c r="BK217" i="24"/>
  <c r="BJ217" i="24"/>
  <c r="BI217" i="24"/>
  <c r="BG217" i="24"/>
  <c r="BF217" i="24"/>
  <c r="BE217" i="24"/>
  <c r="BD217" i="24"/>
  <c r="BC217" i="24"/>
  <c r="BB217" i="24"/>
  <c r="BA217" i="24"/>
  <c r="AZ217" i="24"/>
  <c r="AY217" i="24"/>
  <c r="AE217" i="24"/>
  <c r="AD217" i="24"/>
  <c r="AC217" i="24"/>
  <c r="AB217" i="24"/>
  <c r="Y217" i="24"/>
  <c r="X217" i="24"/>
  <c r="W217" i="24"/>
  <c r="KY216" i="24"/>
  <c r="KS216" i="24"/>
  <c r="KM216" i="24"/>
  <c r="DI216" i="24"/>
  <c r="CR216" i="24"/>
  <c r="BN216" i="24"/>
  <c r="BM216" i="24"/>
  <c r="BL216" i="24"/>
  <c r="BK216" i="24"/>
  <c r="BJ216" i="24"/>
  <c r="BI216" i="24"/>
  <c r="BG216" i="24"/>
  <c r="BF216" i="24"/>
  <c r="BE216" i="24"/>
  <c r="BD216" i="24"/>
  <c r="BC216" i="24"/>
  <c r="BB216" i="24"/>
  <c r="BA216" i="24"/>
  <c r="AZ216" i="24"/>
  <c r="AY216" i="24"/>
  <c r="AE216" i="24"/>
  <c r="AD216" i="24"/>
  <c r="AC216" i="24"/>
  <c r="AB216" i="24"/>
  <c r="Y216" i="24"/>
  <c r="X216" i="24"/>
  <c r="W216" i="24"/>
  <c r="KY215" i="24"/>
  <c r="KS215" i="24"/>
  <c r="KM215" i="24"/>
  <c r="DI215" i="24"/>
  <c r="CR215" i="24"/>
  <c r="BN215" i="24"/>
  <c r="BM215" i="24"/>
  <c r="BL215" i="24"/>
  <c r="BK215" i="24"/>
  <c r="BJ215" i="24"/>
  <c r="BI215" i="24"/>
  <c r="BG215" i="24"/>
  <c r="BF215" i="24"/>
  <c r="BE215" i="24"/>
  <c r="BD215" i="24"/>
  <c r="BC215" i="24"/>
  <c r="BB215" i="24"/>
  <c r="BA215" i="24"/>
  <c r="AZ215" i="24"/>
  <c r="AY215" i="24"/>
  <c r="AE215" i="24"/>
  <c r="AD215" i="24"/>
  <c r="AC215" i="24"/>
  <c r="AB215" i="24"/>
  <c r="Y215" i="24"/>
  <c r="X215" i="24"/>
  <c r="W215" i="24"/>
  <c r="KY214" i="24"/>
  <c r="KS214" i="24"/>
  <c r="KM214" i="24"/>
  <c r="DK214" i="24"/>
  <c r="DI213" i="24" s="1"/>
  <c r="BN214" i="24"/>
  <c r="BM214" i="24"/>
  <c r="BL214" i="24"/>
  <c r="BK214" i="24"/>
  <c r="BJ214" i="24"/>
  <c r="BI214" i="24"/>
  <c r="BG214" i="24"/>
  <c r="BF214" i="24"/>
  <c r="BE214" i="24"/>
  <c r="BD214" i="24"/>
  <c r="BC214" i="24"/>
  <c r="BB214" i="24"/>
  <c r="BA214" i="24"/>
  <c r="AZ214" i="24"/>
  <c r="AY214" i="24"/>
  <c r="AE214" i="24"/>
  <c r="AD214" i="24"/>
  <c r="AC214" i="24"/>
  <c r="AB214" i="24"/>
  <c r="Y214" i="24"/>
  <c r="X214" i="24"/>
  <c r="W214" i="24"/>
  <c r="KY213" i="24"/>
  <c r="KS213" i="24"/>
  <c r="KM213" i="24"/>
  <c r="DK213" i="24"/>
  <c r="DI212" i="24" s="1"/>
  <c r="CR213" i="24"/>
  <c r="BN213" i="24"/>
  <c r="BM213" i="24"/>
  <c r="BL213" i="24"/>
  <c r="BK213" i="24"/>
  <c r="BJ213" i="24"/>
  <c r="BI213" i="24"/>
  <c r="BG213" i="24"/>
  <c r="BF213" i="24"/>
  <c r="BE213" i="24"/>
  <c r="BD213" i="24"/>
  <c r="BC213" i="24"/>
  <c r="BB213" i="24"/>
  <c r="BA213" i="24"/>
  <c r="AZ213" i="24"/>
  <c r="AY213" i="24"/>
  <c r="AE213" i="24"/>
  <c r="AD213" i="24"/>
  <c r="AC213" i="24"/>
  <c r="AB213" i="24"/>
  <c r="Y213" i="24"/>
  <c r="X213" i="24"/>
  <c r="W213" i="24"/>
  <c r="KY212" i="24"/>
  <c r="KS212" i="24"/>
  <c r="KM212" i="24"/>
  <c r="DK212" i="24"/>
  <c r="DI211" i="24" s="1"/>
  <c r="CR212" i="24"/>
  <c r="BN212" i="24"/>
  <c r="BM212" i="24"/>
  <c r="BL212" i="24"/>
  <c r="BK212" i="24"/>
  <c r="BJ212" i="24"/>
  <c r="BI212" i="24"/>
  <c r="BG212" i="24"/>
  <c r="BF212" i="24"/>
  <c r="BE212" i="24"/>
  <c r="BD212" i="24"/>
  <c r="BC212" i="24"/>
  <c r="BB212" i="24"/>
  <c r="BA212" i="24"/>
  <c r="AZ212" i="24"/>
  <c r="AY212" i="24"/>
  <c r="AE212" i="24"/>
  <c r="AD212" i="24"/>
  <c r="AC212" i="24"/>
  <c r="AB212" i="24"/>
  <c r="Y212" i="24"/>
  <c r="X212" i="24"/>
  <c r="W212" i="24"/>
  <c r="KY211" i="24"/>
  <c r="KS211" i="24"/>
  <c r="KM211" i="24"/>
  <c r="DK211" i="24"/>
  <c r="CR210" i="24" s="1"/>
  <c r="CR211" i="24"/>
  <c r="BN211" i="24"/>
  <c r="BM211" i="24"/>
  <c r="BL211" i="24"/>
  <c r="BK211" i="24"/>
  <c r="BJ211" i="24"/>
  <c r="BI211" i="24"/>
  <c r="BG211" i="24"/>
  <c r="BF211" i="24"/>
  <c r="BE211" i="24"/>
  <c r="BD211" i="24"/>
  <c r="BC211" i="24"/>
  <c r="BB211" i="24"/>
  <c r="BA211" i="24"/>
  <c r="AZ211" i="24"/>
  <c r="AY211" i="24"/>
  <c r="AE211" i="24"/>
  <c r="AD211" i="24"/>
  <c r="AC211" i="24"/>
  <c r="AB211" i="24"/>
  <c r="Y211" i="24"/>
  <c r="X211" i="24"/>
  <c r="W211" i="24"/>
  <c r="KY210" i="24"/>
  <c r="KS210" i="24"/>
  <c r="KM210" i="24"/>
  <c r="DI210" i="24"/>
  <c r="BN210" i="24"/>
  <c r="BM210" i="24"/>
  <c r="BL210" i="24"/>
  <c r="BK210" i="24"/>
  <c r="BJ210" i="24"/>
  <c r="BI210" i="24"/>
  <c r="BG210" i="24"/>
  <c r="BF210" i="24"/>
  <c r="BE210" i="24"/>
  <c r="BD210" i="24"/>
  <c r="BC210" i="24"/>
  <c r="BB210" i="24"/>
  <c r="BA210" i="24"/>
  <c r="AZ210" i="24"/>
  <c r="AY210" i="24"/>
  <c r="AE210" i="24"/>
  <c r="AD210" i="24"/>
  <c r="AC210" i="24"/>
  <c r="AB210" i="24"/>
  <c r="Y210" i="24"/>
  <c r="X210" i="24"/>
  <c r="W210" i="24"/>
  <c r="KY209" i="24"/>
  <c r="KS209" i="24"/>
  <c r="KM209" i="24"/>
  <c r="BN209" i="24"/>
  <c r="BM209" i="24"/>
  <c r="BL209" i="24"/>
  <c r="BK209" i="24"/>
  <c r="BJ209" i="24"/>
  <c r="BI209" i="24"/>
  <c r="BG209" i="24"/>
  <c r="BF209" i="24"/>
  <c r="BE209" i="24"/>
  <c r="BD209" i="24"/>
  <c r="BC209" i="24"/>
  <c r="BB209" i="24"/>
  <c r="BA209" i="24"/>
  <c r="AZ209" i="24"/>
  <c r="AY209" i="24"/>
  <c r="AE209" i="24"/>
  <c r="AD209" i="24"/>
  <c r="AC209" i="24"/>
  <c r="AB209" i="24"/>
  <c r="Y209" i="24"/>
  <c r="X209" i="24"/>
  <c r="W209" i="24"/>
  <c r="KY208" i="24"/>
  <c r="KS208" i="24"/>
  <c r="KM208" i="24"/>
  <c r="BN208" i="24"/>
  <c r="BM208" i="24"/>
  <c r="BL208" i="24"/>
  <c r="BK208" i="24"/>
  <c r="BJ208" i="24"/>
  <c r="BI208" i="24"/>
  <c r="BG208" i="24"/>
  <c r="BF208" i="24"/>
  <c r="BE208" i="24"/>
  <c r="BD208" i="24"/>
  <c r="BC208" i="24"/>
  <c r="BB208" i="24"/>
  <c r="BA208" i="24"/>
  <c r="AZ208" i="24"/>
  <c r="AY208" i="24"/>
  <c r="AE208" i="24"/>
  <c r="AD208" i="24"/>
  <c r="AC208" i="24"/>
  <c r="AB208" i="24"/>
  <c r="Y208" i="24"/>
  <c r="X208" i="24"/>
  <c r="W208" i="24"/>
  <c r="KY207" i="24"/>
  <c r="KS207" i="24"/>
  <c r="KM207" i="24"/>
  <c r="DK207" i="24"/>
  <c r="CR206" i="24" s="1"/>
  <c r="DI207" i="24"/>
  <c r="CR207" i="24"/>
  <c r="BN207" i="24"/>
  <c r="BM207" i="24"/>
  <c r="BL207" i="24"/>
  <c r="BK207" i="24"/>
  <c r="BJ207" i="24"/>
  <c r="BI207" i="24"/>
  <c r="BG207" i="24"/>
  <c r="BF207" i="24"/>
  <c r="BE207" i="24"/>
  <c r="BD207" i="24"/>
  <c r="BC207" i="24"/>
  <c r="BB207" i="24"/>
  <c r="BA207" i="24"/>
  <c r="AZ207" i="24"/>
  <c r="AY207" i="24"/>
  <c r="AE207" i="24"/>
  <c r="AD207" i="24"/>
  <c r="AC207" i="24"/>
  <c r="AB207" i="24"/>
  <c r="Y207" i="24"/>
  <c r="X207" i="24"/>
  <c r="W207" i="24"/>
  <c r="KY206" i="24"/>
  <c r="KS206" i="24"/>
  <c r="KM206" i="24"/>
  <c r="DI206" i="24"/>
  <c r="BN206" i="24"/>
  <c r="BM206" i="24"/>
  <c r="BL206" i="24"/>
  <c r="BK206" i="24"/>
  <c r="BJ206" i="24"/>
  <c r="BI206" i="24"/>
  <c r="BG206" i="24"/>
  <c r="BF206" i="24"/>
  <c r="BE206" i="24"/>
  <c r="BD206" i="24"/>
  <c r="BC206" i="24"/>
  <c r="BB206" i="24"/>
  <c r="BA206" i="24"/>
  <c r="AZ206" i="24"/>
  <c r="AY206" i="24"/>
  <c r="AE206" i="24"/>
  <c r="AD206" i="24"/>
  <c r="AC206" i="24"/>
  <c r="AB206" i="24"/>
  <c r="Y206" i="24"/>
  <c r="X206" i="24"/>
  <c r="W206" i="24"/>
  <c r="KY205" i="24"/>
  <c r="KS205" i="24"/>
  <c r="KM205" i="24"/>
  <c r="DI205" i="24"/>
  <c r="CR205" i="24"/>
  <c r="BN205" i="24"/>
  <c r="BM205" i="24"/>
  <c r="BL205" i="24"/>
  <c r="BK205" i="24"/>
  <c r="BJ205" i="24"/>
  <c r="BI205" i="24"/>
  <c r="BG205" i="24"/>
  <c r="BF205" i="24"/>
  <c r="BE205" i="24"/>
  <c r="BD205" i="24"/>
  <c r="BC205" i="24"/>
  <c r="BB205" i="24"/>
  <c r="BA205" i="24"/>
  <c r="AZ205" i="24"/>
  <c r="AY205" i="24"/>
  <c r="AE205" i="24"/>
  <c r="AD205" i="24"/>
  <c r="AC205" i="24"/>
  <c r="AB205" i="24"/>
  <c r="Y205" i="24"/>
  <c r="X205" i="24"/>
  <c r="W205" i="24"/>
  <c r="KY204" i="24"/>
  <c r="KS204" i="24"/>
  <c r="KM204" i="24"/>
  <c r="DI204" i="24"/>
  <c r="CR204" i="24"/>
  <c r="BN204" i="24"/>
  <c r="BM204" i="24"/>
  <c r="BL204" i="24"/>
  <c r="BK204" i="24"/>
  <c r="BJ204" i="24"/>
  <c r="BI204" i="24"/>
  <c r="BG204" i="24"/>
  <c r="BF204" i="24"/>
  <c r="BE204" i="24"/>
  <c r="BD204" i="24"/>
  <c r="BC204" i="24"/>
  <c r="BB204" i="24"/>
  <c r="BA204" i="24"/>
  <c r="AZ204" i="24"/>
  <c r="AY204" i="24"/>
  <c r="AE204" i="24"/>
  <c r="AD204" i="24"/>
  <c r="AC204" i="24"/>
  <c r="AB204" i="24"/>
  <c r="Y204" i="24"/>
  <c r="X204" i="24"/>
  <c r="W204" i="24"/>
  <c r="DK203" i="24"/>
  <c r="DI202" i="24" s="1"/>
  <c r="BN203" i="24"/>
  <c r="BM203" i="24"/>
  <c r="BL203" i="24"/>
  <c r="BK203" i="24"/>
  <c r="BJ203" i="24"/>
  <c r="BI203" i="24"/>
  <c r="BG203" i="24"/>
  <c r="BF203" i="24"/>
  <c r="BE203" i="24"/>
  <c r="BD203" i="24"/>
  <c r="BC203" i="24"/>
  <c r="BB203" i="24"/>
  <c r="BA203" i="24"/>
  <c r="AZ203" i="24"/>
  <c r="AY203" i="24"/>
  <c r="U203" i="24"/>
  <c r="T203" i="24"/>
  <c r="S203" i="24"/>
  <c r="R203" i="24"/>
  <c r="Q203" i="24"/>
  <c r="P203" i="24"/>
  <c r="O203" i="24"/>
  <c r="BN202" i="24"/>
  <c r="BM202" i="24"/>
  <c r="BL202" i="24"/>
  <c r="BK202" i="24"/>
  <c r="BJ202" i="24"/>
  <c r="BI202" i="24"/>
  <c r="BG202" i="24"/>
  <c r="BF202" i="24"/>
  <c r="BE202" i="24"/>
  <c r="BD202" i="24"/>
  <c r="BC202" i="24"/>
  <c r="BB202" i="24"/>
  <c r="BA202" i="24"/>
  <c r="AZ202" i="24"/>
  <c r="AY202" i="24"/>
  <c r="DK199" i="24"/>
  <c r="DI198" i="24" s="1"/>
  <c r="DI199" i="24"/>
  <c r="CR199" i="24"/>
  <c r="CR198" i="24"/>
  <c r="DI197" i="24"/>
  <c r="CR197" i="24"/>
  <c r="BN197" i="24"/>
  <c r="BM197" i="24"/>
  <c r="BL197" i="24"/>
  <c r="BK197" i="24"/>
  <c r="BJ197" i="24"/>
  <c r="BI197" i="24"/>
  <c r="BG197" i="24"/>
  <c r="BF197" i="24"/>
  <c r="BE197" i="24"/>
  <c r="BD197" i="24"/>
  <c r="BB197" i="24"/>
  <c r="BA197" i="24"/>
  <c r="AZ197" i="24"/>
  <c r="AY197" i="24"/>
  <c r="DI196" i="24"/>
  <c r="CR196" i="24"/>
  <c r="BN196" i="24"/>
  <c r="BM196" i="24"/>
  <c r="BL196" i="24"/>
  <c r="BK196" i="24"/>
  <c r="BJ196" i="24"/>
  <c r="BI196" i="24"/>
  <c r="BG196" i="24"/>
  <c r="BF196" i="24"/>
  <c r="BE196" i="24"/>
  <c r="BD196" i="24"/>
  <c r="BC196" i="24"/>
  <c r="BB196" i="24"/>
  <c r="BA196" i="24"/>
  <c r="AZ196" i="24"/>
  <c r="AY196" i="24"/>
  <c r="BN195" i="24"/>
  <c r="BM195" i="24"/>
  <c r="BL195" i="24"/>
  <c r="BK195" i="24"/>
  <c r="BJ195" i="24"/>
  <c r="BI195" i="24"/>
  <c r="BG195" i="24"/>
  <c r="BF195" i="24"/>
  <c r="BE195" i="24"/>
  <c r="BD195" i="24"/>
  <c r="BC195" i="24"/>
  <c r="BB195" i="24"/>
  <c r="BA195" i="24"/>
  <c r="AZ195" i="24"/>
  <c r="AY195" i="24"/>
  <c r="DI194" i="24"/>
  <c r="CR194" i="24"/>
  <c r="BN194" i="24"/>
  <c r="BM194" i="24"/>
  <c r="BL194" i="24"/>
  <c r="BK194" i="24"/>
  <c r="BJ194" i="24"/>
  <c r="BI194" i="24"/>
  <c r="BG194" i="24"/>
  <c r="BF194" i="24"/>
  <c r="BE194" i="24"/>
  <c r="BD194" i="24"/>
  <c r="BC194" i="24"/>
  <c r="BB194" i="24"/>
  <c r="BA194" i="24"/>
  <c r="AZ194" i="24"/>
  <c r="AY194" i="24"/>
  <c r="DI193" i="24"/>
  <c r="CR193" i="24"/>
  <c r="BN193" i="24"/>
  <c r="BM193" i="24"/>
  <c r="BL193" i="24"/>
  <c r="BK193" i="24"/>
  <c r="BJ193" i="24"/>
  <c r="BI193" i="24"/>
  <c r="BG193" i="24"/>
  <c r="BF193" i="24"/>
  <c r="BE193" i="24"/>
  <c r="BD193" i="24"/>
  <c r="BC193" i="24"/>
  <c r="BB193" i="24"/>
  <c r="BA193" i="24"/>
  <c r="AZ193" i="24"/>
  <c r="AY193" i="24"/>
  <c r="DI192" i="24"/>
  <c r="CR192" i="24"/>
  <c r="BN192" i="24"/>
  <c r="BM192" i="24"/>
  <c r="BL192" i="24"/>
  <c r="BK192" i="24"/>
  <c r="BJ192" i="24"/>
  <c r="BI192" i="24"/>
  <c r="BG192" i="24"/>
  <c r="BF192" i="24"/>
  <c r="BE192" i="24"/>
  <c r="BD192" i="24"/>
  <c r="BC192" i="24"/>
  <c r="BB192" i="24"/>
  <c r="BA192" i="24"/>
  <c r="AZ192" i="24"/>
  <c r="AY192" i="24"/>
  <c r="DI191" i="24"/>
  <c r="CR191" i="24"/>
  <c r="BN191" i="24"/>
  <c r="BM191" i="24"/>
  <c r="BL191" i="24"/>
  <c r="BK191" i="24"/>
  <c r="BJ191" i="24"/>
  <c r="BI191" i="24"/>
  <c r="BG191" i="24"/>
  <c r="BF191" i="24"/>
  <c r="BE191" i="24"/>
  <c r="BD191" i="24"/>
  <c r="BC191" i="24"/>
  <c r="BB191" i="24"/>
  <c r="BA191" i="24"/>
  <c r="AZ191" i="24"/>
  <c r="AY191" i="24"/>
  <c r="DI190" i="24"/>
  <c r="CR190" i="24"/>
  <c r="BN190" i="24"/>
  <c r="BM190" i="24"/>
  <c r="BL190" i="24"/>
  <c r="BK190" i="24"/>
  <c r="BJ190" i="24"/>
  <c r="BI190" i="24"/>
  <c r="BG190" i="24"/>
  <c r="BF190" i="24"/>
  <c r="BE190" i="24"/>
  <c r="BD190" i="24"/>
  <c r="BC190" i="24"/>
  <c r="BB190" i="24"/>
  <c r="BA190" i="24"/>
  <c r="AZ190" i="24"/>
  <c r="AY190" i="24"/>
  <c r="DI189" i="24"/>
  <c r="CR189" i="24"/>
  <c r="BN189" i="24"/>
  <c r="BM189" i="24"/>
  <c r="BL189" i="24"/>
  <c r="BK189" i="24"/>
  <c r="BJ189" i="24"/>
  <c r="BI189" i="24"/>
  <c r="BG189" i="24"/>
  <c r="BF189" i="24"/>
  <c r="BE189" i="24"/>
  <c r="BD189" i="24"/>
  <c r="BC189" i="24"/>
  <c r="BB189" i="24"/>
  <c r="BA189" i="24"/>
  <c r="AZ189" i="24"/>
  <c r="AY189" i="24"/>
  <c r="BN188" i="24"/>
  <c r="BM188" i="24"/>
  <c r="BL188" i="24"/>
  <c r="BK188" i="24"/>
  <c r="BJ188" i="24"/>
  <c r="BI188" i="24"/>
  <c r="BG188" i="24"/>
  <c r="BF188" i="24"/>
  <c r="BE188" i="24"/>
  <c r="BD188" i="24"/>
  <c r="BC188" i="24"/>
  <c r="BB188" i="24"/>
  <c r="BA188" i="24"/>
  <c r="AZ188" i="24"/>
  <c r="AY188" i="24"/>
  <c r="BN187" i="24"/>
  <c r="BM187" i="24"/>
  <c r="BL187" i="24"/>
  <c r="BK187" i="24"/>
  <c r="BJ187" i="24"/>
  <c r="BI187" i="24"/>
  <c r="BG187" i="24"/>
  <c r="BF187" i="24"/>
  <c r="BE187" i="24"/>
  <c r="BD187" i="24"/>
  <c r="BC187" i="24"/>
  <c r="BB187" i="24"/>
  <c r="BA187" i="24"/>
  <c r="AZ187" i="24"/>
  <c r="AY187" i="24"/>
  <c r="DK186" i="24"/>
  <c r="BN186" i="24"/>
  <c r="BM186" i="24"/>
  <c r="BL186" i="24"/>
  <c r="BK186" i="24"/>
  <c r="BJ186" i="24"/>
  <c r="BI186" i="24"/>
  <c r="BG186" i="24"/>
  <c r="BF186" i="24"/>
  <c r="BE186" i="24"/>
  <c r="BD186" i="24"/>
  <c r="BC186" i="24"/>
  <c r="BB186" i="24"/>
  <c r="BA186" i="24"/>
  <c r="AZ186" i="24"/>
  <c r="AY186" i="24"/>
  <c r="DK185" i="24"/>
  <c r="DI185" i="24"/>
  <c r="CR185" i="24"/>
  <c r="BN185" i="24"/>
  <c r="BM185" i="24"/>
  <c r="BL185" i="24"/>
  <c r="BK185" i="24"/>
  <c r="BJ185" i="24"/>
  <c r="BI185" i="24"/>
  <c r="BG185" i="24"/>
  <c r="BF185" i="24"/>
  <c r="BE185" i="24"/>
  <c r="BD185" i="24"/>
  <c r="BC185" i="24"/>
  <c r="BB185" i="24"/>
  <c r="BA185" i="24"/>
  <c r="AZ185" i="24"/>
  <c r="AY185" i="24"/>
  <c r="DK184" i="24"/>
  <c r="DI184" i="24"/>
  <c r="CR184" i="24"/>
  <c r="BN184" i="24"/>
  <c r="BM184" i="24"/>
  <c r="BL184" i="24"/>
  <c r="BK184" i="24"/>
  <c r="BJ184" i="24"/>
  <c r="BI184" i="24"/>
  <c r="BG184" i="24"/>
  <c r="BF184" i="24"/>
  <c r="BE184" i="24"/>
  <c r="BD184" i="24"/>
  <c r="BC184" i="24"/>
  <c r="BB184" i="24"/>
  <c r="BA184" i="24"/>
  <c r="AZ184" i="24"/>
  <c r="AY184" i="24"/>
  <c r="BN183" i="24"/>
  <c r="BM183" i="24"/>
  <c r="BL183" i="24"/>
  <c r="BK183" i="24"/>
  <c r="BJ183" i="24"/>
  <c r="BI183" i="24"/>
  <c r="BG183" i="24"/>
  <c r="BF183" i="24"/>
  <c r="BE183" i="24"/>
  <c r="BD183" i="24"/>
  <c r="BC183" i="24"/>
  <c r="BB183" i="24"/>
  <c r="BA183" i="24"/>
  <c r="AZ183" i="24"/>
  <c r="AY183" i="24"/>
  <c r="BN182" i="24"/>
  <c r="BM182" i="24"/>
  <c r="BL182" i="24"/>
  <c r="BK182" i="24"/>
  <c r="BJ182" i="24"/>
  <c r="BI182" i="24"/>
  <c r="BG182" i="24"/>
  <c r="BF182" i="24"/>
  <c r="BE182" i="24"/>
  <c r="BD182" i="24"/>
  <c r="BC182" i="24"/>
  <c r="BB182" i="24"/>
  <c r="BA182" i="24"/>
  <c r="AZ182" i="24"/>
  <c r="AY182" i="24"/>
  <c r="BN181" i="24"/>
  <c r="BM181" i="24"/>
  <c r="BL181" i="24"/>
  <c r="BK181" i="24"/>
  <c r="BJ181" i="24"/>
  <c r="BI181" i="24"/>
  <c r="BG181" i="24"/>
  <c r="BF181" i="24"/>
  <c r="BE181" i="24"/>
  <c r="BD181" i="24"/>
  <c r="BC181" i="24"/>
  <c r="BB181" i="24"/>
  <c r="BA181" i="24"/>
  <c r="AZ181" i="24"/>
  <c r="AY181" i="24"/>
  <c r="BN180" i="24"/>
  <c r="BM180" i="24"/>
  <c r="BL180" i="24"/>
  <c r="BK180" i="24"/>
  <c r="BJ180" i="24"/>
  <c r="BI180" i="24"/>
  <c r="BG180" i="24"/>
  <c r="BF180" i="24"/>
  <c r="BE180" i="24"/>
  <c r="BD180" i="24"/>
  <c r="BC180" i="24"/>
  <c r="BB180" i="24"/>
  <c r="BA180" i="24"/>
  <c r="AZ180" i="24"/>
  <c r="AY180" i="24"/>
  <c r="BN179" i="24"/>
  <c r="BM179" i="24"/>
  <c r="BL179" i="24"/>
  <c r="BK179" i="24"/>
  <c r="BJ179" i="24"/>
  <c r="BI179" i="24"/>
  <c r="BG179" i="24"/>
  <c r="BF179" i="24"/>
  <c r="BE179" i="24"/>
  <c r="BD179" i="24"/>
  <c r="BC179" i="24"/>
  <c r="BB179" i="24"/>
  <c r="BA179" i="24"/>
  <c r="AZ179" i="24"/>
  <c r="AY179" i="24"/>
  <c r="DK178" i="24"/>
  <c r="BN178" i="24"/>
  <c r="BM178" i="24"/>
  <c r="BL178" i="24"/>
  <c r="BK178" i="24"/>
  <c r="BJ178" i="24"/>
  <c r="BI178" i="24"/>
  <c r="BG178" i="24"/>
  <c r="BF178" i="24"/>
  <c r="BE178" i="24"/>
  <c r="BD178" i="24"/>
  <c r="BC178" i="24"/>
  <c r="BB178" i="24"/>
  <c r="BA178" i="24"/>
  <c r="AZ178" i="24"/>
  <c r="AY178" i="24"/>
  <c r="BN173" i="24"/>
  <c r="BM173" i="24"/>
  <c r="BL173" i="24"/>
  <c r="BK173" i="24"/>
  <c r="BJ173" i="24"/>
  <c r="BI173" i="24"/>
  <c r="BG173" i="24"/>
  <c r="BF173" i="24"/>
  <c r="BE173" i="24"/>
  <c r="BD173" i="24"/>
  <c r="BB173" i="24"/>
  <c r="BA173" i="24"/>
  <c r="AZ173" i="24"/>
  <c r="AY173" i="24"/>
  <c r="BN172" i="24"/>
  <c r="BM172" i="24"/>
  <c r="BL172" i="24"/>
  <c r="BK172" i="24"/>
  <c r="BJ172" i="24"/>
  <c r="BI172" i="24"/>
  <c r="BG172" i="24"/>
  <c r="BF172" i="24"/>
  <c r="BE172" i="24"/>
  <c r="BD172" i="24"/>
  <c r="BC172" i="24"/>
  <c r="BB172" i="24"/>
  <c r="BA172" i="24"/>
  <c r="AZ172" i="24"/>
  <c r="AY172" i="24"/>
  <c r="BN171" i="24"/>
  <c r="BM171" i="24"/>
  <c r="BL171" i="24"/>
  <c r="BK171" i="24"/>
  <c r="BJ171" i="24"/>
  <c r="BI171" i="24"/>
  <c r="BG171" i="24"/>
  <c r="BF171" i="24"/>
  <c r="BE171" i="24"/>
  <c r="BD171" i="24"/>
  <c r="BC171" i="24"/>
  <c r="BB171" i="24"/>
  <c r="BA171" i="24"/>
  <c r="AZ171" i="24"/>
  <c r="AY171" i="24"/>
  <c r="BN170" i="24"/>
  <c r="BM170" i="24"/>
  <c r="BL170" i="24"/>
  <c r="BK170" i="24"/>
  <c r="BJ170" i="24"/>
  <c r="BI170" i="24"/>
  <c r="BG170" i="24"/>
  <c r="BF170" i="24"/>
  <c r="BE170" i="24"/>
  <c r="BD170" i="24"/>
  <c r="BC170" i="24"/>
  <c r="BB170" i="24"/>
  <c r="BA170" i="24"/>
  <c r="AZ170" i="24"/>
  <c r="AY170" i="24"/>
  <c r="AE170" i="24"/>
  <c r="AD170" i="24"/>
  <c r="AC170" i="24"/>
  <c r="AB170" i="24"/>
  <c r="Y170" i="24"/>
  <c r="X170" i="24"/>
  <c r="W170" i="24"/>
  <c r="BN169" i="24"/>
  <c r="BM169" i="24"/>
  <c r="BL169" i="24"/>
  <c r="BK169" i="24"/>
  <c r="BJ169" i="24"/>
  <c r="BI169" i="24"/>
  <c r="BG169" i="24"/>
  <c r="BF169" i="24"/>
  <c r="BE169" i="24"/>
  <c r="BD169" i="24"/>
  <c r="BC169" i="24"/>
  <c r="BB169" i="24"/>
  <c r="BA169" i="24"/>
  <c r="AZ169" i="24"/>
  <c r="AY169" i="24"/>
  <c r="AE169" i="24"/>
  <c r="AD169" i="24"/>
  <c r="AC169" i="24"/>
  <c r="AB169" i="24"/>
  <c r="Y169" i="24"/>
  <c r="X169" i="24"/>
  <c r="W169" i="24"/>
  <c r="BN168" i="24"/>
  <c r="BM168" i="24"/>
  <c r="BL168" i="24"/>
  <c r="BK168" i="24"/>
  <c r="BJ168" i="24"/>
  <c r="BI168" i="24"/>
  <c r="BG168" i="24"/>
  <c r="BF168" i="24"/>
  <c r="BE168" i="24"/>
  <c r="BD168" i="24"/>
  <c r="BC168" i="24"/>
  <c r="BB168" i="24"/>
  <c r="BA168" i="24"/>
  <c r="AZ168" i="24"/>
  <c r="AY168" i="24"/>
  <c r="AE168" i="24"/>
  <c r="AD168" i="24"/>
  <c r="AC168" i="24"/>
  <c r="AB168" i="24"/>
  <c r="Y168" i="24"/>
  <c r="X168" i="24"/>
  <c r="W168" i="24"/>
  <c r="BN167" i="24"/>
  <c r="BM167" i="24"/>
  <c r="BL167" i="24"/>
  <c r="BK167" i="24"/>
  <c r="BJ167" i="24"/>
  <c r="BI167" i="24"/>
  <c r="BG167" i="24"/>
  <c r="BF167" i="24"/>
  <c r="BE167" i="24"/>
  <c r="BD167" i="24"/>
  <c r="BC167" i="24"/>
  <c r="BB167" i="24"/>
  <c r="BA167" i="24"/>
  <c r="AZ167" i="24"/>
  <c r="AY167" i="24"/>
  <c r="AE167" i="24"/>
  <c r="AD167" i="24"/>
  <c r="AC167" i="24"/>
  <c r="AB167" i="24"/>
  <c r="Y167" i="24"/>
  <c r="X167" i="24"/>
  <c r="W167" i="24"/>
  <c r="BN166" i="24"/>
  <c r="BM166" i="24"/>
  <c r="BL166" i="24"/>
  <c r="BK166" i="24"/>
  <c r="BJ166" i="24"/>
  <c r="BI166" i="24"/>
  <c r="BG166" i="24"/>
  <c r="BF166" i="24"/>
  <c r="BE166" i="24"/>
  <c r="BD166" i="24"/>
  <c r="BC166" i="24"/>
  <c r="BB166" i="24"/>
  <c r="BA166" i="24"/>
  <c r="AZ166" i="24"/>
  <c r="AY166" i="24"/>
  <c r="AE166" i="24"/>
  <c r="AD166" i="24"/>
  <c r="AC166" i="24"/>
  <c r="AB166" i="24"/>
  <c r="Y166" i="24"/>
  <c r="X166" i="24"/>
  <c r="W166" i="24"/>
  <c r="BN165" i="24"/>
  <c r="BM165" i="24"/>
  <c r="BL165" i="24"/>
  <c r="BK165" i="24"/>
  <c r="BJ165" i="24"/>
  <c r="BI165" i="24"/>
  <c r="BG165" i="24"/>
  <c r="BF165" i="24"/>
  <c r="BE165" i="24"/>
  <c r="BD165" i="24"/>
  <c r="BC165" i="24"/>
  <c r="BB165" i="24"/>
  <c r="BA165" i="24"/>
  <c r="AZ165" i="24"/>
  <c r="AY165" i="24"/>
  <c r="AE165" i="24"/>
  <c r="AD165" i="24"/>
  <c r="AC165" i="24"/>
  <c r="AB165" i="24"/>
  <c r="Y165" i="24"/>
  <c r="X165" i="24"/>
  <c r="W165" i="24"/>
  <c r="BN164" i="24"/>
  <c r="BM164" i="24"/>
  <c r="BL164" i="24"/>
  <c r="BK164" i="24"/>
  <c r="BJ164" i="24"/>
  <c r="BI164" i="24"/>
  <c r="BG164" i="24"/>
  <c r="BF164" i="24"/>
  <c r="BE164" i="24"/>
  <c r="BD164" i="24"/>
  <c r="BC164" i="24"/>
  <c r="BB164" i="24"/>
  <c r="BA164" i="24"/>
  <c r="AZ164" i="24"/>
  <c r="AY164" i="24"/>
  <c r="AE164" i="24"/>
  <c r="AD164" i="24"/>
  <c r="AC164" i="24"/>
  <c r="AB164" i="24"/>
  <c r="Y164" i="24"/>
  <c r="X164" i="24"/>
  <c r="W164" i="24"/>
  <c r="ET163" i="24"/>
  <c r="ES163" i="24"/>
  <c r="ER163" i="24"/>
  <c r="EQ163" i="24"/>
  <c r="EP163" i="24"/>
  <c r="EO163" i="24"/>
  <c r="EN163" i="24"/>
  <c r="EM163" i="24"/>
  <c r="EL163" i="24"/>
  <c r="EI163" i="24"/>
  <c r="EH163" i="24"/>
  <c r="EG163" i="24"/>
  <c r="EF163" i="24"/>
  <c r="EE163" i="24"/>
  <c r="ED163" i="24"/>
  <c r="EC163" i="24"/>
  <c r="EB163" i="24"/>
  <c r="EA163" i="24"/>
  <c r="DZ163" i="24"/>
  <c r="BN163" i="24"/>
  <c r="BM163" i="24"/>
  <c r="BL163" i="24"/>
  <c r="BK163" i="24"/>
  <c r="BJ163" i="24"/>
  <c r="BI163" i="24"/>
  <c r="BG163" i="24"/>
  <c r="BF163" i="24"/>
  <c r="BE163" i="24"/>
  <c r="BD163" i="24"/>
  <c r="BC163" i="24"/>
  <c r="BB163" i="24"/>
  <c r="BA163" i="24"/>
  <c r="AZ163" i="24"/>
  <c r="AY163" i="24"/>
  <c r="AE163" i="24"/>
  <c r="AD163" i="24"/>
  <c r="AC163" i="24"/>
  <c r="AB163" i="24"/>
  <c r="Y163" i="24"/>
  <c r="X163" i="24"/>
  <c r="W163" i="24"/>
  <c r="GH162" i="24"/>
  <c r="GG162" i="24"/>
  <c r="GF162" i="24"/>
  <c r="GE162" i="24"/>
  <c r="GD162" i="24"/>
  <c r="GC162" i="24"/>
  <c r="GB162" i="24"/>
  <c r="GA162" i="24"/>
  <c r="FZ162" i="24"/>
  <c r="FY162" i="24"/>
  <c r="FX162" i="24"/>
  <c r="FW162" i="24"/>
  <c r="FV162" i="24"/>
  <c r="FU162" i="24"/>
  <c r="FT162" i="24"/>
  <c r="FS162" i="24"/>
  <c r="FR162" i="24"/>
  <c r="FQ162" i="24"/>
  <c r="FP162" i="24"/>
  <c r="FO162" i="24"/>
  <c r="FN162" i="24"/>
  <c r="FM162" i="24"/>
  <c r="FL162" i="24"/>
  <c r="FK162" i="24"/>
  <c r="BN162" i="24"/>
  <c r="BM162" i="24"/>
  <c r="BL162" i="24"/>
  <c r="BK162" i="24"/>
  <c r="BJ162" i="24"/>
  <c r="BI162" i="24"/>
  <c r="BG162" i="24"/>
  <c r="BF162" i="24"/>
  <c r="BE162" i="24"/>
  <c r="BD162" i="24"/>
  <c r="BC162" i="24"/>
  <c r="BB162" i="24"/>
  <c r="BA162" i="24"/>
  <c r="AZ162" i="24"/>
  <c r="AY162" i="24"/>
  <c r="AE162" i="24"/>
  <c r="AD162" i="24"/>
  <c r="AC162" i="24"/>
  <c r="AB162" i="24"/>
  <c r="Y162" i="24"/>
  <c r="X162" i="24"/>
  <c r="W162" i="24"/>
  <c r="GJ161" i="24"/>
  <c r="EJ161" i="24"/>
  <c r="BN161" i="24"/>
  <c r="BM161" i="24"/>
  <c r="BL161" i="24"/>
  <c r="BK161" i="24"/>
  <c r="BJ161" i="24"/>
  <c r="BI161" i="24"/>
  <c r="BG161" i="24"/>
  <c r="BF161" i="24"/>
  <c r="BE161" i="24"/>
  <c r="BD161" i="24"/>
  <c r="BC161" i="24"/>
  <c r="BB161" i="24"/>
  <c r="BA161" i="24"/>
  <c r="AZ161" i="24"/>
  <c r="AY161" i="24"/>
  <c r="AE161" i="24"/>
  <c r="AD161" i="24"/>
  <c r="AC161" i="24"/>
  <c r="AB161" i="24"/>
  <c r="Y161" i="24"/>
  <c r="X161" i="24"/>
  <c r="W161" i="24"/>
  <c r="BN160" i="24"/>
  <c r="BM160" i="24"/>
  <c r="BL160" i="24"/>
  <c r="BK160" i="24"/>
  <c r="BJ160" i="24"/>
  <c r="BI160" i="24"/>
  <c r="BG160" i="24"/>
  <c r="BF160" i="24"/>
  <c r="BE160" i="24"/>
  <c r="BD160" i="24"/>
  <c r="BC160" i="24"/>
  <c r="BB160" i="24"/>
  <c r="BA160" i="24"/>
  <c r="AZ160" i="24"/>
  <c r="AY160" i="24"/>
  <c r="AE160" i="24"/>
  <c r="AD160" i="24"/>
  <c r="AC160" i="24"/>
  <c r="AB160" i="24"/>
  <c r="Y160" i="24"/>
  <c r="X160" i="24"/>
  <c r="W160" i="24"/>
  <c r="DI159" i="24"/>
  <c r="DH159" i="24"/>
  <c r="DG159" i="24"/>
  <c r="DF159" i="24"/>
  <c r="DE159" i="24"/>
  <c r="DD159" i="24"/>
  <c r="DC159" i="24"/>
  <c r="DB159" i="24"/>
  <c r="DA159" i="24"/>
  <c r="CZ159" i="24"/>
  <c r="CY159" i="24"/>
  <c r="CX159" i="24"/>
  <c r="CW159" i="24"/>
  <c r="CV159" i="24"/>
  <c r="CU159" i="24"/>
  <c r="CT159" i="24"/>
  <c r="CR159" i="24"/>
  <c r="CQ159" i="24"/>
  <c r="CP159" i="24"/>
  <c r="CO159" i="24"/>
  <c r="CN159" i="24"/>
  <c r="CM159" i="24"/>
  <c r="CL159" i="24"/>
  <c r="CK159" i="24"/>
  <c r="CJ159" i="24"/>
  <c r="CI159" i="24"/>
  <c r="CH159" i="24"/>
  <c r="CG159" i="24"/>
  <c r="CF159" i="24"/>
  <c r="CE159" i="24"/>
  <c r="CD159" i="24"/>
  <c r="CC159" i="24"/>
  <c r="BN159" i="24"/>
  <c r="BM159" i="24"/>
  <c r="BL159" i="24"/>
  <c r="BK159" i="24"/>
  <c r="BJ159" i="24"/>
  <c r="BI159" i="24"/>
  <c r="BG159" i="24"/>
  <c r="BF159" i="24"/>
  <c r="BE159" i="24"/>
  <c r="BD159" i="24"/>
  <c r="BC159" i="24"/>
  <c r="BB159" i="24"/>
  <c r="BA159" i="24"/>
  <c r="AZ159" i="24"/>
  <c r="AY159" i="24"/>
  <c r="AE159" i="24"/>
  <c r="AD159" i="24"/>
  <c r="AC159" i="24"/>
  <c r="AB159" i="24"/>
  <c r="Y159" i="24"/>
  <c r="X159" i="24"/>
  <c r="W159" i="24"/>
  <c r="GJ158" i="24"/>
  <c r="EU158" i="24"/>
  <c r="EJ158" i="24"/>
  <c r="DI158" i="24"/>
  <c r="CR158" i="24"/>
  <c r="BN158" i="24"/>
  <c r="BM158" i="24"/>
  <c r="BL158" i="24"/>
  <c r="BK158" i="24"/>
  <c r="BJ158" i="24"/>
  <c r="BI158" i="24"/>
  <c r="BG158" i="24"/>
  <c r="BF158" i="24"/>
  <c r="BE158" i="24"/>
  <c r="BD158" i="24"/>
  <c r="BC158" i="24"/>
  <c r="BB158" i="24"/>
  <c r="BA158" i="24"/>
  <c r="AZ158" i="24"/>
  <c r="AY158" i="24"/>
  <c r="AE158" i="24"/>
  <c r="AD158" i="24"/>
  <c r="AC158" i="24"/>
  <c r="AB158" i="24"/>
  <c r="Y158" i="24"/>
  <c r="X158" i="24"/>
  <c r="W158" i="24"/>
  <c r="GJ157" i="24"/>
  <c r="EU157" i="24"/>
  <c r="EJ157" i="24"/>
  <c r="DI157" i="24"/>
  <c r="CR157" i="24"/>
  <c r="BN157" i="24"/>
  <c r="BM157" i="24"/>
  <c r="BL157" i="24"/>
  <c r="BK157" i="24"/>
  <c r="BJ157" i="24"/>
  <c r="BI157" i="24"/>
  <c r="BG157" i="24"/>
  <c r="BF157" i="24"/>
  <c r="BE157" i="24"/>
  <c r="BD157" i="24"/>
  <c r="BC157" i="24"/>
  <c r="BB157" i="24"/>
  <c r="BA157" i="24"/>
  <c r="AZ157" i="24"/>
  <c r="AY157" i="24"/>
  <c r="AE157" i="24"/>
  <c r="AD157" i="24"/>
  <c r="AC157" i="24"/>
  <c r="AB157" i="24"/>
  <c r="Y157" i="24"/>
  <c r="X157" i="24"/>
  <c r="W157" i="24"/>
  <c r="DI156" i="24"/>
  <c r="CR156" i="24"/>
  <c r="BN156" i="24"/>
  <c r="BM156" i="24"/>
  <c r="BL156" i="24"/>
  <c r="BK156" i="24"/>
  <c r="BJ156" i="24"/>
  <c r="BI156" i="24"/>
  <c r="BG156" i="24"/>
  <c r="BF156" i="24"/>
  <c r="BE156" i="24"/>
  <c r="BD156" i="24"/>
  <c r="BC156" i="24"/>
  <c r="BB156" i="24"/>
  <c r="BA156" i="24"/>
  <c r="AZ156" i="24"/>
  <c r="AY156" i="24"/>
  <c r="AE156" i="24"/>
  <c r="AD156" i="24"/>
  <c r="AC156" i="24"/>
  <c r="AB156" i="24"/>
  <c r="Y156" i="24"/>
  <c r="X156" i="24"/>
  <c r="W156" i="24"/>
  <c r="GJ155" i="24"/>
  <c r="EU155" i="24"/>
  <c r="EJ155" i="24"/>
  <c r="BN155" i="24"/>
  <c r="BM155" i="24"/>
  <c r="BL155" i="24"/>
  <c r="BK155" i="24"/>
  <c r="BJ155" i="24"/>
  <c r="BI155" i="24"/>
  <c r="BG155" i="24"/>
  <c r="BF155" i="24"/>
  <c r="BE155" i="24"/>
  <c r="BD155" i="24"/>
  <c r="BC155" i="24"/>
  <c r="BB155" i="24"/>
  <c r="BA155" i="24"/>
  <c r="AZ155" i="24"/>
  <c r="AY155" i="24"/>
  <c r="AE155" i="24"/>
  <c r="AD155" i="24"/>
  <c r="AC155" i="24"/>
  <c r="AB155" i="24"/>
  <c r="Y155" i="24"/>
  <c r="X155" i="24"/>
  <c r="W155" i="24"/>
  <c r="GJ154" i="24"/>
  <c r="EU154" i="24"/>
  <c r="EJ154" i="24"/>
  <c r="BN154" i="24"/>
  <c r="BM154" i="24"/>
  <c r="BL154" i="24"/>
  <c r="BK154" i="24"/>
  <c r="BJ154" i="24"/>
  <c r="BI154" i="24"/>
  <c r="BG154" i="24"/>
  <c r="BF154" i="24"/>
  <c r="BE154" i="24"/>
  <c r="BD154" i="24"/>
  <c r="BC154" i="24"/>
  <c r="BB154" i="24"/>
  <c r="BA154" i="24"/>
  <c r="AZ154" i="24"/>
  <c r="AY154" i="24"/>
  <c r="AE154" i="24"/>
  <c r="AD154" i="24"/>
  <c r="AC154" i="24"/>
  <c r="AB154" i="24"/>
  <c r="Y154" i="24"/>
  <c r="X154" i="24"/>
  <c r="W154" i="24"/>
  <c r="GL153" i="24"/>
  <c r="GJ153" i="24" s="1"/>
  <c r="EW153" i="24"/>
  <c r="EU153" i="24"/>
  <c r="EJ153" i="24"/>
  <c r="DI153" i="24"/>
  <c r="CR153" i="24"/>
  <c r="AE153" i="24"/>
  <c r="AD153" i="24"/>
  <c r="AC153" i="24"/>
  <c r="AB153" i="24"/>
  <c r="Y153" i="24"/>
  <c r="X153" i="24"/>
  <c r="W153" i="24"/>
  <c r="DK152" i="24"/>
  <c r="DI152" i="24" s="1"/>
  <c r="AE152" i="24"/>
  <c r="AD152" i="24"/>
  <c r="AC152" i="24"/>
  <c r="AB152" i="24"/>
  <c r="Y152" i="24"/>
  <c r="X152" i="24"/>
  <c r="W152" i="24"/>
  <c r="GJ151" i="24"/>
  <c r="EU151" i="24"/>
  <c r="EJ151" i="24"/>
  <c r="U151" i="24"/>
  <c r="T151" i="24"/>
  <c r="S151" i="24"/>
  <c r="R151" i="24"/>
  <c r="Q151" i="24"/>
  <c r="P151" i="24"/>
  <c r="O151" i="24"/>
  <c r="GJ150" i="24"/>
  <c r="EW150" i="24"/>
  <c r="EU150" i="24"/>
  <c r="EJ150" i="24"/>
  <c r="DI150" i="24"/>
  <c r="CR150" i="24"/>
  <c r="GJ149" i="24"/>
  <c r="EU149" i="24"/>
  <c r="EJ149" i="24"/>
  <c r="DI149" i="24"/>
  <c r="CR149" i="24"/>
  <c r="BN149" i="24"/>
  <c r="BM149" i="24"/>
  <c r="BL149" i="24"/>
  <c r="BK149" i="24"/>
  <c r="BJ149" i="24"/>
  <c r="BI149" i="24"/>
  <c r="BG149" i="24"/>
  <c r="BF149" i="24"/>
  <c r="BE149" i="24"/>
  <c r="BD149" i="24"/>
  <c r="BB149" i="24"/>
  <c r="BA149" i="24"/>
  <c r="AZ149" i="24"/>
  <c r="AY149" i="24"/>
  <c r="GJ148" i="24"/>
  <c r="EU148" i="24"/>
  <c r="EJ148" i="24"/>
  <c r="DI148" i="24"/>
  <c r="CR148" i="24"/>
  <c r="BN148" i="24"/>
  <c r="BM148" i="24"/>
  <c r="BL148" i="24"/>
  <c r="BK148" i="24"/>
  <c r="BJ148" i="24"/>
  <c r="BI148" i="24"/>
  <c r="BG148" i="24"/>
  <c r="BF148" i="24"/>
  <c r="BE148" i="24"/>
  <c r="BD148" i="24"/>
  <c r="BC148" i="24"/>
  <c r="BB148" i="24"/>
  <c r="BA148" i="24"/>
  <c r="AZ148" i="24"/>
  <c r="AY148" i="24"/>
  <c r="GJ147" i="24"/>
  <c r="EU147" i="24"/>
  <c r="EJ147" i="24"/>
  <c r="DI147" i="24"/>
  <c r="CR147" i="24"/>
  <c r="BN147" i="24"/>
  <c r="BM147" i="24"/>
  <c r="BL147" i="24"/>
  <c r="BK147" i="24"/>
  <c r="BJ147" i="24"/>
  <c r="BI147" i="24"/>
  <c r="BG147" i="24"/>
  <c r="BF147" i="24"/>
  <c r="BE147" i="24"/>
  <c r="BD147" i="24"/>
  <c r="BC147" i="24"/>
  <c r="BB147" i="24"/>
  <c r="BA147" i="24"/>
  <c r="AZ147" i="24"/>
  <c r="AY147" i="24"/>
  <c r="DI146" i="24"/>
  <c r="CR146" i="24"/>
  <c r="BN146" i="24"/>
  <c r="BM146" i="24"/>
  <c r="BL146" i="24"/>
  <c r="BK146" i="24"/>
  <c r="BJ146" i="24"/>
  <c r="BI146" i="24"/>
  <c r="BG146" i="24"/>
  <c r="BF146" i="24"/>
  <c r="BE146" i="24"/>
  <c r="BD146" i="24"/>
  <c r="BC146" i="24"/>
  <c r="BB146" i="24"/>
  <c r="BA146" i="24"/>
  <c r="AZ146" i="24"/>
  <c r="AY146" i="24"/>
  <c r="GJ145" i="24"/>
  <c r="EU145" i="24"/>
  <c r="EJ145" i="24"/>
  <c r="BN145" i="24"/>
  <c r="BM145" i="24"/>
  <c r="BL145" i="24"/>
  <c r="BK145" i="24"/>
  <c r="BJ145" i="24"/>
  <c r="BI145" i="24"/>
  <c r="BG145" i="24"/>
  <c r="BF145" i="24"/>
  <c r="BE145" i="24"/>
  <c r="BD145" i="24"/>
  <c r="BC145" i="24"/>
  <c r="BB145" i="24"/>
  <c r="BA145" i="24"/>
  <c r="AZ145" i="24"/>
  <c r="AY145" i="24"/>
  <c r="GJ144" i="24"/>
  <c r="EU144" i="24"/>
  <c r="EJ144" i="24"/>
  <c r="DK144" i="24"/>
  <c r="DI144" i="24" s="1"/>
  <c r="CR144" i="24"/>
  <c r="BN144" i="24"/>
  <c r="BM144" i="24"/>
  <c r="BL144" i="24"/>
  <c r="BK144" i="24"/>
  <c r="BJ144" i="24"/>
  <c r="BI144" i="24"/>
  <c r="BG144" i="24"/>
  <c r="BF144" i="24"/>
  <c r="BE144" i="24"/>
  <c r="BD144" i="24"/>
  <c r="BC144" i="24"/>
  <c r="BB144" i="24"/>
  <c r="BA144" i="24"/>
  <c r="AZ144" i="24"/>
  <c r="AY144" i="24"/>
  <c r="GL143" i="24"/>
  <c r="GJ143" i="24" s="1"/>
  <c r="EU143" i="24"/>
  <c r="EJ143" i="24"/>
  <c r="DK143" i="24"/>
  <c r="DI143" i="24" s="1"/>
  <c r="CR143" i="24"/>
  <c r="BN143" i="24"/>
  <c r="BM143" i="24"/>
  <c r="BL143" i="24"/>
  <c r="BK143" i="24"/>
  <c r="BJ143" i="24"/>
  <c r="BI143" i="24"/>
  <c r="BG143" i="24"/>
  <c r="BF143" i="24"/>
  <c r="BE143" i="24"/>
  <c r="BD143" i="24"/>
  <c r="BC143" i="24"/>
  <c r="BB143" i="24"/>
  <c r="BA143" i="24"/>
  <c r="AZ143" i="24"/>
  <c r="AY143" i="24"/>
  <c r="GJ142" i="24"/>
  <c r="EU142" i="24"/>
  <c r="EJ142" i="24"/>
  <c r="DI142" i="24"/>
  <c r="CR142" i="24"/>
  <c r="BN142" i="24"/>
  <c r="BM142" i="24"/>
  <c r="BL142" i="24"/>
  <c r="BK142" i="24"/>
  <c r="BJ142" i="24"/>
  <c r="BI142" i="24"/>
  <c r="BG142" i="24"/>
  <c r="BF142" i="24"/>
  <c r="BE142" i="24"/>
  <c r="BD142" i="24"/>
  <c r="BC142" i="24"/>
  <c r="BB142" i="24"/>
  <c r="BA142" i="24"/>
  <c r="AZ142" i="24"/>
  <c r="AY142" i="24"/>
  <c r="GL141" i="24"/>
  <c r="GJ141" i="24" s="1"/>
  <c r="EW141" i="24"/>
  <c r="EU141" i="24"/>
  <c r="EJ141" i="24"/>
  <c r="DI141" i="24"/>
  <c r="CR141" i="24"/>
  <c r="BN141" i="24"/>
  <c r="BM141" i="24"/>
  <c r="BL141" i="24"/>
  <c r="BK141" i="24"/>
  <c r="BJ141" i="24"/>
  <c r="BI141" i="24"/>
  <c r="BG141" i="24"/>
  <c r="BF141" i="24"/>
  <c r="BE141" i="24"/>
  <c r="BD141" i="24"/>
  <c r="BC141" i="24"/>
  <c r="BB141" i="24"/>
  <c r="BA141" i="24"/>
  <c r="AZ141" i="24"/>
  <c r="AY141" i="24"/>
  <c r="BN140" i="24"/>
  <c r="BM140" i="24"/>
  <c r="BL140" i="24"/>
  <c r="BK140" i="24"/>
  <c r="BJ140" i="24"/>
  <c r="BI140" i="24"/>
  <c r="BG140" i="24"/>
  <c r="BF140" i="24"/>
  <c r="BE140" i="24"/>
  <c r="BD140" i="24"/>
  <c r="BC140" i="24"/>
  <c r="BB140" i="24"/>
  <c r="BA140" i="24"/>
  <c r="AZ140" i="24"/>
  <c r="AY140" i="24"/>
  <c r="DK139" i="24"/>
  <c r="DI139" i="24" s="1"/>
  <c r="BN139" i="24"/>
  <c r="BM139" i="24"/>
  <c r="BL139" i="24"/>
  <c r="BK139" i="24"/>
  <c r="BJ139" i="24"/>
  <c r="BI139" i="24"/>
  <c r="BG139" i="24"/>
  <c r="BF139" i="24"/>
  <c r="BE139" i="24"/>
  <c r="BD139" i="24"/>
  <c r="BC139" i="24"/>
  <c r="BB139" i="24"/>
  <c r="BA139" i="24"/>
  <c r="AZ139" i="24"/>
  <c r="AY139" i="24"/>
  <c r="GJ138" i="24"/>
  <c r="EU138" i="24"/>
  <c r="EJ138" i="24"/>
  <c r="DI138" i="24"/>
  <c r="CR138" i="24"/>
  <c r="BN138" i="24"/>
  <c r="BM138" i="24"/>
  <c r="BL138" i="24"/>
  <c r="BK138" i="24"/>
  <c r="BJ138" i="24"/>
  <c r="BI138" i="24"/>
  <c r="BG138" i="24"/>
  <c r="BF138" i="24"/>
  <c r="BE138" i="24"/>
  <c r="BD138" i="24"/>
  <c r="BC138" i="24"/>
  <c r="BB138" i="24"/>
  <c r="BA138" i="24"/>
  <c r="AZ138" i="24"/>
  <c r="AY138" i="24"/>
  <c r="GJ137" i="24"/>
  <c r="EU137" i="24"/>
  <c r="EJ137" i="24"/>
  <c r="DK137" i="24"/>
  <c r="DI137" i="24" s="1"/>
  <c r="CR137" i="24"/>
  <c r="BN137" i="24"/>
  <c r="BM137" i="24"/>
  <c r="BL137" i="24"/>
  <c r="BK137" i="24"/>
  <c r="BJ137" i="24"/>
  <c r="BI137" i="24"/>
  <c r="BG137" i="24"/>
  <c r="BF137" i="24"/>
  <c r="BE137" i="24"/>
  <c r="BD137" i="24"/>
  <c r="BC137" i="24"/>
  <c r="BB137" i="24"/>
  <c r="BA137" i="24"/>
  <c r="AZ137" i="24"/>
  <c r="AY137" i="24"/>
  <c r="GJ136" i="24"/>
  <c r="EU136" i="24"/>
  <c r="EJ136" i="24"/>
  <c r="DK136" i="24"/>
  <c r="DI136" i="24" s="1"/>
  <c r="CR136" i="24"/>
  <c r="BN136" i="24"/>
  <c r="BM136" i="24"/>
  <c r="BL136" i="24"/>
  <c r="BK136" i="24"/>
  <c r="BJ136" i="24"/>
  <c r="BI136" i="24"/>
  <c r="BG136" i="24"/>
  <c r="BF136" i="24"/>
  <c r="BE136" i="24"/>
  <c r="BD136" i="24"/>
  <c r="BC136" i="24"/>
  <c r="BB136" i="24"/>
  <c r="BA136" i="24"/>
  <c r="AZ136" i="24"/>
  <c r="AY136" i="24"/>
  <c r="GJ135" i="24"/>
  <c r="EU135" i="24"/>
  <c r="EJ135" i="24"/>
  <c r="BN135" i="24"/>
  <c r="BM135" i="24"/>
  <c r="BL135" i="24"/>
  <c r="BK135" i="24"/>
  <c r="BJ135" i="24"/>
  <c r="BI135" i="24"/>
  <c r="BG135" i="24"/>
  <c r="BF135" i="24"/>
  <c r="BE135" i="24"/>
  <c r="BD135" i="24"/>
  <c r="BC135" i="24"/>
  <c r="BB135" i="24"/>
  <c r="BA135" i="24"/>
  <c r="AZ135" i="24"/>
  <c r="AY135" i="24"/>
  <c r="GJ134" i="24"/>
  <c r="EU134" i="24"/>
  <c r="EJ134" i="24"/>
  <c r="BN134" i="24"/>
  <c r="BM134" i="24"/>
  <c r="BL134" i="24"/>
  <c r="BK134" i="24"/>
  <c r="BJ134" i="24"/>
  <c r="BI134" i="24"/>
  <c r="BG134" i="24"/>
  <c r="BF134" i="24"/>
  <c r="BE134" i="24"/>
  <c r="BD134" i="24"/>
  <c r="BC134" i="24"/>
  <c r="BB134" i="24"/>
  <c r="BA134" i="24"/>
  <c r="AZ134" i="24"/>
  <c r="AY134" i="24"/>
  <c r="GL133" i="24"/>
  <c r="GJ133" i="24" s="1"/>
  <c r="EW133" i="24"/>
  <c r="EU133" i="24"/>
  <c r="EJ133" i="24"/>
  <c r="DI133" i="24"/>
  <c r="CR133" i="24"/>
  <c r="BN133" i="24"/>
  <c r="BM133" i="24"/>
  <c r="BL133" i="24"/>
  <c r="BK133" i="24"/>
  <c r="BJ133" i="24"/>
  <c r="BI133" i="24"/>
  <c r="BG133" i="24"/>
  <c r="BF133" i="24"/>
  <c r="BE133" i="24"/>
  <c r="BD133" i="24"/>
  <c r="BC133" i="24"/>
  <c r="BB133" i="24"/>
  <c r="BA133" i="24"/>
  <c r="AZ133" i="24"/>
  <c r="AY133" i="24"/>
  <c r="GJ132" i="24"/>
  <c r="EU132" i="24"/>
  <c r="EJ132" i="24"/>
  <c r="DI132" i="24"/>
  <c r="CR132" i="24"/>
  <c r="BN132" i="24"/>
  <c r="BM132" i="24"/>
  <c r="BL132" i="24"/>
  <c r="BK132" i="24"/>
  <c r="BJ132" i="24"/>
  <c r="BI132" i="24"/>
  <c r="BG132" i="24"/>
  <c r="BF132" i="24"/>
  <c r="BE132" i="24"/>
  <c r="BD132" i="24"/>
  <c r="BC132" i="24"/>
  <c r="BB132" i="24"/>
  <c r="BA132" i="24"/>
  <c r="AZ132" i="24"/>
  <c r="AY132" i="24"/>
  <c r="GJ131" i="24"/>
  <c r="EU131" i="24"/>
  <c r="EJ131" i="24"/>
  <c r="DI131" i="24"/>
  <c r="CR131" i="24"/>
  <c r="BN131" i="24"/>
  <c r="BM131" i="24"/>
  <c r="BL131" i="24"/>
  <c r="BK131" i="24"/>
  <c r="BJ131" i="24"/>
  <c r="BI131" i="24"/>
  <c r="BG131" i="24"/>
  <c r="BF131" i="24"/>
  <c r="BE131" i="24"/>
  <c r="BD131" i="24"/>
  <c r="BC131" i="24"/>
  <c r="BB131" i="24"/>
  <c r="BA131" i="24"/>
  <c r="AZ131" i="24"/>
  <c r="AY131" i="24"/>
  <c r="GJ130" i="24"/>
  <c r="EU130" i="24"/>
  <c r="EJ130" i="24"/>
  <c r="DI130" i="24"/>
  <c r="CR130" i="24"/>
  <c r="GJ129" i="24"/>
  <c r="EU129" i="24"/>
  <c r="EJ129" i="24"/>
  <c r="GJ128" i="24"/>
  <c r="EU128" i="24"/>
  <c r="EJ128" i="24"/>
  <c r="DK128" i="24"/>
  <c r="DI128" i="24" s="1"/>
  <c r="GJ126" i="24"/>
  <c r="EU126" i="24"/>
  <c r="EJ126" i="24"/>
  <c r="BN126" i="24"/>
  <c r="BM126" i="24"/>
  <c r="BL126" i="24"/>
  <c r="BK126" i="24"/>
  <c r="BJ126" i="24"/>
  <c r="BI126" i="24"/>
  <c r="BG126" i="24"/>
  <c r="BF126" i="24"/>
  <c r="BE126" i="24"/>
  <c r="BD126" i="24"/>
  <c r="BB126" i="24"/>
  <c r="BA126" i="24"/>
  <c r="AZ126" i="24"/>
  <c r="AY126" i="24"/>
  <c r="GJ125" i="24"/>
  <c r="EU125" i="24"/>
  <c r="EJ125" i="24"/>
  <c r="DI125" i="24"/>
  <c r="CR125" i="24"/>
  <c r="BN125" i="24"/>
  <c r="BM125" i="24"/>
  <c r="BL125" i="24"/>
  <c r="BK125" i="24"/>
  <c r="BJ125" i="24"/>
  <c r="BI125" i="24"/>
  <c r="BG125" i="24"/>
  <c r="BF125" i="24"/>
  <c r="BE125" i="24"/>
  <c r="BD125" i="24"/>
  <c r="BC125" i="24"/>
  <c r="BB125" i="24"/>
  <c r="BA125" i="24"/>
  <c r="AZ125" i="24"/>
  <c r="AY125" i="24"/>
  <c r="GJ124" i="24"/>
  <c r="EU124" i="24"/>
  <c r="EJ124" i="24"/>
  <c r="DI124" i="24"/>
  <c r="CR124" i="24"/>
  <c r="BN124" i="24"/>
  <c r="BM124" i="24"/>
  <c r="BL124" i="24"/>
  <c r="BK124" i="24"/>
  <c r="BJ124" i="24"/>
  <c r="BI124" i="24"/>
  <c r="BG124" i="24"/>
  <c r="BF124" i="24"/>
  <c r="BE124" i="24"/>
  <c r="BD124" i="24"/>
  <c r="BC124" i="24"/>
  <c r="BB124" i="24"/>
  <c r="BA124" i="24"/>
  <c r="AZ124" i="24"/>
  <c r="AY124" i="24"/>
  <c r="GJ123" i="24"/>
  <c r="EU123" i="24"/>
  <c r="EJ123" i="24"/>
  <c r="DI123" i="24"/>
  <c r="CR123" i="24"/>
  <c r="BN123" i="24"/>
  <c r="BM123" i="24"/>
  <c r="BL123" i="24"/>
  <c r="BK123" i="24"/>
  <c r="BJ123" i="24"/>
  <c r="BI123" i="24"/>
  <c r="BG123" i="24"/>
  <c r="BF123" i="24"/>
  <c r="BE123" i="24"/>
  <c r="BD123" i="24"/>
  <c r="BC123" i="24"/>
  <c r="BB123" i="24"/>
  <c r="BA123" i="24"/>
  <c r="AZ123" i="24"/>
  <c r="AY123" i="24"/>
  <c r="DI122" i="24"/>
  <c r="CR122" i="24"/>
  <c r="BN122" i="24"/>
  <c r="BM122" i="24"/>
  <c r="BL122" i="24"/>
  <c r="BK122" i="24"/>
  <c r="BJ122" i="24"/>
  <c r="BI122" i="24"/>
  <c r="BG122" i="24"/>
  <c r="BF122" i="24"/>
  <c r="BE122" i="24"/>
  <c r="BD122" i="24"/>
  <c r="BC122" i="24"/>
  <c r="BB122" i="24"/>
  <c r="BA122" i="24"/>
  <c r="AZ122" i="24"/>
  <c r="AY122" i="24"/>
  <c r="AE122" i="24"/>
  <c r="AD122" i="24"/>
  <c r="AC122" i="24"/>
  <c r="AB122" i="24"/>
  <c r="Y122" i="24"/>
  <c r="X122" i="24"/>
  <c r="W122" i="24"/>
  <c r="BN121" i="24"/>
  <c r="BM121" i="24"/>
  <c r="BL121" i="24"/>
  <c r="BK121" i="24"/>
  <c r="BJ121" i="24"/>
  <c r="BI121" i="24"/>
  <c r="BG121" i="24"/>
  <c r="BF121" i="24"/>
  <c r="BE121" i="24"/>
  <c r="BD121" i="24"/>
  <c r="BC121" i="24"/>
  <c r="BB121" i="24"/>
  <c r="BA121" i="24"/>
  <c r="AZ121" i="24"/>
  <c r="AY121" i="24"/>
  <c r="AE121" i="24"/>
  <c r="AD121" i="24"/>
  <c r="AC121" i="24"/>
  <c r="AB121" i="24"/>
  <c r="Y121" i="24"/>
  <c r="X121" i="24"/>
  <c r="W121" i="24"/>
  <c r="GJ120" i="24"/>
  <c r="EW120" i="24"/>
  <c r="EU120" i="24"/>
  <c r="EJ120" i="24"/>
  <c r="DI120" i="24"/>
  <c r="CR120" i="24"/>
  <c r="BN120" i="24"/>
  <c r="BM120" i="24"/>
  <c r="BL120" i="24"/>
  <c r="BK120" i="24"/>
  <c r="BJ120" i="24"/>
  <c r="BI120" i="24"/>
  <c r="BG120" i="24"/>
  <c r="BF120" i="24"/>
  <c r="BE120" i="24"/>
  <c r="BD120" i="24"/>
  <c r="BC120" i="24"/>
  <c r="BB120" i="24"/>
  <c r="BA120" i="24"/>
  <c r="AZ120" i="24"/>
  <c r="AY120" i="24"/>
  <c r="AE120" i="24"/>
  <c r="AD120" i="24"/>
  <c r="AC120" i="24"/>
  <c r="AB120" i="24"/>
  <c r="Y120" i="24"/>
  <c r="X120" i="24"/>
  <c r="W120" i="24"/>
  <c r="GJ119" i="24"/>
  <c r="EU119" i="24"/>
  <c r="EJ119" i="24"/>
  <c r="DI119" i="24"/>
  <c r="CR119" i="24"/>
  <c r="BN119" i="24"/>
  <c r="BM119" i="24"/>
  <c r="BL119" i="24"/>
  <c r="BK119" i="24"/>
  <c r="BJ119" i="24"/>
  <c r="BI119" i="24"/>
  <c r="BG119" i="24"/>
  <c r="BF119" i="24"/>
  <c r="BE119" i="24"/>
  <c r="BD119" i="24"/>
  <c r="BC119" i="24"/>
  <c r="BB119" i="24"/>
  <c r="BA119" i="24"/>
  <c r="AZ119" i="24"/>
  <c r="AY119" i="24"/>
  <c r="AE119" i="24"/>
  <c r="AD119" i="24"/>
  <c r="AC119" i="24"/>
  <c r="AB119" i="24"/>
  <c r="Y119" i="24"/>
  <c r="X119" i="24"/>
  <c r="W119" i="24"/>
  <c r="GL118" i="24"/>
  <c r="GJ118" i="24" s="1"/>
  <c r="EW118" i="24"/>
  <c r="EU118" i="24"/>
  <c r="EJ118" i="24"/>
  <c r="DI118" i="24"/>
  <c r="CR118" i="24"/>
  <c r="BN118" i="24"/>
  <c r="BM118" i="24"/>
  <c r="BL118" i="24"/>
  <c r="BK118" i="24"/>
  <c r="BJ118" i="24"/>
  <c r="BI118" i="24"/>
  <c r="BG118" i="24"/>
  <c r="BF118" i="24"/>
  <c r="BE118" i="24"/>
  <c r="BD118" i="24"/>
  <c r="BC118" i="24"/>
  <c r="BB118" i="24"/>
  <c r="BA118" i="24"/>
  <c r="AZ118" i="24"/>
  <c r="AY118" i="24"/>
  <c r="AE118" i="24"/>
  <c r="AD118" i="24"/>
  <c r="AC118" i="24"/>
  <c r="AB118" i="24"/>
  <c r="Y118" i="24"/>
  <c r="X118" i="24"/>
  <c r="W118" i="24"/>
  <c r="GJ117" i="24"/>
  <c r="EU117" i="24"/>
  <c r="EJ117" i="24"/>
  <c r="DI117" i="24"/>
  <c r="CR117" i="24"/>
  <c r="BN117" i="24"/>
  <c r="BM117" i="24"/>
  <c r="BL117" i="24"/>
  <c r="BK117" i="24"/>
  <c r="BJ117" i="24"/>
  <c r="BI117" i="24"/>
  <c r="BG117" i="24"/>
  <c r="BF117" i="24"/>
  <c r="BE117" i="24"/>
  <c r="BD117" i="24"/>
  <c r="BC117" i="24"/>
  <c r="BB117" i="24"/>
  <c r="BA117" i="24"/>
  <c r="AZ117" i="24"/>
  <c r="AY117" i="24"/>
  <c r="AF117" i="24"/>
  <c r="AE117" i="24"/>
  <c r="AD117" i="24"/>
  <c r="AC117" i="24"/>
  <c r="AB117" i="24"/>
  <c r="Y117" i="24"/>
  <c r="X117" i="24"/>
  <c r="W117" i="24"/>
  <c r="DI116" i="24"/>
  <c r="CR116" i="24"/>
  <c r="BN116" i="24"/>
  <c r="BM116" i="24"/>
  <c r="BL116" i="24"/>
  <c r="BK116" i="24"/>
  <c r="BJ116" i="24"/>
  <c r="BI116" i="24"/>
  <c r="BG116" i="24"/>
  <c r="BF116" i="24"/>
  <c r="BE116" i="24"/>
  <c r="BD116" i="24"/>
  <c r="BC116" i="24"/>
  <c r="BB116" i="24"/>
  <c r="BA116" i="24"/>
  <c r="AZ116" i="24"/>
  <c r="AY116" i="24"/>
  <c r="AF116" i="24"/>
  <c r="AE116" i="24"/>
  <c r="AD116" i="24"/>
  <c r="AC116" i="24"/>
  <c r="AB116" i="24"/>
  <c r="Y116" i="24"/>
  <c r="X116" i="24"/>
  <c r="W116" i="24"/>
  <c r="GJ115" i="24"/>
  <c r="EU115" i="24"/>
  <c r="EJ115" i="24"/>
  <c r="DI115" i="24"/>
  <c r="CR115" i="24"/>
  <c r="BN115" i="24"/>
  <c r="BM115" i="24"/>
  <c r="BL115" i="24"/>
  <c r="BK115" i="24"/>
  <c r="BJ115" i="24"/>
  <c r="BI115" i="24"/>
  <c r="BG115" i="24"/>
  <c r="BF115" i="24"/>
  <c r="BE115" i="24"/>
  <c r="BD115" i="24"/>
  <c r="BC115" i="24"/>
  <c r="BB115" i="24"/>
  <c r="BA115" i="24"/>
  <c r="AZ115" i="24"/>
  <c r="AY115" i="24"/>
  <c r="AF115" i="24"/>
  <c r="AE115" i="24"/>
  <c r="AD115" i="24"/>
  <c r="AC115" i="24"/>
  <c r="AB115" i="24"/>
  <c r="Y115" i="24"/>
  <c r="X115" i="24"/>
  <c r="W115" i="24"/>
  <c r="GJ114" i="24"/>
  <c r="EU114" i="24"/>
  <c r="EJ114" i="24"/>
  <c r="BN114" i="24"/>
  <c r="BM114" i="24"/>
  <c r="BL114" i="24"/>
  <c r="BK114" i="24"/>
  <c r="BJ114" i="24"/>
  <c r="BI114" i="24"/>
  <c r="BG114" i="24"/>
  <c r="BF114" i="24"/>
  <c r="BE114" i="24"/>
  <c r="BD114" i="24"/>
  <c r="BC114" i="24"/>
  <c r="BB114" i="24"/>
  <c r="BA114" i="24"/>
  <c r="AZ114" i="24"/>
  <c r="AY114" i="24"/>
  <c r="AF114" i="24"/>
  <c r="AE114" i="24"/>
  <c r="AD114" i="24"/>
  <c r="AC114" i="24"/>
  <c r="AB114" i="24"/>
  <c r="Y114" i="24"/>
  <c r="X114" i="24"/>
  <c r="W114" i="24"/>
  <c r="GJ113" i="24"/>
  <c r="EU113" i="24"/>
  <c r="EJ113" i="24"/>
  <c r="BN113" i="24"/>
  <c r="BM113" i="24"/>
  <c r="BL113" i="24"/>
  <c r="BK113" i="24"/>
  <c r="BJ113" i="24"/>
  <c r="BI113" i="24"/>
  <c r="BG113" i="24"/>
  <c r="BF113" i="24"/>
  <c r="BE113" i="24"/>
  <c r="BD113" i="24"/>
  <c r="BC113" i="24"/>
  <c r="BB113" i="24"/>
  <c r="BA113" i="24"/>
  <c r="AZ113" i="24"/>
  <c r="AY113" i="24"/>
  <c r="AF113" i="24"/>
  <c r="AE113" i="24"/>
  <c r="AD113" i="24"/>
  <c r="AC113" i="24"/>
  <c r="AB113" i="24"/>
  <c r="Y113" i="24"/>
  <c r="X113" i="24"/>
  <c r="W113" i="24"/>
  <c r="GJ112" i="24"/>
  <c r="EU112" i="24"/>
  <c r="EJ112" i="24"/>
  <c r="BN112" i="24"/>
  <c r="BM112" i="24"/>
  <c r="BL112" i="24"/>
  <c r="BK112" i="24"/>
  <c r="BJ112" i="24"/>
  <c r="BI112" i="24"/>
  <c r="BG112" i="24"/>
  <c r="BF112" i="24"/>
  <c r="BE112" i="24"/>
  <c r="BD112" i="24"/>
  <c r="BC112" i="24"/>
  <c r="BB112" i="24"/>
  <c r="BA112" i="24"/>
  <c r="AZ112" i="24"/>
  <c r="AY112" i="24"/>
  <c r="AF112" i="24"/>
  <c r="AE112" i="24"/>
  <c r="AD112" i="24"/>
  <c r="AC112" i="24"/>
  <c r="AB112" i="24"/>
  <c r="Y112" i="24"/>
  <c r="X112" i="24"/>
  <c r="W112" i="24"/>
  <c r="DI111" i="24"/>
  <c r="CR111" i="24"/>
  <c r="BN111" i="24"/>
  <c r="BM111" i="24"/>
  <c r="BL111" i="24"/>
  <c r="BK111" i="24"/>
  <c r="BJ111" i="24"/>
  <c r="BI111" i="24"/>
  <c r="BG111" i="24"/>
  <c r="BF111" i="24"/>
  <c r="BE111" i="24"/>
  <c r="BD111" i="24"/>
  <c r="BC111" i="24"/>
  <c r="BB111" i="24"/>
  <c r="BA111" i="24"/>
  <c r="AZ111" i="24"/>
  <c r="AY111" i="24"/>
  <c r="AF111" i="24"/>
  <c r="AE111" i="24"/>
  <c r="AD111" i="24"/>
  <c r="AC111" i="24"/>
  <c r="AB111" i="24"/>
  <c r="Y111" i="24"/>
  <c r="X111" i="24"/>
  <c r="W111" i="24"/>
  <c r="DK110" i="24"/>
  <c r="DI110" i="24" s="1"/>
  <c r="CR110" i="24"/>
  <c r="BN110" i="24"/>
  <c r="BM110" i="24"/>
  <c r="BL110" i="24"/>
  <c r="BK110" i="24"/>
  <c r="BJ110" i="24"/>
  <c r="BI110" i="24"/>
  <c r="BG110" i="24"/>
  <c r="BF110" i="24"/>
  <c r="BE110" i="24"/>
  <c r="BD110" i="24"/>
  <c r="BC110" i="24"/>
  <c r="BB110" i="24"/>
  <c r="BA110" i="24"/>
  <c r="AZ110" i="24"/>
  <c r="AY110" i="24"/>
  <c r="AE110" i="24"/>
  <c r="AD110" i="24"/>
  <c r="AC110" i="24"/>
  <c r="AB110" i="24"/>
  <c r="Y110" i="24"/>
  <c r="X110" i="24"/>
  <c r="W110" i="24"/>
  <c r="EW109" i="24"/>
  <c r="BN109" i="24"/>
  <c r="BM109" i="24"/>
  <c r="BL109" i="24"/>
  <c r="BK109" i="24"/>
  <c r="BJ109" i="24"/>
  <c r="BI109" i="24"/>
  <c r="BG109" i="24"/>
  <c r="BF109" i="24"/>
  <c r="BE109" i="24"/>
  <c r="BD109" i="24"/>
  <c r="BC109" i="24"/>
  <c r="BB109" i="24"/>
  <c r="BA109" i="24"/>
  <c r="AZ109" i="24"/>
  <c r="AY109" i="24"/>
  <c r="AE109" i="24"/>
  <c r="AD109" i="24"/>
  <c r="AC109" i="24"/>
  <c r="AB109" i="24"/>
  <c r="Y109" i="24"/>
  <c r="X109" i="24"/>
  <c r="W109" i="24"/>
  <c r="BN108" i="24"/>
  <c r="BM108" i="24"/>
  <c r="BL108" i="24"/>
  <c r="BK108" i="24"/>
  <c r="BJ108" i="24"/>
  <c r="BI108" i="24"/>
  <c r="BG108" i="24"/>
  <c r="BF108" i="24"/>
  <c r="BE108" i="24"/>
  <c r="BD108" i="24"/>
  <c r="BC108" i="24"/>
  <c r="BB108" i="24"/>
  <c r="BA108" i="24"/>
  <c r="AZ108" i="24"/>
  <c r="AY108" i="24"/>
  <c r="AE108" i="24"/>
  <c r="AD108" i="24"/>
  <c r="AC108" i="24"/>
  <c r="AB108" i="24"/>
  <c r="Y108" i="24"/>
  <c r="X108" i="24"/>
  <c r="W108" i="24"/>
  <c r="GL107" i="24"/>
  <c r="EW107" i="24"/>
  <c r="BN107" i="24"/>
  <c r="BM107" i="24"/>
  <c r="BL107" i="24"/>
  <c r="BK107" i="24"/>
  <c r="BJ107" i="24"/>
  <c r="BI107" i="24"/>
  <c r="BG107" i="24"/>
  <c r="BF107" i="24"/>
  <c r="BE107" i="24"/>
  <c r="BD107" i="24"/>
  <c r="BC107" i="24"/>
  <c r="BB107" i="24"/>
  <c r="BA107" i="24"/>
  <c r="AZ107" i="24"/>
  <c r="AY107" i="24"/>
  <c r="AE107" i="24"/>
  <c r="AD107" i="24"/>
  <c r="AC107" i="24"/>
  <c r="AB107" i="24"/>
  <c r="Y107" i="24"/>
  <c r="X107" i="24"/>
  <c r="W107" i="24"/>
  <c r="AE106" i="24"/>
  <c r="AD106" i="24"/>
  <c r="AC106" i="24"/>
  <c r="AB106" i="24"/>
  <c r="Y106" i="24"/>
  <c r="X106" i="24"/>
  <c r="W106" i="24"/>
  <c r="AE105" i="24"/>
  <c r="AD105" i="24"/>
  <c r="AC105" i="24"/>
  <c r="AB105" i="24"/>
  <c r="Y105" i="24"/>
  <c r="X105" i="24"/>
  <c r="W105" i="24"/>
  <c r="AE104" i="24"/>
  <c r="AD104" i="24"/>
  <c r="AC104" i="24"/>
  <c r="AB104" i="24"/>
  <c r="Y104" i="24"/>
  <c r="X104" i="24"/>
  <c r="W104" i="24"/>
  <c r="U103" i="24"/>
  <c r="T103" i="24"/>
  <c r="S103" i="24"/>
  <c r="R103" i="24"/>
  <c r="Q103" i="24"/>
  <c r="P103" i="24"/>
  <c r="O103" i="24"/>
  <c r="DI217" i="24" l="1"/>
  <c r="CR218" i="24"/>
  <c r="CR226" i="24"/>
  <c r="CR128" i="24"/>
  <c r="CR139" i="24"/>
  <c r="CR152" i="24"/>
  <c r="CR202" i="24"/>
  <c r="CR183" i="24"/>
  <c r="CR109" i="24"/>
  <c r="DI183" i="24"/>
  <c r="DI109" i="24"/>
  <c r="GJ159" i="24" l="1"/>
  <c r="DI209" i="24" l="1"/>
  <c r="DI135" i="24"/>
  <c r="CR209" i="24"/>
  <c r="CR135" i="24"/>
  <c r="CR229" i="24"/>
  <c r="DI155" i="24"/>
  <c r="DI229" i="24"/>
  <c r="CR155" i="24"/>
  <c r="DI225" i="24" l="1"/>
  <c r="CR151" i="24"/>
  <c r="CR225" i="24"/>
  <c r="DI151" i="24"/>
  <c r="H88" i="35" l="1"/>
  <c r="D88" i="35"/>
  <c r="C90" i="35" l="1"/>
  <c r="B90" i="35"/>
  <c r="A90" i="35"/>
  <c r="F88" i="35" l="1"/>
  <c r="G88" i="35"/>
  <c r="E90" i="35"/>
  <c r="B88" i="35" l="1"/>
  <c r="I88" i="35"/>
  <c r="A88" i="35"/>
  <c r="C95" i="35"/>
  <c r="C2969" i="35"/>
  <c r="C3001" i="35"/>
  <c r="C3033" i="35"/>
  <c r="C3065" i="35"/>
  <c r="C3097" i="35"/>
  <c r="C3129" i="35"/>
  <c r="C3161" i="35"/>
  <c r="C3193" i="35"/>
  <c r="C3225" i="35"/>
  <c r="C3257" i="35"/>
  <c r="C3289" i="35"/>
  <c r="C3321" i="35"/>
  <c r="C3353" i="35"/>
  <c r="C3385" i="35"/>
  <c r="C3417" i="35"/>
  <c r="C3449" i="35"/>
  <c r="C3481" i="35"/>
  <c r="C3513" i="35"/>
  <c r="C3545" i="35"/>
  <c r="C3577" i="35"/>
  <c r="C3609" i="35"/>
  <c r="C3641" i="35"/>
  <c r="C3673" i="35"/>
  <c r="C3705" i="35"/>
  <c r="C3737" i="35"/>
  <c r="C3769" i="35"/>
  <c r="C3801" i="35"/>
  <c r="C3833" i="35"/>
  <c r="C3865" i="35"/>
  <c r="C3897" i="35"/>
  <c r="C3929" i="35"/>
  <c r="C3961" i="35"/>
  <c r="C3993" i="35"/>
  <c r="C4025" i="35"/>
  <c r="C4057" i="35"/>
  <c r="C4089" i="35"/>
  <c r="C4112" i="35"/>
  <c r="C4128" i="35"/>
  <c r="C4144" i="35"/>
  <c r="C4160" i="35"/>
  <c r="C4176" i="35"/>
  <c r="C4192" i="35"/>
  <c r="C4208" i="35"/>
  <c r="C3009" i="35"/>
  <c r="C3073" i="35"/>
  <c r="C3137" i="35"/>
  <c r="C3201" i="35"/>
  <c r="C3265" i="35"/>
  <c r="C3329" i="35"/>
  <c r="C3393" i="35"/>
  <c r="C3457" i="35"/>
  <c r="C3521" i="35"/>
  <c r="C3585" i="35"/>
  <c r="C3649" i="35"/>
  <c r="C3713" i="35"/>
  <c r="C3777" i="35"/>
  <c r="C3841" i="35"/>
  <c r="C3905" i="35"/>
  <c r="C3969" i="35"/>
  <c r="C4033" i="35"/>
  <c r="C4097" i="35"/>
  <c r="C4132" i="35"/>
  <c r="C4164" i="35"/>
  <c r="C4196" i="35"/>
  <c r="C4220" i="35"/>
  <c r="C4236" i="35"/>
  <c r="C4252" i="35"/>
  <c r="C4268" i="35"/>
  <c r="C4284" i="35"/>
  <c r="C4300" i="35"/>
  <c r="C4316" i="35"/>
  <c r="C4332" i="35"/>
  <c r="C4348" i="35"/>
  <c r="C4364" i="35"/>
  <c r="C4380" i="35"/>
  <c r="C4396" i="35"/>
  <c r="C4412" i="35"/>
  <c r="C4428" i="35"/>
  <c r="C4444" i="35"/>
  <c r="C4460" i="35"/>
  <c r="C4476" i="35"/>
  <c r="C4492" i="35"/>
  <c r="C4508" i="35"/>
  <c r="C4524" i="35"/>
  <c r="C4540" i="35"/>
  <c r="C2985" i="35"/>
  <c r="C3049" i="35"/>
  <c r="C3113" i="35"/>
  <c r="C3177" i="35"/>
  <c r="C3241" i="35"/>
  <c r="C3305" i="35"/>
  <c r="C3369" i="35"/>
  <c r="C3433" i="35"/>
  <c r="C3497" i="35"/>
  <c r="C3561" i="35"/>
  <c r="C3625" i="35"/>
  <c r="C3689" i="35"/>
  <c r="C3753" i="35"/>
  <c r="C3817" i="35"/>
  <c r="C3881" i="35"/>
  <c r="C3945" i="35"/>
  <c r="C4009" i="35"/>
  <c r="C4073" i="35"/>
  <c r="C4120" i="35"/>
  <c r="C4152" i="35"/>
  <c r="C4184" i="35"/>
  <c r="C2977" i="35"/>
  <c r="C3105" i="35"/>
  <c r="C3233" i="35"/>
  <c r="C3361" i="35"/>
  <c r="C3489" i="35"/>
  <c r="C3617" i="35"/>
  <c r="C3745" i="35"/>
  <c r="C3873" i="35"/>
  <c r="C4001" i="35"/>
  <c r="C4116" i="35"/>
  <c r="C4180" i="35"/>
  <c r="C4228" i="35"/>
  <c r="C4260" i="35"/>
  <c r="C4292" i="35"/>
  <c r="C4324" i="35"/>
  <c r="C4356" i="35"/>
  <c r="C4388" i="35"/>
  <c r="C4420" i="35"/>
  <c r="C4452" i="35"/>
  <c r="C4484" i="35"/>
  <c r="C4516" i="35"/>
  <c r="C4548" i="35"/>
  <c r="C4564" i="35"/>
  <c r="C4580" i="35"/>
  <c r="C4596" i="35"/>
  <c r="C4612" i="35"/>
  <c r="C4628" i="35"/>
  <c r="C4644" i="35"/>
  <c r="C4660" i="35"/>
  <c r="C4676" i="35"/>
  <c r="C4692" i="35"/>
  <c r="C4708" i="35"/>
  <c r="C4724" i="35"/>
  <c r="C4740" i="35"/>
  <c r="C4756" i="35"/>
  <c r="C4772" i="35"/>
  <c r="C4788" i="35"/>
  <c r="C4804" i="35"/>
  <c r="C4820" i="35"/>
  <c r="C4836" i="35"/>
  <c r="C4852" i="35"/>
  <c r="C4868" i="35"/>
  <c r="C4884" i="35"/>
  <c r="C4900" i="35"/>
  <c r="C4916" i="35"/>
  <c r="C4932" i="35"/>
  <c r="C4948" i="35"/>
  <c r="C4964" i="35"/>
  <c r="C4980" i="35"/>
  <c r="C4996" i="35"/>
  <c r="C5012" i="35"/>
  <c r="C5028" i="35"/>
  <c r="C5044" i="35"/>
  <c r="C5060" i="35"/>
  <c r="C5076" i="35"/>
  <c r="C5092" i="35"/>
  <c r="C5108" i="35"/>
  <c r="C5124" i="35"/>
  <c r="C5140" i="35"/>
  <c r="C5156" i="35"/>
  <c r="C5172" i="35"/>
  <c r="C5188" i="35"/>
  <c r="C5204" i="35"/>
  <c r="C5220" i="35"/>
  <c r="C2993" i="35"/>
  <c r="C3121" i="35"/>
  <c r="C3249" i="35"/>
  <c r="C3377" i="35"/>
  <c r="C3505" i="35"/>
  <c r="C3633" i="35"/>
  <c r="C3761" i="35"/>
  <c r="C3889" i="35"/>
  <c r="C4017" i="35"/>
  <c r="C4124" i="35"/>
  <c r="C4188" i="35"/>
  <c r="C4232" i="35"/>
  <c r="C4264" i="35"/>
  <c r="C4296" i="35"/>
  <c r="C4328" i="35"/>
  <c r="C4360" i="35"/>
  <c r="C4392" i="35"/>
  <c r="C4424" i="35"/>
  <c r="C4456" i="35"/>
  <c r="C4488" i="35"/>
  <c r="C4520" i="35"/>
  <c r="C4552" i="35"/>
  <c r="C4584" i="35"/>
  <c r="C4616" i="35"/>
  <c r="C4648" i="35"/>
  <c r="C4680" i="35"/>
  <c r="C4712" i="35"/>
  <c r="C4744" i="35"/>
  <c r="C4776" i="35"/>
  <c r="C4808" i="35"/>
  <c r="C4840" i="35"/>
  <c r="C4872" i="35"/>
  <c r="C4904" i="35"/>
  <c r="C4936" i="35"/>
  <c r="C4968" i="35"/>
  <c r="C5000" i="35"/>
  <c r="C5032" i="35"/>
  <c r="C5064" i="35"/>
  <c r="C5096" i="35"/>
  <c r="C5128" i="35"/>
  <c r="C5160" i="35"/>
  <c r="C5192" i="35"/>
  <c r="C5224" i="35"/>
  <c r="C5244" i="35"/>
  <c r="C5260" i="35"/>
  <c r="C5276" i="35"/>
  <c r="C5292" i="35"/>
  <c r="C5308" i="35"/>
  <c r="C5324" i="35"/>
  <c r="C5340" i="35"/>
  <c r="C5356" i="35"/>
  <c r="C5372" i="35"/>
  <c r="C5388" i="35"/>
  <c r="C5404" i="35"/>
  <c r="C5420" i="35"/>
  <c r="C5436" i="35"/>
  <c r="C5452" i="35"/>
  <c r="C5468" i="35"/>
  <c r="C5484" i="35"/>
  <c r="C5500" i="35"/>
  <c r="C5516" i="35"/>
  <c r="C5532" i="35"/>
  <c r="C5548" i="35"/>
  <c r="C5564" i="35"/>
  <c r="C5580" i="35"/>
  <c r="C5596" i="35"/>
  <c r="C5612" i="35"/>
  <c r="C5628" i="35"/>
  <c r="C5644" i="35"/>
  <c r="C5660" i="35"/>
  <c r="C5676" i="35"/>
  <c r="C5692" i="35"/>
  <c r="C5708" i="35"/>
  <c r="C5724" i="35"/>
  <c r="C5740" i="35"/>
  <c r="C5756" i="35"/>
  <c r="C5772" i="35"/>
  <c r="C5788" i="35"/>
  <c r="C5804" i="35"/>
  <c r="C5820" i="35"/>
  <c r="C5836" i="35"/>
  <c r="C5852" i="35"/>
  <c r="C5868" i="35"/>
  <c r="C5884" i="35"/>
  <c r="C5900" i="35"/>
  <c r="C3017" i="35"/>
  <c r="C3145" i="35"/>
  <c r="C3273" i="35"/>
  <c r="C3401" i="35"/>
  <c r="C3529" i="35"/>
  <c r="C3657" i="35"/>
  <c r="C3785" i="35"/>
  <c r="C3913" i="35"/>
  <c r="C4041" i="35"/>
  <c r="C4136" i="35"/>
  <c r="C4200" i="35"/>
  <c r="C3169" i="35"/>
  <c r="C3425" i="35"/>
  <c r="C3681" i="35"/>
  <c r="C3937" i="35"/>
  <c r="C4148" i="35"/>
  <c r="C4244" i="35"/>
  <c r="C4308" i="35"/>
  <c r="C4372" i="35"/>
  <c r="C4436" i="35"/>
  <c r="C4500" i="35"/>
  <c r="C4556" i="35"/>
  <c r="C4588" i="35"/>
  <c r="C4620" i="35"/>
  <c r="C4652" i="35"/>
  <c r="C4684" i="35"/>
  <c r="C4716" i="35"/>
  <c r="C4748" i="35"/>
  <c r="C4780" i="35"/>
  <c r="C4812" i="35"/>
  <c r="C4844" i="35"/>
  <c r="C4876" i="35"/>
  <c r="C4908" i="35"/>
  <c r="C4940" i="35"/>
  <c r="C4972" i="35"/>
  <c r="C5004" i="35"/>
  <c r="C5036" i="35"/>
  <c r="C5068" i="35"/>
  <c r="C5100" i="35"/>
  <c r="C5132" i="35"/>
  <c r="C5164" i="35"/>
  <c r="C5196" i="35"/>
  <c r="C5228" i="35"/>
  <c r="C3185" i="35"/>
  <c r="C3441" i="35"/>
  <c r="C3697" i="35"/>
  <c r="C3953" i="35"/>
  <c r="C4156" i="35"/>
  <c r="C4248" i="35"/>
  <c r="C4312" i="35"/>
  <c r="C4376" i="35"/>
  <c r="C4440" i="35"/>
  <c r="C4504" i="35"/>
  <c r="C4568" i="35"/>
  <c r="C4632" i="35"/>
  <c r="C4696" i="35"/>
  <c r="C4760" i="35"/>
  <c r="C4824" i="35"/>
  <c r="C4888" i="35"/>
  <c r="C4952" i="35"/>
  <c r="C5016" i="35"/>
  <c r="C5080" i="35"/>
  <c r="C5144" i="35"/>
  <c r="C5208" i="35"/>
  <c r="C5252" i="35"/>
  <c r="C5284" i="35"/>
  <c r="C5316" i="35"/>
  <c r="C5348" i="35"/>
  <c r="C5380" i="35"/>
  <c r="C5412" i="35"/>
  <c r="C5444" i="35"/>
  <c r="C5476" i="35"/>
  <c r="C5508" i="35"/>
  <c r="C5540" i="35"/>
  <c r="C5572" i="35"/>
  <c r="C5604" i="35"/>
  <c r="C5636" i="35"/>
  <c r="C5668" i="35"/>
  <c r="C5700" i="35"/>
  <c r="C5732" i="35"/>
  <c r="C5764" i="35"/>
  <c r="C5796" i="35"/>
  <c r="C5828" i="35"/>
  <c r="C5860" i="35"/>
  <c r="C5892" i="35"/>
  <c r="C5916" i="35"/>
  <c r="C5932" i="35"/>
  <c r="C5948" i="35"/>
  <c r="C5964" i="35"/>
  <c r="C5980" i="35"/>
  <c r="C5996" i="35"/>
  <c r="C6012" i="35"/>
  <c r="C6028" i="35"/>
  <c r="C6044" i="35"/>
  <c r="C6060" i="35"/>
  <c r="C6076" i="35"/>
  <c r="C6092" i="35"/>
  <c r="C6108" i="35"/>
  <c r="C6124" i="35"/>
  <c r="C6140" i="35"/>
  <c r="C6156" i="35"/>
  <c r="C6172" i="35"/>
  <c r="C6188" i="35"/>
  <c r="C6204" i="35"/>
  <c r="C6220" i="35"/>
  <c r="C6236" i="35"/>
  <c r="C6252" i="35"/>
  <c r="C6268" i="35"/>
  <c r="C6284" i="35"/>
  <c r="C6300" i="35"/>
  <c r="C6316" i="35"/>
  <c r="C6332" i="35"/>
  <c r="C6348" i="35"/>
  <c r="C6364" i="35"/>
  <c r="C6380" i="35"/>
  <c r="C6396" i="35"/>
  <c r="C6412" i="35"/>
  <c r="C6428" i="35"/>
  <c r="C6444" i="35"/>
  <c r="C6460" i="35"/>
  <c r="C6476" i="35"/>
  <c r="C6492" i="35"/>
  <c r="C6508" i="35"/>
  <c r="C6524" i="35"/>
  <c r="C6540" i="35"/>
  <c r="C6556" i="35"/>
  <c r="C6572" i="35"/>
  <c r="C6588" i="35"/>
  <c r="C6604" i="35"/>
  <c r="C6620" i="35"/>
  <c r="C6636" i="35"/>
  <c r="C6652" i="35"/>
  <c r="C6668" i="35"/>
  <c r="C6684" i="35"/>
  <c r="C6700" i="35"/>
  <c r="C6716" i="35"/>
  <c r="C6732" i="35"/>
  <c r="C6748" i="35"/>
  <c r="C6764" i="35"/>
  <c r="C6780" i="35"/>
  <c r="C6796" i="35"/>
  <c r="C6812" i="35"/>
  <c r="C6828" i="35"/>
  <c r="C6844" i="35"/>
  <c r="C6860" i="35"/>
  <c r="C6876" i="35"/>
  <c r="C6892" i="35"/>
  <c r="C6908" i="35"/>
  <c r="C6924" i="35"/>
  <c r="C6940" i="35"/>
  <c r="C6956" i="35"/>
  <c r="C6972" i="35"/>
  <c r="C6988" i="35"/>
  <c r="C7004" i="35"/>
  <c r="C7020" i="35"/>
  <c r="C7036" i="35"/>
  <c r="C7052" i="35"/>
  <c r="C7068" i="35"/>
  <c r="C7084" i="35"/>
  <c r="C7100" i="35"/>
  <c r="C7116" i="35"/>
  <c r="C7132" i="35"/>
  <c r="C7148" i="35"/>
  <c r="C7164" i="35"/>
  <c r="C7180" i="35"/>
  <c r="C7196" i="35"/>
  <c r="C7212" i="35"/>
  <c r="C7228" i="35"/>
  <c r="C7244" i="35"/>
  <c r="C7260" i="35"/>
  <c r="C7276" i="35"/>
  <c r="C7388" i="35"/>
  <c r="C7372" i="35"/>
  <c r="C7356" i="35"/>
  <c r="C7340" i="35"/>
  <c r="C7324" i="35"/>
  <c r="C7308" i="35"/>
  <c r="C7292" i="35"/>
  <c r="C7272" i="35"/>
  <c r="C7240" i="35"/>
  <c r="C7208" i="35"/>
  <c r="C7176" i="35"/>
  <c r="C7144" i="35"/>
  <c r="C7112" i="35"/>
  <c r="C7080" i="35"/>
  <c r="C7048" i="35"/>
  <c r="C7016" i="35"/>
  <c r="C6984" i="35"/>
  <c r="C6952" i="35"/>
  <c r="C6920" i="35"/>
  <c r="C6888" i="35"/>
  <c r="C6856" i="35"/>
  <c r="C6824" i="35"/>
  <c r="C6792" i="35"/>
  <c r="C6760" i="35"/>
  <c r="C6728" i="35"/>
  <c r="C6696" i="35"/>
  <c r="C6664" i="35"/>
  <c r="C6632" i="35"/>
  <c r="C6600" i="35"/>
  <c r="C6568" i="35"/>
  <c r="C6536" i="35"/>
  <c r="C6504" i="35"/>
  <c r="C6472" i="35"/>
  <c r="C6440" i="35"/>
  <c r="C6408" i="35"/>
  <c r="C6376" i="35"/>
  <c r="C6344" i="35"/>
  <c r="C6312" i="35"/>
  <c r="C6280" i="35"/>
  <c r="C6248" i="35"/>
  <c r="C6216" i="35"/>
  <c r="C6184" i="35"/>
  <c r="C6152" i="35"/>
  <c r="C6120" i="35"/>
  <c r="C6088" i="35"/>
  <c r="C6056" i="35"/>
  <c r="C6024" i="35"/>
  <c r="C5992" i="35"/>
  <c r="C5960" i="35"/>
  <c r="C5928" i="35"/>
  <c r="C5896" i="35"/>
  <c r="C5864" i="35"/>
  <c r="C5832" i="35"/>
  <c r="C5800" i="35"/>
  <c r="C5768" i="35"/>
  <c r="C5736" i="35"/>
  <c r="C5704" i="35"/>
  <c r="C5672" i="35"/>
  <c r="C5640" i="35"/>
  <c r="C5608" i="35"/>
  <c r="C5576" i="35"/>
  <c r="C5544" i="35"/>
  <c r="C5512" i="35"/>
  <c r="C5480" i="35"/>
  <c r="C5448" i="35"/>
  <c r="C5416" i="35"/>
  <c r="C5384" i="35"/>
  <c r="C5352" i="35"/>
  <c r="C5320" i="35"/>
  <c r="C5288" i="35"/>
  <c r="C5256" i="35"/>
  <c r="C5216" i="35"/>
  <c r="C5152" i="35"/>
  <c r="C5088" i="35"/>
  <c r="C5024" i="35"/>
  <c r="C4960" i="35"/>
  <c r="C4896" i="35"/>
  <c r="C4832" i="35"/>
  <c r="C4768" i="35"/>
  <c r="C4704" i="35"/>
  <c r="C4640" i="35"/>
  <c r="C4576" i="35"/>
  <c r="C4512" i="35"/>
  <c r="C4448" i="35"/>
  <c r="C4384" i="35"/>
  <c r="C4320" i="35"/>
  <c r="C4256" i="35"/>
  <c r="C4172" i="35"/>
  <c r="C3985" i="35"/>
  <c r="C3729" i="35"/>
  <c r="C3473" i="35"/>
  <c r="C3217" i="35"/>
  <c r="C7400" i="35"/>
  <c r="C7384" i="35"/>
  <c r="C7368" i="35"/>
  <c r="C7352" i="35"/>
  <c r="C7336" i="35"/>
  <c r="C7320" i="35"/>
  <c r="C7304" i="35"/>
  <c r="C7288" i="35"/>
  <c r="C7264" i="35"/>
  <c r="C7232" i="35"/>
  <c r="C7200" i="35"/>
  <c r="C7168" i="35"/>
  <c r="C7136" i="35"/>
  <c r="C7104" i="35"/>
  <c r="C7072" i="35"/>
  <c r="C7040" i="35"/>
  <c r="C7008" i="35"/>
  <c r="C6976" i="35"/>
  <c r="C6944" i="35"/>
  <c r="C6912" i="35"/>
  <c r="C6880" i="35"/>
  <c r="C6848" i="35"/>
  <c r="C6816" i="35"/>
  <c r="C6784" i="35"/>
  <c r="C6752" i="35"/>
  <c r="C6720" i="35"/>
  <c r="C6688" i="35"/>
  <c r="C6656" i="35"/>
  <c r="C6624" i="35"/>
  <c r="C6592" i="35"/>
  <c r="C6560" i="35"/>
  <c r="C6528" i="35"/>
  <c r="C6496" i="35"/>
  <c r="C6464" i="35"/>
  <c r="C6432" i="35"/>
  <c r="C6400" i="35"/>
  <c r="C6368" i="35"/>
  <c r="C6336" i="35"/>
  <c r="C6304" i="35"/>
  <c r="C6272" i="35"/>
  <c r="C6240" i="35"/>
  <c r="C6208" i="35"/>
  <c r="C6176" i="35"/>
  <c r="C6144" i="35"/>
  <c r="C6112" i="35"/>
  <c r="C6080" i="35"/>
  <c r="C6048" i="35"/>
  <c r="C6016" i="35"/>
  <c r="C5984" i="35"/>
  <c r="C5952" i="35"/>
  <c r="C5920" i="35"/>
  <c r="C5888" i="35"/>
  <c r="C5856" i="35"/>
  <c r="C5824" i="35"/>
  <c r="C5792" i="35"/>
  <c r="C5760" i="35"/>
  <c r="C5728" i="35"/>
  <c r="C5696" i="35"/>
  <c r="C5664" i="35"/>
  <c r="C5632" i="35"/>
  <c r="C5600" i="35"/>
  <c r="C5568" i="35"/>
  <c r="C5536" i="35"/>
  <c r="C5504" i="35"/>
  <c r="C5472" i="35"/>
  <c r="C5440" i="35"/>
  <c r="C5408" i="35"/>
  <c r="C5376" i="35"/>
  <c r="C5344" i="35"/>
  <c r="C5312" i="35"/>
  <c r="C5280" i="35"/>
  <c r="C5248" i="35"/>
  <c r="C5200" i="35"/>
  <c r="C5136" i="35"/>
  <c r="C5072" i="35"/>
  <c r="C5008" i="35"/>
  <c r="C4944" i="35"/>
  <c r="C4880" i="35"/>
  <c r="C3081" i="35"/>
  <c r="C3337" i="35"/>
  <c r="C3593" i="35"/>
  <c r="C3849" i="35"/>
  <c r="C4104" i="35"/>
  <c r="C3041" i="35"/>
  <c r="C3553" i="35"/>
  <c r="C4065" i="35"/>
  <c r="C4276" i="35"/>
  <c r="C4404" i="35"/>
  <c r="C4532" i="35"/>
  <c r="C4604" i="35"/>
  <c r="C4668" i="35"/>
  <c r="C4732" i="35"/>
  <c r="C4796" i="35"/>
  <c r="C4860" i="35"/>
  <c r="C4924" i="35"/>
  <c r="C4988" i="35"/>
  <c r="C5052" i="35"/>
  <c r="C5116" i="35"/>
  <c r="C5180" i="35"/>
  <c r="C3057" i="35"/>
  <c r="C3569" i="35"/>
  <c r="C4081" i="35"/>
  <c r="C4280" i="35"/>
  <c r="C4408" i="35"/>
  <c r="C4536" i="35"/>
  <c r="C4664" i="35"/>
  <c r="C4792" i="35"/>
  <c r="C4920" i="35"/>
  <c r="C5048" i="35"/>
  <c r="C5176" i="35"/>
  <c r="C5268" i="35"/>
  <c r="C5332" i="35"/>
  <c r="C5396" i="35"/>
  <c r="C5460" i="35"/>
  <c r="C5524" i="35"/>
  <c r="C5588" i="35"/>
  <c r="C5652" i="35"/>
  <c r="C5716" i="35"/>
  <c r="C5780" i="35"/>
  <c r="C5844" i="35"/>
  <c r="C5908" i="35"/>
  <c r="C5940" i="35"/>
  <c r="C5972" i="35"/>
  <c r="C6004" i="35"/>
  <c r="C6036" i="35"/>
  <c r="C6068" i="35"/>
  <c r="C6100" i="35"/>
  <c r="C6132" i="35"/>
  <c r="C6164" i="35"/>
  <c r="C6196" i="35"/>
  <c r="C6228" i="35"/>
  <c r="C6260" i="35"/>
  <c r="C6292" i="35"/>
  <c r="C6324" i="35"/>
  <c r="C6356" i="35"/>
  <c r="C6388" i="35"/>
  <c r="C6420" i="35"/>
  <c r="C6452" i="35"/>
  <c r="C6484" i="35"/>
  <c r="C6516" i="35"/>
  <c r="C6548" i="35"/>
  <c r="C6580" i="35"/>
  <c r="C6612" i="35"/>
  <c r="C6644" i="35"/>
  <c r="C6676" i="35"/>
  <c r="C6708" i="35"/>
  <c r="C6740" i="35"/>
  <c r="C6772" i="35"/>
  <c r="C6804" i="35"/>
  <c r="C6836" i="35"/>
  <c r="C6868" i="35"/>
  <c r="C6900" i="35"/>
  <c r="C6932" i="35"/>
  <c r="C6964" i="35"/>
  <c r="C6996" i="35"/>
  <c r="C7028" i="35"/>
  <c r="C7060" i="35"/>
  <c r="C7092" i="35"/>
  <c r="C7124" i="35"/>
  <c r="C7156" i="35"/>
  <c r="C7188" i="35"/>
  <c r="C7220" i="35"/>
  <c r="C7252" i="35"/>
  <c r="C7396" i="35"/>
  <c r="C7364" i="35"/>
  <c r="C7332" i="35"/>
  <c r="C7300" i="35"/>
  <c r="C7256" i="35"/>
  <c r="C7192" i="35"/>
  <c r="C7128" i="35"/>
  <c r="C7064" i="35"/>
  <c r="C7000" i="35"/>
  <c r="C6936" i="35"/>
  <c r="C6872" i="35"/>
  <c r="C6808" i="35"/>
  <c r="C6744" i="35"/>
  <c r="C6680" i="35"/>
  <c r="C6616" i="35"/>
  <c r="C6552" i="35"/>
  <c r="C6488" i="35"/>
  <c r="C6424" i="35"/>
  <c r="C6360" i="35"/>
  <c r="C6296" i="35"/>
  <c r="C6232" i="35"/>
  <c r="C6168" i="35"/>
  <c r="C6104" i="35"/>
  <c r="C6040" i="35"/>
  <c r="C5976" i="35"/>
  <c r="C5912" i="35"/>
  <c r="C5848" i="35"/>
  <c r="C5784" i="35"/>
  <c r="C5720" i="35"/>
  <c r="C5656" i="35"/>
  <c r="C5592" i="35"/>
  <c r="C5528" i="35"/>
  <c r="C5464" i="35"/>
  <c r="C5400" i="35"/>
  <c r="C5336" i="35"/>
  <c r="C5272" i="35"/>
  <c r="C5184" i="35"/>
  <c r="C5056" i="35"/>
  <c r="C4928" i="35"/>
  <c r="C4800" i="35"/>
  <c r="C4672" i="35"/>
  <c r="C4544" i="35"/>
  <c r="C4416" i="35"/>
  <c r="C4288" i="35"/>
  <c r="C4108" i="35"/>
  <c r="C3601" i="35"/>
  <c r="C3089" i="35"/>
  <c r="C7376" i="35"/>
  <c r="C7344" i="35"/>
  <c r="C7312" i="35"/>
  <c r="C7280" i="35"/>
  <c r="C7216" i="35"/>
  <c r="C7152" i="35"/>
  <c r="C7088" i="35"/>
  <c r="C7024" i="35"/>
  <c r="C6960" i="35"/>
  <c r="C6896" i="35"/>
  <c r="C6832" i="35"/>
  <c r="C6768" i="35"/>
  <c r="C6704" i="35"/>
  <c r="C6640" i="35"/>
  <c r="C6576" i="35"/>
  <c r="C6512" i="35"/>
  <c r="C6448" i="35"/>
  <c r="C6384" i="35"/>
  <c r="C6320" i="35"/>
  <c r="C6256" i="35"/>
  <c r="C6192" i="35"/>
  <c r="C6128" i="35"/>
  <c r="C6064" i="35"/>
  <c r="C6000" i="35"/>
  <c r="C5936" i="35"/>
  <c r="C5872" i="35"/>
  <c r="C5808" i="35"/>
  <c r="C5744" i="35"/>
  <c r="C5680" i="35"/>
  <c r="C5616" i="35"/>
  <c r="C5552" i="35"/>
  <c r="C5488" i="35"/>
  <c r="C5424" i="35"/>
  <c r="C5360" i="35"/>
  <c r="C5296" i="35"/>
  <c r="C5232" i="35"/>
  <c r="C5104" i="35"/>
  <c r="C4976" i="35"/>
  <c r="C4848" i="35"/>
  <c r="C4784" i="35"/>
  <c r="C4720" i="35"/>
  <c r="C4656" i="35"/>
  <c r="C4592" i="35"/>
  <c r="C4528" i="35"/>
  <c r="C4464" i="35"/>
  <c r="C4400" i="35"/>
  <c r="C4336" i="35"/>
  <c r="C4272" i="35"/>
  <c r="C4204" i="35"/>
  <c r="C4049" i="35"/>
  <c r="C3793" i="35"/>
  <c r="C3537" i="35"/>
  <c r="C3281" i="35"/>
  <c r="C3025" i="35"/>
  <c r="C98" i="35"/>
  <c r="C102" i="35"/>
  <c r="C106" i="35"/>
  <c r="C110" i="35"/>
  <c r="C114" i="35"/>
  <c r="C118" i="35"/>
  <c r="C122" i="35"/>
  <c r="C126" i="35"/>
  <c r="C130" i="35"/>
  <c r="C134" i="35"/>
  <c r="C138" i="35"/>
  <c r="C142" i="35"/>
  <c r="C146" i="35"/>
  <c r="C150" i="35"/>
  <c r="C154" i="35"/>
  <c r="C158" i="35"/>
  <c r="C162" i="35"/>
  <c r="C166" i="35"/>
  <c r="C170" i="35"/>
  <c r="C174" i="35"/>
  <c r="C178" i="35"/>
  <c r="C182" i="35"/>
  <c r="C186" i="35"/>
  <c r="C190" i="35"/>
  <c r="C194" i="35"/>
  <c r="C198" i="35"/>
  <c r="C202" i="35"/>
  <c r="C206" i="35"/>
  <c r="C210" i="35"/>
  <c r="C214" i="35"/>
  <c r="C218" i="35"/>
  <c r="C222" i="35"/>
  <c r="C226" i="35"/>
  <c r="C230" i="35"/>
  <c r="C234" i="35"/>
  <c r="C238" i="35"/>
  <c r="C242" i="35"/>
  <c r="C246" i="35"/>
  <c r="C250" i="35"/>
  <c r="C254" i="35"/>
  <c r="C258" i="35"/>
  <c r="C262" i="35"/>
  <c r="C97" i="35"/>
  <c r="C105" i="35"/>
  <c r="C113" i="35"/>
  <c r="C121" i="35"/>
  <c r="C129" i="35"/>
  <c r="C137" i="35"/>
  <c r="C145" i="35"/>
  <c r="C153" i="35"/>
  <c r="C161" i="35"/>
  <c r="C169" i="35"/>
  <c r="C177" i="35"/>
  <c r="C185" i="35"/>
  <c r="C193" i="35"/>
  <c r="C201" i="35"/>
  <c r="C209" i="35"/>
  <c r="C217" i="35"/>
  <c r="C225" i="35"/>
  <c r="C233" i="35"/>
  <c r="C241" i="35"/>
  <c r="C249" i="35"/>
  <c r="C257" i="35"/>
  <c r="C265" i="35"/>
  <c r="C269" i="35"/>
  <c r="C273" i="35"/>
  <c r="C277" i="35"/>
  <c r="C281" i="35"/>
  <c r="C285" i="35"/>
  <c r="C289" i="35"/>
  <c r="C293" i="35"/>
  <c r="C297" i="35"/>
  <c r="C301" i="35"/>
  <c r="C305" i="35"/>
  <c r="C309" i="35"/>
  <c r="C313" i="35"/>
  <c r="C317" i="35"/>
  <c r="C321" i="35"/>
  <c r="C325" i="35"/>
  <c r="C329" i="35"/>
  <c r="C333" i="35"/>
  <c r="C337" i="35"/>
  <c r="C341" i="35"/>
  <c r="C345" i="35"/>
  <c r="C349" i="35"/>
  <c r="C353" i="35"/>
  <c r="C357" i="35"/>
  <c r="C361" i="35"/>
  <c r="C365" i="35"/>
  <c r="C369" i="35"/>
  <c r="C373" i="35"/>
  <c r="C377" i="35"/>
  <c r="C381" i="35"/>
  <c r="C385" i="35"/>
  <c r="C389" i="35"/>
  <c r="C393" i="35"/>
  <c r="C397" i="35"/>
  <c r="C401" i="35"/>
  <c r="C405" i="35"/>
  <c r="C409" i="35"/>
  <c r="C413" i="35"/>
  <c r="C417" i="35"/>
  <c r="C421" i="35"/>
  <c r="C425" i="35"/>
  <c r="C429" i="35"/>
  <c r="C433" i="35"/>
  <c r="C437" i="35"/>
  <c r="C441" i="35"/>
  <c r="C445" i="35"/>
  <c r="C449" i="35"/>
  <c r="C453" i="35"/>
  <c r="C457" i="35"/>
  <c r="C461" i="35"/>
  <c r="C465" i="35"/>
  <c r="C469" i="35"/>
  <c r="C473" i="35"/>
  <c r="C477" i="35"/>
  <c r="C481" i="35"/>
  <c r="C485" i="35"/>
  <c r="C489" i="35"/>
  <c r="C493" i="35"/>
  <c r="C497" i="35"/>
  <c r="C501" i="35"/>
  <c r="C505" i="35"/>
  <c r="C509" i="35"/>
  <c r="C513" i="35"/>
  <c r="C517" i="35"/>
  <c r="C99" i="35"/>
  <c r="C115" i="35"/>
  <c r="C131" i="35"/>
  <c r="C147" i="35"/>
  <c r="C163" i="35"/>
  <c r="C179" i="35"/>
  <c r="C195" i="35"/>
  <c r="C211" i="35"/>
  <c r="C227" i="35"/>
  <c r="C243" i="35"/>
  <c r="C259" i="35"/>
  <c r="C270" i="35"/>
  <c r="C278" i="35"/>
  <c r="C286" i="35"/>
  <c r="C294" i="35"/>
  <c r="C302" i="35"/>
  <c r="C310" i="35"/>
  <c r="C318" i="35"/>
  <c r="C326" i="35"/>
  <c r="C334" i="35"/>
  <c r="C342" i="35"/>
  <c r="C350" i="35"/>
  <c r="C358" i="35"/>
  <c r="C366" i="35"/>
  <c r="C374" i="35"/>
  <c r="C382" i="35"/>
  <c r="C390" i="35"/>
  <c r="C398" i="35"/>
  <c r="C406" i="35"/>
  <c r="C414" i="35"/>
  <c r="C422" i="35"/>
  <c r="C430" i="35"/>
  <c r="C438" i="35"/>
  <c r="C446" i="35"/>
  <c r="C454" i="35"/>
  <c r="C462" i="35"/>
  <c r="C470" i="35"/>
  <c r="C478" i="35"/>
  <c r="C486" i="35"/>
  <c r="C494" i="35"/>
  <c r="C502" i="35"/>
  <c r="C510" i="35"/>
  <c r="C518" i="35"/>
  <c r="C523" i="35"/>
  <c r="C527" i="35"/>
  <c r="C531" i="35"/>
  <c r="C535" i="35"/>
  <c r="C539" i="35"/>
  <c r="C543" i="35"/>
  <c r="C547" i="35"/>
  <c r="C551" i="35"/>
  <c r="C555" i="35"/>
  <c r="C559" i="35"/>
  <c r="C563" i="35"/>
  <c r="C567" i="35"/>
  <c r="C571" i="35"/>
  <c r="C575" i="35"/>
  <c r="C579" i="35"/>
  <c r="C583" i="35"/>
  <c r="C587" i="35"/>
  <c r="C591" i="35"/>
  <c r="C595" i="35"/>
  <c r="C599" i="35"/>
  <c r="C603" i="35"/>
  <c r="C607" i="35"/>
  <c r="C611" i="35"/>
  <c r="C615" i="35"/>
  <c r="C619" i="35"/>
  <c r="C623" i="35"/>
  <c r="C627" i="35"/>
  <c r="C631" i="35"/>
  <c r="C635" i="35"/>
  <c r="C639" i="35"/>
  <c r="C643" i="35"/>
  <c r="C647" i="35"/>
  <c r="C651" i="35"/>
  <c r="C655" i="35"/>
  <c r="C659" i="35"/>
  <c r="C663" i="35"/>
  <c r="C667" i="35"/>
  <c r="C671" i="35"/>
  <c r="C675" i="35"/>
  <c r="C679" i="35"/>
  <c r="C683" i="35"/>
  <c r="C687" i="35"/>
  <c r="C691" i="35"/>
  <c r="C695" i="35"/>
  <c r="C699" i="35"/>
  <c r="C703" i="35"/>
  <c r="C707" i="35"/>
  <c r="C711" i="35"/>
  <c r="C715" i="35"/>
  <c r="C719" i="35"/>
  <c r="C723" i="35"/>
  <c r="C727" i="35"/>
  <c r="C731" i="35"/>
  <c r="C735" i="35"/>
  <c r="C739" i="35"/>
  <c r="C743" i="35"/>
  <c r="C747" i="35"/>
  <c r="C751" i="35"/>
  <c r="C755" i="35"/>
  <c r="C759" i="35"/>
  <c r="C763" i="35"/>
  <c r="C767" i="35"/>
  <c r="C771" i="35"/>
  <c r="C775" i="35"/>
  <c r="C779" i="35"/>
  <c r="C783" i="35"/>
  <c r="C787" i="35"/>
  <c r="C791" i="35"/>
  <c r="C795" i="35"/>
  <c r="C799" i="35"/>
  <c r="C803" i="35"/>
  <c r="C807" i="35"/>
  <c r="C811" i="35"/>
  <c r="C815" i="35"/>
  <c r="C819" i="35"/>
  <c r="C823" i="35"/>
  <c r="C827" i="35"/>
  <c r="C831" i="35"/>
  <c r="C835" i="35"/>
  <c r="C839" i="35"/>
  <c r="C843" i="35"/>
  <c r="C847" i="35"/>
  <c r="C851" i="35"/>
  <c r="C855" i="35"/>
  <c r="C859" i="35"/>
  <c r="C863" i="35"/>
  <c r="C867" i="35"/>
  <c r="C871" i="35"/>
  <c r="C875" i="35"/>
  <c r="C879" i="35"/>
  <c r="C883" i="35"/>
  <c r="C887" i="35"/>
  <c r="C891" i="35"/>
  <c r="C895" i="35"/>
  <c r="C899" i="35"/>
  <c r="C903" i="35"/>
  <c r="C907" i="35"/>
  <c r="C911" i="35"/>
  <c r="C915" i="35"/>
  <c r="C919" i="35"/>
  <c r="C923" i="35"/>
  <c r="C927" i="35"/>
  <c r="C931" i="35"/>
  <c r="C935" i="35"/>
  <c r="C939" i="35"/>
  <c r="C943" i="35"/>
  <c r="C947" i="35"/>
  <c r="C951" i="35"/>
  <c r="C955" i="35"/>
  <c r="C959" i="35"/>
  <c r="C963" i="35"/>
  <c r="C967" i="35"/>
  <c r="C971" i="35"/>
  <c r="C975" i="35"/>
  <c r="C979" i="35"/>
  <c r="C983" i="35"/>
  <c r="C987" i="35"/>
  <c r="C991" i="35"/>
  <c r="C995" i="35"/>
  <c r="C999" i="35"/>
  <c r="C1003" i="35"/>
  <c r="C1007" i="35"/>
  <c r="C1011" i="35"/>
  <c r="C1015" i="35"/>
  <c r="C1019" i="35"/>
  <c r="C1023" i="35"/>
  <c r="C1027" i="35"/>
  <c r="C1031" i="35"/>
  <c r="C119" i="35"/>
  <c r="C151" i="35"/>
  <c r="C183" i="35"/>
  <c r="C215" i="35"/>
  <c r="C247" i="35"/>
  <c r="C272" i="35"/>
  <c r="C288" i="35"/>
  <c r="C304" i="35"/>
  <c r="C320" i="35"/>
  <c r="C336" i="35"/>
  <c r="C352" i="35"/>
  <c r="C368" i="35"/>
  <c r="C384" i="35"/>
  <c r="C400" i="35"/>
  <c r="C416" i="35"/>
  <c r="C432" i="35"/>
  <c r="C448" i="35"/>
  <c r="C464" i="35"/>
  <c r="C480" i="35"/>
  <c r="C496" i="35"/>
  <c r="C512" i="35"/>
  <c r="C524" i="35"/>
  <c r="C532" i="35"/>
  <c r="C540" i="35"/>
  <c r="C548" i="35"/>
  <c r="C556" i="35"/>
  <c r="C564" i="35"/>
  <c r="C572" i="35"/>
  <c r="C580" i="35"/>
  <c r="C588" i="35"/>
  <c r="C596" i="35"/>
  <c r="C604" i="35"/>
  <c r="C612" i="35"/>
  <c r="C620" i="35"/>
  <c r="C628" i="35"/>
  <c r="C636" i="35"/>
  <c r="C644" i="35"/>
  <c r="C652" i="35"/>
  <c r="C660" i="35"/>
  <c r="C668" i="35"/>
  <c r="C676" i="35"/>
  <c r="C684" i="35"/>
  <c r="C692" i="35"/>
  <c r="C700" i="35"/>
  <c r="C708" i="35"/>
  <c r="C716" i="35"/>
  <c r="C724" i="35"/>
  <c r="C732" i="35"/>
  <c r="C740" i="35"/>
  <c r="C748" i="35"/>
  <c r="C756" i="35"/>
  <c r="C764" i="35"/>
  <c r="C772" i="35"/>
  <c r="C780" i="35"/>
  <c r="C788" i="35"/>
  <c r="C796" i="35"/>
  <c r="C804" i="35"/>
  <c r="C812" i="35"/>
  <c r="C820" i="35"/>
  <c r="C828" i="35"/>
  <c r="C836" i="35"/>
  <c r="C844" i="35"/>
  <c r="C852" i="35"/>
  <c r="C860" i="35"/>
  <c r="C868" i="35"/>
  <c r="C876" i="35"/>
  <c r="C884" i="35"/>
  <c r="C892" i="35"/>
  <c r="C900" i="35"/>
  <c r="C908" i="35"/>
  <c r="C916" i="35"/>
  <c r="C924" i="35"/>
  <c r="C932" i="35"/>
  <c r="C940" i="35"/>
  <c r="C948" i="35"/>
  <c r="C956" i="35"/>
  <c r="C964" i="35"/>
  <c r="C972" i="35"/>
  <c r="C980" i="35"/>
  <c r="C988" i="35"/>
  <c r="C996" i="35"/>
  <c r="C1004" i="35"/>
  <c r="C1012" i="35"/>
  <c r="C1020" i="35"/>
  <c r="C1028" i="35"/>
  <c r="C1034" i="35"/>
  <c r="C1038" i="35"/>
  <c r="C1042" i="35"/>
  <c r="C1046" i="35"/>
  <c r="C1050" i="35"/>
  <c r="C1054" i="35"/>
  <c r="C1058" i="35"/>
  <c r="C1062" i="35"/>
  <c r="C1066" i="35"/>
  <c r="C1070" i="35"/>
  <c r="C1074" i="35"/>
  <c r="C1078" i="35"/>
  <c r="C1082" i="35"/>
  <c r="C1086" i="35"/>
  <c r="C1090" i="35"/>
  <c r="C1094" i="35"/>
  <c r="C1098" i="35"/>
  <c r="C1102" i="35"/>
  <c r="C1106" i="35"/>
  <c r="C1110" i="35"/>
  <c r="C1114" i="35"/>
  <c r="C1118" i="35"/>
  <c r="C1122" i="35"/>
  <c r="C1126" i="35"/>
  <c r="C1130" i="35"/>
  <c r="C1134" i="35"/>
  <c r="C1138" i="35"/>
  <c r="C1142" i="35"/>
  <c r="C1146" i="35"/>
  <c r="C1150" i="35"/>
  <c r="C1154" i="35"/>
  <c r="C1158" i="35"/>
  <c r="C1162" i="35"/>
  <c r="C1166" i="35"/>
  <c r="C1170" i="35"/>
  <c r="C1174" i="35"/>
  <c r="C1178" i="35"/>
  <c r="C1182" i="35"/>
  <c r="C1186" i="35"/>
  <c r="C1190" i="35"/>
  <c r="C1194" i="35"/>
  <c r="C1198" i="35"/>
  <c r="C1202" i="35"/>
  <c r="C1206" i="35"/>
  <c r="C1210" i="35"/>
  <c r="C1214" i="35"/>
  <c r="C1218" i="35"/>
  <c r="C1222" i="35"/>
  <c r="C1226" i="35"/>
  <c r="C1230" i="35"/>
  <c r="C1234" i="35"/>
  <c r="C1238" i="35"/>
  <c r="C1242" i="35"/>
  <c r="C1246" i="35"/>
  <c r="C1250" i="35"/>
  <c r="C1254" i="35"/>
  <c r="C1258" i="35"/>
  <c r="C1262" i="35"/>
  <c r="C1266" i="35"/>
  <c r="C1270" i="35"/>
  <c r="C1274" i="35"/>
  <c r="C1278" i="35"/>
  <c r="C1282" i="35"/>
  <c r="C1286" i="35"/>
  <c r="C1290" i="35"/>
  <c r="C1294" i="35"/>
  <c r="C1298" i="35"/>
  <c r="C1302" i="35"/>
  <c r="C1306" i="35"/>
  <c r="C1310" i="35"/>
  <c r="C1314" i="35"/>
  <c r="C1318" i="35"/>
  <c r="C1322" i="35"/>
  <c r="C1326" i="35"/>
  <c r="C1330" i="35"/>
  <c r="C1334" i="35"/>
  <c r="C1338" i="35"/>
  <c r="C1342" i="35"/>
  <c r="C1346" i="35"/>
  <c r="C1350" i="35"/>
  <c r="C1354" i="35"/>
  <c r="C1358" i="35"/>
  <c r="C1362" i="35"/>
  <c r="C1366" i="35"/>
  <c r="C1370" i="35"/>
  <c r="C1374" i="35"/>
  <c r="C1378" i="35"/>
  <c r="C1382" i="35"/>
  <c r="C1386" i="35"/>
  <c r="C1390" i="35"/>
  <c r="C1394" i="35"/>
  <c r="C1398" i="35"/>
  <c r="C1402" i="35"/>
  <c r="C1406" i="35"/>
  <c r="C1410" i="35"/>
  <c r="C1414" i="35"/>
  <c r="C1418" i="35"/>
  <c r="C1422" i="35"/>
  <c r="C1426" i="35"/>
  <c r="C1430" i="35"/>
  <c r="C1434" i="35"/>
  <c r="C1438" i="35"/>
  <c r="C1442" i="35"/>
  <c r="C1446" i="35"/>
  <c r="C1450" i="35"/>
  <c r="C1454" i="35"/>
  <c r="C1458" i="35"/>
  <c r="C1462" i="35"/>
  <c r="C1466" i="35"/>
  <c r="C1470" i="35"/>
  <c r="C1474" i="35"/>
  <c r="C1478" i="35"/>
  <c r="C1482" i="35"/>
  <c r="C3209" i="35"/>
  <c r="C3721" i="35"/>
  <c r="C4168" i="35"/>
  <c r="C3809" i="35"/>
  <c r="C4340" i="35"/>
  <c r="C4572" i="35"/>
  <c r="C4700" i="35"/>
  <c r="C4828" i="35"/>
  <c r="C4956" i="35"/>
  <c r="C5084" i="35"/>
  <c r="C5212" i="35"/>
  <c r="C3825" i="35"/>
  <c r="C4344" i="35"/>
  <c r="C4600" i="35"/>
  <c r="C4856" i="35"/>
  <c r="C5112" i="35"/>
  <c r="C5300" i="35"/>
  <c r="C5428" i="35"/>
  <c r="C5556" i="35"/>
  <c r="C5684" i="35"/>
  <c r="C5812" i="35"/>
  <c r="C5924" i="35"/>
  <c r="C5988" i="35"/>
  <c r="C6052" i="35"/>
  <c r="C6116" i="35"/>
  <c r="C6180" i="35"/>
  <c r="C6244" i="35"/>
  <c r="C6308" i="35"/>
  <c r="C6372" i="35"/>
  <c r="C6436" i="35"/>
  <c r="C6500" i="35"/>
  <c r="C6564" i="35"/>
  <c r="C6628" i="35"/>
  <c r="C6692" i="35"/>
  <c r="C6756" i="35"/>
  <c r="C6820" i="35"/>
  <c r="C6884" i="35"/>
  <c r="C6948" i="35"/>
  <c r="C7012" i="35"/>
  <c r="C7076" i="35"/>
  <c r="C7140" i="35"/>
  <c r="C7204" i="35"/>
  <c r="C7268" i="35"/>
  <c r="C7348" i="35"/>
  <c r="C7284" i="35"/>
  <c r="C7160" i="35"/>
  <c r="C7032" i="35"/>
  <c r="C6904" i="35"/>
  <c r="C6776" i="35"/>
  <c r="C6648" i="35"/>
  <c r="C6520" i="35"/>
  <c r="C6392" i="35"/>
  <c r="C6264" i="35"/>
  <c r="C6136" i="35"/>
  <c r="C6008" i="35"/>
  <c r="C5880" i="35"/>
  <c r="C5752" i="35"/>
  <c r="C5624" i="35"/>
  <c r="C5496" i="35"/>
  <c r="C5368" i="35"/>
  <c r="C5240" i="35"/>
  <c r="C4992" i="35"/>
  <c r="C4736" i="35"/>
  <c r="C4480" i="35"/>
  <c r="C4224" i="35"/>
  <c r="C3345" i="35"/>
  <c r="C7360" i="35"/>
  <c r="C7296" i="35"/>
  <c r="C7184" i="35"/>
  <c r="C7056" i="35"/>
  <c r="C6928" i="35"/>
  <c r="C6800" i="35"/>
  <c r="C6672" i="35"/>
  <c r="C6544" i="35"/>
  <c r="C6416" i="35"/>
  <c r="C6288" i="35"/>
  <c r="C6160" i="35"/>
  <c r="C6032" i="35"/>
  <c r="C5904" i="35"/>
  <c r="C5776" i="35"/>
  <c r="C5648" i="35"/>
  <c r="C5520" i="35"/>
  <c r="C5392" i="35"/>
  <c r="C5264" i="35"/>
  <c r="C5040" i="35"/>
  <c r="C4816" i="35"/>
  <c r="C4688" i="35"/>
  <c r="C4560" i="35"/>
  <c r="C4432" i="35"/>
  <c r="C4304" i="35"/>
  <c r="C4140" i="35"/>
  <c r="C3665" i="35"/>
  <c r="C3153" i="35"/>
  <c r="C100" i="35"/>
  <c r="C108" i="35"/>
  <c r="C116" i="35"/>
  <c r="C124" i="35"/>
  <c r="C132" i="35"/>
  <c r="C140" i="35"/>
  <c r="C148" i="35"/>
  <c r="C156" i="35"/>
  <c r="C164" i="35"/>
  <c r="C172" i="35"/>
  <c r="C180" i="35"/>
  <c r="C188" i="35"/>
  <c r="C196" i="35"/>
  <c r="C204" i="35"/>
  <c r="C212" i="35"/>
  <c r="C220" i="35"/>
  <c r="C228" i="35"/>
  <c r="C236" i="35"/>
  <c r="C244" i="35"/>
  <c r="C252" i="35"/>
  <c r="C260" i="35"/>
  <c r="C101" i="35"/>
  <c r="C117" i="35"/>
  <c r="C133" i="35"/>
  <c r="C149" i="35"/>
  <c r="C165" i="35"/>
  <c r="C181" i="35"/>
  <c r="C197" i="35"/>
  <c r="C213" i="35"/>
  <c r="C229" i="35"/>
  <c r="C245" i="35"/>
  <c r="C261" i="35"/>
  <c r="C271" i="35"/>
  <c r="C279" i="35"/>
  <c r="C287" i="35"/>
  <c r="C295" i="35"/>
  <c r="C303" i="35"/>
  <c r="C311" i="35"/>
  <c r="C319" i="35"/>
  <c r="C327" i="35"/>
  <c r="C335" i="35"/>
  <c r="C343" i="35"/>
  <c r="C351" i="35"/>
  <c r="C359" i="35"/>
  <c r="C367" i="35"/>
  <c r="C375" i="35"/>
  <c r="C383" i="35"/>
  <c r="C391" i="35"/>
  <c r="C399" i="35"/>
  <c r="C407" i="35"/>
  <c r="C415" i="35"/>
  <c r="C423" i="35"/>
  <c r="C431" i="35"/>
  <c r="C439" i="35"/>
  <c r="C447" i="35"/>
  <c r="C455" i="35"/>
  <c r="C463" i="35"/>
  <c r="C471" i="35"/>
  <c r="C479" i="35"/>
  <c r="C487" i="35"/>
  <c r="C495" i="35"/>
  <c r="C503" i="35"/>
  <c r="C511" i="35"/>
  <c r="C519" i="35"/>
  <c r="C123" i="35"/>
  <c r="C155" i="35"/>
  <c r="C187" i="35"/>
  <c r="C219" i="35"/>
  <c r="C251" i="35"/>
  <c r="C274" i="35"/>
  <c r="C290" i="35"/>
  <c r="C306" i="35"/>
  <c r="C322" i="35"/>
  <c r="C338" i="35"/>
  <c r="C354" i="35"/>
  <c r="C370" i="35"/>
  <c r="C386" i="35"/>
  <c r="C402" i="35"/>
  <c r="C418" i="35"/>
  <c r="C434" i="35"/>
  <c r="C450" i="35"/>
  <c r="C466" i="35"/>
  <c r="C482" i="35"/>
  <c r="C498" i="35"/>
  <c r="C514" i="35"/>
  <c r="C525" i="35"/>
  <c r="C533" i="35"/>
  <c r="C541" i="35"/>
  <c r="C549" i="35"/>
  <c r="C557" i="35"/>
  <c r="C565" i="35"/>
  <c r="C573" i="35"/>
  <c r="C581" i="35"/>
  <c r="C589" i="35"/>
  <c r="C597" i="35"/>
  <c r="C605" i="35"/>
  <c r="C613" i="35"/>
  <c r="C621" i="35"/>
  <c r="C629" i="35"/>
  <c r="C637" i="35"/>
  <c r="C645" i="35"/>
  <c r="C653" i="35"/>
  <c r="C661" i="35"/>
  <c r="C669" i="35"/>
  <c r="C677" i="35"/>
  <c r="C685" i="35"/>
  <c r="C693" i="35"/>
  <c r="C701" i="35"/>
  <c r="C709" i="35"/>
  <c r="C717" i="35"/>
  <c r="C725" i="35"/>
  <c r="C733" i="35"/>
  <c r="C741" i="35"/>
  <c r="C749" i="35"/>
  <c r="C757" i="35"/>
  <c r="C765" i="35"/>
  <c r="C773" i="35"/>
  <c r="C781" i="35"/>
  <c r="C789" i="35"/>
  <c r="C797" i="35"/>
  <c r="C805" i="35"/>
  <c r="C813" i="35"/>
  <c r="C821" i="35"/>
  <c r="C829" i="35"/>
  <c r="C837" i="35"/>
  <c r="C845" i="35"/>
  <c r="C853" i="35"/>
  <c r="C861" i="35"/>
  <c r="C869" i="35"/>
  <c r="C877" i="35"/>
  <c r="C885" i="35"/>
  <c r="C893" i="35"/>
  <c r="C901" i="35"/>
  <c r="C909" i="35"/>
  <c r="C917" i="35"/>
  <c r="C925" i="35"/>
  <c r="C933" i="35"/>
  <c r="C941" i="35"/>
  <c r="C949" i="35"/>
  <c r="C957" i="35"/>
  <c r="C965" i="35"/>
  <c r="C973" i="35"/>
  <c r="C981" i="35"/>
  <c r="C989" i="35"/>
  <c r="C997" i="35"/>
  <c r="C1005" i="35"/>
  <c r="C1013" i="35"/>
  <c r="C1021" i="35"/>
  <c r="C1029" i="35"/>
  <c r="C135" i="35"/>
  <c r="C199" i="35"/>
  <c r="C263" i="35"/>
  <c r="C296" i="35"/>
  <c r="C328" i="35"/>
  <c r="C360" i="35"/>
  <c r="C392" i="35"/>
  <c r="C424" i="35"/>
  <c r="C456" i="35"/>
  <c r="C488" i="35"/>
  <c r="C520" i="35"/>
  <c r="C536" i="35"/>
  <c r="C552" i="35"/>
  <c r="C568" i="35"/>
  <c r="C584" i="35"/>
  <c r="C600" i="35"/>
  <c r="C616" i="35"/>
  <c r="C632" i="35"/>
  <c r="C648" i="35"/>
  <c r="C664" i="35"/>
  <c r="C680" i="35"/>
  <c r="C696" i="35"/>
  <c r="C712" i="35"/>
  <c r="C728" i="35"/>
  <c r="C744" i="35"/>
  <c r="C760" i="35"/>
  <c r="C776" i="35"/>
  <c r="C792" i="35"/>
  <c r="C808" i="35"/>
  <c r="C824" i="35"/>
  <c r="C840" i="35"/>
  <c r="C856" i="35"/>
  <c r="C872" i="35"/>
  <c r="C888" i="35"/>
  <c r="C904" i="35"/>
  <c r="C920" i="35"/>
  <c r="C936" i="35"/>
  <c r="C952" i="35"/>
  <c r="C968" i="35"/>
  <c r="C984" i="35"/>
  <c r="C1000" i="35"/>
  <c r="C1016" i="35"/>
  <c r="C1032" i="35"/>
  <c r="C1040" i="35"/>
  <c r="C1048" i="35"/>
  <c r="C1056" i="35"/>
  <c r="C1064" i="35"/>
  <c r="C1072" i="35"/>
  <c r="C1080" i="35"/>
  <c r="C1088" i="35"/>
  <c r="C1096" i="35"/>
  <c r="C1104" i="35"/>
  <c r="C1112" i="35"/>
  <c r="C1120" i="35"/>
  <c r="C1128" i="35"/>
  <c r="C1136" i="35"/>
  <c r="C1144" i="35"/>
  <c r="C1152" i="35"/>
  <c r="C1160" i="35"/>
  <c r="C1168" i="35"/>
  <c r="C1176" i="35"/>
  <c r="C1184" i="35"/>
  <c r="C1192" i="35"/>
  <c r="C1200" i="35"/>
  <c r="C1208" i="35"/>
  <c r="C1216" i="35"/>
  <c r="C1224" i="35"/>
  <c r="C1232" i="35"/>
  <c r="C1240" i="35"/>
  <c r="C1248" i="35"/>
  <c r="C1256" i="35"/>
  <c r="C1264" i="35"/>
  <c r="C1272" i="35"/>
  <c r="C1280" i="35"/>
  <c r="C1288" i="35"/>
  <c r="C1296" i="35"/>
  <c r="C1304" i="35"/>
  <c r="C1312" i="35"/>
  <c r="C1320" i="35"/>
  <c r="C1328" i="35"/>
  <c r="C1336" i="35"/>
  <c r="C1344" i="35"/>
  <c r="C1352" i="35"/>
  <c r="C1360" i="35"/>
  <c r="C1368" i="35"/>
  <c r="C1376" i="35"/>
  <c r="C1384" i="35"/>
  <c r="C1392" i="35"/>
  <c r="C1400" i="35"/>
  <c r="C1408" i="35"/>
  <c r="C1416" i="35"/>
  <c r="C1424" i="35"/>
  <c r="C1432" i="35"/>
  <c r="C1440" i="35"/>
  <c r="C1448" i="35"/>
  <c r="C1456" i="35"/>
  <c r="C1464" i="35"/>
  <c r="C1472" i="35"/>
  <c r="C1480" i="35"/>
  <c r="C1486" i="35"/>
  <c r="C1490" i="35"/>
  <c r="C1494" i="35"/>
  <c r="C1498" i="35"/>
  <c r="C1502" i="35"/>
  <c r="C1506" i="35"/>
  <c r="C1510" i="35"/>
  <c r="C1514" i="35"/>
  <c r="C1518" i="35"/>
  <c r="C1522" i="35"/>
  <c r="C1526" i="35"/>
  <c r="C1530" i="35"/>
  <c r="C1534" i="35"/>
  <c r="C1538" i="35"/>
  <c r="C1542" i="35"/>
  <c r="C1546" i="35"/>
  <c r="C1550" i="35"/>
  <c r="C1554" i="35"/>
  <c r="C1558" i="35"/>
  <c r="C1562" i="35"/>
  <c r="C1566" i="35"/>
  <c r="C1570" i="35"/>
  <c r="C1574" i="35"/>
  <c r="C1578" i="35"/>
  <c r="C1582" i="35"/>
  <c r="C1586" i="35"/>
  <c r="C1590" i="35"/>
  <c r="C1594" i="35"/>
  <c r="C1598" i="35"/>
  <c r="C1602" i="35"/>
  <c r="C1606" i="35"/>
  <c r="C1610" i="35"/>
  <c r="C1614" i="35"/>
  <c r="C1618" i="35"/>
  <c r="C1622" i="35"/>
  <c r="C1626" i="35"/>
  <c r="C1630" i="35"/>
  <c r="C1634" i="35"/>
  <c r="C1638" i="35"/>
  <c r="C1642" i="35"/>
  <c r="C1646" i="35"/>
  <c r="C1650" i="35"/>
  <c r="C1654" i="35"/>
  <c r="C1658" i="35"/>
  <c r="C1662" i="35"/>
  <c r="C1666" i="35"/>
  <c r="C1670" i="35"/>
  <c r="C1674" i="35"/>
  <c r="C1678" i="35"/>
  <c r="C1682" i="35"/>
  <c r="C1686" i="35"/>
  <c r="C1690" i="35"/>
  <c r="C1694" i="35"/>
  <c r="C1698" i="35"/>
  <c r="C1702" i="35"/>
  <c r="C1706" i="35"/>
  <c r="C1710" i="35"/>
  <c r="C1714" i="35"/>
  <c r="C1718" i="35"/>
  <c r="C1722" i="35"/>
  <c r="C1726" i="35"/>
  <c r="C1730" i="35"/>
  <c r="C1734" i="35"/>
  <c r="C1738" i="35"/>
  <c r="C1742" i="35"/>
  <c r="C1746" i="35"/>
  <c r="C1750" i="35"/>
  <c r="C1754" i="35"/>
  <c r="C1758" i="35"/>
  <c r="C1762" i="35"/>
  <c r="C1766" i="35"/>
  <c r="C1770" i="35"/>
  <c r="C1774" i="35"/>
  <c r="C1778" i="35"/>
  <c r="C1782" i="35"/>
  <c r="C1786" i="35"/>
  <c r="C1790" i="35"/>
  <c r="C1794" i="35"/>
  <c r="C1798" i="35"/>
  <c r="C1802" i="35"/>
  <c r="C1806" i="35"/>
  <c r="C1810" i="35"/>
  <c r="C1814" i="35"/>
  <c r="C1818" i="35"/>
  <c r="C1822" i="35"/>
  <c r="C1826" i="35"/>
  <c r="C1830" i="35"/>
  <c r="C1834" i="35"/>
  <c r="C1838" i="35"/>
  <c r="C1842" i="35"/>
  <c r="C1846" i="35"/>
  <c r="C1850" i="35"/>
  <c r="C1854" i="35"/>
  <c r="C1858" i="35"/>
  <c r="C1862" i="35"/>
  <c r="C1866" i="35"/>
  <c r="C1870" i="35"/>
  <c r="C1874" i="35"/>
  <c r="C1878" i="35"/>
  <c r="C1882" i="35"/>
  <c r="C1886" i="35"/>
  <c r="C1890" i="35"/>
  <c r="C1894" i="35"/>
  <c r="C1898" i="35"/>
  <c r="C1902" i="35"/>
  <c r="C1906" i="35"/>
  <c r="C1910" i="35"/>
  <c r="C1914" i="35"/>
  <c r="C1918" i="35"/>
  <c r="C1922" i="35"/>
  <c r="C1926" i="35"/>
  <c r="C1930" i="35"/>
  <c r="C1934" i="35"/>
  <c r="C1938" i="35"/>
  <c r="C1942" i="35"/>
  <c r="C1946" i="35"/>
  <c r="C1950" i="35"/>
  <c r="C1954" i="35"/>
  <c r="C1958" i="35"/>
  <c r="C1962" i="35"/>
  <c r="C1966" i="35"/>
  <c r="C1970" i="35"/>
  <c r="C1974" i="35"/>
  <c r="C1978" i="35"/>
  <c r="C1982" i="35"/>
  <c r="C1986" i="35"/>
  <c r="C1990" i="35"/>
  <c r="C1994" i="35"/>
  <c r="C1998" i="35"/>
  <c r="C2002" i="35"/>
  <c r="C2006" i="35"/>
  <c r="C2010" i="35"/>
  <c r="C2014" i="35"/>
  <c r="C2018" i="35"/>
  <c r="C2022" i="35"/>
  <c r="C2026" i="35"/>
  <c r="C2030" i="35"/>
  <c r="C2034" i="35"/>
  <c r="C2038" i="35"/>
  <c r="C2042" i="35"/>
  <c r="C2046" i="35"/>
  <c r="C2050" i="35"/>
  <c r="C2054" i="35"/>
  <c r="C143" i="35"/>
  <c r="C207" i="35"/>
  <c r="C268" i="35"/>
  <c r="C300" i="35"/>
  <c r="C332" i="35"/>
  <c r="C364" i="35"/>
  <c r="C396" i="35"/>
  <c r="C428" i="35"/>
  <c r="C460" i="35"/>
  <c r="C492" i="35"/>
  <c r="C522" i="35"/>
  <c r="C538" i="35"/>
  <c r="C554" i="35"/>
  <c r="C570" i="35"/>
  <c r="C586" i="35"/>
  <c r="C602" i="35"/>
  <c r="C618" i="35"/>
  <c r="C634" i="35"/>
  <c r="C650" i="35"/>
  <c r="C666" i="35"/>
  <c r="C682" i="35"/>
  <c r="C698" i="35"/>
  <c r="C714" i="35"/>
  <c r="C730" i="35"/>
  <c r="C746" i="35"/>
  <c r="C762" i="35"/>
  <c r="C778" i="35"/>
  <c r="C794" i="35"/>
  <c r="C810" i="35"/>
  <c r="C826" i="35"/>
  <c r="C842" i="35"/>
  <c r="C858" i="35"/>
  <c r="C874" i="35"/>
  <c r="C890" i="35"/>
  <c r="C906" i="35"/>
  <c r="C922" i="35"/>
  <c r="C938" i="35"/>
  <c r="C954" i="35"/>
  <c r="C970" i="35"/>
  <c r="C986" i="35"/>
  <c r="C1002" i="35"/>
  <c r="C1018" i="35"/>
  <c r="C1033" i="35"/>
  <c r="C1041" i="35"/>
  <c r="C1049" i="35"/>
  <c r="C1057" i="35"/>
  <c r="C1065" i="35"/>
  <c r="C1073" i="35"/>
  <c r="C1081" i="35"/>
  <c r="C1089" i="35"/>
  <c r="C1097" i="35"/>
  <c r="C1105" i="35"/>
  <c r="C1113" i="35"/>
  <c r="C1121" i="35"/>
  <c r="C1129" i="35"/>
  <c r="C1137" i="35"/>
  <c r="C1145" i="35"/>
  <c r="C1153" i="35"/>
  <c r="C1161" i="35"/>
  <c r="C1169" i="35"/>
  <c r="C1177" i="35"/>
  <c r="C1185" i="35"/>
  <c r="C1193" i="35"/>
  <c r="C1201" i="35"/>
  <c r="C1209" i="35"/>
  <c r="C1217" i="35"/>
  <c r="C1225" i="35"/>
  <c r="C1233" i="35"/>
  <c r="C1241" i="35"/>
  <c r="C1249" i="35"/>
  <c r="C1257" i="35"/>
  <c r="C1265" i="35"/>
  <c r="C1273" i="35"/>
  <c r="C1281" i="35"/>
  <c r="C1289" i="35"/>
  <c r="C1297" i="35"/>
  <c r="C1305" i="35"/>
  <c r="C1313" i="35"/>
  <c r="C1321" i="35"/>
  <c r="C1329" i="35"/>
  <c r="C1337" i="35"/>
  <c r="C1345" i="35"/>
  <c r="C1353" i="35"/>
  <c r="C1361" i="35"/>
  <c r="C1369" i="35"/>
  <c r="C1377" i="35"/>
  <c r="C1385" i="35"/>
  <c r="C1393" i="35"/>
  <c r="C1401" i="35"/>
  <c r="C1409" i="35"/>
  <c r="C1417" i="35"/>
  <c r="C1425" i="35"/>
  <c r="C1433" i="35"/>
  <c r="C1441" i="35"/>
  <c r="C1449" i="35"/>
  <c r="C1457" i="35"/>
  <c r="C1465" i="35"/>
  <c r="C1473" i="35"/>
  <c r="C1481" i="35"/>
  <c r="C1489" i="35"/>
  <c r="C1497" i="35"/>
  <c r="C1505" i="35"/>
  <c r="C1513" i="35"/>
  <c r="C1521" i="35"/>
  <c r="C1529" i="35"/>
  <c r="C1537" i="35"/>
  <c r="C1545" i="35"/>
  <c r="C1553" i="35"/>
  <c r="C1561" i="35"/>
  <c r="C1569" i="35"/>
  <c r="C1577" i="35"/>
  <c r="C1585" i="35"/>
  <c r="C1593" i="35"/>
  <c r="C1601" i="35"/>
  <c r="C1609" i="35"/>
  <c r="C1617" i="35"/>
  <c r="C1625" i="35"/>
  <c r="C1633" i="35"/>
  <c r="C1641" i="35"/>
  <c r="C1649" i="35"/>
  <c r="C1657" i="35"/>
  <c r="C1665" i="35"/>
  <c r="C1673" i="35"/>
  <c r="C1681" i="35"/>
  <c r="C1689" i="35"/>
  <c r="C1697" i="35"/>
  <c r="C1705" i="35"/>
  <c r="C1713" i="35"/>
  <c r="C1721" i="35"/>
  <c r="C1729" i="35"/>
  <c r="C1737" i="35"/>
  <c r="C1745" i="35"/>
  <c r="C1753" i="35"/>
  <c r="C1761" i="35"/>
  <c r="C1769" i="35"/>
  <c r="C1777" i="35"/>
  <c r="C1785" i="35"/>
  <c r="C1793" i="35"/>
  <c r="C1801" i="35"/>
  <c r="C1809" i="35"/>
  <c r="C1817" i="35"/>
  <c r="C1825" i="35"/>
  <c r="C1833" i="35"/>
  <c r="C1841" i="35"/>
  <c r="C1849" i="35"/>
  <c r="C1857" i="35"/>
  <c r="C1865" i="35"/>
  <c r="C1873" i="35"/>
  <c r="C1881" i="35"/>
  <c r="C1889" i="35"/>
  <c r="C1897" i="35"/>
  <c r="C1905" i="35"/>
  <c r="C1913" i="35"/>
  <c r="C1921" i="35"/>
  <c r="C1929" i="35"/>
  <c r="C1937" i="35"/>
  <c r="C1945" i="35"/>
  <c r="C1953" i="35"/>
  <c r="C1961" i="35"/>
  <c r="C1969" i="35"/>
  <c r="C1977" i="35"/>
  <c r="C1985" i="35"/>
  <c r="C1993" i="35"/>
  <c r="C2001" i="35"/>
  <c r="C2009" i="35"/>
  <c r="C2017" i="35"/>
  <c r="C2025" i="35"/>
  <c r="C2033" i="35"/>
  <c r="C2041" i="35"/>
  <c r="C2049" i="35"/>
  <c r="C2056" i="35"/>
  <c r="C2060" i="35"/>
  <c r="C2064" i="35"/>
  <c r="C2068" i="35"/>
  <c r="C2072" i="35"/>
  <c r="C2076" i="35"/>
  <c r="C2080" i="35"/>
  <c r="C2084" i="35"/>
  <c r="C2088" i="35"/>
  <c r="C2092" i="35"/>
  <c r="C2096" i="35"/>
  <c r="C2100" i="35"/>
  <c r="C2104" i="35"/>
  <c r="C2108" i="35"/>
  <c r="C2112" i="35"/>
  <c r="C2116" i="35"/>
  <c r="C2120" i="35"/>
  <c r="C2124" i="35"/>
  <c r="C2128" i="35"/>
  <c r="C2132" i="35"/>
  <c r="C2136" i="35"/>
  <c r="C2140" i="35"/>
  <c r="C2144" i="35"/>
  <c r="C2148" i="35"/>
  <c r="C2152" i="35"/>
  <c r="C2156" i="35"/>
  <c r="C2160" i="35"/>
  <c r="C2164" i="35"/>
  <c r="C2168" i="35"/>
  <c r="C2172" i="35"/>
  <c r="C2176" i="35"/>
  <c r="C2180" i="35"/>
  <c r="C2184" i="35"/>
  <c r="C2188" i="35"/>
  <c r="C2192" i="35"/>
  <c r="C2196" i="35"/>
  <c r="C2200" i="35"/>
  <c r="C2204" i="35"/>
  <c r="C2208" i="35"/>
  <c r="C2212" i="35"/>
  <c r="C2216" i="35"/>
  <c r="C2220" i="35"/>
  <c r="C2224" i="35"/>
  <c r="C2228" i="35"/>
  <c r="C2232" i="35"/>
  <c r="C2236" i="35"/>
  <c r="C2240" i="35"/>
  <c r="C2244" i="35"/>
  <c r="C2248" i="35"/>
  <c r="C2252" i="35"/>
  <c r="C2256" i="35"/>
  <c r="C2260" i="35"/>
  <c r="C2264" i="35"/>
  <c r="C2268" i="35"/>
  <c r="C2272" i="35"/>
  <c r="C2276" i="35"/>
  <c r="C2280" i="35"/>
  <c r="C2284" i="35"/>
  <c r="C2288" i="35"/>
  <c r="C2292" i="35"/>
  <c r="C2296" i="35"/>
  <c r="C2300" i="35"/>
  <c r="C2304" i="35"/>
  <c r="C2308" i="35"/>
  <c r="C2312" i="35"/>
  <c r="C2316" i="35"/>
  <c r="C2320" i="35"/>
  <c r="C2324" i="35"/>
  <c r="C2328" i="35"/>
  <c r="C2332" i="35"/>
  <c r="C2336" i="35"/>
  <c r="C2340" i="35"/>
  <c r="C2344" i="35"/>
  <c r="C2348" i="35"/>
  <c r="C2352" i="35"/>
  <c r="C2356" i="35"/>
  <c r="C2360" i="35"/>
  <c r="C2364" i="35"/>
  <c r="C2368" i="35"/>
  <c r="C2372" i="35"/>
  <c r="C2376" i="35"/>
  <c r="C2380" i="35"/>
  <c r="C2384" i="35"/>
  <c r="C2388" i="35"/>
  <c r="C2392" i="35"/>
  <c r="C2396" i="35"/>
  <c r="C2400" i="35"/>
  <c r="C2404" i="35"/>
  <c r="C2408" i="35"/>
  <c r="C2412" i="35"/>
  <c r="C2416" i="35"/>
  <c r="C2420" i="35"/>
  <c r="C2424" i="35"/>
  <c r="C2428" i="35"/>
  <c r="C2432" i="35"/>
  <c r="C2436" i="35"/>
  <c r="C2440" i="35"/>
  <c r="C2444" i="35"/>
  <c r="C2448" i="35"/>
  <c r="C2452" i="35"/>
  <c r="C2456" i="35"/>
  <c r="C2460" i="35"/>
  <c r="C2464" i="35"/>
  <c r="C2468" i="35"/>
  <c r="C2472" i="35"/>
  <c r="C2476" i="35"/>
  <c r="C2480" i="35"/>
  <c r="C2484" i="35"/>
  <c r="C2488" i="35"/>
  <c r="C2492" i="35"/>
  <c r="C2496" i="35"/>
  <c r="C2500" i="35"/>
  <c r="C2504" i="35"/>
  <c r="C2508" i="35"/>
  <c r="C2512" i="35"/>
  <c r="C2516" i="35"/>
  <c r="C2520" i="35"/>
  <c r="C2524" i="35"/>
  <c r="C2528" i="35"/>
  <c r="C2532" i="35"/>
  <c r="C2536" i="35"/>
  <c r="C2540" i="35"/>
  <c r="C2544" i="35"/>
  <c r="C2548" i="35"/>
  <c r="C2552" i="35"/>
  <c r="C2556" i="35"/>
  <c r="C2560" i="35"/>
  <c r="C2564" i="35"/>
  <c r="C2568" i="35"/>
  <c r="C2572" i="35"/>
  <c r="C2576" i="35"/>
  <c r="C2580" i="35"/>
  <c r="C2584" i="35"/>
  <c r="C2588" i="35"/>
  <c r="C2592" i="35"/>
  <c r="C2596" i="35"/>
  <c r="C2600" i="35"/>
  <c r="C2604" i="35"/>
  <c r="C2608" i="35"/>
  <c r="C2612" i="35"/>
  <c r="C2616" i="35"/>
  <c r="C2620" i="35"/>
  <c r="C2624" i="35"/>
  <c r="C2628" i="35"/>
  <c r="C2632" i="35"/>
  <c r="C2636" i="35"/>
  <c r="C2640" i="35"/>
  <c r="C2644" i="35"/>
  <c r="C2648" i="35"/>
  <c r="C2652" i="35"/>
  <c r="C2656" i="35"/>
  <c r="C2660" i="35"/>
  <c r="C2664" i="35"/>
  <c r="C2668" i="35"/>
  <c r="C2672" i="35"/>
  <c r="C2676" i="35"/>
  <c r="C2680" i="35"/>
  <c r="C2684" i="35"/>
  <c r="C2688" i="35"/>
  <c r="C2692" i="35"/>
  <c r="C2696" i="35"/>
  <c r="C2700" i="35"/>
  <c r="C2704" i="35"/>
  <c r="C2708" i="35"/>
  <c r="C2712" i="35"/>
  <c r="C2716" i="35"/>
  <c r="C2720" i="35"/>
  <c r="C2724" i="35"/>
  <c r="C2728" i="35"/>
  <c r="C2732" i="35"/>
  <c r="C2736" i="35"/>
  <c r="C2740" i="35"/>
  <c r="C2744" i="35"/>
  <c r="C2748" i="35"/>
  <c r="C2752" i="35"/>
  <c r="C2756" i="35"/>
  <c r="C2760" i="35"/>
  <c r="C2764" i="35"/>
  <c r="C2768" i="35"/>
  <c r="C2772" i="35"/>
  <c r="C2776" i="35"/>
  <c r="C2780" i="35"/>
  <c r="C2784" i="35"/>
  <c r="C2788" i="35"/>
  <c r="C2792" i="35"/>
  <c r="C2796" i="35"/>
  <c r="C2800" i="35"/>
  <c r="C2804" i="35"/>
  <c r="C2808" i="35"/>
  <c r="C2812" i="35"/>
  <c r="C2816" i="35"/>
  <c r="C2820" i="35"/>
  <c r="C2824" i="35"/>
  <c r="C2828" i="35"/>
  <c r="C2832" i="35"/>
  <c r="C2836" i="35"/>
  <c r="C2840" i="35"/>
  <c r="C2844" i="35"/>
  <c r="C2848" i="35"/>
  <c r="C2852" i="35"/>
  <c r="C2856" i="35"/>
  <c r="C2860" i="35"/>
  <c r="C2864" i="35"/>
  <c r="C2868" i="35"/>
  <c r="C2872" i="35"/>
  <c r="C2876" i="35"/>
  <c r="C2880" i="35"/>
  <c r="C2884" i="35"/>
  <c r="C2888" i="35"/>
  <c r="C2892" i="35"/>
  <c r="C2896" i="35"/>
  <c r="C2900" i="35"/>
  <c r="C2904" i="35"/>
  <c r="C2908" i="35"/>
  <c r="C2912" i="35"/>
  <c r="C2916" i="35"/>
  <c r="C2920" i="35"/>
  <c r="C2924" i="35"/>
  <c r="C2928" i="35"/>
  <c r="C2932" i="35"/>
  <c r="C2936" i="35"/>
  <c r="C2940" i="35"/>
  <c r="C2944" i="35"/>
  <c r="C2948" i="35"/>
  <c r="C2952" i="35"/>
  <c r="C2956" i="35"/>
  <c r="C2960" i="35"/>
  <c r="C2964" i="35"/>
  <c r="C2968" i="35"/>
  <c r="C2972" i="35"/>
  <c r="C2976" i="35"/>
  <c r="C2980" i="35"/>
  <c r="C2984" i="35"/>
  <c r="C2988" i="35"/>
  <c r="C2992" i="35"/>
  <c r="C2996" i="35"/>
  <c r="C3000" i="35"/>
  <c r="C3004" i="35"/>
  <c r="C3008" i="35"/>
  <c r="C3012" i="35"/>
  <c r="C3016" i="35"/>
  <c r="C3020" i="35"/>
  <c r="C3024" i="35"/>
  <c r="C3028" i="35"/>
  <c r="C3032" i="35"/>
  <c r="C3036" i="35"/>
  <c r="C3040" i="35"/>
  <c r="C3044" i="35"/>
  <c r="C3048" i="35"/>
  <c r="C3052" i="35"/>
  <c r="C3056" i="35"/>
  <c r="C3060" i="35"/>
  <c r="C3064" i="35"/>
  <c r="C3068" i="35"/>
  <c r="C3072" i="35"/>
  <c r="C3076" i="35"/>
  <c r="C3080" i="35"/>
  <c r="C3084" i="35"/>
  <c r="C3088" i="35"/>
  <c r="C3092" i="35"/>
  <c r="C3096" i="35"/>
  <c r="C3100" i="35"/>
  <c r="C3104" i="35"/>
  <c r="C3108" i="35"/>
  <c r="C3112" i="35"/>
  <c r="C3116" i="35"/>
  <c r="C3120" i="35"/>
  <c r="C3124" i="35"/>
  <c r="C3128" i="35"/>
  <c r="C3132" i="35"/>
  <c r="C3136" i="35"/>
  <c r="C3140" i="35"/>
  <c r="C3144" i="35"/>
  <c r="C3148" i="35"/>
  <c r="C3152" i="35"/>
  <c r="C3156" i="35"/>
  <c r="C3160" i="35"/>
  <c r="C3164" i="35"/>
  <c r="C3168" i="35"/>
  <c r="C3172" i="35"/>
  <c r="C3176" i="35"/>
  <c r="C3180" i="35"/>
  <c r="C3184" i="35"/>
  <c r="C3188" i="35"/>
  <c r="C3192" i="35"/>
  <c r="C3196" i="35"/>
  <c r="C3200" i="35"/>
  <c r="C3204" i="35"/>
  <c r="C3208" i="35"/>
  <c r="C3212" i="35"/>
  <c r="C3216" i="35"/>
  <c r="C3220" i="35"/>
  <c r="C3224" i="35"/>
  <c r="C3228" i="35"/>
  <c r="C3232" i="35"/>
  <c r="C3236" i="35"/>
  <c r="C3240" i="35"/>
  <c r="C3244" i="35"/>
  <c r="C3248" i="35"/>
  <c r="C3252" i="35"/>
  <c r="C3256" i="35"/>
  <c r="C3260" i="35"/>
  <c r="C3264" i="35"/>
  <c r="C3268" i="35"/>
  <c r="C3272" i="35"/>
  <c r="C3276" i="35"/>
  <c r="C3280" i="35"/>
  <c r="C3284" i="35"/>
  <c r="C3288" i="35"/>
  <c r="C3292" i="35"/>
  <c r="C3296" i="35"/>
  <c r="C3300" i="35"/>
  <c r="C3304" i="35"/>
  <c r="C3308" i="35"/>
  <c r="C3312" i="35"/>
  <c r="C3316" i="35"/>
  <c r="C3320" i="35"/>
  <c r="C3324" i="35"/>
  <c r="C3328" i="35"/>
  <c r="C3332" i="35"/>
  <c r="C3336" i="35"/>
  <c r="C3340" i="35"/>
  <c r="C3344" i="35"/>
  <c r="C3348" i="35"/>
  <c r="C3352" i="35"/>
  <c r="C3356" i="35"/>
  <c r="C3360" i="35"/>
  <c r="C3364" i="35"/>
  <c r="C3368" i="35"/>
  <c r="C3372" i="35"/>
  <c r="C3376" i="35"/>
  <c r="C3380" i="35"/>
  <c r="C3384" i="35"/>
  <c r="C3388" i="35"/>
  <c r="C3392" i="35"/>
  <c r="C3396" i="35"/>
  <c r="C3400" i="35"/>
  <c r="C3404" i="35"/>
  <c r="C3408" i="35"/>
  <c r="C3412" i="35"/>
  <c r="C3416" i="35"/>
  <c r="C3420" i="35"/>
  <c r="C3424" i="35"/>
  <c r="C3428" i="35"/>
  <c r="C3432" i="35"/>
  <c r="C3436" i="35"/>
  <c r="C3440" i="35"/>
  <c r="C3444" i="35"/>
  <c r="C3448" i="35"/>
  <c r="C3452" i="35"/>
  <c r="C3456" i="35"/>
  <c r="C3460" i="35"/>
  <c r="C3464" i="35"/>
  <c r="C3468" i="35"/>
  <c r="C3472" i="35"/>
  <c r="C3476" i="35"/>
  <c r="C3480" i="35"/>
  <c r="C3484" i="35"/>
  <c r="C3488" i="35"/>
  <c r="C3492" i="35"/>
  <c r="C3496" i="35"/>
  <c r="C3500" i="35"/>
  <c r="C3504" i="35"/>
  <c r="C3508" i="35"/>
  <c r="C3512" i="35"/>
  <c r="C3516" i="35"/>
  <c r="C3520" i="35"/>
  <c r="C3524" i="35"/>
  <c r="C3528" i="35"/>
  <c r="C3532" i="35"/>
  <c r="C3536" i="35"/>
  <c r="C3540" i="35"/>
  <c r="C3544" i="35"/>
  <c r="C3548" i="35"/>
  <c r="C3552" i="35"/>
  <c r="C3556" i="35"/>
  <c r="C3560" i="35"/>
  <c r="C3564" i="35"/>
  <c r="C3568" i="35"/>
  <c r="C3572" i="35"/>
  <c r="C3576" i="35"/>
  <c r="C3580" i="35"/>
  <c r="C3584" i="35"/>
  <c r="C3588" i="35"/>
  <c r="C3592" i="35"/>
  <c r="C3596" i="35"/>
  <c r="C3600" i="35"/>
  <c r="C3604" i="35"/>
  <c r="C3608" i="35"/>
  <c r="C3612" i="35"/>
  <c r="C3616" i="35"/>
  <c r="C3620" i="35"/>
  <c r="C3624" i="35"/>
  <c r="C3628" i="35"/>
  <c r="C3632" i="35"/>
  <c r="C3636" i="35"/>
  <c r="C3640" i="35"/>
  <c r="C3644" i="35"/>
  <c r="C3648" i="35"/>
  <c r="C3652" i="35"/>
  <c r="C3656" i="35"/>
  <c r="C3660" i="35"/>
  <c r="C3664" i="35"/>
  <c r="C3668" i="35"/>
  <c r="C3672" i="35"/>
  <c r="C3676" i="35"/>
  <c r="C3680" i="35"/>
  <c r="C3684" i="35"/>
  <c r="C3688" i="35"/>
  <c r="C3692" i="35"/>
  <c r="C3696" i="35"/>
  <c r="C3700" i="35"/>
  <c r="C3704" i="35"/>
  <c r="C3708" i="35"/>
  <c r="C3712" i="35"/>
  <c r="C3716" i="35"/>
  <c r="C3720" i="35"/>
  <c r="C3724" i="35"/>
  <c r="C3728" i="35"/>
  <c r="C3732" i="35"/>
  <c r="C3736" i="35"/>
  <c r="C3740" i="35"/>
  <c r="C3744" i="35"/>
  <c r="C3748" i="35"/>
  <c r="C3752" i="35"/>
  <c r="C3756" i="35"/>
  <c r="C3760" i="35"/>
  <c r="C3764" i="35"/>
  <c r="C3768" i="35"/>
  <c r="C3772" i="35"/>
  <c r="C3776" i="35"/>
  <c r="C3780" i="35"/>
  <c r="C3784" i="35"/>
  <c r="C3788" i="35"/>
  <c r="C3792" i="35"/>
  <c r="C3796" i="35"/>
  <c r="C3800" i="35"/>
  <c r="C3804" i="35"/>
  <c r="C3808" i="35"/>
  <c r="C3812" i="35"/>
  <c r="C3816" i="35"/>
  <c r="C3820" i="35"/>
  <c r="C3824" i="35"/>
  <c r="C3828" i="35"/>
  <c r="C3832" i="35"/>
  <c r="C3836" i="35"/>
  <c r="C3840" i="35"/>
  <c r="C3844" i="35"/>
  <c r="C3848" i="35"/>
  <c r="C3852" i="35"/>
  <c r="C3856" i="35"/>
  <c r="C3860" i="35"/>
  <c r="C3864" i="35"/>
  <c r="C3868" i="35"/>
  <c r="C3872" i="35"/>
  <c r="C3876" i="35"/>
  <c r="C3880" i="35"/>
  <c r="C3884" i="35"/>
  <c r="C3888" i="35"/>
  <c r="C3892" i="35"/>
  <c r="C3896" i="35"/>
  <c r="C3900" i="35"/>
  <c r="C3904" i="35"/>
  <c r="C3908" i="35"/>
  <c r="C3912" i="35"/>
  <c r="C3916" i="35"/>
  <c r="C3920" i="35"/>
  <c r="C3924" i="35"/>
  <c r="C3928" i="35"/>
  <c r="C3932" i="35"/>
  <c r="C3936" i="35"/>
  <c r="C3940" i="35"/>
  <c r="C3944" i="35"/>
  <c r="C3948" i="35"/>
  <c r="C3952" i="35"/>
  <c r="C3956" i="35"/>
  <c r="C3960" i="35"/>
  <c r="C3964" i="35"/>
  <c r="C3968" i="35"/>
  <c r="C3972" i="35"/>
  <c r="C3976" i="35"/>
  <c r="C3980" i="35"/>
  <c r="C3984" i="35"/>
  <c r="C3988" i="35"/>
  <c r="C3992" i="35"/>
  <c r="C3996" i="35"/>
  <c r="C4000" i="35"/>
  <c r="C4004" i="35"/>
  <c r="C4008" i="35"/>
  <c r="C4012" i="35"/>
  <c r="C4016" i="35"/>
  <c r="C4020" i="35"/>
  <c r="C4024" i="35"/>
  <c r="C4028" i="35"/>
  <c r="C4032" i="35"/>
  <c r="C4036" i="35"/>
  <c r="C4040" i="35"/>
  <c r="C4044" i="35"/>
  <c r="C4048" i="35"/>
  <c r="C4052" i="35"/>
  <c r="C4056" i="35"/>
  <c r="C4060" i="35"/>
  <c r="C4064" i="35"/>
  <c r="C4068" i="35"/>
  <c r="C4072" i="35"/>
  <c r="C4076" i="35"/>
  <c r="C4080" i="35"/>
  <c r="C4084" i="35"/>
  <c r="C4088" i="35"/>
  <c r="C4092" i="35"/>
  <c r="C4096" i="35"/>
  <c r="C4100" i="35"/>
  <c r="C127" i="35"/>
  <c r="C255" i="35"/>
  <c r="C324" i="35"/>
  <c r="C388" i="35"/>
  <c r="C452" i="35"/>
  <c r="C516" i="35"/>
  <c r="C550" i="35"/>
  <c r="C582" i="35"/>
  <c r="C614" i="35"/>
  <c r="C646" i="35"/>
  <c r="C678" i="35"/>
  <c r="C710" i="35"/>
  <c r="C742" i="35"/>
  <c r="C774" i="35"/>
  <c r="C806" i="35"/>
  <c r="C838" i="35"/>
  <c r="C870" i="35"/>
  <c r="C902" i="35"/>
  <c r="C934" i="35"/>
  <c r="C966" i="35"/>
  <c r="C998" i="35"/>
  <c r="C1030" i="35"/>
  <c r="C1047" i="35"/>
  <c r="C1063" i="35"/>
  <c r="C1079" i="35"/>
  <c r="C1095" i="35"/>
  <c r="C1111" i="35"/>
  <c r="C1127" i="35"/>
  <c r="C1143" i="35"/>
  <c r="C1159" i="35"/>
  <c r="C1175" i="35"/>
  <c r="C1191" i="35"/>
  <c r="C1207" i="35"/>
  <c r="C1223" i="35"/>
  <c r="C1239" i="35"/>
  <c r="C1255" i="35"/>
  <c r="C1271" i="35"/>
  <c r="C1287" i="35"/>
  <c r="C1303" i="35"/>
  <c r="C1319" i="35"/>
  <c r="C1335" i="35"/>
  <c r="C1351" i="35"/>
  <c r="C1367" i="35"/>
  <c r="C1383" i="35"/>
  <c r="C1399" i="35"/>
  <c r="C1415" i="35"/>
  <c r="C1431" i="35"/>
  <c r="C1447" i="35"/>
  <c r="C1463" i="35"/>
  <c r="C1479" i="35"/>
  <c r="C1495" i="35"/>
  <c r="C1511" i="35"/>
  <c r="C1527" i="35"/>
  <c r="C1543" i="35"/>
  <c r="C1559" i="35"/>
  <c r="C1575" i="35"/>
  <c r="C1591" i="35"/>
  <c r="C1607" i="35"/>
  <c r="C1623" i="35"/>
  <c r="C1639" i="35"/>
  <c r="C1655" i="35"/>
  <c r="C1671" i="35"/>
  <c r="C1687" i="35"/>
  <c r="C1703" i="35"/>
  <c r="C1719" i="35"/>
  <c r="C1735" i="35"/>
  <c r="C1751" i="35"/>
  <c r="C1767" i="35"/>
  <c r="C1783" i="35"/>
  <c r="C1799" i="35"/>
  <c r="C1815" i="35"/>
  <c r="C1831" i="35"/>
  <c r="C1847" i="35"/>
  <c r="C1863" i="35"/>
  <c r="C1879" i="35"/>
  <c r="C1895" i="35"/>
  <c r="C1911" i="35"/>
  <c r="C1927" i="35"/>
  <c r="C1943" i="35"/>
  <c r="C1959" i="35"/>
  <c r="C1975" i="35"/>
  <c r="C1991" i="35"/>
  <c r="C2007" i="35"/>
  <c r="C2023" i="35"/>
  <c r="C2039" i="35"/>
  <c r="C2055" i="35"/>
  <c r="C2063" i="35"/>
  <c r="C2071" i="35"/>
  <c r="C2079" i="35"/>
  <c r="C2087" i="35"/>
  <c r="C2095" i="35"/>
  <c r="C2103" i="35"/>
  <c r="C2111" i="35"/>
  <c r="C2119" i="35"/>
  <c r="C2127" i="35"/>
  <c r="C2135" i="35"/>
  <c r="C2143" i="35"/>
  <c r="C2151" i="35"/>
  <c r="C2159" i="35"/>
  <c r="C2167" i="35"/>
  <c r="C2175" i="35"/>
  <c r="C2183" i="35"/>
  <c r="C2191" i="35"/>
  <c r="C2199" i="35"/>
  <c r="C2207" i="35"/>
  <c r="C2215" i="35"/>
  <c r="C2223" i="35"/>
  <c r="C2231" i="35"/>
  <c r="C2239" i="35"/>
  <c r="C2247" i="35"/>
  <c r="C2255" i="35"/>
  <c r="C2263" i="35"/>
  <c r="C2271" i="35"/>
  <c r="C2279" i="35"/>
  <c r="C2287" i="35"/>
  <c r="C2295" i="35"/>
  <c r="C2303" i="35"/>
  <c r="C2311" i="35"/>
  <c r="C2319" i="35"/>
  <c r="C2327" i="35"/>
  <c r="C2335" i="35"/>
  <c r="C2343" i="35"/>
  <c r="C2351" i="35"/>
  <c r="C2359" i="35"/>
  <c r="C2367" i="35"/>
  <c r="C2375" i="35"/>
  <c r="C2383" i="35"/>
  <c r="C2391" i="35"/>
  <c r="C2399" i="35"/>
  <c r="C2407" i="35"/>
  <c r="C2415" i="35"/>
  <c r="C2423" i="35"/>
  <c r="C2431" i="35"/>
  <c r="C2439" i="35"/>
  <c r="C2447" i="35"/>
  <c r="C2455" i="35"/>
  <c r="C2463" i="35"/>
  <c r="C2471" i="35"/>
  <c r="C2479" i="35"/>
  <c r="C2487" i="35"/>
  <c r="C2495" i="35"/>
  <c r="C2503" i="35"/>
  <c r="C2511" i="35"/>
  <c r="C2519" i="35"/>
  <c r="C2527" i="35"/>
  <c r="C2535" i="35"/>
  <c r="C2543" i="35"/>
  <c r="C2551" i="35"/>
  <c r="C2559" i="35"/>
  <c r="C2567" i="35"/>
  <c r="C2575" i="35"/>
  <c r="C2583" i="35"/>
  <c r="C2591" i="35"/>
  <c r="C2599" i="35"/>
  <c r="C2607" i="35"/>
  <c r="C2615" i="35"/>
  <c r="C2623" i="35"/>
  <c r="C2631" i="35"/>
  <c r="C2639" i="35"/>
  <c r="C2647" i="35"/>
  <c r="C2655" i="35"/>
  <c r="C2663" i="35"/>
  <c r="C2671" i="35"/>
  <c r="C2679" i="35"/>
  <c r="C2687" i="35"/>
  <c r="C2695" i="35"/>
  <c r="C2703" i="35"/>
  <c r="C2711" i="35"/>
  <c r="C2719" i="35"/>
  <c r="C2727" i="35"/>
  <c r="C2735" i="35"/>
  <c r="C2743" i="35"/>
  <c r="C2751" i="35"/>
  <c r="C2759" i="35"/>
  <c r="C2767" i="35"/>
  <c r="C2775" i="35"/>
  <c r="C2783" i="35"/>
  <c r="C2791" i="35"/>
  <c r="C2799" i="35"/>
  <c r="C2807" i="35"/>
  <c r="C2815" i="35"/>
  <c r="C2823" i="35"/>
  <c r="C2831" i="35"/>
  <c r="C2839" i="35"/>
  <c r="C2847" i="35"/>
  <c r="C2855" i="35"/>
  <c r="C2863" i="35"/>
  <c r="C2871" i="35"/>
  <c r="C2879" i="35"/>
  <c r="C2887" i="35"/>
  <c r="C2895" i="35"/>
  <c r="C2903" i="35"/>
  <c r="C2911" i="35"/>
  <c r="C2919" i="35"/>
  <c r="C2927" i="35"/>
  <c r="C2935" i="35"/>
  <c r="C2943" i="35"/>
  <c r="C2951" i="35"/>
  <c r="C2959" i="35"/>
  <c r="C3465" i="35"/>
  <c r="C3297" i="35"/>
  <c r="C4468" i="35"/>
  <c r="C4764" i="35"/>
  <c r="C5020" i="35"/>
  <c r="C3313" i="35"/>
  <c r="C4472" i="35"/>
  <c r="C4984" i="35"/>
  <c r="C5364" i="35"/>
  <c r="C5620" i="35"/>
  <c r="C5876" i="35"/>
  <c r="C6020" i="35"/>
  <c r="C6148" i="35"/>
  <c r="C6276" i="35"/>
  <c r="C6404" i="35"/>
  <c r="C6532" i="35"/>
  <c r="C6660" i="35"/>
  <c r="C6788" i="35"/>
  <c r="C6916" i="35"/>
  <c r="C7044" i="35"/>
  <c r="C7172" i="35"/>
  <c r="C7380" i="35"/>
  <c r="C7224" i="35"/>
  <c r="C6968" i="35"/>
  <c r="C6712" i="35"/>
  <c r="C6456" i="35"/>
  <c r="C6200" i="35"/>
  <c r="C5944" i="35"/>
  <c r="C5688" i="35"/>
  <c r="C5432" i="35"/>
  <c r="C5120" i="35"/>
  <c r="C4608" i="35"/>
  <c r="C3857" i="35"/>
  <c r="C7328" i="35"/>
  <c r="C7120" i="35"/>
  <c r="C6864" i="35"/>
  <c r="C6608" i="35"/>
  <c r="C6352" i="35"/>
  <c r="C6096" i="35"/>
  <c r="C5840" i="35"/>
  <c r="C5584" i="35"/>
  <c r="C5328" i="35"/>
  <c r="C4912" i="35"/>
  <c r="C4624" i="35"/>
  <c r="C4368" i="35"/>
  <c r="C3921" i="35"/>
  <c r="C96" i="35"/>
  <c r="C112" i="35"/>
  <c r="C128" i="35"/>
  <c r="C144" i="35"/>
  <c r="C160" i="35"/>
  <c r="C176" i="35"/>
  <c r="C192" i="35"/>
  <c r="C208" i="35"/>
  <c r="C224" i="35"/>
  <c r="C240" i="35"/>
  <c r="C256" i="35"/>
  <c r="C109" i="35"/>
  <c r="C141" i="35"/>
  <c r="C173" i="35"/>
  <c r="C205" i="35"/>
  <c r="C237" i="35"/>
  <c r="C267" i="35"/>
  <c r="C283" i="35"/>
  <c r="C299" i="35"/>
  <c r="C315" i="35"/>
  <c r="C331" i="35"/>
  <c r="C347" i="35"/>
  <c r="C363" i="35"/>
  <c r="C379" i="35"/>
  <c r="C395" i="35"/>
  <c r="C411" i="35"/>
  <c r="C427" i="35"/>
  <c r="C443" i="35"/>
  <c r="C459" i="35"/>
  <c r="C475" i="35"/>
  <c r="C491" i="35"/>
  <c r="C507" i="35"/>
  <c r="C107" i="35"/>
  <c r="C171" i="35"/>
  <c r="C235" i="35"/>
  <c r="C282" i="35"/>
  <c r="C314" i="35"/>
  <c r="C346" i="35"/>
  <c r="C378" i="35"/>
  <c r="C410" i="35"/>
  <c r="C442" i="35"/>
  <c r="C474" i="35"/>
  <c r="C506" i="35"/>
  <c r="C529" i="35"/>
  <c r="C545" i="35"/>
  <c r="C561" i="35"/>
  <c r="C577" i="35"/>
  <c r="C593" i="35"/>
  <c r="C609" i="35"/>
  <c r="C625" i="35"/>
  <c r="C641" i="35"/>
  <c r="C657" i="35"/>
  <c r="C673" i="35"/>
  <c r="C689" i="35"/>
  <c r="C705" i="35"/>
  <c r="C721" i="35"/>
  <c r="C737" i="35"/>
  <c r="C753" i="35"/>
  <c r="C769" i="35"/>
  <c r="C785" i="35"/>
  <c r="C801" i="35"/>
  <c r="C817" i="35"/>
  <c r="C833" i="35"/>
  <c r="C849" i="35"/>
  <c r="C865" i="35"/>
  <c r="C881" i="35"/>
  <c r="C897" i="35"/>
  <c r="C913" i="35"/>
  <c r="C929" i="35"/>
  <c r="C945" i="35"/>
  <c r="C961" i="35"/>
  <c r="C977" i="35"/>
  <c r="C993" i="35"/>
  <c r="C1009" i="35"/>
  <c r="C1025" i="35"/>
  <c r="C167" i="35"/>
  <c r="C280" i="35"/>
  <c r="C344" i="35"/>
  <c r="C408" i="35"/>
  <c r="C472" i="35"/>
  <c r="C528" i="35"/>
  <c r="C560" i="35"/>
  <c r="C592" i="35"/>
  <c r="C624" i="35"/>
  <c r="C656" i="35"/>
  <c r="C688" i="35"/>
  <c r="C720" i="35"/>
  <c r="C752" i="35"/>
  <c r="C784" i="35"/>
  <c r="C816" i="35"/>
  <c r="C848" i="35"/>
  <c r="C880" i="35"/>
  <c r="C912" i="35"/>
  <c r="C944" i="35"/>
  <c r="C976" i="35"/>
  <c r="C1008" i="35"/>
  <c r="C1036" i="35"/>
  <c r="C1052" i="35"/>
  <c r="C1068" i="35"/>
  <c r="C1084" i="35"/>
  <c r="C1100" i="35"/>
  <c r="C1116" i="35"/>
  <c r="C1132" i="35"/>
  <c r="C1148" i="35"/>
  <c r="C1164" i="35"/>
  <c r="C1180" i="35"/>
  <c r="C1196" i="35"/>
  <c r="C1212" i="35"/>
  <c r="C1228" i="35"/>
  <c r="C1244" i="35"/>
  <c r="C1260" i="35"/>
  <c r="C1276" i="35"/>
  <c r="C1292" i="35"/>
  <c r="C1308" i="35"/>
  <c r="C1324" i="35"/>
  <c r="C1340" i="35"/>
  <c r="C1356" i="35"/>
  <c r="C1372" i="35"/>
  <c r="C1388" i="35"/>
  <c r="C1404" i="35"/>
  <c r="C1420" i="35"/>
  <c r="C1436" i="35"/>
  <c r="C1452" i="35"/>
  <c r="C1468" i="35"/>
  <c r="C1484" i="35"/>
  <c r="C1492" i="35"/>
  <c r="C1500" i="35"/>
  <c r="C1508" i="35"/>
  <c r="C1516" i="35"/>
  <c r="C1524" i="35"/>
  <c r="C1532" i="35"/>
  <c r="C1540" i="35"/>
  <c r="C1548" i="35"/>
  <c r="C1556" i="35"/>
  <c r="C1564" i="35"/>
  <c r="C1572" i="35"/>
  <c r="C1580" i="35"/>
  <c r="C1588" i="35"/>
  <c r="C1596" i="35"/>
  <c r="C1604" i="35"/>
  <c r="C1612" i="35"/>
  <c r="C1620" i="35"/>
  <c r="C1628" i="35"/>
  <c r="C1636" i="35"/>
  <c r="C1644" i="35"/>
  <c r="C1652" i="35"/>
  <c r="C1660" i="35"/>
  <c r="C1668" i="35"/>
  <c r="C1676" i="35"/>
  <c r="C1684" i="35"/>
  <c r="C1692" i="35"/>
  <c r="C1700" i="35"/>
  <c r="C1708" i="35"/>
  <c r="C1716" i="35"/>
  <c r="C1724" i="35"/>
  <c r="C1732" i="35"/>
  <c r="C1740" i="35"/>
  <c r="C1748" i="35"/>
  <c r="C1756" i="35"/>
  <c r="C1764" i="35"/>
  <c r="C1772" i="35"/>
  <c r="C1780" i="35"/>
  <c r="C1788" i="35"/>
  <c r="C1796" i="35"/>
  <c r="C1804" i="35"/>
  <c r="C1812" i="35"/>
  <c r="C1820" i="35"/>
  <c r="C1828" i="35"/>
  <c r="C1836" i="35"/>
  <c r="C1844" i="35"/>
  <c r="C1852" i="35"/>
  <c r="C1860" i="35"/>
  <c r="C1868" i="35"/>
  <c r="C1876" i="35"/>
  <c r="C1884" i="35"/>
  <c r="C1892" i="35"/>
  <c r="C1900" i="35"/>
  <c r="C1908" i="35"/>
  <c r="C1916" i="35"/>
  <c r="C1924" i="35"/>
  <c r="C1932" i="35"/>
  <c r="C1940" i="35"/>
  <c r="C1948" i="35"/>
  <c r="C1956" i="35"/>
  <c r="C1964" i="35"/>
  <c r="C1972" i="35"/>
  <c r="C1980" i="35"/>
  <c r="C1988" i="35"/>
  <c r="C1996" i="35"/>
  <c r="C2004" i="35"/>
  <c r="C2012" i="35"/>
  <c r="C2020" i="35"/>
  <c r="C2028" i="35"/>
  <c r="C2036" i="35"/>
  <c r="C2044" i="35"/>
  <c r="C2052" i="35"/>
  <c r="C175" i="35"/>
  <c r="C284" i="35"/>
  <c r="C348" i="35"/>
  <c r="C412" i="35"/>
  <c r="C476" i="35"/>
  <c r="C530" i="35"/>
  <c r="C562" i="35"/>
  <c r="C594" i="35"/>
  <c r="C626" i="35"/>
  <c r="C658" i="35"/>
  <c r="C690" i="35"/>
  <c r="C722" i="35"/>
  <c r="C754" i="35"/>
  <c r="C786" i="35"/>
  <c r="C818" i="35"/>
  <c r="C850" i="35"/>
  <c r="C882" i="35"/>
  <c r="C914" i="35"/>
  <c r="C946" i="35"/>
  <c r="C978" i="35"/>
  <c r="C1010" i="35"/>
  <c r="C1037" i="35"/>
  <c r="C1053" i="35"/>
  <c r="C1069" i="35"/>
  <c r="C1085" i="35"/>
  <c r="C1101" i="35"/>
  <c r="C1117" i="35"/>
  <c r="C1133" i="35"/>
  <c r="C1149" i="35"/>
  <c r="C1165" i="35"/>
  <c r="C1181" i="35"/>
  <c r="C1197" i="35"/>
  <c r="C1213" i="35"/>
  <c r="C1229" i="35"/>
  <c r="C1245" i="35"/>
  <c r="C1261" i="35"/>
  <c r="C1277" i="35"/>
  <c r="C1293" i="35"/>
  <c r="C1309" i="35"/>
  <c r="C1325" i="35"/>
  <c r="C1341" i="35"/>
  <c r="C1357" i="35"/>
  <c r="C1373" i="35"/>
  <c r="C1389" i="35"/>
  <c r="C1405" i="35"/>
  <c r="C1421" i="35"/>
  <c r="C1437" i="35"/>
  <c r="C1453" i="35"/>
  <c r="C1469" i="35"/>
  <c r="C1485" i="35"/>
  <c r="C1501" i="35"/>
  <c r="C1517" i="35"/>
  <c r="C1533" i="35"/>
  <c r="C1549" i="35"/>
  <c r="C1565" i="35"/>
  <c r="C1581" i="35"/>
  <c r="C1597" i="35"/>
  <c r="C1613" i="35"/>
  <c r="C1629" i="35"/>
  <c r="C1645" i="35"/>
  <c r="C1661" i="35"/>
  <c r="C1677" i="35"/>
  <c r="C1693" i="35"/>
  <c r="C1709" i="35"/>
  <c r="C1725" i="35"/>
  <c r="C1741" i="35"/>
  <c r="C1757" i="35"/>
  <c r="C1773" i="35"/>
  <c r="C1789" i="35"/>
  <c r="C1805" i="35"/>
  <c r="C1821" i="35"/>
  <c r="C1837" i="35"/>
  <c r="C1853" i="35"/>
  <c r="C1869" i="35"/>
  <c r="C1885" i="35"/>
  <c r="C1901" i="35"/>
  <c r="C1917" i="35"/>
  <c r="C1933" i="35"/>
  <c r="C1949" i="35"/>
  <c r="C1965" i="35"/>
  <c r="C1981" i="35"/>
  <c r="C1997" i="35"/>
  <c r="C2013" i="35"/>
  <c r="C2029" i="35"/>
  <c r="C2045" i="35"/>
  <c r="C2058" i="35"/>
  <c r="C2066" i="35"/>
  <c r="C2074" i="35"/>
  <c r="C2082" i="35"/>
  <c r="C2090" i="35"/>
  <c r="C2098" i="35"/>
  <c r="C2106" i="35"/>
  <c r="C2114" i="35"/>
  <c r="C2122" i="35"/>
  <c r="C2130" i="35"/>
  <c r="C2138" i="35"/>
  <c r="C2146" i="35"/>
  <c r="C2154" i="35"/>
  <c r="C2162" i="35"/>
  <c r="C2170" i="35"/>
  <c r="C2178" i="35"/>
  <c r="C2186" i="35"/>
  <c r="C2194" i="35"/>
  <c r="C2202" i="35"/>
  <c r="C2210" i="35"/>
  <c r="C2218" i="35"/>
  <c r="C2226" i="35"/>
  <c r="C2234" i="35"/>
  <c r="C2242" i="35"/>
  <c r="C2250" i="35"/>
  <c r="C2258" i="35"/>
  <c r="C2266" i="35"/>
  <c r="C2274" i="35"/>
  <c r="C2282" i="35"/>
  <c r="C2290" i="35"/>
  <c r="C2298" i="35"/>
  <c r="C2306" i="35"/>
  <c r="C2314" i="35"/>
  <c r="C2322" i="35"/>
  <c r="C2330" i="35"/>
  <c r="C2338" i="35"/>
  <c r="C2346" i="35"/>
  <c r="C2354" i="35"/>
  <c r="C2362" i="35"/>
  <c r="C2370" i="35"/>
  <c r="C2378" i="35"/>
  <c r="C2386" i="35"/>
  <c r="C2394" i="35"/>
  <c r="C2402" i="35"/>
  <c r="C2410" i="35"/>
  <c r="C2418" i="35"/>
  <c r="C2426" i="35"/>
  <c r="C2434" i="35"/>
  <c r="C2442" i="35"/>
  <c r="C2450" i="35"/>
  <c r="C2458" i="35"/>
  <c r="C2466" i="35"/>
  <c r="C2474" i="35"/>
  <c r="C2482" i="35"/>
  <c r="C2490" i="35"/>
  <c r="C2498" i="35"/>
  <c r="C2506" i="35"/>
  <c r="C2514" i="35"/>
  <c r="C2522" i="35"/>
  <c r="C2530" i="35"/>
  <c r="C2538" i="35"/>
  <c r="C2546" i="35"/>
  <c r="C2554" i="35"/>
  <c r="C2562" i="35"/>
  <c r="C2570" i="35"/>
  <c r="C2578" i="35"/>
  <c r="C2586" i="35"/>
  <c r="C2594" i="35"/>
  <c r="C2602" i="35"/>
  <c r="C2610" i="35"/>
  <c r="C2618" i="35"/>
  <c r="C2626" i="35"/>
  <c r="C2634" i="35"/>
  <c r="C2642" i="35"/>
  <c r="C2650" i="35"/>
  <c r="C2658" i="35"/>
  <c r="C2666" i="35"/>
  <c r="C2674" i="35"/>
  <c r="C2682" i="35"/>
  <c r="C2690" i="35"/>
  <c r="C2698" i="35"/>
  <c r="C2706" i="35"/>
  <c r="C2714" i="35"/>
  <c r="C2722" i="35"/>
  <c r="C2730" i="35"/>
  <c r="C2738" i="35"/>
  <c r="C2746" i="35"/>
  <c r="C2754" i="35"/>
  <c r="C2762" i="35"/>
  <c r="C2770" i="35"/>
  <c r="C2778" i="35"/>
  <c r="C2786" i="35"/>
  <c r="C2794" i="35"/>
  <c r="C2802" i="35"/>
  <c r="C2810" i="35"/>
  <c r="C2818" i="35"/>
  <c r="C2826" i="35"/>
  <c r="C2834" i="35"/>
  <c r="C2842" i="35"/>
  <c r="C2850" i="35"/>
  <c r="C2858" i="35"/>
  <c r="C2866" i="35"/>
  <c r="C2874" i="35"/>
  <c r="C2882" i="35"/>
  <c r="C2890" i="35"/>
  <c r="C2898" i="35"/>
  <c r="C2906" i="35"/>
  <c r="C2914" i="35"/>
  <c r="C2922" i="35"/>
  <c r="C2930" i="35"/>
  <c r="C2938" i="35"/>
  <c r="C2946" i="35"/>
  <c r="C2954" i="35"/>
  <c r="C2962" i="35"/>
  <c r="C2970" i="35"/>
  <c r="C2978" i="35"/>
  <c r="C2986" i="35"/>
  <c r="C2994" i="35"/>
  <c r="C3002" i="35"/>
  <c r="C3010" i="35"/>
  <c r="C3018" i="35"/>
  <c r="C3026" i="35"/>
  <c r="C3034" i="35"/>
  <c r="C3042" i="35"/>
  <c r="C3050" i="35"/>
  <c r="C3058" i="35"/>
  <c r="C3066" i="35"/>
  <c r="C3074" i="35"/>
  <c r="C3082" i="35"/>
  <c r="C3090" i="35"/>
  <c r="C3098" i="35"/>
  <c r="C3106" i="35"/>
  <c r="C3114" i="35"/>
  <c r="C3122" i="35"/>
  <c r="C3130" i="35"/>
  <c r="C3138" i="35"/>
  <c r="C3146" i="35"/>
  <c r="C3154" i="35"/>
  <c r="C3162" i="35"/>
  <c r="C3170" i="35"/>
  <c r="C3178" i="35"/>
  <c r="C3186" i="35"/>
  <c r="C3194" i="35"/>
  <c r="C3202" i="35"/>
  <c r="C3210" i="35"/>
  <c r="C3218" i="35"/>
  <c r="C3226" i="35"/>
  <c r="C3234" i="35"/>
  <c r="C3242" i="35"/>
  <c r="C3250" i="35"/>
  <c r="C3258" i="35"/>
  <c r="C3266" i="35"/>
  <c r="C3274" i="35"/>
  <c r="C3282" i="35"/>
  <c r="C3290" i="35"/>
  <c r="C3298" i="35"/>
  <c r="C3306" i="35"/>
  <c r="C3314" i="35"/>
  <c r="C3322" i="35"/>
  <c r="C3330" i="35"/>
  <c r="C3338" i="35"/>
  <c r="C3346" i="35"/>
  <c r="C3354" i="35"/>
  <c r="C3362" i="35"/>
  <c r="C3370" i="35"/>
  <c r="C3378" i="35"/>
  <c r="C3386" i="35"/>
  <c r="C3394" i="35"/>
  <c r="C3402" i="35"/>
  <c r="C3410" i="35"/>
  <c r="C3418" i="35"/>
  <c r="C3426" i="35"/>
  <c r="C3434" i="35"/>
  <c r="C3442" i="35"/>
  <c r="C3450" i="35"/>
  <c r="C3458" i="35"/>
  <c r="C3466" i="35"/>
  <c r="C3474" i="35"/>
  <c r="C3482" i="35"/>
  <c r="C3490" i="35"/>
  <c r="C3498" i="35"/>
  <c r="C3506" i="35"/>
  <c r="C3514" i="35"/>
  <c r="C3522" i="35"/>
  <c r="C3530" i="35"/>
  <c r="C3538" i="35"/>
  <c r="C3546" i="35"/>
  <c r="C3554" i="35"/>
  <c r="C3562" i="35"/>
  <c r="C3570" i="35"/>
  <c r="C3578" i="35"/>
  <c r="C3586" i="35"/>
  <c r="C3594" i="35"/>
  <c r="C3602" i="35"/>
  <c r="C3610" i="35"/>
  <c r="C3618" i="35"/>
  <c r="C3626" i="35"/>
  <c r="C3634" i="35"/>
  <c r="C3642" i="35"/>
  <c r="C3650" i="35"/>
  <c r="C3658" i="35"/>
  <c r="C3666" i="35"/>
  <c r="C3674" i="35"/>
  <c r="C3682" i="35"/>
  <c r="C3690" i="35"/>
  <c r="C3698" i="35"/>
  <c r="C3706" i="35"/>
  <c r="C3714" i="35"/>
  <c r="C3722" i="35"/>
  <c r="C3730" i="35"/>
  <c r="C3738" i="35"/>
  <c r="C3746" i="35"/>
  <c r="C3754" i="35"/>
  <c r="C3762" i="35"/>
  <c r="C3770" i="35"/>
  <c r="C3778" i="35"/>
  <c r="C3786" i="35"/>
  <c r="C3794" i="35"/>
  <c r="C3802" i="35"/>
  <c r="C3810" i="35"/>
  <c r="C3818" i="35"/>
  <c r="C3826" i="35"/>
  <c r="C3834" i="35"/>
  <c r="C3842" i="35"/>
  <c r="C3850" i="35"/>
  <c r="C3858" i="35"/>
  <c r="C3866" i="35"/>
  <c r="C3874" i="35"/>
  <c r="C3882" i="35"/>
  <c r="C3890" i="35"/>
  <c r="C3898" i="35"/>
  <c r="C3906" i="35"/>
  <c r="C3914" i="35"/>
  <c r="C3922" i="35"/>
  <c r="C3930" i="35"/>
  <c r="C3938" i="35"/>
  <c r="C3946" i="35"/>
  <c r="C3954" i="35"/>
  <c r="C3962" i="35"/>
  <c r="C3970" i="35"/>
  <c r="C3978" i="35"/>
  <c r="C3986" i="35"/>
  <c r="C3994" i="35"/>
  <c r="C4002" i="35"/>
  <c r="C4010" i="35"/>
  <c r="C4018" i="35"/>
  <c r="C4026" i="35"/>
  <c r="C4034" i="35"/>
  <c r="C4042" i="35"/>
  <c r="C4050" i="35"/>
  <c r="C4058" i="35"/>
  <c r="C4066" i="35"/>
  <c r="C4074" i="35"/>
  <c r="C4082" i="35"/>
  <c r="C4090" i="35"/>
  <c r="C4098" i="35"/>
  <c r="C191" i="35"/>
  <c r="C356" i="35"/>
  <c r="C484" i="35"/>
  <c r="C566" i="35"/>
  <c r="C630" i="35"/>
  <c r="C694" i="35"/>
  <c r="C758" i="35"/>
  <c r="C822" i="35"/>
  <c r="C886" i="35"/>
  <c r="C950" i="35"/>
  <c r="C1014" i="35"/>
  <c r="C1055" i="35"/>
  <c r="C1087" i="35"/>
  <c r="C1119" i="35"/>
  <c r="C1151" i="35"/>
  <c r="C1183" i="35"/>
  <c r="C1215" i="35"/>
  <c r="C1247" i="35"/>
  <c r="C1279" i="35"/>
  <c r="C1311" i="35"/>
  <c r="C1343" i="35"/>
  <c r="C1375" i="35"/>
  <c r="C1407" i="35"/>
  <c r="C1439" i="35"/>
  <c r="C1471" i="35"/>
  <c r="C1503" i="35"/>
  <c r="C1535" i="35"/>
  <c r="C1567" i="35"/>
  <c r="C1599" i="35"/>
  <c r="C1631" i="35"/>
  <c r="C1663" i="35"/>
  <c r="C1695" i="35"/>
  <c r="C1727" i="35"/>
  <c r="C1759" i="35"/>
  <c r="C1791" i="35"/>
  <c r="C1823" i="35"/>
  <c r="C1855" i="35"/>
  <c r="C1887" i="35"/>
  <c r="C1919" i="35"/>
  <c r="C1951" i="35"/>
  <c r="C1983" i="35"/>
  <c r="C2015" i="35"/>
  <c r="C2047" i="35"/>
  <c r="C2067" i="35"/>
  <c r="C2083" i="35"/>
  <c r="C2099" i="35"/>
  <c r="C2115" i="35"/>
  <c r="C2131" i="35"/>
  <c r="C2147" i="35"/>
  <c r="C2163" i="35"/>
  <c r="C2179" i="35"/>
  <c r="C2195" i="35"/>
  <c r="C2211" i="35"/>
  <c r="C2227" i="35"/>
  <c r="C2243" i="35"/>
  <c r="C2259" i="35"/>
  <c r="C2275" i="35"/>
  <c r="C2291" i="35"/>
  <c r="C2307" i="35"/>
  <c r="C2323" i="35"/>
  <c r="C2339" i="35"/>
  <c r="C2355" i="35"/>
  <c r="C2371" i="35"/>
  <c r="C2387" i="35"/>
  <c r="C2403" i="35"/>
  <c r="C2419" i="35"/>
  <c r="C2435" i="35"/>
  <c r="C2451" i="35"/>
  <c r="C2467" i="35"/>
  <c r="C2483" i="35"/>
  <c r="C2499" i="35"/>
  <c r="C2515" i="35"/>
  <c r="C2531" i="35"/>
  <c r="C2547" i="35"/>
  <c r="C2563" i="35"/>
  <c r="C2579" i="35"/>
  <c r="C2595" i="35"/>
  <c r="C2611" i="35"/>
  <c r="C2627" i="35"/>
  <c r="C2643" i="35"/>
  <c r="C2659" i="35"/>
  <c r="C2675" i="35"/>
  <c r="C2691" i="35"/>
  <c r="C2707" i="35"/>
  <c r="C2723" i="35"/>
  <c r="C2739" i="35"/>
  <c r="C2755" i="35"/>
  <c r="C2771" i="35"/>
  <c r="C2787" i="35"/>
  <c r="C2803" i="35"/>
  <c r="C2819" i="35"/>
  <c r="C2835" i="35"/>
  <c r="C2851" i="35"/>
  <c r="C2867" i="35"/>
  <c r="C2883" i="35"/>
  <c r="C2899" i="35"/>
  <c r="C2915" i="35"/>
  <c r="C2931" i="35"/>
  <c r="C2947" i="35"/>
  <c r="C2963" i="35"/>
  <c r="C2971" i="35"/>
  <c r="C2979" i="35"/>
  <c r="C2987" i="35"/>
  <c r="C2995" i="35"/>
  <c r="C3003" i="35"/>
  <c r="C3011" i="35"/>
  <c r="C3019" i="35"/>
  <c r="C3027" i="35"/>
  <c r="C3035" i="35"/>
  <c r="C3043" i="35"/>
  <c r="C3051" i="35"/>
  <c r="C3059" i="35"/>
  <c r="C3067" i="35"/>
  <c r="C3075" i="35"/>
  <c r="C3083" i="35"/>
  <c r="C3091" i="35"/>
  <c r="C3099" i="35"/>
  <c r="C3107" i="35"/>
  <c r="C3115" i="35"/>
  <c r="C3123" i="35"/>
  <c r="C3131" i="35"/>
  <c r="C3139" i="35"/>
  <c r="C3147" i="35"/>
  <c r="C3155" i="35"/>
  <c r="C3163" i="35"/>
  <c r="C3171" i="35"/>
  <c r="C3179" i="35"/>
  <c r="C3187" i="35"/>
  <c r="C3195" i="35"/>
  <c r="C3203" i="35"/>
  <c r="C3211" i="35"/>
  <c r="C3219" i="35"/>
  <c r="C3227" i="35"/>
  <c r="C3235" i="35"/>
  <c r="C3243" i="35"/>
  <c r="C3251" i="35"/>
  <c r="C3259" i="35"/>
  <c r="C3267" i="35"/>
  <c r="C3275" i="35"/>
  <c r="C3283" i="35"/>
  <c r="C3291" i="35"/>
  <c r="C3299" i="35"/>
  <c r="C3307" i="35"/>
  <c r="C3315" i="35"/>
  <c r="C3323" i="35"/>
  <c r="C3331" i="35"/>
  <c r="C3339" i="35"/>
  <c r="C3347" i="35"/>
  <c r="C3355" i="35"/>
  <c r="C3363" i="35"/>
  <c r="C3371" i="35"/>
  <c r="C3379" i="35"/>
  <c r="C3387" i="35"/>
  <c r="C3395" i="35"/>
  <c r="C3403" i="35"/>
  <c r="C3411" i="35"/>
  <c r="C3419" i="35"/>
  <c r="C3427" i="35"/>
  <c r="C3435" i="35"/>
  <c r="C3443" i="35"/>
  <c r="C3451" i="35"/>
  <c r="C3459" i="35"/>
  <c r="C3467" i="35"/>
  <c r="C3475" i="35"/>
  <c r="C3483" i="35"/>
  <c r="C3491" i="35"/>
  <c r="C3499" i="35"/>
  <c r="C3507" i="35"/>
  <c r="C3515" i="35"/>
  <c r="C3523" i="35"/>
  <c r="C3531" i="35"/>
  <c r="C3539" i="35"/>
  <c r="C3547" i="35"/>
  <c r="C3555" i="35"/>
  <c r="C3563" i="35"/>
  <c r="C3571" i="35"/>
  <c r="C3579" i="35"/>
  <c r="C3587" i="35"/>
  <c r="C3595" i="35"/>
  <c r="C3603" i="35"/>
  <c r="C3611" i="35"/>
  <c r="C3619" i="35"/>
  <c r="C3627" i="35"/>
  <c r="C3635" i="35"/>
  <c r="C3643" i="35"/>
  <c r="C3651" i="35"/>
  <c r="C3659" i="35"/>
  <c r="C3667" i="35"/>
  <c r="C3675" i="35"/>
  <c r="C3683" i="35"/>
  <c r="C3691" i="35"/>
  <c r="C3699" i="35"/>
  <c r="C3707" i="35"/>
  <c r="C3715" i="35"/>
  <c r="C3723" i="35"/>
  <c r="C3731" i="35"/>
  <c r="C3739" i="35"/>
  <c r="C3747" i="35"/>
  <c r="C3755" i="35"/>
  <c r="C3763" i="35"/>
  <c r="C3771" i="35"/>
  <c r="C3779" i="35"/>
  <c r="C3787" i="35"/>
  <c r="C3795" i="35"/>
  <c r="C3803" i="35"/>
  <c r="C3811" i="35"/>
  <c r="C3819" i="35"/>
  <c r="C3827" i="35"/>
  <c r="C3835" i="35"/>
  <c r="C3843" i="35"/>
  <c r="C3851" i="35"/>
  <c r="C3859" i="35"/>
  <c r="C3867" i="35"/>
  <c r="C3875" i="35"/>
  <c r="C3883" i="35"/>
  <c r="C3891" i="35"/>
  <c r="C3899" i="35"/>
  <c r="C3907" i="35"/>
  <c r="C3915" i="35"/>
  <c r="C3923" i="35"/>
  <c r="C3931" i="35"/>
  <c r="C3939" i="35"/>
  <c r="C3947" i="35"/>
  <c r="C3955" i="35"/>
  <c r="C3963" i="35"/>
  <c r="C3971" i="35"/>
  <c r="C3979" i="35"/>
  <c r="C3987" i="35"/>
  <c r="C3995" i="35"/>
  <c r="C4003" i="35"/>
  <c r="C4011" i="35"/>
  <c r="C4019" i="35"/>
  <c r="C4027" i="35"/>
  <c r="C4035" i="35"/>
  <c r="C4043" i="35"/>
  <c r="C4051" i="35"/>
  <c r="C4059" i="35"/>
  <c r="C4067" i="35"/>
  <c r="C4075" i="35"/>
  <c r="C4083" i="35"/>
  <c r="C4091" i="35"/>
  <c r="C4099" i="35"/>
  <c r="C4105" i="35"/>
  <c r="C4109" i="35"/>
  <c r="C4113" i="35"/>
  <c r="C4117" i="35"/>
  <c r="C4121" i="35"/>
  <c r="C4125" i="35"/>
  <c r="C4129" i="35"/>
  <c r="C4133" i="35"/>
  <c r="C4137" i="35"/>
  <c r="C4141" i="35"/>
  <c r="C4145" i="35"/>
  <c r="C4149" i="35"/>
  <c r="C4153" i="35"/>
  <c r="C4157" i="35"/>
  <c r="C4161" i="35"/>
  <c r="C4165" i="35"/>
  <c r="C4169" i="35"/>
  <c r="C4173" i="35"/>
  <c r="C4177" i="35"/>
  <c r="C4181" i="35"/>
  <c r="C4185" i="35"/>
  <c r="C4189" i="35"/>
  <c r="C4193" i="35"/>
  <c r="C4197" i="35"/>
  <c r="C4201" i="35"/>
  <c r="C4205" i="35"/>
  <c r="C4209" i="35"/>
  <c r="C4213" i="35"/>
  <c r="C4217" i="35"/>
  <c r="C4221" i="35"/>
  <c r="C4225" i="35"/>
  <c r="C4229" i="35"/>
  <c r="C4233" i="35"/>
  <c r="C4237" i="35"/>
  <c r="C4241" i="35"/>
  <c r="C4245" i="35"/>
  <c r="C4249" i="35"/>
  <c r="C4253" i="35"/>
  <c r="C4257" i="35"/>
  <c r="C4261" i="35"/>
  <c r="C4265" i="35"/>
  <c r="C4269" i="35"/>
  <c r="C4273" i="35"/>
  <c r="C4277" i="35"/>
  <c r="C4281" i="35"/>
  <c r="C4285" i="35"/>
  <c r="C4289" i="35"/>
  <c r="C4293" i="35"/>
  <c r="C4297" i="35"/>
  <c r="C4301" i="35"/>
  <c r="C4305" i="35"/>
  <c r="C4309" i="35"/>
  <c r="C4313" i="35"/>
  <c r="C4317" i="35"/>
  <c r="C4321" i="35"/>
  <c r="C4325" i="35"/>
  <c r="C4329" i="35"/>
  <c r="C4333" i="35"/>
  <c r="C4337" i="35"/>
  <c r="C4341" i="35"/>
  <c r="C4345" i="35"/>
  <c r="C4349" i="35"/>
  <c r="C4353" i="35"/>
  <c r="C4357" i="35"/>
  <c r="C4361" i="35"/>
  <c r="C4365" i="35"/>
  <c r="C4369" i="35"/>
  <c r="C4373" i="35"/>
  <c r="C4377" i="35"/>
  <c r="C4381" i="35"/>
  <c r="C4385" i="35"/>
  <c r="C4389" i="35"/>
  <c r="C4393" i="35"/>
  <c r="C4397" i="35"/>
  <c r="C4401" i="35"/>
  <c r="C4405" i="35"/>
  <c r="C4409" i="35"/>
  <c r="C4413" i="35"/>
  <c r="C4417" i="35"/>
  <c r="C4421" i="35"/>
  <c r="C4425" i="35"/>
  <c r="C4429" i="35"/>
  <c r="C4433" i="35"/>
  <c r="C4437" i="35"/>
  <c r="C4441" i="35"/>
  <c r="C4445" i="35"/>
  <c r="C4449" i="35"/>
  <c r="C4453" i="35"/>
  <c r="C4457" i="35"/>
  <c r="C4461" i="35"/>
  <c r="C4465" i="35"/>
  <c r="C4469" i="35"/>
  <c r="C4473" i="35"/>
  <c r="C4477" i="35"/>
  <c r="C4481" i="35"/>
  <c r="C4485" i="35"/>
  <c r="C4489" i="35"/>
  <c r="C4493" i="35"/>
  <c r="C4497" i="35"/>
  <c r="C4501" i="35"/>
  <c r="C4505" i="35"/>
  <c r="C4509" i="35"/>
  <c r="C4513" i="35"/>
  <c r="C4517" i="35"/>
  <c r="C4521" i="35"/>
  <c r="C4525" i="35"/>
  <c r="C4529" i="35"/>
  <c r="C4533" i="35"/>
  <c r="C4537" i="35"/>
  <c r="C4541" i="35"/>
  <c r="C4545" i="35"/>
  <c r="C4549" i="35"/>
  <c r="C4553" i="35"/>
  <c r="C4557" i="35"/>
  <c r="C4561" i="35"/>
  <c r="C4565" i="35"/>
  <c r="C4569" i="35"/>
  <c r="C4573" i="35"/>
  <c r="C4577" i="35"/>
  <c r="C4581" i="35"/>
  <c r="C4585" i="35"/>
  <c r="C4589" i="35"/>
  <c r="C4593" i="35"/>
  <c r="C4597" i="35"/>
  <c r="C4601" i="35"/>
  <c r="C4605" i="35"/>
  <c r="C4609" i="35"/>
  <c r="C4613" i="35"/>
  <c r="C4617" i="35"/>
  <c r="C4621" i="35"/>
  <c r="C4625" i="35"/>
  <c r="C4629" i="35"/>
  <c r="C4633" i="35"/>
  <c r="C4637" i="35"/>
  <c r="C4641" i="35"/>
  <c r="C4645" i="35"/>
  <c r="C4649" i="35"/>
  <c r="C4653" i="35"/>
  <c r="C4657" i="35"/>
  <c r="C4661" i="35"/>
  <c r="C4665" i="35"/>
  <c r="C4669" i="35"/>
  <c r="C4673" i="35"/>
  <c r="C4677" i="35"/>
  <c r="C4681" i="35"/>
  <c r="C4685" i="35"/>
  <c r="C4689" i="35"/>
  <c r="C4693" i="35"/>
  <c r="C4697" i="35"/>
  <c r="C4701" i="35"/>
  <c r="C4705" i="35"/>
  <c r="C4709" i="35"/>
  <c r="C4713" i="35"/>
  <c r="C4717" i="35"/>
  <c r="C4721" i="35"/>
  <c r="C4725" i="35"/>
  <c r="C4729" i="35"/>
  <c r="C4733" i="35"/>
  <c r="C4737" i="35"/>
  <c r="C4741" i="35"/>
  <c r="C4745" i="35"/>
  <c r="C4749" i="35"/>
  <c r="C4753" i="35"/>
  <c r="C4757" i="35"/>
  <c r="C4761" i="35"/>
  <c r="C4765" i="35"/>
  <c r="C4769" i="35"/>
  <c r="C4773" i="35"/>
  <c r="C4777" i="35"/>
  <c r="C4781" i="35"/>
  <c r="C4785" i="35"/>
  <c r="C4789" i="35"/>
  <c r="C4793" i="35"/>
  <c r="C4797" i="35"/>
  <c r="C4801" i="35"/>
  <c r="C4805" i="35"/>
  <c r="C4809" i="35"/>
  <c r="C4813" i="35"/>
  <c r="C4817" i="35"/>
  <c r="C4821" i="35"/>
  <c r="C4825" i="35"/>
  <c r="C4829" i="35"/>
  <c r="C4833" i="35"/>
  <c r="C4837" i="35"/>
  <c r="C4841" i="35"/>
  <c r="C4845" i="35"/>
  <c r="C4849" i="35"/>
  <c r="C4853" i="35"/>
  <c r="C4857" i="35"/>
  <c r="C4861" i="35"/>
  <c r="C4865" i="35"/>
  <c r="C4869" i="35"/>
  <c r="C4873" i="35"/>
  <c r="C4877" i="35"/>
  <c r="C4881" i="35"/>
  <c r="C4885" i="35"/>
  <c r="C4889" i="35"/>
  <c r="C4893" i="35"/>
  <c r="C4897" i="35"/>
  <c r="C4901" i="35"/>
  <c r="C4905" i="35"/>
  <c r="C4909" i="35"/>
  <c r="C4913" i="35"/>
  <c r="C4917" i="35"/>
  <c r="C4921" i="35"/>
  <c r="C4925" i="35"/>
  <c r="C4929" i="35"/>
  <c r="C4933" i="35"/>
  <c r="C4937" i="35"/>
  <c r="C4941" i="35"/>
  <c r="C4945" i="35"/>
  <c r="C4949" i="35"/>
  <c r="C4953" i="35"/>
  <c r="C4957" i="35"/>
  <c r="C4961" i="35"/>
  <c r="C4965" i="35"/>
  <c r="C4969" i="35"/>
  <c r="C4973" i="35"/>
  <c r="C4977" i="35"/>
  <c r="C4981" i="35"/>
  <c r="C4985" i="35"/>
  <c r="C4989" i="35"/>
  <c r="C4993" i="35"/>
  <c r="C4997" i="35"/>
  <c r="C5001" i="35"/>
  <c r="C5005" i="35"/>
  <c r="C5009" i="35"/>
  <c r="C5013" i="35"/>
  <c r="C5017" i="35"/>
  <c r="C5021" i="35"/>
  <c r="C5025" i="35"/>
  <c r="C5029" i="35"/>
  <c r="C5033" i="35"/>
  <c r="C5037" i="35"/>
  <c r="C5041" i="35"/>
  <c r="C5045" i="35"/>
  <c r="C5049" i="35"/>
  <c r="C5053" i="35"/>
  <c r="C5057" i="35"/>
  <c r="C5061" i="35"/>
  <c r="C5065" i="35"/>
  <c r="C5069" i="35"/>
  <c r="C5073" i="35"/>
  <c r="C5077" i="35"/>
  <c r="C5081" i="35"/>
  <c r="C5085" i="35"/>
  <c r="C5089" i="35"/>
  <c r="C5093" i="35"/>
  <c r="C5097" i="35"/>
  <c r="C5101" i="35"/>
  <c r="C5105" i="35"/>
  <c r="C5109" i="35"/>
  <c r="C5113" i="35"/>
  <c r="C5117" i="35"/>
  <c r="C5121" i="35"/>
  <c r="C5125" i="35"/>
  <c r="C5129" i="35"/>
  <c r="C5133" i="35"/>
  <c r="C5137" i="35"/>
  <c r="C5141" i="35"/>
  <c r="C5145" i="35"/>
  <c r="C5149" i="35"/>
  <c r="C5153" i="35"/>
  <c r="C5157" i="35"/>
  <c r="C5161" i="35"/>
  <c r="C5165" i="35"/>
  <c r="C5169" i="35"/>
  <c r="C5173" i="35"/>
  <c r="C5177" i="35"/>
  <c r="C5181" i="35"/>
  <c r="C5185" i="35"/>
  <c r="C5189" i="35"/>
  <c r="C5193" i="35"/>
  <c r="C5197" i="35"/>
  <c r="C5201" i="35"/>
  <c r="C5205" i="35"/>
  <c r="C5209" i="35"/>
  <c r="C5213" i="35"/>
  <c r="C5217" i="35"/>
  <c r="C5221" i="35"/>
  <c r="C5225" i="35"/>
  <c r="C5229" i="35"/>
  <c r="C5233" i="35"/>
  <c r="C5237" i="35"/>
  <c r="C5241" i="35"/>
  <c r="C5245" i="35"/>
  <c r="C5249" i="35"/>
  <c r="C5253" i="35"/>
  <c r="C5257" i="35"/>
  <c r="C5261" i="35"/>
  <c r="C5265" i="35"/>
  <c r="C5269" i="35"/>
  <c r="C5273" i="35"/>
  <c r="C5277" i="35"/>
  <c r="C5281" i="35"/>
  <c r="C5285" i="35"/>
  <c r="C5289" i="35"/>
  <c r="C5293" i="35"/>
  <c r="C5297" i="35"/>
  <c r="C5301" i="35"/>
  <c r="C5305" i="35"/>
  <c r="C5309" i="35"/>
  <c r="C5313" i="35"/>
  <c r="C5317" i="35"/>
  <c r="C5321" i="35"/>
  <c r="C5325" i="35"/>
  <c r="C5329" i="35"/>
  <c r="C5333" i="35"/>
  <c r="C5337" i="35"/>
  <c r="C5341" i="35"/>
  <c r="C5345" i="35"/>
  <c r="C5349" i="35"/>
  <c r="C5353" i="35"/>
  <c r="C5357" i="35"/>
  <c r="C5361" i="35"/>
  <c r="C5365" i="35"/>
  <c r="C5369" i="35"/>
  <c r="C5373" i="35"/>
  <c r="C5377" i="35"/>
  <c r="C5381" i="35"/>
  <c r="C5385" i="35"/>
  <c r="C5389" i="35"/>
  <c r="C5393" i="35"/>
  <c r="C5397" i="35"/>
  <c r="C5401" i="35"/>
  <c r="C5405" i="35"/>
  <c r="C5409" i="35"/>
  <c r="C5413" i="35"/>
  <c r="C5417" i="35"/>
  <c r="C5421" i="35"/>
  <c r="C5425" i="35"/>
  <c r="C5429" i="35"/>
  <c r="C5433" i="35"/>
  <c r="C5437" i="35"/>
  <c r="C5441" i="35"/>
  <c r="C5445" i="35"/>
  <c r="C5449" i="35"/>
  <c r="C5453" i="35"/>
  <c r="C5457" i="35"/>
  <c r="C5461" i="35"/>
  <c r="C5465" i="35"/>
  <c r="C5469" i="35"/>
  <c r="C5473" i="35"/>
  <c r="C5477" i="35"/>
  <c r="C5481" i="35"/>
  <c r="C5485" i="35"/>
  <c r="C5489" i="35"/>
  <c r="C5493" i="35"/>
  <c r="C5497" i="35"/>
  <c r="C5501" i="35"/>
  <c r="C5505" i="35"/>
  <c r="C5509" i="35"/>
  <c r="C5513" i="35"/>
  <c r="C5517" i="35"/>
  <c r="C5521" i="35"/>
  <c r="C5525" i="35"/>
  <c r="C5529" i="35"/>
  <c r="C5533" i="35"/>
  <c r="C5537" i="35"/>
  <c r="C5541" i="35"/>
  <c r="C5545" i="35"/>
  <c r="C5549" i="35"/>
  <c r="C5553" i="35"/>
  <c r="C5557" i="35"/>
  <c r="C5561" i="35"/>
  <c r="C5565" i="35"/>
  <c r="C5569" i="35"/>
  <c r="C5573" i="35"/>
  <c r="C5577" i="35"/>
  <c r="C5581" i="35"/>
  <c r="C5585" i="35"/>
  <c r="C5589" i="35"/>
  <c r="C5593" i="35"/>
  <c r="C5597" i="35"/>
  <c r="C5601" i="35"/>
  <c r="C5605" i="35"/>
  <c r="C5609" i="35"/>
  <c r="C5613" i="35"/>
  <c r="C5617" i="35"/>
  <c r="C5621" i="35"/>
  <c r="C5625" i="35"/>
  <c r="C5629" i="35"/>
  <c r="C5633" i="35"/>
  <c r="C5637" i="35"/>
  <c r="C5641" i="35"/>
  <c r="C5645" i="35"/>
  <c r="C5649" i="35"/>
  <c r="C5653" i="35"/>
  <c r="C5657" i="35"/>
  <c r="C5661" i="35"/>
  <c r="C5665" i="35"/>
  <c r="C5669" i="35"/>
  <c r="C5673" i="35"/>
  <c r="C5677" i="35"/>
  <c r="C5681" i="35"/>
  <c r="C5685" i="35"/>
  <c r="C5689" i="35"/>
  <c r="C5693" i="35"/>
  <c r="C5697" i="35"/>
  <c r="C5701" i="35"/>
  <c r="C5705" i="35"/>
  <c r="C5709" i="35"/>
  <c r="C5713" i="35"/>
  <c r="C5717" i="35"/>
  <c r="C5721" i="35"/>
  <c r="C5725" i="35"/>
  <c r="C5729" i="35"/>
  <c r="C5733" i="35"/>
  <c r="C5737" i="35"/>
  <c r="C5741" i="35"/>
  <c r="C5745" i="35"/>
  <c r="C5749" i="35"/>
  <c r="C5753" i="35"/>
  <c r="C5757" i="35"/>
  <c r="C5761" i="35"/>
  <c r="C5765" i="35"/>
  <c r="C5769" i="35"/>
  <c r="C5773" i="35"/>
  <c r="C5777" i="35"/>
  <c r="C5781" i="35"/>
  <c r="C5785" i="35"/>
  <c r="C5789" i="35"/>
  <c r="C5793" i="35"/>
  <c r="C5797" i="35"/>
  <c r="C5801" i="35"/>
  <c r="C5805" i="35"/>
  <c r="C5809" i="35"/>
  <c r="C5813" i="35"/>
  <c r="C5817" i="35"/>
  <c r="C5821" i="35"/>
  <c r="C5825" i="35"/>
  <c r="C5829" i="35"/>
  <c r="C5833" i="35"/>
  <c r="C5837" i="35"/>
  <c r="C5841" i="35"/>
  <c r="C5845" i="35"/>
  <c r="C5849" i="35"/>
  <c r="C5853" i="35"/>
  <c r="C5857" i="35"/>
  <c r="C5861" i="35"/>
  <c r="C5865" i="35"/>
  <c r="C5869" i="35"/>
  <c r="C5873" i="35"/>
  <c r="C5877" i="35"/>
  <c r="C5881" i="35"/>
  <c r="C5885" i="35"/>
  <c r="C5889" i="35"/>
  <c r="C5893" i="35"/>
  <c r="C5897" i="35"/>
  <c r="C5901" i="35"/>
  <c r="C5905" i="35"/>
  <c r="C5909" i="35"/>
  <c r="C5913" i="35"/>
  <c r="C5917" i="35"/>
  <c r="C5921" i="35"/>
  <c r="C5925" i="35"/>
  <c r="C5929" i="35"/>
  <c r="C5933" i="35"/>
  <c r="C5937" i="35"/>
  <c r="C5941" i="35"/>
  <c r="C5945" i="35"/>
  <c r="C5949" i="35"/>
  <c r="C5953" i="35"/>
  <c r="C5957" i="35"/>
  <c r="C5961" i="35"/>
  <c r="C5965" i="35"/>
  <c r="C5969" i="35"/>
  <c r="C5973" i="35"/>
  <c r="C5977" i="35"/>
  <c r="C5981" i="35"/>
  <c r="C5985" i="35"/>
  <c r="C5989" i="35"/>
  <c r="C5993" i="35"/>
  <c r="C5997" i="35"/>
  <c r="C6001" i="35"/>
  <c r="C6005" i="35"/>
  <c r="C6009" i="35"/>
  <c r="C6013" i="35"/>
  <c r="C6017" i="35"/>
  <c r="C6021" i="35"/>
  <c r="C6025" i="35"/>
  <c r="C6029" i="35"/>
  <c r="C6033" i="35"/>
  <c r="C6037" i="35"/>
  <c r="C6041" i="35"/>
  <c r="C6045" i="35"/>
  <c r="C6049" i="35"/>
  <c r="C6053" i="35"/>
  <c r="C6057" i="35"/>
  <c r="C6061" i="35"/>
  <c r="C6065" i="35"/>
  <c r="C6069" i="35"/>
  <c r="C6073" i="35"/>
  <c r="C6077" i="35"/>
  <c r="C6081" i="35"/>
  <c r="C6085" i="35"/>
  <c r="C6089" i="35"/>
  <c r="C6093" i="35"/>
  <c r="C6097" i="35"/>
  <c r="C6101" i="35"/>
  <c r="C6105" i="35"/>
  <c r="C6109" i="35"/>
  <c r="C6113" i="35"/>
  <c r="C6117" i="35"/>
  <c r="C6121" i="35"/>
  <c r="C6125" i="35"/>
  <c r="C6129" i="35"/>
  <c r="C6133" i="35"/>
  <c r="C6137" i="35"/>
  <c r="C6141" i="35"/>
  <c r="C6145" i="35"/>
  <c r="C6149" i="35"/>
  <c r="C6153" i="35"/>
  <c r="C6157" i="35"/>
  <c r="C6161" i="35"/>
  <c r="C6165" i="35"/>
  <c r="C6169" i="35"/>
  <c r="C6173" i="35"/>
  <c r="C6177" i="35"/>
  <c r="C6181" i="35"/>
  <c r="C6185" i="35"/>
  <c r="C6189" i="35"/>
  <c r="C6193" i="35"/>
  <c r="C6197" i="35"/>
  <c r="C6201" i="35"/>
  <c r="C6205" i="35"/>
  <c r="C6209" i="35"/>
  <c r="C6213" i="35"/>
  <c r="C6217" i="35"/>
  <c r="C6221" i="35"/>
  <c r="C6225" i="35"/>
  <c r="C6229" i="35"/>
  <c r="C6233" i="35"/>
  <c r="C6237" i="35"/>
  <c r="C6241" i="35"/>
  <c r="C6245" i="35"/>
  <c r="C6249" i="35"/>
  <c r="C6253" i="35"/>
  <c r="C6257" i="35"/>
  <c r="C6261" i="35"/>
  <c r="C6265" i="35"/>
  <c r="C6269" i="35"/>
  <c r="C6273" i="35"/>
  <c r="C6277" i="35"/>
  <c r="C6281" i="35"/>
  <c r="C6285" i="35"/>
  <c r="C6289" i="35"/>
  <c r="C6293" i="35"/>
  <c r="C6297" i="35"/>
  <c r="C6301" i="35"/>
  <c r="C6305" i="35"/>
  <c r="C6309" i="35"/>
  <c r="C6313" i="35"/>
  <c r="C6317" i="35"/>
  <c r="C6321" i="35"/>
  <c r="C6325" i="35"/>
  <c r="C6329" i="35"/>
  <c r="C6333" i="35"/>
  <c r="C6337" i="35"/>
  <c r="C6341" i="35"/>
  <c r="C6345" i="35"/>
  <c r="C6349" i="35"/>
  <c r="C6353" i="35"/>
  <c r="C6357" i="35"/>
  <c r="C6361" i="35"/>
  <c r="C6365" i="35"/>
  <c r="C6369" i="35"/>
  <c r="C6373" i="35"/>
  <c r="C6377" i="35"/>
  <c r="C6381" i="35"/>
  <c r="C6385" i="35"/>
  <c r="C6389" i="35"/>
  <c r="C6393" i="35"/>
  <c r="C6397" i="35"/>
  <c r="C6401" i="35"/>
  <c r="C6405" i="35"/>
  <c r="C6409" i="35"/>
  <c r="C6413" i="35"/>
  <c r="C6417" i="35"/>
  <c r="C6421" i="35"/>
  <c r="C6425" i="35"/>
  <c r="C6429" i="35"/>
  <c r="C6433" i="35"/>
  <c r="C6437" i="35"/>
  <c r="C6441" i="35"/>
  <c r="C6445" i="35"/>
  <c r="C6449" i="35"/>
  <c r="C6453" i="35"/>
  <c r="C6457" i="35"/>
  <c r="C6461" i="35"/>
  <c r="C6465" i="35"/>
  <c r="C6469" i="35"/>
  <c r="C6473" i="35"/>
  <c r="C6477" i="35"/>
  <c r="C6481" i="35"/>
  <c r="C6485" i="35"/>
  <c r="C6489" i="35"/>
  <c r="C6493" i="35"/>
  <c r="C6497" i="35"/>
  <c r="C6501" i="35"/>
  <c r="C6505" i="35"/>
  <c r="C6509" i="35"/>
  <c r="C6513" i="35"/>
  <c r="C6517" i="35"/>
  <c r="C6521" i="35"/>
  <c r="C6525" i="35"/>
  <c r="C6529" i="35"/>
  <c r="C6533" i="35"/>
  <c r="C6537" i="35"/>
  <c r="C6541" i="35"/>
  <c r="C6545" i="35"/>
  <c r="C6549" i="35"/>
  <c r="C6553" i="35"/>
  <c r="C6557" i="35"/>
  <c r="C6561" i="35"/>
  <c r="C6565" i="35"/>
  <c r="C6569" i="35"/>
  <c r="C6573" i="35"/>
  <c r="C6577" i="35"/>
  <c r="C6581" i="35"/>
  <c r="C6585" i="35"/>
  <c r="C6589" i="35"/>
  <c r="C6593" i="35"/>
  <c r="C6597" i="35"/>
  <c r="C6601" i="35"/>
  <c r="C6605" i="35"/>
  <c r="C6609" i="35"/>
  <c r="C6613" i="35"/>
  <c r="C6617" i="35"/>
  <c r="C6621" i="35"/>
  <c r="C6625" i="35"/>
  <c r="C6629" i="35"/>
  <c r="C6633" i="35"/>
  <c r="C6637" i="35"/>
  <c r="C6641" i="35"/>
  <c r="C6645" i="35"/>
  <c r="C6649" i="35"/>
  <c r="C6653" i="35"/>
  <c r="C6657" i="35"/>
  <c r="C6661" i="35"/>
  <c r="C6665" i="35"/>
  <c r="C6669" i="35"/>
  <c r="C6673" i="35"/>
  <c r="C6677" i="35"/>
  <c r="C6681" i="35"/>
  <c r="C6685" i="35"/>
  <c r="C6689" i="35"/>
  <c r="C6693" i="35"/>
  <c r="C6697" i="35"/>
  <c r="C6701" i="35"/>
  <c r="C6705" i="35"/>
  <c r="C6709" i="35"/>
  <c r="C6713" i="35"/>
  <c r="C6717" i="35"/>
  <c r="C6721" i="35"/>
  <c r="C6725" i="35"/>
  <c r="C6729" i="35"/>
  <c r="C6733" i="35"/>
  <c r="C6737" i="35"/>
  <c r="C6741" i="35"/>
  <c r="C6745" i="35"/>
  <c r="C6749" i="35"/>
  <c r="C6753" i="35"/>
  <c r="C6757" i="35"/>
  <c r="C6761" i="35"/>
  <c r="C6765" i="35"/>
  <c r="C6769" i="35"/>
  <c r="C6773" i="35"/>
  <c r="C6777" i="35"/>
  <c r="C6781" i="35"/>
  <c r="C6785" i="35"/>
  <c r="C6789" i="35"/>
  <c r="C6793" i="35"/>
  <c r="C6797" i="35"/>
  <c r="C6801" i="35"/>
  <c r="C6805" i="35"/>
  <c r="C6809" i="35"/>
  <c r="C6813" i="35"/>
  <c r="C6817" i="35"/>
  <c r="C6821" i="35"/>
  <c r="C6825" i="35"/>
  <c r="C6829" i="35"/>
  <c r="C6833" i="35"/>
  <c r="C6837" i="35"/>
  <c r="C6841" i="35"/>
  <c r="C6845" i="35"/>
  <c r="C6849" i="35"/>
  <c r="C6853" i="35"/>
  <c r="C6857" i="35"/>
  <c r="C6861" i="35"/>
  <c r="C6865" i="35"/>
  <c r="C6869" i="35"/>
  <c r="C6873" i="35"/>
  <c r="C6877" i="35"/>
  <c r="C6881" i="35"/>
  <c r="C6885" i="35"/>
  <c r="C6889" i="35"/>
  <c r="C6893" i="35"/>
  <c r="C6897" i="35"/>
  <c r="C6901" i="35"/>
  <c r="C6905" i="35"/>
  <c r="C6909" i="35"/>
  <c r="C6913" i="35"/>
  <c r="C6917" i="35"/>
  <c r="C6921" i="35"/>
  <c r="C6925" i="35"/>
  <c r="C6929" i="35"/>
  <c r="C6933" i="35"/>
  <c r="C6937" i="35"/>
  <c r="C6941" i="35"/>
  <c r="C6945" i="35"/>
  <c r="C6949" i="35"/>
  <c r="C6953" i="35"/>
  <c r="C6957" i="35"/>
  <c r="C6961" i="35"/>
  <c r="C6965" i="35"/>
  <c r="C6969" i="35"/>
  <c r="C6973" i="35"/>
  <c r="C6977" i="35"/>
  <c r="C6981" i="35"/>
  <c r="C6985" i="35"/>
  <c r="C6989" i="35"/>
  <c r="C6993" i="35"/>
  <c r="C6997" i="35"/>
  <c r="C7001" i="35"/>
  <c r="C7005" i="35"/>
  <c r="C7009" i="35"/>
  <c r="C7013" i="35"/>
  <c r="C7017" i="35"/>
  <c r="C7021" i="35"/>
  <c r="C7025" i="35"/>
  <c r="C7029" i="35"/>
  <c r="C7033" i="35"/>
  <c r="C7037" i="35"/>
  <c r="C7041" i="35"/>
  <c r="C7045" i="35"/>
  <c r="C7049" i="35"/>
  <c r="C7053" i="35"/>
  <c r="C7057" i="35"/>
  <c r="C7061" i="35"/>
  <c r="C7065" i="35"/>
  <c r="C7069" i="35"/>
  <c r="C7073" i="35"/>
  <c r="C7077" i="35"/>
  <c r="C7081" i="35"/>
  <c r="C7085" i="35"/>
  <c r="C7089" i="35"/>
  <c r="C7093" i="35"/>
  <c r="C7097" i="35"/>
  <c r="C7101" i="35"/>
  <c r="C7105" i="35"/>
  <c r="C7109" i="35"/>
  <c r="C7113" i="35"/>
  <c r="C7117" i="35"/>
  <c r="C7121" i="35"/>
  <c r="C7125" i="35"/>
  <c r="C7129" i="35"/>
  <c r="C7133" i="35"/>
  <c r="C7137" i="35"/>
  <c r="C7141" i="35"/>
  <c r="C7145" i="35"/>
  <c r="C7149" i="35"/>
  <c r="C7153" i="35"/>
  <c r="C7157" i="35"/>
  <c r="C7161" i="35"/>
  <c r="C7165" i="35"/>
  <c r="C7169" i="35"/>
  <c r="C7173" i="35"/>
  <c r="C7177" i="35"/>
  <c r="C7181" i="35"/>
  <c r="C7185" i="35"/>
  <c r="C7189" i="35"/>
  <c r="C7193" i="35"/>
  <c r="C7197" i="35"/>
  <c r="C7201" i="35"/>
  <c r="C7205" i="35"/>
  <c r="C7209" i="35"/>
  <c r="C7213" i="35"/>
  <c r="C7217" i="35"/>
  <c r="C7221" i="35"/>
  <c r="C7225" i="35"/>
  <c r="C7229" i="35"/>
  <c r="C7233" i="35"/>
  <c r="C7237" i="35"/>
  <c r="C7241" i="35"/>
  <c r="C7245" i="35"/>
  <c r="C7249" i="35"/>
  <c r="C7253" i="35"/>
  <c r="C7257" i="35"/>
  <c r="C7261" i="35"/>
  <c r="C7265" i="35"/>
  <c r="C7269" i="35"/>
  <c r="C7273" i="35"/>
  <c r="C7277" i="35"/>
  <c r="C7281" i="35"/>
  <c r="C7285" i="35"/>
  <c r="C7289" i="35"/>
  <c r="C7293" i="35"/>
  <c r="C7297" i="35"/>
  <c r="C7301" i="35"/>
  <c r="C7305" i="35"/>
  <c r="C7309" i="35"/>
  <c r="C7313" i="35"/>
  <c r="C7317" i="35"/>
  <c r="C7321" i="35"/>
  <c r="C7325" i="35"/>
  <c r="C7329" i="35"/>
  <c r="C7333" i="35"/>
  <c r="C7337" i="35"/>
  <c r="C7341" i="35"/>
  <c r="C7345" i="35"/>
  <c r="C7349" i="35"/>
  <c r="C7353" i="35"/>
  <c r="C7357" i="35"/>
  <c r="C7361" i="35"/>
  <c r="C7365" i="35"/>
  <c r="C7369" i="35"/>
  <c r="C7373" i="35"/>
  <c r="C7377" i="35"/>
  <c r="C7381" i="35"/>
  <c r="C7385" i="35"/>
  <c r="C7389" i="35"/>
  <c r="C7393" i="35"/>
  <c r="C7397" i="35"/>
  <c r="C7401" i="35"/>
  <c r="C159" i="35"/>
  <c r="C276" i="35"/>
  <c r="C340" i="35"/>
  <c r="C404" i="35"/>
  <c r="C468" i="35"/>
  <c r="C526" i="35"/>
  <c r="C558" i="35"/>
  <c r="C590" i="35"/>
  <c r="C622" i="35"/>
  <c r="C654" i="35"/>
  <c r="C686" i="35"/>
  <c r="C718" i="35"/>
  <c r="C750" i="35"/>
  <c r="C782" i="35"/>
  <c r="C814" i="35"/>
  <c r="C846" i="35"/>
  <c r="C878" i="35"/>
  <c r="C910" i="35"/>
  <c r="C942" i="35"/>
  <c r="C974" i="35"/>
  <c r="C1006" i="35"/>
  <c r="C1035" i="35"/>
  <c r="C1051" i="35"/>
  <c r="C1067" i="35"/>
  <c r="C1083" i="35"/>
  <c r="C1099" i="35"/>
  <c r="C1115" i="35"/>
  <c r="C1131" i="35"/>
  <c r="C1147" i="35"/>
  <c r="C1163" i="35"/>
  <c r="C1179" i="35"/>
  <c r="C1195" i="35"/>
  <c r="C1211" i="35"/>
  <c r="C1227" i="35"/>
  <c r="C1243" i="35"/>
  <c r="C1259" i="35"/>
  <c r="C1275" i="35"/>
  <c r="C1291" i="35"/>
  <c r="C1307" i="35"/>
  <c r="C1323" i="35"/>
  <c r="C1339" i="35"/>
  <c r="C1355" i="35"/>
  <c r="C1371" i="35"/>
  <c r="C1387" i="35"/>
  <c r="C1403" i="35"/>
  <c r="C1419" i="35"/>
  <c r="C1435" i="35"/>
  <c r="C1451" i="35"/>
  <c r="C1467" i="35"/>
  <c r="C1483" i="35"/>
  <c r="C1499" i="35"/>
  <c r="C1515" i="35"/>
  <c r="C1531" i="35"/>
  <c r="C1547" i="35"/>
  <c r="C1563" i="35"/>
  <c r="C1579" i="35"/>
  <c r="C1595" i="35"/>
  <c r="C1611" i="35"/>
  <c r="C1627" i="35"/>
  <c r="C1643" i="35"/>
  <c r="C1659" i="35"/>
  <c r="C1675" i="35"/>
  <c r="C1691" i="35"/>
  <c r="C1707" i="35"/>
  <c r="C1723" i="35"/>
  <c r="C1739" i="35"/>
  <c r="C1755" i="35"/>
  <c r="C1771" i="35"/>
  <c r="C1787" i="35"/>
  <c r="C1803" i="35"/>
  <c r="C1819" i="35"/>
  <c r="C1835" i="35"/>
  <c r="C1851" i="35"/>
  <c r="C1867" i="35"/>
  <c r="C1883" i="35"/>
  <c r="C1899" i="35"/>
  <c r="C1915" i="35"/>
  <c r="C1931" i="35"/>
  <c r="C1947" i="35"/>
  <c r="C1963" i="35"/>
  <c r="C1979" i="35"/>
  <c r="C1995" i="35"/>
  <c r="C2011" i="35"/>
  <c r="C2027" i="35"/>
  <c r="C2043" i="35"/>
  <c r="C2057" i="35"/>
  <c r="C2065" i="35"/>
  <c r="C2073" i="35"/>
  <c r="C2081" i="35"/>
  <c r="C2089" i="35"/>
  <c r="C2097" i="35"/>
  <c r="C2105" i="35"/>
  <c r="C2113" i="35"/>
  <c r="C2121" i="35"/>
  <c r="C2129" i="35"/>
  <c r="C2137" i="35"/>
  <c r="C2145" i="35"/>
  <c r="C2153" i="35"/>
  <c r="C2161" i="35"/>
  <c r="C2169" i="35"/>
  <c r="C2177" i="35"/>
  <c r="C2185" i="35"/>
  <c r="C2193" i="35"/>
  <c r="C2201" i="35"/>
  <c r="C2209" i="35"/>
  <c r="C2217" i="35"/>
  <c r="C2225" i="35"/>
  <c r="C2233" i="35"/>
  <c r="C2241" i="35"/>
  <c r="C2249" i="35"/>
  <c r="C2257" i="35"/>
  <c r="C2265" i="35"/>
  <c r="C2273" i="35"/>
  <c r="C2281" i="35"/>
  <c r="C2289" i="35"/>
  <c r="C2297" i="35"/>
  <c r="C2305" i="35"/>
  <c r="C2313" i="35"/>
  <c r="C2321" i="35"/>
  <c r="C2329" i="35"/>
  <c r="C2337" i="35"/>
  <c r="C2345" i="35"/>
  <c r="C2353" i="35"/>
  <c r="C2361" i="35"/>
  <c r="C2369" i="35"/>
  <c r="C2377" i="35"/>
  <c r="C2385" i="35"/>
  <c r="C2393" i="35"/>
  <c r="C2401" i="35"/>
  <c r="C2409" i="35"/>
  <c r="C2417" i="35"/>
  <c r="C2425" i="35"/>
  <c r="C2433" i="35"/>
  <c r="C2441" i="35"/>
  <c r="C2449" i="35"/>
  <c r="C2457" i="35"/>
  <c r="C2465" i="35"/>
  <c r="C2473" i="35"/>
  <c r="C2481" i="35"/>
  <c r="C2489" i="35"/>
  <c r="C2497" i="35"/>
  <c r="C2505" i="35"/>
  <c r="C2513" i="35"/>
  <c r="C2521" i="35"/>
  <c r="C2529" i="35"/>
  <c r="C2537" i="35"/>
  <c r="C2545" i="35"/>
  <c r="C2553" i="35"/>
  <c r="C2561" i="35"/>
  <c r="C2569" i="35"/>
  <c r="C2577" i="35"/>
  <c r="C2585" i="35"/>
  <c r="C2593" i="35"/>
  <c r="C2601" i="35"/>
  <c r="C2609" i="35"/>
  <c r="C2617" i="35"/>
  <c r="C2625" i="35"/>
  <c r="C2633" i="35"/>
  <c r="C2641" i="35"/>
  <c r="C2649" i="35"/>
  <c r="C2657" i="35"/>
  <c r="C2665" i="35"/>
  <c r="C2673" i="35"/>
  <c r="C2681" i="35"/>
  <c r="C2689" i="35"/>
  <c r="C2697" i="35"/>
  <c r="C2705" i="35"/>
  <c r="C2713" i="35"/>
  <c r="C2721" i="35"/>
  <c r="C2729" i="35"/>
  <c r="C2737" i="35"/>
  <c r="C2745" i="35"/>
  <c r="C2753" i="35"/>
  <c r="C2761" i="35"/>
  <c r="C2769" i="35"/>
  <c r="C2777" i="35"/>
  <c r="C2785" i="35"/>
  <c r="C2793" i="35"/>
  <c r="C2801" i="35"/>
  <c r="C2809" i="35"/>
  <c r="C2817" i="35"/>
  <c r="C2825" i="35"/>
  <c r="C2833" i="35"/>
  <c r="C2841" i="35"/>
  <c r="C2849" i="35"/>
  <c r="C2857" i="35"/>
  <c r="C2865" i="35"/>
  <c r="C2873" i="35"/>
  <c r="C2881" i="35"/>
  <c r="C2889" i="35"/>
  <c r="C2897" i="35"/>
  <c r="C2905" i="35"/>
  <c r="C2913" i="35"/>
  <c r="C2921" i="35"/>
  <c r="C2929" i="35"/>
  <c r="C2937" i="35"/>
  <c r="C2945" i="35"/>
  <c r="C2953" i="35"/>
  <c r="C2961" i="35"/>
  <c r="C7394" i="35"/>
  <c r="C7386" i="35"/>
  <c r="C7378" i="35"/>
  <c r="C7370" i="35"/>
  <c r="C7362" i="35"/>
  <c r="C7354" i="35"/>
  <c r="C7346" i="35"/>
  <c r="C7338" i="35"/>
  <c r="C7330" i="35"/>
  <c r="C7322" i="35"/>
  <c r="C7314" i="35"/>
  <c r="C7306" i="35"/>
  <c r="C7298" i="35"/>
  <c r="C7290" i="35"/>
  <c r="C7282" i="35"/>
  <c r="C7274" i="35"/>
  <c r="C7266" i="35"/>
  <c r="C7258" i="35"/>
  <c r="C7250" i="35"/>
  <c r="C7242" i="35"/>
  <c r="C7234" i="35"/>
  <c r="C7226" i="35"/>
  <c r="C7218" i="35"/>
  <c r="C7210" i="35"/>
  <c r="C7202" i="35"/>
  <c r="C7194" i="35"/>
  <c r="C7186" i="35"/>
  <c r="C7178" i="35"/>
  <c r="C7170" i="35"/>
  <c r="C7162" i="35"/>
  <c r="C7154" i="35"/>
  <c r="C7146" i="35"/>
  <c r="C7138" i="35"/>
  <c r="C7130" i="35"/>
  <c r="C7122" i="35"/>
  <c r="C7114" i="35"/>
  <c r="C7106" i="35"/>
  <c r="C7098" i="35"/>
  <c r="C7090" i="35"/>
  <c r="C7082" i="35"/>
  <c r="C7074" i="35"/>
  <c r="C7066" i="35"/>
  <c r="C7058" i="35"/>
  <c r="C7050" i="35"/>
  <c r="C7042" i="35"/>
  <c r="C7034" i="35"/>
  <c r="C7026" i="35"/>
  <c r="C7018" i="35"/>
  <c r="C7010" i="35"/>
  <c r="C7002" i="35"/>
  <c r="C6994" i="35"/>
  <c r="C6986" i="35"/>
  <c r="C6978" i="35"/>
  <c r="C6970" i="35"/>
  <c r="C6962" i="35"/>
  <c r="C6954" i="35"/>
  <c r="C6946" i="35"/>
  <c r="C6938" i="35"/>
  <c r="C6930" i="35"/>
  <c r="C6922" i="35"/>
  <c r="C6914" i="35"/>
  <c r="C6906" i="35"/>
  <c r="C6898" i="35"/>
  <c r="C6890" i="35"/>
  <c r="C6882" i="35"/>
  <c r="C6874" i="35"/>
  <c r="C6866" i="35"/>
  <c r="C6858" i="35"/>
  <c r="C6850" i="35"/>
  <c r="C6842" i="35"/>
  <c r="C6834" i="35"/>
  <c r="C6826" i="35"/>
  <c r="C6818" i="35"/>
  <c r="C6810" i="35"/>
  <c r="C6802" i="35"/>
  <c r="C6794" i="35"/>
  <c r="C6786" i="35"/>
  <c r="C6778" i="35"/>
  <c r="C6770" i="35"/>
  <c r="C6762" i="35"/>
  <c r="C6754" i="35"/>
  <c r="C6746" i="35"/>
  <c r="C6738" i="35"/>
  <c r="C6730" i="35"/>
  <c r="C6722" i="35"/>
  <c r="C6714" i="35"/>
  <c r="C6706" i="35"/>
  <c r="C6698" i="35"/>
  <c r="C6690" i="35"/>
  <c r="C6682" i="35"/>
  <c r="C6674" i="35"/>
  <c r="C6666" i="35"/>
  <c r="C6658" i="35"/>
  <c r="C6650" i="35"/>
  <c r="C6642" i="35"/>
  <c r="C6634" i="35"/>
  <c r="C6626" i="35"/>
  <c r="C6618" i="35"/>
  <c r="C6610" i="35"/>
  <c r="C6602" i="35"/>
  <c r="C6594" i="35"/>
  <c r="C6586" i="35"/>
  <c r="C6578" i="35"/>
  <c r="C6570" i="35"/>
  <c r="C6562" i="35"/>
  <c r="C6554" i="35"/>
  <c r="C6546" i="35"/>
  <c r="C6538" i="35"/>
  <c r="C6530" i="35"/>
  <c r="C6522" i="35"/>
  <c r="C6514" i="35"/>
  <c r="C6506" i="35"/>
  <c r="C6498" i="35"/>
  <c r="C6490" i="35"/>
  <c r="C6482" i="35"/>
  <c r="C6474" i="35"/>
  <c r="C6466" i="35"/>
  <c r="C6458" i="35"/>
  <c r="C6450" i="35"/>
  <c r="C6442" i="35"/>
  <c r="C6434" i="35"/>
  <c r="C6426" i="35"/>
  <c r="C6418" i="35"/>
  <c r="C6410" i="35"/>
  <c r="C6402" i="35"/>
  <c r="C6394" i="35"/>
  <c r="C6386" i="35"/>
  <c r="C6378" i="35"/>
  <c r="C6370" i="35"/>
  <c r="C6362" i="35"/>
  <c r="C6354" i="35"/>
  <c r="C6346" i="35"/>
  <c r="C6338" i="35"/>
  <c r="C6330" i="35"/>
  <c r="C6322" i="35"/>
  <c r="C6314" i="35"/>
  <c r="C6306" i="35"/>
  <c r="C6298" i="35"/>
  <c r="C6290" i="35"/>
  <c r="C6282" i="35"/>
  <c r="C6274" i="35"/>
  <c r="C6266" i="35"/>
  <c r="C6258" i="35"/>
  <c r="C6250" i="35"/>
  <c r="C6242" i="35"/>
  <c r="C6234" i="35"/>
  <c r="C6226" i="35"/>
  <c r="C6218" i="35"/>
  <c r="C6210" i="35"/>
  <c r="C6202" i="35"/>
  <c r="C6194" i="35"/>
  <c r="C6186" i="35"/>
  <c r="C6178" i="35"/>
  <c r="C6170" i="35"/>
  <c r="C6162" i="35"/>
  <c r="C6154" i="35"/>
  <c r="C6146" i="35"/>
  <c r="C6138" i="35"/>
  <c r="C6130" i="35"/>
  <c r="C6122" i="35"/>
  <c r="C6114" i="35"/>
  <c r="C6106" i="35"/>
  <c r="C6098" i="35"/>
  <c r="C6090" i="35"/>
  <c r="C6082" i="35"/>
  <c r="C6074" i="35"/>
  <c r="C6066" i="35"/>
  <c r="C6058" i="35"/>
  <c r="C6050" i="35"/>
  <c r="C6042" i="35"/>
  <c r="C6034" i="35"/>
  <c r="C6026" i="35"/>
  <c r="C6018" i="35"/>
  <c r="C6010" i="35"/>
  <c r="C6002" i="35"/>
  <c r="C5994" i="35"/>
  <c r="C5986" i="35"/>
  <c r="C5978" i="35"/>
  <c r="C5970" i="35"/>
  <c r="C5962" i="35"/>
  <c r="C5954" i="35"/>
  <c r="C5946" i="35"/>
  <c r="C5938" i="35"/>
  <c r="C5930" i="35"/>
  <c r="C5922" i="35"/>
  <c r="C5914" i="35"/>
  <c r="C5906" i="35"/>
  <c r="C5898" i="35"/>
  <c r="C5890" i="35"/>
  <c r="C5882" i="35"/>
  <c r="C5874" i="35"/>
  <c r="C5866" i="35"/>
  <c r="C5858" i="35"/>
  <c r="C5850" i="35"/>
  <c r="C5842" i="35"/>
  <c r="C5834" i="35"/>
  <c r="C5826" i="35"/>
  <c r="C5818" i="35"/>
  <c r="C5810" i="35"/>
  <c r="C5802" i="35"/>
  <c r="C5794" i="35"/>
  <c r="C5786" i="35"/>
  <c r="C5778" i="35"/>
  <c r="C5770" i="35"/>
  <c r="C5762" i="35"/>
  <c r="C5754" i="35"/>
  <c r="C5746" i="35"/>
  <c r="C5738" i="35"/>
  <c r="C5730" i="35"/>
  <c r="C5722" i="35"/>
  <c r="C5714" i="35"/>
  <c r="C5706" i="35"/>
  <c r="C5698" i="35"/>
  <c r="C5690" i="35"/>
  <c r="C5682" i="35"/>
  <c r="C5674" i="35"/>
  <c r="C5666" i="35"/>
  <c r="C5658" i="35"/>
  <c r="C5650" i="35"/>
  <c r="C5642" i="35"/>
  <c r="C5634" i="35"/>
  <c r="C5626" i="35"/>
  <c r="C5618" i="35"/>
  <c r="C5610" i="35"/>
  <c r="C5602" i="35"/>
  <c r="C5594" i="35"/>
  <c r="C5586" i="35"/>
  <c r="C5578" i="35"/>
  <c r="C5570" i="35"/>
  <c r="C5562" i="35"/>
  <c r="C5554" i="35"/>
  <c r="C5546" i="35"/>
  <c r="C5538" i="35"/>
  <c r="C5530" i="35"/>
  <c r="C5522" i="35"/>
  <c r="C5514" i="35"/>
  <c r="C5506" i="35"/>
  <c r="C5498" i="35"/>
  <c r="C5490" i="35"/>
  <c r="C5482" i="35"/>
  <c r="C5474" i="35"/>
  <c r="C5466" i="35"/>
  <c r="C5458" i="35"/>
  <c r="C5450" i="35"/>
  <c r="C5442" i="35"/>
  <c r="C5434" i="35"/>
  <c r="C5426" i="35"/>
  <c r="C5418" i="35"/>
  <c r="C5410" i="35"/>
  <c r="C5402" i="35"/>
  <c r="C5394" i="35"/>
  <c r="C5386" i="35"/>
  <c r="C5378" i="35"/>
  <c r="C5370" i="35"/>
  <c r="C5362" i="35"/>
  <c r="C5354" i="35"/>
  <c r="C5346" i="35"/>
  <c r="C5338" i="35"/>
  <c r="C5330" i="35"/>
  <c r="C5322" i="35"/>
  <c r="C5314" i="35"/>
  <c r="C5306" i="35"/>
  <c r="C5298" i="35"/>
  <c r="C5290" i="35"/>
  <c r="C5282" i="35"/>
  <c r="C5274" i="35"/>
  <c r="C5266" i="35"/>
  <c r="C5258" i="35"/>
  <c r="C5250" i="35"/>
  <c r="C5242" i="35"/>
  <c r="C5234" i="35"/>
  <c r="C5226" i="35"/>
  <c r="C5218" i="35"/>
  <c r="C5210" i="35"/>
  <c r="C5202" i="35"/>
  <c r="C5194" i="35"/>
  <c r="C5186" i="35"/>
  <c r="C5178" i="35"/>
  <c r="C5170" i="35"/>
  <c r="C5162" i="35"/>
  <c r="C5154" i="35"/>
  <c r="C5146" i="35"/>
  <c r="C5138" i="35"/>
  <c r="C5130" i="35"/>
  <c r="C5122" i="35"/>
  <c r="C5114" i="35"/>
  <c r="C5106" i="35"/>
  <c r="C5098" i="35"/>
  <c r="C5090" i="35"/>
  <c r="C5082" i="35"/>
  <c r="C5074" i="35"/>
  <c r="C5066" i="35"/>
  <c r="C5058" i="35"/>
  <c r="C5050" i="35"/>
  <c r="C5042" i="35"/>
  <c r="C5034" i="35"/>
  <c r="C5026" i="35"/>
  <c r="C5018" i="35"/>
  <c r="C5010" i="35"/>
  <c r="C5002" i="35"/>
  <c r="C4994" i="35"/>
  <c r="C4986" i="35"/>
  <c r="C4978" i="35"/>
  <c r="C4970" i="35"/>
  <c r="C4962" i="35"/>
  <c r="C4954" i="35"/>
  <c r="C4946" i="35"/>
  <c r="C4938" i="35"/>
  <c r="C4930" i="35"/>
  <c r="C4922" i="35"/>
  <c r="C4914" i="35"/>
  <c r="C4906" i="35"/>
  <c r="C4898" i="35"/>
  <c r="C4890" i="35"/>
  <c r="C4882" i="35"/>
  <c r="C4874" i="35"/>
  <c r="C4866" i="35"/>
  <c r="C4858" i="35"/>
  <c r="C4850" i="35"/>
  <c r="C4842" i="35"/>
  <c r="C4834" i="35"/>
  <c r="C4826" i="35"/>
  <c r="C4818" i="35"/>
  <c r="C4810" i="35"/>
  <c r="C4802" i="35"/>
  <c r="C4794" i="35"/>
  <c r="C4786" i="35"/>
  <c r="C4778" i="35"/>
  <c r="C4770" i="35"/>
  <c r="C4762" i="35"/>
  <c r="C4754" i="35"/>
  <c r="C4746" i="35"/>
  <c r="C4738" i="35"/>
  <c r="C4730" i="35"/>
  <c r="C4722" i="35"/>
  <c r="C4714" i="35"/>
  <c r="C4706" i="35"/>
  <c r="C4698" i="35"/>
  <c r="C4690" i="35"/>
  <c r="C4682" i="35"/>
  <c r="C4674" i="35"/>
  <c r="C4666" i="35"/>
  <c r="C4658" i="35"/>
  <c r="C4650" i="35"/>
  <c r="C4642" i="35"/>
  <c r="C4634" i="35"/>
  <c r="C4626" i="35"/>
  <c r="C4618" i="35"/>
  <c r="C4610" i="35"/>
  <c r="C4602" i="35"/>
  <c r="C4594" i="35"/>
  <c r="C4586" i="35"/>
  <c r="C4578" i="35"/>
  <c r="C4570" i="35"/>
  <c r="C4562" i="35"/>
  <c r="C4554" i="35"/>
  <c r="C4546" i="35"/>
  <c r="C4538" i="35"/>
  <c r="C4530" i="35"/>
  <c r="C4522" i="35"/>
  <c r="C4514" i="35"/>
  <c r="C4506" i="35"/>
  <c r="C4498" i="35"/>
  <c r="C4490" i="35"/>
  <c r="C4482" i="35"/>
  <c r="C4474" i="35"/>
  <c r="C4466" i="35"/>
  <c r="C4458" i="35"/>
  <c r="C4450" i="35"/>
  <c r="C4442" i="35"/>
  <c r="C4434" i="35"/>
  <c r="C4426" i="35"/>
  <c r="C4418" i="35"/>
  <c r="C4410" i="35"/>
  <c r="C4402" i="35"/>
  <c r="C4394" i="35"/>
  <c r="C4386" i="35"/>
  <c r="C4378" i="35"/>
  <c r="C4370" i="35"/>
  <c r="C4362" i="35"/>
  <c r="C4354" i="35"/>
  <c r="C4346" i="35"/>
  <c r="C4338" i="35"/>
  <c r="C4330" i="35"/>
  <c r="C4322" i="35"/>
  <c r="C4314" i="35"/>
  <c r="C4306" i="35"/>
  <c r="C4298" i="35"/>
  <c r="C4290" i="35"/>
  <c r="C4282" i="35"/>
  <c r="C4274" i="35"/>
  <c r="C4266" i="35"/>
  <c r="C4258" i="35"/>
  <c r="C4250" i="35"/>
  <c r="C4242" i="35"/>
  <c r="C4234" i="35"/>
  <c r="C4226" i="35"/>
  <c r="C4218" i="35"/>
  <c r="C4210" i="35"/>
  <c r="C4202" i="35"/>
  <c r="C4194" i="35"/>
  <c r="C4186" i="35"/>
  <c r="C4178" i="35"/>
  <c r="C4170" i="35"/>
  <c r="C4162" i="35"/>
  <c r="C4154" i="35"/>
  <c r="C4146" i="35"/>
  <c r="C4138" i="35"/>
  <c r="C4130" i="35"/>
  <c r="C4122" i="35"/>
  <c r="C4114" i="35"/>
  <c r="C4106" i="35"/>
  <c r="C4093" i="35"/>
  <c r="C4077" i="35"/>
  <c r="C4061" i="35"/>
  <c r="C4045" i="35"/>
  <c r="C4029" i="35"/>
  <c r="C4013" i="35"/>
  <c r="C3997" i="35"/>
  <c r="C3981" i="35"/>
  <c r="C3965" i="35"/>
  <c r="C3949" i="35"/>
  <c r="C3933" i="35"/>
  <c r="C3917" i="35"/>
  <c r="C3901" i="35"/>
  <c r="C3885" i="35"/>
  <c r="C3869" i="35"/>
  <c r="C3853" i="35"/>
  <c r="C3837" i="35"/>
  <c r="C3821" i="35"/>
  <c r="C3805" i="35"/>
  <c r="C3789" i="35"/>
  <c r="C3773" i="35"/>
  <c r="C3757" i="35"/>
  <c r="C3741" i="35"/>
  <c r="C3725" i="35"/>
  <c r="C3709" i="35"/>
  <c r="C3693" i="35"/>
  <c r="C3677" i="35"/>
  <c r="C3661" i="35"/>
  <c r="C3645" i="35"/>
  <c r="C3629" i="35"/>
  <c r="C3613" i="35"/>
  <c r="C3597" i="35"/>
  <c r="C3581" i="35"/>
  <c r="C3565" i="35"/>
  <c r="C3549" i="35"/>
  <c r="C3533" i="35"/>
  <c r="C3517" i="35"/>
  <c r="C3501" i="35"/>
  <c r="C3485" i="35"/>
  <c r="C3469" i="35"/>
  <c r="C3453" i="35"/>
  <c r="C3437" i="35"/>
  <c r="C3421" i="35"/>
  <c r="C3405" i="35"/>
  <c r="C3389" i="35"/>
  <c r="C3373" i="35"/>
  <c r="C3357" i="35"/>
  <c r="C3341" i="35"/>
  <c r="C3325" i="35"/>
  <c r="C3309" i="35"/>
  <c r="C3293" i="35"/>
  <c r="C3277" i="35"/>
  <c r="C3261" i="35"/>
  <c r="C3245" i="35"/>
  <c r="C3229" i="35"/>
  <c r="C3213" i="35"/>
  <c r="C3197" i="35"/>
  <c r="C3181" i="35"/>
  <c r="C3165" i="35"/>
  <c r="C3149" i="35"/>
  <c r="C3133" i="35"/>
  <c r="C3117" i="35"/>
  <c r="C3101" i="35"/>
  <c r="C3085" i="35"/>
  <c r="C3069" i="35"/>
  <c r="C3053" i="35"/>
  <c r="C3037" i="35"/>
  <c r="C3021" i="35"/>
  <c r="C3005" i="35"/>
  <c r="C2989" i="35"/>
  <c r="C2973" i="35"/>
  <c r="C3977" i="35"/>
  <c r="C4212" i="35"/>
  <c r="C4636" i="35"/>
  <c r="C4892" i="35"/>
  <c r="C5148" i="35"/>
  <c r="C4216" i="35"/>
  <c r="C4728" i="35"/>
  <c r="C5236" i="35"/>
  <c r="C5492" i="35"/>
  <c r="C5748" i="35"/>
  <c r="C5956" i="35"/>
  <c r="C6084" i="35"/>
  <c r="C6212" i="35"/>
  <c r="C6340" i="35"/>
  <c r="C6468" i="35"/>
  <c r="C6596" i="35"/>
  <c r="C6724" i="35"/>
  <c r="C6852" i="35"/>
  <c r="C6980" i="35"/>
  <c r="C7108" i="35"/>
  <c r="C7236" i="35"/>
  <c r="C7316" i="35"/>
  <c r="C7096" i="35"/>
  <c r="C6840" i="35"/>
  <c r="C6584" i="35"/>
  <c r="C6328" i="35"/>
  <c r="C6072" i="35"/>
  <c r="C5816" i="35"/>
  <c r="C5560" i="35"/>
  <c r="C5304" i="35"/>
  <c r="C4864" i="35"/>
  <c r="C4352" i="35"/>
  <c r="C7392" i="35"/>
  <c r="C7248" i="35"/>
  <c r="C6992" i="35"/>
  <c r="C6736" i="35"/>
  <c r="C6480" i="35"/>
  <c r="C6224" i="35"/>
  <c r="C5968" i="35"/>
  <c r="C5712" i="35"/>
  <c r="C5456" i="35"/>
  <c r="C5168" i="35"/>
  <c r="C4752" i="35"/>
  <c r="C4496" i="35"/>
  <c r="C4240" i="35"/>
  <c r="C3409" i="35"/>
  <c r="C104" i="35"/>
  <c r="C120" i="35"/>
  <c r="C136" i="35"/>
  <c r="C152" i="35"/>
  <c r="C168" i="35"/>
  <c r="C184" i="35"/>
  <c r="C200" i="35"/>
  <c r="C216" i="35"/>
  <c r="C232" i="35"/>
  <c r="C248" i="35"/>
  <c r="C264" i="35"/>
  <c r="C125" i="35"/>
  <c r="C157" i="35"/>
  <c r="C189" i="35"/>
  <c r="C221" i="35"/>
  <c r="C253" i="35"/>
  <c r="C275" i="35"/>
  <c r="C291" i="35"/>
  <c r="C307" i="35"/>
  <c r="C323" i="35"/>
  <c r="C339" i="35"/>
  <c r="C355" i="35"/>
  <c r="C371" i="35"/>
  <c r="C387" i="35"/>
  <c r="C403" i="35"/>
  <c r="C419" i="35"/>
  <c r="C435" i="35"/>
  <c r="C451" i="35"/>
  <c r="C467" i="35"/>
  <c r="C483" i="35"/>
  <c r="C499" i="35"/>
  <c r="C515" i="35"/>
  <c r="C139" i="35"/>
  <c r="C203" i="35"/>
  <c r="C266" i="35"/>
  <c r="C298" i="35"/>
  <c r="C330" i="35"/>
  <c r="C362" i="35"/>
  <c r="C394" i="35"/>
  <c r="C426" i="35"/>
  <c r="C458" i="35"/>
  <c r="C490" i="35"/>
  <c r="C521" i="35"/>
  <c r="C537" i="35"/>
  <c r="C553" i="35"/>
  <c r="C569" i="35"/>
  <c r="C585" i="35"/>
  <c r="C601" i="35"/>
  <c r="C617" i="35"/>
  <c r="C633" i="35"/>
  <c r="C649" i="35"/>
  <c r="C665" i="35"/>
  <c r="C681" i="35"/>
  <c r="C697" i="35"/>
  <c r="C713" i="35"/>
  <c r="C729" i="35"/>
  <c r="C745" i="35"/>
  <c r="C761" i="35"/>
  <c r="C777" i="35"/>
  <c r="C793" i="35"/>
  <c r="C809" i="35"/>
  <c r="C825" i="35"/>
  <c r="C841" i="35"/>
  <c r="C857" i="35"/>
  <c r="C873" i="35"/>
  <c r="C889" i="35"/>
  <c r="C905" i="35"/>
  <c r="C921" i="35"/>
  <c r="C937" i="35"/>
  <c r="C953" i="35"/>
  <c r="C969" i="35"/>
  <c r="C985" i="35"/>
  <c r="C1001" i="35"/>
  <c r="C1017" i="35"/>
  <c r="C103" i="35"/>
  <c r="C231" i="35"/>
  <c r="C312" i="35"/>
  <c r="C376" i="35"/>
  <c r="C440" i="35"/>
  <c r="C504" i="35"/>
  <c r="C544" i="35"/>
  <c r="C576" i="35"/>
  <c r="C608" i="35"/>
  <c r="C640" i="35"/>
  <c r="C672" i="35"/>
  <c r="C704" i="35"/>
  <c r="C736" i="35"/>
  <c r="C768" i="35"/>
  <c r="C800" i="35"/>
  <c r="C832" i="35"/>
  <c r="C864" i="35"/>
  <c r="C896" i="35"/>
  <c r="C928" i="35"/>
  <c r="C960" i="35"/>
  <c r="C992" i="35"/>
  <c r="C1024" i="35"/>
  <c r="C1044" i="35"/>
  <c r="C1060" i="35"/>
  <c r="C1076" i="35"/>
  <c r="C1092" i="35"/>
  <c r="C1108" i="35"/>
  <c r="C1124" i="35"/>
  <c r="C1140" i="35"/>
  <c r="C1156" i="35"/>
  <c r="C1172" i="35"/>
  <c r="C1188" i="35"/>
  <c r="C1204" i="35"/>
  <c r="C1220" i="35"/>
  <c r="C1236" i="35"/>
  <c r="C1252" i="35"/>
  <c r="C1268" i="35"/>
  <c r="C1284" i="35"/>
  <c r="C1300" i="35"/>
  <c r="C1316" i="35"/>
  <c r="C1332" i="35"/>
  <c r="C1348" i="35"/>
  <c r="C1364" i="35"/>
  <c r="C1380" i="35"/>
  <c r="C1396" i="35"/>
  <c r="C1412" i="35"/>
  <c r="C1428" i="35"/>
  <c r="C1444" i="35"/>
  <c r="C1460" i="35"/>
  <c r="C1476" i="35"/>
  <c r="C1488" i="35"/>
  <c r="C1496" i="35"/>
  <c r="C1504" i="35"/>
  <c r="C1512" i="35"/>
  <c r="C1520" i="35"/>
  <c r="C1528" i="35"/>
  <c r="C1536" i="35"/>
  <c r="C1544" i="35"/>
  <c r="C1552" i="35"/>
  <c r="C1560" i="35"/>
  <c r="C1568" i="35"/>
  <c r="C1576" i="35"/>
  <c r="C1584" i="35"/>
  <c r="C1592" i="35"/>
  <c r="C1600" i="35"/>
  <c r="C1608" i="35"/>
  <c r="C1616" i="35"/>
  <c r="C1624" i="35"/>
  <c r="C1632" i="35"/>
  <c r="C1640" i="35"/>
  <c r="C1648" i="35"/>
  <c r="C1656" i="35"/>
  <c r="C1664" i="35"/>
  <c r="C1672" i="35"/>
  <c r="C1680" i="35"/>
  <c r="C1688" i="35"/>
  <c r="C1696" i="35"/>
  <c r="C1704" i="35"/>
  <c r="C1712" i="35"/>
  <c r="C1720" i="35"/>
  <c r="C1728" i="35"/>
  <c r="C1736" i="35"/>
  <c r="C1744" i="35"/>
  <c r="C1752" i="35"/>
  <c r="C1760" i="35"/>
  <c r="C1768" i="35"/>
  <c r="C1776" i="35"/>
  <c r="C1784" i="35"/>
  <c r="C1792" i="35"/>
  <c r="C1800" i="35"/>
  <c r="C1808" i="35"/>
  <c r="C1816" i="35"/>
  <c r="C1824" i="35"/>
  <c r="C1832" i="35"/>
  <c r="C1840" i="35"/>
  <c r="C1848" i="35"/>
  <c r="C1856" i="35"/>
  <c r="C1864" i="35"/>
  <c r="C1872" i="35"/>
  <c r="C1880" i="35"/>
  <c r="C1888" i="35"/>
  <c r="C1896" i="35"/>
  <c r="C1904" i="35"/>
  <c r="C1912" i="35"/>
  <c r="C1920" i="35"/>
  <c r="C1928" i="35"/>
  <c r="C1936" i="35"/>
  <c r="C1944" i="35"/>
  <c r="C1952" i="35"/>
  <c r="C1960" i="35"/>
  <c r="C1968" i="35"/>
  <c r="C1976" i="35"/>
  <c r="C1984" i="35"/>
  <c r="C1992" i="35"/>
  <c r="C2000" i="35"/>
  <c r="C2008" i="35"/>
  <c r="C2016" i="35"/>
  <c r="C2024" i="35"/>
  <c r="C2032" i="35"/>
  <c r="C2040" i="35"/>
  <c r="C2048" i="35"/>
  <c r="C111" i="35"/>
  <c r="C239" i="35"/>
  <c r="C316" i="35"/>
  <c r="C380" i="35"/>
  <c r="C444" i="35"/>
  <c r="C508" i="35"/>
  <c r="C546" i="35"/>
  <c r="C578" i="35"/>
  <c r="C610" i="35"/>
  <c r="C642" i="35"/>
  <c r="C674" i="35"/>
  <c r="C706" i="35"/>
  <c r="C738" i="35"/>
  <c r="C770" i="35"/>
  <c r="C802" i="35"/>
  <c r="C834" i="35"/>
  <c r="C866" i="35"/>
  <c r="C898" i="35"/>
  <c r="C930" i="35"/>
  <c r="C962" i="35"/>
  <c r="C994" i="35"/>
  <c r="C1026" i="35"/>
  <c r="C1045" i="35"/>
  <c r="C1061" i="35"/>
  <c r="C1077" i="35"/>
  <c r="C1093" i="35"/>
  <c r="C1109" i="35"/>
  <c r="C1125" i="35"/>
  <c r="C1141" i="35"/>
  <c r="C1157" i="35"/>
  <c r="C1173" i="35"/>
  <c r="C1189" i="35"/>
  <c r="C1205" i="35"/>
  <c r="C1221" i="35"/>
  <c r="C1237" i="35"/>
  <c r="C1253" i="35"/>
  <c r="C1269" i="35"/>
  <c r="C1285" i="35"/>
  <c r="C1301" i="35"/>
  <c r="C1317" i="35"/>
  <c r="C1333" i="35"/>
  <c r="C1349" i="35"/>
  <c r="C1365" i="35"/>
  <c r="C1381" i="35"/>
  <c r="C1397" i="35"/>
  <c r="C1413" i="35"/>
  <c r="C1429" i="35"/>
  <c r="C1445" i="35"/>
  <c r="C1461" i="35"/>
  <c r="C1477" i="35"/>
  <c r="C1493" i="35"/>
  <c r="C1509" i="35"/>
  <c r="C1525" i="35"/>
  <c r="C1541" i="35"/>
  <c r="C1557" i="35"/>
  <c r="C1573" i="35"/>
  <c r="C1589" i="35"/>
  <c r="C1605" i="35"/>
  <c r="C1621" i="35"/>
  <c r="C1637" i="35"/>
  <c r="C1653" i="35"/>
  <c r="C1669" i="35"/>
  <c r="C1685" i="35"/>
  <c r="C1701" i="35"/>
  <c r="C1717" i="35"/>
  <c r="C1733" i="35"/>
  <c r="C1749" i="35"/>
  <c r="C1765" i="35"/>
  <c r="C1781" i="35"/>
  <c r="C1797" i="35"/>
  <c r="C1813" i="35"/>
  <c r="C1829" i="35"/>
  <c r="C1845" i="35"/>
  <c r="C1861" i="35"/>
  <c r="C1877" i="35"/>
  <c r="C1893" i="35"/>
  <c r="C1909" i="35"/>
  <c r="C1925" i="35"/>
  <c r="C1941" i="35"/>
  <c r="C1957" i="35"/>
  <c r="C1973" i="35"/>
  <c r="C1989" i="35"/>
  <c r="C2005" i="35"/>
  <c r="C2021" i="35"/>
  <c r="C2037" i="35"/>
  <c r="C2053" i="35"/>
  <c r="C2062" i="35"/>
  <c r="C2070" i="35"/>
  <c r="C2078" i="35"/>
  <c r="C2086" i="35"/>
  <c r="C2094" i="35"/>
  <c r="C2102" i="35"/>
  <c r="C2110" i="35"/>
  <c r="C2118" i="35"/>
  <c r="C2126" i="35"/>
  <c r="C2134" i="35"/>
  <c r="C2142" i="35"/>
  <c r="C2150" i="35"/>
  <c r="C2158" i="35"/>
  <c r="C2166" i="35"/>
  <c r="C2174" i="35"/>
  <c r="C2182" i="35"/>
  <c r="C2190" i="35"/>
  <c r="C2198" i="35"/>
  <c r="C2206" i="35"/>
  <c r="C2214" i="35"/>
  <c r="C2222" i="35"/>
  <c r="C2230" i="35"/>
  <c r="C2238" i="35"/>
  <c r="C2246" i="35"/>
  <c r="C2254" i="35"/>
  <c r="C2262" i="35"/>
  <c r="C2270" i="35"/>
  <c r="C2278" i="35"/>
  <c r="C2286" i="35"/>
  <c r="C2294" i="35"/>
  <c r="C2302" i="35"/>
  <c r="C2310" i="35"/>
  <c r="C2318" i="35"/>
  <c r="C2326" i="35"/>
  <c r="C2334" i="35"/>
  <c r="C2342" i="35"/>
  <c r="C2350" i="35"/>
  <c r="C2358" i="35"/>
  <c r="C2366" i="35"/>
  <c r="C2374" i="35"/>
  <c r="C2382" i="35"/>
  <c r="C2390" i="35"/>
  <c r="C2398" i="35"/>
  <c r="C2406" i="35"/>
  <c r="C2414" i="35"/>
  <c r="C2422" i="35"/>
  <c r="C2430" i="35"/>
  <c r="C2438" i="35"/>
  <c r="C2446" i="35"/>
  <c r="C2454" i="35"/>
  <c r="C2462" i="35"/>
  <c r="C2470" i="35"/>
  <c r="C2478" i="35"/>
  <c r="C2486" i="35"/>
  <c r="C2494" i="35"/>
  <c r="C2502" i="35"/>
  <c r="C2510" i="35"/>
  <c r="C2518" i="35"/>
  <c r="C2526" i="35"/>
  <c r="C2534" i="35"/>
  <c r="C2542" i="35"/>
  <c r="C2550" i="35"/>
  <c r="C2558" i="35"/>
  <c r="C2566" i="35"/>
  <c r="C2574" i="35"/>
  <c r="C2582" i="35"/>
  <c r="C2590" i="35"/>
  <c r="C2598" i="35"/>
  <c r="C2606" i="35"/>
  <c r="C2614" i="35"/>
  <c r="C2622" i="35"/>
  <c r="C2630" i="35"/>
  <c r="C2646" i="35"/>
  <c r="C2662" i="35"/>
  <c r="C2678" i="35"/>
  <c r="C2694" i="35"/>
  <c r="C2710" i="35"/>
  <c r="C2726" i="35"/>
  <c r="C2742" i="35"/>
  <c r="C2758" i="35"/>
  <c r="C2774" i="35"/>
  <c r="C2790" i="35"/>
  <c r="C2806" i="35"/>
  <c r="C2822" i="35"/>
  <c r="C2838" i="35"/>
  <c r="C2854" i="35"/>
  <c r="C2870" i="35"/>
  <c r="C2886" i="35"/>
  <c r="C2902" i="35"/>
  <c r="C2918" i="35"/>
  <c r="C2934" i="35"/>
  <c r="C2950" i="35"/>
  <c r="C2966" i="35"/>
  <c r="C2982" i="35"/>
  <c r="C2998" i="35"/>
  <c r="C3014" i="35"/>
  <c r="C3030" i="35"/>
  <c r="C3046" i="35"/>
  <c r="C3062" i="35"/>
  <c r="C3078" i="35"/>
  <c r="C3094" i="35"/>
  <c r="C3110" i="35"/>
  <c r="C3126" i="35"/>
  <c r="C3142" i="35"/>
  <c r="C3158" i="35"/>
  <c r="C3174" i="35"/>
  <c r="C3190" i="35"/>
  <c r="C3206" i="35"/>
  <c r="C3222" i="35"/>
  <c r="C3238" i="35"/>
  <c r="C3254" i="35"/>
  <c r="C3270" i="35"/>
  <c r="C3286" i="35"/>
  <c r="C3302" i="35"/>
  <c r="C3318" i="35"/>
  <c r="C3334" i="35"/>
  <c r="C3350" i="35"/>
  <c r="C3366" i="35"/>
  <c r="C3382" i="35"/>
  <c r="C3398" i="35"/>
  <c r="C3414" i="35"/>
  <c r="C3430" i="35"/>
  <c r="C3446" i="35"/>
  <c r="C3462" i="35"/>
  <c r="C3478" i="35"/>
  <c r="C3494" i="35"/>
  <c r="C3510" i="35"/>
  <c r="C3526" i="35"/>
  <c r="C3542" i="35"/>
  <c r="C3558" i="35"/>
  <c r="C3574" i="35"/>
  <c r="C3590" i="35"/>
  <c r="C3606" i="35"/>
  <c r="C3622" i="35"/>
  <c r="C3638" i="35"/>
  <c r="C3654" i="35"/>
  <c r="C3670" i="35"/>
  <c r="C3686" i="35"/>
  <c r="C3702" i="35"/>
  <c r="C3718" i="35"/>
  <c r="C3734" i="35"/>
  <c r="C3750" i="35"/>
  <c r="C3766" i="35"/>
  <c r="C3782" i="35"/>
  <c r="C3798" i="35"/>
  <c r="C3814" i="35"/>
  <c r="C3830" i="35"/>
  <c r="C3846" i="35"/>
  <c r="C3862" i="35"/>
  <c r="C3878" i="35"/>
  <c r="C3894" i="35"/>
  <c r="C3910" i="35"/>
  <c r="C3926" i="35"/>
  <c r="C3942" i="35"/>
  <c r="C3958" i="35"/>
  <c r="C3974" i="35"/>
  <c r="C3990" i="35"/>
  <c r="C4006" i="35"/>
  <c r="C4022" i="35"/>
  <c r="C4038" i="35"/>
  <c r="C4054" i="35"/>
  <c r="C4070" i="35"/>
  <c r="C4086" i="35"/>
  <c r="C4102" i="35"/>
  <c r="C420" i="35"/>
  <c r="C598" i="35"/>
  <c r="C726" i="35"/>
  <c r="C854" i="35"/>
  <c r="C982" i="35"/>
  <c r="C1071" i="35"/>
  <c r="C1135" i="35"/>
  <c r="C1199" i="35"/>
  <c r="C1263" i="35"/>
  <c r="C1327" i="35"/>
  <c r="C1391" i="35"/>
  <c r="C1455" i="35"/>
  <c r="C1519" i="35"/>
  <c r="C1583" i="35"/>
  <c r="C1647" i="35"/>
  <c r="C1711" i="35"/>
  <c r="C1775" i="35"/>
  <c r="C1839" i="35"/>
  <c r="C1903" i="35"/>
  <c r="C1967" i="35"/>
  <c r="C2031" i="35"/>
  <c r="C2075" i="35"/>
  <c r="C2107" i="35"/>
  <c r="C2139" i="35"/>
  <c r="C2171" i="35"/>
  <c r="C2203" i="35"/>
  <c r="C2235" i="35"/>
  <c r="C2267" i="35"/>
  <c r="C2299" i="35"/>
  <c r="C2331" i="35"/>
  <c r="C2363" i="35"/>
  <c r="C2395" i="35"/>
  <c r="C2427" i="35"/>
  <c r="C2459" i="35"/>
  <c r="C2491" i="35"/>
  <c r="C2523" i="35"/>
  <c r="C2555" i="35"/>
  <c r="C2587" i="35"/>
  <c r="C2619" i="35"/>
  <c r="C2651" i="35"/>
  <c r="C2683" i="35"/>
  <c r="C2715" i="35"/>
  <c r="C2747" i="35"/>
  <c r="C2779" i="35"/>
  <c r="C2811" i="35"/>
  <c r="C2843" i="35"/>
  <c r="C2875" i="35"/>
  <c r="C2907" i="35"/>
  <c r="C2939" i="35"/>
  <c r="C2967" i="35"/>
  <c r="C2983" i="35"/>
  <c r="C2999" i="35"/>
  <c r="C3015" i="35"/>
  <c r="C3031" i="35"/>
  <c r="C3047" i="35"/>
  <c r="C3063" i="35"/>
  <c r="C3079" i="35"/>
  <c r="C3095" i="35"/>
  <c r="C3111" i="35"/>
  <c r="C3127" i="35"/>
  <c r="C3143" i="35"/>
  <c r="C3159" i="35"/>
  <c r="C3175" i="35"/>
  <c r="C3191" i="35"/>
  <c r="C3207" i="35"/>
  <c r="C3223" i="35"/>
  <c r="C3239" i="35"/>
  <c r="C3255" i="35"/>
  <c r="C3271" i="35"/>
  <c r="C3287" i="35"/>
  <c r="C3303" i="35"/>
  <c r="C3319" i="35"/>
  <c r="C3335" i="35"/>
  <c r="C3351" i="35"/>
  <c r="C3367" i="35"/>
  <c r="C3383" i="35"/>
  <c r="C3399" i="35"/>
  <c r="C3415" i="35"/>
  <c r="C3431" i="35"/>
  <c r="C3447" i="35"/>
  <c r="C3463" i="35"/>
  <c r="C3479" i="35"/>
  <c r="C3495" i="35"/>
  <c r="C3511" i="35"/>
  <c r="C3527" i="35"/>
  <c r="C3543" i="35"/>
  <c r="C3559" i="35"/>
  <c r="C3575" i="35"/>
  <c r="C3591" i="35"/>
  <c r="C3607" i="35"/>
  <c r="C3623" i="35"/>
  <c r="C3639" i="35"/>
  <c r="C3655" i="35"/>
  <c r="C3671" i="35"/>
  <c r="C3687" i="35"/>
  <c r="C3703" i="35"/>
  <c r="C3719" i="35"/>
  <c r="C3735" i="35"/>
  <c r="C3751" i="35"/>
  <c r="C3767" i="35"/>
  <c r="C3783" i="35"/>
  <c r="C3799" i="35"/>
  <c r="C3815" i="35"/>
  <c r="C3831" i="35"/>
  <c r="C3847" i="35"/>
  <c r="C3863" i="35"/>
  <c r="C3879" i="35"/>
  <c r="C3895" i="35"/>
  <c r="C3911" i="35"/>
  <c r="C3927" i="35"/>
  <c r="C3943" i="35"/>
  <c r="C3959" i="35"/>
  <c r="C3975" i="35"/>
  <c r="C3991" i="35"/>
  <c r="C4007" i="35"/>
  <c r="C4023" i="35"/>
  <c r="C4039" i="35"/>
  <c r="C4055" i="35"/>
  <c r="C4071" i="35"/>
  <c r="C4087" i="35"/>
  <c r="C4103" i="35"/>
  <c r="C4111" i="35"/>
  <c r="C4119" i="35"/>
  <c r="C4127" i="35"/>
  <c r="C4135" i="35"/>
  <c r="C4143" i="35"/>
  <c r="C4151" i="35"/>
  <c r="C4159" i="35"/>
  <c r="C4167" i="35"/>
  <c r="C4175" i="35"/>
  <c r="C4183" i="35"/>
  <c r="C4191" i="35"/>
  <c r="C4199" i="35"/>
  <c r="C4207" i="35"/>
  <c r="C4215" i="35"/>
  <c r="C4223" i="35"/>
  <c r="C4231" i="35"/>
  <c r="C4239" i="35"/>
  <c r="C4247" i="35"/>
  <c r="C4255" i="35"/>
  <c r="C4263" i="35"/>
  <c r="C4271" i="35"/>
  <c r="C4279" i="35"/>
  <c r="C4287" i="35"/>
  <c r="C4295" i="35"/>
  <c r="C4303" i="35"/>
  <c r="C4311" i="35"/>
  <c r="C4319" i="35"/>
  <c r="C4327" i="35"/>
  <c r="C4335" i="35"/>
  <c r="C4343" i="35"/>
  <c r="C4351" i="35"/>
  <c r="C4359" i="35"/>
  <c r="C4367" i="35"/>
  <c r="C4375" i="35"/>
  <c r="C4383" i="35"/>
  <c r="C4391" i="35"/>
  <c r="C4399" i="35"/>
  <c r="C4407" i="35"/>
  <c r="C4415" i="35"/>
  <c r="C4423" i="35"/>
  <c r="C4431" i="35"/>
  <c r="C4439" i="35"/>
  <c r="C4447" i="35"/>
  <c r="C4455" i="35"/>
  <c r="C4463" i="35"/>
  <c r="C4471" i="35"/>
  <c r="C4479" i="35"/>
  <c r="C4487" i="35"/>
  <c r="C4495" i="35"/>
  <c r="C4503" i="35"/>
  <c r="C4511" i="35"/>
  <c r="C4519" i="35"/>
  <c r="C4527" i="35"/>
  <c r="C4535" i="35"/>
  <c r="C4543" i="35"/>
  <c r="C4551" i="35"/>
  <c r="C4559" i="35"/>
  <c r="C4567" i="35"/>
  <c r="C4575" i="35"/>
  <c r="C4583" i="35"/>
  <c r="C4591" i="35"/>
  <c r="C4599" i="35"/>
  <c r="C4607" i="35"/>
  <c r="C4615" i="35"/>
  <c r="C4623" i="35"/>
  <c r="C4631" i="35"/>
  <c r="C4639" i="35"/>
  <c r="C4647" i="35"/>
  <c r="C4655" i="35"/>
  <c r="C4663" i="35"/>
  <c r="C4671" i="35"/>
  <c r="C4679" i="35"/>
  <c r="C4687" i="35"/>
  <c r="C4695" i="35"/>
  <c r="C4703" i="35"/>
  <c r="C4711" i="35"/>
  <c r="C4719" i="35"/>
  <c r="C4727" i="35"/>
  <c r="C4735" i="35"/>
  <c r="C4743" i="35"/>
  <c r="C4751" i="35"/>
  <c r="C4759" i="35"/>
  <c r="C4767" i="35"/>
  <c r="C4775" i="35"/>
  <c r="C4783" i="35"/>
  <c r="C4791" i="35"/>
  <c r="C4799" i="35"/>
  <c r="C4807" i="35"/>
  <c r="C4815" i="35"/>
  <c r="C4823" i="35"/>
  <c r="C4831" i="35"/>
  <c r="C4839" i="35"/>
  <c r="C4847" i="35"/>
  <c r="C4855" i="35"/>
  <c r="C4863" i="35"/>
  <c r="C4871" i="35"/>
  <c r="C4879" i="35"/>
  <c r="C4887" i="35"/>
  <c r="C4895" i="35"/>
  <c r="C4903" i="35"/>
  <c r="C4911" i="35"/>
  <c r="C4919" i="35"/>
  <c r="C4927" i="35"/>
  <c r="C4935" i="35"/>
  <c r="C4943" i="35"/>
  <c r="C4951" i="35"/>
  <c r="C4959" i="35"/>
  <c r="C4967" i="35"/>
  <c r="C4975" i="35"/>
  <c r="C4983" i="35"/>
  <c r="C4991" i="35"/>
  <c r="C4999" i="35"/>
  <c r="C5007" i="35"/>
  <c r="C5015" i="35"/>
  <c r="C5023" i="35"/>
  <c r="C5031" i="35"/>
  <c r="C5039" i="35"/>
  <c r="C5047" i="35"/>
  <c r="C5055" i="35"/>
  <c r="C5063" i="35"/>
  <c r="C5071" i="35"/>
  <c r="C5079" i="35"/>
  <c r="C5087" i="35"/>
  <c r="C5095" i="35"/>
  <c r="C5103" i="35"/>
  <c r="C5111" i="35"/>
  <c r="C5119" i="35"/>
  <c r="C5127" i="35"/>
  <c r="C5135" i="35"/>
  <c r="C5143" i="35"/>
  <c r="C5151" i="35"/>
  <c r="C5159" i="35"/>
  <c r="C5167" i="35"/>
  <c r="C5175" i="35"/>
  <c r="C5183" i="35"/>
  <c r="C5191" i="35"/>
  <c r="C5199" i="35"/>
  <c r="C5207" i="35"/>
  <c r="C5215" i="35"/>
  <c r="C5223" i="35"/>
  <c r="C5231" i="35"/>
  <c r="C5239" i="35"/>
  <c r="C5247" i="35"/>
  <c r="C5255" i="35"/>
  <c r="C5263" i="35"/>
  <c r="C5271" i="35"/>
  <c r="C5279" i="35"/>
  <c r="C5287" i="35"/>
  <c r="C5295" i="35"/>
  <c r="C5303" i="35"/>
  <c r="C5311" i="35"/>
  <c r="C5319" i="35"/>
  <c r="C5327" i="35"/>
  <c r="C5335" i="35"/>
  <c r="C5343" i="35"/>
  <c r="C5351" i="35"/>
  <c r="C5359" i="35"/>
  <c r="C5367" i="35"/>
  <c r="C5375" i="35"/>
  <c r="C5383" i="35"/>
  <c r="C5391" i="35"/>
  <c r="C5399" i="35"/>
  <c r="C5407" i="35"/>
  <c r="C5415" i="35"/>
  <c r="C5423" i="35"/>
  <c r="C5431" i="35"/>
  <c r="C5439" i="35"/>
  <c r="C5447" i="35"/>
  <c r="C5455" i="35"/>
  <c r="C5463" i="35"/>
  <c r="C5471" i="35"/>
  <c r="C5479" i="35"/>
  <c r="C5487" i="35"/>
  <c r="C5495" i="35"/>
  <c r="C5503" i="35"/>
  <c r="C5511" i="35"/>
  <c r="C5519" i="35"/>
  <c r="C5527" i="35"/>
  <c r="C5535" i="35"/>
  <c r="C5543" i="35"/>
  <c r="C5551" i="35"/>
  <c r="C5559" i="35"/>
  <c r="C5567" i="35"/>
  <c r="C5575" i="35"/>
  <c r="C5583" i="35"/>
  <c r="C5591" i="35"/>
  <c r="C5599" i="35"/>
  <c r="C5607" i="35"/>
  <c r="C5615" i="35"/>
  <c r="C5623" i="35"/>
  <c r="C5631" i="35"/>
  <c r="C5639" i="35"/>
  <c r="C5647" i="35"/>
  <c r="C5655" i="35"/>
  <c r="C5663" i="35"/>
  <c r="C5671" i="35"/>
  <c r="C5679" i="35"/>
  <c r="C5687" i="35"/>
  <c r="C5695" i="35"/>
  <c r="C5703" i="35"/>
  <c r="C5711" i="35"/>
  <c r="C5719" i="35"/>
  <c r="C5727" i="35"/>
  <c r="C5735" i="35"/>
  <c r="C5743" i="35"/>
  <c r="C5751" i="35"/>
  <c r="C5759" i="35"/>
  <c r="C5767" i="35"/>
  <c r="C5775" i="35"/>
  <c r="C5783" i="35"/>
  <c r="C5791" i="35"/>
  <c r="C5799" i="35"/>
  <c r="C5807" i="35"/>
  <c r="C5815" i="35"/>
  <c r="C5823" i="35"/>
  <c r="C5831" i="35"/>
  <c r="C5839" i="35"/>
  <c r="C5847" i="35"/>
  <c r="C5855" i="35"/>
  <c r="C5863" i="35"/>
  <c r="C5871" i="35"/>
  <c r="C5879" i="35"/>
  <c r="C5887" i="35"/>
  <c r="C5895" i="35"/>
  <c r="C5903" i="35"/>
  <c r="C5911" i="35"/>
  <c r="C5919" i="35"/>
  <c r="C5927" i="35"/>
  <c r="C5935" i="35"/>
  <c r="C5943" i="35"/>
  <c r="C5951" i="35"/>
  <c r="C5959" i="35"/>
  <c r="C5967" i="35"/>
  <c r="C5975" i="35"/>
  <c r="C5983" i="35"/>
  <c r="C5991" i="35"/>
  <c r="C5999" i="35"/>
  <c r="C6007" i="35"/>
  <c r="C6015" i="35"/>
  <c r="C6023" i="35"/>
  <c r="C6031" i="35"/>
  <c r="C6039" i="35"/>
  <c r="C6047" i="35"/>
  <c r="C6055" i="35"/>
  <c r="C6063" i="35"/>
  <c r="C6071" i="35"/>
  <c r="C6079" i="35"/>
  <c r="C6087" i="35"/>
  <c r="C6095" i="35"/>
  <c r="C6103" i="35"/>
  <c r="C6111" i="35"/>
  <c r="C6119" i="35"/>
  <c r="C6127" i="35"/>
  <c r="C6135" i="35"/>
  <c r="C6143" i="35"/>
  <c r="C6151" i="35"/>
  <c r="C6159" i="35"/>
  <c r="C6167" i="35"/>
  <c r="C6175" i="35"/>
  <c r="C6183" i="35"/>
  <c r="C6191" i="35"/>
  <c r="C6199" i="35"/>
  <c r="C6207" i="35"/>
  <c r="C6215" i="35"/>
  <c r="C6223" i="35"/>
  <c r="C6231" i="35"/>
  <c r="C6239" i="35"/>
  <c r="C6247" i="35"/>
  <c r="C6255" i="35"/>
  <c r="C6263" i="35"/>
  <c r="C6271" i="35"/>
  <c r="C6279" i="35"/>
  <c r="C6287" i="35"/>
  <c r="C6295" i="35"/>
  <c r="C6303" i="35"/>
  <c r="C6311" i="35"/>
  <c r="C6319" i="35"/>
  <c r="C6327" i="35"/>
  <c r="C6335" i="35"/>
  <c r="C6343" i="35"/>
  <c r="C6351" i="35"/>
  <c r="C6359" i="35"/>
  <c r="C6367" i="35"/>
  <c r="C6375" i="35"/>
  <c r="C6383" i="35"/>
  <c r="C6391" i="35"/>
  <c r="C6399" i="35"/>
  <c r="C6407" i="35"/>
  <c r="C6415" i="35"/>
  <c r="C6423" i="35"/>
  <c r="C6431" i="35"/>
  <c r="C6439" i="35"/>
  <c r="C6447" i="35"/>
  <c r="C6455" i="35"/>
  <c r="C6463" i="35"/>
  <c r="C6471" i="35"/>
  <c r="C6479" i="35"/>
  <c r="C6487" i="35"/>
  <c r="C6495" i="35"/>
  <c r="C6503" i="35"/>
  <c r="C6511" i="35"/>
  <c r="C6519" i="35"/>
  <c r="C6527" i="35"/>
  <c r="C6535" i="35"/>
  <c r="C6543" i="35"/>
  <c r="C6551" i="35"/>
  <c r="C6559" i="35"/>
  <c r="C6567" i="35"/>
  <c r="C6575" i="35"/>
  <c r="C6583" i="35"/>
  <c r="C6591" i="35"/>
  <c r="C6599" i="35"/>
  <c r="C6607" i="35"/>
  <c r="C6615" i="35"/>
  <c r="C6623" i="35"/>
  <c r="C6631" i="35"/>
  <c r="C6639" i="35"/>
  <c r="C6647" i="35"/>
  <c r="C6655" i="35"/>
  <c r="C6663" i="35"/>
  <c r="C6671" i="35"/>
  <c r="C6679" i="35"/>
  <c r="C6687" i="35"/>
  <c r="C6695" i="35"/>
  <c r="C6703" i="35"/>
  <c r="C6711" i="35"/>
  <c r="C6719" i="35"/>
  <c r="C6727" i="35"/>
  <c r="C6735" i="35"/>
  <c r="C6743" i="35"/>
  <c r="C6751" i="35"/>
  <c r="C6759" i="35"/>
  <c r="C6767" i="35"/>
  <c r="C6775" i="35"/>
  <c r="C6783" i="35"/>
  <c r="C6791" i="35"/>
  <c r="C6799" i="35"/>
  <c r="C6807" i="35"/>
  <c r="C6815" i="35"/>
  <c r="C6823" i="35"/>
  <c r="C6831" i="35"/>
  <c r="C6839" i="35"/>
  <c r="C6847" i="35"/>
  <c r="C6855" i="35"/>
  <c r="C6863" i="35"/>
  <c r="C6871" i="35"/>
  <c r="C6879" i="35"/>
  <c r="C6887" i="35"/>
  <c r="C6895" i="35"/>
  <c r="C6903" i="35"/>
  <c r="C6911" i="35"/>
  <c r="C6919" i="35"/>
  <c r="C6927" i="35"/>
  <c r="C6935" i="35"/>
  <c r="C6943" i="35"/>
  <c r="C6951" i="35"/>
  <c r="C6959" i="35"/>
  <c r="C6967" i="35"/>
  <c r="C6975" i="35"/>
  <c r="C6983" i="35"/>
  <c r="C6991" i="35"/>
  <c r="C6999" i="35"/>
  <c r="C7007" i="35"/>
  <c r="C7015" i="35"/>
  <c r="C7023" i="35"/>
  <c r="C7031" i="35"/>
  <c r="C7039" i="35"/>
  <c r="C7047" i="35"/>
  <c r="C7055" i="35"/>
  <c r="C7063" i="35"/>
  <c r="C7071" i="35"/>
  <c r="C7079" i="35"/>
  <c r="C7087" i="35"/>
  <c r="C7095" i="35"/>
  <c r="C7103" i="35"/>
  <c r="C7111" i="35"/>
  <c r="C7119" i="35"/>
  <c r="C7127" i="35"/>
  <c r="C7135" i="35"/>
  <c r="C7143" i="35"/>
  <c r="C7151" i="35"/>
  <c r="C7159" i="35"/>
  <c r="C7167" i="35"/>
  <c r="C7175" i="35"/>
  <c r="C7183" i="35"/>
  <c r="C7191" i="35"/>
  <c r="C7199" i="35"/>
  <c r="C7207" i="35"/>
  <c r="C7215" i="35"/>
  <c r="C7223" i="35"/>
  <c r="C7231" i="35"/>
  <c r="C7239" i="35"/>
  <c r="C7247" i="35"/>
  <c r="C7255" i="35"/>
  <c r="C7263" i="35"/>
  <c r="C7271" i="35"/>
  <c r="C7279" i="35"/>
  <c r="C7287" i="35"/>
  <c r="C7295" i="35"/>
  <c r="C7303" i="35"/>
  <c r="C7311" i="35"/>
  <c r="C7319" i="35"/>
  <c r="C7327" i="35"/>
  <c r="C7335" i="35"/>
  <c r="C7343" i="35"/>
  <c r="C7351" i="35"/>
  <c r="C7359" i="35"/>
  <c r="C7367" i="35"/>
  <c r="C7375" i="35"/>
  <c r="C7383" i="35"/>
  <c r="C7391" i="35"/>
  <c r="C7399" i="35"/>
  <c r="C223" i="35"/>
  <c r="C372" i="35"/>
  <c r="C500" i="35"/>
  <c r="C574" i="35"/>
  <c r="C638" i="35"/>
  <c r="C702" i="35"/>
  <c r="C766" i="35"/>
  <c r="C830" i="35"/>
  <c r="C894" i="35"/>
  <c r="C958" i="35"/>
  <c r="C1022" i="35"/>
  <c r="C1059" i="35"/>
  <c r="C1091" i="35"/>
  <c r="C1123" i="35"/>
  <c r="C1155" i="35"/>
  <c r="C1187" i="35"/>
  <c r="C1219" i="35"/>
  <c r="C1251" i="35"/>
  <c r="C1283" i="35"/>
  <c r="C1315" i="35"/>
  <c r="C1347" i="35"/>
  <c r="C1379" i="35"/>
  <c r="C1411" i="35"/>
  <c r="C1443" i="35"/>
  <c r="C1475" i="35"/>
  <c r="C1507" i="35"/>
  <c r="C1539" i="35"/>
  <c r="C1571" i="35"/>
  <c r="C1603" i="35"/>
  <c r="C1635" i="35"/>
  <c r="C1667" i="35"/>
  <c r="C1699" i="35"/>
  <c r="C1731" i="35"/>
  <c r="C1763" i="35"/>
  <c r="C1795" i="35"/>
  <c r="C1827" i="35"/>
  <c r="C1859" i="35"/>
  <c r="C1891" i="35"/>
  <c r="C1923" i="35"/>
  <c r="C1955" i="35"/>
  <c r="C1987" i="35"/>
  <c r="C2019" i="35"/>
  <c r="C2051" i="35"/>
  <c r="C2069" i="35"/>
  <c r="C2085" i="35"/>
  <c r="C2101" i="35"/>
  <c r="C2117" i="35"/>
  <c r="C2133" i="35"/>
  <c r="C2149" i="35"/>
  <c r="C2165" i="35"/>
  <c r="C2181" i="35"/>
  <c r="C2197" i="35"/>
  <c r="C2213" i="35"/>
  <c r="C2229" i="35"/>
  <c r="C2245" i="35"/>
  <c r="C2261" i="35"/>
  <c r="C2277" i="35"/>
  <c r="C2293" i="35"/>
  <c r="C2309" i="35"/>
  <c r="C2325" i="35"/>
  <c r="C2341" i="35"/>
  <c r="C2357" i="35"/>
  <c r="C2373" i="35"/>
  <c r="C2389" i="35"/>
  <c r="C2405" i="35"/>
  <c r="C2421" i="35"/>
  <c r="C2437" i="35"/>
  <c r="C2453" i="35"/>
  <c r="C2469" i="35"/>
  <c r="C2485" i="35"/>
  <c r="C2501" i="35"/>
  <c r="C2517" i="35"/>
  <c r="C2533" i="35"/>
  <c r="C2549" i="35"/>
  <c r="C2565" i="35"/>
  <c r="C2581" i="35"/>
  <c r="C2597" i="35"/>
  <c r="C2613" i="35"/>
  <c r="C2629" i="35"/>
  <c r="C2645" i="35"/>
  <c r="C2661" i="35"/>
  <c r="C2677" i="35"/>
  <c r="C2693" i="35"/>
  <c r="C2709" i="35"/>
  <c r="C2725" i="35"/>
  <c r="C2741" i="35"/>
  <c r="C2757" i="35"/>
  <c r="C2773" i="35"/>
  <c r="C2789" i="35"/>
  <c r="C2805" i="35"/>
  <c r="C2821" i="35"/>
  <c r="C2837" i="35"/>
  <c r="C2853" i="35"/>
  <c r="C2869" i="35"/>
  <c r="C2885" i="35"/>
  <c r="C2901" i="35"/>
  <c r="C2917" i="35"/>
  <c r="C2933" i="35"/>
  <c r="C2949" i="35"/>
  <c r="C7398" i="35"/>
  <c r="C7382" i="35"/>
  <c r="C7366" i="35"/>
  <c r="C7350" i="35"/>
  <c r="C7334" i="35"/>
  <c r="C7318" i="35"/>
  <c r="C7302" i="35"/>
  <c r="C7286" i="35"/>
  <c r="C7270" i="35"/>
  <c r="C7254" i="35"/>
  <c r="C7238" i="35"/>
  <c r="C7222" i="35"/>
  <c r="C7206" i="35"/>
  <c r="C7190" i="35"/>
  <c r="C7174" i="35"/>
  <c r="C7158" i="35"/>
  <c r="C7142" i="35"/>
  <c r="C7126" i="35"/>
  <c r="C7110" i="35"/>
  <c r="C7094" i="35"/>
  <c r="C7078" i="35"/>
  <c r="C7062" i="35"/>
  <c r="C7046" i="35"/>
  <c r="C7030" i="35"/>
  <c r="C7014" i="35"/>
  <c r="C6998" i="35"/>
  <c r="C6982" i="35"/>
  <c r="C6966" i="35"/>
  <c r="C6950" i="35"/>
  <c r="C6934" i="35"/>
  <c r="C6918" i="35"/>
  <c r="C6902" i="35"/>
  <c r="C6886" i="35"/>
  <c r="C6870" i="35"/>
  <c r="C6854" i="35"/>
  <c r="C6838" i="35"/>
  <c r="C6822" i="35"/>
  <c r="C6806" i="35"/>
  <c r="C6790" i="35"/>
  <c r="C6774" i="35"/>
  <c r="C6758" i="35"/>
  <c r="C6742" i="35"/>
  <c r="C6726" i="35"/>
  <c r="C6710" i="35"/>
  <c r="C6694" i="35"/>
  <c r="C6678" i="35"/>
  <c r="C6662" i="35"/>
  <c r="C6646" i="35"/>
  <c r="C6630" i="35"/>
  <c r="C6614" i="35"/>
  <c r="C6598" i="35"/>
  <c r="C6582" i="35"/>
  <c r="C6566" i="35"/>
  <c r="C6550" i="35"/>
  <c r="C6534" i="35"/>
  <c r="C6518" i="35"/>
  <c r="C6502" i="35"/>
  <c r="C6486" i="35"/>
  <c r="C6470" i="35"/>
  <c r="C6454" i="35"/>
  <c r="C6438" i="35"/>
  <c r="C6422" i="35"/>
  <c r="C6406" i="35"/>
  <c r="C6390" i="35"/>
  <c r="C6374" i="35"/>
  <c r="C6358" i="35"/>
  <c r="C6342" i="35"/>
  <c r="C6326" i="35"/>
  <c r="C6310" i="35"/>
  <c r="C6294" i="35"/>
  <c r="C6278" i="35"/>
  <c r="C6262" i="35"/>
  <c r="C6246" i="35"/>
  <c r="C6230" i="35"/>
  <c r="C6214" i="35"/>
  <c r="C6198" i="35"/>
  <c r="C6182" i="35"/>
  <c r="C6166" i="35"/>
  <c r="C6150" i="35"/>
  <c r="C6134" i="35"/>
  <c r="C6118" i="35"/>
  <c r="C6102" i="35"/>
  <c r="C6086" i="35"/>
  <c r="C6070" i="35"/>
  <c r="C6054" i="35"/>
  <c r="C6038" i="35"/>
  <c r="C6022" i="35"/>
  <c r="C6006" i="35"/>
  <c r="C5990" i="35"/>
  <c r="C5974" i="35"/>
  <c r="C5958" i="35"/>
  <c r="C5942" i="35"/>
  <c r="C5926" i="35"/>
  <c r="C5910" i="35"/>
  <c r="C5894" i="35"/>
  <c r="C5878" i="35"/>
  <c r="C5862" i="35"/>
  <c r="C5846" i="35"/>
  <c r="C5830" i="35"/>
  <c r="C5814" i="35"/>
  <c r="C5798" i="35"/>
  <c r="C5782" i="35"/>
  <c r="C5766" i="35"/>
  <c r="C5750" i="35"/>
  <c r="C5734" i="35"/>
  <c r="C5718" i="35"/>
  <c r="C5702" i="35"/>
  <c r="C5686" i="35"/>
  <c r="C5670" i="35"/>
  <c r="C5654" i="35"/>
  <c r="C5638" i="35"/>
  <c r="C5622" i="35"/>
  <c r="C5606" i="35"/>
  <c r="C5590" i="35"/>
  <c r="C5574" i="35"/>
  <c r="C5558" i="35"/>
  <c r="C5542" i="35"/>
  <c r="C5526" i="35"/>
  <c r="C5510" i="35"/>
  <c r="C5494" i="35"/>
  <c r="C5478" i="35"/>
  <c r="C5462" i="35"/>
  <c r="C5446" i="35"/>
  <c r="C5430" i="35"/>
  <c r="C5414" i="35"/>
  <c r="C5398" i="35"/>
  <c r="C5382" i="35"/>
  <c r="C5366" i="35"/>
  <c r="C5350" i="35"/>
  <c r="C5334" i="35"/>
  <c r="C5318" i="35"/>
  <c r="C5302" i="35"/>
  <c r="C5286" i="35"/>
  <c r="C5270" i="35"/>
  <c r="C5254" i="35"/>
  <c r="C5238" i="35"/>
  <c r="C5222" i="35"/>
  <c r="C5206" i="35"/>
  <c r="C5190" i="35"/>
  <c r="C5174" i="35"/>
  <c r="C5158" i="35"/>
  <c r="C5142" i="35"/>
  <c r="C5126" i="35"/>
  <c r="C5110" i="35"/>
  <c r="C5094" i="35"/>
  <c r="C5078" i="35"/>
  <c r="C5062" i="35"/>
  <c r="C5046" i="35"/>
  <c r="C5030" i="35"/>
  <c r="C5014" i="35"/>
  <c r="C4998" i="35"/>
  <c r="C4982" i="35"/>
  <c r="C4966" i="35"/>
  <c r="C4950" i="35"/>
  <c r="C4934" i="35"/>
  <c r="C4918" i="35"/>
  <c r="C4902" i="35"/>
  <c r="C4886" i="35"/>
  <c r="C4870" i="35"/>
  <c r="C4854" i="35"/>
  <c r="C4838" i="35"/>
  <c r="C4822" i="35"/>
  <c r="C4806" i="35"/>
  <c r="C4790" i="35"/>
  <c r="C4774" i="35"/>
  <c r="C4758" i="35"/>
  <c r="C4742" i="35"/>
  <c r="C4726" i="35"/>
  <c r="C4710" i="35"/>
  <c r="C4694" i="35"/>
  <c r="C4678" i="35"/>
  <c r="C4662" i="35"/>
  <c r="C4646" i="35"/>
  <c r="C4630" i="35"/>
  <c r="C4614" i="35"/>
  <c r="C4598" i="35"/>
  <c r="C4582" i="35"/>
  <c r="C4566" i="35"/>
  <c r="C4550" i="35"/>
  <c r="C4534" i="35"/>
  <c r="C4518" i="35"/>
  <c r="C4502" i="35"/>
  <c r="C4486" i="35"/>
  <c r="C4470" i="35"/>
  <c r="C4454" i="35"/>
  <c r="C4438" i="35"/>
  <c r="C4422" i="35"/>
  <c r="C4406" i="35"/>
  <c r="C4390" i="35"/>
  <c r="C4374" i="35"/>
  <c r="C4358" i="35"/>
  <c r="C4342" i="35"/>
  <c r="C4326" i="35"/>
  <c r="C4310" i="35"/>
  <c r="C4294" i="35"/>
  <c r="C4278" i="35"/>
  <c r="C4262" i="35"/>
  <c r="C4246" i="35"/>
  <c r="C4230" i="35"/>
  <c r="C4214" i="35"/>
  <c r="C4198" i="35"/>
  <c r="C4182" i="35"/>
  <c r="C4166" i="35"/>
  <c r="C4150" i="35"/>
  <c r="C4134" i="35"/>
  <c r="C4118" i="35"/>
  <c r="C4101" i="35"/>
  <c r="C4069" i="35"/>
  <c r="C4037" i="35"/>
  <c r="C4005" i="35"/>
  <c r="C3973" i="35"/>
  <c r="C3941" i="35"/>
  <c r="C3909" i="35"/>
  <c r="C3877" i="35"/>
  <c r="C3845" i="35"/>
  <c r="C3813" i="35"/>
  <c r="C3781" i="35"/>
  <c r="C3749" i="35"/>
  <c r="C3717" i="35"/>
  <c r="C3685" i="35"/>
  <c r="C3653" i="35"/>
  <c r="C3621" i="35"/>
  <c r="C3589" i="35"/>
  <c r="C3557" i="35"/>
  <c r="C3525" i="35"/>
  <c r="C3493" i="35"/>
  <c r="C3461" i="35"/>
  <c r="C3429" i="35"/>
  <c r="C3397" i="35"/>
  <c r="C3365" i="35"/>
  <c r="C3333" i="35"/>
  <c r="C3301" i="35"/>
  <c r="C3269" i="35"/>
  <c r="C3237" i="35"/>
  <c r="C3205" i="35"/>
  <c r="C3173" i="35"/>
  <c r="C3141" i="35"/>
  <c r="C3109" i="35"/>
  <c r="C3077" i="35"/>
  <c r="C3045" i="35"/>
  <c r="C3013" i="35"/>
  <c r="C2981" i="35"/>
  <c r="C2638" i="35"/>
  <c r="C2654" i="35"/>
  <c r="C2670" i="35"/>
  <c r="C2686" i="35"/>
  <c r="C2702" i="35"/>
  <c r="C2718" i="35"/>
  <c r="C2734" i="35"/>
  <c r="C2750" i="35"/>
  <c r="C2766" i="35"/>
  <c r="C2782" i="35"/>
  <c r="C2798" i="35"/>
  <c r="C2814" i="35"/>
  <c r="C2830" i="35"/>
  <c r="C2846" i="35"/>
  <c r="C2862" i="35"/>
  <c r="C2878" i="35"/>
  <c r="C2894" i="35"/>
  <c r="C2910" i="35"/>
  <c r="C2926" i="35"/>
  <c r="C2942" i="35"/>
  <c r="C2958" i="35"/>
  <c r="C2974" i="35"/>
  <c r="C2990" i="35"/>
  <c r="C3006" i="35"/>
  <c r="C3022" i="35"/>
  <c r="C3038" i="35"/>
  <c r="C3054" i="35"/>
  <c r="C3070" i="35"/>
  <c r="C3086" i="35"/>
  <c r="C3102" i="35"/>
  <c r="C3118" i="35"/>
  <c r="C3134" i="35"/>
  <c r="C3150" i="35"/>
  <c r="C3166" i="35"/>
  <c r="C3182" i="35"/>
  <c r="C3198" i="35"/>
  <c r="C3214" i="35"/>
  <c r="C3230" i="35"/>
  <c r="C3246" i="35"/>
  <c r="C3262" i="35"/>
  <c r="C3278" i="35"/>
  <c r="C3294" i="35"/>
  <c r="C3310" i="35"/>
  <c r="C3326" i="35"/>
  <c r="C3342" i="35"/>
  <c r="C3358" i="35"/>
  <c r="C3374" i="35"/>
  <c r="C3390" i="35"/>
  <c r="C3406" i="35"/>
  <c r="C3422" i="35"/>
  <c r="C3438" i="35"/>
  <c r="C3454" i="35"/>
  <c r="C3470" i="35"/>
  <c r="C3486" i="35"/>
  <c r="C3502" i="35"/>
  <c r="C3518" i="35"/>
  <c r="C3534" i="35"/>
  <c r="C3550" i="35"/>
  <c r="C3566" i="35"/>
  <c r="C3582" i="35"/>
  <c r="C3598" i="35"/>
  <c r="C3614" i="35"/>
  <c r="C3630" i="35"/>
  <c r="C3646" i="35"/>
  <c r="C3662" i="35"/>
  <c r="C3678" i="35"/>
  <c r="C3694" i="35"/>
  <c r="C3710" i="35"/>
  <c r="C3726" i="35"/>
  <c r="C3742" i="35"/>
  <c r="C3758" i="35"/>
  <c r="C3774" i="35"/>
  <c r="C3790" i="35"/>
  <c r="C3806" i="35"/>
  <c r="C3822" i="35"/>
  <c r="C3838" i="35"/>
  <c r="C3854" i="35"/>
  <c r="C3870" i="35"/>
  <c r="C3886" i="35"/>
  <c r="C3902" i="35"/>
  <c r="C3918" i="35"/>
  <c r="C3934" i="35"/>
  <c r="C3950" i="35"/>
  <c r="C3966" i="35"/>
  <c r="C3982" i="35"/>
  <c r="C3998" i="35"/>
  <c r="C4014" i="35"/>
  <c r="C4030" i="35"/>
  <c r="C4046" i="35"/>
  <c r="C4062" i="35"/>
  <c r="C4078" i="35"/>
  <c r="C4094" i="35"/>
  <c r="C292" i="35"/>
  <c r="C534" i="35"/>
  <c r="C662" i="35"/>
  <c r="C790" i="35"/>
  <c r="C918" i="35"/>
  <c r="C1039" i="35"/>
  <c r="C1103" i="35"/>
  <c r="C1167" i="35"/>
  <c r="C1231" i="35"/>
  <c r="C1295" i="35"/>
  <c r="C1359" i="35"/>
  <c r="C1423" i="35"/>
  <c r="C1487" i="35"/>
  <c r="C1551" i="35"/>
  <c r="C1615" i="35"/>
  <c r="C1679" i="35"/>
  <c r="C1743" i="35"/>
  <c r="C1807" i="35"/>
  <c r="C1871" i="35"/>
  <c r="C1935" i="35"/>
  <c r="C1999" i="35"/>
  <c r="C2059" i="35"/>
  <c r="C2091" i="35"/>
  <c r="C2123" i="35"/>
  <c r="C2155" i="35"/>
  <c r="C2187" i="35"/>
  <c r="C2219" i="35"/>
  <c r="C2251" i="35"/>
  <c r="C2283" i="35"/>
  <c r="C2315" i="35"/>
  <c r="C2347" i="35"/>
  <c r="C2379" i="35"/>
  <c r="C2411" i="35"/>
  <c r="C2443" i="35"/>
  <c r="C2475" i="35"/>
  <c r="C2507" i="35"/>
  <c r="C2539" i="35"/>
  <c r="C2571" i="35"/>
  <c r="C2603" i="35"/>
  <c r="C2635" i="35"/>
  <c r="C2667" i="35"/>
  <c r="C2699" i="35"/>
  <c r="C2731" i="35"/>
  <c r="C2763" i="35"/>
  <c r="C2795" i="35"/>
  <c r="C2827" i="35"/>
  <c r="C2859" i="35"/>
  <c r="C2891" i="35"/>
  <c r="C2923" i="35"/>
  <c r="C2955" i="35"/>
  <c r="C2975" i="35"/>
  <c r="C2991" i="35"/>
  <c r="C3007" i="35"/>
  <c r="C3023" i="35"/>
  <c r="C3039" i="35"/>
  <c r="C3055" i="35"/>
  <c r="C3071" i="35"/>
  <c r="C3087" i="35"/>
  <c r="C3103" i="35"/>
  <c r="C3119" i="35"/>
  <c r="C3135" i="35"/>
  <c r="C3151" i="35"/>
  <c r="C3167" i="35"/>
  <c r="C3183" i="35"/>
  <c r="C3199" i="35"/>
  <c r="C3215" i="35"/>
  <c r="C3231" i="35"/>
  <c r="C3247" i="35"/>
  <c r="C3263" i="35"/>
  <c r="C3279" i="35"/>
  <c r="C3295" i="35"/>
  <c r="C3311" i="35"/>
  <c r="C3327" i="35"/>
  <c r="C3343" i="35"/>
  <c r="C3359" i="35"/>
  <c r="C3375" i="35"/>
  <c r="C3391" i="35"/>
  <c r="C3407" i="35"/>
  <c r="C3423" i="35"/>
  <c r="C3439" i="35"/>
  <c r="C3455" i="35"/>
  <c r="C3471" i="35"/>
  <c r="C3487" i="35"/>
  <c r="C3503" i="35"/>
  <c r="C3519" i="35"/>
  <c r="C3535" i="35"/>
  <c r="C3551" i="35"/>
  <c r="C3567" i="35"/>
  <c r="C3583" i="35"/>
  <c r="C3599" i="35"/>
  <c r="C3615" i="35"/>
  <c r="C3631" i="35"/>
  <c r="C3647" i="35"/>
  <c r="C3663" i="35"/>
  <c r="C3679" i="35"/>
  <c r="C3695" i="35"/>
  <c r="C3711" i="35"/>
  <c r="C3727" i="35"/>
  <c r="C3743" i="35"/>
  <c r="C3759" i="35"/>
  <c r="C3775" i="35"/>
  <c r="C3791" i="35"/>
  <c r="C3807" i="35"/>
  <c r="C3823" i="35"/>
  <c r="C3839" i="35"/>
  <c r="C3855" i="35"/>
  <c r="C3871" i="35"/>
  <c r="C3887" i="35"/>
  <c r="C3903" i="35"/>
  <c r="C3919" i="35"/>
  <c r="C3935" i="35"/>
  <c r="C3951" i="35"/>
  <c r="C3967" i="35"/>
  <c r="C3983" i="35"/>
  <c r="C3999" i="35"/>
  <c r="C4015" i="35"/>
  <c r="C4031" i="35"/>
  <c r="C4047" i="35"/>
  <c r="C4063" i="35"/>
  <c r="C4079" i="35"/>
  <c r="C4095" i="35"/>
  <c r="C4107" i="35"/>
  <c r="C4115" i="35"/>
  <c r="C4123" i="35"/>
  <c r="C4131" i="35"/>
  <c r="C4139" i="35"/>
  <c r="C4147" i="35"/>
  <c r="C4155" i="35"/>
  <c r="C4163" i="35"/>
  <c r="C4171" i="35"/>
  <c r="C4179" i="35"/>
  <c r="C4187" i="35"/>
  <c r="C4195" i="35"/>
  <c r="C4203" i="35"/>
  <c r="C4211" i="35"/>
  <c r="C4219" i="35"/>
  <c r="C4227" i="35"/>
  <c r="C4235" i="35"/>
  <c r="C4243" i="35"/>
  <c r="C4251" i="35"/>
  <c r="C4259" i="35"/>
  <c r="C4267" i="35"/>
  <c r="C4275" i="35"/>
  <c r="C4283" i="35"/>
  <c r="C4291" i="35"/>
  <c r="C4299" i="35"/>
  <c r="C4307" i="35"/>
  <c r="C4315" i="35"/>
  <c r="C4323" i="35"/>
  <c r="C4331" i="35"/>
  <c r="C4339" i="35"/>
  <c r="C4347" i="35"/>
  <c r="C4355" i="35"/>
  <c r="C4363" i="35"/>
  <c r="C4371" i="35"/>
  <c r="C4379" i="35"/>
  <c r="C4387" i="35"/>
  <c r="C4395" i="35"/>
  <c r="C4403" i="35"/>
  <c r="C4411" i="35"/>
  <c r="C4419" i="35"/>
  <c r="C4427" i="35"/>
  <c r="C4435" i="35"/>
  <c r="C4443" i="35"/>
  <c r="C4451" i="35"/>
  <c r="C4459" i="35"/>
  <c r="C4467" i="35"/>
  <c r="C4475" i="35"/>
  <c r="C4483" i="35"/>
  <c r="C4491" i="35"/>
  <c r="C4499" i="35"/>
  <c r="C4507" i="35"/>
  <c r="C4515" i="35"/>
  <c r="C4523" i="35"/>
  <c r="C4531" i="35"/>
  <c r="C4539" i="35"/>
  <c r="C4547" i="35"/>
  <c r="C4555" i="35"/>
  <c r="C4563" i="35"/>
  <c r="C4571" i="35"/>
  <c r="C4579" i="35"/>
  <c r="C4587" i="35"/>
  <c r="C4595" i="35"/>
  <c r="C4603" i="35"/>
  <c r="C4611" i="35"/>
  <c r="C4619" i="35"/>
  <c r="C4627" i="35"/>
  <c r="C4635" i="35"/>
  <c r="C4643" i="35"/>
  <c r="C4651" i="35"/>
  <c r="C4659" i="35"/>
  <c r="C4667" i="35"/>
  <c r="C4675" i="35"/>
  <c r="C4683" i="35"/>
  <c r="C4691" i="35"/>
  <c r="C4699" i="35"/>
  <c r="C4707" i="35"/>
  <c r="C4715" i="35"/>
  <c r="C4723" i="35"/>
  <c r="C4731" i="35"/>
  <c r="C4739" i="35"/>
  <c r="C4747" i="35"/>
  <c r="C4755" i="35"/>
  <c r="C4763" i="35"/>
  <c r="C4771" i="35"/>
  <c r="C4779" i="35"/>
  <c r="C4787" i="35"/>
  <c r="C4795" i="35"/>
  <c r="C4803" i="35"/>
  <c r="C4811" i="35"/>
  <c r="C4819" i="35"/>
  <c r="C4827" i="35"/>
  <c r="C4835" i="35"/>
  <c r="C4843" i="35"/>
  <c r="C4851" i="35"/>
  <c r="C4859" i="35"/>
  <c r="C4867" i="35"/>
  <c r="C4875" i="35"/>
  <c r="C4883" i="35"/>
  <c r="C4891" i="35"/>
  <c r="C4899" i="35"/>
  <c r="C4907" i="35"/>
  <c r="C4915" i="35"/>
  <c r="C4923" i="35"/>
  <c r="C4931" i="35"/>
  <c r="C4939" i="35"/>
  <c r="C4947" i="35"/>
  <c r="C4955" i="35"/>
  <c r="C4963" i="35"/>
  <c r="C4971" i="35"/>
  <c r="C4979" i="35"/>
  <c r="C4987" i="35"/>
  <c r="C4995" i="35"/>
  <c r="C5003" i="35"/>
  <c r="C5011" i="35"/>
  <c r="C5019" i="35"/>
  <c r="C5027" i="35"/>
  <c r="C5035" i="35"/>
  <c r="C5043" i="35"/>
  <c r="C5051" i="35"/>
  <c r="C5059" i="35"/>
  <c r="C5067" i="35"/>
  <c r="C5075" i="35"/>
  <c r="C5083" i="35"/>
  <c r="C5091" i="35"/>
  <c r="C5099" i="35"/>
  <c r="C5107" i="35"/>
  <c r="C5115" i="35"/>
  <c r="C5123" i="35"/>
  <c r="C5131" i="35"/>
  <c r="C5139" i="35"/>
  <c r="C5147" i="35"/>
  <c r="C5155" i="35"/>
  <c r="C5163" i="35"/>
  <c r="C5171" i="35"/>
  <c r="C5179" i="35"/>
  <c r="C5187" i="35"/>
  <c r="C5195" i="35"/>
  <c r="C5203" i="35"/>
  <c r="C5211" i="35"/>
  <c r="C5219" i="35"/>
  <c r="C5227" i="35"/>
  <c r="C5235" i="35"/>
  <c r="C5243" i="35"/>
  <c r="C5251" i="35"/>
  <c r="C5259" i="35"/>
  <c r="C5267" i="35"/>
  <c r="C5275" i="35"/>
  <c r="C5283" i="35"/>
  <c r="C5291" i="35"/>
  <c r="C5299" i="35"/>
  <c r="C5307" i="35"/>
  <c r="C5315" i="35"/>
  <c r="C5323" i="35"/>
  <c r="C5331" i="35"/>
  <c r="C5339" i="35"/>
  <c r="C5347" i="35"/>
  <c r="C5355" i="35"/>
  <c r="C5363" i="35"/>
  <c r="C5371" i="35"/>
  <c r="C5379" i="35"/>
  <c r="C5387" i="35"/>
  <c r="C5395" i="35"/>
  <c r="C5403" i="35"/>
  <c r="C5411" i="35"/>
  <c r="C5419" i="35"/>
  <c r="C5427" i="35"/>
  <c r="C5435" i="35"/>
  <c r="C5443" i="35"/>
  <c r="C5451" i="35"/>
  <c r="C5459" i="35"/>
  <c r="C5467" i="35"/>
  <c r="C5475" i="35"/>
  <c r="C5483" i="35"/>
  <c r="C5491" i="35"/>
  <c r="C5499" i="35"/>
  <c r="C5507" i="35"/>
  <c r="C5515" i="35"/>
  <c r="C5523" i="35"/>
  <c r="C5531" i="35"/>
  <c r="C5539" i="35"/>
  <c r="C5547" i="35"/>
  <c r="C5555" i="35"/>
  <c r="C5563" i="35"/>
  <c r="C5571" i="35"/>
  <c r="C5579" i="35"/>
  <c r="C5587" i="35"/>
  <c r="C5595" i="35"/>
  <c r="C5603" i="35"/>
  <c r="C5611" i="35"/>
  <c r="C5619" i="35"/>
  <c r="C5627" i="35"/>
  <c r="C5635" i="35"/>
  <c r="C5643" i="35"/>
  <c r="C5651" i="35"/>
  <c r="C5659" i="35"/>
  <c r="C5667" i="35"/>
  <c r="C5675" i="35"/>
  <c r="C5683" i="35"/>
  <c r="C5691" i="35"/>
  <c r="C5699" i="35"/>
  <c r="C5707" i="35"/>
  <c r="C5715" i="35"/>
  <c r="C5723" i="35"/>
  <c r="C5731" i="35"/>
  <c r="C5739" i="35"/>
  <c r="C5747" i="35"/>
  <c r="C5755" i="35"/>
  <c r="C5763" i="35"/>
  <c r="C5771" i="35"/>
  <c r="C5779" i="35"/>
  <c r="C5787" i="35"/>
  <c r="C5795" i="35"/>
  <c r="C5803" i="35"/>
  <c r="C5811" i="35"/>
  <c r="C5819" i="35"/>
  <c r="C5827" i="35"/>
  <c r="C5835" i="35"/>
  <c r="C5843" i="35"/>
  <c r="C5851" i="35"/>
  <c r="C5859" i="35"/>
  <c r="C5867" i="35"/>
  <c r="C5875" i="35"/>
  <c r="C5883" i="35"/>
  <c r="C5891" i="35"/>
  <c r="C5899" i="35"/>
  <c r="C5907" i="35"/>
  <c r="C5915" i="35"/>
  <c r="C5923" i="35"/>
  <c r="C5931" i="35"/>
  <c r="C5939" i="35"/>
  <c r="C5947" i="35"/>
  <c r="C5955" i="35"/>
  <c r="C5963" i="35"/>
  <c r="C5971" i="35"/>
  <c r="C5979" i="35"/>
  <c r="C5987" i="35"/>
  <c r="C5995" i="35"/>
  <c r="C6003" i="35"/>
  <c r="C6011" i="35"/>
  <c r="C6019" i="35"/>
  <c r="C6027" i="35"/>
  <c r="C6035" i="35"/>
  <c r="C6043" i="35"/>
  <c r="C6051" i="35"/>
  <c r="C6059" i="35"/>
  <c r="C6067" i="35"/>
  <c r="C6075" i="35"/>
  <c r="C6083" i="35"/>
  <c r="C6091" i="35"/>
  <c r="C6099" i="35"/>
  <c r="C6107" i="35"/>
  <c r="C6115" i="35"/>
  <c r="C6123" i="35"/>
  <c r="C6131" i="35"/>
  <c r="C6139" i="35"/>
  <c r="C6147" i="35"/>
  <c r="C6155" i="35"/>
  <c r="C6163" i="35"/>
  <c r="C6171" i="35"/>
  <c r="C6179" i="35"/>
  <c r="C6187" i="35"/>
  <c r="C6195" i="35"/>
  <c r="C6203" i="35"/>
  <c r="C6211" i="35"/>
  <c r="C6219" i="35"/>
  <c r="C6227" i="35"/>
  <c r="C6235" i="35"/>
  <c r="C6243" i="35"/>
  <c r="C6251" i="35"/>
  <c r="C6259" i="35"/>
  <c r="C6267" i="35"/>
  <c r="C6275" i="35"/>
  <c r="C6283" i="35"/>
  <c r="C6291" i="35"/>
  <c r="C6299" i="35"/>
  <c r="C6307" i="35"/>
  <c r="C6315" i="35"/>
  <c r="C6323" i="35"/>
  <c r="C6331" i="35"/>
  <c r="C6339" i="35"/>
  <c r="C6347" i="35"/>
  <c r="C6355" i="35"/>
  <c r="C6363" i="35"/>
  <c r="C6371" i="35"/>
  <c r="C6379" i="35"/>
  <c r="C6387" i="35"/>
  <c r="C6395" i="35"/>
  <c r="C6403" i="35"/>
  <c r="C6411" i="35"/>
  <c r="C6419" i="35"/>
  <c r="C6427" i="35"/>
  <c r="C6435" i="35"/>
  <c r="C6443" i="35"/>
  <c r="C6451" i="35"/>
  <c r="C6459" i="35"/>
  <c r="C6467" i="35"/>
  <c r="C6475" i="35"/>
  <c r="C6483" i="35"/>
  <c r="C6491" i="35"/>
  <c r="C6499" i="35"/>
  <c r="C6507" i="35"/>
  <c r="C6515" i="35"/>
  <c r="C6523" i="35"/>
  <c r="C6531" i="35"/>
  <c r="C6539" i="35"/>
  <c r="C6547" i="35"/>
  <c r="C6555" i="35"/>
  <c r="C6563" i="35"/>
  <c r="C6571" i="35"/>
  <c r="C6579" i="35"/>
  <c r="C6587" i="35"/>
  <c r="C6595" i="35"/>
  <c r="C6603" i="35"/>
  <c r="C6611" i="35"/>
  <c r="C6619" i="35"/>
  <c r="C6627" i="35"/>
  <c r="C6635" i="35"/>
  <c r="C6643" i="35"/>
  <c r="C6651" i="35"/>
  <c r="C6659" i="35"/>
  <c r="C6667" i="35"/>
  <c r="C6675" i="35"/>
  <c r="C6683" i="35"/>
  <c r="C6691" i="35"/>
  <c r="C6699" i="35"/>
  <c r="C6707" i="35"/>
  <c r="C6715" i="35"/>
  <c r="C6723" i="35"/>
  <c r="C6731" i="35"/>
  <c r="C6739" i="35"/>
  <c r="C6747" i="35"/>
  <c r="C6755" i="35"/>
  <c r="C6763" i="35"/>
  <c r="C6771" i="35"/>
  <c r="C6779" i="35"/>
  <c r="C6787" i="35"/>
  <c r="C6795" i="35"/>
  <c r="C6803" i="35"/>
  <c r="C6811" i="35"/>
  <c r="C6819" i="35"/>
  <c r="C6827" i="35"/>
  <c r="C6835" i="35"/>
  <c r="C6843" i="35"/>
  <c r="C6851" i="35"/>
  <c r="C6859" i="35"/>
  <c r="C6867" i="35"/>
  <c r="C6875" i="35"/>
  <c r="C6883" i="35"/>
  <c r="C6891" i="35"/>
  <c r="C6899" i="35"/>
  <c r="C6907" i="35"/>
  <c r="C6915" i="35"/>
  <c r="C6923" i="35"/>
  <c r="C6931" i="35"/>
  <c r="C6939" i="35"/>
  <c r="C6947" i="35"/>
  <c r="C6955" i="35"/>
  <c r="C6963" i="35"/>
  <c r="C6971" i="35"/>
  <c r="C6979" i="35"/>
  <c r="C6987" i="35"/>
  <c r="C6995" i="35"/>
  <c r="C7003" i="35"/>
  <c r="C7011" i="35"/>
  <c r="C7019" i="35"/>
  <c r="C7027" i="35"/>
  <c r="C7035" i="35"/>
  <c r="C7043" i="35"/>
  <c r="C7051" i="35"/>
  <c r="C7059" i="35"/>
  <c r="C7067" i="35"/>
  <c r="C7075" i="35"/>
  <c r="C7083" i="35"/>
  <c r="C7091" i="35"/>
  <c r="C7099" i="35"/>
  <c r="C7107" i="35"/>
  <c r="C7115" i="35"/>
  <c r="C7123" i="35"/>
  <c r="C7131" i="35"/>
  <c r="C7139" i="35"/>
  <c r="C7147" i="35"/>
  <c r="C7155" i="35"/>
  <c r="C7163" i="35"/>
  <c r="C7171" i="35"/>
  <c r="C7179" i="35"/>
  <c r="C7187" i="35"/>
  <c r="C7195" i="35"/>
  <c r="C7203" i="35"/>
  <c r="C7211" i="35"/>
  <c r="C7219" i="35"/>
  <c r="C7227" i="35"/>
  <c r="C7235" i="35"/>
  <c r="C7243" i="35"/>
  <c r="C7251" i="35"/>
  <c r="C7259" i="35"/>
  <c r="C7267" i="35"/>
  <c r="C7275" i="35"/>
  <c r="C7283" i="35"/>
  <c r="C7291" i="35"/>
  <c r="C7299" i="35"/>
  <c r="C7307" i="35"/>
  <c r="C7315" i="35"/>
  <c r="C7323" i="35"/>
  <c r="C7331" i="35"/>
  <c r="C7339" i="35"/>
  <c r="C7347" i="35"/>
  <c r="C7355" i="35"/>
  <c r="C7363" i="35"/>
  <c r="C7371" i="35"/>
  <c r="C7379" i="35"/>
  <c r="C7387" i="35"/>
  <c r="C7395" i="35"/>
  <c r="C308" i="35"/>
  <c r="C436" i="35"/>
  <c r="C542" i="35"/>
  <c r="C606" i="35"/>
  <c r="C670" i="35"/>
  <c r="C734" i="35"/>
  <c r="C798" i="35"/>
  <c r="C862" i="35"/>
  <c r="C926" i="35"/>
  <c r="C990" i="35"/>
  <c r="C1043" i="35"/>
  <c r="C1075" i="35"/>
  <c r="C1107" i="35"/>
  <c r="C1139" i="35"/>
  <c r="C1171" i="35"/>
  <c r="C1203" i="35"/>
  <c r="C1235" i="35"/>
  <c r="C1267" i="35"/>
  <c r="C1299" i="35"/>
  <c r="C1331" i="35"/>
  <c r="C1363" i="35"/>
  <c r="C1395" i="35"/>
  <c r="C1427" i="35"/>
  <c r="C1459" i="35"/>
  <c r="C1491" i="35"/>
  <c r="C1523" i="35"/>
  <c r="C1555" i="35"/>
  <c r="C1587" i="35"/>
  <c r="C1619" i="35"/>
  <c r="C1651" i="35"/>
  <c r="C1683" i="35"/>
  <c r="C1715" i="35"/>
  <c r="C1747" i="35"/>
  <c r="C1779" i="35"/>
  <c r="C1811" i="35"/>
  <c r="C1843" i="35"/>
  <c r="C1875" i="35"/>
  <c r="C1907" i="35"/>
  <c r="C1939" i="35"/>
  <c r="C1971" i="35"/>
  <c r="C2003" i="35"/>
  <c r="C2035" i="35"/>
  <c r="C2061" i="35"/>
  <c r="C2077" i="35"/>
  <c r="C2093" i="35"/>
  <c r="C2109" i="35"/>
  <c r="C2125" i="35"/>
  <c r="C2141" i="35"/>
  <c r="C2157" i="35"/>
  <c r="C2173" i="35"/>
  <c r="C2189" i="35"/>
  <c r="C2205" i="35"/>
  <c r="C2221" i="35"/>
  <c r="C2237" i="35"/>
  <c r="C2253" i="35"/>
  <c r="C2269" i="35"/>
  <c r="C2285" i="35"/>
  <c r="C2301" i="35"/>
  <c r="C2317" i="35"/>
  <c r="C2333" i="35"/>
  <c r="C2349" i="35"/>
  <c r="C2365" i="35"/>
  <c r="C2381" i="35"/>
  <c r="C2397" i="35"/>
  <c r="C2413" i="35"/>
  <c r="C2429" i="35"/>
  <c r="C2445" i="35"/>
  <c r="C2461" i="35"/>
  <c r="C2477" i="35"/>
  <c r="C2493" i="35"/>
  <c r="C2509" i="35"/>
  <c r="C2525" i="35"/>
  <c r="C2541" i="35"/>
  <c r="C2557" i="35"/>
  <c r="C2573" i="35"/>
  <c r="C2589" i="35"/>
  <c r="C2605" i="35"/>
  <c r="C2621" i="35"/>
  <c r="C2637" i="35"/>
  <c r="C2653" i="35"/>
  <c r="C2669" i="35"/>
  <c r="C2685" i="35"/>
  <c r="C2701" i="35"/>
  <c r="C2717" i="35"/>
  <c r="C2733" i="35"/>
  <c r="C2749" i="35"/>
  <c r="C2765" i="35"/>
  <c r="C2781" i="35"/>
  <c r="C2797" i="35"/>
  <c r="C2813" i="35"/>
  <c r="C2829" i="35"/>
  <c r="C2845" i="35"/>
  <c r="C2861" i="35"/>
  <c r="C2877" i="35"/>
  <c r="C2893" i="35"/>
  <c r="C2909" i="35"/>
  <c r="C2925" i="35"/>
  <c r="C2941" i="35"/>
  <c r="C2957" i="35"/>
  <c r="C7390" i="35"/>
  <c r="C7374" i="35"/>
  <c r="C7358" i="35"/>
  <c r="C7342" i="35"/>
  <c r="C7326" i="35"/>
  <c r="C7310" i="35"/>
  <c r="C7294" i="35"/>
  <c r="C7278" i="35"/>
  <c r="C7262" i="35"/>
  <c r="C7246" i="35"/>
  <c r="C7230" i="35"/>
  <c r="C7214" i="35"/>
  <c r="C7198" i="35"/>
  <c r="C7182" i="35"/>
  <c r="C7166" i="35"/>
  <c r="C7150" i="35"/>
  <c r="C7134" i="35"/>
  <c r="C7118" i="35"/>
  <c r="C7102" i="35"/>
  <c r="C7086" i="35"/>
  <c r="C7070" i="35"/>
  <c r="C7054" i="35"/>
  <c r="C7038" i="35"/>
  <c r="C7022" i="35"/>
  <c r="C7006" i="35"/>
  <c r="C6990" i="35"/>
  <c r="C6974" i="35"/>
  <c r="C6958" i="35"/>
  <c r="C6942" i="35"/>
  <c r="C6926" i="35"/>
  <c r="C6910" i="35"/>
  <c r="C6894" i="35"/>
  <c r="C6878" i="35"/>
  <c r="C6862" i="35"/>
  <c r="C6846" i="35"/>
  <c r="C6830" i="35"/>
  <c r="C6814" i="35"/>
  <c r="C6798" i="35"/>
  <c r="C6782" i="35"/>
  <c r="C6766" i="35"/>
  <c r="C6750" i="35"/>
  <c r="C6734" i="35"/>
  <c r="C6718" i="35"/>
  <c r="C6702" i="35"/>
  <c r="C6686" i="35"/>
  <c r="C6670" i="35"/>
  <c r="C6654" i="35"/>
  <c r="C6638" i="35"/>
  <c r="C6622" i="35"/>
  <c r="C6606" i="35"/>
  <c r="C6590" i="35"/>
  <c r="C6574" i="35"/>
  <c r="C6558" i="35"/>
  <c r="C6542" i="35"/>
  <c r="C6526" i="35"/>
  <c r="C6510" i="35"/>
  <c r="C6494" i="35"/>
  <c r="C6478" i="35"/>
  <c r="C6462" i="35"/>
  <c r="C6446" i="35"/>
  <c r="C6430" i="35"/>
  <c r="C6414" i="35"/>
  <c r="C6398" i="35"/>
  <c r="C6382" i="35"/>
  <c r="C6366" i="35"/>
  <c r="C6350" i="35"/>
  <c r="C6334" i="35"/>
  <c r="C6318" i="35"/>
  <c r="C6302" i="35"/>
  <c r="C6286" i="35"/>
  <c r="C6270" i="35"/>
  <c r="C6254" i="35"/>
  <c r="C6238" i="35"/>
  <c r="C6222" i="35"/>
  <c r="C6206" i="35"/>
  <c r="C6190" i="35"/>
  <c r="C6174" i="35"/>
  <c r="C6158" i="35"/>
  <c r="C6142" i="35"/>
  <c r="C6126" i="35"/>
  <c r="C6110" i="35"/>
  <c r="C6094" i="35"/>
  <c r="C6078" i="35"/>
  <c r="C6062" i="35"/>
  <c r="C6046" i="35"/>
  <c r="C6030" i="35"/>
  <c r="C6014" i="35"/>
  <c r="C5998" i="35"/>
  <c r="C5982" i="35"/>
  <c r="C5966" i="35"/>
  <c r="C5950" i="35"/>
  <c r="C5934" i="35"/>
  <c r="C5918" i="35"/>
  <c r="C5902" i="35"/>
  <c r="C5886" i="35"/>
  <c r="C5870" i="35"/>
  <c r="C5854" i="35"/>
  <c r="C5838" i="35"/>
  <c r="C5822" i="35"/>
  <c r="C5806" i="35"/>
  <c r="C5790" i="35"/>
  <c r="C5774" i="35"/>
  <c r="C5758" i="35"/>
  <c r="C5742" i="35"/>
  <c r="C5726" i="35"/>
  <c r="C5710" i="35"/>
  <c r="C5694" i="35"/>
  <c r="C5678" i="35"/>
  <c r="C5662" i="35"/>
  <c r="C5646" i="35"/>
  <c r="C5630" i="35"/>
  <c r="C5614" i="35"/>
  <c r="C5598" i="35"/>
  <c r="C5582" i="35"/>
  <c r="C5566" i="35"/>
  <c r="C5550" i="35"/>
  <c r="C5534" i="35"/>
  <c r="C5518" i="35"/>
  <c r="C5502" i="35"/>
  <c r="C5486" i="35"/>
  <c r="C5470" i="35"/>
  <c r="C5454" i="35"/>
  <c r="C5438" i="35"/>
  <c r="C5422" i="35"/>
  <c r="C5406" i="35"/>
  <c r="C5390" i="35"/>
  <c r="C5374" i="35"/>
  <c r="C5358" i="35"/>
  <c r="C5342" i="35"/>
  <c r="C5326" i="35"/>
  <c r="C5310" i="35"/>
  <c r="C5294" i="35"/>
  <c r="C5278" i="35"/>
  <c r="C5262" i="35"/>
  <c r="C5246" i="35"/>
  <c r="C5230" i="35"/>
  <c r="C5214" i="35"/>
  <c r="C5198" i="35"/>
  <c r="C5182" i="35"/>
  <c r="C5166" i="35"/>
  <c r="C5150" i="35"/>
  <c r="C5134" i="35"/>
  <c r="C5118" i="35"/>
  <c r="C5102" i="35"/>
  <c r="C5086" i="35"/>
  <c r="C5070" i="35"/>
  <c r="C5054" i="35"/>
  <c r="C5038" i="35"/>
  <c r="C5022" i="35"/>
  <c r="C5006" i="35"/>
  <c r="C4990" i="35"/>
  <c r="C4974" i="35"/>
  <c r="C4958" i="35"/>
  <c r="C4942" i="35"/>
  <c r="C4926" i="35"/>
  <c r="C4910" i="35"/>
  <c r="C4894" i="35"/>
  <c r="C4878" i="35"/>
  <c r="C4862" i="35"/>
  <c r="C4846" i="35"/>
  <c r="C4830" i="35"/>
  <c r="C4814" i="35"/>
  <c r="C4798" i="35"/>
  <c r="C4782" i="35"/>
  <c r="C4766" i="35"/>
  <c r="C4750" i="35"/>
  <c r="C4734" i="35"/>
  <c r="C4718" i="35"/>
  <c r="C4702" i="35"/>
  <c r="C4686" i="35"/>
  <c r="C4670" i="35"/>
  <c r="C4654" i="35"/>
  <c r="C4638" i="35"/>
  <c r="C4622" i="35"/>
  <c r="C4606" i="35"/>
  <c r="C4590" i="35"/>
  <c r="C4574" i="35"/>
  <c r="C4558" i="35"/>
  <c r="C4542" i="35"/>
  <c r="C4526" i="35"/>
  <c r="C4510" i="35"/>
  <c r="C4494" i="35"/>
  <c r="C4478" i="35"/>
  <c r="C4462" i="35"/>
  <c r="C4446" i="35"/>
  <c r="C4430" i="35"/>
  <c r="C4414" i="35"/>
  <c r="C4398" i="35"/>
  <c r="C4382" i="35"/>
  <c r="C4366" i="35"/>
  <c r="C4350" i="35"/>
  <c r="C4334" i="35"/>
  <c r="C4318" i="35"/>
  <c r="C4302" i="35"/>
  <c r="C4286" i="35"/>
  <c r="C4270" i="35"/>
  <c r="C4254" i="35"/>
  <c r="C4238" i="35"/>
  <c r="C4222" i="35"/>
  <c r="C4206" i="35"/>
  <c r="C4190" i="35"/>
  <c r="C4174" i="35"/>
  <c r="C4158" i="35"/>
  <c r="C4142" i="35"/>
  <c r="C4126" i="35"/>
  <c r="C4110" i="35"/>
  <c r="C4085" i="35"/>
  <c r="C4053" i="35"/>
  <c r="C4021" i="35"/>
  <c r="C3989" i="35"/>
  <c r="C3957" i="35"/>
  <c r="C3925" i="35"/>
  <c r="C3893" i="35"/>
  <c r="C3861" i="35"/>
  <c r="C3829" i="35"/>
  <c r="C3797" i="35"/>
  <c r="C3765" i="35"/>
  <c r="C3733" i="35"/>
  <c r="C3701" i="35"/>
  <c r="C3669" i="35"/>
  <c r="C3637" i="35"/>
  <c r="C3605" i="35"/>
  <c r="C3573" i="35"/>
  <c r="C3541" i="35"/>
  <c r="C3509" i="35"/>
  <c r="C3477" i="35"/>
  <c r="C3445" i="35"/>
  <c r="C3413" i="35"/>
  <c r="C3381" i="35"/>
  <c r="C3349" i="35"/>
  <c r="C3317" i="35"/>
  <c r="C3285" i="35"/>
  <c r="C3253" i="35"/>
  <c r="C3221" i="35"/>
  <c r="C3189" i="35"/>
  <c r="C3157" i="35"/>
  <c r="C3125" i="35"/>
  <c r="C3093" i="35"/>
  <c r="C3061" i="35"/>
  <c r="C3029" i="35"/>
  <c r="C2997" i="35"/>
  <c r="C2965" i="35"/>
  <c r="D3" i="1" l="1"/>
  <c r="A5" i="1" s="1"/>
  <c r="J92" i="35" l="1"/>
  <c r="HH103" i="51"/>
  <c r="B8" i="1" l="1"/>
  <c r="G8" i="1"/>
  <c r="I91" i="35"/>
  <c r="HH100" i="51" s="1"/>
  <c r="I90" i="35"/>
  <c r="F46" i="1"/>
  <c r="H46" i="1" l="1"/>
  <c r="H45" i="1"/>
  <c r="E1" i="1"/>
  <c r="Q46" i="1"/>
  <c r="P1" i="1" l="1"/>
  <c r="S7" i="1" l="1"/>
  <c r="BE135" i="1"/>
  <c r="BB135" i="1"/>
  <c r="AK7" i="1"/>
  <c r="AH7" i="1"/>
  <c r="AE7" i="1"/>
  <c r="GJ122" i="24" l="1"/>
  <c r="AY135" i="1"/>
  <c r="AN7" i="1" l="1"/>
  <c r="AN6" i="1"/>
  <c r="AK6" i="1"/>
  <c r="AH6" i="1"/>
  <c r="AE6" i="1"/>
  <c r="Z7" i="1"/>
  <c r="W7" i="1"/>
  <c r="W6" i="1"/>
  <c r="BH135" i="1" l="1"/>
  <c r="BH134" i="1"/>
  <c r="BE134" i="1"/>
  <c r="BB134" i="1"/>
  <c r="AY134" i="1"/>
  <c r="AT135" i="1"/>
  <c r="AP134" i="1"/>
  <c r="AP135" i="1"/>
  <c r="AA46" i="1" l="1"/>
  <c r="Q3" i="1" l="1"/>
  <c r="N6" i="1"/>
  <c r="EU111" i="24" l="1"/>
  <c r="EJ111" i="24"/>
  <c r="EU110" i="24"/>
  <c r="EJ110" i="24"/>
  <c r="DI182" i="24"/>
  <c r="DI108" i="24"/>
  <c r="CR182" i="24"/>
  <c r="CR108" i="24"/>
  <c r="AF109" i="24"/>
  <c r="AF110" i="24"/>
  <c r="CR181" i="24"/>
  <c r="DI180" i="24"/>
  <c r="CR179" i="24"/>
  <c r="DI177" i="24"/>
  <c r="CR107" i="24"/>
  <c r="CR106" i="24"/>
  <c r="CR105" i="24"/>
  <c r="CR103" i="24"/>
  <c r="DI181" i="24"/>
  <c r="CR180" i="24"/>
  <c r="DI179" i="24"/>
  <c r="CR177" i="24"/>
  <c r="DI107" i="24"/>
  <c r="DI106" i="24"/>
  <c r="DI105" i="24"/>
  <c r="DI103" i="24"/>
  <c r="CR178" i="24"/>
  <c r="DI178" i="24"/>
  <c r="CR104" i="24"/>
  <c r="DI104" i="24"/>
  <c r="EJ109" i="24"/>
  <c r="EJ107" i="24"/>
  <c r="EJ106" i="24"/>
  <c r="EU109" i="24"/>
  <c r="EU107" i="24"/>
  <c r="EU106" i="24"/>
  <c r="EU108" i="24"/>
  <c r="EJ108" i="24"/>
  <c r="EJ159" i="24"/>
  <c r="EU159" i="24"/>
  <c r="EJ122" i="24"/>
  <c r="EU122" i="24"/>
  <c r="AF108" i="24"/>
  <c r="AF106" i="24"/>
  <c r="AF107" i="24"/>
  <c r="AF104" i="24"/>
  <c r="AF105" i="24"/>
  <c r="GJ127" i="24" l="1"/>
  <c r="EU127" i="24"/>
  <c r="EJ127" i="24"/>
  <c r="V7" i="1"/>
  <c r="Q7" i="1"/>
  <c r="N7" i="1"/>
  <c r="V6" i="1"/>
  <c r="U6" i="1"/>
  <c r="T6" i="1"/>
  <c r="GJ121" i="24" l="1"/>
  <c r="GJ116" i="24" l="1"/>
  <c r="GJ146" i="24"/>
  <c r="GJ140" i="24"/>
  <c r="GJ152" i="24"/>
  <c r="GJ110" i="24" l="1"/>
  <c r="GJ111" i="24"/>
  <c r="GJ139" i="24"/>
  <c r="GL106" i="24"/>
  <c r="GJ106" i="24" s="1"/>
  <c r="GJ109" i="24"/>
  <c r="GJ107" i="24"/>
  <c r="GJ105" i="24"/>
  <c r="GJ108" i="24"/>
  <c r="EJ105" i="24" l="1"/>
  <c r="EU105" i="24"/>
  <c r="EJ140" i="24"/>
  <c r="EU140" i="24"/>
  <c r="EU152" i="24"/>
  <c r="EJ152" i="24"/>
  <c r="EU116" i="24"/>
  <c r="EJ116" i="24"/>
  <c r="EU146" i="24"/>
  <c r="EJ146" i="24"/>
  <c r="EJ139" i="24" l="1"/>
  <c r="EU139" i="24"/>
  <c r="EJ121" i="24"/>
  <c r="EU121" i="24"/>
  <c r="EK163" i="24" l="1"/>
  <c r="CR188" i="24" l="1"/>
  <c r="DI114" i="24"/>
  <c r="DI188" i="24"/>
  <c r="CR114" i="24"/>
  <c r="DI195" i="24"/>
  <c r="CR121" i="24"/>
  <c r="CR195" i="24"/>
  <c r="DI121" i="24"/>
  <c r="DI214" i="24"/>
  <c r="CR140" i="24"/>
  <c r="CR214" i="24"/>
  <c r="DI140" i="24"/>
  <c r="CR203" i="24"/>
  <c r="CR129" i="24"/>
  <c r="DI203" i="24"/>
  <c r="DI129" i="24"/>
  <c r="CR219" i="24"/>
  <c r="DI145" i="24"/>
  <c r="DI219" i="24"/>
  <c r="CR145" i="24"/>
  <c r="DI201" i="24" l="1"/>
  <c r="DI127" i="24"/>
  <c r="CR201" i="24"/>
  <c r="CR127" i="24"/>
  <c r="DI187" i="24"/>
  <c r="CR113" i="24"/>
  <c r="CR187" i="24"/>
  <c r="DI113" i="24"/>
  <c r="CR208" i="24"/>
  <c r="DI134" i="24"/>
  <c r="DI208" i="24"/>
  <c r="CR134" i="24"/>
  <c r="DI200" i="24" l="1"/>
  <c r="CR126" i="24"/>
  <c r="CR200" i="24"/>
  <c r="DI126" i="24"/>
  <c r="DI186" i="24"/>
  <c r="DI112" i="24"/>
  <c r="CR186" i="24"/>
  <c r="CR112" i="24"/>
  <c r="Q6" i="1" l="1"/>
  <c r="R3" i="1"/>
  <c r="S3" i="1" s="1"/>
  <c r="BP119" i="24" l="1"/>
  <c r="T25" i="1" s="1"/>
  <c r="BP120" i="24"/>
  <c r="T26" i="1" s="1"/>
  <c r="BP117" i="24"/>
  <c r="T23" i="1" s="1"/>
  <c r="BP118" i="24"/>
  <c r="T24" i="1" s="1"/>
  <c r="BP115" i="24"/>
  <c r="T21" i="1" s="1"/>
  <c r="BP116" i="24"/>
  <c r="T22" i="1" s="1"/>
  <c r="BP113" i="24"/>
  <c r="T19" i="1" s="1"/>
  <c r="BP114" i="24"/>
  <c r="T20" i="1" s="1"/>
  <c r="BP111" i="24"/>
  <c r="T17" i="1" s="1"/>
  <c r="BP112" i="24"/>
  <c r="T18" i="1" s="1"/>
  <c r="BP108" i="24"/>
  <c r="T14" i="1" s="1"/>
  <c r="BP106" i="24"/>
  <c r="T12" i="1" s="1"/>
  <c r="BP107" i="24"/>
  <c r="T13" i="1" s="1"/>
  <c r="BP110" i="24"/>
  <c r="T16" i="1" s="1"/>
  <c r="BP109" i="24"/>
  <c r="T15" i="1" s="1"/>
  <c r="Z6" i="1"/>
  <c r="AT134" i="1"/>
  <c r="S39" i="1" l="1"/>
  <c r="T39" i="1"/>
  <c r="AL15" i="1"/>
  <c r="AG15" i="1"/>
  <c r="AJ15" i="1"/>
  <c r="AA15" i="1"/>
  <c r="AF15" i="1"/>
  <c r="AE15" i="1"/>
  <c r="AC15" i="1"/>
  <c r="AM15" i="1"/>
  <c r="AB15" i="1"/>
  <c r="AI15" i="1"/>
  <c r="Z15" i="1"/>
  <c r="T45" i="1"/>
  <c r="AH45" i="1"/>
  <c r="T46" i="1"/>
  <c r="AH46" i="1"/>
  <c r="AH15" i="1" l="1"/>
  <c r="R39" i="1"/>
  <c r="Q32" i="1"/>
  <c r="Y15" i="1"/>
  <c r="Q30" i="1"/>
  <c r="AD15" i="1"/>
  <c r="Q34" i="1"/>
  <c r="Q31" i="1"/>
  <c r="AK15" i="1"/>
  <c r="Q33" i="1"/>
  <c r="T37" i="1" l="1"/>
  <c r="S33" i="1"/>
  <c r="U33" i="1"/>
  <c r="V33" i="1"/>
  <c r="R33" i="1"/>
  <c r="T33" i="1" s="1"/>
  <c r="S31" i="1"/>
  <c r="V31" i="1"/>
  <c r="U31" i="1"/>
  <c r="R31" i="1"/>
  <c r="T31" i="1" s="1"/>
  <c r="S30" i="1"/>
  <c r="R37" i="1"/>
  <c r="Q37" i="1"/>
  <c r="U30" i="1"/>
  <c r="S37" i="1"/>
  <c r="R30" i="1"/>
  <c r="T30" i="1" s="1"/>
  <c r="V30" i="1"/>
  <c r="U34" i="1"/>
  <c r="S34" i="1"/>
  <c r="V34" i="1"/>
  <c r="R34" i="1"/>
  <c r="T34" i="1" s="1"/>
  <c r="Q39" i="1"/>
  <c r="V32" i="1"/>
  <c r="S32" i="1"/>
  <c r="R32" i="1"/>
  <c r="T32" i="1" s="1"/>
  <c r="U32" i="1"/>
  <c r="AY214" i="1" l="1"/>
  <c r="AY208" i="1"/>
  <c r="AY247" i="1"/>
  <c r="AY155" i="1"/>
  <c r="AY199" i="1"/>
  <c r="AY147" i="1"/>
  <c r="AY237" i="1"/>
  <c r="AY165" i="1"/>
  <c r="AY229" i="1"/>
  <c r="AY253" i="1"/>
  <c r="AY192" i="1"/>
  <c r="AY239" i="1"/>
  <c r="AY248" i="1"/>
  <c r="AY157" i="1"/>
  <c r="AY161" i="1"/>
  <c r="AY177" i="1"/>
  <c r="AY207" i="1"/>
  <c r="AY202" i="1"/>
  <c r="AY224" i="1"/>
  <c r="AY206" i="1"/>
  <c r="AY221" i="1"/>
  <c r="AY174" i="1"/>
  <c r="AY166" i="1"/>
  <c r="AY178" i="1"/>
  <c r="AY228" i="1"/>
  <c r="AY172" i="1"/>
  <c r="AY250" i="1"/>
  <c r="AY143" i="1"/>
  <c r="AY180" i="1"/>
  <c r="AY205" i="1"/>
  <c r="AY210" i="1"/>
  <c r="AY152" i="1"/>
  <c r="AY212" i="1"/>
  <c r="AY217" i="1"/>
  <c r="AY153" i="1"/>
  <c r="AY219" i="1"/>
  <c r="AY149" i="1"/>
  <c r="AY168" i="1"/>
  <c r="AY209" i="1"/>
  <c r="AY236" i="1"/>
  <c r="AY222" i="1"/>
  <c r="AY238" i="1"/>
  <c r="AY194" i="1"/>
  <c r="AY169" i="1"/>
  <c r="AY190" i="1"/>
  <c r="AY220" i="1"/>
  <c r="AY227" i="1"/>
  <c r="AY141" i="1"/>
  <c r="AY216" i="1"/>
  <c r="AY197" i="1"/>
  <c r="AY252" i="1"/>
  <c r="AY171" i="1"/>
  <c r="AY163" i="1"/>
  <c r="AY158" i="1"/>
  <c r="AY144" i="1"/>
  <c r="AY230" i="1"/>
  <c r="AY225" i="1"/>
  <c r="AY176" i="1"/>
  <c r="AY204" i="1"/>
  <c r="AY243" i="1"/>
  <c r="AY245" i="1"/>
  <c r="AY213" i="1"/>
  <c r="AY151" i="1"/>
  <c r="AY167" i="1"/>
  <c r="AY226" i="1"/>
  <c r="AY251" i="1"/>
  <c r="AY223" i="1"/>
  <c r="AY182" i="1"/>
  <c r="AY189" i="1"/>
  <c r="AY235" i="1"/>
  <c r="AY164" i="1"/>
  <c r="AY196" i="1"/>
  <c r="AY188" i="1"/>
  <c r="AY195" i="1"/>
  <c r="AY193" i="1"/>
  <c r="AY156" i="1"/>
  <c r="AY185" i="1"/>
  <c r="AY142" i="1"/>
  <c r="AY186" i="1"/>
  <c r="AY241" i="1"/>
  <c r="AY150" i="1"/>
  <c r="AY232" i="1"/>
  <c r="AY159" i="1"/>
  <c r="AY211" i="1"/>
  <c r="AY203" i="1"/>
  <c r="AY162" i="1"/>
  <c r="AY179" i="1"/>
  <c r="AY170" i="1"/>
  <c r="AY233" i="1"/>
  <c r="AY234" i="1"/>
  <c r="AY154" i="1"/>
  <c r="AY148" i="1"/>
  <c r="AY255" i="1"/>
  <c r="AY198" i="1"/>
  <c r="AY187" i="1"/>
  <c r="AY242" i="1"/>
  <c r="AY257" i="1"/>
  <c r="AY246" i="1"/>
  <c r="AY231" i="1"/>
  <c r="AY200" i="1"/>
  <c r="AY218" i="1"/>
  <c r="AY215" i="1"/>
  <c r="AY201" i="1"/>
  <c r="AY254" i="1"/>
  <c r="AY240" i="1"/>
  <c r="AY181" i="1"/>
  <c r="AY183" i="1"/>
  <c r="AY184" i="1"/>
  <c r="AY175" i="1"/>
  <c r="AY173" i="1"/>
  <c r="AY160" i="1"/>
  <c r="AY146" i="1"/>
  <c r="AY191" i="1"/>
  <c r="AY256" i="1"/>
  <c r="AY244" i="1"/>
  <c r="AY145" i="1"/>
  <c r="AY249" i="1"/>
  <c r="AS146" i="1"/>
  <c r="AS205" i="1"/>
  <c r="AS225" i="1"/>
  <c r="AS191" i="1"/>
  <c r="AS142" i="1"/>
  <c r="AS221" i="1"/>
  <c r="AS175" i="1"/>
  <c r="AS228" i="1"/>
  <c r="AS194" i="1"/>
  <c r="AS232" i="1"/>
  <c r="AS166" i="1"/>
  <c r="AS211" i="1"/>
  <c r="AS189" i="1"/>
  <c r="AS257" i="1"/>
  <c r="AS235" i="1"/>
  <c r="AS220" i="1"/>
  <c r="AS204" i="1"/>
  <c r="AS254" i="1"/>
  <c r="AS155" i="1"/>
  <c r="AS147" i="1"/>
  <c r="AS253" i="1"/>
  <c r="AS252" i="1"/>
  <c r="AS227" i="1"/>
  <c r="AS213" i="1"/>
  <c r="AS209" i="1"/>
  <c r="AS241" i="1"/>
  <c r="AS242" i="1"/>
  <c r="AS177" i="1"/>
  <c r="AS185" i="1"/>
  <c r="AS210" i="1"/>
  <c r="AS234" i="1"/>
  <c r="AS250" i="1"/>
  <c r="AS186" i="1"/>
  <c r="AS161" i="1"/>
  <c r="AS162" i="1"/>
  <c r="AS256" i="1"/>
  <c r="AS169" i="1"/>
  <c r="AS195" i="1"/>
  <c r="AS200" i="1"/>
  <c r="AS159" i="1"/>
  <c r="AS171" i="1"/>
  <c r="AS157" i="1"/>
  <c r="AS154" i="1"/>
  <c r="AS143" i="1"/>
  <c r="AS182" i="1"/>
  <c r="AS179" i="1"/>
  <c r="AS156" i="1"/>
  <c r="AS170" i="1"/>
  <c r="AS168" i="1"/>
  <c r="AS231" i="1"/>
  <c r="AS226" i="1"/>
  <c r="AS212" i="1"/>
  <c r="AS158" i="1"/>
  <c r="AS198" i="1"/>
  <c r="AS184" i="1"/>
  <c r="AS251" i="1"/>
  <c r="AS203" i="1"/>
  <c r="AS217" i="1"/>
  <c r="AS222" i="1"/>
  <c r="AS152" i="1"/>
  <c r="AS183" i="1"/>
  <c r="AS206" i="1"/>
  <c r="AS240" i="1"/>
  <c r="AS160" i="1"/>
  <c r="AS181" i="1"/>
  <c r="AS202" i="1"/>
  <c r="AS249" i="1"/>
  <c r="AS148" i="1"/>
  <c r="AS145" i="1"/>
  <c r="AS245" i="1"/>
  <c r="AS236" i="1"/>
  <c r="AS164" i="1"/>
  <c r="AS197" i="1"/>
  <c r="AS233" i="1"/>
  <c r="AS151" i="1"/>
  <c r="AS239" i="1"/>
  <c r="AS167" i="1"/>
  <c r="AS190" i="1"/>
  <c r="AS165" i="1"/>
  <c r="AS144" i="1"/>
  <c r="AS246" i="1"/>
  <c r="AS196" i="1"/>
  <c r="AS163" i="1"/>
  <c r="AS248" i="1"/>
  <c r="AS224" i="1"/>
  <c r="AS247" i="1"/>
  <c r="AS215" i="1"/>
  <c r="AS174" i="1"/>
  <c r="AS214" i="1"/>
  <c r="AS219" i="1"/>
  <c r="AS172" i="1"/>
  <c r="AS176" i="1"/>
  <c r="AS208" i="1"/>
  <c r="AS193" i="1"/>
  <c r="AS237" i="1"/>
  <c r="AS243" i="1"/>
  <c r="AS216" i="1"/>
  <c r="AS255" i="1"/>
  <c r="AS229" i="1"/>
  <c r="AS192" i="1"/>
  <c r="AS201" i="1"/>
  <c r="AS230" i="1"/>
  <c r="AS178" i="1"/>
  <c r="AS150" i="1"/>
  <c r="AS173" i="1"/>
  <c r="AS141" i="1"/>
  <c r="AS223" i="1"/>
  <c r="AS244" i="1"/>
  <c r="AS238" i="1"/>
  <c r="AS199" i="1"/>
  <c r="AS207" i="1"/>
  <c r="AS218" i="1"/>
  <c r="AS188" i="1"/>
  <c r="AS153" i="1"/>
  <c r="AS187" i="1"/>
  <c r="AS149" i="1"/>
  <c r="AS180" i="1"/>
  <c r="AV204" i="1"/>
  <c r="AV212" i="1"/>
  <c r="AV162" i="1"/>
  <c r="AV230" i="1"/>
  <c r="AV164" i="1"/>
  <c r="AV233" i="1"/>
  <c r="AV185" i="1"/>
  <c r="AV186" i="1"/>
  <c r="AV179" i="1"/>
  <c r="AV197" i="1"/>
  <c r="AV235" i="1"/>
  <c r="AV152" i="1"/>
  <c r="AV253" i="1"/>
  <c r="AV222" i="1"/>
  <c r="AV249" i="1"/>
  <c r="AV232" i="1"/>
  <c r="AV242" i="1"/>
  <c r="AV157" i="1"/>
  <c r="AV200" i="1"/>
  <c r="AV144" i="1"/>
  <c r="AV146" i="1"/>
  <c r="AV160" i="1"/>
  <c r="AV205" i="1"/>
  <c r="AV217" i="1"/>
  <c r="AV206" i="1"/>
  <c r="AV169" i="1"/>
  <c r="AV154" i="1"/>
  <c r="AV202" i="1"/>
  <c r="AV184" i="1"/>
  <c r="AV178" i="1"/>
  <c r="AV145" i="1"/>
  <c r="AV177" i="1"/>
  <c r="AV254" i="1"/>
  <c r="AV163" i="1"/>
  <c r="AV189" i="1"/>
  <c r="AV196" i="1"/>
  <c r="AV180" i="1"/>
  <c r="AV181" i="1"/>
  <c r="AV231" i="1"/>
  <c r="AV203" i="1"/>
  <c r="AV210" i="1"/>
  <c r="AV245" i="1"/>
  <c r="AV244" i="1"/>
  <c r="AV159" i="1"/>
  <c r="AV151" i="1"/>
  <c r="AV199" i="1"/>
  <c r="AV195" i="1"/>
  <c r="AV224" i="1"/>
  <c r="AV142" i="1"/>
  <c r="AV201" i="1"/>
  <c r="AV192" i="1"/>
  <c r="AV251" i="1"/>
  <c r="AV168" i="1"/>
  <c r="AV234" i="1"/>
  <c r="AV216" i="1"/>
  <c r="AV220" i="1"/>
  <c r="AV250" i="1"/>
  <c r="AV214" i="1"/>
  <c r="AV241" i="1"/>
  <c r="AV246" i="1"/>
  <c r="AV247" i="1"/>
  <c r="AV236" i="1"/>
  <c r="AV215" i="1"/>
  <c r="AV165" i="1"/>
  <c r="AV227" i="1"/>
  <c r="AV256" i="1"/>
  <c r="AV143" i="1"/>
  <c r="AV147" i="1"/>
  <c r="AV240" i="1"/>
  <c r="AV156" i="1"/>
  <c r="AV229" i="1"/>
  <c r="AV228" i="1"/>
  <c r="AV170" i="1"/>
  <c r="AV191" i="1"/>
  <c r="AV193" i="1"/>
  <c r="AV148" i="1"/>
  <c r="AV221" i="1"/>
  <c r="AV149" i="1"/>
  <c r="AV176" i="1"/>
  <c r="AV248" i="1"/>
  <c r="AV208" i="1"/>
  <c r="AV150" i="1"/>
  <c r="AV182" i="1"/>
  <c r="AV225" i="1"/>
  <c r="AV171" i="1"/>
  <c r="AV161" i="1"/>
  <c r="AV153" i="1"/>
  <c r="AV188" i="1"/>
  <c r="AV183" i="1"/>
  <c r="AV252" i="1"/>
  <c r="AV173" i="1"/>
  <c r="AV255" i="1"/>
  <c r="AV207" i="1"/>
  <c r="AV218" i="1"/>
  <c r="AV209" i="1"/>
  <c r="AV190" i="1"/>
  <c r="AV172" i="1"/>
  <c r="AV198" i="1"/>
  <c r="AV257" i="1"/>
  <c r="AV226" i="1"/>
  <c r="AV174" i="1"/>
  <c r="AV238" i="1"/>
  <c r="AV155" i="1"/>
  <c r="AV211" i="1"/>
  <c r="AV166" i="1"/>
  <c r="AV223" i="1"/>
  <c r="AV158" i="1"/>
  <c r="AV175" i="1"/>
  <c r="AV167" i="1"/>
  <c r="AV194" i="1"/>
  <c r="AV219" i="1"/>
  <c r="AV239" i="1"/>
  <c r="AV237" i="1"/>
  <c r="AV141" i="1"/>
  <c r="AV213" i="1"/>
  <c r="AV243" i="1"/>
  <c r="AV187" i="1"/>
  <c r="BE146" i="1"/>
  <c r="BE148" i="1"/>
  <c r="BE152" i="1"/>
  <c r="BE147" i="1"/>
  <c r="BE245" i="1"/>
  <c r="BE223" i="1"/>
  <c r="BE253" i="1"/>
  <c r="BE225" i="1"/>
  <c r="BE248" i="1"/>
  <c r="BE217" i="1"/>
  <c r="BE187" i="1"/>
  <c r="BE202" i="1"/>
  <c r="BE218" i="1"/>
  <c r="BE254" i="1"/>
  <c r="BE237" i="1"/>
  <c r="BE211" i="1"/>
  <c r="BE143" i="1"/>
  <c r="BE224" i="1"/>
  <c r="BE241" i="1"/>
  <c r="BE184" i="1"/>
  <c r="BE200" i="1"/>
  <c r="BE161" i="1"/>
  <c r="BE244" i="1"/>
  <c r="BE150" i="1"/>
  <c r="BE167" i="1"/>
  <c r="BE158" i="1"/>
  <c r="BE222" i="1"/>
  <c r="BE195" i="1"/>
  <c r="BE177" i="1"/>
  <c r="BE179" i="1"/>
  <c r="BE173" i="1"/>
  <c r="BE172" i="1"/>
  <c r="BE242" i="1"/>
  <c r="BE208" i="1"/>
  <c r="BE190" i="1"/>
  <c r="BE183" i="1"/>
  <c r="BE174" i="1"/>
  <c r="BE176" i="1"/>
  <c r="BE213" i="1"/>
  <c r="BE186" i="1"/>
  <c r="BE198" i="1"/>
  <c r="BE151" i="1"/>
  <c r="BE205" i="1"/>
  <c r="BE169" i="1"/>
  <c r="BE236" i="1"/>
  <c r="BE178" i="1"/>
  <c r="BE247" i="1"/>
  <c r="BE203" i="1"/>
  <c r="BE234" i="1"/>
  <c r="BE196" i="1"/>
  <c r="BE235" i="1"/>
  <c r="BE156" i="1"/>
  <c r="BE197" i="1"/>
  <c r="BE212" i="1"/>
  <c r="BE170" i="1"/>
  <c r="BE243" i="1"/>
  <c r="BE164" i="1"/>
  <c r="BE194" i="1"/>
  <c r="BE159" i="1"/>
  <c r="BE144" i="1"/>
  <c r="BE238" i="1"/>
  <c r="BE226" i="1"/>
  <c r="BE221" i="1"/>
  <c r="BE249" i="1"/>
  <c r="BE166" i="1"/>
  <c r="BE255" i="1"/>
  <c r="BE191" i="1"/>
  <c r="BE251" i="1"/>
  <c r="BE257" i="1"/>
  <c r="BE258" i="1"/>
  <c r="BE250" i="1"/>
  <c r="BE228" i="1"/>
  <c r="BE256" i="1"/>
  <c r="BE180" i="1"/>
  <c r="BE157" i="1"/>
  <c r="BE214" i="1"/>
  <c r="BE168" i="1"/>
  <c r="BE181" i="1"/>
  <c r="BE246" i="1"/>
  <c r="BE201" i="1"/>
  <c r="BE252" i="1"/>
  <c r="BE220" i="1"/>
  <c r="BE207" i="1"/>
  <c r="BE192" i="1"/>
  <c r="BE163" i="1"/>
  <c r="BE233" i="1"/>
  <c r="BE165" i="1"/>
  <c r="BE149" i="1"/>
  <c r="BE240" i="1"/>
  <c r="BE162" i="1"/>
  <c r="BE206" i="1"/>
  <c r="BE229" i="1"/>
  <c r="BE230" i="1"/>
  <c r="BE227" i="1"/>
  <c r="BE239" i="1"/>
  <c r="BE145" i="1"/>
  <c r="BE182" i="1"/>
  <c r="BE232" i="1"/>
  <c r="BE175" i="1"/>
  <c r="BE185" i="1"/>
  <c r="BE155" i="1"/>
  <c r="BE210" i="1"/>
  <c r="BE189" i="1"/>
  <c r="BE153" i="1"/>
  <c r="BE216" i="1"/>
  <c r="BE160" i="1"/>
  <c r="BE199" i="1"/>
  <c r="BE231" i="1"/>
  <c r="BE204" i="1"/>
  <c r="BE142" i="1"/>
  <c r="BE154" i="1"/>
  <c r="BE188" i="1"/>
  <c r="BE209" i="1"/>
  <c r="BE171" i="1"/>
  <c r="BE215" i="1"/>
  <c r="BE141" i="1"/>
  <c r="BE219" i="1"/>
  <c r="BE193" i="1"/>
  <c r="BB216" i="1"/>
  <c r="BB221" i="1"/>
  <c r="BB186" i="1"/>
  <c r="BB155" i="1"/>
  <c r="BB143" i="1"/>
  <c r="BB164" i="1"/>
  <c r="BB168" i="1"/>
  <c r="BB160" i="1"/>
  <c r="BB202" i="1"/>
  <c r="BB242" i="1"/>
  <c r="BB170" i="1"/>
  <c r="BB169" i="1"/>
  <c r="BB211" i="1"/>
  <c r="BB229" i="1"/>
  <c r="BB179" i="1"/>
  <c r="BB219" i="1"/>
  <c r="BB243" i="1"/>
  <c r="BB172" i="1"/>
  <c r="BB195" i="1"/>
  <c r="BB188" i="1"/>
  <c r="BB208" i="1"/>
  <c r="BB153" i="1"/>
  <c r="BB244" i="1"/>
  <c r="BB156" i="1"/>
  <c r="BB147" i="1"/>
  <c r="BB171" i="1"/>
  <c r="BB217" i="1"/>
  <c r="BB255" i="1"/>
  <c r="BB151" i="1"/>
  <c r="BB252" i="1"/>
  <c r="BB162" i="1"/>
  <c r="BB200" i="1"/>
  <c r="BB166" i="1"/>
  <c r="BB173" i="1"/>
  <c r="BB223" i="1"/>
  <c r="BB245" i="1"/>
  <c r="BB201" i="1"/>
  <c r="BB249" i="1"/>
  <c r="BB176" i="1"/>
  <c r="BB141" i="1"/>
  <c r="BB175" i="1"/>
  <c r="BB256" i="1"/>
  <c r="BB198" i="1"/>
  <c r="BB251" i="1"/>
  <c r="BB148" i="1"/>
  <c r="BB253" i="1"/>
  <c r="BB225" i="1"/>
  <c r="BB248" i="1"/>
  <c r="BB224" i="1"/>
  <c r="BB254" i="1"/>
  <c r="BB154" i="1"/>
  <c r="BB197" i="1"/>
  <c r="BB246" i="1"/>
  <c r="BB149" i="1"/>
  <c r="BB146" i="1"/>
  <c r="BB210" i="1"/>
  <c r="BB214" i="1"/>
  <c r="BB205" i="1"/>
  <c r="BB144" i="1"/>
  <c r="BB234" i="1"/>
  <c r="BB165" i="1"/>
  <c r="BB215" i="1"/>
  <c r="BB207" i="1"/>
  <c r="BB220" i="1"/>
  <c r="BB177" i="1"/>
  <c r="BB190" i="1"/>
  <c r="BB152" i="1"/>
  <c r="BB222" i="1"/>
  <c r="BB230" i="1"/>
  <c r="BB196" i="1"/>
  <c r="BB236" i="1"/>
  <c r="BB241" i="1"/>
  <c r="BB183" i="1"/>
  <c r="BB206" i="1"/>
  <c r="BB213" i="1"/>
  <c r="BB232" i="1"/>
  <c r="BB182" i="1"/>
  <c r="BB233" i="1"/>
  <c r="BB257" i="1"/>
  <c r="BB185" i="1"/>
  <c r="BB194" i="1"/>
  <c r="BB240" i="1"/>
  <c r="BB189" i="1"/>
  <c r="BB158" i="1"/>
  <c r="BB145" i="1"/>
  <c r="BB150" i="1"/>
  <c r="BB212" i="1"/>
  <c r="BB193" i="1"/>
  <c r="BB231" i="1"/>
  <c r="BB227" i="1"/>
  <c r="BB181" i="1"/>
  <c r="BB174" i="1"/>
  <c r="BB203" i="1"/>
  <c r="BB159" i="1"/>
  <c r="BB226" i="1"/>
  <c r="BB204" i="1"/>
  <c r="BB239" i="1"/>
  <c r="BB209" i="1"/>
  <c r="BB184" i="1"/>
  <c r="BB218" i="1"/>
  <c r="BB180" i="1"/>
  <c r="BB199" i="1"/>
  <c r="BB191" i="1"/>
  <c r="BB142" i="1"/>
  <c r="BB192" i="1"/>
  <c r="BB163" i="1"/>
  <c r="BB178" i="1"/>
  <c r="BB161" i="1"/>
  <c r="BB247" i="1"/>
  <c r="BB235" i="1"/>
  <c r="BB167" i="1"/>
  <c r="BB250" i="1"/>
  <c r="BB157" i="1"/>
  <c r="BB187" i="1"/>
  <c r="BB237" i="1"/>
  <c r="BB238" i="1"/>
  <c r="BB228" i="1"/>
  <c r="BB258" i="1" l="1"/>
  <c r="AK36" i="1"/>
  <c r="AV258" i="1"/>
  <c r="AD36" i="1"/>
  <c r="Y36" i="1"/>
  <c r="AS258" i="1"/>
  <c r="AY258" i="1"/>
  <c r="AH36"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interval="60" name="Conexão1" type="4" refreshedVersion="6" background="1" refreshOnLoad="1">
    <webPr sourceData="1" parsePre="1" consecutive="1" xl2000="1" url="https://www.wikidates.org/br/data-de-hoje.html"/>
  </connection>
</connections>
</file>

<file path=xl/sharedStrings.xml><?xml version="1.0" encoding="utf-8"?>
<sst xmlns="http://schemas.openxmlformats.org/spreadsheetml/2006/main" count="12062" uniqueCount="2121">
  <si>
    <t>Compreensão</t>
  </si>
  <si>
    <t>-</t>
  </si>
  <si>
    <t>Score</t>
  </si>
  <si>
    <t>Avaliação</t>
  </si>
  <si>
    <t>Percentil</t>
  </si>
  <si>
    <t>0,1</t>
  </si>
  <si>
    <t>49-66</t>
  </si>
  <si>
    <t>48-68</t>
  </si>
  <si>
    <t>66,0</t>
  </si>
  <si>
    <t>97-114</t>
  </si>
  <si>
    <t>0,2</t>
  </si>
  <si>
    <t>50-67</t>
  </si>
  <si>
    <t>49-69</t>
  </si>
  <si>
    <t>52-69</t>
  </si>
  <si>
    <t>50-71</t>
  </si>
  <si>
    <t>70,0</t>
  </si>
  <si>
    <t>99-116</t>
  </si>
  <si>
    <t>0,3</t>
  </si>
  <si>
    <t>53-70</t>
  </si>
  <si>
    <t>51-71</t>
  </si>
  <si>
    <t>54-71</t>
  </si>
  <si>
    <t>52-72</t>
  </si>
  <si>
    <t>77,0</t>
  </si>
  <si>
    <t>102-119</t>
  </si>
  <si>
    <t>1,0</t>
  </si>
  <si>
    <t>55-72</t>
  </si>
  <si>
    <t>53-73</t>
  </si>
  <si>
    <t>81,0</t>
  </si>
  <si>
    <t>104-121</t>
  </si>
  <si>
    <t>58-75</t>
  </si>
  <si>
    <t>56-76</t>
  </si>
  <si>
    <t>105-122</t>
  </si>
  <si>
    <t>58-78</t>
  </si>
  <si>
    <t>87,0</t>
  </si>
  <si>
    <t>107-124</t>
  </si>
  <si>
    <t>109-126</t>
  </si>
  <si>
    <t>2,0</t>
  </si>
  <si>
    <t>62-79</t>
  </si>
  <si>
    <t>90,0</t>
  </si>
  <si>
    <t>61-81</t>
  </si>
  <si>
    <t>92,0</t>
  </si>
  <si>
    <t>111-128</t>
  </si>
  <si>
    <t>63-83</t>
  </si>
  <si>
    <t>93,0</t>
  </si>
  <si>
    <t>3,0</t>
  </si>
  <si>
    <t>113-130</t>
  </si>
  <si>
    <t>4,0</t>
  </si>
  <si>
    <t>95,0</t>
  </si>
  <si>
    <t>114-131</t>
  </si>
  <si>
    <t>5,0</t>
  </si>
  <si>
    <t>66-86</t>
  </si>
  <si>
    <t>69-86</t>
  </si>
  <si>
    <t>96,0</t>
  </si>
  <si>
    <t>68-88</t>
  </si>
  <si>
    <t>97,0</t>
  </si>
  <si>
    <t>118-135</t>
  </si>
  <si>
    <t>7,0</t>
  </si>
  <si>
    <t>71-88</t>
  </si>
  <si>
    <t>69-89</t>
  </si>
  <si>
    <t>98,0</t>
  </si>
  <si>
    <t>71-91</t>
  </si>
  <si>
    <t>118-138</t>
  </si>
  <si>
    <t>72-92</t>
  </si>
  <si>
    <t>121-138</t>
  </si>
  <si>
    <t>120-140</t>
  </si>
  <si>
    <t>11,0</t>
  </si>
  <si>
    <t>99,0</t>
  </si>
  <si>
    <t>121-141</t>
  </si>
  <si>
    <t>13,0</t>
  </si>
  <si>
    <t>74-94</t>
  </si>
  <si>
    <t>123-140</t>
  </si>
  <si>
    <t>14,0</t>
  </si>
  <si>
    <t>125-142</t>
  </si>
  <si>
    <t>76-96</t>
  </si>
  <si>
    <t>79-96</t>
  </si>
  <si>
    <t>21,0</t>
  </si>
  <si>
    <t>99,5</t>
  </si>
  <si>
    <t>127-147</t>
  </si>
  <si>
    <t>81-98</t>
  </si>
  <si>
    <t>128-148</t>
  </si>
  <si>
    <t>25,0</t>
  </si>
  <si>
    <t>81-101</t>
  </si>
  <si>
    <t>130-147</t>
  </si>
  <si>
    <t>30,0</t>
  </si>
  <si>
    <t>84-101</t>
  </si>
  <si>
    <t>99,7</t>
  </si>
  <si>
    <t>131-148</t>
  </si>
  <si>
    <t>83-103</t>
  </si>
  <si>
    <t>34,0</t>
  </si>
  <si>
    <t>86-103</t>
  </si>
  <si>
    <t>37,0</t>
  </si>
  <si>
    <t>88-105</t>
  </si>
  <si>
    <t>99,8</t>
  </si>
  <si>
    <t>132-149</t>
  </si>
  <si>
    <t>42,0</t>
  </si>
  <si>
    <t>88-108</t>
  </si>
  <si>
    <t>90-107</t>
  </si>
  <si>
    <t>50,0</t>
  </si>
  <si>
    <t>90-110</t>
  </si>
  <si>
    <t>131-151</t>
  </si>
  <si>
    <t>93-110</t>
  </si>
  <si>
    <t>55,0</t>
  </si>
  <si>
    <t>61,0</t>
  </si>
  <si>
    <t>95-112</t>
  </si>
  <si>
    <t>99,9</t>
  </si>
  <si>
    <t>134-151</t>
  </si>
  <si>
    <t>118-134</t>
  </si>
  <si>
    <t>125-141</t>
  </si>
  <si>
    <t>133-149</t>
  </si>
  <si>
    <t>134-150</t>
  </si>
  <si>
    <t>135-151</t>
  </si>
  <si>
    <t>Memória</t>
  </si>
  <si>
    <t>Confiança</t>
  </si>
  <si>
    <t>51-68</t>
  </si>
  <si>
    <t>50-70</t>
  </si>
  <si>
    <t>73,0</t>
  </si>
  <si>
    <t>100-117</t>
  </si>
  <si>
    <t>0,5</t>
  </si>
  <si>
    <t>84,0</t>
  </si>
  <si>
    <t>57-77</t>
  </si>
  <si>
    <t>60-77</t>
  </si>
  <si>
    <t>63-80</t>
  </si>
  <si>
    <t>62-82</t>
  </si>
  <si>
    <t>65-82</t>
  </si>
  <si>
    <t>67-84</t>
  </si>
  <si>
    <t>116-133</t>
  </si>
  <si>
    <t>120-136</t>
  </si>
  <si>
    <t>9,0</t>
  </si>
  <si>
    <t>73-89</t>
  </si>
  <si>
    <t>74-91</t>
  </si>
  <si>
    <t>76-93</t>
  </si>
  <si>
    <t>78-94</t>
  </si>
  <si>
    <t>127-144</t>
  </si>
  <si>
    <t>18,0</t>
  </si>
  <si>
    <t>78-98</t>
  </si>
  <si>
    <t>129-145</t>
  </si>
  <si>
    <t>79-100</t>
  </si>
  <si>
    <t>83-100</t>
  </si>
  <si>
    <t>85-105</t>
  </si>
  <si>
    <t>136-153</t>
  </si>
  <si>
    <t>86-106</t>
  </si>
  <si>
    <t>92-108</t>
  </si>
  <si>
    <t>111-131</t>
  </si>
  <si>
    <t>134-154</t>
  </si>
  <si>
    <t>Estado Civil</t>
  </si>
  <si>
    <t>Lateralidade</t>
  </si>
  <si>
    <t>Escolaridade</t>
  </si>
  <si>
    <t xml:space="preserve">  Sexo    </t>
  </si>
  <si>
    <t>Data de Nasc</t>
  </si>
  <si>
    <t>VelocData de Nasc?de</t>
  </si>
  <si>
    <t>Fone</t>
  </si>
  <si>
    <t>RESULTADO</t>
  </si>
  <si>
    <t>Raça</t>
  </si>
  <si>
    <t>Atividade</t>
  </si>
  <si>
    <t>Idade</t>
  </si>
  <si>
    <t>ICV-IOP</t>
  </si>
  <si>
    <t>IOP-IVP</t>
  </si>
  <si>
    <t>ICV-IMO</t>
  </si>
  <si>
    <t>IMO-IVP</t>
  </si>
  <si>
    <t>ICV-IVP</t>
  </si>
  <si>
    <t>Logradouro e número</t>
  </si>
  <si>
    <t>Nome</t>
  </si>
  <si>
    <t>Município/Estado</t>
  </si>
  <si>
    <t>Fora da tabela</t>
  </si>
  <si>
    <t>50-64</t>
  </si>
  <si>
    <t>49-65</t>
  </si>
  <si>
    <t>54-68</t>
  </si>
  <si>
    <t>57-70</t>
  </si>
  <si>
    <t>59-73</t>
  </si>
  <si>
    <t>63-77</t>
  </si>
  <si>
    <t>62-78</t>
  </si>
  <si>
    <t>66-80</t>
  </si>
  <si>
    <t>65-81</t>
  </si>
  <si>
    <t>67-81</t>
  </si>
  <si>
    <t>66-82</t>
  </si>
  <si>
    <t>69-83</t>
  </si>
  <si>
    <t>68-84</t>
  </si>
  <si>
    <t>6,0</t>
  </si>
  <si>
    <t>71-84</t>
  </si>
  <si>
    <t>72-86</t>
  </si>
  <si>
    <t>71-87</t>
  </si>
  <si>
    <t>74-88</t>
  </si>
  <si>
    <t>12,0</t>
  </si>
  <si>
    <t>76-89</t>
  </si>
  <si>
    <t>78-91</t>
  </si>
  <si>
    <t>79-93</t>
  </si>
  <si>
    <t>19,0</t>
  </si>
  <si>
    <t>81-95</t>
  </si>
  <si>
    <t>80-96</t>
  </si>
  <si>
    <t>23,0</t>
  </si>
  <si>
    <t>83-96</t>
  </si>
  <si>
    <t>27,0</t>
  </si>
  <si>
    <t>85-98</t>
  </si>
  <si>
    <t>32,0</t>
  </si>
  <si>
    <t>86-100</t>
  </si>
  <si>
    <t>85-101</t>
  </si>
  <si>
    <t>88-102</t>
  </si>
  <si>
    <t>39,0</t>
  </si>
  <si>
    <t>89-103</t>
  </si>
  <si>
    <t>45,0</t>
  </si>
  <si>
    <t>91-105</t>
  </si>
  <si>
    <t>90-106</t>
  </si>
  <si>
    <t>93-107</t>
  </si>
  <si>
    <t>95-109</t>
  </si>
  <si>
    <t>94-110</t>
  </si>
  <si>
    <t>60,0</t>
  </si>
  <si>
    <t>97-110</t>
  </si>
  <si>
    <t>63,0</t>
  </si>
  <si>
    <t>98-112</t>
  </si>
  <si>
    <t>97-113</t>
  </si>
  <si>
    <t>68,0</t>
  </si>
  <si>
    <t>100-114</t>
  </si>
  <si>
    <t>99-115</t>
  </si>
  <si>
    <t>102-116</t>
  </si>
  <si>
    <t>101-117</t>
  </si>
  <si>
    <t>103-117</t>
  </si>
  <si>
    <t>79,0</t>
  </si>
  <si>
    <t>105-119</t>
  </si>
  <si>
    <t>104-120</t>
  </si>
  <si>
    <t>82,0</t>
  </si>
  <si>
    <t>107-121</t>
  </si>
  <si>
    <t>106-122</t>
  </si>
  <si>
    <t>86,0</t>
  </si>
  <si>
    <t>109-123</t>
  </si>
  <si>
    <t>88,0</t>
  </si>
  <si>
    <t>110-124</t>
  </si>
  <si>
    <t>91,0</t>
  </si>
  <si>
    <t>112-126</t>
  </si>
  <si>
    <t>111-127</t>
  </si>
  <si>
    <t>114-128</t>
  </si>
  <si>
    <t>113-129</t>
  </si>
  <si>
    <t>94,0</t>
  </si>
  <si>
    <t>116-129</t>
  </si>
  <si>
    <t>117-131</t>
  </si>
  <si>
    <t>116-132</t>
  </si>
  <si>
    <t>119-133</t>
  </si>
  <si>
    <t>121-135</t>
  </si>
  <si>
    <t>119-136</t>
  </si>
  <si>
    <t>122-136</t>
  </si>
  <si>
    <t>125-138</t>
  </si>
  <si>
    <t>126-140</t>
  </si>
  <si>
    <t>127-141</t>
  </si>
  <si>
    <t>126-142</t>
  </si>
  <si>
    <t>130-144</t>
  </si>
  <si>
    <t>128-145</t>
  </si>
  <si>
    <t>99,6</t>
  </si>
  <si>
    <t>132-146</t>
  </si>
  <si>
    <t>134-148</t>
  </si>
  <si>
    <t>135-149</t>
  </si>
  <si>
    <t>136-150</t>
  </si>
  <si>
    <t>Organização</t>
  </si>
  <si>
    <t>0,4</t>
  </si>
  <si>
    <t>48-67</t>
  </si>
  <si>
    <t>46-69</t>
  </si>
  <si>
    <t>51-70</t>
  </si>
  <si>
    <t>49-72</t>
  </si>
  <si>
    <t>53-72</t>
  </si>
  <si>
    <t>51-74</t>
  </si>
  <si>
    <t>55-75</t>
  </si>
  <si>
    <t>54-77</t>
  </si>
  <si>
    <t>60-79</t>
  </si>
  <si>
    <t>58-81</t>
  </si>
  <si>
    <t>59-83</t>
  </si>
  <si>
    <t>60-83</t>
  </si>
  <si>
    <t>64-84</t>
  </si>
  <si>
    <t>66-85</t>
  </si>
  <si>
    <t>64-87</t>
  </si>
  <si>
    <t>67-87</t>
  </si>
  <si>
    <t>65-89</t>
  </si>
  <si>
    <t>67-90</t>
  </si>
  <si>
    <t>71-90</t>
  </si>
  <si>
    <t>69-92</t>
  </si>
  <si>
    <t>73-92</t>
  </si>
  <si>
    <t>71-94</t>
  </si>
  <si>
    <t>75-94</t>
  </si>
  <si>
    <t>73-96</t>
  </si>
  <si>
    <t>75-98</t>
  </si>
  <si>
    <t>78-97</t>
  </si>
  <si>
    <t>76-99</t>
  </si>
  <si>
    <t>80-99</t>
  </si>
  <si>
    <t>78-101</t>
  </si>
  <si>
    <t>80-101</t>
  </si>
  <si>
    <t>81-104</t>
  </si>
  <si>
    <t>85-104</t>
  </si>
  <si>
    <t>83-106</t>
  </si>
  <si>
    <t>87-106</t>
  </si>
  <si>
    <t>85-108</t>
  </si>
  <si>
    <t>47,0</t>
  </si>
  <si>
    <t>87-110</t>
  </si>
  <si>
    <t>89-112</t>
  </si>
  <si>
    <t>53,0</t>
  </si>
  <si>
    <t>92-111</t>
  </si>
  <si>
    <t>90-113</t>
  </si>
  <si>
    <t>58,0</t>
  </si>
  <si>
    <t>94-113</t>
  </si>
  <si>
    <t>92-115</t>
  </si>
  <si>
    <t>95-115</t>
  </si>
  <si>
    <t>94-117</t>
  </si>
  <si>
    <t>97-117</t>
  </si>
  <si>
    <t>95-118</t>
  </si>
  <si>
    <t>99-118</t>
  </si>
  <si>
    <t>97-120</t>
  </si>
  <si>
    <t>101-120</t>
  </si>
  <si>
    <t>99-122</t>
  </si>
  <si>
    <t>103-122</t>
  </si>
  <si>
    <t>101-124</t>
  </si>
  <si>
    <t>104-124</t>
  </si>
  <si>
    <t>102-126</t>
  </si>
  <si>
    <t>106-126</t>
  </si>
  <si>
    <t>104-127</t>
  </si>
  <si>
    <t>108-127</t>
  </si>
  <si>
    <t>106-129</t>
  </si>
  <si>
    <t>110-129</t>
  </si>
  <si>
    <t>108-131</t>
  </si>
  <si>
    <t>109-132</t>
  </si>
  <si>
    <t>113-133</t>
  </si>
  <si>
    <t>111-134</t>
  </si>
  <si>
    <t>115-134</t>
  </si>
  <si>
    <t>113-136</t>
  </si>
  <si>
    <t>117-136</t>
  </si>
  <si>
    <t>115-138</t>
  </si>
  <si>
    <t>117-140</t>
  </si>
  <si>
    <t>120-139</t>
  </si>
  <si>
    <t>118-141</t>
  </si>
  <si>
    <t>122-141</t>
  </si>
  <si>
    <t>120-143</t>
  </si>
  <si>
    <t>124-143</t>
  </si>
  <si>
    <t>122-145</t>
  </si>
  <si>
    <t>125-145</t>
  </si>
  <si>
    <t>124-147</t>
  </si>
  <si>
    <t>127-146</t>
  </si>
  <si>
    <t>125-148</t>
  </si>
  <si>
    <t>129-149</t>
  </si>
  <si>
    <t>127-150</t>
  </si>
  <si>
    <t>130-149</t>
  </si>
  <si>
    <t>128-151</t>
  </si>
  <si>
    <t>131-150</t>
  </si>
  <si>
    <t>129-152</t>
  </si>
  <si>
    <t>132-151</t>
  </si>
  <si>
    <t>130-153</t>
  </si>
  <si>
    <t>92-112</t>
  </si>
  <si>
    <t>93-113</t>
  </si>
  <si>
    <t>99-119</t>
  </si>
  <si>
    <t>100-120</t>
  </si>
  <si>
    <t>102-122</t>
  </si>
  <si>
    <t>107-127</t>
  </si>
  <si>
    <t>110-130</t>
  </si>
  <si>
    <t>115-135</t>
  </si>
  <si>
    <t>116-137</t>
  </si>
  <si>
    <t>123-143</t>
  </si>
  <si>
    <t>132-152</t>
  </si>
  <si>
    <t>0-2</t>
  </si>
  <si>
    <t>4-7</t>
  </si>
  <si>
    <t>5-6</t>
  </si>
  <si>
    <t>1-3</t>
  </si>
  <si>
    <t>8-10</t>
  </si>
  <si>
    <t>4-5</t>
  </si>
  <si>
    <t>11-14</t>
  </si>
  <si>
    <t>3-5</t>
  </si>
  <si>
    <t>6-7</t>
  </si>
  <si>
    <t>15-17</t>
  </si>
  <si>
    <t>8-9</t>
  </si>
  <si>
    <t>18-21</t>
  </si>
  <si>
    <t>10-11</t>
  </si>
  <si>
    <t>22-25</t>
  </si>
  <si>
    <t>11-13</t>
  </si>
  <si>
    <t>11-12</t>
  </si>
  <si>
    <t>7-8</t>
  </si>
  <si>
    <t>12-14</t>
  </si>
  <si>
    <t>26-28</t>
  </si>
  <si>
    <t>14-16</t>
  </si>
  <si>
    <t>15-16</t>
  </si>
  <si>
    <t>29-32</t>
  </si>
  <si>
    <t>17-19</t>
  </si>
  <si>
    <t>17-18</t>
  </si>
  <si>
    <t>33-35</t>
  </si>
  <si>
    <t>20-21</t>
  </si>
  <si>
    <t>19-20</t>
  </si>
  <si>
    <t>36-39</t>
  </si>
  <si>
    <t>22-24</t>
  </si>
  <si>
    <t>13-14</t>
  </si>
  <si>
    <t>21-23</t>
  </si>
  <si>
    <t>40-42</t>
  </si>
  <si>
    <t>25-27</t>
  </si>
  <si>
    <t>24-25</t>
  </si>
  <si>
    <t>43-46</t>
  </si>
  <si>
    <t>28-30</t>
  </si>
  <si>
    <t>16-17</t>
  </si>
  <si>
    <t>26-27</t>
  </si>
  <si>
    <t>47-51</t>
  </si>
  <si>
    <t>31-33</t>
  </si>
  <si>
    <t>28-29</t>
  </si>
  <si>
    <t>52-53</t>
  </si>
  <si>
    <t>34-35</t>
  </si>
  <si>
    <t>30-31</t>
  </si>
  <si>
    <t>54-57</t>
  </si>
  <si>
    <t>36-38</t>
  </si>
  <si>
    <t>32-33</t>
  </si>
  <si>
    <t>58-66</t>
  </si>
  <si>
    <t>19-22</t>
  </si>
  <si>
    <t>23-30</t>
  </si>
  <si>
    <t>22-28</t>
  </si>
  <si>
    <t>17-21</t>
  </si>
  <si>
    <t>0-3</t>
  </si>
  <si>
    <t>0-1</t>
  </si>
  <si>
    <t>4-9</t>
  </si>
  <si>
    <t>10-15</t>
  </si>
  <si>
    <t>3-4</t>
  </si>
  <si>
    <t>16-20</t>
  </si>
  <si>
    <t>6-8</t>
  </si>
  <si>
    <t>21-26</t>
  </si>
  <si>
    <t>2-3</t>
  </si>
  <si>
    <t>9-10</t>
  </si>
  <si>
    <t>27-32</t>
  </si>
  <si>
    <t>8-11</t>
  </si>
  <si>
    <t>33-38</t>
  </si>
  <si>
    <t>12-15</t>
  </si>
  <si>
    <t>39-44</t>
  </si>
  <si>
    <t>16-18</t>
  </si>
  <si>
    <t>45-50</t>
  </si>
  <si>
    <t>19-21</t>
  </si>
  <si>
    <t>51-56</t>
  </si>
  <si>
    <t>23-26</t>
  </si>
  <si>
    <t>57-62</t>
  </si>
  <si>
    <t>27-30</t>
  </si>
  <si>
    <t>25-26</t>
  </si>
  <si>
    <t>63-67</t>
  </si>
  <si>
    <t>31-34</t>
  </si>
  <si>
    <t>27-29</t>
  </si>
  <si>
    <t>18-19</t>
  </si>
  <si>
    <t>68-73</t>
  </si>
  <si>
    <t>35-38</t>
  </si>
  <si>
    <t>31-32</t>
  </si>
  <si>
    <t>30-32</t>
  </si>
  <si>
    <t>74-79</t>
  </si>
  <si>
    <t>39-42</t>
  </si>
  <si>
    <t>33-34</t>
  </si>
  <si>
    <t>21-22</t>
  </si>
  <si>
    <t>80-85</t>
  </si>
  <si>
    <t>35-37</t>
  </si>
  <si>
    <t>23-24</t>
  </si>
  <si>
    <t>86-91</t>
  </si>
  <si>
    <t>47-50</t>
  </si>
  <si>
    <t>39-41</t>
  </si>
  <si>
    <t>38-40</t>
  </si>
  <si>
    <t>92-96</t>
  </si>
  <si>
    <t>51-53</t>
  </si>
  <si>
    <t>42-43</t>
  </si>
  <si>
    <t>41-42</t>
  </si>
  <si>
    <t>97-102</t>
  </si>
  <si>
    <t>44-46</t>
  </si>
  <si>
    <t>43-45</t>
  </si>
  <si>
    <t>103-133</t>
  </si>
  <si>
    <t>58-68</t>
  </si>
  <si>
    <t>47-60</t>
  </si>
  <si>
    <t>46-52</t>
  </si>
  <si>
    <t>1-2</t>
  </si>
  <si>
    <t>15-18</t>
  </si>
  <si>
    <t>12-13</t>
  </si>
  <si>
    <t>14-15</t>
  </si>
  <si>
    <t>29-31</t>
  </si>
  <si>
    <t>32-35</t>
  </si>
  <si>
    <t>18-20</t>
  </si>
  <si>
    <t>46-48</t>
  </si>
  <si>
    <t>27-28</t>
  </si>
  <si>
    <t>49-50</t>
  </si>
  <si>
    <t>22-23</t>
  </si>
  <si>
    <t>29-30</t>
  </si>
  <si>
    <t>51-52</t>
  </si>
  <si>
    <t>53-66</t>
  </si>
  <si>
    <t>20-22</t>
  </si>
  <si>
    <t>25-30</t>
  </si>
  <si>
    <t>21-28</t>
  </si>
  <si>
    <t>16-21</t>
  </si>
  <si>
    <t>0-6</t>
  </si>
  <si>
    <t>7-11</t>
  </si>
  <si>
    <t>12-17</t>
  </si>
  <si>
    <t>4-6</t>
  </si>
  <si>
    <t>18-22</t>
  </si>
  <si>
    <t>1-4</t>
  </si>
  <si>
    <t>7-9</t>
  </si>
  <si>
    <t>23-28</t>
  </si>
  <si>
    <t>5-8</t>
  </si>
  <si>
    <t>9-11</t>
  </si>
  <si>
    <t>29-34</t>
  </si>
  <si>
    <t>9-12</t>
  </si>
  <si>
    <t>35-40</t>
  </si>
  <si>
    <t>13-16</t>
  </si>
  <si>
    <t>41-45</t>
  </si>
  <si>
    <t>17-20</t>
  </si>
  <si>
    <t>46-51</t>
  </si>
  <si>
    <t>21-24</t>
  </si>
  <si>
    <t>52-57</t>
  </si>
  <si>
    <t>25-28</t>
  </si>
  <si>
    <t>23-25</t>
  </si>
  <si>
    <t>58-63</t>
  </si>
  <si>
    <t>64-69</t>
  </si>
  <si>
    <t>70-74</t>
  </si>
  <si>
    <t>75-80</t>
  </si>
  <si>
    <t>40-43</t>
  </si>
  <si>
    <t>34-36</t>
  </si>
  <si>
    <t>81-86</t>
  </si>
  <si>
    <t>44-47</t>
  </si>
  <si>
    <t>37-38</t>
  </si>
  <si>
    <t>87-92</t>
  </si>
  <si>
    <t>48-51</t>
  </si>
  <si>
    <t>93-97</t>
  </si>
  <si>
    <t>52-55</t>
  </si>
  <si>
    <t>42-44</t>
  </si>
  <si>
    <t>98-103</t>
  </si>
  <si>
    <t>56-59</t>
  </si>
  <si>
    <t>45-46</t>
  </si>
  <si>
    <t>104-133</t>
  </si>
  <si>
    <t>60-68</t>
  </si>
  <si>
    <t>47-52</t>
  </si>
  <si>
    <t>6-9</t>
  </si>
  <si>
    <t>10-12</t>
  </si>
  <si>
    <t>2-4</t>
  </si>
  <si>
    <t>5-7</t>
  </si>
  <si>
    <t>24-27</t>
  </si>
  <si>
    <t>28-31</t>
  </si>
  <si>
    <t>32-34</t>
  </si>
  <si>
    <t>42-45</t>
  </si>
  <si>
    <t>46-49</t>
  </si>
  <si>
    <t>50-52</t>
  </si>
  <si>
    <t>53-56</t>
  </si>
  <si>
    <t>57-59</t>
  </si>
  <si>
    <t>60-63</t>
  </si>
  <si>
    <t>64-66</t>
  </si>
  <si>
    <t>7-13</t>
  </si>
  <si>
    <t>14-20</t>
  </si>
  <si>
    <t>21-27</t>
  </si>
  <si>
    <t>4-8</t>
  </si>
  <si>
    <t>28-33</t>
  </si>
  <si>
    <t>34-40</t>
  </si>
  <si>
    <t>13-17</t>
  </si>
  <si>
    <t>41-48</t>
  </si>
  <si>
    <t>49-54</t>
  </si>
  <si>
    <t>55-61</t>
  </si>
  <si>
    <t>27-31</t>
  </si>
  <si>
    <t>62-67</t>
  </si>
  <si>
    <t>26-29</t>
  </si>
  <si>
    <t>68-74</t>
  </si>
  <si>
    <t>36-40</t>
  </si>
  <si>
    <t>75-81</t>
  </si>
  <si>
    <t>82-88</t>
  </si>
  <si>
    <t>46-50</t>
  </si>
  <si>
    <t>37-40</t>
  </si>
  <si>
    <t>89-95</t>
  </si>
  <si>
    <t>51-54</t>
  </si>
  <si>
    <t>41-43</t>
  </si>
  <si>
    <t>96-101</t>
  </si>
  <si>
    <t>55-59</t>
  </si>
  <si>
    <t>102-108</t>
  </si>
  <si>
    <t>60-64</t>
  </si>
  <si>
    <t>46-18</t>
  </si>
  <si>
    <t>47-49</t>
  </si>
  <si>
    <t>109-115</t>
  </si>
  <si>
    <t>65-68</t>
  </si>
  <si>
    <t>49-51</t>
  </si>
  <si>
    <t>52-60</t>
  </si>
  <si>
    <t>1-5</t>
  </si>
  <si>
    <t>6-10</t>
  </si>
  <si>
    <t>15-19</t>
  </si>
  <si>
    <t>20-23</t>
  </si>
  <si>
    <t>24-28</t>
  </si>
  <si>
    <t>13-15</t>
  </si>
  <si>
    <t>33-36</t>
  </si>
  <si>
    <t>16-19</t>
  </si>
  <si>
    <t>37-41</t>
  </si>
  <si>
    <t>65-66</t>
  </si>
  <si>
    <t>24-30</t>
  </si>
  <si>
    <t>0-7</t>
  </si>
  <si>
    <t>8-14</t>
  </si>
  <si>
    <t>2-5</t>
  </si>
  <si>
    <t>15-21</t>
  </si>
  <si>
    <t>3-6</t>
  </si>
  <si>
    <t>29-36</t>
  </si>
  <si>
    <t>37-43</t>
  </si>
  <si>
    <t>44-50</t>
  </si>
  <si>
    <t>51-57</t>
  </si>
  <si>
    <t>58-65</t>
  </si>
  <si>
    <t>66-72</t>
  </si>
  <si>
    <t>73-79</t>
  </si>
  <si>
    <t>80-86</t>
  </si>
  <si>
    <t>87-93</t>
  </si>
  <si>
    <t>44-48</t>
  </si>
  <si>
    <t>38-41</t>
  </si>
  <si>
    <t>94-100</t>
  </si>
  <si>
    <t>49-52</t>
  </si>
  <si>
    <t>24-26</t>
  </si>
  <si>
    <t>101-107</t>
  </si>
  <si>
    <t>45-47</t>
  </si>
  <si>
    <t>45-48</t>
  </si>
  <si>
    <t>108-114</t>
  </si>
  <si>
    <t>57-60</t>
  </si>
  <si>
    <t>115-133</t>
  </si>
  <si>
    <t>61-68</t>
  </si>
  <si>
    <t>10-13</t>
  </si>
  <si>
    <t>14-17</t>
  </si>
  <si>
    <t>26-30</t>
  </si>
  <si>
    <t>22-30</t>
  </si>
  <si>
    <t>4-10</t>
  </si>
  <si>
    <t>11-17</t>
  </si>
  <si>
    <t>18-24</t>
  </si>
  <si>
    <t>25-31</t>
  </si>
  <si>
    <t>32-38</t>
  </si>
  <si>
    <t>39-45</t>
  </si>
  <si>
    <t>53-59</t>
  </si>
  <si>
    <t>60-66</t>
  </si>
  <si>
    <t>67-72</t>
  </si>
  <si>
    <t>73-80</t>
  </si>
  <si>
    <t>41-44</t>
  </si>
  <si>
    <t>37-39</t>
  </si>
  <si>
    <t>101-133</t>
  </si>
  <si>
    <t>56-68</t>
  </si>
  <si>
    <t>45-60</t>
  </si>
  <si>
    <t>0-4</t>
  </si>
  <si>
    <t>5-9</t>
  </si>
  <si>
    <t>14-18</t>
  </si>
  <si>
    <t>23-27</t>
  </si>
  <si>
    <t>32-36</t>
  </si>
  <si>
    <t>30-33</t>
  </si>
  <si>
    <t>18-25</t>
  </si>
  <si>
    <t>9-13</t>
  </si>
  <si>
    <t>7-10</t>
  </si>
  <si>
    <t>26-32</t>
  </si>
  <si>
    <t>33-39</t>
  </si>
  <si>
    <t>40-46</t>
  </si>
  <si>
    <t>47-53</t>
  </si>
  <si>
    <t>54-60</t>
  </si>
  <si>
    <t>34-37</t>
  </si>
  <si>
    <t>69-75</t>
  </si>
  <si>
    <t>38-42</t>
  </si>
  <si>
    <t>76-82</t>
  </si>
  <si>
    <t>83-89</t>
  </si>
  <si>
    <t>90-96</t>
  </si>
  <si>
    <t>97-133</t>
  </si>
  <si>
    <t>55-68</t>
  </si>
  <si>
    <t>44-60</t>
  </si>
  <si>
    <t>44-52</t>
  </si>
  <si>
    <t>2-6</t>
  </si>
  <si>
    <t>28-32</t>
  </si>
  <si>
    <t>33-37</t>
  </si>
  <si>
    <t>0-5</t>
  </si>
  <si>
    <t>6-11</t>
  </si>
  <si>
    <t>18-23</t>
  </si>
  <si>
    <t>24-29</t>
  </si>
  <si>
    <t>30-35</t>
  </si>
  <si>
    <t>36-41</t>
  </si>
  <si>
    <t>42-46</t>
  </si>
  <si>
    <t>53-58</t>
  </si>
  <si>
    <t>59-64</t>
  </si>
  <si>
    <t>65-70</t>
  </si>
  <si>
    <t>71-76</t>
  </si>
  <si>
    <t>77-82</t>
  </si>
  <si>
    <t>83-133</t>
  </si>
  <si>
    <t>52-68</t>
  </si>
  <si>
    <t>22-26</t>
  </si>
  <si>
    <t>40-60</t>
  </si>
  <si>
    <t>42-52</t>
  </si>
  <si>
    <t>3-7</t>
  </si>
  <si>
    <t>12-16</t>
  </si>
  <si>
    <t>21-25</t>
  </si>
  <si>
    <t>30-34</t>
  </si>
  <si>
    <t>35-39</t>
  </si>
  <si>
    <t>53-57</t>
  </si>
  <si>
    <t>58-61</t>
  </si>
  <si>
    <t>62-66</t>
  </si>
  <si>
    <t>20-30</t>
  </si>
  <si>
    <t>13-21</t>
  </si>
  <si>
    <t>7-12</t>
  </si>
  <si>
    <t>29-33</t>
  </si>
  <si>
    <t>34-38</t>
  </si>
  <si>
    <t>45-49</t>
  </si>
  <si>
    <t>50-54</t>
  </si>
  <si>
    <t>60-65</t>
  </si>
  <si>
    <t>66-70</t>
  </si>
  <si>
    <t>71-133</t>
  </si>
  <si>
    <t>49-68</t>
  </si>
  <si>
    <t>20-26</t>
  </si>
  <si>
    <t>16-22</t>
  </si>
  <si>
    <t>34-60</t>
  </si>
  <si>
    <t>38-52</t>
  </si>
  <si>
    <t>14-19</t>
  </si>
  <si>
    <t>27-33</t>
  </si>
  <si>
    <t>41-47</t>
  </si>
  <si>
    <t>48-53</t>
  </si>
  <si>
    <t>61-67</t>
  </si>
  <si>
    <t>31-35</t>
  </si>
  <si>
    <t>40-44</t>
  </si>
  <si>
    <t>82-87</t>
  </si>
  <si>
    <t>88-94</t>
  </si>
  <si>
    <t>49-53</t>
  </si>
  <si>
    <t>95-101</t>
  </si>
  <si>
    <t>58-62</t>
  </si>
  <si>
    <t>109-114</t>
  </si>
  <si>
    <t>63-66</t>
  </si>
  <si>
    <t>67-68</t>
  </si>
  <si>
    <t>52-62</t>
  </si>
  <si>
    <t>51-63</t>
  </si>
  <si>
    <t>53-63</t>
  </si>
  <si>
    <t>52-64</t>
  </si>
  <si>
    <t>54-64</t>
  </si>
  <si>
    <t>53-65</t>
  </si>
  <si>
    <t>55-65</t>
  </si>
  <si>
    <t>54-66</t>
  </si>
  <si>
    <t>56-66</t>
  </si>
  <si>
    <t>55-67</t>
  </si>
  <si>
    <t>57-67</t>
  </si>
  <si>
    <t>57-69</t>
  </si>
  <si>
    <t>59-69</t>
  </si>
  <si>
    <t>58-70</t>
  </si>
  <si>
    <t>60-70</t>
  </si>
  <si>
    <t>59-71</t>
  </si>
  <si>
    <t>61-71</t>
  </si>
  <si>
    <t>60-72</t>
  </si>
  <si>
    <t>62-72</t>
  </si>
  <si>
    <t>61-73</t>
  </si>
  <si>
    <t>63-73</t>
  </si>
  <si>
    <t>62-74</t>
  </si>
  <si>
    <t>64-74</t>
  </si>
  <si>
    <t>63-75</t>
  </si>
  <si>
    <t>65-76</t>
  </si>
  <si>
    <t>67-77</t>
  </si>
  <si>
    <t>66-77</t>
  </si>
  <si>
    <t>68-77</t>
  </si>
  <si>
    <t>67-78</t>
  </si>
  <si>
    <t>69-79</t>
  </si>
  <si>
    <t>68-79</t>
  </si>
  <si>
    <t>70-79</t>
  </si>
  <si>
    <t>69-80</t>
  </si>
  <si>
    <t>71-80</t>
  </si>
  <si>
    <t>70-81</t>
  </si>
  <si>
    <t>71-81</t>
  </si>
  <si>
    <t>70-82</t>
  </si>
  <si>
    <t>73-82</t>
  </si>
  <si>
    <t>72-83</t>
  </si>
  <si>
    <t>73-83</t>
  </si>
  <si>
    <t>73-84</t>
  </si>
  <si>
    <t>74-84</t>
  </si>
  <si>
    <t>73-85</t>
  </si>
  <si>
    <t>75-85</t>
  </si>
  <si>
    <t>74-86</t>
  </si>
  <si>
    <t>76-86</t>
  </si>
  <si>
    <t>75-87</t>
  </si>
  <si>
    <t>77-87</t>
  </si>
  <si>
    <t>76-88</t>
  </si>
  <si>
    <t>78-88</t>
  </si>
  <si>
    <t>77-89</t>
  </si>
  <si>
    <t>79-89</t>
  </si>
  <si>
    <t>78-90</t>
  </si>
  <si>
    <t>80-90</t>
  </si>
  <si>
    <t>79-91</t>
  </si>
  <si>
    <t>81-91</t>
  </si>
  <si>
    <t>80-92</t>
  </si>
  <si>
    <t>82-92</t>
  </si>
  <si>
    <t>81-93</t>
  </si>
  <si>
    <t>83-93</t>
  </si>
  <si>
    <t>82-94</t>
  </si>
  <si>
    <t>84-94</t>
  </si>
  <si>
    <t>83-95</t>
  </si>
  <si>
    <t>85-95</t>
  </si>
  <si>
    <t>84-95</t>
  </si>
  <si>
    <t>86-95</t>
  </si>
  <si>
    <t>85-96</t>
  </si>
  <si>
    <t>87-96</t>
  </si>
  <si>
    <t>86-97</t>
  </si>
  <si>
    <t>87-97</t>
  </si>
  <si>
    <t>87-98</t>
  </si>
  <si>
    <t>89-98</t>
  </si>
  <si>
    <t>88-99</t>
  </si>
  <si>
    <t>89-99</t>
  </si>
  <si>
    <t>88-100</t>
  </si>
  <si>
    <t>90-100</t>
  </si>
  <si>
    <t>89-101</t>
  </si>
  <si>
    <t>92-101</t>
  </si>
  <si>
    <t>91-102</t>
  </si>
  <si>
    <t>92-102</t>
  </si>
  <si>
    <t>91-103</t>
  </si>
  <si>
    <t>93-103</t>
  </si>
  <si>
    <t>92-104</t>
  </si>
  <si>
    <t>94-104</t>
  </si>
  <si>
    <t>93-105</t>
  </si>
  <si>
    <t>95-105</t>
  </si>
  <si>
    <t>94-106</t>
  </si>
  <si>
    <t>96-106</t>
  </si>
  <si>
    <t>95-107</t>
  </si>
  <si>
    <t>97-107</t>
  </si>
  <si>
    <t>96-108</t>
  </si>
  <si>
    <t>98-108</t>
  </si>
  <si>
    <t>97-109</t>
  </si>
  <si>
    <t>99-109</t>
  </si>
  <si>
    <t>98-110</t>
  </si>
  <si>
    <t>100-110</t>
  </si>
  <si>
    <t>99-111</t>
  </si>
  <si>
    <t>101-111</t>
  </si>
  <si>
    <t>99-112</t>
  </si>
  <si>
    <t>102-112</t>
  </si>
  <si>
    <t>101-112</t>
  </si>
  <si>
    <t>103-113</t>
  </si>
  <si>
    <t>102-113</t>
  </si>
  <si>
    <t>104-114</t>
  </si>
  <si>
    <t>103-114</t>
  </si>
  <si>
    <t>105-114</t>
  </si>
  <si>
    <t>104-115</t>
  </si>
  <si>
    <t>106-115</t>
  </si>
  <si>
    <t>105-116</t>
  </si>
  <si>
    <t>106-116</t>
  </si>
  <si>
    <t>106-117</t>
  </si>
  <si>
    <t>108-117</t>
  </si>
  <si>
    <t>107-118</t>
  </si>
  <si>
    <t>108-118</t>
  </si>
  <si>
    <t>107-119</t>
  </si>
  <si>
    <t>109-119</t>
  </si>
  <si>
    <t>109-120</t>
  </si>
  <si>
    <t>110-120</t>
  </si>
  <si>
    <t>109-121</t>
  </si>
  <si>
    <t>111-121</t>
  </si>
  <si>
    <t>110-122</t>
  </si>
  <si>
    <t>112-122</t>
  </si>
  <si>
    <t>111-123</t>
  </si>
  <si>
    <t>113-123</t>
  </si>
  <si>
    <t>112-124</t>
  </si>
  <si>
    <t>114-124</t>
  </si>
  <si>
    <t>113-125</t>
  </si>
  <si>
    <t>115-125</t>
  </si>
  <si>
    <t>114-126</t>
  </si>
  <si>
    <t>116-126</t>
  </si>
  <si>
    <t>115-127</t>
  </si>
  <si>
    <t>117-127</t>
  </si>
  <si>
    <t>116-128</t>
  </si>
  <si>
    <t>118-128</t>
  </si>
  <si>
    <t>117-129</t>
  </si>
  <si>
    <t>119-129</t>
  </si>
  <si>
    <t>118-129</t>
  </si>
  <si>
    <t>120-130</t>
  </si>
  <si>
    <t>119-131</t>
  </si>
  <si>
    <t>121-131</t>
  </si>
  <si>
    <t>122-131</t>
  </si>
  <si>
    <t>121-132</t>
  </si>
  <si>
    <t>122-132</t>
  </si>
  <si>
    <t>121-133</t>
  </si>
  <si>
    <t>123-133</t>
  </si>
  <si>
    <t>122-134</t>
  </si>
  <si>
    <t>125-134</t>
  </si>
  <si>
    <t>124-135</t>
  </si>
  <si>
    <t>125-135</t>
  </si>
  <si>
    <t>124-136</t>
  </si>
  <si>
    <t>126-136</t>
  </si>
  <si>
    <t>125-137</t>
  </si>
  <si>
    <t>128-138</t>
  </si>
  <si>
    <t>127-139</t>
  </si>
  <si>
    <t>129-139</t>
  </si>
  <si>
    <t>128-140</t>
  </si>
  <si>
    <t>130-140</t>
  </si>
  <si>
    <t>129-141</t>
  </si>
  <si>
    <t>131-141</t>
  </si>
  <si>
    <t>130-142</t>
  </si>
  <si>
    <t>132-142</t>
  </si>
  <si>
    <t>131-143</t>
  </si>
  <si>
    <t>133-143</t>
  </si>
  <si>
    <t>132-144</t>
  </si>
  <si>
    <t>134-144</t>
  </si>
  <si>
    <t>133-145</t>
  </si>
  <si>
    <t>136-146</t>
  </si>
  <si>
    <t>135-147</t>
  </si>
  <si>
    <t>137-147</t>
  </si>
  <si>
    <t>136-148</t>
  </si>
  <si>
    <t>138-148</t>
  </si>
  <si>
    <t>137-149</t>
  </si>
  <si>
    <t>139-149</t>
  </si>
  <si>
    <t>138-150</t>
  </si>
  <si>
    <t>56-73</t>
  </si>
  <si>
    <t>54-74</t>
  </si>
  <si>
    <t>60-76</t>
  </si>
  <si>
    <t>61-77</t>
  </si>
  <si>
    <t>59-79</t>
  </si>
  <si>
    <t>60-80</t>
  </si>
  <si>
    <t>63-79</t>
  </si>
  <si>
    <t>64-81</t>
  </si>
  <si>
    <t>67-83</t>
  </si>
  <si>
    <t>65-85</t>
  </si>
  <si>
    <t>68-85</t>
  </si>
  <si>
    <t>70-87</t>
  </si>
  <si>
    <t>8,0</t>
  </si>
  <si>
    <t>72-89</t>
  </si>
  <si>
    <t>10,0</t>
  </si>
  <si>
    <t>73-90</t>
  </si>
  <si>
    <t>75-91</t>
  </si>
  <si>
    <t>73-93</t>
  </si>
  <si>
    <t>76-92</t>
  </si>
  <si>
    <t>77-94</t>
  </si>
  <si>
    <t>75-95</t>
  </si>
  <si>
    <t>16,0</t>
  </si>
  <si>
    <t>78-95</t>
  </si>
  <si>
    <t>77-97</t>
  </si>
  <si>
    <t>80-97</t>
  </si>
  <si>
    <t>78-99</t>
  </si>
  <si>
    <t>80-100</t>
  </si>
  <si>
    <t>82-99</t>
  </si>
  <si>
    <t>82-102</t>
  </si>
  <si>
    <t>85-102</t>
  </si>
  <si>
    <t>84-104</t>
  </si>
  <si>
    <t>87-104</t>
  </si>
  <si>
    <t>85-106</t>
  </si>
  <si>
    <t>87-107</t>
  </si>
  <si>
    <t>89-106</t>
  </si>
  <si>
    <t>89-109</t>
  </si>
  <si>
    <t>91-108</t>
  </si>
  <si>
    <t>52,0</t>
  </si>
  <si>
    <t>91-111</t>
  </si>
  <si>
    <t>94-111</t>
  </si>
  <si>
    <t>96-113</t>
  </si>
  <si>
    <t>96-116</t>
  </si>
  <si>
    <t>98-115</t>
  </si>
  <si>
    <t>98-118</t>
  </si>
  <si>
    <t>75,0</t>
  </si>
  <si>
    <t>103-120</t>
  </si>
  <si>
    <t>101-122</t>
  </si>
  <si>
    <t>106-123</t>
  </si>
  <si>
    <t>105-125</t>
  </si>
  <si>
    <t>89,0</t>
  </si>
  <si>
    <t>110-127</t>
  </si>
  <si>
    <t>108-128</t>
  </si>
  <si>
    <t>109-129</t>
  </si>
  <si>
    <t>112-129</t>
  </si>
  <si>
    <t>112-132</t>
  </si>
  <si>
    <t>115-132</t>
  </si>
  <si>
    <t>114-134</t>
  </si>
  <si>
    <t>117-134</t>
  </si>
  <si>
    <t>116-136</t>
  </si>
  <si>
    <t>117-137</t>
  </si>
  <si>
    <t>120-137</t>
  </si>
  <si>
    <t>122-139</t>
  </si>
  <si>
    <t>122-142</t>
  </si>
  <si>
    <t>124-144</t>
  </si>
  <si>
    <t>126-143</t>
  </si>
  <si>
    <t>129-146</t>
  </si>
  <si>
    <t>129-150</t>
  </si>
  <si>
    <t>130-150</t>
  </si>
  <si>
    <t>133-150</t>
  </si>
  <si>
    <t>51-61</t>
  </si>
  <si>
    <t>50-62</t>
  </si>
  <si>
    <t>63-74</t>
  </si>
  <si>
    <t>65-75</t>
  </si>
  <si>
    <t>64-75</t>
  </si>
  <si>
    <t>64-76</t>
  </si>
  <si>
    <t>66-76</t>
  </si>
  <si>
    <t>65-77</t>
  </si>
  <si>
    <t>68-78</t>
  </si>
  <si>
    <t>67-79</t>
  </si>
  <si>
    <t>69-78</t>
  </si>
  <si>
    <t>72-82</t>
  </si>
  <si>
    <t>71-83</t>
  </si>
  <si>
    <t>72-84</t>
  </si>
  <si>
    <t>74-83</t>
  </si>
  <si>
    <t>75-86</t>
  </si>
  <si>
    <t>78-87</t>
  </si>
  <si>
    <t>77-88</t>
  </si>
  <si>
    <t>79-88</t>
  </si>
  <si>
    <t>78-89</t>
  </si>
  <si>
    <t>79-90</t>
  </si>
  <si>
    <t>82-93</t>
  </si>
  <si>
    <t>84-93</t>
  </si>
  <si>
    <t>83-94</t>
  </si>
  <si>
    <t>85-94</t>
  </si>
  <si>
    <t>84-96</t>
  </si>
  <si>
    <t>86-96</t>
  </si>
  <si>
    <t>85-97</t>
  </si>
  <si>
    <t>29,0</t>
  </si>
  <si>
    <t>86-98</t>
  </si>
  <si>
    <t>88-98</t>
  </si>
  <si>
    <t>87-99</t>
  </si>
  <si>
    <t>90-99</t>
  </si>
  <si>
    <t>89-100</t>
  </si>
  <si>
    <t>91-101</t>
  </si>
  <si>
    <t>90-102</t>
  </si>
  <si>
    <t>94-103</t>
  </si>
  <si>
    <t>93-104</t>
  </si>
  <si>
    <t>95-104</t>
  </si>
  <si>
    <t>94-105</t>
  </si>
  <si>
    <t>96-105</t>
  </si>
  <si>
    <t>95-106</t>
  </si>
  <si>
    <t>98-109</t>
  </si>
  <si>
    <t>100-109</t>
  </si>
  <si>
    <t>99-110</t>
  </si>
  <si>
    <t>101-110</t>
  </si>
  <si>
    <t>100-111</t>
  </si>
  <si>
    <t>100-112</t>
  </si>
  <si>
    <t>102-111</t>
  </si>
  <si>
    <t>102-114</t>
  </si>
  <si>
    <t>103-115</t>
  </si>
  <si>
    <t>105-115</t>
  </si>
  <si>
    <t>104-116</t>
  </si>
  <si>
    <t>105-117</t>
  </si>
  <si>
    <t>107-116</t>
  </si>
  <si>
    <t>107-117</t>
  </si>
  <si>
    <t>106-118</t>
  </si>
  <si>
    <t>108-120</t>
  </si>
  <si>
    <t>111-120</t>
  </si>
  <si>
    <t>110-121</t>
  </si>
  <si>
    <t>112-121</t>
  </si>
  <si>
    <t>111-122</t>
  </si>
  <si>
    <t>114-125</t>
  </si>
  <si>
    <t>116-127</t>
  </si>
  <si>
    <t>117-128</t>
  </si>
  <si>
    <t>118-130</t>
  </si>
  <si>
    <t>120-132</t>
  </si>
  <si>
    <t>124-133</t>
  </si>
  <si>
    <t>123-134</t>
  </si>
  <si>
    <t>124-134</t>
  </si>
  <si>
    <t>123-135</t>
  </si>
  <si>
    <t>127-136</t>
  </si>
  <si>
    <t>126-137</t>
  </si>
  <si>
    <t>127-137</t>
  </si>
  <si>
    <t>126-138</t>
  </si>
  <si>
    <t>128-139</t>
  </si>
  <si>
    <t>131-142</t>
  </si>
  <si>
    <t>135-145</t>
  </si>
  <si>
    <t>134-146</t>
  </si>
  <si>
    <t>Percentll</t>
  </si>
  <si>
    <t>57-74</t>
  </si>
  <si>
    <t>59-76</t>
  </si>
  <si>
    <t>66-83</t>
  </si>
  <si>
    <t>70-90</t>
  </si>
  <si>
    <t>77-93</t>
  </si>
  <si>
    <t>82-98</t>
  </si>
  <si>
    <t>87-108</t>
  </si>
  <si>
    <t>65,0</t>
  </si>
  <si>
    <t>101-118</t>
  </si>
  <si>
    <t>102-123</t>
  </si>
  <si>
    <t>117-133</t>
  </si>
  <si>
    <t>124-141</t>
  </si>
  <si>
    <t>131-147</t>
  </si>
  <si>
    <t>66-75</t>
  </si>
  <si>
    <t>Médio</t>
  </si>
  <si>
    <t>CRP</t>
  </si>
  <si>
    <t>Licença</t>
  </si>
  <si>
    <t>Prazo</t>
  </si>
  <si>
    <t>Pontos Ponderados</t>
  </si>
  <si>
    <t>TABELA</t>
  </si>
  <si>
    <t>ESCALA</t>
  </si>
  <si>
    <t>SOMA PONTOS</t>
  </si>
  <si>
    <t>PONTO</t>
  </si>
  <si>
    <t>RANK</t>
  </si>
  <si>
    <t>INTERVALO DE CONFIANÇA</t>
  </si>
  <si>
    <t>PONDERADOS</t>
  </si>
  <si>
    <t>COMPOSTO</t>
  </si>
  <si>
    <t>PERCENTIL</t>
  </si>
  <si>
    <t>DISCREPÂNCIA</t>
  </si>
  <si>
    <t>A.1.1</t>
  </si>
  <si>
    <t>6:0-6:3</t>
  </si>
  <si>
    <t>Ponto</t>
  </si>
  <si>
    <t>CB</t>
  </si>
  <si>
    <t>SM</t>
  </si>
  <si>
    <t>DG</t>
  </si>
  <si>
    <t>CN</t>
  </si>
  <si>
    <t>CD</t>
  </si>
  <si>
    <t>VC</t>
  </si>
  <si>
    <t>SNL</t>
  </si>
  <si>
    <t>RM</t>
  </si>
  <si>
    <t>CO</t>
  </si>
  <si>
    <t>P S</t>
  </si>
  <si>
    <t>CF</t>
  </si>
  <si>
    <t>CA</t>
  </si>
  <si>
    <t>IN</t>
  </si>
  <si>
    <t>AR</t>
  </si>
  <si>
    <t>RP</t>
  </si>
  <si>
    <t>38-43</t>
  </si>
  <si>
    <t>55-60</t>
  </si>
  <si>
    <t>50-53</t>
  </si>
  <si>
    <t>58-60</t>
  </si>
  <si>
    <t>61-62</t>
  </si>
  <si>
    <t>63-64</t>
  </si>
  <si>
    <t>40-68</t>
  </si>
  <si>
    <t>28-44</t>
  </si>
  <si>
    <t>20-32</t>
  </si>
  <si>
    <t>38-68</t>
  </si>
  <si>
    <t>19-30</t>
  </si>
  <si>
    <t>27-35</t>
  </si>
  <si>
    <t>25-42</t>
  </si>
  <si>
    <t>35-45</t>
  </si>
  <si>
    <t>94-136</t>
  </si>
  <si>
    <t>15-33</t>
  </si>
  <si>
    <t>20-34</t>
  </si>
  <si>
    <t>14-24</t>
  </si>
  <si>
    <t>A.1.2</t>
  </si>
  <si>
    <t>6:4-6:7</t>
  </si>
  <si>
    <t>41-46</t>
  </si>
  <si>
    <t>58-64</t>
  </si>
  <si>
    <t>56-58</t>
  </si>
  <si>
    <t>59-61</t>
  </si>
  <si>
    <t>77-83</t>
  </si>
  <si>
    <t>62-63</t>
  </si>
  <si>
    <t>84-89</t>
  </si>
  <si>
    <t>64-65</t>
  </si>
  <si>
    <t>42-68</t>
  </si>
  <si>
    <t>29-44</t>
  </si>
  <si>
    <t>39-68</t>
  </si>
  <si>
    <t>26-42</t>
  </si>
  <si>
    <t>37-45</t>
  </si>
  <si>
    <t>97-136</t>
  </si>
  <si>
    <t>16-33</t>
  </si>
  <si>
    <t>22-34</t>
  </si>
  <si>
    <t>15-24</t>
  </si>
  <si>
    <t>A.1.3</t>
  </si>
  <si>
    <t>6:8-6:11</t>
  </si>
  <si>
    <t>19-23</t>
  </si>
  <si>
    <t>9</t>
  </si>
  <si>
    <t>44-49</t>
  </si>
  <si>
    <t>20-2 1</t>
  </si>
  <si>
    <t>48-52</t>
  </si>
  <si>
    <t>20 -21</t>
  </si>
  <si>
    <t>15- 16</t>
  </si>
  <si>
    <t>29-3 1</t>
  </si>
  <si>
    <t>60-62</t>
  </si>
  <si>
    <t>35-36</t>
  </si>
  <si>
    <t>93-99</t>
  </si>
  <si>
    <t>44-68</t>
  </si>
  <si>
    <t>30-44</t>
  </si>
  <si>
    <t>21-32</t>
  </si>
  <si>
    <t>21-30</t>
  </si>
  <si>
    <t>28-35</t>
  </si>
  <si>
    <t>100-136</t>
  </si>
  <si>
    <t>17-33</t>
  </si>
  <si>
    <t>A.1.4</t>
  </si>
  <si>
    <t>7:0-7:3</t>
  </si>
  <si>
    <t>0-9</t>
  </si>
  <si>
    <t>20-24</t>
  </si>
  <si>
    <t>55-58</t>
  </si>
  <si>
    <t>70-76</t>
  </si>
  <si>
    <t>36-37</t>
  </si>
  <si>
    <t>90-95</t>
  </si>
  <si>
    <t>96-102</t>
  </si>
  <si>
    <t>45-68</t>
  </si>
  <si>
    <t>31-44</t>
  </si>
  <si>
    <t>22-32</t>
  </si>
  <si>
    <t>41-68</t>
  </si>
  <si>
    <t>27-42</t>
  </si>
  <si>
    <t>103-136</t>
  </si>
  <si>
    <t>18-33</t>
  </si>
  <si>
    <t>24-34</t>
  </si>
  <si>
    <t>16-24</t>
  </si>
  <si>
    <t>A.1.5</t>
  </si>
  <si>
    <t>7:4-7:7</t>
  </si>
  <si>
    <t>0-11</t>
  </si>
  <si>
    <t>39-43</t>
  </si>
  <si>
    <t>61-66</t>
  </si>
  <si>
    <t>52-56</t>
  </si>
  <si>
    <t>73-78</t>
  </si>
  <si>
    <t>79-85</t>
  </si>
  <si>
    <t>92-98</t>
  </si>
  <si>
    <t>99-105</t>
  </si>
  <si>
    <t>47-68</t>
  </si>
  <si>
    <t>29-35</t>
  </si>
  <si>
    <t>28-42</t>
  </si>
  <si>
    <t>106-136</t>
  </si>
  <si>
    <t>19-33</t>
  </si>
  <si>
    <t>26-34</t>
  </si>
  <si>
    <t>A.1.6</t>
  </si>
  <si>
    <t>7:8-7:11</t>
  </si>
  <si>
    <t>0-13</t>
  </si>
  <si>
    <t>63-68</t>
  </si>
  <si>
    <t>76-81</t>
  </si>
  <si>
    <t>61-63</t>
  </si>
  <si>
    <t>89-94</t>
  </si>
  <si>
    <t>38-39</t>
  </si>
  <si>
    <t>43-68</t>
  </si>
  <si>
    <t>32-44</t>
  </si>
  <si>
    <t>23-32</t>
  </si>
  <si>
    <t>29-42</t>
  </si>
  <si>
    <t>109-136</t>
  </si>
  <si>
    <t>20-33</t>
  </si>
  <si>
    <t>27-34</t>
  </si>
  <si>
    <t>A.1.7</t>
  </si>
  <si>
    <t>8:0-8:3</t>
  </si>
  <si>
    <t>0-15</t>
  </si>
  <si>
    <t>43-47</t>
  </si>
  <si>
    <t>54-59</t>
  </si>
  <si>
    <t>66-71</t>
  </si>
  <si>
    <t>72-77</t>
  </si>
  <si>
    <t>78-84</t>
  </si>
  <si>
    <t>85-90</t>
  </si>
  <si>
    <t>91-97</t>
  </si>
  <si>
    <t>39-40</t>
  </si>
  <si>
    <t>98-104</t>
  </si>
  <si>
    <t>61-64</t>
  </si>
  <si>
    <t>105-111</t>
  </si>
  <si>
    <t>50-68</t>
  </si>
  <si>
    <t>65-119</t>
  </si>
  <si>
    <t>35-60</t>
  </si>
  <si>
    <t>112-136</t>
  </si>
  <si>
    <t>21-33</t>
  </si>
  <si>
    <t>28-34</t>
  </si>
  <si>
    <t>17-24</t>
  </si>
  <si>
    <t>A.1.8</t>
  </si>
  <si>
    <t>8:4-8:7</t>
  </si>
  <si>
    <t>0-8</t>
  </si>
  <si>
    <t>0-16</t>
  </si>
  <si>
    <t>25-29</t>
  </si>
  <si>
    <t>51-55</t>
  </si>
  <si>
    <t>56-61</t>
  </si>
  <si>
    <t>74-80</t>
  </si>
  <si>
    <t>94-99</t>
  </si>
  <si>
    <t>40-41</t>
  </si>
  <si>
    <t>100-106</t>
  </si>
  <si>
    <t>62-65</t>
  </si>
  <si>
    <t>107-113</t>
  </si>
  <si>
    <t>33-44</t>
  </si>
  <si>
    <t>24-32</t>
  </si>
  <si>
    <t>66-119</t>
  </si>
  <si>
    <t>30-42</t>
  </si>
  <si>
    <t>36-60</t>
  </si>
  <si>
    <t>114-136</t>
  </si>
  <si>
    <t>A.1.9</t>
  </si>
  <si>
    <t>8:8-8:11</t>
  </si>
  <si>
    <t>0-18</t>
  </si>
  <si>
    <t>83-88</t>
  </si>
  <si>
    <t>59-62</t>
  </si>
  <si>
    <t>103-108</t>
  </si>
  <si>
    <t>43-44</t>
  </si>
  <si>
    <t>67-119</t>
  </si>
  <si>
    <t>31-42</t>
  </si>
  <si>
    <t>22-33</t>
  </si>
  <si>
    <t>A.1.10</t>
  </si>
  <si>
    <t>9:0-9:3</t>
  </si>
  <si>
    <t>0-10</t>
  </si>
  <si>
    <t>0-19</t>
  </si>
  <si>
    <t>79-84</t>
  </si>
  <si>
    <t>85-91</t>
  </si>
  <si>
    <t>92-97</t>
  </si>
  <si>
    <t>64-67</t>
  </si>
  <si>
    <t>44-45</t>
  </si>
  <si>
    <t>112-118</t>
  </si>
  <si>
    <t>34-44</t>
  </si>
  <si>
    <t>25-32</t>
  </si>
  <si>
    <t>68-119</t>
  </si>
  <si>
    <t>46-68</t>
  </si>
  <si>
    <t>32-42</t>
  </si>
  <si>
    <t>37-60</t>
  </si>
  <si>
    <t>23-33</t>
  </si>
  <si>
    <t>18 -24</t>
  </si>
  <si>
    <t>A.1.11</t>
  </si>
  <si>
    <t>9:4-9:7</t>
  </si>
  <si>
    <t>0-20</t>
  </si>
  <si>
    <t xml:space="preserve"> 8-9</t>
  </si>
  <si>
    <t>12 -13</t>
  </si>
  <si>
    <t>40-45</t>
  </si>
  <si>
    <t xml:space="preserve"> 11-12</t>
  </si>
  <si>
    <t xml:space="preserve"> 14-15</t>
  </si>
  <si>
    <t>69-74</t>
  </si>
  <si>
    <t xml:space="preserve"> 18-19</t>
  </si>
  <si>
    <t>101-106</t>
  </si>
  <si>
    <t>114-120</t>
  </si>
  <si>
    <t>69-119</t>
  </si>
  <si>
    <t xml:space="preserve"> 24-30</t>
  </si>
  <si>
    <t>33-42</t>
  </si>
  <si>
    <t>121-136</t>
  </si>
  <si>
    <t>19-24</t>
  </si>
  <si>
    <t>A.1.12</t>
  </si>
  <si>
    <t>9:8-9:11</t>
  </si>
  <si>
    <t>0-21</t>
  </si>
  <si>
    <t>42-47</t>
  </si>
  <si>
    <t>66-69</t>
  </si>
  <si>
    <t>116-122</t>
  </si>
  <si>
    <t>57-68</t>
  </si>
  <si>
    <t>35-44</t>
  </si>
  <si>
    <t>70-119</t>
  </si>
  <si>
    <t>38-60</t>
  </si>
  <si>
    <t>123-136</t>
  </si>
  <si>
    <t>24-33</t>
  </si>
  <si>
    <t>A.1.13</t>
  </si>
  <si>
    <t>10:0-10:3</t>
  </si>
  <si>
    <t>0-12</t>
  </si>
  <si>
    <t>0-22</t>
  </si>
  <si>
    <t>105-110</t>
  </si>
  <si>
    <t>111-117</t>
  </si>
  <si>
    <t>67-70</t>
  </si>
  <si>
    <t>46-47</t>
  </si>
  <si>
    <t>118-124</t>
  </si>
  <si>
    <t>59-68</t>
  </si>
  <si>
    <t>71-119</t>
  </si>
  <si>
    <t>34-42</t>
  </si>
  <si>
    <t>125-136</t>
  </si>
  <si>
    <t>25-33</t>
  </si>
  <si>
    <t>A.1.14</t>
  </si>
  <si>
    <t>10:4-10:7</t>
  </si>
  <si>
    <t>0-23</t>
  </si>
  <si>
    <t>26 -27</t>
  </si>
  <si>
    <t>107-112</t>
  </si>
  <si>
    <t>113-119</t>
  </si>
  <si>
    <t>68-71</t>
  </si>
  <si>
    <t>47-48</t>
  </si>
  <si>
    <t>120-126</t>
  </si>
  <si>
    <t>36-44</t>
  </si>
  <si>
    <t>72-119</t>
  </si>
  <si>
    <t>35-42</t>
  </si>
  <si>
    <t>A.1.15</t>
  </si>
  <si>
    <t>10:8-10:11</t>
  </si>
  <si>
    <t>0-14</t>
  </si>
  <si>
    <t>0-24</t>
  </si>
  <si>
    <t>62-64</t>
  </si>
  <si>
    <t>115-121</t>
  </si>
  <si>
    <t>69-72</t>
  </si>
  <si>
    <t>122-128</t>
  </si>
  <si>
    <t>73-119</t>
  </si>
  <si>
    <t xml:space="preserve">49-68 </t>
  </si>
  <si>
    <t>39-60</t>
  </si>
  <si>
    <t>129-136</t>
  </si>
  <si>
    <t>26-33</t>
  </si>
  <si>
    <t>A.1.16</t>
  </si>
  <si>
    <t>11:0-11:3</t>
  </si>
  <si>
    <t>0-25</t>
  </si>
  <si>
    <t>31-36</t>
  </si>
  <si>
    <t>37-42</t>
  </si>
  <si>
    <t>72-78</t>
  </si>
  <si>
    <t>52-54</t>
  </si>
  <si>
    <t>104-110</t>
  </si>
  <si>
    <t>111-116</t>
  </si>
  <si>
    <t>117-123</t>
  </si>
  <si>
    <t>71-73</t>
  </si>
  <si>
    <t>48-49</t>
  </si>
  <si>
    <t>124-130</t>
  </si>
  <si>
    <t>62-68</t>
  </si>
  <si>
    <t>74-119</t>
  </si>
  <si>
    <t>36-42</t>
  </si>
  <si>
    <t>131 -136</t>
  </si>
  <si>
    <t xml:space="preserve">32-34 </t>
  </si>
  <si>
    <t>A.1.17</t>
  </si>
  <si>
    <t>11:4-11:7</t>
  </si>
  <si>
    <t>0-26</t>
  </si>
  <si>
    <t>32-37</t>
  </si>
  <si>
    <t>50-55</t>
  </si>
  <si>
    <t>93-98</t>
  </si>
  <si>
    <t>106-111</t>
  </si>
  <si>
    <t>119-125</t>
  </si>
  <si>
    <t>72-75</t>
  </si>
  <si>
    <t>126-131</t>
  </si>
  <si>
    <t>37-44</t>
  </si>
  <si>
    <t>76-119</t>
  </si>
  <si>
    <t>132-136</t>
  </si>
  <si>
    <t>A.1.18</t>
  </si>
  <si>
    <t>11:8-11:11</t>
  </si>
  <si>
    <t>63-69</t>
  </si>
  <si>
    <t>70-75</t>
  </si>
  <si>
    <t>95-100</t>
  </si>
  <si>
    <t>108-1 13</t>
  </si>
  <si>
    <t>70-72</t>
  </si>
  <si>
    <t>121-126</t>
  </si>
  <si>
    <t>73-76</t>
  </si>
  <si>
    <t>127-132</t>
  </si>
  <si>
    <t>64-68</t>
  </si>
  <si>
    <t>77-119</t>
  </si>
  <si>
    <t>40-63</t>
  </si>
  <si>
    <t>133-136</t>
  </si>
  <si>
    <t>A.1.19</t>
  </si>
  <si>
    <t>12:0-12:3</t>
  </si>
  <si>
    <t xml:space="preserve">0-2 </t>
  </si>
  <si>
    <t>0-27</t>
  </si>
  <si>
    <t>34-39</t>
  </si>
  <si>
    <t xml:space="preserve"> 13-14</t>
  </si>
  <si>
    <t xml:space="preserve">14-15 </t>
  </si>
  <si>
    <t>71-77</t>
  </si>
  <si>
    <t>78-83</t>
  </si>
  <si>
    <t xml:space="preserve">18-19 </t>
  </si>
  <si>
    <t>103-109</t>
  </si>
  <si>
    <t xml:space="preserve"> 28-29</t>
  </si>
  <si>
    <t>110-115</t>
  </si>
  <si>
    <t>116-121</t>
  </si>
  <si>
    <t>71-74</t>
  </si>
  <si>
    <t>75-78</t>
  </si>
  <si>
    <t>50-51</t>
  </si>
  <si>
    <t>129-133</t>
  </si>
  <si>
    <t>79-119</t>
  </si>
  <si>
    <t xml:space="preserve"> 26-30</t>
  </si>
  <si>
    <t xml:space="preserve"> 34-35</t>
  </si>
  <si>
    <t>134-136</t>
  </si>
  <si>
    <t>A.1.20</t>
  </si>
  <si>
    <t>12:4-12:7</t>
  </si>
  <si>
    <t>0-17</t>
  </si>
  <si>
    <t xml:space="preserve"> 0-5</t>
  </si>
  <si>
    <t>0-28</t>
  </si>
  <si>
    <t xml:space="preserve"> 6-7</t>
  </si>
  <si>
    <t xml:space="preserve">17-18 </t>
  </si>
  <si>
    <t>33-3</t>
  </si>
  <si>
    <t>118-123</t>
  </si>
  <si>
    <t>124-129</t>
  </si>
  <si>
    <t>63-65</t>
  </si>
  <si>
    <t>77-80</t>
  </si>
  <si>
    <t xml:space="preserve"> 33-34</t>
  </si>
  <si>
    <t>130-134</t>
  </si>
  <si>
    <t>66-68</t>
  </si>
  <si>
    <t>81-119</t>
  </si>
  <si>
    <t>53-68</t>
  </si>
  <si>
    <t xml:space="preserve">26-30 </t>
  </si>
  <si>
    <t>41-60</t>
  </si>
  <si>
    <t>135-136</t>
  </si>
  <si>
    <t>A.1.21</t>
  </si>
  <si>
    <t>12:8-12:11</t>
  </si>
  <si>
    <t>42-48</t>
  </si>
  <si>
    <t>55-57</t>
  </si>
  <si>
    <t>113-118</t>
  </si>
  <si>
    <t>79-82</t>
  </si>
  <si>
    <t>132-134</t>
  </si>
  <si>
    <t>83-119</t>
  </si>
  <si>
    <t>A.1.22</t>
  </si>
  <si>
    <t>13:0-13:3</t>
  </si>
  <si>
    <t>0-29</t>
  </si>
  <si>
    <t>43-49</t>
  </si>
  <si>
    <t>56-62</t>
  </si>
  <si>
    <t>102-107</t>
  </si>
  <si>
    <t>115-120</t>
  </si>
  <si>
    <t>76-80</t>
  </si>
  <si>
    <t>81-84</t>
  </si>
  <si>
    <t>133-134</t>
  </si>
  <si>
    <t>38-44</t>
  </si>
  <si>
    <t>85-119</t>
  </si>
  <si>
    <t>42-60</t>
  </si>
  <si>
    <t>A.1.23</t>
  </si>
  <si>
    <t>13:4-13:7</t>
  </si>
  <si>
    <t>30-36</t>
  </si>
  <si>
    <t>50-56</t>
  </si>
  <si>
    <t>57-63</t>
  </si>
  <si>
    <t>64-70</t>
  </si>
  <si>
    <t>65-69</t>
  </si>
  <si>
    <t>70-73</t>
  </si>
  <si>
    <t>74-77</t>
  </si>
  <si>
    <t>48-50</t>
  </si>
  <si>
    <t>123-127</t>
  </si>
  <si>
    <t>78-81</t>
  </si>
  <si>
    <t>128-132</t>
  </si>
  <si>
    <t>82-86</t>
  </si>
  <si>
    <t>53-54</t>
  </si>
  <si>
    <t>133-135</t>
  </si>
  <si>
    <t>87-119</t>
  </si>
  <si>
    <t>43-60</t>
  </si>
  <si>
    <t>A.1.24</t>
  </si>
  <si>
    <t>13:8-13:11</t>
  </si>
  <si>
    <t>65-71</t>
  </si>
  <si>
    <t>99-104</t>
  </si>
  <si>
    <t>75-79</t>
  </si>
  <si>
    <t>80-83</t>
  </si>
  <si>
    <t>130-133</t>
  </si>
  <si>
    <t>66-67</t>
  </si>
  <si>
    <t>84-88</t>
  </si>
  <si>
    <t>54-55</t>
  </si>
  <si>
    <t>134-135</t>
  </si>
  <si>
    <t>89-119</t>
  </si>
  <si>
    <t>A.1.25</t>
  </si>
  <si>
    <t>14:0-14:3</t>
  </si>
  <si>
    <t>0-30</t>
  </si>
  <si>
    <t>31-37</t>
  </si>
  <si>
    <t>45-51</t>
  </si>
  <si>
    <t>52-58</t>
  </si>
  <si>
    <t>59-65</t>
  </si>
  <si>
    <t>59-63</t>
  </si>
  <si>
    <t>68-72</t>
  </si>
  <si>
    <t>119-124</t>
  </si>
  <si>
    <t>77-81</t>
  </si>
  <si>
    <t>125-130</t>
  </si>
  <si>
    <t>82-85</t>
  </si>
  <si>
    <t>131-133</t>
  </si>
  <si>
    <t>86-90</t>
  </si>
  <si>
    <t>54-56</t>
  </si>
  <si>
    <t>91-119</t>
  </si>
  <si>
    <t>A.1.26</t>
  </si>
  <si>
    <t>14:4-14:7</t>
  </si>
  <si>
    <t>0 - 5</t>
  </si>
  <si>
    <t>38-45</t>
  </si>
  <si>
    <t>8- 9</t>
  </si>
  <si>
    <t>67-74</t>
  </si>
  <si>
    <t>81-87</t>
  </si>
  <si>
    <t>56-60</t>
  </si>
  <si>
    <t>108-113</t>
  </si>
  <si>
    <t>74-78</t>
  </si>
  <si>
    <t>79-83</t>
  </si>
  <si>
    <t>127-130</t>
  </si>
  <si>
    <t>84-87</t>
  </si>
  <si>
    <t>88-92</t>
  </si>
  <si>
    <t>55-56</t>
  </si>
  <si>
    <t>93-119</t>
  </si>
  <si>
    <t>46-60</t>
  </si>
  <si>
    <t>23 - 24</t>
  </si>
  <si>
    <t>A.1.27</t>
  </si>
  <si>
    <t>14:8-14:11</t>
  </si>
  <si>
    <t>31-38</t>
  </si>
  <si>
    <t>46-53</t>
  </si>
  <si>
    <t>68-75</t>
  </si>
  <si>
    <t>57-61</t>
  </si>
  <si>
    <t>71-75</t>
  </si>
  <si>
    <t>76-79</t>
  </si>
  <si>
    <t>122-127</t>
  </si>
  <si>
    <t>80-84</t>
  </si>
  <si>
    <t>128-131</t>
  </si>
  <si>
    <t>85-89</t>
  </si>
  <si>
    <t>132-133</t>
  </si>
  <si>
    <t>90-94</t>
  </si>
  <si>
    <t>95-119</t>
  </si>
  <si>
    <t>A.1.28</t>
  </si>
  <si>
    <t>15:0-15:3</t>
  </si>
  <si>
    <t>0-31</t>
  </si>
  <si>
    <t>32-39</t>
  </si>
  <si>
    <t>54-61</t>
  </si>
  <si>
    <t>69-76</t>
  </si>
  <si>
    <t>84-90</t>
  </si>
  <si>
    <t>67-71</t>
  </si>
  <si>
    <t>72-76</t>
  </si>
  <si>
    <t>117-122</t>
  </si>
  <si>
    <t>123-128</t>
  </si>
  <si>
    <t>129-132</t>
  </si>
  <si>
    <t>87-91</t>
  </si>
  <si>
    <t>53-55</t>
  </si>
  <si>
    <t>56-57</t>
  </si>
  <si>
    <t>98-119</t>
  </si>
  <si>
    <t>48-60</t>
  </si>
  <si>
    <t>A.1.29</t>
  </si>
  <si>
    <t>15:4-15:7</t>
  </si>
  <si>
    <t>47-54</t>
  </si>
  <si>
    <t>55-62</t>
  </si>
  <si>
    <t>70-77</t>
  </si>
  <si>
    <t>69-73</t>
  </si>
  <si>
    <t>112-117</t>
  </si>
  <si>
    <t>130-132</t>
  </si>
  <si>
    <t>89-93</t>
  </si>
  <si>
    <t>100-119</t>
  </si>
  <si>
    <t>A.1.30</t>
  </si>
  <si>
    <t>15:8-15:11</t>
  </si>
  <si>
    <t>63-70</t>
  </si>
  <si>
    <t>78-85</t>
  </si>
  <si>
    <t>86-92</t>
  </si>
  <si>
    <t>125-129</t>
  </si>
  <si>
    <t>91-95</t>
  </si>
  <si>
    <t>57-58</t>
  </si>
  <si>
    <t>49-60</t>
  </si>
  <si>
    <t>A.1.31</t>
  </si>
  <si>
    <t>16:0-16:3</t>
  </si>
  <si>
    <t>0-32</t>
  </si>
  <si>
    <t>33-40</t>
  </si>
  <si>
    <t>48-55</t>
  </si>
  <si>
    <t>56-63</t>
  </si>
  <si>
    <t>64-71</t>
  </si>
  <si>
    <t>79-86</t>
  </si>
  <si>
    <t>61-65</t>
  </si>
  <si>
    <t>114-119</t>
  </si>
  <si>
    <t>120-125</t>
  </si>
  <si>
    <t>126-130</t>
  </si>
  <si>
    <t>104-119</t>
  </si>
  <si>
    <t>A.1.32</t>
  </si>
  <si>
    <t>16:4-16:7</t>
  </si>
  <si>
    <t>72-79</t>
  </si>
  <si>
    <t>80-87</t>
  </si>
  <si>
    <t>78-82</t>
  </si>
  <si>
    <t>83-87</t>
  </si>
  <si>
    <t>88-93</t>
  </si>
  <si>
    <t>100-105</t>
  </si>
  <si>
    <t>106-119</t>
  </si>
  <si>
    <t>50-60</t>
  </si>
  <si>
    <t>A.1.33</t>
  </si>
  <si>
    <t>16:8-16:11</t>
  </si>
  <si>
    <t>0-33</t>
  </si>
  <si>
    <t>34-41</t>
  </si>
  <si>
    <t>49-56</t>
  </si>
  <si>
    <t>57-64</t>
  </si>
  <si>
    <t>65-72</t>
  </si>
  <si>
    <t>81-88</t>
  </si>
  <si>
    <t>107-107</t>
  </si>
  <si>
    <t>58-59</t>
  </si>
  <si>
    <t>108-119</t>
  </si>
  <si>
    <t>TABELA A2</t>
  </si>
  <si>
    <t>Somados</t>
  </si>
  <si>
    <t>razão</t>
  </si>
  <si>
    <r>
      <t>Nivel de Conifança</t>
    </r>
    <r>
      <rPr>
        <sz val="11.5"/>
        <rFont val="Times New Roman"/>
        <family val="1"/>
      </rPr>
      <t/>
    </r>
  </si>
  <si>
    <t>pontos</t>
  </si>
  <si>
    <t>ICV</t>
  </si>
  <si>
    <t>percentil</t>
  </si>
  <si>
    <t>Fora da tab</t>
  </si>
  <si>
    <t>&lt;0,1</t>
  </si>
  <si>
    <t>43-55</t>
  </si>
  <si>
    <t>42-56</t>
  </si>
  <si>
    <t>45-57</t>
  </si>
  <si>
    <t>43-58</t>
  </si>
  <si>
    <t>46-59</t>
  </si>
  <si>
    <t>48-61</t>
  </si>
  <si>
    <t>47-62</t>
  </si>
  <si>
    <t>49-64</t>
  </si>
  <si>
    <t>51-65</t>
  </si>
  <si>
    <t>53-67</t>
  </si>
  <si>
    <t>55-69</t>
  </si>
  <si>
    <t>56-71</t>
  </si>
  <si>
    <t>58-73</t>
  </si>
  <si>
    <t>61-74</t>
  </si>
  <si>
    <t>60-75</t>
  </si>
  <si>
    <t>62-77</t>
  </si>
  <si>
    <t>66-78</t>
  </si>
  <si>
    <t>65-79</t>
  </si>
  <si>
    <t>68-80</t>
  </si>
  <si>
    <t>70-85</t>
  </si>
  <si>
    <t>73-86</t>
  </si>
  <si>
    <t>72-87</t>
  </si>
  <si>
    <t>74-89</t>
  </si>
  <si>
    <t>76-90</t>
  </si>
  <si>
    <t>78-92</t>
  </si>
  <si>
    <t>80-94</t>
  </si>
  <si>
    <t>82-96</t>
  </si>
  <si>
    <t>84-99</t>
  </si>
  <si>
    <t>87-100</t>
  </si>
  <si>
    <t>86-101</t>
  </si>
  <si>
    <t>88-103</t>
  </si>
  <si>
    <t>90-104</t>
  </si>
  <si>
    <t>92-106</t>
  </si>
  <si>
    <t>94-108</t>
  </si>
  <si>
    <t>96-110</t>
  </si>
  <si>
    <t>96-111</t>
  </si>
  <si>
    <t>98-113</t>
  </si>
  <si>
    <t>101-114</t>
  </si>
  <si>
    <t>100-115</t>
  </si>
  <si>
    <t>102-117</t>
  </si>
  <si>
    <t>110-125</t>
  </si>
  <si>
    <t>113-126</t>
  </si>
  <si>
    <t>112-127</t>
  </si>
  <si>
    <t>114-129</t>
  </si>
  <si>
    <t>116-130</t>
  </si>
  <si>
    <t>118-131</t>
  </si>
  <si>
    <t>123-137</t>
  </si>
  <si>
    <t>124-139</t>
  </si>
  <si>
    <t>127-140</t>
  </si>
  <si>
    <t>126-141</t>
  </si>
  <si>
    <t>128-143</t>
  </si>
  <si>
    <t>131-145</t>
  </si>
  <si>
    <t>133-147</t>
  </si>
  <si>
    <t>139-151</t>
  </si>
  <si>
    <t>137-152</t>
  </si>
  <si>
    <t>&gt;99,9</t>
  </si>
  <si>
    <t>151-154</t>
  </si>
  <si>
    <t>140-155</t>
  </si>
  <si>
    <t>143-155</t>
  </si>
  <si>
    <t>142-157</t>
  </si>
  <si>
    <t>145-157</t>
  </si>
  <si>
    <t>144-158</t>
  </si>
  <si>
    <t>TABELA A3</t>
  </si>
  <si>
    <t>IOP</t>
  </si>
  <si>
    <t>64-78</t>
  </si>
  <si>
    <t>69-81</t>
  </si>
  <si>
    <t>68-82</t>
  </si>
  <si>
    <t>70-84</t>
  </si>
  <si>
    <t>71-86</t>
  </si>
  <si>
    <t>74-87</t>
  </si>
  <si>
    <t>73-88</t>
  </si>
  <si>
    <t>75-90</t>
  </si>
  <si>
    <t>77-91</t>
  </si>
  <si>
    <t>83-98</t>
  </si>
  <si>
    <t>86-99</t>
  </si>
  <si>
    <t>85-100</t>
  </si>
  <si>
    <t>87-102</t>
  </si>
  <si>
    <t>89-104</t>
  </si>
  <si>
    <t>104-118</t>
  </si>
  <si>
    <t>106-120</t>
  </si>
  <si>
    <t>108-122</t>
  </si>
  <si>
    <t>111-126</t>
  </si>
  <si>
    <t>114-127</t>
  </si>
  <si>
    <t>113-128</t>
  </si>
  <si>
    <t>176-128</t>
  </si>
  <si>
    <t>115-130</t>
  </si>
  <si>
    <t>140-153</t>
  </si>
  <si>
    <t>139-154</t>
  </si>
  <si>
    <t>142-154</t>
  </si>
  <si>
    <t>141-156</t>
  </si>
  <si>
    <t>Tabela A.4</t>
  </si>
  <si>
    <t>IMO</t>
  </si>
  <si>
    <t>49-61</t>
  </si>
  <si>
    <t>48-63</t>
  </si>
  <si>
    <t>52-66</t>
  </si>
  <si>
    <t>57-72</t>
  </si>
  <si>
    <t>67-19</t>
  </si>
  <si>
    <t>101-116</t>
  </si>
  <si>
    <t>120-134</t>
  </si>
  <si>
    <t>126-139</t>
  </si>
  <si>
    <t>125-140</t>
  </si>
  <si>
    <t>136-151</t>
  </si>
  <si>
    <t>141-154</t>
  </si>
  <si>
    <t>Tabela A.5</t>
  </si>
  <si>
    <t xml:space="preserve">IVP Equivalentes das somas dos pontos </t>
  </si>
  <si>
    <t>IVP</t>
  </si>
  <si>
    <t>44-59</t>
  </si>
  <si>
    <t>43-61</t>
  </si>
  <si>
    <t>46-64</t>
  </si>
  <si>
    <t>50-65</t>
  </si>
  <si>
    <t>49-67</t>
  </si>
  <si>
    <t>51-69</t>
  </si>
  <si>
    <t>54-72</t>
  </si>
  <si>
    <t>57-75</t>
  </si>
  <si>
    <t>61-76</t>
  </si>
  <si>
    <t>59-77</t>
  </si>
  <si>
    <t>64-79</t>
  </si>
  <si>
    <t>63-81</t>
  </si>
  <si>
    <t>67-82</t>
  </si>
  <si>
    <t>68-86</t>
  </si>
  <si>
    <t>71-89</t>
  </si>
  <si>
    <t>73-91</t>
  </si>
  <si>
    <t>78-93</t>
  </si>
  <si>
    <t>76-94</t>
  </si>
  <si>
    <t>80-95</t>
  </si>
  <si>
    <t>79-97</t>
  </si>
  <si>
    <t>81-99</t>
  </si>
  <si>
    <t>84-102</t>
  </si>
  <si>
    <t>87-105</t>
  </si>
  <si>
    <t>90-105</t>
  </si>
  <si>
    <t>88-106</t>
  </si>
  <si>
    <t>91-109</t>
  </si>
  <si>
    <t>95-110</t>
  </si>
  <si>
    <t>94-112</t>
  </si>
  <si>
    <t>97-112</t>
  </si>
  <si>
    <t>95-113</t>
  </si>
  <si>
    <t>98-116</t>
  </si>
  <si>
    <t>101-119</t>
  </si>
  <si>
    <t>106-121</t>
  </si>
  <si>
    <t>104-122</t>
  </si>
  <si>
    <t>108-123</t>
  </si>
  <si>
    <t>107-125</t>
  </si>
  <si>
    <t>111-129</t>
  </si>
  <si>
    <t>114-132</t>
  </si>
  <si>
    <t>118-133</t>
  </si>
  <si>
    <t>120-135</t>
  </si>
  <si>
    <t>118-136</t>
  </si>
  <si>
    <t>122-137</t>
  </si>
  <si>
    <t>121-139</t>
  </si>
  <si>
    <t>124-142</t>
  </si>
  <si>
    <t>129-143</t>
  </si>
  <si>
    <t>127-145</t>
  </si>
  <si>
    <t>131-146</t>
  </si>
  <si>
    <t>130-148</t>
  </si>
  <si>
    <t>134-149</t>
  </si>
  <si>
    <t>132-150</t>
  </si>
  <si>
    <t>136-154</t>
  </si>
  <si>
    <t>139-157</t>
  </si>
  <si>
    <t>Tabela A.6</t>
  </si>
  <si>
    <t>QlT Equivalentes das somas dos pontos ponderados*</t>
  </si>
  <si>
    <t>QIT</t>
  </si>
  <si>
    <t>38-46</t>
  </si>
  <si>
    <t>37-47</t>
  </si>
  <si>
    <t>39-47</t>
  </si>
  <si>
    <t>38-48</t>
  </si>
  <si>
    <t>40-48</t>
  </si>
  <si>
    <t>39-49</t>
  </si>
  <si>
    <t>41-49</t>
  </si>
  <si>
    <t>40-50</t>
  </si>
  <si>
    <t>42-50</t>
  </si>
  <si>
    <t>41-51</t>
  </si>
  <si>
    <t>43-51</t>
  </si>
  <si>
    <t>43-52</t>
  </si>
  <si>
    <t>43-53</t>
  </si>
  <si>
    <t>44-53</t>
  </si>
  <si>
    <t>44-54</t>
  </si>
  <si>
    <t>45-54</t>
  </si>
  <si>
    <t>46-55</t>
  </si>
  <si>
    <t>47-56</t>
  </si>
  <si>
    <t>48-57</t>
  </si>
  <si>
    <t>49-58</t>
  </si>
  <si>
    <t>50-59</t>
  </si>
  <si>
    <t>49-59</t>
  </si>
  <si>
    <t>51-60</t>
  </si>
  <si>
    <t>53-61</t>
  </si>
  <si>
    <t>54-62</t>
  </si>
  <si>
    <t>55-63</t>
  </si>
  <si>
    <t>56-64</t>
  </si>
  <si>
    <t>57-65</t>
  </si>
  <si>
    <t>59-67</t>
  </si>
  <si>
    <t>61-69</t>
  </si>
  <si>
    <t>62-70</t>
  </si>
  <si>
    <t>63-71</t>
  </si>
  <si>
    <t>64-72</t>
  </si>
  <si>
    <t>65-73</t>
  </si>
  <si>
    <t>66-74</t>
  </si>
  <si>
    <t>67-75</t>
  </si>
  <si>
    <t>68-76</t>
  </si>
  <si>
    <t>69-77</t>
  </si>
  <si>
    <t>70-78</t>
  </si>
  <si>
    <t>71-79</t>
  </si>
  <si>
    <t>70-80</t>
  </si>
  <si>
    <t>72-80</t>
  </si>
  <si>
    <t>73-81</t>
  </si>
  <si>
    <t>74-82</t>
  </si>
  <si>
    <t>75-83</t>
  </si>
  <si>
    <t>75-84</t>
  </si>
  <si>
    <t>76-85</t>
  </si>
  <si>
    <t>77-86</t>
  </si>
  <si>
    <t>80-89</t>
  </si>
  <si>
    <t>81-90</t>
  </si>
  <si>
    <t>82-91</t>
  </si>
  <si>
    <t>83-92</t>
  </si>
  <si>
    <t>85-93</t>
  </si>
  <si>
    <t>86-94</t>
  </si>
  <si>
    <t>87-95</t>
  </si>
  <si>
    <t>88-96</t>
  </si>
  <si>
    <t>89-97</t>
  </si>
  <si>
    <t>90-98</t>
  </si>
  <si>
    <t>91-99</t>
  </si>
  <si>
    <t>92-100</t>
  </si>
  <si>
    <t>93-101</t>
  </si>
  <si>
    <t>94-102</t>
  </si>
  <si>
    <t>95-103</t>
  </si>
  <si>
    <t>96-104</t>
  </si>
  <si>
    <t>97-105</t>
  </si>
  <si>
    <t>98-106</t>
  </si>
  <si>
    <t>99-107</t>
  </si>
  <si>
    <t>100-108</t>
  </si>
  <si>
    <t>101-109</t>
  </si>
  <si>
    <t>102-110</t>
  </si>
  <si>
    <t>103-111</t>
  </si>
  <si>
    <t>104-112</t>
  </si>
  <si>
    <t>105-113</t>
  </si>
  <si>
    <t>106-114</t>
  </si>
  <si>
    <t>107-115</t>
  </si>
  <si>
    <t>109-118</t>
  </si>
  <si>
    <t>110-119</t>
  </si>
  <si>
    <t>113-122</t>
  </si>
  <si>
    <t>114-123</t>
  </si>
  <si>
    <t>115-124</t>
  </si>
  <si>
    <t>116-125</t>
  </si>
  <si>
    <t>117-125</t>
  </si>
  <si>
    <t>118-126</t>
  </si>
  <si>
    <t>119-127</t>
  </si>
  <si>
    <t>120-128</t>
  </si>
  <si>
    <t>121-129</t>
  </si>
  <si>
    <t>122-130</t>
  </si>
  <si>
    <t>123-131</t>
  </si>
  <si>
    <t>124-132</t>
  </si>
  <si>
    <t>125-133</t>
  </si>
  <si>
    <t>126-134</t>
  </si>
  <si>
    <t>127-135</t>
  </si>
  <si>
    <t>128-136</t>
  </si>
  <si>
    <t>129-137</t>
  </si>
  <si>
    <t>130-138</t>
  </si>
  <si>
    <t>131-139</t>
  </si>
  <si>
    <t>132-140</t>
  </si>
  <si>
    <t>133-141</t>
  </si>
  <si>
    <t>134-142</t>
  </si>
  <si>
    <t>135-143</t>
  </si>
  <si>
    <t>136-144</t>
  </si>
  <si>
    <t>137-145</t>
  </si>
  <si>
    <t>138-146</t>
  </si>
  <si>
    <t>139-147</t>
  </si>
  <si>
    <t>140-148</t>
  </si>
  <si>
    <t>140-149</t>
  </si>
  <si>
    <t>140-150</t>
  </si>
  <si>
    <t>141-150</t>
  </si>
  <si>
    <t>141-151</t>
  </si>
  <si>
    <t>142-151</t>
  </si>
  <si>
    <t>143-152</t>
  </si>
  <si>
    <t>144-153</t>
  </si>
  <si>
    <t>145-154</t>
  </si>
  <si>
    <t>146-155</t>
  </si>
  <si>
    <t>147-156</t>
  </si>
  <si>
    <t>146-156</t>
  </si>
  <si>
    <t>148-157</t>
  </si>
  <si>
    <t>147-157</t>
  </si>
  <si>
    <t>149-157</t>
  </si>
  <si>
    <t>148-158</t>
  </si>
  <si>
    <t>150-158</t>
  </si>
  <si>
    <t>149-159</t>
  </si>
  <si>
    <t>151-159</t>
  </si>
  <si>
    <t>150-160</t>
  </si>
  <si>
    <t>152-160</t>
  </si>
  <si>
    <t>151-161</t>
  </si>
  <si>
    <t>153-161</t>
  </si>
  <si>
    <t>152-162</t>
  </si>
  <si>
    <t>154-162</t>
  </si>
  <si>
    <t>153-163</t>
  </si>
  <si>
    <t>Tabela A7</t>
  </si>
  <si>
    <t>Somas Pró rata dos pontos ponderados para derivar ICV e IOP'</t>
  </si>
  <si>
    <t>Soma de</t>
  </si>
  <si>
    <t>Escola Pública Porto Alegre</t>
  </si>
  <si>
    <t>Escola Pública São Paulo</t>
  </si>
  <si>
    <t>Desvio Padrão</t>
  </si>
  <si>
    <t>2- ATENÇÃO</t>
  </si>
  <si>
    <t>3- PERCEPÇÃO</t>
  </si>
  <si>
    <t>4- MEMÓRIA</t>
  </si>
  <si>
    <t>Escola Particular Porto Alegre</t>
  </si>
  <si>
    <t>Escola Particular São Paulo</t>
  </si>
  <si>
    <t>ESCOLA PARTICULAR</t>
  </si>
  <si>
    <t>ESCOLA PÚBLICA</t>
  </si>
  <si>
    <t>Média aritmética</t>
  </si>
  <si>
    <t>Desvio padrão</t>
  </si>
  <si>
    <t>Ensino</t>
  </si>
  <si>
    <t>Fundamental</t>
  </si>
  <si>
    <t>Valor Máximo</t>
  </si>
  <si>
    <t>7ª</t>
  </si>
  <si>
    <t>8ª</t>
  </si>
  <si>
    <t>1º</t>
  </si>
  <si>
    <t>2º</t>
  </si>
  <si>
    <t>3º</t>
  </si>
  <si>
    <t>1- ORIENTAÇÃO TEMPO ESPACIAL</t>
  </si>
  <si>
    <t>1.1- TEMPO</t>
  </si>
  <si>
    <t>1.2- ESPAÇO</t>
  </si>
  <si>
    <t>2.1- CONTAGEM INVERSA</t>
  </si>
  <si>
    <t>2.1-A- TEMPO</t>
  </si>
  <si>
    <t>2.2-REPETIÇÃO SEQ NÚMEROS</t>
  </si>
  <si>
    <t>2.2-A- INTRUSÕES</t>
  </si>
  <si>
    <t>2.2-B- INVERSÕES</t>
  </si>
  <si>
    <t>2.2-C- OMISSÕES</t>
  </si>
  <si>
    <t>2.2-D- TROCA DE POSIÇÕES</t>
  </si>
  <si>
    <t>3.1- VERIFICAÇÃO DE LINHAS</t>
  </si>
  <si>
    <t>3.2- HEMINEGLIGÊNCIA VISUAL</t>
  </si>
  <si>
    <t>3.3- PERCEPÇÃO DE FACES</t>
  </si>
  <si>
    <t>4.1- MEMÓRIA DE TRABALHO</t>
  </si>
  <si>
    <t>4.1-A- ORDEM ASCENDENTE DÍGITOS</t>
  </si>
  <si>
    <t>4.1-A.1-MAIOR SEQ DE DG</t>
  </si>
  <si>
    <t>4.1-B- SPAN AUD.SENTENÇA/PALAVRA</t>
  </si>
  <si>
    <t>4.1-B.1- MAIOR SEQ PALAVRAS</t>
  </si>
  <si>
    <t>4.2- MEMÓRIA VERBAL EPISÓ/SEMAN.</t>
  </si>
  <si>
    <t>4.2-A- EVOCAÇÃO IMEDIATA</t>
  </si>
  <si>
    <t>4.2-A.1- INTRUSÕES</t>
  </si>
  <si>
    <t>4.2-A.2- PERSEVERAÇÕES</t>
  </si>
  <si>
    <t>4.2-B- EVOCAÇÃO TARDIA</t>
  </si>
  <si>
    <t>4.2-B.1- INTRUSÕES</t>
  </si>
  <si>
    <t>4.2-B.2- PERSEVERAÇÕES</t>
  </si>
  <si>
    <t>4.3- MEMÓRIA SEMAN/LONGO PRAZO</t>
  </si>
  <si>
    <t>4.4- MEM VISUAL DE CURTO PRAZO</t>
  </si>
  <si>
    <t>4.5- MEM PROSPECTIVA</t>
  </si>
  <si>
    <t>5- HABILIDADES ARITMÉTICAS</t>
  </si>
  <si>
    <t>6- LINGUAGEM</t>
  </si>
  <si>
    <t>6.1-LINGUAGE ORAL</t>
  </si>
  <si>
    <t>6.1-A- NOMEAÇÃO</t>
  </si>
  <si>
    <t>6.1-B- REPETIÇÃO</t>
  </si>
  <si>
    <t>6.1-C- LINGUAGEM AUTOMÁTICA</t>
  </si>
  <si>
    <t xml:space="preserve">6.1-D- COMPREENSÃO </t>
  </si>
  <si>
    <t>6.1-E- PROCESSAMENTO INFERÊNCIA</t>
  </si>
  <si>
    <t>6.2- LINGUAGEM ESCRITA</t>
  </si>
  <si>
    <t>6.2-A- LEITURA VOZ ALTA</t>
  </si>
  <si>
    <t>6.2-B- COMPREENSÃO ESCRITA</t>
  </si>
  <si>
    <t>6.2-C- ESCRITA ESPONTÂNEA</t>
  </si>
  <si>
    <t>6.2-D- ESCRITA COPIADA</t>
  </si>
  <si>
    <t>6.2-E- ESCRITA DITADA</t>
  </si>
  <si>
    <t>7- PRAXIAS</t>
  </si>
  <si>
    <t>7.1- IDEOMOTORA</t>
  </si>
  <si>
    <t>7.2- CONSTRUTIVA</t>
  </si>
  <si>
    <t>7.3- REFLEXIVA</t>
  </si>
  <si>
    <t>8.1- RESOLUÇÃO DE PROBLEMAS</t>
  </si>
  <si>
    <t>9- TEMPO TOTAL</t>
  </si>
  <si>
    <t>N</t>
  </si>
  <si>
    <t>Média</t>
  </si>
  <si>
    <t xml:space="preserve">19-39 anos </t>
  </si>
  <si>
    <t xml:space="preserve">40-59 anos   </t>
  </si>
  <si>
    <t xml:space="preserve">60-75 anos </t>
  </si>
  <si>
    <t xml:space="preserve">     76-90 anos</t>
  </si>
  <si>
    <t>9ou+</t>
  </si>
  <si>
    <t>3.2- HMINEGLIGÊNCIA VISUAL</t>
  </si>
  <si>
    <t>6.1-LINGUAGEM ORAL</t>
  </si>
  <si>
    <t>WISC IV</t>
  </si>
  <si>
    <t>Cubos (CB)</t>
  </si>
  <si>
    <t>Semelhanças (SM)</t>
  </si>
  <si>
    <t>Dígitos (DG)</t>
  </si>
  <si>
    <t>Conceitos Figurativos (CN)</t>
  </si>
  <si>
    <t>Códigos (CD)</t>
  </si>
  <si>
    <t>Vocabulário (VC)</t>
  </si>
  <si>
    <t>Raciocínio Matricial (RM)</t>
  </si>
  <si>
    <t>Compreensão (CO)</t>
  </si>
  <si>
    <t>Procurar Símbolos (PS)</t>
  </si>
  <si>
    <t>Completar Figuras (CF)</t>
  </si>
  <si>
    <t>Cancelamento (CA)</t>
  </si>
  <si>
    <t>Informação (IN)</t>
  </si>
  <si>
    <t>Aritmética (AR)</t>
  </si>
  <si>
    <t>Raciocínio com Palavras (RP)</t>
  </si>
  <si>
    <t>A1</t>
  </si>
  <si>
    <t>Sequência de Núm e Letras (SNL)</t>
  </si>
  <si>
    <t>Aval. Máxima</t>
  </si>
  <si>
    <t>anos estudo</t>
  </si>
  <si>
    <t>Nome do Paciente</t>
  </si>
  <si>
    <t>CLÍNICA</t>
  </si>
  <si>
    <t>MOTIVOS DA CONSULTA</t>
  </si>
  <si>
    <t>Expiration:</t>
  </si>
  <si>
    <t>CRP:</t>
  </si>
  <si>
    <t>CPF</t>
  </si>
  <si>
    <t>Total</t>
  </si>
  <si>
    <t>CPF:</t>
  </si>
  <si>
    <t>License:</t>
  </si>
  <si>
    <t>Expirado</t>
  </si>
  <si>
    <t>Teste</t>
  </si>
  <si>
    <t>Estado</t>
  </si>
  <si>
    <t>–</t>
  </si>
  <si>
    <t>PS</t>
  </si>
  <si>
    <t>Organ Perceptual</t>
  </si>
  <si>
    <t>Mem Operacional</t>
  </si>
  <si>
    <t>Veloc Processam</t>
  </si>
  <si>
    <t>Quoc Intel Total</t>
  </si>
  <si>
    <t>Compr Verbal</t>
  </si>
  <si>
    <t>WISC IV - Perfil dos Pontos Compostos</t>
  </si>
  <si>
    <t>―</t>
  </si>
  <si>
    <t xml:space="preserve"> Perfil dos Pontos Ponderados</t>
  </si>
  <si>
    <t xml:space="preserve"> A3   IOP</t>
  </si>
  <si>
    <t xml:space="preserve"> A2   ICV</t>
  </si>
  <si>
    <t xml:space="preserve"> A4   IMO</t>
  </si>
  <si>
    <t xml:space="preserve"> A5   IVP</t>
  </si>
  <si>
    <t xml:space="preserve"> A6   QIT</t>
  </si>
  <si>
    <t>Memória Operacional</t>
  </si>
  <si>
    <t>QI</t>
  </si>
  <si>
    <t>Perc</t>
  </si>
  <si>
    <t>10 - 79 anos</t>
  </si>
  <si>
    <t>1º GRAU</t>
  </si>
  <si>
    <t>2º GRAU</t>
  </si>
  <si>
    <t>3º GRAU</t>
  </si>
  <si>
    <t>PERC</t>
  </si>
  <si>
    <t>&lt;11</t>
  </si>
  <si>
    <t>Extremo Inferior</t>
  </si>
  <si>
    <t>&gt;10 e &lt;26</t>
  </si>
  <si>
    <t>Inferior</t>
  </si>
  <si>
    <t>&gt;25 e &lt;51</t>
  </si>
  <si>
    <t>Médio Inferior</t>
  </si>
  <si>
    <t>&gt;50 e &lt;76</t>
  </si>
  <si>
    <t xml:space="preserve">Médio </t>
  </si>
  <si>
    <t>&gt;75 e &lt;90</t>
  </si>
  <si>
    <t>Médio Superior</t>
  </si>
  <si>
    <t>&gt;89 e &lt;96</t>
  </si>
  <si>
    <t>Superior</t>
  </si>
  <si>
    <t>&gt;129</t>
  </si>
  <si>
    <t>Muito superior</t>
  </si>
  <si>
    <t>Licensed</t>
  </si>
  <si>
    <t>Int</t>
  </si>
  <si>
    <t>Data Inter</t>
  </si>
  <si>
    <t>Data Exp</t>
  </si>
  <si>
    <t>CPF=CRP</t>
  </si>
  <si>
    <t>Preenc CPF</t>
  </si>
  <si>
    <t>Preenc CRP</t>
  </si>
  <si>
    <t>Preenc Licen</t>
  </si>
  <si>
    <t>Preenc Test</t>
  </si>
  <si>
    <t>Preenc Expir</t>
  </si>
  <si>
    <t>Trava</t>
  </si>
  <si>
    <t>Expiração</t>
  </si>
  <si>
    <t>6 a 16 anos</t>
  </si>
  <si>
    <t>Pontos</t>
  </si>
  <si>
    <t>PonderadoScore</t>
  </si>
  <si>
    <t>Ql Equivalente à Soma dos Scores Ponderados: Escala Verbal</t>
  </si>
  <si>
    <t>Ql Equivalente à Soma dos Scores Ponderados: Escala Execução</t>
  </si>
  <si>
    <t>Ql Equivalente à Soma dos Scores Ponderados: Escala Total</t>
  </si>
  <si>
    <t>QlíndiceEquivalentede Compreensãoà Soma dosVerbalScores Ponderados;</t>
  </si>
  <si>
    <t>Scores</t>
  </si>
  <si>
    <t>QlíndiceEquivalentede Organizaçãoà Soma dosPerceptualScores Ponderados:</t>
  </si>
  <si>
    <t>Ql Equivalente à Soma dos Scores Ponderados:</t>
  </si>
  <si>
    <t>QlíndiceEquivalentede VelocData de Nasc? SomadedosProcessamentoScores Ponderados:</t>
  </si>
  <si>
    <t>Transformação das Somas Ponderadas dos Scores em Ql Verbal</t>
  </si>
  <si>
    <t>1º Grau</t>
  </si>
  <si>
    <t>%</t>
  </si>
  <si>
    <t>A.2</t>
  </si>
  <si>
    <t>A.3</t>
  </si>
  <si>
    <t>A.4</t>
  </si>
  <si>
    <t>A.5</t>
  </si>
  <si>
    <t>Méd</t>
  </si>
  <si>
    <t>DP</t>
  </si>
  <si>
    <t>2º Grau</t>
  </si>
  <si>
    <t>3º Grau</t>
  </si>
  <si>
    <t>A.2.1</t>
  </si>
  <si>
    <t>Geral</t>
  </si>
  <si>
    <t>3.4- RECONHEC DE FACES</t>
  </si>
  <si>
    <t>4.2-C- RECONHEC</t>
  </si>
  <si>
    <t>▫</t>
  </si>
  <si>
    <t>8.2- FLUÊNCIA V. QUANTIDADE</t>
  </si>
  <si>
    <t>8.3- FLUÊNCIA VERBAL TOTAL</t>
  </si>
  <si>
    <t>Organiz Perceptual</t>
  </si>
  <si>
    <t>Veloc Processamento</t>
  </si>
  <si>
    <t>DG - SNL</t>
  </si>
  <si>
    <t>CD - PS</t>
  </si>
  <si>
    <t>Tabela A.1. (Br)</t>
  </si>
  <si>
    <t>Subtestes Verbais</t>
  </si>
  <si>
    <t>Subtestes de Execução</t>
  </si>
  <si>
    <t>18 anos - 19 anos</t>
  </si>
  <si>
    <r>
      <rPr>
        <b/>
        <sz val="10"/>
        <color theme="0"/>
        <rFont val="Arial"/>
        <family val="2"/>
      </rPr>
      <t>Tabela</t>
    </r>
    <r>
      <rPr>
        <sz val="10"/>
        <color theme="0"/>
        <rFont val="Arial"/>
        <family val="2"/>
      </rPr>
      <t xml:space="preserve"> </t>
    </r>
    <r>
      <rPr>
        <b/>
        <sz val="10"/>
        <color theme="0"/>
        <rFont val="Arial"/>
        <family val="2"/>
      </rPr>
      <t>A.1.</t>
    </r>
    <r>
      <rPr>
        <sz val="10"/>
        <color theme="0"/>
        <rFont val="Arial"/>
        <family val="2"/>
      </rPr>
      <t xml:space="preserve"> </t>
    </r>
    <r>
      <rPr>
        <b/>
        <sz val="10"/>
        <color theme="0"/>
        <rFont val="Arial"/>
        <family val="2"/>
      </rPr>
      <t>(Br)</t>
    </r>
  </si>
  <si>
    <r>
      <rPr>
        <b/>
        <sz val="10"/>
        <color theme="0"/>
        <rFont val="Arial"/>
        <family val="2"/>
      </rPr>
      <t>Subtestes</t>
    </r>
    <r>
      <rPr>
        <sz val="10"/>
        <color theme="0"/>
        <rFont val="Arial"/>
        <family val="2"/>
      </rPr>
      <t xml:space="preserve"> </t>
    </r>
    <r>
      <rPr>
        <b/>
        <sz val="10"/>
        <color theme="0"/>
        <rFont val="Arial"/>
        <family val="2"/>
      </rPr>
      <t>Verbais</t>
    </r>
  </si>
  <si>
    <r>
      <rPr>
        <b/>
        <sz val="10"/>
        <color theme="0"/>
        <rFont val="Arial"/>
        <family val="2"/>
      </rPr>
      <t>Subtestes</t>
    </r>
    <r>
      <rPr>
        <sz val="10"/>
        <color theme="0"/>
        <rFont val="Arial"/>
        <family val="2"/>
      </rPr>
      <t xml:space="preserve"> </t>
    </r>
    <r>
      <rPr>
        <b/>
        <sz val="10"/>
        <color theme="0"/>
        <rFont val="Arial"/>
        <family val="2"/>
      </rPr>
      <t>de</t>
    </r>
    <r>
      <rPr>
        <sz val="10"/>
        <color theme="0"/>
        <rFont val="Arial"/>
        <family val="2"/>
      </rPr>
      <t xml:space="preserve"> </t>
    </r>
    <r>
      <rPr>
        <b/>
        <sz val="10"/>
        <color theme="0"/>
        <rFont val="Arial"/>
        <family val="2"/>
      </rPr>
      <t>Execução</t>
    </r>
  </si>
  <si>
    <t>20 anos - 29 anos</t>
  </si>
  <si>
    <t>30 anos - 39 anos</t>
  </si>
  <si>
    <r>
      <rPr>
        <b/>
        <sz val="10"/>
        <color theme="0"/>
        <rFont val="Arial"/>
        <family val="2"/>
      </rPr>
      <t>Tabela.A.1.</t>
    </r>
    <r>
      <rPr>
        <sz val="10"/>
        <color theme="0"/>
        <rFont val="Arial"/>
        <family val="2"/>
      </rPr>
      <t xml:space="preserve"> </t>
    </r>
    <r>
      <rPr>
        <b/>
        <sz val="10"/>
        <color theme="0"/>
        <rFont val="Arial"/>
        <family val="2"/>
      </rPr>
      <t>(Br)</t>
    </r>
  </si>
  <si>
    <t>40 anos - 49 anos</t>
  </si>
  <si>
    <t>50 anos - 59 anos</t>
  </si>
  <si>
    <t>60 anos - 64 anos</t>
  </si>
  <si>
    <t>65 anos - 89 anos</t>
  </si>
  <si>
    <t>20 anos - 34 anos</t>
  </si>
  <si>
    <t>Tabela A.2. (Br)</t>
  </si>
  <si>
    <r>
      <rPr>
        <b/>
        <sz val="10"/>
        <color theme="0"/>
        <rFont val="Arial"/>
        <family val="2"/>
      </rPr>
      <t>Tabela</t>
    </r>
    <r>
      <rPr>
        <sz val="10"/>
        <color theme="0"/>
        <rFont val="Arial"/>
        <family val="2"/>
      </rPr>
      <t xml:space="preserve"> </t>
    </r>
    <r>
      <rPr>
        <b/>
        <sz val="10"/>
        <color theme="0"/>
        <rFont val="Arial"/>
        <family val="2"/>
      </rPr>
      <t>A.3.</t>
    </r>
    <r>
      <rPr>
        <sz val="10"/>
        <color theme="0"/>
        <rFont val="Arial"/>
        <family val="2"/>
      </rPr>
      <t xml:space="preserve"> </t>
    </r>
    <r>
      <rPr>
        <b/>
        <sz val="10"/>
        <color theme="0"/>
        <rFont val="Arial"/>
        <family val="2"/>
      </rPr>
      <t>(Br)</t>
    </r>
  </si>
  <si>
    <r>
      <rPr>
        <b/>
        <sz val="10"/>
        <color theme="0"/>
        <rFont val="Arial"/>
        <family val="2"/>
      </rPr>
      <t>Tabela</t>
    </r>
    <r>
      <rPr>
        <sz val="10"/>
        <color theme="0"/>
        <rFont val="Arial"/>
        <family val="2"/>
      </rPr>
      <t xml:space="preserve"> </t>
    </r>
    <r>
      <rPr>
        <b/>
        <sz val="10"/>
        <color theme="0"/>
        <rFont val="Arial"/>
        <family val="2"/>
      </rPr>
      <t>A.4.</t>
    </r>
    <r>
      <rPr>
        <sz val="10"/>
        <color theme="0"/>
        <rFont val="Arial"/>
        <family val="2"/>
      </rPr>
      <t xml:space="preserve"> </t>
    </r>
    <r>
      <rPr>
        <b/>
        <sz val="10"/>
        <color theme="0"/>
        <rFont val="Arial"/>
        <family val="2"/>
      </rPr>
      <t>(Br)</t>
    </r>
  </si>
  <si>
    <r>
      <rPr>
        <b/>
        <sz val="10"/>
        <color theme="0"/>
        <rFont val="Arial"/>
        <family val="2"/>
      </rPr>
      <t>Tabela</t>
    </r>
    <r>
      <rPr>
        <sz val="10"/>
        <color theme="0"/>
        <rFont val="Arial"/>
        <family val="2"/>
      </rPr>
      <t xml:space="preserve"> </t>
    </r>
    <r>
      <rPr>
        <b/>
        <sz val="10"/>
        <color theme="0"/>
        <rFont val="Arial"/>
        <family val="2"/>
      </rPr>
      <t>A,5.</t>
    </r>
    <r>
      <rPr>
        <sz val="10"/>
        <color theme="0"/>
        <rFont val="Arial"/>
        <family val="2"/>
      </rPr>
      <t xml:space="preserve"> </t>
    </r>
    <r>
      <rPr>
        <b/>
        <sz val="10"/>
        <color theme="0"/>
        <rFont val="Arial"/>
        <family val="2"/>
      </rPr>
      <t>(Br)</t>
    </r>
  </si>
  <si>
    <r>
      <rPr>
        <b/>
        <sz val="10"/>
        <color theme="0"/>
        <rFont val="Arial"/>
        <family val="2"/>
      </rPr>
      <t>Tabela</t>
    </r>
    <r>
      <rPr>
        <sz val="10"/>
        <color theme="0"/>
        <rFont val="Arial"/>
        <family val="2"/>
      </rPr>
      <t xml:space="preserve"> </t>
    </r>
    <r>
      <rPr>
        <b/>
        <sz val="10"/>
        <color theme="0"/>
        <rFont val="Arial"/>
        <family val="2"/>
      </rPr>
      <t>A.6.</t>
    </r>
    <r>
      <rPr>
        <sz val="10"/>
        <color theme="0"/>
        <rFont val="Arial"/>
        <family val="2"/>
      </rPr>
      <t xml:space="preserve"> </t>
    </r>
    <r>
      <rPr>
        <b/>
        <sz val="10"/>
        <color theme="0"/>
        <rFont val="Arial"/>
        <family val="2"/>
      </rPr>
      <t>(Br)</t>
    </r>
  </si>
  <si>
    <r>
      <rPr>
        <b/>
        <sz val="10"/>
        <color theme="0"/>
        <rFont val="Arial"/>
        <family val="2"/>
      </rPr>
      <t>Soma</t>
    </r>
    <r>
      <rPr>
        <sz val="10"/>
        <color theme="0"/>
        <rFont val="Arial"/>
        <family val="2"/>
      </rPr>
      <t xml:space="preserve"> </t>
    </r>
    <r>
      <rPr>
        <b/>
        <sz val="10"/>
        <color theme="0"/>
        <rFont val="Arial"/>
        <family val="2"/>
      </rPr>
      <t>dos</t>
    </r>
  </si>
  <si>
    <r>
      <rPr>
        <b/>
        <sz val="10"/>
        <color theme="0"/>
        <rFont val="Arial"/>
        <family val="2"/>
      </rPr>
      <t>índice</t>
    </r>
    <r>
      <rPr>
        <sz val="10"/>
        <color theme="0"/>
        <rFont val="Arial"/>
        <family val="2"/>
      </rPr>
      <t xml:space="preserve"> </t>
    </r>
    <r>
      <rPr>
        <b/>
        <sz val="10"/>
        <color theme="0"/>
        <rFont val="Arial"/>
        <family val="2"/>
      </rPr>
      <t>de</t>
    </r>
  </si>
  <si>
    <r>
      <rPr>
        <b/>
        <sz val="10"/>
        <color theme="0"/>
        <rFont val="Arial"/>
        <family val="2"/>
      </rPr>
      <t>Intervalo</t>
    </r>
    <r>
      <rPr>
        <sz val="10"/>
        <color theme="0"/>
        <rFont val="Arial"/>
        <family val="2"/>
      </rPr>
      <t xml:space="preserve"> </t>
    </r>
    <r>
      <rPr>
        <b/>
        <sz val="10"/>
        <color theme="0"/>
        <rFont val="Arial"/>
        <family val="2"/>
      </rPr>
      <t>de</t>
    </r>
  </si>
  <si>
    <r>
      <rPr>
        <b/>
        <sz val="10"/>
        <color theme="0"/>
        <rFont val="Arial"/>
        <family val="2"/>
      </rPr>
      <t>Tabela</t>
    </r>
    <r>
      <rPr>
        <sz val="10"/>
        <color theme="0"/>
        <rFont val="Arial"/>
        <family val="2"/>
      </rPr>
      <t xml:space="preserve"> </t>
    </r>
    <r>
      <rPr>
        <b/>
        <sz val="10"/>
        <color theme="0"/>
        <rFont val="Arial"/>
        <family val="2"/>
      </rPr>
      <t>A.7.</t>
    </r>
    <r>
      <rPr>
        <sz val="10"/>
        <color theme="0"/>
        <rFont val="Arial"/>
        <family val="2"/>
      </rPr>
      <t xml:space="preserve"> </t>
    </r>
    <r>
      <rPr>
        <b/>
        <sz val="10"/>
        <color theme="0"/>
        <rFont val="Arial"/>
        <family val="2"/>
      </rPr>
      <t>(Br)</t>
    </r>
  </si>
  <si>
    <r>
      <rPr>
        <b/>
        <sz val="10"/>
        <color theme="0"/>
        <rFont val="Arial"/>
        <family val="2"/>
      </rPr>
      <t>Tabela</t>
    </r>
    <r>
      <rPr>
        <sz val="10"/>
        <color theme="0"/>
        <rFont val="Arial"/>
        <family val="2"/>
      </rPr>
      <t xml:space="preserve"> </t>
    </r>
    <r>
      <rPr>
        <b/>
        <sz val="10"/>
        <color theme="0"/>
        <rFont val="Arial"/>
        <family val="2"/>
      </rPr>
      <t>A.8.</t>
    </r>
    <r>
      <rPr>
        <sz val="10"/>
        <color theme="0"/>
        <rFont val="Arial"/>
        <family val="2"/>
      </rPr>
      <t xml:space="preserve"> </t>
    </r>
    <r>
      <rPr>
        <b/>
        <sz val="10"/>
        <color theme="0"/>
        <rFont val="Arial"/>
        <family val="2"/>
      </rPr>
      <t>(Br)</t>
    </r>
  </si>
  <si>
    <r>
      <rPr>
        <b/>
        <sz val="10"/>
        <color theme="0"/>
        <rFont val="Arial"/>
        <family val="2"/>
      </rPr>
      <t>índice</t>
    </r>
    <r>
      <rPr>
        <sz val="10"/>
        <color theme="0"/>
        <rFont val="Arial"/>
        <family val="2"/>
      </rPr>
      <t xml:space="preserve"> </t>
    </r>
    <r>
      <rPr>
        <b/>
        <sz val="10"/>
        <color theme="0"/>
        <rFont val="Arial"/>
        <family val="2"/>
      </rPr>
      <t>de</t>
    </r>
    <r>
      <rPr>
        <sz val="10"/>
        <color theme="0"/>
        <rFont val="Arial"/>
        <family val="2"/>
      </rPr>
      <t xml:space="preserve"> </t>
    </r>
    <r>
      <rPr>
        <b/>
        <sz val="10"/>
        <color theme="0"/>
        <rFont val="Arial"/>
        <family val="2"/>
      </rPr>
      <t>Memória</t>
    </r>
    <r>
      <rPr>
        <sz val="10"/>
        <color theme="0"/>
        <rFont val="Arial"/>
        <family val="2"/>
      </rPr>
      <t xml:space="preserve"> </t>
    </r>
    <r>
      <rPr>
        <b/>
        <sz val="10"/>
        <color theme="0"/>
        <rFont val="Arial"/>
        <family val="2"/>
      </rPr>
      <t>Operacional</t>
    </r>
  </si>
  <si>
    <r>
      <rPr>
        <b/>
        <sz val="10"/>
        <color theme="0"/>
        <rFont val="Arial"/>
        <family val="2"/>
      </rPr>
      <t>Tabela</t>
    </r>
    <r>
      <rPr>
        <sz val="10"/>
        <color theme="0"/>
        <rFont val="Arial"/>
        <family val="2"/>
      </rPr>
      <t xml:space="preserve"> </t>
    </r>
    <r>
      <rPr>
        <b/>
        <sz val="10"/>
        <color theme="0"/>
        <rFont val="Arial"/>
        <family val="2"/>
      </rPr>
      <t>A.9.</t>
    </r>
    <r>
      <rPr>
        <sz val="10"/>
        <color theme="0"/>
        <rFont val="Arial"/>
        <family val="2"/>
      </rPr>
      <t xml:space="preserve"> </t>
    </r>
    <r>
      <rPr>
        <b/>
        <sz val="10"/>
        <color theme="0"/>
        <rFont val="Arial"/>
        <family val="2"/>
      </rPr>
      <t>(Br)</t>
    </r>
  </si>
  <si>
    <t>Soma dos</t>
  </si>
  <si>
    <t>índice de</t>
  </si>
  <si>
    <t>Intervalo de</t>
  </si>
  <si>
    <t>Tabela A.10. (Br)</t>
  </si>
  <si>
    <t>e Qi de Execução</t>
  </si>
  <si>
    <t>Ql Verbal</t>
  </si>
  <si>
    <t>Ql de Execução</t>
  </si>
  <si>
    <t>User</t>
  </si>
  <si>
    <t>Computer</t>
  </si>
  <si>
    <t>Processor</t>
  </si>
  <si>
    <t>Revision</t>
  </si>
  <si>
    <t>Model</t>
  </si>
  <si>
    <t>User ... IP</t>
  </si>
  <si>
    <t>CRP ES CPU</t>
  </si>
  <si>
    <t>CPU</t>
  </si>
  <si>
    <t>Aleat</t>
  </si>
  <si>
    <t>Aleat Class</t>
  </si>
  <si>
    <t>Núm  de Proc</t>
  </si>
  <si>
    <t>Número de linhas ==&gt;</t>
  </si>
  <si>
    <t>Ext Inf</t>
  </si>
  <si>
    <t>Méd Inf</t>
  </si>
  <si>
    <t>Méd Sup</t>
  </si>
  <si>
    <t>Ext Sup</t>
  </si>
  <si>
    <t>Compreensão Verbal</t>
  </si>
  <si>
    <t>Aces Int</t>
  </si>
  <si>
    <r>
      <t>Cert.Reg.Autoral A78-20190228113439</t>
    </r>
    <r>
      <rPr>
        <i/>
        <sz val="14"/>
        <color theme="1"/>
        <rFont val="Calibri"/>
        <family val="2"/>
        <scheme val="minor"/>
      </rPr>
      <t>®</t>
    </r>
  </si>
  <si>
    <t>©2019 Appsicólogo - All rights reserved</t>
  </si>
  <si>
    <t>99/999999-AU</t>
  </si>
  <si>
    <t>AVALIAÇÃO</t>
  </si>
  <si>
    <t>Observação:</t>
  </si>
  <si>
    <t>SM - CN</t>
  </si>
  <si>
    <t>Demo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</si>
</sst>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0_ "/>
    <numFmt numFmtId="165" formatCode="&quot;Expira em &quot;dd/mm/yyyy"/>
    <numFmt numFmtId="166" formatCode="0.0_ "/>
    <numFmt numFmtId="167" formatCode="00000"/>
    <numFmt numFmtId="168" formatCode="&quot;Licensed until &quot;dd/mm/yyyy"/>
    <numFmt numFmtId="169" formatCode="dd&quot; &quot;mmmm&quot; de &quot;yyyy"/>
    <numFmt numFmtId="170" formatCode="&quot;CRP &quot;0000&quot;/SC&quot;"/>
    <numFmt numFmtId="171" formatCode="[&lt;=9999999999]\(##\)\ ####\-####;\(###\)\ #####\-####"/>
    <numFmt numFmtId="172" formatCode="00&quot;/&quot;00&quot;/&quot;0000"/>
    <numFmt numFmtId="173" formatCode="[$-F400]h:mm:ss\ AM/PM"/>
    <numFmt numFmtId="174" formatCode="0.000"/>
    <numFmt numFmtId="175" formatCode="0.0"/>
    <numFmt numFmtId="176" formatCode="#,##0_ ;\-#,##0\ "/>
    <numFmt numFmtId="177" formatCode="[=0]&quot;&quot;;General"/>
    <numFmt numFmtId="178" formatCode="&quot;Cód. &quot;##########"/>
    <numFmt numFmtId="179" formatCode="&quot;Licença nº &quot;##########"/>
    <numFmt numFmtId="180" formatCode="&quot;Expiração: &quot;00&quot;/&quot;00&quot;/&quot;####"/>
    <numFmt numFmtId="181" formatCode="00&quot;/&quot;00&quot;/&quot;####"/>
    <numFmt numFmtId="182" formatCode="###&quot;.&quot;###&quot;.&quot;###&quot;-&quot;##"/>
    <numFmt numFmtId="183" formatCode="[&lt;9999999999]\(##\)\ ####\-####;\(##\)\ #####\-####"/>
    <numFmt numFmtId="184" formatCode="0#&quot;/&quot;##&quot;/&quot;####"/>
    <numFmt numFmtId="185" formatCode="&quot; CPU &quot;#"/>
  </numFmts>
  <fonts count="71">
    <font>
      <sz val="11"/>
      <color theme="1"/>
      <name val="Calibri"/>
      <family val="2"/>
      <scheme val="minor"/>
    </font>
    <font>
      <sz val="10"/>
      <color rgb="FF000000"/>
      <name val="Calibri"/>
      <family val="3"/>
      <charset val="134"/>
    </font>
    <font>
      <b/>
      <sz val="11"/>
      <color theme="1"/>
      <name val="Calibri"/>
      <family val="2"/>
      <scheme val="minor"/>
    </font>
    <font>
      <sz val="7"/>
      <color theme="1"/>
      <name val="Calibri"/>
      <family val="2"/>
      <scheme val="minor"/>
    </font>
    <font>
      <sz val="12"/>
      <name val="Calibri"/>
      <family val="2"/>
      <scheme val="minor"/>
    </font>
    <font>
      <sz val="10"/>
      <color theme="1"/>
      <name val="Calibri"/>
      <family val="2"/>
      <scheme val="minor"/>
    </font>
    <font>
      <sz val="10"/>
      <color theme="1"/>
      <name val="Calibri"/>
      <family val="3"/>
      <charset val="134"/>
      <scheme val="minor"/>
    </font>
    <font>
      <b/>
      <sz val="10"/>
      <color theme="1"/>
      <name val="Calibri"/>
      <family val="2"/>
      <scheme val="minor"/>
    </font>
    <font>
      <sz val="8"/>
      <color theme="1"/>
      <name val="Calibri"/>
      <family val="2"/>
      <scheme val="minor"/>
    </font>
    <font>
      <b/>
      <sz val="9"/>
      <color theme="1"/>
      <name val="Calibri"/>
      <family val="2"/>
      <scheme val="minor"/>
    </font>
    <font>
      <b/>
      <sz val="9"/>
      <name val="Calibri"/>
      <family val="2"/>
      <scheme val="minor"/>
    </font>
    <font>
      <sz val="6"/>
      <color theme="1"/>
      <name val="Calibri"/>
      <family val="2"/>
      <scheme val="minor"/>
    </font>
    <font>
      <sz val="10"/>
      <color theme="1"/>
      <name val="Arial"/>
      <family val="2"/>
    </font>
    <font>
      <sz val="11"/>
      <color theme="1"/>
      <name val="Calibri"/>
      <family val="2"/>
      <scheme val="minor"/>
    </font>
    <font>
      <sz val="9"/>
      <color theme="1"/>
      <name val="Calibri"/>
      <family val="2"/>
      <scheme val="minor"/>
    </font>
    <font>
      <sz val="8"/>
      <name val="Calibri"/>
      <family val="2"/>
      <scheme val="minor"/>
    </font>
    <font>
      <b/>
      <sz val="8"/>
      <name val="Calibri"/>
      <family val="2"/>
      <scheme val="minor"/>
    </font>
    <font>
      <b/>
      <sz val="8"/>
      <color theme="1"/>
      <name val="Calibri"/>
      <family val="2"/>
      <scheme val="minor"/>
    </font>
    <font>
      <b/>
      <sz val="10"/>
      <name val="Calibri"/>
      <family val="2"/>
      <scheme val="minor"/>
    </font>
    <font>
      <b/>
      <sz val="10"/>
      <color rgb="FF000000"/>
      <name val="Calibri"/>
      <family val="2"/>
      <scheme val="minor"/>
    </font>
    <font>
      <b/>
      <sz val="11"/>
      <name val="Calibri"/>
      <family val="2"/>
      <scheme val="minor"/>
    </font>
    <font>
      <sz val="10"/>
      <color rgb="FF000000"/>
      <name val="Times New Roman"/>
      <family val="1"/>
    </font>
    <font>
      <sz val="11.5"/>
      <name val="Times New Roman"/>
      <family val="1"/>
    </font>
    <font>
      <sz val="9"/>
      <name val="Calibri"/>
      <family val="2"/>
      <scheme val="minor"/>
    </font>
    <font>
      <sz val="9"/>
      <color theme="1"/>
      <name val="Arial"/>
      <family val="2"/>
    </font>
    <font>
      <b/>
      <sz val="10"/>
      <color theme="4" tint="-0.499984740745262"/>
      <name val="Calibri"/>
      <family val="2"/>
      <scheme val="minor"/>
    </font>
    <font>
      <b/>
      <sz val="10"/>
      <color theme="9" tint="-0.499984740745262"/>
      <name val="Calibri"/>
      <family val="2"/>
      <scheme val="minor"/>
    </font>
    <font>
      <b/>
      <sz val="10"/>
      <color rgb="FFFF6600"/>
      <name val="Calibri"/>
      <family val="2"/>
      <scheme val="minor"/>
    </font>
    <font>
      <b/>
      <sz val="10"/>
      <color rgb="FFC84FB4"/>
      <name val="Calibri"/>
      <family val="2"/>
      <scheme val="minor"/>
    </font>
    <font>
      <b/>
      <sz val="9"/>
      <color theme="4" tint="-0.499984740745262"/>
      <name val="Calibri"/>
      <family val="2"/>
      <scheme val="minor"/>
    </font>
    <font>
      <b/>
      <sz val="9"/>
      <color theme="9" tint="-0.499984740745262"/>
      <name val="Calibri"/>
      <family val="2"/>
      <scheme val="minor"/>
    </font>
    <font>
      <b/>
      <sz val="9"/>
      <color rgb="FFFF6600"/>
      <name val="Calibri"/>
      <family val="2"/>
      <scheme val="minor"/>
    </font>
    <font>
      <b/>
      <sz val="9"/>
      <color rgb="FFC84FB4"/>
      <name val="Calibri"/>
      <family val="2"/>
      <scheme val="minor"/>
    </font>
    <font>
      <b/>
      <sz val="12"/>
      <color theme="1"/>
      <name val="Calibri"/>
      <family val="2"/>
      <scheme val="minor"/>
    </font>
    <font>
      <sz val="12"/>
      <color theme="1"/>
      <name val="Calibri"/>
      <family val="2"/>
      <scheme val="minor"/>
    </font>
    <font>
      <sz val="11"/>
      <color theme="1"/>
      <name val="Calibri"/>
      <family val="2"/>
    </font>
    <font>
      <sz val="11"/>
      <color theme="1"/>
      <name val="Arial"/>
      <family val="2"/>
    </font>
    <font>
      <sz val="11"/>
      <color theme="0"/>
      <name val="Calibri"/>
      <family val="2"/>
      <scheme val="minor"/>
    </font>
    <font>
      <b/>
      <sz val="5"/>
      <color theme="1"/>
      <name val="Calibri"/>
      <family val="2"/>
    </font>
    <font>
      <sz val="10"/>
      <color theme="0"/>
      <name val="Arial"/>
      <family val="2"/>
    </font>
    <font>
      <sz val="10"/>
      <color theme="1"/>
      <name val="Calibri"/>
      <family val="2"/>
    </font>
    <font>
      <b/>
      <sz val="9"/>
      <color theme="1"/>
      <name val="Calibri"/>
      <family val="2"/>
    </font>
    <font>
      <sz val="9"/>
      <color theme="0"/>
      <name val="Calibri"/>
      <family val="2"/>
      <scheme val="minor"/>
    </font>
    <font>
      <b/>
      <sz val="11"/>
      <color theme="0"/>
      <name val="Calibri"/>
      <family val="2"/>
      <scheme val="minor"/>
    </font>
    <font>
      <b/>
      <sz val="9"/>
      <color theme="0"/>
      <name val="Calibri"/>
      <family val="2"/>
      <scheme val="minor"/>
    </font>
    <font>
      <sz val="8"/>
      <color theme="0"/>
      <name val="Calibri"/>
      <family val="2"/>
      <scheme val="minor"/>
    </font>
    <font>
      <sz val="10"/>
      <color theme="0"/>
      <name val="Calibri"/>
      <family val="2"/>
      <scheme val="minor"/>
    </font>
    <font>
      <sz val="12"/>
      <color theme="0"/>
      <name val="Calibri"/>
      <family val="2"/>
      <scheme val="minor"/>
    </font>
    <font>
      <sz val="9"/>
      <color theme="1"/>
      <name val="Verdana"/>
      <family val="2"/>
    </font>
    <font>
      <b/>
      <sz val="8"/>
      <color theme="0"/>
      <name val="Calibri"/>
      <family val="2"/>
      <scheme val="minor"/>
    </font>
    <font>
      <sz val="8"/>
      <color theme="0"/>
      <name val="Arial"/>
      <family val="2"/>
    </font>
    <font>
      <sz val="7"/>
      <color theme="0"/>
      <name val="Calibri"/>
      <family val="2"/>
      <scheme val="minor"/>
    </font>
    <font>
      <sz val="10"/>
      <color theme="0"/>
      <name val="Calibri"/>
      <family val="3"/>
      <charset val="134"/>
    </font>
    <font>
      <sz val="10"/>
      <color theme="0"/>
      <name val="Calibri"/>
      <family val="3"/>
      <charset val="134"/>
      <scheme val="minor"/>
    </font>
    <font>
      <b/>
      <sz val="5"/>
      <color theme="0"/>
      <name val="Calibri"/>
      <family val="2"/>
    </font>
    <font>
      <b/>
      <sz val="10"/>
      <color theme="0"/>
      <name val="Calibri"/>
      <family val="2"/>
      <scheme val="minor"/>
    </font>
    <font>
      <b/>
      <sz val="10"/>
      <color theme="0"/>
      <name val="Arial"/>
      <family val="2"/>
    </font>
    <font>
      <sz val="6"/>
      <color theme="0"/>
      <name val="Calibri"/>
      <family val="2"/>
      <scheme val="minor"/>
    </font>
    <font>
      <sz val="9"/>
      <color theme="0"/>
      <name val="Arial"/>
      <family val="2"/>
    </font>
    <font>
      <i/>
      <sz val="11"/>
      <color theme="0"/>
      <name val="Calibri"/>
      <family val="2"/>
      <scheme val="minor"/>
    </font>
    <font>
      <b/>
      <i/>
      <sz val="12"/>
      <color theme="0"/>
      <name val="Calibri"/>
      <family val="2"/>
      <scheme val="minor"/>
    </font>
    <font>
      <i/>
      <sz val="8"/>
      <color theme="0"/>
      <name val="Calibri"/>
      <family val="2"/>
      <scheme val="minor"/>
    </font>
    <font>
      <i/>
      <sz val="9"/>
      <color theme="0"/>
      <name val="Calibri"/>
      <family val="2"/>
      <scheme val="minor"/>
    </font>
    <font>
      <sz val="11"/>
      <color theme="0"/>
      <name val="Arial Black"/>
      <family val="2"/>
    </font>
    <font>
      <b/>
      <sz val="12"/>
      <color theme="0"/>
      <name val="Calibri"/>
      <family val="2"/>
      <scheme val="minor"/>
    </font>
    <font>
      <b/>
      <i/>
      <sz val="9"/>
      <color theme="1"/>
      <name val="Calibri"/>
      <family val="2"/>
      <scheme val="minor"/>
    </font>
    <font>
      <sz val="7"/>
      <color rgb="FFFF0000"/>
      <name val="Calibri"/>
      <family val="2"/>
      <scheme val="minor"/>
    </font>
    <font>
      <sz val="12"/>
      <color theme="0"/>
      <name val="Arial Black"/>
      <family val="2"/>
    </font>
    <font>
      <i/>
      <sz val="8"/>
      <color theme="1"/>
      <name val="Calibri"/>
      <family val="2"/>
      <scheme val="minor"/>
    </font>
    <font>
      <i/>
      <sz val="14"/>
      <color theme="1"/>
      <name val="Calibri"/>
      <family val="2"/>
      <scheme val="minor"/>
    </font>
    <font>
      <i/>
      <sz val="8"/>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bgColor indexed="64"/>
      </patternFill>
    </fill>
    <fill>
      <patternFill patternType="solid">
        <fgColor theme="7" tint="0.79998168889431442"/>
        <bgColor indexed="64"/>
      </patternFill>
    </fill>
    <fill>
      <patternFill patternType="solid">
        <fgColor rgb="FFFFFF00"/>
        <bgColor indexed="64"/>
      </patternFill>
    </fill>
    <fill>
      <patternFill patternType="solid">
        <fgColor rgb="FFCAE2BC"/>
        <bgColor indexed="64"/>
      </patternFill>
    </fill>
    <fill>
      <patternFill patternType="solid">
        <fgColor theme="4" tint="0.79998168889431442"/>
        <bgColor indexed="64"/>
      </patternFill>
    </fill>
    <fill>
      <patternFill patternType="solid">
        <fgColor rgb="FFF3D6FF"/>
        <bgColor indexed="64"/>
      </patternFill>
    </fill>
    <fill>
      <patternFill patternType="solid">
        <fgColor rgb="FFF0E4D6"/>
        <bgColor indexed="64"/>
      </patternFill>
    </fill>
    <fill>
      <patternFill patternType="solid">
        <fgColor rgb="FFFFF2CC"/>
        <bgColor indexed="64"/>
      </patternFill>
    </fill>
    <fill>
      <patternFill patternType="solid">
        <fgColor rgb="FFDDEBF7"/>
        <bgColor indexed="64"/>
      </patternFill>
    </fill>
    <fill>
      <patternFill patternType="solid">
        <fgColor rgb="FFFFBDBD"/>
        <bgColor indexed="64"/>
      </patternFill>
    </fill>
    <fill>
      <patternFill patternType="solid">
        <fgColor theme="0" tint="-0.14996795556505021"/>
        <bgColor indexed="64"/>
      </patternFill>
    </fill>
  </fills>
  <borders count="287">
    <border>
      <left/>
      <right/>
      <top/>
      <bottom/>
      <diagonal/>
    </border>
    <border>
      <left/>
      <right/>
      <top style="thin">
        <color auto="1"/>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right style="hair">
        <color theme="0" tint="-0.499984740745262"/>
      </right>
      <top style="thin">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style="thin">
        <color theme="0" tint="-0.499984740745262"/>
      </left>
      <right/>
      <top style="thin">
        <color theme="0" tint="-0.499984740745262"/>
      </top>
      <bottom style="hair">
        <color theme="0" tint="-0.499984740745262"/>
      </bottom>
      <diagonal/>
    </border>
    <border>
      <left style="thin">
        <color theme="0" tint="-0.499984740745262"/>
      </left>
      <right/>
      <top style="hair">
        <color theme="0" tint="-0.499984740745262"/>
      </top>
      <bottom style="hair">
        <color theme="0" tint="-0.499984740745262"/>
      </bottom>
      <diagonal/>
    </border>
    <border>
      <left style="thin">
        <color theme="0" tint="-0.499984740745262"/>
      </left>
      <right/>
      <top style="hair">
        <color theme="0" tint="-0.499984740745262"/>
      </top>
      <bottom style="thin">
        <color theme="0" tint="-0.499984740745262"/>
      </bottom>
      <diagonal/>
    </border>
    <border>
      <left/>
      <right style="hair">
        <color theme="0" tint="-0.499984740745262"/>
      </right>
      <top style="hair">
        <color theme="0" tint="-0.499984740745262"/>
      </top>
      <bottom style="thin">
        <color theme="0" tint="-0.499984740745262"/>
      </bottom>
      <diagonal/>
    </border>
    <border>
      <left style="thin">
        <color theme="0" tint="-0.499984740745262"/>
      </left>
      <right/>
      <top/>
      <bottom style="hair">
        <color theme="0" tint="-0.499984740745262"/>
      </bottom>
      <diagonal/>
    </border>
    <border>
      <left/>
      <right style="hair">
        <color theme="0" tint="-0.499984740745262"/>
      </right>
      <top/>
      <bottom style="hair">
        <color theme="0" tint="-0.499984740745262"/>
      </bottom>
      <diagonal/>
    </border>
    <border>
      <left style="hair">
        <color theme="0" tint="-0.499984740745262"/>
      </left>
      <right style="thin">
        <color theme="0" tint="-0.499984740745262"/>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rgb="FF93979C"/>
      </top>
      <bottom/>
      <diagonal/>
    </border>
    <border>
      <left/>
      <right style="thin">
        <color rgb="FF2F8390"/>
      </right>
      <top style="thin">
        <color rgb="FF93979C"/>
      </top>
      <bottom/>
      <diagonal/>
    </border>
    <border>
      <left/>
      <right style="thin">
        <color rgb="FF2F8390"/>
      </right>
      <top/>
      <bottom/>
      <diagonal/>
    </border>
    <border>
      <left/>
      <right/>
      <top/>
      <bottom style="thin">
        <color rgb="FF000000"/>
      </bottom>
      <diagonal/>
    </border>
    <border>
      <left/>
      <right style="thin">
        <color rgb="FF2F8390"/>
      </right>
      <top/>
      <bottom style="thin">
        <color rgb="FF1F7C87"/>
      </bottom>
      <diagonal/>
    </border>
    <border>
      <left/>
      <right/>
      <top style="thin">
        <color rgb="FF000000"/>
      </top>
      <bottom/>
      <diagonal/>
    </border>
    <border>
      <left/>
      <right style="thin">
        <color rgb="FF2F8390"/>
      </right>
      <top style="thin">
        <color rgb="FF1F7C87"/>
      </top>
      <bottom/>
      <diagonal/>
    </border>
    <border>
      <left/>
      <right/>
      <top/>
      <bottom style="thin">
        <color rgb="FF8C9397"/>
      </bottom>
      <diagonal/>
    </border>
    <border>
      <left/>
      <right style="thin">
        <color rgb="FF2F8390"/>
      </right>
      <top/>
      <bottom style="thin">
        <color rgb="FF8C9397"/>
      </bottom>
      <diagonal/>
    </border>
    <border>
      <left/>
      <right/>
      <top style="thin">
        <color rgb="FF8C9397"/>
      </top>
      <bottom/>
      <diagonal/>
    </border>
    <border>
      <left/>
      <right style="thin">
        <color rgb="FF388793"/>
      </right>
      <top style="thin">
        <color rgb="FF8C9397"/>
      </top>
      <bottom/>
      <diagonal/>
    </border>
    <border>
      <left/>
      <right style="thin">
        <color rgb="FF388793"/>
      </right>
      <top/>
      <bottom/>
      <diagonal/>
    </border>
    <border>
      <left/>
      <right style="thin">
        <color rgb="FF0F8090"/>
      </right>
      <top/>
      <bottom/>
      <diagonal/>
    </border>
    <border>
      <left/>
      <right/>
      <top/>
      <bottom style="thin">
        <color rgb="FF8C9093"/>
      </bottom>
      <diagonal/>
    </border>
    <border>
      <left/>
      <right style="thin">
        <color rgb="FF038090"/>
      </right>
      <top/>
      <bottom style="thin">
        <color rgb="FF8C9093"/>
      </bottom>
      <diagonal/>
    </border>
    <border>
      <left/>
      <right/>
      <top style="thin">
        <color rgb="FF8C9093"/>
      </top>
      <bottom/>
      <diagonal/>
    </border>
    <border>
      <left/>
      <right style="thin">
        <color rgb="FF038090"/>
      </right>
      <top style="thin">
        <color rgb="FF8C9093"/>
      </top>
      <bottom/>
      <diagonal/>
    </border>
    <border>
      <left/>
      <right style="thin">
        <color rgb="FF007C8C"/>
      </right>
      <top/>
      <bottom/>
      <diagonal/>
    </border>
    <border>
      <left/>
      <right/>
      <top/>
      <bottom style="thin">
        <color rgb="FF188797"/>
      </bottom>
      <diagonal/>
    </border>
    <border>
      <left/>
      <right style="thin">
        <color rgb="FF007C8C"/>
      </right>
      <top/>
      <bottom style="thin">
        <color rgb="FF188797"/>
      </bottom>
      <diagonal/>
    </border>
    <border>
      <left/>
      <right/>
      <top/>
      <bottom style="thin">
        <color indexed="64"/>
      </bottom>
      <diagonal/>
    </border>
    <border>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right style="thin">
        <color indexed="64"/>
      </right>
      <top/>
      <bottom/>
      <diagonal/>
    </border>
    <border>
      <left/>
      <right style="thin">
        <color indexed="64"/>
      </right>
      <top/>
      <bottom style="thin">
        <color indexed="64"/>
      </bottom>
      <diagonal/>
    </border>
    <border>
      <left style="thin">
        <color auto="1"/>
      </left>
      <right style="hair">
        <color auto="1"/>
      </right>
      <top style="hair">
        <color auto="1"/>
      </top>
      <bottom style="thin">
        <color auto="1"/>
      </bottom>
      <diagonal/>
    </border>
    <border>
      <left/>
      <right style="hair">
        <color indexed="64"/>
      </right>
      <top style="hair">
        <color indexed="64"/>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auto="1"/>
      </left>
      <right style="hair">
        <color auto="1"/>
      </right>
      <top/>
      <bottom style="hair">
        <color auto="1"/>
      </bottom>
      <diagonal/>
    </border>
    <border>
      <left style="thin">
        <color auto="1"/>
      </left>
      <right style="hair">
        <color auto="1"/>
      </right>
      <top style="thin">
        <color auto="1"/>
      </top>
      <bottom style="hair">
        <color auto="1"/>
      </bottom>
      <diagonal/>
    </border>
    <border>
      <left/>
      <right style="hair">
        <color indexed="64"/>
      </right>
      <top style="hair">
        <color indexed="64"/>
      </top>
      <bottom style="hair">
        <color indexed="64"/>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indexed="64"/>
      </left>
      <right style="thin">
        <color indexed="64"/>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indexed="64"/>
      </left>
      <right style="thin">
        <color indexed="64"/>
      </right>
      <top style="thin">
        <color indexed="64"/>
      </top>
      <bottom/>
      <diagonal/>
    </border>
    <border>
      <left style="hair">
        <color auto="1"/>
      </left>
      <right/>
      <top style="hair">
        <color auto="1"/>
      </top>
      <bottom style="hair">
        <color auto="1"/>
      </bottom>
      <diagonal/>
    </border>
    <border>
      <left style="thin">
        <color indexed="64"/>
      </left>
      <right style="thin">
        <color indexed="64"/>
      </right>
      <top/>
      <bottom/>
      <diagonal/>
    </border>
    <border>
      <left style="hair">
        <color auto="1"/>
      </left>
      <right/>
      <top style="hair">
        <color auto="1"/>
      </top>
      <bottom style="thin">
        <color auto="1"/>
      </bottom>
      <diagonal/>
    </border>
    <border>
      <left style="hair">
        <color indexed="64"/>
      </left>
      <right/>
      <top style="thin">
        <color indexed="64"/>
      </top>
      <bottom style="hair">
        <color indexed="64"/>
      </bottom>
      <diagonal/>
    </border>
    <border>
      <left/>
      <right/>
      <top style="hair">
        <color theme="0" tint="-0.499984740745262"/>
      </top>
      <bottom style="thin">
        <color theme="0" tint="-0.499984740745262"/>
      </bottom>
      <diagonal/>
    </border>
    <border>
      <left style="hair">
        <color theme="0" tint="-0.499984740745262"/>
      </left>
      <right/>
      <top style="thin">
        <color theme="0" tint="-0.499984740745262"/>
      </top>
      <bottom style="hair">
        <color theme="0" tint="-0.499984740745262"/>
      </bottom>
      <diagonal/>
    </border>
    <border>
      <left/>
      <right/>
      <top style="thin">
        <color theme="0" tint="-0.499984740745262"/>
      </top>
      <bottom style="hair">
        <color theme="0" tint="-0.499984740745262"/>
      </bottom>
      <diagonal/>
    </border>
    <border>
      <left/>
      <right style="thin">
        <color theme="0" tint="-0.499984740745262"/>
      </right>
      <top style="thin">
        <color theme="0" tint="-0.499984740745262"/>
      </top>
      <bottom style="hair">
        <color theme="0" tint="-0.499984740745262"/>
      </bottom>
      <diagonal/>
    </border>
    <border>
      <left/>
      <right style="thin">
        <color theme="0" tint="-0.499984740745262"/>
      </right>
      <top/>
      <bottom/>
      <diagonal/>
    </border>
    <border>
      <left style="hair">
        <color theme="0" tint="-0.499984740745262"/>
      </left>
      <right style="hair">
        <color theme="0" tint="-0.499984740745262"/>
      </right>
      <top style="thin">
        <color theme="0" tint="-0.499984740745262"/>
      </top>
      <bottom/>
      <diagonal/>
    </border>
    <border>
      <left style="hair">
        <color theme="0" tint="-0.499984740745262"/>
      </left>
      <right style="thin">
        <color theme="0" tint="-0.499984740745262"/>
      </right>
      <top style="thin">
        <color theme="0" tint="-0.499984740745262"/>
      </top>
      <bottom/>
      <diagonal/>
    </border>
    <border>
      <left style="hair">
        <color theme="0" tint="-0.499984740745262"/>
      </left>
      <right style="hair">
        <color theme="0" tint="-0.499984740745262"/>
      </right>
      <top/>
      <bottom style="thin">
        <color theme="0" tint="-0.499984740745262"/>
      </bottom>
      <diagonal/>
    </border>
    <border>
      <left style="hair">
        <color theme="0" tint="-0.499984740745262"/>
      </left>
      <right style="thin">
        <color theme="0" tint="-0.499984740745262"/>
      </right>
      <top/>
      <bottom style="thin">
        <color theme="0" tint="-0.499984740745262"/>
      </bottom>
      <diagonal/>
    </border>
    <border>
      <left style="thin">
        <color auto="1"/>
      </left>
      <right style="hair">
        <color auto="1"/>
      </right>
      <top style="hair">
        <color indexed="64"/>
      </top>
      <bottom style="thin">
        <color theme="0" tint="-0.499984740745262"/>
      </bottom>
      <diagonal/>
    </border>
    <border>
      <left/>
      <right style="hair">
        <color indexed="64"/>
      </right>
      <top style="hair">
        <color indexed="64"/>
      </top>
      <bottom style="thin">
        <color theme="0" tint="-0.499984740745262"/>
      </bottom>
      <diagonal/>
    </border>
    <border>
      <left style="hair">
        <color auto="1"/>
      </left>
      <right style="hair">
        <color auto="1"/>
      </right>
      <top style="hair">
        <color indexed="64"/>
      </top>
      <bottom style="thin">
        <color theme="0" tint="-0.499984740745262"/>
      </bottom>
      <diagonal/>
    </border>
    <border>
      <left/>
      <right style="thin">
        <color indexed="64"/>
      </right>
      <top style="thin">
        <color theme="0" tint="-0.499984740745262"/>
      </top>
      <bottom/>
      <diagonal/>
    </border>
    <border>
      <left style="hair">
        <color auto="1"/>
      </left>
      <right style="thin">
        <color auto="1"/>
      </right>
      <top style="hair">
        <color auto="1"/>
      </top>
      <bottom style="thin">
        <color theme="0" tint="-0.499984740745262"/>
      </bottom>
      <diagonal/>
    </border>
    <border>
      <left style="thin">
        <color indexed="64"/>
      </left>
      <right style="thin">
        <color indexed="64"/>
      </right>
      <top/>
      <bottom style="thin">
        <color theme="0" tint="-0.499984740745262"/>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auto="1"/>
      </left>
      <right style="thin">
        <color auto="1"/>
      </right>
      <top style="hair">
        <color auto="1"/>
      </top>
      <bottom style="thin">
        <color auto="1"/>
      </bottom>
      <diagonal/>
    </border>
    <border>
      <left style="thin">
        <color indexed="64"/>
      </left>
      <right/>
      <top/>
      <bottom/>
      <diagonal/>
    </border>
    <border>
      <left style="thin">
        <color theme="0" tint="-0.499984740745262"/>
      </left>
      <right style="thin">
        <color indexed="64"/>
      </right>
      <top style="hair">
        <color auto="1"/>
      </top>
      <bottom style="hair">
        <color auto="1"/>
      </bottom>
      <diagonal/>
    </border>
    <border>
      <left style="thin">
        <color theme="0" tint="-0.499984740745262"/>
      </left>
      <right style="thin">
        <color indexed="64"/>
      </right>
      <top style="hair">
        <color auto="1"/>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auto="1"/>
      </left>
      <right style="hair">
        <color auto="1"/>
      </right>
      <top style="thin">
        <color auto="1"/>
      </top>
      <bottom/>
      <diagonal/>
    </border>
    <border>
      <left style="thin">
        <color theme="0" tint="-0.499984740745262"/>
      </left>
      <right style="thin">
        <color auto="1"/>
      </right>
      <top/>
      <bottom style="thin">
        <color theme="0" tint="-0.499984740745262"/>
      </bottom>
      <diagonal/>
    </border>
    <border>
      <left style="thin">
        <color theme="0" tint="-0.499984740745262"/>
      </left>
      <right style="thin">
        <color auto="1"/>
      </right>
      <top/>
      <bottom/>
      <diagonal/>
    </border>
    <border>
      <left style="thin">
        <color theme="0" tint="-0.499984740745262"/>
      </left>
      <right style="thin">
        <color auto="1"/>
      </right>
      <top style="thin">
        <color theme="0" tint="-0.499984740745262"/>
      </top>
      <bottom/>
      <diagonal/>
    </border>
    <border>
      <left style="thin">
        <color theme="0" tint="-0.499984740745262"/>
      </left>
      <right style="thin">
        <color auto="1"/>
      </right>
      <top style="thin">
        <color theme="0" tint="-0.499984740745262"/>
      </top>
      <bottom style="thin">
        <color indexed="64"/>
      </bottom>
      <diagonal/>
    </border>
    <border>
      <left style="thin">
        <color theme="0" tint="-0.499984740745262"/>
      </left>
      <right style="thin">
        <color auto="1"/>
      </right>
      <top style="thin">
        <color auto="1"/>
      </top>
      <bottom style="hair">
        <color auto="1"/>
      </bottom>
      <diagonal/>
    </border>
    <border>
      <left style="thin">
        <color indexed="64"/>
      </left>
      <right style="thin">
        <color indexed="64"/>
      </right>
      <top style="thin">
        <color theme="0" tint="-0.499984740745262"/>
      </top>
      <bottom style="hair">
        <color theme="0" tint="-0.499984740745262"/>
      </bottom>
      <diagonal/>
    </border>
    <border>
      <left style="thin">
        <color indexed="64"/>
      </left>
      <right style="thin">
        <color indexed="64"/>
      </right>
      <top style="hair">
        <color theme="0" tint="-0.499984740745262"/>
      </top>
      <bottom style="hair">
        <color theme="0" tint="-0.499984740745262"/>
      </bottom>
      <diagonal/>
    </border>
    <border>
      <left style="thin">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thin">
        <color theme="0" tint="-0.499984740745262"/>
      </bottom>
      <diagonal/>
    </border>
    <border>
      <left style="dotted">
        <color theme="0" tint="-0.499984740745262"/>
      </left>
      <right style="dotted">
        <color theme="0" tint="-0.499984740745262"/>
      </right>
      <top style="thin">
        <color theme="0" tint="-0.499984740745262"/>
      </top>
      <bottom style="dotted">
        <color theme="0" tint="-0.499984740745262"/>
      </bottom>
      <diagonal/>
    </border>
    <border>
      <left style="dotted">
        <color theme="0" tint="-0.499984740745262"/>
      </left>
      <right style="dotted">
        <color theme="0" tint="-0.499984740745262"/>
      </right>
      <top style="dotted">
        <color theme="0" tint="-0.499984740745262"/>
      </top>
      <bottom style="thin">
        <color theme="0" tint="-0.499984740745262"/>
      </bottom>
      <diagonal/>
    </border>
    <border>
      <left style="thin">
        <color theme="0" tint="-0.499984740745262"/>
      </left>
      <right/>
      <top/>
      <bottom/>
      <diagonal/>
    </border>
    <border>
      <left style="hair">
        <color indexed="64"/>
      </left>
      <right style="hair">
        <color indexed="64"/>
      </right>
      <top style="hair">
        <color theme="0" tint="-0.499984740745262"/>
      </top>
      <bottom style="hair">
        <color auto="1"/>
      </bottom>
      <diagonal/>
    </border>
    <border>
      <left style="hair">
        <color theme="0" tint="-0.499984740745262"/>
      </left>
      <right/>
      <top style="hair">
        <color theme="0" tint="-0.499984740745262"/>
      </top>
      <bottom style="thin">
        <color theme="0" tint="-0.499984740745262"/>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thin">
        <color indexed="64"/>
      </left>
      <right style="thin">
        <color indexed="64"/>
      </right>
      <top style="hair">
        <color indexed="64"/>
      </top>
      <bottom/>
      <diagonal/>
    </border>
    <border>
      <left style="thin">
        <color theme="0" tint="-0.499984740745262"/>
      </left>
      <right style="thin">
        <color auto="1"/>
      </right>
      <top style="hair">
        <color theme="0" tint="-0.499984740745262"/>
      </top>
      <bottom/>
      <diagonal/>
    </border>
    <border>
      <left style="thin">
        <color auto="1"/>
      </left>
      <right style="hair">
        <color auto="1"/>
      </right>
      <top style="hair">
        <color theme="0" tint="-0.499984740745262"/>
      </top>
      <bottom style="hair">
        <color auto="1"/>
      </bottom>
      <diagonal/>
    </border>
    <border>
      <left style="hair">
        <color auto="1"/>
      </left>
      <right style="thin">
        <color auto="1"/>
      </right>
      <top style="hair">
        <color theme="0" tint="-0.499984740745262"/>
      </top>
      <bottom style="hair">
        <color auto="1"/>
      </bottom>
      <diagonal/>
    </border>
    <border>
      <left/>
      <right/>
      <top style="hair">
        <color theme="0" tint="-0.499984740745262"/>
      </top>
      <bottom/>
      <diagonal/>
    </border>
    <border>
      <left style="thin">
        <color indexed="64"/>
      </left>
      <right style="thin">
        <color indexed="64"/>
      </right>
      <top style="hair">
        <color theme="0" tint="-0.499984740745262"/>
      </top>
      <bottom style="hair">
        <color indexed="64"/>
      </bottom>
      <diagonal/>
    </border>
    <border>
      <left/>
      <right/>
      <top style="thin">
        <color theme="0" tint="-0.499984740745262"/>
      </top>
      <bottom style="thin">
        <color theme="0" tint="-0.499984740745262"/>
      </bottom>
      <diagonal/>
    </border>
    <border>
      <left/>
      <right style="hair">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thin">
        <color theme="0" tint="-0.499984740745262"/>
      </right>
      <top/>
      <bottom style="thin">
        <color theme="9" tint="-0.24994659260841701"/>
      </bottom>
      <diagonal/>
    </border>
    <border>
      <left/>
      <right/>
      <top/>
      <bottom style="thin">
        <color theme="9" tint="-0.24994659260841701"/>
      </bottom>
      <diagonal/>
    </border>
    <border>
      <left style="thin">
        <color theme="0" tint="-0.499984740745262"/>
      </left>
      <right/>
      <top/>
      <bottom style="thin">
        <color theme="9" tint="-0.24994659260841701"/>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right/>
      <top style="dotted">
        <color theme="0" tint="-0.499984740745262"/>
      </top>
      <bottom style="thin">
        <color theme="0" tint="-0.499984740745262"/>
      </bottom>
      <diagonal/>
    </border>
    <border>
      <left/>
      <right/>
      <top style="hair">
        <color theme="0" tint="-0.499984740745262"/>
      </top>
      <bottom style="hair">
        <color theme="0" tint="-0.499984740745262"/>
      </bottom>
      <diagonal/>
    </border>
    <border>
      <left/>
      <right/>
      <top style="thin">
        <color indexed="64"/>
      </top>
      <bottom style="hair">
        <color theme="0" tint="-0.499984740745262"/>
      </bottom>
      <diagonal/>
    </border>
    <border>
      <left style="thin">
        <color auto="1"/>
      </left>
      <right/>
      <top style="thin">
        <color auto="1"/>
      </top>
      <bottom style="hair">
        <color theme="0" tint="-0.499984740745262"/>
      </bottom>
      <diagonal/>
    </border>
    <border>
      <left/>
      <right style="thin">
        <color theme="0" tint="-0.499984740745262"/>
      </right>
      <top style="thin">
        <color auto="1"/>
      </top>
      <bottom style="hair">
        <color theme="0" tint="-0.499984740745262"/>
      </bottom>
      <diagonal/>
    </border>
    <border>
      <left/>
      <right style="thin">
        <color theme="0" tint="-0.499984740745262"/>
      </right>
      <top style="hair">
        <color theme="0" tint="-0.499984740745262"/>
      </top>
      <bottom style="thin">
        <color theme="0" tint="-0.499984740745262"/>
      </bottom>
      <diagonal/>
    </border>
    <border>
      <left/>
      <right style="thin">
        <color theme="1"/>
      </right>
      <top style="thin">
        <color auto="1"/>
      </top>
      <bottom style="hair">
        <color theme="0" tint="-0.499984740745262"/>
      </bottom>
      <diagonal/>
    </border>
    <border>
      <left/>
      <right style="thin">
        <color theme="1"/>
      </right>
      <top style="hair">
        <color theme="0" tint="-0.499984740745262"/>
      </top>
      <bottom style="thin">
        <color theme="0" tint="-0.499984740745262"/>
      </bottom>
      <diagonal/>
    </border>
    <border>
      <left style="thin">
        <color theme="0" tint="-0.499984740745262"/>
      </left>
      <right/>
      <top style="thin">
        <color indexed="64"/>
      </top>
      <bottom style="hair">
        <color theme="0" tint="-0.499984740745262"/>
      </bottom>
      <diagonal/>
    </border>
    <border>
      <left style="thin">
        <color auto="1"/>
      </left>
      <right/>
      <top style="hair">
        <color theme="0" tint="-0.499984740745262"/>
      </top>
      <bottom style="thin">
        <color theme="0" tint="-0.499984740745262"/>
      </bottom>
      <diagonal/>
    </border>
    <border>
      <left/>
      <right style="hair">
        <color theme="0" tint="-0.499984740745262"/>
      </right>
      <top style="thin">
        <color theme="0" tint="-0.499984740745262"/>
      </top>
      <bottom/>
      <diagonal/>
    </border>
    <border>
      <left/>
      <right style="medium">
        <color theme="0" tint="-0.499984740745262"/>
      </right>
      <top/>
      <bottom/>
      <diagonal/>
    </border>
    <border>
      <left/>
      <right style="medium">
        <color theme="0" tint="-0.499984740745262"/>
      </right>
      <top style="thin">
        <color theme="0" tint="-0.499984740745262"/>
      </top>
      <bottom/>
      <diagonal/>
    </border>
    <border>
      <left style="thick">
        <color rgb="FF00B050"/>
      </left>
      <right/>
      <top style="thin">
        <color rgb="FF0070C0"/>
      </top>
      <bottom style="thin">
        <color rgb="FF00B050"/>
      </bottom>
      <diagonal/>
    </border>
    <border>
      <left/>
      <right style="thin">
        <color theme="0" tint="-0.499984740745262"/>
      </right>
      <top style="thin">
        <color rgb="FF0070C0"/>
      </top>
      <bottom style="thin">
        <color rgb="FF00B050"/>
      </bottom>
      <diagonal/>
    </border>
    <border>
      <left/>
      <right/>
      <top style="thin">
        <color rgb="FF0070C0"/>
      </top>
      <bottom style="thin">
        <color rgb="FF00B050"/>
      </bottom>
      <diagonal/>
    </border>
    <border>
      <left/>
      <right style="medium">
        <color theme="0" tint="-0.499984740745262"/>
      </right>
      <top style="thin">
        <color rgb="FF0070C0"/>
      </top>
      <bottom style="thin">
        <color rgb="FF00B050"/>
      </bottom>
      <diagonal/>
    </border>
    <border>
      <left style="thin">
        <color theme="0" tint="-0.499984740745262"/>
      </left>
      <right/>
      <top/>
      <bottom style="thin">
        <color rgb="FF0070C0"/>
      </bottom>
      <diagonal/>
    </border>
    <border>
      <left style="thin">
        <color theme="0" tint="-0.499984740745262"/>
      </left>
      <right/>
      <top style="thin">
        <color rgb="FF0070C0"/>
      </top>
      <bottom style="thin">
        <color rgb="FF00B050"/>
      </bottom>
      <diagonal/>
    </border>
    <border>
      <left style="thick">
        <color rgb="FF0070C0"/>
      </left>
      <right/>
      <top style="thin">
        <color theme="0" tint="-0.499984740745262"/>
      </top>
      <bottom/>
      <diagonal/>
    </border>
    <border>
      <left style="thick">
        <color rgb="FF0070C0"/>
      </left>
      <right/>
      <top/>
      <bottom/>
      <diagonal/>
    </border>
    <border>
      <left style="thick">
        <color rgb="FF0070C0"/>
      </left>
      <right/>
      <top/>
      <bottom style="thin">
        <color rgb="FF0070C0"/>
      </bottom>
      <diagonal/>
    </border>
    <border>
      <left/>
      <right/>
      <top/>
      <bottom style="thin">
        <color rgb="FF0070C0"/>
      </bottom>
      <diagonal/>
    </border>
    <border>
      <left/>
      <right style="thin">
        <color theme="0" tint="-0.499984740745262"/>
      </right>
      <top/>
      <bottom style="thin">
        <color rgb="FF0070C0"/>
      </bottom>
      <diagonal/>
    </border>
    <border>
      <left style="thick">
        <color rgb="FFC00000"/>
      </left>
      <right/>
      <top/>
      <bottom/>
      <diagonal/>
    </border>
    <border>
      <left/>
      <right style="medium">
        <color theme="0" tint="-0.499984740745262"/>
      </right>
      <top/>
      <bottom style="thin">
        <color rgb="FF0070C0"/>
      </bottom>
      <diagonal/>
    </border>
    <border>
      <left/>
      <right/>
      <top/>
      <bottom style="thin">
        <color theme="7" tint="-0.24994659260841701"/>
      </bottom>
      <diagonal/>
    </border>
    <border>
      <left style="thin">
        <color theme="0" tint="-0.499984740745262"/>
      </left>
      <right/>
      <top/>
      <bottom style="thin">
        <color theme="7" tint="-0.24994659260841701"/>
      </bottom>
      <diagonal/>
    </border>
    <border>
      <left/>
      <right style="thin">
        <color theme="0" tint="-0.499984740745262"/>
      </right>
      <top/>
      <bottom style="thin">
        <color theme="7" tint="-0.24994659260841701"/>
      </bottom>
      <diagonal/>
    </border>
    <border>
      <left/>
      <right style="medium">
        <color theme="0" tint="-0.499984740745262"/>
      </right>
      <top/>
      <bottom style="thin">
        <color theme="7" tint="-0.24994659260841701"/>
      </bottom>
      <diagonal/>
    </border>
    <border>
      <left style="thick">
        <color theme="7" tint="0.39994506668294322"/>
      </left>
      <right/>
      <top/>
      <bottom style="thin">
        <color theme="7" tint="-0.24994659260841701"/>
      </bottom>
      <diagonal/>
    </border>
    <border>
      <left style="thick">
        <color theme="7" tint="0.39994506668294322"/>
      </left>
      <right/>
      <top/>
      <bottom/>
      <diagonal/>
    </border>
    <border>
      <left style="thick">
        <color theme="7" tint="-0.24994659260841701"/>
      </left>
      <right/>
      <top/>
      <bottom/>
      <diagonal/>
    </border>
    <border>
      <left style="thick">
        <color theme="7" tint="-0.24994659260841701"/>
      </left>
      <right/>
      <top style="thin">
        <color theme="7" tint="-0.24994659260841701"/>
      </top>
      <bottom style="thin">
        <color theme="7" tint="-0.499984740745262"/>
      </bottom>
      <diagonal/>
    </border>
    <border>
      <left/>
      <right/>
      <top style="thin">
        <color theme="7" tint="-0.24994659260841701"/>
      </top>
      <bottom style="thin">
        <color theme="7" tint="-0.499984740745262"/>
      </bottom>
      <diagonal/>
    </border>
    <border>
      <left/>
      <right style="thin">
        <color theme="0" tint="-0.499984740745262"/>
      </right>
      <top style="thin">
        <color theme="7" tint="-0.24994659260841701"/>
      </top>
      <bottom style="thin">
        <color theme="7" tint="-0.499984740745262"/>
      </bottom>
      <diagonal/>
    </border>
    <border>
      <left style="thin">
        <color theme="0" tint="-0.499984740745262"/>
      </left>
      <right/>
      <top style="thin">
        <color theme="7" tint="-0.24994659260841701"/>
      </top>
      <bottom style="thin">
        <color theme="7" tint="-0.499984740745262"/>
      </bottom>
      <diagonal/>
    </border>
    <border>
      <left/>
      <right style="medium">
        <color theme="0" tint="-0.499984740745262"/>
      </right>
      <top style="thin">
        <color theme="7" tint="-0.24994659260841701"/>
      </top>
      <bottom style="thin">
        <color theme="7" tint="-0.499984740745262"/>
      </bottom>
      <diagonal/>
    </border>
    <border>
      <left/>
      <right/>
      <top style="thin">
        <color theme="7" tint="-0.499984740745262"/>
      </top>
      <bottom style="thin">
        <color rgb="FFC65911"/>
      </bottom>
      <diagonal/>
    </border>
    <border>
      <left/>
      <right style="thin">
        <color theme="0" tint="-0.499984740745262"/>
      </right>
      <top style="thin">
        <color theme="7" tint="-0.499984740745262"/>
      </top>
      <bottom style="thin">
        <color rgb="FFC65911"/>
      </bottom>
      <diagonal/>
    </border>
    <border>
      <left style="thin">
        <color theme="0" tint="-0.499984740745262"/>
      </left>
      <right/>
      <top style="thin">
        <color theme="7" tint="-0.499984740745262"/>
      </top>
      <bottom style="thin">
        <color rgb="FFC65911"/>
      </bottom>
      <diagonal/>
    </border>
    <border>
      <left/>
      <right style="medium">
        <color theme="0" tint="-0.499984740745262"/>
      </right>
      <top style="thin">
        <color theme="7" tint="-0.499984740745262"/>
      </top>
      <bottom style="thin">
        <color rgb="FFC65911"/>
      </bottom>
      <diagonal/>
    </border>
    <border>
      <left style="thick">
        <color rgb="FFC65911"/>
      </left>
      <right/>
      <top style="thin">
        <color theme="7" tint="-0.499984740745262"/>
      </top>
      <bottom style="thin">
        <color rgb="FFC65911"/>
      </bottom>
      <diagonal/>
    </border>
    <border>
      <left style="thick">
        <color theme="9" tint="-0.24994659260841701"/>
      </left>
      <right/>
      <top/>
      <bottom/>
      <diagonal/>
    </border>
    <border>
      <left/>
      <right style="thin">
        <color indexed="64"/>
      </right>
      <top/>
      <bottom style="thin">
        <color theme="9" tint="-0.24994659260841701"/>
      </bottom>
      <diagonal/>
    </border>
    <border>
      <left style="thick">
        <color theme="9" tint="0.39994506668294322"/>
      </left>
      <right/>
      <top style="thin">
        <color theme="9" tint="-0.24994659260841701"/>
      </top>
      <bottom/>
      <diagonal/>
    </border>
    <border>
      <left/>
      <right/>
      <top style="thin">
        <color theme="9" tint="-0.24994659260841701"/>
      </top>
      <bottom/>
      <diagonal/>
    </border>
    <border>
      <left/>
      <right style="thin">
        <color theme="0" tint="-0.499984740745262"/>
      </right>
      <top style="thin">
        <color theme="9" tint="-0.24994659260841701"/>
      </top>
      <bottom/>
      <diagonal/>
    </border>
    <border>
      <left style="thin">
        <color theme="0" tint="-0.499984740745262"/>
      </left>
      <right/>
      <top style="thin">
        <color theme="9" tint="-0.24994659260841701"/>
      </top>
      <bottom/>
      <diagonal/>
    </border>
    <border>
      <left/>
      <right style="thin">
        <color indexed="64"/>
      </right>
      <top style="thin">
        <color theme="9" tint="-0.24994659260841701"/>
      </top>
      <bottom/>
      <diagonal/>
    </border>
    <border>
      <left style="thick">
        <color theme="9" tint="0.39994506668294322"/>
      </left>
      <right/>
      <top/>
      <bottom/>
      <diagonal/>
    </border>
    <border>
      <left style="thick">
        <color theme="9" tint="0.39994506668294322"/>
      </left>
      <right/>
      <top/>
      <bottom style="thin">
        <color theme="9" tint="0.39994506668294322"/>
      </bottom>
      <diagonal/>
    </border>
    <border>
      <left/>
      <right/>
      <top/>
      <bottom style="thin">
        <color theme="9" tint="0.39994506668294322"/>
      </bottom>
      <diagonal/>
    </border>
    <border>
      <left/>
      <right style="thin">
        <color theme="0" tint="-0.499984740745262"/>
      </right>
      <top/>
      <bottom style="thin">
        <color theme="9" tint="0.39994506668294322"/>
      </bottom>
      <diagonal/>
    </border>
    <border>
      <left style="thin">
        <color theme="0" tint="-0.499984740745262"/>
      </left>
      <right/>
      <top/>
      <bottom style="thin">
        <color theme="9" tint="0.39994506668294322"/>
      </bottom>
      <diagonal/>
    </border>
    <border>
      <left/>
      <right style="thin">
        <color indexed="64"/>
      </right>
      <top/>
      <bottom style="thin">
        <color theme="9" tint="0.39994506668294322"/>
      </bottom>
      <diagonal/>
    </border>
    <border>
      <left style="thick">
        <color theme="7" tint="0.39994506668294322"/>
      </left>
      <right/>
      <top style="thin">
        <color theme="9" tint="0.39994506668294322"/>
      </top>
      <bottom/>
      <diagonal/>
    </border>
    <border>
      <left/>
      <right/>
      <top style="thin">
        <color theme="9" tint="0.39994506668294322"/>
      </top>
      <bottom/>
      <diagonal/>
    </border>
    <border>
      <left/>
      <right style="thin">
        <color theme="0" tint="-0.499984740745262"/>
      </right>
      <top style="thin">
        <color theme="9" tint="0.39994506668294322"/>
      </top>
      <bottom/>
      <diagonal/>
    </border>
    <border>
      <left style="thin">
        <color theme="0" tint="-0.499984740745262"/>
      </left>
      <right/>
      <top style="thin">
        <color theme="9" tint="0.39994506668294322"/>
      </top>
      <bottom/>
      <diagonal/>
    </border>
    <border>
      <left/>
      <right style="thin">
        <color indexed="64"/>
      </right>
      <top style="thin">
        <color theme="9" tint="0.39994506668294322"/>
      </top>
      <bottom/>
      <diagonal/>
    </border>
    <border>
      <left style="thick">
        <color theme="7" tint="-0.24994659260841701"/>
      </left>
      <right/>
      <top style="thin">
        <color theme="7" tint="-0.24994659260841701"/>
      </top>
      <bottom/>
      <diagonal/>
    </border>
    <border>
      <left/>
      <right/>
      <top style="thin">
        <color theme="7" tint="-0.24994659260841701"/>
      </top>
      <bottom/>
      <diagonal/>
    </border>
    <border>
      <left/>
      <right style="thin">
        <color theme="0" tint="-0.499984740745262"/>
      </right>
      <top style="thin">
        <color theme="7" tint="-0.24994659260841701"/>
      </top>
      <bottom/>
      <diagonal/>
    </border>
    <border>
      <left style="thin">
        <color theme="0" tint="-0.499984740745262"/>
      </left>
      <right/>
      <top style="thin">
        <color theme="7" tint="-0.24994659260841701"/>
      </top>
      <bottom/>
      <diagonal/>
    </border>
    <border>
      <left/>
      <right style="thin">
        <color auto="1"/>
      </right>
      <top style="thin">
        <color theme="7" tint="-0.24994659260841701"/>
      </top>
      <bottom/>
      <diagonal/>
    </border>
    <border>
      <left/>
      <right/>
      <top/>
      <bottom style="thin">
        <color rgb="FF00B0F0"/>
      </bottom>
      <diagonal/>
    </border>
    <border>
      <left/>
      <right style="thin">
        <color theme="0" tint="-0.499984740745262"/>
      </right>
      <top/>
      <bottom style="thin">
        <color rgb="FF00B0F0"/>
      </bottom>
      <diagonal/>
    </border>
    <border>
      <left style="thick">
        <color theme="9" tint="-0.24994659260841701"/>
      </left>
      <right/>
      <top style="thin">
        <color rgb="FF00B0F0"/>
      </top>
      <bottom/>
      <diagonal/>
    </border>
    <border>
      <left/>
      <right/>
      <top style="thin">
        <color rgb="FF00B0F0"/>
      </top>
      <bottom/>
      <diagonal/>
    </border>
    <border>
      <left/>
      <right style="thin">
        <color theme="0" tint="-0.499984740745262"/>
      </right>
      <top style="thin">
        <color rgb="FF00B0F0"/>
      </top>
      <bottom/>
      <diagonal/>
    </border>
    <border>
      <left style="thin">
        <color theme="0" tint="-0.499984740745262"/>
      </left>
      <right/>
      <top style="thin">
        <color rgb="FF00B0F0"/>
      </top>
      <bottom/>
      <diagonal/>
    </border>
    <border>
      <left/>
      <right style="thin">
        <color indexed="64"/>
      </right>
      <top style="thin">
        <color rgb="FF00B0F0"/>
      </top>
      <bottom/>
      <diagonal/>
    </border>
    <border>
      <left style="thick">
        <color theme="9" tint="-0.24994659260841701"/>
      </left>
      <right/>
      <top/>
      <bottom style="thin">
        <color theme="9" tint="-0.24994659260841701"/>
      </bottom>
      <diagonal/>
    </border>
    <border>
      <left/>
      <right style="thin">
        <color indexed="64"/>
      </right>
      <top/>
      <bottom style="thin">
        <color theme="7" tint="-0.24994659260841701"/>
      </bottom>
      <diagonal/>
    </border>
    <border>
      <left style="thick">
        <color theme="5" tint="-0.24994659260841701"/>
      </left>
      <right/>
      <top/>
      <bottom/>
      <diagonal/>
    </border>
    <border>
      <left style="thick">
        <color rgb="FFFF0000"/>
      </left>
      <right/>
      <top/>
      <bottom/>
      <diagonal/>
    </border>
    <border>
      <left style="thick">
        <color rgb="FFC00000"/>
      </left>
      <right/>
      <top/>
      <bottom style="medium">
        <color theme="0" tint="-0.499984740745262"/>
      </bottom>
      <diagonal/>
    </border>
    <border>
      <left/>
      <right/>
      <top/>
      <bottom style="medium">
        <color theme="0" tint="-0.499984740745262"/>
      </bottom>
      <diagonal/>
    </border>
    <border>
      <left style="thin">
        <color theme="0" tint="-0.499984740745262"/>
      </left>
      <right/>
      <top/>
      <bottom style="medium">
        <color theme="0" tint="-0.499984740745262"/>
      </bottom>
      <diagonal/>
    </border>
    <border>
      <left/>
      <right style="thin">
        <color theme="0" tint="-0.499984740745262"/>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diagonal/>
    </border>
    <border>
      <left style="thin">
        <color theme="0" tint="-0.499984740745262"/>
      </left>
      <right/>
      <top style="hair">
        <color theme="0" tint="-0.499984740745262"/>
      </top>
      <bottom style="thin">
        <color theme="0" tint="-0.34998626667073579"/>
      </bottom>
      <diagonal/>
    </border>
    <border>
      <left/>
      <right style="hair">
        <color theme="0" tint="-0.499984740745262"/>
      </right>
      <top style="hair">
        <color theme="0" tint="-0.499984740745262"/>
      </top>
      <bottom style="thin">
        <color theme="0" tint="-0.34998626667073579"/>
      </bottom>
      <diagonal/>
    </border>
    <border>
      <left style="hair">
        <color theme="0" tint="-0.499984740745262"/>
      </left>
      <right style="hair">
        <color theme="0" tint="-0.499984740745262"/>
      </right>
      <top style="hair">
        <color theme="0" tint="-0.499984740745262"/>
      </top>
      <bottom style="thin">
        <color theme="0" tint="-0.34998626667073579"/>
      </bottom>
      <diagonal/>
    </border>
    <border>
      <left/>
      <right style="thin">
        <color theme="0" tint="-0.499984740745262"/>
      </right>
      <top style="hair">
        <color theme="0" tint="-0.499984740745262"/>
      </top>
      <bottom style="thin">
        <color theme="0" tint="-0.34998626667073579"/>
      </bottom>
      <diagonal/>
    </border>
    <border>
      <left/>
      <right style="thin">
        <color indexed="64"/>
      </right>
      <top/>
      <bottom style="thin">
        <color rgb="FF00B0F0"/>
      </bottom>
      <diagonal/>
    </border>
    <border>
      <left style="dotted">
        <color theme="0" tint="-0.499984740745262"/>
      </left>
      <right/>
      <top style="medium">
        <color theme="0" tint="-0.499984740745262"/>
      </top>
      <bottom/>
      <diagonal/>
    </border>
    <border>
      <left/>
      <right style="dotted">
        <color theme="0" tint="-0.499984740745262"/>
      </right>
      <top style="medium">
        <color theme="0" tint="-0.499984740745262"/>
      </top>
      <bottom/>
      <diagonal/>
    </border>
    <border>
      <left style="dotted">
        <color theme="0" tint="-0.499984740745262"/>
      </left>
      <right/>
      <top/>
      <bottom/>
      <diagonal/>
    </border>
    <border>
      <left/>
      <right style="dotted">
        <color theme="0" tint="-0.499984740745262"/>
      </right>
      <top/>
      <bottom/>
      <diagonal/>
    </border>
    <border>
      <left style="thick">
        <color rgb="FF00B0F0"/>
      </left>
      <right/>
      <top style="thin">
        <color theme="0" tint="-0.499984740745262"/>
      </top>
      <bottom/>
      <diagonal/>
    </border>
    <border>
      <left style="thick">
        <color rgb="FF00B0F0"/>
      </left>
      <right/>
      <top/>
      <bottom/>
      <diagonal/>
    </border>
    <border>
      <left style="thick">
        <color rgb="FF00B0F0"/>
      </left>
      <right/>
      <top/>
      <bottom style="thin">
        <color rgb="FF00B0F0"/>
      </bottom>
      <diagonal/>
    </border>
    <border>
      <left style="thin">
        <color theme="0" tint="-0.499984740745262"/>
      </left>
      <right/>
      <top/>
      <bottom style="thin">
        <color rgb="FF00B0F0"/>
      </bottom>
      <diagonal/>
    </border>
    <border>
      <left/>
      <right style="thin">
        <color auto="1"/>
      </right>
      <top/>
      <bottom style="hair">
        <color auto="1"/>
      </bottom>
      <diagonal/>
    </border>
    <border>
      <left/>
      <right style="thin">
        <color indexed="64"/>
      </right>
      <top style="hair">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ck">
        <color rgb="FFFF0000"/>
      </left>
      <right/>
      <top/>
      <bottom style="thin">
        <color indexed="64"/>
      </bottom>
      <diagonal/>
    </border>
    <border>
      <left style="thin">
        <color theme="0" tint="-0.499984740745262"/>
      </left>
      <right/>
      <top style="thin">
        <color rgb="FFFF0000"/>
      </top>
      <bottom/>
      <diagonal/>
    </border>
    <border>
      <left/>
      <right/>
      <top style="thin">
        <color rgb="FFFF0000"/>
      </top>
      <bottom/>
      <diagonal/>
    </border>
    <border>
      <left/>
      <right style="thin">
        <color theme="0" tint="-0.499984740745262"/>
      </right>
      <top style="thin">
        <color rgb="FFFF0000"/>
      </top>
      <bottom/>
      <diagonal/>
    </border>
    <border>
      <left style="thin">
        <color theme="0" tint="-0.499984740745262"/>
      </left>
      <right/>
      <top/>
      <bottom style="thin">
        <color rgb="FFFF0000"/>
      </bottom>
      <diagonal/>
    </border>
    <border>
      <left/>
      <right/>
      <top/>
      <bottom style="thin">
        <color rgb="FFFF0000"/>
      </bottom>
      <diagonal/>
    </border>
    <border>
      <left/>
      <right style="thin">
        <color theme="0" tint="-0.499984740745262"/>
      </right>
      <top/>
      <bottom style="thin">
        <color rgb="FFFF0000"/>
      </bottom>
      <diagonal/>
    </border>
    <border>
      <left/>
      <right style="thin">
        <color indexed="64"/>
      </right>
      <top style="thin">
        <color rgb="FFFF0000"/>
      </top>
      <bottom/>
      <diagonal/>
    </border>
    <border>
      <left/>
      <right style="thin">
        <color auto="1"/>
      </right>
      <top/>
      <bottom style="thin">
        <color rgb="FFFF0000"/>
      </bottom>
      <diagonal/>
    </border>
    <border>
      <left style="thin">
        <color theme="0" tint="-0.499984740745262"/>
      </left>
      <right/>
      <top/>
      <bottom style="thin">
        <color theme="7" tint="-0.499984740745262"/>
      </bottom>
      <diagonal/>
    </border>
    <border>
      <left/>
      <right/>
      <top/>
      <bottom style="thin">
        <color theme="7" tint="-0.499984740745262"/>
      </bottom>
      <diagonal/>
    </border>
    <border>
      <left/>
      <right style="thin">
        <color auto="1"/>
      </right>
      <top/>
      <bottom style="thin">
        <color theme="7" tint="-0.499984740745262"/>
      </bottom>
      <diagonal/>
    </border>
    <border>
      <left style="thin">
        <color theme="0" tint="-0.499984740745262"/>
      </left>
      <right/>
      <top style="thin">
        <color theme="7" tint="-0.499984740745262"/>
      </top>
      <bottom/>
      <diagonal/>
    </border>
    <border>
      <left/>
      <right/>
      <top style="thin">
        <color theme="7" tint="-0.499984740745262"/>
      </top>
      <bottom/>
      <diagonal/>
    </border>
    <border>
      <left/>
      <right style="thin">
        <color auto="1"/>
      </right>
      <top style="thin">
        <color theme="7" tint="-0.499984740745262"/>
      </top>
      <bottom/>
      <diagonal/>
    </border>
    <border>
      <left/>
      <right style="thin">
        <color theme="0" tint="-0.499984740745262"/>
      </right>
      <top style="thin">
        <color theme="7" tint="-0.499984740745262"/>
      </top>
      <bottom/>
      <diagonal/>
    </border>
    <border>
      <left/>
      <right style="thin">
        <color theme="0" tint="-0.499984740745262"/>
      </right>
      <top/>
      <bottom style="thin">
        <color theme="7" tint="-0.499984740745262"/>
      </bottom>
      <diagonal/>
    </border>
    <border>
      <left style="thick">
        <color theme="7" tint="-0.24994659260841701"/>
      </left>
      <right/>
      <top/>
      <bottom style="thin">
        <color theme="7" tint="-0.499984740745262"/>
      </bottom>
      <diagonal/>
    </border>
    <border>
      <left style="thick">
        <color rgb="FFFF0000"/>
      </left>
      <right/>
      <top style="thin">
        <color rgb="FFFF0000"/>
      </top>
      <bottom/>
      <diagonal/>
    </border>
    <border>
      <left style="thick">
        <color theme="5" tint="-0.24994659260841701"/>
      </left>
      <right/>
      <top/>
      <bottom style="thin">
        <color rgb="FFFF0000"/>
      </bottom>
      <diagonal/>
    </border>
    <border>
      <left style="thick">
        <color theme="5" tint="-0.24994659260841701"/>
      </left>
      <right/>
      <top style="thin">
        <color theme="7" tint="-0.499984740745262"/>
      </top>
      <bottom/>
      <diagonal/>
    </border>
    <border>
      <left/>
      <right/>
      <top style="hair">
        <color indexed="64"/>
      </top>
      <bottom style="hair">
        <color indexed="64"/>
      </bottom>
      <diagonal/>
    </border>
    <border>
      <left/>
      <right style="thick">
        <color rgb="FFFF0000"/>
      </right>
      <top/>
      <bottom/>
      <diagonal/>
    </border>
    <border>
      <left style="thin">
        <color indexed="64"/>
      </left>
      <right/>
      <top style="hair">
        <color indexed="64"/>
      </top>
      <bottom/>
      <diagonal/>
    </border>
    <border>
      <left style="thin">
        <color indexed="64"/>
      </left>
      <right/>
      <top style="hair">
        <color theme="0" tint="-0.499984740745262"/>
      </top>
      <bottom style="hair">
        <color indexed="64"/>
      </bottom>
      <diagonal/>
    </border>
    <border>
      <left style="thin">
        <color indexed="64"/>
      </left>
      <right style="thin">
        <color indexed="64"/>
      </right>
      <top style="hair">
        <color theme="0" tint="-0.499984740745262"/>
      </top>
      <bottom/>
      <diagonal/>
    </border>
    <border>
      <left style="hair">
        <color auto="1"/>
      </left>
      <right/>
      <top style="hair">
        <color indexed="64"/>
      </top>
      <bottom style="thin">
        <color theme="0" tint="-0.499984740745262"/>
      </bottom>
      <diagonal/>
    </border>
    <border>
      <left style="hair">
        <color indexed="64"/>
      </left>
      <right/>
      <top/>
      <bottom/>
      <diagonal/>
    </border>
    <border>
      <left style="hair">
        <color auto="1"/>
      </left>
      <right/>
      <top style="thin">
        <color auto="1"/>
      </top>
      <bottom style="thin">
        <color auto="1"/>
      </bottom>
      <diagonal/>
    </border>
    <border>
      <left style="thin">
        <color theme="0" tint="-0.499984740745262"/>
      </left>
      <right style="thin">
        <color indexed="64"/>
      </right>
      <top style="hair">
        <color auto="1"/>
      </top>
      <bottom/>
      <diagonal/>
    </border>
    <border>
      <left/>
      <right style="hair">
        <color indexed="64"/>
      </right>
      <top style="hair">
        <color indexed="64"/>
      </top>
      <bottom/>
      <diagonal/>
    </border>
    <border>
      <left style="hair">
        <color auto="1"/>
      </left>
      <right/>
      <top style="hair">
        <color auto="1"/>
      </top>
      <bottom/>
      <diagonal/>
    </border>
    <border>
      <left style="thin">
        <color theme="0" tint="-0.499984740745262"/>
      </left>
      <right style="hair">
        <color theme="0" tint="-0.499984740745262"/>
      </right>
      <top style="thin">
        <color theme="0" tint="-0.499984740745262"/>
      </top>
      <bottom style="hair">
        <color theme="0" tint="-0.24994659260841701"/>
      </bottom>
      <diagonal/>
    </border>
    <border>
      <left style="hair">
        <color theme="0" tint="-0.499984740745262"/>
      </left>
      <right style="hair">
        <color theme="0" tint="-0.499984740745262"/>
      </right>
      <top style="thin">
        <color theme="0" tint="-0.499984740745262"/>
      </top>
      <bottom style="hair">
        <color theme="0" tint="-0.24994659260841701"/>
      </bottom>
      <diagonal/>
    </border>
    <border>
      <left style="hair">
        <color theme="0" tint="-0.499984740745262"/>
      </left>
      <right style="thin">
        <color theme="0" tint="-0.499984740745262"/>
      </right>
      <top style="thin">
        <color theme="0" tint="-0.499984740745262"/>
      </top>
      <bottom style="hair">
        <color theme="0" tint="-0.24994659260841701"/>
      </bottom>
      <diagonal/>
    </border>
    <border>
      <left style="thin">
        <color theme="0" tint="-0.499984740745262"/>
      </left>
      <right style="hair">
        <color theme="0" tint="-0.499984740745262"/>
      </right>
      <top style="hair">
        <color theme="0" tint="-0.24994659260841701"/>
      </top>
      <bottom style="thin">
        <color theme="0" tint="-0.499984740745262"/>
      </bottom>
      <diagonal/>
    </border>
    <border>
      <left style="hair">
        <color theme="0" tint="-0.499984740745262"/>
      </left>
      <right style="hair">
        <color theme="0" tint="-0.499984740745262"/>
      </right>
      <top style="hair">
        <color theme="0" tint="-0.24994659260841701"/>
      </top>
      <bottom style="thin">
        <color theme="0" tint="-0.499984740745262"/>
      </bottom>
      <diagonal/>
    </border>
    <border>
      <left style="hair">
        <color theme="0" tint="-0.499984740745262"/>
      </left>
      <right style="thin">
        <color theme="0" tint="-0.499984740745262"/>
      </right>
      <top style="hair">
        <color theme="0" tint="-0.24994659260841701"/>
      </top>
      <bottom style="thin">
        <color theme="0" tint="-0.499984740745262"/>
      </bottom>
      <diagonal/>
    </border>
    <border>
      <left style="thin">
        <color theme="0" tint="-0.499984740745262"/>
      </left>
      <right style="hair">
        <color theme="0" tint="-0.499984740745262"/>
      </right>
      <top style="thin">
        <color theme="0" tint="-0.499984740745262"/>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
      <left style="thin">
        <color theme="0" tint="-0.14996795556505021"/>
      </left>
      <right style="thin">
        <color theme="0" tint="-0.14996795556505021"/>
      </right>
      <top/>
      <bottom style="thin">
        <color theme="0" tint="-0.14996795556505021"/>
      </bottom>
      <diagonal/>
    </border>
  </borders>
  <cellStyleXfs count="3">
    <xf numFmtId="0" fontId="0" fillId="0" borderId="0"/>
    <xf numFmtId="9" fontId="13" fillId="0" borderId="0" applyFont="0" applyFill="0" applyBorder="0" applyAlignment="0" applyProtection="0"/>
    <xf numFmtId="0" fontId="21" fillId="0" borderId="0"/>
  </cellStyleXfs>
  <cellXfs count="930">
    <xf numFmtId="0" fontId="0" fillId="0" borderId="0" xfId="0"/>
    <xf numFmtId="0" fontId="0" fillId="0" borderId="0" xfId="0" applyProtection="1">
      <protection hidden="1"/>
    </xf>
    <xf numFmtId="0" fontId="1" fillId="0" borderId="0" xfId="0" applyFont="1" applyAlignment="1" applyProtection="1">
      <alignment horizontal="left" vertical="top"/>
      <protection hidden="1"/>
    </xf>
    <xf numFmtId="1" fontId="0" fillId="0" borderId="0" xfId="0" applyNumberFormat="1" applyProtection="1">
      <protection hidden="1"/>
    </xf>
    <xf numFmtId="165" fontId="3" fillId="0" borderId="0" xfId="0" applyNumberFormat="1" applyFont="1" applyProtection="1">
      <protection hidden="1"/>
    </xf>
    <xf numFmtId="0" fontId="4" fillId="2" borderId="0" xfId="0" applyFont="1" applyFill="1" applyAlignment="1" applyProtection="1">
      <alignment horizontal="center" vertical="center" wrapText="1"/>
      <protection hidden="1"/>
    </xf>
    <xf numFmtId="0" fontId="8" fillId="0" borderId="0" xfId="0" applyFont="1" applyProtection="1">
      <protection hidden="1"/>
    </xf>
    <xf numFmtId="0" fontId="3" fillId="0" borderId="0" xfId="0" applyFont="1" applyAlignment="1" applyProtection="1">
      <alignment horizontal="left" vertical="top"/>
      <protection hidden="1"/>
    </xf>
    <xf numFmtId="0" fontId="5" fillId="2" borderId="0" xfId="0" applyFont="1" applyFill="1" applyAlignment="1" applyProtection="1">
      <alignment vertical="center"/>
      <protection hidden="1"/>
    </xf>
    <xf numFmtId="0" fontId="12" fillId="0" borderId="0" xfId="0" applyFont="1" applyProtection="1">
      <protection hidden="1"/>
    </xf>
    <xf numFmtId="0" fontId="12" fillId="0" borderId="0" xfId="0" applyFont="1" applyAlignment="1" applyProtection="1">
      <alignment horizontal="right"/>
      <protection hidden="1"/>
    </xf>
    <xf numFmtId="49" fontId="0" fillId="0" borderId="0" xfId="0" applyNumberFormat="1" applyAlignment="1" applyProtection="1">
      <alignment horizontal="left" vertical="center"/>
      <protection hidden="1"/>
    </xf>
    <xf numFmtId="0" fontId="11" fillId="2" borderId="0" xfId="0" applyFont="1" applyFill="1" applyAlignment="1" applyProtection="1">
      <alignment horizontal="center" vertical="top"/>
      <protection hidden="1"/>
    </xf>
    <xf numFmtId="0" fontId="11" fillId="2" borderId="0" xfId="0" applyFont="1" applyFill="1" applyAlignment="1" applyProtection="1">
      <alignment horizontal="center"/>
      <protection hidden="1"/>
    </xf>
    <xf numFmtId="170" fontId="6" fillId="0" borderId="0" xfId="0" applyNumberFormat="1" applyFont="1" applyProtection="1">
      <protection hidden="1"/>
    </xf>
    <xf numFmtId="173" fontId="0" fillId="0" borderId="0" xfId="0" applyNumberFormat="1" applyAlignment="1" applyProtection="1">
      <alignment horizontal="center" vertical="center"/>
      <protection hidden="1"/>
    </xf>
    <xf numFmtId="0" fontId="0" fillId="0" borderId="0" xfId="0" applyAlignment="1" applyProtection="1">
      <alignment horizontal="center" vertical="center"/>
      <protection hidden="1"/>
    </xf>
    <xf numFmtId="0" fontId="4" fillId="0" borderId="0" xfId="0" applyFont="1" applyAlignment="1" applyProtection="1">
      <alignment horizontal="center" vertical="center"/>
      <protection hidden="1"/>
    </xf>
    <xf numFmtId="0" fontId="15" fillId="0" borderId="0" xfId="0" applyFont="1" applyAlignment="1" applyProtection="1">
      <alignment horizontal="left" vertical="center"/>
      <protection hidden="1"/>
    </xf>
    <xf numFmtId="0" fontId="1" fillId="0" borderId="0" xfId="0" applyFont="1" applyAlignment="1" applyProtection="1">
      <alignment horizontal="right" vertical="center"/>
      <protection hidden="1"/>
    </xf>
    <xf numFmtId="0" fontId="8" fillId="0" borderId="0" xfId="0" applyFont="1" applyAlignment="1" applyProtection="1">
      <alignment horizontal="right" vertical="center"/>
      <protection hidden="1"/>
    </xf>
    <xf numFmtId="0" fontId="0" fillId="2" borderId="13" xfId="0" applyFill="1" applyBorder="1" applyAlignment="1" applyProtection="1">
      <alignment horizontal="left" vertical="center"/>
      <protection hidden="1"/>
    </xf>
    <xf numFmtId="0" fontId="0" fillId="2" borderId="17" xfId="0" applyFill="1" applyBorder="1" applyAlignment="1" applyProtection="1">
      <alignment horizontal="left" vertical="center"/>
      <protection hidden="1"/>
    </xf>
    <xf numFmtId="168" fontId="3" fillId="0" borderId="0" xfId="0" applyNumberFormat="1" applyFont="1" applyAlignment="1" applyProtection="1">
      <alignment horizontal="left"/>
      <protection hidden="1"/>
    </xf>
    <xf numFmtId="0" fontId="17" fillId="2" borderId="83" xfId="0" applyFont="1" applyFill="1" applyBorder="1" applyAlignment="1" applyProtection="1">
      <alignment horizontal="center" vertical="center"/>
      <protection hidden="1"/>
    </xf>
    <xf numFmtId="0" fontId="16" fillId="2" borderId="83" xfId="0" applyFont="1" applyFill="1" applyBorder="1" applyAlignment="1" applyProtection="1">
      <alignment horizontal="center" vertical="center"/>
      <protection hidden="1"/>
    </xf>
    <xf numFmtId="0" fontId="17" fillId="2" borderId="85" xfId="0" applyFont="1" applyFill="1" applyBorder="1" applyAlignment="1" applyProtection="1">
      <alignment horizontal="center" vertical="center"/>
      <protection hidden="1"/>
    </xf>
    <xf numFmtId="0" fontId="16" fillId="2" borderId="85" xfId="0" applyFont="1" applyFill="1" applyBorder="1" applyAlignment="1" applyProtection="1">
      <alignment horizontal="center" vertical="center"/>
      <protection hidden="1"/>
    </xf>
    <xf numFmtId="0" fontId="14" fillId="0" borderId="0" xfId="0" applyFont="1" applyProtection="1">
      <protection hidden="1"/>
    </xf>
    <xf numFmtId="0" fontId="24" fillId="0" borderId="0" xfId="0" applyFont="1" applyProtection="1">
      <protection hidden="1"/>
    </xf>
    <xf numFmtId="178" fontId="15" fillId="0" borderId="0" xfId="0" applyNumberFormat="1" applyFont="1" applyAlignment="1" applyProtection="1">
      <alignment vertical="center"/>
      <protection locked="0" hidden="1"/>
    </xf>
    <xf numFmtId="0" fontId="34" fillId="0" borderId="0" xfId="0" applyFont="1" applyAlignment="1" applyProtection="1">
      <alignment horizontal="center" vertical="center"/>
      <protection hidden="1"/>
    </xf>
    <xf numFmtId="0" fontId="34" fillId="2" borderId="0" xfId="0" applyFont="1" applyFill="1" applyAlignment="1" applyProtection="1">
      <alignment horizontal="center" vertical="center"/>
      <protection hidden="1"/>
    </xf>
    <xf numFmtId="0" fontId="4" fillId="2" borderId="0" xfId="0" applyFont="1" applyFill="1" applyAlignment="1" applyProtection="1">
      <alignment horizontal="center" vertical="center"/>
      <protection hidden="1"/>
    </xf>
    <xf numFmtId="179" fontId="15" fillId="0" borderId="0" xfId="0" applyNumberFormat="1" applyFont="1" applyAlignment="1" applyProtection="1">
      <alignment vertical="center"/>
      <protection hidden="1"/>
    </xf>
    <xf numFmtId="180" fontId="15" fillId="0" borderId="0" xfId="0" applyNumberFormat="1" applyFont="1" applyAlignment="1" applyProtection="1">
      <alignment vertical="center"/>
      <protection hidden="1"/>
    </xf>
    <xf numFmtId="0" fontId="5" fillId="0" borderId="0" xfId="0" applyFont="1" applyAlignment="1" applyProtection="1">
      <alignment vertical="center"/>
      <protection hidden="1"/>
    </xf>
    <xf numFmtId="0" fontId="5" fillId="0" borderId="0" xfId="0" applyFont="1" applyProtection="1">
      <protection hidden="1"/>
    </xf>
    <xf numFmtId="0" fontId="5" fillId="0" borderId="3" xfId="0" applyFont="1" applyBorder="1" applyAlignment="1" applyProtection="1">
      <alignment horizontal="center"/>
      <protection hidden="1"/>
    </xf>
    <xf numFmtId="0" fontId="0" fillId="0" borderId="127" xfId="0" applyBorder="1" applyProtection="1">
      <protection hidden="1"/>
    </xf>
    <xf numFmtId="0" fontId="0" fillId="0" borderId="0" xfId="0" applyAlignment="1" applyProtection="1">
      <alignment horizontal="left" vertical="center"/>
      <protection hidden="1"/>
    </xf>
    <xf numFmtId="0" fontId="2" fillId="0" borderId="0" xfId="0" applyFont="1" applyAlignment="1" applyProtection="1">
      <alignment horizontal="center"/>
      <protection hidden="1"/>
    </xf>
    <xf numFmtId="0" fontId="5" fillId="0" borderId="0" xfId="0" applyFont="1" applyAlignment="1" applyProtection="1">
      <alignment horizontal="center"/>
      <protection hidden="1"/>
    </xf>
    <xf numFmtId="0" fontId="0" fillId="0" borderId="0" xfId="0" applyAlignment="1" applyProtection="1">
      <alignment horizontal="center"/>
      <protection hidden="1"/>
    </xf>
    <xf numFmtId="0" fontId="3" fillId="0" borderId="0" xfId="0" applyFont="1" applyAlignment="1" applyProtection="1">
      <alignment horizontal="right" vertical="center"/>
      <protection hidden="1"/>
    </xf>
    <xf numFmtId="0" fontId="9" fillId="0" borderId="139" xfId="0" applyFont="1" applyBorder="1" applyAlignment="1" applyProtection="1">
      <alignment horizontal="center" vertical="center"/>
      <protection hidden="1"/>
    </xf>
    <xf numFmtId="0" fontId="9" fillId="0" borderId="101" xfId="0" applyFont="1" applyBorder="1" applyAlignment="1" applyProtection="1">
      <alignment horizontal="center" vertical="center"/>
      <protection hidden="1"/>
    </xf>
    <xf numFmtId="0" fontId="9" fillId="0" borderId="130" xfId="0" applyFont="1" applyBorder="1" applyAlignment="1" applyProtection="1">
      <alignment horizontal="center" vertical="center"/>
      <protection hidden="1"/>
    </xf>
    <xf numFmtId="0" fontId="9" fillId="0" borderId="131" xfId="0" applyFont="1" applyBorder="1" applyAlignment="1" applyProtection="1">
      <alignment horizontal="center" vertical="center"/>
      <protection hidden="1"/>
    </xf>
    <xf numFmtId="0" fontId="14" fillId="2" borderId="139" xfId="0" applyFont="1" applyFill="1" applyBorder="1" applyAlignment="1" applyProtection="1">
      <alignment horizontal="center" vertical="center"/>
      <protection hidden="1"/>
    </xf>
    <xf numFmtId="0" fontId="14" fillId="2" borderId="101" xfId="0" applyFont="1" applyFill="1" applyBorder="1" applyAlignment="1" applyProtection="1">
      <alignment horizontal="center" vertical="center"/>
      <protection hidden="1"/>
    </xf>
    <xf numFmtId="0" fontId="14" fillId="2" borderId="131" xfId="0" applyFont="1" applyFill="1" applyBorder="1" applyAlignment="1" applyProtection="1">
      <alignment horizontal="center" vertical="center"/>
      <protection hidden="1"/>
    </xf>
    <xf numFmtId="171" fontId="9" fillId="2" borderId="114" xfId="0" applyNumberFormat="1" applyFont="1" applyFill="1" applyBorder="1" applyAlignment="1" applyProtection="1">
      <alignment horizontal="center" vertical="center"/>
      <protection locked="0" hidden="1"/>
    </xf>
    <xf numFmtId="0" fontId="35" fillId="0" borderId="0" xfId="0" applyFont="1" applyAlignment="1" applyProtection="1">
      <alignment horizontal="right" vertical="center"/>
      <protection hidden="1"/>
    </xf>
    <xf numFmtId="0" fontId="36" fillId="0" borderId="0" xfId="0" applyFont="1" applyAlignment="1" applyProtection="1">
      <alignment vertical="center"/>
      <protection hidden="1"/>
    </xf>
    <xf numFmtId="0" fontId="36" fillId="0" borderId="0" xfId="0" applyFont="1" applyAlignment="1" applyProtection="1">
      <alignment horizontal="right" vertical="center"/>
      <protection hidden="1"/>
    </xf>
    <xf numFmtId="0" fontId="39" fillId="0" borderId="0" xfId="0" applyFont="1" applyProtection="1">
      <protection hidden="1"/>
    </xf>
    <xf numFmtId="0" fontId="37" fillId="0" borderId="0" xfId="0" applyFont="1" applyProtection="1">
      <protection hidden="1"/>
    </xf>
    <xf numFmtId="0" fontId="40" fillId="0" borderId="0" xfId="0" applyFont="1" applyAlignment="1" applyProtection="1">
      <alignment horizontal="right" vertical="center"/>
      <protection hidden="1"/>
    </xf>
    <xf numFmtId="0" fontId="9" fillId="2" borderId="10" xfId="0" applyFont="1" applyFill="1" applyBorder="1" applyAlignment="1" applyProtection="1">
      <alignment horizontal="center" vertical="center"/>
      <protection hidden="1"/>
    </xf>
    <xf numFmtId="0" fontId="9" fillId="2" borderId="22" xfId="0" applyFont="1" applyFill="1" applyBorder="1" applyAlignment="1" applyProtection="1">
      <alignment horizontal="center" vertical="center"/>
      <protection hidden="1"/>
    </xf>
    <xf numFmtId="0" fontId="9" fillId="2" borderId="8" xfId="0" applyFont="1" applyFill="1" applyBorder="1" applyAlignment="1" applyProtection="1">
      <alignment horizontal="center" vertical="center"/>
      <protection hidden="1"/>
    </xf>
    <xf numFmtId="0" fontId="5" fillId="2" borderId="18" xfId="0" applyFont="1" applyFill="1" applyBorder="1" applyAlignment="1" applyProtection="1">
      <alignment vertical="center"/>
      <protection hidden="1"/>
    </xf>
    <xf numFmtId="0" fontId="5" fillId="2" borderId="19" xfId="0" applyFont="1" applyFill="1" applyBorder="1" applyAlignment="1" applyProtection="1">
      <alignment horizontal="right" vertical="center"/>
      <protection hidden="1"/>
    </xf>
    <xf numFmtId="0" fontId="19" fillId="3" borderId="226" xfId="0" applyFont="1" applyFill="1" applyBorder="1" applyAlignment="1" applyProtection="1">
      <alignment horizontal="center" vertical="center" wrapText="1"/>
      <protection hidden="1"/>
    </xf>
    <xf numFmtId="2" fontId="0" fillId="0" borderId="0" xfId="0" applyNumberFormat="1" applyProtection="1">
      <protection hidden="1"/>
    </xf>
    <xf numFmtId="183" fontId="11" fillId="2" borderId="0" xfId="0" applyNumberFormat="1" applyFont="1" applyFill="1" applyAlignment="1" applyProtection="1">
      <alignment horizontal="center" vertical="top"/>
      <protection hidden="1"/>
    </xf>
    <xf numFmtId="184" fontId="9" fillId="2" borderId="113" xfId="0" applyNumberFormat="1" applyFont="1" applyFill="1" applyBorder="1" applyAlignment="1" applyProtection="1">
      <alignment horizontal="center" vertical="center"/>
      <protection locked="0" hidden="1"/>
    </xf>
    <xf numFmtId="0" fontId="9" fillId="2" borderId="141" xfId="0" applyFont="1" applyFill="1" applyBorder="1" applyAlignment="1" applyProtection="1">
      <alignment horizontal="center" vertical="center"/>
      <protection locked="0" hidden="1"/>
    </xf>
    <xf numFmtId="177" fontId="9" fillId="3" borderId="3" xfId="0" applyNumberFormat="1" applyFont="1" applyFill="1" applyBorder="1" applyAlignment="1" applyProtection="1">
      <alignment horizontal="center" vertical="center"/>
      <protection hidden="1"/>
    </xf>
    <xf numFmtId="177" fontId="9" fillId="3" borderId="4" xfId="0" applyNumberFormat="1" applyFont="1" applyFill="1" applyBorder="1" applyAlignment="1" applyProtection="1">
      <alignment horizontal="center" vertical="center"/>
      <protection hidden="1"/>
    </xf>
    <xf numFmtId="177" fontId="9" fillId="3" borderId="6" xfId="0" applyNumberFormat="1" applyFont="1" applyFill="1" applyBorder="1" applyAlignment="1" applyProtection="1">
      <alignment horizontal="center" vertical="center"/>
      <protection hidden="1"/>
    </xf>
    <xf numFmtId="177" fontId="9" fillId="3" borderId="7" xfId="0" applyNumberFormat="1" applyFont="1" applyFill="1" applyBorder="1" applyAlignment="1" applyProtection="1">
      <alignment horizontal="center" vertical="center"/>
      <protection hidden="1"/>
    </xf>
    <xf numFmtId="0" fontId="34" fillId="2" borderId="0" xfId="0" applyFont="1" applyFill="1" applyAlignment="1" applyProtection="1">
      <alignment horizontal="center" vertical="top"/>
      <protection hidden="1"/>
    </xf>
    <xf numFmtId="1" fontId="8" fillId="0" borderId="0" xfId="0" applyNumberFormat="1" applyFont="1" applyAlignment="1" applyProtection="1">
      <alignment horizontal="center" vertical="center"/>
      <protection hidden="1"/>
    </xf>
    <xf numFmtId="0" fontId="5" fillId="0" borderId="0" xfId="0" applyFont="1" applyAlignment="1" applyProtection="1">
      <alignment horizontal="left"/>
      <protection locked="0" hidden="1"/>
    </xf>
    <xf numFmtId="0" fontId="8" fillId="0" borderId="0" xfId="0" applyFont="1" applyAlignment="1" applyProtection="1">
      <alignment horizontal="center" vertical="center"/>
      <protection hidden="1"/>
    </xf>
    <xf numFmtId="0" fontId="15" fillId="2" borderId="0" xfId="0" applyFont="1" applyFill="1" applyAlignment="1" applyProtection="1">
      <alignment horizontal="center" vertical="center"/>
      <protection hidden="1"/>
    </xf>
    <xf numFmtId="0" fontId="16" fillId="7" borderId="0" xfId="0" applyFont="1" applyFill="1" applyAlignment="1" applyProtection="1">
      <alignment horizontal="center" vertical="center"/>
      <protection hidden="1"/>
    </xf>
    <xf numFmtId="170" fontId="17" fillId="7" borderId="0" xfId="0" applyNumberFormat="1" applyFont="1" applyFill="1" applyAlignment="1" applyProtection="1">
      <alignment horizontal="center" vertical="center"/>
      <protection hidden="1"/>
    </xf>
    <xf numFmtId="0" fontId="37" fillId="0" borderId="50" xfId="0" applyFont="1" applyBorder="1" applyProtection="1">
      <protection hidden="1"/>
    </xf>
    <xf numFmtId="2" fontId="47" fillId="0" borderId="0" xfId="1" applyNumberFormat="1" applyFont="1" applyAlignment="1" applyProtection="1">
      <alignment horizontal="left" vertical="center"/>
      <protection hidden="1"/>
    </xf>
    <xf numFmtId="0" fontId="0" fillId="0" borderId="0" xfId="0" applyAlignment="1" applyProtection="1">
      <alignment horizontal="right" vertical="center"/>
      <protection hidden="1"/>
    </xf>
    <xf numFmtId="0" fontId="12" fillId="0" borderId="267" xfId="0" applyFont="1" applyBorder="1" applyProtection="1">
      <protection hidden="1"/>
    </xf>
    <xf numFmtId="0" fontId="14" fillId="0" borderId="0" xfId="0" applyFont="1" applyAlignment="1" applyProtection="1">
      <alignment horizontal="right" vertical="center"/>
      <protection hidden="1"/>
    </xf>
    <xf numFmtId="1" fontId="14" fillId="0" borderId="0" xfId="0" applyNumberFormat="1" applyFont="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4"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14" fillId="0" borderId="153" xfId="0" applyFont="1" applyBorder="1" applyAlignment="1" applyProtection="1">
      <alignment horizontal="center" vertical="center"/>
      <protection hidden="1"/>
    </xf>
    <xf numFmtId="0" fontId="14" fillId="0" borderId="161" xfId="0" applyFont="1" applyBorder="1" applyAlignment="1" applyProtection="1">
      <alignment horizontal="center" vertical="center"/>
      <protection hidden="1"/>
    </xf>
    <xf numFmtId="0" fontId="14" fillId="0" borderId="0" xfId="0" applyFont="1" applyAlignment="1" applyProtection="1">
      <alignment horizontal="center" vertical="center"/>
      <protection hidden="1"/>
    </xf>
    <xf numFmtId="0" fontId="14" fillId="0" borderId="82" xfId="0" applyFont="1" applyBorder="1" applyAlignment="1" applyProtection="1">
      <alignment horizontal="center" vertical="center"/>
      <protection hidden="1"/>
    </xf>
    <xf numFmtId="0" fontId="14" fillId="0" borderId="115" xfId="0" applyFont="1" applyBorder="1" applyAlignment="1" applyProtection="1">
      <alignment horizontal="center" vertical="center"/>
      <protection hidden="1"/>
    </xf>
    <xf numFmtId="0" fontId="14" fillId="0" borderId="152" xfId="0" applyFont="1" applyBorder="1" applyAlignment="1" applyProtection="1">
      <alignment horizontal="center" vertical="center"/>
      <protection hidden="1"/>
    </xf>
    <xf numFmtId="0" fontId="14" fillId="0" borderId="162" xfId="0" applyFont="1" applyBorder="1" applyAlignment="1" applyProtection="1">
      <alignment horizontal="center" vertical="center"/>
      <protection hidden="1"/>
    </xf>
    <xf numFmtId="0" fontId="14" fillId="0" borderId="163" xfId="0" applyFont="1" applyBorder="1" applyAlignment="1" applyProtection="1">
      <alignment horizontal="center" vertical="center"/>
      <protection hidden="1"/>
    </xf>
    <xf numFmtId="0" fontId="14" fillId="0" borderId="164" xfId="0" applyFont="1" applyBorder="1" applyAlignment="1" applyProtection="1">
      <alignment horizontal="center" vertical="center"/>
      <protection hidden="1"/>
    </xf>
    <xf numFmtId="0" fontId="14" fillId="0" borderId="158" xfId="0" applyFont="1" applyBorder="1" applyAlignment="1" applyProtection="1">
      <alignment horizontal="center" vertical="center"/>
      <protection hidden="1"/>
    </xf>
    <xf numFmtId="0" fontId="14" fillId="0" borderId="166" xfId="0" applyFont="1" applyBorder="1" applyAlignment="1" applyProtection="1">
      <alignment horizontal="center" vertical="center"/>
      <protection hidden="1"/>
    </xf>
    <xf numFmtId="0" fontId="14" fillId="0" borderId="154" xfId="0" applyFont="1" applyBorder="1" applyAlignment="1" applyProtection="1">
      <alignment horizontal="center" vertical="center"/>
      <protection hidden="1"/>
    </xf>
    <xf numFmtId="0" fontId="14" fillId="0" borderId="156" xfId="0" applyFont="1" applyBorder="1" applyAlignment="1" applyProtection="1">
      <alignment horizontal="center" vertical="center"/>
      <protection hidden="1"/>
    </xf>
    <xf numFmtId="0" fontId="14" fillId="0" borderId="155" xfId="0" applyFont="1" applyBorder="1" applyAlignment="1" applyProtection="1">
      <alignment horizontal="center" vertical="center"/>
      <protection hidden="1"/>
    </xf>
    <xf numFmtId="0" fontId="14" fillId="0" borderId="159" xfId="0" applyFont="1" applyBorder="1" applyAlignment="1" applyProtection="1">
      <alignment horizontal="center" vertical="center"/>
      <protection hidden="1"/>
    </xf>
    <xf numFmtId="0" fontId="14" fillId="0" borderId="157" xfId="0" applyFont="1" applyBorder="1" applyAlignment="1" applyProtection="1">
      <alignment horizontal="center" vertical="center"/>
      <protection hidden="1"/>
    </xf>
    <xf numFmtId="0" fontId="14" fillId="2" borderId="172" xfId="0" applyFont="1" applyFill="1" applyBorder="1" applyAlignment="1" applyProtection="1">
      <alignment horizontal="center" vertical="center"/>
      <protection hidden="1"/>
    </xf>
    <xf numFmtId="0" fontId="14" fillId="2" borderId="0" xfId="0" applyFont="1" applyFill="1" applyAlignment="1" applyProtection="1">
      <alignment horizontal="center" vertical="center"/>
      <protection hidden="1"/>
    </xf>
    <xf numFmtId="0" fontId="14" fillId="2" borderId="82" xfId="0" applyFont="1" applyFill="1" applyBorder="1" applyAlignment="1" applyProtection="1">
      <alignment horizontal="center" vertical="center"/>
      <protection hidden="1"/>
    </xf>
    <xf numFmtId="0" fontId="14" fillId="2" borderId="115" xfId="0" applyFont="1" applyFill="1" applyBorder="1" applyAlignment="1" applyProtection="1">
      <alignment horizontal="center" vertical="center"/>
      <protection hidden="1"/>
    </xf>
    <xf numFmtId="0" fontId="14" fillId="2" borderId="152" xfId="0" applyFont="1" applyFill="1" applyBorder="1" applyAlignment="1" applyProtection="1">
      <alignment horizontal="center" vertical="center"/>
      <protection hidden="1"/>
    </xf>
    <xf numFmtId="0" fontId="14" fillId="5" borderId="172" xfId="0" applyFont="1" applyFill="1" applyBorder="1" applyAlignment="1" applyProtection="1">
      <alignment horizontal="center" vertical="center"/>
      <protection hidden="1"/>
    </xf>
    <xf numFmtId="0" fontId="14" fillId="5" borderId="0" xfId="0" applyFont="1" applyFill="1" applyAlignment="1" applyProtection="1">
      <alignment horizontal="center" vertical="center"/>
      <protection hidden="1"/>
    </xf>
    <xf numFmtId="0" fontId="14" fillId="5" borderId="82" xfId="0" applyFont="1" applyFill="1" applyBorder="1" applyAlignment="1" applyProtection="1">
      <alignment horizontal="center" vertical="center"/>
      <protection hidden="1"/>
    </xf>
    <xf numFmtId="0" fontId="14" fillId="5" borderId="115" xfId="0" applyFont="1" applyFill="1" applyBorder="1" applyAlignment="1" applyProtection="1">
      <alignment horizontal="center" vertical="center"/>
      <protection hidden="1"/>
    </xf>
    <xf numFmtId="0" fontId="14" fillId="5" borderId="152" xfId="0" applyFont="1" applyFill="1" applyBorder="1" applyAlignment="1" applyProtection="1">
      <alignment horizontal="center" vertical="center"/>
      <protection hidden="1"/>
    </xf>
    <xf numFmtId="0" fontId="14" fillId="0" borderId="171" xfId="0" applyFont="1" applyBorder="1" applyAlignment="1" applyProtection="1">
      <alignment horizontal="center" vertical="center"/>
      <protection hidden="1"/>
    </xf>
    <xf numFmtId="0" fontId="14" fillId="0" borderId="167" xfId="0" applyFont="1" applyBorder="1" applyAlignment="1" applyProtection="1">
      <alignment horizontal="center" vertical="center"/>
      <protection hidden="1"/>
    </xf>
    <xf numFmtId="0" fontId="14" fillId="0" borderId="169" xfId="0" applyFont="1" applyBorder="1" applyAlignment="1" applyProtection="1">
      <alignment horizontal="center" vertical="center"/>
      <protection hidden="1"/>
    </xf>
    <xf numFmtId="0" fontId="14" fillId="0" borderId="168" xfId="0" applyFont="1" applyBorder="1" applyAlignment="1" applyProtection="1">
      <alignment horizontal="center" vertical="center"/>
      <protection hidden="1"/>
    </xf>
    <xf numFmtId="0" fontId="14" fillId="0" borderId="170" xfId="0" applyFont="1" applyBorder="1" applyAlignment="1" applyProtection="1">
      <alignment horizontal="center" vertical="center"/>
      <protection hidden="1"/>
    </xf>
    <xf numFmtId="0" fontId="14" fillId="0" borderId="174" xfId="0" applyFont="1" applyBorder="1" applyAlignment="1" applyProtection="1">
      <alignment horizontal="center" vertical="center"/>
      <protection hidden="1"/>
    </xf>
    <xf numFmtId="0" fontId="14" fillId="0" borderId="175" xfId="0" applyFont="1" applyBorder="1" applyAlignment="1" applyProtection="1">
      <alignment horizontal="center" vertical="center"/>
      <protection hidden="1"/>
    </xf>
    <xf numFmtId="0" fontId="14" fillId="0" borderId="176" xfId="0" applyFont="1" applyBorder="1" applyAlignment="1" applyProtection="1">
      <alignment horizontal="center" vertical="center"/>
      <protection hidden="1"/>
    </xf>
    <xf numFmtId="0" fontId="14" fillId="0" borderId="177" xfId="0" applyFont="1" applyBorder="1" applyAlignment="1" applyProtection="1">
      <alignment horizontal="center" vertical="center"/>
      <protection hidden="1"/>
    </xf>
    <xf numFmtId="0" fontId="14" fillId="0" borderId="178" xfId="0" applyFont="1" applyBorder="1" applyAlignment="1" applyProtection="1">
      <alignment horizontal="center" vertical="center"/>
      <protection hidden="1"/>
    </xf>
    <xf numFmtId="0" fontId="14" fillId="0" borderId="183" xfId="0" applyFont="1" applyBorder="1" applyAlignment="1" applyProtection="1">
      <alignment horizontal="center" vertical="center"/>
      <protection hidden="1"/>
    </xf>
    <xf numFmtId="0" fontId="14" fillId="0" borderId="179" xfId="0" applyFont="1" applyBorder="1" applyAlignment="1" applyProtection="1">
      <alignment horizontal="center" vertical="center"/>
      <protection hidden="1"/>
    </xf>
    <xf numFmtId="0" fontId="14" fillId="0" borderId="180" xfId="0" applyFont="1" applyBorder="1" applyAlignment="1" applyProtection="1">
      <alignment horizontal="center" vertical="center"/>
      <protection hidden="1"/>
    </xf>
    <xf numFmtId="0" fontId="14" fillId="0" borderId="181" xfId="0" applyFont="1" applyBorder="1" applyAlignment="1" applyProtection="1">
      <alignment horizontal="center" vertical="center"/>
      <protection hidden="1"/>
    </xf>
    <xf numFmtId="0" fontId="14" fillId="0" borderId="182" xfId="0" applyFont="1" applyBorder="1" applyAlignment="1" applyProtection="1">
      <alignment horizontal="center" vertical="center"/>
      <protection hidden="1"/>
    </xf>
    <xf numFmtId="0" fontId="14" fillId="0" borderId="165" xfId="0" applyFont="1" applyBorder="1" applyAlignment="1" applyProtection="1">
      <alignment horizontal="center" vertical="center"/>
      <protection hidden="1"/>
    </xf>
    <xf numFmtId="0" fontId="14" fillId="0" borderId="218" xfId="0" applyFont="1" applyBorder="1" applyAlignment="1" applyProtection="1">
      <alignment horizontal="center" vertical="center"/>
      <protection hidden="1"/>
    </xf>
    <xf numFmtId="0" fontId="14" fillId="0" borderId="219" xfId="0" applyFont="1" applyBorder="1" applyAlignment="1" applyProtection="1">
      <alignment horizontal="center" vertical="center"/>
      <protection hidden="1"/>
    </xf>
    <xf numFmtId="0" fontId="14" fillId="0" borderId="221" xfId="0" applyFont="1" applyBorder="1" applyAlignment="1" applyProtection="1">
      <alignment horizontal="center" vertical="center"/>
      <protection hidden="1"/>
    </xf>
    <xf numFmtId="0" fontId="14" fillId="0" borderId="220" xfId="0" applyFont="1" applyBorder="1" applyAlignment="1" applyProtection="1">
      <alignment horizontal="center" vertical="center"/>
      <protection hidden="1"/>
    </xf>
    <xf numFmtId="0" fontId="14" fillId="0" borderId="222" xfId="0" applyFont="1" applyBorder="1" applyAlignment="1" applyProtection="1">
      <alignment horizontal="center" vertical="center"/>
      <protection hidden="1"/>
    </xf>
    <xf numFmtId="0" fontId="14" fillId="0" borderId="0" xfId="0" applyFont="1" applyAlignment="1" applyProtection="1">
      <alignment vertical="top"/>
      <protection hidden="1"/>
    </xf>
    <xf numFmtId="0" fontId="48" fillId="0" borderId="160" xfId="0" applyFont="1" applyBorder="1" applyAlignment="1" applyProtection="1">
      <alignment horizontal="center" vertical="center"/>
      <protection hidden="1"/>
    </xf>
    <xf numFmtId="0" fontId="5" fillId="2" borderId="15" xfId="0" applyFont="1" applyFill="1" applyBorder="1" applyAlignment="1" applyProtection="1">
      <alignment horizontal="left" vertical="center"/>
      <protection hidden="1"/>
    </xf>
    <xf numFmtId="0" fontId="5" fillId="2" borderId="16" xfId="0" applyFont="1" applyFill="1" applyBorder="1" applyAlignment="1" applyProtection="1">
      <alignment horizontal="left" vertical="center"/>
      <protection hidden="1"/>
    </xf>
    <xf numFmtId="172" fontId="7" fillId="2" borderId="0" xfId="0" applyNumberFormat="1" applyFont="1" applyFill="1" applyAlignment="1" applyProtection="1">
      <alignment horizontal="center" vertical="center"/>
      <protection hidden="1"/>
    </xf>
    <xf numFmtId="0" fontId="7" fillId="2" borderId="0" xfId="0" applyFont="1" applyFill="1" applyAlignment="1" applyProtection="1">
      <alignment horizontal="center" vertical="center"/>
      <protection hidden="1"/>
    </xf>
    <xf numFmtId="175" fontId="7" fillId="2" borderId="0" xfId="0" applyNumberFormat="1" applyFont="1" applyFill="1" applyAlignment="1" applyProtection="1">
      <alignment horizontal="center" vertical="center"/>
      <protection hidden="1"/>
    </xf>
    <xf numFmtId="0" fontId="5" fillId="0" borderId="0" xfId="0" applyFont="1" applyAlignment="1" applyProtection="1">
      <alignment horizontal="left" vertical="center"/>
      <protection hidden="1"/>
    </xf>
    <xf numFmtId="172" fontId="9" fillId="3" borderId="23" xfId="0" applyNumberFormat="1" applyFont="1" applyFill="1" applyBorder="1" applyAlignment="1" applyProtection="1">
      <alignment horizontal="center" vertical="center"/>
      <protection locked="0" hidden="1"/>
    </xf>
    <xf numFmtId="0" fontId="9" fillId="3" borderId="11" xfId="0" applyFont="1" applyFill="1" applyBorder="1" applyAlignment="1" applyProtection="1">
      <alignment horizontal="center" vertical="center"/>
      <protection locked="0" hidden="1"/>
    </xf>
    <xf numFmtId="0" fontId="8" fillId="2" borderId="0" xfId="0" applyFont="1" applyFill="1" applyAlignment="1" applyProtection="1">
      <alignment horizontal="center" vertical="center"/>
      <protection hidden="1"/>
    </xf>
    <xf numFmtId="0" fontId="8" fillId="2" borderId="0" xfId="0" applyFont="1" applyFill="1" applyAlignment="1" applyProtection="1">
      <alignment horizontal="left" vertical="center"/>
      <protection hidden="1"/>
    </xf>
    <xf numFmtId="49" fontId="0" fillId="0" borderId="0" xfId="0" applyNumberFormat="1" applyAlignment="1" applyProtection="1">
      <alignment vertical="center"/>
      <protection hidden="1"/>
    </xf>
    <xf numFmtId="0" fontId="9" fillId="0" borderId="283" xfId="0" applyFont="1" applyBorder="1" applyAlignment="1" applyProtection="1">
      <alignment horizontal="center"/>
      <protection hidden="1"/>
    </xf>
    <xf numFmtId="0" fontId="9" fillId="0" borderId="83" xfId="0" applyFont="1" applyBorder="1" applyAlignment="1" applyProtection="1">
      <alignment horizontal="center"/>
      <protection hidden="1"/>
    </xf>
    <xf numFmtId="0" fontId="9" fillId="0" borderId="84" xfId="0" applyFont="1" applyBorder="1" applyAlignment="1" applyProtection="1">
      <alignment horizontal="center"/>
      <protection hidden="1"/>
    </xf>
    <xf numFmtId="0" fontId="9" fillId="0" borderId="277" xfId="0" applyFont="1" applyBorder="1" applyAlignment="1" applyProtection="1">
      <alignment horizontal="center"/>
      <protection hidden="1"/>
    </xf>
    <xf numFmtId="0" fontId="9" fillId="0" borderId="278" xfId="0" applyFont="1" applyBorder="1" applyAlignment="1" applyProtection="1">
      <alignment horizontal="center"/>
      <protection hidden="1"/>
    </xf>
    <xf numFmtId="0" fontId="9" fillId="0" borderId="279" xfId="0" applyFont="1" applyBorder="1" applyAlignment="1" applyProtection="1">
      <alignment horizontal="center"/>
      <protection hidden="1"/>
    </xf>
    <xf numFmtId="0" fontId="37" fillId="0" borderId="0" xfId="0" applyFont="1"/>
    <xf numFmtId="0" fontId="42" fillId="0" borderId="0" xfId="0" applyFont="1" applyProtection="1">
      <protection hidden="1"/>
    </xf>
    <xf numFmtId="1" fontId="45" fillId="0" borderId="0" xfId="1" applyNumberFormat="1" applyFont="1" applyAlignment="1" applyProtection="1">
      <alignment horizontal="center" vertical="center"/>
      <protection hidden="1"/>
    </xf>
    <xf numFmtId="1" fontId="45" fillId="0" borderId="0" xfId="1" applyNumberFormat="1" applyFont="1" applyAlignment="1" applyProtection="1">
      <alignment horizontal="center" vertical="center" wrapText="1"/>
      <protection hidden="1"/>
    </xf>
    <xf numFmtId="2" fontId="47" fillId="0" borderId="0" xfId="1" applyNumberFormat="1" applyFont="1" applyAlignment="1" applyProtection="1">
      <alignment vertical="center" wrapText="1"/>
      <protection hidden="1"/>
    </xf>
    <xf numFmtId="0" fontId="51" fillId="0" borderId="0" xfId="0" applyFont="1" applyAlignment="1" applyProtection="1">
      <alignment horizontal="left" vertical="top"/>
      <protection hidden="1"/>
    </xf>
    <xf numFmtId="165" fontId="51" fillId="0" borderId="0" xfId="0" applyNumberFormat="1" applyFont="1" applyProtection="1">
      <protection hidden="1"/>
    </xf>
    <xf numFmtId="0" fontId="52" fillId="0" borderId="0" xfId="0" applyFont="1" applyAlignment="1" applyProtection="1">
      <alignment horizontal="right" vertical="top"/>
      <protection hidden="1"/>
    </xf>
    <xf numFmtId="169" fontId="46" fillId="2" borderId="0" xfId="0" applyNumberFormat="1" applyFont="1" applyFill="1" applyAlignment="1" applyProtection="1">
      <alignment horizontal="left" vertical="center"/>
      <protection hidden="1"/>
    </xf>
    <xf numFmtId="170" fontId="53" fillId="0" borderId="0" xfId="0" applyNumberFormat="1" applyFont="1" applyAlignment="1" applyProtection="1">
      <alignment horizontal="center"/>
      <protection hidden="1"/>
    </xf>
    <xf numFmtId="170" fontId="53" fillId="0" borderId="0" xfId="0" applyNumberFormat="1" applyFont="1" applyProtection="1">
      <protection hidden="1"/>
    </xf>
    <xf numFmtId="0" fontId="39" fillId="0" borderId="0" xfId="0" applyFont="1" applyAlignment="1" applyProtection="1">
      <alignment vertical="center"/>
      <protection hidden="1"/>
    </xf>
    <xf numFmtId="0" fontId="39" fillId="0" borderId="0" xfId="0" applyFont="1" applyAlignment="1" applyProtection="1">
      <alignment horizontal="center" vertical="center"/>
      <protection hidden="1"/>
    </xf>
    <xf numFmtId="177" fontId="37" fillId="0" borderId="0" xfId="0" applyNumberFormat="1" applyFont="1" applyProtection="1">
      <protection hidden="1"/>
    </xf>
    <xf numFmtId="1" fontId="37" fillId="0" borderId="0" xfId="0" applyNumberFormat="1" applyFont="1" applyProtection="1">
      <protection hidden="1"/>
    </xf>
    <xf numFmtId="0" fontId="37" fillId="0" borderId="0" xfId="0" applyFont="1" applyAlignment="1" applyProtection="1">
      <alignment horizontal="left" vertical="center" wrapText="1"/>
      <protection hidden="1"/>
    </xf>
    <xf numFmtId="0" fontId="54" fillId="0" borderId="0" xfId="0" applyFont="1" applyAlignment="1" applyProtection="1">
      <alignment horizontal="center" vertical="center"/>
      <protection hidden="1"/>
    </xf>
    <xf numFmtId="0" fontId="39" fillId="0" borderId="0" xfId="0" applyFont="1" applyAlignment="1" applyProtection="1">
      <alignment horizontal="left" vertical="top"/>
      <protection hidden="1"/>
    </xf>
    <xf numFmtId="1" fontId="45" fillId="2" borderId="0" xfId="1" applyNumberFormat="1" applyFont="1" applyFill="1" applyAlignment="1" applyProtection="1">
      <alignment horizontal="center" vertical="center"/>
      <protection hidden="1"/>
    </xf>
    <xf numFmtId="2" fontId="45" fillId="2" borderId="98" xfId="1" applyNumberFormat="1" applyFont="1" applyFill="1" applyBorder="1" applyAlignment="1" applyProtection="1">
      <alignment horizontal="center" vertical="center"/>
      <protection hidden="1"/>
    </xf>
    <xf numFmtId="1" fontId="42" fillId="0" borderId="0" xfId="1" applyNumberFormat="1" applyFont="1" applyAlignment="1" applyProtection="1">
      <alignment horizontal="center" vertical="center"/>
      <protection hidden="1"/>
    </xf>
    <xf numFmtId="2" fontId="42" fillId="0" borderId="0" xfId="1" applyNumberFormat="1" applyFont="1" applyAlignment="1" applyProtection="1">
      <alignment horizontal="center" vertical="center"/>
      <protection hidden="1"/>
    </xf>
    <xf numFmtId="0" fontId="37" fillId="0" borderId="0" xfId="0" applyFont="1" applyAlignment="1" applyProtection="1">
      <alignment horizontal="center" vertical="center"/>
      <protection hidden="1"/>
    </xf>
    <xf numFmtId="0" fontId="37" fillId="0" borderId="0" xfId="0" applyFont="1" applyAlignment="1" applyProtection="1">
      <alignment horizontal="right" vertical="center"/>
      <protection hidden="1"/>
    </xf>
    <xf numFmtId="0" fontId="46" fillId="0" borderId="0" xfId="0" applyFont="1"/>
    <xf numFmtId="0" fontId="55" fillId="0" borderId="24" xfId="0" applyFont="1" applyBorder="1" applyAlignment="1" applyProtection="1">
      <alignment horizontal="center" vertical="center"/>
      <protection hidden="1"/>
    </xf>
    <xf numFmtId="0" fontId="55" fillId="0" borderId="0" xfId="0" applyFont="1" applyAlignment="1">
      <alignment horizontal="left" vertical="center"/>
    </xf>
    <xf numFmtId="49" fontId="46" fillId="0" borderId="0" xfId="0" applyNumberFormat="1" applyFont="1" applyAlignment="1">
      <alignment vertical="center"/>
    </xf>
    <xf numFmtId="0" fontId="55" fillId="0" borderId="0" xfId="0" applyFont="1" applyAlignment="1">
      <alignment vertical="center" wrapText="1"/>
    </xf>
    <xf numFmtId="2" fontId="45" fillId="0" borderId="105" xfId="1" applyNumberFormat="1" applyFont="1" applyBorder="1" applyAlignment="1" applyProtection="1">
      <alignment horizontal="center" vertical="center" wrapText="1"/>
      <protection hidden="1"/>
    </xf>
    <xf numFmtId="0" fontId="37" fillId="0" borderId="56" xfId="0" applyFont="1" applyBorder="1" applyAlignment="1">
      <alignment horizontal="center" vertical="center"/>
    </xf>
    <xf numFmtId="0" fontId="37" fillId="0" borderId="93" xfId="0" applyFont="1" applyBorder="1" applyAlignment="1">
      <alignment horizontal="center" vertical="center"/>
    </xf>
    <xf numFmtId="0" fontId="37" fillId="0" borderId="94" xfId="0" applyFont="1" applyBorder="1" applyAlignment="1">
      <alignment horizontal="center" vertical="center"/>
    </xf>
    <xf numFmtId="0" fontId="37" fillId="0" borderId="60" xfId="0" applyFont="1" applyBorder="1"/>
    <xf numFmtId="0" fontId="37" fillId="0" borderId="25" xfId="0" applyFont="1" applyBorder="1" applyAlignment="1">
      <alignment horizontal="center" vertical="center"/>
    </xf>
    <xf numFmtId="0" fontId="37" fillId="0" borderId="59" xfId="0" applyFont="1" applyBorder="1" applyAlignment="1">
      <alignment horizontal="center" vertical="center"/>
    </xf>
    <xf numFmtId="0" fontId="37" fillId="0" borderId="60" xfId="0" applyFont="1" applyBorder="1" applyAlignment="1">
      <alignment horizontal="center" vertical="center"/>
    </xf>
    <xf numFmtId="0" fontId="37" fillId="0" borderId="61" xfId="0" applyFont="1" applyBorder="1" applyAlignment="1">
      <alignment horizontal="center" vertical="center"/>
    </xf>
    <xf numFmtId="0" fontId="37" fillId="0" borderId="62" xfId="0" applyFont="1" applyBorder="1" applyAlignment="1">
      <alignment horizontal="center" vertical="center"/>
    </xf>
    <xf numFmtId="0" fontId="42" fillId="0" borderId="0" xfId="0" applyFont="1" applyAlignment="1">
      <alignment horizontal="left" vertical="center"/>
    </xf>
    <xf numFmtId="1" fontId="45" fillId="0" borderId="0" xfId="0" applyNumberFormat="1" applyFont="1" applyAlignment="1" applyProtection="1">
      <alignment horizontal="center"/>
      <protection hidden="1"/>
    </xf>
    <xf numFmtId="0" fontId="39" fillId="0" borderId="73" xfId="0" applyFont="1" applyBorder="1" applyProtection="1">
      <protection hidden="1"/>
    </xf>
    <xf numFmtId="49" fontId="46" fillId="0" borderId="73" xfId="0" applyNumberFormat="1" applyFont="1" applyBorder="1" applyAlignment="1">
      <alignment horizontal="center" vertical="center"/>
    </xf>
    <xf numFmtId="0" fontId="46" fillId="0" borderId="73" xfId="0" applyFont="1" applyBorder="1" applyAlignment="1">
      <alignment horizontal="center" vertical="center"/>
    </xf>
    <xf numFmtId="0" fontId="39" fillId="0" borderId="0" xfId="0" applyFont="1" applyAlignment="1" applyProtection="1">
      <alignment horizontal="center" vertical="top"/>
      <protection hidden="1"/>
    </xf>
    <xf numFmtId="0" fontId="56" fillId="0" borderId="0" xfId="0" applyFont="1" applyAlignment="1" applyProtection="1">
      <alignment horizontal="center" vertical="top"/>
      <protection hidden="1"/>
    </xf>
    <xf numFmtId="1" fontId="45" fillId="0" borderId="104" xfId="1" applyNumberFormat="1" applyFont="1" applyBorder="1" applyAlignment="1" applyProtection="1">
      <alignment horizontal="center" vertical="center"/>
      <protection hidden="1"/>
    </xf>
    <xf numFmtId="2" fontId="45" fillId="0" borderId="63" xfId="0" applyNumberFormat="1" applyFont="1" applyBorder="1" applyAlignment="1">
      <alignment horizontal="center" vertical="center"/>
    </xf>
    <xf numFmtId="2" fontId="45" fillId="0" borderId="61" xfId="0" applyNumberFormat="1" applyFont="1" applyBorder="1" applyAlignment="1">
      <alignment horizontal="center" vertical="center"/>
    </xf>
    <xf numFmtId="2" fontId="45" fillId="0" borderId="62" xfId="0" applyNumberFormat="1" applyFont="1" applyBorder="1" applyAlignment="1">
      <alignment horizontal="center" vertical="center"/>
    </xf>
    <xf numFmtId="0" fontId="45" fillId="0" borderId="0" xfId="0" applyFont="1"/>
    <xf numFmtId="2" fontId="45" fillId="0" borderId="64" xfId="0" applyNumberFormat="1" applyFont="1" applyBorder="1" applyAlignment="1">
      <alignment horizontal="center" vertical="center"/>
    </xf>
    <xf numFmtId="2" fontId="45" fillId="0" borderId="48" xfId="0" applyNumberFormat="1" applyFont="1" applyBorder="1" applyAlignment="1">
      <alignment horizontal="center" vertical="center"/>
    </xf>
    <xf numFmtId="2" fontId="45" fillId="0" borderId="49" xfId="0" applyNumberFormat="1" applyFont="1" applyBorder="1" applyAlignment="1">
      <alignment horizontal="center" vertical="center"/>
    </xf>
    <xf numFmtId="2" fontId="45" fillId="2" borderId="95" xfId="1" applyNumberFormat="1" applyFont="1" applyFill="1" applyBorder="1" applyAlignment="1" applyProtection="1">
      <alignment horizontal="center" vertical="center"/>
      <protection hidden="1"/>
    </xf>
    <xf numFmtId="2" fontId="45" fillId="2" borderId="70" xfId="1" applyNumberFormat="1" applyFont="1" applyFill="1" applyBorder="1" applyAlignment="1" applyProtection="1">
      <alignment horizontal="center" vertical="center"/>
      <protection hidden="1"/>
    </xf>
    <xf numFmtId="0" fontId="45" fillId="0" borderId="64" xfId="0" applyFont="1" applyBorder="1" applyAlignment="1">
      <alignment horizontal="center" vertical="center"/>
    </xf>
    <xf numFmtId="0" fontId="45" fillId="0" borderId="48" xfId="0" applyFont="1" applyBorder="1" applyAlignment="1">
      <alignment horizontal="center" vertical="center"/>
    </xf>
    <xf numFmtId="0" fontId="45" fillId="0" borderId="49" xfId="0" applyFont="1" applyBorder="1" applyAlignment="1">
      <alignment horizontal="center" vertical="center"/>
    </xf>
    <xf numFmtId="2" fontId="47" fillId="0" borderId="0" xfId="1" applyNumberFormat="1" applyFont="1" applyProtection="1">
      <protection hidden="1"/>
    </xf>
    <xf numFmtId="0" fontId="42" fillId="0" borderId="24" xfId="0" applyFont="1" applyBorder="1" applyAlignment="1">
      <alignment horizontal="center" vertical="center"/>
    </xf>
    <xf numFmtId="2" fontId="42" fillId="0" borderId="0" xfId="1" applyNumberFormat="1" applyFont="1" applyAlignment="1" applyProtection="1">
      <alignment horizontal="left" vertical="center"/>
      <protection hidden="1"/>
    </xf>
    <xf numFmtId="2" fontId="42" fillId="0" borderId="0" xfId="1" applyNumberFormat="1" applyFont="1" applyProtection="1">
      <protection hidden="1"/>
    </xf>
    <xf numFmtId="0" fontId="45" fillId="0" borderId="102" xfId="0" applyFont="1" applyBorder="1" applyAlignment="1">
      <alignment horizontal="center" vertical="center"/>
    </xf>
    <xf numFmtId="14" fontId="37" fillId="0" borderId="0" xfId="0" applyNumberFormat="1" applyFont="1" applyProtection="1">
      <protection hidden="1"/>
    </xf>
    <xf numFmtId="0" fontId="39" fillId="0" borderId="69" xfId="0" applyFont="1" applyBorder="1" applyProtection="1">
      <protection hidden="1"/>
    </xf>
    <xf numFmtId="0" fontId="39" fillId="0" borderId="24" xfId="0" applyFont="1" applyBorder="1" applyAlignment="1" applyProtection="1">
      <alignment horizontal="center" vertical="center"/>
      <protection hidden="1"/>
    </xf>
    <xf numFmtId="164" fontId="39" fillId="0" borderId="0" xfId="0" applyNumberFormat="1" applyFont="1" applyAlignment="1" applyProtection="1">
      <alignment horizontal="center" vertical="top"/>
      <protection hidden="1"/>
    </xf>
    <xf numFmtId="1" fontId="39" fillId="0" borderId="0" xfId="0" applyNumberFormat="1" applyFont="1" applyAlignment="1" applyProtection="1">
      <alignment horizontal="center"/>
      <protection hidden="1"/>
    </xf>
    <xf numFmtId="0" fontId="47" fillId="2" borderId="0" xfId="0" applyFont="1" applyFill="1" applyAlignment="1" applyProtection="1">
      <alignment horizontal="center" vertical="center"/>
      <protection hidden="1"/>
    </xf>
    <xf numFmtId="0" fontId="45" fillId="0" borderId="66" xfId="0" applyFont="1" applyBorder="1" applyAlignment="1">
      <alignment horizontal="center" vertical="center"/>
    </xf>
    <xf numFmtId="0" fontId="45" fillId="0" borderId="67" xfId="0" applyFont="1" applyBorder="1" applyAlignment="1">
      <alignment horizontal="center" vertical="center"/>
    </xf>
    <xf numFmtId="0" fontId="45" fillId="0" borderId="68" xfId="0" applyFont="1" applyBorder="1" applyAlignment="1">
      <alignment horizontal="center" vertical="center"/>
    </xf>
    <xf numFmtId="2" fontId="45" fillId="0" borderId="0" xfId="0" applyNumberFormat="1" applyFont="1"/>
    <xf numFmtId="2" fontId="45" fillId="0" borderId="66" xfId="0" applyNumberFormat="1" applyFont="1" applyBorder="1" applyAlignment="1">
      <alignment horizontal="center" vertical="center"/>
    </xf>
    <xf numFmtId="2" fontId="45" fillId="0" borderId="67" xfId="0" applyNumberFormat="1" applyFont="1" applyBorder="1" applyAlignment="1">
      <alignment horizontal="center" vertical="center"/>
    </xf>
    <xf numFmtId="2" fontId="45" fillId="0" borderId="68" xfId="0" applyNumberFormat="1" applyFont="1" applyBorder="1" applyAlignment="1">
      <alignment horizontal="center" vertical="center"/>
    </xf>
    <xf numFmtId="2" fontId="45" fillId="2" borderId="96" xfId="1" applyNumberFormat="1" applyFont="1" applyFill="1" applyBorder="1" applyAlignment="1" applyProtection="1">
      <alignment horizontal="center" vertical="center"/>
      <protection hidden="1"/>
    </xf>
    <xf numFmtId="2" fontId="45" fillId="2" borderId="239" xfId="1" applyNumberFormat="1" applyFont="1" applyFill="1" applyBorder="1" applyAlignment="1" applyProtection="1">
      <alignment horizontal="center" vertical="center"/>
      <protection hidden="1"/>
    </xf>
    <xf numFmtId="2" fontId="57" fillId="0" borderId="106" xfId="1" applyNumberFormat="1" applyFont="1" applyBorder="1" applyAlignment="1" applyProtection="1">
      <alignment horizontal="center" vertical="center" wrapText="1"/>
      <protection hidden="1"/>
    </xf>
    <xf numFmtId="0" fontId="42" fillId="0" borderId="24" xfId="0" applyFont="1" applyBorder="1" applyAlignment="1">
      <alignment horizontal="left" vertical="center"/>
    </xf>
    <xf numFmtId="2" fontId="42" fillId="0" borderId="24" xfId="0" applyNumberFormat="1" applyFont="1" applyBorder="1" applyAlignment="1">
      <alignment horizontal="center" vertical="center"/>
    </xf>
    <xf numFmtId="2" fontId="42" fillId="0" borderId="0" xfId="0" applyNumberFormat="1" applyFont="1" applyAlignment="1">
      <alignment horizontal="center" vertical="center"/>
    </xf>
    <xf numFmtId="0" fontId="42" fillId="0" borderId="7" xfId="0" applyFont="1" applyBorder="1" applyAlignment="1">
      <alignment vertical="center" wrapText="1"/>
    </xf>
    <xf numFmtId="0" fontId="42" fillId="0" borderId="101" xfId="0" applyFont="1" applyBorder="1" applyAlignment="1">
      <alignment horizontal="center" vertical="center" wrapText="1"/>
    </xf>
    <xf numFmtId="2" fontId="42" fillId="0" borderId="65" xfId="0" applyNumberFormat="1" applyFont="1" applyBorder="1" applyAlignment="1">
      <alignment horizontal="center" vertical="center" wrapText="1"/>
    </xf>
    <xf numFmtId="2" fontId="42" fillId="0" borderId="67" xfId="0" applyNumberFormat="1" applyFont="1" applyBorder="1" applyAlignment="1">
      <alignment horizontal="center" vertical="center" wrapText="1"/>
    </xf>
    <xf numFmtId="2" fontId="42" fillId="0" borderId="68" xfId="0" applyNumberFormat="1" applyFont="1" applyBorder="1" applyAlignment="1">
      <alignment horizontal="center" vertical="center" wrapText="1"/>
    </xf>
    <xf numFmtId="2" fontId="42" fillId="0" borderId="66" xfId="0" applyNumberFormat="1" applyFont="1" applyBorder="1" applyAlignment="1">
      <alignment horizontal="center" vertical="center" wrapText="1"/>
    </xf>
    <xf numFmtId="0" fontId="45" fillId="0" borderId="95" xfId="0" applyFont="1" applyBorder="1" applyAlignment="1" applyProtection="1">
      <alignment horizontal="center" vertical="center"/>
      <protection hidden="1"/>
    </xf>
    <xf numFmtId="0" fontId="45" fillId="0" borderId="0" xfId="0" applyFont="1" applyAlignment="1" applyProtection="1">
      <alignment horizontal="center" vertical="center"/>
      <protection hidden="1"/>
    </xf>
    <xf numFmtId="0" fontId="55" fillId="0" borderId="25" xfId="0" applyFont="1" applyBorder="1" applyAlignment="1">
      <alignment horizontal="center" vertical="center"/>
    </xf>
    <xf numFmtId="0" fontId="55" fillId="0" borderId="25" xfId="0" applyFont="1" applyBorder="1" applyAlignment="1">
      <alignment horizontal="center" vertical="center" wrapText="1"/>
    </xf>
    <xf numFmtId="0" fontId="55" fillId="0" borderId="94" xfId="0" applyFont="1" applyBorder="1" applyAlignment="1">
      <alignment horizontal="center" vertical="center" wrapText="1"/>
    </xf>
    <xf numFmtId="0" fontId="55" fillId="0" borderId="56" xfId="0" applyFont="1" applyBorder="1" applyAlignment="1">
      <alignment horizontal="center" vertical="center" wrapText="1"/>
    </xf>
    <xf numFmtId="0" fontId="55" fillId="0" borderId="60" xfId="0" applyFont="1" applyBorder="1" applyAlignment="1">
      <alignment horizontal="center" vertical="center" wrapText="1"/>
    </xf>
    <xf numFmtId="0" fontId="39" fillId="0" borderId="24" xfId="0" applyFont="1" applyBorder="1" applyAlignment="1" applyProtection="1">
      <alignment horizontal="center" vertical="center" wrapText="1"/>
      <protection hidden="1"/>
    </xf>
    <xf numFmtId="2" fontId="45" fillId="0" borderId="0" xfId="0" applyNumberFormat="1" applyFont="1" applyAlignment="1">
      <alignment horizontal="center" vertical="center"/>
    </xf>
    <xf numFmtId="1" fontId="42" fillId="2" borderId="107" xfId="1" applyNumberFormat="1" applyFont="1" applyFill="1" applyBorder="1" applyAlignment="1">
      <alignment horizontal="center" vertical="center"/>
    </xf>
    <xf numFmtId="0" fontId="42" fillId="0" borderId="64" xfId="0" applyFont="1" applyBorder="1" applyAlignment="1">
      <alignment horizontal="left" vertical="center"/>
    </xf>
    <xf numFmtId="0" fontId="42" fillId="0" borderId="48" xfId="0" applyFont="1" applyBorder="1" applyAlignment="1">
      <alignment horizontal="center" vertical="center" wrapText="1"/>
    </xf>
    <xf numFmtId="0" fontId="42" fillId="0" borderId="49" xfId="0" applyFont="1" applyBorder="1" applyAlignment="1">
      <alignment horizontal="center" vertical="center" wrapText="1"/>
    </xf>
    <xf numFmtId="0" fontId="42" fillId="0" borderId="47" xfId="0" applyFont="1" applyBorder="1" applyAlignment="1">
      <alignment horizontal="center" vertical="center" wrapText="1"/>
    </xf>
    <xf numFmtId="2" fontId="42" fillId="0" borderId="95" xfId="0" applyNumberFormat="1" applyFont="1" applyBorder="1" applyAlignment="1">
      <alignment horizontal="center" vertical="center"/>
    </xf>
    <xf numFmtId="0" fontId="42" fillId="0" borderId="64" xfId="0" applyFont="1" applyBorder="1" applyAlignment="1">
      <alignment horizontal="center" vertical="center" wrapText="1"/>
    </xf>
    <xf numFmtId="1" fontId="42" fillId="2" borderId="237" xfId="1" applyNumberFormat="1" applyFont="1" applyFill="1" applyBorder="1" applyAlignment="1" applyProtection="1">
      <alignment horizontal="center" vertical="center"/>
      <protection hidden="1"/>
    </xf>
    <xf numFmtId="0" fontId="42" fillId="0" borderId="63" xfId="0" applyFont="1" applyBorder="1"/>
    <xf numFmtId="2" fontId="42" fillId="0" borderId="67" xfId="0" applyNumberFormat="1" applyFont="1" applyBorder="1" applyAlignment="1">
      <alignment horizontal="center" vertical="center"/>
    </xf>
    <xf numFmtId="2" fontId="42" fillId="0" borderId="68" xfId="0" applyNumberFormat="1" applyFont="1" applyBorder="1" applyAlignment="1">
      <alignment horizontal="center" vertical="center"/>
    </xf>
    <xf numFmtId="2" fontId="42" fillId="0" borderId="66" xfId="0" applyNumberFormat="1" applyFont="1" applyBorder="1" applyAlignment="1">
      <alignment horizontal="center" vertical="center"/>
    </xf>
    <xf numFmtId="2" fontId="45" fillId="0" borderId="96" xfId="1" applyNumberFormat="1" applyFont="1" applyBorder="1" applyAlignment="1" applyProtection="1">
      <alignment horizontal="center" vertical="center" wrapText="1"/>
      <protection hidden="1"/>
    </xf>
    <xf numFmtId="2" fontId="45" fillId="0" borderId="0" xfId="1" applyNumberFormat="1" applyFont="1" applyAlignment="1" applyProtection="1">
      <alignment horizontal="center" vertical="center" wrapText="1"/>
      <protection hidden="1"/>
    </xf>
    <xf numFmtId="0" fontId="46" fillId="2" borderId="239" xfId="0" applyFont="1" applyFill="1" applyBorder="1" applyAlignment="1">
      <alignment horizontal="center" vertical="center" wrapText="1"/>
    </xf>
    <xf numFmtId="0" fontId="46" fillId="2" borderId="49" xfId="0" applyFont="1" applyFill="1" applyBorder="1" applyAlignment="1">
      <alignment horizontal="center" vertical="center" wrapText="1"/>
    </xf>
    <xf numFmtId="0" fontId="46" fillId="2" borderId="74" xfId="0" applyFont="1" applyFill="1" applyBorder="1" applyAlignment="1">
      <alignment horizontal="center" vertical="center" wrapText="1"/>
    </xf>
    <xf numFmtId="1" fontId="39" fillId="0" borderId="24" xfId="0" applyNumberFormat="1" applyFont="1" applyBorder="1" applyAlignment="1" applyProtection="1">
      <alignment horizontal="center" vertical="center"/>
      <protection hidden="1"/>
    </xf>
    <xf numFmtId="1" fontId="47" fillId="2" borderId="0" xfId="0" applyNumberFormat="1" applyFont="1" applyFill="1" applyAlignment="1" applyProtection="1">
      <alignment horizontal="center" vertical="center"/>
      <protection hidden="1"/>
    </xf>
    <xf numFmtId="1" fontId="42" fillId="2" borderId="99" xfId="1" applyNumberFormat="1" applyFont="1" applyFill="1" applyBorder="1" applyAlignment="1">
      <alignment horizontal="center" vertical="center"/>
    </xf>
    <xf numFmtId="0" fontId="42" fillId="0" borderId="66" xfId="0" applyFont="1" applyBorder="1" applyAlignment="1">
      <alignment horizontal="left" vertical="center"/>
    </xf>
    <xf numFmtId="0" fontId="42" fillId="0" borderId="67" xfId="0" applyFont="1" applyBorder="1" applyAlignment="1">
      <alignment horizontal="center" vertical="center" wrapText="1"/>
    </xf>
    <xf numFmtId="0" fontId="42" fillId="0" borderId="68" xfId="0" applyFont="1" applyBorder="1" applyAlignment="1">
      <alignment horizontal="center" vertical="center" wrapText="1"/>
    </xf>
    <xf numFmtId="0" fontId="42" fillId="0" borderId="65" xfId="0" applyFont="1" applyBorder="1" applyAlignment="1">
      <alignment horizontal="center" vertical="center" wrapText="1"/>
    </xf>
    <xf numFmtId="2" fontId="42" fillId="0" borderId="96" xfId="0" applyNumberFormat="1" applyFont="1" applyBorder="1" applyAlignment="1">
      <alignment horizontal="center" vertical="center"/>
    </xf>
    <xf numFmtId="0" fontId="42" fillId="0" borderId="66" xfId="0" applyFont="1" applyBorder="1" applyAlignment="1">
      <alignment horizontal="center" vertical="center" wrapText="1"/>
    </xf>
    <xf numFmtId="0" fontId="42" fillId="0" borderId="0" xfId="0" applyFont="1" applyAlignment="1" applyProtection="1">
      <alignment horizontal="center" vertical="center" wrapText="1"/>
      <protection hidden="1"/>
    </xf>
    <xf numFmtId="1" fontId="42" fillId="2" borderId="238" xfId="1" applyNumberFormat="1" applyFont="1" applyFill="1" applyBorder="1" applyAlignment="1" applyProtection="1">
      <alignment horizontal="center" vertical="center"/>
      <protection hidden="1"/>
    </xf>
    <xf numFmtId="0" fontId="42" fillId="0" borderId="66" xfId="0" applyFont="1" applyBorder="1"/>
    <xf numFmtId="0" fontId="46" fillId="2" borderId="68" xfId="0" applyFont="1" applyFill="1" applyBorder="1" applyAlignment="1">
      <alignment horizontal="center" vertical="center" wrapText="1"/>
    </xf>
    <xf numFmtId="0" fontId="47" fillId="2" borderId="24" xfId="0" applyFont="1" applyFill="1" applyBorder="1" applyAlignment="1">
      <alignment horizontal="center" vertical="center" wrapText="1"/>
    </xf>
    <xf numFmtId="1" fontId="45" fillId="0" borderId="104" xfId="1" applyNumberFormat="1" applyFont="1" applyBorder="1" applyAlignment="1" applyProtection="1">
      <alignment horizontal="center" vertical="center" wrapText="1"/>
      <protection hidden="1"/>
    </xf>
    <xf numFmtId="1" fontId="42" fillId="0" borderId="0" xfId="1" applyNumberFormat="1" applyFont="1" applyAlignment="1" applyProtection="1">
      <alignment horizontal="center" vertical="center" wrapText="1"/>
      <protection hidden="1"/>
    </xf>
    <xf numFmtId="0" fontId="42" fillId="7" borderId="65" xfId="0" applyFont="1" applyFill="1" applyBorder="1" applyAlignment="1">
      <alignment horizontal="center" vertical="center" wrapText="1"/>
    </xf>
    <xf numFmtId="0" fontId="42" fillId="7" borderId="67" xfId="0" applyFont="1" applyFill="1" applyBorder="1" applyAlignment="1">
      <alignment horizontal="center" vertical="center" wrapText="1"/>
    </xf>
    <xf numFmtId="0" fontId="42" fillId="7" borderId="68" xfId="0" applyFont="1" applyFill="1" applyBorder="1" applyAlignment="1">
      <alignment horizontal="center" vertical="center" wrapText="1"/>
    </xf>
    <xf numFmtId="2" fontId="42" fillId="7" borderId="67" xfId="0" applyNumberFormat="1" applyFont="1" applyFill="1" applyBorder="1" applyAlignment="1">
      <alignment horizontal="center" vertical="center" wrapText="1"/>
    </xf>
    <xf numFmtId="2" fontId="42" fillId="7" borderId="68" xfId="0" applyNumberFormat="1" applyFont="1" applyFill="1" applyBorder="1" applyAlignment="1">
      <alignment horizontal="center" vertical="center" wrapText="1"/>
    </xf>
    <xf numFmtId="1" fontId="47" fillId="2" borderId="24" xfId="0" applyNumberFormat="1" applyFont="1" applyFill="1" applyBorder="1" applyAlignment="1">
      <alignment horizontal="center" vertical="center"/>
    </xf>
    <xf numFmtId="1" fontId="42" fillId="2" borderId="99" xfId="1" applyNumberFormat="1" applyFont="1" applyFill="1" applyBorder="1" applyAlignment="1" applyProtection="1">
      <alignment horizontal="center" vertical="center"/>
      <protection hidden="1"/>
    </xf>
    <xf numFmtId="2" fontId="42" fillId="7" borderId="65" xfId="0" applyNumberFormat="1" applyFont="1" applyFill="1" applyBorder="1" applyAlignment="1">
      <alignment horizontal="center" vertical="center" wrapText="1"/>
    </xf>
    <xf numFmtId="2" fontId="45" fillId="7" borderId="66" xfId="0" applyNumberFormat="1" applyFont="1" applyFill="1" applyBorder="1" applyAlignment="1">
      <alignment horizontal="center" vertical="center"/>
    </xf>
    <xf numFmtId="2" fontId="45" fillId="7" borderId="67" xfId="0" applyNumberFormat="1" applyFont="1" applyFill="1" applyBorder="1" applyAlignment="1">
      <alignment horizontal="center" vertical="center"/>
    </xf>
    <xf numFmtId="2" fontId="45" fillId="7" borderId="68" xfId="0" applyNumberFormat="1" applyFont="1" applyFill="1" applyBorder="1" applyAlignment="1">
      <alignment horizontal="center" vertical="center"/>
    </xf>
    <xf numFmtId="2" fontId="42" fillId="0" borderId="0" xfId="1" applyNumberFormat="1" applyFont="1" applyAlignment="1" applyProtection="1">
      <alignment horizontal="center" vertical="center" wrapText="1"/>
      <protection hidden="1"/>
    </xf>
    <xf numFmtId="2" fontId="42" fillId="7" borderId="66" xfId="0" applyNumberFormat="1" applyFont="1" applyFill="1" applyBorder="1" applyAlignment="1">
      <alignment horizontal="center" vertical="center" wrapText="1"/>
    </xf>
    <xf numFmtId="2" fontId="47" fillId="2" borderId="24" xfId="0" applyNumberFormat="1" applyFont="1" applyFill="1" applyBorder="1" applyAlignment="1">
      <alignment horizontal="center" vertical="center"/>
    </xf>
    <xf numFmtId="0" fontId="39" fillId="2" borderId="0" xfId="0" applyFont="1" applyFill="1" applyAlignment="1" applyProtection="1">
      <alignment horizontal="center" vertical="center"/>
      <protection hidden="1"/>
    </xf>
    <xf numFmtId="0" fontId="39" fillId="0" borderId="0" xfId="0" applyFont="1" applyAlignment="1" applyProtection="1">
      <alignment horizontal="center" vertical="center" wrapText="1"/>
      <protection hidden="1"/>
    </xf>
    <xf numFmtId="0" fontId="39" fillId="2" borderId="24" xfId="0" applyFont="1" applyFill="1" applyBorder="1" applyAlignment="1" applyProtection="1">
      <alignment horizontal="center" vertical="center"/>
      <protection hidden="1"/>
    </xf>
    <xf numFmtId="0" fontId="39" fillId="2" borderId="24" xfId="0" applyFont="1" applyFill="1" applyBorder="1" applyAlignment="1" applyProtection="1">
      <alignment horizontal="center" vertical="center" wrapText="1"/>
      <protection hidden="1"/>
    </xf>
    <xf numFmtId="1" fontId="39" fillId="2" borderId="24" xfId="0" applyNumberFormat="1" applyFont="1" applyFill="1" applyBorder="1" applyAlignment="1" applyProtection="1">
      <alignment horizontal="center" vertical="center"/>
      <protection hidden="1"/>
    </xf>
    <xf numFmtId="0" fontId="47" fillId="2" borderId="24" xfId="0" applyFont="1" applyFill="1" applyBorder="1" applyAlignment="1">
      <alignment horizontal="center" vertical="top" wrapText="1"/>
    </xf>
    <xf numFmtId="1" fontId="47" fillId="2" borderId="24" xfId="0" applyNumberFormat="1" applyFont="1" applyFill="1" applyBorder="1" applyAlignment="1">
      <alignment horizontal="center" vertical="top" shrinkToFit="1"/>
    </xf>
    <xf numFmtId="0" fontId="46" fillId="2" borderId="240" xfId="0" applyFont="1" applyFill="1" applyBorder="1" applyAlignment="1">
      <alignment horizontal="center" vertical="center" wrapText="1"/>
    </xf>
    <xf numFmtId="0" fontId="46" fillId="2" borderId="55" xfId="0" applyFont="1" applyFill="1" applyBorder="1" applyAlignment="1">
      <alignment horizontal="center" vertical="center" wrapText="1"/>
    </xf>
    <xf numFmtId="0" fontId="46" fillId="2" borderId="76" xfId="0" applyFont="1" applyFill="1" applyBorder="1" applyAlignment="1">
      <alignment horizontal="center" vertical="center" wrapText="1"/>
    </xf>
    <xf numFmtId="0" fontId="45" fillId="0" borderId="0" xfId="0" applyFont="1" applyAlignment="1">
      <alignment horizontal="center" vertical="center"/>
    </xf>
    <xf numFmtId="0" fontId="45" fillId="0" borderId="118" xfId="0" applyFont="1" applyBorder="1" applyAlignment="1">
      <alignment horizontal="center" vertical="center"/>
    </xf>
    <xf numFmtId="0" fontId="45" fillId="0" borderId="119" xfId="0" applyFont="1" applyBorder="1" applyAlignment="1">
      <alignment horizontal="center" vertical="center"/>
    </xf>
    <xf numFmtId="2" fontId="45" fillId="0" borderId="120" xfId="0" applyNumberFormat="1" applyFont="1" applyBorder="1" applyAlignment="1">
      <alignment horizontal="center" vertical="center"/>
    </xf>
    <xf numFmtId="2" fontId="45" fillId="0" borderId="118" xfId="0" applyNumberFormat="1" applyFont="1" applyBorder="1" applyAlignment="1">
      <alignment horizontal="center" vertical="center"/>
    </xf>
    <xf numFmtId="2" fontId="45" fillId="0" borderId="119" xfId="0" applyNumberFormat="1" applyFont="1" applyBorder="1" applyAlignment="1">
      <alignment horizontal="center" vertical="center"/>
    </xf>
    <xf numFmtId="2" fontId="45" fillId="2" borderId="121" xfId="1" applyNumberFormat="1" applyFont="1" applyFill="1" applyBorder="1" applyAlignment="1" applyProtection="1">
      <alignment horizontal="center" vertical="center"/>
      <protection hidden="1"/>
    </xf>
    <xf numFmtId="2" fontId="45" fillId="2" borderId="268" xfId="1" applyNumberFormat="1" applyFont="1" applyFill="1" applyBorder="1" applyAlignment="1" applyProtection="1">
      <alignment horizontal="center" vertical="center"/>
      <protection hidden="1"/>
    </xf>
    <xf numFmtId="2" fontId="45" fillId="7" borderId="119" xfId="0" applyNumberFormat="1" applyFont="1" applyFill="1" applyBorder="1" applyAlignment="1">
      <alignment horizontal="center" vertical="center"/>
    </xf>
    <xf numFmtId="1" fontId="45" fillId="0" borderId="122" xfId="1" applyNumberFormat="1" applyFont="1" applyBorder="1" applyAlignment="1" applyProtection="1">
      <alignment horizontal="center" vertical="center" wrapText="1"/>
      <protection hidden="1"/>
    </xf>
    <xf numFmtId="0" fontId="45" fillId="0" borderId="123" xfId="0" applyFont="1" applyBorder="1" applyAlignment="1">
      <alignment horizontal="center" vertical="center"/>
    </xf>
    <xf numFmtId="0" fontId="45" fillId="0" borderId="116" xfId="0" applyFont="1" applyBorder="1" applyAlignment="1">
      <alignment horizontal="center" vertical="center"/>
    </xf>
    <xf numFmtId="2" fontId="45" fillId="0" borderId="116" xfId="0" applyNumberFormat="1" applyFont="1" applyBorder="1" applyAlignment="1">
      <alignment horizontal="center" vertical="center"/>
    </xf>
    <xf numFmtId="0" fontId="45" fillId="0" borderId="124" xfId="0" applyFont="1" applyBorder="1" applyAlignment="1">
      <alignment horizontal="center" vertical="center"/>
    </xf>
    <xf numFmtId="2" fontId="45" fillId="0" borderId="125" xfId="0" applyNumberFormat="1" applyFont="1" applyBorder="1" applyAlignment="1">
      <alignment horizontal="center" vertical="center"/>
    </xf>
    <xf numFmtId="2" fontId="45" fillId="0" borderId="123" xfId="0" applyNumberFormat="1" applyFont="1" applyBorder="1" applyAlignment="1">
      <alignment horizontal="center" vertical="center"/>
    </xf>
    <xf numFmtId="2" fontId="45" fillId="0" borderId="124" xfId="0" applyNumberFormat="1" applyFont="1" applyBorder="1" applyAlignment="1">
      <alignment horizontal="center" vertical="center"/>
    </xf>
    <xf numFmtId="2" fontId="45" fillId="2" borderId="126" xfId="1" applyNumberFormat="1" applyFont="1" applyFill="1" applyBorder="1" applyAlignment="1" applyProtection="1">
      <alignment horizontal="center" vertical="center"/>
      <protection hidden="1"/>
    </xf>
    <xf numFmtId="2" fontId="45" fillId="2" borderId="269" xfId="1" applyNumberFormat="1" applyFont="1" applyFill="1" applyBorder="1" applyAlignment="1" applyProtection="1">
      <alignment horizontal="center" vertical="center"/>
      <protection hidden="1"/>
    </xf>
    <xf numFmtId="1" fontId="42" fillId="0" borderId="98" xfId="1" applyNumberFormat="1" applyFont="1" applyBorder="1" applyAlignment="1" applyProtection="1">
      <alignment horizontal="center" vertical="center" wrapText="1"/>
      <protection hidden="1"/>
    </xf>
    <xf numFmtId="0" fontId="47" fillId="2" borderId="24" xfId="0" applyFont="1" applyFill="1" applyBorder="1" applyAlignment="1">
      <alignment horizontal="right" vertical="top" wrapText="1" indent="1"/>
    </xf>
    <xf numFmtId="0" fontId="56" fillId="0" borderId="0" xfId="0" applyFont="1" applyAlignment="1" applyProtection="1">
      <alignment horizontal="center" vertical="center"/>
      <protection hidden="1"/>
    </xf>
    <xf numFmtId="0" fontId="47" fillId="2" borderId="24" xfId="2" applyFont="1" applyFill="1" applyBorder="1" applyAlignment="1">
      <alignment horizontal="center" vertical="center" wrapText="1"/>
    </xf>
    <xf numFmtId="1" fontId="47" fillId="2" borderId="24" xfId="2" applyNumberFormat="1" applyFont="1" applyFill="1" applyBorder="1" applyAlignment="1">
      <alignment horizontal="center" vertical="center" shrinkToFit="1"/>
    </xf>
    <xf numFmtId="49" fontId="47" fillId="2" borderId="24" xfId="2" applyNumberFormat="1" applyFont="1" applyFill="1" applyBorder="1" applyAlignment="1">
      <alignment horizontal="center" vertical="center" wrapText="1"/>
    </xf>
    <xf numFmtId="0" fontId="46" fillId="2" borderId="24" xfId="0" applyFont="1" applyFill="1" applyBorder="1"/>
    <xf numFmtId="0" fontId="45" fillId="0" borderId="87" xfId="0" applyFont="1" applyBorder="1" applyAlignment="1">
      <alignment horizontal="center" vertical="center"/>
    </xf>
    <xf numFmtId="0" fontId="45" fillId="0" borderId="89" xfId="0" applyFont="1" applyBorder="1" applyAlignment="1">
      <alignment horizontal="center" vertical="center"/>
    </xf>
    <xf numFmtId="2" fontId="45" fillId="0" borderId="91" xfId="0" applyNumberFormat="1" applyFont="1" applyBorder="1" applyAlignment="1">
      <alignment horizontal="center" vertical="center"/>
    </xf>
    <xf numFmtId="2" fontId="45" fillId="0" borderId="92" xfId="0" applyNumberFormat="1" applyFont="1" applyBorder="1" applyAlignment="1">
      <alignment horizontal="center" vertical="center"/>
    </xf>
    <xf numFmtId="2" fontId="45" fillId="0" borderId="87" xfId="0" applyNumberFormat="1" applyFont="1" applyBorder="1" applyAlignment="1">
      <alignment horizontal="center" vertical="center"/>
    </xf>
    <xf numFmtId="2" fontId="45" fillId="0" borderId="89" xfId="0" applyNumberFormat="1" applyFont="1" applyBorder="1" applyAlignment="1">
      <alignment horizontal="center" vertical="center"/>
    </xf>
    <xf numFmtId="2" fontId="45" fillId="2" borderId="97" xfId="1" applyNumberFormat="1" applyFont="1" applyFill="1" applyBorder="1" applyAlignment="1" applyProtection="1">
      <alignment horizontal="center" vertical="center"/>
      <protection hidden="1"/>
    </xf>
    <xf numFmtId="0" fontId="46" fillId="2" borderId="24" xfId="0" applyFont="1" applyFill="1" applyBorder="1" applyAlignment="1">
      <alignment horizontal="center" vertical="center" wrapText="1"/>
    </xf>
    <xf numFmtId="0" fontId="55" fillId="2" borderId="24" xfId="0" applyFont="1" applyFill="1" applyBorder="1" applyAlignment="1">
      <alignment horizontal="center" vertical="center" wrapText="1"/>
    </xf>
    <xf numFmtId="1" fontId="45" fillId="0" borderId="103" xfId="1" applyNumberFormat="1" applyFont="1" applyBorder="1" applyAlignment="1" applyProtection="1">
      <alignment horizontal="center" vertical="center" wrapText="1"/>
      <protection hidden="1"/>
    </xf>
    <xf numFmtId="2" fontId="45" fillId="0" borderId="0" xfId="1" applyNumberFormat="1" applyFont="1" applyAlignment="1" applyProtection="1">
      <alignment horizontal="center" vertical="center"/>
      <protection hidden="1"/>
    </xf>
    <xf numFmtId="2" fontId="45" fillId="2" borderId="1" xfId="1" applyNumberFormat="1" applyFont="1" applyFill="1" applyBorder="1" applyAlignment="1" applyProtection="1">
      <alignment horizontal="center" vertical="center"/>
      <protection hidden="1"/>
    </xf>
    <xf numFmtId="1" fontId="42" fillId="2" borderId="100" xfId="1" applyNumberFormat="1" applyFont="1" applyFill="1" applyBorder="1" applyAlignment="1">
      <alignment horizontal="center" vertical="center"/>
    </xf>
    <xf numFmtId="1" fontId="46" fillId="0" borderId="69" xfId="0" applyNumberFormat="1" applyFont="1" applyBorder="1" applyAlignment="1">
      <alignment horizontal="center" vertical="center"/>
    </xf>
    <xf numFmtId="1" fontId="46" fillId="0" borderId="69" xfId="0" applyNumberFormat="1" applyFont="1" applyBorder="1" applyAlignment="1">
      <alignment horizontal="center" vertical="center" wrapText="1"/>
    </xf>
    <xf numFmtId="175" fontId="46" fillId="0" borderId="69" xfId="0" applyNumberFormat="1" applyFont="1" applyBorder="1" applyAlignment="1">
      <alignment horizontal="center" vertical="center" wrapText="1"/>
    </xf>
    <xf numFmtId="2" fontId="45" fillId="0" borderId="0" xfId="1" applyNumberFormat="1" applyFont="1" applyAlignment="1" applyProtection="1">
      <alignment vertical="center" wrapText="1"/>
      <protection hidden="1"/>
    </xf>
    <xf numFmtId="2" fontId="45" fillId="2" borderId="0" xfId="1" applyNumberFormat="1" applyFont="1" applyFill="1" applyAlignment="1" applyProtection="1">
      <alignment horizontal="center" vertical="center"/>
      <protection hidden="1"/>
    </xf>
    <xf numFmtId="1" fontId="42" fillId="2" borderId="0" xfId="1" applyNumberFormat="1" applyFont="1" applyFill="1" applyAlignment="1">
      <alignment horizontal="center" vertical="center"/>
    </xf>
    <xf numFmtId="0" fontId="42" fillId="0" borderId="118" xfId="0" applyFont="1" applyBorder="1" applyAlignment="1">
      <alignment horizontal="left" vertical="center"/>
    </xf>
    <xf numFmtId="0" fontId="42" fillId="0" borderId="119" xfId="0" applyFont="1" applyBorder="1" applyAlignment="1">
      <alignment horizontal="center" vertical="center" wrapText="1"/>
    </xf>
    <xf numFmtId="0" fontId="42" fillId="0" borderId="120" xfId="0" applyFont="1" applyBorder="1" applyAlignment="1">
      <alignment horizontal="center" vertical="center" wrapText="1"/>
    </xf>
    <xf numFmtId="0" fontId="42" fillId="0" borderId="275" xfId="0" applyFont="1" applyBorder="1" applyAlignment="1">
      <alignment horizontal="center" vertical="center" wrapText="1"/>
    </xf>
    <xf numFmtId="2" fontId="42" fillId="0" borderId="119" xfId="0" applyNumberFormat="1" applyFont="1" applyBorder="1" applyAlignment="1">
      <alignment horizontal="center" vertical="center" wrapText="1"/>
    </xf>
    <xf numFmtId="0" fontId="42" fillId="0" borderId="118" xfId="0" applyFont="1" applyBorder="1" applyAlignment="1">
      <alignment horizontal="center" vertical="center" wrapText="1"/>
    </xf>
    <xf numFmtId="0" fontId="42" fillId="0" borderId="276" xfId="0" applyFont="1" applyBorder="1" applyAlignment="1">
      <alignment horizontal="center" vertical="center" wrapText="1"/>
    </xf>
    <xf numFmtId="2" fontId="42" fillId="0" borderId="74" xfId="0" applyNumberFormat="1" applyFont="1" applyBorder="1" applyAlignment="1">
      <alignment horizontal="center" vertical="center" wrapText="1"/>
    </xf>
    <xf numFmtId="2" fontId="42" fillId="0" borderId="266" xfId="0" applyNumberFormat="1" applyFont="1" applyBorder="1" applyAlignment="1">
      <alignment horizontal="center" vertical="center"/>
    </xf>
    <xf numFmtId="2" fontId="42" fillId="0" borderId="272" xfId="1" applyNumberFormat="1" applyFont="1" applyBorder="1" applyAlignment="1" applyProtection="1">
      <alignment horizontal="center" vertical="center" wrapText="1"/>
      <protection hidden="1"/>
    </xf>
    <xf numFmtId="1" fontId="42" fillId="2" borderId="274" xfId="1" applyNumberFormat="1" applyFont="1" applyFill="1" applyBorder="1" applyAlignment="1" applyProtection="1">
      <alignment horizontal="center" vertical="center"/>
      <protection hidden="1"/>
    </xf>
    <xf numFmtId="0" fontId="42" fillId="0" borderId="118" xfId="0" applyFont="1" applyBorder="1"/>
    <xf numFmtId="2" fontId="42" fillId="0" borderId="119" xfId="0" applyNumberFormat="1" applyFont="1" applyBorder="1" applyAlignment="1">
      <alignment horizontal="center" vertical="center"/>
    </xf>
    <xf numFmtId="2" fontId="42" fillId="0" borderId="120" xfId="0" applyNumberFormat="1" applyFont="1" applyBorder="1" applyAlignment="1">
      <alignment horizontal="center" vertical="center"/>
    </xf>
    <xf numFmtId="2" fontId="42" fillId="0" borderId="118" xfId="0" applyNumberFormat="1" applyFont="1" applyBorder="1" applyAlignment="1">
      <alignment horizontal="center" vertical="center" wrapText="1"/>
    </xf>
    <xf numFmtId="2" fontId="42" fillId="0" borderId="120" xfId="0" applyNumberFormat="1" applyFont="1" applyBorder="1" applyAlignment="1">
      <alignment horizontal="center" vertical="center" wrapText="1"/>
    </xf>
    <xf numFmtId="1" fontId="46" fillId="0" borderId="24" xfId="0" applyNumberFormat="1" applyFont="1" applyBorder="1" applyAlignment="1">
      <alignment horizontal="center" vertical="center" wrapText="1"/>
    </xf>
    <xf numFmtId="1" fontId="46" fillId="0" borderId="24" xfId="0" applyNumberFormat="1" applyFont="1" applyBorder="1" applyAlignment="1">
      <alignment horizontal="center" vertical="center"/>
    </xf>
    <xf numFmtId="175" fontId="46" fillId="0" borderId="24" xfId="0" applyNumberFormat="1" applyFont="1" applyBorder="1" applyAlignment="1">
      <alignment horizontal="center" vertical="center" wrapText="1"/>
    </xf>
    <xf numFmtId="1" fontId="42" fillId="0" borderId="56" xfId="1" applyNumberFormat="1" applyFont="1" applyBorder="1" applyAlignment="1" applyProtection="1">
      <alignment horizontal="center" vertical="center" wrapText="1"/>
      <protection hidden="1"/>
    </xf>
    <xf numFmtId="0" fontId="42" fillId="0" borderId="87" xfId="0" applyFont="1" applyBorder="1" applyAlignment="1">
      <alignment horizontal="left" vertical="center"/>
    </xf>
    <xf numFmtId="0" fontId="42" fillId="0" borderId="89" xfId="0" applyFont="1" applyBorder="1" applyAlignment="1">
      <alignment horizontal="center" vertical="center" wrapText="1"/>
    </xf>
    <xf numFmtId="2" fontId="42" fillId="0" borderId="89" xfId="0" applyNumberFormat="1" applyFont="1" applyBorder="1" applyAlignment="1">
      <alignment horizontal="center" vertical="center" wrapText="1"/>
    </xf>
    <xf numFmtId="0" fontId="42" fillId="0" borderId="91" xfId="0" applyFont="1" applyBorder="1" applyAlignment="1">
      <alignment horizontal="center" vertical="center" wrapText="1"/>
    </xf>
    <xf numFmtId="0" fontId="42" fillId="0" borderId="88" xfId="0" applyFont="1" applyBorder="1" applyAlignment="1">
      <alignment horizontal="center" vertical="center" wrapText="1"/>
    </xf>
    <xf numFmtId="0" fontId="42" fillId="0" borderId="87" xfId="0" applyFont="1" applyBorder="1" applyAlignment="1">
      <alignment horizontal="center" vertical="center" wrapText="1"/>
    </xf>
    <xf numFmtId="2" fontId="42" fillId="0" borderId="271" xfId="0" applyNumberFormat="1" applyFont="1" applyBorder="1" applyAlignment="1">
      <alignment horizontal="center" vertical="center" wrapText="1"/>
    </xf>
    <xf numFmtId="1" fontId="42" fillId="0" borderId="67" xfId="1" applyNumberFormat="1" applyFont="1" applyBorder="1" applyAlignment="1" applyProtection="1">
      <alignment horizontal="center" vertical="center" wrapText="1"/>
      <protection hidden="1"/>
    </xf>
    <xf numFmtId="0" fontId="45" fillId="0" borderId="0" xfId="0" applyFont="1" applyProtection="1">
      <protection hidden="1"/>
    </xf>
    <xf numFmtId="1" fontId="42" fillId="2" borderId="100" xfId="1" applyNumberFormat="1" applyFont="1" applyFill="1" applyBorder="1" applyAlignment="1" applyProtection="1">
      <alignment horizontal="center" vertical="center"/>
      <protection hidden="1"/>
    </xf>
    <xf numFmtId="0" fontId="42" fillId="0" borderId="87" xfId="0" applyFont="1" applyBorder="1"/>
    <xf numFmtId="2" fontId="42" fillId="0" borderId="91" xfId="0" applyNumberFormat="1" applyFont="1" applyBorder="1" applyAlignment="1">
      <alignment horizontal="center" vertical="center" wrapText="1"/>
    </xf>
    <xf numFmtId="2" fontId="42" fillId="0" borderId="87" xfId="0" applyNumberFormat="1" applyFont="1" applyBorder="1" applyAlignment="1">
      <alignment horizontal="center" vertical="center" wrapText="1"/>
    </xf>
    <xf numFmtId="0" fontId="42" fillId="0" borderId="93" xfId="0" applyFont="1" applyBorder="1" applyAlignment="1" applyProtection="1">
      <alignment horizontal="left" vertical="center" wrapText="1"/>
      <protection hidden="1"/>
    </xf>
    <xf numFmtId="1" fontId="42" fillId="0" borderId="93" xfId="0" applyNumberFormat="1" applyFont="1" applyBorder="1" applyAlignment="1" applyProtection="1">
      <alignment horizontal="center" vertical="center" shrinkToFit="1"/>
      <protection hidden="1"/>
    </xf>
    <xf numFmtId="0" fontId="42" fillId="0" borderId="93" xfId="0" applyFont="1" applyBorder="1" applyAlignment="1" applyProtection="1">
      <alignment horizontal="center" vertical="center"/>
      <protection hidden="1"/>
    </xf>
    <xf numFmtId="2" fontId="42" fillId="0" borderId="93" xfId="0" applyNumberFormat="1" applyFont="1" applyBorder="1" applyAlignment="1" applyProtection="1">
      <alignment horizontal="center" vertical="center"/>
      <protection hidden="1"/>
    </xf>
    <xf numFmtId="1" fontId="42" fillId="0" borderId="273" xfId="0" applyNumberFormat="1" applyFont="1" applyBorder="1" applyAlignment="1" applyProtection="1">
      <alignment horizontal="center" vertical="center" shrinkToFit="1"/>
      <protection hidden="1"/>
    </xf>
    <xf numFmtId="1" fontId="42" fillId="0" borderId="54" xfId="0" applyNumberFormat="1" applyFont="1" applyBorder="1" applyAlignment="1">
      <alignment horizontal="center" vertical="center" shrinkToFit="1"/>
    </xf>
    <xf numFmtId="0" fontId="42" fillId="0" borderId="54" xfId="0" applyFont="1" applyBorder="1" applyAlignment="1">
      <alignment horizontal="center" vertical="center"/>
    </xf>
    <xf numFmtId="1" fontId="42" fillId="0" borderId="55" xfId="1" applyNumberFormat="1" applyFont="1" applyBorder="1" applyAlignment="1" applyProtection="1">
      <alignment horizontal="center" vertical="center" wrapText="1"/>
      <protection hidden="1"/>
    </xf>
    <xf numFmtId="2" fontId="45" fillId="0" borderId="0" xfId="0" applyNumberFormat="1" applyFont="1" applyAlignment="1" applyProtection="1">
      <alignment horizontal="center" vertical="center"/>
      <protection hidden="1"/>
    </xf>
    <xf numFmtId="49" fontId="39" fillId="0" borderId="24" xfId="0" applyNumberFormat="1" applyFont="1" applyBorder="1" applyAlignment="1" applyProtection="1">
      <alignment horizontal="center" vertical="center"/>
      <protection hidden="1"/>
    </xf>
    <xf numFmtId="2" fontId="47" fillId="0" borderId="0" xfId="1" applyNumberFormat="1" applyFont="1" applyAlignment="1" applyProtection="1">
      <alignment horizontal="left" vertical="center" wrapText="1"/>
      <protection hidden="1"/>
    </xf>
    <xf numFmtId="2" fontId="42" fillId="0" borderId="0" xfId="1" applyNumberFormat="1" applyFont="1" applyAlignment="1" applyProtection="1">
      <alignment vertical="center" wrapText="1"/>
      <protection hidden="1"/>
    </xf>
    <xf numFmtId="2" fontId="45" fillId="0" borderId="0" xfId="1" applyNumberFormat="1" applyFont="1" applyAlignment="1" applyProtection="1">
      <alignment horizontal="left" vertical="center" wrapText="1"/>
      <protection hidden="1"/>
    </xf>
    <xf numFmtId="1" fontId="49" fillId="0" borderId="0" xfId="1" applyNumberFormat="1" applyFont="1" applyAlignment="1" applyProtection="1">
      <alignment horizontal="center" vertical="center"/>
      <protection hidden="1"/>
    </xf>
    <xf numFmtId="2" fontId="45" fillId="0" borderId="0" xfId="1" applyNumberFormat="1" applyFont="1" applyAlignment="1" applyProtection="1">
      <alignment vertical="center"/>
      <protection hidden="1"/>
    </xf>
    <xf numFmtId="0" fontId="45" fillId="0" borderId="0" xfId="0" applyFont="1" applyAlignment="1" applyProtection="1">
      <alignment horizontal="center" vertical="center" wrapText="1"/>
      <protection hidden="1"/>
    </xf>
    <xf numFmtId="2" fontId="45" fillId="0" borderId="0" xfId="0" applyNumberFormat="1" applyFont="1" applyAlignment="1" applyProtection="1">
      <alignment horizontal="center" vertical="center" wrapText="1"/>
      <protection hidden="1"/>
    </xf>
    <xf numFmtId="2" fontId="42" fillId="0" borderId="0" xfId="0" applyNumberFormat="1" applyFont="1" applyAlignment="1" applyProtection="1">
      <alignment horizontal="center" vertical="center" wrapText="1"/>
      <protection hidden="1"/>
    </xf>
    <xf numFmtId="2" fontId="45" fillId="0" borderId="46" xfId="1" applyNumberFormat="1" applyFont="1" applyBorder="1" applyAlignment="1" applyProtection="1">
      <alignment horizontal="left" vertical="center" wrapText="1"/>
      <protection hidden="1"/>
    </xf>
    <xf numFmtId="2" fontId="46" fillId="0" borderId="46" xfId="0" applyNumberFormat="1" applyFont="1" applyBorder="1" applyAlignment="1">
      <alignment horizontal="center" vertical="center"/>
    </xf>
    <xf numFmtId="2" fontId="45" fillId="0" borderId="70" xfId="0" applyNumberFormat="1" applyFont="1" applyBorder="1" applyAlignment="1">
      <alignment horizontal="center" vertical="center"/>
    </xf>
    <xf numFmtId="2" fontId="45" fillId="0" borderId="71" xfId="0" applyNumberFormat="1" applyFont="1" applyBorder="1" applyAlignment="1">
      <alignment horizontal="center" vertical="center"/>
    </xf>
    <xf numFmtId="2" fontId="45" fillId="0" borderId="72" xfId="0" applyNumberFormat="1" applyFont="1" applyBorder="1" applyAlignment="1">
      <alignment horizontal="center" vertical="center"/>
    </xf>
    <xf numFmtId="0" fontId="37" fillId="0" borderId="57" xfId="0" applyFont="1" applyBorder="1" applyAlignment="1">
      <alignment horizontal="center" vertical="center"/>
    </xf>
    <xf numFmtId="0" fontId="37" fillId="0" borderId="58" xfId="0" applyFont="1" applyBorder="1" applyAlignment="1">
      <alignment horizontal="center" vertical="center"/>
    </xf>
    <xf numFmtId="2" fontId="45" fillId="0" borderId="73" xfId="0" applyNumberFormat="1" applyFont="1" applyBorder="1" applyAlignment="1">
      <alignment horizontal="center" vertical="center"/>
    </xf>
    <xf numFmtId="2" fontId="45" fillId="2" borderId="108" xfId="1" applyNumberFormat="1" applyFont="1" applyFill="1" applyBorder="1" applyAlignment="1" applyProtection="1">
      <alignment horizontal="center" vertical="center"/>
      <protection hidden="1"/>
    </xf>
    <xf numFmtId="2" fontId="45" fillId="0" borderId="74" xfId="0" applyNumberFormat="1" applyFont="1" applyBorder="1" applyAlignment="1">
      <alignment horizontal="center" vertical="center"/>
    </xf>
    <xf numFmtId="2" fontId="45" fillId="0" borderId="75" xfId="0" applyNumberFormat="1" applyFont="1" applyBorder="1" applyAlignment="1">
      <alignment horizontal="center" vertical="center"/>
    </xf>
    <xf numFmtId="2" fontId="45" fillId="0" borderId="65" xfId="0" applyNumberFormat="1" applyFont="1" applyBorder="1" applyAlignment="1">
      <alignment horizontal="center" vertical="center"/>
    </xf>
    <xf numFmtId="2" fontId="45" fillId="7" borderId="74" xfId="0" applyNumberFormat="1" applyFont="1" applyFill="1" applyBorder="1" applyAlignment="1">
      <alignment horizontal="center" vertical="center"/>
    </xf>
    <xf numFmtId="2" fontId="45" fillId="2" borderId="110" xfId="1" applyNumberFormat="1" applyFont="1" applyFill="1" applyBorder="1" applyAlignment="1" applyProtection="1">
      <alignment horizontal="center" vertical="center"/>
      <protection hidden="1"/>
    </xf>
    <xf numFmtId="2" fontId="45" fillId="2" borderId="109" xfId="1" applyNumberFormat="1" applyFont="1" applyFill="1" applyBorder="1" applyAlignment="1" applyProtection="1">
      <alignment horizontal="center" vertical="center"/>
      <protection hidden="1"/>
    </xf>
    <xf numFmtId="2" fontId="45" fillId="2" borderId="111" xfId="1" applyNumberFormat="1" applyFont="1" applyFill="1" applyBorder="1" applyAlignment="1" applyProtection="1">
      <alignment horizontal="center" vertical="center"/>
      <protection hidden="1"/>
    </xf>
    <xf numFmtId="0" fontId="58" fillId="0" borderId="0" xfId="0" applyFont="1" applyProtection="1">
      <protection hidden="1"/>
    </xf>
    <xf numFmtId="0" fontId="46" fillId="0" borderId="0" xfId="0" applyFont="1" applyAlignment="1">
      <alignment horizontal="center" vertical="center"/>
    </xf>
    <xf numFmtId="1" fontId="46" fillId="0" borderId="0" xfId="0" applyNumberFormat="1" applyFont="1" applyAlignment="1">
      <alignment horizontal="center" vertical="center" wrapText="1"/>
    </xf>
    <xf numFmtId="0" fontId="46" fillId="0" borderId="0" xfId="0" applyFont="1" applyAlignment="1" applyProtection="1">
      <alignment horizontal="center" vertical="center"/>
      <protection hidden="1"/>
    </xf>
    <xf numFmtId="2" fontId="45" fillId="7" borderId="65" xfId="0" applyNumberFormat="1" applyFont="1" applyFill="1" applyBorder="1" applyAlignment="1">
      <alignment horizontal="center" vertical="center"/>
    </xf>
    <xf numFmtId="2" fontId="45" fillId="0" borderId="75" xfId="0" applyNumberFormat="1" applyFont="1" applyBorder="1"/>
    <xf numFmtId="0" fontId="45" fillId="0" borderId="74" xfId="0" applyFont="1" applyBorder="1" applyAlignment="1">
      <alignment horizontal="center" vertical="center"/>
    </xf>
    <xf numFmtId="0" fontId="39" fillId="0" borderId="0" xfId="0" applyFont="1" applyAlignment="1" applyProtection="1">
      <alignment horizontal="left"/>
      <protection hidden="1"/>
    </xf>
    <xf numFmtId="0" fontId="37" fillId="0" borderId="0" xfId="0" applyFont="1" applyAlignment="1">
      <alignment horizontal="center" vertical="center"/>
    </xf>
    <xf numFmtId="0" fontId="46" fillId="3" borderId="73" xfId="0" applyFont="1" applyFill="1" applyBorder="1" applyAlignment="1">
      <alignment horizontal="center" vertical="center"/>
    </xf>
    <xf numFmtId="0" fontId="46" fillId="3" borderId="241" xfId="0" applyFont="1" applyFill="1" applyBorder="1" applyAlignment="1">
      <alignment horizontal="center" vertical="center"/>
    </xf>
    <xf numFmtId="0" fontId="46" fillId="3" borderId="242" xfId="0" applyFont="1" applyFill="1" applyBorder="1" applyAlignment="1">
      <alignment horizontal="center" vertical="center"/>
    </xf>
    <xf numFmtId="0" fontId="42" fillId="0" borderId="0" xfId="0" applyFont="1" applyAlignment="1">
      <alignment horizontal="center" vertical="center" wrapText="1"/>
    </xf>
    <xf numFmtId="164" fontId="56" fillId="0" borderId="0" xfId="0" applyNumberFormat="1" applyFont="1" applyAlignment="1" applyProtection="1">
      <alignment horizontal="center" vertical="top"/>
      <protection hidden="1"/>
    </xf>
    <xf numFmtId="1" fontId="42" fillId="0" borderId="24" xfId="0" applyNumberFormat="1" applyFont="1" applyBorder="1" applyAlignment="1">
      <alignment horizontal="center" vertical="center"/>
    </xf>
    <xf numFmtId="0" fontId="42" fillId="0" borderId="0" xfId="0" applyFont="1" applyAlignment="1">
      <alignment horizontal="center" vertical="center"/>
    </xf>
    <xf numFmtId="0" fontId="42" fillId="0" borderId="75" xfId="0" applyFont="1" applyBorder="1" applyAlignment="1">
      <alignment horizontal="center" vertical="center"/>
    </xf>
    <xf numFmtId="1" fontId="42" fillId="0" borderId="24" xfId="0" applyNumberFormat="1" applyFont="1" applyBorder="1" applyAlignment="1">
      <alignment horizontal="center" vertical="center" wrapText="1"/>
    </xf>
    <xf numFmtId="1" fontId="42" fillId="0" borderId="24" xfId="0" applyNumberFormat="1" applyFont="1" applyBorder="1" applyAlignment="1">
      <alignment horizontal="center" vertical="center" shrinkToFit="1"/>
    </xf>
    <xf numFmtId="0" fontId="45" fillId="0" borderId="52" xfId="0" applyFont="1" applyBorder="1" applyAlignment="1">
      <alignment horizontal="center" vertical="center"/>
    </xf>
    <xf numFmtId="0" fontId="45" fillId="0" borderId="54" xfId="0" applyFont="1" applyBorder="1" applyAlignment="1">
      <alignment horizontal="center" vertical="center"/>
    </xf>
    <xf numFmtId="2" fontId="45" fillId="0" borderId="54" xfId="0" applyNumberFormat="1" applyFont="1" applyBorder="1" applyAlignment="1">
      <alignment horizontal="center" vertical="center"/>
    </xf>
    <xf numFmtId="0" fontId="45" fillId="0" borderId="55" xfId="0" applyFont="1" applyBorder="1" applyAlignment="1">
      <alignment horizontal="center" vertical="center"/>
    </xf>
    <xf numFmtId="0" fontId="39" fillId="0" borderId="75" xfId="0" applyFont="1" applyBorder="1" applyProtection="1">
      <protection hidden="1"/>
    </xf>
    <xf numFmtId="2" fontId="45" fillId="0" borderId="52" xfId="0" applyNumberFormat="1" applyFont="1" applyBorder="1" applyAlignment="1">
      <alignment horizontal="center" vertical="center"/>
    </xf>
    <xf numFmtId="2" fontId="45" fillId="0" borderId="55" xfId="0" applyNumberFormat="1" applyFont="1" applyBorder="1" applyAlignment="1">
      <alignment horizontal="center" vertical="center"/>
    </xf>
    <xf numFmtId="2" fontId="45" fillId="2" borderId="270" xfId="1" applyNumberFormat="1" applyFont="1" applyFill="1" applyBorder="1" applyAlignment="1" applyProtection="1">
      <alignment horizontal="center" vertical="center"/>
      <protection hidden="1"/>
    </xf>
    <xf numFmtId="2" fontId="45" fillId="0" borderId="76" xfId="0" applyNumberFormat="1" applyFont="1" applyBorder="1" applyAlignment="1">
      <alignment horizontal="center" vertical="center"/>
    </xf>
    <xf numFmtId="2" fontId="45" fillId="0" borderId="53" xfId="0" applyNumberFormat="1" applyFont="1" applyBorder="1" applyAlignment="1">
      <alignment horizontal="center" vertical="center"/>
    </xf>
    <xf numFmtId="2" fontId="45" fillId="2" borderId="112" xfId="1" applyNumberFormat="1" applyFont="1" applyFill="1" applyBorder="1" applyAlignment="1" applyProtection="1">
      <alignment horizontal="center" vertical="center"/>
      <protection hidden="1"/>
    </xf>
    <xf numFmtId="0" fontId="50" fillId="0" borderId="0" xfId="0" applyFont="1" applyAlignment="1" applyProtection="1">
      <alignment horizontal="center" vertical="center"/>
      <protection hidden="1"/>
    </xf>
    <xf numFmtId="2" fontId="45" fillId="2" borderId="3" xfId="1" applyNumberFormat="1" applyFont="1" applyFill="1" applyBorder="1" applyAlignment="1" applyProtection="1">
      <alignment horizontal="center" vertical="center"/>
      <protection hidden="1"/>
    </xf>
    <xf numFmtId="49" fontId="47" fillId="2" borderId="24" xfId="0" applyNumberFormat="1" applyFont="1" applyFill="1" applyBorder="1" applyAlignment="1">
      <alignment horizontal="center" vertical="center" wrapText="1"/>
    </xf>
    <xf numFmtId="0" fontId="47" fillId="2" borderId="24" xfId="0" applyFont="1" applyFill="1" applyBorder="1" applyAlignment="1">
      <alignment horizontal="center" vertical="center"/>
    </xf>
    <xf numFmtId="0" fontId="43" fillId="0" borderId="0" xfId="0" applyFont="1" applyAlignment="1">
      <alignment horizontal="center" vertical="center"/>
    </xf>
    <xf numFmtId="0" fontId="39" fillId="2" borderId="0" xfId="0" applyFont="1" applyFill="1" applyAlignment="1" applyProtection="1">
      <alignment horizontal="center" vertical="center" wrapText="1"/>
      <protection hidden="1"/>
    </xf>
    <xf numFmtId="1" fontId="39" fillId="0" borderId="0" xfId="0" applyNumberFormat="1" applyFont="1" applyAlignment="1" applyProtection="1">
      <alignment horizontal="center" vertical="center"/>
      <protection hidden="1"/>
    </xf>
    <xf numFmtId="49" fontId="47" fillId="2" borderId="24" xfId="0" applyNumberFormat="1" applyFont="1" applyFill="1" applyBorder="1" applyAlignment="1">
      <alignment horizontal="center" vertical="center"/>
    </xf>
    <xf numFmtId="164" fontId="56" fillId="0" borderId="0" xfId="0" applyNumberFormat="1" applyFont="1" applyAlignment="1" applyProtection="1">
      <alignment horizontal="left" vertical="top"/>
      <protection hidden="1"/>
    </xf>
    <xf numFmtId="164" fontId="39" fillId="0" borderId="0" xfId="0" applyNumberFormat="1" applyFont="1" applyAlignment="1" applyProtection="1">
      <alignment horizontal="left" vertical="top"/>
      <protection hidden="1"/>
    </xf>
    <xf numFmtId="1" fontId="47" fillId="2" borderId="25" xfId="0" applyNumberFormat="1" applyFont="1" applyFill="1" applyBorder="1" applyAlignment="1">
      <alignment horizontal="center" vertical="center"/>
    </xf>
    <xf numFmtId="0" fontId="47" fillId="2" borderId="25" xfId="0" applyFont="1" applyFill="1" applyBorder="1" applyAlignment="1">
      <alignment horizontal="center" vertical="center" wrapText="1"/>
    </xf>
    <xf numFmtId="1" fontId="39" fillId="0" borderId="0" xfId="0" applyNumberFormat="1" applyFont="1" applyProtection="1">
      <protection hidden="1"/>
    </xf>
    <xf numFmtId="14" fontId="47" fillId="2" borderId="24" xfId="0" applyNumberFormat="1" applyFont="1" applyFill="1" applyBorder="1" applyAlignment="1">
      <alignment horizontal="center" vertical="center"/>
    </xf>
    <xf numFmtId="1" fontId="47" fillId="2" borderId="24" xfId="0" applyNumberFormat="1" applyFont="1" applyFill="1" applyBorder="1" applyAlignment="1">
      <alignment horizontal="center" vertical="top"/>
    </xf>
    <xf numFmtId="49" fontId="47" fillId="2" borderId="24" xfId="0" applyNumberFormat="1" applyFont="1" applyFill="1" applyBorder="1" applyAlignment="1">
      <alignment horizontal="center" vertical="top" wrapText="1"/>
    </xf>
    <xf numFmtId="49" fontId="47" fillId="2" borderId="24" xfId="0" applyNumberFormat="1" applyFont="1" applyFill="1" applyBorder="1" applyAlignment="1">
      <alignment horizontal="center" vertical="top"/>
    </xf>
    <xf numFmtId="0" fontId="47" fillId="2" borderId="24" xfId="0" applyFont="1" applyFill="1" applyBorder="1" applyAlignment="1">
      <alignment horizontal="center"/>
    </xf>
    <xf numFmtId="1" fontId="39" fillId="0" borderId="0" xfId="0" applyNumberFormat="1" applyFont="1" applyAlignment="1" applyProtection="1">
      <alignment horizontal="center" vertical="top"/>
      <protection hidden="1"/>
    </xf>
    <xf numFmtId="1" fontId="39" fillId="0" borderId="0" xfId="0" applyNumberFormat="1" applyFont="1" applyAlignment="1" applyProtection="1">
      <alignment horizontal="right" vertical="top"/>
      <protection hidden="1"/>
    </xf>
    <xf numFmtId="0" fontId="39" fillId="0" borderId="0" xfId="0" applyFont="1" applyAlignment="1" applyProtection="1">
      <alignment horizontal="right"/>
      <protection hidden="1"/>
    </xf>
    <xf numFmtId="0" fontId="47" fillId="2" borderId="26" xfId="0" applyFont="1" applyFill="1" applyBorder="1" applyAlignment="1">
      <alignment horizontal="center" vertical="top" wrapText="1"/>
    </xf>
    <xf numFmtId="0" fontId="47" fillId="2" borderId="27" xfId="0" applyFont="1" applyFill="1" applyBorder="1" applyAlignment="1">
      <alignment horizontal="center" vertical="top" wrapText="1"/>
    </xf>
    <xf numFmtId="0" fontId="47" fillId="2" borderId="0" xfId="0" applyFont="1" applyFill="1" applyAlignment="1">
      <alignment horizontal="center" vertical="top" wrapText="1"/>
    </xf>
    <xf numFmtId="1" fontId="47" fillId="2" borderId="0" xfId="0" applyNumberFormat="1" applyFont="1" applyFill="1" applyAlignment="1">
      <alignment horizontal="center" vertical="top" shrinkToFit="1"/>
    </xf>
    <xf numFmtId="1" fontId="47" fillId="2" borderId="28" xfId="0" applyNumberFormat="1" applyFont="1" applyFill="1" applyBorder="1" applyAlignment="1">
      <alignment horizontal="center" vertical="top" shrinkToFit="1"/>
    </xf>
    <xf numFmtId="1" fontId="47" fillId="2" borderId="24" xfId="0" applyNumberFormat="1" applyFont="1" applyFill="1" applyBorder="1" applyAlignment="1">
      <alignment horizontal="center" vertical="center" shrinkToFit="1"/>
    </xf>
    <xf numFmtId="0" fontId="47" fillId="2" borderId="29" xfId="0" applyFont="1" applyFill="1" applyBorder="1" applyAlignment="1">
      <alignment horizontal="center" vertical="top" wrapText="1"/>
    </xf>
    <xf numFmtId="1" fontId="47" fillId="2" borderId="29" xfId="0" applyNumberFormat="1" applyFont="1" applyFill="1" applyBorder="1" applyAlignment="1">
      <alignment horizontal="center" vertical="top" shrinkToFit="1"/>
    </xf>
    <xf numFmtId="1" fontId="47" fillId="2" borderId="30" xfId="0" applyNumberFormat="1" applyFont="1" applyFill="1" applyBorder="1" applyAlignment="1">
      <alignment horizontal="center" vertical="top" shrinkToFit="1"/>
    </xf>
    <xf numFmtId="1" fontId="47" fillId="2" borderId="31" xfId="0" applyNumberFormat="1" applyFont="1" applyFill="1" applyBorder="1" applyAlignment="1">
      <alignment horizontal="center" vertical="top" shrinkToFit="1"/>
    </xf>
    <xf numFmtId="0" fontId="47" fillId="2" borderId="31" xfId="0" applyFont="1" applyFill="1" applyBorder="1" applyAlignment="1">
      <alignment horizontal="center" vertical="top" wrapText="1"/>
    </xf>
    <xf numFmtId="1" fontId="47" fillId="2" borderId="32" xfId="0" applyNumberFormat="1" applyFont="1" applyFill="1" applyBorder="1" applyAlignment="1">
      <alignment horizontal="center" vertical="top" shrinkToFit="1"/>
    </xf>
    <xf numFmtId="1" fontId="47" fillId="2" borderId="33" xfId="0" applyNumberFormat="1" applyFont="1" applyFill="1" applyBorder="1" applyAlignment="1">
      <alignment horizontal="center" vertical="top" shrinkToFit="1"/>
    </xf>
    <xf numFmtId="0" fontId="47" fillId="2" borderId="33" xfId="0" applyFont="1" applyFill="1" applyBorder="1" applyAlignment="1">
      <alignment horizontal="center" vertical="top" wrapText="1"/>
    </xf>
    <xf numFmtId="1" fontId="47" fillId="2" borderId="34" xfId="0" applyNumberFormat="1" applyFont="1" applyFill="1" applyBorder="1" applyAlignment="1">
      <alignment horizontal="center" vertical="top" shrinkToFit="1"/>
    </xf>
    <xf numFmtId="0" fontId="47" fillId="2" borderId="35" xfId="0" applyFont="1" applyFill="1" applyBorder="1" applyAlignment="1">
      <alignment horizontal="center" vertical="top" wrapText="1"/>
    </xf>
    <xf numFmtId="1" fontId="47" fillId="2" borderId="35" xfId="0" applyNumberFormat="1" applyFont="1" applyFill="1" applyBorder="1" applyAlignment="1">
      <alignment horizontal="center" vertical="top" shrinkToFit="1"/>
    </xf>
    <xf numFmtId="1" fontId="47" fillId="2" borderId="36" xfId="0" applyNumberFormat="1" applyFont="1" applyFill="1" applyBorder="1" applyAlignment="1">
      <alignment horizontal="center" vertical="top" shrinkToFit="1"/>
    </xf>
    <xf numFmtId="1" fontId="47" fillId="2" borderId="37" xfId="0" applyNumberFormat="1" applyFont="1" applyFill="1" applyBorder="1" applyAlignment="1">
      <alignment horizontal="center" vertical="top" shrinkToFit="1"/>
    </xf>
    <xf numFmtId="1" fontId="47" fillId="2" borderId="38" xfId="0" applyNumberFormat="1" applyFont="1" applyFill="1" applyBorder="1" applyAlignment="1">
      <alignment horizontal="center" vertical="top" shrinkToFit="1"/>
    </xf>
    <xf numFmtId="0" fontId="47" fillId="2" borderId="39" xfId="0" applyFont="1" applyFill="1" applyBorder="1" applyAlignment="1">
      <alignment horizontal="center" vertical="top" wrapText="1"/>
    </xf>
    <xf numFmtId="1" fontId="47" fillId="2" borderId="39" xfId="0" applyNumberFormat="1" applyFont="1" applyFill="1" applyBorder="1" applyAlignment="1">
      <alignment horizontal="center" vertical="top" shrinkToFit="1"/>
    </xf>
    <xf numFmtId="0" fontId="47" fillId="2" borderId="40" xfId="0" applyFont="1" applyFill="1" applyBorder="1" applyAlignment="1">
      <alignment horizontal="center" vertical="center" wrapText="1"/>
    </xf>
    <xf numFmtId="0" fontId="47" fillId="2" borderId="41" xfId="0" applyFont="1" applyFill="1" applyBorder="1" applyAlignment="1">
      <alignment horizontal="center" vertical="top" wrapText="1"/>
    </xf>
    <xf numFmtId="1" fontId="47" fillId="2" borderId="41" xfId="0" applyNumberFormat="1" applyFont="1" applyFill="1" applyBorder="1" applyAlignment="1">
      <alignment horizontal="center" vertical="top" shrinkToFit="1"/>
    </xf>
    <xf numFmtId="1" fontId="47" fillId="2" borderId="42" xfId="0" applyNumberFormat="1" applyFont="1" applyFill="1" applyBorder="1" applyAlignment="1">
      <alignment horizontal="center" vertical="top" shrinkToFit="1"/>
    </xf>
    <xf numFmtId="1" fontId="47" fillId="2" borderId="43" xfId="0" applyNumberFormat="1" applyFont="1" applyFill="1" applyBorder="1" applyAlignment="1">
      <alignment horizontal="center" vertical="top" shrinkToFit="1"/>
    </xf>
    <xf numFmtId="0" fontId="47" fillId="2" borderId="44" xfId="0" applyFont="1" applyFill="1" applyBorder="1" applyAlignment="1">
      <alignment horizontal="center" vertical="top" wrapText="1"/>
    </xf>
    <xf numFmtId="0" fontId="47" fillId="2" borderId="45" xfId="0" applyFont="1" applyFill="1" applyBorder="1" applyAlignment="1">
      <alignment horizontal="center" vertical="top" wrapText="1"/>
    </xf>
    <xf numFmtId="1" fontId="39" fillId="2" borderId="0" xfId="0" applyNumberFormat="1" applyFont="1" applyFill="1" applyAlignment="1" applyProtection="1">
      <alignment horizontal="center" vertical="center"/>
      <protection hidden="1"/>
    </xf>
    <xf numFmtId="164" fontId="56" fillId="0" borderId="0" xfId="0" applyNumberFormat="1" applyFont="1" applyAlignment="1" applyProtection="1">
      <alignment horizontal="center" vertical="center"/>
      <protection hidden="1"/>
    </xf>
    <xf numFmtId="164" fontId="39" fillId="0" borderId="0" xfId="0" applyNumberFormat="1" applyFont="1" applyAlignment="1" applyProtection="1">
      <alignment horizontal="center" vertical="center"/>
      <protection hidden="1"/>
    </xf>
    <xf numFmtId="0" fontId="39" fillId="2" borderId="1" xfId="0" applyFont="1" applyFill="1" applyBorder="1" applyAlignment="1" applyProtection="1">
      <alignment horizontal="center" vertical="center" wrapText="1"/>
      <protection hidden="1"/>
    </xf>
    <xf numFmtId="49" fontId="47" fillId="2" borderId="24" xfId="0" applyNumberFormat="1" applyFont="1" applyFill="1" applyBorder="1" applyAlignment="1">
      <alignment horizontal="center"/>
    </xf>
    <xf numFmtId="174" fontId="47" fillId="2" borderId="24" xfId="0" applyNumberFormat="1" applyFont="1" applyFill="1" applyBorder="1" applyAlignment="1">
      <alignment horizontal="center" vertical="center"/>
    </xf>
    <xf numFmtId="9" fontId="39" fillId="0" borderId="24" xfId="0" applyNumberFormat="1" applyFont="1" applyBorder="1" applyAlignment="1" applyProtection="1">
      <alignment horizontal="center" vertical="center"/>
      <protection hidden="1"/>
    </xf>
    <xf numFmtId="175" fontId="39" fillId="0" borderId="24" xfId="0" applyNumberFormat="1" applyFont="1" applyBorder="1" applyAlignment="1" applyProtection="1">
      <alignment horizontal="center" vertical="center"/>
      <protection hidden="1"/>
    </xf>
    <xf numFmtId="1" fontId="39" fillId="0" borderId="24" xfId="0" applyNumberFormat="1" applyFont="1" applyBorder="1" applyAlignment="1" applyProtection="1">
      <alignment horizontal="center" vertical="center" wrapText="1"/>
      <protection hidden="1"/>
    </xf>
    <xf numFmtId="176" fontId="39" fillId="0" borderId="24" xfId="0" applyNumberFormat="1" applyFont="1" applyBorder="1" applyAlignment="1" applyProtection="1">
      <alignment horizontal="center" vertical="center"/>
      <protection hidden="1"/>
    </xf>
    <xf numFmtId="174" fontId="39" fillId="0" borderId="24" xfId="0" applyNumberFormat="1" applyFont="1" applyBorder="1" applyAlignment="1" applyProtection="1">
      <alignment horizontal="center" vertical="center"/>
      <protection hidden="1"/>
    </xf>
    <xf numFmtId="1" fontId="39" fillId="0" borderId="0" xfId="0" applyNumberFormat="1" applyFont="1" applyAlignment="1" applyProtection="1">
      <alignment horizontal="left" vertical="top"/>
      <protection hidden="1"/>
    </xf>
    <xf numFmtId="0" fontId="39" fillId="0" borderId="0" xfId="0" applyFont="1" applyAlignment="1" applyProtection="1">
      <alignment horizontal="center"/>
      <protection hidden="1"/>
    </xf>
    <xf numFmtId="1" fontId="39" fillId="0" borderId="24" xfId="0" applyNumberFormat="1" applyFont="1" applyBorder="1" applyAlignment="1" applyProtection="1">
      <alignment horizontal="center"/>
      <protection hidden="1"/>
    </xf>
    <xf numFmtId="0" fontId="39" fillId="0" borderId="24" xfId="0" applyFont="1" applyBorder="1" applyAlignment="1" applyProtection="1">
      <alignment horizontal="center" wrapText="1"/>
      <protection hidden="1"/>
    </xf>
    <xf numFmtId="175" fontId="39" fillId="0" borderId="24" xfId="0" applyNumberFormat="1" applyFont="1" applyBorder="1" applyAlignment="1" applyProtection="1">
      <alignment horizontal="center"/>
      <protection hidden="1"/>
    </xf>
    <xf numFmtId="0" fontId="39" fillId="0" borderId="25" xfId="0" applyFont="1" applyBorder="1" applyAlignment="1" applyProtection="1">
      <alignment horizontal="center" vertical="center" wrapText="1"/>
      <protection hidden="1"/>
    </xf>
    <xf numFmtId="0" fontId="39" fillId="0" borderId="0" xfId="0" applyFont="1" applyAlignment="1" applyProtection="1">
      <alignment horizontal="left" vertical="center"/>
      <protection hidden="1"/>
    </xf>
    <xf numFmtId="0" fontId="39" fillId="0" borderId="24" xfId="0" applyFont="1" applyBorder="1" applyAlignment="1" applyProtection="1">
      <alignment horizontal="center" vertical="top" wrapText="1"/>
      <protection hidden="1"/>
    </xf>
    <xf numFmtId="1" fontId="39" fillId="0" borderId="24" xfId="0" applyNumberFormat="1" applyFont="1" applyBorder="1" applyAlignment="1" applyProtection="1">
      <alignment horizontal="center" vertical="top"/>
      <protection hidden="1"/>
    </xf>
    <xf numFmtId="0" fontId="39" fillId="0" borderId="24" xfId="0" applyFont="1" applyBorder="1" applyAlignment="1" applyProtection="1">
      <alignment horizontal="center" vertical="top"/>
      <protection hidden="1"/>
    </xf>
    <xf numFmtId="175" fontId="39" fillId="0" borderId="24" xfId="0" applyNumberFormat="1" applyFont="1" applyBorder="1" applyAlignment="1" applyProtection="1">
      <alignment horizontal="center" vertical="top"/>
      <protection hidden="1"/>
    </xf>
    <xf numFmtId="9" fontId="39" fillId="0" borderId="0" xfId="0" applyNumberFormat="1" applyFont="1" applyAlignment="1" applyProtection="1">
      <alignment horizontal="left" vertical="top"/>
      <protection hidden="1"/>
    </xf>
    <xf numFmtId="2" fontId="39" fillId="0" borderId="24" xfId="0" applyNumberFormat="1" applyFont="1" applyBorder="1" applyAlignment="1" applyProtection="1">
      <alignment horizontal="center" vertical="top"/>
      <protection hidden="1"/>
    </xf>
    <xf numFmtId="174" fontId="39" fillId="0" borderId="24" xfId="0" applyNumberFormat="1" applyFont="1" applyBorder="1" applyAlignment="1" applyProtection="1">
      <alignment horizontal="center" vertical="top"/>
      <protection hidden="1"/>
    </xf>
    <xf numFmtId="0" fontId="39" fillId="0" borderId="24" xfId="0" applyFont="1" applyBorder="1" applyAlignment="1" applyProtection="1">
      <alignment horizontal="left" vertical="top"/>
      <protection hidden="1"/>
    </xf>
    <xf numFmtId="0" fontId="56" fillId="0" borderId="0" xfId="0" applyFont="1" applyAlignment="1" applyProtection="1">
      <alignment horizontal="left" vertical="top"/>
      <protection hidden="1"/>
    </xf>
    <xf numFmtId="166" fontId="39" fillId="0" borderId="0" xfId="0" applyNumberFormat="1" applyFont="1" applyAlignment="1" applyProtection="1">
      <alignment horizontal="left" vertical="top"/>
      <protection hidden="1"/>
    </xf>
    <xf numFmtId="9" fontId="56" fillId="0" borderId="0" xfId="0" applyNumberFormat="1" applyFont="1" applyAlignment="1" applyProtection="1">
      <alignment horizontal="left" vertical="top"/>
      <protection hidden="1"/>
    </xf>
    <xf numFmtId="0" fontId="39" fillId="0" borderId="0" xfId="0" applyFont="1" applyAlignment="1" applyProtection="1">
      <alignment horizontal="right" vertical="center"/>
      <protection hidden="1"/>
    </xf>
    <xf numFmtId="1" fontId="14" fillId="3" borderId="21" xfId="0" applyNumberFormat="1" applyFont="1" applyFill="1" applyBorder="1" applyAlignment="1" applyProtection="1">
      <alignment horizontal="center" vertical="center"/>
      <protection locked="0" hidden="1"/>
    </xf>
    <xf numFmtId="0" fontId="30" fillId="8" borderId="20" xfId="0" applyFont="1" applyFill="1" applyBorder="1" applyAlignment="1" applyProtection="1">
      <alignment horizontal="center" vertical="center"/>
      <protection hidden="1"/>
    </xf>
    <xf numFmtId="0" fontId="29" fillId="9" borderId="9" xfId="0" applyFont="1" applyFill="1" applyBorder="1" applyAlignment="1" applyProtection="1">
      <alignment horizontal="center" vertical="center"/>
      <protection hidden="1"/>
    </xf>
    <xf numFmtId="0" fontId="31" fillId="6" borderId="9" xfId="0" applyFont="1" applyFill="1" applyBorder="1" applyAlignment="1" applyProtection="1">
      <alignment horizontal="center" vertical="center"/>
      <protection hidden="1"/>
    </xf>
    <xf numFmtId="0" fontId="30" fillId="8" borderId="9" xfId="0" applyFont="1" applyFill="1" applyBorder="1" applyAlignment="1" applyProtection="1">
      <alignment horizontal="center" vertical="center"/>
      <protection hidden="1"/>
    </xf>
    <xf numFmtId="0" fontId="32" fillId="10" borderId="9" xfId="0" applyFont="1" applyFill="1" applyBorder="1" applyAlignment="1" applyProtection="1">
      <alignment horizontal="center" vertical="center"/>
      <protection hidden="1"/>
    </xf>
    <xf numFmtId="0" fontId="14" fillId="2" borderId="9" xfId="0" applyFont="1" applyFill="1" applyBorder="1" applyAlignment="1" applyProtection="1">
      <alignment horizontal="center" vertical="center"/>
      <protection hidden="1"/>
    </xf>
    <xf numFmtId="0" fontId="9" fillId="2" borderId="9" xfId="0" applyFont="1" applyFill="1" applyBorder="1" applyAlignment="1" applyProtection="1">
      <alignment horizontal="center" vertical="center"/>
      <protection hidden="1"/>
    </xf>
    <xf numFmtId="0" fontId="9" fillId="2" borderId="11" xfId="0" applyFont="1" applyFill="1" applyBorder="1" applyAlignment="1" applyProtection="1">
      <alignment horizontal="center" vertical="center"/>
      <protection hidden="1"/>
    </xf>
    <xf numFmtId="0" fontId="7" fillId="3" borderId="227" xfId="0" applyFont="1" applyFill="1" applyBorder="1" applyAlignment="1" applyProtection="1">
      <alignment horizontal="center" vertical="center" wrapText="1"/>
      <protection hidden="1"/>
    </xf>
    <xf numFmtId="0" fontId="14" fillId="2" borderId="22" xfId="0" applyFont="1" applyFill="1" applyBorder="1" applyAlignment="1" applyProtection="1">
      <alignment horizontal="center" vertical="center"/>
      <protection hidden="1"/>
    </xf>
    <xf numFmtId="0" fontId="14" fillId="2" borderId="23" xfId="0" applyFont="1" applyFill="1" applyBorder="1" applyAlignment="1" applyProtection="1">
      <alignment horizontal="center" vertical="center"/>
      <protection hidden="1"/>
    </xf>
    <xf numFmtId="0" fontId="14" fillId="2" borderId="8" xfId="0" applyFont="1" applyFill="1" applyBorder="1" applyAlignment="1" applyProtection="1">
      <alignment horizontal="center" vertical="center"/>
      <protection hidden="1"/>
    </xf>
    <xf numFmtId="0" fontId="10" fillId="2" borderId="10" xfId="0" applyFont="1" applyFill="1" applyBorder="1" applyAlignment="1" applyProtection="1">
      <alignment horizontal="center" vertical="center"/>
      <protection hidden="1"/>
    </xf>
    <xf numFmtId="0" fontId="10" fillId="2" borderId="11" xfId="0" applyFont="1" applyFill="1" applyBorder="1" applyAlignment="1" applyProtection="1">
      <alignment horizontal="center" vertical="center"/>
      <protection hidden="1"/>
    </xf>
    <xf numFmtId="1" fontId="14" fillId="3" borderId="280" xfId="0" applyNumberFormat="1" applyFont="1" applyFill="1" applyBorder="1" applyAlignment="1" applyProtection="1">
      <alignment horizontal="center" vertical="center"/>
      <protection hidden="1"/>
    </xf>
    <xf numFmtId="1" fontId="23" fillId="3" borderId="281" xfId="0" applyNumberFormat="1" applyFont="1" applyFill="1" applyBorder="1" applyAlignment="1" applyProtection="1">
      <alignment horizontal="center" vertical="center"/>
      <protection hidden="1"/>
    </xf>
    <xf numFmtId="1" fontId="23" fillId="3" borderId="282" xfId="0" applyNumberFormat="1" applyFont="1" applyFill="1" applyBorder="1" applyAlignment="1" applyProtection="1">
      <alignment horizontal="center" vertical="center"/>
      <protection hidden="1"/>
    </xf>
    <xf numFmtId="1" fontId="14" fillId="3" borderId="281" xfId="0" applyNumberFormat="1" applyFont="1" applyFill="1" applyBorder="1" applyAlignment="1" applyProtection="1">
      <alignment horizontal="center" vertical="center"/>
      <protection hidden="1"/>
    </xf>
    <xf numFmtId="1" fontId="14" fillId="3" borderId="282" xfId="0" applyNumberFormat="1" applyFont="1" applyFill="1" applyBorder="1" applyAlignment="1" applyProtection="1">
      <alignment horizontal="center" vertical="center"/>
      <protection hidden="1"/>
    </xf>
    <xf numFmtId="9" fontId="16" fillId="2" borderId="85" xfId="0" applyNumberFormat="1" applyFont="1" applyFill="1" applyBorder="1" applyAlignment="1" applyProtection="1">
      <alignment horizontal="center" vertical="center"/>
      <protection hidden="1"/>
    </xf>
    <xf numFmtId="9" fontId="16" fillId="2" borderId="86" xfId="0" applyNumberFormat="1" applyFont="1" applyFill="1" applyBorder="1" applyAlignment="1" applyProtection="1">
      <alignment horizontal="center" vertical="center"/>
      <protection hidden="1"/>
    </xf>
    <xf numFmtId="0" fontId="9" fillId="11" borderId="15" xfId="0" applyFont="1" applyFill="1" applyBorder="1" applyAlignment="1" applyProtection="1">
      <alignment horizontal="center" vertical="center"/>
      <protection hidden="1"/>
    </xf>
    <xf numFmtId="0" fontId="9" fillId="11" borderId="16" xfId="0" applyFont="1" applyFill="1" applyBorder="1" applyAlignment="1" applyProtection="1">
      <alignment horizontal="center" vertical="center"/>
      <protection hidden="1"/>
    </xf>
    <xf numFmtId="0" fontId="8" fillId="2" borderId="0" xfId="0" applyFont="1" applyFill="1" applyProtection="1">
      <protection hidden="1"/>
    </xf>
    <xf numFmtId="1" fontId="8" fillId="2" borderId="0" xfId="0" applyNumberFormat="1" applyFont="1" applyFill="1" applyAlignment="1" applyProtection="1">
      <alignment horizontal="center" vertical="center"/>
      <protection hidden="1"/>
    </xf>
    <xf numFmtId="0" fontId="12" fillId="0" borderId="0" xfId="0" applyFont="1" applyAlignment="1" applyProtection="1">
      <alignment horizontal="center"/>
      <protection hidden="1"/>
    </xf>
    <xf numFmtId="0" fontId="0" fillId="0" borderId="0" xfId="0" applyAlignment="1" applyProtection="1">
      <alignment horizontal="left"/>
      <protection hidden="1"/>
    </xf>
    <xf numFmtId="0" fontId="5" fillId="0" borderId="3" xfId="0" applyFont="1" applyBorder="1" applyAlignment="1" applyProtection="1">
      <alignment horizontal="left"/>
      <protection hidden="1"/>
    </xf>
    <xf numFmtId="0" fontId="12" fillId="0" borderId="0" xfId="0" applyFont="1" applyAlignment="1" applyProtection="1">
      <alignment horizontal="left"/>
      <protection hidden="1"/>
    </xf>
    <xf numFmtId="179" fontId="15" fillId="0" borderId="0" xfId="0" applyNumberFormat="1" applyFont="1" applyAlignment="1" applyProtection="1">
      <alignment horizontal="center" vertical="center"/>
      <protection hidden="1"/>
    </xf>
    <xf numFmtId="180" fontId="15" fillId="0" borderId="0" xfId="0" applyNumberFormat="1" applyFont="1" applyAlignment="1" applyProtection="1">
      <alignment horizontal="center" vertical="center"/>
      <protection hidden="1"/>
    </xf>
    <xf numFmtId="0" fontId="11" fillId="2" borderId="6" xfId="0" applyFont="1" applyFill="1" applyBorder="1" applyAlignment="1" applyProtection="1">
      <alignment horizontal="center"/>
      <protection hidden="1"/>
    </xf>
    <xf numFmtId="0" fontId="8" fillId="2" borderId="0" xfId="0" applyFont="1" applyFill="1" applyAlignment="1" applyProtection="1">
      <alignment horizontal="center"/>
      <protection hidden="1"/>
    </xf>
    <xf numFmtId="0" fontId="8" fillId="2" borderId="0" xfId="0" applyFont="1" applyFill="1" applyAlignment="1" applyProtection="1">
      <alignment horizontal="left"/>
      <protection hidden="1"/>
    </xf>
    <xf numFmtId="0" fontId="42" fillId="0" borderId="0" xfId="0" applyFont="1" applyAlignment="1" applyProtection="1">
      <alignment horizontal="center" vertical="center"/>
      <protection hidden="1"/>
    </xf>
    <xf numFmtId="1" fontId="42" fillId="0" borderId="0" xfId="0" applyNumberFormat="1" applyFont="1" applyAlignment="1" applyProtection="1">
      <alignment horizontal="center" vertical="center"/>
      <protection hidden="1"/>
    </xf>
    <xf numFmtId="0" fontId="44" fillId="0" borderId="284" xfId="0" applyFont="1" applyBorder="1" applyAlignment="1" applyProtection="1">
      <alignment horizontal="left" vertical="center"/>
      <protection hidden="1"/>
    </xf>
    <xf numFmtId="0" fontId="37" fillId="0" borderId="0" xfId="0" applyFont="1" applyProtection="1">
      <protection locked="0" hidden="1"/>
    </xf>
    <xf numFmtId="1" fontId="44" fillId="0" borderId="284" xfId="0" applyNumberFormat="1" applyFont="1" applyBorder="1" applyAlignment="1" applyProtection="1">
      <alignment horizontal="center" vertical="center"/>
      <protection hidden="1"/>
    </xf>
    <xf numFmtId="0" fontId="44" fillId="0" borderId="0" xfId="0" applyFont="1" applyAlignment="1" applyProtection="1">
      <alignment horizontal="left" vertical="center"/>
      <protection locked="0" hidden="1"/>
    </xf>
    <xf numFmtId="0" fontId="44" fillId="0" borderId="285" xfId="0" applyFont="1" applyBorder="1" applyAlignment="1" applyProtection="1">
      <alignment horizontal="left" vertical="center"/>
      <protection hidden="1"/>
    </xf>
    <xf numFmtId="1" fontId="44" fillId="0" borderId="285" xfId="0" applyNumberFormat="1" applyFont="1" applyBorder="1" applyAlignment="1" applyProtection="1">
      <alignment horizontal="left" vertical="center"/>
      <protection hidden="1"/>
    </xf>
    <xf numFmtId="1" fontId="44" fillId="0" borderId="285" xfId="0" applyNumberFormat="1" applyFont="1" applyBorder="1" applyAlignment="1" applyProtection="1">
      <alignment horizontal="center" vertical="center"/>
      <protection hidden="1"/>
    </xf>
    <xf numFmtId="1" fontId="42" fillId="0" borderId="285" xfId="0" applyNumberFormat="1" applyFont="1" applyBorder="1" applyAlignment="1" applyProtection="1">
      <alignment horizontal="center" vertical="center"/>
      <protection hidden="1"/>
    </xf>
    <xf numFmtId="0" fontId="42" fillId="0" borderId="285" xfId="0" applyFont="1" applyBorder="1" applyAlignment="1" applyProtection="1">
      <alignment horizontal="center" vertical="center"/>
      <protection hidden="1"/>
    </xf>
    <xf numFmtId="0" fontId="42" fillId="0" borderId="285" xfId="0" applyFont="1" applyBorder="1" applyAlignment="1" applyProtection="1">
      <alignment horizontal="left" vertical="center"/>
      <protection hidden="1"/>
    </xf>
    <xf numFmtId="0" fontId="42" fillId="0" borderId="0" xfId="0" applyFont="1" applyAlignment="1" applyProtection="1">
      <alignment horizontal="center" vertical="center"/>
      <protection locked="0" hidden="1"/>
    </xf>
    <xf numFmtId="0" fontId="42" fillId="0" borderId="0" xfId="0" applyFont="1" applyAlignment="1" applyProtection="1">
      <alignment horizontal="left" vertical="center"/>
      <protection locked="0" hidden="1"/>
    </xf>
    <xf numFmtId="1" fontId="42" fillId="0" borderId="285" xfId="1" applyNumberFormat="1" applyFont="1" applyBorder="1" applyAlignment="1" applyProtection="1">
      <alignment horizontal="left" vertical="center"/>
      <protection hidden="1"/>
    </xf>
    <xf numFmtId="170" fontId="44" fillId="0" borderId="0" xfId="0" applyNumberFormat="1" applyFont="1" applyAlignment="1" applyProtection="1">
      <alignment horizontal="center" vertical="center"/>
      <protection locked="0" hidden="1"/>
    </xf>
    <xf numFmtId="170" fontId="44" fillId="0" borderId="285" xfId="0" applyNumberFormat="1" applyFont="1" applyBorder="1" applyAlignment="1" applyProtection="1">
      <alignment horizontal="left" vertical="center"/>
      <protection hidden="1"/>
    </xf>
    <xf numFmtId="1" fontId="44" fillId="0" borderId="285" xfId="1" applyNumberFormat="1" applyFont="1" applyBorder="1" applyAlignment="1" applyProtection="1">
      <alignment horizontal="center" vertical="center"/>
      <protection hidden="1"/>
    </xf>
    <xf numFmtId="170" fontId="44" fillId="0" borderId="286" xfId="0" applyNumberFormat="1" applyFont="1" applyBorder="1" applyAlignment="1" applyProtection="1">
      <alignment horizontal="left" vertical="center"/>
      <protection hidden="1"/>
    </xf>
    <xf numFmtId="1" fontId="44" fillId="0" borderId="286" xfId="1" applyNumberFormat="1" applyFont="1" applyBorder="1" applyAlignment="1" applyProtection="1">
      <alignment horizontal="center" vertical="center"/>
      <protection hidden="1"/>
    </xf>
    <xf numFmtId="170" fontId="44" fillId="0" borderId="0" xfId="0" applyNumberFormat="1" applyFont="1" applyAlignment="1" applyProtection="1">
      <alignment horizontal="left" vertical="center"/>
      <protection locked="0" hidden="1"/>
    </xf>
    <xf numFmtId="1" fontId="44" fillId="0" borderId="0" xfId="1" applyNumberFormat="1" applyFont="1" applyAlignment="1" applyProtection="1">
      <alignment horizontal="center" vertical="center"/>
      <protection locked="0" hidden="1"/>
    </xf>
    <xf numFmtId="1" fontId="44" fillId="0" borderId="0" xfId="1" applyNumberFormat="1" applyFont="1" applyAlignment="1" applyProtection="1">
      <alignment horizontal="center" vertical="center" wrapText="1"/>
      <protection locked="0" hidden="1"/>
    </xf>
    <xf numFmtId="1" fontId="44" fillId="0" borderId="0" xfId="0" applyNumberFormat="1" applyFont="1" applyAlignment="1" applyProtection="1">
      <alignment horizontal="center" vertical="center"/>
      <protection locked="0" hidden="1"/>
    </xf>
    <xf numFmtId="0" fontId="59" fillId="0" borderId="0" xfId="0" applyFont="1" applyAlignment="1" applyProtection="1">
      <alignment horizontal="center" vertical="center"/>
      <protection locked="0" hidden="1"/>
    </xf>
    <xf numFmtId="0" fontId="60" fillId="0" borderId="285" xfId="0" applyFont="1" applyBorder="1" applyAlignment="1" applyProtection="1">
      <alignment horizontal="center" vertical="center"/>
      <protection hidden="1"/>
    </xf>
    <xf numFmtId="0" fontId="61" fillId="0" borderId="0" xfId="0" applyFont="1" applyAlignment="1" applyProtection="1">
      <alignment horizontal="center" vertical="center"/>
      <protection hidden="1"/>
    </xf>
    <xf numFmtId="0" fontId="62" fillId="0" borderId="285" xfId="0" applyFont="1" applyBorder="1" applyAlignment="1" applyProtection="1">
      <alignment horizontal="center" vertical="center"/>
      <protection hidden="1"/>
    </xf>
    <xf numFmtId="170" fontId="62" fillId="0" borderId="285" xfId="0" applyNumberFormat="1" applyFont="1" applyBorder="1" applyAlignment="1" applyProtection="1">
      <alignment horizontal="center" vertical="center"/>
      <protection hidden="1"/>
    </xf>
    <xf numFmtId="0" fontId="37" fillId="0" borderId="0" xfId="0" applyFont="1" applyAlignment="1">
      <alignment horizontal="fill"/>
    </xf>
    <xf numFmtId="0" fontId="37" fillId="0" borderId="0" xfId="0" applyFont="1" applyAlignment="1">
      <alignment horizontal="right"/>
    </xf>
    <xf numFmtId="1" fontId="42" fillId="0" borderId="0" xfId="0" applyNumberFormat="1" applyFont="1" applyAlignment="1" applyProtection="1">
      <alignment horizontal="center" vertical="center"/>
      <protection locked="0" hidden="1"/>
    </xf>
    <xf numFmtId="0" fontId="42" fillId="0" borderId="0" xfId="0" applyFont="1" applyProtection="1">
      <protection locked="0" hidden="1"/>
    </xf>
    <xf numFmtId="0" fontId="44" fillId="0" borderId="285" xfId="0" applyFont="1" applyBorder="1" applyAlignment="1" applyProtection="1">
      <alignment vertical="center"/>
      <protection hidden="1"/>
    </xf>
    <xf numFmtId="182" fontId="42" fillId="0" borderId="0" xfId="0" applyNumberFormat="1" applyFont="1" applyAlignment="1" applyProtection="1">
      <alignment horizontal="center" vertical="center"/>
      <protection hidden="1"/>
    </xf>
    <xf numFmtId="0" fontId="42" fillId="0" borderId="0" xfId="0" applyFont="1" applyAlignment="1" applyProtection="1">
      <alignment vertical="center"/>
      <protection locked="0" hidden="1"/>
    </xf>
    <xf numFmtId="1" fontId="42" fillId="0" borderId="285" xfId="0" applyNumberFormat="1" applyFont="1" applyBorder="1" applyAlignment="1" applyProtection="1">
      <alignment horizontal="left" vertical="center"/>
      <protection hidden="1"/>
    </xf>
    <xf numFmtId="0" fontId="42" fillId="0" borderId="0" xfId="0" applyFont="1" applyAlignment="1" applyProtection="1">
      <alignment horizontal="left" vertical="center"/>
      <protection hidden="1"/>
    </xf>
    <xf numFmtId="182" fontId="42" fillId="0" borderId="0" xfId="0" applyNumberFormat="1" applyFont="1" applyAlignment="1" applyProtection="1">
      <alignment horizontal="left" vertical="center"/>
      <protection hidden="1"/>
    </xf>
    <xf numFmtId="0" fontId="42" fillId="0" borderId="0" xfId="0" applyFont="1" applyAlignment="1" applyProtection="1">
      <alignment vertical="center"/>
      <protection hidden="1"/>
    </xf>
    <xf numFmtId="1" fontId="44" fillId="0" borderId="285" xfId="1" applyNumberFormat="1" applyFont="1" applyBorder="1" applyAlignment="1" applyProtection="1">
      <alignment vertical="center"/>
      <protection hidden="1"/>
    </xf>
    <xf numFmtId="1" fontId="44" fillId="0" borderId="286" xfId="1" applyNumberFormat="1" applyFont="1" applyBorder="1" applyAlignment="1" applyProtection="1">
      <alignment vertical="center"/>
      <protection hidden="1"/>
    </xf>
    <xf numFmtId="1" fontId="44" fillId="0" borderId="0" xfId="1" applyNumberFormat="1" applyFont="1" applyAlignment="1" applyProtection="1">
      <alignment vertical="center"/>
      <protection locked="0" hidden="1"/>
    </xf>
    <xf numFmtId="1" fontId="44" fillId="0" borderId="0" xfId="1" applyNumberFormat="1" applyFont="1" applyAlignment="1" applyProtection="1">
      <alignment vertical="center" wrapText="1"/>
      <protection locked="0" hidden="1"/>
    </xf>
    <xf numFmtId="0" fontId="44" fillId="0" borderId="0" xfId="0" applyFont="1" applyAlignment="1" applyProtection="1">
      <alignment vertical="center"/>
      <protection locked="0" hidden="1"/>
    </xf>
    <xf numFmtId="0" fontId="44" fillId="0" borderId="0" xfId="0" applyFont="1" applyAlignment="1" applyProtection="1">
      <alignment horizontal="center" vertical="center"/>
      <protection hidden="1"/>
    </xf>
    <xf numFmtId="3" fontId="44" fillId="0" borderId="0" xfId="0" applyNumberFormat="1" applyFont="1" applyAlignment="1" applyProtection="1">
      <alignment horizontal="center" vertical="center"/>
      <protection hidden="1"/>
    </xf>
    <xf numFmtId="0" fontId="37" fillId="0" borderId="0" xfId="0" applyFont="1" applyAlignment="1" applyProtection="1">
      <alignment horizontal="center"/>
      <protection hidden="1"/>
    </xf>
    <xf numFmtId="181" fontId="42" fillId="0" borderId="0" xfId="0" applyNumberFormat="1" applyFont="1" applyProtection="1">
      <protection hidden="1"/>
    </xf>
    <xf numFmtId="0" fontId="63" fillId="0" borderId="0" xfId="0" applyFont="1" applyAlignment="1" applyProtection="1">
      <alignment horizontal="center" vertical="center"/>
      <protection hidden="1"/>
    </xf>
    <xf numFmtId="0" fontId="9" fillId="3" borderId="79" xfId="0" applyFont="1" applyFill="1" applyBorder="1" applyAlignment="1" applyProtection="1">
      <alignment horizontal="center" vertical="center"/>
      <protection locked="0" hidden="1"/>
    </xf>
    <xf numFmtId="1" fontId="42" fillId="0" borderId="0" xfId="0" applyNumberFormat="1" applyFont="1" applyAlignment="1" applyProtection="1">
      <alignment horizontal="left" vertical="center"/>
      <protection locked="0" hidden="1"/>
    </xf>
    <xf numFmtId="0" fontId="42" fillId="0" borderId="0" xfId="0" applyFont="1" applyAlignment="1" applyProtection="1">
      <alignment horizontal="left"/>
      <protection locked="0" hidden="1"/>
    </xf>
    <xf numFmtId="1" fontId="42" fillId="0" borderId="0" xfId="0" applyNumberFormat="1" applyFont="1" applyAlignment="1" applyProtection="1">
      <alignment horizontal="left" vertical="center"/>
      <protection hidden="1"/>
    </xf>
    <xf numFmtId="0" fontId="64" fillId="0" borderId="0" xfId="0" applyFont="1" applyProtection="1">
      <protection hidden="1"/>
    </xf>
    <xf numFmtId="0" fontId="44" fillId="0" borderId="285" xfId="1" applyNumberFormat="1" applyFont="1" applyBorder="1" applyAlignment="1" applyProtection="1">
      <alignment horizontal="left" vertical="center"/>
      <protection hidden="1"/>
    </xf>
    <xf numFmtId="0" fontId="44" fillId="0" borderId="0" xfId="0" applyFont="1" applyAlignment="1" applyProtection="1">
      <alignment horizontal="left" vertical="center"/>
      <protection hidden="1"/>
    </xf>
    <xf numFmtId="0" fontId="44" fillId="0" borderId="286" xfId="0" applyFont="1" applyBorder="1" applyAlignment="1" applyProtection="1">
      <alignment horizontal="left" vertical="center"/>
      <protection hidden="1"/>
    </xf>
    <xf numFmtId="0" fontId="45" fillId="2" borderId="0" xfId="0" applyFont="1" applyFill="1" applyAlignment="1" applyProtection="1">
      <alignment horizontal="center" vertical="center"/>
      <protection hidden="1"/>
    </xf>
    <xf numFmtId="0" fontId="66" fillId="0" borderId="0" xfId="0" applyFont="1" applyAlignment="1" applyProtection="1">
      <alignment horizontal="left" vertical="center"/>
      <protection hidden="1"/>
    </xf>
    <xf numFmtId="169" fontId="14" fillId="2" borderId="0" xfId="0" applyNumberFormat="1" applyFont="1" applyFill="1" applyAlignment="1" applyProtection="1">
      <alignment vertical="center"/>
      <protection hidden="1"/>
    </xf>
    <xf numFmtId="170" fontId="65" fillId="0" borderId="0" xfId="0" applyNumberFormat="1" applyFont="1" applyAlignment="1" applyProtection="1">
      <alignment vertical="top"/>
      <protection hidden="1"/>
    </xf>
    <xf numFmtId="0" fontId="65" fillId="0" borderId="0" xfId="0" applyFont="1" applyAlignment="1" applyProtection="1">
      <alignment vertical="center"/>
      <protection hidden="1"/>
    </xf>
    <xf numFmtId="3" fontId="8" fillId="2" borderId="0" xfId="1" applyNumberFormat="1" applyFont="1" applyFill="1" applyAlignment="1" applyProtection="1">
      <alignment horizontal="center" vertical="center"/>
      <protection hidden="1"/>
    </xf>
    <xf numFmtId="0" fontId="44" fillId="0" borderId="284" xfId="0" applyFont="1" applyBorder="1" applyAlignment="1" applyProtection="1">
      <alignment vertical="center"/>
      <protection hidden="1"/>
    </xf>
    <xf numFmtId="0" fontId="44" fillId="0" borderId="284" xfId="0" applyFont="1" applyBorder="1" applyAlignment="1" applyProtection="1">
      <alignment horizontal="center" vertical="center"/>
      <protection hidden="1"/>
    </xf>
    <xf numFmtId="0" fontId="44" fillId="0" borderId="0" xfId="0" applyFont="1" applyAlignment="1" applyProtection="1">
      <alignment horizontal="center" vertical="center"/>
      <protection locked="0" hidden="1"/>
    </xf>
    <xf numFmtId="0" fontId="44" fillId="0" borderId="285" xfId="0" applyFont="1" applyBorder="1" applyAlignment="1" applyProtection="1">
      <alignment horizontal="center" vertical="center"/>
      <protection hidden="1"/>
    </xf>
    <xf numFmtId="0" fontId="44" fillId="0" borderId="0" xfId="0" applyFont="1" applyAlignment="1" applyProtection="1">
      <alignment horizontal="left"/>
      <protection hidden="1"/>
    </xf>
    <xf numFmtId="181" fontId="17" fillId="7" borderId="0" xfId="0" applyNumberFormat="1" applyFont="1" applyFill="1" applyAlignment="1" applyProtection="1">
      <alignment horizontal="left" vertical="center"/>
      <protection locked="0" hidden="1"/>
    </xf>
    <xf numFmtId="3" fontId="17" fillId="7" borderId="0" xfId="0" applyNumberFormat="1" applyFont="1" applyFill="1" applyAlignment="1" applyProtection="1">
      <alignment horizontal="center" vertical="center"/>
      <protection locked="0" hidden="1"/>
    </xf>
    <xf numFmtId="1" fontId="45" fillId="0" borderId="0" xfId="0" applyNumberFormat="1" applyFont="1" applyAlignment="1" applyProtection="1">
      <alignment horizontal="right" vertical="center"/>
      <protection hidden="1"/>
    </xf>
    <xf numFmtId="181" fontId="49" fillId="0" borderId="0" xfId="0" applyNumberFormat="1" applyFont="1" applyAlignment="1" applyProtection="1">
      <alignment horizontal="center" vertical="center"/>
      <protection hidden="1"/>
    </xf>
    <xf numFmtId="0" fontId="37" fillId="0" borderId="0" xfId="0" applyFont="1" applyAlignment="1" applyProtection="1">
      <alignment vertical="center"/>
      <protection hidden="1"/>
    </xf>
    <xf numFmtId="0" fontId="67" fillId="0" borderId="0" xfId="0" applyFont="1" applyAlignment="1" applyProtection="1">
      <alignment horizontal="left" vertical="center"/>
      <protection hidden="1"/>
    </xf>
    <xf numFmtId="0" fontId="43" fillId="0" borderId="0" xfId="0" applyFont="1" applyAlignment="1" applyProtection="1">
      <alignment horizontal="center"/>
      <protection hidden="1"/>
    </xf>
    <xf numFmtId="3" fontId="37" fillId="0" borderId="0" xfId="0" applyNumberFormat="1" applyFont="1" applyAlignment="1" applyProtection="1">
      <alignment horizontal="center" vertical="center"/>
      <protection hidden="1"/>
    </xf>
    <xf numFmtId="0" fontId="43" fillId="0" borderId="0" xfId="0" applyFont="1" applyAlignment="1" applyProtection="1">
      <alignment horizontal="center" vertical="center"/>
      <protection hidden="1"/>
    </xf>
    <xf numFmtId="14" fontId="42" fillId="0" borderId="0" xfId="0" applyNumberFormat="1" applyFont="1" applyAlignment="1" applyProtection="1">
      <alignment horizontal="center" vertical="center"/>
      <protection hidden="1"/>
    </xf>
    <xf numFmtId="14" fontId="45" fillId="0" borderId="0" xfId="0" applyNumberFormat="1" applyFont="1" applyAlignment="1" applyProtection="1">
      <alignment horizontal="center" vertical="center"/>
      <protection hidden="1"/>
    </xf>
    <xf numFmtId="3" fontId="42" fillId="0" borderId="0" xfId="0" applyNumberFormat="1" applyFont="1" applyAlignment="1" applyProtection="1">
      <alignment horizontal="center" vertical="center"/>
      <protection hidden="1"/>
    </xf>
    <xf numFmtId="1" fontId="37" fillId="0" borderId="0" xfId="0" applyNumberFormat="1" applyFont="1" applyAlignment="1" applyProtection="1">
      <alignment horizontal="center" vertical="center"/>
      <protection hidden="1"/>
    </xf>
    <xf numFmtId="3" fontId="42" fillId="0" borderId="0" xfId="0" applyNumberFormat="1" applyFont="1" applyAlignment="1" applyProtection="1">
      <alignment horizontal="left" vertical="center"/>
      <protection hidden="1"/>
    </xf>
    <xf numFmtId="2" fontId="47" fillId="0" borderId="0" xfId="1" applyNumberFormat="1" applyFont="1" applyAlignment="1" applyProtection="1">
      <alignment vertical="center"/>
      <protection hidden="1"/>
    </xf>
    <xf numFmtId="3" fontId="42" fillId="0" borderId="0" xfId="1" applyNumberFormat="1" applyFont="1" applyAlignment="1" applyProtection="1">
      <alignment horizontal="center" vertical="center"/>
      <protection hidden="1"/>
    </xf>
    <xf numFmtId="2" fontId="47" fillId="0" borderId="0" xfId="1" applyNumberFormat="1" applyFont="1" applyAlignment="1" applyProtection="1">
      <alignment horizontal="left" vertical="top"/>
      <protection hidden="1"/>
    </xf>
    <xf numFmtId="14" fontId="49" fillId="0" borderId="0" xfId="0" applyNumberFormat="1" applyFont="1" applyAlignment="1" applyProtection="1">
      <alignment horizontal="center" vertical="center"/>
      <protection hidden="1"/>
    </xf>
    <xf numFmtId="3" fontId="49" fillId="0" borderId="0" xfId="1" applyNumberFormat="1" applyFont="1" applyAlignment="1" applyProtection="1">
      <alignment horizontal="center" vertical="center"/>
      <protection hidden="1"/>
    </xf>
    <xf numFmtId="170" fontId="42" fillId="0" borderId="0" xfId="0" applyNumberFormat="1" applyFont="1" applyAlignment="1" applyProtection="1">
      <alignment horizontal="center" vertical="center"/>
      <protection hidden="1"/>
    </xf>
    <xf numFmtId="2" fontId="47" fillId="0" borderId="0" xfId="1" applyNumberFormat="1" applyFont="1" applyAlignment="1" applyProtection="1">
      <alignment vertical="top" wrapText="1"/>
      <protection hidden="1"/>
    </xf>
    <xf numFmtId="1" fontId="45" fillId="0" borderId="0" xfId="0" applyNumberFormat="1" applyFont="1" applyAlignment="1" applyProtection="1">
      <alignment horizontal="center" vertical="center"/>
      <protection hidden="1"/>
    </xf>
    <xf numFmtId="170" fontId="44" fillId="0" borderId="0" xfId="0" applyNumberFormat="1" applyFont="1" applyAlignment="1" applyProtection="1">
      <alignment horizontal="center" vertical="center"/>
      <protection hidden="1"/>
    </xf>
    <xf numFmtId="1" fontId="45" fillId="0" borderId="0" xfId="1" applyNumberFormat="1" applyFont="1" applyAlignment="1" applyProtection="1">
      <alignment horizontal="right" vertical="center" wrapText="1"/>
      <protection hidden="1"/>
    </xf>
    <xf numFmtId="2" fontId="47" fillId="0" borderId="0" xfId="1" applyNumberFormat="1" applyFont="1" applyAlignment="1" applyProtection="1">
      <alignment vertical="top"/>
      <protection hidden="1"/>
    </xf>
    <xf numFmtId="1" fontId="45" fillId="0" borderId="0" xfId="1" applyNumberFormat="1" applyFont="1" applyAlignment="1" applyProtection="1">
      <alignment horizontal="right" vertical="center"/>
      <protection hidden="1"/>
    </xf>
    <xf numFmtId="1" fontId="50" fillId="0" borderId="0" xfId="0" applyNumberFormat="1" applyFont="1" applyAlignment="1" applyProtection="1">
      <alignment horizontal="right" vertical="center"/>
      <protection hidden="1"/>
    </xf>
    <xf numFmtId="1" fontId="50" fillId="0" borderId="0" xfId="0" applyNumberFormat="1" applyFont="1" applyAlignment="1" applyProtection="1">
      <alignment horizontal="center" vertical="center"/>
      <protection hidden="1"/>
    </xf>
    <xf numFmtId="0" fontId="68" fillId="0" borderId="0" xfId="0" applyFont="1" applyProtection="1">
      <protection hidden="1"/>
    </xf>
    <xf numFmtId="0" fontId="70" fillId="2" borderId="0" xfId="0" applyFont="1" applyFill="1" applyAlignment="1">
      <alignment horizontal="left" vertical="top"/>
    </xf>
    <xf numFmtId="0" fontId="5" fillId="0" borderId="6" xfId="0" applyFont="1" applyBorder="1" applyAlignment="1" applyProtection="1">
      <protection hidden="1"/>
    </xf>
    <xf numFmtId="0" fontId="17" fillId="7" borderId="0" xfId="0" applyFont="1" applyFill="1" applyAlignment="1" applyProtection="1">
      <alignment horizontal="center" vertical="center"/>
      <protection hidden="1"/>
    </xf>
    <xf numFmtId="0" fontId="17" fillId="7" borderId="0" xfId="0" applyFont="1" applyFill="1" applyAlignment="1" applyProtection="1">
      <alignment horizontal="left" vertical="center"/>
      <protection hidden="1"/>
    </xf>
    <xf numFmtId="0" fontId="5" fillId="2" borderId="6" xfId="0" applyFont="1" applyFill="1" applyBorder="1" applyAlignment="1" applyProtection="1">
      <protection hidden="1"/>
    </xf>
    <xf numFmtId="182" fontId="17" fillId="7" borderId="0" xfId="0" applyNumberFormat="1" applyFont="1" applyFill="1" applyAlignment="1" applyProtection="1">
      <alignment horizontal="left" vertical="center"/>
      <protection hidden="1"/>
    </xf>
    <xf numFmtId="185" fontId="17" fillId="7" borderId="0" xfId="0" applyNumberFormat="1" applyFont="1" applyFill="1" applyAlignment="1" applyProtection="1">
      <alignment horizontal="center" vertical="center" wrapText="1"/>
      <protection locked="0" hidden="1"/>
    </xf>
    <xf numFmtId="1" fontId="45" fillId="0" borderId="0" xfId="1" applyNumberFormat="1" applyFont="1" applyAlignment="1" applyProtection="1">
      <alignment horizontal="center" vertical="center"/>
      <protection hidden="1"/>
    </xf>
    <xf numFmtId="0" fontId="11" fillId="2" borderId="6" xfId="0" applyFont="1" applyFill="1" applyBorder="1" applyAlignment="1" applyProtection="1">
      <alignment horizontal="center"/>
      <protection hidden="1"/>
    </xf>
    <xf numFmtId="177" fontId="9" fillId="3" borderId="6" xfId="0" applyNumberFormat="1" applyFont="1" applyFill="1" applyBorder="1" applyAlignment="1" applyProtection="1">
      <alignment horizontal="center" vertical="center"/>
      <protection hidden="1"/>
    </xf>
    <xf numFmtId="177" fontId="9" fillId="3" borderId="7" xfId="0" applyNumberFormat="1" applyFont="1" applyFill="1" applyBorder="1" applyAlignment="1" applyProtection="1">
      <alignment horizontal="center" vertical="center"/>
      <protection hidden="1"/>
    </xf>
    <xf numFmtId="0" fontId="11" fillId="0" borderId="6" xfId="0" applyFont="1" applyBorder="1" applyAlignment="1" applyProtection="1">
      <alignment horizontal="center"/>
      <protection hidden="1"/>
    </xf>
    <xf numFmtId="177" fontId="7" fillId="3" borderId="3" xfId="0" applyNumberFormat="1" applyFont="1" applyFill="1" applyBorder="1" applyAlignment="1" applyProtection="1">
      <alignment horizontal="center" vertical="center"/>
      <protection hidden="1"/>
    </xf>
    <xf numFmtId="0" fontId="38" fillId="0" borderId="2" xfId="0" applyFont="1" applyBorder="1" applyAlignment="1" applyProtection="1">
      <alignment horizontal="center" vertical="top"/>
      <protection hidden="1"/>
    </xf>
    <xf numFmtId="0" fontId="38" fillId="0" borderId="3" xfId="0" applyFont="1" applyBorder="1" applyAlignment="1" applyProtection="1">
      <alignment horizontal="center" vertical="top"/>
      <protection hidden="1"/>
    </xf>
    <xf numFmtId="0" fontId="38" fillId="0" borderId="4" xfId="0" applyFont="1" applyBorder="1" applyAlignment="1" applyProtection="1">
      <alignment horizontal="center" vertical="top"/>
      <protection hidden="1"/>
    </xf>
    <xf numFmtId="0" fontId="27" fillId="12" borderId="149" xfId="0" applyFont="1" applyFill="1" applyBorder="1" applyAlignment="1" applyProtection="1">
      <alignment horizontal="center" vertical="center"/>
      <protection hidden="1"/>
    </xf>
    <xf numFmtId="0" fontId="27" fillId="12" borderId="143" xfId="0" applyFont="1" applyFill="1" applyBorder="1" applyAlignment="1" applyProtection="1">
      <alignment horizontal="center" vertical="center"/>
      <protection hidden="1"/>
    </xf>
    <xf numFmtId="0" fontId="27" fillId="12" borderId="145" xfId="0" applyFont="1" applyFill="1" applyBorder="1" applyAlignment="1" applyProtection="1">
      <alignment horizontal="center" vertical="center"/>
      <protection hidden="1"/>
    </xf>
    <xf numFmtId="0" fontId="28" fillId="10" borderId="149" xfId="0" applyFont="1" applyFill="1" applyBorder="1" applyAlignment="1" applyProtection="1">
      <alignment horizontal="center" vertical="center"/>
      <protection hidden="1"/>
    </xf>
    <xf numFmtId="0" fontId="28" fillId="10" borderId="143" xfId="0" applyFont="1" applyFill="1" applyBorder="1" applyAlignment="1" applyProtection="1">
      <alignment horizontal="center" vertical="center"/>
      <protection hidden="1"/>
    </xf>
    <xf numFmtId="0" fontId="28" fillId="10" borderId="145" xfId="0" applyFont="1" applyFill="1" applyBorder="1" applyAlignment="1" applyProtection="1">
      <alignment horizontal="center" vertical="center"/>
      <protection hidden="1"/>
    </xf>
    <xf numFmtId="0" fontId="9" fillId="14" borderId="16" xfId="0" applyFont="1" applyFill="1" applyBorder="1" applyAlignment="1" applyProtection="1">
      <alignment horizontal="center" vertical="center"/>
      <protection hidden="1"/>
    </xf>
    <xf numFmtId="0" fontId="9" fillId="14" borderId="78" xfId="0" applyFont="1" applyFill="1" applyBorder="1" applyAlignment="1" applyProtection="1">
      <alignment horizontal="center" vertical="center"/>
      <protection hidden="1"/>
    </xf>
    <xf numFmtId="0" fontId="9" fillId="14" borderId="148" xfId="0" applyFont="1" applyFill="1" applyBorder="1" applyAlignment="1" applyProtection="1">
      <alignment horizontal="center" vertical="center"/>
      <protection hidden="1"/>
    </xf>
    <xf numFmtId="0" fontId="11" fillId="2" borderId="0" xfId="0" applyFont="1" applyFill="1" applyAlignment="1" applyProtection="1">
      <alignment horizontal="center" vertical="top"/>
      <protection hidden="1"/>
    </xf>
    <xf numFmtId="177" fontId="9" fillId="3" borderId="3" xfId="0" applyNumberFormat="1" applyFont="1" applyFill="1" applyBorder="1" applyAlignment="1" applyProtection="1">
      <alignment horizontal="center" vertical="center"/>
      <protection hidden="1"/>
    </xf>
    <xf numFmtId="0" fontId="11" fillId="2" borderId="0" xfId="0" applyFont="1" applyFill="1" applyAlignment="1" applyProtection="1">
      <alignment horizontal="center"/>
      <protection hidden="1"/>
    </xf>
    <xf numFmtId="177" fontId="9" fillId="3" borderId="4" xfId="0" applyNumberFormat="1" applyFont="1" applyFill="1" applyBorder="1" applyAlignment="1" applyProtection="1">
      <alignment horizontal="center" vertical="center"/>
      <protection hidden="1"/>
    </xf>
    <xf numFmtId="0" fontId="11" fillId="2" borderId="3" xfId="0" applyFont="1" applyFill="1" applyBorder="1" applyAlignment="1" applyProtection="1">
      <alignment horizontal="center" vertical="top"/>
      <protection hidden="1"/>
    </xf>
    <xf numFmtId="0" fontId="12" fillId="0" borderId="0" xfId="0" applyFont="1" applyAlignment="1" applyProtection="1">
      <alignment horizontal="right" vertical="center"/>
      <protection hidden="1"/>
    </xf>
    <xf numFmtId="0" fontId="29" fillId="13" borderId="150" xfId="0" applyFont="1" applyFill="1" applyBorder="1" applyAlignment="1" applyProtection="1">
      <alignment horizontal="center" vertical="center"/>
      <protection hidden="1"/>
    </xf>
    <xf numFmtId="0" fontId="29" fillId="13" borderId="78" xfId="0" applyFont="1" applyFill="1" applyBorder="1" applyAlignment="1" applyProtection="1">
      <alignment horizontal="center" vertical="center"/>
      <protection hidden="1"/>
    </xf>
    <xf numFmtId="0" fontId="29" fillId="13" borderId="146" xfId="0" applyFont="1" applyFill="1" applyBorder="1" applyAlignment="1" applyProtection="1">
      <alignment horizontal="center" vertical="center"/>
      <protection hidden="1"/>
    </xf>
    <xf numFmtId="0" fontId="38" fillId="0" borderId="90" xfId="0" applyFont="1" applyBorder="1" applyAlignment="1" applyProtection="1">
      <alignment horizontal="center" vertical="top"/>
      <protection hidden="1"/>
    </xf>
    <xf numFmtId="0" fontId="7" fillId="14" borderId="149" xfId="0" applyFont="1" applyFill="1" applyBorder="1" applyAlignment="1" applyProtection="1">
      <alignment horizontal="center" vertical="center"/>
      <protection hidden="1"/>
    </xf>
    <xf numFmtId="0" fontId="7" fillId="14" borderId="143" xfId="0" applyFont="1" applyFill="1" applyBorder="1" applyAlignment="1" applyProtection="1">
      <alignment horizontal="center" vertical="center"/>
      <protection hidden="1"/>
    </xf>
    <xf numFmtId="0" fontId="7" fillId="14" borderId="147" xfId="0" applyFont="1" applyFill="1" applyBorder="1" applyAlignment="1" applyProtection="1">
      <alignment horizontal="center" vertical="center"/>
      <protection hidden="1"/>
    </xf>
    <xf numFmtId="0" fontId="38" fillId="0" borderId="115" xfId="0" applyFont="1" applyBorder="1" applyAlignment="1" applyProtection="1">
      <alignment horizontal="center" vertical="top"/>
      <protection hidden="1"/>
    </xf>
    <xf numFmtId="0" fontId="38" fillId="0" borderId="0" xfId="0" applyFont="1" applyAlignment="1" applyProtection="1">
      <alignment horizontal="center" vertical="top"/>
      <protection hidden="1"/>
    </xf>
    <xf numFmtId="0" fontId="38" fillId="0" borderId="50" xfId="0" applyFont="1" applyBorder="1" applyAlignment="1" applyProtection="1">
      <alignment horizontal="center" vertical="top"/>
      <protection hidden="1"/>
    </xf>
    <xf numFmtId="0" fontId="38" fillId="0" borderId="82" xfId="0" applyFont="1" applyBorder="1" applyAlignment="1" applyProtection="1">
      <alignment horizontal="center" vertical="top"/>
      <protection hidden="1"/>
    </xf>
    <xf numFmtId="0" fontId="38" fillId="0" borderId="168" xfId="0" applyFont="1" applyBorder="1" applyAlignment="1" applyProtection="1">
      <alignment horizontal="center" vertical="top"/>
      <protection hidden="1"/>
    </xf>
    <xf numFmtId="0" fontId="38" fillId="0" borderId="167" xfId="0" applyFont="1" applyBorder="1" applyAlignment="1" applyProtection="1">
      <alignment horizontal="center" vertical="top"/>
      <protection hidden="1"/>
    </xf>
    <xf numFmtId="0" fontId="38" fillId="0" borderId="215" xfId="0" applyFont="1" applyBorder="1" applyAlignment="1" applyProtection="1">
      <alignment horizontal="center" vertical="top"/>
      <protection hidden="1"/>
    </xf>
    <xf numFmtId="0" fontId="38" fillId="0" borderId="169" xfId="0" applyFont="1" applyBorder="1" applyAlignment="1" applyProtection="1">
      <alignment horizontal="center" vertical="top"/>
      <protection hidden="1"/>
    </xf>
    <xf numFmtId="0" fontId="38" fillId="0" borderId="205" xfId="0" applyFont="1" applyBorder="1" applyAlignment="1" applyProtection="1">
      <alignment horizontal="center" vertical="top"/>
      <protection hidden="1"/>
    </xf>
    <xf numFmtId="0" fontId="38" fillId="0" borderId="203" xfId="0" applyFont="1" applyBorder="1" applyAlignment="1" applyProtection="1">
      <alignment horizontal="center" vertical="top"/>
      <protection hidden="1"/>
    </xf>
    <xf numFmtId="0" fontId="38" fillId="0" borderId="204" xfId="0" applyFont="1" applyBorder="1" applyAlignment="1" applyProtection="1">
      <alignment horizontal="center" vertical="top"/>
      <protection hidden="1"/>
    </xf>
    <xf numFmtId="0" fontId="38" fillId="0" borderId="243" xfId="0" applyFont="1" applyBorder="1" applyAlignment="1" applyProtection="1">
      <alignment horizontal="center" vertical="top"/>
      <protection hidden="1"/>
    </xf>
    <xf numFmtId="0" fontId="38" fillId="0" borderId="46" xfId="0" applyFont="1" applyBorder="1" applyAlignment="1" applyProtection="1">
      <alignment horizontal="center" vertical="top"/>
      <protection hidden="1"/>
    </xf>
    <xf numFmtId="0" fontId="38" fillId="0" borderId="244" xfId="0" applyFont="1" applyBorder="1" applyAlignment="1" applyProtection="1">
      <alignment horizontal="center" vertical="top"/>
      <protection hidden="1"/>
    </xf>
    <xf numFmtId="0" fontId="38" fillId="0" borderId="249" xfId="0" applyFont="1" applyBorder="1" applyAlignment="1" applyProtection="1">
      <alignment horizontal="center" vertical="top"/>
      <protection hidden="1"/>
    </xf>
    <xf numFmtId="0" fontId="38" fillId="0" borderId="250" xfId="0" applyFont="1" applyBorder="1" applyAlignment="1" applyProtection="1">
      <alignment horizontal="center" vertical="top"/>
      <protection hidden="1"/>
    </xf>
    <xf numFmtId="0" fontId="38" fillId="0" borderId="251" xfId="0" applyFont="1" applyBorder="1" applyAlignment="1" applyProtection="1">
      <alignment horizontal="center" vertical="top"/>
      <protection hidden="1"/>
    </xf>
    <xf numFmtId="0" fontId="38" fillId="0" borderId="257" xfId="0" applyFont="1" applyBorder="1" applyAlignment="1" applyProtection="1">
      <alignment horizontal="center" vertical="top"/>
      <protection hidden="1"/>
    </xf>
    <xf numFmtId="0" fontId="38" fillId="0" borderId="258" xfId="0" applyFont="1" applyBorder="1" applyAlignment="1" applyProtection="1">
      <alignment horizontal="center" vertical="top"/>
      <protection hidden="1"/>
    </xf>
    <xf numFmtId="0" fontId="38" fillId="0" borderId="260" xfId="0" applyFont="1" applyBorder="1" applyAlignment="1" applyProtection="1">
      <alignment horizontal="center" vertical="top"/>
      <protection hidden="1"/>
    </xf>
    <xf numFmtId="0" fontId="38" fillId="0" borderId="246" xfId="0" applyFont="1" applyBorder="1" applyAlignment="1" applyProtection="1">
      <alignment horizontal="center" vertical="top"/>
      <protection hidden="1"/>
    </xf>
    <xf numFmtId="0" fontId="38" fillId="0" borderId="247" xfId="0" applyFont="1" applyBorder="1" applyAlignment="1" applyProtection="1">
      <alignment horizontal="center" vertical="top"/>
      <protection hidden="1"/>
    </xf>
    <xf numFmtId="0" fontId="38" fillId="0" borderId="248" xfId="0" applyFont="1" applyBorder="1" applyAlignment="1" applyProtection="1">
      <alignment horizontal="center" vertical="top"/>
      <protection hidden="1"/>
    </xf>
    <xf numFmtId="0" fontId="0" fillId="0" borderId="0" xfId="0" applyAlignment="1" applyProtection="1">
      <alignment horizontal="right" vertical="center"/>
      <protection hidden="1"/>
    </xf>
    <xf numFmtId="0" fontId="41" fillId="0" borderId="0" xfId="0" applyFont="1" applyAlignment="1" applyProtection="1">
      <alignment horizontal="center" vertical="center"/>
      <protection hidden="1"/>
    </xf>
    <xf numFmtId="0" fontId="38" fillId="0" borderId="254" xfId="0" applyFont="1" applyBorder="1" applyAlignment="1" applyProtection="1">
      <alignment horizontal="center" vertical="top"/>
      <protection hidden="1"/>
    </xf>
    <xf numFmtId="0" fontId="38" fillId="0" borderId="255" xfId="0" applyFont="1" applyBorder="1" applyAlignment="1" applyProtection="1">
      <alignment horizontal="center" vertical="top"/>
      <protection hidden="1"/>
    </xf>
    <xf numFmtId="0" fontId="38" fillId="0" borderId="261" xfId="0" applyFont="1" applyBorder="1" applyAlignment="1" applyProtection="1">
      <alignment horizontal="center" vertical="top"/>
      <protection hidden="1"/>
    </xf>
    <xf numFmtId="0" fontId="38" fillId="0" borderId="217" xfId="0" applyFont="1" applyBorder="1" applyAlignment="1" applyProtection="1">
      <alignment horizontal="center" vertical="top"/>
      <protection hidden="1"/>
    </xf>
    <xf numFmtId="0" fontId="38" fillId="0" borderId="263" xfId="0" applyFont="1" applyBorder="1" applyAlignment="1" applyProtection="1">
      <alignment horizontal="center" vertical="top"/>
      <protection hidden="1"/>
    </xf>
    <xf numFmtId="0" fontId="38" fillId="0" borderId="216" xfId="0" applyFont="1" applyBorder="1" applyAlignment="1" applyProtection="1">
      <alignment horizontal="center" vertical="top"/>
      <protection hidden="1"/>
    </xf>
    <xf numFmtId="0" fontId="38" fillId="0" borderId="264" xfId="0" applyFont="1" applyBorder="1" applyAlignment="1" applyProtection="1">
      <alignment horizontal="center" vertical="top"/>
      <protection hidden="1"/>
    </xf>
    <xf numFmtId="0" fontId="2" fillId="0" borderId="135" xfId="0" applyFont="1" applyBorder="1" applyAlignment="1" applyProtection="1">
      <alignment horizontal="center" vertical="center"/>
      <protection hidden="1"/>
    </xf>
    <xf numFmtId="0" fontId="2" fillId="0" borderId="127" xfId="0" applyFont="1" applyBorder="1" applyAlignment="1" applyProtection="1">
      <alignment horizontal="center" vertical="center"/>
      <protection hidden="1"/>
    </xf>
    <xf numFmtId="0" fontId="2" fillId="0" borderId="140" xfId="0" applyFont="1" applyBorder="1" applyAlignment="1" applyProtection="1">
      <alignment horizontal="center" vertical="center"/>
      <protection hidden="1"/>
    </xf>
    <xf numFmtId="0" fontId="14" fillId="0" borderId="229" xfId="0" applyFont="1" applyBorder="1" applyAlignment="1" applyProtection="1">
      <alignment horizontal="center" vertical="center" textRotation="135"/>
      <protection hidden="1"/>
    </xf>
    <xf numFmtId="0" fontId="14" fillId="0" borderId="223" xfId="0" applyFont="1" applyBorder="1" applyAlignment="1" applyProtection="1">
      <alignment horizontal="center" vertical="center" textRotation="135"/>
      <protection hidden="1"/>
    </xf>
    <xf numFmtId="0" fontId="14" fillId="0" borderId="230" xfId="0" applyFont="1" applyBorder="1" applyAlignment="1" applyProtection="1">
      <alignment horizontal="center" vertical="center" textRotation="135"/>
      <protection hidden="1"/>
    </xf>
    <xf numFmtId="0" fontId="14" fillId="0" borderId="231" xfId="0" applyFont="1" applyBorder="1" applyAlignment="1" applyProtection="1">
      <alignment horizontal="center" vertical="center" textRotation="135"/>
      <protection hidden="1"/>
    </xf>
    <xf numFmtId="0" fontId="14" fillId="0" borderId="0" xfId="0" applyFont="1" applyAlignment="1" applyProtection="1">
      <alignment horizontal="center" vertical="center" textRotation="135"/>
      <protection hidden="1"/>
    </xf>
    <xf numFmtId="0" fontId="14" fillId="0" borderId="232" xfId="0" applyFont="1" applyBorder="1" applyAlignment="1" applyProtection="1">
      <alignment horizontal="center" vertical="center" textRotation="135"/>
      <protection hidden="1"/>
    </xf>
    <xf numFmtId="0" fontId="7" fillId="0" borderId="129" xfId="0" applyFont="1" applyBorder="1" applyAlignment="1" applyProtection="1">
      <alignment horizontal="center" vertical="center"/>
      <protection hidden="1"/>
    </xf>
    <xf numFmtId="0" fontId="7" fillId="0" borderId="127" xfId="0" applyFont="1" applyBorder="1" applyAlignment="1" applyProtection="1">
      <alignment horizontal="center" vertical="center"/>
      <protection hidden="1"/>
    </xf>
    <xf numFmtId="0" fontId="7" fillId="0" borderId="130" xfId="0" applyFont="1" applyBorder="1" applyAlignment="1" applyProtection="1">
      <alignment horizontal="center" vertical="center"/>
      <protection hidden="1"/>
    </xf>
    <xf numFmtId="0" fontId="9" fillId="0" borderId="129" xfId="0" applyFont="1" applyBorder="1" applyAlignment="1" applyProtection="1">
      <alignment horizontal="center" vertical="center" wrapText="1"/>
      <protection hidden="1"/>
    </xf>
    <xf numFmtId="0" fontId="9" fillId="0" borderId="127" xfId="0" applyFont="1" applyBorder="1" applyAlignment="1" applyProtection="1">
      <alignment horizontal="center" vertical="center" wrapText="1"/>
      <protection hidden="1"/>
    </xf>
    <xf numFmtId="0" fontId="9" fillId="0" borderId="140" xfId="0" applyFont="1" applyBorder="1" applyAlignment="1" applyProtection="1">
      <alignment horizontal="center" vertical="center" wrapText="1"/>
      <protection hidden="1"/>
    </xf>
    <xf numFmtId="0" fontId="2" fillId="15" borderId="132" xfId="0" applyFont="1" applyFill="1" applyBorder="1" applyAlignment="1" applyProtection="1">
      <alignment horizontal="center" vertical="center"/>
      <protection hidden="1"/>
    </xf>
    <xf numFmtId="0" fontId="2" fillId="15" borderId="133" xfId="0" applyFont="1" applyFill="1" applyBorder="1" applyAlignment="1" applyProtection="1">
      <alignment horizontal="center" vertical="center"/>
      <protection hidden="1"/>
    </xf>
    <xf numFmtId="0" fontId="2" fillId="15" borderId="134" xfId="0" applyFont="1" applyFill="1" applyBorder="1" applyAlignment="1" applyProtection="1">
      <alignment horizontal="center" vertical="center"/>
      <protection hidden="1"/>
    </xf>
    <xf numFmtId="0" fontId="38" fillId="0" borderId="173" xfId="0" applyFont="1" applyBorder="1" applyAlignment="1" applyProtection="1">
      <alignment horizontal="center" vertical="top"/>
      <protection hidden="1"/>
    </xf>
    <xf numFmtId="0" fontId="38" fillId="0" borderId="172" xfId="0" applyFont="1" applyBorder="1" applyAlignment="1" applyProtection="1">
      <alignment horizontal="center" vertical="top"/>
      <protection hidden="1"/>
    </xf>
    <xf numFmtId="0" fontId="38" fillId="0" borderId="234" xfId="0" applyFont="1" applyBorder="1" applyAlignment="1" applyProtection="1">
      <alignment horizontal="center" vertical="top"/>
      <protection hidden="1"/>
    </xf>
    <xf numFmtId="0" fontId="38" fillId="0" borderId="191" xfId="0" applyFont="1" applyBorder="1" applyAlignment="1" applyProtection="1">
      <alignment horizontal="center" vertical="top"/>
      <protection hidden="1"/>
    </xf>
    <xf numFmtId="0" fontId="38" fillId="0" borderId="214" xfId="0" applyFont="1" applyBorder="1" applyAlignment="1" applyProtection="1">
      <alignment horizontal="center" vertical="top"/>
      <protection hidden="1"/>
    </xf>
    <xf numFmtId="0" fontId="38" fillId="0" borderId="137" xfId="0" applyFont="1" applyBorder="1" applyAlignment="1" applyProtection="1">
      <alignment horizontal="center" vertical="top"/>
      <protection hidden="1"/>
    </xf>
    <xf numFmtId="0" fontId="38" fillId="0" borderId="136" xfId="0" applyFont="1" applyBorder="1" applyAlignment="1" applyProtection="1">
      <alignment horizontal="center" vertical="top"/>
      <protection hidden="1"/>
    </xf>
    <xf numFmtId="0" fontId="38" fillId="0" borderId="192" xfId="0" applyFont="1" applyBorder="1" applyAlignment="1" applyProtection="1">
      <alignment horizontal="center" vertical="top"/>
      <protection hidden="1"/>
    </xf>
    <xf numFmtId="0" fontId="38" fillId="0" borderId="193" xfId="0" applyFont="1" applyBorder="1" applyAlignment="1" applyProtection="1">
      <alignment horizontal="center" vertical="top"/>
      <protection hidden="1"/>
    </xf>
    <xf numFmtId="0" fontId="38" fillId="0" borderId="194" xfId="0" applyFont="1" applyBorder="1" applyAlignment="1" applyProtection="1">
      <alignment horizontal="center" vertical="top"/>
      <protection hidden="1"/>
    </xf>
    <xf numFmtId="0" fontId="38" fillId="0" borderId="184" xfId="0" applyFont="1" applyBorder="1" applyAlignment="1" applyProtection="1">
      <alignment horizontal="center" vertical="top"/>
      <protection hidden="1"/>
    </xf>
    <xf numFmtId="0" fontId="38" fillId="0" borderId="171" xfId="0" applyFont="1" applyBorder="1" applyAlignment="1" applyProtection="1">
      <alignment horizontal="center" vertical="top"/>
      <protection hidden="1"/>
    </xf>
    <xf numFmtId="0" fontId="38" fillId="0" borderId="209" xfId="0" applyFont="1" applyBorder="1" applyAlignment="1" applyProtection="1">
      <alignment horizontal="center" vertical="top"/>
      <protection hidden="1"/>
    </xf>
    <xf numFmtId="0" fontId="38" fillId="0" borderId="210" xfId="0" applyFont="1" applyBorder="1" applyAlignment="1" applyProtection="1">
      <alignment horizontal="center" vertical="top"/>
      <protection hidden="1"/>
    </xf>
    <xf numFmtId="0" fontId="38" fillId="0" borderId="211" xfId="0" applyFont="1" applyBorder="1" applyAlignment="1" applyProtection="1">
      <alignment horizontal="center" vertical="top"/>
      <protection hidden="1"/>
    </xf>
    <xf numFmtId="177" fontId="9" fillId="3" borderId="5" xfId="0" applyNumberFormat="1" applyFont="1" applyFill="1" applyBorder="1" applyAlignment="1" applyProtection="1">
      <alignment horizontal="center" vertical="center"/>
      <protection hidden="1"/>
    </xf>
    <xf numFmtId="0" fontId="33" fillId="0" borderId="46" xfId="0" applyFont="1" applyBorder="1" applyAlignment="1" applyProtection="1">
      <alignment horizontal="center" vertical="center"/>
      <protection hidden="1"/>
    </xf>
    <xf numFmtId="0" fontId="11" fillId="0" borderId="0" xfId="0" applyFont="1" applyAlignment="1" applyProtection="1">
      <alignment horizontal="center"/>
      <protection hidden="1"/>
    </xf>
    <xf numFmtId="177" fontId="9" fillId="3" borderId="2" xfId="0" applyNumberFormat="1" applyFont="1" applyFill="1" applyBorder="1" applyAlignment="1" applyProtection="1">
      <alignment horizontal="center" vertical="center"/>
      <protection hidden="1"/>
    </xf>
    <xf numFmtId="184" fontId="9" fillId="3" borderId="3" xfId="0" applyNumberFormat="1" applyFont="1" applyFill="1" applyBorder="1" applyAlignment="1" applyProtection="1">
      <alignment horizontal="center" vertical="center"/>
      <protection hidden="1"/>
    </xf>
    <xf numFmtId="0" fontId="38" fillId="0" borderId="186" xfId="0" applyFont="1" applyBorder="1" applyAlignment="1" applyProtection="1">
      <alignment horizontal="center" vertical="top"/>
      <protection hidden="1"/>
    </xf>
    <xf numFmtId="0" fontId="38" fillId="0" borderId="187" xfId="0" applyFont="1" applyBorder="1" applyAlignment="1" applyProtection="1">
      <alignment horizontal="center" vertical="top"/>
      <protection hidden="1"/>
    </xf>
    <xf numFmtId="0" fontId="38" fillId="0" borderId="188" xfId="0" applyFont="1" applyBorder="1" applyAlignment="1" applyProtection="1">
      <alignment horizontal="center" vertical="top"/>
      <protection hidden="1"/>
    </xf>
    <xf numFmtId="0" fontId="38" fillId="0" borderId="206" xfId="0" applyFont="1" applyBorder="1" applyAlignment="1" applyProtection="1">
      <alignment horizontal="center" vertical="top"/>
      <protection hidden="1"/>
    </xf>
    <xf numFmtId="0" fontId="38" fillId="0" borderId="256" xfId="0" applyFont="1" applyBorder="1" applyAlignment="1" applyProtection="1">
      <alignment horizontal="center" vertical="top"/>
      <protection hidden="1"/>
    </xf>
    <xf numFmtId="0" fontId="38" fillId="0" borderId="252" xfId="0" applyFont="1" applyBorder="1" applyAlignment="1" applyProtection="1">
      <alignment horizontal="center" vertical="top"/>
      <protection hidden="1"/>
    </xf>
    <xf numFmtId="0" fontId="38" fillId="0" borderId="253" xfId="0" applyFont="1" applyBorder="1" applyAlignment="1" applyProtection="1">
      <alignment horizontal="center" vertical="top"/>
      <protection hidden="1"/>
    </xf>
    <xf numFmtId="0" fontId="38" fillId="0" borderId="259" xfId="0" applyFont="1" applyBorder="1" applyAlignment="1" applyProtection="1">
      <alignment horizontal="center" vertical="top"/>
      <protection hidden="1"/>
    </xf>
    <xf numFmtId="0" fontId="38" fillId="0" borderId="212" xfId="0" applyFont="1" applyBorder="1" applyAlignment="1" applyProtection="1">
      <alignment horizontal="center" vertical="top"/>
      <protection hidden="1"/>
    </xf>
    <xf numFmtId="0" fontId="38" fillId="0" borderId="236" xfId="0" applyFont="1" applyBorder="1" applyAlignment="1" applyProtection="1">
      <alignment horizontal="center" vertical="top"/>
      <protection hidden="1"/>
    </xf>
    <xf numFmtId="0" fontId="38" fillId="0" borderId="207" xfId="0" applyFont="1" applyBorder="1" applyAlignment="1" applyProtection="1">
      <alignment horizontal="center" vertical="top"/>
      <protection hidden="1"/>
    </xf>
    <xf numFmtId="0" fontId="38" fillId="0" borderId="208" xfId="0" applyFont="1" applyBorder="1" applyAlignment="1" applyProtection="1">
      <alignment horizontal="center" vertical="top"/>
      <protection hidden="1"/>
    </xf>
    <xf numFmtId="0" fontId="38" fillId="0" borderId="233" xfId="0" applyFont="1" applyBorder="1" applyAlignment="1" applyProtection="1">
      <alignment horizontal="center" vertical="top"/>
      <protection hidden="1"/>
    </xf>
    <xf numFmtId="0" fontId="5" fillId="0" borderId="115" xfId="0" applyFont="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5" fillId="0" borderId="82" xfId="0" applyFont="1" applyBorder="1" applyAlignment="1" applyProtection="1">
      <alignment horizontal="left" vertical="center"/>
      <protection locked="0"/>
    </xf>
    <xf numFmtId="170" fontId="65" fillId="0" borderId="0" xfId="0" applyNumberFormat="1" applyFont="1" applyAlignment="1" applyProtection="1">
      <alignment horizontal="center" vertical="top"/>
      <protection hidden="1"/>
    </xf>
    <xf numFmtId="0" fontId="65" fillId="0" borderId="1" xfId="0" applyFont="1" applyBorder="1" applyAlignment="1" applyProtection="1">
      <alignment horizontal="center"/>
      <protection hidden="1"/>
    </xf>
    <xf numFmtId="0" fontId="26" fillId="8" borderId="149" xfId="0" applyFont="1" applyFill="1" applyBorder="1" applyAlignment="1" applyProtection="1">
      <alignment horizontal="center" vertical="center"/>
      <protection hidden="1"/>
    </xf>
    <xf numFmtId="0" fontId="26" fillId="8" borderId="143" xfId="0" applyFont="1" applyFill="1" applyBorder="1" applyAlignment="1" applyProtection="1">
      <alignment horizontal="center" vertical="center"/>
      <protection hidden="1"/>
    </xf>
    <xf numFmtId="0" fontId="26" fillId="8" borderId="145" xfId="0" applyFont="1" applyFill="1" applyBorder="1" applyAlignment="1" applyProtection="1">
      <alignment horizontal="center" vertical="center"/>
      <protection hidden="1"/>
    </xf>
    <xf numFmtId="0" fontId="31" fillId="12" borderId="16" xfId="0" applyFont="1" applyFill="1" applyBorder="1" applyAlignment="1" applyProtection="1">
      <alignment horizontal="center" vertical="center"/>
      <protection hidden="1"/>
    </xf>
    <xf numFmtId="0" fontId="31" fillId="12" borderId="78" xfId="0" applyFont="1" applyFill="1" applyBorder="1" applyAlignment="1" applyProtection="1">
      <alignment horizontal="center" vertical="center"/>
      <protection hidden="1"/>
    </xf>
    <xf numFmtId="0" fontId="31" fillId="12" borderId="146" xfId="0" applyFont="1" applyFill="1" applyBorder="1" applyAlignment="1" applyProtection="1">
      <alignment horizontal="center" vertical="center"/>
      <protection hidden="1"/>
    </xf>
    <xf numFmtId="0" fontId="32" fillId="10" borderId="16" xfId="0" applyFont="1" applyFill="1" applyBorder="1" applyAlignment="1" applyProtection="1">
      <alignment horizontal="center" vertical="center"/>
      <protection hidden="1"/>
    </xf>
    <xf numFmtId="0" fontId="32" fillId="10" borderId="78" xfId="0" applyFont="1" applyFill="1" applyBorder="1" applyAlignment="1" applyProtection="1">
      <alignment horizontal="center" vertical="center"/>
      <protection hidden="1"/>
    </xf>
    <xf numFmtId="0" fontId="32" fillId="10" borderId="146" xfId="0" applyFont="1" applyFill="1" applyBorder="1" applyAlignment="1" applyProtection="1">
      <alignment horizontal="center" vertical="center"/>
      <protection hidden="1"/>
    </xf>
    <xf numFmtId="0" fontId="28" fillId="2" borderId="142" xfId="0" applyFont="1" applyFill="1" applyBorder="1" applyAlignment="1" applyProtection="1">
      <alignment horizontal="left" vertical="center"/>
      <protection hidden="1"/>
    </xf>
    <xf numFmtId="0" fontId="28" fillId="2" borderId="13" xfId="0" applyFont="1" applyFill="1" applyBorder="1" applyAlignment="1" applyProtection="1">
      <alignment horizontal="left" vertical="center"/>
      <protection hidden="1"/>
    </xf>
    <xf numFmtId="0" fontId="7" fillId="2" borderId="78" xfId="0" applyFont="1" applyFill="1" applyBorder="1" applyAlignment="1" applyProtection="1">
      <alignment horizontal="left" vertical="center"/>
      <protection hidden="1"/>
    </xf>
    <xf numFmtId="0" fontId="7" fillId="2" borderId="17" xfId="0" applyFont="1" applyFill="1" applyBorder="1" applyAlignment="1" applyProtection="1">
      <alignment horizontal="left" vertical="center"/>
      <protection hidden="1"/>
    </xf>
    <xf numFmtId="169" fontId="14" fillId="2" borderId="0" xfId="0" applyNumberFormat="1" applyFont="1" applyFill="1" applyAlignment="1" applyProtection="1">
      <alignment horizontal="center" vertical="center"/>
      <protection hidden="1"/>
    </xf>
    <xf numFmtId="0" fontId="65" fillId="0" borderId="3" xfId="0" applyFont="1" applyBorder="1" applyAlignment="1" applyProtection="1">
      <alignment horizontal="center"/>
      <protection hidden="1"/>
    </xf>
    <xf numFmtId="184" fontId="7" fillId="3" borderId="3" xfId="0" applyNumberFormat="1" applyFont="1" applyFill="1" applyBorder="1" applyAlignment="1" applyProtection="1">
      <alignment horizontal="center" vertical="center"/>
      <protection hidden="1"/>
    </xf>
    <xf numFmtId="0" fontId="30" fillId="8" borderId="16" xfId="0" applyFont="1" applyFill="1" applyBorder="1" applyAlignment="1" applyProtection="1">
      <alignment horizontal="center" vertical="center"/>
      <protection hidden="1"/>
    </xf>
    <xf numFmtId="0" fontId="30" fillId="8" borderId="78" xfId="0" applyFont="1" applyFill="1" applyBorder="1" applyAlignment="1" applyProtection="1">
      <alignment horizontal="center" vertical="center"/>
      <protection hidden="1"/>
    </xf>
    <xf numFmtId="0" fontId="30" fillId="8" borderId="146" xfId="0" applyFont="1" applyFill="1" applyBorder="1" applyAlignment="1" applyProtection="1">
      <alignment horizontal="center" vertical="center"/>
      <protection hidden="1"/>
    </xf>
    <xf numFmtId="167" fontId="11" fillId="2" borderId="0" xfId="0" applyNumberFormat="1" applyFont="1" applyFill="1" applyAlignment="1" applyProtection="1">
      <alignment horizontal="center"/>
      <protection hidden="1"/>
    </xf>
    <xf numFmtId="0" fontId="5" fillId="0" borderId="2" xfId="0" applyFont="1" applyBorder="1" applyAlignment="1" applyProtection="1">
      <alignment horizontal="center"/>
      <protection hidden="1"/>
    </xf>
    <xf numFmtId="0" fontId="5" fillId="0" borderId="3" xfId="0" applyFont="1" applyBorder="1" applyAlignment="1" applyProtection="1">
      <alignment horizontal="center"/>
      <protection hidden="1"/>
    </xf>
    <xf numFmtId="0" fontId="5" fillId="0" borderId="4" xfId="0" applyFont="1" applyBorder="1" applyAlignment="1" applyProtection="1">
      <alignment horizontal="center"/>
      <protection hidden="1"/>
    </xf>
    <xf numFmtId="0" fontId="5" fillId="2" borderId="224" xfId="0" applyFont="1" applyFill="1" applyBorder="1" applyAlignment="1" applyProtection="1">
      <alignment horizontal="center" vertical="center"/>
      <protection hidden="1"/>
    </xf>
    <xf numFmtId="0" fontId="5" fillId="2" borderId="225" xfId="0" applyFont="1" applyFill="1" applyBorder="1" applyAlignment="1" applyProtection="1">
      <alignment horizontal="center" vertical="center"/>
      <protection hidden="1"/>
    </xf>
    <xf numFmtId="0" fontId="17" fillId="7" borderId="0" xfId="0" applyFont="1" applyFill="1" applyAlignment="1" applyProtection="1">
      <alignment horizontal="center" vertical="center"/>
      <protection hidden="1"/>
    </xf>
    <xf numFmtId="0" fontId="9" fillId="3" borderId="14" xfId="0" applyFont="1" applyFill="1" applyBorder="1" applyAlignment="1" applyProtection="1">
      <alignment horizontal="center" vertical="center"/>
      <protection locked="0" hidden="1"/>
    </xf>
    <xf numFmtId="0" fontId="9" fillId="3" borderId="80" xfId="0" applyFont="1" applyFill="1" applyBorder="1" applyAlignment="1" applyProtection="1">
      <alignment horizontal="center" vertical="center"/>
      <protection locked="0" hidden="1"/>
    </xf>
    <xf numFmtId="0" fontId="9" fillId="3" borderId="12" xfId="0" applyFont="1" applyFill="1" applyBorder="1" applyAlignment="1" applyProtection="1">
      <alignment horizontal="center" vertical="center"/>
      <protection locked="0" hidden="1"/>
    </xf>
    <xf numFmtId="0" fontId="2" fillId="3" borderId="129" xfId="0" applyFont="1" applyFill="1" applyBorder="1" applyAlignment="1" applyProtection="1">
      <alignment horizontal="center"/>
      <protection locked="0" hidden="1"/>
    </xf>
    <xf numFmtId="0" fontId="2" fillId="3" borderId="127" xfId="0" applyFont="1" applyFill="1" applyBorder="1" applyAlignment="1" applyProtection="1">
      <alignment horizontal="center"/>
      <protection locked="0" hidden="1"/>
    </xf>
    <xf numFmtId="0" fontId="2" fillId="3" borderId="130" xfId="0" applyFont="1" applyFill="1" applyBorder="1" applyAlignment="1" applyProtection="1">
      <alignment horizontal="center"/>
      <protection locked="0" hidden="1"/>
    </xf>
    <xf numFmtId="182" fontId="9" fillId="3" borderId="79" xfId="0" applyNumberFormat="1" applyFont="1" applyFill="1" applyBorder="1" applyAlignment="1" applyProtection="1">
      <alignment horizontal="center" vertical="center"/>
      <protection locked="0" hidden="1"/>
    </xf>
    <xf numFmtId="182" fontId="9" fillId="3" borderId="12" xfId="0" applyNumberFormat="1" applyFont="1" applyFill="1" applyBorder="1" applyAlignment="1" applyProtection="1">
      <alignment horizontal="center" vertical="center"/>
      <protection locked="0" hidden="1"/>
    </xf>
    <xf numFmtId="49" fontId="9" fillId="3" borderId="117" xfId="0" applyNumberFormat="1" applyFont="1" applyFill="1" applyBorder="1" applyAlignment="1" applyProtection="1">
      <alignment horizontal="center" vertical="center"/>
      <protection locked="0" hidden="1"/>
    </xf>
    <xf numFmtId="49" fontId="9" fillId="3" borderId="78" xfId="0" applyNumberFormat="1" applyFont="1" applyFill="1" applyBorder="1" applyAlignment="1" applyProtection="1">
      <alignment horizontal="center" vertical="center"/>
      <protection locked="0" hidden="1"/>
    </xf>
    <xf numFmtId="49" fontId="9" fillId="3" borderId="17" xfId="0" applyNumberFormat="1" applyFont="1" applyFill="1" applyBorder="1" applyAlignment="1" applyProtection="1">
      <alignment horizontal="center" vertical="center"/>
      <protection locked="0" hidden="1"/>
    </xf>
    <xf numFmtId="0" fontId="17" fillId="7" borderId="0" xfId="0" applyFont="1" applyFill="1" applyAlignment="1" applyProtection="1">
      <alignment horizontal="left" vertical="center"/>
      <protection hidden="1"/>
    </xf>
    <xf numFmtId="0" fontId="9" fillId="3" borderId="79" xfId="0" applyFont="1" applyFill="1" applyBorder="1" applyAlignment="1" applyProtection="1">
      <alignment horizontal="center" vertical="center"/>
      <protection locked="0" hidden="1"/>
    </xf>
    <xf numFmtId="0" fontId="5" fillId="0" borderId="6" xfId="0" applyFont="1" applyBorder="1" applyAlignment="1" applyProtection="1">
      <alignment horizontal="center"/>
      <protection hidden="1"/>
    </xf>
    <xf numFmtId="0" fontId="45" fillId="0" borderId="3" xfId="0" applyFont="1" applyBorder="1" applyAlignment="1" applyProtection="1">
      <alignment horizontal="center" vertical="center"/>
      <protection hidden="1"/>
    </xf>
    <xf numFmtId="0" fontId="18" fillId="3" borderId="79" xfId="0" applyFont="1" applyFill="1" applyBorder="1" applyAlignment="1" applyProtection="1">
      <alignment horizontal="center" vertical="center" wrapText="1"/>
      <protection hidden="1"/>
    </xf>
    <xf numFmtId="0" fontId="18" fillId="3" borderId="81" xfId="0" applyFont="1" applyFill="1" applyBorder="1" applyAlignment="1" applyProtection="1">
      <alignment horizontal="center" vertical="center" wrapText="1"/>
      <protection hidden="1"/>
    </xf>
    <xf numFmtId="0" fontId="5" fillId="0" borderId="5" xfId="0" applyFont="1" applyBorder="1" applyAlignment="1" applyProtection="1">
      <alignment horizontal="left" vertical="center"/>
      <protection locked="0"/>
    </xf>
    <xf numFmtId="0" fontId="5" fillId="0" borderId="6" xfId="0" applyFont="1" applyBorder="1" applyAlignment="1" applyProtection="1">
      <alignment horizontal="left" vertical="center"/>
      <protection locked="0"/>
    </xf>
    <xf numFmtId="0" fontId="5" fillId="0" borderId="7" xfId="0" applyFont="1" applyBorder="1" applyAlignment="1" applyProtection="1">
      <alignment horizontal="left" vertical="center"/>
      <protection locked="0"/>
    </xf>
    <xf numFmtId="167" fontId="11" fillId="2" borderId="6" xfId="0" applyNumberFormat="1" applyFont="1" applyFill="1" applyBorder="1" applyAlignment="1" applyProtection="1">
      <alignment horizontal="center"/>
      <protection hidden="1"/>
    </xf>
    <xf numFmtId="49" fontId="9" fillId="3" borderId="16" xfId="0" applyNumberFormat="1" applyFont="1" applyFill="1" applyBorder="1" applyAlignment="1" applyProtection="1">
      <alignment horizontal="center" vertical="center"/>
      <protection locked="0" hidden="1"/>
    </xf>
    <xf numFmtId="183" fontId="9" fillId="3" borderId="117" xfId="0" applyNumberFormat="1" applyFont="1" applyFill="1" applyBorder="1" applyAlignment="1" applyProtection="1">
      <alignment horizontal="center" vertical="center"/>
      <protection locked="0" hidden="1"/>
    </xf>
    <xf numFmtId="183" fontId="9" fillId="3" borderId="17" xfId="0" applyNumberFormat="1" applyFont="1" applyFill="1" applyBorder="1" applyAlignment="1" applyProtection="1">
      <alignment horizontal="center" vertical="center"/>
      <protection locked="0" hidden="1"/>
    </xf>
    <xf numFmtId="0" fontId="16" fillId="2" borderId="83" xfId="0" applyFont="1" applyFill="1" applyBorder="1" applyAlignment="1" applyProtection="1">
      <alignment horizontal="center" vertical="center"/>
      <protection hidden="1"/>
    </xf>
    <xf numFmtId="0" fontId="16" fillId="2" borderId="85" xfId="0" applyFont="1" applyFill="1" applyBorder="1" applyAlignment="1" applyProtection="1">
      <alignment horizontal="center" vertical="center"/>
      <protection hidden="1"/>
    </xf>
    <xf numFmtId="0" fontId="16" fillId="2" borderId="84" xfId="0" applyFont="1" applyFill="1" applyBorder="1" applyAlignment="1" applyProtection="1">
      <alignment horizontal="center" vertical="center"/>
      <protection hidden="1"/>
    </xf>
    <xf numFmtId="0" fontId="25" fillId="13" borderId="144" xfId="0" applyFont="1" applyFill="1" applyBorder="1" applyAlignment="1" applyProtection="1">
      <alignment horizontal="center" vertical="center"/>
      <protection hidden="1"/>
    </xf>
    <xf numFmtId="0" fontId="25" fillId="13" borderId="143" xfId="0" applyFont="1" applyFill="1" applyBorder="1" applyAlignment="1" applyProtection="1">
      <alignment horizontal="center" vertical="center"/>
      <protection hidden="1"/>
    </xf>
    <xf numFmtId="0" fontId="25" fillId="13" borderId="145" xfId="0" applyFont="1" applyFill="1" applyBorder="1" applyAlignment="1" applyProtection="1">
      <alignment horizontal="center" vertical="center"/>
      <protection hidden="1"/>
    </xf>
    <xf numFmtId="0" fontId="5" fillId="0" borderId="6" xfId="0" applyFont="1" applyBorder="1" applyAlignment="1" applyProtection="1">
      <alignment horizontal="left"/>
      <protection locked="0"/>
    </xf>
    <xf numFmtId="0" fontId="5" fillId="0" borderId="127" xfId="0" applyFont="1" applyBorder="1" applyAlignment="1" applyProtection="1">
      <alignment horizontal="left"/>
      <protection locked="0"/>
    </xf>
    <xf numFmtId="0" fontId="38" fillId="0" borderId="265" xfId="0" applyFont="1" applyBorder="1" applyAlignment="1" applyProtection="1">
      <alignment horizontal="center" vertical="top"/>
      <protection hidden="1"/>
    </xf>
    <xf numFmtId="0" fontId="38" fillId="0" borderId="202" xfId="0" applyFont="1" applyBorder="1" applyAlignment="1" applyProtection="1">
      <alignment horizontal="center" vertical="top"/>
      <protection hidden="1"/>
    </xf>
    <xf numFmtId="0" fontId="38" fillId="0" borderId="262" xfId="0" applyFont="1" applyBorder="1" applyAlignment="1" applyProtection="1">
      <alignment horizontal="center" vertical="top"/>
      <protection hidden="1"/>
    </xf>
    <xf numFmtId="0" fontId="38" fillId="0" borderId="235" xfId="0" applyFont="1" applyBorder="1" applyAlignment="1" applyProtection="1">
      <alignment horizontal="center" vertical="top"/>
      <protection hidden="1"/>
    </xf>
    <xf numFmtId="0" fontId="38" fillId="0" borderId="245" xfId="0" applyFont="1" applyBorder="1" applyAlignment="1" applyProtection="1">
      <alignment horizontal="center" vertical="top"/>
      <protection hidden="1"/>
    </xf>
    <xf numFmtId="0" fontId="38" fillId="0" borderId="195" xfId="0" applyFont="1" applyBorder="1" applyAlignment="1" applyProtection="1">
      <alignment horizontal="center" vertical="top"/>
      <protection hidden="1"/>
    </xf>
    <xf numFmtId="0" fontId="38" fillId="0" borderId="200" xfId="0" applyFont="1" applyBorder="1" applyAlignment="1" applyProtection="1">
      <alignment horizontal="center" vertical="top"/>
      <protection hidden="1"/>
    </xf>
    <xf numFmtId="0" fontId="38" fillId="0" borderId="198" xfId="0" applyFont="1" applyBorder="1" applyAlignment="1" applyProtection="1">
      <alignment horizontal="center" vertical="top"/>
      <protection hidden="1"/>
    </xf>
    <xf numFmtId="0" fontId="38" fillId="0" borderId="201" xfId="0" applyFont="1" applyBorder="1" applyAlignment="1" applyProtection="1">
      <alignment horizontal="center" vertical="top"/>
      <protection hidden="1"/>
    </xf>
    <xf numFmtId="0" fontId="38" fillId="0" borderId="199" xfId="0" applyFont="1" applyBorder="1" applyAlignment="1" applyProtection="1">
      <alignment horizontal="center" vertical="top"/>
      <protection hidden="1"/>
    </xf>
    <xf numFmtId="0" fontId="38" fillId="0" borderId="197" xfId="0" applyFont="1" applyBorder="1" applyAlignment="1" applyProtection="1">
      <alignment horizontal="center" vertical="top"/>
      <protection hidden="1"/>
    </xf>
    <xf numFmtId="0" fontId="38" fillId="0" borderId="189" xfId="0" applyFont="1" applyBorder="1" applyAlignment="1" applyProtection="1">
      <alignment horizontal="center" vertical="top"/>
      <protection hidden="1"/>
    </xf>
    <xf numFmtId="0" fontId="38" fillId="0" borderId="138" xfId="0" applyFont="1" applyBorder="1" applyAlignment="1" applyProtection="1">
      <alignment horizontal="center" vertical="top"/>
      <protection hidden="1"/>
    </xf>
    <xf numFmtId="0" fontId="38" fillId="0" borderId="185" xfId="0" applyFont="1" applyBorder="1" applyAlignment="1" applyProtection="1">
      <alignment horizontal="center" vertical="top"/>
      <protection hidden="1"/>
    </xf>
    <xf numFmtId="0" fontId="38" fillId="0" borderId="190" xfId="0" applyFont="1" applyBorder="1" applyAlignment="1" applyProtection="1">
      <alignment horizontal="center" vertical="top"/>
      <protection hidden="1"/>
    </xf>
    <xf numFmtId="0" fontId="38" fillId="0" borderId="213" xfId="0" applyFont="1" applyBorder="1" applyAlignment="1" applyProtection="1">
      <alignment horizontal="center" vertical="top"/>
      <protection hidden="1"/>
    </xf>
    <xf numFmtId="0" fontId="38" fillId="0" borderId="228" xfId="0" applyFont="1" applyBorder="1" applyAlignment="1" applyProtection="1">
      <alignment horizontal="center" vertical="top"/>
      <protection hidden="1"/>
    </xf>
    <xf numFmtId="0" fontId="38" fillId="0" borderId="196" xfId="0" applyFont="1" applyBorder="1" applyAlignment="1" applyProtection="1">
      <alignment horizontal="center" vertical="top"/>
      <protection hidden="1"/>
    </xf>
    <xf numFmtId="0" fontId="38" fillId="0" borderId="51" xfId="0" applyFont="1" applyBorder="1" applyAlignment="1" applyProtection="1">
      <alignment horizontal="center" vertical="top"/>
      <protection hidden="1"/>
    </xf>
    <xf numFmtId="0" fontId="8" fillId="0" borderId="3" xfId="0" applyFont="1" applyBorder="1" applyAlignment="1" applyProtection="1">
      <alignment horizontal="center" vertical="center"/>
      <protection hidden="1"/>
    </xf>
    <xf numFmtId="0" fontId="8" fillId="2" borderId="0" xfId="0" applyFont="1" applyFill="1" applyAlignment="1" applyProtection="1">
      <alignment horizontal="right" vertical="center"/>
      <protection hidden="1"/>
    </xf>
    <xf numFmtId="0" fontId="7" fillId="0" borderId="135" xfId="0" applyFont="1" applyBorder="1" applyAlignment="1" applyProtection="1">
      <alignment horizontal="center" vertical="center"/>
      <protection hidden="1"/>
    </xf>
    <xf numFmtId="0" fontId="9" fillId="2" borderId="3" xfId="0" applyFont="1" applyFill="1" applyBorder="1" applyAlignment="1" applyProtection="1">
      <alignment horizontal="center" vertical="center"/>
      <protection hidden="1"/>
    </xf>
    <xf numFmtId="0" fontId="9" fillId="2" borderId="151" xfId="0" applyFont="1" applyFill="1" applyBorder="1" applyAlignment="1" applyProtection="1">
      <alignment horizontal="center" vertical="center"/>
      <protection hidden="1"/>
    </xf>
    <xf numFmtId="0" fontId="9" fillId="2" borderId="6" xfId="0" applyFont="1" applyFill="1" applyBorder="1" applyAlignment="1" applyProtection="1">
      <alignment horizontal="center" vertical="center"/>
      <protection hidden="1"/>
    </xf>
    <xf numFmtId="0" fontId="9" fillId="2" borderId="128" xfId="0" applyFont="1" applyFill="1" applyBorder="1" applyAlignment="1" applyProtection="1">
      <alignment horizontal="center" vertical="center"/>
      <protection hidden="1"/>
    </xf>
    <xf numFmtId="0" fontId="27" fillId="2" borderId="142" xfId="0" applyFont="1" applyFill="1" applyBorder="1" applyAlignment="1" applyProtection="1">
      <alignment horizontal="left" vertical="center"/>
      <protection hidden="1"/>
    </xf>
    <xf numFmtId="0" fontId="27" fillId="2" borderId="13" xfId="0" applyFont="1" applyFill="1" applyBorder="1" applyAlignment="1" applyProtection="1">
      <alignment horizontal="left" vertical="center"/>
      <protection hidden="1"/>
    </xf>
    <xf numFmtId="0" fontId="9" fillId="2" borderId="14" xfId="0" applyFont="1" applyFill="1" applyBorder="1" applyAlignment="1" applyProtection="1">
      <alignment horizontal="center" vertical="center"/>
      <protection hidden="1"/>
    </xf>
    <xf numFmtId="0" fontId="9" fillId="2" borderId="15" xfId="0" applyFont="1" applyFill="1" applyBorder="1" applyAlignment="1" applyProtection="1">
      <alignment horizontal="center" vertical="center"/>
      <protection hidden="1"/>
    </xf>
    <xf numFmtId="0" fontId="26" fillId="2" borderId="142" xfId="0" applyFont="1" applyFill="1" applyBorder="1" applyAlignment="1" applyProtection="1">
      <alignment horizontal="left" vertical="center"/>
      <protection hidden="1"/>
    </xf>
    <xf numFmtId="0" fontId="26" fillId="2" borderId="13" xfId="0" applyFont="1" applyFill="1" applyBorder="1" applyAlignment="1" applyProtection="1">
      <alignment horizontal="left" vertical="center"/>
      <protection hidden="1"/>
    </xf>
    <xf numFmtId="49" fontId="5" fillId="0" borderId="127" xfId="0" applyNumberFormat="1" applyFont="1" applyBorder="1" applyAlignment="1" applyProtection="1">
      <alignment horizontal="left"/>
      <protection locked="0"/>
    </xf>
    <xf numFmtId="0" fontId="9" fillId="0" borderId="0" xfId="0" applyFont="1" applyAlignment="1" applyProtection="1">
      <alignment horizontal="center" vertical="center"/>
      <protection hidden="1"/>
    </xf>
    <xf numFmtId="0" fontId="20" fillId="4" borderId="14" xfId="0" applyFont="1" applyFill="1" applyBorder="1" applyAlignment="1" applyProtection="1">
      <alignment horizontal="center" vertical="center" wrapText="1"/>
      <protection hidden="1"/>
    </xf>
    <xf numFmtId="0" fontId="20" fillId="4" borderId="12" xfId="0" applyFont="1" applyFill="1" applyBorder="1" applyAlignment="1" applyProtection="1">
      <alignment horizontal="center" vertical="center" wrapText="1"/>
      <protection hidden="1"/>
    </xf>
    <xf numFmtId="0" fontId="25" fillId="2" borderId="80" xfId="0" applyFont="1" applyFill="1" applyBorder="1" applyAlignment="1" applyProtection="1">
      <alignment horizontal="left" vertical="center"/>
      <protection hidden="1"/>
    </xf>
    <xf numFmtId="0" fontId="25" fillId="2" borderId="12" xfId="0" applyFont="1" applyFill="1" applyBorder="1" applyAlignment="1" applyProtection="1">
      <alignment horizontal="left" vertical="center"/>
      <protection hidden="1"/>
    </xf>
    <xf numFmtId="49" fontId="5" fillId="0" borderId="6" xfId="0" applyNumberFormat="1" applyFont="1" applyBorder="1" applyAlignment="1" applyProtection="1">
      <alignment horizontal="left"/>
      <protection locked="0"/>
    </xf>
    <xf numFmtId="0" fontId="43" fillId="5" borderId="25" xfId="0" applyFont="1" applyFill="1" applyBorder="1" applyAlignment="1">
      <alignment horizontal="center" vertical="center"/>
    </xf>
    <xf numFmtId="0" fontId="43" fillId="5" borderId="59" xfId="0" applyFont="1" applyFill="1" applyBorder="1" applyAlignment="1">
      <alignment horizontal="center" vertical="center"/>
    </xf>
    <xf numFmtId="0" fontId="43" fillId="5" borderId="60" xfId="0" applyFont="1" applyFill="1" applyBorder="1" applyAlignment="1">
      <alignment horizontal="center" vertical="center"/>
    </xf>
    <xf numFmtId="0" fontId="37" fillId="0" borderId="25" xfId="0" applyFont="1" applyBorder="1" applyAlignment="1">
      <alignment horizontal="center" vertical="center"/>
    </xf>
    <xf numFmtId="0" fontId="37" fillId="0" borderId="59" xfId="0" applyFont="1" applyBorder="1" applyAlignment="1">
      <alignment horizontal="center" vertical="center"/>
    </xf>
    <xf numFmtId="0" fontId="37" fillId="0" borderId="60" xfId="0" applyFont="1" applyBorder="1" applyAlignment="1">
      <alignment horizontal="center" vertical="center"/>
    </xf>
    <xf numFmtId="2" fontId="39" fillId="0" borderId="241" xfId="0" applyNumberFormat="1" applyFont="1" applyBorder="1" applyAlignment="1">
      <alignment horizontal="center" vertical="center"/>
    </xf>
    <xf numFmtId="2" fontId="39" fillId="0" borderId="1" xfId="0" applyNumberFormat="1" applyFont="1" applyBorder="1" applyAlignment="1">
      <alignment horizontal="center" vertical="center"/>
    </xf>
    <xf numFmtId="2" fontId="39" fillId="0" borderId="242" xfId="0" applyNumberFormat="1" applyFont="1" applyBorder="1" applyAlignment="1">
      <alignment horizontal="center" vertical="center"/>
    </xf>
    <xf numFmtId="2" fontId="37" fillId="0" borderId="25" xfId="0" applyNumberFormat="1" applyFont="1" applyBorder="1" applyAlignment="1">
      <alignment horizontal="center" vertical="center"/>
    </xf>
    <xf numFmtId="2" fontId="37" fillId="0" borderId="59" xfId="0" applyNumberFormat="1" applyFont="1" applyBorder="1" applyAlignment="1">
      <alignment horizontal="center" vertical="center"/>
    </xf>
    <xf numFmtId="2" fontId="37" fillId="0" borderId="60" xfId="0" applyNumberFormat="1" applyFont="1" applyBorder="1" applyAlignment="1">
      <alignment horizontal="center" vertical="center"/>
    </xf>
    <xf numFmtId="0" fontId="42" fillId="0" borderId="77" xfId="0" applyFont="1" applyBorder="1" applyAlignment="1">
      <alignment horizontal="center" vertical="center"/>
    </xf>
    <xf numFmtId="0" fontId="42" fillId="0" borderId="71" xfId="0" applyFont="1" applyBorder="1" applyAlignment="1">
      <alignment horizontal="center" vertical="center"/>
    </xf>
    <xf numFmtId="0" fontId="42" fillId="0" borderId="72" xfId="0" applyFont="1" applyBorder="1" applyAlignment="1">
      <alignment horizontal="center" vertical="center"/>
    </xf>
    <xf numFmtId="0" fontId="42" fillId="0" borderId="47" xfId="0" applyFont="1" applyBorder="1" applyAlignment="1">
      <alignment horizontal="center" vertical="center"/>
    </xf>
    <xf numFmtId="0" fontId="45" fillId="0" borderId="50" xfId="0" applyFont="1" applyBorder="1" applyAlignment="1">
      <alignment horizontal="center" vertical="center"/>
    </xf>
    <xf numFmtId="0" fontId="45" fillId="0" borderId="51" xfId="0" applyFont="1" applyBorder="1" applyAlignment="1">
      <alignment horizontal="center" vertical="center"/>
    </xf>
    <xf numFmtId="0" fontId="42" fillId="0" borderId="24" xfId="0" applyFont="1" applyBorder="1" applyAlignment="1">
      <alignment horizontal="center" vertical="center"/>
    </xf>
    <xf numFmtId="2" fontId="45" fillId="0" borderId="0" xfId="1" applyNumberFormat="1" applyFont="1" applyAlignment="1" applyProtection="1">
      <alignment horizontal="left" vertical="center" wrapText="1"/>
      <protection hidden="1"/>
    </xf>
    <xf numFmtId="1" fontId="45" fillId="0" borderId="0" xfId="1" applyNumberFormat="1" applyFont="1" applyAlignment="1" applyProtection="1">
      <alignment horizontal="center" vertical="center"/>
      <protection hidden="1"/>
    </xf>
    <xf numFmtId="0" fontId="42" fillId="0" borderId="70" xfId="0" applyFont="1" applyBorder="1" applyAlignment="1">
      <alignment horizontal="center" vertical="center"/>
    </xf>
    <xf numFmtId="0" fontId="46" fillId="0" borderId="25" xfId="0" applyFont="1" applyBorder="1" applyAlignment="1">
      <alignment horizontal="center"/>
    </xf>
    <xf numFmtId="0" fontId="46" fillId="0" borderId="59" xfId="0" applyFont="1" applyBorder="1" applyAlignment="1">
      <alignment horizontal="center"/>
    </xf>
    <xf numFmtId="0" fontId="46" fillId="0" borderId="60" xfId="0" applyFont="1" applyBorder="1" applyAlignment="1">
      <alignment horizontal="center"/>
    </xf>
    <xf numFmtId="0" fontId="55" fillId="0" borderId="25" xfId="0" applyFont="1" applyBorder="1" applyAlignment="1">
      <alignment horizontal="center" vertical="center"/>
    </xf>
    <xf numFmtId="0" fontId="55" fillId="0" borderId="60" xfId="0" applyFont="1" applyBorder="1" applyAlignment="1">
      <alignment horizontal="center" vertical="center"/>
    </xf>
    <xf numFmtId="0" fontId="46" fillId="0" borderId="25" xfId="0" applyFont="1" applyBorder="1" applyAlignment="1">
      <alignment horizontal="center" vertical="center"/>
    </xf>
    <xf numFmtId="0" fontId="46" fillId="0" borderId="59" xfId="0" applyFont="1" applyBorder="1" applyAlignment="1">
      <alignment horizontal="center" vertical="center"/>
    </xf>
    <xf numFmtId="0" fontId="46" fillId="0" borderId="60" xfId="0" applyFont="1" applyBorder="1" applyAlignment="1">
      <alignment horizontal="center" vertical="center"/>
    </xf>
    <xf numFmtId="0" fontId="54" fillId="0" borderId="0" xfId="0" applyFont="1" applyAlignment="1" applyProtection="1">
      <alignment horizontal="center" vertical="center"/>
      <protection hidden="1"/>
    </xf>
    <xf numFmtId="0" fontId="37" fillId="0" borderId="25" xfId="0" applyFont="1" applyBorder="1" applyAlignment="1" applyProtection="1">
      <alignment horizontal="center"/>
      <protection hidden="1"/>
    </xf>
    <xf numFmtId="0" fontId="37" fillId="0" borderId="59" xfId="0" applyFont="1" applyBorder="1" applyAlignment="1" applyProtection="1">
      <alignment horizontal="center"/>
      <protection hidden="1"/>
    </xf>
    <xf numFmtId="0" fontId="37" fillId="0" borderId="60" xfId="0" applyFont="1" applyBorder="1" applyAlignment="1" applyProtection="1">
      <alignment horizontal="center"/>
      <protection hidden="1"/>
    </xf>
    <xf numFmtId="0" fontId="39" fillId="0" borderId="24" xfId="0" applyFont="1" applyBorder="1" applyAlignment="1" applyProtection="1">
      <alignment horizontal="center" vertical="center" wrapText="1"/>
      <protection hidden="1"/>
    </xf>
    <xf numFmtId="0" fontId="37" fillId="0" borderId="25" xfId="0" applyFont="1" applyBorder="1" applyAlignment="1" applyProtection="1">
      <alignment horizontal="center" vertical="center"/>
      <protection hidden="1"/>
    </xf>
    <xf numFmtId="0" fontId="37" fillId="0" borderId="59" xfId="0" applyFont="1" applyBorder="1" applyAlignment="1" applyProtection="1">
      <alignment horizontal="center" vertical="center"/>
      <protection hidden="1"/>
    </xf>
    <xf numFmtId="0" fontId="37" fillId="0" borderId="60" xfId="0" applyFont="1" applyBorder="1" applyAlignment="1" applyProtection="1">
      <alignment horizontal="center" vertical="center"/>
      <protection hidden="1"/>
    </xf>
    <xf numFmtId="0" fontId="37" fillId="0" borderId="24" xfId="0" applyFont="1" applyBorder="1" applyAlignment="1">
      <alignment horizontal="center" vertical="center"/>
    </xf>
    <xf numFmtId="0" fontId="46" fillId="2" borderId="25" xfId="0" applyFont="1" applyFill="1" applyBorder="1" applyAlignment="1">
      <alignment horizontal="center" vertical="center"/>
    </xf>
    <xf numFmtId="0" fontId="46" fillId="2" borderId="59" xfId="0" applyFont="1" applyFill="1" applyBorder="1" applyAlignment="1">
      <alignment horizontal="center" vertical="center"/>
    </xf>
    <xf numFmtId="0" fontId="46" fillId="2" borderId="60" xfId="0" applyFont="1" applyFill="1" applyBorder="1" applyAlignment="1">
      <alignment horizontal="center" vertical="center"/>
    </xf>
  </cellXfs>
  <cellStyles count="3">
    <cellStyle name="Normal" xfId="0" builtinId="0"/>
    <cellStyle name="Normal 2" xfId="2" xr:uid="{00000000-0005-0000-0000-000001000000}"/>
    <cellStyle name="Porcentagem" xfId="1" builtinId="5"/>
  </cellStyles>
  <dxfs count="163">
    <dxf>
      <fill>
        <patternFill>
          <bgColor rgb="FFFFC000"/>
        </patternFill>
      </fill>
    </dxf>
    <dxf>
      <fill>
        <patternFill>
          <bgColor rgb="FF00B050"/>
        </patternFill>
      </fill>
    </dxf>
    <dxf>
      <fill>
        <patternFill>
          <bgColor rgb="FF9F5FCF"/>
        </patternFill>
      </fill>
    </dxf>
    <dxf>
      <fill>
        <patternFill>
          <bgColor rgb="FFFF0000"/>
        </patternFill>
      </fill>
      <border>
        <left/>
        <right/>
        <top/>
        <bottom/>
      </border>
    </dxf>
    <dxf>
      <fill>
        <patternFill>
          <bgColor rgb="FFFFC000"/>
        </patternFill>
      </fill>
    </dxf>
    <dxf>
      <fill>
        <patternFill>
          <bgColor rgb="FF00B0F0"/>
        </patternFill>
      </fill>
      <border>
        <left/>
        <right/>
        <top/>
        <bottom/>
      </border>
    </dxf>
    <dxf>
      <fill>
        <patternFill>
          <bgColor rgb="FFFFC000"/>
        </patternFill>
      </fill>
    </dxf>
    <dxf>
      <fill>
        <patternFill>
          <bgColor rgb="FF9F5FCF"/>
        </patternFill>
      </fill>
    </dxf>
    <dxf>
      <fill>
        <patternFill>
          <bgColor rgb="FFFF0000"/>
        </patternFill>
      </fill>
      <border>
        <left/>
        <right/>
        <top/>
        <bottom/>
      </border>
    </dxf>
    <dxf>
      <fill>
        <patternFill>
          <bgColor rgb="FF00B050"/>
        </patternFill>
      </fill>
    </dxf>
    <dxf>
      <font>
        <color theme="0"/>
      </font>
      <fill>
        <patternFill>
          <bgColor theme="0"/>
        </patternFill>
      </fill>
    </dxf>
    <dxf>
      <fill>
        <patternFill>
          <bgColor rgb="FFFF0000"/>
        </patternFill>
      </fill>
    </dxf>
    <dxf>
      <fill>
        <patternFill>
          <bgColor theme="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strike val="0"/>
        <color theme="1"/>
      </font>
      <numFmt numFmtId="0" formatCode="General"/>
      <fill>
        <patternFill>
          <bgColor theme="5" tint="0.39994506668294322"/>
        </patternFill>
      </fill>
    </dxf>
    <dxf>
      <fill>
        <patternFill>
          <bgColor rgb="FFFFFF00"/>
        </patternFill>
      </fill>
    </dxf>
    <dxf>
      <fill>
        <patternFill>
          <bgColor rgb="FFFF0000"/>
        </patternFill>
      </fill>
    </dxf>
    <dxf>
      <fill>
        <patternFill>
          <bgColor rgb="FF00B050"/>
        </patternFill>
      </fill>
    </dxf>
    <dxf>
      <fill>
        <patternFill>
          <bgColor rgb="FFFFC00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9F5FCF"/>
        </patternFill>
      </fill>
    </dxf>
    <dxf>
      <fill>
        <patternFill>
          <bgColor rgb="FFFF0000"/>
        </patternFill>
      </fill>
      <border>
        <left/>
        <right/>
        <top/>
        <bottom/>
      </border>
    </dxf>
    <dxf>
      <fill>
        <patternFill>
          <bgColor rgb="FFFFC000"/>
        </patternFill>
      </fill>
    </dxf>
    <dxf>
      <fill>
        <patternFill>
          <bgColor rgb="FF00B050"/>
        </patternFill>
      </fill>
    </dxf>
    <dxf>
      <fill>
        <patternFill>
          <bgColor rgb="FF00B0F0"/>
        </patternFill>
      </fill>
      <border>
        <left/>
        <right/>
        <top/>
        <bottom/>
      </border>
    </dxf>
    <dxf>
      <fill>
        <patternFill>
          <bgColor rgb="FFFF0000"/>
        </patternFill>
      </fill>
    </dxf>
    <dxf>
      <fill>
        <patternFill>
          <bgColor theme="5" tint="-0.24994659260841701"/>
        </patternFill>
      </fill>
    </dxf>
    <dxf>
      <fill>
        <patternFill>
          <bgColor theme="7" tint="-0.24994659260841701"/>
        </patternFill>
      </fill>
    </dxf>
    <dxf>
      <fill>
        <patternFill>
          <bgColor theme="7" tint="0.39994506668294322"/>
        </patternFill>
      </fill>
    </dxf>
    <dxf>
      <fill>
        <patternFill>
          <bgColor theme="9" tint="0.39994506668294322"/>
        </patternFill>
      </fill>
    </dxf>
    <dxf>
      <fill>
        <patternFill>
          <bgColor rgb="FFFF0000"/>
        </patternFill>
      </fill>
    </dxf>
    <dxf>
      <fill>
        <patternFill>
          <bgColor theme="5" tint="-0.24994659260841701"/>
        </patternFill>
      </fill>
    </dxf>
    <dxf>
      <fill>
        <patternFill>
          <bgColor theme="7" tint="-0.24994659260841701"/>
        </patternFill>
      </fill>
    </dxf>
    <dxf>
      <fill>
        <patternFill>
          <bgColor theme="7" tint="0.39994506668294322"/>
        </patternFill>
      </fill>
    </dxf>
    <dxf>
      <fill>
        <patternFill>
          <bgColor theme="9" tint="0.39994506668294322"/>
        </patternFill>
      </fill>
    </dxf>
    <dxf>
      <fill>
        <patternFill>
          <bgColor rgb="FFFF0000"/>
        </patternFill>
      </fill>
    </dxf>
    <dxf>
      <fill>
        <patternFill>
          <bgColor theme="5" tint="-0.24994659260841701"/>
        </patternFill>
      </fill>
    </dxf>
    <dxf>
      <fill>
        <patternFill>
          <bgColor theme="7" tint="-0.24994659260841701"/>
        </patternFill>
      </fill>
    </dxf>
    <dxf>
      <fill>
        <patternFill>
          <bgColor theme="7" tint="0.39994506668294322"/>
        </patternFill>
      </fill>
    </dxf>
    <dxf>
      <fill>
        <patternFill>
          <bgColor theme="9" tint="0.39994506668294322"/>
        </patternFill>
      </fill>
    </dxf>
    <dxf>
      <fill>
        <patternFill>
          <bgColor rgb="FFFF0000"/>
        </patternFill>
      </fill>
    </dxf>
    <dxf>
      <fill>
        <patternFill>
          <bgColor theme="5" tint="-0.24994659260841701"/>
        </patternFill>
      </fill>
    </dxf>
    <dxf>
      <fill>
        <patternFill>
          <bgColor theme="7" tint="-0.24994659260841701"/>
        </patternFill>
      </fill>
    </dxf>
    <dxf>
      <fill>
        <patternFill>
          <bgColor theme="7" tint="0.39994506668294322"/>
        </patternFill>
      </fill>
    </dxf>
    <dxf>
      <fill>
        <patternFill>
          <bgColor theme="9" tint="0.39994506668294322"/>
        </patternFill>
      </fill>
    </dxf>
    <dxf>
      <fill>
        <patternFill>
          <bgColor rgb="FFFF0000"/>
        </patternFill>
      </fill>
    </dxf>
    <dxf>
      <fill>
        <patternFill>
          <bgColor theme="5" tint="-0.24994659260841701"/>
        </patternFill>
      </fill>
    </dxf>
    <dxf>
      <fill>
        <patternFill>
          <bgColor theme="7" tint="-0.24994659260841701"/>
        </patternFill>
      </fill>
    </dxf>
    <dxf>
      <fill>
        <patternFill>
          <bgColor theme="7" tint="0.59996337778862885"/>
        </patternFill>
      </fill>
    </dxf>
    <dxf>
      <fill>
        <patternFill>
          <bgColor theme="9"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F0"/>
        </patternFill>
      </fill>
    </dxf>
    <dxf>
      <fill>
        <patternFill>
          <bgColor rgb="FF00B0F0"/>
        </patternFill>
      </fill>
      <border>
        <left/>
        <right/>
        <top/>
        <bottom/>
      </border>
    </dxf>
    <dxf>
      <fill>
        <patternFill>
          <bgColor rgb="FF00B0F0"/>
        </patternFill>
      </fill>
      <border>
        <left/>
        <right/>
        <top/>
        <bottom/>
      </border>
    </dxf>
    <dxf>
      <fill>
        <patternFill>
          <bgColor rgb="FF00B0F0"/>
        </patternFill>
      </fill>
    </dxf>
    <dxf>
      <fill>
        <patternFill>
          <bgColor rgb="FF00B0F0"/>
        </patternFill>
      </fill>
    </dxf>
    <dxf>
      <font>
        <b/>
        <i val="0"/>
      </font>
      <fill>
        <patternFill patternType="solid">
          <fgColor auto="1"/>
          <bgColor rgb="FFF4D9B2"/>
        </patternFill>
      </fill>
    </dxf>
  </dxfs>
  <tableStyles count="0" defaultTableStyle="TableStyleMedium2" defaultPivotStyle="PivotStyleLight16"/>
  <colors>
    <mruColors>
      <color rgb="FFFEECFE"/>
      <color rgb="FF79B1ED"/>
      <color rgb="FFBEB1ED"/>
      <color rgb="FF79A6FF"/>
      <color rgb="FF79A6ED"/>
      <color rgb="FF8AA7DA"/>
      <color rgb="FF6D9EFF"/>
      <color rgb="FF5B92FF"/>
      <color rgb="FF2D73FF"/>
      <color rgb="FF99B2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oneCellAnchor>
    <xdr:from>
      <xdr:col>294</xdr:col>
      <xdr:colOff>3035</xdr:colOff>
      <xdr:row>200</xdr:row>
      <xdr:rowOff>0</xdr:rowOff>
    </xdr:from>
    <xdr:ext cx="0" cy="309080"/>
    <xdr:sp macro="" textlink="">
      <xdr:nvSpPr>
        <xdr:cNvPr id="2" name="Shape 2">
          <a:extLst>
            <a:ext uri="{FF2B5EF4-FFF2-40B4-BE49-F238E27FC236}">
              <a16:creationId xmlns:a16="http://schemas.microsoft.com/office/drawing/2014/main" id="{00000000-0008-0000-1E00-000002000000}"/>
            </a:ext>
          </a:extLst>
        </xdr:cNvPr>
        <xdr:cNvSpPr/>
      </xdr:nvSpPr>
      <xdr:spPr>
        <a:xfrm>
          <a:off x="104454185" y="37252275"/>
          <a:ext cx="0" cy="309080"/>
        </a:xfrm>
        <a:custGeom>
          <a:avLst/>
          <a:gdLst/>
          <a:ahLst/>
          <a:cxnLst/>
          <a:rect l="0" t="0" r="0" b="0"/>
          <a:pathLst>
            <a:path h="450215">
              <a:moveTo>
                <a:pt x="0" y="450102"/>
              </a:moveTo>
              <a:lnTo>
                <a:pt x="0" y="0"/>
              </a:lnTo>
            </a:path>
          </a:pathLst>
        </a:custGeom>
        <a:ln w="6070">
          <a:solidFill>
            <a:srgbClr val="CCC8D8"/>
          </a:solidFill>
        </a:ln>
      </xdr:spPr>
    </xdr:sp>
    <xdr:clientData/>
  </xdr:oneCellAnchor>
  <xdr:oneCellAnchor>
    <xdr:from>
      <xdr:col>293</xdr:col>
      <xdr:colOff>3035</xdr:colOff>
      <xdr:row>256</xdr:row>
      <xdr:rowOff>0</xdr:rowOff>
    </xdr:from>
    <xdr:ext cx="0" cy="309080"/>
    <xdr:sp macro="" textlink="">
      <xdr:nvSpPr>
        <xdr:cNvPr id="3" name="Shape 2">
          <a:extLst>
            <a:ext uri="{FF2B5EF4-FFF2-40B4-BE49-F238E27FC236}">
              <a16:creationId xmlns:a16="http://schemas.microsoft.com/office/drawing/2014/main" id="{00000000-0008-0000-1E00-000003000000}"/>
            </a:ext>
          </a:extLst>
        </xdr:cNvPr>
        <xdr:cNvSpPr/>
      </xdr:nvSpPr>
      <xdr:spPr>
        <a:xfrm>
          <a:off x="104073185" y="47920275"/>
          <a:ext cx="0" cy="309080"/>
        </a:xfrm>
        <a:custGeom>
          <a:avLst/>
          <a:gdLst/>
          <a:ahLst/>
          <a:cxnLst/>
          <a:rect l="0" t="0" r="0" b="0"/>
          <a:pathLst>
            <a:path h="450215">
              <a:moveTo>
                <a:pt x="0" y="450102"/>
              </a:moveTo>
              <a:lnTo>
                <a:pt x="0" y="0"/>
              </a:lnTo>
            </a:path>
          </a:pathLst>
        </a:custGeom>
        <a:ln w="6070">
          <a:solidFill>
            <a:srgbClr val="CCC8D8"/>
          </a:solidFill>
        </a:ln>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ppsic&#243;logo_Psic&#243;lo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ow r="3">
          <cell r="P3">
            <v>5742431</v>
          </cell>
          <cell r="Q3" t="str">
            <v>Ana Maria Salete Villas Boas</v>
          </cell>
          <cell r="R3">
            <v>1405925809</v>
          </cell>
          <cell r="S3" t="str">
            <v>F</v>
          </cell>
          <cell r="T3">
            <v>7051961</v>
          </cell>
          <cell r="U3" t="str">
            <v>Rua Felipe Schmidt</v>
          </cell>
          <cell r="V3" t="str">
            <v>390 Sala 201</v>
          </cell>
          <cell r="W3" t="str">
            <v>Florianópolis</v>
          </cell>
          <cell r="X3" t="str">
            <v>SC</v>
          </cell>
          <cell r="Y3" t="str">
            <v>Ana</v>
          </cell>
          <cell r="Z3" t="str">
            <v>ANA-PC</v>
          </cell>
          <cell r="AA3" t="str">
            <v>AMD64 Family 16 Model 6 Stepping 3, AuthenticAMD</v>
          </cell>
          <cell r="AB3" t="str">
            <v>0603</v>
          </cell>
          <cell r="AC3" t="str">
            <v>16</v>
          </cell>
          <cell r="AD3" t="str">
            <v>2</v>
          </cell>
        </row>
        <row r="4">
          <cell r="P4">
            <v>5742432</v>
          </cell>
          <cell r="Q4" t="str">
            <v xml:space="preserve">Ana Maria Salete Villas Boas </v>
          </cell>
          <cell r="R4">
            <v>1405925809</v>
          </cell>
          <cell r="S4" t="str">
            <v>F</v>
          </cell>
          <cell r="T4">
            <v>7051961</v>
          </cell>
          <cell r="U4" t="str">
            <v>Rua Felipe Schmidt</v>
          </cell>
          <cell r="V4" t="str">
            <v>303 Sala 1602</v>
          </cell>
          <cell r="W4" t="str">
            <v>Florianópolis</v>
          </cell>
          <cell r="X4" t="str">
            <v>SC</v>
          </cell>
          <cell r="Y4" t="str">
            <v>Ana</v>
          </cell>
          <cell r="Z4" t="str">
            <v>DESKTOP-0U2T0MM</v>
          </cell>
          <cell r="AA4" t="str">
            <v>AMD64 Family 20 Model 2 Stepping 0, AuthenticAMD</v>
          </cell>
          <cell r="AB4" t="str">
            <v>0200</v>
          </cell>
          <cell r="AC4" t="str">
            <v>20</v>
          </cell>
          <cell r="AD4" t="str">
            <v>2</v>
          </cell>
        </row>
        <row r="5">
          <cell r="P5">
            <v>6964431</v>
          </cell>
          <cell r="Q5" t="str">
            <v>Gustavo Alfredo Lopes de Lima</v>
          </cell>
          <cell r="R5">
            <v>3944796969</v>
          </cell>
          <cell r="S5" t="str">
            <v>M</v>
          </cell>
          <cell r="T5">
            <v>27081982</v>
          </cell>
          <cell r="U5" t="str">
            <v>Rua Celso Almeida Coelho</v>
          </cell>
          <cell r="V5">
            <v>237</v>
          </cell>
          <cell r="W5" t="str">
            <v>Florianópolis</v>
          </cell>
          <cell r="X5" t="str">
            <v>SC</v>
          </cell>
          <cell r="Y5" t="str">
            <v>gutol</v>
          </cell>
          <cell r="Z5" t="str">
            <v>DESKTOP-D52JMLL</v>
          </cell>
          <cell r="AA5" t="str">
            <v>Intel64 Family 6 Model 142 Stepping 10, GenuineIntel</v>
          </cell>
          <cell r="AB5" t="str">
            <v>8e0a</v>
          </cell>
          <cell r="AC5" t="str">
            <v>6</v>
          </cell>
          <cell r="AD5" t="str">
            <v>8</v>
          </cell>
        </row>
        <row r="6">
          <cell r="P6">
            <v>8300351</v>
          </cell>
          <cell r="Q6" t="str">
            <v>Cássia M. de Azevedo V. Geraldo</v>
          </cell>
          <cell r="R6">
            <v>80483070734</v>
          </cell>
          <cell r="S6" t="str">
            <v>F</v>
          </cell>
          <cell r="T6">
            <v>19091960</v>
          </cell>
          <cell r="U6" t="str">
            <v>Orlando de Brito</v>
          </cell>
          <cell r="V6">
            <v>20</v>
          </cell>
          <cell r="W6" t="str">
            <v>Rio de Janeiro</v>
          </cell>
          <cell r="X6" t="str">
            <v>RJ</v>
          </cell>
          <cell r="Y6" t="str">
            <v>Escritorio</v>
          </cell>
          <cell r="Z6" t="str">
            <v>VAIO</v>
          </cell>
          <cell r="AA6" t="str">
            <v>Intel64 Family 6 Model 58 Stepping 9, GenuineIntel</v>
          </cell>
          <cell r="AB6" t="str">
            <v>3a09</v>
          </cell>
          <cell r="AC6" t="str">
            <v>6</v>
          </cell>
          <cell r="AD6" t="str">
            <v>8</v>
          </cell>
        </row>
        <row r="7">
          <cell r="P7">
            <v>10910501</v>
          </cell>
          <cell r="Q7" t="str">
            <v>Regina Maria Fernandes Lopes</v>
          </cell>
          <cell r="R7">
            <v>22273662068</v>
          </cell>
          <cell r="S7" t="str">
            <v>F</v>
          </cell>
          <cell r="T7">
            <v>25121954</v>
          </cell>
          <cell r="U7" t="str">
            <v>Av. Assis Brasil</v>
          </cell>
          <cell r="V7" t="str">
            <v>3532 sala 515</v>
          </cell>
          <cell r="W7" t="str">
            <v>Porto Alegre</v>
          </cell>
          <cell r="X7" t="str">
            <v>RS</v>
          </cell>
          <cell r="Y7" t="str">
            <v>Regina</v>
          </cell>
          <cell r="Z7" t="str">
            <v>DESKTOP-H1RSJ1U</v>
          </cell>
          <cell r="AA7" t="str">
            <v>Intel64 Family 6 Model 142 Stepping 9, GenuineIntel</v>
          </cell>
          <cell r="AB7" t="str">
            <v>8e09</v>
          </cell>
          <cell r="AC7" t="str">
            <v>6</v>
          </cell>
          <cell r="AD7" t="str">
            <v>4</v>
          </cell>
        </row>
        <row r="8">
          <cell r="P8">
            <v>16651311</v>
          </cell>
          <cell r="Q8" t="str">
            <v>Roselle Silva Matos Almeida</v>
          </cell>
          <cell r="R8">
            <v>21576149587</v>
          </cell>
          <cell r="S8" t="str">
            <v>F</v>
          </cell>
          <cell r="T8">
            <v>10051962</v>
          </cell>
          <cell r="U8" t="str">
            <v>Av. Dom João VI</v>
          </cell>
          <cell r="V8" t="str">
            <v>249 apto 192</v>
          </cell>
          <cell r="W8" t="str">
            <v>Salvador</v>
          </cell>
          <cell r="X8" t="str">
            <v>BA</v>
          </cell>
          <cell r="Y8" t="str">
            <v>Roselle</v>
          </cell>
          <cell r="Z8" t="str">
            <v>ROSELLE-PC</v>
          </cell>
          <cell r="AA8" t="str">
            <v>Intel64 Family 6 Model 42 Stepping 7, GenuineIntel</v>
          </cell>
          <cell r="AB8" t="str">
            <v>2a07</v>
          </cell>
          <cell r="AC8" t="str">
            <v>6</v>
          </cell>
          <cell r="AD8" t="str">
            <v>4</v>
          </cell>
        </row>
        <row r="9">
          <cell r="P9">
            <v>22401351</v>
          </cell>
          <cell r="Q9" t="str">
            <v>Rosana da Silva Fontana</v>
          </cell>
          <cell r="R9">
            <v>3029773760</v>
          </cell>
          <cell r="S9" t="str">
            <v>F</v>
          </cell>
          <cell r="T9">
            <v>3071971</v>
          </cell>
          <cell r="U9" t="str">
            <v>Estrada do Bananal</v>
          </cell>
          <cell r="V9" t="str">
            <v>981 bl2 apt 402</v>
          </cell>
          <cell r="W9" t="str">
            <v>Rio de Janeiro</v>
          </cell>
          <cell r="X9" t="str">
            <v>RJ</v>
          </cell>
          <cell r="Y9" t="str">
            <v>Fabio</v>
          </cell>
          <cell r="Z9" t="str">
            <v>PC-CASA</v>
          </cell>
          <cell r="AA9" t="str">
            <v>Intel64 Family 6 Model 69 Stepping 1, GenuineIntel</v>
          </cell>
          <cell r="AB9" t="str">
            <v>4501</v>
          </cell>
          <cell r="AC9" t="str">
            <v>6</v>
          </cell>
          <cell r="AD9" t="str">
            <v>4</v>
          </cell>
        </row>
        <row r="10">
          <cell r="P10">
            <v>38431351</v>
          </cell>
          <cell r="Q10" t="str">
            <v>Maria Aparecida Ramim</v>
          </cell>
          <cell r="R10">
            <v>3727291699</v>
          </cell>
          <cell r="S10" t="str">
            <v>F</v>
          </cell>
          <cell r="T10">
            <v>8071978</v>
          </cell>
          <cell r="U10" t="str">
            <v>Rua Bragança</v>
          </cell>
          <cell r="V10" t="str">
            <v xml:space="preserve"> Casa</v>
          </cell>
          <cell r="W10" t="str">
            <v>Belo Horizonte</v>
          </cell>
          <cell r="X10" t="str">
            <v>MG</v>
          </cell>
          <cell r="Y10" t="str">
            <v>ramim</v>
          </cell>
          <cell r="Z10" t="str">
            <v>LAPTOP-KR08CQU3</v>
          </cell>
          <cell r="AA10" t="str">
            <v>Intel64 Family 6 Model 61 Stepping 4, GenuineIntel</v>
          </cell>
          <cell r="AB10" t="str">
            <v>3d04</v>
          </cell>
          <cell r="AC10">
            <v>6</v>
          </cell>
          <cell r="AD10">
            <v>4</v>
          </cell>
        </row>
        <row r="11">
          <cell r="P11">
            <v>47258351</v>
          </cell>
          <cell r="Q11" t="str">
            <v>Marcio Martins de Oliveira</v>
          </cell>
          <cell r="R11">
            <v>10882883755</v>
          </cell>
          <cell r="S11" t="str">
            <v>M</v>
          </cell>
          <cell r="T11">
            <v>5121985</v>
          </cell>
          <cell r="U11" t="str">
            <v>Rua Nilo</v>
          </cell>
          <cell r="V11" t="str">
            <v>59 casa</v>
          </cell>
          <cell r="W11" t="str">
            <v>Rio de Janeiro</v>
          </cell>
          <cell r="X11" t="str">
            <v>RJ</v>
          </cell>
          <cell r="Y11" t="str">
            <v>Marthins Consultoria</v>
          </cell>
          <cell r="Z11" t="str">
            <v>DESKTOP-41N1KE2</v>
          </cell>
          <cell r="AA11" t="str">
            <v>AMD64 Family 21 Model 2 Stepping 0, AuthenticAMD</v>
          </cell>
          <cell r="AB11" t="str">
            <v>0200</v>
          </cell>
          <cell r="AC11" t="str">
            <v>21</v>
          </cell>
          <cell r="AD11" t="str">
            <v>6</v>
          </cell>
        </row>
        <row r="12">
          <cell r="P12">
            <v>51277351</v>
          </cell>
          <cell r="Q12" t="str">
            <v>Rosane do Rêgo Lopes Fonseca</v>
          </cell>
          <cell r="R12">
            <v>83028773791</v>
          </cell>
          <cell r="S12" t="str">
            <v>F</v>
          </cell>
          <cell r="T12">
            <v>7061962</v>
          </cell>
          <cell r="U12" t="str">
            <v>Rua Jornalista Henrique Cordeiro</v>
          </cell>
          <cell r="V12" t="str">
            <v>70 bl 02 ap 907</v>
          </cell>
          <cell r="W12" t="str">
            <v>Rio de Janeiro</v>
          </cell>
          <cell r="X12" t="str">
            <v>RJ</v>
          </cell>
          <cell r="Y12" t="str">
            <v>GUILHERME</v>
          </cell>
          <cell r="Z12" t="str">
            <v>GUILHERME-PC</v>
          </cell>
          <cell r="AA12" t="str">
            <v>Intel64 Family 6 Model 42 Stepping 7, GenuineIntel</v>
          </cell>
          <cell r="AB12" t="str">
            <v>2a07</v>
          </cell>
          <cell r="AC12" t="str">
            <v>6</v>
          </cell>
          <cell r="AD12" t="str">
            <v>4</v>
          </cell>
        </row>
        <row r="13">
          <cell r="P13">
            <v>112630411</v>
          </cell>
          <cell r="Q13" t="str">
            <v>Marcela Patricia de Almeida</v>
          </cell>
          <cell r="R13">
            <v>26207147880</v>
          </cell>
          <cell r="S13" t="str">
            <v>F</v>
          </cell>
          <cell r="T13">
            <v>5091977</v>
          </cell>
          <cell r="U13" t="str">
            <v>Rua Dr Luis La Scala Junior</v>
          </cell>
          <cell r="V13" t="str">
            <v>174 bloco 6 apto 403</v>
          </cell>
          <cell r="W13" t="str">
            <v>São Paulo</v>
          </cell>
          <cell r="X13" t="str">
            <v>SP</v>
          </cell>
          <cell r="Y13" t="str">
            <v>Marcela</v>
          </cell>
          <cell r="Z13" t="str">
            <v>MARCELA-PC</v>
          </cell>
          <cell r="AA13" t="str">
            <v>Intel64 Family 6 Model 58 Stepping 9, GenuineIntel</v>
          </cell>
          <cell r="AB13" t="str">
            <v>3a09</v>
          </cell>
          <cell r="AC13" t="str">
            <v>6</v>
          </cell>
          <cell r="AD13" t="str">
            <v>4</v>
          </cell>
        </row>
        <row r="14">
          <cell r="P14">
            <v>999999991</v>
          </cell>
          <cell r="Q14" t="str">
            <v>Sigismund Scholomo Freud</v>
          </cell>
          <cell r="R14">
            <v>12345678909</v>
          </cell>
          <cell r="S14" t="str">
            <v>M</v>
          </cell>
          <cell r="T14">
            <v>1011940</v>
          </cell>
          <cell r="U14" t="str">
            <v>Rua Dos Doidos</v>
          </cell>
          <cell r="V14" t="str">
            <v xml:space="preserve">0 </v>
          </cell>
          <cell r="W14" t="str">
            <v>Viena</v>
          </cell>
          <cell r="X14" t="str">
            <v>AU</v>
          </cell>
          <cell r="Y14" t="str">
            <v>helio</v>
          </cell>
          <cell r="Z14" t="str">
            <v>DESKTOP-ITIPUVT</v>
          </cell>
          <cell r="AA14" t="str">
            <v>Intel64 Family 6 Model 23 Stepping 6, GenuineIntel</v>
          </cell>
          <cell r="AB14" t="str">
            <v>1706</v>
          </cell>
          <cell r="AC14" t="str">
            <v>6</v>
          </cell>
          <cell r="AD14" t="str">
            <v>2</v>
          </cell>
        </row>
        <row r="15">
          <cell r="P15">
            <v>999999999</v>
          </cell>
          <cell r="T15"/>
        </row>
        <row r="16">
          <cell r="P16">
            <v>999999999</v>
          </cell>
          <cell r="T16"/>
        </row>
        <row r="17">
          <cell r="P17">
            <v>999999999</v>
          </cell>
          <cell r="T17"/>
        </row>
        <row r="18">
          <cell r="P18">
            <v>999999999</v>
          </cell>
          <cell r="Q18"/>
          <cell r="R18"/>
          <cell r="S18"/>
          <cell r="T18"/>
          <cell r="U18"/>
          <cell r="V18"/>
          <cell r="W18"/>
          <cell r="X18"/>
          <cell r="Y18"/>
          <cell r="Z18"/>
          <cell r="AA18"/>
          <cell r="AB18"/>
          <cell r="AC18"/>
          <cell r="AD18"/>
        </row>
        <row r="19">
          <cell r="P19">
            <v>999999999</v>
          </cell>
          <cell r="Q19"/>
          <cell r="R19"/>
          <cell r="S19"/>
          <cell r="T19"/>
          <cell r="U19"/>
          <cell r="V19"/>
          <cell r="W19"/>
          <cell r="X19"/>
          <cell r="Y19"/>
          <cell r="Z19"/>
          <cell r="AA19"/>
          <cell r="AB19"/>
          <cell r="AC19"/>
          <cell r="AD19"/>
        </row>
        <row r="20">
          <cell r="P20">
            <v>999999999</v>
          </cell>
          <cell r="Q20"/>
          <cell r="R20"/>
          <cell r="S20"/>
          <cell r="T20"/>
          <cell r="U20"/>
          <cell r="V20"/>
          <cell r="W20"/>
          <cell r="X20"/>
          <cell r="Y20"/>
          <cell r="Z20"/>
          <cell r="AA20"/>
          <cell r="AB20"/>
          <cell r="AC20"/>
          <cell r="AD20"/>
        </row>
        <row r="21">
          <cell r="P21">
            <v>999999999</v>
          </cell>
          <cell r="Q21"/>
          <cell r="R21"/>
          <cell r="S21"/>
          <cell r="U21"/>
          <cell r="V21"/>
          <cell r="W21"/>
          <cell r="X21"/>
          <cell r="Y21"/>
          <cell r="Z21"/>
          <cell r="AA21"/>
          <cell r="AB21"/>
          <cell r="AC21"/>
          <cell r="AD21"/>
        </row>
        <row r="22">
          <cell r="P22">
            <v>999999999</v>
          </cell>
          <cell r="Q22"/>
          <cell r="R22"/>
          <cell r="S22"/>
          <cell r="U22"/>
          <cell r="V22"/>
          <cell r="W22"/>
          <cell r="X22"/>
          <cell r="Y22"/>
          <cell r="Z22"/>
          <cell r="AA22"/>
          <cell r="AB22"/>
          <cell r="AC22"/>
          <cell r="AD22"/>
        </row>
        <row r="23">
          <cell r="P23">
            <v>999999999</v>
          </cell>
        </row>
        <row r="24">
          <cell r="P24">
            <v>999999999</v>
          </cell>
          <cell r="T24"/>
        </row>
        <row r="25">
          <cell r="P25">
            <v>999999999</v>
          </cell>
        </row>
        <row r="26">
          <cell r="P26">
            <v>999999999</v>
          </cell>
        </row>
        <row r="27">
          <cell r="P27">
            <v>999999999</v>
          </cell>
        </row>
        <row r="28">
          <cell r="P28">
            <v>999999999</v>
          </cell>
        </row>
        <row r="29">
          <cell r="P29">
            <v>999999999</v>
          </cell>
        </row>
        <row r="30">
          <cell r="P30">
            <v>999999999</v>
          </cell>
        </row>
        <row r="31">
          <cell r="P31">
            <v>999999999</v>
          </cell>
        </row>
        <row r="32">
          <cell r="P32">
            <v>999999999</v>
          </cell>
        </row>
        <row r="33">
          <cell r="P33">
            <v>999999999</v>
          </cell>
          <cell r="Q33"/>
          <cell r="R33"/>
          <cell r="S33"/>
          <cell r="T33"/>
          <cell r="U33"/>
          <cell r="V33"/>
          <cell r="W33"/>
          <cell r="X33"/>
          <cell r="Y33"/>
          <cell r="Z33"/>
          <cell r="AA33"/>
          <cell r="AB33"/>
          <cell r="AC33"/>
          <cell r="AD33"/>
        </row>
        <row r="34">
          <cell r="P34">
            <v>999999999</v>
          </cell>
          <cell r="Q34"/>
          <cell r="R34"/>
          <cell r="S34"/>
          <cell r="T34"/>
          <cell r="U34"/>
          <cell r="V34"/>
          <cell r="W34"/>
          <cell r="X34"/>
          <cell r="Y34"/>
          <cell r="Z34"/>
          <cell r="AA34"/>
          <cell r="AB34"/>
          <cell r="AC34"/>
          <cell r="AD34"/>
        </row>
        <row r="35">
          <cell r="P35">
            <v>999999999</v>
          </cell>
          <cell r="Q35"/>
          <cell r="R35"/>
          <cell r="S35"/>
          <cell r="T35"/>
          <cell r="U35"/>
          <cell r="V35"/>
          <cell r="W35"/>
          <cell r="X35"/>
          <cell r="Y35"/>
          <cell r="Z35"/>
          <cell r="AA35"/>
          <cell r="AB35"/>
          <cell r="AC35"/>
          <cell r="AD35"/>
        </row>
        <row r="36">
          <cell r="P36">
            <v>999999999</v>
          </cell>
          <cell r="Q36"/>
          <cell r="R36"/>
          <cell r="S36"/>
          <cell r="T36"/>
          <cell r="U36"/>
          <cell r="V36"/>
          <cell r="W36"/>
          <cell r="X36"/>
          <cell r="Y36"/>
          <cell r="Z36"/>
          <cell r="AA36"/>
          <cell r="AB36"/>
          <cell r="AC36"/>
          <cell r="AD36"/>
        </row>
        <row r="37">
          <cell r="P37">
            <v>999999999</v>
          </cell>
          <cell r="Q37"/>
          <cell r="R37"/>
          <cell r="S37"/>
          <cell r="T37"/>
          <cell r="U37"/>
          <cell r="V37"/>
          <cell r="W37"/>
          <cell r="X37"/>
          <cell r="Y37"/>
          <cell r="Z37"/>
          <cell r="AA37"/>
          <cell r="AB37"/>
          <cell r="AC37"/>
          <cell r="AD37"/>
        </row>
        <row r="38">
          <cell r="P38">
            <v>999999999</v>
          </cell>
          <cell r="Q38"/>
          <cell r="R38"/>
          <cell r="S38"/>
          <cell r="T38"/>
          <cell r="U38"/>
          <cell r="V38"/>
          <cell r="W38"/>
          <cell r="X38"/>
          <cell r="Y38"/>
          <cell r="Z38"/>
          <cell r="AA38"/>
          <cell r="AB38"/>
          <cell r="AC38"/>
          <cell r="AD38"/>
        </row>
        <row r="39">
          <cell r="P39">
            <v>999999999</v>
          </cell>
          <cell r="Q39"/>
          <cell r="R39"/>
          <cell r="S39"/>
          <cell r="T39"/>
          <cell r="U39"/>
          <cell r="V39"/>
          <cell r="W39"/>
          <cell r="X39"/>
          <cell r="Y39"/>
          <cell r="Z39"/>
          <cell r="AA39"/>
          <cell r="AB39"/>
          <cell r="AC39"/>
          <cell r="AD39"/>
        </row>
        <row r="40">
          <cell r="P40">
            <v>999999999</v>
          </cell>
          <cell r="Q40"/>
          <cell r="R40"/>
          <cell r="S40"/>
          <cell r="T40"/>
          <cell r="U40"/>
          <cell r="V40"/>
          <cell r="W40"/>
          <cell r="X40"/>
          <cell r="Y40"/>
          <cell r="Z40"/>
          <cell r="AA40"/>
          <cell r="AB40"/>
          <cell r="AC40"/>
          <cell r="AD40"/>
        </row>
        <row r="41">
          <cell r="P41">
            <v>999999999</v>
          </cell>
          <cell r="Q41"/>
          <cell r="R41"/>
          <cell r="S41"/>
          <cell r="T41"/>
          <cell r="U41"/>
          <cell r="V41"/>
          <cell r="W41"/>
          <cell r="X41"/>
          <cell r="Y41"/>
          <cell r="Z41"/>
          <cell r="AA41"/>
          <cell r="AB41"/>
          <cell r="AC41"/>
          <cell r="AD41"/>
        </row>
        <row r="42">
          <cell r="P42">
            <v>999999999</v>
          </cell>
          <cell r="Q42"/>
          <cell r="R42"/>
          <cell r="S42"/>
          <cell r="T42"/>
          <cell r="U42"/>
          <cell r="V42"/>
          <cell r="W42"/>
          <cell r="X42"/>
          <cell r="Y42"/>
          <cell r="Z42"/>
          <cell r="AA42"/>
          <cell r="AB42"/>
          <cell r="AC42"/>
          <cell r="AD42"/>
        </row>
        <row r="43">
          <cell r="P43">
            <v>999999999</v>
          </cell>
          <cell r="Q43"/>
          <cell r="R43"/>
          <cell r="S43"/>
          <cell r="T43"/>
          <cell r="U43"/>
          <cell r="V43"/>
          <cell r="W43"/>
          <cell r="X43"/>
          <cell r="Y43"/>
          <cell r="Z43"/>
          <cell r="AA43"/>
          <cell r="AB43"/>
          <cell r="AC43"/>
          <cell r="AD43"/>
        </row>
        <row r="44">
          <cell r="P44">
            <v>999999999</v>
          </cell>
          <cell r="Q44"/>
          <cell r="R44"/>
          <cell r="S44"/>
          <cell r="T44"/>
          <cell r="U44"/>
          <cell r="V44"/>
          <cell r="W44"/>
          <cell r="X44"/>
          <cell r="Y44"/>
          <cell r="Z44"/>
          <cell r="AA44"/>
          <cell r="AB44"/>
          <cell r="AC44"/>
          <cell r="AD44"/>
        </row>
        <row r="45">
          <cell r="P45">
            <v>999999999</v>
          </cell>
          <cell r="Q45"/>
          <cell r="R45"/>
          <cell r="S45"/>
          <cell r="T45"/>
          <cell r="U45"/>
          <cell r="V45"/>
          <cell r="W45"/>
          <cell r="X45"/>
          <cell r="Y45"/>
          <cell r="Z45"/>
          <cell r="AA45"/>
          <cell r="AB45"/>
          <cell r="AC45"/>
          <cell r="AD45"/>
        </row>
        <row r="46">
          <cell r="P46">
            <v>999999999</v>
          </cell>
          <cell r="Q46"/>
          <cell r="R46"/>
          <cell r="S46"/>
          <cell r="T46"/>
          <cell r="U46"/>
          <cell r="V46"/>
          <cell r="W46"/>
          <cell r="X46"/>
          <cell r="Y46"/>
          <cell r="Z46"/>
          <cell r="AA46"/>
          <cell r="AB46"/>
          <cell r="AC46"/>
          <cell r="AD46"/>
        </row>
        <row r="47">
          <cell r="P47">
            <v>999999999</v>
          </cell>
          <cell r="Q47"/>
          <cell r="R47"/>
          <cell r="S47"/>
          <cell r="T47"/>
          <cell r="U47"/>
          <cell r="V47"/>
          <cell r="W47"/>
          <cell r="X47"/>
          <cell r="Y47"/>
          <cell r="Z47"/>
          <cell r="AA47"/>
          <cell r="AB47"/>
          <cell r="AC47"/>
          <cell r="AD47"/>
        </row>
        <row r="48">
          <cell r="P48">
            <v>999999999</v>
          </cell>
          <cell r="Q48"/>
          <cell r="R48"/>
          <cell r="S48"/>
          <cell r="T48"/>
          <cell r="U48"/>
          <cell r="V48"/>
          <cell r="W48"/>
          <cell r="X48"/>
          <cell r="Y48"/>
          <cell r="Z48"/>
          <cell r="AA48"/>
          <cell r="AB48"/>
          <cell r="AC48"/>
          <cell r="AD48"/>
        </row>
        <row r="49">
          <cell r="P49">
            <v>999999999</v>
          </cell>
          <cell r="Q49"/>
          <cell r="R49"/>
          <cell r="S49"/>
          <cell r="T49"/>
          <cell r="U49"/>
          <cell r="V49"/>
          <cell r="W49"/>
          <cell r="X49"/>
          <cell r="Y49"/>
          <cell r="Z49"/>
          <cell r="AA49"/>
          <cell r="AB49"/>
          <cell r="AC49"/>
          <cell r="AD49"/>
        </row>
        <row r="50">
          <cell r="P50">
            <v>999999999</v>
          </cell>
          <cell r="Q50"/>
          <cell r="R50"/>
          <cell r="S50"/>
          <cell r="T50"/>
          <cell r="U50"/>
          <cell r="V50"/>
          <cell r="W50"/>
          <cell r="X50"/>
          <cell r="Y50"/>
          <cell r="Z50"/>
          <cell r="AA50"/>
          <cell r="AB50"/>
          <cell r="AC50"/>
          <cell r="AD50"/>
        </row>
        <row r="51">
          <cell r="P51">
            <v>999999999</v>
          </cell>
          <cell r="Q51"/>
          <cell r="R51"/>
          <cell r="S51"/>
          <cell r="T51"/>
          <cell r="U51"/>
          <cell r="V51"/>
          <cell r="W51"/>
          <cell r="X51"/>
          <cell r="Y51"/>
          <cell r="Z51"/>
          <cell r="AA51"/>
          <cell r="AB51"/>
          <cell r="AC51"/>
          <cell r="AD51"/>
        </row>
        <row r="52">
          <cell r="P52">
            <v>999999999</v>
          </cell>
          <cell r="Q52"/>
          <cell r="R52"/>
          <cell r="S52"/>
          <cell r="T52"/>
          <cell r="U52"/>
          <cell r="V52"/>
          <cell r="W52"/>
          <cell r="X52"/>
          <cell r="Y52"/>
          <cell r="Z52"/>
          <cell r="AA52"/>
          <cell r="AB52"/>
          <cell r="AC52"/>
          <cell r="AD52"/>
        </row>
        <row r="53">
          <cell r="P53">
            <v>999999999</v>
          </cell>
          <cell r="Q53"/>
          <cell r="R53"/>
          <cell r="S53"/>
          <cell r="T53"/>
          <cell r="U53"/>
          <cell r="V53"/>
          <cell r="W53"/>
          <cell r="X53"/>
          <cell r="Y53"/>
          <cell r="Z53"/>
          <cell r="AA53"/>
          <cell r="AB53"/>
          <cell r="AC53"/>
          <cell r="AD53"/>
        </row>
        <row r="54">
          <cell r="P54">
            <v>999999999</v>
          </cell>
          <cell r="Q54"/>
          <cell r="R54"/>
          <cell r="S54"/>
          <cell r="T54"/>
          <cell r="U54"/>
          <cell r="V54"/>
          <cell r="W54"/>
          <cell r="X54"/>
          <cell r="Y54"/>
          <cell r="Z54"/>
          <cell r="AA54"/>
          <cell r="AB54"/>
          <cell r="AC54"/>
          <cell r="AD54"/>
        </row>
        <row r="55">
          <cell r="P55">
            <v>999999999</v>
          </cell>
          <cell r="Q55"/>
          <cell r="R55"/>
          <cell r="S55"/>
          <cell r="T55"/>
          <cell r="U55"/>
          <cell r="V55"/>
          <cell r="W55"/>
          <cell r="X55"/>
          <cell r="Y55"/>
          <cell r="Z55"/>
          <cell r="AA55"/>
          <cell r="AB55"/>
          <cell r="AC55"/>
          <cell r="AD55"/>
        </row>
        <row r="56">
          <cell r="P56">
            <v>999999999</v>
          </cell>
          <cell r="Q56"/>
          <cell r="R56"/>
          <cell r="S56"/>
          <cell r="T56"/>
          <cell r="U56"/>
          <cell r="V56"/>
          <cell r="W56"/>
          <cell r="X56"/>
          <cell r="Y56"/>
          <cell r="Z56"/>
          <cell r="AA56"/>
          <cell r="AB56"/>
          <cell r="AC56"/>
          <cell r="AD56"/>
        </row>
        <row r="57">
          <cell r="P57">
            <v>999999999</v>
          </cell>
          <cell r="Q57"/>
          <cell r="R57"/>
          <cell r="S57"/>
          <cell r="T57"/>
          <cell r="U57"/>
          <cell r="V57"/>
          <cell r="W57"/>
          <cell r="X57"/>
          <cell r="Y57"/>
          <cell r="Z57"/>
          <cell r="AA57"/>
          <cell r="AB57"/>
          <cell r="AC57"/>
          <cell r="AD57"/>
        </row>
        <row r="58">
          <cell r="P58">
            <v>999999999</v>
          </cell>
          <cell r="Q58"/>
          <cell r="R58"/>
          <cell r="S58"/>
          <cell r="T58"/>
          <cell r="U58"/>
          <cell r="V58"/>
          <cell r="W58"/>
          <cell r="X58"/>
          <cell r="Y58"/>
          <cell r="Z58"/>
          <cell r="AA58"/>
          <cell r="AB58"/>
          <cell r="AC58"/>
          <cell r="AD58"/>
        </row>
        <row r="59">
          <cell r="P59">
            <v>999999999</v>
          </cell>
          <cell r="Q59"/>
          <cell r="R59"/>
          <cell r="S59"/>
          <cell r="T59"/>
          <cell r="U59"/>
          <cell r="V59"/>
          <cell r="W59"/>
          <cell r="X59"/>
          <cell r="Y59"/>
          <cell r="Z59"/>
          <cell r="AA59"/>
          <cell r="AB59"/>
          <cell r="AC59"/>
          <cell r="AD59"/>
        </row>
        <row r="60">
          <cell r="P60">
            <v>999999999</v>
          </cell>
          <cell r="Q60"/>
          <cell r="R60"/>
          <cell r="S60"/>
          <cell r="T60"/>
          <cell r="U60"/>
          <cell r="V60"/>
          <cell r="W60"/>
          <cell r="X60"/>
          <cell r="Y60"/>
          <cell r="Z60"/>
          <cell r="AA60"/>
          <cell r="AB60"/>
          <cell r="AC60"/>
          <cell r="AD60"/>
        </row>
        <row r="61">
          <cell r="P61">
            <v>999999999</v>
          </cell>
          <cell r="Q61"/>
          <cell r="R61"/>
          <cell r="S61"/>
          <cell r="T61"/>
          <cell r="U61"/>
          <cell r="V61"/>
          <cell r="W61"/>
          <cell r="X61"/>
          <cell r="Y61"/>
          <cell r="Z61"/>
          <cell r="AA61"/>
          <cell r="AB61"/>
          <cell r="AC61"/>
          <cell r="AD61"/>
        </row>
        <row r="62">
          <cell r="P62">
            <v>999999999</v>
          </cell>
          <cell r="Q62"/>
          <cell r="R62"/>
          <cell r="S62"/>
          <cell r="T62"/>
          <cell r="U62"/>
          <cell r="V62"/>
          <cell r="W62"/>
          <cell r="X62"/>
          <cell r="Y62"/>
          <cell r="Z62"/>
          <cell r="AA62"/>
          <cell r="AB62"/>
          <cell r="AC62"/>
          <cell r="AD62"/>
        </row>
        <row r="63">
          <cell r="P63">
            <v>999999999</v>
          </cell>
          <cell r="Q63"/>
          <cell r="R63"/>
          <cell r="S63"/>
          <cell r="T63"/>
          <cell r="U63"/>
          <cell r="V63"/>
          <cell r="W63"/>
          <cell r="X63"/>
          <cell r="Y63"/>
          <cell r="Z63"/>
          <cell r="AA63"/>
          <cell r="AB63"/>
          <cell r="AC63"/>
          <cell r="AD63"/>
        </row>
        <row r="64">
          <cell r="P64">
            <v>999999999</v>
          </cell>
          <cell r="Q64"/>
          <cell r="R64"/>
          <cell r="S64"/>
          <cell r="T64"/>
          <cell r="U64"/>
          <cell r="V64"/>
          <cell r="W64"/>
          <cell r="X64"/>
          <cell r="Y64"/>
          <cell r="Z64"/>
          <cell r="AA64"/>
          <cell r="AB64"/>
          <cell r="AC64"/>
          <cell r="AD64"/>
        </row>
        <row r="65">
          <cell r="P65">
            <v>999999999</v>
          </cell>
          <cell r="Q65"/>
          <cell r="R65"/>
          <cell r="S65"/>
          <cell r="T65"/>
          <cell r="U65"/>
          <cell r="V65"/>
          <cell r="W65"/>
          <cell r="X65"/>
          <cell r="Y65"/>
          <cell r="Z65"/>
          <cell r="AA65"/>
          <cell r="AB65"/>
          <cell r="AC65"/>
          <cell r="AD65"/>
        </row>
        <row r="66">
          <cell r="P66">
            <v>999999999</v>
          </cell>
          <cell r="Q66"/>
          <cell r="R66"/>
          <cell r="S66"/>
          <cell r="T66"/>
          <cell r="U66"/>
          <cell r="V66"/>
          <cell r="W66"/>
          <cell r="X66"/>
          <cell r="Y66"/>
          <cell r="Z66"/>
          <cell r="AA66"/>
          <cell r="AB66"/>
          <cell r="AC66"/>
          <cell r="AD66"/>
        </row>
        <row r="67">
          <cell r="P67">
            <v>999999999</v>
          </cell>
          <cell r="Q67"/>
          <cell r="R67"/>
          <cell r="S67"/>
          <cell r="T67"/>
          <cell r="U67"/>
          <cell r="V67"/>
          <cell r="W67"/>
          <cell r="X67"/>
          <cell r="Y67"/>
          <cell r="Z67"/>
          <cell r="AA67"/>
          <cell r="AB67"/>
          <cell r="AC67"/>
          <cell r="AD67"/>
        </row>
        <row r="68">
          <cell r="P68">
            <v>999999999</v>
          </cell>
          <cell r="Q68"/>
          <cell r="R68"/>
          <cell r="S68"/>
          <cell r="T68"/>
          <cell r="U68"/>
          <cell r="V68"/>
          <cell r="W68"/>
          <cell r="X68"/>
          <cell r="Y68"/>
          <cell r="Z68"/>
          <cell r="AA68"/>
          <cell r="AB68"/>
          <cell r="AC68"/>
          <cell r="AD68"/>
        </row>
        <row r="69">
          <cell r="P69">
            <v>999999999</v>
          </cell>
          <cell r="Q69"/>
          <cell r="R69"/>
          <cell r="S69"/>
          <cell r="T69"/>
          <cell r="U69"/>
          <cell r="V69"/>
          <cell r="W69"/>
          <cell r="X69"/>
          <cell r="Y69"/>
          <cell r="Z69"/>
          <cell r="AA69"/>
          <cell r="AB69"/>
          <cell r="AC69"/>
          <cell r="AD69"/>
        </row>
        <row r="70">
          <cell r="P70">
            <v>999999999</v>
          </cell>
          <cell r="Q70"/>
          <cell r="R70"/>
          <cell r="S70"/>
          <cell r="T70"/>
          <cell r="U70"/>
          <cell r="V70"/>
          <cell r="W70"/>
          <cell r="X70"/>
          <cell r="Y70"/>
          <cell r="Z70"/>
          <cell r="AA70"/>
          <cell r="AB70"/>
          <cell r="AC70"/>
          <cell r="AD70"/>
        </row>
        <row r="71">
          <cell r="P71">
            <v>999999999</v>
          </cell>
          <cell r="Q71"/>
          <cell r="R71"/>
          <cell r="S71"/>
          <cell r="T71"/>
          <cell r="U71"/>
          <cell r="V71"/>
          <cell r="W71"/>
          <cell r="X71"/>
          <cell r="Y71"/>
          <cell r="Z71"/>
          <cell r="AA71"/>
          <cell r="AB71"/>
          <cell r="AC71"/>
          <cell r="AD71"/>
        </row>
        <row r="72">
          <cell r="P72">
            <v>999999999</v>
          </cell>
          <cell r="Q72"/>
          <cell r="R72"/>
          <cell r="S72"/>
          <cell r="T72"/>
          <cell r="U72"/>
          <cell r="V72"/>
          <cell r="W72"/>
          <cell r="X72"/>
          <cell r="Y72"/>
          <cell r="Z72"/>
          <cell r="AA72"/>
          <cell r="AB72"/>
          <cell r="AC72"/>
          <cell r="AD72"/>
        </row>
        <row r="73">
          <cell r="P73">
            <v>999999999</v>
          </cell>
          <cell r="Q73"/>
          <cell r="R73"/>
          <cell r="S73"/>
          <cell r="T73"/>
          <cell r="U73"/>
          <cell r="V73"/>
          <cell r="W73"/>
          <cell r="X73"/>
          <cell r="Y73"/>
          <cell r="Z73"/>
          <cell r="AA73"/>
          <cell r="AB73"/>
          <cell r="AC73"/>
          <cell r="AD73"/>
        </row>
        <row r="74">
          <cell r="P74">
            <v>999999999</v>
          </cell>
          <cell r="Q74"/>
          <cell r="R74"/>
          <cell r="S74"/>
          <cell r="T74"/>
          <cell r="U74"/>
          <cell r="V74"/>
          <cell r="W74"/>
          <cell r="X74"/>
          <cell r="Y74"/>
          <cell r="Z74"/>
          <cell r="AA74"/>
          <cell r="AB74"/>
          <cell r="AC74"/>
          <cell r="AD74"/>
        </row>
        <row r="75">
          <cell r="P75">
            <v>999999999</v>
          </cell>
          <cell r="Q75"/>
          <cell r="R75"/>
          <cell r="S75"/>
          <cell r="T75"/>
          <cell r="U75"/>
          <cell r="V75"/>
          <cell r="W75"/>
          <cell r="X75"/>
          <cell r="Y75"/>
          <cell r="Z75"/>
          <cell r="AA75"/>
          <cell r="AB75"/>
          <cell r="AC75"/>
          <cell r="AD75"/>
        </row>
        <row r="76">
          <cell r="P76">
            <v>999999999</v>
          </cell>
          <cell r="Q76"/>
          <cell r="R76"/>
          <cell r="S76"/>
          <cell r="T76"/>
          <cell r="U76"/>
          <cell r="V76"/>
          <cell r="W76"/>
          <cell r="X76"/>
          <cell r="Y76"/>
          <cell r="Z76"/>
          <cell r="AA76"/>
          <cell r="AB76"/>
          <cell r="AC76"/>
          <cell r="AD76"/>
        </row>
        <row r="77">
          <cell r="P77">
            <v>999999999</v>
          </cell>
          <cell r="Q77"/>
          <cell r="R77"/>
          <cell r="S77"/>
          <cell r="T77"/>
          <cell r="U77"/>
          <cell r="V77"/>
          <cell r="W77"/>
          <cell r="X77"/>
          <cell r="Y77"/>
          <cell r="Z77"/>
          <cell r="AA77"/>
          <cell r="AB77"/>
          <cell r="AC77"/>
          <cell r="AD77"/>
        </row>
        <row r="78">
          <cell r="P78">
            <v>999999999</v>
          </cell>
          <cell r="Q78"/>
          <cell r="R78"/>
          <cell r="S78"/>
          <cell r="T78"/>
          <cell r="U78"/>
          <cell r="V78"/>
          <cell r="W78"/>
          <cell r="X78"/>
          <cell r="Y78"/>
          <cell r="Z78"/>
          <cell r="AA78"/>
          <cell r="AB78"/>
          <cell r="AC78"/>
          <cell r="AD78"/>
        </row>
        <row r="79">
          <cell r="P79">
            <v>999999999</v>
          </cell>
          <cell r="Q79"/>
          <cell r="R79"/>
          <cell r="S79"/>
          <cell r="T79"/>
          <cell r="U79"/>
          <cell r="V79"/>
          <cell r="W79"/>
          <cell r="X79"/>
          <cell r="Y79"/>
          <cell r="Z79"/>
          <cell r="AA79"/>
          <cell r="AB79"/>
          <cell r="AC79"/>
          <cell r="AD79"/>
        </row>
        <row r="80">
          <cell r="P80">
            <v>999999999</v>
          </cell>
          <cell r="Q80"/>
          <cell r="R80"/>
          <cell r="S80"/>
          <cell r="T80"/>
          <cell r="U80"/>
          <cell r="V80"/>
          <cell r="W80"/>
          <cell r="X80"/>
          <cell r="Y80"/>
          <cell r="Z80"/>
          <cell r="AA80"/>
          <cell r="AB80"/>
          <cell r="AC80"/>
          <cell r="AD80"/>
        </row>
        <row r="81">
          <cell r="P81">
            <v>999999999</v>
          </cell>
          <cell r="Q81"/>
          <cell r="R81"/>
          <cell r="S81"/>
          <cell r="T81"/>
          <cell r="U81"/>
          <cell r="V81"/>
          <cell r="W81"/>
          <cell r="X81"/>
          <cell r="Y81"/>
          <cell r="Z81"/>
          <cell r="AA81"/>
          <cell r="AB81"/>
          <cell r="AC81"/>
          <cell r="AD81"/>
        </row>
        <row r="82">
          <cell r="P82">
            <v>999999999</v>
          </cell>
          <cell r="Q82"/>
          <cell r="R82"/>
          <cell r="S82"/>
          <cell r="T82"/>
          <cell r="U82"/>
          <cell r="V82"/>
          <cell r="W82"/>
          <cell r="X82"/>
          <cell r="Y82"/>
          <cell r="Z82"/>
          <cell r="AA82"/>
          <cell r="AB82"/>
          <cell r="AC82"/>
          <cell r="AD82"/>
        </row>
        <row r="83">
          <cell r="P83">
            <v>999999999</v>
          </cell>
          <cell r="Q83"/>
          <cell r="R83"/>
          <cell r="S83"/>
          <cell r="T83"/>
          <cell r="U83"/>
          <cell r="V83"/>
          <cell r="W83"/>
          <cell r="X83"/>
          <cell r="Y83"/>
          <cell r="Z83"/>
          <cell r="AA83"/>
          <cell r="AB83"/>
          <cell r="AC83"/>
          <cell r="AD83"/>
        </row>
        <row r="84">
          <cell r="P84">
            <v>999999999</v>
          </cell>
          <cell r="Q84"/>
          <cell r="R84"/>
          <cell r="S84"/>
          <cell r="T84"/>
          <cell r="U84"/>
          <cell r="V84"/>
          <cell r="W84"/>
          <cell r="X84"/>
          <cell r="Y84"/>
          <cell r="Z84"/>
          <cell r="AA84"/>
          <cell r="AB84"/>
          <cell r="AC84"/>
          <cell r="AD84"/>
        </row>
        <row r="85">
          <cell r="P85">
            <v>999999999</v>
          </cell>
          <cell r="Q85"/>
          <cell r="R85"/>
          <cell r="S85"/>
          <cell r="T85"/>
          <cell r="U85"/>
          <cell r="V85"/>
          <cell r="W85"/>
          <cell r="X85"/>
          <cell r="Y85"/>
          <cell r="Z85"/>
          <cell r="AA85"/>
          <cell r="AB85"/>
          <cell r="AC85"/>
          <cell r="AD85"/>
        </row>
        <row r="86">
          <cell r="P86">
            <v>999999999</v>
          </cell>
          <cell r="Q86"/>
          <cell r="R86"/>
          <cell r="S86"/>
          <cell r="T86"/>
          <cell r="U86"/>
          <cell r="V86"/>
          <cell r="W86"/>
          <cell r="X86"/>
          <cell r="Y86"/>
          <cell r="Z86"/>
          <cell r="AA86"/>
          <cell r="AB86"/>
          <cell r="AC86"/>
          <cell r="AD86"/>
        </row>
        <row r="87">
          <cell r="P87">
            <v>999999999</v>
          </cell>
          <cell r="Q87"/>
          <cell r="R87"/>
          <cell r="S87"/>
          <cell r="T87"/>
          <cell r="U87"/>
          <cell r="V87"/>
          <cell r="W87"/>
          <cell r="X87"/>
          <cell r="Y87"/>
          <cell r="Z87"/>
          <cell r="AA87"/>
          <cell r="AB87"/>
          <cell r="AC87"/>
          <cell r="AD87"/>
        </row>
        <row r="88">
          <cell r="P88">
            <v>999999999</v>
          </cell>
          <cell r="Q88"/>
          <cell r="R88"/>
          <cell r="S88"/>
          <cell r="T88"/>
          <cell r="U88"/>
          <cell r="V88"/>
          <cell r="W88"/>
          <cell r="X88"/>
          <cell r="Y88"/>
          <cell r="Z88"/>
          <cell r="AA88"/>
          <cell r="AB88"/>
          <cell r="AC88"/>
          <cell r="AD88"/>
        </row>
        <row r="89">
          <cell r="P89">
            <v>999999999</v>
          </cell>
          <cell r="Q89"/>
          <cell r="R89"/>
          <cell r="S89"/>
          <cell r="T89"/>
          <cell r="U89"/>
          <cell r="V89"/>
          <cell r="W89"/>
          <cell r="X89"/>
          <cell r="Y89"/>
          <cell r="Z89"/>
          <cell r="AA89"/>
          <cell r="AB89"/>
          <cell r="AC89"/>
          <cell r="AD89"/>
        </row>
        <row r="90">
          <cell r="P90">
            <v>999999999</v>
          </cell>
          <cell r="Q90"/>
          <cell r="R90"/>
          <cell r="S90"/>
          <cell r="T90"/>
          <cell r="U90"/>
          <cell r="V90"/>
          <cell r="W90"/>
          <cell r="X90"/>
          <cell r="Y90"/>
          <cell r="Z90"/>
          <cell r="AA90"/>
          <cell r="AB90"/>
          <cell r="AC90"/>
          <cell r="AD90"/>
        </row>
        <row r="91">
          <cell r="P91">
            <v>999999999</v>
          </cell>
          <cell r="Q91"/>
          <cell r="R91"/>
          <cell r="S91"/>
          <cell r="T91"/>
          <cell r="U91"/>
          <cell r="V91"/>
          <cell r="W91"/>
          <cell r="X91"/>
          <cell r="Y91"/>
          <cell r="Z91"/>
          <cell r="AA91"/>
          <cell r="AB91"/>
          <cell r="AC91"/>
          <cell r="AD91"/>
        </row>
        <row r="92">
          <cell r="P92">
            <v>999999999</v>
          </cell>
          <cell r="Q92"/>
          <cell r="R92"/>
          <cell r="S92"/>
          <cell r="T92"/>
          <cell r="U92"/>
          <cell r="V92"/>
          <cell r="W92"/>
          <cell r="X92"/>
          <cell r="Y92"/>
          <cell r="Z92"/>
          <cell r="AA92"/>
          <cell r="AB92"/>
          <cell r="AC92"/>
          <cell r="AD92"/>
        </row>
        <row r="93">
          <cell r="P93">
            <v>999999999</v>
          </cell>
          <cell r="Q93"/>
          <cell r="R93"/>
          <cell r="S93"/>
          <cell r="T93"/>
          <cell r="U93"/>
          <cell r="V93"/>
          <cell r="W93"/>
          <cell r="X93"/>
          <cell r="Y93"/>
          <cell r="Z93"/>
          <cell r="AA93"/>
          <cell r="AB93"/>
          <cell r="AC93"/>
          <cell r="AD93"/>
        </row>
        <row r="94">
          <cell r="P94">
            <v>999999999</v>
          </cell>
          <cell r="Q94"/>
          <cell r="R94"/>
          <cell r="S94"/>
          <cell r="T94"/>
          <cell r="U94"/>
          <cell r="V94"/>
          <cell r="W94"/>
          <cell r="X94"/>
          <cell r="Y94"/>
          <cell r="Z94"/>
          <cell r="AA94"/>
          <cell r="AB94"/>
          <cell r="AC94"/>
          <cell r="AD94"/>
        </row>
        <row r="95">
          <cell r="P95">
            <v>999999999</v>
          </cell>
          <cell r="Q95"/>
          <cell r="R95"/>
          <cell r="S95"/>
          <cell r="T95"/>
          <cell r="U95"/>
          <cell r="V95"/>
          <cell r="W95"/>
          <cell r="X95"/>
          <cell r="Y95"/>
          <cell r="Z95"/>
          <cell r="AA95"/>
          <cell r="AB95"/>
          <cell r="AC95"/>
          <cell r="AD95"/>
        </row>
        <row r="96">
          <cell r="P96">
            <v>999999999</v>
          </cell>
          <cell r="Q96"/>
          <cell r="R96"/>
          <cell r="S96"/>
          <cell r="T96"/>
          <cell r="U96"/>
          <cell r="V96"/>
          <cell r="W96"/>
          <cell r="X96"/>
          <cell r="Y96"/>
          <cell r="Z96"/>
          <cell r="AA96"/>
          <cell r="AB96"/>
          <cell r="AC96"/>
          <cell r="AD96"/>
        </row>
        <row r="97">
          <cell r="P97">
            <v>999999999</v>
          </cell>
          <cell r="Q97"/>
          <cell r="R97"/>
          <cell r="S97"/>
          <cell r="T97"/>
          <cell r="U97"/>
          <cell r="V97"/>
          <cell r="W97"/>
          <cell r="X97"/>
          <cell r="Y97"/>
          <cell r="Z97"/>
          <cell r="AA97"/>
          <cell r="AB97"/>
          <cell r="AC97"/>
          <cell r="AD97"/>
        </row>
        <row r="98">
          <cell r="P98">
            <v>999999999</v>
          </cell>
          <cell r="Q98"/>
          <cell r="R98"/>
          <cell r="S98"/>
          <cell r="T98"/>
          <cell r="U98"/>
          <cell r="V98"/>
          <cell r="W98"/>
          <cell r="X98"/>
          <cell r="Y98"/>
          <cell r="Z98"/>
          <cell r="AA98"/>
          <cell r="AB98"/>
          <cell r="AC98"/>
          <cell r="AD98"/>
        </row>
        <row r="99">
          <cell r="P99">
            <v>999999999</v>
          </cell>
          <cell r="Q99"/>
          <cell r="R99"/>
          <cell r="S99"/>
          <cell r="T99"/>
          <cell r="U99"/>
          <cell r="V99"/>
          <cell r="W99"/>
          <cell r="X99"/>
          <cell r="Y99"/>
          <cell r="Z99"/>
          <cell r="AA99"/>
          <cell r="AB99"/>
          <cell r="AC99"/>
          <cell r="AD99"/>
        </row>
        <row r="100">
          <cell r="P100">
            <v>999999999</v>
          </cell>
          <cell r="Q100"/>
          <cell r="R100"/>
          <cell r="S100"/>
          <cell r="T100"/>
          <cell r="U100"/>
          <cell r="V100"/>
          <cell r="W100"/>
          <cell r="X100"/>
          <cell r="Y100"/>
          <cell r="Z100"/>
          <cell r="AA100"/>
          <cell r="AB100"/>
          <cell r="AC100"/>
          <cell r="AD100"/>
        </row>
        <row r="101">
          <cell r="P101">
            <v>999999999</v>
          </cell>
          <cell r="Q101"/>
          <cell r="R101"/>
          <cell r="S101"/>
          <cell r="T101"/>
          <cell r="U101"/>
          <cell r="V101"/>
          <cell r="W101"/>
          <cell r="X101"/>
          <cell r="Y101"/>
          <cell r="Z101"/>
          <cell r="AA101"/>
          <cell r="AB101"/>
          <cell r="AC101"/>
          <cell r="AD101"/>
        </row>
        <row r="102">
          <cell r="P102">
            <v>999999999</v>
          </cell>
          <cell r="Q102"/>
          <cell r="R102"/>
          <cell r="S102"/>
          <cell r="T102"/>
          <cell r="U102"/>
          <cell r="V102"/>
          <cell r="W102"/>
          <cell r="X102"/>
          <cell r="Y102"/>
          <cell r="Z102"/>
          <cell r="AA102"/>
          <cell r="AB102"/>
          <cell r="AC102"/>
          <cell r="AD102"/>
        </row>
        <row r="103">
          <cell r="P103">
            <v>999999999</v>
          </cell>
          <cell r="Q103"/>
          <cell r="R103"/>
          <cell r="S103"/>
          <cell r="T103"/>
          <cell r="U103"/>
          <cell r="V103"/>
          <cell r="W103"/>
          <cell r="X103"/>
          <cell r="Y103"/>
          <cell r="Z103"/>
          <cell r="AA103"/>
          <cell r="AB103"/>
          <cell r="AC103"/>
          <cell r="AD103"/>
        </row>
        <row r="104">
          <cell r="P104">
            <v>999999999</v>
          </cell>
          <cell r="Q104"/>
          <cell r="R104"/>
          <cell r="S104"/>
          <cell r="T104"/>
          <cell r="U104"/>
          <cell r="V104"/>
          <cell r="W104"/>
          <cell r="X104"/>
          <cell r="Y104"/>
          <cell r="Z104"/>
          <cell r="AA104"/>
          <cell r="AB104"/>
          <cell r="AC104"/>
          <cell r="AD104"/>
        </row>
        <row r="105">
          <cell r="P105">
            <v>999999999</v>
          </cell>
          <cell r="Q105"/>
          <cell r="R105"/>
          <cell r="S105"/>
          <cell r="T105"/>
          <cell r="U105"/>
          <cell r="V105"/>
          <cell r="W105"/>
          <cell r="X105"/>
          <cell r="Y105"/>
          <cell r="Z105"/>
          <cell r="AA105"/>
          <cell r="AB105"/>
          <cell r="AC105"/>
          <cell r="AD105"/>
        </row>
        <row r="106">
          <cell r="P106">
            <v>999999999</v>
          </cell>
          <cell r="Q106"/>
          <cell r="R106"/>
          <cell r="S106"/>
          <cell r="T106"/>
          <cell r="U106"/>
          <cell r="V106"/>
          <cell r="W106"/>
          <cell r="X106"/>
          <cell r="Y106"/>
          <cell r="Z106"/>
          <cell r="AA106"/>
          <cell r="AB106"/>
          <cell r="AC106"/>
          <cell r="AD106"/>
        </row>
        <row r="107">
          <cell r="P107">
            <v>999999999</v>
          </cell>
          <cell r="Q107"/>
          <cell r="R107"/>
          <cell r="S107"/>
          <cell r="T107"/>
          <cell r="U107"/>
          <cell r="V107"/>
          <cell r="W107"/>
          <cell r="X107"/>
          <cell r="Y107"/>
          <cell r="Z107"/>
          <cell r="AA107"/>
          <cell r="AB107"/>
          <cell r="AC107"/>
          <cell r="AD107"/>
        </row>
        <row r="108">
          <cell r="P108">
            <v>999999999</v>
          </cell>
          <cell r="Q108"/>
          <cell r="R108"/>
          <cell r="S108"/>
          <cell r="T108"/>
          <cell r="U108"/>
          <cell r="V108"/>
          <cell r="W108"/>
          <cell r="X108"/>
          <cell r="Y108"/>
          <cell r="Z108"/>
          <cell r="AA108"/>
          <cell r="AB108"/>
          <cell r="AC108"/>
          <cell r="AD108"/>
        </row>
        <row r="109">
          <cell r="P109">
            <v>999999999</v>
          </cell>
          <cell r="Q109"/>
          <cell r="R109"/>
          <cell r="S109"/>
          <cell r="T109"/>
          <cell r="U109"/>
          <cell r="V109"/>
          <cell r="W109"/>
          <cell r="X109"/>
          <cell r="Y109"/>
          <cell r="Z109"/>
          <cell r="AA109"/>
          <cell r="AB109"/>
          <cell r="AC109"/>
          <cell r="AD109"/>
        </row>
        <row r="110">
          <cell r="P110">
            <v>999999999</v>
          </cell>
          <cell r="Q110"/>
          <cell r="R110"/>
          <cell r="S110"/>
          <cell r="T110"/>
          <cell r="U110"/>
          <cell r="V110"/>
          <cell r="W110"/>
          <cell r="X110"/>
          <cell r="Y110"/>
          <cell r="Z110"/>
          <cell r="AA110"/>
          <cell r="AB110"/>
          <cell r="AC110"/>
          <cell r="AD110"/>
        </row>
        <row r="111">
          <cell r="P111">
            <v>999999999</v>
          </cell>
          <cell r="Q111"/>
          <cell r="R111"/>
          <cell r="S111"/>
          <cell r="T111"/>
          <cell r="U111"/>
          <cell r="V111"/>
          <cell r="W111"/>
          <cell r="X111"/>
          <cell r="Y111"/>
          <cell r="Z111"/>
          <cell r="AA111"/>
          <cell r="AB111"/>
          <cell r="AC111"/>
          <cell r="AD111"/>
        </row>
        <row r="112">
          <cell r="P112">
            <v>999999999</v>
          </cell>
          <cell r="Q112"/>
          <cell r="R112"/>
          <cell r="S112"/>
          <cell r="T112"/>
          <cell r="U112"/>
          <cell r="V112"/>
          <cell r="W112"/>
          <cell r="X112"/>
          <cell r="Y112"/>
          <cell r="Z112"/>
          <cell r="AA112"/>
          <cell r="AB112"/>
          <cell r="AC112"/>
          <cell r="AD112"/>
        </row>
        <row r="113">
          <cell r="P113">
            <v>999999999</v>
          </cell>
          <cell r="Q113"/>
          <cell r="R113"/>
          <cell r="S113"/>
          <cell r="T113"/>
          <cell r="U113"/>
          <cell r="V113"/>
          <cell r="W113"/>
          <cell r="X113"/>
          <cell r="Y113"/>
          <cell r="Z113"/>
          <cell r="AA113"/>
          <cell r="AB113"/>
          <cell r="AC113"/>
          <cell r="AD113"/>
        </row>
        <row r="114">
          <cell r="P114">
            <v>999999999</v>
          </cell>
          <cell r="Q114"/>
          <cell r="R114"/>
          <cell r="S114"/>
          <cell r="T114"/>
          <cell r="U114"/>
          <cell r="V114"/>
          <cell r="W114"/>
          <cell r="X114"/>
          <cell r="Y114"/>
          <cell r="Z114"/>
          <cell r="AA114"/>
          <cell r="AB114"/>
          <cell r="AC114"/>
          <cell r="AD114"/>
        </row>
        <row r="115">
          <cell r="P115">
            <v>999999999</v>
          </cell>
          <cell r="Q115"/>
          <cell r="R115"/>
          <cell r="S115"/>
          <cell r="T115"/>
          <cell r="U115"/>
          <cell r="V115"/>
          <cell r="W115"/>
          <cell r="X115"/>
          <cell r="Y115"/>
          <cell r="Z115"/>
          <cell r="AA115"/>
          <cell r="AB115"/>
          <cell r="AC115"/>
          <cell r="AD115"/>
        </row>
        <row r="116">
          <cell r="P116">
            <v>999999999</v>
          </cell>
          <cell r="Q116"/>
          <cell r="R116"/>
          <cell r="S116"/>
          <cell r="T116"/>
          <cell r="U116"/>
          <cell r="V116"/>
          <cell r="W116"/>
          <cell r="X116"/>
          <cell r="Y116"/>
          <cell r="Z116"/>
          <cell r="AA116"/>
          <cell r="AB116"/>
          <cell r="AC116"/>
          <cell r="AD116"/>
        </row>
        <row r="117">
          <cell r="P117">
            <v>999999999</v>
          </cell>
          <cell r="Q117"/>
          <cell r="R117"/>
          <cell r="S117"/>
          <cell r="T117"/>
          <cell r="U117"/>
          <cell r="V117"/>
          <cell r="W117"/>
          <cell r="X117"/>
          <cell r="Y117"/>
          <cell r="Z117"/>
          <cell r="AA117"/>
          <cell r="AB117"/>
          <cell r="AC117"/>
          <cell r="AD117"/>
        </row>
        <row r="118">
          <cell r="P118">
            <v>999999999</v>
          </cell>
          <cell r="Q118"/>
          <cell r="R118"/>
          <cell r="S118"/>
          <cell r="T118"/>
          <cell r="U118"/>
          <cell r="V118"/>
          <cell r="W118"/>
          <cell r="X118"/>
          <cell r="Y118"/>
          <cell r="Z118"/>
          <cell r="AA118"/>
          <cell r="AB118"/>
          <cell r="AC118"/>
          <cell r="AD118"/>
        </row>
        <row r="119">
          <cell r="P119">
            <v>999999999</v>
          </cell>
          <cell r="Q119"/>
          <cell r="R119"/>
          <cell r="S119"/>
          <cell r="T119"/>
          <cell r="U119"/>
          <cell r="V119"/>
          <cell r="W119"/>
          <cell r="X119"/>
          <cell r="Y119"/>
          <cell r="Z119"/>
          <cell r="AA119"/>
          <cell r="AB119"/>
          <cell r="AC119"/>
          <cell r="AD119"/>
        </row>
        <row r="120">
          <cell r="P120">
            <v>999999999</v>
          </cell>
          <cell r="Q120"/>
          <cell r="R120"/>
          <cell r="S120"/>
          <cell r="T120"/>
          <cell r="U120"/>
          <cell r="V120"/>
          <cell r="W120"/>
          <cell r="X120"/>
          <cell r="Y120"/>
          <cell r="Z120"/>
          <cell r="AA120"/>
          <cell r="AB120"/>
          <cell r="AC120"/>
          <cell r="AD120"/>
        </row>
        <row r="121">
          <cell r="P121">
            <v>999999999</v>
          </cell>
          <cell r="Q121"/>
          <cell r="R121"/>
          <cell r="S121"/>
          <cell r="T121"/>
          <cell r="U121"/>
          <cell r="V121"/>
          <cell r="W121"/>
          <cell r="X121"/>
          <cell r="Y121"/>
          <cell r="Z121"/>
          <cell r="AA121"/>
          <cell r="AB121"/>
          <cell r="AC121"/>
          <cell r="AD121"/>
        </row>
        <row r="122">
          <cell r="P122">
            <v>999999999</v>
          </cell>
          <cell r="Q122"/>
          <cell r="R122"/>
          <cell r="S122"/>
          <cell r="T122"/>
          <cell r="U122"/>
          <cell r="V122"/>
          <cell r="W122"/>
          <cell r="X122"/>
          <cell r="Y122"/>
          <cell r="Z122"/>
          <cell r="AA122"/>
          <cell r="AB122"/>
          <cell r="AC122"/>
          <cell r="AD122"/>
        </row>
        <row r="123">
          <cell r="P123">
            <v>999999999</v>
          </cell>
          <cell r="Q123"/>
          <cell r="R123"/>
          <cell r="S123"/>
          <cell r="T123"/>
          <cell r="U123"/>
          <cell r="V123"/>
          <cell r="W123"/>
          <cell r="X123"/>
          <cell r="Y123"/>
          <cell r="Z123"/>
          <cell r="AA123"/>
          <cell r="AB123"/>
          <cell r="AC123"/>
          <cell r="AD123"/>
        </row>
        <row r="124">
          <cell r="P124">
            <v>999999999</v>
          </cell>
          <cell r="Q124"/>
          <cell r="R124"/>
          <cell r="S124"/>
          <cell r="T124"/>
          <cell r="U124"/>
          <cell r="V124"/>
          <cell r="W124"/>
          <cell r="X124"/>
          <cell r="Y124"/>
          <cell r="Z124"/>
          <cell r="AA124"/>
          <cell r="AB124"/>
          <cell r="AC124"/>
          <cell r="AD124"/>
        </row>
        <row r="125">
          <cell r="P125">
            <v>999999999</v>
          </cell>
          <cell r="Q125"/>
          <cell r="R125"/>
          <cell r="S125"/>
          <cell r="T125"/>
          <cell r="U125"/>
          <cell r="V125"/>
          <cell r="W125"/>
          <cell r="X125"/>
          <cell r="Y125"/>
          <cell r="Z125"/>
          <cell r="AA125"/>
          <cell r="AB125"/>
          <cell r="AC125"/>
          <cell r="AD125"/>
        </row>
        <row r="126">
          <cell r="P126">
            <v>999999999</v>
          </cell>
          <cell r="Q126"/>
          <cell r="R126"/>
          <cell r="S126"/>
          <cell r="T126"/>
          <cell r="U126"/>
          <cell r="V126"/>
          <cell r="W126"/>
          <cell r="X126"/>
          <cell r="Y126"/>
          <cell r="Z126"/>
          <cell r="AA126"/>
          <cell r="AB126"/>
          <cell r="AC126"/>
          <cell r="AD126"/>
        </row>
        <row r="127">
          <cell r="P127">
            <v>999999999</v>
          </cell>
          <cell r="Q127"/>
          <cell r="R127"/>
          <cell r="S127"/>
          <cell r="T127"/>
          <cell r="U127"/>
          <cell r="V127"/>
          <cell r="W127"/>
          <cell r="X127"/>
          <cell r="Y127"/>
          <cell r="Z127"/>
          <cell r="AA127"/>
          <cell r="AB127"/>
          <cell r="AC127"/>
          <cell r="AD127"/>
        </row>
        <row r="128">
          <cell r="P128">
            <v>999999999</v>
          </cell>
          <cell r="Q128"/>
          <cell r="R128"/>
          <cell r="S128"/>
          <cell r="T128"/>
          <cell r="U128"/>
          <cell r="V128"/>
          <cell r="W128"/>
          <cell r="X128"/>
          <cell r="Y128"/>
          <cell r="Z128"/>
          <cell r="AA128"/>
          <cell r="AB128"/>
          <cell r="AC128"/>
          <cell r="AD128"/>
        </row>
        <row r="129">
          <cell r="P129">
            <v>999999999</v>
          </cell>
          <cell r="Q129"/>
          <cell r="R129"/>
          <cell r="S129"/>
          <cell r="T129"/>
          <cell r="U129"/>
          <cell r="V129"/>
          <cell r="W129"/>
          <cell r="X129"/>
          <cell r="Y129"/>
          <cell r="Z129"/>
          <cell r="AA129"/>
          <cell r="AB129"/>
          <cell r="AC129"/>
          <cell r="AD129"/>
        </row>
        <row r="130">
          <cell r="P130">
            <v>999999999</v>
          </cell>
          <cell r="Q130"/>
          <cell r="R130"/>
          <cell r="S130"/>
          <cell r="T130"/>
          <cell r="U130"/>
          <cell r="V130"/>
          <cell r="W130"/>
          <cell r="X130"/>
          <cell r="Y130"/>
          <cell r="Z130"/>
          <cell r="AA130"/>
          <cell r="AB130"/>
          <cell r="AC130"/>
          <cell r="AD130"/>
        </row>
        <row r="131">
          <cell r="P131">
            <v>999999999</v>
          </cell>
          <cell r="Q131"/>
          <cell r="R131"/>
          <cell r="S131"/>
          <cell r="T131"/>
          <cell r="U131"/>
          <cell r="V131"/>
          <cell r="W131"/>
          <cell r="X131"/>
          <cell r="Y131"/>
          <cell r="Z131"/>
          <cell r="AA131"/>
          <cell r="AB131"/>
          <cell r="AC131"/>
          <cell r="AD131"/>
        </row>
        <row r="132">
          <cell r="P132">
            <v>999999999</v>
          </cell>
          <cell r="Q132"/>
          <cell r="R132"/>
          <cell r="S132"/>
          <cell r="T132"/>
          <cell r="U132"/>
          <cell r="V132"/>
          <cell r="W132"/>
          <cell r="X132"/>
          <cell r="Y132"/>
          <cell r="Z132"/>
          <cell r="AA132"/>
          <cell r="AB132"/>
          <cell r="AC132"/>
          <cell r="AD132"/>
        </row>
        <row r="133">
          <cell r="P133">
            <v>999999999</v>
          </cell>
          <cell r="Q133"/>
          <cell r="R133"/>
          <cell r="S133"/>
          <cell r="T133"/>
          <cell r="U133"/>
          <cell r="V133"/>
          <cell r="W133"/>
          <cell r="X133"/>
          <cell r="Y133"/>
          <cell r="Z133"/>
          <cell r="AA133"/>
          <cell r="AB133"/>
          <cell r="AC133"/>
          <cell r="AD133"/>
        </row>
        <row r="134">
          <cell r="P134">
            <v>999999999</v>
          </cell>
          <cell r="Q134"/>
          <cell r="R134"/>
          <cell r="S134"/>
          <cell r="T134"/>
          <cell r="U134"/>
          <cell r="V134"/>
          <cell r="W134"/>
          <cell r="X134"/>
          <cell r="Y134"/>
          <cell r="Z134"/>
          <cell r="AA134"/>
          <cell r="AB134"/>
          <cell r="AC134"/>
          <cell r="AD134"/>
        </row>
        <row r="135">
          <cell r="P135">
            <v>999999999</v>
          </cell>
          <cell r="Q135"/>
          <cell r="R135"/>
          <cell r="S135"/>
          <cell r="T135"/>
          <cell r="U135"/>
          <cell r="V135"/>
          <cell r="W135"/>
          <cell r="X135"/>
          <cell r="Y135"/>
          <cell r="Z135"/>
          <cell r="AA135"/>
          <cell r="AB135"/>
          <cell r="AC135"/>
          <cell r="AD135"/>
        </row>
        <row r="136">
          <cell r="P136">
            <v>999999999</v>
          </cell>
          <cell r="Q136"/>
          <cell r="R136"/>
          <cell r="S136"/>
          <cell r="T136"/>
          <cell r="U136"/>
          <cell r="V136"/>
          <cell r="W136"/>
          <cell r="X136"/>
          <cell r="Y136"/>
          <cell r="Z136"/>
          <cell r="AA136"/>
          <cell r="AB136"/>
          <cell r="AC136"/>
          <cell r="AD136"/>
        </row>
        <row r="137">
          <cell r="P137">
            <v>999999999</v>
          </cell>
          <cell r="Q137"/>
          <cell r="R137"/>
          <cell r="S137"/>
          <cell r="T137"/>
          <cell r="U137"/>
          <cell r="V137"/>
          <cell r="W137"/>
          <cell r="X137"/>
          <cell r="Y137"/>
          <cell r="Z137"/>
          <cell r="AA137"/>
          <cell r="AB137"/>
          <cell r="AC137"/>
          <cell r="AD137"/>
        </row>
        <row r="138">
          <cell r="P138">
            <v>999999999</v>
          </cell>
          <cell r="Q138"/>
          <cell r="R138"/>
          <cell r="S138"/>
          <cell r="T138"/>
          <cell r="U138"/>
          <cell r="V138"/>
          <cell r="W138"/>
          <cell r="X138"/>
          <cell r="Y138"/>
          <cell r="Z138"/>
          <cell r="AA138"/>
          <cell r="AB138"/>
          <cell r="AC138"/>
          <cell r="AD138"/>
        </row>
        <row r="139">
          <cell r="P139">
            <v>999999999</v>
          </cell>
          <cell r="Q139"/>
          <cell r="R139"/>
          <cell r="S139"/>
          <cell r="T139"/>
          <cell r="U139"/>
          <cell r="V139"/>
          <cell r="W139"/>
          <cell r="X139"/>
          <cell r="Y139"/>
          <cell r="Z139"/>
          <cell r="AA139"/>
          <cell r="AB139"/>
          <cell r="AC139"/>
          <cell r="AD139"/>
        </row>
        <row r="140">
          <cell r="P140">
            <v>999999999</v>
          </cell>
          <cell r="Q140"/>
          <cell r="R140"/>
          <cell r="S140"/>
          <cell r="T140"/>
          <cell r="U140"/>
          <cell r="V140"/>
          <cell r="W140"/>
          <cell r="X140"/>
          <cell r="Y140"/>
          <cell r="Z140"/>
          <cell r="AA140"/>
          <cell r="AB140"/>
          <cell r="AC140"/>
          <cell r="AD140"/>
        </row>
        <row r="141">
          <cell r="P141">
            <v>999999999</v>
          </cell>
          <cell r="Q141"/>
          <cell r="R141"/>
          <cell r="S141"/>
          <cell r="T141"/>
          <cell r="U141"/>
          <cell r="V141"/>
          <cell r="W141"/>
          <cell r="X141"/>
          <cell r="Y141"/>
          <cell r="Z141"/>
          <cell r="AA141"/>
          <cell r="AB141"/>
          <cell r="AC141"/>
          <cell r="AD141"/>
        </row>
        <row r="142">
          <cell r="P142">
            <v>999999999</v>
          </cell>
          <cell r="Q142"/>
          <cell r="R142"/>
          <cell r="S142"/>
          <cell r="T142"/>
          <cell r="U142"/>
          <cell r="V142"/>
          <cell r="W142"/>
          <cell r="X142"/>
          <cell r="Y142"/>
          <cell r="Z142"/>
          <cell r="AA142"/>
          <cell r="AB142"/>
          <cell r="AC142"/>
          <cell r="AD142"/>
        </row>
        <row r="143">
          <cell r="P143">
            <v>999999999</v>
          </cell>
          <cell r="Q143"/>
          <cell r="R143"/>
          <cell r="S143"/>
          <cell r="T143"/>
          <cell r="U143"/>
          <cell r="V143"/>
          <cell r="W143"/>
          <cell r="X143"/>
          <cell r="Y143"/>
          <cell r="Z143"/>
          <cell r="AA143"/>
          <cell r="AB143"/>
          <cell r="AC143"/>
          <cell r="AD143"/>
        </row>
        <row r="144">
          <cell r="P144">
            <v>999999999</v>
          </cell>
          <cell r="Q144"/>
          <cell r="R144"/>
          <cell r="S144"/>
          <cell r="T144"/>
          <cell r="U144"/>
          <cell r="V144"/>
          <cell r="W144"/>
          <cell r="X144"/>
          <cell r="Y144"/>
          <cell r="Z144"/>
          <cell r="AA144"/>
          <cell r="AB144"/>
          <cell r="AC144"/>
          <cell r="AD144"/>
        </row>
        <row r="145">
          <cell r="P145">
            <v>999999999</v>
          </cell>
          <cell r="Q145"/>
          <cell r="R145"/>
          <cell r="S145"/>
          <cell r="T145"/>
          <cell r="U145"/>
          <cell r="V145"/>
          <cell r="W145"/>
          <cell r="X145"/>
          <cell r="Y145"/>
          <cell r="Z145"/>
          <cell r="AA145"/>
          <cell r="AB145"/>
          <cell r="AC145"/>
          <cell r="AD145"/>
        </row>
        <row r="146">
          <cell r="P146">
            <v>999999999</v>
          </cell>
          <cell r="Q146"/>
          <cell r="R146"/>
          <cell r="S146"/>
          <cell r="T146"/>
          <cell r="U146"/>
          <cell r="V146"/>
          <cell r="W146"/>
          <cell r="X146"/>
          <cell r="Y146"/>
          <cell r="Z146"/>
          <cell r="AA146"/>
          <cell r="AB146"/>
          <cell r="AC146"/>
          <cell r="AD146"/>
        </row>
        <row r="147">
          <cell r="P147">
            <v>999999999</v>
          </cell>
          <cell r="Q147"/>
          <cell r="R147"/>
          <cell r="S147"/>
          <cell r="T147"/>
          <cell r="U147"/>
          <cell r="V147"/>
          <cell r="W147"/>
          <cell r="X147"/>
          <cell r="Y147"/>
          <cell r="Z147"/>
          <cell r="AA147"/>
          <cell r="AB147"/>
          <cell r="AC147"/>
          <cell r="AD147"/>
        </row>
        <row r="148">
          <cell r="P148">
            <v>999999999</v>
          </cell>
          <cell r="Q148"/>
          <cell r="R148"/>
          <cell r="S148"/>
          <cell r="T148"/>
          <cell r="U148"/>
          <cell r="V148"/>
          <cell r="W148"/>
          <cell r="X148"/>
          <cell r="Y148"/>
          <cell r="Z148"/>
          <cell r="AA148"/>
          <cell r="AB148"/>
          <cell r="AC148"/>
          <cell r="AD148"/>
        </row>
        <row r="149">
          <cell r="P149">
            <v>999999999</v>
          </cell>
          <cell r="Q149"/>
          <cell r="R149"/>
          <cell r="S149"/>
          <cell r="T149"/>
          <cell r="U149"/>
          <cell r="V149"/>
          <cell r="W149"/>
          <cell r="X149"/>
          <cell r="Y149"/>
          <cell r="Z149"/>
          <cell r="AA149"/>
          <cell r="AB149"/>
          <cell r="AC149"/>
          <cell r="AD149"/>
        </row>
        <row r="150">
          <cell r="P150">
            <v>999999999</v>
          </cell>
          <cell r="Q150"/>
          <cell r="R150"/>
          <cell r="S150"/>
          <cell r="T150"/>
          <cell r="U150"/>
          <cell r="V150"/>
          <cell r="W150"/>
          <cell r="X150"/>
          <cell r="Y150"/>
          <cell r="Z150"/>
          <cell r="AA150"/>
          <cell r="AB150"/>
          <cell r="AC150"/>
          <cell r="AD150"/>
        </row>
        <row r="151">
          <cell r="P151">
            <v>999999999</v>
          </cell>
          <cell r="Q151"/>
          <cell r="R151"/>
          <cell r="S151"/>
          <cell r="T151"/>
          <cell r="U151"/>
          <cell r="V151"/>
          <cell r="W151"/>
          <cell r="X151"/>
          <cell r="Y151"/>
          <cell r="Z151"/>
          <cell r="AA151"/>
          <cell r="AB151"/>
          <cell r="AC151"/>
          <cell r="AD151"/>
        </row>
        <row r="152">
          <cell r="P152">
            <v>999999999</v>
          </cell>
          <cell r="Q152"/>
          <cell r="R152"/>
          <cell r="S152"/>
          <cell r="T152"/>
          <cell r="U152"/>
          <cell r="V152"/>
          <cell r="W152"/>
          <cell r="X152"/>
          <cell r="Y152"/>
          <cell r="Z152"/>
          <cell r="AA152"/>
          <cell r="AB152"/>
          <cell r="AC152"/>
          <cell r="AD152"/>
        </row>
        <row r="153">
          <cell r="P153">
            <v>999999999</v>
          </cell>
          <cell r="Q153"/>
          <cell r="R153"/>
          <cell r="S153"/>
          <cell r="T153"/>
          <cell r="U153"/>
          <cell r="V153"/>
          <cell r="W153"/>
          <cell r="X153"/>
          <cell r="Y153"/>
          <cell r="Z153"/>
          <cell r="AA153"/>
          <cell r="AB153"/>
          <cell r="AC153"/>
          <cell r="AD153"/>
        </row>
        <row r="154">
          <cell r="P154">
            <v>999999999</v>
          </cell>
          <cell r="Q154"/>
          <cell r="R154"/>
          <cell r="S154"/>
          <cell r="T154"/>
          <cell r="U154"/>
          <cell r="V154"/>
          <cell r="W154"/>
          <cell r="X154"/>
          <cell r="Y154"/>
          <cell r="Z154"/>
          <cell r="AA154"/>
          <cell r="AB154"/>
          <cell r="AC154"/>
          <cell r="AD154"/>
        </row>
        <row r="155">
          <cell r="P155">
            <v>999999999</v>
          </cell>
          <cell r="Q155"/>
          <cell r="R155"/>
          <cell r="S155"/>
          <cell r="T155"/>
          <cell r="U155"/>
          <cell r="V155"/>
          <cell r="W155"/>
          <cell r="X155"/>
          <cell r="Y155"/>
          <cell r="Z155"/>
          <cell r="AA155"/>
          <cell r="AB155"/>
          <cell r="AC155"/>
          <cell r="AD155"/>
        </row>
        <row r="156">
          <cell r="P156">
            <v>999999999</v>
          </cell>
          <cell r="Q156"/>
          <cell r="R156"/>
          <cell r="S156"/>
          <cell r="T156"/>
          <cell r="U156"/>
          <cell r="V156"/>
          <cell r="W156"/>
          <cell r="X156"/>
          <cell r="Y156"/>
          <cell r="Z156"/>
          <cell r="AA156"/>
          <cell r="AB156"/>
          <cell r="AC156"/>
          <cell r="AD156"/>
        </row>
        <row r="157">
          <cell r="P157">
            <v>999999999</v>
          </cell>
          <cell r="Q157"/>
          <cell r="R157"/>
          <cell r="S157"/>
          <cell r="T157"/>
          <cell r="U157"/>
          <cell r="V157"/>
          <cell r="W157"/>
          <cell r="X157"/>
          <cell r="Y157"/>
          <cell r="Z157"/>
          <cell r="AA157"/>
          <cell r="AB157"/>
          <cell r="AC157"/>
          <cell r="AD157"/>
        </row>
        <row r="158">
          <cell r="P158">
            <v>999999999</v>
          </cell>
          <cell r="Q158"/>
          <cell r="R158"/>
          <cell r="S158"/>
          <cell r="T158"/>
          <cell r="U158"/>
          <cell r="V158"/>
          <cell r="W158"/>
          <cell r="X158"/>
          <cell r="Y158"/>
          <cell r="Z158"/>
          <cell r="AA158"/>
          <cell r="AB158"/>
          <cell r="AC158"/>
          <cell r="AD158"/>
        </row>
        <row r="159">
          <cell r="P159">
            <v>999999999</v>
          </cell>
          <cell r="Q159"/>
          <cell r="R159"/>
          <cell r="S159"/>
          <cell r="T159"/>
          <cell r="U159"/>
          <cell r="V159"/>
          <cell r="W159"/>
          <cell r="X159"/>
          <cell r="Y159"/>
          <cell r="Z159"/>
          <cell r="AA159"/>
          <cell r="AB159"/>
          <cell r="AC159"/>
          <cell r="AD159"/>
        </row>
        <row r="160">
          <cell r="P160">
            <v>999999999</v>
          </cell>
          <cell r="Q160"/>
          <cell r="R160"/>
          <cell r="S160"/>
          <cell r="T160"/>
          <cell r="U160"/>
          <cell r="V160"/>
          <cell r="W160"/>
          <cell r="X160"/>
          <cell r="Y160"/>
          <cell r="Z160"/>
          <cell r="AA160"/>
          <cell r="AB160"/>
          <cell r="AC160"/>
          <cell r="AD160"/>
        </row>
        <row r="161">
          <cell r="P161">
            <v>999999999</v>
          </cell>
          <cell r="Q161"/>
          <cell r="R161"/>
          <cell r="S161"/>
          <cell r="T161"/>
          <cell r="U161"/>
          <cell r="V161"/>
          <cell r="W161"/>
          <cell r="X161"/>
          <cell r="Y161"/>
          <cell r="Z161"/>
          <cell r="AA161"/>
          <cell r="AB161"/>
          <cell r="AC161"/>
          <cell r="AD161"/>
        </row>
        <row r="162">
          <cell r="P162">
            <v>999999999</v>
          </cell>
          <cell r="Q162"/>
          <cell r="R162"/>
          <cell r="S162"/>
          <cell r="T162"/>
          <cell r="U162"/>
          <cell r="V162"/>
          <cell r="W162"/>
          <cell r="X162"/>
          <cell r="Y162"/>
          <cell r="Z162"/>
          <cell r="AA162"/>
          <cell r="AB162"/>
          <cell r="AC162"/>
          <cell r="AD162"/>
        </row>
        <row r="163">
          <cell r="P163">
            <v>999999999</v>
          </cell>
          <cell r="Q163"/>
          <cell r="R163"/>
          <cell r="S163"/>
          <cell r="T163"/>
          <cell r="U163"/>
          <cell r="V163"/>
          <cell r="W163"/>
          <cell r="X163"/>
          <cell r="Y163"/>
          <cell r="Z163"/>
          <cell r="AA163"/>
          <cell r="AB163"/>
          <cell r="AC163"/>
          <cell r="AD163"/>
        </row>
        <row r="164">
          <cell r="P164">
            <v>999999999</v>
          </cell>
          <cell r="Q164"/>
          <cell r="R164"/>
          <cell r="S164"/>
          <cell r="T164"/>
          <cell r="U164"/>
          <cell r="V164"/>
          <cell r="W164"/>
          <cell r="X164"/>
          <cell r="Y164"/>
          <cell r="Z164"/>
          <cell r="AA164"/>
          <cell r="AB164"/>
          <cell r="AC164"/>
          <cell r="AD164"/>
        </row>
        <row r="165">
          <cell r="P165">
            <v>999999999</v>
          </cell>
          <cell r="Q165"/>
          <cell r="R165"/>
          <cell r="S165"/>
          <cell r="T165"/>
          <cell r="U165"/>
          <cell r="V165"/>
          <cell r="W165"/>
          <cell r="X165"/>
          <cell r="Y165"/>
          <cell r="Z165"/>
          <cell r="AA165"/>
          <cell r="AB165"/>
          <cell r="AC165"/>
          <cell r="AD165"/>
        </row>
        <row r="166">
          <cell r="P166">
            <v>999999999</v>
          </cell>
          <cell r="Q166"/>
          <cell r="R166"/>
          <cell r="S166"/>
          <cell r="T166"/>
          <cell r="U166"/>
          <cell r="V166"/>
          <cell r="W166"/>
          <cell r="X166"/>
          <cell r="Y166"/>
          <cell r="Z166"/>
          <cell r="AA166"/>
          <cell r="AB166"/>
          <cell r="AC166"/>
          <cell r="AD166"/>
        </row>
        <row r="167">
          <cell r="P167">
            <v>999999999</v>
          </cell>
          <cell r="Q167"/>
          <cell r="R167"/>
          <cell r="S167"/>
          <cell r="T167"/>
          <cell r="U167"/>
          <cell r="V167"/>
          <cell r="W167"/>
          <cell r="X167"/>
          <cell r="Y167"/>
          <cell r="Z167"/>
          <cell r="AA167"/>
          <cell r="AB167"/>
          <cell r="AC167"/>
          <cell r="AD167"/>
        </row>
        <row r="168">
          <cell r="P168">
            <v>999999999</v>
          </cell>
          <cell r="Q168"/>
          <cell r="R168"/>
          <cell r="S168"/>
          <cell r="T168"/>
          <cell r="U168"/>
          <cell r="V168"/>
          <cell r="W168"/>
          <cell r="X168"/>
          <cell r="Y168"/>
          <cell r="Z168"/>
          <cell r="AA168"/>
          <cell r="AB168"/>
          <cell r="AC168"/>
          <cell r="AD168"/>
        </row>
        <row r="169">
          <cell r="P169">
            <v>999999999</v>
          </cell>
          <cell r="Q169"/>
          <cell r="R169"/>
          <cell r="S169"/>
          <cell r="T169"/>
          <cell r="U169"/>
          <cell r="V169"/>
          <cell r="W169"/>
          <cell r="X169"/>
          <cell r="Y169"/>
          <cell r="Z169"/>
          <cell r="AA169"/>
          <cell r="AB169"/>
          <cell r="AC169"/>
          <cell r="AD169"/>
        </row>
        <row r="170">
          <cell r="P170">
            <v>999999999</v>
          </cell>
          <cell r="Q170"/>
          <cell r="R170"/>
          <cell r="S170"/>
          <cell r="T170"/>
          <cell r="U170"/>
          <cell r="V170"/>
          <cell r="W170"/>
          <cell r="X170"/>
          <cell r="Y170"/>
          <cell r="Z170"/>
          <cell r="AA170"/>
          <cell r="AB170"/>
          <cell r="AC170"/>
          <cell r="AD170"/>
        </row>
        <row r="171">
          <cell r="P171">
            <v>999999999</v>
          </cell>
          <cell r="Q171"/>
          <cell r="R171"/>
          <cell r="S171"/>
          <cell r="T171"/>
          <cell r="U171"/>
          <cell r="V171"/>
          <cell r="W171"/>
          <cell r="X171"/>
          <cell r="Y171"/>
          <cell r="Z171"/>
          <cell r="AA171"/>
          <cell r="AB171"/>
          <cell r="AC171"/>
          <cell r="AD171"/>
        </row>
        <row r="172">
          <cell r="P172">
            <v>999999999</v>
          </cell>
          <cell r="Q172"/>
          <cell r="R172"/>
          <cell r="S172"/>
          <cell r="T172"/>
          <cell r="U172"/>
          <cell r="V172"/>
          <cell r="W172"/>
          <cell r="X172"/>
          <cell r="Y172"/>
          <cell r="Z172"/>
          <cell r="AA172"/>
          <cell r="AB172"/>
          <cell r="AC172"/>
          <cell r="AD172"/>
        </row>
        <row r="173">
          <cell r="P173">
            <v>999999999</v>
          </cell>
          <cell r="Q173"/>
          <cell r="R173"/>
          <cell r="S173"/>
          <cell r="T173"/>
          <cell r="U173"/>
          <cell r="V173"/>
          <cell r="W173"/>
          <cell r="X173"/>
          <cell r="Y173"/>
          <cell r="Z173"/>
          <cell r="AA173"/>
          <cell r="AB173"/>
          <cell r="AC173"/>
          <cell r="AD173"/>
        </row>
        <row r="174">
          <cell r="P174">
            <v>999999999</v>
          </cell>
          <cell r="Q174"/>
          <cell r="R174"/>
          <cell r="S174"/>
          <cell r="T174"/>
          <cell r="U174"/>
          <cell r="V174"/>
          <cell r="W174"/>
          <cell r="X174"/>
          <cell r="Y174"/>
          <cell r="Z174"/>
          <cell r="AA174"/>
          <cell r="AB174"/>
          <cell r="AC174"/>
          <cell r="AD174"/>
        </row>
        <row r="175">
          <cell r="P175">
            <v>999999999</v>
          </cell>
          <cell r="Q175"/>
          <cell r="R175"/>
          <cell r="S175"/>
          <cell r="T175"/>
          <cell r="U175"/>
          <cell r="V175"/>
          <cell r="W175"/>
          <cell r="X175"/>
          <cell r="Y175"/>
          <cell r="Z175"/>
          <cell r="AA175"/>
          <cell r="AB175"/>
          <cell r="AC175"/>
          <cell r="AD175"/>
        </row>
        <row r="176">
          <cell r="P176">
            <v>999999999</v>
          </cell>
          <cell r="Q176"/>
          <cell r="R176"/>
          <cell r="S176"/>
          <cell r="T176"/>
          <cell r="U176"/>
          <cell r="V176"/>
          <cell r="W176"/>
          <cell r="X176"/>
          <cell r="Y176"/>
          <cell r="Z176"/>
          <cell r="AA176"/>
          <cell r="AB176"/>
          <cell r="AC176"/>
          <cell r="AD176"/>
        </row>
        <row r="177">
          <cell r="P177">
            <v>999999999</v>
          </cell>
          <cell r="Q177"/>
          <cell r="R177"/>
          <cell r="S177"/>
          <cell r="T177"/>
          <cell r="U177"/>
          <cell r="V177"/>
          <cell r="W177"/>
          <cell r="X177"/>
          <cell r="Y177"/>
          <cell r="Z177"/>
          <cell r="AA177"/>
          <cell r="AB177"/>
          <cell r="AC177"/>
          <cell r="AD177"/>
        </row>
        <row r="178">
          <cell r="P178">
            <v>999999999</v>
          </cell>
          <cell r="Q178"/>
          <cell r="R178"/>
          <cell r="S178"/>
          <cell r="T178"/>
          <cell r="U178"/>
          <cell r="V178"/>
          <cell r="W178"/>
          <cell r="X178"/>
          <cell r="Y178"/>
          <cell r="Z178"/>
          <cell r="AA178"/>
          <cell r="AB178"/>
          <cell r="AC178"/>
          <cell r="AD178"/>
        </row>
        <row r="179">
          <cell r="P179">
            <v>999999999</v>
          </cell>
          <cell r="Q179"/>
          <cell r="R179"/>
          <cell r="S179"/>
          <cell r="T179"/>
          <cell r="U179"/>
          <cell r="V179"/>
          <cell r="W179"/>
          <cell r="X179"/>
          <cell r="Y179"/>
          <cell r="Z179"/>
          <cell r="AA179"/>
          <cell r="AB179"/>
          <cell r="AC179"/>
          <cell r="AD179"/>
        </row>
        <row r="180">
          <cell r="P180">
            <v>999999999</v>
          </cell>
          <cell r="Q180"/>
          <cell r="R180"/>
          <cell r="S180"/>
          <cell r="T180"/>
          <cell r="U180"/>
          <cell r="V180"/>
          <cell r="W180"/>
          <cell r="X180"/>
          <cell r="Y180"/>
          <cell r="Z180"/>
          <cell r="AA180"/>
          <cell r="AB180"/>
          <cell r="AC180"/>
          <cell r="AD180"/>
        </row>
        <row r="181">
          <cell r="P181">
            <v>999999999</v>
          </cell>
          <cell r="Q181"/>
          <cell r="R181"/>
          <cell r="S181"/>
          <cell r="T181"/>
          <cell r="U181"/>
          <cell r="V181"/>
          <cell r="W181"/>
          <cell r="X181"/>
          <cell r="Y181"/>
          <cell r="Z181"/>
          <cell r="AA181"/>
          <cell r="AB181"/>
          <cell r="AC181"/>
          <cell r="AD181"/>
        </row>
        <row r="182">
          <cell r="P182">
            <v>999999999</v>
          </cell>
          <cell r="Q182"/>
          <cell r="R182"/>
          <cell r="S182"/>
          <cell r="T182"/>
          <cell r="U182"/>
          <cell r="V182"/>
          <cell r="W182"/>
          <cell r="X182"/>
          <cell r="Y182"/>
          <cell r="Z182"/>
          <cell r="AA182"/>
          <cell r="AB182"/>
          <cell r="AC182"/>
          <cell r="AD182"/>
        </row>
        <row r="183">
          <cell r="P183">
            <v>999999999</v>
          </cell>
          <cell r="Q183"/>
          <cell r="R183"/>
          <cell r="S183"/>
          <cell r="T183"/>
          <cell r="U183"/>
          <cell r="V183"/>
          <cell r="W183"/>
          <cell r="X183"/>
          <cell r="Y183"/>
          <cell r="Z183"/>
          <cell r="AA183"/>
          <cell r="AB183"/>
          <cell r="AC183"/>
          <cell r="AD183"/>
        </row>
        <row r="184">
          <cell r="P184">
            <v>999999999</v>
          </cell>
          <cell r="Q184"/>
          <cell r="R184"/>
          <cell r="S184"/>
          <cell r="T184"/>
          <cell r="U184"/>
          <cell r="V184"/>
          <cell r="W184"/>
          <cell r="X184"/>
          <cell r="Y184"/>
          <cell r="Z184"/>
          <cell r="AA184"/>
          <cell r="AB184"/>
          <cell r="AC184"/>
          <cell r="AD184"/>
        </row>
        <row r="185">
          <cell r="P185">
            <v>999999999</v>
          </cell>
          <cell r="Q185"/>
          <cell r="R185"/>
          <cell r="S185"/>
          <cell r="T185"/>
          <cell r="U185"/>
          <cell r="V185"/>
          <cell r="W185"/>
          <cell r="X185"/>
          <cell r="Y185"/>
          <cell r="Z185"/>
          <cell r="AA185"/>
          <cell r="AB185"/>
          <cell r="AC185"/>
          <cell r="AD185"/>
        </row>
        <row r="186">
          <cell r="P186">
            <v>999999999</v>
          </cell>
          <cell r="Q186"/>
          <cell r="R186"/>
          <cell r="S186"/>
          <cell r="T186"/>
          <cell r="U186"/>
          <cell r="V186"/>
          <cell r="W186"/>
          <cell r="X186"/>
          <cell r="Y186"/>
          <cell r="Z186"/>
          <cell r="AA186"/>
          <cell r="AB186"/>
          <cell r="AC186"/>
          <cell r="AD186"/>
        </row>
        <row r="187">
          <cell r="P187">
            <v>999999999</v>
          </cell>
          <cell r="Q187"/>
          <cell r="R187"/>
          <cell r="S187"/>
          <cell r="T187"/>
          <cell r="U187"/>
          <cell r="V187"/>
          <cell r="W187"/>
          <cell r="X187"/>
          <cell r="Y187"/>
          <cell r="Z187"/>
          <cell r="AA187"/>
          <cell r="AB187"/>
          <cell r="AC187"/>
          <cell r="AD187"/>
        </row>
        <row r="188">
          <cell r="P188">
            <v>999999999</v>
          </cell>
          <cell r="Q188"/>
          <cell r="R188"/>
          <cell r="S188"/>
          <cell r="T188"/>
          <cell r="U188"/>
          <cell r="V188"/>
          <cell r="W188"/>
          <cell r="X188"/>
          <cell r="Y188"/>
          <cell r="Z188"/>
          <cell r="AA188"/>
          <cell r="AB188"/>
          <cell r="AC188"/>
          <cell r="AD188"/>
        </row>
        <row r="189">
          <cell r="P189">
            <v>999999999</v>
          </cell>
          <cell r="Q189"/>
          <cell r="R189"/>
          <cell r="S189"/>
          <cell r="T189"/>
          <cell r="U189"/>
          <cell r="V189"/>
          <cell r="W189"/>
          <cell r="X189"/>
          <cell r="Y189"/>
          <cell r="Z189"/>
          <cell r="AA189"/>
          <cell r="AB189"/>
          <cell r="AC189"/>
          <cell r="AD189"/>
        </row>
        <row r="190">
          <cell r="P190">
            <v>999999999</v>
          </cell>
          <cell r="Q190"/>
          <cell r="R190"/>
          <cell r="S190"/>
          <cell r="T190"/>
          <cell r="U190"/>
          <cell r="V190"/>
          <cell r="W190"/>
          <cell r="X190"/>
          <cell r="Y190"/>
          <cell r="Z190"/>
          <cell r="AA190"/>
          <cell r="AB190"/>
          <cell r="AC190"/>
          <cell r="AD190"/>
        </row>
        <row r="191">
          <cell r="P191">
            <v>999999999</v>
          </cell>
          <cell r="Q191"/>
          <cell r="R191"/>
          <cell r="S191"/>
          <cell r="T191"/>
          <cell r="U191"/>
          <cell r="V191"/>
          <cell r="W191"/>
          <cell r="X191"/>
          <cell r="Y191"/>
          <cell r="Z191"/>
          <cell r="AA191"/>
          <cell r="AB191"/>
          <cell r="AC191"/>
          <cell r="AD191"/>
        </row>
        <row r="192">
          <cell r="P192">
            <v>999999999</v>
          </cell>
          <cell r="Q192"/>
          <cell r="R192"/>
          <cell r="S192"/>
          <cell r="T192"/>
          <cell r="U192"/>
          <cell r="V192"/>
          <cell r="W192"/>
          <cell r="X192"/>
          <cell r="Y192"/>
          <cell r="Z192"/>
          <cell r="AA192"/>
          <cell r="AB192"/>
          <cell r="AC192"/>
          <cell r="AD192"/>
        </row>
        <row r="193">
          <cell r="P193">
            <v>999999999</v>
          </cell>
          <cell r="Q193"/>
          <cell r="R193"/>
          <cell r="S193"/>
          <cell r="T193"/>
          <cell r="U193"/>
          <cell r="V193"/>
          <cell r="W193"/>
          <cell r="X193"/>
          <cell r="Y193"/>
          <cell r="Z193"/>
          <cell r="AA193"/>
          <cell r="AB193"/>
          <cell r="AC193"/>
          <cell r="AD193"/>
        </row>
        <row r="194">
          <cell r="P194">
            <v>999999999</v>
          </cell>
          <cell r="Q194"/>
          <cell r="R194"/>
          <cell r="S194"/>
          <cell r="T194"/>
          <cell r="U194"/>
          <cell r="V194"/>
          <cell r="W194"/>
          <cell r="X194"/>
          <cell r="Y194"/>
          <cell r="Z194"/>
          <cell r="AA194"/>
          <cell r="AB194"/>
          <cell r="AC194"/>
          <cell r="AD194"/>
        </row>
        <row r="195">
          <cell r="P195">
            <v>999999999</v>
          </cell>
          <cell r="Q195"/>
          <cell r="R195"/>
          <cell r="S195"/>
          <cell r="T195"/>
          <cell r="U195"/>
          <cell r="V195"/>
          <cell r="W195"/>
          <cell r="X195"/>
          <cell r="Y195"/>
          <cell r="Z195"/>
          <cell r="AA195"/>
          <cell r="AB195"/>
          <cell r="AC195"/>
          <cell r="AD195"/>
        </row>
        <row r="196">
          <cell r="P196">
            <v>999999999</v>
          </cell>
          <cell r="Q196"/>
          <cell r="R196"/>
          <cell r="S196"/>
          <cell r="T196"/>
          <cell r="U196"/>
          <cell r="V196"/>
          <cell r="W196"/>
          <cell r="X196"/>
          <cell r="Y196"/>
          <cell r="Z196"/>
          <cell r="AA196"/>
          <cell r="AB196"/>
          <cell r="AC196"/>
          <cell r="AD196"/>
        </row>
        <row r="197">
          <cell r="P197">
            <v>999999999</v>
          </cell>
          <cell r="Q197"/>
          <cell r="R197"/>
          <cell r="S197"/>
          <cell r="T197"/>
          <cell r="U197"/>
          <cell r="V197"/>
          <cell r="W197"/>
          <cell r="X197"/>
          <cell r="Y197"/>
          <cell r="Z197"/>
          <cell r="AA197"/>
          <cell r="AB197"/>
          <cell r="AC197"/>
          <cell r="AD197"/>
        </row>
        <row r="198">
          <cell r="P198">
            <v>999999999</v>
          </cell>
          <cell r="Q198"/>
          <cell r="R198"/>
          <cell r="S198"/>
          <cell r="T198"/>
          <cell r="U198"/>
          <cell r="V198"/>
          <cell r="W198"/>
          <cell r="X198"/>
          <cell r="Y198"/>
          <cell r="Z198"/>
          <cell r="AA198"/>
          <cell r="AB198"/>
          <cell r="AC198"/>
          <cell r="AD198"/>
        </row>
        <row r="199">
          <cell r="P199">
            <v>999999999</v>
          </cell>
          <cell r="Q199"/>
          <cell r="R199"/>
          <cell r="S199"/>
          <cell r="T199"/>
          <cell r="U199"/>
          <cell r="V199"/>
          <cell r="W199"/>
          <cell r="X199"/>
          <cell r="Y199"/>
          <cell r="Z199"/>
          <cell r="AA199"/>
          <cell r="AB199"/>
          <cell r="AC199"/>
          <cell r="AD199"/>
        </row>
        <row r="200">
          <cell r="P200">
            <v>999999999</v>
          </cell>
          <cell r="Q200"/>
          <cell r="R200"/>
          <cell r="S200"/>
          <cell r="T200"/>
          <cell r="U200"/>
          <cell r="V200"/>
          <cell r="W200"/>
          <cell r="X200"/>
          <cell r="Y200"/>
          <cell r="Z200"/>
          <cell r="AA200"/>
          <cell r="AB200"/>
          <cell r="AC200"/>
          <cell r="AD200"/>
        </row>
        <row r="201">
          <cell r="P201">
            <v>999999999</v>
          </cell>
          <cell r="Q201"/>
          <cell r="R201"/>
          <cell r="S201"/>
          <cell r="T201"/>
          <cell r="U201"/>
          <cell r="V201"/>
          <cell r="W201"/>
          <cell r="X201"/>
          <cell r="Y201"/>
          <cell r="Z201"/>
          <cell r="AA201"/>
          <cell r="AB201"/>
          <cell r="AC201"/>
          <cell r="AD201"/>
        </row>
        <row r="202">
          <cell r="P202">
            <v>999999999</v>
          </cell>
          <cell r="Q202"/>
          <cell r="R202"/>
          <cell r="S202"/>
          <cell r="T202"/>
          <cell r="U202"/>
          <cell r="V202"/>
          <cell r="W202"/>
          <cell r="X202"/>
          <cell r="Y202"/>
          <cell r="Z202"/>
          <cell r="AA202"/>
          <cell r="AB202"/>
          <cell r="AC202"/>
          <cell r="AD202"/>
        </row>
        <row r="203">
          <cell r="P203">
            <v>999999999</v>
          </cell>
          <cell r="Q203"/>
          <cell r="R203"/>
          <cell r="S203"/>
          <cell r="T203"/>
          <cell r="U203"/>
          <cell r="V203"/>
          <cell r="W203"/>
          <cell r="X203"/>
          <cell r="Y203"/>
          <cell r="Z203"/>
          <cell r="AA203"/>
          <cell r="AB203"/>
          <cell r="AC203"/>
          <cell r="AD203"/>
        </row>
        <row r="204">
          <cell r="P204">
            <v>999999999</v>
          </cell>
          <cell r="Q204"/>
          <cell r="R204"/>
          <cell r="S204"/>
          <cell r="T204"/>
          <cell r="U204"/>
          <cell r="V204"/>
          <cell r="W204"/>
          <cell r="X204"/>
          <cell r="Y204"/>
          <cell r="Z204"/>
          <cell r="AA204"/>
          <cell r="AB204"/>
          <cell r="AC204"/>
          <cell r="AD204"/>
        </row>
        <row r="205">
          <cell r="P205">
            <v>999999999</v>
          </cell>
          <cell r="Q205"/>
          <cell r="R205"/>
          <cell r="S205"/>
          <cell r="T205"/>
          <cell r="U205"/>
          <cell r="V205"/>
          <cell r="W205"/>
          <cell r="X205"/>
          <cell r="Y205"/>
          <cell r="Z205"/>
          <cell r="AA205"/>
          <cell r="AB205"/>
          <cell r="AC205"/>
          <cell r="AD205"/>
        </row>
        <row r="206">
          <cell r="P206">
            <v>999999999</v>
          </cell>
          <cell r="Q206"/>
          <cell r="R206"/>
          <cell r="S206"/>
          <cell r="T206"/>
          <cell r="U206"/>
          <cell r="V206"/>
          <cell r="W206"/>
          <cell r="X206"/>
          <cell r="Y206"/>
          <cell r="Z206"/>
          <cell r="AA206"/>
          <cell r="AB206"/>
          <cell r="AC206"/>
          <cell r="AD206"/>
        </row>
        <row r="207">
          <cell r="P207">
            <v>999999999</v>
          </cell>
          <cell r="Q207"/>
          <cell r="R207"/>
          <cell r="S207"/>
          <cell r="T207"/>
          <cell r="U207"/>
          <cell r="V207"/>
          <cell r="W207"/>
          <cell r="X207"/>
          <cell r="Y207"/>
          <cell r="Z207"/>
          <cell r="AA207"/>
          <cell r="AB207"/>
          <cell r="AC207"/>
          <cell r="AD207"/>
        </row>
        <row r="208">
          <cell r="P208">
            <v>999999999</v>
          </cell>
          <cell r="Q208"/>
          <cell r="R208"/>
          <cell r="S208"/>
          <cell r="T208"/>
          <cell r="U208"/>
          <cell r="V208"/>
          <cell r="W208"/>
          <cell r="X208"/>
          <cell r="Y208"/>
          <cell r="Z208"/>
          <cell r="AA208"/>
          <cell r="AB208"/>
          <cell r="AC208"/>
          <cell r="AD208"/>
        </row>
        <row r="209">
          <cell r="P209">
            <v>999999999</v>
          </cell>
          <cell r="Q209"/>
          <cell r="R209"/>
          <cell r="S209"/>
          <cell r="T209"/>
          <cell r="U209"/>
          <cell r="V209"/>
          <cell r="W209"/>
          <cell r="X209"/>
          <cell r="Y209"/>
          <cell r="Z209"/>
          <cell r="AA209"/>
          <cell r="AB209"/>
          <cell r="AC209"/>
          <cell r="AD209"/>
        </row>
        <row r="210">
          <cell r="P210">
            <v>999999999</v>
          </cell>
          <cell r="Q210"/>
          <cell r="R210"/>
          <cell r="S210"/>
          <cell r="T210"/>
          <cell r="U210"/>
          <cell r="V210"/>
          <cell r="W210"/>
          <cell r="X210"/>
          <cell r="Y210"/>
          <cell r="Z210"/>
          <cell r="AA210"/>
          <cell r="AB210"/>
          <cell r="AC210"/>
          <cell r="AD210"/>
        </row>
        <row r="211">
          <cell r="P211">
            <v>999999999</v>
          </cell>
          <cell r="Q211"/>
          <cell r="R211"/>
          <cell r="S211"/>
          <cell r="T211"/>
          <cell r="U211"/>
          <cell r="V211"/>
          <cell r="W211"/>
          <cell r="X211"/>
          <cell r="Y211"/>
          <cell r="Z211"/>
          <cell r="AA211"/>
          <cell r="AB211"/>
          <cell r="AC211"/>
          <cell r="AD211"/>
        </row>
        <row r="212">
          <cell r="P212">
            <v>999999999</v>
          </cell>
          <cell r="Q212"/>
          <cell r="R212"/>
          <cell r="S212"/>
          <cell r="T212"/>
          <cell r="U212"/>
          <cell r="V212"/>
          <cell r="W212"/>
          <cell r="X212"/>
          <cell r="Y212"/>
          <cell r="Z212"/>
          <cell r="AA212"/>
          <cell r="AB212"/>
          <cell r="AC212"/>
          <cell r="AD212"/>
        </row>
        <row r="213">
          <cell r="P213">
            <v>999999999</v>
          </cell>
          <cell r="Q213"/>
          <cell r="R213"/>
          <cell r="S213"/>
          <cell r="T213"/>
          <cell r="U213"/>
          <cell r="V213"/>
          <cell r="W213"/>
          <cell r="X213"/>
          <cell r="Y213"/>
          <cell r="Z213"/>
          <cell r="AA213"/>
          <cell r="AB213"/>
          <cell r="AC213"/>
          <cell r="AD213"/>
        </row>
        <row r="214">
          <cell r="P214">
            <v>999999999</v>
          </cell>
          <cell r="Q214"/>
          <cell r="R214"/>
          <cell r="S214"/>
          <cell r="T214"/>
          <cell r="U214"/>
          <cell r="V214"/>
          <cell r="W214"/>
          <cell r="X214"/>
          <cell r="Y214"/>
          <cell r="Z214"/>
          <cell r="AA214"/>
          <cell r="AB214"/>
          <cell r="AC214"/>
          <cell r="AD214"/>
        </row>
        <row r="215">
          <cell r="P215">
            <v>999999999</v>
          </cell>
          <cell r="Q215"/>
          <cell r="R215"/>
          <cell r="S215"/>
          <cell r="T215"/>
          <cell r="U215"/>
          <cell r="V215"/>
          <cell r="W215"/>
          <cell r="X215"/>
          <cell r="Y215"/>
          <cell r="Z215"/>
          <cell r="AA215"/>
          <cell r="AB215"/>
          <cell r="AC215"/>
          <cell r="AD215"/>
        </row>
        <row r="216">
          <cell r="P216">
            <v>999999999</v>
          </cell>
          <cell r="Q216"/>
          <cell r="R216"/>
          <cell r="S216"/>
          <cell r="T216"/>
          <cell r="U216"/>
          <cell r="V216"/>
          <cell r="W216"/>
          <cell r="X216"/>
          <cell r="Y216"/>
          <cell r="Z216"/>
          <cell r="AA216"/>
          <cell r="AB216"/>
          <cell r="AC216"/>
          <cell r="AD216"/>
        </row>
        <row r="217">
          <cell r="P217">
            <v>999999999</v>
          </cell>
          <cell r="Q217"/>
          <cell r="R217"/>
          <cell r="S217"/>
          <cell r="T217"/>
          <cell r="U217"/>
          <cell r="V217"/>
          <cell r="W217"/>
          <cell r="X217"/>
          <cell r="Y217"/>
          <cell r="Z217"/>
          <cell r="AA217"/>
          <cell r="AB217"/>
          <cell r="AC217"/>
          <cell r="AD217"/>
        </row>
        <row r="218">
          <cell r="P218">
            <v>999999999</v>
          </cell>
          <cell r="Q218"/>
          <cell r="R218"/>
          <cell r="S218"/>
          <cell r="T218"/>
          <cell r="U218"/>
          <cell r="V218"/>
          <cell r="W218"/>
          <cell r="X218"/>
          <cell r="Y218"/>
          <cell r="Z218"/>
          <cell r="AA218"/>
          <cell r="AB218"/>
          <cell r="AC218"/>
          <cell r="AD218"/>
        </row>
        <row r="219">
          <cell r="P219">
            <v>999999999</v>
          </cell>
          <cell r="Q219"/>
          <cell r="R219"/>
          <cell r="S219"/>
          <cell r="T219"/>
          <cell r="U219"/>
          <cell r="V219"/>
          <cell r="W219"/>
          <cell r="X219"/>
          <cell r="Y219"/>
          <cell r="Z219"/>
          <cell r="AA219"/>
          <cell r="AB219"/>
          <cell r="AC219"/>
          <cell r="AD219"/>
        </row>
        <row r="220">
          <cell r="P220">
            <v>999999999</v>
          </cell>
          <cell r="Q220"/>
          <cell r="R220"/>
          <cell r="S220"/>
          <cell r="T220"/>
          <cell r="U220"/>
          <cell r="V220"/>
          <cell r="W220"/>
          <cell r="X220"/>
          <cell r="Y220"/>
          <cell r="Z220"/>
          <cell r="AA220"/>
          <cell r="AB220"/>
          <cell r="AC220"/>
          <cell r="AD220"/>
        </row>
        <row r="221">
          <cell r="P221">
            <v>999999999</v>
          </cell>
          <cell r="Q221"/>
          <cell r="R221"/>
          <cell r="S221"/>
          <cell r="T221"/>
          <cell r="U221"/>
          <cell r="V221"/>
          <cell r="W221"/>
          <cell r="X221"/>
          <cell r="Y221"/>
          <cell r="Z221"/>
          <cell r="AA221"/>
          <cell r="AB221"/>
          <cell r="AC221"/>
          <cell r="AD221"/>
        </row>
        <row r="222">
          <cell r="P222">
            <v>999999999</v>
          </cell>
          <cell r="Q222"/>
          <cell r="R222"/>
          <cell r="S222"/>
          <cell r="T222"/>
          <cell r="U222"/>
          <cell r="V222"/>
          <cell r="W222"/>
          <cell r="X222"/>
          <cell r="Y222"/>
          <cell r="Z222"/>
          <cell r="AA222"/>
          <cell r="AB222"/>
          <cell r="AC222"/>
          <cell r="AD222"/>
        </row>
        <row r="223">
          <cell r="P223">
            <v>999999999</v>
          </cell>
          <cell r="Q223"/>
          <cell r="R223"/>
          <cell r="S223"/>
          <cell r="T223"/>
          <cell r="U223"/>
          <cell r="V223"/>
          <cell r="W223"/>
          <cell r="X223"/>
          <cell r="Y223"/>
          <cell r="Z223"/>
          <cell r="AA223"/>
          <cell r="AB223"/>
          <cell r="AC223"/>
          <cell r="AD223"/>
        </row>
        <row r="224">
          <cell r="P224">
            <v>999999999</v>
          </cell>
          <cell r="Q224"/>
          <cell r="R224"/>
          <cell r="S224"/>
          <cell r="T224"/>
          <cell r="U224"/>
          <cell r="V224"/>
          <cell r="W224"/>
          <cell r="X224"/>
          <cell r="Y224"/>
          <cell r="Z224"/>
          <cell r="AA224"/>
          <cell r="AB224"/>
          <cell r="AC224"/>
          <cell r="AD224"/>
        </row>
        <row r="225">
          <cell r="P225">
            <v>999999999</v>
          </cell>
          <cell r="Q225"/>
          <cell r="R225"/>
          <cell r="S225"/>
          <cell r="T225"/>
          <cell r="U225"/>
          <cell r="V225"/>
          <cell r="W225"/>
          <cell r="X225"/>
          <cell r="Y225"/>
          <cell r="Z225"/>
          <cell r="AA225"/>
          <cell r="AB225"/>
          <cell r="AC225"/>
          <cell r="AD225"/>
        </row>
        <row r="226">
          <cell r="P226">
            <v>999999999</v>
          </cell>
          <cell r="Q226"/>
          <cell r="R226"/>
          <cell r="S226"/>
          <cell r="T226"/>
          <cell r="U226"/>
          <cell r="V226"/>
          <cell r="W226"/>
          <cell r="X226"/>
          <cell r="Y226"/>
          <cell r="Z226"/>
          <cell r="AA226"/>
          <cell r="AB226"/>
          <cell r="AC226"/>
          <cell r="AD226"/>
        </row>
        <row r="227">
          <cell r="P227">
            <v>999999999</v>
          </cell>
          <cell r="Q227"/>
          <cell r="R227"/>
          <cell r="S227"/>
          <cell r="T227"/>
          <cell r="U227"/>
          <cell r="V227"/>
          <cell r="W227"/>
          <cell r="X227"/>
          <cell r="Y227"/>
          <cell r="Z227"/>
          <cell r="AA227"/>
          <cell r="AB227"/>
          <cell r="AC227"/>
          <cell r="AD227"/>
        </row>
        <row r="228">
          <cell r="P228">
            <v>999999999</v>
          </cell>
          <cell r="Q228"/>
          <cell r="R228"/>
          <cell r="S228"/>
          <cell r="T228"/>
          <cell r="U228"/>
          <cell r="V228"/>
          <cell r="W228"/>
          <cell r="X228"/>
          <cell r="Y228"/>
          <cell r="Z228"/>
          <cell r="AA228"/>
          <cell r="AB228"/>
          <cell r="AC228"/>
          <cell r="AD228"/>
        </row>
        <row r="229">
          <cell r="P229">
            <v>999999999</v>
          </cell>
          <cell r="Q229"/>
          <cell r="R229"/>
          <cell r="S229"/>
          <cell r="T229"/>
          <cell r="U229"/>
          <cell r="V229"/>
          <cell r="W229"/>
          <cell r="X229"/>
          <cell r="Y229"/>
          <cell r="Z229"/>
          <cell r="AA229"/>
          <cell r="AB229"/>
          <cell r="AC229"/>
          <cell r="AD229"/>
        </row>
        <row r="230">
          <cell r="P230">
            <v>999999999</v>
          </cell>
          <cell r="Q230"/>
          <cell r="R230"/>
          <cell r="S230"/>
          <cell r="T230"/>
          <cell r="U230"/>
          <cell r="V230"/>
          <cell r="W230"/>
          <cell r="X230"/>
          <cell r="Y230"/>
          <cell r="Z230"/>
          <cell r="AA230"/>
          <cell r="AB230"/>
          <cell r="AC230"/>
          <cell r="AD230"/>
        </row>
        <row r="231">
          <cell r="P231">
            <v>999999999</v>
          </cell>
          <cell r="Q231"/>
          <cell r="R231"/>
          <cell r="S231"/>
          <cell r="T231"/>
          <cell r="U231"/>
          <cell r="V231"/>
          <cell r="W231"/>
          <cell r="X231"/>
          <cell r="Y231"/>
          <cell r="Z231"/>
          <cell r="AA231"/>
          <cell r="AB231"/>
          <cell r="AC231"/>
          <cell r="AD231"/>
        </row>
        <row r="232">
          <cell r="P232">
            <v>999999999</v>
          </cell>
          <cell r="Q232"/>
          <cell r="R232"/>
          <cell r="S232"/>
          <cell r="T232"/>
          <cell r="U232"/>
          <cell r="V232"/>
          <cell r="W232"/>
          <cell r="X232"/>
          <cell r="Y232"/>
          <cell r="Z232"/>
          <cell r="AA232"/>
          <cell r="AB232"/>
          <cell r="AC232"/>
          <cell r="AD232"/>
        </row>
        <row r="233">
          <cell r="P233">
            <v>999999999</v>
          </cell>
          <cell r="Q233"/>
          <cell r="R233"/>
          <cell r="S233"/>
          <cell r="T233"/>
          <cell r="U233"/>
          <cell r="V233"/>
          <cell r="W233"/>
          <cell r="X233"/>
          <cell r="Y233"/>
          <cell r="Z233"/>
          <cell r="AA233"/>
          <cell r="AB233"/>
          <cell r="AC233"/>
          <cell r="AD233"/>
        </row>
        <row r="234">
          <cell r="P234">
            <v>999999999</v>
          </cell>
          <cell r="Q234"/>
          <cell r="R234"/>
          <cell r="S234"/>
          <cell r="T234"/>
          <cell r="U234"/>
          <cell r="V234"/>
          <cell r="W234"/>
          <cell r="X234"/>
          <cell r="Y234"/>
          <cell r="Z234"/>
          <cell r="AA234"/>
          <cell r="AB234"/>
          <cell r="AC234"/>
          <cell r="AD234"/>
        </row>
        <row r="235">
          <cell r="P235">
            <v>999999999</v>
          </cell>
          <cell r="Q235"/>
          <cell r="R235"/>
          <cell r="S235"/>
          <cell r="T235"/>
          <cell r="U235"/>
          <cell r="V235"/>
          <cell r="W235"/>
          <cell r="X235"/>
          <cell r="Y235"/>
          <cell r="Z235"/>
          <cell r="AA235"/>
          <cell r="AB235"/>
          <cell r="AC235"/>
          <cell r="AD235"/>
        </row>
        <row r="236">
          <cell r="P236">
            <v>999999999</v>
          </cell>
          <cell r="Q236"/>
          <cell r="R236"/>
          <cell r="S236"/>
          <cell r="T236"/>
          <cell r="U236"/>
          <cell r="V236"/>
          <cell r="W236"/>
          <cell r="X236"/>
          <cell r="Y236"/>
          <cell r="Z236"/>
          <cell r="AA236"/>
          <cell r="AB236"/>
          <cell r="AC236"/>
          <cell r="AD236"/>
        </row>
        <row r="237">
          <cell r="P237">
            <v>999999999</v>
          </cell>
          <cell r="Q237"/>
          <cell r="R237"/>
          <cell r="S237"/>
          <cell r="T237"/>
          <cell r="U237"/>
          <cell r="V237"/>
          <cell r="W237"/>
          <cell r="X237"/>
          <cell r="Y237"/>
          <cell r="Z237"/>
          <cell r="AA237"/>
          <cell r="AB237"/>
          <cell r="AC237"/>
          <cell r="AD237"/>
        </row>
        <row r="238">
          <cell r="P238">
            <v>999999999</v>
          </cell>
          <cell r="Q238"/>
          <cell r="R238"/>
          <cell r="S238"/>
          <cell r="T238"/>
          <cell r="U238"/>
          <cell r="V238"/>
          <cell r="W238"/>
          <cell r="X238"/>
          <cell r="Y238"/>
          <cell r="Z238"/>
          <cell r="AA238"/>
          <cell r="AB238"/>
          <cell r="AC238"/>
          <cell r="AD238"/>
        </row>
        <row r="239">
          <cell r="P239">
            <v>999999999</v>
          </cell>
          <cell r="Q239"/>
          <cell r="R239"/>
          <cell r="S239"/>
          <cell r="T239"/>
          <cell r="U239"/>
          <cell r="V239"/>
          <cell r="W239"/>
          <cell r="X239"/>
          <cell r="Y239"/>
          <cell r="Z239"/>
          <cell r="AA239"/>
          <cell r="AB239"/>
          <cell r="AC239"/>
          <cell r="AD239"/>
        </row>
        <row r="240">
          <cell r="P240">
            <v>999999999</v>
          </cell>
          <cell r="Q240"/>
          <cell r="R240"/>
          <cell r="S240"/>
          <cell r="T240"/>
          <cell r="U240"/>
          <cell r="V240"/>
          <cell r="W240"/>
          <cell r="X240"/>
          <cell r="Y240"/>
          <cell r="Z240"/>
          <cell r="AA240"/>
          <cell r="AB240"/>
          <cell r="AC240"/>
          <cell r="AD240"/>
        </row>
        <row r="241">
          <cell r="P241">
            <v>999999999</v>
          </cell>
          <cell r="Q241"/>
          <cell r="R241"/>
          <cell r="S241"/>
          <cell r="T241"/>
          <cell r="U241"/>
          <cell r="V241"/>
          <cell r="W241"/>
          <cell r="X241"/>
          <cell r="Y241"/>
          <cell r="Z241"/>
          <cell r="AA241"/>
          <cell r="AB241"/>
          <cell r="AC241"/>
          <cell r="AD241"/>
        </row>
        <row r="242">
          <cell r="P242">
            <v>999999999</v>
          </cell>
          <cell r="Q242"/>
          <cell r="R242"/>
          <cell r="S242"/>
          <cell r="T242"/>
          <cell r="U242"/>
          <cell r="V242"/>
          <cell r="W242"/>
          <cell r="X242"/>
          <cell r="Y242"/>
          <cell r="Z242"/>
          <cell r="AA242"/>
          <cell r="AB242"/>
          <cell r="AC242"/>
          <cell r="AD242"/>
        </row>
        <row r="243">
          <cell r="P243">
            <v>999999999</v>
          </cell>
          <cell r="Q243"/>
          <cell r="R243"/>
          <cell r="S243"/>
          <cell r="T243"/>
          <cell r="U243"/>
          <cell r="V243"/>
          <cell r="W243"/>
          <cell r="X243"/>
          <cell r="Y243"/>
          <cell r="Z243"/>
          <cell r="AA243"/>
          <cell r="AB243"/>
          <cell r="AC243"/>
          <cell r="AD243"/>
        </row>
        <row r="244">
          <cell r="P244">
            <v>999999999</v>
          </cell>
          <cell r="Q244"/>
          <cell r="R244"/>
          <cell r="S244"/>
          <cell r="T244"/>
          <cell r="U244"/>
          <cell r="V244"/>
          <cell r="W244"/>
          <cell r="X244"/>
          <cell r="Y244"/>
          <cell r="Z244"/>
          <cell r="AA244"/>
          <cell r="AB244"/>
          <cell r="AC244"/>
          <cell r="AD244"/>
        </row>
        <row r="245">
          <cell r="P245">
            <v>999999999</v>
          </cell>
          <cell r="Q245"/>
          <cell r="R245"/>
          <cell r="S245"/>
          <cell r="T245"/>
          <cell r="U245"/>
          <cell r="V245"/>
          <cell r="W245"/>
          <cell r="X245"/>
          <cell r="Y245"/>
          <cell r="Z245"/>
          <cell r="AA245"/>
          <cell r="AB245"/>
          <cell r="AC245"/>
          <cell r="AD245"/>
        </row>
        <row r="246">
          <cell r="P246">
            <v>999999999</v>
          </cell>
          <cell r="Q246"/>
          <cell r="R246"/>
          <cell r="S246"/>
          <cell r="T246"/>
          <cell r="U246"/>
          <cell r="V246"/>
          <cell r="W246"/>
          <cell r="X246"/>
          <cell r="Y246"/>
          <cell r="Z246"/>
          <cell r="AA246"/>
          <cell r="AB246"/>
          <cell r="AC246"/>
          <cell r="AD246"/>
        </row>
        <row r="247">
          <cell r="P247">
            <v>999999999</v>
          </cell>
          <cell r="Q247"/>
          <cell r="R247"/>
          <cell r="S247"/>
          <cell r="T247"/>
          <cell r="U247"/>
          <cell r="V247"/>
          <cell r="W247"/>
          <cell r="X247"/>
          <cell r="Y247"/>
          <cell r="Z247"/>
          <cell r="AA247"/>
          <cell r="AB247"/>
          <cell r="AC247"/>
          <cell r="AD247"/>
        </row>
        <row r="248">
          <cell r="P248">
            <v>999999999</v>
          </cell>
          <cell r="Q248"/>
          <cell r="R248"/>
          <cell r="S248"/>
          <cell r="T248"/>
          <cell r="U248"/>
          <cell r="V248"/>
          <cell r="W248"/>
          <cell r="X248"/>
          <cell r="Y248"/>
          <cell r="Z248"/>
          <cell r="AA248"/>
          <cell r="AB248"/>
          <cell r="AC248"/>
          <cell r="AD248"/>
        </row>
        <row r="249">
          <cell r="P249">
            <v>999999999</v>
          </cell>
          <cell r="Q249"/>
          <cell r="R249"/>
          <cell r="S249"/>
          <cell r="T249"/>
          <cell r="U249"/>
          <cell r="V249"/>
          <cell r="W249"/>
          <cell r="X249"/>
          <cell r="Y249"/>
          <cell r="Z249"/>
          <cell r="AA249"/>
          <cell r="AB249"/>
          <cell r="AC249"/>
          <cell r="AD249"/>
        </row>
        <row r="250">
          <cell r="P250">
            <v>999999999</v>
          </cell>
          <cell r="Q250"/>
          <cell r="R250"/>
          <cell r="S250"/>
          <cell r="T250"/>
          <cell r="U250"/>
          <cell r="V250"/>
          <cell r="W250"/>
          <cell r="X250"/>
          <cell r="Y250"/>
          <cell r="Z250"/>
          <cell r="AA250"/>
          <cell r="AB250"/>
          <cell r="AC250"/>
          <cell r="AD250"/>
        </row>
        <row r="251">
          <cell r="P251">
            <v>999999999</v>
          </cell>
          <cell r="Q251"/>
          <cell r="R251"/>
          <cell r="S251"/>
          <cell r="T251"/>
          <cell r="U251"/>
          <cell r="V251"/>
          <cell r="W251"/>
          <cell r="X251"/>
          <cell r="Y251"/>
          <cell r="Z251"/>
          <cell r="AA251"/>
          <cell r="AB251"/>
          <cell r="AC251"/>
          <cell r="AD251"/>
        </row>
        <row r="252">
          <cell r="P252">
            <v>999999999</v>
          </cell>
          <cell r="Q252"/>
          <cell r="R252"/>
          <cell r="S252"/>
          <cell r="T252"/>
          <cell r="U252"/>
          <cell r="V252"/>
          <cell r="W252"/>
          <cell r="X252"/>
          <cell r="Y252"/>
          <cell r="Z252"/>
          <cell r="AA252"/>
          <cell r="AB252"/>
          <cell r="AC252"/>
          <cell r="AD252"/>
        </row>
        <row r="253">
          <cell r="P253">
            <v>999999999</v>
          </cell>
          <cell r="Q253"/>
          <cell r="R253"/>
          <cell r="S253"/>
          <cell r="T253"/>
          <cell r="U253"/>
          <cell r="V253"/>
          <cell r="W253"/>
          <cell r="X253"/>
          <cell r="Y253"/>
          <cell r="Z253"/>
          <cell r="AA253"/>
          <cell r="AB253"/>
          <cell r="AC253"/>
          <cell r="AD253"/>
        </row>
        <row r="254">
          <cell r="P254">
            <v>999999999</v>
          </cell>
          <cell r="Q254"/>
          <cell r="R254"/>
          <cell r="S254"/>
          <cell r="T254"/>
          <cell r="U254"/>
          <cell r="V254"/>
          <cell r="W254"/>
          <cell r="X254"/>
          <cell r="Y254"/>
          <cell r="Z254"/>
          <cell r="AA254"/>
          <cell r="AB254"/>
          <cell r="AC254"/>
          <cell r="AD254"/>
        </row>
        <row r="255">
          <cell r="P255">
            <v>999999999</v>
          </cell>
          <cell r="Q255"/>
          <cell r="R255"/>
          <cell r="S255"/>
          <cell r="T255"/>
          <cell r="U255"/>
          <cell r="V255"/>
          <cell r="W255"/>
          <cell r="X255"/>
          <cell r="Y255"/>
          <cell r="Z255"/>
          <cell r="AA255"/>
          <cell r="AB255"/>
          <cell r="AC255"/>
          <cell r="AD255"/>
        </row>
        <row r="256">
          <cell r="P256">
            <v>999999999</v>
          </cell>
          <cell r="Q256"/>
          <cell r="R256"/>
          <cell r="S256"/>
          <cell r="T256"/>
          <cell r="U256"/>
          <cell r="V256"/>
          <cell r="W256"/>
          <cell r="X256"/>
          <cell r="Y256"/>
          <cell r="Z256"/>
          <cell r="AA256"/>
          <cell r="AB256"/>
          <cell r="AC256"/>
          <cell r="AD256"/>
        </row>
        <row r="257">
          <cell r="P257">
            <v>999999999</v>
          </cell>
          <cell r="Q257"/>
          <cell r="R257"/>
          <cell r="S257"/>
          <cell r="T257"/>
          <cell r="U257"/>
          <cell r="V257"/>
          <cell r="W257"/>
          <cell r="X257"/>
          <cell r="Y257"/>
          <cell r="Z257"/>
          <cell r="AA257"/>
          <cell r="AB257"/>
          <cell r="AC257"/>
          <cell r="AD257"/>
        </row>
        <row r="258">
          <cell r="P258">
            <v>999999999</v>
          </cell>
          <cell r="Q258"/>
          <cell r="R258"/>
          <cell r="S258"/>
          <cell r="T258"/>
          <cell r="U258"/>
          <cell r="V258"/>
          <cell r="W258"/>
          <cell r="X258"/>
          <cell r="Y258"/>
          <cell r="Z258"/>
          <cell r="AA258"/>
          <cell r="AB258"/>
          <cell r="AC258"/>
          <cell r="AD258"/>
        </row>
        <row r="259">
          <cell r="P259">
            <v>999999999</v>
          </cell>
          <cell r="Q259"/>
          <cell r="R259"/>
          <cell r="S259"/>
          <cell r="T259"/>
          <cell r="U259"/>
          <cell r="V259"/>
          <cell r="W259"/>
          <cell r="X259"/>
          <cell r="Y259"/>
          <cell r="Z259"/>
          <cell r="AA259"/>
          <cell r="AB259"/>
          <cell r="AC259"/>
          <cell r="AD259"/>
        </row>
        <row r="260">
          <cell r="P260">
            <v>999999999</v>
          </cell>
          <cell r="Q260"/>
          <cell r="R260"/>
          <cell r="S260"/>
          <cell r="T260"/>
          <cell r="U260"/>
          <cell r="V260"/>
          <cell r="W260"/>
          <cell r="X260"/>
          <cell r="Y260"/>
          <cell r="Z260"/>
          <cell r="AA260"/>
          <cell r="AB260"/>
          <cell r="AC260"/>
          <cell r="AD260"/>
        </row>
        <row r="261">
          <cell r="P261">
            <v>999999999</v>
          </cell>
          <cell r="Q261"/>
          <cell r="R261"/>
          <cell r="S261"/>
          <cell r="T261"/>
          <cell r="U261"/>
          <cell r="V261"/>
          <cell r="W261"/>
          <cell r="X261"/>
          <cell r="Y261"/>
          <cell r="Z261"/>
          <cell r="AA261"/>
          <cell r="AB261"/>
          <cell r="AC261"/>
          <cell r="AD261"/>
        </row>
        <row r="262">
          <cell r="P262">
            <v>999999999</v>
          </cell>
          <cell r="Q262"/>
          <cell r="R262"/>
          <cell r="S262"/>
          <cell r="T262"/>
          <cell r="U262"/>
          <cell r="V262"/>
          <cell r="W262"/>
          <cell r="X262"/>
          <cell r="Y262"/>
          <cell r="Z262"/>
          <cell r="AA262"/>
          <cell r="AB262"/>
          <cell r="AC262"/>
          <cell r="AD262"/>
        </row>
        <row r="263">
          <cell r="P263">
            <v>999999999</v>
          </cell>
          <cell r="Q263"/>
          <cell r="R263"/>
          <cell r="S263"/>
          <cell r="T263"/>
          <cell r="U263"/>
          <cell r="V263"/>
          <cell r="W263"/>
          <cell r="X263"/>
          <cell r="Y263"/>
          <cell r="Z263"/>
          <cell r="AA263"/>
          <cell r="AB263"/>
          <cell r="AC263"/>
          <cell r="AD263"/>
        </row>
        <row r="264">
          <cell r="P264">
            <v>999999999</v>
          </cell>
          <cell r="Q264"/>
          <cell r="R264"/>
          <cell r="S264"/>
          <cell r="T264"/>
          <cell r="U264"/>
          <cell r="V264"/>
          <cell r="W264"/>
          <cell r="X264"/>
          <cell r="Y264"/>
          <cell r="Z264"/>
          <cell r="AA264"/>
          <cell r="AB264"/>
          <cell r="AC264"/>
          <cell r="AD264"/>
        </row>
        <row r="265">
          <cell r="P265">
            <v>999999999</v>
          </cell>
          <cell r="Q265"/>
          <cell r="R265"/>
          <cell r="S265"/>
          <cell r="T265"/>
          <cell r="U265"/>
          <cell r="V265"/>
          <cell r="W265"/>
          <cell r="X265"/>
          <cell r="Y265"/>
          <cell r="Z265"/>
          <cell r="AA265"/>
          <cell r="AB265"/>
          <cell r="AC265"/>
          <cell r="AD265"/>
        </row>
        <row r="266">
          <cell r="P266">
            <v>999999999</v>
          </cell>
          <cell r="Q266"/>
          <cell r="R266"/>
          <cell r="S266"/>
          <cell r="T266"/>
          <cell r="U266"/>
          <cell r="V266"/>
          <cell r="W266"/>
          <cell r="X266"/>
          <cell r="Y266"/>
          <cell r="Z266"/>
          <cell r="AA266"/>
          <cell r="AB266"/>
          <cell r="AC266"/>
          <cell r="AD266"/>
        </row>
        <row r="267">
          <cell r="P267">
            <v>999999999</v>
          </cell>
          <cell r="Q267"/>
          <cell r="R267"/>
          <cell r="S267"/>
          <cell r="T267"/>
          <cell r="U267"/>
          <cell r="V267"/>
          <cell r="W267"/>
          <cell r="X267"/>
          <cell r="Y267"/>
          <cell r="Z267"/>
          <cell r="AA267"/>
          <cell r="AB267"/>
          <cell r="AC267"/>
          <cell r="AD267"/>
        </row>
        <row r="268">
          <cell r="P268">
            <v>999999999</v>
          </cell>
          <cell r="Q268"/>
          <cell r="R268"/>
          <cell r="S268"/>
          <cell r="T268"/>
          <cell r="U268"/>
          <cell r="V268"/>
          <cell r="W268"/>
          <cell r="X268"/>
          <cell r="Y268"/>
          <cell r="Z268"/>
          <cell r="AA268"/>
          <cell r="AB268"/>
          <cell r="AC268"/>
          <cell r="AD268"/>
        </row>
        <row r="269">
          <cell r="P269">
            <v>999999999</v>
          </cell>
          <cell r="Q269"/>
          <cell r="R269"/>
          <cell r="S269"/>
          <cell r="T269"/>
          <cell r="U269"/>
          <cell r="V269"/>
          <cell r="W269"/>
          <cell r="X269"/>
          <cell r="Y269"/>
          <cell r="Z269"/>
          <cell r="AA269"/>
          <cell r="AB269"/>
          <cell r="AC269"/>
          <cell r="AD269"/>
        </row>
        <row r="270">
          <cell r="P270">
            <v>999999999</v>
          </cell>
          <cell r="Q270"/>
          <cell r="R270"/>
          <cell r="S270"/>
          <cell r="T270"/>
          <cell r="U270"/>
          <cell r="V270"/>
          <cell r="W270"/>
          <cell r="X270"/>
          <cell r="Y270"/>
          <cell r="Z270"/>
          <cell r="AA270"/>
          <cell r="AB270"/>
          <cell r="AC270"/>
          <cell r="AD270"/>
        </row>
        <row r="271">
          <cell r="P271">
            <v>999999999</v>
          </cell>
          <cell r="Q271"/>
          <cell r="R271"/>
          <cell r="S271"/>
          <cell r="T271"/>
          <cell r="U271"/>
          <cell r="V271"/>
          <cell r="W271"/>
          <cell r="X271"/>
          <cell r="Y271"/>
          <cell r="Z271"/>
          <cell r="AA271"/>
          <cell r="AB271"/>
          <cell r="AC271"/>
          <cell r="AD271"/>
        </row>
        <row r="272">
          <cell r="P272">
            <v>999999999</v>
          </cell>
          <cell r="Q272"/>
          <cell r="R272"/>
          <cell r="S272"/>
          <cell r="T272"/>
          <cell r="U272"/>
          <cell r="V272"/>
          <cell r="W272"/>
          <cell r="X272"/>
          <cell r="Y272"/>
          <cell r="Z272"/>
          <cell r="AA272"/>
          <cell r="AB272"/>
          <cell r="AC272"/>
          <cell r="AD272"/>
        </row>
        <row r="273">
          <cell r="P273">
            <v>999999999</v>
          </cell>
          <cell r="Q273"/>
          <cell r="R273"/>
          <cell r="S273"/>
          <cell r="T273"/>
          <cell r="U273"/>
          <cell r="V273"/>
          <cell r="W273"/>
          <cell r="X273"/>
          <cell r="Y273"/>
          <cell r="Z273"/>
          <cell r="AA273"/>
          <cell r="AB273"/>
          <cell r="AC273"/>
          <cell r="AD273"/>
        </row>
        <row r="274">
          <cell r="P274">
            <v>999999999</v>
          </cell>
          <cell r="Q274"/>
          <cell r="R274"/>
          <cell r="S274"/>
          <cell r="T274"/>
          <cell r="U274"/>
          <cell r="V274"/>
          <cell r="W274"/>
          <cell r="X274"/>
          <cell r="Y274"/>
          <cell r="Z274"/>
          <cell r="AA274"/>
          <cell r="AB274"/>
          <cell r="AC274"/>
          <cell r="AD274"/>
        </row>
        <row r="275">
          <cell r="P275">
            <v>999999999</v>
          </cell>
          <cell r="Q275"/>
          <cell r="R275"/>
          <cell r="S275"/>
          <cell r="T275"/>
          <cell r="U275"/>
          <cell r="V275"/>
          <cell r="W275"/>
          <cell r="X275"/>
          <cell r="Y275"/>
          <cell r="Z275"/>
          <cell r="AA275"/>
          <cell r="AB275"/>
          <cell r="AC275"/>
          <cell r="AD275"/>
        </row>
        <row r="276">
          <cell r="P276">
            <v>999999999</v>
          </cell>
          <cell r="Q276"/>
          <cell r="R276"/>
          <cell r="S276"/>
          <cell r="T276"/>
          <cell r="U276"/>
          <cell r="V276"/>
          <cell r="W276"/>
          <cell r="X276"/>
          <cell r="Y276"/>
          <cell r="Z276"/>
          <cell r="AA276"/>
          <cell r="AB276"/>
          <cell r="AC276"/>
          <cell r="AD276"/>
        </row>
        <row r="277">
          <cell r="P277">
            <v>999999999</v>
          </cell>
          <cell r="Q277"/>
          <cell r="R277"/>
          <cell r="S277"/>
          <cell r="T277"/>
          <cell r="U277"/>
          <cell r="V277"/>
          <cell r="W277"/>
          <cell r="X277"/>
          <cell r="Y277"/>
          <cell r="Z277"/>
          <cell r="AA277"/>
          <cell r="AB277"/>
          <cell r="AC277"/>
          <cell r="AD277"/>
        </row>
        <row r="278">
          <cell r="P278">
            <v>999999999</v>
          </cell>
          <cell r="Q278"/>
          <cell r="R278"/>
          <cell r="S278"/>
          <cell r="T278"/>
          <cell r="U278"/>
          <cell r="V278"/>
          <cell r="W278"/>
          <cell r="X278"/>
          <cell r="Y278"/>
          <cell r="Z278"/>
          <cell r="AA278"/>
          <cell r="AB278"/>
          <cell r="AC278"/>
          <cell r="AD278"/>
        </row>
        <row r="279">
          <cell r="P279">
            <v>999999999</v>
          </cell>
          <cell r="Q279"/>
          <cell r="R279"/>
          <cell r="S279"/>
          <cell r="T279"/>
          <cell r="U279"/>
          <cell r="V279"/>
          <cell r="W279"/>
          <cell r="X279"/>
          <cell r="Y279"/>
          <cell r="Z279"/>
          <cell r="AA279"/>
          <cell r="AB279"/>
          <cell r="AC279"/>
          <cell r="AD279"/>
        </row>
        <row r="280">
          <cell r="P280">
            <v>999999999</v>
          </cell>
          <cell r="Q280"/>
          <cell r="R280"/>
          <cell r="S280"/>
          <cell r="T280"/>
          <cell r="U280"/>
          <cell r="V280"/>
          <cell r="W280"/>
          <cell r="X280"/>
          <cell r="Y280"/>
          <cell r="Z280"/>
          <cell r="AA280"/>
          <cell r="AB280"/>
          <cell r="AC280"/>
          <cell r="AD280"/>
        </row>
        <row r="281">
          <cell r="P281">
            <v>999999999</v>
          </cell>
          <cell r="Q281"/>
          <cell r="R281"/>
          <cell r="S281"/>
          <cell r="T281"/>
          <cell r="U281"/>
          <cell r="V281"/>
          <cell r="W281"/>
          <cell r="X281"/>
          <cell r="Y281"/>
          <cell r="Z281"/>
          <cell r="AA281"/>
          <cell r="AB281"/>
          <cell r="AC281"/>
          <cell r="AD281"/>
        </row>
        <row r="282">
          <cell r="P282">
            <v>999999999</v>
          </cell>
          <cell r="Q282"/>
          <cell r="R282"/>
          <cell r="S282"/>
          <cell r="T282"/>
          <cell r="U282"/>
          <cell r="V282"/>
          <cell r="W282"/>
          <cell r="X282"/>
          <cell r="Y282"/>
          <cell r="Z282"/>
          <cell r="AA282"/>
          <cell r="AB282"/>
          <cell r="AC282"/>
          <cell r="AD282"/>
        </row>
        <row r="283">
          <cell r="P283">
            <v>999999999</v>
          </cell>
          <cell r="Q283"/>
          <cell r="R283"/>
          <cell r="S283"/>
          <cell r="T283"/>
          <cell r="U283"/>
          <cell r="V283"/>
          <cell r="W283"/>
          <cell r="X283"/>
          <cell r="Y283"/>
          <cell r="Z283"/>
          <cell r="AA283"/>
          <cell r="AB283"/>
          <cell r="AC283"/>
          <cell r="AD283"/>
        </row>
        <row r="284">
          <cell r="P284">
            <v>999999999</v>
          </cell>
          <cell r="Q284"/>
          <cell r="R284"/>
          <cell r="S284"/>
          <cell r="T284"/>
          <cell r="U284"/>
          <cell r="V284"/>
          <cell r="W284"/>
          <cell r="X284"/>
          <cell r="Y284"/>
          <cell r="Z284"/>
          <cell r="AA284"/>
          <cell r="AB284"/>
          <cell r="AC284"/>
          <cell r="AD284"/>
        </row>
        <row r="285">
          <cell r="P285">
            <v>999999999</v>
          </cell>
          <cell r="Q285"/>
          <cell r="R285"/>
          <cell r="S285"/>
          <cell r="T285"/>
          <cell r="U285"/>
          <cell r="V285"/>
          <cell r="W285"/>
          <cell r="X285"/>
          <cell r="Y285"/>
          <cell r="Z285"/>
          <cell r="AA285"/>
          <cell r="AB285"/>
          <cell r="AC285"/>
          <cell r="AD285"/>
        </row>
        <row r="286">
          <cell r="P286">
            <v>999999999</v>
          </cell>
          <cell r="Q286"/>
          <cell r="R286"/>
          <cell r="S286"/>
          <cell r="T286"/>
          <cell r="U286"/>
          <cell r="V286"/>
          <cell r="W286"/>
          <cell r="X286"/>
          <cell r="Y286"/>
          <cell r="Z286"/>
          <cell r="AA286"/>
          <cell r="AB286"/>
          <cell r="AC286"/>
          <cell r="AD286"/>
        </row>
        <row r="287">
          <cell r="P287">
            <v>999999999</v>
          </cell>
          <cell r="Q287"/>
          <cell r="R287"/>
          <cell r="S287"/>
          <cell r="T287"/>
          <cell r="U287"/>
          <cell r="V287"/>
          <cell r="W287"/>
          <cell r="X287"/>
          <cell r="Y287"/>
          <cell r="Z287"/>
          <cell r="AA287"/>
          <cell r="AB287"/>
          <cell r="AC287"/>
          <cell r="AD287"/>
        </row>
        <row r="288">
          <cell r="P288">
            <v>999999999</v>
          </cell>
          <cell r="Q288"/>
          <cell r="R288"/>
          <cell r="S288"/>
          <cell r="T288"/>
          <cell r="U288"/>
          <cell r="V288"/>
          <cell r="W288"/>
          <cell r="X288"/>
          <cell r="Y288"/>
          <cell r="Z288"/>
          <cell r="AA288"/>
          <cell r="AB288"/>
          <cell r="AC288"/>
          <cell r="AD288"/>
        </row>
        <row r="289">
          <cell r="P289">
            <v>999999999</v>
          </cell>
          <cell r="Q289"/>
          <cell r="R289"/>
          <cell r="S289"/>
          <cell r="T289"/>
          <cell r="U289"/>
          <cell r="V289"/>
          <cell r="W289"/>
          <cell r="X289"/>
          <cell r="Y289"/>
          <cell r="Z289"/>
          <cell r="AA289"/>
          <cell r="AB289"/>
          <cell r="AC289"/>
          <cell r="AD289"/>
        </row>
        <row r="290">
          <cell r="P290">
            <v>999999999</v>
          </cell>
          <cell r="Q290"/>
          <cell r="R290"/>
          <cell r="S290"/>
          <cell r="T290"/>
          <cell r="U290"/>
          <cell r="V290"/>
          <cell r="W290"/>
          <cell r="X290"/>
          <cell r="Y290"/>
          <cell r="Z290"/>
          <cell r="AA290"/>
          <cell r="AB290"/>
          <cell r="AC290"/>
          <cell r="AD290"/>
        </row>
        <row r="291">
          <cell r="P291">
            <v>999999999</v>
          </cell>
          <cell r="Q291"/>
          <cell r="R291"/>
          <cell r="S291"/>
          <cell r="T291"/>
          <cell r="U291"/>
          <cell r="V291"/>
          <cell r="W291"/>
          <cell r="X291"/>
          <cell r="Y291"/>
          <cell r="Z291"/>
          <cell r="AA291"/>
          <cell r="AB291"/>
          <cell r="AC291"/>
          <cell r="AD291"/>
        </row>
        <row r="292">
          <cell r="P292">
            <v>999999999</v>
          </cell>
          <cell r="Q292"/>
          <cell r="R292"/>
          <cell r="S292"/>
          <cell r="T292"/>
          <cell r="U292"/>
          <cell r="V292"/>
          <cell r="W292"/>
          <cell r="X292"/>
          <cell r="Y292"/>
          <cell r="Z292"/>
          <cell r="AA292"/>
          <cell r="AB292"/>
          <cell r="AC292"/>
          <cell r="AD292"/>
        </row>
        <row r="293">
          <cell r="P293">
            <v>999999999</v>
          </cell>
          <cell r="Q293"/>
          <cell r="R293"/>
          <cell r="S293"/>
          <cell r="T293"/>
          <cell r="U293"/>
          <cell r="V293"/>
          <cell r="W293"/>
          <cell r="X293"/>
          <cell r="Y293"/>
          <cell r="Z293"/>
          <cell r="AA293"/>
          <cell r="AB293"/>
          <cell r="AC293"/>
          <cell r="AD293"/>
        </row>
        <row r="294">
          <cell r="P294">
            <v>999999999</v>
          </cell>
          <cell r="Q294"/>
          <cell r="R294"/>
          <cell r="S294"/>
          <cell r="T294"/>
          <cell r="U294"/>
          <cell r="V294"/>
          <cell r="W294"/>
          <cell r="X294"/>
          <cell r="Y294"/>
          <cell r="Z294"/>
          <cell r="AA294"/>
          <cell r="AB294"/>
          <cell r="AC294"/>
          <cell r="AD294"/>
        </row>
        <row r="295">
          <cell r="P295">
            <v>999999999</v>
          </cell>
          <cell r="Q295"/>
          <cell r="R295"/>
          <cell r="S295"/>
          <cell r="T295"/>
          <cell r="U295"/>
          <cell r="V295"/>
          <cell r="W295"/>
          <cell r="X295"/>
          <cell r="Y295"/>
          <cell r="Z295"/>
          <cell r="AA295"/>
          <cell r="AB295"/>
          <cell r="AC295"/>
          <cell r="AD295"/>
        </row>
        <row r="296">
          <cell r="P296">
            <v>999999999</v>
          </cell>
          <cell r="Q296"/>
          <cell r="R296"/>
          <cell r="S296"/>
          <cell r="T296"/>
          <cell r="U296"/>
          <cell r="V296"/>
          <cell r="W296"/>
          <cell r="X296"/>
          <cell r="Y296"/>
          <cell r="Z296"/>
          <cell r="AA296"/>
          <cell r="AB296"/>
          <cell r="AC296"/>
          <cell r="AD296"/>
        </row>
        <row r="297">
          <cell r="P297">
            <v>999999999</v>
          </cell>
          <cell r="Q297"/>
          <cell r="R297"/>
          <cell r="S297"/>
          <cell r="T297"/>
          <cell r="U297"/>
          <cell r="V297"/>
          <cell r="W297"/>
          <cell r="X297"/>
          <cell r="Y297"/>
          <cell r="Z297"/>
          <cell r="AA297"/>
          <cell r="AB297"/>
          <cell r="AC297"/>
          <cell r="AD297"/>
        </row>
        <row r="298">
          <cell r="P298">
            <v>999999999</v>
          </cell>
          <cell r="Q298"/>
          <cell r="R298"/>
          <cell r="S298"/>
          <cell r="T298"/>
          <cell r="U298"/>
          <cell r="V298"/>
          <cell r="W298"/>
          <cell r="X298"/>
          <cell r="Y298"/>
          <cell r="Z298"/>
          <cell r="AA298"/>
          <cell r="AB298"/>
          <cell r="AC298"/>
          <cell r="AD298"/>
        </row>
        <row r="299">
          <cell r="P299">
            <v>999999999</v>
          </cell>
          <cell r="Q299"/>
          <cell r="R299"/>
          <cell r="S299"/>
          <cell r="T299"/>
          <cell r="U299"/>
          <cell r="V299"/>
          <cell r="W299"/>
          <cell r="X299"/>
          <cell r="Y299"/>
          <cell r="Z299"/>
          <cell r="AA299"/>
          <cell r="AB299"/>
          <cell r="AC299"/>
          <cell r="AD299"/>
        </row>
        <row r="300">
          <cell r="P300">
            <v>999999999</v>
          </cell>
          <cell r="Q300"/>
          <cell r="R300"/>
          <cell r="S300"/>
          <cell r="T300"/>
          <cell r="U300"/>
          <cell r="V300"/>
          <cell r="W300"/>
          <cell r="X300"/>
          <cell r="Y300"/>
          <cell r="Z300"/>
          <cell r="AA300"/>
          <cell r="AB300"/>
          <cell r="AC300"/>
          <cell r="AD300"/>
        </row>
        <row r="301">
          <cell r="P301">
            <v>999999999</v>
          </cell>
          <cell r="Q301"/>
          <cell r="R301"/>
          <cell r="S301"/>
          <cell r="T301"/>
          <cell r="U301"/>
          <cell r="V301"/>
          <cell r="W301"/>
          <cell r="X301"/>
          <cell r="Y301"/>
          <cell r="Z301"/>
          <cell r="AA301"/>
          <cell r="AB301"/>
          <cell r="AC301"/>
          <cell r="AD301"/>
        </row>
        <row r="302">
          <cell r="P302">
            <v>999999999</v>
          </cell>
          <cell r="Q302"/>
          <cell r="R302"/>
          <cell r="S302"/>
          <cell r="T302"/>
          <cell r="U302"/>
          <cell r="V302"/>
          <cell r="W302"/>
          <cell r="X302"/>
          <cell r="Y302"/>
          <cell r="Z302"/>
          <cell r="AA302"/>
          <cell r="AB302"/>
          <cell r="AC302"/>
          <cell r="AD302"/>
        </row>
        <row r="303">
          <cell r="P303">
            <v>999999999</v>
          </cell>
          <cell r="Q303"/>
          <cell r="R303"/>
          <cell r="S303"/>
          <cell r="T303"/>
          <cell r="U303"/>
          <cell r="V303"/>
          <cell r="W303"/>
          <cell r="X303"/>
          <cell r="Y303"/>
          <cell r="Z303"/>
          <cell r="AA303"/>
          <cell r="AB303"/>
          <cell r="AC303"/>
          <cell r="AD303"/>
        </row>
        <row r="304">
          <cell r="P304">
            <v>999999999</v>
          </cell>
          <cell r="Q304"/>
          <cell r="R304"/>
          <cell r="S304"/>
          <cell r="T304"/>
          <cell r="U304"/>
          <cell r="V304"/>
          <cell r="W304"/>
          <cell r="X304"/>
          <cell r="Y304"/>
          <cell r="Z304"/>
          <cell r="AA304"/>
          <cell r="AB304"/>
          <cell r="AC304"/>
          <cell r="AD304"/>
        </row>
        <row r="305">
          <cell r="P305">
            <v>999999999</v>
          </cell>
          <cell r="Q305"/>
          <cell r="R305"/>
          <cell r="S305"/>
          <cell r="T305"/>
          <cell r="U305"/>
          <cell r="V305"/>
          <cell r="W305"/>
          <cell r="X305"/>
          <cell r="Y305"/>
          <cell r="Z305"/>
          <cell r="AA305"/>
          <cell r="AB305"/>
          <cell r="AC305"/>
          <cell r="AD305"/>
        </row>
        <row r="306">
          <cell r="P306">
            <v>999999999</v>
          </cell>
          <cell r="Q306"/>
          <cell r="R306"/>
          <cell r="S306"/>
          <cell r="T306"/>
          <cell r="U306"/>
          <cell r="V306"/>
          <cell r="W306"/>
          <cell r="X306"/>
          <cell r="Y306"/>
          <cell r="Z306"/>
          <cell r="AA306"/>
          <cell r="AB306"/>
          <cell r="AC306"/>
          <cell r="AD306"/>
        </row>
        <row r="307">
          <cell r="P307">
            <v>999999999</v>
          </cell>
          <cell r="Q307"/>
          <cell r="R307"/>
          <cell r="S307"/>
          <cell r="T307"/>
          <cell r="U307"/>
          <cell r="V307"/>
          <cell r="W307"/>
          <cell r="X307"/>
          <cell r="Y307"/>
          <cell r="Z307"/>
          <cell r="AA307"/>
          <cell r="AB307"/>
          <cell r="AC307"/>
          <cell r="AD307"/>
        </row>
        <row r="308">
          <cell r="P308">
            <v>999999999</v>
          </cell>
          <cell r="Q308"/>
          <cell r="R308"/>
          <cell r="S308"/>
          <cell r="T308"/>
          <cell r="U308"/>
          <cell r="V308"/>
          <cell r="W308"/>
          <cell r="X308"/>
          <cell r="Y308"/>
          <cell r="Z308"/>
          <cell r="AA308"/>
          <cell r="AB308"/>
          <cell r="AC308"/>
          <cell r="AD308"/>
        </row>
        <row r="309">
          <cell r="P309">
            <v>999999999</v>
          </cell>
          <cell r="Q309"/>
          <cell r="R309"/>
          <cell r="S309"/>
          <cell r="T309"/>
          <cell r="U309"/>
          <cell r="V309"/>
          <cell r="W309"/>
          <cell r="X309"/>
          <cell r="Y309"/>
          <cell r="Z309"/>
          <cell r="AA309"/>
          <cell r="AB309"/>
          <cell r="AC309"/>
          <cell r="AD309"/>
        </row>
        <row r="310">
          <cell r="P310">
            <v>999999999</v>
          </cell>
          <cell r="Q310"/>
          <cell r="R310"/>
          <cell r="S310"/>
          <cell r="T310"/>
          <cell r="U310"/>
          <cell r="V310"/>
          <cell r="W310"/>
          <cell r="X310"/>
          <cell r="Y310"/>
          <cell r="Z310"/>
          <cell r="AA310"/>
          <cell r="AB310"/>
          <cell r="AC310"/>
          <cell r="AD310"/>
        </row>
        <row r="311">
          <cell r="P311">
            <v>999999999</v>
          </cell>
          <cell r="Q311"/>
          <cell r="R311"/>
          <cell r="S311"/>
          <cell r="T311"/>
          <cell r="U311"/>
          <cell r="V311"/>
          <cell r="W311"/>
          <cell r="X311"/>
          <cell r="Y311"/>
          <cell r="Z311"/>
          <cell r="AA311"/>
          <cell r="AB311"/>
          <cell r="AC311"/>
          <cell r="AD311"/>
        </row>
        <row r="312">
          <cell r="P312">
            <v>999999999</v>
          </cell>
          <cell r="Q312"/>
          <cell r="R312"/>
          <cell r="S312"/>
          <cell r="T312"/>
          <cell r="U312"/>
          <cell r="V312"/>
          <cell r="W312"/>
          <cell r="X312"/>
          <cell r="Y312"/>
          <cell r="Z312"/>
          <cell r="AA312"/>
          <cell r="AB312"/>
          <cell r="AC312"/>
          <cell r="AD312"/>
        </row>
        <row r="313">
          <cell r="P313">
            <v>999999999</v>
          </cell>
          <cell r="Q313"/>
          <cell r="R313"/>
          <cell r="S313"/>
          <cell r="T313"/>
          <cell r="U313"/>
          <cell r="V313"/>
          <cell r="W313"/>
          <cell r="X313"/>
          <cell r="Y313"/>
          <cell r="Z313"/>
          <cell r="AA313"/>
          <cell r="AB313"/>
          <cell r="AC313"/>
          <cell r="AD313"/>
        </row>
        <row r="314">
          <cell r="P314">
            <v>999999999</v>
          </cell>
          <cell r="Q314"/>
          <cell r="R314"/>
          <cell r="S314"/>
          <cell r="T314"/>
          <cell r="U314"/>
          <cell r="V314"/>
          <cell r="W314"/>
          <cell r="X314"/>
          <cell r="Y314"/>
          <cell r="Z314"/>
          <cell r="AA314"/>
          <cell r="AB314"/>
          <cell r="AC314"/>
          <cell r="AD314"/>
        </row>
        <row r="315">
          <cell r="P315">
            <v>999999999</v>
          </cell>
          <cell r="Q315"/>
          <cell r="R315"/>
          <cell r="S315"/>
          <cell r="T315"/>
          <cell r="U315"/>
          <cell r="V315"/>
          <cell r="W315"/>
          <cell r="X315"/>
          <cell r="Y315"/>
          <cell r="Z315"/>
          <cell r="AA315"/>
          <cell r="AB315"/>
          <cell r="AC315"/>
          <cell r="AD315"/>
        </row>
        <row r="316">
          <cell r="P316">
            <v>999999999</v>
          </cell>
          <cell r="Q316"/>
          <cell r="R316"/>
          <cell r="S316"/>
          <cell r="T316"/>
          <cell r="U316"/>
          <cell r="V316"/>
          <cell r="W316"/>
          <cell r="X316"/>
          <cell r="Y316"/>
          <cell r="Z316"/>
          <cell r="AA316"/>
          <cell r="AB316"/>
          <cell r="AC316"/>
          <cell r="AD316"/>
        </row>
        <row r="317">
          <cell r="P317">
            <v>999999999</v>
          </cell>
          <cell r="Q317"/>
          <cell r="R317"/>
          <cell r="S317"/>
          <cell r="T317"/>
          <cell r="U317"/>
          <cell r="V317"/>
          <cell r="W317"/>
          <cell r="X317"/>
          <cell r="Y317"/>
          <cell r="Z317"/>
          <cell r="AA317"/>
          <cell r="AB317"/>
          <cell r="AC317"/>
          <cell r="AD317"/>
        </row>
        <row r="318">
          <cell r="P318">
            <v>999999999</v>
          </cell>
          <cell r="Q318"/>
          <cell r="R318"/>
          <cell r="S318"/>
          <cell r="T318"/>
          <cell r="U318"/>
          <cell r="V318"/>
          <cell r="W318"/>
          <cell r="X318"/>
          <cell r="Y318"/>
          <cell r="Z318"/>
          <cell r="AA318"/>
          <cell r="AB318"/>
          <cell r="AC318"/>
          <cell r="AD318"/>
        </row>
        <row r="319">
          <cell r="P319">
            <v>999999999</v>
          </cell>
          <cell r="Q319"/>
          <cell r="R319"/>
          <cell r="S319"/>
          <cell r="T319"/>
          <cell r="U319"/>
          <cell r="V319"/>
          <cell r="W319"/>
          <cell r="X319"/>
          <cell r="Y319"/>
          <cell r="Z319"/>
          <cell r="AA319"/>
          <cell r="AB319"/>
          <cell r="AC319"/>
          <cell r="AD319"/>
        </row>
        <row r="320">
          <cell r="P320">
            <v>999999999</v>
          </cell>
          <cell r="Q320"/>
          <cell r="R320"/>
          <cell r="S320"/>
          <cell r="T320"/>
          <cell r="U320"/>
          <cell r="V320"/>
          <cell r="W320"/>
          <cell r="X320"/>
          <cell r="Y320"/>
          <cell r="Z320"/>
          <cell r="AA320"/>
          <cell r="AB320"/>
          <cell r="AC320"/>
          <cell r="AD320"/>
        </row>
        <row r="321">
          <cell r="P321">
            <v>999999999</v>
          </cell>
          <cell r="Q321"/>
          <cell r="R321"/>
          <cell r="S321"/>
          <cell r="T321"/>
          <cell r="U321"/>
          <cell r="V321"/>
          <cell r="W321"/>
          <cell r="X321"/>
          <cell r="Y321"/>
          <cell r="Z321"/>
          <cell r="AA321"/>
          <cell r="AB321"/>
          <cell r="AC321"/>
          <cell r="AD321"/>
        </row>
        <row r="322">
          <cell r="P322">
            <v>999999999</v>
          </cell>
          <cell r="Q322"/>
          <cell r="R322"/>
          <cell r="S322"/>
          <cell r="T322"/>
          <cell r="U322"/>
          <cell r="V322"/>
          <cell r="W322"/>
          <cell r="X322"/>
          <cell r="Y322"/>
          <cell r="Z322"/>
          <cell r="AA322"/>
          <cell r="AB322"/>
          <cell r="AC322"/>
          <cell r="AD322"/>
        </row>
        <row r="323">
          <cell r="P323">
            <v>999999999</v>
          </cell>
          <cell r="Q323"/>
          <cell r="R323"/>
          <cell r="S323"/>
          <cell r="T323"/>
          <cell r="U323"/>
          <cell r="V323"/>
          <cell r="W323"/>
          <cell r="X323"/>
          <cell r="Y323"/>
          <cell r="Z323"/>
          <cell r="AA323"/>
          <cell r="AB323"/>
          <cell r="AC323"/>
          <cell r="AD323"/>
        </row>
        <row r="324">
          <cell r="P324">
            <v>999999999</v>
          </cell>
          <cell r="Q324"/>
          <cell r="R324"/>
          <cell r="S324"/>
          <cell r="T324"/>
          <cell r="U324"/>
          <cell r="V324"/>
          <cell r="W324"/>
          <cell r="X324"/>
          <cell r="Y324"/>
          <cell r="Z324"/>
          <cell r="AA324"/>
          <cell r="AB324"/>
          <cell r="AC324"/>
          <cell r="AD324"/>
        </row>
        <row r="325">
          <cell r="P325">
            <v>999999999</v>
          </cell>
          <cell r="Q325"/>
          <cell r="R325"/>
          <cell r="S325"/>
          <cell r="T325"/>
          <cell r="U325"/>
          <cell r="V325"/>
          <cell r="W325"/>
          <cell r="X325"/>
          <cell r="Y325"/>
          <cell r="Z325"/>
          <cell r="AA325"/>
          <cell r="AB325"/>
          <cell r="AC325"/>
          <cell r="AD325"/>
        </row>
        <row r="326">
          <cell r="P326">
            <v>999999999</v>
          </cell>
          <cell r="Q326"/>
          <cell r="R326"/>
          <cell r="S326"/>
          <cell r="T326"/>
          <cell r="U326"/>
          <cell r="V326"/>
          <cell r="W326"/>
          <cell r="X326"/>
          <cell r="Y326"/>
          <cell r="Z326"/>
          <cell r="AA326"/>
          <cell r="AB326"/>
          <cell r="AC326"/>
          <cell r="AD326"/>
        </row>
        <row r="327">
          <cell r="P327">
            <v>999999999</v>
          </cell>
          <cell r="Q327"/>
          <cell r="R327"/>
          <cell r="S327"/>
          <cell r="T327"/>
          <cell r="U327"/>
          <cell r="V327"/>
          <cell r="W327"/>
          <cell r="X327"/>
          <cell r="Y327"/>
          <cell r="Z327"/>
          <cell r="AA327"/>
          <cell r="AB327"/>
          <cell r="AC327"/>
          <cell r="AD327"/>
        </row>
        <row r="328">
          <cell r="P328">
            <v>999999999</v>
          </cell>
          <cell r="Q328"/>
          <cell r="R328"/>
          <cell r="S328"/>
          <cell r="T328"/>
          <cell r="U328"/>
          <cell r="V328"/>
          <cell r="W328"/>
          <cell r="X328"/>
          <cell r="Y328"/>
          <cell r="Z328"/>
          <cell r="AA328"/>
          <cell r="AB328"/>
          <cell r="AC328"/>
          <cell r="AD328"/>
        </row>
        <row r="329">
          <cell r="P329">
            <v>999999999</v>
          </cell>
          <cell r="Q329"/>
          <cell r="R329"/>
          <cell r="S329"/>
          <cell r="T329"/>
          <cell r="U329"/>
          <cell r="V329"/>
          <cell r="W329"/>
          <cell r="X329"/>
          <cell r="Y329"/>
          <cell r="Z329"/>
          <cell r="AA329"/>
          <cell r="AB329"/>
          <cell r="AC329"/>
          <cell r="AD329"/>
        </row>
        <row r="330">
          <cell r="P330">
            <v>999999999</v>
          </cell>
          <cell r="Q330"/>
          <cell r="R330"/>
          <cell r="S330"/>
          <cell r="T330"/>
          <cell r="U330"/>
          <cell r="V330"/>
          <cell r="W330"/>
          <cell r="X330"/>
          <cell r="Y330"/>
          <cell r="Z330"/>
          <cell r="AA330"/>
          <cell r="AB330"/>
          <cell r="AC330"/>
          <cell r="AD330"/>
        </row>
        <row r="331">
          <cell r="P331">
            <v>999999999</v>
          </cell>
          <cell r="Q331"/>
          <cell r="R331"/>
          <cell r="S331"/>
          <cell r="T331"/>
          <cell r="U331"/>
          <cell r="V331"/>
          <cell r="W331"/>
          <cell r="X331"/>
          <cell r="Y331"/>
          <cell r="Z331"/>
          <cell r="AA331"/>
          <cell r="AB331"/>
          <cell r="AC331"/>
          <cell r="AD331"/>
        </row>
        <row r="332">
          <cell r="P332">
            <v>999999999</v>
          </cell>
          <cell r="Q332"/>
          <cell r="R332"/>
          <cell r="S332"/>
          <cell r="T332"/>
          <cell r="U332"/>
          <cell r="V332"/>
          <cell r="W332"/>
          <cell r="X332"/>
          <cell r="Y332"/>
          <cell r="Z332"/>
          <cell r="AA332"/>
          <cell r="AB332"/>
          <cell r="AC332"/>
          <cell r="AD332"/>
        </row>
        <row r="333">
          <cell r="P333">
            <v>999999999</v>
          </cell>
          <cell r="Q333"/>
          <cell r="R333"/>
          <cell r="S333"/>
          <cell r="T333"/>
          <cell r="U333"/>
          <cell r="V333"/>
          <cell r="W333"/>
          <cell r="X333"/>
          <cell r="Y333"/>
          <cell r="Z333"/>
          <cell r="AA333"/>
          <cell r="AB333"/>
          <cell r="AC333"/>
          <cell r="AD333"/>
        </row>
        <row r="334">
          <cell r="P334">
            <v>999999999</v>
          </cell>
          <cell r="Q334"/>
          <cell r="R334"/>
          <cell r="S334"/>
          <cell r="T334"/>
          <cell r="U334"/>
          <cell r="V334"/>
          <cell r="W334"/>
          <cell r="X334"/>
          <cell r="Y334"/>
          <cell r="Z334"/>
          <cell r="AA334"/>
          <cell r="AB334"/>
          <cell r="AC334"/>
          <cell r="AD334"/>
        </row>
        <row r="335">
          <cell r="P335">
            <v>999999999</v>
          </cell>
          <cell r="Q335"/>
          <cell r="R335"/>
          <cell r="S335"/>
          <cell r="T335"/>
          <cell r="U335"/>
          <cell r="V335"/>
          <cell r="W335"/>
          <cell r="X335"/>
          <cell r="Y335"/>
          <cell r="Z335"/>
          <cell r="AA335"/>
          <cell r="AB335"/>
          <cell r="AC335"/>
          <cell r="AD335"/>
        </row>
        <row r="336">
          <cell r="P336">
            <v>999999999</v>
          </cell>
          <cell r="Q336"/>
          <cell r="R336"/>
          <cell r="S336"/>
          <cell r="T336"/>
          <cell r="U336"/>
          <cell r="V336"/>
          <cell r="W336"/>
          <cell r="X336"/>
          <cell r="Y336"/>
          <cell r="Z336"/>
          <cell r="AA336"/>
          <cell r="AB336"/>
          <cell r="AC336"/>
          <cell r="AD336"/>
        </row>
        <row r="337">
          <cell r="P337">
            <v>999999999</v>
          </cell>
          <cell r="Q337"/>
          <cell r="R337"/>
          <cell r="S337"/>
          <cell r="T337"/>
          <cell r="U337"/>
          <cell r="V337"/>
          <cell r="W337"/>
          <cell r="X337"/>
          <cell r="Y337"/>
          <cell r="Z337"/>
          <cell r="AA337"/>
          <cell r="AB337"/>
          <cell r="AC337"/>
          <cell r="AD337"/>
        </row>
        <row r="338">
          <cell r="P338">
            <v>999999999</v>
          </cell>
          <cell r="Q338"/>
          <cell r="R338"/>
          <cell r="S338"/>
          <cell r="T338"/>
          <cell r="U338"/>
          <cell r="V338"/>
          <cell r="W338"/>
          <cell r="X338"/>
          <cell r="Y338"/>
          <cell r="Z338"/>
          <cell r="AA338"/>
          <cell r="AB338"/>
          <cell r="AC338"/>
          <cell r="AD338"/>
        </row>
        <row r="339">
          <cell r="P339">
            <v>999999999</v>
          </cell>
          <cell r="Q339"/>
          <cell r="R339"/>
          <cell r="S339"/>
          <cell r="T339"/>
          <cell r="U339"/>
          <cell r="V339"/>
          <cell r="W339"/>
          <cell r="X339"/>
          <cell r="Y339"/>
          <cell r="Z339"/>
          <cell r="AA339"/>
          <cell r="AB339"/>
          <cell r="AC339"/>
          <cell r="AD339"/>
        </row>
        <row r="340">
          <cell r="P340">
            <v>999999999</v>
          </cell>
          <cell r="Q340"/>
          <cell r="R340"/>
          <cell r="S340"/>
          <cell r="T340"/>
          <cell r="U340"/>
          <cell r="V340"/>
          <cell r="W340"/>
          <cell r="X340"/>
          <cell r="Y340"/>
          <cell r="Z340"/>
          <cell r="AA340"/>
          <cell r="AB340"/>
          <cell r="AC340"/>
          <cell r="AD340"/>
        </row>
        <row r="341">
          <cell r="P341">
            <v>999999999</v>
          </cell>
          <cell r="Q341"/>
          <cell r="R341"/>
          <cell r="S341"/>
          <cell r="T341"/>
          <cell r="U341"/>
          <cell r="V341"/>
          <cell r="W341"/>
          <cell r="X341"/>
          <cell r="Y341"/>
          <cell r="Z341"/>
          <cell r="AA341"/>
          <cell r="AB341"/>
          <cell r="AC341"/>
          <cell r="AD341"/>
        </row>
        <row r="342">
          <cell r="P342">
            <v>999999999</v>
          </cell>
          <cell r="Q342"/>
          <cell r="R342"/>
          <cell r="S342"/>
          <cell r="T342"/>
          <cell r="U342"/>
          <cell r="V342"/>
          <cell r="W342"/>
          <cell r="X342"/>
          <cell r="Y342"/>
          <cell r="Z342"/>
          <cell r="AA342"/>
          <cell r="AB342"/>
          <cell r="AC342"/>
          <cell r="AD342"/>
        </row>
        <row r="343">
          <cell r="P343">
            <v>999999999</v>
          </cell>
          <cell r="Q343"/>
          <cell r="R343"/>
          <cell r="S343"/>
          <cell r="T343"/>
          <cell r="U343"/>
          <cell r="V343"/>
          <cell r="W343"/>
          <cell r="X343"/>
          <cell r="Y343"/>
          <cell r="Z343"/>
          <cell r="AA343"/>
          <cell r="AB343"/>
          <cell r="AC343"/>
          <cell r="AD343"/>
        </row>
        <row r="344">
          <cell r="P344">
            <v>999999999</v>
          </cell>
          <cell r="Q344"/>
          <cell r="R344"/>
          <cell r="S344"/>
          <cell r="T344"/>
          <cell r="U344"/>
          <cell r="V344"/>
          <cell r="W344"/>
          <cell r="X344"/>
          <cell r="Y344"/>
          <cell r="Z344"/>
          <cell r="AA344"/>
          <cell r="AB344"/>
          <cell r="AC344"/>
          <cell r="AD344"/>
        </row>
        <row r="345">
          <cell r="P345">
            <v>999999999</v>
          </cell>
          <cell r="Q345"/>
          <cell r="R345"/>
          <cell r="S345"/>
          <cell r="T345"/>
          <cell r="U345"/>
          <cell r="V345"/>
          <cell r="W345"/>
          <cell r="X345"/>
          <cell r="Y345"/>
          <cell r="Z345"/>
          <cell r="AA345"/>
          <cell r="AB345"/>
          <cell r="AC345"/>
          <cell r="AD345"/>
        </row>
        <row r="346">
          <cell r="P346">
            <v>999999999</v>
          </cell>
          <cell r="Q346"/>
          <cell r="R346"/>
          <cell r="S346"/>
          <cell r="T346"/>
          <cell r="U346"/>
          <cell r="V346"/>
          <cell r="W346"/>
          <cell r="X346"/>
          <cell r="Y346"/>
          <cell r="Z346"/>
          <cell r="AA346"/>
          <cell r="AB346"/>
          <cell r="AC346"/>
          <cell r="AD346"/>
        </row>
        <row r="347">
          <cell r="P347">
            <v>999999999</v>
          </cell>
          <cell r="Q347"/>
          <cell r="R347"/>
          <cell r="S347"/>
          <cell r="T347"/>
          <cell r="U347"/>
          <cell r="V347"/>
          <cell r="W347"/>
          <cell r="X347"/>
          <cell r="Y347"/>
          <cell r="Z347"/>
          <cell r="AA347"/>
          <cell r="AB347"/>
          <cell r="AC347"/>
          <cell r="AD347"/>
        </row>
        <row r="348">
          <cell r="P348">
            <v>999999999</v>
          </cell>
          <cell r="Q348"/>
          <cell r="R348"/>
          <cell r="S348"/>
          <cell r="T348"/>
          <cell r="U348"/>
          <cell r="V348"/>
          <cell r="W348"/>
          <cell r="X348"/>
          <cell r="Y348"/>
          <cell r="Z348"/>
          <cell r="AA348"/>
          <cell r="AB348"/>
          <cell r="AC348"/>
          <cell r="AD348"/>
        </row>
        <row r="349">
          <cell r="P349">
            <v>999999999</v>
          </cell>
          <cell r="Q349"/>
          <cell r="R349"/>
          <cell r="S349"/>
          <cell r="T349"/>
          <cell r="U349"/>
          <cell r="V349"/>
          <cell r="W349"/>
          <cell r="X349"/>
          <cell r="Y349"/>
          <cell r="Z349"/>
          <cell r="AA349"/>
          <cell r="AB349"/>
          <cell r="AC349"/>
          <cell r="AD349"/>
        </row>
        <row r="350">
          <cell r="P350">
            <v>999999999</v>
          </cell>
          <cell r="Q350"/>
          <cell r="R350"/>
          <cell r="S350"/>
          <cell r="T350"/>
          <cell r="U350"/>
          <cell r="V350"/>
          <cell r="W350"/>
          <cell r="X350"/>
          <cell r="Y350"/>
          <cell r="Z350"/>
          <cell r="AA350"/>
          <cell r="AB350"/>
          <cell r="AC350"/>
          <cell r="AD350"/>
        </row>
        <row r="351">
          <cell r="P351">
            <v>999999999</v>
          </cell>
          <cell r="Q351"/>
          <cell r="R351"/>
          <cell r="S351"/>
          <cell r="T351"/>
          <cell r="U351"/>
          <cell r="V351"/>
          <cell r="W351"/>
          <cell r="X351"/>
          <cell r="Y351"/>
          <cell r="Z351"/>
          <cell r="AA351"/>
          <cell r="AB351"/>
          <cell r="AC351"/>
          <cell r="AD351"/>
        </row>
        <row r="352">
          <cell r="P352">
            <v>999999999</v>
          </cell>
          <cell r="Q352"/>
          <cell r="R352"/>
          <cell r="S352"/>
          <cell r="T352"/>
          <cell r="U352"/>
          <cell r="V352"/>
          <cell r="W352"/>
          <cell r="X352"/>
          <cell r="Y352"/>
          <cell r="Z352"/>
          <cell r="AA352"/>
          <cell r="AB352"/>
          <cell r="AC352"/>
          <cell r="AD352"/>
        </row>
        <row r="353">
          <cell r="P353">
            <v>999999999</v>
          </cell>
          <cell r="Q353"/>
          <cell r="R353"/>
          <cell r="S353"/>
          <cell r="T353"/>
          <cell r="U353"/>
          <cell r="V353"/>
          <cell r="W353"/>
          <cell r="X353"/>
          <cell r="Y353"/>
          <cell r="Z353"/>
          <cell r="AA353"/>
          <cell r="AB353"/>
          <cell r="AC353"/>
          <cell r="AD353"/>
        </row>
        <row r="354">
          <cell r="P354">
            <v>999999999</v>
          </cell>
          <cell r="Q354"/>
          <cell r="R354"/>
          <cell r="S354"/>
          <cell r="T354"/>
          <cell r="U354"/>
          <cell r="V354"/>
          <cell r="W354"/>
          <cell r="X354"/>
          <cell r="Y354"/>
          <cell r="Z354"/>
          <cell r="AA354"/>
          <cell r="AB354"/>
          <cell r="AC354"/>
          <cell r="AD354"/>
        </row>
        <row r="355">
          <cell r="P355">
            <v>999999999</v>
          </cell>
          <cell r="Q355"/>
          <cell r="R355"/>
          <cell r="S355"/>
          <cell r="T355"/>
          <cell r="U355"/>
          <cell r="V355"/>
          <cell r="W355"/>
          <cell r="X355"/>
          <cell r="Y355"/>
          <cell r="Z355"/>
          <cell r="AA355"/>
          <cell r="AB355"/>
          <cell r="AC355"/>
          <cell r="AD355"/>
        </row>
        <row r="356">
          <cell r="P356">
            <v>999999999</v>
          </cell>
          <cell r="Q356"/>
          <cell r="R356"/>
          <cell r="S356"/>
          <cell r="T356"/>
          <cell r="U356"/>
          <cell r="V356"/>
          <cell r="W356"/>
          <cell r="X356"/>
          <cell r="Y356"/>
          <cell r="Z356"/>
          <cell r="AA356"/>
          <cell r="AB356"/>
          <cell r="AC356"/>
          <cell r="AD356"/>
        </row>
        <row r="357">
          <cell r="P357">
            <v>999999999</v>
          </cell>
          <cell r="Q357"/>
          <cell r="R357"/>
          <cell r="S357"/>
          <cell r="T357"/>
          <cell r="U357"/>
          <cell r="V357"/>
          <cell r="W357"/>
          <cell r="X357"/>
          <cell r="Y357"/>
          <cell r="Z357"/>
          <cell r="AA357"/>
          <cell r="AB357"/>
          <cell r="AC357"/>
          <cell r="AD357"/>
        </row>
        <row r="358">
          <cell r="P358">
            <v>999999999</v>
          </cell>
          <cell r="Q358"/>
          <cell r="R358"/>
          <cell r="S358"/>
          <cell r="T358"/>
          <cell r="U358"/>
          <cell r="V358"/>
          <cell r="W358"/>
          <cell r="X358"/>
          <cell r="Y358"/>
          <cell r="Z358"/>
          <cell r="AA358"/>
          <cell r="AB358"/>
          <cell r="AC358"/>
          <cell r="AD358"/>
        </row>
        <row r="359">
          <cell r="P359">
            <v>999999999</v>
          </cell>
          <cell r="Q359"/>
          <cell r="R359"/>
          <cell r="S359"/>
          <cell r="T359"/>
          <cell r="U359"/>
          <cell r="V359"/>
          <cell r="W359"/>
          <cell r="X359"/>
          <cell r="Y359"/>
          <cell r="Z359"/>
          <cell r="AA359"/>
          <cell r="AB359"/>
          <cell r="AC359"/>
          <cell r="AD359"/>
        </row>
        <row r="360">
          <cell r="P360">
            <v>999999999</v>
          </cell>
          <cell r="Q360"/>
          <cell r="R360"/>
          <cell r="S360"/>
          <cell r="T360"/>
          <cell r="U360"/>
          <cell r="V360"/>
          <cell r="W360"/>
          <cell r="X360"/>
          <cell r="Y360"/>
          <cell r="Z360"/>
          <cell r="AA360"/>
          <cell r="AB360"/>
          <cell r="AC360"/>
          <cell r="AD360"/>
        </row>
        <row r="361">
          <cell r="P361">
            <v>999999999</v>
          </cell>
          <cell r="Q361"/>
          <cell r="R361"/>
          <cell r="S361"/>
          <cell r="T361"/>
          <cell r="U361"/>
          <cell r="V361"/>
          <cell r="W361"/>
          <cell r="X361"/>
          <cell r="Y361"/>
          <cell r="Z361"/>
          <cell r="AA361"/>
          <cell r="AB361"/>
          <cell r="AC361"/>
          <cell r="AD361"/>
        </row>
        <row r="362">
          <cell r="P362">
            <v>999999999</v>
          </cell>
          <cell r="Q362"/>
          <cell r="R362"/>
          <cell r="S362"/>
          <cell r="T362"/>
          <cell r="U362"/>
          <cell r="V362"/>
          <cell r="W362"/>
          <cell r="X362"/>
          <cell r="Y362"/>
          <cell r="Z362"/>
          <cell r="AA362"/>
          <cell r="AB362"/>
          <cell r="AC362"/>
          <cell r="AD362"/>
        </row>
        <row r="363">
          <cell r="P363">
            <v>999999999</v>
          </cell>
          <cell r="Q363"/>
          <cell r="R363"/>
          <cell r="S363"/>
          <cell r="T363"/>
          <cell r="U363"/>
          <cell r="V363"/>
          <cell r="W363"/>
          <cell r="X363"/>
          <cell r="Y363"/>
          <cell r="Z363"/>
          <cell r="AA363"/>
          <cell r="AB363"/>
          <cell r="AC363"/>
          <cell r="AD363"/>
        </row>
        <row r="364">
          <cell r="P364">
            <v>999999999</v>
          </cell>
          <cell r="Q364"/>
          <cell r="R364"/>
          <cell r="S364"/>
          <cell r="T364"/>
          <cell r="U364"/>
          <cell r="V364"/>
          <cell r="W364"/>
          <cell r="X364"/>
          <cell r="Y364"/>
          <cell r="Z364"/>
          <cell r="AA364"/>
          <cell r="AB364"/>
          <cell r="AC364"/>
          <cell r="AD364"/>
        </row>
        <row r="365">
          <cell r="P365">
            <v>999999999</v>
          </cell>
          <cell r="Q365"/>
          <cell r="R365"/>
          <cell r="S365"/>
          <cell r="T365"/>
          <cell r="U365"/>
          <cell r="V365"/>
          <cell r="W365"/>
          <cell r="X365"/>
          <cell r="Y365"/>
          <cell r="Z365"/>
          <cell r="AA365"/>
          <cell r="AB365"/>
          <cell r="AC365"/>
          <cell r="AD365"/>
        </row>
        <row r="366">
          <cell r="P366">
            <v>999999999</v>
          </cell>
          <cell r="Q366"/>
          <cell r="R366"/>
          <cell r="S366"/>
          <cell r="T366"/>
          <cell r="U366"/>
          <cell r="V366"/>
          <cell r="W366"/>
          <cell r="X366"/>
          <cell r="Y366"/>
          <cell r="Z366"/>
          <cell r="AA366"/>
          <cell r="AB366"/>
          <cell r="AC366"/>
          <cell r="AD366"/>
        </row>
        <row r="367">
          <cell r="P367">
            <v>999999999</v>
          </cell>
          <cell r="Q367"/>
          <cell r="R367"/>
          <cell r="S367"/>
          <cell r="T367"/>
          <cell r="U367"/>
          <cell r="V367"/>
          <cell r="W367"/>
          <cell r="X367"/>
          <cell r="Y367"/>
          <cell r="Z367"/>
          <cell r="AA367"/>
          <cell r="AB367"/>
          <cell r="AC367"/>
          <cell r="AD367"/>
        </row>
        <row r="368">
          <cell r="P368">
            <v>999999999</v>
          </cell>
          <cell r="Q368"/>
          <cell r="R368"/>
          <cell r="S368"/>
          <cell r="T368"/>
          <cell r="U368"/>
          <cell r="V368"/>
          <cell r="W368"/>
          <cell r="X368"/>
          <cell r="Y368"/>
          <cell r="Z368"/>
          <cell r="AA368"/>
          <cell r="AB368"/>
          <cell r="AC368"/>
          <cell r="AD368"/>
        </row>
        <row r="369">
          <cell r="P369">
            <v>999999999</v>
          </cell>
          <cell r="Q369"/>
          <cell r="R369"/>
          <cell r="S369"/>
          <cell r="T369"/>
          <cell r="U369"/>
          <cell r="V369"/>
          <cell r="W369"/>
          <cell r="X369"/>
          <cell r="Y369"/>
          <cell r="Z369"/>
          <cell r="AA369"/>
          <cell r="AB369"/>
          <cell r="AC369"/>
          <cell r="AD369"/>
        </row>
        <row r="370">
          <cell r="P370">
            <v>999999999</v>
          </cell>
          <cell r="Q370"/>
          <cell r="R370"/>
          <cell r="S370"/>
          <cell r="T370"/>
          <cell r="U370"/>
          <cell r="V370"/>
          <cell r="W370"/>
          <cell r="X370"/>
          <cell r="Y370"/>
          <cell r="Z370"/>
          <cell r="AA370"/>
          <cell r="AB370"/>
          <cell r="AC370"/>
          <cell r="AD370"/>
        </row>
        <row r="371">
          <cell r="P371">
            <v>999999999</v>
          </cell>
          <cell r="Q371"/>
          <cell r="R371"/>
          <cell r="S371"/>
          <cell r="T371"/>
          <cell r="U371"/>
          <cell r="V371"/>
          <cell r="W371"/>
          <cell r="X371"/>
          <cell r="Y371"/>
          <cell r="Z371"/>
          <cell r="AA371"/>
          <cell r="AB371"/>
          <cell r="AC371"/>
          <cell r="AD371"/>
        </row>
        <row r="372">
          <cell r="P372">
            <v>999999999</v>
          </cell>
          <cell r="Q372"/>
          <cell r="R372"/>
          <cell r="S372"/>
          <cell r="T372"/>
          <cell r="U372"/>
          <cell r="V372"/>
          <cell r="W372"/>
          <cell r="X372"/>
          <cell r="Y372"/>
          <cell r="Z372"/>
          <cell r="AA372"/>
          <cell r="AB372"/>
          <cell r="AC372"/>
          <cell r="AD372"/>
        </row>
        <row r="373">
          <cell r="P373">
            <v>999999999</v>
          </cell>
          <cell r="Q373"/>
          <cell r="R373"/>
          <cell r="S373"/>
          <cell r="T373"/>
          <cell r="U373"/>
          <cell r="V373"/>
          <cell r="W373"/>
          <cell r="X373"/>
          <cell r="Y373"/>
          <cell r="Z373"/>
          <cell r="AA373"/>
          <cell r="AB373"/>
          <cell r="AC373"/>
          <cell r="AD373"/>
        </row>
        <row r="374">
          <cell r="P374">
            <v>999999999</v>
          </cell>
          <cell r="Q374"/>
          <cell r="R374"/>
          <cell r="S374"/>
          <cell r="T374"/>
          <cell r="U374"/>
          <cell r="V374"/>
          <cell r="W374"/>
          <cell r="X374"/>
          <cell r="Y374"/>
          <cell r="Z374"/>
          <cell r="AA374"/>
          <cell r="AB374"/>
          <cell r="AC374"/>
          <cell r="AD374"/>
        </row>
        <row r="375">
          <cell r="P375">
            <v>999999999</v>
          </cell>
          <cell r="Q375"/>
          <cell r="R375"/>
          <cell r="S375"/>
          <cell r="T375"/>
          <cell r="U375"/>
          <cell r="V375"/>
          <cell r="W375"/>
          <cell r="X375"/>
          <cell r="Y375"/>
          <cell r="Z375"/>
          <cell r="AA375"/>
          <cell r="AB375"/>
          <cell r="AC375"/>
          <cell r="AD375"/>
        </row>
        <row r="376">
          <cell r="P376">
            <v>999999999</v>
          </cell>
          <cell r="Q376"/>
          <cell r="R376"/>
          <cell r="S376"/>
          <cell r="T376"/>
          <cell r="U376"/>
          <cell r="V376"/>
          <cell r="W376"/>
          <cell r="X376"/>
          <cell r="Y376"/>
          <cell r="Z376"/>
          <cell r="AA376"/>
          <cell r="AB376"/>
          <cell r="AC376"/>
          <cell r="AD376"/>
        </row>
        <row r="377">
          <cell r="P377">
            <v>999999999</v>
          </cell>
          <cell r="Q377"/>
          <cell r="R377"/>
          <cell r="S377"/>
          <cell r="T377"/>
          <cell r="U377"/>
          <cell r="V377"/>
          <cell r="W377"/>
          <cell r="X377"/>
          <cell r="Y377"/>
          <cell r="Z377"/>
          <cell r="AA377"/>
          <cell r="AB377"/>
          <cell r="AC377"/>
          <cell r="AD377"/>
        </row>
        <row r="378">
          <cell r="P378">
            <v>999999999</v>
          </cell>
          <cell r="Q378"/>
          <cell r="R378"/>
          <cell r="S378"/>
          <cell r="T378"/>
          <cell r="U378"/>
          <cell r="V378"/>
          <cell r="W378"/>
          <cell r="X378"/>
          <cell r="Y378"/>
          <cell r="Z378"/>
          <cell r="AA378"/>
          <cell r="AB378"/>
          <cell r="AC378"/>
          <cell r="AD378"/>
        </row>
        <row r="379">
          <cell r="P379">
            <v>999999999</v>
          </cell>
          <cell r="Q379"/>
          <cell r="R379"/>
          <cell r="S379"/>
          <cell r="T379"/>
          <cell r="U379"/>
          <cell r="V379"/>
          <cell r="W379"/>
          <cell r="X379"/>
          <cell r="Y379"/>
          <cell r="Z379"/>
          <cell r="AA379"/>
          <cell r="AB379"/>
          <cell r="AC379"/>
          <cell r="AD379"/>
        </row>
        <row r="380">
          <cell r="P380">
            <v>999999999</v>
          </cell>
          <cell r="Q380"/>
          <cell r="R380"/>
          <cell r="S380"/>
          <cell r="T380"/>
          <cell r="U380"/>
          <cell r="V380"/>
          <cell r="W380"/>
          <cell r="X380"/>
          <cell r="Y380"/>
          <cell r="Z380"/>
          <cell r="AA380"/>
          <cell r="AB380"/>
          <cell r="AC380"/>
          <cell r="AD380"/>
        </row>
        <row r="381">
          <cell r="P381">
            <v>999999999</v>
          </cell>
          <cell r="Q381"/>
          <cell r="R381"/>
          <cell r="S381"/>
          <cell r="T381"/>
          <cell r="U381"/>
          <cell r="V381"/>
          <cell r="W381"/>
          <cell r="X381"/>
          <cell r="Y381"/>
          <cell r="Z381"/>
          <cell r="AA381"/>
          <cell r="AB381"/>
          <cell r="AC381"/>
          <cell r="AD381"/>
        </row>
        <row r="382">
          <cell r="P382">
            <v>999999999</v>
          </cell>
          <cell r="Q382"/>
          <cell r="R382"/>
          <cell r="S382"/>
          <cell r="T382"/>
          <cell r="U382"/>
          <cell r="V382"/>
          <cell r="W382"/>
          <cell r="X382"/>
          <cell r="Y382"/>
          <cell r="Z382"/>
          <cell r="AA382"/>
          <cell r="AB382"/>
          <cell r="AC382"/>
          <cell r="AD382"/>
        </row>
        <row r="383">
          <cell r="P383">
            <v>999999999</v>
          </cell>
          <cell r="Q383"/>
          <cell r="R383"/>
          <cell r="S383"/>
          <cell r="T383"/>
          <cell r="U383"/>
          <cell r="V383"/>
          <cell r="W383"/>
          <cell r="X383"/>
          <cell r="Y383"/>
          <cell r="Z383"/>
          <cell r="AA383"/>
          <cell r="AB383"/>
          <cell r="AC383"/>
          <cell r="AD383"/>
        </row>
        <row r="384">
          <cell r="P384">
            <v>999999999</v>
          </cell>
          <cell r="Q384"/>
          <cell r="R384"/>
          <cell r="S384"/>
          <cell r="T384"/>
          <cell r="U384"/>
          <cell r="V384"/>
          <cell r="W384"/>
          <cell r="X384"/>
          <cell r="Y384"/>
          <cell r="Z384"/>
          <cell r="AA384"/>
          <cell r="AB384"/>
          <cell r="AC384"/>
          <cell r="AD384"/>
        </row>
        <row r="385">
          <cell r="P385">
            <v>999999999</v>
          </cell>
          <cell r="Q385"/>
          <cell r="R385"/>
          <cell r="S385"/>
          <cell r="T385"/>
          <cell r="U385"/>
          <cell r="V385"/>
          <cell r="W385"/>
          <cell r="X385"/>
          <cell r="Y385"/>
          <cell r="Z385"/>
          <cell r="AA385"/>
          <cell r="AB385"/>
          <cell r="AC385"/>
          <cell r="AD385"/>
        </row>
        <row r="386">
          <cell r="P386">
            <v>999999999</v>
          </cell>
          <cell r="Q386"/>
          <cell r="R386"/>
          <cell r="S386"/>
          <cell r="T386"/>
          <cell r="U386"/>
          <cell r="V386"/>
          <cell r="W386"/>
          <cell r="X386"/>
          <cell r="Y386"/>
          <cell r="Z386"/>
          <cell r="AA386"/>
          <cell r="AB386"/>
          <cell r="AC386"/>
          <cell r="AD386"/>
        </row>
        <row r="387">
          <cell r="P387">
            <v>999999999</v>
          </cell>
          <cell r="Q387"/>
          <cell r="R387"/>
          <cell r="S387"/>
          <cell r="T387"/>
          <cell r="U387"/>
          <cell r="V387"/>
          <cell r="W387"/>
          <cell r="X387"/>
          <cell r="Y387"/>
          <cell r="Z387"/>
          <cell r="AA387"/>
          <cell r="AB387"/>
          <cell r="AC387"/>
          <cell r="AD387"/>
        </row>
        <row r="388">
          <cell r="P388">
            <v>999999999</v>
          </cell>
          <cell r="Q388"/>
          <cell r="R388"/>
          <cell r="S388"/>
          <cell r="T388"/>
          <cell r="U388"/>
          <cell r="V388"/>
          <cell r="W388"/>
          <cell r="X388"/>
          <cell r="Y388"/>
          <cell r="Z388"/>
          <cell r="AA388"/>
          <cell r="AB388"/>
          <cell r="AC388"/>
          <cell r="AD388"/>
        </row>
        <row r="389">
          <cell r="P389">
            <v>999999999</v>
          </cell>
          <cell r="Q389"/>
          <cell r="R389"/>
          <cell r="S389"/>
          <cell r="T389"/>
          <cell r="U389"/>
          <cell r="V389"/>
          <cell r="W389"/>
          <cell r="X389"/>
          <cell r="Y389"/>
          <cell r="Z389"/>
          <cell r="AA389"/>
          <cell r="AB389"/>
          <cell r="AC389"/>
          <cell r="AD389"/>
        </row>
        <row r="390">
          <cell r="P390">
            <v>999999999</v>
          </cell>
          <cell r="Q390"/>
          <cell r="R390"/>
          <cell r="S390"/>
          <cell r="T390"/>
          <cell r="U390"/>
          <cell r="V390"/>
          <cell r="W390"/>
          <cell r="X390"/>
          <cell r="Y390"/>
          <cell r="Z390"/>
          <cell r="AA390"/>
          <cell r="AB390"/>
          <cell r="AC390"/>
          <cell r="AD390"/>
        </row>
        <row r="391">
          <cell r="P391">
            <v>999999999</v>
          </cell>
          <cell r="Q391"/>
          <cell r="R391"/>
          <cell r="S391"/>
          <cell r="T391"/>
          <cell r="U391"/>
          <cell r="V391"/>
          <cell r="W391"/>
          <cell r="X391"/>
          <cell r="Y391"/>
          <cell r="Z391"/>
          <cell r="AA391"/>
          <cell r="AB391"/>
          <cell r="AC391"/>
          <cell r="AD391"/>
        </row>
        <row r="392">
          <cell r="P392">
            <v>999999999</v>
          </cell>
          <cell r="Q392"/>
          <cell r="R392"/>
          <cell r="S392"/>
          <cell r="T392"/>
          <cell r="U392"/>
          <cell r="V392"/>
          <cell r="W392"/>
          <cell r="X392"/>
          <cell r="Y392"/>
          <cell r="Z392"/>
          <cell r="AA392"/>
          <cell r="AB392"/>
          <cell r="AC392"/>
          <cell r="AD392"/>
        </row>
        <row r="393">
          <cell r="P393">
            <v>999999999</v>
          </cell>
          <cell r="Q393"/>
          <cell r="R393"/>
          <cell r="S393"/>
          <cell r="T393"/>
          <cell r="U393"/>
          <cell r="V393"/>
          <cell r="W393"/>
          <cell r="X393"/>
          <cell r="Y393"/>
          <cell r="Z393"/>
          <cell r="AA393"/>
          <cell r="AB393"/>
          <cell r="AC393"/>
          <cell r="AD393"/>
        </row>
        <row r="394">
          <cell r="P394">
            <v>999999999</v>
          </cell>
          <cell r="Q394"/>
          <cell r="R394"/>
          <cell r="S394"/>
          <cell r="T394"/>
          <cell r="U394"/>
          <cell r="V394"/>
          <cell r="W394"/>
          <cell r="X394"/>
          <cell r="Y394"/>
          <cell r="Z394"/>
          <cell r="AA394"/>
          <cell r="AB394"/>
          <cell r="AC394"/>
          <cell r="AD394"/>
        </row>
        <row r="395">
          <cell r="P395">
            <v>999999999</v>
          </cell>
          <cell r="Q395"/>
          <cell r="R395"/>
          <cell r="S395"/>
          <cell r="T395"/>
          <cell r="U395"/>
          <cell r="V395"/>
          <cell r="W395"/>
          <cell r="X395"/>
          <cell r="Y395"/>
          <cell r="Z395"/>
          <cell r="AA395"/>
          <cell r="AB395"/>
          <cell r="AC395"/>
          <cell r="AD395"/>
        </row>
        <row r="396">
          <cell r="P396">
            <v>999999999</v>
          </cell>
          <cell r="Q396"/>
          <cell r="R396"/>
          <cell r="S396"/>
          <cell r="T396"/>
          <cell r="U396"/>
          <cell r="V396"/>
          <cell r="W396"/>
          <cell r="X396"/>
          <cell r="Y396"/>
          <cell r="Z396"/>
          <cell r="AA396"/>
          <cell r="AB396"/>
          <cell r="AC396"/>
          <cell r="AD396"/>
        </row>
        <row r="397">
          <cell r="P397">
            <v>999999999</v>
          </cell>
          <cell r="Q397"/>
          <cell r="R397"/>
          <cell r="S397"/>
          <cell r="T397"/>
          <cell r="U397"/>
          <cell r="V397"/>
          <cell r="W397"/>
          <cell r="X397"/>
          <cell r="Y397"/>
          <cell r="Z397"/>
          <cell r="AA397"/>
          <cell r="AB397"/>
          <cell r="AC397"/>
          <cell r="AD397"/>
        </row>
        <row r="398">
          <cell r="P398">
            <v>999999999</v>
          </cell>
          <cell r="Q398"/>
          <cell r="R398"/>
          <cell r="S398"/>
          <cell r="T398"/>
          <cell r="U398"/>
          <cell r="V398"/>
          <cell r="W398"/>
          <cell r="X398"/>
          <cell r="Y398"/>
          <cell r="Z398"/>
          <cell r="AA398"/>
          <cell r="AB398"/>
          <cell r="AC398"/>
          <cell r="AD398"/>
        </row>
        <row r="399">
          <cell r="P399">
            <v>999999999</v>
          </cell>
          <cell r="Q399"/>
          <cell r="R399"/>
          <cell r="S399"/>
          <cell r="T399"/>
          <cell r="U399"/>
          <cell r="V399"/>
          <cell r="W399"/>
          <cell r="X399"/>
          <cell r="Y399"/>
          <cell r="Z399"/>
          <cell r="AA399"/>
          <cell r="AB399"/>
          <cell r="AC399"/>
          <cell r="AD399"/>
        </row>
        <row r="400">
          <cell r="P400">
            <v>999999999</v>
          </cell>
          <cell r="Q400"/>
          <cell r="R400"/>
          <cell r="S400"/>
          <cell r="T400"/>
          <cell r="U400"/>
          <cell r="V400"/>
          <cell r="W400"/>
          <cell r="X400"/>
          <cell r="Y400"/>
          <cell r="Z400"/>
          <cell r="AA400"/>
          <cell r="AB400"/>
          <cell r="AC400"/>
          <cell r="AD400"/>
        </row>
        <row r="401">
          <cell r="P401">
            <v>999999999</v>
          </cell>
          <cell r="Q401"/>
          <cell r="R401"/>
          <cell r="S401"/>
          <cell r="T401"/>
          <cell r="U401"/>
          <cell r="V401"/>
          <cell r="W401"/>
          <cell r="X401"/>
          <cell r="Y401"/>
          <cell r="Z401"/>
          <cell r="AA401"/>
          <cell r="AB401"/>
          <cell r="AC401"/>
          <cell r="AD401"/>
        </row>
        <row r="402">
          <cell r="P402">
            <v>999999999</v>
          </cell>
          <cell r="Q402"/>
          <cell r="R402"/>
          <cell r="S402"/>
          <cell r="T402"/>
          <cell r="U402"/>
          <cell r="V402"/>
          <cell r="W402"/>
          <cell r="X402"/>
          <cell r="Y402"/>
          <cell r="Z402"/>
          <cell r="AA402"/>
          <cell r="AB402"/>
          <cell r="AC402"/>
          <cell r="AD402"/>
        </row>
        <row r="403">
          <cell r="P403">
            <v>999999999</v>
          </cell>
          <cell r="Q403"/>
          <cell r="R403"/>
          <cell r="S403"/>
          <cell r="T403"/>
          <cell r="U403"/>
          <cell r="V403"/>
          <cell r="W403"/>
          <cell r="X403"/>
          <cell r="Y403"/>
          <cell r="Z403"/>
          <cell r="AA403"/>
          <cell r="AB403"/>
          <cell r="AC403"/>
          <cell r="AD403"/>
        </row>
        <row r="404">
          <cell r="P404">
            <v>999999999</v>
          </cell>
          <cell r="Q404"/>
          <cell r="R404"/>
          <cell r="S404"/>
          <cell r="T404"/>
          <cell r="U404"/>
          <cell r="V404"/>
          <cell r="W404"/>
          <cell r="X404"/>
          <cell r="Y404"/>
          <cell r="Z404"/>
          <cell r="AA404"/>
          <cell r="AB404"/>
          <cell r="AC404"/>
          <cell r="AD404"/>
        </row>
        <row r="405">
          <cell r="P405">
            <v>999999999</v>
          </cell>
          <cell r="Q405"/>
          <cell r="R405"/>
          <cell r="S405"/>
          <cell r="T405"/>
          <cell r="U405"/>
          <cell r="V405"/>
          <cell r="W405"/>
          <cell r="X405"/>
          <cell r="Y405"/>
          <cell r="Z405"/>
          <cell r="AA405"/>
          <cell r="AB405"/>
          <cell r="AC405"/>
          <cell r="AD405"/>
        </row>
        <row r="406">
          <cell r="P406">
            <v>999999999</v>
          </cell>
          <cell r="Q406"/>
          <cell r="R406"/>
          <cell r="S406"/>
          <cell r="T406"/>
          <cell r="U406"/>
          <cell r="V406"/>
          <cell r="W406"/>
          <cell r="X406"/>
          <cell r="Y406"/>
          <cell r="Z406"/>
          <cell r="AA406"/>
          <cell r="AB406"/>
          <cell r="AC406"/>
          <cell r="AD406"/>
        </row>
        <row r="407">
          <cell r="P407">
            <v>999999999</v>
          </cell>
          <cell r="Q407"/>
          <cell r="R407"/>
          <cell r="S407"/>
          <cell r="T407"/>
          <cell r="U407"/>
          <cell r="V407"/>
          <cell r="W407"/>
          <cell r="X407"/>
          <cell r="Y407"/>
          <cell r="Z407"/>
          <cell r="AA407"/>
          <cell r="AB407"/>
          <cell r="AC407"/>
          <cell r="AD407"/>
        </row>
        <row r="408">
          <cell r="P408">
            <v>999999999</v>
          </cell>
          <cell r="Q408"/>
          <cell r="R408"/>
          <cell r="S408"/>
          <cell r="T408"/>
          <cell r="U408"/>
          <cell r="V408"/>
          <cell r="W408"/>
          <cell r="X408"/>
          <cell r="Y408"/>
          <cell r="Z408"/>
          <cell r="AA408"/>
          <cell r="AB408"/>
          <cell r="AC408"/>
          <cell r="AD408"/>
        </row>
        <row r="409">
          <cell r="P409">
            <v>999999999</v>
          </cell>
          <cell r="Q409"/>
          <cell r="R409"/>
          <cell r="S409"/>
          <cell r="T409"/>
          <cell r="U409"/>
          <cell r="V409"/>
          <cell r="W409"/>
          <cell r="X409"/>
          <cell r="Y409"/>
          <cell r="Z409"/>
          <cell r="AA409"/>
          <cell r="AB409"/>
          <cell r="AC409"/>
          <cell r="AD409"/>
        </row>
        <row r="410">
          <cell r="P410">
            <v>999999999</v>
          </cell>
          <cell r="Q410"/>
          <cell r="R410"/>
          <cell r="S410"/>
          <cell r="T410"/>
          <cell r="U410"/>
          <cell r="V410"/>
          <cell r="W410"/>
          <cell r="X410"/>
          <cell r="Y410"/>
          <cell r="Z410"/>
          <cell r="AA410"/>
          <cell r="AB410"/>
          <cell r="AC410"/>
          <cell r="AD410"/>
        </row>
        <row r="411">
          <cell r="P411">
            <v>999999999</v>
          </cell>
          <cell r="Q411"/>
          <cell r="R411"/>
          <cell r="S411"/>
          <cell r="T411"/>
          <cell r="U411"/>
          <cell r="V411"/>
          <cell r="W411"/>
          <cell r="X411"/>
          <cell r="Y411"/>
          <cell r="Z411"/>
          <cell r="AA411"/>
          <cell r="AB411"/>
          <cell r="AC411"/>
          <cell r="AD411"/>
        </row>
        <row r="412">
          <cell r="P412">
            <v>999999999</v>
          </cell>
          <cell r="Q412"/>
          <cell r="R412"/>
          <cell r="S412"/>
          <cell r="T412"/>
          <cell r="U412"/>
          <cell r="V412"/>
          <cell r="W412"/>
          <cell r="X412"/>
          <cell r="Y412"/>
          <cell r="Z412"/>
          <cell r="AA412"/>
          <cell r="AB412"/>
          <cell r="AC412"/>
          <cell r="AD412"/>
        </row>
        <row r="413">
          <cell r="P413">
            <v>999999999</v>
          </cell>
          <cell r="Q413"/>
          <cell r="R413"/>
          <cell r="S413"/>
          <cell r="T413"/>
          <cell r="U413"/>
          <cell r="V413"/>
          <cell r="W413"/>
          <cell r="X413"/>
          <cell r="Y413"/>
          <cell r="Z413"/>
          <cell r="AA413"/>
          <cell r="AB413"/>
          <cell r="AC413"/>
          <cell r="AD413"/>
        </row>
        <row r="414">
          <cell r="P414">
            <v>999999999</v>
          </cell>
          <cell r="Q414"/>
          <cell r="R414"/>
          <cell r="S414"/>
          <cell r="T414"/>
          <cell r="U414"/>
          <cell r="V414"/>
          <cell r="W414"/>
          <cell r="X414"/>
          <cell r="Y414"/>
          <cell r="Z414"/>
          <cell r="AA414"/>
          <cell r="AB414"/>
          <cell r="AC414"/>
          <cell r="AD414"/>
        </row>
        <row r="415">
          <cell r="P415">
            <v>999999999</v>
          </cell>
          <cell r="Q415"/>
          <cell r="R415"/>
          <cell r="S415"/>
          <cell r="T415"/>
          <cell r="U415"/>
          <cell r="V415"/>
          <cell r="W415"/>
          <cell r="X415"/>
          <cell r="Y415"/>
          <cell r="Z415"/>
          <cell r="AA415"/>
          <cell r="AB415"/>
          <cell r="AC415"/>
          <cell r="AD415"/>
        </row>
        <row r="416">
          <cell r="P416">
            <v>999999999</v>
          </cell>
          <cell r="Q416"/>
          <cell r="R416"/>
          <cell r="S416"/>
          <cell r="T416"/>
          <cell r="U416"/>
          <cell r="V416"/>
          <cell r="W416"/>
          <cell r="X416"/>
          <cell r="Y416"/>
          <cell r="Z416"/>
          <cell r="AA416"/>
          <cell r="AB416"/>
          <cell r="AC416"/>
          <cell r="AD416"/>
        </row>
        <row r="417">
          <cell r="P417">
            <v>999999999</v>
          </cell>
          <cell r="Q417"/>
          <cell r="R417"/>
          <cell r="S417"/>
          <cell r="T417"/>
          <cell r="U417"/>
          <cell r="V417"/>
          <cell r="W417"/>
          <cell r="X417"/>
          <cell r="Y417"/>
          <cell r="Z417"/>
          <cell r="AA417"/>
          <cell r="AB417"/>
          <cell r="AC417"/>
          <cell r="AD417"/>
        </row>
        <row r="418">
          <cell r="P418">
            <v>999999999</v>
          </cell>
          <cell r="Q418"/>
          <cell r="R418"/>
          <cell r="S418"/>
          <cell r="T418"/>
          <cell r="U418"/>
          <cell r="V418"/>
          <cell r="W418"/>
          <cell r="X418"/>
          <cell r="Y418"/>
          <cell r="Z418"/>
          <cell r="AA418"/>
          <cell r="AB418"/>
          <cell r="AC418"/>
          <cell r="AD418"/>
        </row>
        <row r="419">
          <cell r="P419">
            <v>999999999</v>
          </cell>
          <cell r="Q419"/>
          <cell r="R419"/>
          <cell r="S419"/>
          <cell r="T419"/>
          <cell r="U419"/>
          <cell r="V419"/>
          <cell r="W419"/>
          <cell r="X419"/>
          <cell r="Y419"/>
          <cell r="Z419"/>
          <cell r="AA419"/>
          <cell r="AB419"/>
          <cell r="AC419"/>
          <cell r="AD419"/>
        </row>
        <row r="420">
          <cell r="P420">
            <v>999999999</v>
          </cell>
          <cell r="Q420"/>
          <cell r="R420"/>
          <cell r="S420"/>
          <cell r="T420"/>
          <cell r="U420"/>
          <cell r="V420"/>
          <cell r="W420"/>
          <cell r="X420"/>
          <cell r="Y420"/>
          <cell r="Z420"/>
          <cell r="AA420"/>
          <cell r="AB420"/>
          <cell r="AC420"/>
          <cell r="AD420"/>
        </row>
        <row r="421">
          <cell r="P421">
            <v>999999999</v>
          </cell>
          <cell r="Q421"/>
          <cell r="R421"/>
          <cell r="S421"/>
          <cell r="T421"/>
          <cell r="U421"/>
          <cell r="V421"/>
          <cell r="W421"/>
          <cell r="X421"/>
          <cell r="Y421"/>
          <cell r="Z421"/>
          <cell r="AA421"/>
          <cell r="AB421"/>
          <cell r="AC421"/>
          <cell r="AD421"/>
        </row>
        <row r="422">
          <cell r="P422">
            <v>999999999</v>
          </cell>
          <cell r="Q422"/>
          <cell r="R422"/>
          <cell r="S422"/>
          <cell r="T422"/>
          <cell r="U422"/>
          <cell r="V422"/>
          <cell r="W422"/>
          <cell r="X422"/>
          <cell r="Y422"/>
          <cell r="Z422"/>
          <cell r="AA422"/>
          <cell r="AB422"/>
          <cell r="AC422"/>
          <cell r="AD422"/>
        </row>
        <row r="423">
          <cell r="P423">
            <v>999999999</v>
          </cell>
          <cell r="Q423"/>
          <cell r="R423"/>
          <cell r="S423"/>
          <cell r="T423"/>
          <cell r="U423"/>
          <cell r="V423"/>
          <cell r="W423"/>
          <cell r="X423"/>
          <cell r="Y423"/>
          <cell r="Z423"/>
          <cell r="AA423"/>
          <cell r="AB423"/>
          <cell r="AC423"/>
          <cell r="AD423"/>
        </row>
        <row r="424">
          <cell r="P424">
            <v>999999999</v>
          </cell>
          <cell r="Q424"/>
          <cell r="R424"/>
          <cell r="S424"/>
          <cell r="T424"/>
          <cell r="U424"/>
          <cell r="V424"/>
          <cell r="W424"/>
          <cell r="X424"/>
          <cell r="Y424"/>
          <cell r="Z424"/>
          <cell r="AA424"/>
          <cell r="AB424"/>
          <cell r="AC424"/>
          <cell r="AD424"/>
        </row>
        <row r="425">
          <cell r="P425">
            <v>999999999</v>
          </cell>
          <cell r="Q425"/>
          <cell r="R425"/>
          <cell r="S425"/>
          <cell r="T425"/>
          <cell r="U425"/>
          <cell r="V425"/>
          <cell r="W425"/>
          <cell r="X425"/>
          <cell r="Y425"/>
          <cell r="Z425"/>
          <cell r="AA425"/>
          <cell r="AB425"/>
          <cell r="AC425"/>
          <cell r="AD425"/>
        </row>
        <row r="426">
          <cell r="P426">
            <v>999999999</v>
          </cell>
          <cell r="Q426"/>
          <cell r="R426"/>
          <cell r="S426"/>
          <cell r="T426"/>
          <cell r="U426"/>
          <cell r="V426"/>
          <cell r="W426"/>
          <cell r="X426"/>
          <cell r="Y426"/>
          <cell r="Z426"/>
          <cell r="AA426"/>
          <cell r="AB426"/>
          <cell r="AC426"/>
          <cell r="AD426"/>
        </row>
        <row r="427">
          <cell r="P427">
            <v>999999999</v>
          </cell>
          <cell r="Q427"/>
          <cell r="R427"/>
          <cell r="S427"/>
          <cell r="T427"/>
          <cell r="U427"/>
          <cell r="V427"/>
          <cell r="W427"/>
          <cell r="X427"/>
          <cell r="Y427"/>
          <cell r="Z427"/>
          <cell r="AA427"/>
          <cell r="AB427"/>
          <cell r="AC427"/>
          <cell r="AD427"/>
        </row>
        <row r="428">
          <cell r="P428">
            <v>999999999</v>
          </cell>
          <cell r="Q428"/>
          <cell r="R428"/>
          <cell r="S428"/>
          <cell r="T428"/>
          <cell r="U428"/>
          <cell r="V428"/>
          <cell r="W428"/>
          <cell r="X428"/>
          <cell r="Y428"/>
          <cell r="Z428"/>
          <cell r="AA428"/>
          <cell r="AB428"/>
          <cell r="AC428"/>
          <cell r="AD428"/>
        </row>
        <row r="429">
          <cell r="P429">
            <v>999999999</v>
          </cell>
          <cell r="Q429"/>
          <cell r="R429"/>
          <cell r="S429"/>
          <cell r="T429"/>
          <cell r="U429"/>
          <cell r="V429"/>
          <cell r="W429"/>
          <cell r="X429"/>
          <cell r="Y429"/>
          <cell r="Z429"/>
          <cell r="AA429"/>
          <cell r="AB429"/>
          <cell r="AC429"/>
          <cell r="AD429"/>
        </row>
        <row r="430">
          <cell r="P430">
            <v>999999999</v>
          </cell>
          <cell r="Q430"/>
          <cell r="R430"/>
          <cell r="S430"/>
          <cell r="T430"/>
          <cell r="U430"/>
          <cell r="V430"/>
          <cell r="W430"/>
          <cell r="X430"/>
          <cell r="Y430"/>
          <cell r="Z430"/>
          <cell r="AA430"/>
          <cell r="AB430"/>
          <cell r="AC430"/>
          <cell r="AD430"/>
        </row>
        <row r="431">
          <cell r="P431">
            <v>999999999</v>
          </cell>
          <cell r="Q431"/>
          <cell r="R431"/>
          <cell r="S431"/>
          <cell r="T431"/>
          <cell r="U431"/>
          <cell r="V431"/>
          <cell r="W431"/>
          <cell r="X431"/>
          <cell r="Y431"/>
          <cell r="Z431"/>
          <cell r="AA431"/>
          <cell r="AB431"/>
          <cell r="AC431"/>
          <cell r="AD431"/>
        </row>
        <row r="432">
          <cell r="P432">
            <v>999999999</v>
          </cell>
          <cell r="Q432"/>
          <cell r="R432"/>
          <cell r="S432"/>
          <cell r="T432"/>
          <cell r="U432"/>
          <cell r="V432"/>
          <cell r="W432"/>
          <cell r="X432"/>
          <cell r="Y432"/>
          <cell r="Z432"/>
          <cell r="AA432"/>
          <cell r="AB432"/>
          <cell r="AC432"/>
          <cell r="AD432"/>
        </row>
        <row r="433">
          <cell r="P433">
            <v>999999999</v>
          </cell>
          <cell r="Q433"/>
          <cell r="R433"/>
          <cell r="S433"/>
          <cell r="T433"/>
          <cell r="U433"/>
          <cell r="V433"/>
          <cell r="W433"/>
          <cell r="X433"/>
          <cell r="Y433"/>
          <cell r="Z433"/>
          <cell r="AA433"/>
          <cell r="AB433"/>
          <cell r="AC433"/>
          <cell r="AD433"/>
        </row>
        <row r="434">
          <cell r="P434">
            <v>999999999</v>
          </cell>
          <cell r="Q434"/>
          <cell r="R434"/>
          <cell r="S434"/>
          <cell r="T434"/>
          <cell r="U434"/>
          <cell r="V434"/>
          <cell r="W434"/>
          <cell r="X434"/>
          <cell r="Y434"/>
          <cell r="Z434"/>
          <cell r="AA434"/>
          <cell r="AB434"/>
          <cell r="AC434"/>
          <cell r="AD434"/>
        </row>
        <row r="435">
          <cell r="P435">
            <v>999999999</v>
          </cell>
          <cell r="Q435"/>
          <cell r="R435"/>
          <cell r="S435"/>
          <cell r="T435"/>
          <cell r="U435"/>
          <cell r="V435"/>
          <cell r="W435"/>
          <cell r="X435"/>
          <cell r="Y435"/>
          <cell r="Z435"/>
          <cell r="AA435"/>
          <cell r="AB435"/>
          <cell r="AC435"/>
          <cell r="AD435"/>
        </row>
        <row r="436">
          <cell r="P436">
            <v>999999999</v>
          </cell>
          <cell r="Q436"/>
          <cell r="R436"/>
          <cell r="S436"/>
          <cell r="T436"/>
          <cell r="U436"/>
          <cell r="V436"/>
          <cell r="W436"/>
          <cell r="X436"/>
          <cell r="Y436"/>
          <cell r="Z436"/>
          <cell r="AA436"/>
          <cell r="AB436"/>
          <cell r="AC436"/>
          <cell r="AD436"/>
        </row>
        <row r="437">
          <cell r="P437">
            <v>999999999</v>
          </cell>
          <cell r="Q437"/>
          <cell r="R437"/>
          <cell r="S437"/>
          <cell r="T437"/>
          <cell r="U437"/>
          <cell r="V437"/>
          <cell r="W437"/>
          <cell r="X437"/>
          <cell r="Y437"/>
          <cell r="Z437"/>
          <cell r="AA437"/>
          <cell r="AB437"/>
          <cell r="AC437"/>
          <cell r="AD437"/>
        </row>
        <row r="438">
          <cell r="P438">
            <v>999999999</v>
          </cell>
          <cell r="Q438"/>
          <cell r="R438"/>
          <cell r="S438"/>
          <cell r="T438"/>
          <cell r="U438"/>
          <cell r="V438"/>
          <cell r="W438"/>
          <cell r="X438"/>
          <cell r="Y438"/>
          <cell r="Z438"/>
          <cell r="AA438"/>
          <cell r="AB438"/>
          <cell r="AC438"/>
          <cell r="AD438"/>
        </row>
        <row r="439">
          <cell r="P439">
            <v>999999999</v>
          </cell>
          <cell r="Q439"/>
          <cell r="R439"/>
          <cell r="S439"/>
          <cell r="T439"/>
          <cell r="U439"/>
          <cell r="V439"/>
          <cell r="W439"/>
          <cell r="X439"/>
          <cell r="Y439"/>
          <cell r="Z439"/>
          <cell r="AA439"/>
          <cell r="AB439"/>
          <cell r="AC439"/>
          <cell r="AD439"/>
        </row>
        <row r="440">
          <cell r="P440">
            <v>999999999</v>
          </cell>
          <cell r="Q440"/>
          <cell r="R440"/>
          <cell r="S440"/>
          <cell r="T440"/>
          <cell r="U440"/>
          <cell r="V440"/>
          <cell r="W440"/>
          <cell r="X440"/>
          <cell r="Y440"/>
          <cell r="Z440"/>
          <cell r="AA440"/>
          <cell r="AB440"/>
          <cell r="AC440"/>
          <cell r="AD440"/>
        </row>
        <row r="441">
          <cell r="P441">
            <v>999999999</v>
          </cell>
          <cell r="Q441"/>
          <cell r="R441"/>
          <cell r="S441"/>
          <cell r="T441"/>
          <cell r="U441"/>
          <cell r="V441"/>
          <cell r="W441"/>
          <cell r="X441"/>
          <cell r="Y441"/>
          <cell r="Z441"/>
          <cell r="AA441"/>
          <cell r="AB441"/>
          <cell r="AC441"/>
          <cell r="AD441"/>
        </row>
        <row r="442">
          <cell r="P442">
            <v>999999999</v>
          </cell>
          <cell r="Q442"/>
          <cell r="R442"/>
          <cell r="S442"/>
          <cell r="T442"/>
          <cell r="U442"/>
          <cell r="V442"/>
          <cell r="W442"/>
          <cell r="X442"/>
          <cell r="Y442"/>
          <cell r="Z442"/>
          <cell r="AA442"/>
          <cell r="AB442"/>
          <cell r="AC442"/>
          <cell r="AD442"/>
        </row>
        <row r="443">
          <cell r="P443">
            <v>999999999</v>
          </cell>
          <cell r="Q443"/>
          <cell r="R443"/>
          <cell r="S443"/>
          <cell r="T443"/>
          <cell r="U443"/>
          <cell r="V443"/>
          <cell r="W443"/>
          <cell r="X443"/>
          <cell r="Y443"/>
          <cell r="Z443"/>
          <cell r="AA443"/>
          <cell r="AB443"/>
          <cell r="AC443"/>
          <cell r="AD443"/>
        </row>
        <row r="444">
          <cell r="P444">
            <v>999999999</v>
          </cell>
          <cell r="Q444"/>
          <cell r="R444"/>
          <cell r="S444"/>
          <cell r="T444"/>
          <cell r="U444"/>
          <cell r="V444"/>
          <cell r="W444"/>
          <cell r="X444"/>
          <cell r="Y444"/>
          <cell r="Z444"/>
          <cell r="AA444"/>
          <cell r="AB444"/>
          <cell r="AC444"/>
          <cell r="AD444"/>
        </row>
        <row r="445">
          <cell r="P445">
            <v>999999999</v>
          </cell>
          <cell r="Q445"/>
          <cell r="R445"/>
          <cell r="S445"/>
          <cell r="T445"/>
          <cell r="U445"/>
          <cell r="V445"/>
          <cell r="W445"/>
          <cell r="X445"/>
          <cell r="Y445"/>
          <cell r="Z445"/>
          <cell r="AA445"/>
          <cell r="AB445"/>
          <cell r="AC445"/>
          <cell r="AD445"/>
        </row>
        <row r="446">
          <cell r="P446">
            <v>999999999</v>
          </cell>
          <cell r="Q446"/>
          <cell r="R446"/>
          <cell r="S446"/>
          <cell r="T446"/>
          <cell r="U446"/>
          <cell r="V446"/>
          <cell r="W446"/>
          <cell r="X446"/>
          <cell r="Y446"/>
          <cell r="Z446"/>
          <cell r="AA446"/>
          <cell r="AB446"/>
          <cell r="AC446"/>
          <cell r="AD446"/>
        </row>
        <row r="447">
          <cell r="P447">
            <v>999999999</v>
          </cell>
          <cell r="Q447"/>
          <cell r="R447"/>
          <cell r="S447"/>
          <cell r="T447"/>
          <cell r="U447"/>
          <cell r="V447"/>
          <cell r="W447"/>
          <cell r="X447"/>
          <cell r="Y447"/>
          <cell r="Z447"/>
          <cell r="AA447"/>
          <cell r="AB447"/>
          <cell r="AC447"/>
          <cell r="AD447"/>
        </row>
        <row r="448">
          <cell r="P448">
            <v>999999999</v>
          </cell>
          <cell r="Q448"/>
          <cell r="R448"/>
          <cell r="S448"/>
          <cell r="T448"/>
          <cell r="U448"/>
          <cell r="V448"/>
          <cell r="W448"/>
          <cell r="X448"/>
          <cell r="Y448"/>
          <cell r="Z448"/>
          <cell r="AA448"/>
          <cell r="AB448"/>
          <cell r="AC448"/>
          <cell r="AD448"/>
        </row>
        <row r="449">
          <cell r="P449">
            <v>999999999</v>
          </cell>
          <cell r="Q449"/>
          <cell r="R449"/>
          <cell r="S449"/>
          <cell r="T449"/>
          <cell r="U449"/>
          <cell r="V449"/>
          <cell r="W449"/>
          <cell r="X449"/>
          <cell r="Y449"/>
          <cell r="Z449"/>
          <cell r="AA449"/>
          <cell r="AB449"/>
          <cell r="AC449"/>
          <cell r="AD449"/>
        </row>
        <row r="450">
          <cell r="P450">
            <v>999999999</v>
          </cell>
          <cell r="Q450"/>
          <cell r="R450"/>
          <cell r="S450"/>
          <cell r="T450"/>
          <cell r="U450"/>
          <cell r="V450"/>
          <cell r="W450"/>
          <cell r="X450"/>
          <cell r="Y450"/>
          <cell r="Z450"/>
          <cell r="AA450"/>
          <cell r="AB450"/>
          <cell r="AC450"/>
          <cell r="AD450"/>
        </row>
        <row r="451">
          <cell r="P451">
            <v>999999999</v>
          </cell>
          <cell r="Q451"/>
          <cell r="R451"/>
          <cell r="S451"/>
          <cell r="T451"/>
          <cell r="U451"/>
          <cell r="V451"/>
          <cell r="W451"/>
          <cell r="X451"/>
          <cell r="Y451"/>
          <cell r="Z451"/>
          <cell r="AA451"/>
          <cell r="AB451"/>
          <cell r="AC451"/>
          <cell r="AD451"/>
        </row>
        <row r="452">
          <cell r="P452">
            <v>999999999</v>
          </cell>
          <cell r="Q452"/>
          <cell r="R452"/>
          <cell r="S452"/>
          <cell r="T452"/>
          <cell r="U452"/>
          <cell r="V452"/>
          <cell r="W452"/>
          <cell r="X452"/>
          <cell r="Y452"/>
          <cell r="Z452"/>
          <cell r="AA452"/>
          <cell r="AB452"/>
          <cell r="AC452"/>
          <cell r="AD452"/>
        </row>
        <row r="453">
          <cell r="P453">
            <v>999999999</v>
          </cell>
          <cell r="Q453"/>
          <cell r="R453"/>
          <cell r="S453"/>
          <cell r="T453"/>
          <cell r="U453"/>
          <cell r="V453"/>
          <cell r="W453"/>
          <cell r="X453"/>
          <cell r="Y453"/>
          <cell r="Z453"/>
          <cell r="AA453"/>
          <cell r="AB453"/>
          <cell r="AC453"/>
          <cell r="AD453"/>
        </row>
        <row r="454">
          <cell r="P454">
            <v>999999999</v>
          </cell>
          <cell r="Q454"/>
          <cell r="R454"/>
          <cell r="S454"/>
          <cell r="T454"/>
          <cell r="U454"/>
          <cell r="V454"/>
          <cell r="W454"/>
          <cell r="X454"/>
          <cell r="Y454"/>
          <cell r="Z454"/>
          <cell r="AA454"/>
          <cell r="AB454"/>
          <cell r="AC454"/>
          <cell r="AD454"/>
        </row>
        <row r="455">
          <cell r="P455">
            <v>999999999</v>
          </cell>
          <cell r="Q455"/>
          <cell r="R455"/>
          <cell r="S455"/>
          <cell r="T455"/>
          <cell r="U455"/>
          <cell r="V455"/>
          <cell r="W455"/>
          <cell r="X455"/>
          <cell r="Y455"/>
          <cell r="Z455"/>
          <cell r="AA455"/>
          <cell r="AB455"/>
          <cell r="AC455"/>
          <cell r="AD455"/>
        </row>
        <row r="456">
          <cell r="P456">
            <v>999999999</v>
          </cell>
          <cell r="Q456"/>
          <cell r="R456"/>
          <cell r="S456"/>
          <cell r="T456"/>
          <cell r="U456"/>
          <cell r="V456"/>
          <cell r="W456"/>
          <cell r="X456"/>
          <cell r="Y456"/>
          <cell r="Z456"/>
          <cell r="AA456"/>
          <cell r="AB456"/>
          <cell r="AC456"/>
          <cell r="AD456"/>
        </row>
        <row r="457">
          <cell r="P457">
            <v>999999999</v>
          </cell>
          <cell r="Q457"/>
          <cell r="R457"/>
          <cell r="S457"/>
          <cell r="T457"/>
          <cell r="U457"/>
          <cell r="V457"/>
          <cell r="W457"/>
          <cell r="X457"/>
          <cell r="Y457"/>
          <cell r="Z457"/>
          <cell r="AA457"/>
          <cell r="AB457"/>
          <cell r="AC457"/>
          <cell r="AD457"/>
        </row>
        <row r="458">
          <cell r="P458">
            <v>999999999</v>
          </cell>
          <cell r="Q458"/>
          <cell r="R458"/>
          <cell r="S458"/>
          <cell r="T458"/>
          <cell r="U458"/>
          <cell r="V458"/>
          <cell r="W458"/>
          <cell r="X458"/>
          <cell r="Y458"/>
          <cell r="Z458"/>
          <cell r="AA458"/>
          <cell r="AB458"/>
          <cell r="AC458"/>
          <cell r="AD458"/>
        </row>
        <row r="459">
          <cell r="P459">
            <v>999999999</v>
          </cell>
          <cell r="Q459"/>
          <cell r="R459"/>
          <cell r="S459"/>
          <cell r="T459"/>
          <cell r="U459"/>
          <cell r="V459"/>
          <cell r="W459"/>
          <cell r="X459"/>
          <cell r="Y459"/>
          <cell r="Z459"/>
          <cell r="AA459"/>
          <cell r="AB459"/>
          <cell r="AC459"/>
          <cell r="AD459"/>
        </row>
        <row r="460">
          <cell r="P460">
            <v>999999999</v>
          </cell>
          <cell r="Q460"/>
          <cell r="R460"/>
          <cell r="S460"/>
          <cell r="T460"/>
          <cell r="U460"/>
          <cell r="V460"/>
          <cell r="W460"/>
          <cell r="X460"/>
          <cell r="Y460"/>
          <cell r="Z460"/>
          <cell r="AA460"/>
          <cell r="AB460"/>
          <cell r="AC460"/>
          <cell r="AD460"/>
        </row>
        <row r="461">
          <cell r="P461">
            <v>999999999</v>
          </cell>
          <cell r="Q461"/>
          <cell r="R461"/>
          <cell r="S461"/>
          <cell r="T461"/>
          <cell r="U461"/>
          <cell r="V461"/>
          <cell r="W461"/>
          <cell r="X461"/>
          <cell r="Y461"/>
          <cell r="Z461"/>
          <cell r="AA461"/>
          <cell r="AB461"/>
          <cell r="AC461"/>
          <cell r="AD461"/>
        </row>
        <row r="462">
          <cell r="P462">
            <v>999999999</v>
          </cell>
          <cell r="Q462"/>
          <cell r="R462"/>
          <cell r="S462"/>
          <cell r="T462"/>
          <cell r="U462"/>
          <cell r="V462"/>
          <cell r="W462"/>
          <cell r="X462"/>
          <cell r="Y462"/>
          <cell r="Z462"/>
          <cell r="AA462"/>
          <cell r="AB462"/>
          <cell r="AC462"/>
          <cell r="AD462"/>
        </row>
        <row r="463">
          <cell r="P463">
            <v>999999999</v>
          </cell>
          <cell r="Q463"/>
          <cell r="R463"/>
          <cell r="S463"/>
          <cell r="T463"/>
          <cell r="U463"/>
          <cell r="V463"/>
          <cell r="W463"/>
          <cell r="X463"/>
          <cell r="Y463"/>
          <cell r="Z463"/>
          <cell r="AA463"/>
          <cell r="AB463"/>
          <cell r="AC463"/>
          <cell r="AD463"/>
        </row>
        <row r="464">
          <cell r="P464">
            <v>999999999</v>
          </cell>
          <cell r="Q464"/>
          <cell r="R464"/>
          <cell r="S464"/>
          <cell r="T464"/>
          <cell r="U464"/>
          <cell r="V464"/>
          <cell r="W464"/>
          <cell r="X464"/>
          <cell r="Y464"/>
          <cell r="Z464"/>
          <cell r="AA464"/>
          <cell r="AB464"/>
          <cell r="AC464"/>
          <cell r="AD464"/>
        </row>
        <row r="465">
          <cell r="P465">
            <v>999999999</v>
          </cell>
          <cell r="Q465"/>
          <cell r="R465"/>
          <cell r="S465"/>
          <cell r="T465"/>
          <cell r="U465"/>
          <cell r="V465"/>
          <cell r="W465"/>
          <cell r="X465"/>
          <cell r="Y465"/>
          <cell r="Z465"/>
          <cell r="AA465"/>
          <cell r="AB465"/>
          <cell r="AC465"/>
          <cell r="AD465"/>
        </row>
        <row r="466">
          <cell r="P466">
            <v>999999999</v>
          </cell>
          <cell r="Q466"/>
          <cell r="R466"/>
          <cell r="S466"/>
          <cell r="T466"/>
          <cell r="U466"/>
          <cell r="V466"/>
          <cell r="W466"/>
          <cell r="X466"/>
          <cell r="Y466"/>
          <cell r="Z466"/>
          <cell r="AA466"/>
          <cell r="AB466"/>
          <cell r="AC466"/>
          <cell r="AD466"/>
        </row>
        <row r="467">
          <cell r="P467">
            <v>999999999</v>
          </cell>
          <cell r="Q467"/>
          <cell r="R467"/>
          <cell r="S467"/>
          <cell r="T467"/>
          <cell r="U467"/>
          <cell r="V467"/>
          <cell r="W467"/>
          <cell r="X467"/>
          <cell r="Y467"/>
          <cell r="Z467"/>
          <cell r="AA467"/>
          <cell r="AB467"/>
          <cell r="AC467"/>
          <cell r="AD467"/>
        </row>
        <row r="468">
          <cell r="P468">
            <v>999999999</v>
          </cell>
          <cell r="Q468"/>
          <cell r="R468"/>
          <cell r="S468"/>
          <cell r="T468"/>
          <cell r="U468"/>
          <cell r="V468"/>
          <cell r="W468"/>
          <cell r="X468"/>
          <cell r="Y468"/>
          <cell r="Z468"/>
          <cell r="AA468"/>
          <cell r="AB468"/>
          <cell r="AC468"/>
          <cell r="AD468"/>
        </row>
        <row r="469">
          <cell r="P469">
            <v>999999999</v>
          </cell>
          <cell r="Q469"/>
          <cell r="R469"/>
          <cell r="S469"/>
          <cell r="T469"/>
          <cell r="U469"/>
          <cell r="V469"/>
          <cell r="W469"/>
          <cell r="X469"/>
          <cell r="Y469"/>
          <cell r="Z469"/>
          <cell r="AA469"/>
          <cell r="AB469"/>
          <cell r="AC469"/>
          <cell r="AD469"/>
        </row>
        <row r="470">
          <cell r="P470">
            <v>999999999</v>
          </cell>
          <cell r="Q470"/>
          <cell r="R470"/>
          <cell r="S470"/>
          <cell r="T470"/>
          <cell r="U470"/>
          <cell r="V470"/>
          <cell r="W470"/>
          <cell r="X470"/>
          <cell r="Y470"/>
          <cell r="Z470"/>
          <cell r="AA470"/>
          <cell r="AB470"/>
          <cell r="AC470"/>
          <cell r="AD470"/>
        </row>
        <row r="471">
          <cell r="P471">
            <v>999999999</v>
          </cell>
          <cell r="Q471"/>
          <cell r="R471"/>
          <cell r="S471"/>
          <cell r="T471"/>
          <cell r="U471"/>
          <cell r="V471"/>
          <cell r="W471"/>
          <cell r="X471"/>
          <cell r="Y471"/>
          <cell r="Z471"/>
          <cell r="AA471"/>
          <cell r="AB471"/>
          <cell r="AC471"/>
          <cell r="AD471"/>
        </row>
        <row r="472">
          <cell r="P472">
            <v>999999999</v>
          </cell>
          <cell r="Q472"/>
          <cell r="R472"/>
          <cell r="S472"/>
          <cell r="T472"/>
          <cell r="U472"/>
          <cell r="V472"/>
          <cell r="W472"/>
          <cell r="X472"/>
          <cell r="Y472"/>
          <cell r="Z472"/>
          <cell r="AA472"/>
          <cell r="AB472"/>
          <cell r="AC472"/>
          <cell r="AD472"/>
        </row>
        <row r="473">
          <cell r="P473">
            <v>999999999</v>
          </cell>
          <cell r="Q473"/>
          <cell r="R473"/>
          <cell r="S473"/>
          <cell r="T473"/>
          <cell r="U473"/>
          <cell r="V473"/>
          <cell r="W473"/>
          <cell r="X473"/>
          <cell r="Y473"/>
          <cell r="Z473"/>
          <cell r="AA473"/>
          <cell r="AB473"/>
          <cell r="AC473"/>
          <cell r="AD473"/>
        </row>
        <row r="474">
          <cell r="P474">
            <v>999999999</v>
          </cell>
          <cell r="Q474"/>
          <cell r="R474"/>
          <cell r="S474"/>
          <cell r="T474"/>
          <cell r="U474"/>
          <cell r="V474"/>
          <cell r="W474"/>
          <cell r="X474"/>
          <cell r="Y474"/>
          <cell r="Z474"/>
          <cell r="AA474"/>
          <cell r="AB474"/>
          <cell r="AC474"/>
          <cell r="AD474"/>
        </row>
        <row r="475">
          <cell r="P475">
            <v>999999999</v>
          </cell>
          <cell r="Q475"/>
          <cell r="R475"/>
          <cell r="S475"/>
          <cell r="T475"/>
          <cell r="U475"/>
          <cell r="V475"/>
          <cell r="W475"/>
          <cell r="X475"/>
          <cell r="Y475"/>
          <cell r="Z475"/>
          <cell r="AA475"/>
          <cell r="AB475"/>
          <cell r="AC475"/>
          <cell r="AD475"/>
        </row>
        <row r="476">
          <cell r="P476">
            <v>999999999</v>
          </cell>
          <cell r="Q476"/>
          <cell r="R476"/>
          <cell r="S476"/>
          <cell r="T476"/>
          <cell r="U476"/>
          <cell r="V476"/>
          <cell r="W476"/>
          <cell r="X476"/>
          <cell r="Y476"/>
          <cell r="Z476"/>
          <cell r="AA476"/>
          <cell r="AB476"/>
          <cell r="AC476"/>
          <cell r="AD476"/>
        </row>
        <row r="477">
          <cell r="P477">
            <v>999999999</v>
          </cell>
          <cell r="Q477"/>
          <cell r="R477"/>
          <cell r="S477"/>
          <cell r="T477"/>
          <cell r="U477"/>
          <cell r="V477"/>
          <cell r="W477"/>
          <cell r="X477"/>
          <cell r="Y477"/>
          <cell r="Z477"/>
          <cell r="AA477"/>
          <cell r="AB477"/>
          <cell r="AC477"/>
          <cell r="AD477"/>
        </row>
        <row r="478">
          <cell r="P478">
            <v>999999999</v>
          </cell>
          <cell r="Q478"/>
          <cell r="R478"/>
          <cell r="S478"/>
          <cell r="T478"/>
          <cell r="U478"/>
          <cell r="V478"/>
          <cell r="W478"/>
          <cell r="X478"/>
          <cell r="Y478"/>
          <cell r="Z478"/>
          <cell r="AA478"/>
          <cell r="AB478"/>
          <cell r="AC478"/>
          <cell r="AD478"/>
        </row>
        <row r="479">
          <cell r="P479">
            <v>999999999</v>
          </cell>
          <cell r="Q479"/>
          <cell r="R479"/>
          <cell r="S479"/>
          <cell r="T479"/>
          <cell r="U479"/>
          <cell r="V479"/>
          <cell r="W479"/>
          <cell r="X479"/>
          <cell r="Y479"/>
          <cell r="Z479"/>
          <cell r="AA479"/>
          <cell r="AB479"/>
          <cell r="AC479"/>
          <cell r="AD479"/>
        </row>
        <row r="480">
          <cell r="P480">
            <v>999999999</v>
          </cell>
          <cell r="Q480"/>
          <cell r="R480"/>
          <cell r="S480"/>
          <cell r="T480"/>
          <cell r="U480"/>
          <cell r="V480"/>
          <cell r="W480"/>
          <cell r="X480"/>
          <cell r="Y480"/>
          <cell r="Z480"/>
          <cell r="AA480"/>
          <cell r="AB480"/>
          <cell r="AC480"/>
          <cell r="AD480"/>
        </row>
        <row r="481">
          <cell r="P481">
            <v>999999999</v>
          </cell>
          <cell r="Q481"/>
          <cell r="R481"/>
          <cell r="S481"/>
          <cell r="T481"/>
          <cell r="U481"/>
          <cell r="V481"/>
          <cell r="W481"/>
          <cell r="X481"/>
          <cell r="Y481"/>
          <cell r="Z481"/>
          <cell r="AA481"/>
          <cell r="AB481"/>
          <cell r="AC481"/>
          <cell r="AD481"/>
        </row>
        <row r="482">
          <cell r="P482">
            <v>999999999</v>
          </cell>
          <cell r="Q482"/>
          <cell r="R482"/>
          <cell r="S482"/>
          <cell r="T482"/>
          <cell r="U482"/>
          <cell r="V482"/>
          <cell r="W482"/>
          <cell r="X482"/>
          <cell r="Y482"/>
          <cell r="Z482"/>
          <cell r="AA482"/>
          <cell r="AB482"/>
          <cell r="AC482"/>
          <cell r="AD482"/>
        </row>
        <row r="483">
          <cell r="P483">
            <v>999999999</v>
          </cell>
          <cell r="Q483"/>
          <cell r="R483"/>
          <cell r="S483"/>
          <cell r="T483"/>
          <cell r="U483"/>
          <cell r="V483"/>
          <cell r="W483"/>
          <cell r="X483"/>
          <cell r="Y483"/>
          <cell r="Z483"/>
          <cell r="AA483"/>
          <cell r="AB483"/>
          <cell r="AC483"/>
          <cell r="AD483"/>
        </row>
        <row r="484">
          <cell r="P484">
            <v>999999999</v>
          </cell>
          <cell r="Q484"/>
          <cell r="R484"/>
          <cell r="S484"/>
          <cell r="T484"/>
          <cell r="U484"/>
          <cell r="V484"/>
          <cell r="W484"/>
          <cell r="X484"/>
          <cell r="Y484"/>
          <cell r="Z484"/>
          <cell r="AA484"/>
          <cell r="AB484"/>
          <cell r="AC484"/>
          <cell r="AD484"/>
        </row>
        <row r="485">
          <cell r="P485">
            <v>999999999</v>
          </cell>
          <cell r="Q485"/>
          <cell r="R485"/>
          <cell r="S485"/>
          <cell r="T485"/>
          <cell r="U485"/>
          <cell r="V485"/>
          <cell r="W485"/>
          <cell r="X485"/>
          <cell r="Y485"/>
          <cell r="Z485"/>
          <cell r="AA485"/>
          <cell r="AB485"/>
          <cell r="AC485"/>
          <cell r="AD485"/>
        </row>
        <row r="486">
          <cell r="P486">
            <v>999999999</v>
          </cell>
          <cell r="Q486"/>
          <cell r="R486"/>
          <cell r="S486"/>
          <cell r="T486"/>
          <cell r="U486"/>
          <cell r="V486"/>
          <cell r="W486"/>
          <cell r="X486"/>
          <cell r="Y486"/>
          <cell r="Z486"/>
          <cell r="AA486"/>
          <cell r="AB486"/>
          <cell r="AC486"/>
          <cell r="AD486"/>
        </row>
        <row r="487">
          <cell r="P487">
            <v>999999999</v>
          </cell>
          <cell r="Q487"/>
          <cell r="R487"/>
          <cell r="S487"/>
          <cell r="T487"/>
          <cell r="U487"/>
          <cell r="V487"/>
          <cell r="W487"/>
          <cell r="X487"/>
          <cell r="Y487"/>
          <cell r="Z487"/>
          <cell r="AA487"/>
          <cell r="AB487"/>
          <cell r="AC487"/>
          <cell r="AD487"/>
        </row>
        <row r="488">
          <cell r="P488">
            <v>999999999</v>
          </cell>
          <cell r="Q488"/>
          <cell r="R488"/>
          <cell r="S488"/>
          <cell r="T488"/>
          <cell r="U488"/>
          <cell r="V488"/>
          <cell r="W488"/>
          <cell r="X488"/>
          <cell r="Y488"/>
          <cell r="Z488"/>
          <cell r="AA488"/>
          <cell r="AB488"/>
          <cell r="AC488"/>
          <cell r="AD488"/>
        </row>
        <row r="489">
          <cell r="P489">
            <v>999999999</v>
          </cell>
          <cell r="Q489"/>
          <cell r="R489"/>
          <cell r="S489"/>
          <cell r="T489"/>
          <cell r="U489"/>
          <cell r="V489"/>
          <cell r="W489"/>
          <cell r="X489"/>
          <cell r="Y489"/>
          <cell r="Z489"/>
          <cell r="AA489"/>
          <cell r="AB489"/>
          <cell r="AC489"/>
          <cell r="AD489"/>
        </row>
        <row r="490">
          <cell r="P490">
            <v>999999999</v>
          </cell>
          <cell r="Q490"/>
          <cell r="R490"/>
          <cell r="S490"/>
          <cell r="T490"/>
          <cell r="U490"/>
          <cell r="V490"/>
          <cell r="W490"/>
          <cell r="X490"/>
          <cell r="Y490"/>
          <cell r="Z490"/>
          <cell r="AA490"/>
          <cell r="AB490"/>
          <cell r="AC490"/>
          <cell r="AD490"/>
        </row>
        <row r="491">
          <cell r="P491">
            <v>999999999</v>
          </cell>
          <cell r="Q491"/>
          <cell r="R491"/>
          <cell r="S491"/>
          <cell r="T491"/>
          <cell r="U491"/>
          <cell r="V491"/>
          <cell r="W491"/>
          <cell r="X491"/>
          <cell r="Y491"/>
          <cell r="Z491"/>
          <cell r="AA491"/>
          <cell r="AB491"/>
          <cell r="AC491"/>
          <cell r="AD491"/>
        </row>
        <row r="492">
          <cell r="P492">
            <v>999999999</v>
          </cell>
          <cell r="Q492"/>
          <cell r="R492"/>
          <cell r="S492"/>
          <cell r="T492"/>
          <cell r="U492"/>
          <cell r="V492"/>
          <cell r="W492"/>
          <cell r="X492"/>
          <cell r="Y492"/>
          <cell r="Z492"/>
          <cell r="AA492"/>
          <cell r="AB492"/>
          <cell r="AC492"/>
          <cell r="AD492"/>
        </row>
        <row r="493">
          <cell r="P493">
            <v>999999999</v>
          </cell>
          <cell r="Q493"/>
          <cell r="R493"/>
          <cell r="S493"/>
          <cell r="T493"/>
          <cell r="U493"/>
          <cell r="V493"/>
          <cell r="W493"/>
          <cell r="X493"/>
          <cell r="Y493"/>
          <cell r="Z493"/>
          <cell r="AA493"/>
          <cell r="AB493"/>
          <cell r="AC493"/>
          <cell r="AD493"/>
        </row>
        <row r="494">
          <cell r="P494">
            <v>999999999</v>
          </cell>
          <cell r="Q494"/>
          <cell r="R494"/>
          <cell r="S494"/>
          <cell r="T494"/>
          <cell r="U494"/>
          <cell r="V494"/>
          <cell r="W494"/>
          <cell r="X494"/>
          <cell r="Y494"/>
          <cell r="Z494"/>
          <cell r="AA494"/>
          <cell r="AB494"/>
          <cell r="AC494"/>
          <cell r="AD494"/>
        </row>
        <row r="495">
          <cell r="P495">
            <v>999999999</v>
          </cell>
          <cell r="Q495"/>
          <cell r="R495"/>
          <cell r="S495"/>
          <cell r="T495"/>
          <cell r="U495"/>
          <cell r="V495"/>
          <cell r="W495"/>
          <cell r="X495"/>
          <cell r="Y495"/>
          <cell r="Z495"/>
          <cell r="AA495"/>
          <cell r="AB495"/>
          <cell r="AC495"/>
          <cell r="AD495"/>
        </row>
        <row r="496">
          <cell r="P496">
            <v>999999999</v>
          </cell>
          <cell r="Q496"/>
          <cell r="R496"/>
          <cell r="S496"/>
          <cell r="T496"/>
          <cell r="U496"/>
          <cell r="V496"/>
          <cell r="W496"/>
          <cell r="X496"/>
          <cell r="Y496"/>
          <cell r="Z496"/>
          <cell r="AA496"/>
          <cell r="AB496"/>
          <cell r="AC496"/>
          <cell r="AD496"/>
        </row>
        <row r="497">
          <cell r="P497">
            <v>999999999</v>
          </cell>
          <cell r="Q497"/>
          <cell r="R497"/>
          <cell r="S497"/>
          <cell r="T497"/>
          <cell r="U497"/>
          <cell r="V497"/>
          <cell r="W497"/>
          <cell r="X497"/>
          <cell r="Y497"/>
          <cell r="Z497"/>
          <cell r="AA497"/>
          <cell r="AB497"/>
          <cell r="AC497"/>
          <cell r="AD497"/>
        </row>
        <row r="498">
          <cell r="P498">
            <v>999999999</v>
          </cell>
          <cell r="Q498"/>
          <cell r="R498"/>
          <cell r="S498"/>
          <cell r="T498"/>
          <cell r="U498"/>
          <cell r="V498"/>
          <cell r="W498"/>
          <cell r="X498"/>
          <cell r="Y498"/>
          <cell r="Z498"/>
          <cell r="AA498"/>
          <cell r="AB498"/>
          <cell r="AC498"/>
          <cell r="AD498"/>
        </row>
        <row r="499">
          <cell r="P499">
            <v>999999999</v>
          </cell>
          <cell r="Q499"/>
          <cell r="R499"/>
          <cell r="S499"/>
          <cell r="T499"/>
          <cell r="U499"/>
          <cell r="V499"/>
          <cell r="W499"/>
          <cell r="X499"/>
          <cell r="Y499"/>
          <cell r="Z499"/>
          <cell r="AA499"/>
          <cell r="AB499"/>
          <cell r="AC499"/>
          <cell r="AD499"/>
        </row>
        <row r="500">
          <cell r="P500">
            <v>999999999</v>
          </cell>
          <cell r="Q500"/>
          <cell r="R500"/>
          <cell r="S500"/>
          <cell r="T500"/>
          <cell r="U500"/>
          <cell r="V500"/>
          <cell r="W500"/>
          <cell r="X500"/>
          <cell r="Y500"/>
          <cell r="Z500"/>
          <cell r="AA500"/>
          <cell r="AB500"/>
          <cell r="AC500"/>
          <cell r="AD500"/>
        </row>
        <row r="501">
          <cell r="P501">
            <v>999999999</v>
          </cell>
          <cell r="Q501"/>
          <cell r="R501"/>
          <cell r="S501"/>
          <cell r="T501"/>
          <cell r="U501"/>
          <cell r="V501"/>
          <cell r="W501"/>
          <cell r="X501"/>
          <cell r="Y501"/>
          <cell r="Z501"/>
          <cell r="AA501"/>
          <cell r="AB501"/>
          <cell r="AC501"/>
          <cell r="AD501"/>
        </row>
        <row r="502">
          <cell r="P502">
            <v>999999999</v>
          </cell>
          <cell r="Q502"/>
          <cell r="R502"/>
          <cell r="S502"/>
          <cell r="T502"/>
          <cell r="U502"/>
          <cell r="V502"/>
          <cell r="W502"/>
          <cell r="X502"/>
          <cell r="Y502"/>
          <cell r="Z502"/>
          <cell r="AA502"/>
          <cell r="AB502"/>
          <cell r="AC502"/>
          <cell r="AD502"/>
        </row>
        <row r="503">
          <cell r="P503">
            <v>999999999</v>
          </cell>
          <cell r="Q503"/>
          <cell r="R503"/>
          <cell r="S503"/>
          <cell r="T503"/>
          <cell r="U503"/>
          <cell r="V503"/>
          <cell r="W503"/>
          <cell r="X503"/>
          <cell r="Y503"/>
          <cell r="Z503"/>
          <cell r="AA503"/>
          <cell r="AB503"/>
          <cell r="AC503"/>
          <cell r="AD503"/>
        </row>
        <row r="504">
          <cell r="P504">
            <v>999999999</v>
          </cell>
          <cell r="Q504"/>
          <cell r="R504"/>
          <cell r="S504"/>
          <cell r="T504"/>
          <cell r="U504"/>
          <cell r="V504"/>
          <cell r="W504"/>
          <cell r="X504"/>
          <cell r="Y504"/>
          <cell r="Z504"/>
          <cell r="AA504"/>
          <cell r="AB504"/>
          <cell r="AC504"/>
          <cell r="AD504"/>
        </row>
        <row r="505">
          <cell r="P505">
            <v>999999999</v>
          </cell>
          <cell r="Q505"/>
          <cell r="R505"/>
          <cell r="S505"/>
          <cell r="T505"/>
          <cell r="U505"/>
          <cell r="V505"/>
          <cell r="W505"/>
          <cell r="X505"/>
          <cell r="Y505"/>
          <cell r="Z505"/>
          <cell r="AA505"/>
          <cell r="AB505"/>
          <cell r="AC505"/>
          <cell r="AD505"/>
        </row>
        <row r="506">
          <cell r="P506">
            <v>999999999</v>
          </cell>
          <cell r="Q506"/>
          <cell r="R506"/>
          <cell r="S506"/>
          <cell r="T506"/>
          <cell r="U506"/>
          <cell r="V506"/>
          <cell r="W506"/>
          <cell r="X506"/>
          <cell r="Y506"/>
          <cell r="Z506"/>
          <cell r="AA506"/>
          <cell r="AB506"/>
          <cell r="AC506"/>
          <cell r="AD506"/>
        </row>
        <row r="507">
          <cell r="P507">
            <v>999999999</v>
          </cell>
          <cell r="Q507"/>
          <cell r="R507"/>
          <cell r="S507"/>
          <cell r="T507"/>
          <cell r="U507"/>
          <cell r="V507"/>
          <cell r="W507"/>
          <cell r="X507"/>
          <cell r="Y507"/>
          <cell r="Z507"/>
          <cell r="AA507"/>
          <cell r="AB507"/>
          <cell r="AC507"/>
          <cell r="AD507"/>
        </row>
        <row r="508">
          <cell r="P508">
            <v>999999999</v>
          </cell>
          <cell r="Q508"/>
          <cell r="R508"/>
          <cell r="S508"/>
          <cell r="T508"/>
          <cell r="U508"/>
          <cell r="V508"/>
          <cell r="W508"/>
          <cell r="X508"/>
          <cell r="Y508"/>
          <cell r="Z508"/>
          <cell r="AA508"/>
          <cell r="AB508"/>
          <cell r="AC508"/>
          <cell r="AD508"/>
        </row>
        <row r="509">
          <cell r="P509">
            <v>999999999</v>
          </cell>
          <cell r="Q509"/>
          <cell r="R509"/>
          <cell r="S509"/>
          <cell r="T509"/>
          <cell r="U509"/>
          <cell r="V509"/>
          <cell r="W509"/>
          <cell r="X509"/>
          <cell r="Y509"/>
          <cell r="Z509"/>
          <cell r="AA509"/>
          <cell r="AB509"/>
          <cell r="AC509"/>
          <cell r="AD509"/>
        </row>
        <row r="510">
          <cell r="P510">
            <v>999999999</v>
          </cell>
          <cell r="Q510"/>
          <cell r="R510"/>
          <cell r="S510"/>
          <cell r="T510"/>
          <cell r="U510"/>
          <cell r="V510"/>
          <cell r="W510"/>
          <cell r="X510"/>
          <cell r="Y510"/>
          <cell r="Z510"/>
          <cell r="AA510"/>
          <cell r="AB510"/>
          <cell r="AC510"/>
          <cell r="AD510"/>
        </row>
        <row r="511">
          <cell r="P511">
            <v>999999999</v>
          </cell>
          <cell r="Q511"/>
          <cell r="R511"/>
          <cell r="S511"/>
          <cell r="T511"/>
          <cell r="U511"/>
          <cell r="V511"/>
          <cell r="W511"/>
          <cell r="X511"/>
          <cell r="Y511"/>
          <cell r="Z511"/>
          <cell r="AA511"/>
          <cell r="AB511"/>
          <cell r="AC511"/>
          <cell r="AD511"/>
        </row>
        <row r="512">
          <cell r="P512">
            <v>999999999</v>
          </cell>
          <cell r="Q512"/>
          <cell r="R512"/>
          <cell r="S512"/>
          <cell r="T512"/>
          <cell r="U512"/>
          <cell r="V512"/>
          <cell r="W512"/>
          <cell r="X512"/>
          <cell r="Y512"/>
          <cell r="Z512"/>
          <cell r="AA512"/>
          <cell r="AB512"/>
          <cell r="AC512"/>
          <cell r="AD512"/>
        </row>
        <row r="513">
          <cell r="P513">
            <v>999999999</v>
          </cell>
          <cell r="Q513"/>
          <cell r="R513"/>
          <cell r="S513"/>
          <cell r="T513"/>
          <cell r="U513"/>
          <cell r="V513"/>
          <cell r="W513"/>
          <cell r="X513"/>
          <cell r="Y513"/>
          <cell r="Z513"/>
          <cell r="AA513"/>
          <cell r="AB513"/>
          <cell r="AC513"/>
          <cell r="AD513"/>
        </row>
        <row r="514">
          <cell r="P514">
            <v>999999999</v>
          </cell>
          <cell r="Q514"/>
          <cell r="R514"/>
          <cell r="S514"/>
          <cell r="T514"/>
          <cell r="U514"/>
          <cell r="V514"/>
          <cell r="W514"/>
          <cell r="X514"/>
          <cell r="Y514"/>
          <cell r="Z514"/>
          <cell r="AA514"/>
          <cell r="AB514"/>
          <cell r="AC514"/>
          <cell r="AD514"/>
        </row>
        <row r="515">
          <cell r="P515">
            <v>999999999</v>
          </cell>
          <cell r="Q515"/>
          <cell r="R515"/>
          <cell r="S515"/>
          <cell r="T515"/>
          <cell r="U515"/>
          <cell r="V515"/>
          <cell r="W515"/>
          <cell r="X515"/>
          <cell r="Y515"/>
          <cell r="Z515"/>
          <cell r="AA515"/>
          <cell r="AB515"/>
          <cell r="AC515"/>
          <cell r="AD515"/>
        </row>
        <row r="516">
          <cell r="P516">
            <v>999999999</v>
          </cell>
          <cell r="Q516"/>
          <cell r="R516"/>
          <cell r="S516"/>
          <cell r="T516"/>
          <cell r="U516"/>
          <cell r="V516"/>
          <cell r="W516"/>
          <cell r="X516"/>
          <cell r="Y516"/>
          <cell r="Z516"/>
          <cell r="AA516"/>
          <cell r="AB516"/>
          <cell r="AC516"/>
          <cell r="AD516"/>
        </row>
        <row r="517">
          <cell r="P517">
            <v>999999999</v>
          </cell>
          <cell r="Q517"/>
          <cell r="R517"/>
          <cell r="S517"/>
          <cell r="T517"/>
          <cell r="U517"/>
          <cell r="V517"/>
          <cell r="W517"/>
          <cell r="X517"/>
          <cell r="Y517"/>
          <cell r="Z517"/>
          <cell r="AA517"/>
          <cell r="AB517"/>
          <cell r="AC517"/>
          <cell r="AD517"/>
        </row>
        <row r="518">
          <cell r="P518">
            <v>999999999</v>
          </cell>
          <cell r="Q518"/>
          <cell r="R518"/>
          <cell r="S518"/>
          <cell r="T518"/>
          <cell r="U518"/>
          <cell r="V518"/>
          <cell r="W518"/>
          <cell r="X518"/>
          <cell r="Y518"/>
          <cell r="Z518"/>
          <cell r="AA518"/>
          <cell r="AB518"/>
          <cell r="AC518"/>
          <cell r="AD518"/>
        </row>
        <row r="519">
          <cell r="P519">
            <v>999999999</v>
          </cell>
          <cell r="Q519"/>
          <cell r="R519"/>
          <cell r="S519"/>
          <cell r="T519"/>
          <cell r="U519"/>
          <cell r="V519"/>
          <cell r="W519"/>
          <cell r="X519"/>
          <cell r="Y519"/>
          <cell r="Z519"/>
          <cell r="AA519"/>
          <cell r="AB519"/>
          <cell r="AC519"/>
          <cell r="AD519"/>
        </row>
        <row r="520">
          <cell r="P520">
            <v>999999999</v>
          </cell>
          <cell r="Q520"/>
          <cell r="R520"/>
          <cell r="S520"/>
          <cell r="T520"/>
          <cell r="U520"/>
          <cell r="V520"/>
          <cell r="W520"/>
          <cell r="X520"/>
          <cell r="Y520"/>
          <cell r="Z520"/>
          <cell r="AA520"/>
          <cell r="AB520"/>
          <cell r="AC520"/>
          <cell r="AD520"/>
        </row>
        <row r="521">
          <cell r="P521">
            <v>999999999</v>
          </cell>
          <cell r="Q521"/>
          <cell r="R521"/>
          <cell r="S521"/>
          <cell r="T521"/>
          <cell r="U521"/>
          <cell r="V521"/>
          <cell r="W521"/>
          <cell r="X521"/>
          <cell r="Y521"/>
          <cell r="Z521"/>
          <cell r="AA521"/>
          <cell r="AB521"/>
          <cell r="AC521"/>
          <cell r="AD521"/>
        </row>
        <row r="522">
          <cell r="P522">
            <v>999999999</v>
          </cell>
          <cell r="Q522"/>
          <cell r="R522"/>
          <cell r="S522"/>
          <cell r="T522"/>
          <cell r="U522"/>
          <cell r="V522"/>
          <cell r="W522"/>
          <cell r="X522"/>
          <cell r="Y522"/>
          <cell r="Z522"/>
          <cell r="AA522"/>
          <cell r="AB522"/>
          <cell r="AC522"/>
          <cell r="AD522"/>
        </row>
        <row r="523">
          <cell r="P523">
            <v>999999999</v>
          </cell>
          <cell r="Q523"/>
          <cell r="R523"/>
          <cell r="S523"/>
          <cell r="T523"/>
          <cell r="U523"/>
          <cell r="V523"/>
          <cell r="W523"/>
          <cell r="X523"/>
          <cell r="Y523"/>
          <cell r="Z523"/>
          <cell r="AA523"/>
          <cell r="AB523"/>
          <cell r="AC523"/>
          <cell r="AD523"/>
        </row>
        <row r="524">
          <cell r="P524">
            <v>999999999</v>
          </cell>
          <cell r="Q524"/>
          <cell r="R524"/>
          <cell r="S524"/>
          <cell r="T524"/>
          <cell r="U524"/>
          <cell r="V524"/>
          <cell r="W524"/>
          <cell r="X524"/>
          <cell r="Y524"/>
          <cell r="Z524"/>
          <cell r="AA524"/>
          <cell r="AB524"/>
          <cell r="AC524"/>
          <cell r="AD524"/>
        </row>
        <row r="525">
          <cell r="P525">
            <v>999999999</v>
          </cell>
          <cell r="Q525"/>
          <cell r="R525"/>
          <cell r="S525"/>
          <cell r="T525"/>
          <cell r="U525"/>
          <cell r="V525"/>
          <cell r="W525"/>
          <cell r="X525"/>
          <cell r="Y525"/>
          <cell r="Z525"/>
          <cell r="AA525"/>
          <cell r="AB525"/>
          <cell r="AC525"/>
          <cell r="AD525"/>
        </row>
        <row r="526">
          <cell r="P526">
            <v>999999999</v>
          </cell>
          <cell r="Q526"/>
          <cell r="R526"/>
          <cell r="S526"/>
          <cell r="T526"/>
          <cell r="U526"/>
          <cell r="V526"/>
          <cell r="W526"/>
          <cell r="X526"/>
          <cell r="Y526"/>
          <cell r="Z526"/>
          <cell r="AA526"/>
          <cell r="AB526"/>
          <cell r="AC526"/>
          <cell r="AD526"/>
        </row>
        <row r="527">
          <cell r="P527">
            <v>999999999</v>
          </cell>
          <cell r="Q527"/>
          <cell r="R527"/>
          <cell r="S527"/>
          <cell r="T527"/>
          <cell r="U527"/>
          <cell r="V527"/>
          <cell r="W527"/>
          <cell r="X527"/>
          <cell r="Y527"/>
          <cell r="Z527"/>
          <cell r="AA527"/>
          <cell r="AB527"/>
          <cell r="AC527"/>
          <cell r="AD527"/>
        </row>
        <row r="528">
          <cell r="P528">
            <v>999999999</v>
          </cell>
          <cell r="Q528"/>
          <cell r="R528"/>
          <cell r="S528"/>
          <cell r="T528"/>
          <cell r="U528"/>
          <cell r="V528"/>
          <cell r="W528"/>
          <cell r="X528"/>
          <cell r="Y528"/>
          <cell r="Z528"/>
          <cell r="AA528"/>
          <cell r="AB528"/>
          <cell r="AC528"/>
          <cell r="AD528"/>
        </row>
        <row r="529">
          <cell r="P529">
            <v>999999999</v>
          </cell>
          <cell r="Q529"/>
          <cell r="R529"/>
          <cell r="S529"/>
          <cell r="T529"/>
          <cell r="U529"/>
          <cell r="V529"/>
          <cell r="W529"/>
          <cell r="X529"/>
          <cell r="Y529"/>
          <cell r="Z529"/>
          <cell r="AA529"/>
          <cell r="AB529"/>
          <cell r="AC529"/>
          <cell r="AD529"/>
        </row>
        <row r="530">
          <cell r="P530">
            <v>999999999</v>
          </cell>
          <cell r="Q530"/>
          <cell r="R530"/>
          <cell r="S530"/>
          <cell r="T530"/>
          <cell r="U530"/>
          <cell r="V530"/>
          <cell r="W530"/>
          <cell r="X530"/>
          <cell r="Y530"/>
          <cell r="Z530"/>
          <cell r="AA530"/>
          <cell r="AB530"/>
          <cell r="AC530"/>
          <cell r="AD530"/>
        </row>
        <row r="531">
          <cell r="P531">
            <v>999999999</v>
          </cell>
          <cell r="Q531"/>
          <cell r="R531"/>
          <cell r="S531"/>
          <cell r="T531"/>
          <cell r="U531"/>
          <cell r="V531"/>
          <cell r="W531"/>
          <cell r="X531"/>
          <cell r="Y531"/>
          <cell r="Z531"/>
          <cell r="AA531"/>
          <cell r="AB531"/>
          <cell r="AC531"/>
          <cell r="AD531"/>
        </row>
        <row r="532">
          <cell r="P532">
            <v>999999999</v>
          </cell>
          <cell r="Q532"/>
          <cell r="R532"/>
          <cell r="S532"/>
          <cell r="T532"/>
          <cell r="U532"/>
          <cell r="V532"/>
          <cell r="W532"/>
          <cell r="X532"/>
          <cell r="Y532"/>
          <cell r="Z532"/>
          <cell r="AA532"/>
          <cell r="AB532"/>
          <cell r="AC532"/>
          <cell r="AD532"/>
        </row>
        <row r="533">
          <cell r="P533">
            <v>999999999</v>
          </cell>
          <cell r="Q533"/>
          <cell r="R533"/>
          <cell r="S533"/>
          <cell r="T533"/>
          <cell r="U533"/>
          <cell r="V533"/>
          <cell r="W533"/>
          <cell r="X533"/>
          <cell r="Y533"/>
          <cell r="Z533"/>
          <cell r="AA533"/>
          <cell r="AB533"/>
          <cell r="AC533"/>
          <cell r="AD533"/>
        </row>
        <row r="534">
          <cell r="P534">
            <v>999999999</v>
          </cell>
          <cell r="Q534"/>
          <cell r="R534"/>
          <cell r="S534"/>
          <cell r="T534"/>
          <cell r="U534"/>
          <cell r="V534"/>
          <cell r="W534"/>
          <cell r="X534"/>
          <cell r="Y534"/>
          <cell r="Z534"/>
          <cell r="AA534"/>
          <cell r="AB534"/>
          <cell r="AC534"/>
          <cell r="AD534"/>
        </row>
        <row r="535">
          <cell r="P535">
            <v>999999999</v>
          </cell>
          <cell r="Q535"/>
          <cell r="R535"/>
          <cell r="S535"/>
          <cell r="T535"/>
          <cell r="U535"/>
          <cell r="V535"/>
          <cell r="W535"/>
          <cell r="X535"/>
          <cell r="Y535"/>
          <cell r="Z535"/>
          <cell r="AA535"/>
          <cell r="AB535"/>
          <cell r="AC535"/>
          <cell r="AD535"/>
        </row>
        <row r="536">
          <cell r="P536">
            <v>999999999</v>
          </cell>
          <cell r="Q536"/>
          <cell r="R536"/>
          <cell r="S536"/>
          <cell r="T536"/>
          <cell r="U536"/>
          <cell r="V536"/>
          <cell r="W536"/>
          <cell r="X536"/>
          <cell r="Y536"/>
          <cell r="Z536"/>
          <cell r="AA536"/>
          <cell r="AB536"/>
          <cell r="AC536"/>
          <cell r="AD536"/>
        </row>
        <row r="537">
          <cell r="P537">
            <v>999999999</v>
          </cell>
          <cell r="Q537"/>
          <cell r="R537"/>
          <cell r="S537"/>
          <cell r="T537"/>
          <cell r="U537"/>
          <cell r="V537"/>
          <cell r="W537"/>
          <cell r="X537"/>
          <cell r="Y537"/>
          <cell r="Z537"/>
          <cell r="AA537"/>
          <cell r="AB537"/>
          <cell r="AC537"/>
          <cell r="AD537"/>
        </row>
        <row r="538">
          <cell r="P538">
            <v>999999999</v>
          </cell>
          <cell r="Q538"/>
          <cell r="R538"/>
          <cell r="S538"/>
          <cell r="T538"/>
          <cell r="U538"/>
          <cell r="V538"/>
          <cell r="W538"/>
          <cell r="X538"/>
          <cell r="Y538"/>
          <cell r="Z538"/>
          <cell r="AA538"/>
          <cell r="AB538"/>
          <cell r="AC538"/>
          <cell r="AD538"/>
        </row>
        <row r="539">
          <cell r="P539">
            <v>999999999</v>
          </cell>
          <cell r="Q539"/>
          <cell r="R539"/>
          <cell r="S539"/>
          <cell r="T539"/>
          <cell r="U539"/>
          <cell r="V539"/>
          <cell r="W539"/>
          <cell r="X539"/>
          <cell r="Y539"/>
          <cell r="Z539"/>
          <cell r="AA539"/>
          <cell r="AB539"/>
          <cell r="AC539"/>
          <cell r="AD539"/>
        </row>
        <row r="540">
          <cell r="P540">
            <v>999999999</v>
          </cell>
          <cell r="Q540"/>
          <cell r="R540"/>
          <cell r="S540"/>
          <cell r="T540"/>
          <cell r="U540"/>
          <cell r="V540"/>
          <cell r="W540"/>
          <cell r="X540"/>
          <cell r="Y540"/>
          <cell r="Z540"/>
          <cell r="AA540"/>
          <cell r="AB540"/>
          <cell r="AC540"/>
          <cell r="AD540"/>
        </row>
        <row r="541">
          <cell r="P541">
            <v>999999999</v>
          </cell>
          <cell r="Q541"/>
          <cell r="R541"/>
          <cell r="S541"/>
          <cell r="T541"/>
          <cell r="U541"/>
          <cell r="V541"/>
          <cell r="W541"/>
          <cell r="X541"/>
          <cell r="Y541"/>
          <cell r="Z541"/>
          <cell r="AA541"/>
          <cell r="AB541"/>
          <cell r="AC541"/>
          <cell r="AD541"/>
        </row>
        <row r="542">
          <cell r="P542">
            <v>999999999</v>
          </cell>
          <cell r="Q542"/>
          <cell r="R542"/>
          <cell r="S542"/>
          <cell r="T542"/>
          <cell r="U542"/>
          <cell r="V542"/>
          <cell r="W542"/>
          <cell r="X542"/>
          <cell r="Y542"/>
          <cell r="Z542"/>
          <cell r="AA542"/>
          <cell r="AB542"/>
          <cell r="AC542"/>
          <cell r="AD542"/>
        </row>
        <row r="543">
          <cell r="P543">
            <v>999999999</v>
          </cell>
          <cell r="Q543"/>
          <cell r="R543"/>
          <cell r="S543"/>
          <cell r="T543"/>
          <cell r="U543"/>
          <cell r="V543"/>
          <cell r="W543"/>
          <cell r="X543"/>
          <cell r="Y543"/>
          <cell r="Z543"/>
          <cell r="AA543"/>
          <cell r="AB543"/>
          <cell r="AC543"/>
          <cell r="AD543"/>
        </row>
        <row r="544">
          <cell r="P544">
            <v>999999999</v>
          </cell>
          <cell r="Q544"/>
          <cell r="R544"/>
          <cell r="S544"/>
          <cell r="T544"/>
          <cell r="U544"/>
          <cell r="V544"/>
          <cell r="W544"/>
          <cell r="X544"/>
          <cell r="Y544"/>
          <cell r="Z544"/>
          <cell r="AA544"/>
          <cell r="AB544"/>
          <cell r="AC544"/>
          <cell r="AD544"/>
        </row>
        <row r="545">
          <cell r="P545">
            <v>999999999</v>
          </cell>
          <cell r="Q545"/>
          <cell r="R545"/>
          <cell r="S545"/>
          <cell r="T545"/>
          <cell r="U545"/>
          <cell r="V545"/>
          <cell r="W545"/>
          <cell r="X545"/>
          <cell r="Y545"/>
          <cell r="Z545"/>
          <cell r="AA545"/>
          <cell r="AB545"/>
          <cell r="AC545"/>
          <cell r="AD545"/>
        </row>
        <row r="546">
          <cell r="P546">
            <v>999999999</v>
          </cell>
          <cell r="Q546"/>
          <cell r="R546"/>
          <cell r="S546"/>
          <cell r="T546"/>
          <cell r="U546"/>
          <cell r="V546"/>
          <cell r="W546"/>
          <cell r="X546"/>
          <cell r="Y546"/>
          <cell r="Z546"/>
          <cell r="AA546"/>
          <cell r="AB546"/>
          <cell r="AC546"/>
          <cell r="AD546"/>
        </row>
        <row r="547">
          <cell r="P547">
            <v>999999999</v>
          </cell>
          <cell r="Q547"/>
          <cell r="R547"/>
          <cell r="S547"/>
          <cell r="T547"/>
          <cell r="U547"/>
          <cell r="V547"/>
          <cell r="W547"/>
          <cell r="X547"/>
          <cell r="Y547"/>
          <cell r="Z547"/>
          <cell r="AA547"/>
          <cell r="AB547"/>
          <cell r="AC547"/>
          <cell r="AD547"/>
        </row>
        <row r="548">
          <cell r="P548">
            <v>999999999</v>
          </cell>
          <cell r="Q548"/>
          <cell r="R548"/>
          <cell r="S548"/>
          <cell r="T548"/>
          <cell r="U548"/>
          <cell r="V548"/>
          <cell r="W548"/>
          <cell r="X548"/>
          <cell r="Y548"/>
          <cell r="Z548"/>
          <cell r="AA548"/>
          <cell r="AB548"/>
          <cell r="AC548"/>
          <cell r="AD548"/>
        </row>
        <row r="549">
          <cell r="P549">
            <v>999999999</v>
          </cell>
          <cell r="Q549"/>
          <cell r="R549"/>
          <cell r="S549"/>
          <cell r="T549"/>
          <cell r="U549"/>
          <cell r="V549"/>
          <cell r="W549"/>
          <cell r="X549"/>
          <cell r="Y549"/>
          <cell r="Z549"/>
          <cell r="AA549"/>
          <cell r="AB549"/>
          <cell r="AC549"/>
          <cell r="AD549"/>
        </row>
        <row r="550">
          <cell r="P550">
            <v>999999999</v>
          </cell>
          <cell r="Q550"/>
          <cell r="R550"/>
          <cell r="S550"/>
          <cell r="T550"/>
          <cell r="U550"/>
          <cell r="V550"/>
          <cell r="W550"/>
          <cell r="X550"/>
          <cell r="Y550"/>
          <cell r="Z550"/>
          <cell r="AA550"/>
          <cell r="AB550"/>
          <cell r="AC550"/>
          <cell r="AD550"/>
        </row>
        <row r="551">
          <cell r="P551">
            <v>999999999</v>
          </cell>
          <cell r="Q551"/>
          <cell r="R551"/>
          <cell r="S551"/>
          <cell r="T551"/>
          <cell r="U551"/>
          <cell r="V551"/>
          <cell r="W551"/>
          <cell r="X551"/>
          <cell r="Y551"/>
          <cell r="Z551"/>
          <cell r="AA551"/>
          <cell r="AB551"/>
          <cell r="AC551"/>
          <cell r="AD551"/>
        </row>
        <row r="552">
          <cell r="P552">
            <v>999999999</v>
          </cell>
          <cell r="Q552"/>
          <cell r="R552"/>
          <cell r="S552"/>
          <cell r="T552"/>
          <cell r="U552"/>
          <cell r="V552"/>
          <cell r="W552"/>
          <cell r="X552"/>
          <cell r="Y552"/>
          <cell r="Z552"/>
          <cell r="AA552"/>
          <cell r="AB552"/>
          <cell r="AC552"/>
          <cell r="AD552"/>
        </row>
        <row r="553">
          <cell r="P553">
            <v>999999999</v>
          </cell>
          <cell r="Q553"/>
          <cell r="R553"/>
          <cell r="S553"/>
          <cell r="T553"/>
          <cell r="U553"/>
          <cell r="V553"/>
          <cell r="W553"/>
          <cell r="X553"/>
          <cell r="Y553"/>
          <cell r="Z553"/>
          <cell r="AA553"/>
          <cell r="AB553"/>
          <cell r="AC553"/>
          <cell r="AD553"/>
        </row>
        <row r="554">
          <cell r="P554">
            <v>999999999</v>
          </cell>
          <cell r="Q554"/>
          <cell r="R554"/>
          <cell r="S554"/>
          <cell r="T554"/>
          <cell r="U554"/>
          <cell r="V554"/>
          <cell r="W554"/>
          <cell r="X554"/>
          <cell r="Y554"/>
          <cell r="Z554"/>
          <cell r="AA554"/>
          <cell r="AB554"/>
          <cell r="AC554"/>
          <cell r="AD554"/>
        </row>
        <row r="555">
          <cell r="P555">
            <v>999999999</v>
          </cell>
          <cell r="Q555"/>
          <cell r="R555"/>
          <cell r="S555"/>
          <cell r="T555"/>
          <cell r="U555"/>
          <cell r="V555"/>
          <cell r="W555"/>
          <cell r="X555"/>
          <cell r="Y555"/>
          <cell r="Z555"/>
          <cell r="AA555"/>
          <cell r="AB555"/>
          <cell r="AC555"/>
          <cell r="AD555"/>
        </row>
        <row r="556">
          <cell r="P556">
            <v>999999999</v>
          </cell>
          <cell r="Q556"/>
          <cell r="R556"/>
          <cell r="S556"/>
          <cell r="T556"/>
          <cell r="U556"/>
          <cell r="V556"/>
          <cell r="W556"/>
          <cell r="X556"/>
          <cell r="Y556"/>
          <cell r="Z556"/>
          <cell r="AA556"/>
          <cell r="AB556"/>
          <cell r="AC556"/>
          <cell r="AD556"/>
        </row>
        <row r="557">
          <cell r="P557">
            <v>999999999</v>
          </cell>
          <cell r="Q557"/>
          <cell r="R557"/>
          <cell r="S557"/>
          <cell r="T557"/>
          <cell r="U557"/>
          <cell r="V557"/>
          <cell r="W557"/>
          <cell r="X557"/>
          <cell r="Y557"/>
          <cell r="Z557"/>
          <cell r="AA557"/>
          <cell r="AB557"/>
          <cell r="AC557"/>
          <cell r="AD557"/>
        </row>
        <row r="558">
          <cell r="P558">
            <v>999999999</v>
          </cell>
          <cell r="Q558"/>
          <cell r="R558"/>
          <cell r="S558"/>
          <cell r="T558"/>
          <cell r="U558"/>
          <cell r="V558"/>
          <cell r="W558"/>
          <cell r="X558"/>
          <cell r="Y558"/>
          <cell r="Z558"/>
          <cell r="AA558"/>
          <cell r="AB558"/>
          <cell r="AC558"/>
          <cell r="AD558"/>
        </row>
        <row r="559">
          <cell r="P559">
            <v>999999999</v>
          </cell>
          <cell r="Q559"/>
          <cell r="R559"/>
          <cell r="S559"/>
          <cell r="T559"/>
          <cell r="U559"/>
          <cell r="V559"/>
          <cell r="W559"/>
          <cell r="X559"/>
          <cell r="Y559"/>
          <cell r="Z559"/>
          <cell r="AA559"/>
          <cell r="AB559"/>
          <cell r="AC559"/>
          <cell r="AD559"/>
        </row>
        <row r="560">
          <cell r="P560">
            <v>999999999</v>
          </cell>
          <cell r="Q560"/>
          <cell r="R560"/>
          <cell r="S560"/>
          <cell r="T560"/>
          <cell r="U560"/>
          <cell r="V560"/>
          <cell r="W560"/>
          <cell r="X560"/>
          <cell r="Y560"/>
          <cell r="Z560"/>
          <cell r="AA560"/>
          <cell r="AB560"/>
          <cell r="AC560"/>
          <cell r="AD560"/>
        </row>
        <row r="561">
          <cell r="P561">
            <v>999999999</v>
          </cell>
          <cell r="Q561"/>
          <cell r="R561"/>
          <cell r="S561"/>
          <cell r="T561"/>
          <cell r="U561"/>
          <cell r="V561"/>
          <cell r="W561"/>
          <cell r="X561"/>
          <cell r="Y561"/>
          <cell r="Z561"/>
          <cell r="AA561"/>
          <cell r="AB561"/>
          <cell r="AC561"/>
          <cell r="AD561"/>
        </row>
        <row r="562">
          <cell r="P562">
            <v>999999999</v>
          </cell>
          <cell r="Q562"/>
          <cell r="R562"/>
          <cell r="S562"/>
          <cell r="T562"/>
          <cell r="U562"/>
          <cell r="V562"/>
          <cell r="W562"/>
          <cell r="X562"/>
          <cell r="Y562"/>
          <cell r="Z562"/>
          <cell r="AA562"/>
          <cell r="AB562"/>
          <cell r="AC562"/>
          <cell r="AD562"/>
        </row>
        <row r="563">
          <cell r="P563">
            <v>999999999</v>
          </cell>
          <cell r="Q563"/>
          <cell r="R563"/>
          <cell r="S563"/>
          <cell r="T563"/>
          <cell r="U563"/>
          <cell r="V563"/>
          <cell r="W563"/>
          <cell r="X563"/>
          <cell r="Y563"/>
          <cell r="Z563"/>
          <cell r="AA563"/>
          <cell r="AB563"/>
          <cell r="AC563"/>
          <cell r="AD563"/>
        </row>
        <row r="564">
          <cell r="P564">
            <v>999999999</v>
          </cell>
          <cell r="Q564"/>
          <cell r="R564"/>
          <cell r="S564"/>
          <cell r="T564"/>
          <cell r="U564"/>
          <cell r="V564"/>
          <cell r="W564"/>
          <cell r="X564"/>
          <cell r="Y564"/>
          <cell r="Z564"/>
          <cell r="AA564"/>
          <cell r="AB564"/>
          <cell r="AC564"/>
          <cell r="AD564"/>
        </row>
        <row r="565">
          <cell r="P565">
            <v>999999999</v>
          </cell>
          <cell r="Q565"/>
          <cell r="R565"/>
          <cell r="S565"/>
          <cell r="T565"/>
          <cell r="U565"/>
          <cell r="V565"/>
          <cell r="W565"/>
          <cell r="X565"/>
          <cell r="Y565"/>
          <cell r="Z565"/>
          <cell r="AA565"/>
          <cell r="AB565"/>
          <cell r="AC565"/>
          <cell r="AD565"/>
        </row>
        <row r="566">
          <cell r="P566">
            <v>999999999</v>
          </cell>
          <cell r="Q566"/>
          <cell r="R566"/>
          <cell r="S566"/>
          <cell r="T566"/>
          <cell r="U566"/>
          <cell r="V566"/>
          <cell r="W566"/>
          <cell r="X566"/>
          <cell r="Y566"/>
          <cell r="Z566"/>
          <cell r="AA566"/>
          <cell r="AB566"/>
          <cell r="AC566"/>
          <cell r="AD566"/>
        </row>
        <row r="567">
          <cell r="P567">
            <v>999999999</v>
          </cell>
          <cell r="Q567"/>
          <cell r="R567"/>
          <cell r="S567"/>
          <cell r="T567"/>
          <cell r="U567"/>
          <cell r="V567"/>
          <cell r="W567"/>
          <cell r="X567"/>
          <cell r="Y567"/>
          <cell r="Z567"/>
          <cell r="AA567"/>
          <cell r="AB567"/>
          <cell r="AC567"/>
          <cell r="AD567"/>
        </row>
        <row r="568">
          <cell r="P568">
            <v>999999999</v>
          </cell>
          <cell r="Q568"/>
          <cell r="R568"/>
          <cell r="S568"/>
          <cell r="T568"/>
          <cell r="U568"/>
          <cell r="V568"/>
          <cell r="W568"/>
          <cell r="X568"/>
          <cell r="Y568"/>
          <cell r="Z568"/>
          <cell r="AA568"/>
          <cell r="AB568"/>
          <cell r="AC568"/>
          <cell r="AD568"/>
        </row>
        <row r="569">
          <cell r="P569">
            <v>999999999</v>
          </cell>
          <cell r="Q569"/>
          <cell r="R569"/>
          <cell r="S569"/>
          <cell r="T569"/>
          <cell r="U569"/>
          <cell r="V569"/>
          <cell r="W569"/>
          <cell r="X569"/>
          <cell r="Y569"/>
          <cell r="Z569"/>
          <cell r="AA569"/>
          <cell r="AB569"/>
          <cell r="AC569"/>
          <cell r="AD569"/>
        </row>
        <row r="570">
          <cell r="P570">
            <v>999999999</v>
          </cell>
          <cell r="Q570"/>
          <cell r="R570"/>
          <cell r="S570"/>
          <cell r="T570"/>
          <cell r="U570"/>
          <cell r="V570"/>
          <cell r="W570"/>
          <cell r="X570"/>
          <cell r="Y570"/>
          <cell r="Z570"/>
          <cell r="AA570"/>
          <cell r="AB570"/>
          <cell r="AC570"/>
          <cell r="AD570"/>
        </row>
        <row r="571">
          <cell r="P571">
            <v>999999999</v>
          </cell>
          <cell r="Q571"/>
          <cell r="R571"/>
          <cell r="S571"/>
          <cell r="T571"/>
          <cell r="U571"/>
          <cell r="V571"/>
          <cell r="W571"/>
          <cell r="X571"/>
          <cell r="Y571"/>
          <cell r="Z571"/>
          <cell r="AA571"/>
          <cell r="AB571"/>
          <cell r="AC571"/>
          <cell r="AD571"/>
        </row>
        <row r="572">
          <cell r="P572">
            <v>999999999</v>
          </cell>
          <cell r="Q572"/>
          <cell r="R572"/>
          <cell r="S572"/>
          <cell r="T572"/>
          <cell r="U572"/>
          <cell r="V572"/>
          <cell r="W572"/>
          <cell r="X572"/>
          <cell r="Y572"/>
          <cell r="Z572"/>
          <cell r="AA572"/>
          <cell r="AB572"/>
          <cell r="AC572"/>
          <cell r="AD572"/>
        </row>
        <row r="573">
          <cell r="P573">
            <v>999999999</v>
          </cell>
          <cell r="Q573"/>
          <cell r="R573"/>
          <cell r="S573"/>
          <cell r="T573"/>
          <cell r="U573"/>
          <cell r="V573"/>
          <cell r="W573"/>
          <cell r="X573"/>
          <cell r="Y573"/>
          <cell r="Z573"/>
          <cell r="AA573"/>
          <cell r="AB573"/>
          <cell r="AC573"/>
          <cell r="AD573"/>
        </row>
        <row r="574">
          <cell r="P574">
            <v>999999999</v>
          </cell>
          <cell r="Q574"/>
          <cell r="R574"/>
          <cell r="S574"/>
          <cell r="T574"/>
          <cell r="U574"/>
          <cell r="V574"/>
          <cell r="W574"/>
          <cell r="X574"/>
          <cell r="Y574"/>
          <cell r="Z574"/>
          <cell r="AA574"/>
          <cell r="AB574"/>
          <cell r="AC574"/>
          <cell r="AD574"/>
        </row>
        <row r="575">
          <cell r="P575">
            <v>999999999</v>
          </cell>
          <cell r="Q575"/>
          <cell r="R575"/>
          <cell r="S575"/>
          <cell r="T575"/>
          <cell r="U575"/>
          <cell r="V575"/>
          <cell r="W575"/>
          <cell r="X575"/>
          <cell r="Y575"/>
          <cell r="Z575"/>
          <cell r="AA575"/>
          <cell r="AB575"/>
          <cell r="AC575"/>
          <cell r="AD575"/>
        </row>
        <row r="576">
          <cell r="P576">
            <v>999999999</v>
          </cell>
          <cell r="Q576"/>
          <cell r="R576"/>
          <cell r="S576"/>
          <cell r="T576"/>
          <cell r="U576"/>
          <cell r="V576"/>
          <cell r="W576"/>
          <cell r="X576"/>
          <cell r="Y576"/>
          <cell r="Z576"/>
          <cell r="AA576"/>
          <cell r="AB576"/>
          <cell r="AC576"/>
          <cell r="AD576"/>
        </row>
        <row r="577">
          <cell r="P577">
            <v>999999999</v>
          </cell>
          <cell r="Q577"/>
          <cell r="R577"/>
          <cell r="S577"/>
          <cell r="T577"/>
          <cell r="U577"/>
          <cell r="V577"/>
          <cell r="W577"/>
          <cell r="X577"/>
          <cell r="Y577"/>
          <cell r="Z577"/>
          <cell r="AA577"/>
          <cell r="AB577"/>
          <cell r="AC577"/>
          <cell r="AD577"/>
        </row>
        <row r="578">
          <cell r="P578">
            <v>999999999</v>
          </cell>
          <cell r="Q578"/>
          <cell r="R578"/>
          <cell r="S578"/>
          <cell r="T578"/>
          <cell r="U578"/>
          <cell r="V578"/>
          <cell r="W578"/>
          <cell r="X578"/>
          <cell r="Y578"/>
          <cell r="Z578"/>
          <cell r="AA578"/>
          <cell r="AB578"/>
          <cell r="AC578"/>
          <cell r="AD578"/>
        </row>
        <row r="579">
          <cell r="P579">
            <v>999999999</v>
          </cell>
          <cell r="Q579"/>
          <cell r="R579"/>
          <cell r="S579"/>
          <cell r="T579"/>
          <cell r="U579"/>
          <cell r="V579"/>
          <cell r="W579"/>
          <cell r="X579"/>
          <cell r="Y579"/>
          <cell r="Z579"/>
          <cell r="AA579"/>
          <cell r="AB579"/>
          <cell r="AC579"/>
          <cell r="AD579"/>
        </row>
        <row r="580">
          <cell r="P580">
            <v>999999999</v>
          </cell>
          <cell r="Q580"/>
          <cell r="R580"/>
          <cell r="S580"/>
          <cell r="T580"/>
          <cell r="U580"/>
          <cell r="V580"/>
          <cell r="W580"/>
          <cell r="X580"/>
          <cell r="Y580"/>
          <cell r="Z580"/>
          <cell r="AA580"/>
          <cell r="AB580"/>
          <cell r="AC580"/>
          <cell r="AD580"/>
        </row>
        <row r="581">
          <cell r="P581">
            <v>999999999</v>
          </cell>
          <cell r="Q581"/>
          <cell r="R581"/>
          <cell r="S581"/>
          <cell r="T581"/>
          <cell r="U581"/>
          <cell r="V581"/>
          <cell r="W581"/>
          <cell r="X581"/>
          <cell r="Y581"/>
          <cell r="Z581"/>
          <cell r="AA581"/>
          <cell r="AB581"/>
          <cell r="AC581"/>
          <cell r="AD581"/>
        </row>
        <row r="582">
          <cell r="P582">
            <v>999999999</v>
          </cell>
          <cell r="Q582"/>
          <cell r="R582"/>
          <cell r="S582"/>
          <cell r="T582"/>
          <cell r="U582"/>
          <cell r="V582"/>
          <cell r="W582"/>
          <cell r="X582"/>
          <cell r="Y582"/>
          <cell r="Z582"/>
          <cell r="AA582"/>
          <cell r="AB582"/>
          <cell r="AC582"/>
          <cell r="AD582"/>
        </row>
        <row r="583">
          <cell r="P583">
            <v>999999999</v>
          </cell>
          <cell r="Q583"/>
          <cell r="R583"/>
          <cell r="S583"/>
          <cell r="T583"/>
          <cell r="U583"/>
          <cell r="V583"/>
          <cell r="W583"/>
          <cell r="X583"/>
          <cell r="Y583"/>
          <cell r="Z583"/>
          <cell r="AA583"/>
          <cell r="AB583"/>
          <cell r="AC583"/>
          <cell r="AD583"/>
        </row>
        <row r="584">
          <cell r="P584">
            <v>999999999</v>
          </cell>
          <cell r="Q584"/>
          <cell r="R584"/>
          <cell r="S584"/>
          <cell r="T584"/>
          <cell r="U584"/>
          <cell r="V584"/>
          <cell r="W584"/>
          <cell r="X584"/>
          <cell r="Y584"/>
          <cell r="Z584"/>
          <cell r="AA584"/>
          <cell r="AB584"/>
          <cell r="AC584"/>
          <cell r="AD584"/>
        </row>
        <row r="585">
          <cell r="P585">
            <v>999999999</v>
          </cell>
          <cell r="Q585"/>
          <cell r="R585"/>
          <cell r="S585"/>
          <cell r="T585"/>
          <cell r="U585"/>
          <cell r="V585"/>
          <cell r="W585"/>
          <cell r="X585"/>
          <cell r="Y585"/>
          <cell r="Z585"/>
          <cell r="AA585"/>
          <cell r="AB585"/>
          <cell r="AC585"/>
          <cell r="AD585"/>
        </row>
        <row r="586">
          <cell r="P586">
            <v>999999999</v>
          </cell>
          <cell r="Q586"/>
          <cell r="R586"/>
          <cell r="S586"/>
          <cell r="T586"/>
          <cell r="U586"/>
          <cell r="V586"/>
          <cell r="W586"/>
          <cell r="X586"/>
          <cell r="Y586"/>
          <cell r="Z586"/>
          <cell r="AA586"/>
          <cell r="AB586"/>
          <cell r="AC586"/>
          <cell r="AD586"/>
        </row>
        <row r="587">
          <cell r="P587">
            <v>999999999</v>
          </cell>
          <cell r="Q587"/>
          <cell r="R587"/>
          <cell r="S587"/>
          <cell r="T587"/>
          <cell r="U587"/>
          <cell r="V587"/>
          <cell r="W587"/>
          <cell r="X587"/>
          <cell r="Y587"/>
          <cell r="Z587"/>
          <cell r="AA587"/>
          <cell r="AB587"/>
          <cell r="AC587"/>
          <cell r="AD587"/>
        </row>
        <row r="588">
          <cell r="P588">
            <v>999999999</v>
          </cell>
          <cell r="Q588"/>
          <cell r="R588"/>
          <cell r="S588"/>
          <cell r="T588"/>
          <cell r="U588"/>
          <cell r="V588"/>
          <cell r="W588"/>
          <cell r="X588"/>
          <cell r="Y588"/>
          <cell r="Z588"/>
          <cell r="AA588"/>
          <cell r="AB588"/>
          <cell r="AC588"/>
          <cell r="AD588"/>
        </row>
        <row r="589">
          <cell r="P589">
            <v>999999999</v>
          </cell>
          <cell r="Q589"/>
          <cell r="R589"/>
          <cell r="S589"/>
          <cell r="T589"/>
          <cell r="U589"/>
          <cell r="V589"/>
          <cell r="W589"/>
          <cell r="X589"/>
          <cell r="Y589"/>
          <cell r="Z589"/>
          <cell r="AA589"/>
          <cell r="AB589"/>
          <cell r="AC589"/>
          <cell r="AD589"/>
        </row>
        <row r="590">
          <cell r="P590">
            <v>999999999</v>
          </cell>
          <cell r="Q590"/>
          <cell r="R590"/>
          <cell r="S590"/>
          <cell r="T590"/>
          <cell r="U590"/>
          <cell r="V590"/>
          <cell r="W590"/>
          <cell r="X590"/>
          <cell r="Y590"/>
          <cell r="Z590"/>
          <cell r="AA590"/>
          <cell r="AB590"/>
          <cell r="AC590"/>
          <cell r="AD590"/>
        </row>
        <row r="591">
          <cell r="P591">
            <v>999999999</v>
          </cell>
          <cell r="Q591"/>
          <cell r="R591"/>
          <cell r="S591"/>
          <cell r="T591"/>
          <cell r="U591"/>
          <cell r="V591"/>
          <cell r="W591"/>
          <cell r="X591"/>
          <cell r="Y591"/>
          <cell r="Z591"/>
          <cell r="AA591"/>
          <cell r="AB591"/>
          <cell r="AC591"/>
          <cell r="AD591"/>
        </row>
        <row r="592">
          <cell r="P592">
            <v>999999999</v>
          </cell>
          <cell r="Q592"/>
          <cell r="R592"/>
          <cell r="S592"/>
          <cell r="T592"/>
          <cell r="U592"/>
          <cell r="V592"/>
          <cell r="W592"/>
          <cell r="X592"/>
          <cell r="Y592"/>
          <cell r="Z592"/>
          <cell r="AA592"/>
          <cell r="AB592"/>
          <cell r="AC592"/>
          <cell r="AD592"/>
        </row>
        <row r="593">
          <cell r="P593">
            <v>999999999</v>
          </cell>
          <cell r="Q593"/>
          <cell r="R593"/>
          <cell r="S593"/>
          <cell r="T593"/>
          <cell r="U593"/>
          <cell r="V593"/>
          <cell r="W593"/>
          <cell r="X593"/>
          <cell r="Y593"/>
          <cell r="Z593"/>
          <cell r="AA593"/>
          <cell r="AB593"/>
          <cell r="AC593"/>
          <cell r="AD593"/>
        </row>
        <row r="594">
          <cell r="P594">
            <v>999999999</v>
          </cell>
          <cell r="Q594"/>
          <cell r="R594"/>
          <cell r="S594"/>
          <cell r="T594"/>
          <cell r="U594"/>
          <cell r="V594"/>
          <cell r="W594"/>
          <cell r="X594"/>
          <cell r="Y594"/>
          <cell r="Z594"/>
          <cell r="AA594"/>
          <cell r="AB594"/>
          <cell r="AC594"/>
          <cell r="AD594"/>
        </row>
        <row r="595">
          <cell r="P595">
            <v>999999999</v>
          </cell>
          <cell r="Q595"/>
          <cell r="R595"/>
          <cell r="S595"/>
          <cell r="T595"/>
          <cell r="U595"/>
          <cell r="V595"/>
          <cell r="W595"/>
          <cell r="X595"/>
          <cell r="Y595"/>
          <cell r="Z595"/>
          <cell r="AA595"/>
          <cell r="AB595"/>
          <cell r="AC595"/>
          <cell r="AD595"/>
        </row>
        <row r="596">
          <cell r="P596">
            <v>999999999</v>
          </cell>
          <cell r="Q596"/>
          <cell r="R596"/>
          <cell r="S596"/>
          <cell r="T596"/>
          <cell r="U596"/>
          <cell r="V596"/>
          <cell r="W596"/>
          <cell r="X596"/>
          <cell r="Y596"/>
          <cell r="Z596"/>
          <cell r="AA596"/>
          <cell r="AB596"/>
          <cell r="AC596"/>
          <cell r="AD596"/>
        </row>
        <row r="597">
          <cell r="P597">
            <v>999999999</v>
          </cell>
          <cell r="Q597"/>
          <cell r="R597"/>
          <cell r="S597"/>
          <cell r="T597"/>
          <cell r="U597"/>
          <cell r="V597"/>
          <cell r="W597"/>
          <cell r="X597"/>
          <cell r="Y597"/>
          <cell r="Z597"/>
          <cell r="AA597"/>
          <cell r="AB597"/>
          <cell r="AC597"/>
          <cell r="AD597"/>
        </row>
        <row r="598">
          <cell r="P598">
            <v>999999999</v>
          </cell>
          <cell r="Q598"/>
          <cell r="R598"/>
          <cell r="S598"/>
          <cell r="T598"/>
          <cell r="U598"/>
          <cell r="V598"/>
          <cell r="W598"/>
          <cell r="X598"/>
          <cell r="Y598"/>
          <cell r="Z598"/>
          <cell r="AA598"/>
          <cell r="AB598"/>
          <cell r="AC598"/>
          <cell r="AD598"/>
        </row>
        <row r="599">
          <cell r="P599">
            <v>999999999</v>
          </cell>
          <cell r="Q599"/>
          <cell r="R599"/>
          <cell r="S599"/>
          <cell r="T599"/>
          <cell r="U599"/>
          <cell r="V599"/>
          <cell r="W599"/>
          <cell r="X599"/>
          <cell r="Y599"/>
          <cell r="Z599"/>
          <cell r="AA599"/>
          <cell r="AB599"/>
          <cell r="AC599"/>
          <cell r="AD599"/>
        </row>
        <row r="600">
          <cell r="P600">
            <v>999999999</v>
          </cell>
          <cell r="Q600"/>
          <cell r="R600"/>
          <cell r="S600"/>
          <cell r="T600"/>
          <cell r="U600"/>
          <cell r="V600"/>
          <cell r="W600"/>
          <cell r="X600"/>
          <cell r="Y600"/>
          <cell r="Z600"/>
          <cell r="AA600"/>
          <cell r="AB600"/>
          <cell r="AC600"/>
          <cell r="AD600"/>
        </row>
        <row r="601">
          <cell r="P601">
            <v>999999999</v>
          </cell>
          <cell r="Q601"/>
          <cell r="R601"/>
          <cell r="S601"/>
          <cell r="T601"/>
          <cell r="U601"/>
          <cell r="V601"/>
          <cell r="W601"/>
          <cell r="X601"/>
          <cell r="Y601"/>
          <cell r="Z601"/>
          <cell r="AA601"/>
          <cell r="AB601"/>
          <cell r="AC601"/>
          <cell r="AD601"/>
        </row>
        <row r="602">
          <cell r="P602">
            <v>999999999</v>
          </cell>
          <cell r="Q602"/>
          <cell r="R602"/>
          <cell r="S602"/>
          <cell r="T602"/>
          <cell r="U602"/>
          <cell r="V602"/>
          <cell r="W602"/>
          <cell r="X602"/>
          <cell r="Y602"/>
          <cell r="Z602"/>
          <cell r="AA602"/>
          <cell r="AB602"/>
          <cell r="AC602"/>
          <cell r="AD602"/>
        </row>
        <row r="603">
          <cell r="P603">
            <v>999999999</v>
          </cell>
          <cell r="Q603"/>
          <cell r="R603"/>
          <cell r="S603"/>
          <cell r="T603"/>
          <cell r="U603"/>
          <cell r="V603"/>
          <cell r="W603"/>
          <cell r="X603"/>
          <cell r="Y603"/>
          <cell r="Z603"/>
          <cell r="AA603"/>
          <cell r="AB603"/>
          <cell r="AC603"/>
          <cell r="AD603"/>
        </row>
        <row r="604">
          <cell r="P604">
            <v>999999999</v>
          </cell>
          <cell r="Q604"/>
          <cell r="R604"/>
          <cell r="S604"/>
          <cell r="T604"/>
          <cell r="U604"/>
          <cell r="V604"/>
          <cell r="W604"/>
          <cell r="X604"/>
          <cell r="Y604"/>
          <cell r="Z604"/>
          <cell r="AA604"/>
          <cell r="AB604"/>
          <cell r="AC604"/>
          <cell r="AD604"/>
        </row>
        <row r="605">
          <cell r="P605">
            <v>999999999</v>
          </cell>
          <cell r="Q605"/>
          <cell r="R605"/>
          <cell r="S605"/>
          <cell r="T605"/>
          <cell r="U605"/>
          <cell r="V605"/>
          <cell r="W605"/>
          <cell r="X605"/>
          <cell r="Y605"/>
          <cell r="Z605"/>
          <cell r="AA605"/>
          <cell r="AB605"/>
          <cell r="AC605"/>
          <cell r="AD605"/>
        </row>
        <row r="606">
          <cell r="P606">
            <v>999999999</v>
          </cell>
          <cell r="Q606"/>
          <cell r="R606"/>
          <cell r="S606"/>
          <cell r="T606"/>
          <cell r="U606"/>
          <cell r="V606"/>
          <cell r="W606"/>
          <cell r="X606"/>
          <cell r="Y606"/>
          <cell r="Z606"/>
          <cell r="AA606"/>
          <cell r="AB606"/>
          <cell r="AC606"/>
          <cell r="AD606"/>
        </row>
        <row r="607">
          <cell r="P607">
            <v>999999999</v>
          </cell>
          <cell r="Q607"/>
          <cell r="R607"/>
          <cell r="S607"/>
          <cell r="T607"/>
          <cell r="U607"/>
          <cell r="V607"/>
          <cell r="W607"/>
          <cell r="X607"/>
          <cell r="Y607"/>
          <cell r="Z607"/>
          <cell r="AA607"/>
          <cell r="AB607"/>
          <cell r="AC607"/>
          <cell r="AD607"/>
        </row>
        <row r="608">
          <cell r="P608">
            <v>999999999</v>
          </cell>
          <cell r="Q608"/>
          <cell r="R608"/>
          <cell r="S608"/>
          <cell r="T608"/>
          <cell r="U608"/>
          <cell r="V608"/>
          <cell r="W608"/>
          <cell r="X608"/>
          <cell r="Y608"/>
          <cell r="Z608"/>
          <cell r="AA608"/>
          <cell r="AB608"/>
          <cell r="AC608"/>
          <cell r="AD608"/>
        </row>
        <row r="609">
          <cell r="P609">
            <v>999999999</v>
          </cell>
          <cell r="Q609"/>
          <cell r="R609"/>
          <cell r="S609"/>
          <cell r="T609"/>
          <cell r="U609"/>
          <cell r="V609"/>
          <cell r="W609"/>
          <cell r="X609"/>
          <cell r="Y609"/>
          <cell r="Z609"/>
          <cell r="AA609"/>
          <cell r="AB609"/>
          <cell r="AC609"/>
          <cell r="AD609"/>
        </row>
        <row r="610">
          <cell r="P610">
            <v>999999999</v>
          </cell>
          <cell r="Q610"/>
          <cell r="R610"/>
          <cell r="S610"/>
          <cell r="T610"/>
          <cell r="U610"/>
          <cell r="V610"/>
          <cell r="W610"/>
          <cell r="X610"/>
          <cell r="Y610"/>
          <cell r="Z610"/>
          <cell r="AA610"/>
          <cell r="AB610"/>
          <cell r="AC610"/>
          <cell r="AD610"/>
        </row>
        <row r="611">
          <cell r="P611">
            <v>999999999</v>
          </cell>
          <cell r="Q611"/>
          <cell r="R611"/>
          <cell r="S611"/>
          <cell r="T611"/>
          <cell r="U611"/>
          <cell r="V611"/>
          <cell r="W611"/>
          <cell r="X611"/>
          <cell r="Y611"/>
          <cell r="Z611"/>
          <cell r="AA611"/>
          <cell r="AB611"/>
          <cell r="AC611"/>
          <cell r="AD611"/>
        </row>
        <row r="612">
          <cell r="P612">
            <v>999999999</v>
          </cell>
          <cell r="Q612"/>
          <cell r="R612"/>
          <cell r="S612"/>
          <cell r="T612"/>
          <cell r="U612"/>
          <cell r="V612"/>
          <cell r="W612"/>
          <cell r="X612"/>
          <cell r="Y612"/>
          <cell r="Z612"/>
          <cell r="AA612"/>
          <cell r="AB612"/>
          <cell r="AC612"/>
          <cell r="AD612"/>
        </row>
        <row r="613">
          <cell r="P613">
            <v>999999999</v>
          </cell>
          <cell r="Q613"/>
          <cell r="R613"/>
          <cell r="S613"/>
          <cell r="T613"/>
          <cell r="U613"/>
          <cell r="V613"/>
          <cell r="W613"/>
          <cell r="X613"/>
          <cell r="Y613"/>
          <cell r="Z613"/>
          <cell r="AA613"/>
          <cell r="AB613"/>
          <cell r="AC613"/>
          <cell r="AD613"/>
        </row>
        <row r="614">
          <cell r="P614">
            <v>999999999</v>
          </cell>
          <cell r="Q614"/>
          <cell r="R614"/>
          <cell r="S614"/>
          <cell r="T614"/>
          <cell r="U614"/>
          <cell r="V614"/>
          <cell r="W614"/>
          <cell r="X614"/>
          <cell r="Y614"/>
          <cell r="Z614"/>
          <cell r="AA614"/>
          <cell r="AB614"/>
          <cell r="AC614"/>
          <cell r="AD614"/>
        </row>
        <row r="615">
          <cell r="P615">
            <v>999999999</v>
          </cell>
          <cell r="Q615"/>
          <cell r="R615"/>
          <cell r="S615"/>
          <cell r="T615"/>
          <cell r="U615"/>
          <cell r="V615"/>
          <cell r="W615"/>
          <cell r="X615"/>
          <cell r="Y615"/>
          <cell r="Z615"/>
          <cell r="AA615"/>
          <cell r="AB615"/>
          <cell r="AC615"/>
          <cell r="AD615"/>
        </row>
        <row r="616">
          <cell r="P616">
            <v>999999999</v>
          </cell>
          <cell r="Q616"/>
          <cell r="R616"/>
          <cell r="S616"/>
          <cell r="T616"/>
          <cell r="U616"/>
          <cell r="V616"/>
          <cell r="W616"/>
          <cell r="X616"/>
          <cell r="Y616"/>
          <cell r="Z616"/>
          <cell r="AA616"/>
          <cell r="AB616"/>
          <cell r="AC616"/>
          <cell r="AD616"/>
        </row>
        <row r="617">
          <cell r="P617">
            <v>999999999</v>
          </cell>
          <cell r="Q617"/>
          <cell r="R617"/>
          <cell r="S617"/>
          <cell r="T617"/>
          <cell r="U617"/>
          <cell r="V617"/>
          <cell r="W617"/>
          <cell r="X617"/>
          <cell r="Y617"/>
          <cell r="Z617"/>
          <cell r="AA617"/>
          <cell r="AB617"/>
          <cell r="AC617"/>
          <cell r="AD617"/>
        </row>
        <row r="618">
          <cell r="P618">
            <v>999999999</v>
          </cell>
          <cell r="Q618"/>
          <cell r="R618"/>
          <cell r="S618"/>
          <cell r="T618"/>
          <cell r="U618"/>
          <cell r="V618"/>
          <cell r="W618"/>
          <cell r="X618"/>
          <cell r="Y618"/>
          <cell r="Z618"/>
          <cell r="AA618"/>
          <cell r="AB618"/>
          <cell r="AC618"/>
          <cell r="AD618"/>
        </row>
        <row r="619">
          <cell r="P619">
            <v>999999999</v>
          </cell>
          <cell r="Q619"/>
          <cell r="R619"/>
          <cell r="S619"/>
          <cell r="T619"/>
          <cell r="U619"/>
          <cell r="V619"/>
          <cell r="W619"/>
          <cell r="X619"/>
          <cell r="Y619"/>
          <cell r="Z619"/>
          <cell r="AA619"/>
          <cell r="AB619"/>
          <cell r="AC619"/>
          <cell r="AD619"/>
        </row>
        <row r="620">
          <cell r="P620">
            <v>999999999</v>
          </cell>
          <cell r="Q620"/>
          <cell r="R620"/>
          <cell r="S620"/>
          <cell r="T620"/>
          <cell r="U620"/>
          <cell r="V620"/>
          <cell r="W620"/>
          <cell r="X620"/>
          <cell r="Y620"/>
          <cell r="Z620"/>
          <cell r="AA620"/>
          <cell r="AB620"/>
          <cell r="AC620"/>
          <cell r="AD620"/>
        </row>
        <row r="621">
          <cell r="P621">
            <v>999999999</v>
          </cell>
          <cell r="Q621"/>
          <cell r="R621"/>
          <cell r="S621"/>
          <cell r="T621"/>
          <cell r="U621"/>
          <cell r="V621"/>
          <cell r="W621"/>
          <cell r="X621"/>
          <cell r="Y621"/>
          <cell r="Z621"/>
          <cell r="AA621"/>
          <cell r="AB621"/>
          <cell r="AC621"/>
          <cell r="AD621"/>
        </row>
        <row r="622">
          <cell r="P622">
            <v>999999999</v>
          </cell>
          <cell r="Q622"/>
          <cell r="R622"/>
          <cell r="S622"/>
          <cell r="T622"/>
          <cell r="U622"/>
          <cell r="V622"/>
          <cell r="W622"/>
          <cell r="X622"/>
          <cell r="Y622"/>
          <cell r="Z622"/>
          <cell r="AA622"/>
          <cell r="AB622"/>
          <cell r="AC622"/>
          <cell r="AD622"/>
        </row>
        <row r="623">
          <cell r="P623">
            <v>999999999</v>
          </cell>
          <cell r="Q623"/>
          <cell r="R623"/>
          <cell r="S623"/>
          <cell r="T623"/>
          <cell r="U623"/>
          <cell r="V623"/>
          <cell r="W623"/>
          <cell r="X623"/>
          <cell r="Y623"/>
          <cell r="Z623"/>
          <cell r="AA623"/>
          <cell r="AB623"/>
          <cell r="AC623"/>
          <cell r="AD623"/>
        </row>
        <row r="624">
          <cell r="P624">
            <v>999999999</v>
          </cell>
          <cell r="Q624"/>
          <cell r="R624"/>
          <cell r="S624"/>
          <cell r="T624"/>
          <cell r="U624"/>
          <cell r="V624"/>
          <cell r="W624"/>
          <cell r="X624"/>
          <cell r="Y624"/>
          <cell r="Z624"/>
          <cell r="AA624"/>
          <cell r="AB624"/>
          <cell r="AC624"/>
          <cell r="AD624"/>
        </row>
        <row r="625">
          <cell r="P625">
            <v>999999999</v>
          </cell>
          <cell r="Q625"/>
          <cell r="R625"/>
          <cell r="S625"/>
          <cell r="T625"/>
          <cell r="U625"/>
          <cell r="V625"/>
          <cell r="W625"/>
          <cell r="X625"/>
          <cell r="Y625"/>
          <cell r="Z625"/>
          <cell r="AA625"/>
          <cell r="AB625"/>
          <cell r="AC625"/>
          <cell r="AD625"/>
        </row>
        <row r="626">
          <cell r="P626">
            <v>999999999</v>
          </cell>
          <cell r="Q626"/>
          <cell r="R626"/>
          <cell r="S626"/>
          <cell r="T626"/>
          <cell r="U626"/>
          <cell r="V626"/>
          <cell r="W626"/>
          <cell r="X626"/>
          <cell r="Y626"/>
          <cell r="Z626"/>
          <cell r="AA626"/>
          <cell r="AB626"/>
          <cell r="AC626"/>
          <cell r="AD626"/>
        </row>
        <row r="627">
          <cell r="P627">
            <v>999999999</v>
          </cell>
          <cell r="Q627"/>
          <cell r="R627"/>
          <cell r="S627"/>
          <cell r="T627"/>
          <cell r="U627"/>
          <cell r="V627"/>
          <cell r="W627"/>
          <cell r="X627"/>
          <cell r="Y627"/>
          <cell r="Z627"/>
          <cell r="AA627"/>
          <cell r="AB627"/>
          <cell r="AC627"/>
          <cell r="AD627"/>
        </row>
        <row r="628">
          <cell r="P628">
            <v>999999999</v>
          </cell>
          <cell r="Q628"/>
          <cell r="R628"/>
          <cell r="S628"/>
          <cell r="T628"/>
          <cell r="U628"/>
          <cell r="V628"/>
          <cell r="W628"/>
          <cell r="X628"/>
          <cell r="Y628"/>
          <cell r="Z628"/>
          <cell r="AA628"/>
          <cell r="AB628"/>
          <cell r="AC628"/>
          <cell r="AD628"/>
        </row>
        <row r="629">
          <cell r="P629">
            <v>999999999</v>
          </cell>
          <cell r="Q629"/>
          <cell r="R629"/>
          <cell r="S629"/>
          <cell r="T629"/>
          <cell r="U629"/>
          <cell r="V629"/>
          <cell r="W629"/>
          <cell r="X629"/>
          <cell r="Y629"/>
          <cell r="Z629"/>
          <cell r="AA629"/>
          <cell r="AB629"/>
          <cell r="AC629"/>
          <cell r="AD629"/>
        </row>
        <row r="630">
          <cell r="P630">
            <v>999999999</v>
          </cell>
          <cell r="Q630"/>
          <cell r="R630"/>
          <cell r="S630"/>
          <cell r="T630"/>
          <cell r="U630"/>
          <cell r="V630"/>
          <cell r="W630"/>
          <cell r="X630"/>
          <cell r="Y630"/>
          <cell r="Z630"/>
          <cell r="AA630"/>
          <cell r="AB630"/>
          <cell r="AC630"/>
          <cell r="AD630"/>
        </row>
        <row r="631">
          <cell r="P631">
            <v>999999999</v>
          </cell>
          <cell r="Q631"/>
          <cell r="R631"/>
          <cell r="S631"/>
          <cell r="T631"/>
          <cell r="U631"/>
          <cell r="V631"/>
          <cell r="W631"/>
          <cell r="X631"/>
          <cell r="Y631"/>
          <cell r="Z631"/>
          <cell r="AA631"/>
          <cell r="AB631"/>
          <cell r="AC631"/>
          <cell r="AD631"/>
        </row>
        <row r="632">
          <cell r="P632">
            <v>999999999</v>
          </cell>
          <cell r="Q632"/>
          <cell r="R632"/>
          <cell r="S632"/>
          <cell r="T632"/>
          <cell r="U632"/>
          <cell r="V632"/>
          <cell r="W632"/>
          <cell r="X632"/>
          <cell r="Y632"/>
          <cell r="Z632"/>
          <cell r="AA632"/>
          <cell r="AB632"/>
          <cell r="AC632"/>
          <cell r="AD632"/>
        </row>
        <row r="633">
          <cell r="P633">
            <v>999999999</v>
          </cell>
          <cell r="Q633"/>
          <cell r="R633"/>
          <cell r="S633"/>
          <cell r="T633"/>
          <cell r="U633"/>
          <cell r="V633"/>
          <cell r="W633"/>
          <cell r="X633"/>
          <cell r="Y633"/>
          <cell r="Z633"/>
          <cell r="AA633"/>
          <cell r="AB633"/>
          <cell r="AC633"/>
          <cell r="AD633"/>
        </row>
        <row r="634">
          <cell r="P634">
            <v>999999999</v>
          </cell>
          <cell r="Q634"/>
          <cell r="R634"/>
          <cell r="S634"/>
          <cell r="T634"/>
          <cell r="U634"/>
          <cell r="V634"/>
          <cell r="W634"/>
          <cell r="X634"/>
          <cell r="Y634"/>
          <cell r="Z634"/>
          <cell r="AA634"/>
          <cell r="AB634"/>
          <cell r="AC634"/>
          <cell r="AD634"/>
        </row>
        <row r="635">
          <cell r="P635">
            <v>999999999</v>
          </cell>
          <cell r="Q635"/>
          <cell r="R635"/>
          <cell r="S635"/>
          <cell r="T635"/>
          <cell r="U635"/>
          <cell r="V635"/>
          <cell r="W635"/>
          <cell r="X635"/>
          <cell r="Y635"/>
          <cell r="Z635"/>
          <cell r="AA635"/>
          <cell r="AB635"/>
          <cell r="AC635"/>
          <cell r="AD635"/>
        </row>
        <row r="636">
          <cell r="P636">
            <v>999999999</v>
          </cell>
          <cell r="Q636"/>
          <cell r="R636"/>
          <cell r="S636"/>
          <cell r="T636"/>
          <cell r="U636"/>
          <cell r="V636"/>
          <cell r="W636"/>
          <cell r="X636"/>
          <cell r="Y636"/>
          <cell r="Z636"/>
          <cell r="AA636"/>
          <cell r="AB636"/>
          <cell r="AC636"/>
          <cell r="AD636"/>
        </row>
        <row r="637">
          <cell r="P637">
            <v>999999999</v>
          </cell>
          <cell r="Q637"/>
          <cell r="R637"/>
          <cell r="S637"/>
          <cell r="T637"/>
          <cell r="U637"/>
          <cell r="V637"/>
          <cell r="W637"/>
          <cell r="X637"/>
          <cell r="Y637"/>
          <cell r="Z637"/>
          <cell r="AA637"/>
          <cell r="AB637"/>
          <cell r="AC637"/>
          <cell r="AD637"/>
        </row>
        <row r="638">
          <cell r="P638">
            <v>999999999</v>
          </cell>
          <cell r="Q638"/>
          <cell r="R638"/>
          <cell r="S638"/>
          <cell r="T638"/>
          <cell r="U638"/>
          <cell r="V638"/>
          <cell r="W638"/>
          <cell r="X638"/>
          <cell r="Y638"/>
          <cell r="Z638"/>
          <cell r="AA638"/>
          <cell r="AB638"/>
          <cell r="AC638"/>
          <cell r="AD638"/>
        </row>
        <row r="639">
          <cell r="P639">
            <v>999999999</v>
          </cell>
          <cell r="Q639"/>
          <cell r="R639"/>
          <cell r="S639"/>
          <cell r="T639"/>
          <cell r="U639"/>
          <cell r="V639"/>
          <cell r="W639"/>
          <cell r="X639"/>
          <cell r="Y639"/>
          <cell r="Z639"/>
          <cell r="AA639"/>
          <cell r="AB639"/>
          <cell r="AC639"/>
          <cell r="AD639"/>
        </row>
        <row r="640">
          <cell r="P640">
            <v>999999999</v>
          </cell>
          <cell r="Q640"/>
          <cell r="R640"/>
          <cell r="S640"/>
          <cell r="T640"/>
          <cell r="U640"/>
          <cell r="V640"/>
          <cell r="W640"/>
          <cell r="X640"/>
          <cell r="Y640"/>
          <cell r="Z640"/>
          <cell r="AA640"/>
          <cell r="AB640"/>
          <cell r="AC640"/>
          <cell r="AD640"/>
        </row>
        <row r="641">
          <cell r="P641">
            <v>999999999</v>
          </cell>
          <cell r="Q641"/>
          <cell r="R641"/>
          <cell r="S641"/>
          <cell r="T641"/>
          <cell r="U641"/>
          <cell r="V641"/>
          <cell r="W641"/>
          <cell r="X641"/>
          <cell r="Y641"/>
          <cell r="Z641"/>
          <cell r="AA641"/>
          <cell r="AB641"/>
          <cell r="AC641"/>
          <cell r="AD641"/>
        </row>
        <row r="642">
          <cell r="P642">
            <v>999999999</v>
          </cell>
          <cell r="Q642"/>
          <cell r="R642"/>
          <cell r="S642"/>
          <cell r="T642"/>
          <cell r="U642"/>
          <cell r="V642"/>
          <cell r="W642"/>
          <cell r="X642"/>
          <cell r="Y642"/>
          <cell r="Z642"/>
          <cell r="AA642"/>
          <cell r="AB642"/>
          <cell r="AC642"/>
          <cell r="AD642"/>
        </row>
        <row r="643">
          <cell r="P643">
            <v>999999999</v>
          </cell>
          <cell r="Q643"/>
          <cell r="R643"/>
          <cell r="S643"/>
          <cell r="T643"/>
          <cell r="U643"/>
          <cell r="V643"/>
          <cell r="W643"/>
          <cell r="X643"/>
          <cell r="Y643"/>
          <cell r="Z643"/>
          <cell r="AA643"/>
          <cell r="AB643"/>
          <cell r="AC643"/>
          <cell r="AD643"/>
        </row>
        <row r="644">
          <cell r="P644">
            <v>999999999</v>
          </cell>
          <cell r="Q644"/>
          <cell r="R644"/>
          <cell r="S644"/>
          <cell r="T644"/>
          <cell r="U644"/>
          <cell r="V644"/>
          <cell r="W644"/>
          <cell r="X644"/>
          <cell r="Y644"/>
          <cell r="Z644"/>
          <cell r="AA644"/>
          <cell r="AB644"/>
          <cell r="AC644"/>
          <cell r="AD644"/>
        </row>
        <row r="645">
          <cell r="P645">
            <v>999999999</v>
          </cell>
          <cell r="Q645"/>
          <cell r="R645"/>
          <cell r="S645"/>
          <cell r="T645"/>
          <cell r="U645"/>
          <cell r="V645"/>
          <cell r="W645"/>
          <cell r="X645"/>
          <cell r="Y645"/>
          <cell r="Z645"/>
          <cell r="AA645"/>
          <cell r="AB645"/>
          <cell r="AC645"/>
          <cell r="AD645"/>
        </row>
        <row r="646">
          <cell r="P646">
            <v>999999999</v>
          </cell>
          <cell r="Q646"/>
          <cell r="R646"/>
          <cell r="S646"/>
          <cell r="T646"/>
          <cell r="U646"/>
          <cell r="V646"/>
          <cell r="W646"/>
          <cell r="X646"/>
          <cell r="Y646"/>
          <cell r="Z646"/>
          <cell r="AA646"/>
          <cell r="AB646"/>
          <cell r="AC646"/>
          <cell r="AD646"/>
        </row>
        <row r="647">
          <cell r="P647">
            <v>999999999</v>
          </cell>
          <cell r="Q647"/>
          <cell r="R647"/>
          <cell r="S647"/>
          <cell r="T647"/>
          <cell r="U647"/>
          <cell r="V647"/>
          <cell r="W647"/>
          <cell r="X647"/>
          <cell r="Y647"/>
          <cell r="Z647"/>
          <cell r="AA647"/>
          <cell r="AB647"/>
          <cell r="AC647"/>
          <cell r="AD647"/>
        </row>
        <row r="648">
          <cell r="P648">
            <v>999999999</v>
          </cell>
          <cell r="Q648"/>
          <cell r="R648"/>
          <cell r="S648"/>
          <cell r="T648"/>
          <cell r="U648"/>
          <cell r="V648"/>
          <cell r="W648"/>
          <cell r="X648"/>
          <cell r="Y648"/>
          <cell r="Z648"/>
          <cell r="AA648"/>
          <cell r="AB648"/>
          <cell r="AC648"/>
          <cell r="AD648"/>
        </row>
        <row r="649">
          <cell r="P649">
            <v>999999999</v>
          </cell>
          <cell r="Q649"/>
          <cell r="R649"/>
          <cell r="S649"/>
          <cell r="T649"/>
          <cell r="U649"/>
          <cell r="V649"/>
          <cell r="W649"/>
          <cell r="X649"/>
          <cell r="Y649"/>
          <cell r="Z649"/>
          <cell r="AA649"/>
          <cell r="AB649"/>
          <cell r="AC649"/>
          <cell r="AD649"/>
        </row>
        <row r="650">
          <cell r="P650">
            <v>999999999</v>
          </cell>
          <cell r="Q650"/>
          <cell r="R650"/>
          <cell r="S650"/>
          <cell r="T650"/>
          <cell r="U650"/>
          <cell r="V650"/>
          <cell r="W650"/>
          <cell r="X650"/>
          <cell r="Y650"/>
          <cell r="Z650"/>
          <cell r="AA650"/>
          <cell r="AB650"/>
          <cell r="AC650"/>
          <cell r="AD650"/>
        </row>
        <row r="651">
          <cell r="P651">
            <v>999999999</v>
          </cell>
          <cell r="Q651"/>
          <cell r="R651"/>
          <cell r="S651"/>
          <cell r="T651"/>
          <cell r="U651"/>
          <cell r="V651"/>
          <cell r="W651"/>
          <cell r="X651"/>
          <cell r="Y651"/>
          <cell r="Z651"/>
          <cell r="AA651"/>
          <cell r="AB651"/>
          <cell r="AC651"/>
          <cell r="AD651"/>
        </row>
        <row r="652">
          <cell r="P652">
            <v>999999999</v>
          </cell>
          <cell r="Q652"/>
          <cell r="R652"/>
          <cell r="S652"/>
          <cell r="T652"/>
          <cell r="U652"/>
          <cell r="V652"/>
          <cell r="W652"/>
          <cell r="X652"/>
          <cell r="Y652"/>
          <cell r="Z652"/>
          <cell r="AA652"/>
          <cell r="AB652"/>
          <cell r="AC652"/>
          <cell r="AD652"/>
        </row>
        <row r="653">
          <cell r="P653">
            <v>999999999</v>
          </cell>
          <cell r="Q653"/>
          <cell r="R653"/>
          <cell r="S653"/>
          <cell r="T653"/>
          <cell r="U653"/>
          <cell r="V653"/>
          <cell r="W653"/>
          <cell r="X653"/>
          <cell r="Y653"/>
          <cell r="Z653"/>
          <cell r="AA653"/>
          <cell r="AB653"/>
          <cell r="AC653"/>
          <cell r="AD653"/>
        </row>
        <row r="654">
          <cell r="P654">
            <v>999999999</v>
          </cell>
          <cell r="Q654"/>
          <cell r="R654"/>
          <cell r="S654"/>
          <cell r="T654"/>
          <cell r="U654"/>
          <cell r="V654"/>
          <cell r="W654"/>
          <cell r="X654"/>
          <cell r="Y654"/>
          <cell r="Z654"/>
          <cell r="AA654"/>
          <cell r="AB654"/>
          <cell r="AC654"/>
          <cell r="AD654"/>
        </row>
        <row r="655">
          <cell r="P655">
            <v>999999999</v>
          </cell>
          <cell r="Q655"/>
          <cell r="R655"/>
          <cell r="S655"/>
          <cell r="T655"/>
          <cell r="U655"/>
          <cell r="V655"/>
          <cell r="W655"/>
          <cell r="X655"/>
          <cell r="Y655"/>
          <cell r="Z655"/>
          <cell r="AA655"/>
          <cell r="AB655"/>
          <cell r="AC655"/>
          <cell r="AD655"/>
        </row>
        <row r="656">
          <cell r="P656">
            <v>999999999</v>
          </cell>
          <cell r="Q656"/>
          <cell r="R656"/>
          <cell r="S656"/>
          <cell r="T656"/>
          <cell r="U656"/>
          <cell r="V656"/>
          <cell r="W656"/>
          <cell r="X656"/>
          <cell r="Y656"/>
          <cell r="Z656"/>
          <cell r="AA656"/>
          <cell r="AB656"/>
          <cell r="AC656"/>
          <cell r="AD656"/>
        </row>
        <row r="657">
          <cell r="P657">
            <v>999999999</v>
          </cell>
          <cell r="Q657"/>
          <cell r="R657"/>
          <cell r="S657"/>
          <cell r="T657"/>
          <cell r="U657"/>
          <cell r="V657"/>
          <cell r="W657"/>
          <cell r="X657"/>
          <cell r="Y657"/>
          <cell r="Z657"/>
          <cell r="AA657"/>
          <cell r="AB657"/>
          <cell r="AC657"/>
          <cell r="AD657"/>
        </row>
        <row r="658">
          <cell r="P658">
            <v>999999999</v>
          </cell>
          <cell r="Q658"/>
          <cell r="R658"/>
          <cell r="S658"/>
          <cell r="T658"/>
          <cell r="U658"/>
          <cell r="V658"/>
          <cell r="W658"/>
          <cell r="X658"/>
          <cell r="Y658"/>
          <cell r="Z658"/>
          <cell r="AA658"/>
          <cell r="AB658"/>
          <cell r="AC658"/>
          <cell r="AD658"/>
        </row>
        <row r="659">
          <cell r="P659">
            <v>999999999</v>
          </cell>
          <cell r="Q659"/>
          <cell r="R659"/>
          <cell r="S659"/>
          <cell r="T659"/>
          <cell r="U659"/>
          <cell r="V659"/>
          <cell r="W659"/>
          <cell r="X659"/>
          <cell r="Y659"/>
          <cell r="Z659"/>
          <cell r="AA659"/>
          <cell r="AB659"/>
          <cell r="AC659"/>
          <cell r="AD659"/>
        </row>
        <row r="660">
          <cell r="P660">
            <v>999999999</v>
          </cell>
          <cell r="Q660"/>
          <cell r="R660"/>
          <cell r="S660"/>
          <cell r="T660"/>
          <cell r="U660"/>
          <cell r="V660"/>
          <cell r="W660"/>
          <cell r="X660"/>
          <cell r="Y660"/>
          <cell r="Z660"/>
          <cell r="AA660"/>
          <cell r="AB660"/>
          <cell r="AC660"/>
          <cell r="AD660"/>
        </row>
        <row r="661">
          <cell r="P661">
            <v>999999999</v>
          </cell>
          <cell r="Q661"/>
          <cell r="R661"/>
          <cell r="S661"/>
          <cell r="T661"/>
          <cell r="U661"/>
          <cell r="V661"/>
          <cell r="W661"/>
          <cell r="X661"/>
          <cell r="Y661"/>
          <cell r="Z661"/>
          <cell r="AA661"/>
          <cell r="AB661"/>
          <cell r="AC661"/>
          <cell r="AD661"/>
        </row>
        <row r="662">
          <cell r="P662">
            <v>999999999</v>
          </cell>
          <cell r="Q662"/>
          <cell r="R662"/>
          <cell r="S662"/>
          <cell r="T662"/>
          <cell r="U662"/>
          <cell r="V662"/>
          <cell r="W662"/>
          <cell r="X662"/>
          <cell r="Y662"/>
          <cell r="Z662"/>
          <cell r="AA662"/>
          <cell r="AB662"/>
          <cell r="AC662"/>
          <cell r="AD662"/>
        </row>
        <row r="663">
          <cell r="P663">
            <v>999999999</v>
          </cell>
          <cell r="Q663"/>
          <cell r="R663"/>
          <cell r="S663"/>
          <cell r="T663"/>
          <cell r="U663"/>
          <cell r="V663"/>
          <cell r="W663"/>
          <cell r="X663"/>
          <cell r="Y663"/>
          <cell r="Z663"/>
          <cell r="AA663"/>
          <cell r="AB663"/>
          <cell r="AC663"/>
          <cell r="AD663"/>
        </row>
        <row r="664">
          <cell r="P664">
            <v>999999999</v>
          </cell>
          <cell r="Q664"/>
          <cell r="R664"/>
          <cell r="S664"/>
          <cell r="T664"/>
          <cell r="U664"/>
          <cell r="V664"/>
          <cell r="W664"/>
          <cell r="X664"/>
          <cell r="Y664"/>
          <cell r="Z664"/>
          <cell r="AA664"/>
          <cell r="AB664"/>
          <cell r="AC664"/>
          <cell r="AD664"/>
        </row>
        <row r="665">
          <cell r="P665">
            <v>999999999</v>
          </cell>
          <cell r="Q665"/>
          <cell r="R665"/>
          <cell r="S665"/>
          <cell r="T665"/>
          <cell r="U665"/>
          <cell r="V665"/>
          <cell r="W665"/>
          <cell r="X665"/>
          <cell r="Y665"/>
          <cell r="Z665"/>
          <cell r="AA665"/>
          <cell r="AB665"/>
          <cell r="AC665"/>
          <cell r="AD665"/>
        </row>
        <row r="666">
          <cell r="P666">
            <v>999999999</v>
          </cell>
          <cell r="Q666"/>
          <cell r="R666"/>
          <cell r="S666"/>
          <cell r="T666"/>
          <cell r="U666"/>
          <cell r="V666"/>
          <cell r="W666"/>
          <cell r="X666"/>
          <cell r="Y666"/>
          <cell r="Z666"/>
          <cell r="AA666"/>
          <cell r="AB666"/>
          <cell r="AC666"/>
          <cell r="AD666"/>
        </row>
        <row r="667">
          <cell r="P667">
            <v>999999999</v>
          </cell>
          <cell r="Q667"/>
          <cell r="R667"/>
          <cell r="S667"/>
          <cell r="T667"/>
          <cell r="U667"/>
          <cell r="V667"/>
          <cell r="W667"/>
          <cell r="X667"/>
          <cell r="Y667"/>
          <cell r="Z667"/>
          <cell r="AA667"/>
          <cell r="AB667"/>
          <cell r="AC667"/>
          <cell r="AD667"/>
        </row>
        <row r="668">
          <cell r="P668">
            <v>999999999</v>
          </cell>
          <cell r="Q668"/>
          <cell r="R668"/>
          <cell r="S668"/>
          <cell r="T668"/>
          <cell r="U668"/>
          <cell r="V668"/>
          <cell r="W668"/>
          <cell r="X668"/>
          <cell r="Y668"/>
          <cell r="Z668"/>
          <cell r="AA668"/>
          <cell r="AB668"/>
          <cell r="AC668"/>
          <cell r="AD668"/>
        </row>
        <row r="669">
          <cell r="P669">
            <v>999999999</v>
          </cell>
          <cell r="Q669"/>
          <cell r="R669"/>
          <cell r="S669"/>
          <cell r="T669"/>
          <cell r="U669"/>
          <cell r="V669"/>
          <cell r="W669"/>
          <cell r="X669"/>
          <cell r="Y669"/>
          <cell r="Z669"/>
          <cell r="AA669"/>
          <cell r="AB669"/>
          <cell r="AC669"/>
          <cell r="AD669"/>
        </row>
        <row r="670">
          <cell r="P670">
            <v>999999999</v>
          </cell>
          <cell r="Q670"/>
          <cell r="R670"/>
          <cell r="S670"/>
          <cell r="T670"/>
          <cell r="U670"/>
          <cell r="V670"/>
          <cell r="W670"/>
          <cell r="X670"/>
          <cell r="Y670"/>
          <cell r="Z670"/>
          <cell r="AA670"/>
          <cell r="AB670"/>
          <cell r="AC670"/>
          <cell r="AD670"/>
        </row>
        <row r="671">
          <cell r="P671">
            <v>999999999</v>
          </cell>
          <cell r="Q671"/>
          <cell r="R671"/>
          <cell r="S671"/>
          <cell r="T671"/>
          <cell r="U671"/>
          <cell r="V671"/>
          <cell r="W671"/>
          <cell r="X671"/>
          <cell r="Y671"/>
          <cell r="Z671"/>
          <cell r="AA671"/>
          <cell r="AB671"/>
          <cell r="AC671"/>
          <cell r="AD671"/>
        </row>
        <row r="672">
          <cell r="P672">
            <v>999999999</v>
          </cell>
          <cell r="Q672"/>
          <cell r="R672"/>
          <cell r="S672"/>
          <cell r="T672"/>
          <cell r="U672"/>
          <cell r="V672"/>
          <cell r="W672"/>
          <cell r="X672"/>
          <cell r="Y672"/>
          <cell r="Z672"/>
          <cell r="AA672"/>
          <cell r="AB672"/>
          <cell r="AC672"/>
          <cell r="AD672"/>
        </row>
        <row r="673">
          <cell r="P673">
            <v>999999999</v>
          </cell>
          <cell r="Q673"/>
          <cell r="R673"/>
          <cell r="S673"/>
          <cell r="T673"/>
          <cell r="U673"/>
          <cell r="V673"/>
          <cell r="W673"/>
          <cell r="X673"/>
          <cell r="Y673"/>
          <cell r="Z673"/>
          <cell r="AA673"/>
          <cell r="AB673"/>
          <cell r="AC673"/>
          <cell r="AD673"/>
        </row>
        <row r="674">
          <cell r="P674">
            <v>999999999</v>
          </cell>
          <cell r="Q674"/>
          <cell r="R674"/>
          <cell r="S674"/>
          <cell r="T674"/>
          <cell r="U674"/>
          <cell r="V674"/>
          <cell r="W674"/>
          <cell r="X674"/>
          <cell r="Y674"/>
          <cell r="Z674"/>
          <cell r="AA674"/>
          <cell r="AB674"/>
          <cell r="AC674"/>
          <cell r="AD674"/>
        </row>
        <row r="675">
          <cell r="P675">
            <v>999999999</v>
          </cell>
          <cell r="Q675"/>
          <cell r="R675"/>
          <cell r="S675"/>
          <cell r="T675"/>
          <cell r="U675"/>
          <cell r="V675"/>
          <cell r="W675"/>
          <cell r="X675"/>
          <cell r="Y675"/>
          <cell r="Z675"/>
          <cell r="AA675"/>
          <cell r="AB675"/>
          <cell r="AC675"/>
          <cell r="AD675"/>
        </row>
        <row r="676">
          <cell r="P676">
            <v>999999999</v>
          </cell>
          <cell r="Q676"/>
          <cell r="R676"/>
          <cell r="S676"/>
          <cell r="T676"/>
          <cell r="U676"/>
          <cell r="V676"/>
          <cell r="W676"/>
          <cell r="X676"/>
          <cell r="Y676"/>
          <cell r="Z676"/>
          <cell r="AA676"/>
          <cell r="AB676"/>
          <cell r="AC676"/>
          <cell r="AD676"/>
        </row>
        <row r="677">
          <cell r="P677">
            <v>999999999</v>
          </cell>
          <cell r="Q677"/>
          <cell r="R677"/>
          <cell r="S677"/>
          <cell r="T677"/>
          <cell r="U677"/>
          <cell r="V677"/>
          <cell r="W677"/>
          <cell r="X677"/>
          <cell r="Y677"/>
          <cell r="Z677"/>
          <cell r="AA677"/>
          <cell r="AB677"/>
          <cell r="AC677"/>
          <cell r="AD677"/>
        </row>
        <row r="678">
          <cell r="P678">
            <v>999999999</v>
          </cell>
          <cell r="Q678"/>
          <cell r="R678"/>
          <cell r="S678"/>
          <cell r="T678"/>
          <cell r="U678"/>
          <cell r="V678"/>
          <cell r="W678"/>
          <cell r="X678"/>
          <cell r="Y678"/>
          <cell r="Z678"/>
          <cell r="AA678"/>
          <cell r="AB678"/>
          <cell r="AC678"/>
          <cell r="AD678"/>
        </row>
        <row r="679">
          <cell r="P679">
            <v>999999999</v>
          </cell>
          <cell r="Q679"/>
          <cell r="R679"/>
          <cell r="S679"/>
          <cell r="T679"/>
          <cell r="U679"/>
          <cell r="V679"/>
          <cell r="W679"/>
          <cell r="X679"/>
          <cell r="Y679"/>
          <cell r="Z679"/>
          <cell r="AA679"/>
          <cell r="AB679"/>
          <cell r="AC679"/>
          <cell r="AD679"/>
        </row>
        <row r="680">
          <cell r="P680">
            <v>999999999</v>
          </cell>
          <cell r="Q680"/>
          <cell r="R680"/>
          <cell r="S680"/>
          <cell r="T680"/>
          <cell r="U680"/>
          <cell r="V680"/>
          <cell r="W680"/>
          <cell r="X680"/>
          <cell r="Y680"/>
          <cell r="Z680"/>
          <cell r="AA680"/>
          <cell r="AB680"/>
          <cell r="AC680"/>
          <cell r="AD680"/>
        </row>
        <row r="681">
          <cell r="P681">
            <v>999999999</v>
          </cell>
          <cell r="Q681"/>
          <cell r="R681"/>
          <cell r="S681"/>
          <cell r="T681"/>
          <cell r="U681"/>
          <cell r="V681"/>
          <cell r="W681"/>
          <cell r="X681"/>
          <cell r="Y681"/>
          <cell r="Z681"/>
          <cell r="AA681"/>
          <cell r="AB681"/>
          <cell r="AC681"/>
          <cell r="AD681"/>
        </row>
        <row r="682">
          <cell r="P682">
            <v>999999999</v>
          </cell>
          <cell r="Q682"/>
          <cell r="R682"/>
          <cell r="S682"/>
          <cell r="T682"/>
          <cell r="U682"/>
          <cell r="V682"/>
          <cell r="W682"/>
          <cell r="X682"/>
          <cell r="Y682"/>
          <cell r="Z682"/>
          <cell r="AA682"/>
          <cell r="AB682"/>
          <cell r="AC682"/>
          <cell r="AD682"/>
        </row>
        <row r="683">
          <cell r="P683">
            <v>999999999</v>
          </cell>
          <cell r="Q683"/>
          <cell r="R683"/>
          <cell r="S683"/>
          <cell r="T683"/>
          <cell r="U683"/>
          <cell r="V683"/>
          <cell r="W683"/>
          <cell r="X683"/>
          <cell r="Y683"/>
          <cell r="Z683"/>
          <cell r="AA683"/>
          <cell r="AB683"/>
          <cell r="AC683"/>
          <cell r="AD683"/>
        </row>
        <row r="684">
          <cell r="P684">
            <v>999999999</v>
          </cell>
          <cell r="Q684"/>
          <cell r="R684"/>
          <cell r="S684"/>
          <cell r="T684"/>
          <cell r="U684"/>
          <cell r="V684"/>
          <cell r="W684"/>
          <cell r="X684"/>
          <cell r="Y684"/>
          <cell r="Z684"/>
          <cell r="AA684"/>
          <cell r="AB684"/>
          <cell r="AC684"/>
          <cell r="AD684"/>
        </row>
        <row r="685">
          <cell r="P685">
            <v>999999999</v>
          </cell>
          <cell r="Q685"/>
          <cell r="R685"/>
          <cell r="S685"/>
          <cell r="T685"/>
          <cell r="U685"/>
          <cell r="V685"/>
          <cell r="W685"/>
          <cell r="X685"/>
          <cell r="Y685"/>
          <cell r="Z685"/>
          <cell r="AA685"/>
          <cell r="AB685"/>
          <cell r="AC685"/>
          <cell r="AD685"/>
        </row>
        <row r="686">
          <cell r="P686">
            <v>999999999</v>
          </cell>
          <cell r="Q686"/>
          <cell r="R686"/>
          <cell r="S686"/>
          <cell r="T686"/>
          <cell r="U686"/>
          <cell r="V686"/>
          <cell r="W686"/>
          <cell r="X686"/>
          <cell r="Y686"/>
          <cell r="Z686"/>
          <cell r="AA686"/>
          <cell r="AB686"/>
          <cell r="AC686"/>
          <cell r="AD686"/>
        </row>
        <row r="687">
          <cell r="P687">
            <v>999999999</v>
          </cell>
          <cell r="Q687"/>
          <cell r="R687"/>
          <cell r="S687"/>
          <cell r="T687"/>
          <cell r="U687"/>
          <cell r="V687"/>
          <cell r="W687"/>
          <cell r="X687"/>
          <cell r="Y687"/>
          <cell r="Z687"/>
          <cell r="AA687"/>
          <cell r="AB687"/>
          <cell r="AC687"/>
          <cell r="AD687"/>
        </row>
        <row r="688">
          <cell r="P688">
            <v>999999999</v>
          </cell>
          <cell r="Q688"/>
          <cell r="R688"/>
          <cell r="S688"/>
          <cell r="T688"/>
          <cell r="U688"/>
          <cell r="V688"/>
          <cell r="W688"/>
          <cell r="X688"/>
          <cell r="Y688"/>
          <cell r="Z688"/>
          <cell r="AA688"/>
          <cell r="AB688"/>
          <cell r="AC688"/>
          <cell r="AD688"/>
        </row>
        <row r="689">
          <cell r="P689">
            <v>999999999</v>
          </cell>
          <cell r="Q689"/>
          <cell r="R689"/>
          <cell r="S689"/>
          <cell r="T689"/>
          <cell r="U689"/>
          <cell r="V689"/>
          <cell r="W689"/>
          <cell r="X689"/>
          <cell r="Y689"/>
          <cell r="Z689"/>
          <cell r="AA689"/>
          <cell r="AB689"/>
          <cell r="AC689"/>
          <cell r="AD689"/>
        </row>
        <row r="690">
          <cell r="P690">
            <v>999999999</v>
          </cell>
          <cell r="Q690"/>
          <cell r="R690"/>
          <cell r="S690"/>
          <cell r="T690"/>
          <cell r="U690"/>
          <cell r="V690"/>
          <cell r="W690"/>
          <cell r="X690"/>
          <cell r="Y690"/>
          <cell r="Z690"/>
          <cell r="AA690"/>
          <cell r="AB690"/>
          <cell r="AC690"/>
          <cell r="AD690"/>
        </row>
        <row r="691">
          <cell r="P691">
            <v>999999999</v>
          </cell>
          <cell r="Q691"/>
          <cell r="R691"/>
          <cell r="S691"/>
          <cell r="T691"/>
          <cell r="U691"/>
          <cell r="V691"/>
          <cell r="W691"/>
          <cell r="X691"/>
          <cell r="Y691"/>
          <cell r="Z691"/>
          <cell r="AA691"/>
          <cell r="AB691"/>
          <cell r="AC691"/>
          <cell r="AD691"/>
        </row>
        <row r="692">
          <cell r="P692">
            <v>999999999</v>
          </cell>
          <cell r="Q692"/>
          <cell r="R692"/>
          <cell r="S692"/>
          <cell r="T692"/>
          <cell r="U692"/>
          <cell r="V692"/>
          <cell r="W692"/>
          <cell r="X692"/>
          <cell r="Y692"/>
          <cell r="Z692"/>
          <cell r="AA692"/>
          <cell r="AB692"/>
          <cell r="AC692"/>
          <cell r="AD692"/>
        </row>
        <row r="693">
          <cell r="P693">
            <v>999999999</v>
          </cell>
          <cell r="Q693"/>
          <cell r="R693"/>
          <cell r="S693"/>
          <cell r="T693"/>
          <cell r="U693"/>
          <cell r="V693"/>
          <cell r="W693"/>
          <cell r="X693"/>
          <cell r="Y693"/>
          <cell r="Z693"/>
          <cell r="AA693"/>
          <cell r="AB693"/>
          <cell r="AC693"/>
          <cell r="AD693"/>
        </row>
        <row r="694">
          <cell r="P694">
            <v>999999999</v>
          </cell>
          <cell r="Q694"/>
          <cell r="R694"/>
          <cell r="S694"/>
          <cell r="T694"/>
          <cell r="U694"/>
          <cell r="V694"/>
          <cell r="W694"/>
          <cell r="X694"/>
          <cell r="Y694"/>
          <cell r="Z694"/>
          <cell r="AA694"/>
          <cell r="AB694"/>
          <cell r="AC694"/>
          <cell r="AD694"/>
        </row>
        <row r="695">
          <cell r="P695">
            <v>999999999</v>
          </cell>
          <cell r="Q695"/>
          <cell r="R695"/>
          <cell r="S695"/>
          <cell r="T695"/>
          <cell r="U695"/>
          <cell r="V695"/>
          <cell r="W695"/>
          <cell r="X695"/>
          <cell r="Y695"/>
          <cell r="Z695"/>
          <cell r="AA695"/>
          <cell r="AB695"/>
          <cell r="AC695"/>
          <cell r="AD695"/>
        </row>
        <row r="696">
          <cell r="P696">
            <v>999999999</v>
          </cell>
          <cell r="Q696"/>
          <cell r="R696"/>
          <cell r="S696"/>
          <cell r="T696"/>
          <cell r="U696"/>
          <cell r="V696"/>
          <cell r="W696"/>
          <cell r="X696"/>
          <cell r="Y696"/>
          <cell r="Z696"/>
          <cell r="AA696"/>
          <cell r="AB696"/>
          <cell r="AC696"/>
          <cell r="AD696"/>
        </row>
        <row r="697">
          <cell r="P697">
            <v>999999999</v>
          </cell>
          <cell r="Q697"/>
          <cell r="R697"/>
          <cell r="S697"/>
          <cell r="T697"/>
          <cell r="U697"/>
          <cell r="V697"/>
          <cell r="W697"/>
          <cell r="X697"/>
          <cell r="Y697"/>
          <cell r="Z697"/>
          <cell r="AA697"/>
          <cell r="AB697"/>
          <cell r="AC697"/>
          <cell r="AD697"/>
        </row>
        <row r="698">
          <cell r="P698">
            <v>999999999</v>
          </cell>
          <cell r="Q698"/>
          <cell r="R698"/>
          <cell r="S698"/>
          <cell r="T698"/>
          <cell r="U698"/>
          <cell r="V698"/>
          <cell r="W698"/>
          <cell r="X698"/>
          <cell r="Y698"/>
          <cell r="Z698"/>
          <cell r="AA698"/>
          <cell r="AB698"/>
          <cell r="AC698"/>
          <cell r="AD698"/>
        </row>
        <row r="699">
          <cell r="P699">
            <v>999999999</v>
          </cell>
          <cell r="Q699"/>
          <cell r="R699"/>
          <cell r="S699"/>
          <cell r="T699"/>
          <cell r="U699"/>
          <cell r="V699"/>
          <cell r="W699"/>
          <cell r="X699"/>
          <cell r="Y699"/>
          <cell r="Z699"/>
          <cell r="AA699"/>
          <cell r="AB699"/>
          <cell r="AC699"/>
          <cell r="AD699"/>
        </row>
        <row r="700">
          <cell r="P700">
            <v>999999999</v>
          </cell>
          <cell r="Q700"/>
          <cell r="R700"/>
          <cell r="S700"/>
          <cell r="T700"/>
          <cell r="U700"/>
          <cell r="V700"/>
          <cell r="W700"/>
          <cell r="X700"/>
          <cell r="Y700"/>
          <cell r="Z700"/>
          <cell r="AA700"/>
          <cell r="AB700"/>
          <cell r="AC700"/>
          <cell r="AD700"/>
        </row>
        <row r="701">
          <cell r="P701">
            <v>999999999</v>
          </cell>
          <cell r="Q701"/>
          <cell r="R701"/>
          <cell r="S701"/>
          <cell r="T701"/>
          <cell r="U701"/>
          <cell r="V701"/>
          <cell r="W701"/>
          <cell r="X701"/>
          <cell r="Y701"/>
          <cell r="Z701"/>
          <cell r="AA701"/>
          <cell r="AB701"/>
          <cell r="AC701"/>
          <cell r="AD701"/>
        </row>
        <row r="702">
          <cell r="P702">
            <v>999999999</v>
          </cell>
          <cell r="Q702"/>
          <cell r="R702"/>
          <cell r="S702"/>
          <cell r="T702"/>
          <cell r="U702"/>
          <cell r="V702"/>
          <cell r="W702"/>
          <cell r="X702"/>
          <cell r="Y702"/>
          <cell r="Z702"/>
          <cell r="AA702"/>
          <cell r="AB702"/>
          <cell r="AC702"/>
          <cell r="AD702"/>
        </row>
        <row r="703">
          <cell r="P703">
            <v>999999999</v>
          </cell>
          <cell r="Q703"/>
          <cell r="R703"/>
          <cell r="S703"/>
          <cell r="T703"/>
          <cell r="U703"/>
          <cell r="V703"/>
          <cell r="W703"/>
          <cell r="X703"/>
          <cell r="Y703"/>
          <cell r="Z703"/>
          <cell r="AA703"/>
          <cell r="AB703"/>
          <cell r="AC703"/>
          <cell r="AD703"/>
        </row>
        <row r="704">
          <cell r="P704">
            <v>999999999</v>
          </cell>
          <cell r="Q704"/>
          <cell r="R704"/>
          <cell r="S704"/>
          <cell r="T704"/>
          <cell r="U704"/>
          <cell r="V704"/>
          <cell r="W704"/>
          <cell r="X704"/>
          <cell r="Y704"/>
          <cell r="Z704"/>
          <cell r="AA704"/>
          <cell r="AB704"/>
          <cell r="AC704"/>
          <cell r="AD704"/>
        </row>
        <row r="705">
          <cell r="P705">
            <v>999999999</v>
          </cell>
          <cell r="Q705"/>
          <cell r="R705"/>
          <cell r="S705"/>
          <cell r="T705"/>
          <cell r="U705"/>
          <cell r="V705"/>
          <cell r="W705"/>
          <cell r="X705"/>
          <cell r="Y705"/>
          <cell r="Z705"/>
          <cell r="AA705"/>
          <cell r="AB705"/>
          <cell r="AC705"/>
          <cell r="AD705"/>
        </row>
        <row r="706">
          <cell r="P706">
            <v>999999999</v>
          </cell>
          <cell r="Q706"/>
          <cell r="R706"/>
          <cell r="S706"/>
          <cell r="T706"/>
          <cell r="U706"/>
          <cell r="V706"/>
          <cell r="W706"/>
          <cell r="X706"/>
          <cell r="Y706"/>
          <cell r="Z706"/>
          <cell r="AA706"/>
          <cell r="AB706"/>
          <cell r="AC706"/>
          <cell r="AD706"/>
        </row>
        <row r="707">
          <cell r="P707">
            <v>999999999</v>
          </cell>
          <cell r="Q707"/>
          <cell r="R707"/>
          <cell r="S707"/>
          <cell r="T707"/>
          <cell r="U707"/>
          <cell r="V707"/>
          <cell r="W707"/>
          <cell r="X707"/>
          <cell r="Y707"/>
          <cell r="Z707"/>
          <cell r="AA707"/>
          <cell r="AB707"/>
          <cell r="AC707"/>
          <cell r="AD707"/>
        </row>
        <row r="708">
          <cell r="P708">
            <v>999999999</v>
          </cell>
          <cell r="Q708"/>
          <cell r="R708"/>
          <cell r="S708"/>
          <cell r="T708"/>
          <cell r="U708"/>
          <cell r="V708"/>
          <cell r="W708"/>
          <cell r="X708"/>
          <cell r="Y708"/>
          <cell r="Z708"/>
          <cell r="AA708"/>
          <cell r="AB708"/>
          <cell r="AC708"/>
          <cell r="AD708"/>
        </row>
        <row r="709">
          <cell r="P709">
            <v>999999999</v>
          </cell>
          <cell r="Q709"/>
          <cell r="R709"/>
          <cell r="S709"/>
          <cell r="T709"/>
          <cell r="U709"/>
          <cell r="V709"/>
          <cell r="W709"/>
          <cell r="X709"/>
          <cell r="Y709"/>
          <cell r="Z709"/>
          <cell r="AA709"/>
          <cell r="AB709"/>
          <cell r="AC709"/>
          <cell r="AD709"/>
        </row>
        <row r="710">
          <cell r="P710">
            <v>999999999</v>
          </cell>
          <cell r="Q710"/>
          <cell r="R710"/>
          <cell r="S710"/>
          <cell r="T710"/>
          <cell r="U710"/>
          <cell r="V710"/>
          <cell r="W710"/>
          <cell r="X710"/>
          <cell r="Y710"/>
          <cell r="Z710"/>
          <cell r="AA710"/>
          <cell r="AB710"/>
          <cell r="AC710"/>
          <cell r="AD710"/>
        </row>
        <row r="711">
          <cell r="P711">
            <v>999999999</v>
          </cell>
          <cell r="Q711"/>
          <cell r="R711"/>
          <cell r="S711"/>
          <cell r="T711"/>
          <cell r="U711"/>
          <cell r="V711"/>
          <cell r="W711"/>
          <cell r="X711"/>
          <cell r="Y711"/>
          <cell r="Z711"/>
          <cell r="AA711"/>
          <cell r="AB711"/>
          <cell r="AC711"/>
          <cell r="AD711"/>
        </row>
        <row r="712">
          <cell r="P712">
            <v>999999999</v>
          </cell>
          <cell r="Q712"/>
          <cell r="R712"/>
          <cell r="S712"/>
          <cell r="T712"/>
          <cell r="U712"/>
          <cell r="V712"/>
          <cell r="W712"/>
          <cell r="X712"/>
          <cell r="Y712"/>
          <cell r="Z712"/>
          <cell r="AA712"/>
          <cell r="AB712"/>
          <cell r="AC712"/>
          <cell r="AD712"/>
        </row>
        <row r="713">
          <cell r="P713">
            <v>999999999</v>
          </cell>
          <cell r="Q713"/>
          <cell r="R713"/>
          <cell r="S713"/>
          <cell r="T713"/>
          <cell r="U713"/>
          <cell r="V713"/>
          <cell r="W713"/>
          <cell r="X713"/>
          <cell r="Y713"/>
          <cell r="Z713"/>
          <cell r="AA713"/>
          <cell r="AB713"/>
          <cell r="AC713"/>
          <cell r="AD713"/>
        </row>
        <row r="714">
          <cell r="P714">
            <v>999999999</v>
          </cell>
          <cell r="Q714"/>
          <cell r="R714"/>
          <cell r="S714"/>
          <cell r="T714"/>
          <cell r="U714"/>
          <cell r="V714"/>
          <cell r="W714"/>
          <cell r="X714"/>
          <cell r="Y714"/>
          <cell r="Z714"/>
          <cell r="AA714"/>
          <cell r="AB714"/>
          <cell r="AC714"/>
          <cell r="AD714"/>
        </row>
        <row r="715">
          <cell r="P715">
            <v>999999999</v>
          </cell>
          <cell r="Q715"/>
          <cell r="R715"/>
          <cell r="S715"/>
          <cell r="T715"/>
          <cell r="U715"/>
          <cell r="V715"/>
          <cell r="W715"/>
          <cell r="X715"/>
          <cell r="Y715"/>
          <cell r="Z715"/>
          <cell r="AA715"/>
          <cell r="AB715"/>
          <cell r="AC715"/>
          <cell r="AD715"/>
        </row>
        <row r="716">
          <cell r="P716">
            <v>999999999</v>
          </cell>
          <cell r="Q716"/>
          <cell r="R716"/>
          <cell r="S716"/>
          <cell r="T716"/>
          <cell r="U716"/>
          <cell r="V716"/>
          <cell r="W716"/>
          <cell r="X716"/>
          <cell r="Y716"/>
          <cell r="Z716"/>
          <cell r="AA716"/>
          <cell r="AB716"/>
          <cell r="AC716"/>
          <cell r="AD716"/>
        </row>
        <row r="717">
          <cell r="P717">
            <v>999999999</v>
          </cell>
          <cell r="Q717"/>
          <cell r="R717"/>
          <cell r="S717"/>
          <cell r="T717"/>
          <cell r="U717"/>
          <cell r="V717"/>
          <cell r="W717"/>
          <cell r="X717"/>
          <cell r="Y717"/>
          <cell r="Z717"/>
          <cell r="AA717"/>
          <cell r="AB717"/>
          <cell r="AC717"/>
          <cell r="AD717"/>
        </row>
        <row r="718">
          <cell r="P718">
            <v>999999999</v>
          </cell>
          <cell r="Q718"/>
          <cell r="R718"/>
          <cell r="S718"/>
          <cell r="T718"/>
          <cell r="U718"/>
          <cell r="V718"/>
          <cell r="W718"/>
          <cell r="X718"/>
          <cell r="Y718"/>
          <cell r="Z718"/>
          <cell r="AA718"/>
          <cell r="AB718"/>
          <cell r="AC718"/>
          <cell r="AD718"/>
        </row>
        <row r="719">
          <cell r="P719">
            <v>999999999</v>
          </cell>
          <cell r="Q719"/>
          <cell r="R719"/>
          <cell r="S719"/>
          <cell r="T719"/>
          <cell r="U719"/>
          <cell r="V719"/>
          <cell r="W719"/>
          <cell r="X719"/>
          <cell r="Y719"/>
          <cell r="Z719"/>
          <cell r="AA719"/>
          <cell r="AB719"/>
          <cell r="AC719"/>
          <cell r="AD719"/>
        </row>
        <row r="720">
          <cell r="P720">
            <v>999999999</v>
          </cell>
          <cell r="Q720"/>
          <cell r="R720"/>
          <cell r="S720"/>
          <cell r="T720"/>
          <cell r="U720"/>
          <cell r="V720"/>
          <cell r="W720"/>
          <cell r="X720"/>
          <cell r="Y720"/>
          <cell r="Z720"/>
          <cell r="AA720"/>
          <cell r="AB720"/>
          <cell r="AC720"/>
          <cell r="AD720"/>
        </row>
        <row r="721">
          <cell r="P721">
            <v>999999999</v>
          </cell>
          <cell r="Q721"/>
          <cell r="R721"/>
          <cell r="S721"/>
          <cell r="T721"/>
          <cell r="U721"/>
          <cell r="V721"/>
          <cell r="W721"/>
          <cell r="X721"/>
          <cell r="Y721"/>
          <cell r="Z721"/>
          <cell r="AA721"/>
          <cell r="AB721"/>
          <cell r="AC721"/>
          <cell r="AD721"/>
        </row>
        <row r="722">
          <cell r="P722">
            <v>999999999</v>
          </cell>
          <cell r="Q722"/>
          <cell r="R722"/>
          <cell r="S722"/>
          <cell r="T722"/>
          <cell r="U722"/>
          <cell r="V722"/>
          <cell r="W722"/>
          <cell r="X722"/>
          <cell r="Y722"/>
          <cell r="Z722"/>
          <cell r="AA722"/>
          <cell r="AB722"/>
          <cell r="AC722"/>
          <cell r="AD722"/>
        </row>
        <row r="723">
          <cell r="P723">
            <v>999999999</v>
          </cell>
          <cell r="Q723"/>
          <cell r="R723"/>
          <cell r="S723"/>
          <cell r="T723"/>
          <cell r="U723"/>
          <cell r="V723"/>
          <cell r="W723"/>
          <cell r="X723"/>
          <cell r="Y723"/>
          <cell r="Z723"/>
          <cell r="AA723"/>
          <cell r="AB723"/>
          <cell r="AC723"/>
          <cell r="AD723"/>
        </row>
        <row r="724">
          <cell r="P724">
            <v>999999999</v>
          </cell>
          <cell r="Q724"/>
          <cell r="R724"/>
          <cell r="S724"/>
          <cell r="T724"/>
          <cell r="U724"/>
          <cell r="V724"/>
          <cell r="W724"/>
          <cell r="X724"/>
          <cell r="Y724"/>
          <cell r="Z724"/>
          <cell r="AA724"/>
          <cell r="AB724"/>
          <cell r="AC724"/>
          <cell r="AD724"/>
        </row>
        <row r="725">
          <cell r="P725">
            <v>999999999</v>
          </cell>
          <cell r="Q725"/>
          <cell r="R725"/>
          <cell r="S725"/>
          <cell r="T725"/>
          <cell r="U725"/>
          <cell r="V725"/>
          <cell r="W725"/>
          <cell r="X725"/>
          <cell r="Y725"/>
          <cell r="Z725"/>
          <cell r="AA725"/>
          <cell r="AB725"/>
          <cell r="AC725"/>
          <cell r="AD725"/>
        </row>
        <row r="726">
          <cell r="P726">
            <v>999999999</v>
          </cell>
          <cell r="Q726"/>
          <cell r="R726"/>
          <cell r="S726"/>
          <cell r="T726"/>
          <cell r="U726"/>
          <cell r="V726"/>
          <cell r="W726"/>
          <cell r="X726"/>
          <cell r="Y726"/>
          <cell r="Z726"/>
          <cell r="AA726"/>
          <cell r="AB726"/>
          <cell r="AC726"/>
          <cell r="AD726"/>
        </row>
        <row r="727">
          <cell r="P727">
            <v>999999999</v>
          </cell>
          <cell r="Q727"/>
          <cell r="R727"/>
          <cell r="S727"/>
          <cell r="T727"/>
          <cell r="U727"/>
          <cell r="V727"/>
          <cell r="W727"/>
          <cell r="X727"/>
          <cell r="Y727"/>
          <cell r="Z727"/>
          <cell r="AA727"/>
          <cell r="AB727"/>
          <cell r="AC727"/>
          <cell r="AD727"/>
        </row>
        <row r="728">
          <cell r="P728">
            <v>999999999</v>
          </cell>
          <cell r="Q728"/>
          <cell r="R728"/>
          <cell r="S728"/>
          <cell r="T728"/>
          <cell r="U728"/>
          <cell r="V728"/>
          <cell r="W728"/>
          <cell r="X728"/>
          <cell r="Y728"/>
          <cell r="Z728"/>
          <cell r="AA728"/>
          <cell r="AB728"/>
          <cell r="AC728"/>
          <cell r="AD728"/>
        </row>
        <row r="729">
          <cell r="P729">
            <v>999999999</v>
          </cell>
          <cell r="Q729"/>
          <cell r="R729"/>
          <cell r="S729"/>
          <cell r="T729"/>
          <cell r="U729"/>
          <cell r="V729"/>
          <cell r="W729"/>
          <cell r="X729"/>
          <cell r="Y729"/>
          <cell r="Z729"/>
          <cell r="AA729"/>
          <cell r="AB729"/>
          <cell r="AC729"/>
          <cell r="AD729"/>
        </row>
        <row r="730">
          <cell r="P730">
            <v>999999999</v>
          </cell>
          <cell r="Q730"/>
          <cell r="R730"/>
          <cell r="S730"/>
          <cell r="T730"/>
          <cell r="U730"/>
          <cell r="V730"/>
          <cell r="W730"/>
          <cell r="X730"/>
          <cell r="Y730"/>
          <cell r="Z730"/>
          <cell r="AA730"/>
          <cell r="AB730"/>
          <cell r="AC730"/>
          <cell r="AD730"/>
        </row>
        <row r="731">
          <cell r="P731">
            <v>999999999</v>
          </cell>
          <cell r="Q731"/>
          <cell r="R731"/>
          <cell r="S731"/>
          <cell r="T731"/>
          <cell r="U731"/>
          <cell r="V731"/>
          <cell r="W731"/>
          <cell r="X731"/>
          <cell r="Y731"/>
          <cell r="Z731"/>
          <cell r="AA731"/>
          <cell r="AB731"/>
          <cell r="AC731"/>
          <cell r="AD731"/>
        </row>
        <row r="732">
          <cell r="P732">
            <v>999999999</v>
          </cell>
          <cell r="Q732"/>
          <cell r="R732"/>
          <cell r="S732"/>
          <cell r="T732"/>
          <cell r="U732"/>
          <cell r="V732"/>
          <cell r="W732"/>
          <cell r="X732"/>
          <cell r="Y732"/>
          <cell r="Z732"/>
          <cell r="AA732"/>
          <cell r="AB732"/>
          <cell r="AC732"/>
          <cell r="AD732"/>
        </row>
        <row r="733">
          <cell r="P733">
            <v>999999999</v>
          </cell>
          <cell r="Q733"/>
          <cell r="R733"/>
          <cell r="S733"/>
          <cell r="T733"/>
          <cell r="U733"/>
          <cell r="V733"/>
          <cell r="W733"/>
          <cell r="X733"/>
          <cell r="Y733"/>
          <cell r="Z733"/>
          <cell r="AA733"/>
          <cell r="AB733"/>
          <cell r="AC733"/>
          <cell r="AD733"/>
        </row>
        <row r="734">
          <cell r="P734">
            <v>999999999</v>
          </cell>
          <cell r="Q734"/>
          <cell r="R734"/>
          <cell r="S734"/>
          <cell r="T734"/>
          <cell r="U734"/>
          <cell r="V734"/>
          <cell r="W734"/>
          <cell r="X734"/>
          <cell r="Y734"/>
          <cell r="Z734"/>
          <cell r="AA734"/>
          <cell r="AB734"/>
          <cell r="AC734"/>
          <cell r="AD734"/>
        </row>
        <row r="735">
          <cell r="P735">
            <v>999999999</v>
          </cell>
          <cell r="Q735"/>
          <cell r="R735"/>
          <cell r="S735"/>
          <cell r="T735"/>
          <cell r="U735"/>
          <cell r="V735"/>
          <cell r="W735"/>
          <cell r="X735"/>
          <cell r="Y735"/>
          <cell r="Z735"/>
          <cell r="AA735"/>
          <cell r="AB735"/>
          <cell r="AC735"/>
          <cell r="AD735"/>
        </row>
        <row r="736">
          <cell r="P736">
            <v>999999999</v>
          </cell>
          <cell r="Q736"/>
          <cell r="R736"/>
          <cell r="S736"/>
          <cell r="T736"/>
          <cell r="U736"/>
          <cell r="V736"/>
          <cell r="W736"/>
          <cell r="X736"/>
          <cell r="Y736"/>
          <cell r="Z736"/>
          <cell r="AA736"/>
          <cell r="AB736"/>
          <cell r="AC736"/>
          <cell r="AD736"/>
        </row>
        <row r="737">
          <cell r="P737">
            <v>999999999</v>
          </cell>
          <cell r="Q737"/>
          <cell r="R737"/>
          <cell r="S737"/>
          <cell r="T737"/>
          <cell r="U737"/>
          <cell r="V737"/>
          <cell r="W737"/>
          <cell r="X737"/>
          <cell r="Y737"/>
          <cell r="Z737"/>
          <cell r="AA737"/>
          <cell r="AB737"/>
          <cell r="AC737"/>
          <cell r="AD737"/>
        </row>
        <row r="738">
          <cell r="P738">
            <v>999999999</v>
          </cell>
          <cell r="Q738"/>
          <cell r="R738"/>
          <cell r="S738"/>
          <cell r="T738"/>
          <cell r="U738"/>
          <cell r="V738"/>
          <cell r="W738"/>
          <cell r="X738"/>
          <cell r="Y738"/>
          <cell r="Z738"/>
          <cell r="AA738"/>
          <cell r="AB738"/>
          <cell r="AC738"/>
          <cell r="AD738"/>
        </row>
        <row r="739">
          <cell r="P739">
            <v>999999999</v>
          </cell>
          <cell r="Q739"/>
          <cell r="R739"/>
          <cell r="S739"/>
          <cell r="T739"/>
          <cell r="U739"/>
          <cell r="V739"/>
          <cell r="W739"/>
          <cell r="X739"/>
          <cell r="Y739"/>
          <cell r="Z739"/>
          <cell r="AA739"/>
          <cell r="AB739"/>
          <cell r="AC739"/>
          <cell r="AD739"/>
        </row>
        <row r="740">
          <cell r="P740">
            <v>999999999</v>
          </cell>
          <cell r="Q740"/>
          <cell r="R740"/>
          <cell r="S740"/>
          <cell r="T740"/>
          <cell r="U740"/>
          <cell r="V740"/>
          <cell r="W740"/>
          <cell r="X740"/>
          <cell r="Y740"/>
          <cell r="Z740"/>
          <cell r="AA740"/>
          <cell r="AB740"/>
          <cell r="AC740"/>
          <cell r="AD740"/>
        </row>
        <row r="741">
          <cell r="P741">
            <v>999999999</v>
          </cell>
          <cell r="Q741"/>
          <cell r="R741"/>
          <cell r="S741"/>
          <cell r="T741"/>
          <cell r="U741"/>
          <cell r="V741"/>
          <cell r="W741"/>
          <cell r="X741"/>
          <cell r="Y741"/>
          <cell r="Z741"/>
          <cell r="AA741"/>
          <cell r="AB741"/>
          <cell r="AC741"/>
          <cell r="AD741"/>
        </row>
        <row r="742">
          <cell r="P742">
            <v>999999999</v>
          </cell>
          <cell r="Q742"/>
          <cell r="R742"/>
          <cell r="S742"/>
          <cell r="T742"/>
          <cell r="U742"/>
          <cell r="V742"/>
          <cell r="W742"/>
          <cell r="X742"/>
          <cell r="Y742"/>
          <cell r="Z742"/>
          <cell r="AA742"/>
          <cell r="AB742"/>
          <cell r="AC742"/>
          <cell r="AD742"/>
        </row>
        <row r="743">
          <cell r="P743">
            <v>999999999</v>
          </cell>
          <cell r="Q743"/>
          <cell r="R743"/>
          <cell r="S743"/>
          <cell r="T743"/>
          <cell r="U743"/>
          <cell r="V743"/>
          <cell r="W743"/>
          <cell r="X743"/>
          <cell r="Y743"/>
          <cell r="Z743"/>
          <cell r="AA743"/>
          <cell r="AB743"/>
          <cell r="AC743"/>
          <cell r="AD743"/>
        </row>
        <row r="744">
          <cell r="P744">
            <v>999999999</v>
          </cell>
          <cell r="Q744"/>
          <cell r="R744"/>
          <cell r="S744"/>
          <cell r="T744"/>
          <cell r="U744"/>
          <cell r="V744"/>
          <cell r="W744"/>
          <cell r="X744"/>
          <cell r="Y744"/>
          <cell r="Z744"/>
          <cell r="AA744"/>
          <cell r="AB744"/>
          <cell r="AC744"/>
          <cell r="AD744"/>
        </row>
        <row r="745">
          <cell r="P745">
            <v>999999999</v>
          </cell>
          <cell r="Q745"/>
          <cell r="R745"/>
          <cell r="S745"/>
          <cell r="T745"/>
          <cell r="U745"/>
          <cell r="V745"/>
          <cell r="W745"/>
          <cell r="X745"/>
          <cell r="Y745"/>
          <cell r="Z745"/>
          <cell r="AA745"/>
          <cell r="AB745"/>
          <cell r="AC745"/>
          <cell r="AD745"/>
        </row>
        <row r="746">
          <cell r="P746">
            <v>999999999</v>
          </cell>
          <cell r="Q746"/>
          <cell r="R746"/>
          <cell r="S746"/>
          <cell r="T746"/>
          <cell r="U746"/>
          <cell r="V746"/>
          <cell r="W746"/>
          <cell r="X746"/>
          <cell r="Y746"/>
          <cell r="Z746"/>
          <cell r="AA746"/>
          <cell r="AB746"/>
          <cell r="AC746"/>
          <cell r="AD746"/>
        </row>
        <row r="747">
          <cell r="P747">
            <v>999999999</v>
          </cell>
          <cell r="Q747"/>
          <cell r="R747"/>
          <cell r="S747"/>
          <cell r="T747"/>
          <cell r="U747"/>
          <cell r="V747"/>
          <cell r="W747"/>
          <cell r="X747"/>
          <cell r="Y747"/>
          <cell r="Z747"/>
          <cell r="AA747"/>
          <cell r="AB747"/>
          <cell r="AC747"/>
          <cell r="AD747"/>
        </row>
        <row r="748">
          <cell r="P748">
            <v>999999999</v>
          </cell>
          <cell r="Q748"/>
          <cell r="R748"/>
          <cell r="S748"/>
          <cell r="T748"/>
          <cell r="U748"/>
          <cell r="V748"/>
          <cell r="W748"/>
          <cell r="X748"/>
          <cell r="Y748"/>
          <cell r="Z748"/>
          <cell r="AA748"/>
          <cell r="AB748"/>
          <cell r="AC748"/>
          <cell r="AD748"/>
        </row>
        <row r="749">
          <cell r="P749">
            <v>999999999</v>
          </cell>
          <cell r="Q749"/>
          <cell r="R749"/>
          <cell r="S749"/>
          <cell r="T749"/>
          <cell r="U749"/>
          <cell r="V749"/>
          <cell r="W749"/>
          <cell r="X749"/>
          <cell r="Y749"/>
          <cell r="Z749"/>
          <cell r="AA749"/>
          <cell r="AB749"/>
          <cell r="AC749"/>
          <cell r="AD749"/>
        </row>
        <row r="750">
          <cell r="P750">
            <v>999999999</v>
          </cell>
          <cell r="Q750"/>
          <cell r="R750"/>
          <cell r="S750"/>
          <cell r="T750"/>
          <cell r="U750"/>
          <cell r="V750"/>
          <cell r="W750"/>
          <cell r="X750"/>
          <cell r="Y750"/>
          <cell r="Z750"/>
          <cell r="AA750"/>
          <cell r="AB750"/>
          <cell r="AC750"/>
          <cell r="AD750"/>
        </row>
        <row r="751">
          <cell r="P751">
            <v>999999999</v>
          </cell>
          <cell r="Q751"/>
          <cell r="R751"/>
          <cell r="S751"/>
          <cell r="T751"/>
          <cell r="U751"/>
          <cell r="V751"/>
          <cell r="W751"/>
          <cell r="X751"/>
          <cell r="Y751"/>
          <cell r="Z751"/>
          <cell r="AA751"/>
          <cell r="AB751"/>
          <cell r="AC751"/>
          <cell r="AD751"/>
        </row>
        <row r="752">
          <cell r="P752">
            <v>999999999</v>
          </cell>
          <cell r="Q752"/>
          <cell r="R752"/>
          <cell r="S752"/>
          <cell r="T752"/>
          <cell r="U752"/>
          <cell r="V752"/>
          <cell r="W752"/>
          <cell r="X752"/>
          <cell r="Y752"/>
          <cell r="Z752"/>
          <cell r="AA752"/>
          <cell r="AB752"/>
          <cell r="AC752"/>
          <cell r="AD752"/>
        </row>
        <row r="753">
          <cell r="P753">
            <v>999999999</v>
          </cell>
          <cell r="Q753"/>
          <cell r="R753"/>
          <cell r="S753"/>
          <cell r="T753"/>
          <cell r="U753"/>
          <cell r="V753"/>
          <cell r="W753"/>
          <cell r="X753"/>
          <cell r="Y753"/>
          <cell r="Z753"/>
          <cell r="AA753"/>
          <cell r="AB753"/>
          <cell r="AC753"/>
          <cell r="AD753"/>
        </row>
        <row r="754">
          <cell r="P754">
            <v>999999999</v>
          </cell>
          <cell r="Q754"/>
          <cell r="R754"/>
          <cell r="S754"/>
          <cell r="T754"/>
          <cell r="U754"/>
          <cell r="V754"/>
          <cell r="W754"/>
          <cell r="X754"/>
          <cell r="Y754"/>
          <cell r="Z754"/>
          <cell r="AA754"/>
          <cell r="AB754"/>
          <cell r="AC754"/>
          <cell r="AD754"/>
        </row>
        <row r="755">
          <cell r="P755">
            <v>999999999</v>
          </cell>
          <cell r="Q755"/>
          <cell r="R755"/>
          <cell r="S755"/>
          <cell r="T755"/>
          <cell r="U755"/>
          <cell r="V755"/>
          <cell r="W755"/>
          <cell r="X755"/>
          <cell r="Y755"/>
          <cell r="Z755"/>
          <cell r="AA755"/>
          <cell r="AB755"/>
          <cell r="AC755"/>
          <cell r="AD755"/>
        </row>
        <row r="756">
          <cell r="P756">
            <v>999999999</v>
          </cell>
          <cell r="Q756"/>
          <cell r="R756"/>
          <cell r="S756"/>
          <cell r="T756"/>
          <cell r="U756"/>
          <cell r="V756"/>
          <cell r="W756"/>
          <cell r="X756"/>
          <cell r="Y756"/>
          <cell r="Z756"/>
          <cell r="AA756"/>
          <cell r="AB756"/>
          <cell r="AC756"/>
          <cell r="AD756"/>
        </row>
        <row r="757">
          <cell r="P757">
            <v>999999999</v>
          </cell>
          <cell r="Q757"/>
          <cell r="R757"/>
          <cell r="S757"/>
          <cell r="T757"/>
          <cell r="U757"/>
          <cell r="V757"/>
          <cell r="W757"/>
          <cell r="X757"/>
          <cell r="Y757"/>
          <cell r="Z757"/>
          <cell r="AA757"/>
          <cell r="AB757"/>
          <cell r="AC757"/>
          <cell r="AD757"/>
        </row>
        <row r="758">
          <cell r="P758">
            <v>999999999</v>
          </cell>
          <cell r="Q758"/>
          <cell r="R758"/>
          <cell r="S758"/>
          <cell r="T758"/>
          <cell r="U758"/>
          <cell r="V758"/>
          <cell r="W758"/>
          <cell r="X758"/>
          <cell r="Y758"/>
          <cell r="Z758"/>
          <cell r="AA758"/>
          <cell r="AB758"/>
          <cell r="AC758"/>
          <cell r="AD758"/>
        </row>
        <row r="759">
          <cell r="P759">
            <v>999999999</v>
          </cell>
          <cell r="Q759"/>
          <cell r="R759"/>
          <cell r="S759"/>
          <cell r="T759"/>
          <cell r="U759"/>
          <cell r="V759"/>
          <cell r="W759"/>
          <cell r="X759"/>
          <cell r="Y759"/>
          <cell r="Z759"/>
          <cell r="AA759"/>
          <cell r="AB759"/>
          <cell r="AC759"/>
          <cell r="AD759"/>
        </row>
        <row r="760">
          <cell r="P760">
            <v>999999999</v>
          </cell>
          <cell r="Q760"/>
          <cell r="R760"/>
          <cell r="S760"/>
          <cell r="T760"/>
          <cell r="U760"/>
          <cell r="V760"/>
          <cell r="W760"/>
          <cell r="X760"/>
          <cell r="Y760"/>
          <cell r="Z760"/>
          <cell r="AA760"/>
          <cell r="AB760"/>
          <cell r="AC760"/>
          <cell r="AD760"/>
        </row>
        <row r="761">
          <cell r="P761">
            <v>999999999</v>
          </cell>
          <cell r="Q761"/>
          <cell r="R761"/>
          <cell r="S761"/>
          <cell r="T761"/>
          <cell r="U761"/>
          <cell r="V761"/>
          <cell r="W761"/>
          <cell r="X761"/>
          <cell r="Y761"/>
          <cell r="Z761"/>
          <cell r="AA761"/>
          <cell r="AB761"/>
          <cell r="AC761"/>
          <cell r="AD761"/>
        </row>
        <row r="762">
          <cell r="P762">
            <v>999999999</v>
          </cell>
          <cell r="Q762"/>
          <cell r="R762"/>
          <cell r="S762"/>
          <cell r="T762"/>
          <cell r="U762"/>
          <cell r="V762"/>
          <cell r="W762"/>
          <cell r="X762"/>
          <cell r="Y762"/>
          <cell r="Z762"/>
          <cell r="AA762"/>
          <cell r="AB762"/>
          <cell r="AC762"/>
          <cell r="AD762"/>
        </row>
        <row r="763">
          <cell r="P763">
            <v>999999999</v>
          </cell>
          <cell r="Q763"/>
          <cell r="R763"/>
          <cell r="S763"/>
          <cell r="T763"/>
          <cell r="U763"/>
          <cell r="V763"/>
          <cell r="W763"/>
          <cell r="X763"/>
          <cell r="Y763"/>
          <cell r="Z763"/>
          <cell r="AA763"/>
          <cell r="AB763"/>
          <cell r="AC763"/>
          <cell r="AD763"/>
        </row>
        <row r="764">
          <cell r="P764">
            <v>999999999</v>
          </cell>
          <cell r="Q764"/>
          <cell r="R764"/>
          <cell r="S764"/>
          <cell r="T764"/>
          <cell r="U764"/>
          <cell r="V764"/>
          <cell r="W764"/>
          <cell r="X764"/>
          <cell r="Y764"/>
          <cell r="Z764"/>
          <cell r="AA764"/>
          <cell r="AB764"/>
          <cell r="AC764"/>
          <cell r="AD764"/>
        </row>
        <row r="765">
          <cell r="P765">
            <v>999999999</v>
          </cell>
          <cell r="Q765"/>
          <cell r="R765"/>
          <cell r="S765"/>
          <cell r="T765"/>
          <cell r="U765"/>
          <cell r="V765"/>
          <cell r="W765"/>
          <cell r="X765"/>
          <cell r="Y765"/>
          <cell r="Z765"/>
          <cell r="AA765"/>
          <cell r="AB765"/>
          <cell r="AC765"/>
          <cell r="AD765"/>
        </row>
        <row r="766">
          <cell r="P766">
            <v>999999999</v>
          </cell>
          <cell r="Q766"/>
          <cell r="R766"/>
          <cell r="S766"/>
          <cell r="T766"/>
          <cell r="U766"/>
          <cell r="V766"/>
          <cell r="W766"/>
          <cell r="X766"/>
          <cell r="Y766"/>
          <cell r="Z766"/>
          <cell r="AA766"/>
          <cell r="AB766"/>
          <cell r="AC766"/>
          <cell r="AD766"/>
        </row>
        <row r="767">
          <cell r="P767">
            <v>999999999</v>
          </cell>
          <cell r="Q767"/>
          <cell r="R767"/>
          <cell r="S767"/>
          <cell r="T767"/>
          <cell r="U767"/>
          <cell r="V767"/>
          <cell r="W767"/>
          <cell r="X767"/>
          <cell r="Y767"/>
          <cell r="Z767"/>
          <cell r="AA767"/>
          <cell r="AB767"/>
          <cell r="AC767"/>
          <cell r="AD767"/>
        </row>
        <row r="768">
          <cell r="P768">
            <v>999999999</v>
          </cell>
          <cell r="Q768"/>
          <cell r="R768"/>
          <cell r="S768"/>
          <cell r="T768"/>
          <cell r="U768"/>
          <cell r="V768"/>
          <cell r="W768"/>
          <cell r="X768"/>
          <cell r="Y768"/>
          <cell r="Z768"/>
          <cell r="AA768"/>
          <cell r="AB768"/>
          <cell r="AC768"/>
          <cell r="AD768"/>
        </row>
        <row r="769">
          <cell r="P769">
            <v>999999999</v>
          </cell>
          <cell r="Q769"/>
          <cell r="R769"/>
          <cell r="S769"/>
          <cell r="T769"/>
          <cell r="U769"/>
          <cell r="V769"/>
          <cell r="W769"/>
          <cell r="X769"/>
          <cell r="Y769"/>
          <cell r="Z769"/>
          <cell r="AA769"/>
          <cell r="AB769"/>
          <cell r="AC769"/>
          <cell r="AD769"/>
        </row>
        <row r="770">
          <cell r="P770">
            <v>999999999</v>
          </cell>
          <cell r="Q770"/>
          <cell r="R770"/>
          <cell r="S770"/>
          <cell r="T770"/>
          <cell r="U770"/>
          <cell r="V770"/>
          <cell r="W770"/>
          <cell r="X770"/>
          <cell r="Y770"/>
          <cell r="Z770"/>
          <cell r="AA770"/>
          <cell r="AB770"/>
          <cell r="AC770"/>
          <cell r="AD770"/>
        </row>
        <row r="771">
          <cell r="P771">
            <v>999999999</v>
          </cell>
          <cell r="Q771"/>
          <cell r="R771"/>
          <cell r="S771"/>
          <cell r="T771"/>
          <cell r="U771"/>
          <cell r="V771"/>
          <cell r="W771"/>
          <cell r="X771"/>
          <cell r="Y771"/>
          <cell r="Z771"/>
          <cell r="AA771"/>
          <cell r="AB771"/>
          <cell r="AC771"/>
          <cell r="AD771"/>
        </row>
        <row r="772">
          <cell r="P772">
            <v>999999999</v>
          </cell>
          <cell r="Q772"/>
          <cell r="R772"/>
          <cell r="S772"/>
          <cell r="T772"/>
          <cell r="U772"/>
          <cell r="V772"/>
          <cell r="W772"/>
          <cell r="X772"/>
          <cell r="Y772"/>
          <cell r="Z772"/>
          <cell r="AA772"/>
          <cell r="AB772"/>
          <cell r="AC772"/>
          <cell r="AD772"/>
        </row>
        <row r="773">
          <cell r="P773">
            <v>999999999</v>
          </cell>
          <cell r="Q773"/>
          <cell r="R773"/>
          <cell r="S773"/>
          <cell r="T773"/>
          <cell r="U773"/>
          <cell r="V773"/>
          <cell r="W773"/>
          <cell r="X773"/>
          <cell r="Y773"/>
          <cell r="Z773"/>
          <cell r="AA773"/>
          <cell r="AB773"/>
          <cell r="AC773"/>
          <cell r="AD773"/>
        </row>
        <row r="774">
          <cell r="P774">
            <v>999999999</v>
          </cell>
          <cell r="Q774"/>
          <cell r="R774"/>
          <cell r="S774"/>
          <cell r="T774"/>
          <cell r="U774"/>
          <cell r="V774"/>
          <cell r="W774"/>
          <cell r="X774"/>
          <cell r="Y774"/>
          <cell r="Z774"/>
          <cell r="AA774"/>
          <cell r="AB774"/>
          <cell r="AC774"/>
          <cell r="AD774"/>
        </row>
        <row r="775">
          <cell r="P775">
            <v>999999999</v>
          </cell>
          <cell r="Q775"/>
          <cell r="R775"/>
          <cell r="S775"/>
          <cell r="T775"/>
          <cell r="U775"/>
          <cell r="V775"/>
          <cell r="W775"/>
          <cell r="X775"/>
          <cell r="Y775"/>
          <cell r="Z775"/>
          <cell r="AA775"/>
          <cell r="AB775"/>
          <cell r="AC775"/>
          <cell r="AD775"/>
        </row>
        <row r="776">
          <cell r="P776">
            <v>999999999</v>
          </cell>
          <cell r="Q776"/>
          <cell r="R776"/>
          <cell r="S776"/>
          <cell r="T776"/>
          <cell r="U776"/>
          <cell r="V776"/>
          <cell r="W776"/>
          <cell r="X776"/>
          <cell r="Y776"/>
          <cell r="Z776"/>
          <cell r="AA776"/>
          <cell r="AB776"/>
          <cell r="AC776"/>
          <cell r="AD776"/>
        </row>
        <row r="777">
          <cell r="P777">
            <v>999999999</v>
          </cell>
          <cell r="Q777"/>
          <cell r="R777"/>
          <cell r="S777"/>
          <cell r="T777"/>
          <cell r="U777"/>
          <cell r="V777"/>
          <cell r="W777"/>
          <cell r="X777"/>
          <cell r="Y777"/>
          <cell r="Z777"/>
          <cell r="AA777"/>
          <cell r="AB777"/>
          <cell r="AC777"/>
          <cell r="AD777"/>
        </row>
        <row r="778">
          <cell r="P778">
            <v>999999999</v>
          </cell>
          <cell r="Q778"/>
          <cell r="R778"/>
          <cell r="S778"/>
          <cell r="T778"/>
          <cell r="U778"/>
          <cell r="V778"/>
          <cell r="W778"/>
          <cell r="X778"/>
          <cell r="Y778"/>
          <cell r="Z778"/>
          <cell r="AA778"/>
          <cell r="AB778"/>
          <cell r="AC778"/>
          <cell r="AD778"/>
        </row>
        <row r="779">
          <cell r="P779">
            <v>999999999</v>
          </cell>
          <cell r="Q779"/>
          <cell r="R779"/>
          <cell r="S779"/>
          <cell r="T779"/>
          <cell r="U779"/>
          <cell r="V779"/>
          <cell r="W779"/>
          <cell r="X779"/>
          <cell r="Y779"/>
          <cell r="Z779"/>
          <cell r="AA779"/>
          <cell r="AB779"/>
          <cell r="AC779"/>
          <cell r="AD779"/>
        </row>
        <row r="780">
          <cell r="P780">
            <v>999999999</v>
          </cell>
          <cell r="Q780"/>
          <cell r="R780"/>
          <cell r="S780"/>
          <cell r="T780"/>
          <cell r="U780"/>
          <cell r="V780"/>
          <cell r="W780"/>
          <cell r="X780"/>
          <cell r="Y780"/>
          <cell r="Z780"/>
          <cell r="AA780"/>
          <cell r="AB780"/>
          <cell r="AC780"/>
          <cell r="AD780"/>
        </row>
        <row r="781">
          <cell r="P781">
            <v>999999999</v>
          </cell>
          <cell r="Q781"/>
          <cell r="R781"/>
          <cell r="S781"/>
          <cell r="T781"/>
          <cell r="U781"/>
          <cell r="V781"/>
          <cell r="W781"/>
          <cell r="X781"/>
          <cell r="Y781"/>
          <cell r="Z781"/>
          <cell r="AA781"/>
          <cell r="AB781"/>
          <cell r="AC781"/>
          <cell r="AD781"/>
        </row>
        <row r="782">
          <cell r="P782">
            <v>999999999</v>
          </cell>
          <cell r="Q782"/>
          <cell r="R782"/>
          <cell r="S782"/>
          <cell r="T782"/>
          <cell r="U782"/>
          <cell r="V782"/>
          <cell r="W782"/>
          <cell r="X782"/>
          <cell r="Y782"/>
          <cell r="Z782"/>
          <cell r="AA782"/>
          <cell r="AB782"/>
          <cell r="AC782"/>
          <cell r="AD782"/>
        </row>
        <row r="783">
          <cell r="P783">
            <v>999999999</v>
          </cell>
          <cell r="Q783"/>
          <cell r="R783"/>
          <cell r="S783"/>
          <cell r="T783"/>
          <cell r="U783"/>
          <cell r="V783"/>
          <cell r="W783"/>
          <cell r="X783"/>
          <cell r="Y783"/>
          <cell r="Z783"/>
          <cell r="AA783"/>
          <cell r="AB783"/>
          <cell r="AC783"/>
          <cell r="AD783"/>
        </row>
        <row r="784">
          <cell r="P784">
            <v>999999999</v>
          </cell>
          <cell r="Q784"/>
          <cell r="R784"/>
          <cell r="S784"/>
          <cell r="T784"/>
          <cell r="U784"/>
          <cell r="V784"/>
          <cell r="W784"/>
          <cell r="X784"/>
          <cell r="Y784"/>
          <cell r="Z784"/>
          <cell r="AA784"/>
          <cell r="AB784"/>
          <cell r="AC784"/>
          <cell r="AD784"/>
        </row>
        <row r="785">
          <cell r="P785">
            <v>999999999</v>
          </cell>
          <cell r="Q785"/>
          <cell r="R785"/>
          <cell r="S785"/>
          <cell r="T785"/>
          <cell r="U785"/>
          <cell r="V785"/>
          <cell r="W785"/>
          <cell r="X785"/>
          <cell r="Y785"/>
          <cell r="Z785"/>
          <cell r="AA785"/>
          <cell r="AB785"/>
          <cell r="AC785"/>
          <cell r="AD785"/>
        </row>
        <row r="786">
          <cell r="P786">
            <v>999999999</v>
          </cell>
          <cell r="Q786"/>
          <cell r="R786"/>
          <cell r="S786"/>
          <cell r="T786"/>
          <cell r="U786"/>
          <cell r="V786"/>
          <cell r="W786"/>
          <cell r="X786"/>
          <cell r="Y786"/>
          <cell r="Z786"/>
          <cell r="AA786"/>
          <cell r="AB786"/>
          <cell r="AC786"/>
          <cell r="AD786"/>
        </row>
        <row r="787">
          <cell r="P787">
            <v>999999999</v>
          </cell>
          <cell r="Q787"/>
          <cell r="R787"/>
          <cell r="S787"/>
          <cell r="T787"/>
          <cell r="U787"/>
          <cell r="V787"/>
          <cell r="W787"/>
          <cell r="X787"/>
          <cell r="Y787"/>
          <cell r="Z787"/>
          <cell r="AA787"/>
          <cell r="AB787"/>
          <cell r="AC787"/>
          <cell r="AD787"/>
        </row>
        <row r="788">
          <cell r="P788">
            <v>999999999</v>
          </cell>
          <cell r="Q788"/>
          <cell r="R788"/>
          <cell r="S788"/>
          <cell r="T788"/>
          <cell r="U788"/>
          <cell r="V788"/>
          <cell r="W788"/>
          <cell r="X788"/>
          <cell r="Y788"/>
          <cell r="Z788"/>
          <cell r="AA788"/>
          <cell r="AB788"/>
          <cell r="AC788"/>
          <cell r="AD788"/>
        </row>
        <row r="789">
          <cell r="P789">
            <v>999999999</v>
          </cell>
          <cell r="Q789"/>
          <cell r="R789"/>
          <cell r="S789"/>
          <cell r="T789"/>
          <cell r="U789"/>
          <cell r="V789"/>
          <cell r="W789"/>
          <cell r="X789"/>
          <cell r="Y789"/>
          <cell r="Z789"/>
          <cell r="AA789"/>
          <cell r="AB789"/>
          <cell r="AC789"/>
          <cell r="AD789"/>
        </row>
        <row r="790">
          <cell r="P790">
            <v>999999999</v>
          </cell>
          <cell r="Q790"/>
          <cell r="R790"/>
          <cell r="S790"/>
          <cell r="T790"/>
          <cell r="U790"/>
          <cell r="V790"/>
          <cell r="W790"/>
          <cell r="X790"/>
          <cell r="Y790"/>
          <cell r="Z790"/>
          <cell r="AA790"/>
          <cell r="AB790"/>
          <cell r="AC790"/>
          <cell r="AD790"/>
        </row>
        <row r="791">
          <cell r="P791">
            <v>999999999</v>
          </cell>
          <cell r="Q791"/>
          <cell r="R791"/>
          <cell r="S791"/>
          <cell r="T791"/>
          <cell r="U791"/>
          <cell r="V791"/>
          <cell r="W791"/>
          <cell r="X791"/>
          <cell r="Y791"/>
          <cell r="Z791"/>
          <cell r="AA791"/>
          <cell r="AB791"/>
          <cell r="AC791"/>
          <cell r="AD791"/>
        </row>
        <row r="792">
          <cell r="P792">
            <v>999999999</v>
          </cell>
          <cell r="Q792"/>
          <cell r="R792"/>
          <cell r="S792"/>
          <cell r="T792"/>
          <cell r="U792"/>
          <cell r="V792"/>
          <cell r="W792"/>
          <cell r="X792"/>
          <cell r="Y792"/>
          <cell r="Z792"/>
          <cell r="AA792"/>
          <cell r="AB792"/>
          <cell r="AC792"/>
          <cell r="AD792"/>
        </row>
        <row r="793">
          <cell r="P793">
            <v>999999999</v>
          </cell>
          <cell r="Q793"/>
          <cell r="R793"/>
          <cell r="S793"/>
          <cell r="T793"/>
          <cell r="U793"/>
          <cell r="V793"/>
          <cell r="W793"/>
          <cell r="X793"/>
          <cell r="Y793"/>
          <cell r="Z793"/>
          <cell r="AA793"/>
          <cell r="AB793"/>
          <cell r="AC793"/>
          <cell r="AD793"/>
        </row>
        <row r="794">
          <cell r="P794">
            <v>999999999</v>
          </cell>
          <cell r="Q794"/>
          <cell r="R794"/>
          <cell r="S794"/>
          <cell r="T794"/>
          <cell r="U794"/>
          <cell r="V794"/>
          <cell r="W794"/>
          <cell r="X794"/>
          <cell r="Y794"/>
          <cell r="Z794"/>
          <cell r="AA794"/>
          <cell r="AB794"/>
          <cell r="AC794"/>
          <cell r="AD794"/>
        </row>
        <row r="795">
          <cell r="P795">
            <v>999999999</v>
          </cell>
          <cell r="Q795"/>
          <cell r="R795"/>
          <cell r="S795"/>
          <cell r="T795"/>
          <cell r="U795"/>
          <cell r="V795"/>
          <cell r="W795"/>
          <cell r="X795"/>
          <cell r="Y795"/>
          <cell r="Z795"/>
          <cell r="AA795"/>
          <cell r="AB795"/>
          <cell r="AC795"/>
          <cell r="AD795"/>
        </row>
        <row r="796">
          <cell r="P796">
            <v>999999999</v>
          </cell>
          <cell r="Q796"/>
          <cell r="R796"/>
          <cell r="S796"/>
          <cell r="T796"/>
          <cell r="U796"/>
          <cell r="V796"/>
          <cell r="W796"/>
          <cell r="X796"/>
          <cell r="Y796"/>
          <cell r="Z796"/>
          <cell r="AA796"/>
          <cell r="AB796"/>
          <cell r="AC796"/>
          <cell r="AD796"/>
        </row>
        <row r="797">
          <cell r="P797">
            <v>999999999</v>
          </cell>
          <cell r="Q797"/>
          <cell r="R797"/>
          <cell r="S797"/>
          <cell r="T797"/>
          <cell r="U797"/>
          <cell r="V797"/>
          <cell r="W797"/>
          <cell r="X797"/>
          <cell r="Y797"/>
          <cell r="Z797"/>
          <cell r="AA797"/>
          <cell r="AB797"/>
          <cell r="AC797"/>
          <cell r="AD797"/>
        </row>
        <row r="798">
          <cell r="P798">
            <v>999999999</v>
          </cell>
          <cell r="Q798"/>
          <cell r="R798"/>
          <cell r="S798"/>
          <cell r="T798"/>
          <cell r="U798"/>
          <cell r="V798"/>
          <cell r="W798"/>
          <cell r="X798"/>
          <cell r="Y798"/>
          <cell r="Z798"/>
          <cell r="AA798"/>
          <cell r="AB798"/>
          <cell r="AC798"/>
          <cell r="AD798"/>
        </row>
        <row r="799">
          <cell r="P799">
            <v>999999999</v>
          </cell>
          <cell r="Q799"/>
          <cell r="R799"/>
          <cell r="S799"/>
          <cell r="T799"/>
          <cell r="U799"/>
          <cell r="V799"/>
          <cell r="W799"/>
          <cell r="X799"/>
          <cell r="Y799"/>
          <cell r="Z799"/>
          <cell r="AA799"/>
          <cell r="AB799"/>
          <cell r="AC799"/>
          <cell r="AD799"/>
        </row>
        <row r="800">
          <cell r="P800">
            <v>999999999</v>
          </cell>
          <cell r="Q800"/>
          <cell r="R800"/>
          <cell r="S800"/>
          <cell r="T800"/>
          <cell r="U800"/>
          <cell r="V800"/>
          <cell r="W800"/>
          <cell r="X800"/>
          <cell r="Y800"/>
          <cell r="Z800"/>
          <cell r="AA800"/>
          <cell r="AB800"/>
          <cell r="AC800"/>
          <cell r="AD800"/>
        </row>
        <row r="801">
          <cell r="P801">
            <v>999999999</v>
          </cell>
          <cell r="Q801"/>
          <cell r="R801"/>
          <cell r="S801"/>
          <cell r="T801"/>
          <cell r="U801"/>
          <cell r="V801"/>
          <cell r="W801"/>
          <cell r="X801"/>
          <cell r="Y801"/>
          <cell r="Z801"/>
          <cell r="AA801"/>
          <cell r="AB801"/>
          <cell r="AC801"/>
          <cell r="AD801"/>
        </row>
        <row r="802">
          <cell r="P802">
            <v>999999999</v>
          </cell>
          <cell r="Q802"/>
          <cell r="R802"/>
          <cell r="S802"/>
          <cell r="T802"/>
          <cell r="U802"/>
          <cell r="V802"/>
          <cell r="W802"/>
          <cell r="X802"/>
          <cell r="Y802"/>
          <cell r="Z802"/>
          <cell r="AA802"/>
          <cell r="AB802"/>
          <cell r="AC802"/>
          <cell r="AD802"/>
        </row>
        <row r="803">
          <cell r="P803">
            <v>999999999</v>
          </cell>
          <cell r="Q803"/>
          <cell r="R803"/>
          <cell r="S803"/>
          <cell r="T803"/>
          <cell r="U803"/>
          <cell r="V803"/>
          <cell r="W803"/>
          <cell r="X803"/>
          <cell r="Y803"/>
          <cell r="Z803"/>
          <cell r="AA803"/>
          <cell r="AB803"/>
          <cell r="AC803"/>
          <cell r="AD803"/>
        </row>
        <row r="804">
          <cell r="P804">
            <v>999999999</v>
          </cell>
          <cell r="Q804"/>
          <cell r="R804"/>
          <cell r="S804"/>
          <cell r="T804"/>
          <cell r="U804"/>
          <cell r="V804"/>
          <cell r="W804"/>
          <cell r="X804"/>
          <cell r="Y804"/>
          <cell r="Z804"/>
          <cell r="AA804"/>
          <cell r="AB804"/>
          <cell r="AC804"/>
          <cell r="AD804"/>
        </row>
        <row r="805">
          <cell r="P805">
            <v>999999999</v>
          </cell>
          <cell r="Q805"/>
          <cell r="R805"/>
          <cell r="S805"/>
          <cell r="T805"/>
          <cell r="U805"/>
          <cell r="V805"/>
          <cell r="W805"/>
          <cell r="X805"/>
          <cell r="Y805"/>
          <cell r="Z805"/>
          <cell r="AA805"/>
          <cell r="AB805"/>
          <cell r="AC805"/>
          <cell r="AD805"/>
        </row>
        <row r="806">
          <cell r="P806">
            <v>999999999</v>
          </cell>
          <cell r="Q806"/>
          <cell r="R806"/>
          <cell r="S806"/>
          <cell r="T806"/>
          <cell r="U806"/>
          <cell r="V806"/>
          <cell r="W806"/>
          <cell r="X806"/>
          <cell r="Y806"/>
          <cell r="Z806"/>
          <cell r="AA806"/>
          <cell r="AB806"/>
          <cell r="AC806"/>
          <cell r="AD806"/>
        </row>
        <row r="807">
          <cell r="P807">
            <v>999999999</v>
          </cell>
          <cell r="Q807"/>
          <cell r="R807"/>
          <cell r="S807"/>
          <cell r="T807"/>
          <cell r="U807"/>
          <cell r="V807"/>
          <cell r="W807"/>
          <cell r="X807"/>
          <cell r="Y807"/>
          <cell r="Z807"/>
          <cell r="AA807"/>
          <cell r="AB807"/>
          <cell r="AC807"/>
          <cell r="AD807"/>
        </row>
        <row r="808">
          <cell r="P808">
            <v>999999999</v>
          </cell>
          <cell r="Q808"/>
          <cell r="R808"/>
          <cell r="S808"/>
          <cell r="T808"/>
          <cell r="U808"/>
          <cell r="V808"/>
          <cell r="W808"/>
          <cell r="X808"/>
          <cell r="Y808"/>
          <cell r="Z808"/>
          <cell r="AA808"/>
          <cell r="AB808"/>
          <cell r="AC808"/>
          <cell r="AD808"/>
        </row>
        <row r="809">
          <cell r="P809">
            <v>999999999</v>
          </cell>
          <cell r="Q809"/>
          <cell r="R809"/>
          <cell r="S809"/>
          <cell r="T809"/>
          <cell r="U809"/>
          <cell r="V809"/>
          <cell r="W809"/>
          <cell r="X809"/>
          <cell r="Y809"/>
          <cell r="Z809"/>
          <cell r="AA809"/>
          <cell r="AB809"/>
          <cell r="AC809"/>
          <cell r="AD809"/>
        </row>
        <row r="810">
          <cell r="P810">
            <v>999999999</v>
          </cell>
          <cell r="Q810"/>
          <cell r="R810"/>
          <cell r="S810"/>
          <cell r="T810"/>
          <cell r="U810"/>
          <cell r="V810"/>
          <cell r="W810"/>
          <cell r="X810"/>
          <cell r="Y810"/>
          <cell r="Z810"/>
          <cell r="AA810"/>
          <cell r="AB810"/>
          <cell r="AC810"/>
          <cell r="AD810"/>
        </row>
        <row r="811">
          <cell r="P811">
            <v>999999999</v>
          </cell>
          <cell r="Q811"/>
          <cell r="R811"/>
          <cell r="S811"/>
          <cell r="T811"/>
          <cell r="U811"/>
          <cell r="V811"/>
          <cell r="W811"/>
          <cell r="X811"/>
          <cell r="Y811"/>
          <cell r="Z811"/>
          <cell r="AA811"/>
          <cell r="AB811"/>
          <cell r="AC811"/>
          <cell r="AD811"/>
        </row>
        <row r="812">
          <cell r="P812">
            <v>999999999</v>
          </cell>
          <cell r="Q812"/>
          <cell r="R812"/>
          <cell r="S812"/>
          <cell r="T812"/>
          <cell r="U812"/>
          <cell r="V812"/>
          <cell r="W812"/>
          <cell r="X812"/>
          <cell r="Y812"/>
          <cell r="Z812"/>
          <cell r="AA812"/>
          <cell r="AB812"/>
          <cell r="AC812"/>
          <cell r="AD812"/>
        </row>
        <row r="813">
          <cell r="P813">
            <v>999999999</v>
          </cell>
          <cell r="Q813"/>
          <cell r="R813"/>
          <cell r="S813"/>
          <cell r="T813"/>
          <cell r="U813"/>
          <cell r="V813"/>
          <cell r="W813"/>
          <cell r="X813"/>
          <cell r="Y813"/>
          <cell r="Z813"/>
          <cell r="AA813"/>
          <cell r="AB813"/>
          <cell r="AC813"/>
          <cell r="AD813"/>
        </row>
        <row r="814">
          <cell r="P814">
            <v>999999999</v>
          </cell>
          <cell r="Q814"/>
          <cell r="R814"/>
          <cell r="S814"/>
          <cell r="T814"/>
          <cell r="U814"/>
          <cell r="V814"/>
          <cell r="W814"/>
          <cell r="X814"/>
          <cell r="Y814"/>
          <cell r="Z814"/>
          <cell r="AA814"/>
          <cell r="AB814"/>
          <cell r="AC814"/>
          <cell r="AD814"/>
        </row>
        <row r="815">
          <cell r="P815">
            <v>999999999</v>
          </cell>
          <cell r="Q815"/>
          <cell r="R815"/>
          <cell r="S815"/>
          <cell r="T815"/>
          <cell r="U815"/>
          <cell r="V815"/>
          <cell r="W815"/>
          <cell r="X815"/>
          <cell r="Y815"/>
          <cell r="Z815"/>
          <cell r="AA815"/>
          <cell r="AB815"/>
          <cell r="AC815"/>
          <cell r="AD815"/>
        </row>
        <row r="816">
          <cell r="P816">
            <v>999999999</v>
          </cell>
          <cell r="Q816"/>
          <cell r="R816"/>
          <cell r="S816"/>
          <cell r="T816"/>
          <cell r="U816"/>
          <cell r="V816"/>
          <cell r="W816"/>
          <cell r="X816"/>
          <cell r="Y816"/>
          <cell r="Z816"/>
          <cell r="AA816"/>
          <cell r="AB816"/>
          <cell r="AC816"/>
          <cell r="AD816"/>
        </row>
        <row r="817">
          <cell r="P817">
            <v>999999999</v>
          </cell>
          <cell r="Q817"/>
          <cell r="R817"/>
          <cell r="S817"/>
          <cell r="T817"/>
          <cell r="U817"/>
          <cell r="V817"/>
          <cell r="W817"/>
          <cell r="X817"/>
          <cell r="Y817"/>
          <cell r="Z817"/>
          <cell r="AA817"/>
          <cell r="AB817"/>
          <cell r="AC817"/>
          <cell r="AD817"/>
        </row>
        <row r="818">
          <cell r="P818">
            <v>999999999</v>
          </cell>
          <cell r="Q818"/>
          <cell r="R818"/>
          <cell r="S818"/>
          <cell r="T818"/>
          <cell r="U818"/>
          <cell r="V818"/>
          <cell r="W818"/>
          <cell r="X818"/>
          <cell r="Y818"/>
          <cell r="Z818"/>
          <cell r="AA818"/>
          <cell r="AB818"/>
          <cell r="AC818"/>
          <cell r="AD818"/>
        </row>
        <row r="819">
          <cell r="P819">
            <v>999999999</v>
          </cell>
          <cell r="Q819"/>
          <cell r="R819"/>
          <cell r="S819"/>
          <cell r="T819"/>
          <cell r="U819"/>
          <cell r="V819"/>
          <cell r="W819"/>
          <cell r="X819"/>
          <cell r="Y819"/>
          <cell r="Z819"/>
          <cell r="AA819"/>
          <cell r="AB819"/>
          <cell r="AC819"/>
          <cell r="AD819"/>
        </row>
        <row r="820">
          <cell r="P820">
            <v>999999999</v>
          </cell>
          <cell r="Q820"/>
          <cell r="R820"/>
          <cell r="S820"/>
          <cell r="T820"/>
          <cell r="U820"/>
          <cell r="V820"/>
          <cell r="W820"/>
          <cell r="X820"/>
          <cell r="Y820"/>
          <cell r="Z820"/>
          <cell r="AA820"/>
          <cell r="AB820"/>
          <cell r="AC820"/>
          <cell r="AD820"/>
        </row>
        <row r="821">
          <cell r="P821">
            <v>999999999</v>
          </cell>
          <cell r="Q821"/>
          <cell r="R821"/>
          <cell r="S821"/>
          <cell r="T821"/>
          <cell r="U821"/>
          <cell r="V821"/>
          <cell r="W821"/>
          <cell r="X821"/>
          <cell r="Y821"/>
          <cell r="Z821"/>
          <cell r="AA821"/>
          <cell r="AB821"/>
          <cell r="AC821"/>
          <cell r="AD821"/>
        </row>
        <row r="822">
          <cell r="P822">
            <v>999999999</v>
          </cell>
          <cell r="Q822"/>
          <cell r="R822"/>
          <cell r="S822"/>
          <cell r="T822"/>
          <cell r="U822"/>
          <cell r="V822"/>
          <cell r="W822"/>
          <cell r="X822"/>
          <cell r="Y822"/>
          <cell r="Z822"/>
          <cell r="AA822"/>
          <cell r="AB822"/>
          <cell r="AC822"/>
          <cell r="AD822"/>
        </row>
        <row r="823">
          <cell r="P823">
            <v>999999999</v>
          </cell>
          <cell r="Q823"/>
          <cell r="R823"/>
          <cell r="S823"/>
          <cell r="T823"/>
          <cell r="U823"/>
          <cell r="V823"/>
          <cell r="W823"/>
          <cell r="X823"/>
          <cell r="Y823"/>
          <cell r="Z823"/>
          <cell r="AA823"/>
          <cell r="AB823"/>
          <cell r="AC823"/>
          <cell r="AD823"/>
        </row>
        <row r="824">
          <cell r="P824">
            <v>999999999</v>
          </cell>
          <cell r="Q824"/>
          <cell r="R824"/>
          <cell r="S824"/>
          <cell r="T824"/>
          <cell r="U824"/>
          <cell r="V824"/>
          <cell r="W824"/>
          <cell r="X824"/>
          <cell r="Y824"/>
          <cell r="Z824"/>
          <cell r="AA824"/>
          <cell r="AB824"/>
          <cell r="AC824"/>
          <cell r="AD824"/>
        </row>
        <row r="825">
          <cell r="P825">
            <v>999999999</v>
          </cell>
          <cell r="Q825"/>
          <cell r="R825"/>
          <cell r="S825"/>
          <cell r="T825"/>
          <cell r="U825"/>
          <cell r="V825"/>
          <cell r="W825"/>
          <cell r="X825"/>
          <cell r="Y825"/>
          <cell r="Z825"/>
          <cell r="AA825"/>
          <cell r="AB825"/>
          <cell r="AC825"/>
          <cell r="AD825"/>
        </row>
        <row r="826">
          <cell r="P826">
            <v>999999999</v>
          </cell>
          <cell r="Q826"/>
          <cell r="R826"/>
          <cell r="S826"/>
          <cell r="T826"/>
          <cell r="U826"/>
          <cell r="V826"/>
          <cell r="W826"/>
          <cell r="X826"/>
          <cell r="Y826"/>
          <cell r="Z826"/>
          <cell r="AA826"/>
          <cell r="AB826"/>
          <cell r="AC826"/>
          <cell r="AD826"/>
        </row>
        <row r="827">
          <cell r="P827">
            <v>999999999</v>
          </cell>
          <cell r="Q827"/>
          <cell r="R827"/>
          <cell r="S827"/>
          <cell r="T827"/>
          <cell r="U827"/>
          <cell r="V827"/>
          <cell r="W827"/>
          <cell r="X827"/>
          <cell r="Y827"/>
          <cell r="Z827"/>
          <cell r="AA827"/>
          <cell r="AB827"/>
          <cell r="AC827"/>
          <cell r="AD827"/>
        </row>
        <row r="828">
          <cell r="P828">
            <v>999999999</v>
          </cell>
          <cell r="Q828"/>
          <cell r="R828"/>
          <cell r="S828"/>
          <cell r="T828"/>
          <cell r="U828"/>
          <cell r="V828"/>
          <cell r="W828"/>
          <cell r="X828"/>
          <cell r="Y828"/>
          <cell r="Z828"/>
          <cell r="AA828"/>
          <cell r="AB828"/>
          <cell r="AC828"/>
          <cell r="AD828"/>
        </row>
        <row r="829">
          <cell r="P829">
            <v>999999999</v>
          </cell>
          <cell r="Q829"/>
          <cell r="R829"/>
          <cell r="S829"/>
          <cell r="T829"/>
          <cell r="U829"/>
          <cell r="V829"/>
          <cell r="W829"/>
          <cell r="X829"/>
          <cell r="Y829"/>
          <cell r="Z829"/>
          <cell r="AA829"/>
          <cell r="AB829"/>
          <cell r="AC829"/>
          <cell r="AD829"/>
        </row>
        <row r="830">
          <cell r="P830">
            <v>999999999</v>
          </cell>
          <cell r="Q830"/>
          <cell r="R830"/>
          <cell r="S830"/>
          <cell r="T830"/>
          <cell r="U830"/>
          <cell r="V830"/>
          <cell r="W830"/>
          <cell r="X830"/>
          <cell r="Y830"/>
          <cell r="Z830"/>
          <cell r="AA830"/>
          <cell r="AB830"/>
          <cell r="AC830"/>
          <cell r="AD830"/>
        </row>
        <row r="831">
          <cell r="P831">
            <v>999999999</v>
          </cell>
          <cell r="Q831"/>
          <cell r="R831"/>
          <cell r="S831"/>
          <cell r="T831"/>
          <cell r="U831"/>
          <cell r="V831"/>
          <cell r="W831"/>
          <cell r="X831"/>
          <cell r="Y831"/>
          <cell r="Z831"/>
          <cell r="AA831"/>
          <cell r="AB831"/>
          <cell r="AC831"/>
          <cell r="AD831"/>
        </row>
        <row r="832">
          <cell r="P832">
            <v>999999999</v>
          </cell>
          <cell r="Q832"/>
          <cell r="R832"/>
          <cell r="S832"/>
          <cell r="T832"/>
          <cell r="U832"/>
          <cell r="V832"/>
          <cell r="W832"/>
          <cell r="X832"/>
          <cell r="Y832"/>
          <cell r="Z832"/>
          <cell r="AA832"/>
          <cell r="AB832"/>
          <cell r="AC832"/>
          <cell r="AD832"/>
        </row>
        <row r="833">
          <cell r="P833">
            <v>999999999</v>
          </cell>
          <cell r="Q833"/>
          <cell r="R833"/>
          <cell r="S833"/>
          <cell r="T833"/>
          <cell r="U833"/>
          <cell r="V833"/>
          <cell r="W833"/>
          <cell r="X833"/>
          <cell r="Y833"/>
          <cell r="Z833"/>
          <cell r="AA833"/>
          <cell r="AB833"/>
          <cell r="AC833"/>
          <cell r="AD833"/>
        </row>
        <row r="834">
          <cell r="P834">
            <v>999999999</v>
          </cell>
          <cell r="Q834"/>
          <cell r="R834"/>
          <cell r="S834"/>
          <cell r="T834"/>
          <cell r="U834"/>
          <cell r="V834"/>
          <cell r="W834"/>
          <cell r="X834"/>
          <cell r="Y834"/>
          <cell r="Z834"/>
          <cell r="AA834"/>
          <cell r="AB834"/>
          <cell r="AC834"/>
          <cell r="AD834"/>
        </row>
        <row r="835">
          <cell r="P835">
            <v>999999999</v>
          </cell>
          <cell r="Q835"/>
          <cell r="R835"/>
          <cell r="S835"/>
          <cell r="T835"/>
          <cell r="U835"/>
          <cell r="V835"/>
          <cell r="W835"/>
          <cell r="X835"/>
          <cell r="Y835"/>
          <cell r="Z835"/>
          <cell r="AA835"/>
          <cell r="AB835"/>
          <cell r="AC835"/>
          <cell r="AD835"/>
        </row>
        <row r="836">
          <cell r="P836">
            <v>999999999</v>
          </cell>
          <cell r="Q836"/>
          <cell r="R836"/>
          <cell r="S836"/>
          <cell r="T836"/>
          <cell r="U836"/>
          <cell r="V836"/>
          <cell r="W836"/>
          <cell r="X836"/>
          <cell r="Y836"/>
          <cell r="Z836"/>
          <cell r="AA836"/>
          <cell r="AB836"/>
          <cell r="AC836"/>
          <cell r="AD836"/>
        </row>
        <row r="837">
          <cell r="P837">
            <v>999999999</v>
          </cell>
          <cell r="Q837"/>
          <cell r="R837"/>
          <cell r="S837"/>
          <cell r="T837"/>
          <cell r="U837"/>
          <cell r="V837"/>
          <cell r="W837"/>
          <cell r="X837"/>
          <cell r="Y837"/>
          <cell r="Z837"/>
          <cell r="AA837"/>
          <cell r="AB837"/>
          <cell r="AC837"/>
          <cell r="AD837"/>
        </row>
        <row r="838">
          <cell r="P838">
            <v>999999999</v>
          </cell>
          <cell r="Q838"/>
          <cell r="R838"/>
          <cell r="S838"/>
          <cell r="T838"/>
          <cell r="U838"/>
          <cell r="V838"/>
          <cell r="W838"/>
          <cell r="X838"/>
          <cell r="Y838"/>
          <cell r="Z838"/>
          <cell r="AA838"/>
          <cell r="AB838"/>
          <cell r="AC838"/>
          <cell r="AD838"/>
        </row>
        <row r="839">
          <cell r="P839">
            <v>999999999</v>
          </cell>
          <cell r="Q839"/>
          <cell r="R839"/>
          <cell r="S839"/>
          <cell r="T839"/>
          <cell r="U839"/>
          <cell r="V839"/>
          <cell r="W839"/>
          <cell r="X839"/>
          <cell r="Y839"/>
          <cell r="Z839"/>
          <cell r="AA839"/>
          <cell r="AB839"/>
          <cell r="AC839"/>
          <cell r="AD839"/>
        </row>
        <row r="840">
          <cell r="P840">
            <v>999999999</v>
          </cell>
          <cell r="Q840"/>
          <cell r="R840"/>
          <cell r="S840"/>
          <cell r="T840"/>
          <cell r="U840"/>
          <cell r="V840"/>
          <cell r="W840"/>
          <cell r="X840"/>
          <cell r="Y840"/>
          <cell r="Z840"/>
          <cell r="AA840"/>
          <cell r="AB840"/>
          <cell r="AC840"/>
          <cell r="AD840"/>
        </row>
        <row r="841">
          <cell r="P841">
            <v>999999999</v>
          </cell>
          <cell r="Q841"/>
          <cell r="R841"/>
          <cell r="S841"/>
          <cell r="T841"/>
          <cell r="U841"/>
          <cell r="V841"/>
          <cell r="W841"/>
          <cell r="X841"/>
          <cell r="Y841"/>
          <cell r="Z841"/>
          <cell r="AA841"/>
          <cell r="AB841"/>
          <cell r="AC841"/>
          <cell r="AD841"/>
        </row>
        <row r="842">
          <cell r="P842">
            <v>999999999</v>
          </cell>
          <cell r="Q842"/>
          <cell r="R842"/>
          <cell r="S842"/>
          <cell r="T842"/>
          <cell r="U842"/>
          <cell r="V842"/>
          <cell r="W842"/>
          <cell r="X842"/>
          <cell r="Y842"/>
          <cell r="Z842"/>
          <cell r="AA842"/>
          <cell r="AB842"/>
          <cell r="AC842"/>
          <cell r="AD842"/>
        </row>
        <row r="843">
          <cell r="P843">
            <v>999999999</v>
          </cell>
          <cell r="Q843"/>
          <cell r="R843"/>
          <cell r="S843"/>
          <cell r="T843"/>
          <cell r="U843"/>
          <cell r="V843"/>
          <cell r="W843"/>
          <cell r="X843"/>
          <cell r="Y843"/>
          <cell r="Z843"/>
          <cell r="AA843"/>
          <cell r="AB843"/>
          <cell r="AC843"/>
          <cell r="AD843"/>
        </row>
        <row r="844">
          <cell r="P844">
            <v>999999999</v>
          </cell>
          <cell r="Q844"/>
          <cell r="R844"/>
          <cell r="S844"/>
          <cell r="T844"/>
          <cell r="U844"/>
          <cell r="V844"/>
          <cell r="W844"/>
          <cell r="X844"/>
          <cell r="Y844"/>
          <cell r="Z844"/>
          <cell r="AA844"/>
          <cell r="AB844"/>
          <cell r="AC844"/>
          <cell r="AD844"/>
        </row>
        <row r="845">
          <cell r="P845">
            <v>999999999</v>
          </cell>
          <cell r="Q845"/>
          <cell r="R845"/>
          <cell r="S845"/>
          <cell r="T845"/>
          <cell r="U845"/>
          <cell r="V845"/>
          <cell r="W845"/>
          <cell r="X845"/>
          <cell r="Y845"/>
          <cell r="Z845"/>
          <cell r="AA845"/>
          <cell r="AB845"/>
          <cell r="AC845"/>
          <cell r="AD845"/>
        </row>
        <row r="846">
          <cell r="P846">
            <v>999999999</v>
          </cell>
          <cell r="Q846"/>
          <cell r="R846"/>
          <cell r="S846"/>
          <cell r="T846"/>
          <cell r="U846"/>
          <cell r="V846"/>
          <cell r="W846"/>
          <cell r="X846"/>
          <cell r="Y846"/>
          <cell r="Z846"/>
          <cell r="AA846"/>
          <cell r="AB846"/>
          <cell r="AC846"/>
          <cell r="AD846"/>
        </row>
        <row r="847">
          <cell r="P847">
            <v>999999999</v>
          </cell>
          <cell r="Q847"/>
          <cell r="R847"/>
          <cell r="S847"/>
          <cell r="T847"/>
          <cell r="U847"/>
          <cell r="V847"/>
          <cell r="W847"/>
          <cell r="X847"/>
          <cell r="Y847"/>
          <cell r="Z847"/>
          <cell r="AA847"/>
          <cell r="AB847"/>
          <cell r="AC847"/>
          <cell r="AD847"/>
        </row>
        <row r="848">
          <cell r="P848">
            <v>999999999</v>
          </cell>
          <cell r="Q848"/>
          <cell r="R848"/>
          <cell r="S848"/>
          <cell r="T848"/>
          <cell r="U848"/>
          <cell r="V848"/>
          <cell r="W848"/>
          <cell r="X848"/>
          <cell r="Y848"/>
          <cell r="Z848"/>
          <cell r="AA848"/>
          <cell r="AB848"/>
          <cell r="AC848"/>
          <cell r="AD848"/>
        </row>
        <row r="849">
          <cell r="P849">
            <v>999999999</v>
          </cell>
          <cell r="Q849"/>
          <cell r="R849"/>
          <cell r="S849"/>
          <cell r="T849"/>
          <cell r="U849"/>
          <cell r="V849"/>
          <cell r="W849"/>
          <cell r="X849"/>
          <cell r="Y849"/>
          <cell r="Z849"/>
          <cell r="AA849"/>
          <cell r="AB849"/>
          <cell r="AC849"/>
          <cell r="AD849"/>
        </row>
        <row r="850">
          <cell r="P850">
            <v>999999999</v>
          </cell>
          <cell r="Q850"/>
          <cell r="R850"/>
          <cell r="S850"/>
          <cell r="T850"/>
          <cell r="U850"/>
          <cell r="V850"/>
          <cell r="W850"/>
          <cell r="X850"/>
          <cell r="Y850"/>
          <cell r="Z850"/>
          <cell r="AA850"/>
          <cell r="AB850"/>
          <cell r="AC850"/>
          <cell r="AD850"/>
        </row>
        <row r="851">
          <cell r="P851">
            <v>999999999</v>
          </cell>
          <cell r="Q851"/>
          <cell r="R851"/>
          <cell r="S851"/>
          <cell r="T851"/>
          <cell r="U851"/>
          <cell r="V851"/>
          <cell r="W851"/>
          <cell r="X851"/>
          <cell r="Y851"/>
          <cell r="Z851"/>
          <cell r="AA851"/>
          <cell r="AB851"/>
          <cell r="AC851"/>
          <cell r="AD851"/>
        </row>
        <row r="852">
          <cell r="P852">
            <v>999999999</v>
          </cell>
          <cell r="Q852"/>
          <cell r="R852"/>
          <cell r="S852"/>
          <cell r="T852"/>
          <cell r="U852"/>
          <cell r="V852"/>
          <cell r="W852"/>
          <cell r="X852"/>
          <cell r="Y852"/>
          <cell r="Z852"/>
          <cell r="AA852"/>
          <cell r="AB852"/>
          <cell r="AC852"/>
          <cell r="AD852"/>
        </row>
        <row r="853">
          <cell r="P853">
            <v>999999999</v>
          </cell>
          <cell r="Q853"/>
          <cell r="R853"/>
          <cell r="S853"/>
          <cell r="T853"/>
          <cell r="U853"/>
          <cell r="V853"/>
          <cell r="W853"/>
          <cell r="X853"/>
          <cell r="Y853"/>
          <cell r="Z853"/>
          <cell r="AA853"/>
          <cell r="AB853"/>
          <cell r="AC853"/>
          <cell r="AD853"/>
        </row>
        <row r="854">
          <cell r="P854">
            <v>999999999</v>
          </cell>
          <cell r="Q854"/>
          <cell r="R854"/>
          <cell r="S854"/>
          <cell r="T854"/>
          <cell r="U854"/>
          <cell r="V854"/>
          <cell r="W854"/>
          <cell r="X854"/>
          <cell r="Y854"/>
          <cell r="Z854"/>
          <cell r="AA854"/>
          <cell r="AB854"/>
          <cell r="AC854"/>
          <cell r="AD854"/>
        </row>
        <row r="855">
          <cell r="P855">
            <v>999999999</v>
          </cell>
          <cell r="Q855"/>
          <cell r="R855"/>
          <cell r="S855"/>
          <cell r="T855"/>
          <cell r="U855"/>
          <cell r="V855"/>
          <cell r="W855"/>
          <cell r="X855"/>
          <cell r="Y855"/>
          <cell r="Z855"/>
          <cell r="AA855"/>
          <cell r="AB855"/>
          <cell r="AC855"/>
          <cell r="AD855"/>
        </row>
        <row r="856">
          <cell r="P856">
            <v>999999999</v>
          </cell>
          <cell r="Q856"/>
          <cell r="R856"/>
          <cell r="S856"/>
          <cell r="T856"/>
          <cell r="U856"/>
          <cell r="V856"/>
          <cell r="W856"/>
          <cell r="X856"/>
          <cell r="Y856"/>
          <cell r="Z856"/>
          <cell r="AA856"/>
          <cell r="AB856"/>
          <cell r="AC856"/>
          <cell r="AD856"/>
        </row>
        <row r="857">
          <cell r="P857">
            <v>999999999</v>
          </cell>
          <cell r="Q857"/>
          <cell r="R857"/>
          <cell r="S857"/>
          <cell r="T857"/>
          <cell r="U857"/>
          <cell r="V857"/>
          <cell r="W857"/>
          <cell r="X857"/>
          <cell r="Y857"/>
          <cell r="Z857"/>
          <cell r="AA857"/>
          <cell r="AB857"/>
          <cell r="AC857"/>
          <cell r="AD857"/>
        </row>
        <row r="858">
          <cell r="P858">
            <v>999999999</v>
          </cell>
          <cell r="Q858"/>
          <cell r="R858"/>
          <cell r="S858"/>
          <cell r="T858"/>
          <cell r="U858"/>
          <cell r="V858"/>
          <cell r="W858"/>
          <cell r="X858"/>
          <cell r="Y858"/>
          <cell r="Z858"/>
          <cell r="AA858"/>
          <cell r="AB858"/>
          <cell r="AC858"/>
          <cell r="AD858"/>
        </row>
        <row r="859">
          <cell r="P859">
            <v>999999999</v>
          </cell>
          <cell r="Q859"/>
          <cell r="R859"/>
          <cell r="S859"/>
          <cell r="T859"/>
          <cell r="U859"/>
          <cell r="V859"/>
          <cell r="W859"/>
          <cell r="X859"/>
          <cell r="Y859"/>
          <cell r="Z859"/>
          <cell r="AA859"/>
          <cell r="AB859"/>
          <cell r="AC859"/>
          <cell r="AD859"/>
        </row>
        <row r="860">
          <cell r="P860">
            <v>999999999</v>
          </cell>
          <cell r="Q860"/>
          <cell r="R860"/>
          <cell r="S860"/>
          <cell r="T860"/>
          <cell r="U860"/>
          <cell r="V860"/>
          <cell r="W860"/>
          <cell r="X860"/>
          <cell r="Y860"/>
          <cell r="Z860"/>
          <cell r="AA860"/>
          <cell r="AB860"/>
          <cell r="AC860"/>
          <cell r="AD860"/>
        </row>
        <row r="861">
          <cell r="P861">
            <v>999999999</v>
          </cell>
          <cell r="Q861"/>
          <cell r="R861"/>
          <cell r="S861"/>
          <cell r="T861"/>
          <cell r="U861"/>
          <cell r="V861"/>
          <cell r="W861"/>
          <cell r="X861"/>
          <cell r="Y861"/>
          <cell r="Z861"/>
          <cell r="AA861"/>
          <cell r="AB861"/>
          <cell r="AC861"/>
          <cell r="AD861"/>
        </row>
        <row r="862">
          <cell r="P862">
            <v>999999999</v>
          </cell>
          <cell r="Q862"/>
          <cell r="R862"/>
          <cell r="S862"/>
          <cell r="T862"/>
          <cell r="U862"/>
          <cell r="V862"/>
          <cell r="W862"/>
          <cell r="X862"/>
          <cell r="Y862"/>
          <cell r="Z862"/>
          <cell r="AA862"/>
          <cell r="AB862"/>
          <cell r="AC862"/>
          <cell r="AD862"/>
        </row>
        <row r="863">
          <cell r="P863">
            <v>999999999</v>
          </cell>
          <cell r="Q863"/>
          <cell r="R863"/>
          <cell r="S863"/>
          <cell r="T863"/>
          <cell r="U863"/>
          <cell r="V863"/>
          <cell r="W863"/>
          <cell r="X863"/>
          <cell r="Y863"/>
          <cell r="Z863"/>
          <cell r="AA863"/>
          <cell r="AB863"/>
          <cell r="AC863"/>
          <cell r="AD863"/>
        </row>
        <row r="864">
          <cell r="P864">
            <v>999999999</v>
          </cell>
          <cell r="Q864"/>
          <cell r="R864"/>
          <cell r="S864"/>
          <cell r="T864"/>
          <cell r="U864"/>
          <cell r="V864"/>
          <cell r="W864"/>
          <cell r="X864"/>
          <cell r="Y864"/>
          <cell r="Z864"/>
          <cell r="AA864"/>
          <cell r="AB864"/>
          <cell r="AC864"/>
          <cell r="AD864"/>
        </row>
        <row r="865">
          <cell r="P865">
            <v>999999999</v>
          </cell>
          <cell r="Q865"/>
          <cell r="R865"/>
          <cell r="S865"/>
          <cell r="T865"/>
          <cell r="U865"/>
          <cell r="V865"/>
          <cell r="W865"/>
          <cell r="X865"/>
          <cell r="Y865"/>
          <cell r="Z865"/>
          <cell r="AA865"/>
          <cell r="AB865"/>
          <cell r="AC865"/>
          <cell r="AD865"/>
        </row>
        <row r="866">
          <cell r="P866">
            <v>999999999</v>
          </cell>
          <cell r="Q866"/>
          <cell r="R866"/>
          <cell r="S866"/>
          <cell r="T866"/>
          <cell r="U866"/>
          <cell r="V866"/>
          <cell r="W866"/>
          <cell r="X866"/>
          <cell r="Y866"/>
          <cell r="Z866"/>
          <cell r="AA866"/>
          <cell r="AB866"/>
          <cell r="AC866"/>
          <cell r="AD866"/>
        </row>
        <row r="867">
          <cell r="P867">
            <v>999999999</v>
          </cell>
          <cell r="Q867"/>
          <cell r="R867"/>
          <cell r="S867"/>
          <cell r="T867"/>
          <cell r="U867"/>
          <cell r="V867"/>
          <cell r="W867"/>
          <cell r="X867"/>
          <cell r="Y867"/>
          <cell r="Z867"/>
          <cell r="AA867"/>
          <cell r="AB867"/>
          <cell r="AC867"/>
          <cell r="AD867"/>
        </row>
        <row r="868">
          <cell r="P868">
            <v>999999999</v>
          </cell>
          <cell r="Q868"/>
          <cell r="R868"/>
          <cell r="S868"/>
          <cell r="T868"/>
          <cell r="U868"/>
          <cell r="V868"/>
          <cell r="W868"/>
          <cell r="X868"/>
          <cell r="Y868"/>
          <cell r="Z868"/>
          <cell r="AA868"/>
          <cell r="AB868"/>
          <cell r="AC868"/>
          <cell r="AD868"/>
        </row>
        <row r="869">
          <cell r="P869">
            <v>999999999</v>
          </cell>
          <cell r="Q869"/>
          <cell r="R869"/>
          <cell r="S869"/>
          <cell r="T869"/>
          <cell r="U869"/>
          <cell r="V869"/>
          <cell r="W869"/>
          <cell r="X869"/>
          <cell r="Y869"/>
          <cell r="Z869"/>
          <cell r="AA869"/>
          <cell r="AB869"/>
          <cell r="AC869"/>
          <cell r="AD869"/>
        </row>
        <row r="870">
          <cell r="P870">
            <v>999999999</v>
          </cell>
          <cell r="Q870"/>
          <cell r="R870"/>
          <cell r="S870"/>
          <cell r="T870"/>
          <cell r="U870"/>
          <cell r="V870"/>
          <cell r="W870"/>
          <cell r="X870"/>
          <cell r="Y870"/>
          <cell r="Z870"/>
          <cell r="AA870"/>
          <cell r="AB870"/>
          <cell r="AC870"/>
          <cell r="AD870"/>
        </row>
        <row r="871">
          <cell r="P871">
            <v>999999999</v>
          </cell>
          <cell r="Q871"/>
          <cell r="R871"/>
          <cell r="S871"/>
          <cell r="T871"/>
          <cell r="U871"/>
          <cell r="V871"/>
          <cell r="W871"/>
          <cell r="X871"/>
          <cell r="Y871"/>
          <cell r="Z871"/>
          <cell r="AA871"/>
          <cell r="AB871"/>
          <cell r="AC871"/>
          <cell r="AD871"/>
        </row>
        <row r="872">
          <cell r="P872">
            <v>999999999</v>
          </cell>
          <cell r="Q872"/>
          <cell r="R872"/>
          <cell r="S872"/>
          <cell r="T872"/>
          <cell r="U872"/>
          <cell r="V872"/>
          <cell r="W872"/>
          <cell r="X872"/>
          <cell r="Y872"/>
          <cell r="Z872"/>
          <cell r="AA872"/>
          <cell r="AB872"/>
          <cell r="AC872"/>
          <cell r="AD872"/>
        </row>
        <row r="873">
          <cell r="P873">
            <v>999999999</v>
          </cell>
          <cell r="Q873"/>
          <cell r="R873"/>
          <cell r="S873"/>
          <cell r="T873"/>
          <cell r="U873"/>
          <cell r="V873"/>
          <cell r="W873"/>
          <cell r="X873"/>
          <cell r="Y873"/>
          <cell r="Z873"/>
          <cell r="AA873"/>
          <cell r="AB873"/>
          <cell r="AC873"/>
          <cell r="AD873"/>
        </row>
        <row r="874">
          <cell r="P874">
            <v>999999999</v>
          </cell>
          <cell r="Q874"/>
          <cell r="R874"/>
          <cell r="S874"/>
          <cell r="T874"/>
          <cell r="U874"/>
          <cell r="V874"/>
          <cell r="W874"/>
          <cell r="X874"/>
          <cell r="Y874"/>
          <cell r="Z874"/>
          <cell r="AA874"/>
          <cell r="AB874"/>
          <cell r="AC874"/>
          <cell r="AD874"/>
        </row>
        <row r="875">
          <cell r="P875">
            <v>999999999</v>
          </cell>
          <cell r="Q875"/>
          <cell r="R875"/>
          <cell r="S875"/>
          <cell r="T875"/>
          <cell r="U875"/>
          <cell r="V875"/>
          <cell r="W875"/>
          <cell r="X875"/>
          <cell r="Y875"/>
          <cell r="Z875"/>
          <cell r="AA875"/>
          <cell r="AB875"/>
          <cell r="AC875"/>
          <cell r="AD875"/>
        </row>
        <row r="876">
          <cell r="P876">
            <v>999999999</v>
          </cell>
          <cell r="Q876"/>
          <cell r="R876"/>
          <cell r="S876"/>
          <cell r="T876"/>
          <cell r="U876"/>
          <cell r="V876"/>
          <cell r="W876"/>
          <cell r="X876"/>
          <cell r="Y876"/>
          <cell r="Z876"/>
          <cell r="AA876"/>
          <cell r="AB876"/>
          <cell r="AC876"/>
          <cell r="AD876"/>
        </row>
        <row r="877">
          <cell r="P877">
            <v>999999999</v>
          </cell>
          <cell r="Q877"/>
          <cell r="R877"/>
          <cell r="S877"/>
          <cell r="T877"/>
          <cell r="U877"/>
          <cell r="V877"/>
          <cell r="W877"/>
          <cell r="X877"/>
          <cell r="Y877"/>
          <cell r="Z877"/>
          <cell r="AA877"/>
          <cell r="AB877"/>
          <cell r="AC877"/>
          <cell r="AD877"/>
        </row>
        <row r="878">
          <cell r="P878">
            <v>999999999</v>
          </cell>
          <cell r="Q878"/>
          <cell r="R878"/>
          <cell r="S878"/>
          <cell r="T878"/>
          <cell r="U878"/>
          <cell r="V878"/>
          <cell r="W878"/>
          <cell r="X878"/>
          <cell r="Y878"/>
          <cell r="Z878"/>
          <cell r="AA878"/>
          <cell r="AB878"/>
          <cell r="AC878"/>
          <cell r="AD878"/>
        </row>
        <row r="879">
          <cell r="P879">
            <v>999999999</v>
          </cell>
          <cell r="Q879"/>
          <cell r="R879"/>
          <cell r="S879"/>
          <cell r="T879"/>
          <cell r="U879"/>
          <cell r="V879"/>
          <cell r="W879"/>
          <cell r="X879"/>
          <cell r="Y879"/>
          <cell r="Z879"/>
          <cell r="AA879"/>
          <cell r="AB879"/>
          <cell r="AC879"/>
          <cell r="AD879"/>
        </row>
        <row r="880">
          <cell r="P880">
            <v>999999999</v>
          </cell>
          <cell r="Q880"/>
          <cell r="R880"/>
          <cell r="S880"/>
          <cell r="T880"/>
          <cell r="U880"/>
          <cell r="V880"/>
          <cell r="W880"/>
          <cell r="X880"/>
          <cell r="Y880"/>
          <cell r="Z880"/>
          <cell r="AA880"/>
          <cell r="AB880"/>
          <cell r="AC880"/>
          <cell r="AD880"/>
        </row>
        <row r="881">
          <cell r="P881">
            <v>999999999</v>
          </cell>
          <cell r="Q881"/>
          <cell r="R881"/>
          <cell r="S881"/>
          <cell r="T881"/>
          <cell r="U881"/>
          <cell r="V881"/>
          <cell r="W881"/>
          <cell r="X881"/>
          <cell r="Y881"/>
          <cell r="Z881"/>
          <cell r="AA881"/>
          <cell r="AB881"/>
          <cell r="AC881"/>
          <cell r="AD881"/>
        </row>
        <row r="882">
          <cell r="P882">
            <v>999999999</v>
          </cell>
          <cell r="Q882"/>
          <cell r="R882"/>
          <cell r="S882"/>
          <cell r="T882"/>
          <cell r="U882"/>
          <cell r="V882"/>
          <cell r="W882"/>
          <cell r="X882"/>
          <cell r="Y882"/>
          <cell r="Z882"/>
          <cell r="AA882"/>
          <cell r="AB882"/>
          <cell r="AC882"/>
          <cell r="AD882"/>
        </row>
        <row r="883">
          <cell r="P883">
            <v>999999999</v>
          </cell>
          <cell r="Q883"/>
          <cell r="R883"/>
          <cell r="S883"/>
          <cell r="T883"/>
          <cell r="U883"/>
          <cell r="V883"/>
          <cell r="W883"/>
          <cell r="X883"/>
          <cell r="Y883"/>
          <cell r="Z883"/>
          <cell r="AA883"/>
          <cell r="AB883"/>
          <cell r="AC883"/>
          <cell r="AD883"/>
        </row>
        <row r="884">
          <cell r="P884">
            <v>999999999</v>
          </cell>
          <cell r="Q884"/>
          <cell r="R884"/>
          <cell r="S884"/>
          <cell r="T884"/>
          <cell r="U884"/>
          <cell r="V884"/>
          <cell r="W884"/>
          <cell r="X884"/>
          <cell r="Y884"/>
          <cell r="Z884"/>
          <cell r="AA884"/>
          <cell r="AB884"/>
          <cell r="AC884"/>
          <cell r="AD884"/>
        </row>
        <row r="885">
          <cell r="P885">
            <v>999999999</v>
          </cell>
          <cell r="Q885"/>
          <cell r="R885"/>
          <cell r="S885"/>
          <cell r="T885"/>
          <cell r="U885"/>
          <cell r="V885"/>
          <cell r="W885"/>
          <cell r="X885"/>
          <cell r="Y885"/>
          <cell r="Z885"/>
          <cell r="AA885"/>
          <cell r="AB885"/>
          <cell r="AC885"/>
          <cell r="AD885"/>
        </row>
        <row r="886">
          <cell r="P886">
            <v>999999999</v>
          </cell>
          <cell r="Q886"/>
          <cell r="R886"/>
          <cell r="S886"/>
          <cell r="T886"/>
          <cell r="U886"/>
          <cell r="V886"/>
          <cell r="W886"/>
          <cell r="X886"/>
          <cell r="Y886"/>
          <cell r="Z886"/>
          <cell r="AA886"/>
          <cell r="AB886"/>
          <cell r="AC886"/>
          <cell r="AD886"/>
        </row>
        <row r="887">
          <cell r="P887">
            <v>999999999</v>
          </cell>
          <cell r="Q887"/>
          <cell r="R887"/>
          <cell r="S887"/>
          <cell r="T887"/>
          <cell r="U887"/>
          <cell r="V887"/>
          <cell r="W887"/>
          <cell r="X887"/>
          <cell r="Y887"/>
          <cell r="Z887"/>
          <cell r="AA887"/>
          <cell r="AB887"/>
          <cell r="AC887"/>
          <cell r="AD887"/>
        </row>
        <row r="888">
          <cell r="P888">
            <v>999999999</v>
          </cell>
          <cell r="Q888"/>
          <cell r="R888"/>
          <cell r="S888"/>
          <cell r="T888"/>
          <cell r="U888"/>
          <cell r="V888"/>
          <cell r="W888"/>
          <cell r="X888"/>
          <cell r="Y888"/>
          <cell r="Z888"/>
          <cell r="AA888"/>
          <cell r="AB888"/>
          <cell r="AC888"/>
          <cell r="AD888"/>
        </row>
        <row r="889">
          <cell r="P889">
            <v>999999999</v>
          </cell>
          <cell r="Q889"/>
          <cell r="R889"/>
          <cell r="S889"/>
          <cell r="T889"/>
          <cell r="U889"/>
          <cell r="V889"/>
          <cell r="W889"/>
          <cell r="X889"/>
          <cell r="Y889"/>
          <cell r="Z889"/>
          <cell r="AA889"/>
          <cell r="AB889"/>
          <cell r="AC889"/>
          <cell r="AD889"/>
        </row>
        <row r="890">
          <cell r="P890">
            <v>999999999</v>
          </cell>
          <cell r="Q890"/>
          <cell r="R890"/>
          <cell r="S890"/>
          <cell r="T890"/>
          <cell r="U890"/>
          <cell r="V890"/>
          <cell r="W890"/>
          <cell r="X890"/>
          <cell r="Y890"/>
          <cell r="Z890"/>
          <cell r="AA890"/>
          <cell r="AB890"/>
          <cell r="AC890"/>
          <cell r="AD890"/>
        </row>
        <row r="891">
          <cell r="P891">
            <v>999999999</v>
          </cell>
          <cell r="Q891"/>
          <cell r="R891"/>
          <cell r="S891"/>
          <cell r="T891"/>
          <cell r="U891"/>
          <cell r="V891"/>
          <cell r="W891"/>
          <cell r="X891"/>
          <cell r="Y891"/>
          <cell r="Z891"/>
          <cell r="AA891"/>
          <cell r="AB891"/>
          <cell r="AC891"/>
          <cell r="AD891"/>
        </row>
        <row r="892">
          <cell r="P892">
            <v>999999999</v>
          </cell>
          <cell r="Q892"/>
          <cell r="R892"/>
          <cell r="S892"/>
          <cell r="T892"/>
          <cell r="U892"/>
          <cell r="V892"/>
          <cell r="W892"/>
          <cell r="X892"/>
          <cell r="Y892"/>
          <cell r="Z892"/>
          <cell r="AA892"/>
          <cell r="AB892"/>
          <cell r="AC892"/>
          <cell r="AD892"/>
        </row>
        <row r="893">
          <cell r="P893">
            <v>999999999</v>
          </cell>
          <cell r="Q893"/>
          <cell r="R893"/>
          <cell r="S893"/>
          <cell r="T893"/>
          <cell r="U893"/>
          <cell r="V893"/>
          <cell r="W893"/>
          <cell r="X893"/>
          <cell r="Y893"/>
          <cell r="Z893"/>
          <cell r="AA893"/>
          <cell r="AB893"/>
          <cell r="AC893"/>
          <cell r="AD893"/>
        </row>
        <row r="894">
          <cell r="P894">
            <v>999999999</v>
          </cell>
          <cell r="Q894"/>
          <cell r="R894"/>
          <cell r="S894"/>
          <cell r="T894"/>
          <cell r="U894"/>
          <cell r="V894"/>
          <cell r="W894"/>
          <cell r="X894"/>
          <cell r="Y894"/>
          <cell r="Z894"/>
          <cell r="AA894"/>
          <cell r="AB894"/>
          <cell r="AC894"/>
          <cell r="AD894"/>
        </row>
        <row r="895">
          <cell r="P895">
            <v>999999999</v>
          </cell>
          <cell r="Q895"/>
          <cell r="R895"/>
          <cell r="S895"/>
          <cell r="T895"/>
          <cell r="U895"/>
          <cell r="V895"/>
          <cell r="W895"/>
          <cell r="X895"/>
          <cell r="Y895"/>
          <cell r="Z895"/>
          <cell r="AA895"/>
          <cell r="AB895"/>
          <cell r="AC895"/>
          <cell r="AD895"/>
        </row>
        <row r="896">
          <cell r="P896">
            <v>999999999</v>
          </cell>
          <cell r="Q896"/>
          <cell r="R896"/>
          <cell r="S896"/>
          <cell r="T896"/>
          <cell r="U896"/>
          <cell r="V896"/>
          <cell r="W896"/>
          <cell r="X896"/>
          <cell r="Y896"/>
          <cell r="Z896"/>
          <cell r="AA896"/>
          <cell r="AB896"/>
          <cell r="AC896"/>
          <cell r="AD896"/>
        </row>
        <row r="897">
          <cell r="P897">
            <v>999999999</v>
          </cell>
          <cell r="Q897"/>
          <cell r="R897"/>
          <cell r="S897"/>
          <cell r="T897"/>
          <cell r="U897"/>
          <cell r="V897"/>
          <cell r="W897"/>
          <cell r="X897"/>
          <cell r="Y897"/>
          <cell r="Z897"/>
          <cell r="AA897"/>
          <cell r="AB897"/>
          <cell r="AC897"/>
          <cell r="AD897"/>
        </row>
        <row r="898">
          <cell r="P898">
            <v>999999999</v>
          </cell>
          <cell r="Q898"/>
          <cell r="R898"/>
          <cell r="S898"/>
          <cell r="T898"/>
          <cell r="U898"/>
          <cell r="V898"/>
          <cell r="W898"/>
          <cell r="X898"/>
          <cell r="Y898"/>
          <cell r="Z898"/>
          <cell r="AA898"/>
          <cell r="AB898"/>
          <cell r="AC898"/>
          <cell r="AD898"/>
        </row>
        <row r="899">
          <cell r="P899">
            <v>999999999</v>
          </cell>
          <cell r="Q899"/>
          <cell r="R899"/>
          <cell r="S899"/>
          <cell r="T899"/>
          <cell r="U899"/>
          <cell r="V899"/>
          <cell r="W899"/>
          <cell r="X899"/>
          <cell r="Y899"/>
          <cell r="Z899"/>
          <cell r="AA899"/>
          <cell r="AB899"/>
          <cell r="AC899"/>
          <cell r="AD899"/>
        </row>
        <row r="900">
          <cell r="P900">
            <v>999999999</v>
          </cell>
          <cell r="Q900"/>
          <cell r="R900"/>
          <cell r="S900"/>
          <cell r="T900"/>
          <cell r="U900"/>
          <cell r="V900"/>
          <cell r="W900"/>
          <cell r="X900"/>
          <cell r="Y900"/>
          <cell r="Z900"/>
          <cell r="AA900"/>
          <cell r="AB900"/>
          <cell r="AC900"/>
          <cell r="AD900"/>
        </row>
        <row r="901">
          <cell r="P901">
            <v>999999999</v>
          </cell>
          <cell r="Q901"/>
          <cell r="R901"/>
          <cell r="S901"/>
          <cell r="T901"/>
          <cell r="U901"/>
          <cell r="V901"/>
          <cell r="W901"/>
          <cell r="X901"/>
          <cell r="Y901"/>
          <cell r="Z901"/>
          <cell r="AA901"/>
          <cell r="AB901"/>
          <cell r="AC901"/>
          <cell r="AD901"/>
        </row>
        <row r="902">
          <cell r="P902">
            <v>999999999</v>
          </cell>
          <cell r="Q902"/>
          <cell r="R902"/>
          <cell r="S902"/>
          <cell r="T902"/>
          <cell r="U902"/>
          <cell r="V902"/>
          <cell r="W902"/>
          <cell r="X902"/>
          <cell r="Y902"/>
          <cell r="Z902"/>
          <cell r="AA902"/>
          <cell r="AB902"/>
          <cell r="AC902"/>
          <cell r="AD902"/>
        </row>
        <row r="903">
          <cell r="P903">
            <v>999999999</v>
          </cell>
          <cell r="Q903"/>
          <cell r="R903"/>
          <cell r="S903"/>
          <cell r="T903"/>
          <cell r="U903"/>
          <cell r="V903"/>
          <cell r="W903"/>
          <cell r="X903"/>
          <cell r="Y903"/>
          <cell r="Z903"/>
          <cell r="AA903"/>
          <cell r="AB903"/>
          <cell r="AC903"/>
          <cell r="AD903"/>
        </row>
        <row r="904">
          <cell r="P904">
            <v>999999999</v>
          </cell>
          <cell r="Q904"/>
          <cell r="R904"/>
          <cell r="S904"/>
          <cell r="T904"/>
          <cell r="U904"/>
          <cell r="V904"/>
          <cell r="W904"/>
          <cell r="X904"/>
          <cell r="Y904"/>
          <cell r="Z904"/>
          <cell r="AA904"/>
          <cell r="AB904"/>
          <cell r="AC904"/>
          <cell r="AD904"/>
        </row>
        <row r="905">
          <cell r="P905">
            <v>999999999</v>
          </cell>
          <cell r="Q905"/>
          <cell r="R905"/>
          <cell r="S905"/>
          <cell r="T905"/>
          <cell r="U905"/>
          <cell r="V905"/>
          <cell r="W905"/>
          <cell r="X905"/>
          <cell r="Y905"/>
          <cell r="Z905"/>
          <cell r="AA905"/>
          <cell r="AB905"/>
          <cell r="AC905"/>
          <cell r="AD905"/>
        </row>
        <row r="906">
          <cell r="P906">
            <v>999999999</v>
          </cell>
          <cell r="Q906"/>
          <cell r="R906"/>
          <cell r="S906"/>
          <cell r="T906"/>
          <cell r="U906"/>
          <cell r="V906"/>
          <cell r="W906"/>
          <cell r="X906"/>
          <cell r="Y906"/>
          <cell r="Z906"/>
          <cell r="AA906"/>
          <cell r="AB906"/>
          <cell r="AC906"/>
          <cell r="AD906"/>
        </row>
        <row r="907">
          <cell r="P907">
            <v>999999999</v>
          </cell>
          <cell r="Q907"/>
          <cell r="R907"/>
          <cell r="S907"/>
          <cell r="T907"/>
          <cell r="U907"/>
          <cell r="V907"/>
          <cell r="W907"/>
          <cell r="X907"/>
          <cell r="Y907"/>
          <cell r="Z907"/>
          <cell r="AA907"/>
          <cell r="AB907"/>
          <cell r="AC907"/>
          <cell r="AD907"/>
        </row>
        <row r="908">
          <cell r="P908">
            <v>999999999</v>
          </cell>
          <cell r="Q908"/>
          <cell r="R908"/>
          <cell r="S908"/>
          <cell r="T908"/>
          <cell r="U908"/>
          <cell r="V908"/>
          <cell r="W908"/>
          <cell r="X908"/>
          <cell r="Y908"/>
          <cell r="Z908"/>
          <cell r="AA908"/>
          <cell r="AB908"/>
          <cell r="AC908"/>
          <cell r="AD908"/>
        </row>
        <row r="909">
          <cell r="P909">
            <v>999999999</v>
          </cell>
          <cell r="Q909"/>
          <cell r="R909"/>
          <cell r="S909"/>
          <cell r="T909"/>
          <cell r="U909"/>
          <cell r="V909"/>
          <cell r="W909"/>
          <cell r="X909"/>
          <cell r="Y909"/>
          <cell r="Z909"/>
          <cell r="AA909"/>
          <cell r="AB909"/>
          <cell r="AC909"/>
          <cell r="AD909"/>
        </row>
        <row r="910">
          <cell r="P910">
            <v>999999999</v>
          </cell>
          <cell r="Q910"/>
          <cell r="R910"/>
          <cell r="S910"/>
          <cell r="T910"/>
          <cell r="U910"/>
          <cell r="V910"/>
          <cell r="W910"/>
          <cell r="X910"/>
          <cell r="Y910"/>
          <cell r="Z910"/>
          <cell r="AA910"/>
          <cell r="AB910"/>
          <cell r="AC910"/>
          <cell r="AD910"/>
        </row>
        <row r="911">
          <cell r="P911">
            <v>999999999</v>
          </cell>
          <cell r="Q911"/>
          <cell r="R911"/>
          <cell r="S911"/>
          <cell r="T911"/>
          <cell r="U911"/>
          <cell r="V911"/>
          <cell r="W911"/>
          <cell r="X911"/>
          <cell r="Y911"/>
          <cell r="Z911"/>
          <cell r="AA911"/>
          <cell r="AB911"/>
          <cell r="AC911"/>
          <cell r="AD911"/>
        </row>
        <row r="912">
          <cell r="P912">
            <v>999999999</v>
          </cell>
          <cell r="Q912"/>
          <cell r="R912"/>
          <cell r="S912"/>
          <cell r="T912"/>
          <cell r="U912"/>
          <cell r="V912"/>
          <cell r="W912"/>
          <cell r="X912"/>
          <cell r="Y912"/>
          <cell r="Z912"/>
          <cell r="AA912"/>
          <cell r="AB912"/>
          <cell r="AC912"/>
          <cell r="AD912"/>
        </row>
        <row r="913">
          <cell r="P913">
            <v>999999999</v>
          </cell>
          <cell r="Q913"/>
          <cell r="R913"/>
          <cell r="S913"/>
          <cell r="T913"/>
          <cell r="U913"/>
          <cell r="V913"/>
          <cell r="W913"/>
          <cell r="X913"/>
          <cell r="Y913"/>
          <cell r="Z913"/>
          <cell r="AA913"/>
          <cell r="AB913"/>
          <cell r="AC913"/>
          <cell r="AD913"/>
        </row>
        <row r="914">
          <cell r="P914">
            <v>999999999</v>
          </cell>
          <cell r="Q914"/>
          <cell r="R914"/>
          <cell r="S914"/>
          <cell r="T914"/>
          <cell r="U914"/>
          <cell r="V914"/>
          <cell r="W914"/>
          <cell r="X914"/>
          <cell r="Y914"/>
          <cell r="Z914"/>
          <cell r="AA914"/>
          <cell r="AB914"/>
          <cell r="AC914"/>
          <cell r="AD914"/>
        </row>
        <row r="915">
          <cell r="P915">
            <v>999999999</v>
          </cell>
          <cell r="Q915"/>
          <cell r="R915"/>
          <cell r="S915"/>
          <cell r="T915"/>
          <cell r="U915"/>
          <cell r="V915"/>
          <cell r="W915"/>
          <cell r="X915"/>
          <cell r="Y915"/>
          <cell r="Z915"/>
          <cell r="AA915"/>
          <cell r="AB915"/>
          <cell r="AC915"/>
          <cell r="AD915"/>
        </row>
        <row r="916">
          <cell r="P916">
            <v>999999999</v>
          </cell>
          <cell r="Q916"/>
          <cell r="R916"/>
          <cell r="S916"/>
          <cell r="T916"/>
          <cell r="U916"/>
          <cell r="V916"/>
          <cell r="W916"/>
          <cell r="X916"/>
          <cell r="Y916"/>
          <cell r="Z916"/>
          <cell r="AA916"/>
          <cell r="AB916"/>
          <cell r="AC916"/>
          <cell r="AD916"/>
        </row>
        <row r="917">
          <cell r="P917">
            <v>999999999</v>
          </cell>
          <cell r="Q917"/>
          <cell r="R917"/>
          <cell r="S917"/>
          <cell r="T917"/>
          <cell r="U917"/>
          <cell r="V917"/>
          <cell r="W917"/>
          <cell r="X917"/>
          <cell r="Y917"/>
          <cell r="Z917"/>
          <cell r="AA917"/>
          <cell r="AB917"/>
          <cell r="AC917"/>
          <cell r="AD917"/>
        </row>
        <row r="918">
          <cell r="P918">
            <v>999999999</v>
          </cell>
          <cell r="Q918"/>
          <cell r="R918"/>
          <cell r="S918"/>
          <cell r="T918"/>
          <cell r="U918"/>
          <cell r="V918"/>
          <cell r="W918"/>
          <cell r="X918"/>
          <cell r="Y918"/>
          <cell r="Z918"/>
          <cell r="AA918"/>
          <cell r="AB918"/>
          <cell r="AC918"/>
          <cell r="AD918"/>
        </row>
        <row r="919">
          <cell r="P919">
            <v>999999999</v>
          </cell>
          <cell r="Q919"/>
          <cell r="R919"/>
          <cell r="S919"/>
          <cell r="T919"/>
          <cell r="U919"/>
          <cell r="V919"/>
          <cell r="W919"/>
          <cell r="X919"/>
          <cell r="Y919"/>
          <cell r="Z919"/>
          <cell r="AA919"/>
          <cell r="AB919"/>
          <cell r="AC919"/>
          <cell r="AD919"/>
        </row>
        <row r="920">
          <cell r="P920">
            <v>999999999</v>
          </cell>
          <cell r="Q920"/>
          <cell r="R920"/>
          <cell r="S920"/>
          <cell r="T920"/>
          <cell r="U920"/>
          <cell r="V920"/>
          <cell r="W920"/>
          <cell r="X920"/>
          <cell r="Y920"/>
          <cell r="Z920"/>
          <cell r="AA920"/>
          <cell r="AB920"/>
          <cell r="AC920"/>
          <cell r="AD920"/>
        </row>
        <row r="921">
          <cell r="P921">
            <v>999999999</v>
          </cell>
          <cell r="Q921"/>
          <cell r="R921"/>
          <cell r="S921"/>
          <cell r="T921"/>
          <cell r="U921"/>
          <cell r="V921"/>
          <cell r="W921"/>
          <cell r="X921"/>
          <cell r="Y921"/>
          <cell r="Z921"/>
          <cell r="AA921"/>
          <cell r="AB921"/>
          <cell r="AC921"/>
          <cell r="AD921"/>
        </row>
        <row r="922">
          <cell r="P922">
            <v>999999999</v>
          </cell>
          <cell r="Q922"/>
          <cell r="R922"/>
          <cell r="S922"/>
          <cell r="T922"/>
          <cell r="U922"/>
          <cell r="V922"/>
          <cell r="W922"/>
          <cell r="X922"/>
          <cell r="Y922"/>
          <cell r="Z922"/>
          <cell r="AA922"/>
          <cell r="AB922"/>
          <cell r="AC922"/>
          <cell r="AD922"/>
        </row>
        <row r="923">
          <cell r="P923">
            <v>999999999</v>
          </cell>
          <cell r="Q923"/>
          <cell r="R923"/>
          <cell r="S923"/>
          <cell r="T923"/>
          <cell r="U923"/>
          <cell r="V923"/>
          <cell r="W923"/>
          <cell r="X923"/>
          <cell r="Y923"/>
          <cell r="Z923"/>
          <cell r="AA923"/>
          <cell r="AB923"/>
          <cell r="AC923"/>
          <cell r="AD923"/>
        </row>
        <row r="924">
          <cell r="P924">
            <v>999999999</v>
          </cell>
          <cell r="Q924"/>
          <cell r="R924"/>
          <cell r="S924"/>
          <cell r="T924"/>
          <cell r="U924"/>
          <cell r="V924"/>
          <cell r="W924"/>
          <cell r="X924"/>
          <cell r="Y924"/>
          <cell r="Z924"/>
          <cell r="AA924"/>
          <cell r="AB924"/>
          <cell r="AC924"/>
          <cell r="AD924"/>
        </row>
        <row r="925">
          <cell r="P925">
            <v>999999999</v>
          </cell>
          <cell r="Q925"/>
          <cell r="R925"/>
          <cell r="S925"/>
          <cell r="T925"/>
          <cell r="U925"/>
          <cell r="V925"/>
          <cell r="W925"/>
          <cell r="X925"/>
          <cell r="Y925"/>
          <cell r="Z925"/>
          <cell r="AA925"/>
          <cell r="AB925"/>
          <cell r="AC925"/>
          <cell r="AD925"/>
        </row>
        <row r="926">
          <cell r="P926">
            <v>999999999</v>
          </cell>
          <cell r="Q926"/>
          <cell r="R926"/>
          <cell r="S926"/>
          <cell r="T926"/>
          <cell r="U926"/>
          <cell r="V926"/>
          <cell r="W926"/>
          <cell r="X926"/>
          <cell r="Y926"/>
          <cell r="Z926"/>
          <cell r="AA926"/>
          <cell r="AB926"/>
          <cell r="AC926"/>
          <cell r="AD926"/>
        </row>
        <row r="927">
          <cell r="P927">
            <v>999999999</v>
          </cell>
          <cell r="Q927"/>
          <cell r="R927"/>
          <cell r="S927"/>
          <cell r="T927"/>
          <cell r="U927"/>
          <cell r="V927"/>
          <cell r="W927"/>
          <cell r="X927"/>
          <cell r="Y927"/>
          <cell r="Z927"/>
          <cell r="AA927"/>
          <cell r="AB927"/>
          <cell r="AC927"/>
          <cell r="AD927"/>
        </row>
        <row r="928">
          <cell r="P928">
            <v>999999999</v>
          </cell>
          <cell r="Q928"/>
          <cell r="R928"/>
          <cell r="S928"/>
          <cell r="T928"/>
          <cell r="U928"/>
          <cell r="V928"/>
          <cell r="W928"/>
          <cell r="X928"/>
          <cell r="Y928"/>
          <cell r="Z928"/>
          <cell r="AA928"/>
          <cell r="AB928"/>
          <cell r="AC928"/>
          <cell r="AD928"/>
        </row>
        <row r="929">
          <cell r="P929">
            <v>999999999</v>
          </cell>
          <cell r="Q929"/>
          <cell r="R929"/>
          <cell r="S929"/>
          <cell r="T929"/>
          <cell r="U929"/>
          <cell r="V929"/>
          <cell r="W929"/>
          <cell r="X929"/>
          <cell r="Y929"/>
          <cell r="Z929"/>
          <cell r="AA929"/>
          <cell r="AB929"/>
          <cell r="AC929"/>
          <cell r="AD929"/>
        </row>
        <row r="930">
          <cell r="P930">
            <v>999999999</v>
          </cell>
          <cell r="Q930"/>
          <cell r="R930"/>
          <cell r="S930"/>
          <cell r="T930"/>
          <cell r="U930"/>
          <cell r="V930"/>
          <cell r="W930"/>
          <cell r="X930"/>
          <cell r="Y930"/>
          <cell r="Z930"/>
          <cell r="AA930"/>
          <cell r="AB930"/>
          <cell r="AC930"/>
          <cell r="AD930"/>
        </row>
        <row r="931">
          <cell r="P931">
            <v>999999999</v>
          </cell>
          <cell r="Q931"/>
          <cell r="R931"/>
          <cell r="S931"/>
          <cell r="T931"/>
          <cell r="U931"/>
          <cell r="V931"/>
          <cell r="W931"/>
          <cell r="X931"/>
          <cell r="Y931"/>
          <cell r="Z931"/>
          <cell r="AA931"/>
          <cell r="AB931"/>
          <cell r="AC931"/>
          <cell r="AD931"/>
        </row>
        <row r="932">
          <cell r="P932">
            <v>999999999</v>
          </cell>
          <cell r="Q932"/>
          <cell r="R932"/>
          <cell r="S932"/>
          <cell r="T932"/>
          <cell r="U932"/>
          <cell r="V932"/>
          <cell r="W932"/>
          <cell r="X932"/>
          <cell r="Y932"/>
          <cell r="Z932"/>
          <cell r="AA932"/>
          <cell r="AB932"/>
          <cell r="AC932"/>
          <cell r="AD932"/>
        </row>
        <row r="933">
          <cell r="P933">
            <v>999999999</v>
          </cell>
          <cell r="Q933"/>
          <cell r="R933"/>
          <cell r="S933"/>
          <cell r="T933"/>
          <cell r="U933"/>
          <cell r="V933"/>
          <cell r="W933"/>
          <cell r="X933"/>
          <cell r="Y933"/>
          <cell r="Z933"/>
          <cell r="AA933"/>
          <cell r="AB933"/>
          <cell r="AC933"/>
          <cell r="AD933"/>
        </row>
        <row r="934">
          <cell r="P934">
            <v>999999999</v>
          </cell>
          <cell r="Q934"/>
          <cell r="R934"/>
          <cell r="S934"/>
          <cell r="T934"/>
          <cell r="U934"/>
          <cell r="V934"/>
          <cell r="W934"/>
          <cell r="X934"/>
          <cell r="Y934"/>
          <cell r="Z934"/>
          <cell r="AA934"/>
          <cell r="AB934"/>
          <cell r="AC934"/>
          <cell r="AD934"/>
        </row>
        <row r="935">
          <cell r="P935">
            <v>999999999</v>
          </cell>
          <cell r="Q935"/>
          <cell r="R935"/>
          <cell r="S935"/>
          <cell r="T935"/>
          <cell r="U935"/>
          <cell r="V935"/>
          <cell r="W935"/>
          <cell r="X935"/>
          <cell r="Y935"/>
          <cell r="Z935"/>
          <cell r="AA935"/>
          <cell r="AB935"/>
          <cell r="AC935"/>
          <cell r="AD935"/>
        </row>
        <row r="936">
          <cell r="P936">
            <v>999999999</v>
          </cell>
          <cell r="Q936"/>
          <cell r="R936"/>
          <cell r="S936"/>
          <cell r="T936"/>
          <cell r="U936"/>
          <cell r="V936"/>
          <cell r="W936"/>
          <cell r="X936"/>
          <cell r="Y936"/>
          <cell r="Z936"/>
          <cell r="AA936"/>
          <cell r="AB936"/>
          <cell r="AC936"/>
          <cell r="AD936"/>
        </row>
        <row r="937">
          <cell r="P937">
            <v>999999999</v>
          </cell>
          <cell r="Q937"/>
          <cell r="R937"/>
          <cell r="S937"/>
          <cell r="T937"/>
          <cell r="U937"/>
          <cell r="V937"/>
          <cell r="W937"/>
          <cell r="X937"/>
          <cell r="Y937"/>
          <cell r="Z937"/>
          <cell r="AA937"/>
          <cell r="AB937"/>
          <cell r="AC937"/>
          <cell r="AD937"/>
        </row>
        <row r="938">
          <cell r="P938">
            <v>999999999</v>
          </cell>
          <cell r="Q938"/>
          <cell r="R938"/>
          <cell r="S938"/>
          <cell r="T938"/>
          <cell r="U938"/>
          <cell r="V938"/>
          <cell r="W938"/>
          <cell r="X938"/>
          <cell r="Y938"/>
          <cell r="Z938"/>
          <cell r="AA938"/>
          <cell r="AB938"/>
          <cell r="AC938"/>
          <cell r="AD938"/>
        </row>
        <row r="939">
          <cell r="P939">
            <v>999999999</v>
          </cell>
          <cell r="Q939"/>
          <cell r="R939"/>
          <cell r="S939"/>
          <cell r="T939"/>
          <cell r="U939"/>
          <cell r="V939"/>
          <cell r="W939"/>
          <cell r="X939"/>
          <cell r="Y939"/>
          <cell r="Z939"/>
          <cell r="AA939"/>
          <cell r="AB939"/>
          <cell r="AC939"/>
          <cell r="AD939"/>
        </row>
        <row r="940">
          <cell r="P940">
            <v>999999999</v>
          </cell>
          <cell r="Q940"/>
          <cell r="R940"/>
          <cell r="S940"/>
          <cell r="T940"/>
          <cell r="U940"/>
          <cell r="V940"/>
          <cell r="W940"/>
          <cell r="X940"/>
          <cell r="Y940"/>
          <cell r="Z940"/>
          <cell r="AA940"/>
          <cell r="AB940"/>
          <cell r="AC940"/>
          <cell r="AD940"/>
        </row>
        <row r="941">
          <cell r="P941">
            <v>999999999</v>
          </cell>
          <cell r="Q941"/>
          <cell r="R941"/>
          <cell r="S941"/>
          <cell r="T941"/>
          <cell r="U941"/>
          <cell r="V941"/>
          <cell r="W941"/>
          <cell r="X941"/>
          <cell r="Y941"/>
          <cell r="Z941"/>
          <cell r="AA941"/>
          <cell r="AB941"/>
          <cell r="AC941"/>
          <cell r="AD941"/>
        </row>
        <row r="942">
          <cell r="P942">
            <v>999999999</v>
          </cell>
          <cell r="Q942"/>
          <cell r="R942"/>
          <cell r="S942"/>
          <cell r="T942"/>
          <cell r="U942"/>
          <cell r="V942"/>
          <cell r="W942"/>
          <cell r="X942"/>
          <cell r="Y942"/>
          <cell r="Z942"/>
          <cell r="AA942"/>
          <cell r="AB942"/>
          <cell r="AC942"/>
          <cell r="AD942"/>
        </row>
        <row r="943">
          <cell r="P943">
            <v>999999999</v>
          </cell>
          <cell r="Q943"/>
          <cell r="R943"/>
          <cell r="S943"/>
          <cell r="T943"/>
          <cell r="U943"/>
          <cell r="V943"/>
          <cell r="W943"/>
          <cell r="X943"/>
          <cell r="Y943"/>
          <cell r="Z943"/>
          <cell r="AA943"/>
          <cell r="AB943"/>
          <cell r="AC943"/>
          <cell r="AD943"/>
        </row>
        <row r="944">
          <cell r="P944">
            <v>999999999</v>
          </cell>
          <cell r="Q944"/>
          <cell r="R944"/>
          <cell r="S944"/>
          <cell r="T944"/>
          <cell r="U944"/>
          <cell r="V944"/>
          <cell r="W944"/>
          <cell r="X944"/>
          <cell r="Y944"/>
          <cell r="Z944"/>
          <cell r="AA944"/>
          <cell r="AB944"/>
          <cell r="AC944"/>
          <cell r="AD944"/>
        </row>
        <row r="945">
          <cell r="P945">
            <v>999999999</v>
          </cell>
          <cell r="Q945"/>
          <cell r="R945"/>
          <cell r="S945"/>
          <cell r="T945"/>
          <cell r="U945"/>
          <cell r="V945"/>
          <cell r="W945"/>
          <cell r="X945"/>
          <cell r="Y945"/>
          <cell r="Z945"/>
          <cell r="AA945"/>
          <cell r="AB945"/>
          <cell r="AC945"/>
          <cell r="AD945"/>
        </row>
        <row r="946">
          <cell r="P946">
            <v>999999999</v>
          </cell>
          <cell r="Q946"/>
          <cell r="R946"/>
          <cell r="S946"/>
          <cell r="T946"/>
          <cell r="U946"/>
          <cell r="V946"/>
          <cell r="W946"/>
          <cell r="X946"/>
          <cell r="Y946"/>
          <cell r="Z946"/>
          <cell r="AA946"/>
          <cell r="AB946"/>
          <cell r="AC946"/>
          <cell r="AD946"/>
        </row>
        <row r="947">
          <cell r="P947">
            <v>999999999</v>
          </cell>
          <cell r="Q947"/>
          <cell r="R947"/>
          <cell r="S947"/>
          <cell r="T947"/>
          <cell r="U947"/>
          <cell r="V947"/>
          <cell r="W947"/>
          <cell r="X947"/>
          <cell r="Y947"/>
          <cell r="Z947"/>
          <cell r="AA947"/>
          <cell r="AB947"/>
          <cell r="AC947"/>
          <cell r="AD947"/>
        </row>
        <row r="948">
          <cell r="P948">
            <v>999999999</v>
          </cell>
          <cell r="Q948"/>
          <cell r="R948"/>
          <cell r="S948"/>
          <cell r="T948"/>
          <cell r="U948"/>
          <cell r="V948"/>
          <cell r="W948"/>
          <cell r="X948"/>
          <cell r="Y948"/>
          <cell r="Z948"/>
          <cell r="AA948"/>
          <cell r="AB948"/>
          <cell r="AC948"/>
          <cell r="AD948"/>
        </row>
        <row r="949">
          <cell r="P949">
            <v>999999999</v>
          </cell>
          <cell r="Q949"/>
          <cell r="R949"/>
          <cell r="S949"/>
          <cell r="T949"/>
          <cell r="U949"/>
          <cell r="V949"/>
          <cell r="W949"/>
          <cell r="X949"/>
          <cell r="Y949"/>
          <cell r="Z949"/>
          <cell r="AA949"/>
          <cell r="AB949"/>
          <cell r="AC949"/>
          <cell r="AD949"/>
        </row>
        <row r="950">
          <cell r="P950">
            <v>999999999</v>
          </cell>
          <cell r="Q950"/>
          <cell r="R950"/>
          <cell r="S950"/>
          <cell r="T950"/>
          <cell r="U950"/>
          <cell r="V950"/>
          <cell r="W950"/>
          <cell r="X950"/>
          <cell r="Y950"/>
          <cell r="Z950"/>
          <cell r="AA950"/>
          <cell r="AB950"/>
          <cell r="AC950"/>
          <cell r="AD950"/>
        </row>
        <row r="951">
          <cell r="P951">
            <v>999999999</v>
          </cell>
          <cell r="Q951"/>
          <cell r="R951"/>
          <cell r="S951"/>
          <cell r="T951"/>
          <cell r="U951"/>
          <cell r="V951"/>
          <cell r="W951"/>
          <cell r="X951"/>
          <cell r="Y951"/>
          <cell r="Z951"/>
          <cell r="AA951"/>
          <cell r="AB951"/>
          <cell r="AC951"/>
          <cell r="AD951"/>
        </row>
        <row r="952">
          <cell r="P952">
            <v>999999999</v>
          </cell>
          <cell r="Q952"/>
          <cell r="R952"/>
          <cell r="S952"/>
          <cell r="T952"/>
          <cell r="U952"/>
          <cell r="V952"/>
          <cell r="W952"/>
          <cell r="X952"/>
          <cell r="Y952"/>
          <cell r="Z952"/>
          <cell r="AA952"/>
          <cell r="AB952"/>
          <cell r="AC952"/>
          <cell r="AD952"/>
        </row>
        <row r="953">
          <cell r="P953">
            <v>999999999</v>
          </cell>
          <cell r="Q953"/>
          <cell r="R953"/>
          <cell r="S953"/>
          <cell r="T953"/>
          <cell r="U953"/>
          <cell r="V953"/>
          <cell r="W953"/>
          <cell r="X953"/>
          <cell r="Y953"/>
          <cell r="Z953"/>
          <cell r="AA953"/>
          <cell r="AB953"/>
          <cell r="AC953"/>
          <cell r="AD953"/>
        </row>
        <row r="954">
          <cell r="P954">
            <v>999999999</v>
          </cell>
          <cell r="Q954"/>
          <cell r="R954"/>
          <cell r="S954"/>
          <cell r="T954"/>
          <cell r="U954"/>
          <cell r="V954"/>
          <cell r="W954"/>
          <cell r="X954"/>
          <cell r="Y954"/>
          <cell r="Z954"/>
          <cell r="AA954"/>
          <cell r="AB954"/>
          <cell r="AC954"/>
          <cell r="AD954"/>
        </row>
        <row r="955">
          <cell r="P955">
            <v>999999999</v>
          </cell>
          <cell r="Q955"/>
          <cell r="R955"/>
          <cell r="S955"/>
          <cell r="T955"/>
          <cell r="U955"/>
          <cell r="V955"/>
          <cell r="W955"/>
          <cell r="X955"/>
          <cell r="Y955"/>
          <cell r="Z955"/>
          <cell r="AA955"/>
          <cell r="AB955"/>
          <cell r="AC955"/>
          <cell r="AD955"/>
        </row>
        <row r="956">
          <cell r="P956">
            <v>999999999</v>
          </cell>
          <cell r="Q956"/>
          <cell r="R956"/>
          <cell r="S956"/>
          <cell r="T956"/>
          <cell r="U956"/>
          <cell r="V956"/>
          <cell r="W956"/>
          <cell r="X956"/>
          <cell r="Y956"/>
          <cell r="Z956"/>
          <cell r="AA956"/>
          <cell r="AB956"/>
          <cell r="AC956"/>
          <cell r="AD956"/>
        </row>
        <row r="957">
          <cell r="P957">
            <v>999999999</v>
          </cell>
          <cell r="Q957"/>
          <cell r="R957"/>
          <cell r="S957"/>
          <cell r="T957"/>
          <cell r="U957"/>
          <cell r="V957"/>
          <cell r="W957"/>
          <cell r="X957"/>
          <cell r="Y957"/>
          <cell r="Z957"/>
          <cell r="AA957"/>
          <cell r="AB957"/>
          <cell r="AC957"/>
          <cell r="AD957"/>
        </row>
        <row r="958">
          <cell r="P958">
            <v>999999999</v>
          </cell>
          <cell r="Q958"/>
          <cell r="R958"/>
          <cell r="S958"/>
          <cell r="T958"/>
          <cell r="U958"/>
          <cell r="V958"/>
          <cell r="W958"/>
          <cell r="X958"/>
          <cell r="Y958"/>
          <cell r="Z958"/>
          <cell r="AA958"/>
          <cell r="AB958"/>
          <cell r="AC958"/>
          <cell r="AD958"/>
        </row>
        <row r="959">
          <cell r="P959">
            <v>999999999</v>
          </cell>
          <cell r="Q959"/>
          <cell r="R959"/>
          <cell r="S959"/>
          <cell r="T959"/>
          <cell r="U959"/>
          <cell r="V959"/>
          <cell r="W959"/>
          <cell r="X959"/>
          <cell r="Y959"/>
          <cell r="Z959"/>
          <cell r="AA959"/>
          <cell r="AB959"/>
          <cell r="AC959"/>
          <cell r="AD959"/>
        </row>
        <row r="960">
          <cell r="P960">
            <v>999999999</v>
          </cell>
          <cell r="Q960"/>
          <cell r="R960"/>
          <cell r="S960"/>
          <cell r="T960"/>
          <cell r="U960"/>
          <cell r="V960"/>
          <cell r="W960"/>
          <cell r="X960"/>
          <cell r="Y960"/>
          <cell r="Z960"/>
          <cell r="AA960"/>
          <cell r="AB960"/>
          <cell r="AC960"/>
          <cell r="AD960"/>
        </row>
        <row r="961">
          <cell r="P961">
            <v>999999999</v>
          </cell>
          <cell r="Q961"/>
          <cell r="R961"/>
          <cell r="S961"/>
          <cell r="T961"/>
          <cell r="U961"/>
          <cell r="V961"/>
          <cell r="W961"/>
          <cell r="X961"/>
          <cell r="Y961"/>
          <cell r="Z961"/>
          <cell r="AA961"/>
          <cell r="AB961"/>
          <cell r="AC961"/>
          <cell r="AD961"/>
        </row>
        <row r="962">
          <cell r="P962">
            <v>999999999</v>
          </cell>
          <cell r="Q962"/>
          <cell r="R962"/>
          <cell r="S962"/>
          <cell r="T962"/>
          <cell r="U962"/>
          <cell r="V962"/>
          <cell r="W962"/>
          <cell r="X962"/>
          <cell r="Y962"/>
          <cell r="Z962"/>
          <cell r="AA962"/>
          <cell r="AB962"/>
          <cell r="AC962"/>
          <cell r="AD962"/>
        </row>
        <row r="963">
          <cell r="P963">
            <v>999999999</v>
          </cell>
          <cell r="Q963"/>
          <cell r="R963"/>
          <cell r="S963"/>
          <cell r="T963"/>
          <cell r="U963"/>
          <cell r="V963"/>
          <cell r="W963"/>
          <cell r="X963"/>
          <cell r="Y963"/>
          <cell r="Z963"/>
          <cell r="AA963"/>
          <cell r="AB963"/>
          <cell r="AC963"/>
          <cell r="AD963"/>
        </row>
        <row r="964">
          <cell r="P964">
            <v>999999999</v>
          </cell>
          <cell r="Q964"/>
          <cell r="R964"/>
          <cell r="S964"/>
          <cell r="T964"/>
          <cell r="U964"/>
          <cell r="V964"/>
          <cell r="W964"/>
          <cell r="X964"/>
          <cell r="Y964"/>
          <cell r="Z964"/>
          <cell r="AA964"/>
          <cell r="AB964"/>
          <cell r="AC964"/>
          <cell r="AD964"/>
        </row>
        <row r="965">
          <cell r="P965">
            <v>999999999</v>
          </cell>
          <cell r="Q965"/>
          <cell r="R965"/>
          <cell r="S965"/>
          <cell r="T965"/>
          <cell r="U965"/>
          <cell r="V965"/>
          <cell r="W965"/>
          <cell r="X965"/>
          <cell r="Y965"/>
          <cell r="Z965"/>
          <cell r="AA965"/>
          <cell r="AB965"/>
          <cell r="AC965"/>
          <cell r="AD965"/>
        </row>
        <row r="966">
          <cell r="P966">
            <v>999999999</v>
          </cell>
          <cell r="Q966"/>
          <cell r="R966"/>
          <cell r="S966"/>
          <cell r="T966"/>
          <cell r="U966"/>
          <cell r="V966"/>
          <cell r="W966"/>
          <cell r="X966"/>
          <cell r="Y966"/>
          <cell r="Z966"/>
          <cell r="AA966"/>
          <cell r="AB966"/>
          <cell r="AC966"/>
          <cell r="AD966"/>
        </row>
        <row r="967">
          <cell r="P967">
            <v>999999999</v>
          </cell>
          <cell r="Q967"/>
          <cell r="R967"/>
          <cell r="S967"/>
          <cell r="T967"/>
          <cell r="U967"/>
          <cell r="V967"/>
          <cell r="W967"/>
          <cell r="X967"/>
          <cell r="Y967"/>
          <cell r="Z967"/>
          <cell r="AA967"/>
          <cell r="AB967"/>
          <cell r="AC967"/>
          <cell r="AD967"/>
        </row>
        <row r="968">
          <cell r="P968">
            <v>999999999</v>
          </cell>
          <cell r="Q968"/>
          <cell r="R968"/>
          <cell r="S968"/>
          <cell r="T968"/>
          <cell r="U968"/>
          <cell r="V968"/>
          <cell r="W968"/>
          <cell r="X968"/>
          <cell r="Y968"/>
          <cell r="Z968"/>
          <cell r="AA968"/>
          <cell r="AB968"/>
          <cell r="AC968"/>
          <cell r="AD968"/>
        </row>
        <row r="969">
          <cell r="P969">
            <v>999999999</v>
          </cell>
          <cell r="Q969"/>
          <cell r="R969"/>
          <cell r="S969"/>
          <cell r="T969"/>
          <cell r="U969"/>
          <cell r="V969"/>
          <cell r="W969"/>
          <cell r="X969"/>
          <cell r="Y969"/>
          <cell r="Z969"/>
          <cell r="AA969"/>
          <cell r="AB969"/>
          <cell r="AC969"/>
          <cell r="AD969"/>
        </row>
        <row r="970">
          <cell r="P970">
            <v>999999999</v>
          </cell>
          <cell r="Q970"/>
          <cell r="R970"/>
          <cell r="S970"/>
          <cell r="T970"/>
          <cell r="U970"/>
          <cell r="V970"/>
          <cell r="W970"/>
          <cell r="X970"/>
          <cell r="Y970"/>
          <cell r="Z970"/>
          <cell r="AA970"/>
          <cell r="AB970"/>
          <cell r="AC970"/>
          <cell r="AD970"/>
        </row>
        <row r="971">
          <cell r="P971">
            <v>999999999</v>
          </cell>
          <cell r="Q971"/>
          <cell r="R971"/>
          <cell r="S971"/>
          <cell r="T971"/>
          <cell r="U971"/>
          <cell r="V971"/>
          <cell r="W971"/>
          <cell r="X971"/>
          <cell r="Y971"/>
          <cell r="Z971"/>
          <cell r="AA971"/>
          <cell r="AB971"/>
          <cell r="AC971"/>
          <cell r="AD971"/>
        </row>
        <row r="972">
          <cell r="P972">
            <v>999999999</v>
          </cell>
          <cell r="Q972"/>
          <cell r="R972"/>
          <cell r="S972"/>
          <cell r="T972"/>
          <cell r="U972"/>
          <cell r="V972"/>
          <cell r="W972"/>
          <cell r="X972"/>
          <cell r="Y972"/>
          <cell r="Z972"/>
          <cell r="AA972"/>
          <cell r="AB972"/>
          <cell r="AC972"/>
          <cell r="AD972"/>
        </row>
        <row r="973">
          <cell r="P973">
            <v>999999999</v>
          </cell>
          <cell r="Q973"/>
          <cell r="R973"/>
          <cell r="S973"/>
          <cell r="T973"/>
          <cell r="U973"/>
          <cell r="V973"/>
          <cell r="W973"/>
          <cell r="X973"/>
          <cell r="Y973"/>
          <cell r="Z973"/>
          <cell r="AA973"/>
          <cell r="AB973"/>
          <cell r="AC973"/>
          <cell r="AD973"/>
        </row>
        <row r="974">
          <cell r="P974">
            <v>999999999</v>
          </cell>
          <cell r="Q974"/>
          <cell r="R974"/>
          <cell r="S974"/>
          <cell r="T974"/>
          <cell r="U974"/>
          <cell r="V974"/>
          <cell r="W974"/>
          <cell r="X974"/>
          <cell r="Y974"/>
          <cell r="Z974"/>
          <cell r="AA974"/>
          <cell r="AB974"/>
          <cell r="AC974"/>
          <cell r="AD974"/>
        </row>
        <row r="975">
          <cell r="P975">
            <v>999999999</v>
          </cell>
          <cell r="Q975"/>
          <cell r="R975"/>
          <cell r="S975"/>
          <cell r="T975"/>
          <cell r="U975"/>
          <cell r="V975"/>
          <cell r="W975"/>
          <cell r="X975"/>
          <cell r="Y975"/>
          <cell r="Z975"/>
          <cell r="AA975"/>
          <cell r="AB975"/>
          <cell r="AC975"/>
          <cell r="AD975"/>
        </row>
        <row r="976">
          <cell r="P976">
            <v>999999999</v>
          </cell>
          <cell r="Q976"/>
          <cell r="R976"/>
          <cell r="S976"/>
          <cell r="T976"/>
          <cell r="U976"/>
          <cell r="V976"/>
          <cell r="W976"/>
          <cell r="X976"/>
          <cell r="Y976"/>
          <cell r="Z976"/>
          <cell r="AA976"/>
          <cell r="AB976"/>
          <cell r="AC976"/>
          <cell r="AD976"/>
        </row>
        <row r="977">
          <cell r="P977">
            <v>999999999</v>
          </cell>
          <cell r="Q977"/>
          <cell r="R977"/>
          <cell r="S977"/>
          <cell r="T977"/>
          <cell r="U977"/>
          <cell r="V977"/>
          <cell r="W977"/>
          <cell r="X977"/>
          <cell r="Y977"/>
          <cell r="Z977"/>
          <cell r="AA977"/>
          <cell r="AB977"/>
          <cell r="AC977"/>
          <cell r="AD977"/>
        </row>
        <row r="978">
          <cell r="P978">
            <v>999999999</v>
          </cell>
          <cell r="Q978"/>
          <cell r="R978"/>
          <cell r="S978"/>
          <cell r="T978"/>
          <cell r="U978"/>
          <cell r="V978"/>
          <cell r="W978"/>
          <cell r="X978"/>
          <cell r="Y978"/>
          <cell r="Z978"/>
          <cell r="AA978"/>
          <cell r="AB978"/>
          <cell r="AC978"/>
          <cell r="AD978"/>
        </row>
        <row r="979">
          <cell r="P979">
            <v>999999999</v>
          </cell>
          <cell r="Q979"/>
          <cell r="R979"/>
          <cell r="S979"/>
          <cell r="T979"/>
          <cell r="U979"/>
          <cell r="V979"/>
          <cell r="W979"/>
          <cell r="X979"/>
          <cell r="Y979"/>
          <cell r="Z979"/>
          <cell r="AA979"/>
          <cell r="AB979"/>
          <cell r="AC979"/>
          <cell r="AD979"/>
        </row>
        <row r="980">
          <cell r="P980">
            <v>999999999</v>
          </cell>
          <cell r="Q980"/>
          <cell r="R980"/>
          <cell r="S980"/>
          <cell r="T980"/>
          <cell r="U980"/>
          <cell r="V980"/>
          <cell r="W980"/>
          <cell r="X980"/>
          <cell r="Y980"/>
          <cell r="Z980"/>
          <cell r="AA980"/>
          <cell r="AB980"/>
          <cell r="AC980"/>
          <cell r="AD980"/>
        </row>
        <row r="981">
          <cell r="P981">
            <v>999999999</v>
          </cell>
          <cell r="Q981"/>
          <cell r="R981"/>
          <cell r="S981"/>
          <cell r="T981"/>
          <cell r="U981"/>
          <cell r="V981"/>
          <cell r="W981"/>
          <cell r="X981"/>
          <cell r="Y981"/>
          <cell r="Z981"/>
          <cell r="AA981"/>
          <cell r="AB981"/>
          <cell r="AC981"/>
          <cell r="AD981"/>
        </row>
        <row r="982">
          <cell r="P982">
            <v>999999999</v>
          </cell>
          <cell r="Q982"/>
          <cell r="R982"/>
          <cell r="S982"/>
          <cell r="T982"/>
          <cell r="U982"/>
          <cell r="V982"/>
          <cell r="W982"/>
          <cell r="X982"/>
          <cell r="Y982"/>
          <cell r="Z982"/>
          <cell r="AA982"/>
          <cell r="AB982"/>
          <cell r="AC982"/>
          <cell r="AD982"/>
        </row>
        <row r="983">
          <cell r="P983">
            <v>999999999</v>
          </cell>
          <cell r="Q983"/>
          <cell r="R983"/>
          <cell r="S983"/>
          <cell r="T983"/>
          <cell r="U983"/>
          <cell r="V983"/>
          <cell r="W983"/>
          <cell r="X983"/>
          <cell r="Y983"/>
          <cell r="Z983"/>
          <cell r="AA983"/>
          <cell r="AB983"/>
          <cell r="AC983"/>
          <cell r="AD983"/>
        </row>
        <row r="984">
          <cell r="P984">
            <v>999999999</v>
          </cell>
          <cell r="Q984"/>
          <cell r="R984"/>
          <cell r="S984"/>
          <cell r="T984"/>
          <cell r="U984"/>
          <cell r="V984"/>
          <cell r="W984"/>
          <cell r="X984"/>
          <cell r="Y984"/>
          <cell r="Z984"/>
          <cell r="AA984"/>
          <cell r="AB984"/>
          <cell r="AC984"/>
          <cell r="AD984"/>
        </row>
        <row r="985">
          <cell r="P985">
            <v>999999999</v>
          </cell>
          <cell r="Q985"/>
          <cell r="R985"/>
          <cell r="S985"/>
          <cell r="T985"/>
          <cell r="U985"/>
          <cell r="V985"/>
          <cell r="W985"/>
          <cell r="X985"/>
          <cell r="Y985"/>
          <cell r="Z985"/>
          <cell r="AA985"/>
          <cell r="AB985"/>
          <cell r="AC985"/>
          <cell r="AD985"/>
        </row>
        <row r="986">
          <cell r="P986">
            <v>999999999</v>
          </cell>
          <cell r="Q986"/>
          <cell r="R986"/>
          <cell r="S986"/>
          <cell r="T986"/>
          <cell r="U986"/>
          <cell r="V986"/>
          <cell r="W986"/>
          <cell r="X986"/>
          <cell r="Y986"/>
          <cell r="Z986"/>
          <cell r="AA986"/>
          <cell r="AB986"/>
          <cell r="AC986"/>
          <cell r="AD986"/>
        </row>
        <row r="987">
          <cell r="P987">
            <v>999999999</v>
          </cell>
          <cell r="Q987"/>
          <cell r="R987"/>
          <cell r="S987"/>
          <cell r="T987"/>
          <cell r="U987"/>
          <cell r="V987"/>
          <cell r="W987"/>
          <cell r="X987"/>
          <cell r="Y987"/>
          <cell r="Z987"/>
          <cell r="AA987"/>
          <cell r="AB987"/>
          <cell r="AC987"/>
          <cell r="AD987"/>
        </row>
        <row r="988">
          <cell r="P988">
            <v>999999999</v>
          </cell>
          <cell r="Q988"/>
          <cell r="R988"/>
          <cell r="S988"/>
          <cell r="T988"/>
          <cell r="U988"/>
          <cell r="V988"/>
          <cell r="W988"/>
          <cell r="X988"/>
          <cell r="Y988"/>
          <cell r="Z988"/>
          <cell r="AA988"/>
          <cell r="AB988"/>
          <cell r="AC988"/>
          <cell r="AD988"/>
        </row>
        <row r="989">
          <cell r="P989">
            <v>999999999</v>
          </cell>
          <cell r="Q989"/>
          <cell r="R989"/>
          <cell r="S989"/>
          <cell r="T989"/>
          <cell r="U989"/>
          <cell r="V989"/>
          <cell r="W989"/>
          <cell r="X989"/>
          <cell r="Y989"/>
          <cell r="Z989"/>
          <cell r="AA989"/>
          <cell r="AB989"/>
          <cell r="AC989"/>
          <cell r="AD989"/>
        </row>
        <row r="990">
          <cell r="P990">
            <v>999999999</v>
          </cell>
          <cell r="Q990"/>
          <cell r="R990"/>
          <cell r="S990"/>
          <cell r="T990"/>
          <cell r="U990"/>
          <cell r="V990"/>
          <cell r="W990"/>
          <cell r="X990"/>
          <cell r="Y990"/>
          <cell r="Z990"/>
          <cell r="AA990"/>
          <cell r="AB990"/>
          <cell r="AC990"/>
          <cell r="AD990"/>
        </row>
        <row r="991">
          <cell r="P991">
            <v>999999999</v>
          </cell>
          <cell r="Q991"/>
          <cell r="R991"/>
          <cell r="S991"/>
          <cell r="T991"/>
          <cell r="U991"/>
          <cell r="V991"/>
          <cell r="W991"/>
          <cell r="X991"/>
          <cell r="Y991"/>
          <cell r="Z991"/>
          <cell r="AA991"/>
          <cell r="AB991"/>
          <cell r="AC991"/>
          <cell r="AD991"/>
        </row>
        <row r="992">
          <cell r="P992">
            <v>999999999</v>
          </cell>
          <cell r="Q992"/>
          <cell r="R992"/>
          <cell r="S992"/>
          <cell r="T992"/>
          <cell r="U992"/>
          <cell r="V992"/>
          <cell r="W992"/>
          <cell r="X992"/>
          <cell r="Y992"/>
          <cell r="Z992"/>
          <cell r="AA992"/>
          <cell r="AB992"/>
          <cell r="AC992"/>
          <cell r="AD992"/>
        </row>
        <row r="993">
          <cell r="P993">
            <v>999999999</v>
          </cell>
          <cell r="Q993"/>
          <cell r="R993"/>
          <cell r="S993"/>
          <cell r="T993"/>
          <cell r="U993"/>
          <cell r="V993"/>
          <cell r="W993"/>
          <cell r="X993"/>
          <cell r="Y993"/>
          <cell r="Z993"/>
          <cell r="AA993"/>
          <cell r="AB993"/>
          <cell r="AC993"/>
          <cell r="AD993"/>
        </row>
        <row r="994">
          <cell r="P994">
            <v>999999999</v>
          </cell>
          <cell r="Q994"/>
          <cell r="R994"/>
          <cell r="S994"/>
          <cell r="T994"/>
          <cell r="U994"/>
          <cell r="V994"/>
          <cell r="W994"/>
          <cell r="X994"/>
          <cell r="Y994"/>
          <cell r="Z994"/>
          <cell r="AA994"/>
          <cell r="AB994"/>
          <cell r="AC994"/>
          <cell r="AD994"/>
        </row>
        <row r="995">
          <cell r="P995">
            <v>999999999</v>
          </cell>
          <cell r="Q995"/>
          <cell r="R995"/>
          <cell r="S995"/>
          <cell r="T995"/>
          <cell r="U995"/>
          <cell r="V995"/>
          <cell r="W995"/>
          <cell r="X995"/>
          <cell r="Y995"/>
          <cell r="Z995"/>
          <cell r="AA995"/>
          <cell r="AB995"/>
          <cell r="AC995"/>
          <cell r="AD995"/>
        </row>
        <row r="996">
          <cell r="P996">
            <v>999999999</v>
          </cell>
          <cell r="Q996"/>
          <cell r="R996"/>
          <cell r="S996"/>
          <cell r="T996"/>
          <cell r="U996"/>
          <cell r="V996"/>
          <cell r="W996"/>
          <cell r="X996"/>
          <cell r="Y996"/>
          <cell r="Z996"/>
          <cell r="AA996"/>
          <cell r="AB996"/>
          <cell r="AC996"/>
          <cell r="AD996"/>
        </row>
        <row r="997">
          <cell r="P997">
            <v>999999999</v>
          </cell>
          <cell r="Q997"/>
          <cell r="R997"/>
          <cell r="S997"/>
          <cell r="T997"/>
          <cell r="U997"/>
          <cell r="V997"/>
          <cell r="W997"/>
          <cell r="X997"/>
          <cell r="Y997"/>
          <cell r="Z997"/>
          <cell r="AA997"/>
          <cell r="AB997"/>
          <cell r="AC997"/>
          <cell r="AD997"/>
        </row>
        <row r="998">
          <cell r="P998">
            <v>999999999</v>
          </cell>
          <cell r="Q998"/>
          <cell r="R998"/>
          <cell r="S998"/>
          <cell r="T998"/>
          <cell r="U998"/>
          <cell r="V998"/>
          <cell r="W998"/>
          <cell r="X998"/>
          <cell r="Y998"/>
          <cell r="Z998"/>
          <cell r="AA998"/>
          <cell r="AB998"/>
          <cell r="AC998"/>
          <cell r="AD998"/>
        </row>
        <row r="999">
          <cell r="P999">
            <v>999999999</v>
          </cell>
          <cell r="Q999"/>
          <cell r="R999"/>
          <cell r="S999"/>
          <cell r="T999"/>
          <cell r="U999"/>
          <cell r="V999"/>
          <cell r="W999"/>
          <cell r="X999"/>
          <cell r="Y999"/>
          <cell r="Z999"/>
          <cell r="AA999"/>
          <cell r="AB999"/>
          <cell r="AC999"/>
          <cell r="AD999"/>
        </row>
        <row r="1000">
          <cell r="P1000">
            <v>999999999</v>
          </cell>
          <cell r="Q1000"/>
          <cell r="R1000"/>
          <cell r="S1000"/>
          <cell r="T1000"/>
          <cell r="U1000"/>
          <cell r="V1000"/>
          <cell r="W1000"/>
          <cell r="X1000"/>
          <cell r="Y1000"/>
          <cell r="Z1000"/>
          <cell r="AA1000"/>
          <cell r="AB1000"/>
          <cell r="AC1000"/>
          <cell r="AD1000"/>
        </row>
        <row r="1001">
          <cell r="P1001">
            <v>999999999</v>
          </cell>
          <cell r="Q1001"/>
          <cell r="R1001"/>
          <cell r="S1001"/>
          <cell r="T1001"/>
          <cell r="U1001"/>
          <cell r="V1001"/>
          <cell r="W1001"/>
          <cell r="X1001"/>
          <cell r="Y1001"/>
          <cell r="Z1001"/>
          <cell r="AA1001"/>
          <cell r="AB1001"/>
          <cell r="AC1001"/>
          <cell r="AD1001"/>
        </row>
        <row r="1002">
          <cell r="P1002">
            <v>999999999</v>
          </cell>
          <cell r="Q1002"/>
          <cell r="R1002"/>
          <cell r="S1002"/>
          <cell r="T1002"/>
          <cell r="U1002"/>
          <cell r="V1002"/>
          <cell r="W1002"/>
          <cell r="X1002"/>
          <cell r="Y1002"/>
          <cell r="Z1002"/>
          <cell r="AA1002"/>
          <cell r="AB1002"/>
          <cell r="AC1002"/>
          <cell r="AD1002"/>
        </row>
        <row r="1003">
          <cell r="P1003">
            <v>999999999</v>
          </cell>
          <cell r="Q1003"/>
          <cell r="R1003"/>
          <cell r="S1003"/>
          <cell r="T1003"/>
          <cell r="U1003"/>
          <cell r="V1003"/>
          <cell r="W1003"/>
          <cell r="X1003"/>
          <cell r="Y1003"/>
          <cell r="Z1003"/>
          <cell r="AA1003"/>
          <cell r="AB1003"/>
          <cell r="AC1003"/>
          <cell r="AD1003"/>
        </row>
        <row r="1004">
          <cell r="P1004">
            <v>999999999</v>
          </cell>
          <cell r="Q1004"/>
          <cell r="R1004"/>
          <cell r="S1004"/>
          <cell r="T1004"/>
          <cell r="U1004"/>
          <cell r="V1004"/>
          <cell r="W1004"/>
          <cell r="X1004"/>
          <cell r="Y1004"/>
          <cell r="Z1004"/>
          <cell r="AA1004"/>
          <cell r="AB1004"/>
          <cell r="AC1004"/>
          <cell r="AD1004"/>
        </row>
        <row r="1005">
          <cell r="P1005">
            <v>999999999</v>
          </cell>
          <cell r="Q1005"/>
          <cell r="R1005"/>
          <cell r="S1005"/>
          <cell r="T1005"/>
          <cell r="U1005"/>
          <cell r="V1005"/>
          <cell r="W1005"/>
          <cell r="X1005"/>
          <cell r="Y1005"/>
          <cell r="Z1005"/>
          <cell r="AA1005"/>
          <cell r="AB1005"/>
          <cell r="AC1005"/>
          <cell r="AD1005"/>
        </row>
        <row r="1006">
          <cell r="P1006">
            <v>999999999</v>
          </cell>
          <cell r="Q1006"/>
          <cell r="R1006"/>
          <cell r="S1006"/>
          <cell r="T1006"/>
          <cell r="U1006"/>
          <cell r="V1006"/>
          <cell r="W1006"/>
          <cell r="X1006"/>
          <cell r="Y1006"/>
          <cell r="Z1006"/>
          <cell r="AA1006"/>
          <cell r="AB1006"/>
          <cell r="AC1006"/>
          <cell r="AD1006"/>
        </row>
        <row r="1007">
          <cell r="P1007">
            <v>999999999</v>
          </cell>
          <cell r="Q1007"/>
          <cell r="R1007"/>
          <cell r="S1007"/>
          <cell r="T1007"/>
          <cell r="U1007"/>
          <cell r="V1007"/>
          <cell r="W1007"/>
          <cell r="X1007"/>
          <cell r="Y1007"/>
          <cell r="Z1007"/>
          <cell r="AA1007"/>
          <cell r="AB1007"/>
          <cell r="AC1007"/>
          <cell r="AD1007"/>
        </row>
        <row r="1008">
          <cell r="P1008">
            <v>999999999</v>
          </cell>
          <cell r="Q1008"/>
          <cell r="R1008"/>
          <cell r="S1008"/>
          <cell r="T1008"/>
          <cell r="U1008"/>
          <cell r="V1008"/>
          <cell r="W1008"/>
          <cell r="X1008"/>
          <cell r="Y1008"/>
          <cell r="Z1008"/>
          <cell r="AA1008"/>
          <cell r="AB1008"/>
          <cell r="AC1008"/>
          <cell r="AD1008"/>
        </row>
        <row r="1009">
          <cell r="P1009">
            <v>999999999</v>
          </cell>
          <cell r="Q1009"/>
          <cell r="R1009"/>
          <cell r="S1009"/>
          <cell r="T1009"/>
          <cell r="U1009"/>
          <cell r="V1009"/>
          <cell r="W1009"/>
          <cell r="X1009"/>
          <cell r="Y1009"/>
          <cell r="Z1009"/>
          <cell r="AA1009"/>
          <cell r="AB1009"/>
          <cell r="AC1009"/>
          <cell r="AD1009"/>
        </row>
        <row r="1010">
          <cell r="P1010">
            <v>999999999</v>
          </cell>
          <cell r="Q1010"/>
          <cell r="R1010"/>
          <cell r="S1010"/>
          <cell r="T1010"/>
          <cell r="U1010"/>
          <cell r="V1010"/>
          <cell r="W1010"/>
          <cell r="X1010"/>
          <cell r="Y1010"/>
          <cell r="Z1010"/>
          <cell r="AA1010"/>
          <cell r="AB1010"/>
          <cell r="AC1010"/>
          <cell r="AD1010"/>
        </row>
        <row r="1011">
          <cell r="P1011">
            <v>999999999</v>
          </cell>
          <cell r="Q1011"/>
          <cell r="R1011"/>
          <cell r="S1011"/>
          <cell r="T1011"/>
          <cell r="U1011"/>
          <cell r="V1011"/>
          <cell r="W1011"/>
          <cell r="X1011"/>
          <cell r="Y1011"/>
          <cell r="Z1011"/>
          <cell r="AA1011"/>
          <cell r="AB1011"/>
          <cell r="AC1011"/>
          <cell r="AD1011"/>
        </row>
        <row r="1012">
          <cell r="P1012">
            <v>999999999</v>
          </cell>
          <cell r="Q1012"/>
          <cell r="R1012"/>
          <cell r="S1012"/>
          <cell r="T1012"/>
          <cell r="U1012"/>
          <cell r="V1012"/>
          <cell r="W1012"/>
          <cell r="X1012"/>
          <cell r="Y1012"/>
          <cell r="Z1012"/>
          <cell r="AA1012"/>
          <cell r="AB1012"/>
          <cell r="AC1012"/>
          <cell r="AD1012"/>
        </row>
        <row r="1013">
          <cell r="P1013">
            <v>999999999</v>
          </cell>
          <cell r="Q1013"/>
          <cell r="R1013"/>
          <cell r="S1013"/>
          <cell r="T1013"/>
          <cell r="U1013"/>
          <cell r="V1013"/>
          <cell r="W1013"/>
          <cell r="X1013"/>
          <cell r="Y1013"/>
          <cell r="Z1013"/>
          <cell r="AA1013"/>
          <cell r="AB1013"/>
          <cell r="AC1013"/>
          <cell r="AD1013"/>
        </row>
        <row r="1014">
          <cell r="P1014">
            <v>999999999</v>
          </cell>
          <cell r="Q1014"/>
          <cell r="R1014"/>
          <cell r="S1014"/>
          <cell r="T1014"/>
          <cell r="U1014"/>
          <cell r="V1014"/>
          <cell r="W1014"/>
          <cell r="X1014"/>
          <cell r="Y1014"/>
          <cell r="Z1014"/>
          <cell r="AA1014"/>
          <cell r="AB1014"/>
          <cell r="AC1014"/>
          <cell r="AD1014"/>
        </row>
        <row r="1015">
          <cell r="P1015">
            <v>999999999</v>
          </cell>
          <cell r="Q1015"/>
          <cell r="R1015"/>
          <cell r="S1015"/>
          <cell r="T1015"/>
          <cell r="U1015"/>
          <cell r="V1015"/>
          <cell r="W1015"/>
          <cell r="X1015"/>
          <cell r="Y1015"/>
          <cell r="Z1015"/>
          <cell r="AA1015"/>
          <cell r="AB1015"/>
          <cell r="AC1015"/>
          <cell r="AD1015"/>
        </row>
        <row r="1016">
          <cell r="P1016">
            <v>999999999</v>
          </cell>
          <cell r="Q1016"/>
          <cell r="R1016"/>
          <cell r="S1016"/>
          <cell r="T1016"/>
          <cell r="U1016"/>
          <cell r="V1016"/>
          <cell r="W1016"/>
          <cell r="X1016"/>
          <cell r="Y1016"/>
          <cell r="Z1016"/>
          <cell r="AA1016"/>
          <cell r="AB1016"/>
          <cell r="AC1016"/>
          <cell r="AD1016"/>
        </row>
        <row r="1017">
          <cell r="P1017">
            <v>999999999</v>
          </cell>
          <cell r="Q1017"/>
          <cell r="R1017"/>
          <cell r="S1017"/>
          <cell r="T1017"/>
          <cell r="U1017"/>
          <cell r="V1017"/>
          <cell r="W1017"/>
          <cell r="X1017"/>
          <cell r="Y1017"/>
          <cell r="Z1017"/>
          <cell r="AA1017"/>
          <cell r="AB1017"/>
          <cell r="AC1017"/>
          <cell r="AD1017"/>
        </row>
        <row r="1018">
          <cell r="P1018">
            <v>999999999</v>
          </cell>
          <cell r="Q1018"/>
          <cell r="R1018"/>
          <cell r="S1018"/>
          <cell r="T1018"/>
          <cell r="U1018"/>
          <cell r="V1018"/>
          <cell r="W1018"/>
          <cell r="X1018"/>
          <cell r="Y1018"/>
          <cell r="Z1018"/>
          <cell r="AA1018"/>
          <cell r="AB1018"/>
          <cell r="AC1018"/>
          <cell r="AD1018"/>
        </row>
        <row r="1019">
          <cell r="P1019">
            <v>999999999</v>
          </cell>
          <cell r="Q1019"/>
          <cell r="R1019"/>
          <cell r="S1019"/>
          <cell r="T1019"/>
          <cell r="U1019"/>
          <cell r="V1019"/>
          <cell r="W1019"/>
          <cell r="X1019"/>
          <cell r="Y1019"/>
          <cell r="Z1019"/>
          <cell r="AA1019"/>
          <cell r="AB1019"/>
          <cell r="AC1019"/>
          <cell r="AD1019"/>
        </row>
        <row r="1020">
          <cell r="P1020">
            <v>999999999</v>
          </cell>
          <cell r="Q1020"/>
          <cell r="R1020"/>
          <cell r="S1020"/>
          <cell r="T1020"/>
          <cell r="U1020"/>
          <cell r="V1020"/>
          <cell r="W1020"/>
          <cell r="X1020"/>
          <cell r="Y1020"/>
          <cell r="Z1020"/>
          <cell r="AA1020"/>
          <cell r="AB1020"/>
          <cell r="AC1020"/>
          <cell r="AD1020"/>
        </row>
        <row r="1021">
          <cell r="P1021">
            <v>999999999</v>
          </cell>
          <cell r="Q1021"/>
          <cell r="R1021"/>
          <cell r="S1021"/>
          <cell r="T1021"/>
          <cell r="U1021"/>
          <cell r="V1021"/>
          <cell r="W1021"/>
          <cell r="X1021"/>
          <cell r="Y1021"/>
          <cell r="Z1021"/>
          <cell r="AA1021"/>
          <cell r="AB1021"/>
          <cell r="AC1021"/>
          <cell r="AD1021"/>
        </row>
        <row r="1022">
          <cell r="P1022">
            <v>999999999</v>
          </cell>
          <cell r="Q1022"/>
          <cell r="R1022"/>
          <cell r="S1022"/>
          <cell r="T1022"/>
          <cell r="U1022"/>
          <cell r="V1022"/>
          <cell r="W1022"/>
          <cell r="X1022"/>
          <cell r="Y1022"/>
          <cell r="Z1022"/>
          <cell r="AA1022"/>
          <cell r="AB1022"/>
          <cell r="AC1022"/>
          <cell r="AD1022"/>
        </row>
        <row r="1023">
          <cell r="P1023">
            <v>999999999</v>
          </cell>
          <cell r="Q1023"/>
          <cell r="R1023"/>
          <cell r="S1023"/>
          <cell r="T1023"/>
          <cell r="U1023"/>
          <cell r="V1023"/>
          <cell r="W1023"/>
          <cell r="X1023"/>
          <cell r="Y1023"/>
          <cell r="Z1023"/>
          <cell r="AA1023"/>
          <cell r="AB1023"/>
          <cell r="AC1023"/>
          <cell r="AD1023"/>
        </row>
        <row r="1024">
          <cell r="P1024">
            <v>999999999</v>
          </cell>
          <cell r="Q1024"/>
          <cell r="R1024"/>
          <cell r="S1024"/>
          <cell r="T1024"/>
          <cell r="U1024"/>
          <cell r="V1024"/>
          <cell r="W1024"/>
          <cell r="X1024"/>
          <cell r="Y1024"/>
          <cell r="Z1024"/>
          <cell r="AA1024"/>
          <cell r="AB1024"/>
          <cell r="AC1024"/>
          <cell r="AD1024"/>
        </row>
        <row r="1025">
          <cell r="P1025">
            <v>999999999</v>
          </cell>
          <cell r="Q1025"/>
          <cell r="R1025"/>
          <cell r="S1025"/>
          <cell r="T1025"/>
          <cell r="U1025"/>
          <cell r="V1025"/>
          <cell r="W1025"/>
          <cell r="X1025"/>
          <cell r="Y1025"/>
          <cell r="Z1025"/>
          <cell r="AA1025"/>
          <cell r="AB1025"/>
          <cell r="AC1025"/>
          <cell r="AD1025"/>
        </row>
        <row r="1026">
          <cell r="P1026">
            <v>999999999</v>
          </cell>
          <cell r="Q1026"/>
          <cell r="R1026"/>
          <cell r="S1026"/>
          <cell r="T1026"/>
          <cell r="U1026"/>
          <cell r="V1026"/>
          <cell r="W1026"/>
          <cell r="X1026"/>
          <cell r="Y1026"/>
          <cell r="Z1026"/>
          <cell r="AA1026"/>
          <cell r="AB1026"/>
          <cell r="AC1026"/>
          <cell r="AD1026"/>
        </row>
        <row r="1027">
          <cell r="P1027">
            <v>999999999</v>
          </cell>
          <cell r="Q1027"/>
          <cell r="R1027"/>
          <cell r="S1027"/>
          <cell r="T1027"/>
          <cell r="U1027"/>
          <cell r="V1027"/>
          <cell r="W1027"/>
          <cell r="X1027"/>
          <cell r="Y1027"/>
          <cell r="Z1027"/>
          <cell r="AA1027"/>
          <cell r="AB1027"/>
          <cell r="AC1027"/>
          <cell r="AD1027"/>
        </row>
        <row r="1028">
          <cell r="P1028">
            <v>999999999</v>
          </cell>
          <cell r="Q1028"/>
          <cell r="R1028"/>
          <cell r="S1028"/>
          <cell r="T1028"/>
          <cell r="U1028"/>
          <cell r="V1028"/>
          <cell r="W1028"/>
          <cell r="X1028"/>
          <cell r="Y1028"/>
          <cell r="Z1028"/>
          <cell r="AA1028"/>
          <cell r="AB1028"/>
          <cell r="AC1028"/>
          <cell r="AD1028"/>
        </row>
        <row r="1029">
          <cell r="P1029">
            <v>999999999</v>
          </cell>
          <cell r="Q1029"/>
          <cell r="R1029"/>
          <cell r="S1029"/>
          <cell r="T1029"/>
          <cell r="U1029"/>
          <cell r="V1029"/>
          <cell r="W1029"/>
          <cell r="X1029"/>
          <cell r="Y1029"/>
          <cell r="Z1029"/>
          <cell r="AA1029"/>
          <cell r="AB1029"/>
          <cell r="AC1029"/>
          <cell r="AD1029"/>
        </row>
        <row r="1030">
          <cell r="P1030">
            <v>999999999</v>
          </cell>
          <cell r="Q1030"/>
          <cell r="R1030"/>
          <cell r="S1030"/>
          <cell r="T1030"/>
          <cell r="U1030"/>
          <cell r="V1030"/>
          <cell r="W1030"/>
          <cell r="X1030"/>
          <cell r="Y1030"/>
          <cell r="Z1030"/>
          <cell r="AA1030"/>
          <cell r="AB1030"/>
          <cell r="AC1030"/>
          <cell r="AD1030"/>
        </row>
        <row r="1031">
          <cell r="P1031">
            <v>999999999</v>
          </cell>
          <cell r="Q1031"/>
          <cell r="R1031"/>
          <cell r="S1031"/>
          <cell r="T1031"/>
          <cell r="U1031"/>
          <cell r="V1031"/>
          <cell r="W1031"/>
          <cell r="X1031"/>
          <cell r="Y1031"/>
          <cell r="Z1031"/>
          <cell r="AA1031"/>
          <cell r="AB1031"/>
          <cell r="AC1031"/>
          <cell r="AD1031"/>
        </row>
        <row r="1032">
          <cell r="P1032">
            <v>999999999</v>
          </cell>
          <cell r="Q1032"/>
          <cell r="R1032"/>
          <cell r="S1032"/>
          <cell r="T1032"/>
          <cell r="U1032"/>
          <cell r="V1032"/>
          <cell r="W1032"/>
          <cell r="X1032"/>
          <cell r="Y1032"/>
          <cell r="Z1032"/>
          <cell r="AA1032"/>
          <cell r="AB1032"/>
          <cell r="AC1032"/>
          <cell r="AD1032"/>
        </row>
        <row r="1033">
          <cell r="P1033">
            <v>999999999</v>
          </cell>
          <cell r="Q1033"/>
          <cell r="R1033"/>
          <cell r="S1033"/>
          <cell r="T1033"/>
          <cell r="U1033"/>
          <cell r="V1033"/>
          <cell r="W1033"/>
          <cell r="X1033"/>
          <cell r="Y1033"/>
          <cell r="Z1033"/>
          <cell r="AA1033"/>
          <cell r="AB1033"/>
          <cell r="AC1033"/>
          <cell r="AD1033"/>
        </row>
        <row r="1034">
          <cell r="P1034">
            <v>999999999</v>
          </cell>
          <cell r="Q1034"/>
          <cell r="R1034"/>
          <cell r="S1034"/>
          <cell r="T1034"/>
          <cell r="U1034"/>
          <cell r="V1034"/>
          <cell r="W1034"/>
          <cell r="X1034"/>
          <cell r="Y1034"/>
          <cell r="Z1034"/>
          <cell r="AA1034"/>
          <cell r="AB1034"/>
          <cell r="AC1034"/>
          <cell r="AD1034"/>
        </row>
        <row r="1035">
          <cell r="P1035">
            <v>999999999</v>
          </cell>
          <cell r="Q1035"/>
          <cell r="R1035"/>
          <cell r="S1035"/>
          <cell r="T1035"/>
          <cell r="U1035"/>
          <cell r="V1035"/>
          <cell r="W1035"/>
          <cell r="X1035"/>
          <cell r="Y1035"/>
          <cell r="Z1035"/>
          <cell r="AA1035"/>
          <cell r="AB1035"/>
          <cell r="AC1035"/>
          <cell r="AD1035"/>
        </row>
        <row r="1036">
          <cell r="P1036">
            <v>999999999</v>
          </cell>
          <cell r="Q1036"/>
          <cell r="R1036"/>
          <cell r="S1036"/>
          <cell r="T1036"/>
          <cell r="U1036"/>
          <cell r="V1036"/>
          <cell r="W1036"/>
          <cell r="X1036"/>
          <cell r="Y1036"/>
          <cell r="Z1036"/>
          <cell r="AA1036"/>
          <cell r="AB1036"/>
          <cell r="AC1036"/>
          <cell r="AD1036"/>
        </row>
        <row r="1037">
          <cell r="P1037">
            <v>999999999</v>
          </cell>
          <cell r="Q1037"/>
          <cell r="R1037"/>
          <cell r="S1037"/>
          <cell r="T1037"/>
          <cell r="U1037"/>
          <cell r="V1037"/>
          <cell r="W1037"/>
          <cell r="X1037"/>
          <cell r="Y1037"/>
          <cell r="Z1037"/>
          <cell r="AA1037"/>
          <cell r="AB1037"/>
          <cell r="AC1037"/>
          <cell r="AD1037"/>
        </row>
        <row r="1038">
          <cell r="P1038">
            <v>999999999</v>
          </cell>
          <cell r="Q1038"/>
          <cell r="R1038"/>
          <cell r="S1038"/>
          <cell r="T1038"/>
          <cell r="U1038"/>
          <cell r="V1038"/>
          <cell r="W1038"/>
          <cell r="X1038"/>
          <cell r="Y1038"/>
          <cell r="Z1038"/>
          <cell r="AA1038"/>
          <cell r="AB1038"/>
          <cell r="AC1038"/>
          <cell r="AD1038"/>
        </row>
        <row r="1039">
          <cell r="P1039">
            <v>999999999</v>
          </cell>
          <cell r="Q1039"/>
          <cell r="R1039"/>
          <cell r="S1039"/>
          <cell r="T1039"/>
          <cell r="U1039"/>
          <cell r="V1039"/>
          <cell r="W1039"/>
          <cell r="X1039"/>
          <cell r="Y1039"/>
          <cell r="Z1039"/>
          <cell r="AA1039"/>
          <cell r="AB1039"/>
          <cell r="AC1039"/>
          <cell r="AD1039"/>
        </row>
        <row r="1040">
          <cell r="P1040">
            <v>999999999</v>
          </cell>
          <cell r="Q1040"/>
          <cell r="R1040"/>
          <cell r="S1040"/>
          <cell r="T1040"/>
          <cell r="U1040"/>
          <cell r="V1040"/>
          <cell r="W1040"/>
          <cell r="X1040"/>
          <cell r="Y1040"/>
          <cell r="Z1040"/>
          <cell r="AA1040"/>
          <cell r="AB1040"/>
          <cell r="AC1040"/>
          <cell r="AD1040"/>
        </row>
        <row r="1041">
          <cell r="P1041">
            <v>999999999</v>
          </cell>
          <cell r="Q1041"/>
          <cell r="R1041"/>
          <cell r="S1041"/>
          <cell r="T1041"/>
          <cell r="U1041"/>
          <cell r="V1041"/>
          <cell r="W1041"/>
          <cell r="X1041"/>
          <cell r="Y1041"/>
          <cell r="Z1041"/>
          <cell r="AA1041"/>
          <cell r="AB1041"/>
          <cell r="AC1041"/>
          <cell r="AD1041"/>
        </row>
        <row r="1042">
          <cell r="P1042">
            <v>999999999</v>
          </cell>
          <cell r="Q1042"/>
          <cell r="R1042"/>
          <cell r="S1042"/>
          <cell r="T1042"/>
          <cell r="U1042"/>
          <cell r="V1042"/>
          <cell r="W1042"/>
          <cell r="X1042"/>
          <cell r="Y1042"/>
          <cell r="Z1042"/>
          <cell r="AA1042"/>
          <cell r="AB1042"/>
          <cell r="AC1042"/>
          <cell r="AD1042"/>
        </row>
        <row r="1043">
          <cell r="P1043">
            <v>999999999</v>
          </cell>
          <cell r="Q1043"/>
          <cell r="R1043"/>
          <cell r="S1043"/>
          <cell r="T1043"/>
          <cell r="U1043"/>
          <cell r="V1043"/>
          <cell r="W1043"/>
          <cell r="X1043"/>
          <cell r="Y1043"/>
          <cell r="Z1043"/>
          <cell r="AA1043"/>
          <cell r="AB1043"/>
          <cell r="AC1043"/>
          <cell r="AD1043"/>
        </row>
        <row r="1044">
          <cell r="P1044">
            <v>999999999</v>
          </cell>
          <cell r="Q1044"/>
          <cell r="R1044"/>
          <cell r="S1044"/>
          <cell r="T1044"/>
          <cell r="U1044"/>
          <cell r="V1044"/>
          <cell r="W1044"/>
          <cell r="X1044"/>
          <cell r="Y1044"/>
          <cell r="Z1044"/>
          <cell r="AA1044"/>
          <cell r="AB1044"/>
          <cell r="AC1044"/>
          <cell r="AD1044"/>
        </row>
        <row r="1045">
          <cell r="P1045">
            <v>999999999</v>
          </cell>
          <cell r="Q1045"/>
          <cell r="R1045"/>
          <cell r="S1045"/>
          <cell r="T1045"/>
          <cell r="U1045"/>
          <cell r="V1045"/>
          <cell r="W1045"/>
          <cell r="X1045"/>
          <cell r="Y1045"/>
          <cell r="Z1045"/>
          <cell r="AA1045"/>
          <cell r="AB1045"/>
          <cell r="AC1045"/>
          <cell r="AD1045"/>
        </row>
        <row r="1046">
          <cell r="P1046">
            <v>999999999</v>
          </cell>
          <cell r="Q1046"/>
          <cell r="R1046"/>
          <cell r="S1046"/>
          <cell r="T1046"/>
          <cell r="U1046"/>
          <cell r="V1046"/>
          <cell r="W1046"/>
          <cell r="X1046"/>
          <cell r="Y1046"/>
          <cell r="Z1046"/>
          <cell r="AA1046"/>
          <cell r="AB1046"/>
          <cell r="AC1046"/>
          <cell r="AD1046"/>
        </row>
        <row r="1047">
          <cell r="P1047">
            <v>999999999</v>
          </cell>
          <cell r="Q1047"/>
          <cell r="R1047"/>
          <cell r="S1047"/>
          <cell r="T1047"/>
          <cell r="U1047"/>
          <cell r="V1047"/>
          <cell r="W1047"/>
          <cell r="X1047"/>
          <cell r="Y1047"/>
          <cell r="Z1047"/>
          <cell r="AA1047"/>
          <cell r="AB1047"/>
          <cell r="AC1047"/>
          <cell r="AD1047"/>
        </row>
        <row r="1048">
          <cell r="P1048">
            <v>999999999</v>
          </cell>
          <cell r="Q1048"/>
          <cell r="R1048"/>
          <cell r="S1048"/>
          <cell r="T1048"/>
          <cell r="U1048"/>
          <cell r="V1048"/>
          <cell r="W1048"/>
          <cell r="X1048"/>
          <cell r="Y1048"/>
          <cell r="Z1048"/>
          <cell r="AA1048"/>
          <cell r="AB1048"/>
          <cell r="AC1048"/>
          <cell r="AD1048"/>
        </row>
        <row r="1049">
          <cell r="P1049">
            <v>999999999</v>
          </cell>
          <cell r="Q1049"/>
          <cell r="R1049"/>
          <cell r="S1049"/>
          <cell r="T1049"/>
          <cell r="U1049"/>
          <cell r="V1049"/>
          <cell r="W1049"/>
          <cell r="X1049"/>
          <cell r="Y1049"/>
          <cell r="Z1049"/>
          <cell r="AA1049"/>
          <cell r="AB1049"/>
          <cell r="AC1049"/>
          <cell r="AD1049"/>
        </row>
        <row r="1050">
          <cell r="P1050">
            <v>999999999</v>
          </cell>
          <cell r="Q1050"/>
          <cell r="R1050"/>
          <cell r="S1050"/>
          <cell r="T1050"/>
          <cell r="U1050"/>
          <cell r="V1050"/>
          <cell r="W1050"/>
          <cell r="X1050"/>
          <cell r="Y1050"/>
          <cell r="Z1050"/>
          <cell r="AA1050"/>
          <cell r="AB1050"/>
          <cell r="AC1050"/>
          <cell r="AD1050"/>
        </row>
        <row r="1051">
          <cell r="P1051">
            <v>999999999</v>
          </cell>
          <cell r="Q1051"/>
          <cell r="R1051"/>
          <cell r="S1051"/>
          <cell r="T1051"/>
          <cell r="U1051"/>
          <cell r="V1051"/>
          <cell r="W1051"/>
          <cell r="X1051"/>
          <cell r="Y1051"/>
          <cell r="Z1051"/>
          <cell r="AA1051"/>
          <cell r="AB1051"/>
          <cell r="AC1051"/>
          <cell r="AD1051"/>
        </row>
        <row r="1052">
          <cell r="P1052">
            <v>999999999</v>
          </cell>
          <cell r="Q1052"/>
          <cell r="R1052"/>
          <cell r="S1052"/>
          <cell r="T1052"/>
          <cell r="U1052"/>
          <cell r="V1052"/>
          <cell r="W1052"/>
          <cell r="X1052"/>
          <cell r="Y1052"/>
          <cell r="Z1052"/>
          <cell r="AA1052"/>
          <cell r="AB1052"/>
          <cell r="AC1052"/>
          <cell r="AD1052"/>
        </row>
        <row r="1053">
          <cell r="P1053">
            <v>999999999</v>
          </cell>
          <cell r="Q1053"/>
          <cell r="R1053"/>
          <cell r="S1053"/>
          <cell r="T1053"/>
          <cell r="U1053"/>
          <cell r="V1053"/>
          <cell r="W1053"/>
          <cell r="X1053"/>
          <cell r="Y1053"/>
          <cell r="Z1053"/>
          <cell r="AA1053"/>
          <cell r="AB1053"/>
          <cell r="AC1053"/>
          <cell r="AD1053"/>
        </row>
        <row r="1054">
          <cell r="P1054">
            <v>999999999</v>
          </cell>
          <cell r="Q1054"/>
          <cell r="R1054"/>
          <cell r="S1054"/>
          <cell r="T1054"/>
          <cell r="U1054"/>
          <cell r="V1054"/>
          <cell r="W1054"/>
          <cell r="X1054"/>
          <cell r="Y1054"/>
          <cell r="Z1054"/>
          <cell r="AA1054"/>
          <cell r="AB1054"/>
          <cell r="AC1054"/>
          <cell r="AD1054"/>
        </row>
        <row r="1055">
          <cell r="P1055">
            <v>999999999</v>
          </cell>
          <cell r="Q1055"/>
          <cell r="R1055"/>
          <cell r="S1055"/>
          <cell r="T1055"/>
          <cell r="U1055"/>
          <cell r="V1055"/>
          <cell r="W1055"/>
          <cell r="X1055"/>
          <cell r="Y1055"/>
          <cell r="Z1055"/>
          <cell r="AA1055"/>
          <cell r="AB1055"/>
          <cell r="AC1055"/>
          <cell r="AD1055"/>
        </row>
        <row r="1056">
          <cell r="P1056">
            <v>999999999</v>
          </cell>
          <cell r="Q1056"/>
          <cell r="R1056"/>
          <cell r="S1056"/>
          <cell r="T1056"/>
          <cell r="U1056"/>
          <cell r="V1056"/>
          <cell r="W1056"/>
          <cell r="X1056"/>
          <cell r="Y1056"/>
          <cell r="Z1056"/>
          <cell r="AA1056"/>
          <cell r="AB1056"/>
          <cell r="AC1056"/>
          <cell r="AD1056"/>
        </row>
        <row r="1057">
          <cell r="P1057">
            <v>999999999</v>
          </cell>
          <cell r="Q1057"/>
          <cell r="R1057"/>
          <cell r="S1057"/>
          <cell r="T1057"/>
          <cell r="U1057"/>
          <cell r="V1057"/>
          <cell r="W1057"/>
          <cell r="X1057"/>
          <cell r="Y1057"/>
          <cell r="Z1057"/>
          <cell r="AA1057"/>
          <cell r="AB1057"/>
          <cell r="AC1057"/>
          <cell r="AD1057"/>
        </row>
        <row r="1058">
          <cell r="P1058">
            <v>999999999</v>
          </cell>
          <cell r="Q1058"/>
          <cell r="R1058"/>
          <cell r="S1058"/>
          <cell r="T1058"/>
          <cell r="U1058"/>
          <cell r="V1058"/>
          <cell r="W1058"/>
          <cell r="X1058"/>
          <cell r="Y1058"/>
          <cell r="Z1058"/>
          <cell r="AA1058"/>
          <cell r="AB1058"/>
          <cell r="AC1058"/>
          <cell r="AD1058"/>
        </row>
        <row r="1059">
          <cell r="P1059">
            <v>999999999</v>
          </cell>
          <cell r="Q1059"/>
          <cell r="R1059"/>
          <cell r="S1059"/>
          <cell r="T1059"/>
          <cell r="U1059"/>
          <cell r="V1059"/>
          <cell r="W1059"/>
          <cell r="X1059"/>
          <cell r="Y1059"/>
          <cell r="Z1059"/>
          <cell r="AA1059"/>
          <cell r="AB1059"/>
          <cell r="AC1059"/>
          <cell r="AD1059"/>
        </row>
        <row r="1060">
          <cell r="P1060">
            <v>999999999</v>
          </cell>
          <cell r="Q1060"/>
          <cell r="R1060"/>
          <cell r="S1060"/>
          <cell r="T1060"/>
          <cell r="U1060"/>
          <cell r="V1060"/>
          <cell r="W1060"/>
          <cell r="X1060"/>
          <cell r="Y1060"/>
          <cell r="Z1060"/>
          <cell r="AA1060"/>
          <cell r="AB1060"/>
          <cell r="AC1060"/>
          <cell r="AD1060"/>
        </row>
        <row r="1061">
          <cell r="P1061">
            <v>999999999</v>
          </cell>
          <cell r="Q1061"/>
          <cell r="R1061"/>
          <cell r="S1061"/>
          <cell r="T1061"/>
          <cell r="U1061"/>
          <cell r="V1061"/>
          <cell r="W1061"/>
          <cell r="X1061"/>
          <cell r="Y1061"/>
          <cell r="Z1061"/>
          <cell r="AA1061"/>
          <cell r="AB1061"/>
          <cell r="AC1061"/>
          <cell r="AD1061"/>
        </row>
        <row r="1062">
          <cell r="P1062">
            <v>999999999</v>
          </cell>
          <cell r="Q1062"/>
          <cell r="R1062"/>
          <cell r="S1062"/>
          <cell r="T1062"/>
          <cell r="U1062"/>
          <cell r="V1062"/>
          <cell r="W1062"/>
          <cell r="X1062"/>
          <cell r="Y1062"/>
          <cell r="Z1062"/>
          <cell r="AA1062"/>
          <cell r="AB1062"/>
          <cell r="AC1062"/>
          <cell r="AD1062"/>
        </row>
        <row r="1063">
          <cell r="P1063">
            <v>999999999</v>
          </cell>
          <cell r="Q1063"/>
          <cell r="R1063"/>
          <cell r="S1063"/>
          <cell r="T1063"/>
          <cell r="U1063"/>
          <cell r="V1063"/>
          <cell r="W1063"/>
          <cell r="X1063"/>
          <cell r="Y1063"/>
          <cell r="Z1063"/>
          <cell r="AA1063"/>
          <cell r="AB1063"/>
          <cell r="AC1063"/>
          <cell r="AD1063"/>
        </row>
        <row r="1064">
          <cell r="P1064">
            <v>999999999</v>
          </cell>
          <cell r="Q1064"/>
          <cell r="R1064"/>
          <cell r="S1064"/>
          <cell r="T1064"/>
          <cell r="U1064"/>
          <cell r="V1064"/>
          <cell r="W1064"/>
          <cell r="X1064"/>
          <cell r="Y1064"/>
          <cell r="Z1064"/>
          <cell r="AA1064"/>
          <cell r="AB1064"/>
          <cell r="AC1064"/>
          <cell r="AD1064"/>
        </row>
        <row r="1065">
          <cell r="P1065">
            <v>999999999</v>
          </cell>
          <cell r="Q1065"/>
          <cell r="R1065"/>
          <cell r="S1065"/>
          <cell r="T1065"/>
          <cell r="U1065"/>
          <cell r="V1065"/>
          <cell r="W1065"/>
          <cell r="X1065"/>
          <cell r="Y1065"/>
          <cell r="Z1065"/>
          <cell r="AA1065"/>
          <cell r="AB1065"/>
          <cell r="AC1065"/>
          <cell r="AD1065"/>
        </row>
        <row r="1066">
          <cell r="P1066">
            <v>999999999</v>
          </cell>
          <cell r="Q1066"/>
          <cell r="R1066"/>
          <cell r="S1066"/>
          <cell r="T1066"/>
          <cell r="U1066"/>
          <cell r="V1066"/>
          <cell r="W1066"/>
          <cell r="X1066"/>
          <cell r="Y1066"/>
          <cell r="Z1066"/>
          <cell r="AA1066"/>
          <cell r="AB1066"/>
          <cell r="AC1066"/>
          <cell r="AD1066"/>
        </row>
        <row r="1067">
          <cell r="P1067">
            <v>999999999</v>
          </cell>
          <cell r="Q1067"/>
          <cell r="R1067"/>
          <cell r="S1067"/>
          <cell r="T1067"/>
          <cell r="U1067"/>
          <cell r="V1067"/>
          <cell r="W1067"/>
          <cell r="X1067"/>
          <cell r="Y1067"/>
          <cell r="Z1067"/>
          <cell r="AA1067"/>
          <cell r="AB1067"/>
          <cell r="AC1067"/>
          <cell r="AD1067"/>
        </row>
        <row r="1068">
          <cell r="P1068">
            <v>999999999</v>
          </cell>
          <cell r="Q1068"/>
          <cell r="R1068"/>
          <cell r="S1068"/>
          <cell r="T1068"/>
          <cell r="U1068"/>
          <cell r="V1068"/>
          <cell r="W1068"/>
          <cell r="X1068"/>
          <cell r="Y1068"/>
          <cell r="Z1068"/>
          <cell r="AA1068"/>
          <cell r="AB1068"/>
          <cell r="AC1068"/>
          <cell r="AD1068"/>
        </row>
        <row r="1069">
          <cell r="P1069">
            <v>999999999</v>
          </cell>
          <cell r="Q1069"/>
          <cell r="R1069"/>
          <cell r="S1069"/>
          <cell r="T1069"/>
          <cell r="U1069"/>
          <cell r="V1069"/>
          <cell r="W1069"/>
          <cell r="X1069"/>
          <cell r="Y1069"/>
          <cell r="Z1069"/>
          <cell r="AA1069"/>
          <cell r="AB1069"/>
          <cell r="AC1069"/>
          <cell r="AD1069"/>
        </row>
        <row r="1070">
          <cell r="P1070">
            <v>999999999</v>
          </cell>
          <cell r="Q1070"/>
          <cell r="R1070"/>
          <cell r="S1070"/>
          <cell r="T1070"/>
          <cell r="U1070"/>
          <cell r="V1070"/>
          <cell r="W1070"/>
          <cell r="X1070"/>
          <cell r="Y1070"/>
          <cell r="Z1070"/>
          <cell r="AA1070"/>
          <cell r="AB1070"/>
          <cell r="AC1070"/>
          <cell r="AD1070"/>
        </row>
        <row r="1071">
          <cell r="P1071">
            <v>999999999</v>
          </cell>
          <cell r="Q1071"/>
          <cell r="R1071"/>
          <cell r="S1071"/>
          <cell r="T1071"/>
          <cell r="U1071"/>
          <cell r="V1071"/>
          <cell r="W1071"/>
          <cell r="X1071"/>
          <cell r="Y1071"/>
          <cell r="Z1071"/>
          <cell r="AA1071"/>
          <cell r="AB1071"/>
          <cell r="AC1071"/>
          <cell r="AD1071"/>
        </row>
        <row r="1072">
          <cell r="P1072">
            <v>999999999</v>
          </cell>
          <cell r="Q1072"/>
          <cell r="R1072"/>
          <cell r="S1072"/>
          <cell r="T1072"/>
          <cell r="U1072"/>
          <cell r="V1072"/>
          <cell r="W1072"/>
          <cell r="X1072"/>
          <cell r="Y1072"/>
          <cell r="Z1072"/>
          <cell r="AA1072"/>
          <cell r="AB1072"/>
          <cell r="AC1072"/>
          <cell r="AD1072"/>
        </row>
        <row r="1073">
          <cell r="P1073">
            <v>999999999</v>
          </cell>
          <cell r="Q1073"/>
          <cell r="R1073"/>
          <cell r="S1073"/>
          <cell r="T1073"/>
          <cell r="U1073"/>
          <cell r="V1073"/>
          <cell r="W1073"/>
          <cell r="X1073"/>
          <cell r="Y1073"/>
          <cell r="Z1073"/>
          <cell r="AA1073"/>
          <cell r="AB1073"/>
          <cell r="AC1073"/>
          <cell r="AD1073"/>
        </row>
        <row r="1074">
          <cell r="P1074">
            <v>999999999</v>
          </cell>
          <cell r="Q1074"/>
          <cell r="R1074"/>
          <cell r="S1074"/>
          <cell r="T1074"/>
          <cell r="U1074"/>
          <cell r="V1074"/>
          <cell r="W1074"/>
          <cell r="X1074"/>
          <cell r="Y1074"/>
          <cell r="Z1074"/>
          <cell r="AA1074"/>
          <cell r="AB1074"/>
          <cell r="AC1074"/>
          <cell r="AD1074"/>
        </row>
        <row r="1075">
          <cell r="P1075">
            <v>999999999</v>
          </cell>
          <cell r="Q1075"/>
          <cell r="R1075"/>
          <cell r="S1075"/>
          <cell r="T1075"/>
          <cell r="U1075"/>
          <cell r="V1075"/>
          <cell r="W1075"/>
          <cell r="X1075"/>
          <cell r="Y1075"/>
          <cell r="Z1075"/>
          <cell r="AA1075"/>
          <cell r="AB1075"/>
          <cell r="AC1075"/>
          <cell r="AD1075"/>
        </row>
        <row r="1076">
          <cell r="P1076">
            <v>999999999</v>
          </cell>
          <cell r="Q1076"/>
          <cell r="R1076"/>
          <cell r="S1076"/>
          <cell r="T1076"/>
          <cell r="U1076"/>
          <cell r="V1076"/>
          <cell r="W1076"/>
          <cell r="X1076"/>
          <cell r="Y1076"/>
          <cell r="Z1076"/>
          <cell r="AA1076"/>
          <cell r="AB1076"/>
          <cell r="AC1076"/>
          <cell r="AD1076"/>
        </row>
        <row r="1077">
          <cell r="P1077">
            <v>999999999</v>
          </cell>
          <cell r="Q1077"/>
          <cell r="R1077"/>
          <cell r="S1077"/>
          <cell r="T1077"/>
          <cell r="U1077"/>
          <cell r="V1077"/>
          <cell r="W1077"/>
          <cell r="X1077"/>
          <cell r="Y1077"/>
          <cell r="Z1077"/>
          <cell r="AA1077"/>
          <cell r="AB1077"/>
          <cell r="AC1077"/>
          <cell r="AD1077"/>
        </row>
        <row r="1078">
          <cell r="P1078">
            <v>999999999</v>
          </cell>
          <cell r="Q1078"/>
          <cell r="R1078"/>
          <cell r="S1078"/>
          <cell r="T1078"/>
          <cell r="U1078"/>
          <cell r="V1078"/>
          <cell r="W1078"/>
          <cell r="X1078"/>
          <cell r="Y1078"/>
          <cell r="Z1078"/>
          <cell r="AA1078"/>
          <cell r="AB1078"/>
          <cell r="AC1078"/>
          <cell r="AD1078"/>
        </row>
        <row r="1079">
          <cell r="P1079">
            <v>999999999</v>
          </cell>
          <cell r="Q1079"/>
          <cell r="R1079"/>
          <cell r="S1079"/>
          <cell r="T1079"/>
          <cell r="U1079"/>
          <cell r="V1079"/>
          <cell r="W1079"/>
          <cell r="X1079"/>
          <cell r="Y1079"/>
          <cell r="Z1079"/>
          <cell r="AA1079"/>
          <cell r="AB1079"/>
          <cell r="AC1079"/>
          <cell r="AD1079"/>
        </row>
        <row r="1080">
          <cell r="P1080">
            <v>999999999</v>
          </cell>
          <cell r="Q1080"/>
          <cell r="R1080"/>
          <cell r="S1080"/>
          <cell r="T1080"/>
          <cell r="U1080"/>
          <cell r="V1080"/>
          <cell r="W1080"/>
          <cell r="X1080"/>
          <cell r="Y1080"/>
          <cell r="Z1080"/>
          <cell r="AA1080"/>
          <cell r="AB1080"/>
          <cell r="AC1080"/>
          <cell r="AD1080"/>
        </row>
        <row r="1081">
          <cell r="P1081">
            <v>999999999</v>
          </cell>
          <cell r="Q1081"/>
          <cell r="R1081"/>
          <cell r="S1081"/>
          <cell r="T1081"/>
          <cell r="U1081"/>
          <cell r="V1081"/>
          <cell r="W1081"/>
          <cell r="X1081"/>
          <cell r="Y1081"/>
          <cell r="Z1081"/>
          <cell r="AA1081"/>
          <cell r="AB1081"/>
          <cell r="AC1081"/>
          <cell r="AD1081"/>
        </row>
        <row r="1082">
          <cell r="P1082">
            <v>999999999</v>
          </cell>
          <cell r="Q1082"/>
          <cell r="R1082"/>
          <cell r="S1082"/>
          <cell r="T1082"/>
          <cell r="U1082"/>
          <cell r="V1082"/>
          <cell r="W1082"/>
          <cell r="X1082"/>
          <cell r="Y1082"/>
          <cell r="Z1082"/>
          <cell r="AA1082"/>
          <cell r="AB1082"/>
          <cell r="AC1082"/>
          <cell r="AD1082"/>
        </row>
        <row r="1083">
          <cell r="P1083">
            <v>999999999</v>
          </cell>
          <cell r="Q1083"/>
          <cell r="R1083"/>
          <cell r="S1083"/>
          <cell r="T1083"/>
          <cell r="U1083"/>
          <cell r="V1083"/>
          <cell r="W1083"/>
          <cell r="X1083"/>
          <cell r="Y1083"/>
          <cell r="Z1083"/>
          <cell r="AA1083"/>
          <cell r="AB1083"/>
          <cell r="AC1083"/>
          <cell r="AD1083"/>
        </row>
        <row r="1084">
          <cell r="P1084">
            <v>999999999</v>
          </cell>
          <cell r="Q1084"/>
          <cell r="R1084"/>
          <cell r="S1084"/>
          <cell r="T1084"/>
          <cell r="U1084"/>
          <cell r="V1084"/>
          <cell r="W1084"/>
          <cell r="X1084"/>
          <cell r="Y1084"/>
          <cell r="Z1084"/>
          <cell r="AA1084"/>
          <cell r="AB1084"/>
          <cell r="AC1084"/>
          <cell r="AD1084"/>
        </row>
        <row r="1085">
          <cell r="P1085">
            <v>999999999</v>
          </cell>
          <cell r="Q1085"/>
          <cell r="R1085"/>
          <cell r="S1085"/>
          <cell r="T1085"/>
          <cell r="U1085"/>
          <cell r="V1085"/>
          <cell r="W1085"/>
          <cell r="X1085"/>
          <cell r="Y1085"/>
          <cell r="Z1085"/>
          <cell r="AA1085"/>
          <cell r="AB1085"/>
          <cell r="AC1085"/>
          <cell r="AD1085"/>
        </row>
        <row r="1086">
          <cell r="P1086">
            <v>999999999</v>
          </cell>
          <cell r="Q1086"/>
          <cell r="R1086"/>
          <cell r="S1086"/>
          <cell r="T1086"/>
          <cell r="U1086"/>
          <cell r="V1086"/>
          <cell r="W1086"/>
          <cell r="X1086"/>
          <cell r="Y1086"/>
          <cell r="Z1086"/>
          <cell r="AA1086"/>
          <cell r="AB1086"/>
          <cell r="AC1086"/>
          <cell r="AD1086"/>
        </row>
        <row r="1087">
          <cell r="P1087">
            <v>999999999</v>
          </cell>
          <cell r="Q1087"/>
          <cell r="R1087"/>
          <cell r="S1087"/>
          <cell r="T1087"/>
          <cell r="U1087"/>
          <cell r="V1087"/>
          <cell r="W1087"/>
          <cell r="X1087"/>
          <cell r="Y1087"/>
          <cell r="Z1087"/>
          <cell r="AA1087"/>
          <cell r="AB1087"/>
          <cell r="AC1087"/>
          <cell r="AD1087"/>
        </row>
        <row r="1088">
          <cell r="P1088">
            <v>999999999</v>
          </cell>
          <cell r="Q1088"/>
          <cell r="R1088"/>
          <cell r="S1088"/>
          <cell r="T1088"/>
          <cell r="U1088"/>
          <cell r="V1088"/>
          <cell r="W1088"/>
          <cell r="X1088"/>
          <cell r="Y1088"/>
          <cell r="Z1088"/>
          <cell r="AA1088"/>
          <cell r="AB1088"/>
          <cell r="AC1088"/>
          <cell r="AD1088"/>
        </row>
        <row r="1089">
          <cell r="P1089">
            <v>999999999</v>
          </cell>
          <cell r="Q1089"/>
          <cell r="R1089"/>
          <cell r="S1089"/>
          <cell r="T1089"/>
          <cell r="U1089"/>
          <cell r="V1089"/>
          <cell r="W1089"/>
          <cell r="X1089"/>
          <cell r="Y1089"/>
          <cell r="Z1089"/>
          <cell r="AA1089"/>
          <cell r="AB1089"/>
          <cell r="AC1089"/>
          <cell r="AD1089"/>
        </row>
        <row r="1090">
          <cell r="P1090">
            <v>999999999</v>
          </cell>
          <cell r="Q1090"/>
          <cell r="R1090"/>
          <cell r="S1090"/>
          <cell r="T1090"/>
          <cell r="U1090"/>
          <cell r="V1090"/>
          <cell r="W1090"/>
          <cell r="X1090"/>
          <cell r="Y1090"/>
          <cell r="Z1090"/>
          <cell r="AA1090"/>
          <cell r="AB1090"/>
          <cell r="AC1090"/>
          <cell r="AD1090"/>
        </row>
        <row r="1091">
          <cell r="P1091">
            <v>999999999</v>
          </cell>
          <cell r="Q1091"/>
          <cell r="R1091"/>
          <cell r="S1091"/>
          <cell r="T1091"/>
          <cell r="U1091"/>
          <cell r="V1091"/>
          <cell r="W1091"/>
          <cell r="X1091"/>
          <cell r="Y1091"/>
          <cell r="Z1091"/>
          <cell r="AA1091"/>
          <cell r="AB1091"/>
          <cell r="AC1091"/>
          <cell r="AD1091"/>
        </row>
        <row r="1092">
          <cell r="P1092">
            <v>999999999</v>
          </cell>
          <cell r="Q1092"/>
          <cell r="R1092"/>
          <cell r="S1092"/>
          <cell r="T1092"/>
          <cell r="U1092"/>
          <cell r="V1092"/>
          <cell r="W1092"/>
          <cell r="X1092"/>
          <cell r="Y1092"/>
          <cell r="Z1092"/>
          <cell r="AA1092"/>
          <cell r="AB1092"/>
          <cell r="AC1092"/>
          <cell r="AD1092"/>
        </row>
        <row r="1093">
          <cell r="P1093">
            <v>999999999</v>
          </cell>
          <cell r="Q1093"/>
          <cell r="R1093"/>
          <cell r="S1093"/>
          <cell r="T1093"/>
          <cell r="U1093"/>
          <cell r="V1093"/>
          <cell r="W1093"/>
          <cell r="X1093"/>
          <cell r="Y1093"/>
          <cell r="Z1093"/>
          <cell r="AA1093"/>
          <cell r="AB1093"/>
          <cell r="AC1093"/>
          <cell r="AD1093"/>
        </row>
        <row r="1094">
          <cell r="P1094">
            <v>999999999</v>
          </cell>
          <cell r="Q1094"/>
          <cell r="R1094"/>
          <cell r="S1094"/>
          <cell r="T1094"/>
          <cell r="U1094"/>
          <cell r="V1094"/>
          <cell r="W1094"/>
          <cell r="X1094"/>
          <cell r="Y1094"/>
          <cell r="Z1094"/>
          <cell r="AA1094"/>
          <cell r="AB1094"/>
          <cell r="AC1094"/>
          <cell r="AD1094"/>
        </row>
        <row r="1095">
          <cell r="P1095">
            <v>999999999</v>
          </cell>
          <cell r="Q1095"/>
          <cell r="R1095"/>
          <cell r="S1095"/>
          <cell r="T1095"/>
          <cell r="U1095"/>
          <cell r="V1095"/>
          <cell r="W1095"/>
          <cell r="X1095"/>
          <cell r="Y1095"/>
          <cell r="Z1095"/>
          <cell r="AA1095"/>
          <cell r="AB1095"/>
          <cell r="AC1095"/>
          <cell r="AD1095"/>
        </row>
        <row r="1096">
          <cell r="P1096">
            <v>999999999</v>
          </cell>
          <cell r="Q1096"/>
          <cell r="R1096"/>
          <cell r="S1096"/>
          <cell r="T1096"/>
          <cell r="U1096"/>
          <cell r="V1096"/>
          <cell r="W1096"/>
          <cell r="X1096"/>
          <cell r="Y1096"/>
          <cell r="Z1096"/>
          <cell r="AA1096"/>
          <cell r="AB1096"/>
          <cell r="AC1096"/>
          <cell r="AD1096"/>
        </row>
        <row r="1097">
          <cell r="P1097">
            <v>999999999</v>
          </cell>
          <cell r="Q1097"/>
          <cell r="R1097"/>
          <cell r="S1097"/>
          <cell r="T1097"/>
          <cell r="U1097"/>
          <cell r="V1097"/>
          <cell r="W1097"/>
          <cell r="X1097"/>
          <cell r="Y1097"/>
          <cell r="Z1097"/>
          <cell r="AA1097"/>
          <cell r="AB1097"/>
          <cell r="AC1097"/>
          <cell r="AD1097"/>
        </row>
        <row r="1098">
          <cell r="P1098">
            <v>999999999</v>
          </cell>
          <cell r="Q1098"/>
          <cell r="R1098"/>
          <cell r="S1098"/>
          <cell r="T1098"/>
          <cell r="U1098"/>
          <cell r="V1098"/>
          <cell r="W1098"/>
          <cell r="X1098"/>
          <cell r="Y1098"/>
          <cell r="Z1098"/>
          <cell r="AA1098"/>
          <cell r="AB1098"/>
          <cell r="AC1098"/>
          <cell r="AD1098"/>
        </row>
        <row r="1099">
          <cell r="P1099">
            <v>999999999</v>
          </cell>
          <cell r="Q1099"/>
          <cell r="R1099"/>
          <cell r="S1099"/>
          <cell r="T1099"/>
          <cell r="U1099"/>
          <cell r="V1099"/>
          <cell r="W1099"/>
          <cell r="X1099"/>
          <cell r="Y1099"/>
          <cell r="Z1099"/>
          <cell r="AA1099"/>
          <cell r="AB1099"/>
          <cell r="AC1099"/>
          <cell r="AD1099"/>
        </row>
        <row r="1100">
          <cell r="P1100">
            <v>999999999</v>
          </cell>
          <cell r="Q1100"/>
          <cell r="R1100"/>
          <cell r="S1100"/>
          <cell r="T1100"/>
          <cell r="U1100"/>
          <cell r="V1100"/>
          <cell r="W1100"/>
          <cell r="X1100"/>
          <cell r="Y1100"/>
          <cell r="Z1100"/>
          <cell r="AA1100"/>
          <cell r="AB1100"/>
          <cell r="AC1100"/>
          <cell r="AD1100"/>
        </row>
        <row r="1101">
          <cell r="P1101">
            <v>999999999</v>
          </cell>
          <cell r="Q1101"/>
          <cell r="R1101"/>
          <cell r="S1101"/>
          <cell r="T1101"/>
          <cell r="U1101"/>
          <cell r="V1101"/>
          <cell r="W1101"/>
          <cell r="X1101"/>
          <cell r="Y1101"/>
          <cell r="Z1101"/>
          <cell r="AA1101"/>
          <cell r="AB1101"/>
          <cell r="AC1101"/>
          <cell r="AD1101"/>
        </row>
        <row r="1102">
          <cell r="P1102">
            <v>999999999</v>
          </cell>
          <cell r="Q1102"/>
          <cell r="R1102"/>
          <cell r="S1102"/>
          <cell r="T1102"/>
          <cell r="U1102"/>
          <cell r="V1102"/>
          <cell r="W1102"/>
          <cell r="X1102"/>
          <cell r="Y1102"/>
          <cell r="Z1102"/>
          <cell r="AA1102"/>
          <cell r="AB1102"/>
          <cell r="AC1102"/>
          <cell r="AD1102"/>
        </row>
        <row r="1103">
          <cell r="P1103">
            <v>999999999</v>
          </cell>
          <cell r="Q1103"/>
          <cell r="R1103"/>
          <cell r="S1103"/>
          <cell r="T1103"/>
          <cell r="U1103"/>
          <cell r="V1103"/>
          <cell r="W1103"/>
          <cell r="X1103"/>
          <cell r="Y1103"/>
          <cell r="Z1103"/>
          <cell r="AA1103"/>
          <cell r="AB1103"/>
          <cell r="AC1103"/>
          <cell r="AD1103"/>
        </row>
        <row r="1104">
          <cell r="P1104">
            <v>999999999</v>
          </cell>
          <cell r="Q1104"/>
          <cell r="R1104"/>
          <cell r="S1104"/>
          <cell r="T1104"/>
          <cell r="U1104"/>
          <cell r="V1104"/>
          <cell r="W1104"/>
          <cell r="X1104"/>
          <cell r="Y1104"/>
          <cell r="Z1104"/>
          <cell r="AA1104"/>
          <cell r="AB1104"/>
          <cell r="AC1104"/>
          <cell r="AD1104"/>
        </row>
        <row r="1105">
          <cell r="P1105">
            <v>999999999</v>
          </cell>
          <cell r="Q1105"/>
          <cell r="R1105"/>
          <cell r="S1105"/>
          <cell r="T1105"/>
          <cell r="U1105"/>
          <cell r="V1105"/>
          <cell r="W1105"/>
          <cell r="X1105"/>
          <cell r="Y1105"/>
          <cell r="Z1105"/>
          <cell r="AA1105"/>
          <cell r="AB1105"/>
          <cell r="AC1105"/>
          <cell r="AD1105"/>
        </row>
        <row r="1106">
          <cell r="P1106">
            <v>999999999</v>
          </cell>
          <cell r="Q1106"/>
          <cell r="R1106"/>
          <cell r="S1106"/>
          <cell r="T1106"/>
          <cell r="U1106"/>
          <cell r="V1106"/>
          <cell r="W1106"/>
          <cell r="X1106"/>
          <cell r="Y1106"/>
          <cell r="Z1106"/>
          <cell r="AA1106"/>
          <cell r="AB1106"/>
          <cell r="AC1106"/>
          <cell r="AD1106"/>
        </row>
        <row r="1107">
          <cell r="P1107">
            <v>999999999</v>
          </cell>
          <cell r="Q1107"/>
          <cell r="R1107"/>
          <cell r="S1107"/>
          <cell r="T1107"/>
          <cell r="U1107"/>
          <cell r="V1107"/>
          <cell r="W1107"/>
          <cell r="X1107"/>
          <cell r="Y1107"/>
          <cell r="Z1107"/>
          <cell r="AA1107"/>
          <cell r="AB1107"/>
          <cell r="AC1107"/>
          <cell r="AD1107"/>
        </row>
        <row r="1108">
          <cell r="P1108">
            <v>999999999</v>
          </cell>
          <cell r="Q1108"/>
          <cell r="R1108"/>
          <cell r="S1108"/>
          <cell r="T1108"/>
          <cell r="U1108"/>
          <cell r="V1108"/>
          <cell r="W1108"/>
          <cell r="X1108"/>
          <cell r="Y1108"/>
          <cell r="Z1108"/>
          <cell r="AA1108"/>
          <cell r="AB1108"/>
          <cell r="AC1108"/>
          <cell r="AD1108"/>
        </row>
        <row r="1109">
          <cell r="P1109">
            <v>999999999</v>
          </cell>
          <cell r="Q1109"/>
          <cell r="R1109"/>
          <cell r="S1109"/>
          <cell r="T1109"/>
          <cell r="U1109"/>
          <cell r="V1109"/>
          <cell r="W1109"/>
          <cell r="X1109"/>
          <cell r="Y1109"/>
          <cell r="Z1109"/>
          <cell r="AA1109"/>
          <cell r="AB1109"/>
          <cell r="AC1109"/>
          <cell r="AD1109"/>
        </row>
        <row r="1110">
          <cell r="P1110">
            <v>999999999</v>
          </cell>
          <cell r="Q1110"/>
          <cell r="R1110"/>
          <cell r="S1110"/>
          <cell r="T1110"/>
          <cell r="U1110"/>
          <cell r="V1110"/>
          <cell r="W1110"/>
          <cell r="X1110"/>
          <cell r="Y1110"/>
          <cell r="Z1110"/>
          <cell r="AA1110"/>
          <cell r="AB1110"/>
          <cell r="AC1110"/>
          <cell r="AD1110"/>
        </row>
        <row r="1111">
          <cell r="P1111">
            <v>999999999</v>
          </cell>
          <cell r="Q1111"/>
          <cell r="R1111"/>
          <cell r="S1111"/>
          <cell r="T1111"/>
          <cell r="U1111"/>
          <cell r="V1111"/>
          <cell r="W1111"/>
          <cell r="X1111"/>
          <cell r="Y1111"/>
          <cell r="Z1111"/>
          <cell r="AA1111"/>
          <cell r="AB1111"/>
          <cell r="AC1111"/>
          <cell r="AD1111"/>
        </row>
        <row r="1112">
          <cell r="P1112">
            <v>999999999</v>
          </cell>
          <cell r="Q1112"/>
          <cell r="R1112"/>
          <cell r="S1112"/>
          <cell r="T1112"/>
          <cell r="U1112"/>
          <cell r="V1112"/>
          <cell r="W1112"/>
          <cell r="X1112"/>
          <cell r="Y1112"/>
          <cell r="Z1112"/>
          <cell r="AA1112"/>
          <cell r="AB1112"/>
          <cell r="AC1112"/>
          <cell r="AD1112"/>
        </row>
        <row r="1113">
          <cell r="P1113">
            <v>999999999</v>
          </cell>
          <cell r="Q1113"/>
          <cell r="R1113"/>
          <cell r="S1113"/>
          <cell r="T1113"/>
          <cell r="U1113"/>
          <cell r="V1113"/>
          <cell r="W1113"/>
          <cell r="X1113"/>
          <cell r="Y1113"/>
          <cell r="Z1113"/>
          <cell r="AA1113"/>
          <cell r="AB1113"/>
          <cell r="AC1113"/>
          <cell r="AD1113"/>
        </row>
        <row r="1114">
          <cell r="P1114">
            <v>999999999</v>
          </cell>
          <cell r="Q1114"/>
          <cell r="R1114"/>
          <cell r="S1114"/>
          <cell r="T1114"/>
          <cell r="U1114"/>
          <cell r="V1114"/>
          <cell r="W1114"/>
          <cell r="X1114"/>
          <cell r="Y1114"/>
          <cell r="Z1114"/>
          <cell r="AA1114"/>
          <cell r="AB1114"/>
          <cell r="AC1114"/>
          <cell r="AD1114"/>
        </row>
        <row r="1115">
          <cell r="P1115">
            <v>999999999</v>
          </cell>
          <cell r="Q1115"/>
          <cell r="R1115"/>
          <cell r="S1115"/>
          <cell r="T1115"/>
          <cell r="U1115"/>
          <cell r="V1115"/>
          <cell r="W1115"/>
          <cell r="X1115"/>
          <cell r="Y1115"/>
          <cell r="Z1115"/>
          <cell r="AA1115"/>
          <cell r="AB1115"/>
          <cell r="AC1115"/>
          <cell r="AD1115"/>
        </row>
        <row r="1116">
          <cell r="P1116">
            <v>999999999</v>
          </cell>
          <cell r="Q1116"/>
          <cell r="R1116"/>
          <cell r="S1116"/>
          <cell r="T1116"/>
          <cell r="U1116"/>
          <cell r="V1116"/>
          <cell r="W1116"/>
          <cell r="X1116"/>
          <cell r="Y1116"/>
          <cell r="Z1116"/>
          <cell r="AA1116"/>
          <cell r="AB1116"/>
          <cell r="AC1116"/>
          <cell r="AD1116"/>
        </row>
        <row r="1117">
          <cell r="P1117">
            <v>999999999</v>
          </cell>
          <cell r="Q1117"/>
          <cell r="R1117"/>
          <cell r="S1117"/>
          <cell r="T1117"/>
          <cell r="U1117"/>
          <cell r="V1117"/>
          <cell r="W1117"/>
          <cell r="X1117"/>
          <cell r="Y1117"/>
          <cell r="Z1117"/>
          <cell r="AA1117"/>
          <cell r="AB1117"/>
          <cell r="AC1117"/>
          <cell r="AD1117"/>
        </row>
        <row r="1118">
          <cell r="P1118">
            <v>999999999</v>
          </cell>
          <cell r="Q1118"/>
          <cell r="R1118"/>
          <cell r="S1118"/>
          <cell r="T1118"/>
          <cell r="U1118"/>
          <cell r="V1118"/>
          <cell r="W1118"/>
          <cell r="X1118"/>
          <cell r="Y1118"/>
          <cell r="Z1118"/>
          <cell r="AA1118"/>
          <cell r="AB1118"/>
          <cell r="AC1118"/>
          <cell r="AD1118"/>
        </row>
        <row r="1119">
          <cell r="P1119">
            <v>999999999</v>
          </cell>
          <cell r="Q1119"/>
          <cell r="R1119"/>
          <cell r="S1119"/>
          <cell r="T1119"/>
          <cell r="U1119"/>
          <cell r="V1119"/>
          <cell r="W1119"/>
          <cell r="X1119"/>
          <cell r="Y1119"/>
          <cell r="Z1119"/>
          <cell r="AA1119"/>
          <cell r="AB1119"/>
          <cell r="AC1119"/>
          <cell r="AD1119"/>
        </row>
        <row r="1120">
          <cell r="P1120">
            <v>999999999</v>
          </cell>
          <cell r="Q1120"/>
          <cell r="R1120"/>
          <cell r="S1120"/>
          <cell r="T1120"/>
          <cell r="U1120"/>
          <cell r="V1120"/>
          <cell r="W1120"/>
          <cell r="X1120"/>
          <cell r="Y1120"/>
          <cell r="Z1120"/>
          <cell r="AA1120"/>
          <cell r="AB1120"/>
          <cell r="AC1120"/>
          <cell r="AD1120"/>
        </row>
        <row r="1121">
          <cell r="P1121">
            <v>999999999</v>
          </cell>
          <cell r="Q1121"/>
          <cell r="R1121"/>
          <cell r="S1121"/>
          <cell r="T1121"/>
          <cell r="U1121"/>
          <cell r="V1121"/>
          <cell r="W1121"/>
          <cell r="X1121"/>
          <cell r="Y1121"/>
          <cell r="Z1121"/>
          <cell r="AA1121"/>
          <cell r="AB1121"/>
          <cell r="AC1121"/>
          <cell r="AD1121"/>
        </row>
        <row r="1122">
          <cell r="P1122">
            <v>999999999</v>
          </cell>
          <cell r="Q1122"/>
          <cell r="R1122"/>
          <cell r="S1122"/>
          <cell r="T1122"/>
          <cell r="U1122"/>
          <cell r="V1122"/>
          <cell r="W1122"/>
          <cell r="X1122"/>
          <cell r="Y1122"/>
          <cell r="Z1122"/>
          <cell r="AA1122"/>
          <cell r="AB1122"/>
          <cell r="AC1122"/>
          <cell r="AD1122"/>
        </row>
        <row r="1123">
          <cell r="P1123">
            <v>999999999</v>
          </cell>
          <cell r="Q1123"/>
          <cell r="R1123"/>
          <cell r="S1123"/>
          <cell r="T1123"/>
          <cell r="U1123"/>
          <cell r="V1123"/>
          <cell r="W1123"/>
          <cell r="X1123"/>
          <cell r="Y1123"/>
          <cell r="Z1123"/>
          <cell r="AA1123"/>
          <cell r="AB1123"/>
          <cell r="AC1123"/>
          <cell r="AD1123"/>
        </row>
        <row r="1124">
          <cell r="P1124">
            <v>999999999</v>
          </cell>
          <cell r="Q1124"/>
          <cell r="R1124"/>
          <cell r="S1124"/>
          <cell r="T1124"/>
          <cell r="U1124"/>
          <cell r="V1124"/>
          <cell r="W1124"/>
          <cell r="X1124"/>
          <cell r="Y1124"/>
          <cell r="Z1124"/>
          <cell r="AA1124"/>
          <cell r="AB1124"/>
          <cell r="AC1124"/>
          <cell r="AD1124"/>
        </row>
        <row r="1125">
          <cell r="P1125">
            <v>999999999</v>
          </cell>
          <cell r="Q1125"/>
          <cell r="R1125"/>
          <cell r="S1125"/>
          <cell r="T1125"/>
          <cell r="U1125"/>
          <cell r="V1125"/>
          <cell r="W1125"/>
          <cell r="X1125"/>
          <cell r="Y1125"/>
          <cell r="Z1125"/>
          <cell r="AA1125"/>
          <cell r="AB1125"/>
          <cell r="AC1125"/>
          <cell r="AD1125"/>
        </row>
        <row r="1126">
          <cell r="P1126">
            <v>999999999</v>
          </cell>
          <cell r="Q1126"/>
          <cell r="R1126"/>
          <cell r="S1126"/>
          <cell r="T1126"/>
          <cell r="U1126"/>
          <cell r="V1126"/>
          <cell r="W1126"/>
          <cell r="X1126"/>
          <cell r="Y1126"/>
          <cell r="Z1126"/>
          <cell r="AA1126"/>
          <cell r="AB1126"/>
          <cell r="AC1126"/>
          <cell r="AD1126"/>
        </row>
        <row r="1127">
          <cell r="P1127">
            <v>999999999</v>
          </cell>
          <cell r="Q1127"/>
          <cell r="R1127"/>
          <cell r="S1127"/>
          <cell r="T1127"/>
          <cell r="U1127"/>
          <cell r="V1127"/>
          <cell r="W1127"/>
          <cell r="X1127"/>
          <cell r="Y1127"/>
          <cell r="Z1127"/>
          <cell r="AA1127"/>
          <cell r="AB1127"/>
          <cell r="AC1127"/>
          <cell r="AD1127"/>
        </row>
        <row r="1128">
          <cell r="P1128">
            <v>999999999</v>
          </cell>
          <cell r="Q1128"/>
          <cell r="R1128"/>
          <cell r="S1128"/>
          <cell r="T1128"/>
          <cell r="U1128"/>
          <cell r="V1128"/>
          <cell r="W1128"/>
          <cell r="X1128"/>
          <cell r="Y1128"/>
          <cell r="Z1128"/>
          <cell r="AA1128"/>
          <cell r="AB1128"/>
          <cell r="AC1128"/>
          <cell r="AD1128"/>
        </row>
        <row r="1129">
          <cell r="P1129">
            <v>999999999</v>
          </cell>
          <cell r="Q1129"/>
          <cell r="R1129"/>
          <cell r="S1129"/>
          <cell r="T1129"/>
          <cell r="U1129"/>
          <cell r="V1129"/>
          <cell r="W1129"/>
          <cell r="X1129"/>
          <cell r="Y1129"/>
          <cell r="Z1129"/>
          <cell r="AA1129"/>
          <cell r="AB1129"/>
          <cell r="AC1129"/>
          <cell r="AD1129"/>
        </row>
        <row r="1130">
          <cell r="P1130">
            <v>999999999</v>
          </cell>
          <cell r="Q1130"/>
          <cell r="R1130"/>
          <cell r="S1130"/>
          <cell r="T1130"/>
          <cell r="U1130"/>
          <cell r="V1130"/>
          <cell r="W1130"/>
          <cell r="X1130"/>
          <cell r="Y1130"/>
          <cell r="Z1130"/>
          <cell r="AA1130"/>
          <cell r="AB1130"/>
          <cell r="AC1130"/>
          <cell r="AD1130"/>
        </row>
        <row r="1131">
          <cell r="P1131">
            <v>999999999</v>
          </cell>
          <cell r="Q1131"/>
          <cell r="R1131"/>
          <cell r="S1131"/>
          <cell r="T1131"/>
          <cell r="U1131"/>
          <cell r="V1131"/>
          <cell r="W1131"/>
          <cell r="X1131"/>
          <cell r="Y1131"/>
          <cell r="Z1131"/>
          <cell r="AA1131"/>
          <cell r="AB1131"/>
          <cell r="AC1131"/>
          <cell r="AD1131"/>
        </row>
        <row r="1132">
          <cell r="P1132">
            <v>999999999</v>
          </cell>
          <cell r="Q1132"/>
          <cell r="R1132"/>
          <cell r="S1132"/>
          <cell r="T1132"/>
          <cell r="U1132"/>
          <cell r="V1132"/>
          <cell r="W1132"/>
          <cell r="X1132"/>
          <cell r="Y1132"/>
          <cell r="Z1132"/>
          <cell r="AA1132"/>
          <cell r="AB1132"/>
          <cell r="AC1132"/>
          <cell r="AD1132"/>
        </row>
        <row r="1133">
          <cell r="P1133">
            <v>999999999</v>
          </cell>
          <cell r="Q1133"/>
          <cell r="R1133"/>
          <cell r="S1133"/>
          <cell r="T1133"/>
          <cell r="U1133"/>
          <cell r="V1133"/>
          <cell r="W1133"/>
          <cell r="X1133"/>
          <cell r="Y1133"/>
          <cell r="Z1133"/>
          <cell r="AA1133"/>
          <cell r="AB1133"/>
          <cell r="AC1133"/>
          <cell r="AD1133"/>
        </row>
        <row r="1134">
          <cell r="P1134">
            <v>999999999</v>
          </cell>
          <cell r="Q1134"/>
          <cell r="R1134"/>
          <cell r="S1134"/>
          <cell r="T1134"/>
          <cell r="U1134"/>
          <cell r="V1134"/>
          <cell r="W1134"/>
          <cell r="X1134"/>
          <cell r="Y1134"/>
          <cell r="Z1134"/>
          <cell r="AA1134"/>
          <cell r="AB1134"/>
          <cell r="AC1134"/>
          <cell r="AD1134"/>
        </row>
        <row r="1135">
          <cell r="P1135">
            <v>999999999</v>
          </cell>
          <cell r="Q1135"/>
          <cell r="R1135"/>
          <cell r="S1135"/>
          <cell r="T1135"/>
          <cell r="U1135"/>
          <cell r="V1135"/>
          <cell r="W1135"/>
          <cell r="X1135"/>
          <cell r="Y1135"/>
          <cell r="Z1135"/>
          <cell r="AA1135"/>
          <cell r="AB1135"/>
          <cell r="AC1135"/>
          <cell r="AD1135"/>
        </row>
        <row r="1136">
          <cell r="P1136">
            <v>999999999</v>
          </cell>
          <cell r="Q1136"/>
          <cell r="R1136"/>
          <cell r="S1136"/>
          <cell r="T1136"/>
          <cell r="U1136"/>
          <cell r="V1136"/>
          <cell r="W1136"/>
          <cell r="X1136"/>
          <cell r="Y1136"/>
          <cell r="Z1136"/>
          <cell r="AA1136"/>
          <cell r="AB1136"/>
          <cell r="AC1136"/>
          <cell r="AD1136"/>
        </row>
        <row r="1137">
          <cell r="P1137">
            <v>999999999</v>
          </cell>
          <cell r="Q1137"/>
          <cell r="R1137"/>
          <cell r="S1137"/>
          <cell r="T1137"/>
          <cell r="U1137"/>
          <cell r="V1137"/>
          <cell r="W1137"/>
          <cell r="X1137"/>
          <cell r="Y1137"/>
          <cell r="Z1137"/>
          <cell r="AA1137"/>
          <cell r="AB1137"/>
          <cell r="AC1137"/>
          <cell r="AD1137"/>
        </row>
        <row r="1138">
          <cell r="P1138">
            <v>999999999</v>
          </cell>
          <cell r="Q1138"/>
          <cell r="R1138"/>
          <cell r="S1138"/>
          <cell r="T1138"/>
          <cell r="U1138"/>
          <cell r="V1138"/>
          <cell r="W1138"/>
          <cell r="X1138"/>
          <cell r="Y1138"/>
          <cell r="Z1138"/>
          <cell r="AA1138"/>
          <cell r="AB1138"/>
          <cell r="AC1138"/>
          <cell r="AD1138"/>
        </row>
        <row r="1139">
          <cell r="P1139">
            <v>999999999</v>
          </cell>
          <cell r="Q1139"/>
          <cell r="R1139"/>
          <cell r="S1139"/>
          <cell r="T1139"/>
          <cell r="U1139"/>
          <cell r="V1139"/>
          <cell r="W1139"/>
          <cell r="X1139"/>
          <cell r="Y1139"/>
          <cell r="Z1139"/>
          <cell r="AA1139"/>
          <cell r="AB1139"/>
          <cell r="AC1139"/>
          <cell r="AD1139"/>
        </row>
        <row r="1140">
          <cell r="P1140">
            <v>999999999</v>
          </cell>
          <cell r="Q1140"/>
          <cell r="R1140"/>
          <cell r="S1140"/>
          <cell r="T1140"/>
          <cell r="U1140"/>
          <cell r="V1140"/>
          <cell r="W1140"/>
          <cell r="X1140"/>
          <cell r="Y1140"/>
          <cell r="Z1140"/>
          <cell r="AA1140"/>
          <cell r="AB1140"/>
          <cell r="AC1140"/>
          <cell r="AD1140"/>
        </row>
        <row r="1141">
          <cell r="P1141">
            <v>999999999</v>
          </cell>
          <cell r="Q1141"/>
          <cell r="R1141"/>
          <cell r="S1141"/>
          <cell r="T1141"/>
          <cell r="U1141"/>
          <cell r="V1141"/>
          <cell r="W1141"/>
          <cell r="X1141"/>
          <cell r="Y1141"/>
          <cell r="Z1141"/>
          <cell r="AA1141"/>
          <cell r="AB1141"/>
          <cell r="AC1141"/>
          <cell r="AD1141"/>
        </row>
        <row r="1142">
          <cell r="P1142">
            <v>999999999</v>
          </cell>
          <cell r="Q1142"/>
          <cell r="R1142"/>
          <cell r="S1142"/>
          <cell r="T1142"/>
          <cell r="U1142"/>
          <cell r="V1142"/>
          <cell r="W1142"/>
          <cell r="X1142"/>
          <cell r="Y1142"/>
          <cell r="Z1142"/>
          <cell r="AA1142"/>
          <cell r="AB1142"/>
          <cell r="AC1142"/>
          <cell r="AD1142"/>
        </row>
        <row r="1143">
          <cell r="P1143">
            <v>999999999</v>
          </cell>
          <cell r="Q1143"/>
          <cell r="R1143"/>
          <cell r="S1143"/>
          <cell r="T1143"/>
          <cell r="U1143"/>
          <cell r="V1143"/>
          <cell r="W1143"/>
          <cell r="X1143"/>
          <cell r="Y1143"/>
          <cell r="Z1143"/>
          <cell r="AA1143"/>
          <cell r="AB1143"/>
          <cell r="AC1143"/>
          <cell r="AD1143"/>
        </row>
        <row r="1144">
          <cell r="P1144">
            <v>999999999</v>
          </cell>
          <cell r="Q1144"/>
          <cell r="R1144"/>
          <cell r="S1144"/>
          <cell r="T1144"/>
          <cell r="U1144"/>
          <cell r="V1144"/>
          <cell r="W1144"/>
          <cell r="X1144"/>
          <cell r="Y1144"/>
          <cell r="Z1144"/>
          <cell r="AA1144"/>
          <cell r="AB1144"/>
          <cell r="AC1144"/>
          <cell r="AD1144"/>
        </row>
        <row r="1145">
          <cell r="P1145">
            <v>999999999</v>
          </cell>
          <cell r="Q1145"/>
          <cell r="R1145"/>
          <cell r="S1145"/>
          <cell r="T1145"/>
          <cell r="U1145"/>
          <cell r="V1145"/>
          <cell r="W1145"/>
          <cell r="X1145"/>
          <cell r="Y1145"/>
          <cell r="Z1145"/>
          <cell r="AA1145"/>
          <cell r="AB1145"/>
          <cell r="AC1145"/>
          <cell r="AD1145"/>
        </row>
        <row r="1146">
          <cell r="P1146">
            <v>999999999</v>
          </cell>
          <cell r="Q1146"/>
          <cell r="R1146"/>
          <cell r="S1146"/>
          <cell r="T1146"/>
          <cell r="U1146"/>
          <cell r="V1146"/>
          <cell r="W1146"/>
          <cell r="X1146"/>
          <cell r="Y1146"/>
          <cell r="Z1146"/>
          <cell r="AA1146"/>
          <cell r="AB1146"/>
          <cell r="AC1146"/>
          <cell r="AD1146"/>
        </row>
        <row r="1147">
          <cell r="P1147">
            <v>999999999</v>
          </cell>
          <cell r="Q1147"/>
          <cell r="R1147"/>
          <cell r="S1147"/>
          <cell r="T1147"/>
          <cell r="U1147"/>
          <cell r="V1147"/>
          <cell r="W1147"/>
          <cell r="X1147"/>
          <cell r="Y1147"/>
          <cell r="Z1147"/>
          <cell r="AA1147"/>
          <cell r="AB1147"/>
          <cell r="AC1147"/>
          <cell r="AD1147"/>
        </row>
        <row r="1148">
          <cell r="P1148">
            <v>999999999</v>
          </cell>
          <cell r="Q1148"/>
          <cell r="R1148"/>
          <cell r="S1148"/>
          <cell r="T1148"/>
          <cell r="U1148"/>
          <cell r="V1148"/>
          <cell r="W1148"/>
          <cell r="X1148"/>
          <cell r="Y1148"/>
          <cell r="Z1148"/>
          <cell r="AA1148"/>
          <cell r="AB1148"/>
          <cell r="AC1148"/>
          <cell r="AD1148"/>
        </row>
        <row r="1149">
          <cell r="P1149">
            <v>999999999</v>
          </cell>
          <cell r="Q1149"/>
          <cell r="R1149"/>
          <cell r="S1149"/>
          <cell r="T1149"/>
          <cell r="U1149"/>
          <cell r="V1149"/>
          <cell r="W1149"/>
          <cell r="X1149"/>
          <cell r="Y1149"/>
          <cell r="Z1149"/>
          <cell r="AA1149"/>
          <cell r="AB1149"/>
          <cell r="AC1149"/>
          <cell r="AD1149"/>
        </row>
        <row r="1150">
          <cell r="P1150">
            <v>999999999</v>
          </cell>
          <cell r="Q1150"/>
          <cell r="R1150"/>
          <cell r="S1150"/>
          <cell r="T1150"/>
          <cell r="U1150"/>
          <cell r="V1150"/>
          <cell r="W1150"/>
          <cell r="X1150"/>
          <cell r="Y1150"/>
          <cell r="Z1150"/>
          <cell r="AA1150"/>
          <cell r="AB1150"/>
          <cell r="AC1150"/>
          <cell r="AD1150"/>
        </row>
        <row r="1151">
          <cell r="P1151">
            <v>999999999</v>
          </cell>
          <cell r="Q1151"/>
          <cell r="R1151"/>
          <cell r="S1151"/>
          <cell r="T1151"/>
          <cell r="U1151"/>
          <cell r="V1151"/>
          <cell r="W1151"/>
          <cell r="X1151"/>
          <cell r="Y1151"/>
          <cell r="Z1151"/>
          <cell r="AA1151"/>
          <cell r="AB1151"/>
          <cell r="AC1151"/>
          <cell r="AD1151"/>
        </row>
        <row r="1152">
          <cell r="P1152">
            <v>999999999</v>
          </cell>
          <cell r="Q1152"/>
          <cell r="R1152"/>
          <cell r="S1152"/>
          <cell r="T1152"/>
          <cell r="U1152"/>
          <cell r="V1152"/>
          <cell r="W1152"/>
          <cell r="X1152"/>
          <cell r="Y1152"/>
          <cell r="Z1152"/>
          <cell r="AA1152"/>
          <cell r="AB1152"/>
          <cell r="AC1152"/>
          <cell r="AD1152"/>
        </row>
        <row r="1153">
          <cell r="P1153">
            <v>999999999</v>
          </cell>
          <cell r="Q1153"/>
          <cell r="R1153"/>
          <cell r="S1153"/>
          <cell r="T1153"/>
          <cell r="U1153"/>
          <cell r="V1153"/>
          <cell r="W1153"/>
          <cell r="X1153"/>
          <cell r="Y1153"/>
          <cell r="Z1153"/>
          <cell r="AA1153"/>
          <cell r="AB1153"/>
          <cell r="AC1153"/>
          <cell r="AD1153"/>
        </row>
        <row r="1154">
          <cell r="P1154">
            <v>999999999</v>
          </cell>
          <cell r="Q1154"/>
          <cell r="R1154"/>
          <cell r="S1154"/>
          <cell r="T1154"/>
          <cell r="U1154"/>
          <cell r="V1154"/>
          <cell r="W1154"/>
          <cell r="X1154"/>
          <cell r="Y1154"/>
          <cell r="Z1154"/>
          <cell r="AA1154"/>
          <cell r="AB1154"/>
          <cell r="AC1154"/>
          <cell r="AD1154"/>
        </row>
        <row r="1155">
          <cell r="P1155">
            <v>999999999</v>
          </cell>
          <cell r="Q1155"/>
          <cell r="R1155"/>
          <cell r="S1155"/>
          <cell r="T1155"/>
          <cell r="U1155"/>
          <cell r="V1155"/>
          <cell r="W1155"/>
          <cell r="X1155"/>
          <cell r="Y1155"/>
          <cell r="Z1155"/>
          <cell r="AA1155"/>
          <cell r="AB1155"/>
          <cell r="AC1155"/>
          <cell r="AD1155"/>
        </row>
        <row r="1156">
          <cell r="P1156">
            <v>999999999</v>
          </cell>
          <cell r="Q1156"/>
          <cell r="R1156"/>
          <cell r="S1156"/>
          <cell r="T1156"/>
          <cell r="U1156"/>
          <cell r="V1156"/>
          <cell r="W1156"/>
          <cell r="X1156"/>
          <cell r="Y1156"/>
          <cell r="Z1156"/>
          <cell r="AA1156"/>
          <cell r="AB1156"/>
          <cell r="AC1156"/>
          <cell r="AD1156"/>
        </row>
        <row r="1157">
          <cell r="P1157">
            <v>999999999</v>
          </cell>
          <cell r="Q1157"/>
          <cell r="R1157"/>
          <cell r="S1157"/>
          <cell r="T1157"/>
          <cell r="U1157"/>
          <cell r="V1157"/>
          <cell r="W1157"/>
          <cell r="X1157"/>
          <cell r="Y1157"/>
          <cell r="Z1157"/>
          <cell r="AA1157"/>
          <cell r="AB1157"/>
          <cell r="AC1157"/>
          <cell r="AD1157"/>
        </row>
        <row r="1158">
          <cell r="P1158">
            <v>999999999</v>
          </cell>
          <cell r="Q1158"/>
          <cell r="R1158"/>
          <cell r="S1158"/>
          <cell r="T1158"/>
          <cell r="U1158"/>
          <cell r="V1158"/>
          <cell r="W1158"/>
          <cell r="X1158"/>
          <cell r="Y1158"/>
          <cell r="Z1158"/>
          <cell r="AA1158"/>
          <cell r="AB1158"/>
          <cell r="AC1158"/>
          <cell r="AD1158"/>
        </row>
        <row r="1159">
          <cell r="P1159">
            <v>999999999</v>
          </cell>
          <cell r="Q1159"/>
          <cell r="R1159"/>
          <cell r="S1159"/>
          <cell r="T1159"/>
          <cell r="U1159"/>
          <cell r="V1159"/>
          <cell r="W1159"/>
          <cell r="X1159"/>
          <cell r="Y1159"/>
          <cell r="Z1159"/>
          <cell r="AA1159"/>
          <cell r="AB1159"/>
          <cell r="AC1159"/>
          <cell r="AD1159"/>
        </row>
        <row r="1160">
          <cell r="P1160">
            <v>999999999</v>
          </cell>
          <cell r="Q1160"/>
          <cell r="R1160"/>
          <cell r="S1160"/>
          <cell r="T1160"/>
          <cell r="U1160"/>
          <cell r="V1160"/>
          <cell r="W1160"/>
          <cell r="X1160"/>
          <cell r="Y1160"/>
          <cell r="Z1160"/>
          <cell r="AA1160"/>
          <cell r="AB1160"/>
          <cell r="AC1160"/>
          <cell r="AD1160"/>
        </row>
        <row r="1161">
          <cell r="P1161">
            <v>999999999</v>
          </cell>
          <cell r="Q1161"/>
          <cell r="R1161"/>
          <cell r="S1161"/>
          <cell r="T1161"/>
          <cell r="U1161"/>
          <cell r="V1161"/>
          <cell r="W1161"/>
          <cell r="X1161"/>
          <cell r="Y1161"/>
          <cell r="Z1161"/>
          <cell r="AA1161"/>
          <cell r="AB1161"/>
          <cell r="AC1161"/>
          <cell r="AD1161"/>
        </row>
        <row r="1162">
          <cell r="P1162">
            <v>999999999</v>
          </cell>
          <cell r="Q1162"/>
          <cell r="R1162"/>
          <cell r="S1162"/>
          <cell r="T1162"/>
          <cell r="U1162"/>
          <cell r="V1162"/>
          <cell r="W1162"/>
          <cell r="X1162"/>
          <cell r="Y1162"/>
          <cell r="Z1162"/>
          <cell r="AA1162"/>
          <cell r="AB1162"/>
          <cell r="AC1162"/>
          <cell r="AD1162"/>
        </row>
        <row r="1163">
          <cell r="P1163">
            <v>999999999</v>
          </cell>
          <cell r="Q1163"/>
          <cell r="R1163"/>
          <cell r="S1163"/>
          <cell r="T1163"/>
          <cell r="U1163"/>
          <cell r="V1163"/>
          <cell r="W1163"/>
          <cell r="X1163"/>
          <cell r="Y1163"/>
          <cell r="Z1163"/>
          <cell r="AA1163"/>
          <cell r="AB1163"/>
          <cell r="AC1163"/>
          <cell r="AD1163"/>
        </row>
        <row r="1164">
          <cell r="P1164">
            <v>999999999</v>
          </cell>
          <cell r="Q1164"/>
          <cell r="R1164"/>
          <cell r="S1164"/>
          <cell r="T1164"/>
          <cell r="U1164"/>
          <cell r="V1164"/>
          <cell r="W1164"/>
          <cell r="X1164"/>
          <cell r="Y1164"/>
          <cell r="Z1164"/>
          <cell r="AA1164"/>
          <cell r="AB1164"/>
          <cell r="AC1164"/>
          <cell r="AD1164"/>
        </row>
        <row r="1165">
          <cell r="P1165">
            <v>999999999</v>
          </cell>
          <cell r="Q1165"/>
          <cell r="R1165"/>
          <cell r="S1165"/>
          <cell r="T1165"/>
          <cell r="U1165"/>
          <cell r="V1165"/>
          <cell r="W1165"/>
          <cell r="X1165"/>
          <cell r="Y1165"/>
          <cell r="Z1165"/>
          <cell r="AA1165"/>
          <cell r="AB1165"/>
          <cell r="AC1165"/>
          <cell r="AD1165"/>
        </row>
        <row r="1166">
          <cell r="P1166">
            <v>999999999</v>
          </cell>
          <cell r="Q1166"/>
          <cell r="R1166"/>
          <cell r="S1166"/>
          <cell r="T1166"/>
          <cell r="U1166"/>
          <cell r="V1166"/>
          <cell r="W1166"/>
          <cell r="X1166"/>
          <cell r="Y1166"/>
          <cell r="Z1166"/>
          <cell r="AA1166"/>
          <cell r="AB1166"/>
          <cell r="AC1166"/>
          <cell r="AD1166"/>
        </row>
        <row r="1167">
          <cell r="P1167">
            <v>999999999</v>
          </cell>
          <cell r="Q1167"/>
          <cell r="R1167"/>
          <cell r="S1167"/>
          <cell r="T1167"/>
          <cell r="U1167"/>
          <cell r="V1167"/>
          <cell r="W1167"/>
          <cell r="X1167"/>
          <cell r="Y1167"/>
          <cell r="Z1167"/>
          <cell r="AA1167"/>
          <cell r="AB1167"/>
          <cell r="AC1167"/>
          <cell r="AD1167"/>
        </row>
        <row r="1168">
          <cell r="P1168">
            <v>999999999</v>
          </cell>
          <cell r="Q1168"/>
          <cell r="R1168"/>
          <cell r="S1168"/>
          <cell r="T1168"/>
          <cell r="U1168"/>
          <cell r="V1168"/>
          <cell r="W1168"/>
          <cell r="X1168"/>
          <cell r="Y1168"/>
          <cell r="Z1168"/>
          <cell r="AA1168"/>
          <cell r="AB1168"/>
          <cell r="AC1168"/>
          <cell r="AD1168"/>
        </row>
        <row r="1169">
          <cell r="P1169">
            <v>999999999</v>
          </cell>
          <cell r="Q1169"/>
          <cell r="R1169"/>
          <cell r="S1169"/>
          <cell r="T1169"/>
          <cell r="U1169"/>
          <cell r="V1169"/>
          <cell r="W1169"/>
          <cell r="X1169"/>
          <cell r="Y1169"/>
          <cell r="Z1169"/>
          <cell r="AA1169"/>
          <cell r="AB1169"/>
          <cell r="AC1169"/>
          <cell r="AD1169"/>
        </row>
        <row r="1170">
          <cell r="P1170">
            <v>999999999</v>
          </cell>
          <cell r="Q1170"/>
          <cell r="R1170"/>
          <cell r="S1170"/>
          <cell r="T1170"/>
          <cell r="U1170"/>
          <cell r="V1170"/>
          <cell r="W1170"/>
          <cell r="X1170"/>
          <cell r="Y1170"/>
          <cell r="Z1170"/>
          <cell r="AA1170"/>
          <cell r="AB1170"/>
          <cell r="AC1170"/>
          <cell r="AD1170"/>
        </row>
        <row r="1171">
          <cell r="P1171">
            <v>999999999</v>
          </cell>
          <cell r="Q1171"/>
          <cell r="R1171"/>
          <cell r="S1171"/>
          <cell r="T1171"/>
          <cell r="U1171"/>
          <cell r="V1171"/>
          <cell r="W1171"/>
          <cell r="X1171"/>
          <cell r="Y1171"/>
          <cell r="Z1171"/>
          <cell r="AA1171"/>
          <cell r="AB1171"/>
          <cell r="AC1171"/>
          <cell r="AD1171"/>
        </row>
        <row r="1172">
          <cell r="P1172">
            <v>999999999</v>
          </cell>
          <cell r="Q1172"/>
          <cell r="R1172"/>
          <cell r="S1172"/>
          <cell r="T1172"/>
          <cell r="U1172"/>
          <cell r="V1172"/>
          <cell r="W1172"/>
          <cell r="X1172"/>
          <cell r="Y1172"/>
          <cell r="Z1172"/>
          <cell r="AA1172"/>
          <cell r="AB1172"/>
          <cell r="AC1172"/>
          <cell r="AD1172"/>
        </row>
        <row r="1173">
          <cell r="P1173">
            <v>999999999</v>
          </cell>
          <cell r="Q1173"/>
          <cell r="R1173"/>
          <cell r="S1173"/>
          <cell r="T1173"/>
          <cell r="U1173"/>
          <cell r="V1173"/>
          <cell r="W1173"/>
          <cell r="X1173"/>
          <cell r="Y1173"/>
          <cell r="Z1173"/>
          <cell r="AA1173"/>
          <cell r="AB1173"/>
          <cell r="AC1173"/>
          <cell r="AD1173"/>
        </row>
        <row r="1174">
          <cell r="P1174">
            <v>999999999</v>
          </cell>
          <cell r="Q1174"/>
          <cell r="R1174"/>
          <cell r="S1174"/>
          <cell r="T1174"/>
          <cell r="U1174"/>
          <cell r="V1174"/>
          <cell r="W1174"/>
          <cell r="X1174"/>
          <cell r="Y1174"/>
          <cell r="Z1174"/>
          <cell r="AA1174"/>
          <cell r="AB1174"/>
          <cell r="AC1174"/>
          <cell r="AD1174"/>
        </row>
        <row r="1175">
          <cell r="P1175">
            <v>999999999</v>
          </cell>
          <cell r="Q1175"/>
          <cell r="R1175"/>
          <cell r="S1175"/>
          <cell r="T1175"/>
          <cell r="U1175"/>
          <cell r="V1175"/>
          <cell r="W1175"/>
          <cell r="X1175"/>
          <cell r="Y1175"/>
          <cell r="Z1175"/>
          <cell r="AA1175"/>
          <cell r="AB1175"/>
          <cell r="AC1175"/>
          <cell r="AD1175"/>
        </row>
        <row r="1176">
          <cell r="P1176">
            <v>999999999</v>
          </cell>
          <cell r="Q1176"/>
          <cell r="R1176"/>
          <cell r="S1176"/>
          <cell r="T1176"/>
          <cell r="U1176"/>
          <cell r="V1176"/>
          <cell r="W1176"/>
          <cell r="X1176"/>
          <cell r="Y1176"/>
          <cell r="Z1176"/>
          <cell r="AA1176"/>
          <cell r="AB1176"/>
          <cell r="AC1176"/>
          <cell r="AD1176"/>
        </row>
        <row r="1177">
          <cell r="P1177">
            <v>999999999</v>
          </cell>
          <cell r="Q1177"/>
          <cell r="R1177"/>
          <cell r="S1177"/>
          <cell r="T1177"/>
          <cell r="U1177"/>
          <cell r="V1177"/>
          <cell r="W1177"/>
          <cell r="X1177"/>
          <cell r="Y1177"/>
          <cell r="Z1177"/>
          <cell r="AA1177"/>
          <cell r="AB1177"/>
          <cell r="AC1177"/>
          <cell r="AD1177"/>
        </row>
        <row r="1178">
          <cell r="P1178">
            <v>999999999</v>
          </cell>
          <cell r="Q1178"/>
          <cell r="R1178"/>
          <cell r="S1178"/>
          <cell r="T1178"/>
          <cell r="U1178"/>
          <cell r="V1178"/>
          <cell r="W1178"/>
          <cell r="X1178"/>
          <cell r="Y1178"/>
          <cell r="Z1178"/>
          <cell r="AA1178"/>
          <cell r="AB1178"/>
          <cell r="AC1178"/>
          <cell r="AD1178"/>
        </row>
        <row r="1179">
          <cell r="P1179">
            <v>999999999</v>
          </cell>
          <cell r="Q1179"/>
          <cell r="R1179"/>
          <cell r="S1179"/>
          <cell r="T1179"/>
          <cell r="U1179"/>
          <cell r="V1179"/>
          <cell r="W1179"/>
          <cell r="X1179"/>
          <cell r="Y1179"/>
          <cell r="Z1179"/>
          <cell r="AA1179"/>
          <cell r="AB1179"/>
          <cell r="AC1179"/>
          <cell r="AD1179"/>
        </row>
        <row r="1180">
          <cell r="P1180">
            <v>999999999</v>
          </cell>
          <cell r="Q1180"/>
          <cell r="R1180"/>
          <cell r="S1180"/>
          <cell r="T1180"/>
          <cell r="U1180"/>
          <cell r="V1180"/>
          <cell r="W1180"/>
          <cell r="X1180"/>
          <cell r="Y1180"/>
          <cell r="Z1180"/>
          <cell r="AA1180"/>
          <cell r="AB1180"/>
          <cell r="AC1180"/>
          <cell r="AD1180"/>
        </row>
        <row r="1181">
          <cell r="P1181">
            <v>999999999</v>
          </cell>
          <cell r="Q1181"/>
          <cell r="R1181"/>
          <cell r="S1181"/>
          <cell r="T1181"/>
          <cell r="U1181"/>
          <cell r="V1181"/>
          <cell r="W1181"/>
          <cell r="X1181"/>
          <cell r="Y1181"/>
          <cell r="Z1181"/>
          <cell r="AA1181"/>
          <cell r="AB1181"/>
          <cell r="AC1181"/>
          <cell r="AD1181"/>
        </row>
        <row r="1182">
          <cell r="P1182">
            <v>999999999</v>
          </cell>
          <cell r="Q1182"/>
          <cell r="R1182"/>
          <cell r="S1182"/>
          <cell r="T1182"/>
          <cell r="U1182"/>
          <cell r="V1182"/>
          <cell r="W1182"/>
          <cell r="X1182"/>
          <cell r="Y1182"/>
          <cell r="Z1182"/>
          <cell r="AA1182"/>
          <cell r="AB1182"/>
          <cell r="AC1182"/>
          <cell r="AD1182"/>
        </row>
        <row r="1183">
          <cell r="P1183">
            <v>999999999</v>
          </cell>
          <cell r="Q1183"/>
          <cell r="R1183"/>
          <cell r="S1183"/>
          <cell r="T1183"/>
          <cell r="U1183"/>
          <cell r="V1183"/>
          <cell r="W1183"/>
          <cell r="X1183"/>
          <cell r="Y1183"/>
          <cell r="Z1183"/>
          <cell r="AA1183"/>
          <cell r="AB1183"/>
          <cell r="AC1183"/>
          <cell r="AD1183"/>
        </row>
        <row r="1184">
          <cell r="P1184">
            <v>999999999</v>
          </cell>
          <cell r="Q1184"/>
          <cell r="R1184"/>
          <cell r="S1184"/>
          <cell r="T1184"/>
          <cell r="U1184"/>
          <cell r="V1184"/>
          <cell r="W1184"/>
          <cell r="X1184"/>
          <cell r="Y1184"/>
          <cell r="Z1184"/>
          <cell r="AA1184"/>
          <cell r="AB1184"/>
          <cell r="AC1184"/>
          <cell r="AD1184"/>
        </row>
        <row r="1185">
          <cell r="P1185">
            <v>999999999</v>
          </cell>
          <cell r="Q1185"/>
          <cell r="R1185"/>
          <cell r="S1185"/>
          <cell r="T1185"/>
          <cell r="U1185"/>
          <cell r="V1185"/>
          <cell r="W1185"/>
          <cell r="X1185"/>
          <cell r="Y1185"/>
          <cell r="Z1185"/>
          <cell r="AA1185"/>
          <cell r="AB1185"/>
          <cell r="AC1185"/>
          <cell r="AD1185"/>
        </row>
        <row r="1186">
          <cell r="P1186">
            <v>999999999</v>
          </cell>
          <cell r="Q1186"/>
          <cell r="R1186"/>
          <cell r="S1186"/>
          <cell r="T1186"/>
          <cell r="U1186"/>
          <cell r="V1186"/>
          <cell r="W1186"/>
          <cell r="X1186"/>
          <cell r="Y1186"/>
          <cell r="Z1186"/>
          <cell r="AA1186"/>
          <cell r="AB1186"/>
          <cell r="AC1186"/>
          <cell r="AD1186"/>
        </row>
        <row r="1187">
          <cell r="P1187">
            <v>999999999</v>
          </cell>
          <cell r="Q1187"/>
          <cell r="R1187"/>
          <cell r="S1187"/>
          <cell r="T1187"/>
          <cell r="U1187"/>
          <cell r="V1187"/>
          <cell r="W1187"/>
          <cell r="X1187"/>
          <cell r="Y1187"/>
          <cell r="Z1187"/>
          <cell r="AA1187"/>
          <cell r="AB1187"/>
          <cell r="AC1187"/>
          <cell r="AD1187"/>
        </row>
        <row r="1188">
          <cell r="P1188">
            <v>999999999</v>
          </cell>
          <cell r="Q1188"/>
          <cell r="R1188"/>
          <cell r="S1188"/>
          <cell r="T1188"/>
          <cell r="U1188"/>
          <cell r="V1188"/>
          <cell r="W1188"/>
          <cell r="X1188"/>
          <cell r="Y1188"/>
          <cell r="Z1188"/>
          <cell r="AA1188"/>
          <cell r="AB1188"/>
          <cell r="AC1188"/>
          <cell r="AD1188"/>
        </row>
        <row r="1189">
          <cell r="P1189">
            <v>999999999</v>
          </cell>
          <cell r="Q1189"/>
          <cell r="R1189"/>
          <cell r="S1189"/>
          <cell r="T1189"/>
          <cell r="U1189"/>
          <cell r="V1189"/>
          <cell r="W1189"/>
          <cell r="X1189"/>
          <cell r="Y1189"/>
          <cell r="Z1189"/>
          <cell r="AA1189"/>
          <cell r="AB1189"/>
          <cell r="AC1189"/>
          <cell r="AD1189"/>
        </row>
        <row r="1190">
          <cell r="P1190">
            <v>999999999</v>
          </cell>
          <cell r="Q1190"/>
          <cell r="R1190"/>
          <cell r="S1190"/>
          <cell r="T1190"/>
          <cell r="U1190"/>
          <cell r="V1190"/>
          <cell r="W1190"/>
          <cell r="X1190"/>
          <cell r="Y1190"/>
          <cell r="Z1190"/>
          <cell r="AA1190"/>
          <cell r="AB1190"/>
          <cell r="AC1190"/>
          <cell r="AD1190"/>
        </row>
        <row r="1191">
          <cell r="P1191">
            <v>999999999</v>
          </cell>
          <cell r="Q1191"/>
          <cell r="R1191"/>
          <cell r="S1191"/>
          <cell r="T1191"/>
          <cell r="U1191"/>
          <cell r="V1191"/>
          <cell r="W1191"/>
          <cell r="X1191"/>
          <cell r="Y1191"/>
          <cell r="Z1191"/>
          <cell r="AA1191"/>
          <cell r="AB1191"/>
          <cell r="AC1191"/>
          <cell r="AD1191"/>
        </row>
        <row r="1192">
          <cell r="P1192">
            <v>999999999</v>
          </cell>
          <cell r="Q1192"/>
          <cell r="R1192"/>
          <cell r="S1192"/>
          <cell r="T1192"/>
          <cell r="U1192"/>
          <cell r="V1192"/>
          <cell r="W1192"/>
          <cell r="X1192"/>
          <cell r="Y1192"/>
          <cell r="Z1192"/>
          <cell r="AA1192"/>
          <cell r="AB1192"/>
          <cell r="AC1192"/>
          <cell r="AD1192"/>
        </row>
        <row r="1193">
          <cell r="P1193">
            <v>999999999</v>
          </cell>
          <cell r="Q1193"/>
          <cell r="R1193"/>
          <cell r="S1193"/>
          <cell r="T1193"/>
          <cell r="U1193"/>
          <cell r="V1193"/>
          <cell r="W1193"/>
          <cell r="X1193"/>
          <cell r="Y1193"/>
          <cell r="Z1193"/>
          <cell r="AA1193"/>
          <cell r="AB1193"/>
          <cell r="AC1193"/>
          <cell r="AD1193"/>
        </row>
        <row r="1194">
          <cell r="P1194">
            <v>999999999</v>
          </cell>
          <cell r="Q1194"/>
          <cell r="R1194"/>
          <cell r="S1194"/>
          <cell r="T1194"/>
          <cell r="U1194"/>
          <cell r="V1194"/>
          <cell r="W1194"/>
          <cell r="X1194"/>
          <cell r="Y1194"/>
          <cell r="Z1194"/>
          <cell r="AA1194"/>
          <cell r="AB1194"/>
          <cell r="AC1194"/>
          <cell r="AD1194"/>
        </row>
        <row r="1195">
          <cell r="P1195">
            <v>999999999</v>
          </cell>
          <cell r="Q1195"/>
          <cell r="R1195"/>
          <cell r="S1195"/>
          <cell r="T1195"/>
          <cell r="U1195"/>
          <cell r="V1195"/>
          <cell r="W1195"/>
          <cell r="X1195"/>
          <cell r="Y1195"/>
          <cell r="Z1195"/>
          <cell r="AA1195"/>
          <cell r="AB1195"/>
          <cell r="AC1195"/>
          <cell r="AD1195"/>
        </row>
        <row r="1196">
          <cell r="P1196">
            <v>999999999</v>
          </cell>
          <cell r="Q1196"/>
          <cell r="R1196"/>
          <cell r="S1196"/>
          <cell r="T1196"/>
          <cell r="U1196"/>
          <cell r="V1196"/>
          <cell r="W1196"/>
          <cell r="X1196"/>
          <cell r="Y1196"/>
          <cell r="Z1196"/>
          <cell r="AA1196"/>
          <cell r="AB1196"/>
          <cell r="AC1196"/>
          <cell r="AD1196"/>
        </row>
        <row r="1197">
          <cell r="P1197">
            <v>999999999</v>
          </cell>
          <cell r="Q1197"/>
          <cell r="R1197"/>
          <cell r="S1197"/>
          <cell r="T1197"/>
          <cell r="U1197"/>
          <cell r="V1197"/>
          <cell r="W1197"/>
          <cell r="X1197"/>
          <cell r="Y1197"/>
          <cell r="Z1197"/>
          <cell r="AA1197"/>
          <cell r="AB1197"/>
          <cell r="AC1197"/>
          <cell r="AD1197"/>
        </row>
        <row r="1198">
          <cell r="P1198">
            <v>999999999</v>
          </cell>
          <cell r="Q1198"/>
          <cell r="R1198"/>
          <cell r="S1198"/>
          <cell r="T1198"/>
          <cell r="U1198"/>
          <cell r="V1198"/>
          <cell r="W1198"/>
          <cell r="X1198"/>
          <cell r="Y1198"/>
          <cell r="Z1198"/>
          <cell r="AA1198"/>
          <cell r="AB1198"/>
          <cell r="AC1198"/>
          <cell r="AD1198"/>
        </row>
        <row r="1199">
          <cell r="P1199">
            <v>999999999</v>
          </cell>
          <cell r="Q1199"/>
          <cell r="R1199"/>
          <cell r="S1199"/>
          <cell r="T1199"/>
          <cell r="U1199"/>
          <cell r="V1199"/>
          <cell r="W1199"/>
          <cell r="X1199"/>
          <cell r="Y1199"/>
          <cell r="Z1199"/>
          <cell r="AA1199"/>
          <cell r="AB1199"/>
          <cell r="AC1199"/>
          <cell r="AD1199"/>
        </row>
        <row r="1200">
          <cell r="P1200">
            <v>999999999</v>
          </cell>
          <cell r="Q1200"/>
          <cell r="R1200"/>
          <cell r="S1200"/>
          <cell r="T1200"/>
          <cell r="U1200"/>
          <cell r="V1200"/>
          <cell r="W1200"/>
          <cell r="X1200"/>
          <cell r="Y1200"/>
          <cell r="Z1200"/>
          <cell r="AA1200"/>
          <cell r="AB1200"/>
          <cell r="AC1200"/>
          <cell r="AD1200"/>
        </row>
        <row r="1201">
          <cell r="P1201">
            <v>999999999</v>
          </cell>
          <cell r="Q1201"/>
          <cell r="R1201"/>
          <cell r="S1201"/>
          <cell r="T1201"/>
          <cell r="U1201"/>
          <cell r="V1201"/>
          <cell r="W1201"/>
          <cell r="X1201"/>
          <cell r="Y1201"/>
          <cell r="Z1201"/>
          <cell r="AA1201"/>
          <cell r="AB1201"/>
          <cell r="AC1201"/>
          <cell r="AD1201"/>
        </row>
        <row r="1202">
          <cell r="P1202">
            <v>999999999</v>
          </cell>
          <cell r="Q1202"/>
          <cell r="R1202"/>
          <cell r="S1202"/>
          <cell r="T1202"/>
          <cell r="U1202"/>
          <cell r="V1202"/>
          <cell r="W1202"/>
          <cell r="X1202"/>
          <cell r="Y1202"/>
          <cell r="Z1202"/>
          <cell r="AA1202"/>
          <cell r="AB1202"/>
          <cell r="AC1202"/>
          <cell r="AD1202"/>
        </row>
        <row r="1203">
          <cell r="P1203">
            <v>999999999</v>
          </cell>
          <cell r="Q1203"/>
          <cell r="R1203"/>
          <cell r="S1203"/>
          <cell r="T1203"/>
          <cell r="U1203"/>
          <cell r="V1203"/>
          <cell r="W1203"/>
          <cell r="X1203"/>
          <cell r="Y1203"/>
          <cell r="Z1203"/>
          <cell r="AA1203"/>
          <cell r="AB1203"/>
          <cell r="AC1203"/>
          <cell r="AD1203"/>
        </row>
        <row r="1204">
          <cell r="P1204">
            <v>999999999</v>
          </cell>
          <cell r="Q1204"/>
          <cell r="R1204"/>
          <cell r="S1204"/>
          <cell r="T1204"/>
          <cell r="U1204"/>
          <cell r="V1204"/>
          <cell r="W1204"/>
          <cell r="X1204"/>
          <cell r="Y1204"/>
          <cell r="Z1204"/>
          <cell r="AA1204"/>
          <cell r="AB1204"/>
          <cell r="AC1204"/>
          <cell r="AD1204"/>
        </row>
        <row r="1205">
          <cell r="P1205">
            <v>999999999</v>
          </cell>
          <cell r="Q1205"/>
          <cell r="R1205"/>
          <cell r="S1205"/>
          <cell r="T1205"/>
          <cell r="U1205"/>
          <cell r="V1205"/>
          <cell r="W1205"/>
          <cell r="X1205"/>
          <cell r="Y1205"/>
          <cell r="Z1205"/>
          <cell r="AA1205"/>
          <cell r="AB1205"/>
          <cell r="AC1205"/>
          <cell r="AD1205"/>
        </row>
        <row r="1206">
          <cell r="P1206">
            <v>999999999</v>
          </cell>
          <cell r="Q1206"/>
          <cell r="R1206"/>
          <cell r="S1206"/>
          <cell r="T1206"/>
          <cell r="U1206"/>
          <cell r="V1206"/>
          <cell r="W1206"/>
          <cell r="X1206"/>
          <cell r="Y1206"/>
          <cell r="Z1206"/>
          <cell r="AA1206"/>
          <cell r="AB1206"/>
          <cell r="AC1206"/>
          <cell r="AD1206"/>
        </row>
        <row r="1207">
          <cell r="P1207">
            <v>999999999</v>
          </cell>
          <cell r="Q1207"/>
          <cell r="R1207"/>
          <cell r="S1207"/>
          <cell r="T1207"/>
          <cell r="U1207"/>
          <cell r="V1207"/>
          <cell r="W1207"/>
          <cell r="X1207"/>
          <cell r="Y1207"/>
          <cell r="Z1207"/>
          <cell r="AA1207"/>
          <cell r="AB1207"/>
          <cell r="AC1207"/>
          <cell r="AD1207"/>
        </row>
        <row r="1208">
          <cell r="P1208">
            <v>999999999</v>
          </cell>
          <cell r="Q1208"/>
          <cell r="R1208"/>
          <cell r="S1208"/>
          <cell r="T1208"/>
          <cell r="U1208"/>
          <cell r="V1208"/>
          <cell r="W1208"/>
          <cell r="X1208"/>
          <cell r="Y1208"/>
          <cell r="Z1208"/>
          <cell r="AA1208"/>
          <cell r="AB1208"/>
          <cell r="AC1208"/>
          <cell r="AD1208"/>
        </row>
        <row r="1209">
          <cell r="P1209">
            <v>999999999</v>
          </cell>
          <cell r="Q1209"/>
          <cell r="R1209"/>
          <cell r="S1209"/>
          <cell r="T1209"/>
          <cell r="U1209"/>
          <cell r="V1209"/>
          <cell r="W1209"/>
          <cell r="X1209"/>
          <cell r="Y1209"/>
          <cell r="Z1209"/>
          <cell r="AA1209"/>
          <cell r="AB1209"/>
          <cell r="AC1209"/>
          <cell r="AD1209"/>
        </row>
        <row r="1210">
          <cell r="P1210">
            <v>999999999</v>
          </cell>
          <cell r="Q1210"/>
          <cell r="R1210"/>
          <cell r="S1210"/>
          <cell r="T1210"/>
          <cell r="U1210"/>
          <cell r="V1210"/>
          <cell r="W1210"/>
          <cell r="X1210"/>
          <cell r="Y1210"/>
          <cell r="Z1210"/>
          <cell r="AA1210"/>
          <cell r="AB1210"/>
          <cell r="AC1210"/>
          <cell r="AD1210"/>
        </row>
        <row r="1211">
          <cell r="P1211">
            <v>999999999</v>
          </cell>
          <cell r="Q1211"/>
          <cell r="R1211"/>
          <cell r="S1211"/>
          <cell r="T1211"/>
          <cell r="U1211"/>
          <cell r="V1211"/>
          <cell r="W1211"/>
          <cell r="X1211"/>
          <cell r="Y1211"/>
          <cell r="Z1211"/>
          <cell r="AA1211"/>
          <cell r="AB1211"/>
          <cell r="AC1211"/>
          <cell r="AD1211"/>
        </row>
        <row r="1212">
          <cell r="P1212">
            <v>999999999</v>
          </cell>
          <cell r="Q1212"/>
          <cell r="R1212"/>
          <cell r="S1212"/>
          <cell r="T1212"/>
          <cell r="U1212"/>
          <cell r="V1212"/>
          <cell r="W1212"/>
          <cell r="X1212"/>
          <cell r="Y1212"/>
          <cell r="Z1212"/>
          <cell r="AA1212"/>
          <cell r="AB1212"/>
          <cell r="AC1212"/>
          <cell r="AD1212"/>
        </row>
        <row r="1213">
          <cell r="P1213">
            <v>999999999</v>
          </cell>
          <cell r="Q1213"/>
          <cell r="R1213"/>
          <cell r="S1213"/>
          <cell r="T1213"/>
          <cell r="U1213"/>
          <cell r="V1213"/>
          <cell r="W1213"/>
          <cell r="X1213"/>
          <cell r="Y1213"/>
          <cell r="Z1213"/>
          <cell r="AA1213"/>
          <cell r="AB1213"/>
          <cell r="AC1213"/>
          <cell r="AD1213"/>
        </row>
        <row r="1214">
          <cell r="P1214">
            <v>999999999</v>
          </cell>
          <cell r="Q1214"/>
          <cell r="R1214"/>
          <cell r="S1214"/>
          <cell r="T1214"/>
          <cell r="U1214"/>
          <cell r="V1214"/>
          <cell r="W1214"/>
          <cell r="X1214"/>
          <cell r="Y1214"/>
          <cell r="Z1214"/>
          <cell r="AA1214"/>
          <cell r="AB1214"/>
          <cell r="AC1214"/>
          <cell r="AD1214"/>
        </row>
        <row r="1215">
          <cell r="P1215">
            <v>999999999</v>
          </cell>
          <cell r="Q1215"/>
          <cell r="R1215"/>
          <cell r="S1215"/>
          <cell r="T1215"/>
          <cell r="U1215"/>
          <cell r="V1215"/>
          <cell r="W1215"/>
          <cell r="X1215"/>
          <cell r="Y1215"/>
          <cell r="Z1215"/>
          <cell r="AA1215"/>
          <cell r="AB1215"/>
          <cell r="AC1215"/>
          <cell r="AD1215"/>
        </row>
        <row r="1216">
          <cell r="P1216">
            <v>999999999</v>
          </cell>
          <cell r="Q1216"/>
          <cell r="R1216"/>
          <cell r="S1216"/>
          <cell r="T1216"/>
          <cell r="U1216"/>
          <cell r="V1216"/>
          <cell r="W1216"/>
          <cell r="X1216"/>
          <cell r="Y1216"/>
          <cell r="Z1216"/>
          <cell r="AA1216"/>
          <cell r="AB1216"/>
          <cell r="AC1216"/>
          <cell r="AD1216"/>
        </row>
        <row r="1217">
          <cell r="P1217">
            <v>999999999</v>
          </cell>
          <cell r="Q1217"/>
          <cell r="R1217"/>
          <cell r="S1217"/>
          <cell r="T1217"/>
          <cell r="U1217"/>
          <cell r="V1217"/>
          <cell r="W1217"/>
          <cell r="X1217"/>
          <cell r="Y1217"/>
          <cell r="Z1217"/>
          <cell r="AA1217"/>
          <cell r="AB1217"/>
          <cell r="AC1217"/>
          <cell r="AD1217"/>
        </row>
        <row r="1218">
          <cell r="P1218">
            <v>999999999</v>
          </cell>
          <cell r="Q1218"/>
          <cell r="R1218"/>
          <cell r="S1218"/>
          <cell r="T1218"/>
          <cell r="U1218"/>
          <cell r="V1218"/>
          <cell r="W1218"/>
          <cell r="X1218"/>
          <cell r="Y1218"/>
          <cell r="Z1218"/>
          <cell r="AA1218"/>
          <cell r="AB1218"/>
          <cell r="AC1218"/>
          <cell r="AD1218"/>
        </row>
        <row r="1219">
          <cell r="P1219">
            <v>999999999</v>
          </cell>
          <cell r="Q1219"/>
          <cell r="R1219"/>
          <cell r="S1219"/>
          <cell r="T1219"/>
          <cell r="U1219"/>
          <cell r="V1219"/>
          <cell r="W1219"/>
          <cell r="X1219"/>
          <cell r="Y1219"/>
          <cell r="Z1219"/>
          <cell r="AA1219"/>
          <cell r="AB1219"/>
          <cell r="AC1219"/>
          <cell r="AD1219"/>
        </row>
        <row r="1220">
          <cell r="P1220">
            <v>999999999</v>
          </cell>
          <cell r="Q1220"/>
          <cell r="R1220"/>
          <cell r="S1220"/>
          <cell r="T1220"/>
          <cell r="U1220"/>
          <cell r="V1220"/>
          <cell r="W1220"/>
          <cell r="X1220"/>
          <cell r="Y1220"/>
          <cell r="Z1220"/>
          <cell r="AA1220"/>
          <cell r="AB1220"/>
          <cell r="AC1220"/>
          <cell r="AD1220"/>
        </row>
        <row r="1221">
          <cell r="P1221">
            <v>999999999</v>
          </cell>
          <cell r="Q1221"/>
          <cell r="R1221"/>
          <cell r="S1221"/>
          <cell r="T1221"/>
          <cell r="U1221"/>
          <cell r="V1221"/>
          <cell r="W1221"/>
          <cell r="X1221"/>
          <cell r="Y1221"/>
          <cell r="Z1221"/>
          <cell r="AA1221"/>
          <cell r="AB1221"/>
          <cell r="AC1221"/>
          <cell r="AD1221"/>
        </row>
        <row r="1222">
          <cell r="P1222">
            <v>999999999</v>
          </cell>
          <cell r="Q1222"/>
          <cell r="R1222"/>
          <cell r="S1222"/>
          <cell r="T1222"/>
          <cell r="U1222"/>
          <cell r="V1222"/>
          <cell r="W1222"/>
          <cell r="X1222"/>
          <cell r="Y1222"/>
          <cell r="Z1222"/>
          <cell r="AA1222"/>
          <cell r="AB1222"/>
          <cell r="AC1222"/>
          <cell r="AD1222"/>
        </row>
        <row r="1223">
          <cell r="P1223">
            <v>999999999</v>
          </cell>
          <cell r="Q1223"/>
          <cell r="R1223"/>
          <cell r="S1223"/>
          <cell r="T1223"/>
          <cell r="U1223"/>
          <cell r="V1223"/>
          <cell r="W1223"/>
          <cell r="X1223"/>
          <cell r="Y1223"/>
          <cell r="Z1223"/>
          <cell r="AA1223"/>
          <cell r="AB1223"/>
          <cell r="AC1223"/>
          <cell r="AD1223"/>
        </row>
        <row r="1224">
          <cell r="P1224">
            <v>999999999</v>
          </cell>
          <cell r="Q1224"/>
          <cell r="R1224"/>
          <cell r="S1224"/>
          <cell r="T1224"/>
          <cell r="U1224"/>
          <cell r="V1224"/>
          <cell r="W1224"/>
          <cell r="X1224"/>
          <cell r="Y1224"/>
          <cell r="Z1224"/>
          <cell r="AA1224"/>
          <cell r="AB1224"/>
          <cell r="AC1224"/>
          <cell r="AD1224"/>
        </row>
        <row r="1225">
          <cell r="P1225">
            <v>999999999</v>
          </cell>
          <cell r="Q1225"/>
          <cell r="R1225"/>
          <cell r="S1225"/>
          <cell r="T1225"/>
          <cell r="U1225"/>
          <cell r="V1225"/>
          <cell r="W1225"/>
          <cell r="X1225"/>
          <cell r="Y1225"/>
          <cell r="Z1225"/>
          <cell r="AA1225"/>
          <cell r="AB1225"/>
          <cell r="AC1225"/>
          <cell r="AD1225"/>
        </row>
        <row r="1226">
          <cell r="P1226">
            <v>999999999</v>
          </cell>
          <cell r="Q1226"/>
          <cell r="R1226"/>
          <cell r="S1226"/>
          <cell r="T1226"/>
          <cell r="U1226"/>
          <cell r="V1226"/>
          <cell r="W1226"/>
          <cell r="X1226"/>
          <cell r="Y1226"/>
          <cell r="Z1226"/>
          <cell r="AA1226"/>
          <cell r="AB1226"/>
          <cell r="AC1226"/>
          <cell r="AD1226"/>
        </row>
        <row r="1227">
          <cell r="P1227">
            <v>999999999</v>
          </cell>
          <cell r="Q1227"/>
          <cell r="R1227"/>
          <cell r="S1227"/>
          <cell r="T1227"/>
          <cell r="U1227"/>
          <cell r="V1227"/>
          <cell r="W1227"/>
          <cell r="X1227"/>
          <cell r="Y1227"/>
          <cell r="Z1227"/>
          <cell r="AA1227"/>
          <cell r="AB1227"/>
          <cell r="AC1227"/>
          <cell r="AD1227"/>
        </row>
        <row r="1228">
          <cell r="P1228">
            <v>999999999</v>
          </cell>
          <cell r="Q1228"/>
          <cell r="R1228"/>
          <cell r="S1228"/>
          <cell r="T1228"/>
          <cell r="U1228"/>
          <cell r="V1228"/>
          <cell r="W1228"/>
          <cell r="X1228"/>
          <cell r="Y1228"/>
          <cell r="Z1228"/>
          <cell r="AA1228"/>
          <cell r="AB1228"/>
          <cell r="AC1228"/>
          <cell r="AD1228"/>
        </row>
        <row r="1229">
          <cell r="P1229">
            <v>999999999</v>
          </cell>
          <cell r="Q1229"/>
          <cell r="R1229"/>
          <cell r="S1229"/>
          <cell r="T1229"/>
          <cell r="U1229"/>
          <cell r="V1229"/>
          <cell r="W1229"/>
          <cell r="X1229"/>
          <cell r="Y1229"/>
          <cell r="Z1229"/>
          <cell r="AA1229"/>
          <cell r="AB1229"/>
          <cell r="AC1229"/>
          <cell r="AD1229"/>
        </row>
        <row r="1230">
          <cell r="P1230">
            <v>999999999</v>
          </cell>
          <cell r="Q1230"/>
          <cell r="R1230"/>
          <cell r="S1230"/>
          <cell r="T1230"/>
          <cell r="U1230"/>
          <cell r="V1230"/>
          <cell r="W1230"/>
          <cell r="X1230"/>
          <cell r="Y1230"/>
          <cell r="Z1230"/>
          <cell r="AA1230"/>
          <cell r="AB1230"/>
          <cell r="AC1230"/>
          <cell r="AD1230"/>
        </row>
        <row r="1231">
          <cell r="P1231">
            <v>999999999</v>
          </cell>
          <cell r="Q1231"/>
          <cell r="R1231"/>
          <cell r="S1231"/>
          <cell r="T1231"/>
          <cell r="U1231"/>
          <cell r="V1231"/>
          <cell r="W1231"/>
          <cell r="X1231"/>
          <cell r="Y1231"/>
          <cell r="Z1231"/>
          <cell r="AA1231"/>
          <cell r="AB1231"/>
          <cell r="AC1231"/>
          <cell r="AD1231"/>
        </row>
        <row r="1232">
          <cell r="P1232">
            <v>999999999</v>
          </cell>
          <cell r="Q1232"/>
          <cell r="R1232"/>
          <cell r="S1232"/>
          <cell r="T1232"/>
          <cell r="U1232"/>
          <cell r="V1232"/>
          <cell r="W1232"/>
          <cell r="X1232"/>
          <cell r="Y1232"/>
          <cell r="Z1232"/>
          <cell r="AA1232"/>
          <cell r="AB1232"/>
          <cell r="AC1232"/>
          <cell r="AD1232"/>
        </row>
        <row r="1233">
          <cell r="P1233">
            <v>999999999</v>
          </cell>
          <cell r="Q1233"/>
          <cell r="R1233"/>
          <cell r="S1233"/>
          <cell r="T1233"/>
          <cell r="U1233"/>
          <cell r="V1233"/>
          <cell r="W1233"/>
          <cell r="X1233"/>
          <cell r="Y1233"/>
          <cell r="Z1233"/>
          <cell r="AA1233"/>
          <cell r="AB1233"/>
          <cell r="AC1233"/>
          <cell r="AD1233"/>
        </row>
        <row r="1234">
          <cell r="P1234">
            <v>999999999</v>
          </cell>
          <cell r="Q1234"/>
          <cell r="R1234"/>
          <cell r="S1234"/>
          <cell r="T1234"/>
          <cell r="U1234"/>
          <cell r="V1234"/>
          <cell r="W1234"/>
          <cell r="X1234"/>
          <cell r="Y1234"/>
          <cell r="Z1234"/>
          <cell r="AA1234"/>
          <cell r="AB1234"/>
          <cell r="AC1234"/>
          <cell r="AD1234"/>
        </row>
        <row r="1235">
          <cell r="P1235">
            <v>999999999</v>
          </cell>
          <cell r="Q1235"/>
          <cell r="R1235"/>
          <cell r="S1235"/>
          <cell r="T1235"/>
          <cell r="U1235"/>
          <cell r="V1235"/>
          <cell r="W1235"/>
          <cell r="X1235"/>
          <cell r="Y1235"/>
          <cell r="Z1235"/>
          <cell r="AA1235"/>
          <cell r="AB1235"/>
          <cell r="AC1235"/>
          <cell r="AD1235"/>
        </row>
        <row r="1236">
          <cell r="P1236">
            <v>999999999</v>
          </cell>
          <cell r="Q1236"/>
          <cell r="R1236"/>
          <cell r="S1236"/>
          <cell r="T1236"/>
          <cell r="U1236"/>
          <cell r="V1236"/>
          <cell r="W1236"/>
          <cell r="X1236"/>
          <cell r="Y1236"/>
          <cell r="Z1236"/>
          <cell r="AA1236"/>
          <cell r="AB1236"/>
          <cell r="AC1236"/>
          <cell r="AD1236"/>
        </row>
        <row r="1237">
          <cell r="P1237">
            <v>999999999</v>
          </cell>
          <cell r="Q1237"/>
          <cell r="R1237"/>
          <cell r="S1237"/>
          <cell r="T1237"/>
          <cell r="U1237"/>
          <cell r="V1237"/>
          <cell r="W1237"/>
          <cell r="X1237"/>
          <cell r="Y1237"/>
          <cell r="Z1237"/>
          <cell r="AA1237"/>
          <cell r="AB1237"/>
          <cell r="AC1237"/>
          <cell r="AD1237"/>
        </row>
        <row r="1238">
          <cell r="P1238">
            <v>999999999</v>
          </cell>
          <cell r="Q1238"/>
          <cell r="R1238"/>
          <cell r="S1238"/>
          <cell r="T1238"/>
          <cell r="U1238"/>
          <cell r="V1238"/>
          <cell r="W1238"/>
          <cell r="X1238"/>
          <cell r="Y1238"/>
          <cell r="Z1238"/>
          <cell r="AA1238"/>
          <cell r="AB1238"/>
          <cell r="AC1238"/>
          <cell r="AD1238"/>
        </row>
        <row r="1239">
          <cell r="P1239">
            <v>999999999</v>
          </cell>
          <cell r="Q1239"/>
          <cell r="R1239"/>
          <cell r="S1239"/>
          <cell r="T1239"/>
          <cell r="U1239"/>
          <cell r="V1239"/>
          <cell r="W1239"/>
          <cell r="X1239"/>
          <cell r="Y1239"/>
          <cell r="Z1239"/>
          <cell r="AA1239"/>
          <cell r="AB1239"/>
          <cell r="AC1239"/>
          <cell r="AD1239"/>
        </row>
        <row r="1240">
          <cell r="P1240">
            <v>999999999</v>
          </cell>
          <cell r="Q1240"/>
          <cell r="R1240"/>
          <cell r="S1240"/>
          <cell r="T1240"/>
          <cell r="U1240"/>
          <cell r="V1240"/>
          <cell r="W1240"/>
          <cell r="X1240"/>
          <cell r="Y1240"/>
          <cell r="Z1240"/>
          <cell r="AA1240"/>
          <cell r="AB1240"/>
          <cell r="AC1240"/>
          <cell r="AD1240"/>
        </row>
        <row r="1241">
          <cell r="P1241">
            <v>999999999</v>
          </cell>
          <cell r="Q1241"/>
          <cell r="R1241"/>
          <cell r="S1241"/>
          <cell r="T1241"/>
          <cell r="U1241"/>
          <cell r="V1241"/>
          <cell r="W1241"/>
          <cell r="X1241"/>
          <cell r="Y1241"/>
          <cell r="Z1241"/>
          <cell r="AA1241"/>
          <cell r="AB1241"/>
          <cell r="AC1241"/>
          <cell r="AD1241"/>
        </row>
        <row r="1242">
          <cell r="P1242">
            <v>999999999</v>
          </cell>
          <cell r="Q1242"/>
          <cell r="R1242"/>
          <cell r="S1242"/>
          <cell r="T1242"/>
          <cell r="U1242"/>
          <cell r="V1242"/>
          <cell r="W1242"/>
          <cell r="X1242"/>
          <cell r="Y1242"/>
          <cell r="Z1242"/>
          <cell r="AA1242"/>
          <cell r="AB1242"/>
          <cell r="AC1242"/>
          <cell r="AD1242"/>
        </row>
        <row r="1243">
          <cell r="P1243">
            <v>999999999</v>
          </cell>
          <cell r="Q1243"/>
          <cell r="R1243"/>
          <cell r="S1243"/>
          <cell r="T1243"/>
          <cell r="U1243"/>
          <cell r="V1243"/>
          <cell r="W1243"/>
          <cell r="X1243"/>
          <cell r="Y1243"/>
          <cell r="Z1243"/>
          <cell r="AA1243"/>
          <cell r="AB1243"/>
          <cell r="AC1243"/>
          <cell r="AD1243"/>
        </row>
        <row r="1244">
          <cell r="P1244">
            <v>999999999</v>
          </cell>
          <cell r="Q1244"/>
          <cell r="R1244"/>
          <cell r="S1244"/>
          <cell r="T1244"/>
          <cell r="U1244"/>
          <cell r="V1244"/>
          <cell r="W1244"/>
          <cell r="X1244"/>
          <cell r="Y1244"/>
          <cell r="Z1244"/>
          <cell r="AA1244"/>
          <cell r="AB1244"/>
          <cell r="AC1244"/>
          <cell r="AD1244"/>
        </row>
        <row r="1245">
          <cell r="P1245">
            <v>999999999</v>
          </cell>
          <cell r="Q1245"/>
          <cell r="R1245"/>
          <cell r="S1245"/>
          <cell r="T1245"/>
          <cell r="U1245"/>
          <cell r="V1245"/>
          <cell r="W1245"/>
          <cell r="X1245"/>
          <cell r="Y1245"/>
          <cell r="Z1245"/>
          <cell r="AA1245"/>
          <cell r="AB1245"/>
          <cell r="AC1245"/>
          <cell r="AD1245"/>
        </row>
        <row r="1246">
          <cell r="P1246">
            <v>999999999</v>
          </cell>
          <cell r="Q1246"/>
          <cell r="R1246"/>
          <cell r="S1246"/>
          <cell r="T1246"/>
          <cell r="U1246"/>
          <cell r="V1246"/>
          <cell r="W1246"/>
          <cell r="X1246"/>
          <cell r="Y1246"/>
          <cell r="Z1246"/>
          <cell r="AA1246"/>
          <cell r="AB1246"/>
          <cell r="AC1246"/>
          <cell r="AD1246"/>
        </row>
        <row r="1247">
          <cell r="P1247">
            <v>999999999</v>
          </cell>
          <cell r="Q1247"/>
          <cell r="R1247"/>
          <cell r="S1247"/>
          <cell r="T1247"/>
          <cell r="U1247"/>
          <cell r="V1247"/>
          <cell r="W1247"/>
          <cell r="X1247"/>
          <cell r="Y1247"/>
          <cell r="Z1247"/>
          <cell r="AA1247"/>
          <cell r="AB1247"/>
          <cell r="AC1247"/>
          <cell r="AD1247"/>
        </row>
        <row r="1248">
          <cell r="P1248">
            <v>999999999</v>
          </cell>
          <cell r="Q1248"/>
          <cell r="R1248"/>
          <cell r="S1248"/>
          <cell r="T1248"/>
          <cell r="U1248"/>
          <cell r="V1248"/>
          <cell r="W1248"/>
          <cell r="X1248"/>
          <cell r="Y1248"/>
          <cell r="Z1248"/>
          <cell r="AA1248"/>
          <cell r="AB1248"/>
          <cell r="AC1248"/>
          <cell r="AD1248"/>
        </row>
        <row r="1249">
          <cell r="P1249">
            <v>999999999</v>
          </cell>
          <cell r="Q1249"/>
          <cell r="R1249"/>
          <cell r="S1249"/>
          <cell r="T1249"/>
          <cell r="U1249"/>
          <cell r="V1249"/>
          <cell r="W1249"/>
          <cell r="X1249"/>
          <cell r="Y1249"/>
          <cell r="Z1249"/>
          <cell r="AA1249"/>
          <cell r="AB1249"/>
          <cell r="AC1249"/>
          <cell r="AD1249"/>
        </row>
        <row r="1250">
          <cell r="P1250">
            <v>999999999</v>
          </cell>
          <cell r="Q1250"/>
          <cell r="R1250"/>
          <cell r="S1250"/>
          <cell r="T1250"/>
          <cell r="U1250"/>
          <cell r="V1250"/>
          <cell r="W1250"/>
          <cell r="X1250"/>
          <cell r="Y1250"/>
          <cell r="Z1250"/>
          <cell r="AA1250"/>
          <cell r="AB1250"/>
          <cell r="AC1250"/>
          <cell r="AD1250"/>
        </row>
        <row r="1251">
          <cell r="P1251">
            <v>999999999</v>
          </cell>
          <cell r="Q1251"/>
          <cell r="R1251"/>
          <cell r="S1251"/>
          <cell r="T1251"/>
          <cell r="U1251"/>
          <cell r="V1251"/>
          <cell r="W1251"/>
          <cell r="X1251"/>
          <cell r="Y1251"/>
          <cell r="Z1251"/>
          <cell r="AA1251"/>
          <cell r="AB1251"/>
          <cell r="AC1251"/>
          <cell r="AD1251"/>
        </row>
        <row r="1252">
          <cell r="P1252">
            <v>999999999</v>
          </cell>
          <cell r="Q1252"/>
          <cell r="R1252"/>
          <cell r="S1252"/>
          <cell r="T1252"/>
          <cell r="U1252"/>
          <cell r="V1252"/>
          <cell r="W1252"/>
          <cell r="X1252"/>
          <cell r="Y1252"/>
          <cell r="Z1252"/>
          <cell r="AA1252"/>
          <cell r="AB1252"/>
          <cell r="AC1252"/>
          <cell r="AD1252"/>
        </row>
        <row r="1253">
          <cell r="P1253">
            <v>999999999</v>
          </cell>
          <cell r="Q1253"/>
          <cell r="R1253"/>
          <cell r="S1253"/>
          <cell r="T1253"/>
          <cell r="U1253"/>
          <cell r="V1253"/>
          <cell r="W1253"/>
          <cell r="X1253"/>
          <cell r="Y1253"/>
          <cell r="Z1253"/>
          <cell r="AA1253"/>
          <cell r="AB1253"/>
          <cell r="AC1253"/>
          <cell r="AD1253"/>
        </row>
        <row r="1254">
          <cell r="P1254">
            <v>999999999</v>
          </cell>
          <cell r="Q1254"/>
          <cell r="R1254"/>
          <cell r="S1254"/>
          <cell r="T1254"/>
          <cell r="U1254"/>
          <cell r="V1254"/>
          <cell r="W1254"/>
          <cell r="X1254"/>
          <cell r="Y1254"/>
          <cell r="Z1254"/>
          <cell r="AA1254"/>
          <cell r="AB1254"/>
          <cell r="AC1254"/>
          <cell r="AD1254"/>
        </row>
        <row r="1255">
          <cell r="P1255">
            <v>999999999</v>
          </cell>
          <cell r="Q1255"/>
          <cell r="R1255"/>
          <cell r="S1255"/>
          <cell r="T1255"/>
          <cell r="U1255"/>
          <cell r="V1255"/>
          <cell r="W1255"/>
          <cell r="X1255"/>
          <cell r="Y1255"/>
          <cell r="Z1255"/>
          <cell r="AA1255"/>
          <cell r="AB1255"/>
          <cell r="AC1255"/>
          <cell r="AD1255"/>
        </row>
        <row r="1256">
          <cell r="P1256">
            <v>999999999</v>
          </cell>
          <cell r="Q1256"/>
          <cell r="R1256"/>
          <cell r="S1256"/>
          <cell r="T1256"/>
          <cell r="U1256"/>
          <cell r="V1256"/>
          <cell r="W1256"/>
          <cell r="X1256"/>
          <cell r="Y1256"/>
          <cell r="Z1256"/>
          <cell r="AA1256"/>
          <cell r="AB1256"/>
          <cell r="AC1256"/>
          <cell r="AD1256"/>
        </row>
        <row r="1257">
          <cell r="P1257">
            <v>999999999</v>
          </cell>
          <cell r="Q1257"/>
          <cell r="R1257"/>
          <cell r="S1257"/>
          <cell r="T1257"/>
          <cell r="U1257"/>
          <cell r="V1257"/>
          <cell r="W1257"/>
          <cell r="X1257"/>
          <cell r="Y1257"/>
          <cell r="Z1257"/>
          <cell r="AA1257"/>
          <cell r="AB1257"/>
          <cell r="AC1257"/>
          <cell r="AD1257"/>
        </row>
        <row r="1258">
          <cell r="P1258">
            <v>999999999</v>
          </cell>
          <cell r="Q1258"/>
          <cell r="R1258"/>
          <cell r="S1258"/>
          <cell r="T1258"/>
          <cell r="U1258"/>
          <cell r="V1258"/>
          <cell r="W1258"/>
          <cell r="X1258"/>
          <cell r="Y1258"/>
          <cell r="Z1258"/>
          <cell r="AA1258"/>
          <cell r="AB1258"/>
          <cell r="AC1258"/>
          <cell r="AD1258"/>
        </row>
        <row r="1259">
          <cell r="P1259">
            <v>999999999</v>
          </cell>
          <cell r="Q1259"/>
          <cell r="R1259"/>
          <cell r="S1259"/>
          <cell r="T1259"/>
          <cell r="U1259"/>
          <cell r="V1259"/>
          <cell r="W1259"/>
          <cell r="X1259"/>
          <cell r="Y1259"/>
          <cell r="Z1259"/>
          <cell r="AA1259"/>
          <cell r="AB1259"/>
          <cell r="AC1259"/>
          <cell r="AD1259"/>
        </row>
        <row r="1260">
          <cell r="P1260">
            <v>999999999</v>
          </cell>
          <cell r="Q1260"/>
          <cell r="R1260"/>
          <cell r="S1260"/>
          <cell r="T1260"/>
          <cell r="U1260"/>
          <cell r="V1260"/>
          <cell r="W1260"/>
          <cell r="X1260"/>
          <cell r="Y1260"/>
          <cell r="Z1260"/>
          <cell r="AA1260"/>
          <cell r="AB1260"/>
          <cell r="AC1260"/>
          <cell r="AD1260"/>
        </row>
        <row r="1261">
          <cell r="P1261">
            <v>999999999</v>
          </cell>
          <cell r="Q1261"/>
          <cell r="R1261"/>
          <cell r="S1261"/>
          <cell r="T1261"/>
          <cell r="U1261"/>
          <cell r="V1261"/>
          <cell r="W1261"/>
          <cell r="X1261"/>
          <cell r="Y1261"/>
          <cell r="Z1261"/>
          <cell r="AA1261"/>
          <cell r="AB1261"/>
          <cell r="AC1261"/>
          <cell r="AD1261"/>
        </row>
        <row r="1262">
          <cell r="P1262">
            <v>999999999</v>
          </cell>
          <cell r="Q1262"/>
          <cell r="R1262"/>
          <cell r="S1262"/>
          <cell r="T1262"/>
          <cell r="U1262"/>
          <cell r="V1262"/>
          <cell r="W1262"/>
          <cell r="X1262"/>
          <cell r="Y1262"/>
          <cell r="Z1262"/>
          <cell r="AA1262"/>
          <cell r="AB1262"/>
          <cell r="AC1262"/>
          <cell r="AD1262"/>
        </row>
        <row r="1263">
          <cell r="P1263">
            <v>999999999</v>
          </cell>
          <cell r="Q1263"/>
          <cell r="R1263"/>
          <cell r="S1263"/>
          <cell r="T1263"/>
          <cell r="U1263"/>
          <cell r="V1263"/>
          <cell r="W1263"/>
          <cell r="X1263"/>
          <cell r="Y1263"/>
          <cell r="Z1263"/>
          <cell r="AA1263"/>
          <cell r="AB1263"/>
          <cell r="AC1263"/>
          <cell r="AD1263"/>
        </row>
        <row r="1264">
          <cell r="P1264">
            <v>999999999</v>
          </cell>
          <cell r="Q1264"/>
          <cell r="R1264"/>
          <cell r="S1264"/>
          <cell r="T1264"/>
          <cell r="U1264"/>
          <cell r="V1264"/>
          <cell r="W1264"/>
          <cell r="X1264"/>
          <cell r="Y1264"/>
          <cell r="Z1264"/>
          <cell r="AA1264"/>
          <cell r="AB1264"/>
          <cell r="AC1264"/>
          <cell r="AD1264"/>
        </row>
        <row r="1265">
          <cell r="P1265">
            <v>999999999</v>
          </cell>
          <cell r="Q1265"/>
          <cell r="R1265"/>
          <cell r="S1265"/>
          <cell r="T1265"/>
          <cell r="U1265"/>
          <cell r="V1265"/>
          <cell r="W1265"/>
          <cell r="X1265"/>
          <cell r="Y1265"/>
          <cell r="Z1265"/>
          <cell r="AA1265"/>
          <cell r="AB1265"/>
          <cell r="AC1265"/>
          <cell r="AD1265"/>
        </row>
        <row r="1266">
          <cell r="P1266">
            <v>999999999</v>
          </cell>
          <cell r="Q1266"/>
          <cell r="R1266"/>
          <cell r="S1266"/>
          <cell r="T1266"/>
          <cell r="U1266"/>
          <cell r="V1266"/>
          <cell r="W1266"/>
          <cell r="X1266"/>
          <cell r="Y1266"/>
          <cell r="Z1266"/>
          <cell r="AA1266"/>
          <cell r="AB1266"/>
          <cell r="AC1266"/>
          <cell r="AD1266"/>
        </row>
        <row r="1267">
          <cell r="P1267">
            <v>999999999</v>
          </cell>
          <cell r="Q1267"/>
          <cell r="R1267"/>
          <cell r="S1267"/>
          <cell r="T1267"/>
          <cell r="U1267"/>
          <cell r="V1267"/>
          <cell r="W1267"/>
          <cell r="X1267"/>
          <cell r="Y1267"/>
          <cell r="Z1267"/>
          <cell r="AA1267"/>
          <cell r="AB1267"/>
          <cell r="AC1267"/>
          <cell r="AD1267"/>
        </row>
        <row r="1268">
          <cell r="P1268">
            <v>999999999</v>
          </cell>
          <cell r="Q1268"/>
          <cell r="R1268"/>
          <cell r="S1268"/>
          <cell r="T1268"/>
          <cell r="U1268"/>
          <cell r="V1268"/>
          <cell r="W1268"/>
          <cell r="X1268"/>
          <cell r="Y1268"/>
          <cell r="Z1268"/>
          <cell r="AA1268"/>
          <cell r="AB1268"/>
          <cell r="AC1268"/>
          <cell r="AD1268"/>
        </row>
        <row r="1269">
          <cell r="P1269">
            <v>999999999</v>
          </cell>
          <cell r="Q1269"/>
          <cell r="R1269"/>
          <cell r="S1269"/>
          <cell r="T1269"/>
          <cell r="U1269"/>
          <cell r="V1269"/>
          <cell r="W1269"/>
          <cell r="X1269"/>
          <cell r="Y1269"/>
          <cell r="Z1269"/>
          <cell r="AA1269"/>
          <cell r="AB1269"/>
          <cell r="AC1269"/>
          <cell r="AD1269"/>
        </row>
        <row r="1270">
          <cell r="P1270">
            <v>999999999</v>
          </cell>
          <cell r="Q1270"/>
          <cell r="R1270"/>
          <cell r="S1270"/>
          <cell r="T1270"/>
          <cell r="U1270"/>
          <cell r="V1270"/>
          <cell r="W1270"/>
          <cell r="X1270"/>
          <cell r="Y1270"/>
          <cell r="Z1270"/>
          <cell r="AA1270"/>
          <cell r="AB1270"/>
          <cell r="AC1270"/>
          <cell r="AD1270"/>
        </row>
        <row r="1271">
          <cell r="P1271">
            <v>999999999</v>
          </cell>
          <cell r="Q1271"/>
          <cell r="R1271"/>
          <cell r="S1271"/>
          <cell r="T1271"/>
          <cell r="U1271"/>
          <cell r="V1271"/>
          <cell r="W1271"/>
          <cell r="X1271"/>
          <cell r="Y1271"/>
          <cell r="Z1271"/>
          <cell r="AA1271"/>
          <cell r="AB1271"/>
          <cell r="AC1271"/>
          <cell r="AD1271"/>
        </row>
        <row r="1272">
          <cell r="P1272">
            <v>999999999</v>
          </cell>
          <cell r="Q1272"/>
          <cell r="R1272"/>
          <cell r="S1272"/>
          <cell r="T1272"/>
          <cell r="U1272"/>
          <cell r="V1272"/>
          <cell r="W1272"/>
          <cell r="X1272"/>
          <cell r="Y1272"/>
          <cell r="Z1272"/>
          <cell r="AA1272"/>
          <cell r="AB1272"/>
          <cell r="AC1272"/>
          <cell r="AD1272"/>
        </row>
        <row r="1273">
          <cell r="P1273">
            <v>999999999</v>
          </cell>
          <cell r="Q1273"/>
          <cell r="R1273"/>
          <cell r="S1273"/>
          <cell r="T1273"/>
          <cell r="U1273"/>
          <cell r="V1273"/>
          <cell r="W1273"/>
          <cell r="X1273"/>
          <cell r="Y1273"/>
          <cell r="Z1273"/>
          <cell r="AA1273"/>
          <cell r="AB1273"/>
          <cell r="AC1273"/>
          <cell r="AD1273"/>
        </row>
        <row r="1274">
          <cell r="P1274">
            <v>999999999</v>
          </cell>
          <cell r="Q1274"/>
          <cell r="R1274"/>
          <cell r="S1274"/>
          <cell r="T1274"/>
          <cell r="U1274"/>
          <cell r="V1274"/>
          <cell r="W1274"/>
          <cell r="X1274"/>
          <cell r="Y1274"/>
          <cell r="Z1274"/>
          <cell r="AA1274"/>
          <cell r="AB1274"/>
          <cell r="AC1274"/>
          <cell r="AD1274"/>
        </row>
        <row r="1275">
          <cell r="P1275">
            <v>999999999</v>
          </cell>
          <cell r="Q1275"/>
          <cell r="R1275"/>
          <cell r="S1275"/>
          <cell r="T1275"/>
          <cell r="U1275"/>
          <cell r="V1275"/>
          <cell r="W1275"/>
          <cell r="X1275"/>
          <cell r="Y1275"/>
          <cell r="Z1275"/>
          <cell r="AA1275"/>
          <cell r="AB1275"/>
          <cell r="AC1275"/>
          <cell r="AD1275"/>
        </row>
        <row r="1276">
          <cell r="P1276">
            <v>999999999</v>
          </cell>
          <cell r="Q1276"/>
          <cell r="R1276"/>
          <cell r="S1276"/>
          <cell r="T1276"/>
          <cell r="U1276"/>
          <cell r="V1276"/>
          <cell r="W1276"/>
          <cell r="X1276"/>
          <cell r="Y1276"/>
          <cell r="Z1276"/>
          <cell r="AA1276"/>
          <cell r="AB1276"/>
          <cell r="AC1276"/>
          <cell r="AD1276"/>
        </row>
        <row r="1277">
          <cell r="P1277">
            <v>999999999</v>
          </cell>
          <cell r="Q1277"/>
          <cell r="R1277"/>
          <cell r="S1277"/>
          <cell r="T1277"/>
          <cell r="U1277"/>
          <cell r="V1277"/>
          <cell r="W1277"/>
          <cell r="X1277"/>
          <cell r="Y1277"/>
          <cell r="Z1277"/>
          <cell r="AA1277"/>
          <cell r="AB1277"/>
          <cell r="AC1277"/>
          <cell r="AD1277"/>
        </row>
        <row r="1278">
          <cell r="P1278">
            <v>999999999</v>
          </cell>
          <cell r="Q1278"/>
          <cell r="R1278"/>
          <cell r="S1278"/>
          <cell r="T1278"/>
          <cell r="U1278"/>
          <cell r="V1278"/>
          <cell r="W1278"/>
          <cell r="X1278"/>
          <cell r="Y1278"/>
          <cell r="Z1278"/>
          <cell r="AA1278"/>
          <cell r="AB1278"/>
          <cell r="AC1278"/>
          <cell r="AD1278"/>
        </row>
        <row r="1279">
          <cell r="P1279">
            <v>999999999</v>
          </cell>
          <cell r="Q1279"/>
          <cell r="R1279"/>
          <cell r="S1279"/>
          <cell r="T1279"/>
          <cell r="U1279"/>
          <cell r="V1279"/>
          <cell r="W1279"/>
          <cell r="X1279"/>
          <cell r="Y1279"/>
          <cell r="Z1279"/>
          <cell r="AA1279"/>
          <cell r="AB1279"/>
          <cell r="AC1279"/>
          <cell r="AD1279"/>
        </row>
        <row r="1280">
          <cell r="P1280">
            <v>999999999</v>
          </cell>
          <cell r="Q1280"/>
          <cell r="R1280"/>
          <cell r="S1280"/>
          <cell r="T1280"/>
          <cell r="U1280"/>
          <cell r="V1280"/>
          <cell r="W1280"/>
          <cell r="X1280"/>
          <cell r="Y1280"/>
          <cell r="Z1280"/>
          <cell r="AA1280"/>
          <cell r="AB1280"/>
          <cell r="AC1280"/>
          <cell r="AD1280"/>
        </row>
        <row r="1281">
          <cell r="P1281">
            <v>999999999</v>
          </cell>
          <cell r="Q1281"/>
          <cell r="R1281"/>
          <cell r="S1281"/>
          <cell r="T1281"/>
          <cell r="U1281"/>
          <cell r="V1281"/>
          <cell r="W1281"/>
          <cell r="X1281"/>
          <cell r="Y1281"/>
          <cell r="Z1281"/>
          <cell r="AA1281"/>
          <cell r="AB1281"/>
          <cell r="AC1281"/>
          <cell r="AD1281"/>
        </row>
        <row r="1282">
          <cell r="P1282">
            <v>999999999</v>
          </cell>
          <cell r="Q1282"/>
          <cell r="R1282"/>
          <cell r="S1282"/>
          <cell r="T1282"/>
          <cell r="U1282"/>
          <cell r="V1282"/>
          <cell r="W1282"/>
          <cell r="X1282"/>
          <cell r="Y1282"/>
          <cell r="Z1282"/>
          <cell r="AA1282"/>
          <cell r="AB1282"/>
          <cell r="AC1282"/>
          <cell r="AD1282"/>
        </row>
        <row r="1283">
          <cell r="P1283">
            <v>999999999</v>
          </cell>
          <cell r="Q1283"/>
          <cell r="R1283"/>
          <cell r="S1283"/>
          <cell r="T1283"/>
          <cell r="U1283"/>
          <cell r="V1283"/>
          <cell r="W1283"/>
          <cell r="X1283"/>
          <cell r="Y1283"/>
          <cell r="Z1283"/>
          <cell r="AA1283"/>
          <cell r="AB1283"/>
          <cell r="AC1283"/>
          <cell r="AD1283"/>
        </row>
        <row r="1284">
          <cell r="P1284">
            <v>999999999</v>
          </cell>
          <cell r="Q1284"/>
          <cell r="R1284"/>
          <cell r="S1284"/>
          <cell r="T1284"/>
          <cell r="U1284"/>
          <cell r="V1284"/>
          <cell r="W1284"/>
          <cell r="X1284"/>
          <cell r="Y1284"/>
          <cell r="Z1284"/>
          <cell r="AA1284"/>
          <cell r="AB1284"/>
          <cell r="AC1284"/>
          <cell r="AD1284"/>
        </row>
        <row r="1285">
          <cell r="P1285">
            <v>999999999</v>
          </cell>
          <cell r="Q1285"/>
          <cell r="R1285"/>
          <cell r="S1285"/>
          <cell r="T1285"/>
          <cell r="U1285"/>
          <cell r="V1285"/>
          <cell r="W1285"/>
          <cell r="X1285"/>
          <cell r="Y1285"/>
          <cell r="Z1285"/>
          <cell r="AA1285"/>
          <cell r="AB1285"/>
          <cell r="AC1285"/>
          <cell r="AD1285"/>
        </row>
        <row r="1286">
          <cell r="P1286">
            <v>999999999</v>
          </cell>
          <cell r="Q1286"/>
          <cell r="R1286"/>
          <cell r="S1286"/>
          <cell r="T1286"/>
          <cell r="U1286"/>
          <cell r="V1286"/>
          <cell r="W1286"/>
          <cell r="X1286"/>
          <cell r="Y1286"/>
          <cell r="Z1286"/>
          <cell r="AA1286"/>
          <cell r="AB1286"/>
          <cell r="AC1286"/>
          <cell r="AD1286"/>
        </row>
        <row r="1287">
          <cell r="P1287">
            <v>999999999</v>
          </cell>
          <cell r="Q1287"/>
          <cell r="R1287"/>
          <cell r="S1287"/>
          <cell r="T1287"/>
          <cell r="U1287"/>
          <cell r="V1287"/>
          <cell r="W1287"/>
          <cell r="X1287"/>
          <cell r="Y1287"/>
          <cell r="Z1287"/>
          <cell r="AA1287"/>
          <cell r="AB1287"/>
          <cell r="AC1287"/>
          <cell r="AD1287"/>
        </row>
        <row r="1288">
          <cell r="P1288">
            <v>999999999</v>
          </cell>
          <cell r="Q1288"/>
          <cell r="R1288"/>
          <cell r="S1288"/>
          <cell r="T1288"/>
          <cell r="U1288"/>
          <cell r="V1288"/>
          <cell r="W1288"/>
          <cell r="X1288"/>
          <cell r="Y1288"/>
          <cell r="Z1288"/>
          <cell r="AA1288"/>
          <cell r="AB1288"/>
          <cell r="AC1288"/>
          <cell r="AD1288"/>
        </row>
        <row r="1289">
          <cell r="P1289">
            <v>999999999</v>
          </cell>
          <cell r="Q1289"/>
          <cell r="R1289"/>
          <cell r="S1289"/>
          <cell r="T1289"/>
          <cell r="U1289"/>
          <cell r="V1289"/>
          <cell r="W1289"/>
          <cell r="X1289"/>
          <cell r="Y1289"/>
          <cell r="Z1289"/>
          <cell r="AA1289"/>
          <cell r="AB1289"/>
          <cell r="AC1289"/>
          <cell r="AD1289"/>
        </row>
        <row r="1290">
          <cell r="P1290">
            <v>999999999</v>
          </cell>
          <cell r="Q1290"/>
          <cell r="R1290"/>
          <cell r="S1290"/>
          <cell r="T1290"/>
          <cell r="U1290"/>
          <cell r="V1290"/>
          <cell r="W1290"/>
          <cell r="X1290"/>
          <cell r="Y1290"/>
          <cell r="Z1290"/>
          <cell r="AA1290"/>
          <cell r="AB1290"/>
          <cell r="AC1290"/>
          <cell r="AD1290"/>
        </row>
        <row r="1291">
          <cell r="P1291">
            <v>999999999</v>
          </cell>
          <cell r="Q1291"/>
          <cell r="R1291"/>
          <cell r="S1291"/>
          <cell r="T1291"/>
          <cell r="U1291"/>
          <cell r="V1291"/>
          <cell r="W1291"/>
          <cell r="X1291"/>
          <cell r="Y1291"/>
          <cell r="Z1291"/>
          <cell r="AA1291"/>
          <cell r="AB1291"/>
          <cell r="AC1291"/>
          <cell r="AD1291"/>
        </row>
        <row r="1292">
          <cell r="P1292">
            <v>999999999</v>
          </cell>
          <cell r="Q1292"/>
          <cell r="R1292"/>
          <cell r="S1292"/>
          <cell r="T1292"/>
          <cell r="U1292"/>
          <cell r="V1292"/>
          <cell r="W1292"/>
          <cell r="X1292"/>
          <cell r="Y1292"/>
          <cell r="Z1292"/>
          <cell r="AA1292"/>
          <cell r="AB1292"/>
          <cell r="AC1292"/>
          <cell r="AD1292"/>
        </row>
        <row r="1293">
          <cell r="P1293">
            <v>999999999</v>
          </cell>
          <cell r="Q1293"/>
          <cell r="R1293"/>
          <cell r="S1293"/>
          <cell r="T1293"/>
          <cell r="U1293"/>
          <cell r="V1293"/>
          <cell r="W1293"/>
          <cell r="X1293"/>
          <cell r="Y1293"/>
          <cell r="Z1293"/>
          <cell r="AA1293"/>
          <cell r="AB1293"/>
          <cell r="AC1293"/>
          <cell r="AD1293"/>
        </row>
        <row r="1294">
          <cell r="P1294">
            <v>999999999</v>
          </cell>
          <cell r="Q1294"/>
          <cell r="R1294"/>
          <cell r="S1294"/>
          <cell r="T1294"/>
          <cell r="U1294"/>
          <cell r="V1294"/>
          <cell r="W1294"/>
          <cell r="X1294"/>
          <cell r="Y1294"/>
          <cell r="Z1294"/>
          <cell r="AA1294"/>
          <cell r="AB1294"/>
          <cell r="AC1294"/>
          <cell r="AD1294"/>
        </row>
        <row r="1295">
          <cell r="P1295">
            <v>999999999</v>
          </cell>
          <cell r="Q1295"/>
          <cell r="R1295"/>
          <cell r="S1295"/>
          <cell r="T1295"/>
          <cell r="U1295"/>
          <cell r="V1295"/>
          <cell r="W1295"/>
          <cell r="X1295"/>
          <cell r="Y1295"/>
          <cell r="Z1295"/>
          <cell r="AA1295"/>
          <cell r="AB1295"/>
          <cell r="AC1295"/>
          <cell r="AD1295"/>
        </row>
        <row r="1296">
          <cell r="P1296">
            <v>999999999</v>
          </cell>
          <cell r="Q1296"/>
          <cell r="R1296"/>
          <cell r="S1296"/>
          <cell r="T1296"/>
          <cell r="U1296"/>
          <cell r="V1296"/>
          <cell r="W1296"/>
          <cell r="X1296"/>
          <cell r="Y1296"/>
          <cell r="Z1296"/>
          <cell r="AA1296"/>
          <cell r="AB1296"/>
          <cell r="AC1296"/>
          <cell r="AD1296"/>
        </row>
        <row r="1297">
          <cell r="P1297">
            <v>999999999</v>
          </cell>
          <cell r="Q1297"/>
          <cell r="R1297"/>
          <cell r="S1297"/>
          <cell r="T1297"/>
          <cell r="U1297"/>
          <cell r="V1297"/>
          <cell r="W1297"/>
          <cell r="X1297"/>
          <cell r="Y1297"/>
          <cell r="Z1297"/>
          <cell r="AA1297"/>
          <cell r="AB1297"/>
          <cell r="AC1297"/>
          <cell r="AD1297"/>
        </row>
        <row r="1298">
          <cell r="P1298">
            <v>999999999</v>
          </cell>
          <cell r="Q1298"/>
          <cell r="R1298"/>
          <cell r="S1298"/>
          <cell r="T1298"/>
          <cell r="U1298"/>
          <cell r="V1298"/>
          <cell r="W1298"/>
          <cell r="X1298"/>
          <cell r="Y1298"/>
          <cell r="Z1298"/>
          <cell r="AA1298"/>
          <cell r="AB1298"/>
          <cell r="AC1298"/>
          <cell r="AD1298"/>
        </row>
        <row r="1299">
          <cell r="P1299">
            <v>999999999</v>
          </cell>
          <cell r="Q1299"/>
          <cell r="R1299"/>
          <cell r="S1299"/>
          <cell r="T1299"/>
          <cell r="U1299"/>
          <cell r="V1299"/>
          <cell r="W1299"/>
          <cell r="X1299"/>
          <cell r="Y1299"/>
          <cell r="Z1299"/>
          <cell r="AA1299"/>
          <cell r="AB1299"/>
          <cell r="AC1299"/>
          <cell r="AD1299"/>
        </row>
        <row r="1300">
          <cell r="P1300">
            <v>999999999</v>
          </cell>
          <cell r="Q1300"/>
          <cell r="R1300"/>
          <cell r="S1300"/>
          <cell r="T1300"/>
          <cell r="U1300"/>
          <cell r="V1300"/>
          <cell r="W1300"/>
          <cell r="X1300"/>
          <cell r="Y1300"/>
          <cell r="Z1300"/>
          <cell r="AA1300"/>
          <cell r="AB1300"/>
          <cell r="AC1300"/>
          <cell r="AD1300"/>
        </row>
        <row r="1301">
          <cell r="P1301">
            <v>999999999</v>
          </cell>
          <cell r="Q1301"/>
          <cell r="R1301"/>
          <cell r="S1301"/>
          <cell r="T1301"/>
          <cell r="U1301"/>
          <cell r="V1301"/>
          <cell r="W1301"/>
          <cell r="X1301"/>
          <cell r="Y1301"/>
          <cell r="Z1301"/>
          <cell r="AA1301"/>
          <cell r="AB1301"/>
          <cell r="AC1301"/>
          <cell r="AD1301"/>
        </row>
        <row r="1302">
          <cell r="P1302">
            <v>999999999</v>
          </cell>
          <cell r="Q1302"/>
          <cell r="R1302"/>
          <cell r="S1302"/>
          <cell r="T1302"/>
          <cell r="U1302"/>
          <cell r="V1302"/>
          <cell r="W1302"/>
          <cell r="X1302"/>
          <cell r="Y1302"/>
          <cell r="Z1302"/>
          <cell r="AA1302"/>
          <cell r="AB1302"/>
          <cell r="AC1302"/>
          <cell r="AD1302"/>
        </row>
        <row r="1303">
          <cell r="P1303">
            <v>999999999</v>
          </cell>
          <cell r="Q1303"/>
          <cell r="R1303"/>
          <cell r="S1303"/>
          <cell r="T1303"/>
          <cell r="U1303"/>
          <cell r="V1303"/>
          <cell r="W1303"/>
          <cell r="X1303"/>
          <cell r="Y1303"/>
          <cell r="Z1303"/>
          <cell r="AA1303"/>
          <cell r="AB1303"/>
          <cell r="AC1303"/>
          <cell r="AD1303"/>
        </row>
        <row r="1304">
          <cell r="P1304">
            <v>999999999</v>
          </cell>
          <cell r="Q1304"/>
          <cell r="R1304"/>
          <cell r="S1304"/>
          <cell r="T1304"/>
          <cell r="U1304"/>
          <cell r="V1304"/>
          <cell r="W1304"/>
          <cell r="X1304"/>
          <cell r="Y1304"/>
          <cell r="Z1304"/>
          <cell r="AA1304"/>
          <cell r="AB1304"/>
          <cell r="AC1304"/>
          <cell r="AD1304"/>
        </row>
        <row r="1305">
          <cell r="P1305">
            <v>999999999</v>
          </cell>
          <cell r="Q1305"/>
          <cell r="R1305"/>
          <cell r="S1305"/>
          <cell r="T1305"/>
          <cell r="U1305"/>
          <cell r="V1305"/>
          <cell r="W1305"/>
          <cell r="X1305"/>
          <cell r="Y1305"/>
          <cell r="Z1305"/>
          <cell r="AA1305"/>
          <cell r="AB1305"/>
          <cell r="AC1305"/>
          <cell r="AD1305"/>
        </row>
        <row r="1306">
          <cell r="P1306">
            <v>999999999</v>
          </cell>
          <cell r="Q1306"/>
          <cell r="R1306"/>
          <cell r="S1306"/>
          <cell r="T1306"/>
          <cell r="U1306"/>
          <cell r="V1306"/>
          <cell r="W1306"/>
          <cell r="X1306"/>
          <cell r="Y1306"/>
          <cell r="Z1306"/>
          <cell r="AA1306"/>
          <cell r="AB1306"/>
          <cell r="AC1306"/>
          <cell r="AD1306"/>
        </row>
        <row r="1307">
          <cell r="P1307">
            <v>999999999</v>
          </cell>
          <cell r="Q1307"/>
          <cell r="R1307"/>
          <cell r="S1307"/>
          <cell r="T1307"/>
          <cell r="U1307"/>
          <cell r="V1307"/>
          <cell r="W1307"/>
          <cell r="X1307"/>
          <cell r="Y1307"/>
          <cell r="Z1307"/>
          <cell r="AA1307"/>
          <cell r="AB1307"/>
          <cell r="AC1307"/>
          <cell r="AD1307"/>
        </row>
        <row r="1308">
          <cell r="P1308">
            <v>999999999</v>
          </cell>
          <cell r="Q1308"/>
          <cell r="R1308"/>
          <cell r="S1308"/>
          <cell r="T1308"/>
          <cell r="U1308"/>
          <cell r="V1308"/>
          <cell r="W1308"/>
          <cell r="X1308"/>
          <cell r="Y1308"/>
          <cell r="Z1308"/>
          <cell r="AA1308"/>
          <cell r="AB1308"/>
          <cell r="AC1308"/>
          <cell r="AD1308"/>
        </row>
        <row r="1309">
          <cell r="P1309">
            <v>999999999</v>
          </cell>
          <cell r="Q1309"/>
          <cell r="R1309"/>
          <cell r="S1309"/>
          <cell r="T1309"/>
          <cell r="U1309"/>
          <cell r="V1309"/>
          <cell r="W1309"/>
          <cell r="X1309"/>
          <cell r="Y1309"/>
          <cell r="Z1309"/>
          <cell r="AA1309"/>
          <cell r="AB1309"/>
          <cell r="AC1309"/>
          <cell r="AD1309"/>
        </row>
        <row r="1310">
          <cell r="P1310">
            <v>999999999</v>
          </cell>
          <cell r="Q1310"/>
          <cell r="R1310"/>
          <cell r="S1310"/>
          <cell r="T1310"/>
          <cell r="U1310"/>
          <cell r="V1310"/>
          <cell r="W1310"/>
          <cell r="X1310"/>
          <cell r="Y1310"/>
          <cell r="Z1310"/>
          <cell r="AA1310"/>
          <cell r="AB1310"/>
          <cell r="AC1310"/>
          <cell r="AD1310"/>
        </row>
        <row r="1311">
          <cell r="P1311">
            <v>999999999</v>
          </cell>
          <cell r="Q1311"/>
          <cell r="R1311"/>
          <cell r="S1311"/>
          <cell r="T1311"/>
          <cell r="U1311"/>
          <cell r="V1311"/>
          <cell r="W1311"/>
          <cell r="X1311"/>
          <cell r="Y1311"/>
          <cell r="Z1311"/>
          <cell r="AA1311"/>
          <cell r="AB1311"/>
          <cell r="AC1311"/>
          <cell r="AD1311"/>
        </row>
        <row r="1312">
          <cell r="P1312">
            <v>999999999</v>
          </cell>
          <cell r="Q1312"/>
          <cell r="R1312"/>
          <cell r="S1312"/>
          <cell r="T1312"/>
          <cell r="U1312"/>
          <cell r="V1312"/>
          <cell r="W1312"/>
          <cell r="X1312"/>
          <cell r="Y1312"/>
          <cell r="Z1312"/>
          <cell r="AA1312"/>
          <cell r="AB1312"/>
          <cell r="AC1312"/>
          <cell r="AD1312"/>
        </row>
        <row r="1313">
          <cell r="P1313">
            <v>999999999</v>
          </cell>
          <cell r="Q1313"/>
          <cell r="R1313"/>
          <cell r="S1313"/>
          <cell r="T1313"/>
          <cell r="U1313"/>
          <cell r="V1313"/>
          <cell r="W1313"/>
          <cell r="X1313"/>
          <cell r="Y1313"/>
          <cell r="Z1313"/>
          <cell r="AA1313"/>
          <cell r="AB1313"/>
          <cell r="AC1313"/>
          <cell r="AD1313"/>
        </row>
        <row r="1314">
          <cell r="P1314">
            <v>999999999</v>
          </cell>
          <cell r="Q1314"/>
          <cell r="R1314"/>
          <cell r="S1314"/>
          <cell r="T1314"/>
          <cell r="U1314"/>
          <cell r="V1314"/>
          <cell r="W1314"/>
          <cell r="X1314"/>
          <cell r="Y1314"/>
          <cell r="Z1314"/>
          <cell r="AA1314"/>
          <cell r="AB1314"/>
          <cell r="AC1314"/>
          <cell r="AD1314"/>
        </row>
        <row r="1315">
          <cell r="P1315">
            <v>999999999</v>
          </cell>
          <cell r="Q1315"/>
          <cell r="R1315"/>
          <cell r="S1315"/>
          <cell r="T1315"/>
          <cell r="U1315"/>
          <cell r="V1315"/>
          <cell r="W1315"/>
          <cell r="X1315"/>
          <cell r="Y1315"/>
          <cell r="Z1315"/>
          <cell r="AA1315"/>
          <cell r="AB1315"/>
          <cell r="AC1315"/>
          <cell r="AD1315"/>
        </row>
        <row r="1316">
          <cell r="P1316">
            <v>999999999</v>
          </cell>
          <cell r="Q1316"/>
          <cell r="R1316"/>
          <cell r="S1316"/>
          <cell r="T1316"/>
          <cell r="U1316"/>
          <cell r="V1316"/>
          <cell r="W1316"/>
          <cell r="X1316"/>
          <cell r="Y1316"/>
          <cell r="Z1316"/>
          <cell r="AA1316"/>
          <cell r="AB1316"/>
          <cell r="AC1316"/>
          <cell r="AD1316"/>
        </row>
        <row r="1317">
          <cell r="P1317">
            <v>999999999</v>
          </cell>
          <cell r="Q1317"/>
          <cell r="R1317"/>
          <cell r="S1317"/>
          <cell r="T1317"/>
          <cell r="U1317"/>
          <cell r="V1317"/>
          <cell r="W1317"/>
          <cell r="X1317"/>
          <cell r="Y1317"/>
          <cell r="Z1317"/>
          <cell r="AA1317"/>
          <cell r="AB1317"/>
          <cell r="AC1317"/>
          <cell r="AD1317"/>
        </row>
        <row r="1318">
          <cell r="P1318">
            <v>999999999</v>
          </cell>
          <cell r="Q1318"/>
          <cell r="R1318"/>
          <cell r="S1318"/>
          <cell r="T1318"/>
          <cell r="U1318"/>
          <cell r="V1318"/>
          <cell r="W1318"/>
          <cell r="X1318"/>
          <cell r="Y1318"/>
          <cell r="Z1318"/>
          <cell r="AA1318"/>
          <cell r="AB1318"/>
          <cell r="AC1318"/>
          <cell r="AD1318"/>
        </row>
        <row r="1319">
          <cell r="P1319">
            <v>999999999</v>
          </cell>
          <cell r="Q1319"/>
          <cell r="R1319"/>
          <cell r="S1319"/>
          <cell r="T1319"/>
          <cell r="U1319"/>
          <cell r="V1319"/>
          <cell r="W1319"/>
          <cell r="X1319"/>
          <cell r="Y1319"/>
          <cell r="Z1319"/>
          <cell r="AA1319"/>
          <cell r="AB1319"/>
          <cell r="AC1319"/>
          <cell r="AD1319"/>
        </row>
        <row r="1320">
          <cell r="P1320">
            <v>999999999</v>
          </cell>
          <cell r="Q1320"/>
          <cell r="R1320"/>
          <cell r="S1320"/>
          <cell r="T1320"/>
          <cell r="U1320"/>
          <cell r="V1320"/>
          <cell r="W1320"/>
          <cell r="X1320"/>
          <cell r="Y1320"/>
          <cell r="Z1320"/>
          <cell r="AA1320"/>
          <cell r="AB1320"/>
          <cell r="AC1320"/>
          <cell r="AD1320"/>
        </row>
        <row r="1321">
          <cell r="P1321">
            <v>999999999</v>
          </cell>
          <cell r="Q1321"/>
          <cell r="R1321"/>
          <cell r="S1321"/>
          <cell r="T1321"/>
          <cell r="U1321"/>
          <cell r="V1321"/>
          <cell r="W1321"/>
          <cell r="X1321"/>
          <cell r="Y1321"/>
          <cell r="Z1321"/>
          <cell r="AA1321"/>
          <cell r="AB1321"/>
          <cell r="AC1321"/>
          <cell r="AD1321"/>
        </row>
        <row r="1322">
          <cell r="P1322">
            <v>999999999</v>
          </cell>
          <cell r="Q1322"/>
          <cell r="R1322"/>
          <cell r="S1322"/>
          <cell r="T1322"/>
          <cell r="U1322"/>
          <cell r="V1322"/>
          <cell r="W1322"/>
          <cell r="X1322"/>
          <cell r="Y1322"/>
          <cell r="Z1322"/>
          <cell r="AA1322"/>
          <cell r="AB1322"/>
          <cell r="AC1322"/>
          <cell r="AD1322"/>
        </row>
        <row r="1323">
          <cell r="P1323">
            <v>999999999</v>
          </cell>
          <cell r="Q1323"/>
          <cell r="R1323"/>
          <cell r="S1323"/>
          <cell r="T1323"/>
          <cell r="U1323"/>
          <cell r="V1323"/>
          <cell r="W1323"/>
          <cell r="X1323"/>
          <cell r="Y1323"/>
          <cell r="Z1323"/>
          <cell r="AA1323"/>
          <cell r="AB1323"/>
          <cell r="AC1323"/>
          <cell r="AD1323"/>
        </row>
        <row r="1324">
          <cell r="P1324">
            <v>999999999</v>
          </cell>
          <cell r="Q1324"/>
          <cell r="R1324"/>
          <cell r="S1324"/>
          <cell r="T1324"/>
          <cell r="U1324"/>
          <cell r="V1324"/>
          <cell r="W1324"/>
          <cell r="X1324"/>
          <cell r="Y1324"/>
          <cell r="Z1324"/>
          <cell r="AA1324"/>
          <cell r="AB1324"/>
          <cell r="AC1324"/>
          <cell r="AD1324"/>
        </row>
        <row r="1325">
          <cell r="P1325">
            <v>999999999</v>
          </cell>
          <cell r="Q1325"/>
          <cell r="R1325"/>
          <cell r="S1325"/>
          <cell r="T1325"/>
          <cell r="U1325"/>
          <cell r="V1325"/>
          <cell r="W1325"/>
          <cell r="X1325"/>
          <cell r="Y1325"/>
          <cell r="Z1325"/>
          <cell r="AA1325"/>
          <cell r="AB1325"/>
          <cell r="AC1325"/>
          <cell r="AD1325"/>
        </row>
        <row r="1326">
          <cell r="P1326">
            <v>999999999</v>
          </cell>
          <cell r="Q1326"/>
          <cell r="R1326"/>
          <cell r="S1326"/>
          <cell r="T1326"/>
          <cell r="U1326"/>
          <cell r="V1326"/>
          <cell r="W1326"/>
          <cell r="X1326"/>
          <cell r="Y1326"/>
          <cell r="Z1326"/>
          <cell r="AA1326"/>
          <cell r="AB1326"/>
          <cell r="AC1326"/>
          <cell r="AD1326"/>
        </row>
        <row r="1327">
          <cell r="P1327">
            <v>999999999</v>
          </cell>
          <cell r="Q1327"/>
          <cell r="R1327"/>
          <cell r="S1327"/>
          <cell r="T1327"/>
          <cell r="U1327"/>
          <cell r="V1327"/>
          <cell r="W1327"/>
          <cell r="X1327"/>
          <cell r="Y1327"/>
          <cell r="Z1327"/>
          <cell r="AA1327"/>
          <cell r="AB1327"/>
          <cell r="AC1327"/>
          <cell r="AD1327"/>
        </row>
        <row r="1328">
          <cell r="P1328">
            <v>999999999</v>
          </cell>
          <cell r="Q1328"/>
          <cell r="R1328"/>
          <cell r="S1328"/>
          <cell r="T1328"/>
          <cell r="U1328"/>
          <cell r="V1328"/>
          <cell r="W1328"/>
          <cell r="X1328"/>
          <cell r="Y1328"/>
          <cell r="Z1328"/>
          <cell r="AA1328"/>
          <cell r="AB1328"/>
          <cell r="AC1328"/>
          <cell r="AD1328"/>
        </row>
        <row r="1329">
          <cell r="P1329">
            <v>999999999</v>
          </cell>
          <cell r="Q1329"/>
          <cell r="R1329"/>
          <cell r="S1329"/>
          <cell r="T1329"/>
          <cell r="U1329"/>
          <cell r="V1329"/>
          <cell r="W1329"/>
          <cell r="X1329"/>
          <cell r="Y1329"/>
          <cell r="Z1329"/>
          <cell r="AA1329"/>
          <cell r="AB1329"/>
          <cell r="AC1329"/>
          <cell r="AD1329"/>
        </row>
        <row r="1330">
          <cell r="P1330">
            <v>999999999</v>
          </cell>
          <cell r="Q1330"/>
          <cell r="R1330"/>
          <cell r="S1330"/>
          <cell r="T1330"/>
          <cell r="U1330"/>
          <cell r="V1330"/>
          <cell r="W1330"/>
          <cell r="X1330"/>
          <cell r="Y1330"/>
          <cell r="Z1330"/>
          <cell r="AA1330"/>
          <cell r="AB1330"/>
          <cell r="AC1330"/>
          <cell r="AD1330"/>
        </row>
        <row r="1331">
          <cell r="P1331">
            <v>999999999</v>
          </cell>
          <cell r="Q1331"/>
          <cell r="R1331"/>
          <cell r="S1331"/>
          <cell r="T1331"/>
          <cell r="U1331"/>
          <cell r="V1331"/>
          <cell r="W1331"/>
          <cell r="X1331"/>
          <cell r="Y1331"/>
          <cell r="Z1331"/>
          <cell r="AA1331"/>
          <cell r="AB1331"/>
          <cell r="AC1331"/>
          <cell r="AD1331"/>
        </row>
        <row r="1332">
          <cell r="P1332">
            <v>999999999</v>
          </cell>
          <cell r="Q1332"/>
          <cell r="R1332"/>
          <cell r="S1332"/>
          <cell r="T1332"/>
          <cell r="U1332"/>
          <cell r="V1332"/>
          <cell r="W1332"/>
          <cell r="X1332"/>
          <cell r="Y1332"/>
          <cell r="Z1332"/>
          <cell r="AA1332"/>
          <cell r="AB1332"/>
          <cell r="AC1332"/>
          <cell r="AD1332"/>
        </row>
        <row r="1333">
          <cell r="P1333">
            <v>999999999</v>
          </cell>
          <cell r="Q1333"/>
          <cell r="R1333"/>
          <cell r="S1333"/>
          <cell r="T1333"/>
          <cell r="U1333"/>
          <cell r="V1333"/>
          <cell r="W1333"/>
          <cell r="X1333"/>
          <cell r="Y1333"/>
          <cell r="Z1333"/>
          <cell r="AA1333"/>
          <cell r="AB1333"/>
          <cell r="AC1333"/>
          <cell r="AD1333"/>
        </row>
        <row r="1334">
          <cell r="P1334">
            <v>999999999</v>
          </cell>
          <cell r="Q1334"/>
          <cell r="R1334"/>
          <cell r="S1334"/>
          <cell r="T1334"/>
          <cell r="U1334"/>
          <cell r="V1334"/>
          <cell r="W1334"/>
          <cell r="X1334"/>
          <cell r="Y1334"/>
          <cell r="Z1334"/>
          <cell r="AA1334"/>
          <cell r="AB1334"/>
          <cell r="AC1334"/>
          <cell r="AD1334"/>
        </row>
        <row r="1335">
          <cell r="P1335">
            <v>999999999</v>
          </cell>
          <cell r="Q1335"/>
          <cell r="R1335"/>
          <cell r="S1335"/>
          <cell r="T1335"/>
          <cell r="U1335"/>
          <cell r="V1335"/>
          <cell r="W1335"/>
          <cell r="X1335"/>
          <cell r="Y1335"/>
          <cell r="Z1335"/>
          <cell r="AA1335"/>
          <cell r="AB1335"/>
          <cell r="AC1335"/>
          <cell r="AD1335"/>
        </row>
        <row r="1336">
          <cell r="P1336">
            <v>999999999</v>
          </cell>
          <cell r="Q1336"/>
          <cell r="R1336"/>
          <cell r="S1336"/>
          <cell r="T1336"/>
          <cell r="U1336"/>
          <cell r="V1336"/>
          <cell r="W1336"/>
          <cell r="X1336"/>
          <cell r="Y1336"/>
          <cell r="Z1336"/>
          <cell r="AA1336"/>
          <cell r="AB1336"/>
          <cell r="AC1336"/>
          <cell r="AD1336"/>
        </row>
        <row r="1337">
          <cell r="P1337">
            <v>999999999</v>
          </cell>
          <cell r="Q1337"/>
          <cell r="R1337"/>
          <cell r="S1337"/>
          <cell r="T1337"/>
          <cell r="U1337"/>
          <cell r="V1337"/>
          <cell r="W1337"/>
          <cell r="X1337"/>
          <cell r="Y1337"/>
          <cell r="Z1337"/>
          <cell r="AA1337"/>
          <cell r="AB1337"/>
          <cell r="AC1337"/>
          <cell r="AD1337"/>
        </row>
        <row r="1338">
          <cell r="P1338">
            <v>999999999</v>
          </cell>
          <cell r="Q1338"/>
          <cell r="R1338"/>
          <cell r="S1338"/>
          <cell r="T1338"/>
          <cell r="U1338"/>
          <cell r="V1338"/>
          <cell r="W1338"/>
          <cell r="X1338"/>
          <cell r="Y1338"/>
          <cell r="Z1338"/>
          <cell r="AA1338"/>
          <cell r="AB1338"/>
          <cell r="AC1338"/>
          <cell r="AD1338"/>
        </row>
        <row r="1339">
          <cell r="P1339">
            <v>999999999</v>
          </cell>
          <cell r="Q1339"/>
          <cell r="R1339"/>
          <cell r="S1339"/>
          <cell r="T1339"/>
          <cell r="U1339"/>
          <cell r="V1339"/>
          <cell r="W1339"/>
          <cell r="X1339"/>
          <cell r="Y1339"/>
          <cell r="Z1339"/>
          <cell r="AA1339"/>
          <cell r="AB1339"/>
          <cell r="AC1339"/>
          <cell r="AD1339"/>
        </row>
        <row r="1340">
          <cell r="P1340">
            <v>999999999</v>
          </cell>
          <cell r="Q1340"/>
          <cell r="R1340"/>
          <cell r="S1340"/>
          <cell r="T1340"/>
          <cell r="U1340"/>
          <cell r="V1340"/>
          <cell r="W1340"/>
          <cell r="X1340"/>
          <cell r="Y1340"/>
          <cell r="Z1340"/>
          <cell r="AA1340"/>
          <cell r="AB1340"/>
          <cell r="AC1340"/>
          <cell r="AD1340"/>
        </row>
        <row r="1341">
          <cell r="P1341">
            <v>999999999</v>
          </cell>
          <cell r="Q1341"/>
          <cell r="R1341"/>
          <cell r="S1341"/>
          <cell r="T1341"/>
          <cell r="U1341"/>
          <cell r="V1341"/>
          <cell r="W1341"/>
          <cell r="X1341"/>
          <cell r="Y1341"/>
          <cell r="Z1341"/>
          <cell r="AA1341"/>
          <cell r="AB1341"/>
          <cell r="AC1341"/>
          <cell r="AD1341"/>
        </row>
        <row r="1342">
          <cell r="P1342">
            <v>999999999</v>
          </cell>
          <cell r="Q1342"/>
          <cell r="R1342"/>
          <cell r="S1342"/>
          <cell r="T1342"/>
          <cell r="U1342"/>
          <cell r="V1342"/>
          <cell r="W1342"/>
          <cell r="X1342"/>
          <cell r="Y1342"/>
          <cell r="Z1342"/>
          <cell r="AA1342"/>
          <cell r="AB1342"/>
          <cell r="AC1342"/>
          <cell r="AD1342"/>
        </row>
        <row r="1343">
          <cell r="P1343">
            <v>999999999</v>
          </cell>
          <cell r="Q1343"/>
          <cell r="R1343"/>
          <cell r="S1343"/>
          <cell r="T1343"/>
          <cell r="U1343"/>
          <cell r="V1343"/>
          <cell r="W1343"/>
          <cell r="X1343"/>
          <cell r="Y1343"/>
          <cell r="Z1343"/>
          <cell r="AA1343"/>
          <cell r="AB1343"/>
          <cell r="AC1343"/>
          <cell r="AD1343"/>
        </row>
        <row r="1344">
          <cell r="P1344">
            <v>999999999</v>
          </cell>
          <cell r="Q1344"/>
          <cell r="R1344"/>
          <cell r="S1344"/>
          <cell r="T1344"/>
          <cell r="U1344"/>
          <cell r="V1344"/>
          <cell r="W1344"/>
          <cell r="X1344"/>
          <cell r="Y1344"/>
          <cell r="Z1344"/>
          <cell r="AA1344"/>
          <cell r="AB1344"/>
          <cell r="AC1344"/>
          <cell r="AD1344"/>
        </row>
        <row r="1345">
          <cell r="P1345">
            <v>999999999</v>
          </cell>
          <cell r="Q1345"/>
          <cell r="R1345"/>
          <cell r="S1345"/>
          <cell r="T1345"/>
          <cell r="U1345"/>
          <cell r="V1345"/>
          <cell r="W1345"/>
          <cell r="X1345"/>
          <cell r="Y1345"/>
          <cell r="Z1345"/>
          <cell r="AA1345"/>
          <cell r="AB1345"/>
          <cell r="AC1345"/>
          <cell r="AD1345"/>
        </row>
        <row r="1346">
          <cell r="P1346">
            <v>999999999</v>
          </cell>
          <cell r="Q1346"/>
          <cell r="R1346"/>
          <cell r="S1346"/>
          <cell r="T1346"/>
          <cell r="U1346"/>
          <cell r="V1346"/>
          <cell r="W1346"/>
          <cell r="X1346"/>
          <cell r="Y1346"/>
          <cell r="Z1346"/>
          <cell r="AA1346"/>
          <cell r="AB1346"/>
          <cell r="AC1346"/>
          <cell r="AD1346"/>
        </row>
        <row r="1347">
          <cell r="P1347">
            <v>999999999</v>
          </cell>
          <cell r="Q1347"/>
          <cell r="R1347"/>
          <cell r="S1347"/>
          <cell r="T1347"/>
          <cell r="U1347"/>
          <cell r="V1347"/>
          <cell r="W1347"/>
          <cell r="X1347"/>
          <cell r="Y1347"/>
          <cell r="Z1347"/>
          <cell r="AA1347"/>
          <cell r="AB1347"/>
          <cell r="AC1347"/>
          <cell r="AD1347"/>
        </row>
        <row r="1348">
          <cell r="P1348">
            <v>999999999</v>
          </cell>
          <cell r="Q1348"/>
          <cell r="R1348"/>
          <cell r="S1348"/>
          <cell r="T1348"/>
          <cell r="U1348"/>
          <cell r="V1348"/>
          <cell r="W1348"/>
          <cell r="X1348"/>
          <cell r="Y1348"/>
          <cell r="Z1348"/>
          <cell r="AA1348"/>
          <cell r="AB1348"/>
          <cell r="AC1348"/>
          <cell r="AD1348"/>
        </row>
        <row r="1349">
          <cell r="P1349">
            <v>999999999</v>
          </cell>
          <cell r="Q1349"/>
          <cell r="R1349"/>
          <cell r="S1349"/>
          <cell r="T1349"/>
          <cell r="U1349"/>
          <cell r="V1349"/>
          <cell r="W1349"/>
          <cell r="X1349"/>
          <cell r="Y1349"/>
          <cell r="Z1349"/>
          <cell r="AA1349"/>
          <cell r="AB1349"/>
          <cell r="AC1349"/>
          <cell r="AD1349"/>
        </row>
        <row r="1350">
          <cell r="P1350">
            <v>999999999</v>
          </cell>
          <cell r="Q1350"/>
          <cell r="R1350"/>
          <cell r="S1350"/>
          <cell r="T1350"/>
          <cell r="U1350"/>
          <cell r="V1350"/>
          <cell r="W1350"/>
          <cell r="X1350"/>
          <cell r="Y1350"/>
          <cell r="Z1350"/>
          <cell r="AA1350"/>
          <cell r="AB1350"/>
          <cell r="AC1350"/>
          <cell r="AD1350"/>
        </row>
        <row r="1351">
          <cell r="P1351">
            <v>999999999</v>
          </cell>
          <cell r="Q1351"/>
          <cell r="R1351"/>
          <cell r="S1351"/>
          <cell r="T1351"/>
          <cell r="U1351"/>
          <cell r="V1351"/>
          <cell r="W1351"/>
          <cell r="X1351"/>
          <cell r="Y1351"/>
          <cell r="Z1351"/>
          <cell r="AA1351"/>
          <cell r="AB1351"/>
          <cell r="AC1351"/>
          <cell r="AD1351"/>
        </row>
        <row r="1352">
          <cell r="P1352">
            <v>999999999</v>
          </cell>
          <cell r="Q1352"/>
          <cell r="R1352"/>
          <cell r="S1352"/>
          <cell r="T1352"/>
          <cell r="U1352"/>
          <cell r="V1352"/>
          <cell r="W1352"/>
          <cell r="X1352"/>
          <cell r="Y1352"/>
          <cell r="Z1352"/>
          <cell r="AA1352"/>
          <cell r="AB1352"/>
          <cell r="AC1352"/>
          <cell r="AD1352"/>
        </row>
        <row r="1353">
          <cell r="P1353">
            <v>999999999</v>
          </cell>
          <cell r="Q1353"/>
          <cell r="R1353"/>
          <cell r="S1353"/>
          <cell r="T1353"/>
          <cell r="U1353"/>
          <cell r="V1353"/>
          <cell r="W1353"/>
          <cell r="X1353"/>
          <cell r="Y1353"/>
          <cell r="Z1353"/>
          <cell r="AA1353"/>
          <cell r="AB1353"/>
          <cell r="AC1353"/>
          <cell r="AD1353"/>
        </row>
        <row r="1354">
          <cell r="P1354">
            <v>999999999</v>
          </cell>
          <cell r="Q1354"/>
          <cell r="R1354"/>
          <cell r="S1354"/>
          <cell r="T1354"/>
          <cell r="U1354"/>
          <cell r="V1354"/>
          <cell r="W1354"/>
          <cell r="X1354"/>
          <cell r="Y1354"/>
          <cell r="Z1354"/>
          <cell r="AA1354"/>
          <cell r="AB1354"/>
          <cell r="AC1354"/>
          <cell r="AD1354"/>
        </row>
        <row r="1355">
          <cell r="P1355">
            <v>999999999</v>
          </cell>
          <cell r="Q1355"/>
          <cell r="R1355"/>
          <cell r="S1355"/>
          <cell r="T1355"/>
          <cell r="U1355"/>
          <cell r="V1355"/>
          <cell r="W1355"/>
          <cell r="X1355"/>
          <cell r="Y1355"/>
          <cell r="Z1355"/>
          <cell r="AA1355"/>
          <cell r="AB1355"/>
          <cell r="AC1355"/>
          <cell r="AD1355"/>
        </row>
        <row r="1356">
          <cell r="P1356">
            <v>999999999</v>
          </cell>
          <cell r="Q1356"/>
          <cell r="R1356"/>
          <cell r="S1356"/>
          <cell r="T1356"/>
          <cell r="U1356"/>
          <cell r="V1356"/>
          <cell r="W1356"/>
          <cell r="X1356"/>
          <cell r="Y1356"/>
          <cell r="Z1356"/>
          <cell r="AA1356"/>
          <cell r="AB1356"/>
          <cell r="AC1356"/>
          <cell r="AD1356"/>
        </row>
        <row r="1357">
          <cell r="P1357">
            <v>999999999</v>
          </cell>
          <cell r="Q1357"/>
          <cell r="R1357"/>
          <cell r="S1357"/>
          <cell r="T1357"/>
          <cell r="U1357"/>
          <cell r="V1357"/>
          <cell r="W1357"/>
          <cell r="X1357"/>
          <cell r="Y1357"/>
          <cell r="Z1357"/>
          <cell r="AA1357"/>
          <cell r="AB1357"/>
          <cell r="AC1357"/>
          <cell r="AD1357"/>
        </row>
        <row r="1358">
          <cell r="P1358">
            <v>999999999</v>
          </cell>
          <cell r="Q1358"/>
          <cell r="R1358"/>
          <cell r="S1358"/>
          <cell r="T1358"/>
          <cell r="U1358"/>
          <cell r="V1358"/>
          <cell r="W1358"/>
          <cell r="X1358"/>
          <cell r="Y1358"/>
          <cell r="Z1358"/>
          <cell r="AA1358"/>
          <cell r="AB1358"/>
          <cell r="AC1358"/>
          <cell r="AD1358"/>
        </row>
        <row r="1359">
          <cell r="P1359">
            <v>999999999</v>
          </cell>
          <cell r="Q1359"/>
          <cell r="R1359"/>
          <cell r="S1359"/>
          <cell r="T1359"/>
          <cell r="U1359"/>
          <cell r="V1359"/>
          <cell r="W1359"/>
          <cell r="X1359"/>
          <cell r="Y1359"/>
          <cell r="Z1359"/>
          <cell r="AA1359"/>
          <cell r="AB1359"/>
          <cell r="AC1359"/>
          <cell r="AD1359"/>
        </row>
        <row r="1360">
          <cell r="P1360">
            <v>999999999</v>
          </cell>
          <cell r="Q1360"/>
          <cell r="R1360"/>
          <cell r="S1360"/>
          <cell r="T1360"/>
          <cell r="U1360"/>
          <cell r="V1360"/>
          <cell r="W1360"/>
          <cell r="X1360"/>
          <cell r="Y1360"/>
          <cell r="Z1360"/>
          <cell r="AA1360"/>
          <cell r="AB1360"/>
          <cell r="AC1360"/>
          <cell r="AD1360"/>
        </row>
        <row r="1361">
          <cell r="P1361">
            <v>999999999</v>
          </cell>
          <cell r="Q1361"/>
          <cell r="R1361"/>
          <cell r="S1361"/>
          <cell r="T1361"/>
          <cell r="U1361"/>
          <cell r="V1361"/>
          <cell r="W1361"/>
          <cell r="X1361"/>
          <cell r="Y1361"/>
          <cell r="Z1361"/>
          <cell r="AA1361"/>
          <cell r="AB1361"/>
          <cell r="AC1361"/>
          <cell r="AD1361"/>
        </row>
        <row r="1362">
          <cell r="P1362">
            <v>999999999</v>
          </cell>
          <cell r="Q1362"/>
          <cell r="R1362"/>
          <cell r="S1362"/>
          <cell r="T1362"/>
          <cell r="U1362"/>
          <cell r="V1362"/>
          <cell r="W1362"/>
          <cell r="X1362"/>
          <cell r="Y1362"/>
          <cell r="Z1362"/>
          <cell r="AA1362"/>
          <cell r="AB1362"/>
          <cell r="AC1362"/>
          <cell r="AD1362"/>
        </row>
        <row r="1363">
          <cell r="P1363">
            <v>999999999</v>
          </cell>
          <cell r="Q1363"/>
          <cell r="R1363"/>
          <cell r="S1363"/>
          <cell r="T1363"/>
          <cell r="U1363"/>
          <cell r="V1363"/>
          <cell r="W1363"/>
          <cell r="X1363"/>
          <cell r="Y1363"/>
          <cell r="Z1363"/>
          <cell r="AA1363"/>
          <cell r="AB1363"/>
          <cell r="AC1363"/>
          <cell r="AD1363"/>
        </row>
        <row r="1364">
          <cell r="P1364">
            <v>999999999</v>
          </cell>
          <cell r="Q1364"/>
          <cell r="R1364"/>
          <cell r="S1364"/>
          <cell r="T1364"/>
          <cell r="U1364"/>
          <cell r="V1364"/>
          <cell r="W1364"/>
          <cell r="X1364"/>
          <cell r="Y1364"/>
          <cell r="Z1364"/>
          <cell r="AA1364"/>
          <cell r="AB1364"/>
          <cell r="AC1364"/>
          <cell r="AD1364"/>
        </row>
        <row r="1365">
          <cell r="P1365">
            <v>999999999</v>
          </cell>
          <cell r="Q1365"/>
          <cell r="R1365"/>
          <cell r="S1365"/>
          <cell r="T1365"/>
          <cell r="U1365"/>
          <cell r="V1365"/>
          <cell r="W1365"/>
          <cell r="X1365"/>
          <cell r="Y1365"/>
          <cell r="Z1365"/>
          <cell r="AA1365"/>
          <cell r="AB1365"/>
          <cell r="AC1365"/>
          <cell r="AD1365"/>
        </row>
        <row r="1366">
          <cell r="P1366">
            <v>999999999</v>
          </cell>
          <cell r="Q1366"/>
          <cell r="R1366"/>
          <cell r="S1366"/>
          <cell r="T1366"/>
          <cell r="U1366"/>
          <cell r="V1366"/>
          <cell r="W1366"/>
          <cell r="X1366"/>
          <cell r="Y1366"/>
          <cell r="Z1366"/>
          <cell r="AA1366"/>
          <cell r="AB1366"/>
          <cell r="AC1366"/>
          <cell r="AD1366"/>
        </row>
        <row r="1367">
          <cell r="P1367">
            <v>999999999</v>
          </cell>
          <cell r="Q1367"/>
          <cell r="R1367"/>
          <cell r="S1367"/>
          <cell r="T1367"/>
          <cell r="U1367"/>
          <cell r="V1367"/>
          <cell r="W1367"/>
          <cell r="X1367"/>
          <cell r="Y1367"/>
          <cell r="Z1367"/>
          <cell r="AA1367"/>
          <cell r="AB1367"/>
          <cell r="AC1367"/>
          <cell r="AD1367"/>
        </row>
        <row r="1368">
          <cell r="P1368">
            <v>999999999</v>
          </cell>
          <cell r="Q1368"/>
          <cell r="R1368"/>
          <cell r="S1368"/>
          <cell r="T1368"/>
          <cell r="U1368"/>
          <cell r="V1368"/>
          <cell r="W1368"/>
          <cell r="X1368"/>
          <cell r="Y1368"/>
          <cell r="Z1368"/>
          <cell r="AA1368"/>
          <cell r="AB1368"/>
          <cell r="AC1368"/>
          <cell r="AD1368"/>
        </row>
        <row r="1369">
          <cell r="P1369">
            <v>999999999</v>
          </cell>
          <cell r="Q1369"/>
          <cell r="R1369"/>
          <cell r="S1369"/>
          <cell r="T1369"/>
          <cell r="U1369"/>
          <cell r="V1369"/>
          <cell r="W1369"/>
          <cell r="X1369"/>
          <cell r="Y1369"/>
          <cell r="Z1369"/>
          <cell r="AA1369"/>
          <cell r="AB1369"/>
          <cell r="AC1369"/>
          <cell r="AD1369"/>
        </row>
        <row r="1370">
          <cell r="P1370">
            <v>999999999</v>
          </cell>
          <cell r="Q1370"/>
          <cell r="R1370"/>
          <cell r="S1370"/>
          <cell r="T1370"/>
          <cell r="U1370"/>
          <cell r="V1370"/>
          <cell r="W1370"/>
          <cell r="X1370"/>
          <cell r="Y1370"/>
          <cell r="Z1370"/>
          <cell r="AA1370"/>
          <cell r="AB1370"/>
          <cell r="AC1370"/>
          <cell r="AD1370"/>
        </row>
        <row r="1371">
          <cell r="P1371">
            <v>999999999</v>
          </cell>
          <cell r="Q1371"/>
          <cell r="R1371"/>
          <cell r="S1371"/>
          <cell r="T1371"/>
          <cell r="U1371"/>
          <cell r="V1371"/>
          <cell r="W1371"/>
          <cell r="X1371"/>
          <cell r="Y1371"/>
          <cell r="Z1371"/>
          <cell r="AA1371"/>
          <cell r="AB1371"/>
          <cell r="AC1371"/>
          <cell r="AD1371"/>
        </row>
        <row r="1372">
          <cell r="P1372">
            <v>999999999</v>
          </cell>
          <cell r="Q1372"/>
          <cell r="R1372"/>
          <cell r="S1372"/>
          <cell r="T1372"/>
          <cell r="U1372"/>
          <cell r="V1372"/>
          <cell r="W1372"/>
          <cell r="X1372"/>
          <cell r="Y1372"/>
          <cell r="Z1372"/>
          <cell r="AA1372"/>
          <cell r="AB1372"/>
          <cell r="AC1372"/>
          <cell r="AD1372"/>
        </row>
        <row r="1373">
          <cell r="P1373">
            <v>999999999</v>
          </cell>
          <cell r="Q1373"/>
          <cell r="R1373"/>
          <cell r="S1373"/>
          <cell r="T1373"/>
          <cell r="U1373"/>
          <cell r="V1373"/>
          <cell r="W1373"/>
          <cell r="X1373"/>
          <cell r="Y1373"/>
          <cell r="Z1373"/>
          <cell r="AA1373"/>
          <cell r="AB1373"/>
          <cell r="AC1373"/>
          <cell r="AD1373"/>
        </row>
        <row r="1374">
          <cell r="P1374">
            <v>999999999</v>
          </cell>
          <cell r="Q1374"/>
          <cell r="R1374"/>
          <cell r="S1374"/>
          <cell r="T1374"/>
          <cell r="U1374"/>
          <cell r="V1374"/>
          <cell r="W1374"/>
          <cell r="X1374"/>
          <cell r="Y1374"/>
          <cell r="Z1374"/>
          <cell r="AA1374"/>
          <cell r="AB1374"/>
          <cell r="AC1374"/>
          <cell r="AD1374"/>
        </row>
        <row r="1375">
          <cell r="P1375">
            <v>999999999</v>
          </cell>
          <cell r="Q1375"/>
          <cell r="R1375"/>
          <cell r="S1375"/>
          <cell r="T1375"/>
          <cell r="U1375"/>
          <cell r="V1375"/>
          <cell r="W1375"/>
          <cell r="X1375"/>
          <cell r="Y1375"/>
          <cell r="Z1375"/>
          <cell r="AA1375"/>
          <cell r="AB1375"/>
          <cell r="AC1375"/>
          <cell r="AD1375"/>
        </row>
        <row r="1376">
          <cell r="P1376">
            <v>999999999</v>
          </cell>
          <cell r="Q1376"/>
          <cell r="R1376"/>
          <cell r="S1376"/>
          <cell r="T1376"/>
          <cell r="U1376"/>
          <cell r="V1376"/>
          <cell r="W1376"/>
          <cell r="X1376"/>
          <cell r="Y1376"/>
          <cell r="Z1376"/>
          <cell r="AA1376"/>
          <cell r="AB1376"/>
          <cell r="AC1376"/>
          <cell r="AD1376"/>
        </row>
        <row r="1377">
          <cell r="P1377">
            <v>999999999</v>
          </cell>
          <cell r="Q1377"/>
          <cell r="R1377"/>
          <cell r="S1377"/>
          <cell r="T1377"/>
          <cell r="U1377"/>
          <cell r="V1377"/>
          <cell r="W1377"/>
          <cell r="X1377"/>
          <cell r="Y1377"/>
          <cell r="Z1377"/>
          <cell r="AA1377"/>
          <cell r="AB1377"/>
          <cell r="AC1377"/>
          <cell r="AD1377"/>
        </row>
        <row r="1378">
          <cell r="P1378">
            <v>999999999</v>
          </cell>
          <cell r="Q1378"/>
          <cell r="R1378"/>
          <cell r="S1378"/>
          <cell r="T1378"/>
          <cell r="U1378"/>
          <cell r="V1378"/>
          <cell r="W1378"/>
          <cell r="X1378"/>
          <cell r="Y1378"/>
          <cell r="Z1378"/>
          <cell r="AA1378"/>
          <cell r="AB1378"/>
          <cell r="AC1378"/>
          <cell r="AD1378"/>
        </row>
        <row r="1379">
          <cell r="P1379">
            <v>999999999</v>
          </cell>
          <cell r="Q1379"/>
          <cell r="R1379"/>
          <cell r="S1379"/>
          <cell r="T1379"/>
          <cell r="U1379"/>
          <cell r="V1379"/>
          <cell r="W1379"/>
          <cell r="X1379"/>
          <cell r="Y1379"/>
          <cell r="Z1379"/>
          <cell r="AA1379"/>
          <cell r="AB1379"/>
          <cell r="AC1379"/>
          <cell r="AD1379"/>
        </row>
        <row r="1380">
          <cell r="P1380">
            <v>999999999</v>
          </cell>
          <cell r="Q1380"/>
          <cell r="R1380"/>
          <cell r="S1380"/>
          <cell r="T1380"/>
          <cell r="U1380"/>
          <cell r="V1380"/>
          <cell r="W1380"/>
          <cell r="X1380"/>
          <cell r="Y1380"/>
          <cell r="Z1380"/>
          <cell r="AA1380"/>
          <cell r="AB1380"/>
          <cell r="AC1380"/>
          <cell r="AD1380"/>
        </row>
        <row r="1381">
          <cell r="P1381">
            <v>999999999</v>
          </cell>
          <cell r="Q1381"/>
          <cell r="R1381"/>
          <cell r="S1381"/>
          <cell r="T1381"/>
          <cell r="U1381"/>
          <cell r="V1381"/>
          <cell r="W1381"/>
          <cell r="X1381"/>
          <cell r="Y1381"/>
          <cell r="Z1381"/>
          <cell r="AA1381"/>
          <cell r="AB1381"/>
          <cell r="AC1381"/>
          <cell r="AD1381"/>
        </row>
        <row r="1382">
          <cell r="P1382">
            <v>999999999</v>
          </cell>
          <cell r="Q1382"/>
          <cell r="R1382"/>
          <cell r="S1382"/>
          <cell r="T1382"/>
          <cell r="U1382"/>
          <cell r="V1382"/>
          <cell r="W1382"/>
          <cell r="X1382"/>
          <cell r="Y1382"/>
          <cell r="Z1382"/>
          <cell r="AA1382"/>
          <cell r="AB1382"/>
          <cell r="AC1382"/>
          <cell r="AD1382"/>
        </row>
        <row r="1383">
          <cell r="P1383">
            <v>999999999</v>
          </cell>
          <cell r="Q1383"/>
          <cell r="R1383"/>
          <cell r="S1383"/>
          <cell r="T1383"/>
          <cell r="U1383"/>
          <cell r="V1383"/>
          <cell r="W1383"/>
          <cell r="X1383"/>
          <cell r="Y1383"/>
          <cell r="Z1383"/>
          <cell r="AA1383"/>
          <cell r="AB1383"/>
          <cell r="AC1383"/>
          <cell r="AD1383"/>
        </row>
        <row r="1384">
          <cell r="P1384">
            <v>999999999</v>
          </cell>
          <cell r="Q1384"/>
          <cell r="R1384"/>
          <cell r="S1384"/>
          <cell r="T1384"/>
          <cell r="U1384"/>
          <cell r="V1384"/>
          <cell r="W1384"/>
          <cell r="X1384"/>
          <cell r="Y1384"/>
          <cell r="Z1384"/>
          <cell r="AA1384"/>
          <cell r="AB1384"/>
          <cell r="AC1384"/>
          <cell r="AD1384"/>
        </row>
        <row r="1385">
          <cell r="P1385">
            <v>999999999</v>
          </cell>
          <cell r="Q1385"/>
          <cell r="R1385"/>
          <cell r="S1385"/>
          <cell r="T1385"/>
          <cell r="U1385"/>
          <cell r="V1385"/>
          <cell r="W1385"/>
          <cell r="X1385"/>
          <cell r="Y1385"/>
          <cell r="Z1385"/>
          <cell r="AA1385"/>
          <cell r="AB1385"/>
          <cell r="AC1385"/>
          <cell r="AD1385"/>
        </row>
        <row r="1386">
          <cell r="P1386">
            <v>999999999</v>
          </cell>
          <cell r="Q1386"/>
          <cell r="R1386"/>
          <cell r="S1386"/>
          <cell r="T1386"/>
          <cell r="U1386"/>
          <cell r="V1386"/>
          <cell r="W1386"/>
          <cell r="X1386"/>
          <cell r="Y1386"/>
          <cell r="Z1386"/>
          <cell r="AA1386"/>
          <cell r="AB1386"/>
          <cell r="AC1386"/>
          <cell r="AD1386"/>
        </row>
        <row r="1387">
          <cell r="P1387">
            <v>999999999</v>
          </cell>
          <cell r="Q1387"/>
          <cell r="R1387"/>
          <cell r="S1387"/>
          <cell r="T1387"/>
          <cell r="U1387"/>
          <cell r="V1387"/>
          <cell r="W1387"/>
          <cell r="X1387"/>
          <cell r="Y1387"/>
          <cell r="Z1387"/>
          <cell r="AA1387"/>
          <cell r="AB1387"/>
          <cell r="AC1387"/>
          <cell r="AD1387"/>
        </row>
        <row r="1388">
          <cell r="P1388">
            <v>999999999</v>
          </cell>
          <cell r="Q1388"/>
          <cell r="R1388"/>
          <cell r="S1388"/>
          <cell r="T1388"/>
          <cell r="U1388"/>
          <cell r="V1388"/>
          <cell r="W1388"/>
          <cell r="X1388"/>
          <cell r="Y1388"/>
          <cell r="Z1388"/>
          <cell r="AA1388"/>
          <cell r="AB1388"/>
          <cell r="AC1388"/>
          <cell r="AD1388"/>
        </row>
        <row r="1389">
          <cell r="P1389">
            <v>999999999</v>
          </cell>
          <cell r="Q1389"/>
          <cell r="R1389"/>
          <cell r="S1389"/>
          <cell r="T1389"/>
          <cell r="U1389"/>
          <cell r="V1389"/>
          <cell r="W1389"/>
          <cell r="X1389"/>
          <cell r="Y1389"/>
          <cell r="Z1389"/>
          <cell r="AA1389"/>
          <cell r="AB1389"/>
          <cell r="AC1389"/>
          <cell r="AD1389"/>
        </row>
        <row r="1390">
          <cell r="P1390">
            <v>999999999</v>
          </cell>
          <cell r="Q1390"/>
          <cell r="R1390"/>
          <cell r="S1390"/>
          <cell r="T1390"/>
          <cell r="U1390"/>
          <cell r="V1390"/>
          <cell r="W1390"/>
          <cell r="X1390"/>
          <cell r="Y1390"/>
          <cell r="Z1390"/>
          <cell r="AA1390"/>
          <cell r="AB1390"/>
          <cell r="AC1390"/>
          <cell r="AD1390"/>
        </row>
        <row r="1391">
          <cell r="P1391">
            <v>999999999</v>
          </cell>
          <cell r="Q1391"/>
          <cell r="R1391"/>
          <cell r="S1391"/>
          <cell r="T1391"/>
          <cell r="U1391"/>
          <cell r="V1391"/>
          <cell r="W1391"/>
          <cell r="X1391"/>
          <cell r="Y1391"/>
          <cell r="Z1391"/>
          <cell r="AA1391"/>
          <cell r="AB1391"/>
          <cell r="AC1391"/>
          <cell r="AD1391"/>
        </row>
        <row r="1392">
          <cell r="P1392">
            <v>999999999</v>
          </cell>
          <cell r="Q1392"/>
          <cell r="R1392"/>
          <cell r="S1392"/>
          <cell r="T1392"/>
          <cell r="U1392"/>
          <cell r="V1392"/>
          <cell r="W1392"/>
          <cell r="X1392"/>
          <cell r="Y1392"/>
          <cell r="Z1392"/>
          <cell r="AA1392"/>
          <cell r="AB1392"/>
          <cell r="AC1392"/>
          <cell r="AD1392"/>
        </row>
        <row r="1393">
          <cell r="P1393">
            <v>999999999</v>
          </cell>
          <cell r="Q1393"/>
          <cell r="R1393"/>
          <cell r="S1393"/>
          <cell r="T1393"/>
          <cell r="U1393"/>
          <cell r="V1393"/>
          <cell r="W1393"/>
          <cell r="X1393"/>
          <cell r="Y1393"/>
          <cell r="Z1393"/>
          <cell r="AA1393"/>
          <cell r="AB1393"/>
          <cell r="AC1393"/>
          <cell r="AD1393"/>
        </row>
        <row r="1394">
          <cell r="P1394">
            <v>999999999</v>
          </cell>
          <cell r="Q1394"/>
          <cell r="R1394"/>
          <cell r="S1394"/>
          <cell r="T1394"/>
          <cell r="U1394"/>
          <cell r="V1394"/>
          <cell r="W1394"/>
          <cell r="X1394"/>
          <cell r="Y1394"/>
          <cell r="Z1394"/>
          <cell r="AA1394"/>
          <cell r="AB1394"/>
          <cell r="AC1394"/>
          <cell r="AD1394"/>
        </row>
        <row r="1395">
          <cell r="P1395">
            <v>999999999</v>
          </cell>
          <cell r="Q1395"/>
          <cell r="R1395"/>
          <cell r="S1395"/>
          <cell r="T1395"/>
          <cell r="U1395"/>
          <cell r="V1395"/>
          <cell r="W1395"/>
          <cell r="X1395"/>
          <cell r="Y1395"/>
          <cell r="Z1395"/>
          <cell r="AA1395"/>
          <cell r="AB1395"/>
          <cell r="AC1395"/>
          <cell r="AD1395"/>
        </row>
        <row r="1396">
          <cell r="P1396">
            <v>999999999</v>
          </cell>
          <cell r="Q1396"/>
          <cell r="R1396"/>
          <cell r="S1396"/>
          <cell r="T1396"/>
          <cell r="U1396"/>
          <cell r="V1396"/>
          <cell r="W1396"/>
          <cell r="X1396"/>
          <cell r="Y1396"/>
          <cell r="Z1396"/>
          <cell r="AA1396"/>
          <cell r="AB1396"/>
          <cell r="AC1396"/>
          <cell r="AD1396"/>
        </row>
        <row r="1397">
          <cell r="P1397">
            <v>999999999</v>
          </cell>
          <cell r="Q1397"/>
          <cell r="R1397"/>
          <cell r="S1397"/>
          <cell r="T1397"/>
          <cell r="U1397"/>
          <cell r="V1397"/>
          <cell r="W1397"/>
          <cell r="X1397"/>
          <cell r="Y1397"/>
          <cell r="Z1397"/>
          <cell r="AA1397"/>
          <cell r="AB1397"/>
          <cell r="AC1397"/>
          <cell r="AD1397"/>
        </row>
        <row r="1398">
          <cell r="P1398">
            <v>999999999</v>
          </cell>
          <cell r="Q1398"/>
          <cell r="R1398"/>
          <cell r="S1398"/>
          <cell r="T1398"/>
          <cell r="U1398"/>
          <cell r="V1398"/>
          <cell r="W1398"/>
          <cell r="X1398"/>
          <cell r="Y1398"/>
          <cell r="Z1398"/>
          <cell r="AA1398"/>
          <cell r="AB1398"/>
          <cell r="AC1398"/>
          <cell r="AD1398"/>
        </row>
        <row r="1399">
          <cell r="P1399">
            <v>999999999</v>
          </cell>
          <cell r="Q1399"/>
          <cell r="R1399"/>
          <cell r="S1399"/>
          <cell r="T1399"/>
          <cell r="U1399"/>
          <cell r="V1399"/>
          <cell r="W1399"/>
          <cell r="X1399"/>
          <cell r="Y1399"/>
          <cell r="Z1399"/>
          <cell r="AA1399"/>
          <cell r="AB1399"/>
          <cell r="AC1399"/>
          <cell r="AD1399"/>
        </row>
        <row r="1400">
          <cell r="P1400">
            <v>999999999</v>
          </cell>
          <cell r="Q1400"/>
          <cell r="R1400"/>
          <cell r="S1400"/>
          <cell r="T1400"/>
          <cell r="U1400"/>
          <cell r="V1400"/>
          <cell r="W1400"/>
          <cell r="X1400"/>
          <cell r="Y1400"/>
          <cell r="Z1400"/>
          <cell r="AA1400"/>
          <cell r="AB1400"/>
          <cell r="AC1400"/>
          <cell r="AD1400"/>
        </row>
        <row r="1401">
          <cell r="P1401">
            <v>999999999</v>
          </cell>
          <cell r="Q1401"/>
          <cell r="R1401"/>
          <cell r="S1401"/>
          <cell r="T1401"/>
          <cell r="U1401"/>
          <cell r="V1401"/>
          <cell r="W1401"/>
          <cell r="X1401"/>
          <cell r="Y1401"/>
          <cell r="Z1401"/>
          <cell r="AA1401"/>
          <cell r="AB1401"/>
          <cell r="AC1401"/>
          <cell r="AD1401"/>
        </row>
        <row r="1402">
          <cell r="P1402">
            <v>999999999</v>
          </cell>
          <cell r="Q1402"/>
          <cell r="R1402"/>
          <cell r="S1402"/>
          <cell r="T1402"/>
          <cell r="U1402"/>
          <cell r="V1402"/>
          <cell r="W1402"/>
          <cell r="X1402"/>
          <cell r="Y1402"/>
          <cell r="Z1402"/>
          <cell r="AA1402"/>
          <cell r="AB1402"/>
          <cell r="AC1402"/>
          <cell r="AD1402"/>
        </row>
        <row r="1403">
          <cell r="P1403">
            <v>999999999</v>
          </cell>
          <cell r="Q1403"/>
          <cell r="R1403"/>
          <cell r="S1403"/>
          <cell r="T1403"/>
          <cell r="U1403"/>
          <cell r="V1403"/>
          <cell r="W1403"/>
          <cell r="X1403"/>
          <cell r="Y1403"/>
          <cell r="Z1403"/>
          <cell r="AA1403"/>
          <cell r="AB1403"/>
          <cell r="AC1403"/>
          <cell r="AD1403"/>
        </row>
        <row r="1404">
          <cell r="P1404">
            <v>999999999</v>
          </cell>
          <cell r="Q1404"/>
          <cell r="R1404"/>
          <cell r="S1404"/>
          <cell r="T1404"/>
          <cell r="U1404"/>
          <cell r="V1404"/>
          <cell r="W1404"/>
          <cell r="X1404"/>
          <cell r="Y1404"/>
          <cell r="Z1404"/>
          <cell r="AA1404"/>
          <cell r="AB1404"/>
          <cell r="AC1404"/>
          <cell r="AD1404"/>
        </row>
        <row r="1405">
          <cell r="P1405">
            <v>999999999</v>
          </cell>
          <cell r="Q1405"/>
          <cell r="R1405"/>
          <cell r="S1405"/>
          <cell r="T1405"/>
          <cell r="U1405"/>
          <cell r="V1405"/>
          <cell r="W1405"/>
          <cell r="X1405"/>
          <cell r="Y1405"/>
          <cell r="Z1405"/>
          <cell r="AA1405"/>
          <cell r="AB1405"/>
          <cell r="AC1405"/>
          <cell r="AD1405"/>
        </row>
        <row r="1406">
          <cell r="P1406">
            <v>999999999</v>
          </cell>
          <cell r="Q1406"/>
          <cell r="R1406"/>
          <cell r="S1406"/>
          <cell r="T1406"/>
          <cell r="U1406"/>
          <cell r="V1406"/>
          <cell r="W1406"/>
          <cell r="X1406"/>
          <cell r="Y1406"/>
          <cell r="Z1406"/>
          <cell r="AA1406"/>
          <cell r="AB1406"/>
          <cell r="AC1406"/>
          <cell r="AD1406"/>
        </row>
        <row r="1407">
          <cell r="P1407">
            <v>999999999</v>
          </cell>
          <cell r="Q1407"/>
          <cell r="R1407"/>
          <cell r="S1407"/>
          <cell r="T1407"/>
          <cell r="U1407"/>
          <cell r="V1407"/>
          <cell r="W1407"/>
          <cell r="X1407"/>
          <cell r="Y1407"/>
          <cell r="Z1407"/>
          <cell r="AA1407"/>
          <cell r="AB1407"/>
          <cell r="AC1407"/>
          <cell r="AD1407"/>
        </row>
        <row r="1408">
          <cell r="P1408">
            <v>999999999</v>
          </cell>
          <cell r="Q1408"/>
          <cell r="R1408"/>
          <cell r="S1408"/>
          <cell r="T1408"/>
          <cell r="U1408"/>
          <cell r="V1408"/>
          <cell r="W1408"/>
          <cell r="X1408"/>
          <cell r="Y1408"/>
          <cell r="Z1408"/>
          <cell r="AA1408"/>
          <cell r="AB1408"/>
          <cell r="AC1408"/>
          <cell r="AD1408"/>
        </row>
        <row r="1409">
          <cell r="P1409">
            <v>999999999</v>
          </cell>
          <cell r="Q1409"/>
          <cell r="R1409"/>
          <cell r="S1409"/>
          <cell r="T1409"/>
          <cell r="U1409"/>
          <cell r="V1409"/>
          <cell r="W1409"/>
          <cell r="X1409"/>
          <cell r="Y1409"/>
          <cell r="Z1409"/>
          <cell r="AA1409"/>
          <cell r="AB1409"/>
          <cell r="AC1409"/>
          <cell r="AD1409"/>
        </row>
        <row r="1410">
          <cell r="P1410">
            <v>999999999</v>
          </cell>
          <cell r="Q1410"/>
          <cell r="R1410"/>
          <cell r="S1410"/>
          <cell r="T1410"/>
          <cell r="U1410"/>
          <cell r="V1410"/>
          <cell r="W1410"/>
          <cell r="X1410"/>
          <cell r="Y1410"/>
          <cell r="Z1410"/>
          <cell r="AA1410"/>
          <cell r="AB1410"/>
          <cell r="AC1410"/>
          <cell r="AD1410"/>
        </row>
        <row r="1411">
          <cell r="P1411">
            <v>999999999</v>
          </cell>
          <cell r="Q1411"/>
          <cell r="R1411"/>
          <cell r="S1411"/>
          <cell r="T1411"/>
          <cell r="U1411"/>
          <cell r="V1411"/>
          <cell r="W1411"/>
          <cell r="X1411"/>
          <cell r="Y1411"/>
          <cell r="Z1411"/>
          <cell r="AA1411"/>
          <cell r="AB1411"/>
          <cell r="AC1411"/>
          <cell r="AD1411"/>
        </row>
        <row r="1412">
          <cell r="P1412">
            <v>999999999</v>
          </cell>
          <cell r="Q1412"/>
          <cell r="R1412"/>
          <cell r="S1412"/>
          <cell r="T1412"/>
          <cell r="U1412"/>
          <cell r="V1412"/>
          <cell r="W1412"/>
          <cell r="X1412"/>
          <cell r="Y1412"/>
          <cell r="Z1412"/>
          <cell r="AA1412"/>
          <cell r="AB1412"/>
          <cell r="AC1412"/>
          <cell r="AD1412"/>
        </row>
        <row r="1413">
          <cell r="P1413">
            <v>999999999</v>
          </cell>
          <cell r="Q1413"/>
          <cell r="R1413"/>
          <cell r="S1413"/>
          <cell r="T1413"/>
          <cell r="U1413"/>
          <cell r="V1413"/>
          <cell r="W1413"/>
          <cell r="X1413"/>
          <cell r="Y1413"/>
          <cell r="Z1413"/>
          <cell r="AA1413"/>
          <cell r="AB1413"/>
          <cell r="AC1413"/>
          <cell r="AD1413"/>
        </row>
        <row r="1414">
          <cell r="P1414">
            <v>999999999</v>
          </cell>
          <cell r="Q1414"/>
          <cell r="R1414"/>
          <cell r="S1414"/>
          <cell r="T1414"/>
          <cell r="U1414"/>
          <cell r="V1414"/>
          <cell r="W1414"/>
          <cell r="X1414"/>
          <cell r="Y1414"/>
          <cell r="Z1414"/>
          <cell r="AA1414"/>
          <cell r="AB1414"/>
          <cell r="AC1414"/>
          <cell r="AD1414"/>
        </row>
        <row r="1415">
          <cell r="P1415">
            <v>999999999</v>
          </cell>
          <cell r="Q1415"/>
          <cell r="R1415"/>
          <cell r="S1415"/>
          <cell r="T1415"/>
          <cell r="U1415"/>
          <cell r="V1415"/>
          <cell r="W1415"/>
          <cell r="X1415"/>
          <cell r="Y1415"/>
          <cell r="Z1415"/>
          <cell r="AA1415"/>
          <cell r="AB1415"/>
          <cell r="AC1415"/>
          <cell r="AD1415"/>
        </row>
        <row r="1416">
          <cell r="P1416">
            <v>999999999</v>
          </cell>
          <cell r="Q1416"/>
          <cell r="R1416"/>
          <cell r="S1416"/>
          <cell r="T1416"/>
          <cell r="U1416"/>
          <cell r="V1416"/>
          <cell r="W1416"/>
          <cell r="X1416"/>
          <cell r="Y1416"/>
          <cell r="Z1416"/>
          <cell r="AA1416"/>
          <cell r="AB1416"/>
          <cell r="AC1416"/>
          <cell r="AD1416"/>
        </row>
        <row r="1417">
          <cell r="P1417">
            <v>999999999</v>
          </cell>
          <cell r="Q1417"/>
          <cell r="R1417"/>
          <cell r="S1417"/>
          <cell r="T1417"/>
          <cell r="U1417"/>
          <cell r="V1417"/>
          <cell r="W1417"/>
          <cell r="X1417"/>
          <cell r="Y1417"/>
          <cell r="Z1417"/>
          <cell r="AA1417"/>
          <cell r="AB1417"/>
          <cell r="AC1417"/>
          <cell r="AD1417"/>
        </row>
        <row r="1418">
          <cell r="P1418">
            <v>999999999</v>
          </cell>
          <cell r="Q1418"/>
          <cell r="R1418"/>
          <cell r="S1418"/>
          <cell r="T1418"/>
          <cell r="U1418"/>
          <cell r="V1418"/>
          <cell r="W1418"/>
          <cell r="X1418"/>
          <cell r="Y1418"/>
          <cell r="Z1418"/>
          <cell r="AA1418"/>
          <cell r="AB1418"/>
          <cell r="AC1418"/>
          <cell r="AD1418"/>
        </row>
        <row r="1419">
          <cell r="P1419">
            <v>999999999</v>
          </cell>
          <cell r="Q1419"/>
          <cell r="R1419"/>
          <cell r="S1419"/>
          <cell r="T1419"/>
          <cell r="U1419"/>
          <cell r="V1419"/>
          <cell r="W1419"/>
          <cell r="X1419"/>
          <cell r="Y1419"/>
          <cell r="Z1419"/>
          <cell r="AA1419"/>
          <cell r="AB1419"/>
          <cell r="AC1419"/>
          <cell r="AD1419"/>
        </row>
        <row r="1420">
          <cell r="P1420">
            <v>999999999</v>
          </cell>
          <cell r="Q1420"/>
          <cell r="R1420"/>
          <cell r="S1420"/>
          <cell r="T1420"/>
          <cell r="U1420"/>
          <cell r="V1420"/>
          <cell r="W1420"/>
          <cell r="X1420"/>
          <cell r="Y1420"/>
          <cell r="Z1420"/>
          <cell r="AA1420"/>
          <cell r="AB1420"/>
          <cell r="AC1420"/>
          <cell r="AD1420"/>
        </row>
        <row r="1421">
          <cell r="P1421">
            <v>999999999</v>
          </cell>
          <cell r="Q1421"/>
          <cell r="R1421"/>
          <cell r="S1421"/>
          <cell r="T1421"/>
          <cell r="U1421"/>
          <cell r="V1421"/>
          <cell r="W1421"/>
          <cell r="X1421"/>
          <cell r="Y1421"/>
          <cell r="Z1421"/>
          <cell r="AA1421"/>
          <cell r="AB1421"/>
          <cell r="AC1421"/>
          <cell r="AD1421"/>
        </row>
        <row r="1422">
          <cell r="P1422">
            <v>999999999</v>
          </cell>
          <cell r="Q1422"/>
          <cell r="R1422"/>
          <cell r="S1422"/>
          <cell r="T1422"/>
          <cell r="U1422"/>
          <cell r="V1422"/>
          <cell r="W1422"/>
          <cell r="X1422"/>
          <cell r="Y1422"/>
          <cell r="Z1422"/>
          <cell r="AA1422"/>
          <cell r="AB1422"/>
          <cell r="AC1422"/>
          <cell r="AD1422"/>
        </row>
        <row r="1423">
          <cell r="P1423">
            <v>999999999</v>
          </cell>
          <cell r="Q1423"/>
          <cell r="R1423"/>
          <cell r="S1423"/>
          <cell r="T1423"/>
          <cell r="U1423"/>
          <cell r="V1423"/>
          <cell r="W1423"/>
          <cell r="X1423"/>
          <cell r="Y1423"/>
          <cell r="Z1423"/>
          <cell r="AA1423"/>
          <cell r="AB1423"/>
          <cell r="AC1423"/>
          <cell r="AD1423"/>
        </row>
        <row r="1424">
          <cell r="P1424">
            <v>999999999</v>
          </cell>
          <cell r="Q1424"/>
          <cell r="R1424"/>
          <cell r="S1424"/>
          <cell r="T1424"/>
          <cell r="U1424"/>
          <cell r="V1424"/>
          <cell r="W1424"/>
          <cell r="X1424"/>
          <cell r="Y1424"/>
          <cell r="Z1424"/>
          <cell r="AA1424"/>
          <cell r="AB1424"/>
          <cell r="AC1424"/>
          <cell r="AD1424"/>
        </row>
        <row r="1425">
          <cell r="P1425">
            <v>999999999</v>
          </cell>
          <cell r="Q1425"/>
          <cell r="R1425"/>
          <cell r="S1425"/>
          <cell r="T1425"/>
          <cell r="U1425"/>
          <cell r="V1425"/>
          <cell r="W1425"/>
          <cell r="X1425"/>
          <cell r="Y1425"/>
          <cell r="Z1425"/>
          <cell r="AA1425"/>
          <cell r="AB1425"/>
          <cell r="AC1425"/>
          <cell r="AD1425"/>
        </row>
        <row r="1426">
          <cell r="P1426">
            <v>999999999</v>
          </cell>
          <cell r="Q1426"/>
          <cell r="R1426"/>
          <cell r="S1426"/>
          <cell r="T1426"/>
          <cell r="U1426"/>
          <cell r="V1426"/>
          <cell r="W1426"/>
          <cell r="X1426"/>
          <cell r="Y1426"/>
          <cell r="Z1426"/>
          <cell r="AA1426"/>
          <cell r="AB1426"/>
          <cell r="AC1426"/>
          <cell r="AD1426"/>
        </row>
        <row r="1427">
          <cell r="P1427">
            <v>999999999</v>
          </cell>
          <cell r="Q1427"/>
          <cell r="R1427"/>
          <cell r="S1427"/>
          <cell r="T1427"/>
          <cell r="U1427"/>
          <cell r="V1427"/>
          <cell r="W1427"/>
          <cell r="X1427"/>
          <cell r="Y1427"/>
          <cell r="Z1427"/>
          <cell r="AA1427"/>
          <cell r="AB1427"/>
          <cell r="AC1427"/>
          <cell r="AD1427"/>
        </row>
        <row r="1428">
          <cell r="P1428">
            <v>999999999</v>
          </cell>
          <cell r="Q1428"/>
          <cell r="R1428"/>
          <cell r="S1428"/>
          <cell r="T1428"/>
          <cell r="U1428"/>
          <cell r="V1428"/>
          <cell r="W1428"/>
          <cell r="X1428"/>
          <cell r="Y1428"/>
          <cell r="Z1428"/>
          <cell r="AA1428"/>
          <cell r="AB1428"/>
          <cell r="AC1428"/>
          <cell r="AD1428"/>
        </row>
        <row r="1429">
          <cell r="P1429">
            <v>999999999</v>
          </cell>
          <cell r="Q1429"/>
          <cell r="R1429"/>
          <cell r="S1429"/>
          <cell r="T1429"/>
          <cell r="U1429"/>
          <cell r="V1429"/>
          <cell r="W1429"/>
          <cell r="X1429"/>
          <cell r="Y1429"/>
          <cell r="Z1429"/>
          <cell r="AA1429"/>
          <cell r="AB1429"/>
          <cell r="AC1429"/>
          <cell r="AD1429"/>
        </row>
        <row r="1430">
          <cell r="P1430">
            <v>999999999</v>
          </cell>
          <cell r="Q1430"/>
          <cell r="R1430"/>
          <cell r="S1430"/>
          <cell r="T1430"/>
          <cell r="U1430"/>
          <cell r="V1430"/>
          <cell r="W1430"/>
          <cell r="X1430"/>
          <cell r="Y1430"/>
          <cell r="Z1430"/>
          <cell r="AA1430"/>
          <cell r="AB1430"/>
          <cell r="AC1430"/>
          <cell r="AD1430"/>
        </row>
        <row r="1431">
          <cell r="P1431">
            <v>999999999</v>
          </cell>
          <cell r="Q1431"/>
          <cell r="R1431"/>
          <cell r="S1431"/>
          <cell r="T1431"/>
          <cell r="U1431"/>
          <cell r="V1431"/>
          <cell r="W1431"/>
          <cell r="X1431"/>
          <cell r="Y1431"/>
          <cell r="Z1431"/>
          <cell r="AA1431"/>
          <cell r="AB1431"/>
          <cell r="AC1431"/>
          <cell r="AD1431"/>
        </row>
        <row r="1432">
          <cell r="P1432">
            <v>999999999</v>
          </cell>
          <cell r="Q1432"/>
          <cell r="R1432"/>
          <cell r="S1432"/>
          <cell r="T1432"/>
          <cell r="U1432"/>
          <cell r="V1432"/>
          <cell r="W1432"/>
          <cell r="X1432"/>
          <cell r="Y1432"/>
          <cell r="Z1432"/>
          <cell r="AA1432"/>
          <cell r="AB1432"/>
          <cell r="AC1432"/>
          <cell r="AD1432"/>
        </row>
        <row r="1433">
          <cell r="P1433">
            <v>999999999</v>
          </cell>
          <cell r="Q1433"/>
          <cell r="R1433"/>
          <cell r="S1433"/>
          <cell r="T1433"/>
          <cell r="U1433"/>
          <cell r="V1433"/>
          <cell r="W1433"/>
          <cell r="X1433"/>
          <cell r="Y1433"/>
          <cell r="Z1433"/>
          <cell r="AA1433"/>
          <cell r="AB1433"/>
          <cell r="AC1433"/>
          <cell r="AD1433"/>
        </row>
        <row r="1434">
          <cell r="P1434">
            <v>999999999</v>
          </cell>
          <cell r="Q1434"/>
          <cell r="R1434"/>
          <cell r="S1434"/>
          <cell r="T1434"/>
          <cell r="U1434"/>
          <cell r="V1434"/>
          <cell r="W1434"/>
          <cell r="X1434"/>
          <cell r="Y1434"/>
          <cell r="Z1434"/>
          <cell r="AA1434"/>
          <cell r="AB1434"/>
          <cell r="AC1434"/>
          <cell r="AD1434"/>
        </row>
        <row r="1435">
          <cell r="P1435">
            <v>999999999</v>
          </cell>
          <cell r="Q1435"/>
          <cell r="R1435"/>
          <cell r="S1435"/>
          <cell r="T1435"/>
          <cell r="U1435"/>
          <cell r="V1435"/>
          <cell r="W1435"/>
          <cell r="X1435"/>
          <cell r="Y1435"/>
          <cell r="Z1435"/>
          <cell r="AA1435"/>
          <cell r="AB1435"/>
          <cell r="AC1435"/>
          <cell r="AD1435"/>
        </row>
        <row r="1436">
          <cell r="P1436">
            <v>999999999</v>
          </cell>
          <cell r="Q1436"/>
          <cell r="R1436"/>
          <cell r="S1436"/>
          <cell r="T1436"/>
          <cell r="U1436"/>
          <cell r="V1436"/>
          <cell r="W1436"/>
          <cell r="X1436"/>
          <cell r="Y1436"/>
          <cell r="Z1436"/>
          <cell r="AA1436"/>
          <cell r="AB1436"/>
          <cell r="AC1436"/>
          <cell r="AD1436"/>
        </row>
        <row r="1437">
          <cell r="P1437">
            <v>999999999</v>
          </cell>
          <cell r="Q1437"/>
          <cell r="R1437"/>
          <cell r="S1437"/>
          <cell r="T1437"/>
          <cell r="U1437"/>
          <cell r="V1437"/>
          <cell r="W1437"/>
          <cell r="X1437"/>
          <cell r="Y1437"/>
          <cell r="Z1437"/>
          <cell r="AA1437"/>
          <cell r="AB1437"/>
          <cell r="AC1437"/>
          <cell r="AD1437"/>
        </row>
        <row r="1438">
          <cell r="P1438">
            <v>999999999</v>
          </cell>
          <cell r="Q1438"/>
          <cell r="R1438"/>
          <cell r="S1438"/>
          <cell r="T1438"/>
          <cell r="U1438"/>
          <cell r="V1438"/>
          <cell r="W1438"/>
          <cell r="X1438"/>
          <cell r="Y1438"/>
          <cell r="Z1438"/>
          <cell r="AA1438"/>
          <cell r="AB1438"/>
          <cell r="AC1438"/>
          <cell r="AD1438"/>
        </row>
        <row r="1439">
          <cell r="P1439">
            <v>999999999</v>
          </cell>
          <cell r="Q1439"/>
          <cell r="R1439"/>
          <cell r="S1439"/>
          <cell r="T1439"/>
          <cell r="U1439"/>
          <cell r="V1439"/>
          <cell r="W1439"/>
          <cell r="X1439"/>
          <cell r="Y1439"/>
          <cell r="Z1439"/>
          <cell r="AA1439"/>
          <cell r="AB1439"/>
          <cell r="AC1439"/>
          <cell r="AD1439"/>
        </row>
        <row r="1440">
          <cell r="P1440">
            <v>999999999</v>
          </cell>
          <cell r="Q1440"/>
          <cell r="R1440"/>
          <cell r="S1440"/>
          <cell r="T1440"/>
          <cell r="U1440"/>
          <cell r="V1440"/>
          <cell r="W1440"/>
          <cell r="X1440"/>
          <cell r="Y1440"/>
          <cell r="Z1440"/>
          <cell r="AA1440"/>
          <cell r="AB1440"/>
          <cell r="AC1440"/>
          <cell r="AD1440"/>
        </row>
        <row r="1441">
          <cell r="P1441">
            <v>999999999</v>
          </cell>
          <cell r="Q1441"/>
          <cell r="R1441"/>
          <cell r="S1441"/>
          <cell r="T1441"/>
          <cell r="U1441"/>
          <cell r="V1441"/>
          <cell r="W1441"/>
          <cell r="X1441"/>
          <cell r="Y1441"/>
          <cell r="Z1441"/>
          <cell r="AA1441"/>
          <cell r="AB1441"/>
          <cell r="AC1441"/>
          <cell r="AD1441"/>
        </row>
        <row r="1442">
          <cell r="P1442">
            <v>999999999</v>
          </cell>
          <cell r="Q1442"/>
          <cell r="R1442"/>
          <cell r="S1442"/>
          <cell r="T1442"/>
          <cell r="U1442"/>
          <cell r="V1442"/>
          <cell r="W1442"/>
          <cell r="X1442"/>
          <cell r="Y1442"/>
          <cell r="Z1442"/>
          <cell r="AA1442"/>
          <cell r="AB1442"/>
          <cell r="AC1442"/>
          <cell r="AD1442"/>
        </row>
        <row r="1443">
          <cell r="P1443">
            <v>999999999</v>
          </cell>
          <cell r="Q1443"/>
          <cell r="R1443"/>
          <cell r="S1443"/>
          <cell r="T1443"/>
          <cell r="U1443"/>
          <cell r="V1443"/>
          <cell r="W1443"/>
          <cell r="X1443"/>
          <cell r="Y1443"/>
          <cell r="Z1443"/>
          <cell r="AA1443"/>
          <cell r="AB1443"/>
          <cell r="AC1443"/>
          <cell r="AD1443"/>
        </row>
        <row r="1444">
          <cell r="P1444">
            <v>999999999</v>
          </cell>
          <cell r="Q1444"/>
          <cell r="R1444"/>
          <cell r="S1444"/>
          <cell r="T1444"/>
          <cell r="U1444"/>
          <cell r="V1444"/>
          <cell r="W1444"/>
          <cell r="X1444"/>
          <cell r="Y1444"/>
          <cell r="Z1444"/>
          <cell r="AA1444"/>
          <cell r="AB1444"/>
          <cell r="AC1444"/>
          <cell r="AD1444"/>
        </row>
        <row r="1445">
          <cell r="P1445">
            <v>999999999</v>
          </cell>
          <cell r="Q1445"/>
          <cell r="R1445"/>
          <cell r="S1445"/>
          <cell r="T1445"/>
          <cell r="U1445"/>
          <cell r="V1445"/>
          <cell r="W1445"/>
          <cell r="X1445"/>
          <cell r="Y1445"/>
          <cell r="Z1445"/>
          <cell r="AA1445"/>
          <cell r="AB1445"/>
          <cell r="AC1445"/>
          <cell r="AD1445"/>
        </row>
        <row r="1446">
          <cell r="P1446">
            <v>999999999</v>
          </cell>
          <cell r="Q1446"/>
          <cell r="R1446"/>
          <cell r="S1446"/>
          <cell r="T1446"/>
          <cell r="U1446"/>
          <cell r="V1446"/>
          <cell r="W1446"/>
          <cell r="X1446"/>
          <cell r="Y1446"/>
          <cell r="Z1446"/>
          <cell r="AA1446"/>
          <cell r="AB1446"/>
          <cell r="AC1446"/>
          <cell r="AD1446"/>
        </row>
        <row r="1447">
          <cell r="P1447">
            <v>999999999</v>
          </cell>
          <cell r="Q1447"/>
          <cell r="R1447"/>
          <cell r="S1447"/>
          <cell r="T1447"/>
          <cell r="U1447"/>
          <cell r="V1447"/>
          <cell r="W1447"/>
          <cell r="X1447"/>
          <cell r="Y1447"/>
          <cell r="Z1447"/>
          <cell r="AA1447"/>
          <cell r="AB1447"/>
          <cell r="AC1447"/>
          <cell r="AD1447"/>
        </row>
        <row r="1448">
          <cell r="P1448">
            <v>999999999</v>
          </cell>
          <cell r="Q1448"/>
          <cell r="R1448"/>
          <cell r="S1448"/>
          <cell r="T1448"/>
          <cell r="U1448"/>
          <cell r="V1448"/>
          <cell r="W1448"/>
          <cell r="X1448"/>
          <cell r="Y1448"/>
          <cell r="Z1448"/>
          <cell r="AA1448"/>
          <cell r="AB1448"/>
          <cell r="AC1448"/>
          <cell r="AD1448"/>
        </row>
        <row r="1449">
          <cell r="P1449">
            <v>999999999</v>
          </cell>
          <cell r="Q1449"/>
          <cell r="R1449"/>
          <cell r="S1449"/>
          <cell r="T1449"/>
          <cell r="U1449"/>
          <cell r="V1449"/>
          <cell r="W1449"/>
          <cell r="X1449"/>
          <cell r="Y1449"/>
          <cell r="Z1449"/>
          <cell r="AA1449"/>
          <cell r="AB1449"/>
          <cell r="AC1449"/>
          <cell r="AD1449"/>
        </row>
        <row r="1450">
          <cell r="P1450">
            <v>999999999</v>
          </cell>
          <cell r="Q1450"/>
          <cell r="R1450"/>
          <cell r="S1450"/>
          <cell r="T1450"/>
          <cell r="U1450"/>
          <cell r="V1450"/>
          <cell r="W1450"/>
          <cell r="X1450"/>
          <cell r="Y1450"/>
          <cell r="Z1450"/>
          <cell r="AA1450"/>
          <cell r="AB1450"/>
          <cell r="AC1450"/>
          <cell r="AD1450"/>
        </row>
        <row r="1451">
          <cell r="P1451">
            <v>999999999</v>
          </cell>
          <cell r="Q1451"/>
          <cell r="R1451"/>
          <cell r="S1451"/>
          <cell r="T1451"/>
          <cell r="U1451"/>
          <cell r="V1451"/>
          <cell r="W1451"/>
          <cell r="X1451"/>
          <cell r="Y1451"/>
          <cell r="Z1451"/>
          <cell r="AA1451"/>
          <cell r="AB1451"/>
          <cell r="AC1451"/>
          <cell r="AD1451"/>
        </row>
        <row r="1452">
          <cell r="P1452">
            <v>999999999</v>
          </cell>
          <cell r="Q1452"/>
          <cell r="R1452"/>
          <cell r="S1452"/>
          <cell r="T1452"/>
          <cell r="U1452"/>
          <cell r="V1452"/>
          <cell r="W1452"/>
          <cell r="X1452"/>
          <cell r="Y1452"/>
          <cell r="Z1452"/>
          <cell r="AA1452"/>
          <cell r="AB1452"/>
          <cell r="AC1452"/>
          <cell r="AD1452"/>
        </row>
        <row r="1453">
          <cell r="P1453">
            <v>999999999</v>
          </cell>
          <cell r="Q1453"/>
          <cell r="R1453"/>
          <cell r="S1453"/>
          <cell r="T1453"/>
          <cell r="U1453"/>
          <cell r="V1453"/>
          <cell r="W1453"/>
          <cell r="X1453"/>
          <cell r="Y1453"/>
          <cell r="Z1453"/>
          <cell r="AA1453"/>
          <cell r="AB1453"/>
          <cell r="AC1453"/>
          <cell r="AD1453"/>
        </row>
        <row r="1454">
          <cell r="P1454">
            <v>999999999</v>
          </cell>
          <cell r="Q1454"/>
          <cell r="R1454"/>
          <cell r="S1454"/>
          <cell r="T1454"/>
          <cell r="U1454"/>
          <cell r="V1454"/>
          <cell r="W1454"/>
          <cell r="X1454"/>
          <cell r="Y1454"/>
          <cell r="Z1454"/>
          <cell r="AA1454"/>
          <cell r="AB1454"/>
          <cell r="AC1454"/>
          <cell r="AD1454"/>
        </row>
        <row r="1455">
          <cell r="P1455">
            <v>999999999</v>
          </cell>
          <cell r="Q1455"/>
          <cell r="R1455"/>
          <cell r="S1455"/>
          <cell r="T1455"/>
          <cell r="U1455"/>
          <cell r="V1455"/>
          <cell r="W1455"/>
          <cell r="X1455"/>
          <cell r="Y1455"/>
          <cell r="Z1455"/>
          <cell r="AA1455"/>
          <cell r="AB1455"/>
          <cell r="AC1455"/>
          <cell r="AD1455"/>
        </row>
        <row r="1456">
          <cell r="P1456">
            <v>999999999</v>
          </cell>
          <cell r="Q1456"/>
          <cell r="R1456"/>
          <cell r="S1456"/>
          <cell r="T1456"/>
          <cell r="U1456"/>
          <cell r="V1456"/>
          <cell r="W1456"/>
          <cell r="X1456"/>
          <cell r="Y1456"/>
          <cell r="Z1456"/>
          <cell r="AA1456"/>
          <cell r="AB1456"/>
          <cell r="AC1456"/>
          <cell r="AD1456"/>
        </row>
        <row r="1457">
          <cell r="P1457">
            <v>999999999</v>
          </cell>
          <cell r="Q1457"/>
          <cell r="R1457"/>
          <cell r="S1457"/>
          <cell r="T1457"/>
          <cell r="U1457"/>
          <cell r="V1457"/>
          <cell r="W1457"/>
          <cell r="X1457"/>
          <cell r="Y1457"/>
          <cell r="Z1457"/>
          <cell r="AA1457"/>
          <cell r="AB1457"/>
          <cell r="AC1457"/>
          <cell r="AD1457"/>
        </row>
        <row r="1458">
          <cell r="P1458">
            <v>999999999</v>
          </cell>
          <cell r="Q1458"/>
          <cell r="R1458"/>
          <cell r="S1458"/>
          <cell r="T1458"/>
          <cell r="U1458"/>
          <cell r="V1458"/>
          <cell r="W1458"/>
          <cell r="X1458"/>
          <cell r="Y1458"/>
          <cell r="Z1458"/>
          <cell r="AA1458"/>
          <cell r="AB1458"/>
          <cell r="AC1458"/>
          <cell r="AD1458"/>
        </row>
        <row r="1459">
          <cell r="P1459">
            <v>999999999</v>
          </cell>
          <cell r="Q1459"/>
          <cell r="R1459"/>
          <cell r="S1459"/>
          <cell r="T1459"/>
          <cell r="U1459"/>
          <cell r="V1459"/>
          <cell r="W1459"/>
          <cell r="X1459"/>
          <cell r="Y1459"/>
          <cell r="Z1459"/>
          <cell r="AA1459"/>
          <cell r="AB1459"/>
          <cell r="AC1459"/>
          <cell r="AD1459"/>
        </row>
        <row r="1460">
          <cell r="P1460">
            <v>999999999</v>
          </cell>
          <cell r="Q1460"/>
          <cell r="R1460"/>
          <cell r="S1460"/>
          <cell r="T1460"/>
          <cell r="U1460"/>
          <cell r="V1460"/>
          <cell r="W1460"/>
          <cell r="X1460"/>
          <cell r="Y1460"/>
          <cell r="Z1460"/>
          <cell r="AA1460"/>
          <cell r="AB1460"/>
          <cell r="AC1460"/>
          <cell r="AD1460"/>
        </row>
        <row r="1461">
          <cell r="P1461">
            <v>999999999</v>
          </cell>
          <cell r="Q1461"/>
          <cell r="R1461"/>
          <cell r="S1461"/>
          <cell r="T1461"/>
          <cell r="U1461"/>
          <cell r="V1461"/>
          <cell r="W1461"/>
          <cell r="X1461"/>
          <cell r="Y1461"/>
          <cell r="Z1461"/>
          <cell r="AA1461"/>
          <cell r="AB1461"/>
          <cell r="AC1461"/>
          <cell r="AD1461"/>
        </row>
        <row r="1462">
          <cell r="P1462">
            <v>999999999</v>
          </cell>
          <cell r="Q1462"/>
          <cell r="R1462"/>
          <cell r="S1462"/>
          <cell r="T1462"/>
          <cell r="U1462"/>
          <cell r="V1462"/>
          <cell r="W1462"/>
          <cell r="X1462"/>
          <cell r="Y1462"/>
          <cell r="Z1462"/>
          <cell r="AA1462"/>
          <cell r="AB1462"/>
          <cell r="AC1462"/>
          <cell r="AD1462"/>
        </row>
        <row r="1463">
          <cell r="P1463">
            <v>999999999</v>
          </cell>
          <cell r="Q1463"/>
          <cell r="R1463"/>
          <cell r="S1463"/>
          <cell r="T1463"/>
          <cell r="U1463"/>
          <cell r="V1463"/>
          <cell r="W1463"/>
          <cell r="X1463"/>
          <cell r="Y1463"/>
          <cell r="Z1463"/>
          <cell r="AA1463"/>
          <cell r="AB1463"/>
          <cell r="AC1463"/>
          <cell r="AD1463"/>
        </row>
        <row r="1464">
          <cell r="P1464">
            <v>999999999</v>
          </cell>
          <cell r="Q1464"/>
          <cell r="R1464"/>
          <cell r="S1464"/>
          <cell r="T1464"/>
          <cell r="U1464"/>
          <cell r="V1464"/>
          <cell r="W1464"/>
          <cell r="X1464"/>
          <cell r="Y1464"/>
          <cell r="Z1464"/>
          <cell r="AA1464"/>
          <cell r="AB1464"/>
          <cell r="AC1464"/>
          <cell r="AD1464"/>
        </row>
        <row r="1465">
          <cell r="P1465">
            <v>999999999</v>
          </cell>
          <cell r="Q1465"/>
          <cell r="R1465"/>
          <cell r="S1465"/>
          <cell r="T1465"/>
          <cell r="U1465"/>
          <cell r="V1465"/>
          <cell r="W1465"/>
          <cell r="X1465"/>
          <cell r="Y1465"/>
          <cell r="Z1465"/>
          <cell r="AA1465"/>
          <cell r="AB1465"/>
          <cell r="AC1465"/>
          <cell r="AD1465"/>
        </row>
        <row r="1466">
          <cell r="P1466">
            <v>999999999</v>
          </cell>
          <cell r="Q1466"/>
          <cell r="R1466"/>
          <cell r="S1466"/>
          <cell r="T1466"/>
          <cell r="U1466"/>
          <cell r="V1466"/>
          <cell r="W1466"/>
          <cell r="X1466"/>
          <cell r="Y1466"/>
          <cell r="Z1466"/>
          <cell r="AA1466"/>
          <cell r="AB1466"/>
          <cell r="AC1466"/>
          <cell r="AD1466"/>
        </row>
        <row r="1467">
          <cell r="P1467">
            <v>999999999</v>
          </cell>
          <cell r="Q1467"/>
          <cell r="R1467"/>
          <cell r="S1467"/>
          <cell r="T1467"/>
          <cell r="U1467"/>
          <cell r="V1467"/>
          <cell r="W1467"/>
          <cell r="X1467"/>
          <cell r="Y1467"/>
          <cell r="Z1467"/>
          <cell r="AA1467"/>
          <cell r="AB1467"/>
          <cell r="AC1467"/>
          <cell r="AD1467"/>
        </row>
        <row r="1468">
          <cell r="P1468">
            <v>999999999</v>
          </cell>
          <cell r="Q1468"/>
          <cell r="R1468"/>
          <cell r="S1468"/>
          <cell r="T1468"/>
          <cell r="U1468"/>
          <cell r="V1468"/>
          <cell r="W1468"/>
          <cell r="X1468"/>
          <cell r="Y1468"/>
          <cell r="Z1468"/>
          <cell r="AA1468"/>
          <cell r="AB1468"/>
          <cell r="AC1468"/>
          <cell r="AD1468"/>
        </row>
        <row r="1469">
          <cell r="P1469">
            <v>999999999</v>
          </cell>
          <cell r="Q1469"/>
          <cell r="R1469"/>
          <cell r="S1469"/>
          <cell r="T1469"/>
          <cell r="U1469"/>
          <cell r="V1469"/>
          <cell r="W1469"/>
          <cell r="X1469"/>
          <cell r="Y1469"/>
          <cell r="Z1469"/>
          <cell r="AA1469"/>
          <cell r="AB1469"/>
          <cell r="AC1469"/>
          <cell r="AD1469"/>
        </row>
        <row r="1470">
          <cell r="P1470">
            <v>999999999</v>
          </cell>
          <cell r="Q1470"/>
          <cell r="R1470"/>
          <cell r="S1470"/>
          <cell r="T1470"/>
          <cell r="U1470"/>
          <cell r="V1470"/>
          <cell r="W1470"/>
          <cell r="X1470"/>
          <cell r="Y1470"/>
          <cell r="Z1470"/>
          <cell r="AA1470"/>
          <cell r="AB1470"/>
          <cell r="AC1470"/>
          <cell r="AD1470"/>
        </row>
        <row r="1471">
          <cell r="P1471">
            <v>999999999</v>
          </cell>
          <cell r="Q1471"/>
          <cell r="R1471"/>
          <cell r="S1471"/>
          <cell r="T1471"/>
          <cell r="U1471"/>
          <cell r="V1471"/>
          <cell r="W1471"/>
          <cell r="X1471"/>
          <cell r="Y1471"/>
          <cell r="Z1471"/>
          <cell r="AA1471"/>
          <cell r="AB1471"/>
          <cell r="AC1471"/>
          <cell r="AD1471"/>
        </row>
        <row r="1472">
          <cell r="P1472">
            <v>999999999</v>
          </cell>
          <cell r="Q1472"/>
          <cell r="R1472"/>
          <cell r="S1472"/>
          <cell r="T1472"/>
          <cell r="U1472"/>
          <cell r="V1472"/>
          <cell r="W1472"/>
          <cell r="X1472"/>
          <cell r="Y1472"/>
          <cell r="Z1472"/>
          <cell r="AA1472"/>
          <cell r="AB1472"/>
          <cell r="AC1472"/>
          <cell r="AD1472"/>
        </row>
        <row r="1473">
          <cell r="P1473">
            <v>999999999</v>
          </cell>
          <cell r="Q1473"/>
          <cell r="R1473"/>
          <cell r="S1473"/>
          <cell r="T1473"/>
          <cell r="U1473"/>
          <cell r="V1473"/>
          <cell r="W1473"/>
          <cell r="X1473"/>
          <cell r="Y1473"/>
          <cell r="Z1473"/>
          <cell r="AA1473"/>
          <cell r="AB1473"/>
          <cell r="AC1473"/>
          <cell r="AD1473"/>
        </row>
        <row r="1474">
          <cell r="P1474">
            <v>999999999</v>
          </cell>
          <cell r="Q1474"/>
          <cell r="R1474"/>
          <cell r="S1474"/>
          <cell r="T1474"/>
          <cell r="U1474"/>
          <cell r="V1474"/>
          <cell r="W1474"/>
          <cell r="X1474"/>
          <cell r="Y1474"/>
          <cell r="Z1474"/>
          <cell r="AA1474"/>
          <cell r="AB1474"/>
          <cell r="AC1474"/>
          <cell r="AD1474"/>
        </row>
        <row r="1475">
          <cell r="P1475">
            <v>999999999</v>
          </cell>
          <cell r="Q1475"/>
          <cell r="R1475"/>
          <cell r="S1475"/>
          <cell r="T1475"/>
          <cell r="U1475"/>
          <cell r="V1475"/>
          <cell r="W1475"/>
          <cell r="X1475"/>
          <cell r="Y1475"/>
          <cell r="Z1475"/>
          <cell r="AA1475"/>
          <cell r="AB1475"/>
          <cell r="AC1475"/>
          <cell r="AD1475"/>
        </row>
        <row r="1476">
          <cell r="P1476">
            <v>999999999</v>
          </cell>
          <cell r="Q1476"/>
          <cell r="R1476"/>
          <cell r="S1476"/>
          <cell r="T1476"/>
          <cell r="U1476"/>
          <cell r="V1476"/>
          <cell r="W1476"/>
          <cell r="X1476"/>
          <cell r="Y1476"/>
          <cell r="Z1476"/>
          <cell r="AA1476"/>
          <cell r="AB1476"/>
          <cell r="AC1476"/>
          <cell r="AD1476"/>
        </row>
        <row r="1477">
          <cell r="P1477">
            <v>999999999</v>
          </cell>
          <cell r="Q1477"/>
          <cell r="R1477"/>
          <cell r="S1477"/>
          <cell r="T1477"/>
          <cell r="U1477"/>
          <cell r="V1477"/>
          <cell r="W1477"/>
          <cell r="X1477"/>
          <cell r="Y1477"/>
          <cell r="Z1477"/>
          <cell r="AA1477"/>
          <cell r="AB1477"/>
          <cell r="AC1477"/>
          <cell r="AD1477"/>
        </row>
        <row r="1478">
          <cell r="P1478">
            <v>999999999</v>
          </cell>
          <cell r="Q1478"/>
          <cell r="R1478"/>
          <cell r="S1478"/>
          <cell r="T1478"/>
          <cell r="U1478"/>
          <cell r="V1478"/>
          <cell r="W1478"/>
          <cell r="X1478"/>
          <cell r="Y1478"/>
          <cell r="Z1478"/>
          <cell r="AA1478"/>
          <cell r="AB1478"/>
          <cell r="AC1478"/>
          <cell r="AD1478"/>
        </row>
        <row r="1479">
          <cell r="P1479">
            <v>999999999</v>
          </cell>
          <cell r="Q1479"/>
          <cell r="R1479"/>
          <cell r="S1479"/>
          <cell r="T1479"/>
          <cell r="U1479"/>
          <cell r="V1479"/>
          <cell r="W1479"/>
          <cell r="X1479"/>
          <cell r="Y1479"/>
          <cell r="Z1479"/>
          <cell r="AA1479"/>
          <cell r="AB1479"/>
          <cell r="AC1479"/>
          <cell r="AD1479"/>
        </row>
        <row r="1480">
          <cell r="P1480">
            <v>999999999</v>
          </cell>
          <cell r="Q1480"/>
          <cell r="R1480"/>
          <cell r="S1480"/>
          <cell r="T1480"/>
          <cell r="U1480"/>
          <cell r="V1480"/>
          <cell r="W1480"/>
          <cell r="X1480"/>
          <cell r="Y1480"/>
          <cell r="Z1480"/>
          <cell r="AA1480"/>
          <cell r="AB1480"/>
          <cell r="AC1480"/>
          <cell r="AD1480"/>
        </row>
        <row r="1481">
          <cell r="P1481">
            <v>999999999</v>
          </cell>
          <cell r="Q1481"/>
          <cell r="R1481"/>
          <cell r="S1481"/>
          <cell r="T1481"/>
          <cell r="U1481"/>
          <cell r="V1481"/>
          <cell r="W1481"/>
          <cell r="X1481"/>
          <cell r="Y1481"/>
          <cell r="Z1481"/>
          <cell r="AA1481"/>
          <cell r="AB1481"/>
          <cell r="AC1481"/>
          <cell r="AD1481"/>
        </row>
        <row r="1482">
          <cell r="P1482">
            <v>999999999</v>
          </cell>
          <cell r="Q1482"/>
          <cell r="R1482"/>
          <cell r="S1482"/>
          <cell r="T1482"/>
          <cell r="U1482"/>
          <cell r="V1482"/>
          <cell r="W1482"/>
          <cell r="X1482"/>
          <cell r="Y1482"/>
          <cell r="Z1482"/>
          <cell r="AA1482"/>
          <cell r="AB1482"/>
          <cell r="AC1482"/>
          <cell r="AD1482"/>
        </row>
        <row r="1483">
          <cell r="P1483">
            <v>999999999</v>
          </cell>
          <cell r="Q1483"/>
          <cell r="R1483"/>
          <cell r="S1483"/>
          <cell r="T1483"/>
          <cell r="U1483"/>
          <cell r="V1483"/>
          <cell r="W1483"/>
          <cell r="X1483"/>
          <cell r="Y1483"/>
          <cell r="Z1483"/>
          <cell r="AA1483"/>
          <cell r="AB1483"/>
          <cell r="AC1483"/>
          <cell r="AD1483"/>
        </row>
        <row r="1484">
          <cell r="P1484">
            <v>999999999</v>
          </cell>
          <cell r="Q1484"/>
          <cell r="R1484"/>
          <cell r="S1484"/>
          <cell r="T1484"/>
          <cell r="U1484"/>
          <cell r="V1484"/>
          <cell r="W1484"/>
          <cell r="X1484"/>
          <cell r="Y1484"/>
          <cell r="Z1484"/>
          <cell r="AA1484"/>
          <cell r="AB1484"/>
          <cell r="AC1484"/>
          <cell r="AD1484"/>
        </row>
        <row r="1485">
          <cell r="P1485">
            <v>999999999</v>
          </cell>
          <cell r="Q1485"/>
          <cell r="R1485"/>
          <cell r="S1485"/>
          <cell r="T1485"/>
          <cell r="U1485"/>
          <cell r="V1485"/>
          <cell r="W1485"/>
          <cell r="X1485"/>
          <cell r="Y1485"/>
          <cell r="Z1485"/>
          <cell r="AA1485"/>
          <cell r="AB1485"/>
          <cell r="AC1485"/>
          <cell r="AD1485"/>
        </row>
        <row r="1486">
          <cell r="P1486">
            <v>999999999</v>
          </cell>
          <cell r="Q1486"/>
          <cell r="R1486"/>
          <cell r="S1486"/>
          <cell r="T1486"/>
          <cell r="U1486"/>
          <cell r="V1486"/>
          <cell r="W1486"/>
          <cell r="X1486"/>
          <cell r="Y1486"/>
          <cell r="Z1486"/>
          <cell r="AA1486"/>
          <cell r="AB1486"/>
          <cell r="AC1486"/>
          <cell r="AD1486"/>
        </row>
        <row r="1487">
          <cell r="P1487">
            <v>999999999</v>
          </cell>
          <cell r="Q1487"/>
          <cell r="R1487"/>
          <cell r="S1487"/>
          <cell r="T1487"/>
          <cell r="U1487"/>
          <cell r="V1487"/>
          <cell r="W1487"/>
          <cell r="X1487"/>
          <cell r="Y1487"/>
          <cell r="Z1487"/>
          <cell r="AA1487"/>
          <cell r="AB1487"/>
          <cell r="AC1487"/>
          <cell r="AD1487"/>
        </row>
        <row r="1488">
          <cell r="P1488">
            <v>999999999</v>
          </cell>
          <cell r="Q1488"/>
          <cell r="R1488"/>
          <cell r="S1488"/>
          <cell r="T1488"/>
          <cell r="U1488"/>
          <cell r="V1488"/>
          <cell r="W1488"/>
          <cell r="X1488"/>
          <cell r="Y1488"/>
          <cell r="Z1488"/>
          <cell r="AA1488"/>
          <cell r="AB1488"/>
          <cell r="AC1488"/>
          <cell r="AD1488"/>
        </row>
        <row r="1489">
          <cell r="P1489">
            <v>999999999</v>
          </cell>
          <cell r="Q1489"/>
          <cell r="R1489"/>
          <cell r="S1489"/>
          <cell r="T1489"/>
          <cell r="U1489"/>
          <cell r="V1489"/>
          <cell r="W1489"/>
          <cell r="X1489"/>
          <cell r="Y1489"/>
          <cell r="Z1489"/>
          <cell r="AA1489"/>
          <cell r="AB1489"/>
          <cell r="AC1489"/>
          <cell r="AD1489"/>
        </row>
        <row r="1490">
          <cell r="P1490">
            <v>999999999</v>
          </cell>
          <cell r="Q1490"/>
          <cell r="R1490"/>
          <cell r="S1490"/>
          <cell r="T1490"/>
          <cell r="U1490"/>
          <cell r="V1490"/>
          <cell r="W1490"/>
          <cell r="X1490"/>
          <cell r="Y1490"/>
          <cell r="Z1490"/>
          <cell r="AA1490"/>
          <cell r="AB1490"/>
          <cell r="AC1490"/>
          <cell r="AD1490"/>
        </row>
        <row r="1491">
          <cell r="P1491">
            <v>999999999</v>
          </cell>
          <cell r="Q1491"/>
          <cell r="R1491"/>
          <cell r="S1491"/>
          <cell r="T1491"/>
          <cell r="U1491"/>
          <cell r="V1491"/>
          <cell r="W1491"/>
          <cell r="X1491"/>
          <cell r="Y1491"/>
          <cell r="Z1491"/>
          <cell r="AA1491"/>
          <cell r="AB1491"/>
          <cell r="AC1491"/>
          <cell r="AD1491"/>
        </row>
        <row r="1492">
          <cell r="P1492">
            <v>999999999</v>
          </cell>
          <cell r="Q1492"/>
          <cell r="R1492"/>
          <cell r="S1492"/>
          <cell r="T1492"/>
          <cell r="U1492"/>
          <cell r="V1492"/>
          <cell r="W1492"/>
          <cell r="X1492"/>
          <cell r="Y1492"/>
          <cell r="Z1492"/>
          <cell r="AA1492"/>
          <cell r="AB1492"/>
          <cell r="AC1492"/>
          <cell r="AD1492"/>
        </row>
        <row r="1493">
          <cell r="P1493">
            <v>999999999</v>
          </cell>
          <cell r="Q1493"/>
          <cell r="R1493"/>
          <cell r="S1493"/>
          <cell r="T1493"/>
          <cell r="U1493"/>
          <cell r="V1493"/>
          <cell r="W1493"/>
          <cell r="X1493"/>
          <cell r="Y1493"/>
          <cell r="Z1493"/>
          <cell r="AA1493"/>
          <cell r="AB1493"/>
          <cell r="AC1493"/>
          <cell r="AD1493"/>
        </row>
        <row r="1494">
          <cell r="P1494">
            <v>999999999</v>
          </cell>
          <cell r="Q1494"/>
          <cell r="R1494"/>
          <cell r="S1494"/>
          <cell r="T1494"/>
          <cell r="U1494"/>
          <cell r="V1494"/>
          <cell r="W1494"/>
          <cell r="X1494"/>
          <cell r="Y1494"/>
          <cell r="Z1494"/>
          <cell r="AA1494"/>
          <cell r="AB1494"/>
          <cell r="AC1494"/>
          <cell r="AD1494"/>
        </row>
        <row r="1495">
          <cell r="P1495">
            <v>999999999</v>
          </cell>
          <cell r="Q1495"/>
          <cell r="R1495"/>
          <cell r="S1495"/>
          <cell r="T1495"/>
          <cell r="U1495"/>
          <cell r="V1495"/>
          <cell r="W1495"/>
          <cell r="X1495"/>
          <cell r="Y1495"/>
          <cell r="Z1495"/>
          <cell r="AA1495"/>
          <cell r="AB1495"/>
          <cell r="AC1495"/>
          <cell r="AD1495"/>
        </row>
        <row r="1496">
          <cell r="P1496">
            <v>999999999</v>
          </cell>
          <cell r="Q1496"/>
          <cell r="R1496"/>
          <cell r="S1496"/>
          <cell r="T1496"/>
          <cell r="U1496"/>
          <cell r="V1496"/>
          <cell r="W1496"/>
          <cell r="X1496"/>
          <cell r="Y1496"/>
          <cell r="Z1496"/>
          <cell r="AA1496"/>
          <cell r="AB1496"/>
          <cell r="AC1496"/>
          <cell r="AD1496"/>
        </row>
        <row r="1497">
          <cell r="P1497">
            <v>999999999</v>
          </cell>
          <cell r="Q1497"/>
          <cell r="R1497"/>
          <cell r="S1497"/>
          <cell r="T1497"/>
          <cell r="U1497"/>
          <cell r="V1497"/>
          <cell r="W1497"/>
          <cell r="X1497"/>
          <cell r="Y1497"/>
          <cell r="Z1497"/>
          <cell r="AA1497"/>
          <cell r="AB1497"/>
          <cell r="AC1497"/>
          <cell r="AD1497"/>
        </row>
        <row r="1498">
          <cell r="P1498">
            <v>999999999</v>
          </cell>
          <cell r="Q1498"/>
          <cell r="R1498"/>
          <cell r="S1498"/>
          <cell r="T1498"/>
          <cell r="U1498"/>
          <cell r="V1498"/>
          <cell r="W1498"/>
          <cell r="X1498"/>
          <cell r="Y1498"/>
          <cell r="Z1498"/>
          <cell r="AA1498"/>
          <cell r="AB1498"/>
          <cell r="AC1498"/>
          <cell r="AD1498"/>
        </row>
        <row r="1499">
          <cell r="P1499">
            <v>999999999</v>
          </cell>
          <cell r="Q1499"/>
          <cell r="R1499"/>
          <cell r="S1499"/>
          <cell r="T1499"/>
          <cell r="U1499"/>
          <cell r="V1499"/>
          <cell r="W1499"/>
          <cell r="X1499"/>
          <cell r="Y1499"/>
          <cell r="Z1499"/>
          <cell r="AA1499"/>
          <cell r="AB1499"/>
          <cell r="AC1499"/>
          <cell r="AD1499"/>
        </row>
        <row r="1500">
          <cell r="P1500">
            <v>999999999</v>
          </cell>
          <cell r="Q1500"/>
          <cell r="R1500"/>
          <cell r="S1500"/>
          <cell r="T1500"/>
          <cell r="U1500"/>
          <cell r="V1500"/>
          <cell r="W1500"/>
          <cell r="X1500"/>
          <cell r="Y1500"/>
          <cell r="Z1500"/>
          <cell r="AA1500"/>
          <cell r="AB1500"/>
          <cell r="AC1500"/>
          <cell r="AD1500"/>
        </row>
        <row r="1501">
          <cell r="P1501">
            <v>999999999</v>
          </cell>
          <cell r="Q1501"/>
          <cell r="R1501"/>
          <cell r="S1501"/>
          <cell r="T1501"/>
          <cell r="U1501"/>
          <cell r="V1501"/>
          <cell r="W1501"/>
          <cell r="X1501"/>
          <cell r="Y1501"/>
          <cell r="Z1501"/>
          <cell r="AA1501"/>
          <cell r="AB1501"/>
          <cell r="AC1501"/>
          <cell r="AD1501"/>
        </row>
        <row r="1502">
          <cell r="P1502">
            <v>999999999</v>
          </cell>
          <cell r="Q1502"/>
          <cell r="R1502"/>
          <cell r="S1502"/>
          <cell r="T1502"/>
          <cell r="U1502"/>
          <cell r="V1502"/>
          <cell r="W1502"/>
          <cell r="X1502"/>
          <cell r="Y1502"/>
          <cell r="Z1502"/>
          <cell r="AA1502"/>
          <cell r="AB1502"/>
          <cell r="AC1502"/>
          <cell r="AD1502"/>
        </row>
        <row r="1503">
          <cell r="P1503">
            <v>999999999</v>
          </cell>
          <cell r="Q1503"/>
          <cell r="R1503"/>
          <cell r="S1503"/>
          <cell r="T1503"/>
          <cell r="U1503"/>
          <cell r="V1503"/>
          <cell r="W1503"/>
          <cell r="X1503"/>
          <cell r="Y1503"/>
          <cell r="Z1503"/>
          <cell r="AA1503"/>
          <cell r="AB1503"/>
          <cell r="AC1503"/>
          <cell r="AD1503"/>
        </row>
        <row r="1504">
          <cell r="P1504">
            <v>999999999</v>
          </cell>
          <cell r="Q1504"/>
          <cell r="R1504"/>
          <cell r="S1504"/>
          <cell r="T1504"/>
          <cell r="U1504"/>
          <cell r="V1504"/>
          <cell r="W1504"/>
          <cell r="X1504"/>
          <cell r="Y1504"/>
          <cell r="Z1504"/>
          <cell r="AA1504"/>
          <cell r="AB1504"/>
          <cell r="AC1504"/>
          <cell r="AD1504"/>
        </row>
        <row r="1505">
          <cell r="P1505">
            <v>999999999</v>
          </cell>
          <cell r="Q1505"/>
          <cell r="R1505"/>
          <cell r="S1505"/>
          <cell r="T1505"/>
          <cell r="U1505"/>
          <cell r="V1505"/>
          <cell r="W1505"/>
          <cell r="X1505"/>
          <cell r="Y1505"/>
          <cell r="Z1505"/>
          <cell r="AA1505"/>
          <cell r="AB1505"/>
          <cell r="AC1505"/>
          <cell r="AD1505"/>
        </row>
        <row r="1506">
          <cell r="P1506">
            <v>999999999</v>
          </cell>
          <cell r="Q1506"/>
          <cell r="R1506"/>
          <cell r="S1506"/>
          <cell r="T1506"/>
          <cell r="U1506"/>
          <cell r="V1506"/>
          <cell r="W1506"/>
          <cell r="X1506"/>
          <cell r="Y1506"/>
          <cell r="Z1506"/>
          <cell r="AA1506"/>
          <cell r="AB1506"/>
          <cell r="AC1506"/>
          <cell r="AD1506"/>
        </row>
        <row r="1507">
          <cell r="P1507">
            <v>999999999</v>
          </cell>
          <cell r="Q1507"/>
          <cell r="R1507"/>
          <cell r="S1507"/>
          <cell r="T1507"/>
          <cell r="U1507"/>
          <cell r="V1507"/>
          <cell r="W1507"/>
          <cell r="X1507"/>
          <cell r="Y1507"/>
          <cell r="Z1507"/>
          <cell r="AA1507"/>
          <cell r="AB1507"/>
          <cell r="AC1507"/>
          <cell r="AD1507"/>
        </row>
        <row r="1508">
          <cell r="P1508">
            <v>999999999</v>
          </cell>
          <cell r="Q1508"/>
          <cell r="R1508"/>
          <cell r="S1508"/>
          <cell r="T1508"/>
          <cell r="U1508"/>
          <cell r="V1508"/>
          <cell r="W1508"/>
          <cell r="X1508"/>
          <cell r="Y1508"/>
          <cell r="Z1508"/>
          <cell r="AA1508"/>
          <cell r="AB1508"/>
          <cell r="AC1508"/>
          <cell r="AD1508"/>
        </row>
        <row r="1509">
          <cell r="P1509">
            <v>999999999</v>
          </cell>
          <cell r="Q1509"/>
          <cell r="R1509"/>
          <cell r="S1509"/>
          <cell r="T1509"/>
          <cell r="U1509"/>
          <cell r="V1509"/>
          <cell r="W1509"/>
          <cell r="X1509"/>
          <cell r="Y1509"/>
          <cell r="Z1509"/>
          <cell r="AA1509"/>
          <cell r="AB1509"/>
          <cell r="AC1509"/>
          <cell r="AD1509"/>
        </row>
        <row r="1510">
          <cell r="P1510">
            <v>999999999</v>
          </cell>
          <cell r="Q1510"/>
          <cell r="R1510"/>
          <cell r="S1510"/>
          <cell r="T1510"/>
          <cell r="U1510"/>
          <cell r="V1510"/>
          <cell r="W1510"/>
          <cell r="X1510"/>
          <cell r="Y1510"/>
          <cell r="Z1510"/>
          <cell r="AA1510"/>
          <cell r="AB1510"/>
          <cell r="AC1510"/>
          <cell r="AD1510"/>
        </row>
        <row r="1511">
          <cell r="P1511">
            <v>999999999</v>
          </cell>
          <cell r="Q1511"/>
          <cell r="R1511"/>
          <cell r="S1511"/>
          <cell r="T1511"/>
          <cell r="U1511"/>
          <cell r="V1511"/>
          <cell r="W1511"/>
          <cell r="X1511"/>
          <cell r="Y1511"/>
          <cell r="Z1511"/>
          <cell r="AA1511"/>
          <cell r="AB1511"/>
          <cell r="AC1511"/>
          <cell r="AD1511"/>
        </row>
        <row r="1512">
          <cell r="P1512">
            <v>999999999</v>
          </cell>
          <cell r="Q1512"/>
          <cell r="R1512"/>
          <cell r="S1512"/>
          <cell r="T1512"/>
          <cell r="U1512"/>
          <cell r="V1512"/>
          <cell r="W1512"/>
          <cell r="X1512"/>
          <cell r="Y1512"/>
          <cell r="Z1512"/>
          <cell r="AA1512"/>
          <cell r="AB1512"/>
          <cell r="AC1512"/>
          <cell r="AD1512"/>
        </row>
        <row r="1513">
          <cell r="P1513">
            <v>999999999</v>
          </cell>
          <cell r="Q1513"/>
          <cell r="R1513"/>
          <cell r="S1513"/>
          <cell r="T1513"/>
          <cell r="U1513"/>
          <cell r="V1513"/>
          <cell r="W1513"/>
          <cell r="X1513"/>
          <cell r="Y1513"/>
          <cell r="Z1513"/>
          <cell r="AA1513"/>
          <cell r="AB1513"/>
          <cell r="AC1513"/>
          <cell r="AD1513"/>
        </row>
        <row r="1514">
          <cell r="P1514">
            <v>999999999</v>
          </cell>
          <cell r="Q1514"/>
          <cell r="R1514"/>
          <cell r="S1514"/>
          <cell r="T1514"/>
          <cell r="U1514"/>
          <cell r="V1514"/>
          <cell r="W1514"/>
          <cell r="X1514"/>
          <cell r="Y1514"/>
          <cell r="Z1514"/>
          <cell r="AA1514"/>
          <cell r="AB1514"/>
          <cell r="AC1514"/>
          <cell r="AD1514"/>
        </row>
        <row r="1515">
          <cell r="P1515">
            <v>999999999</v>
          </cell>
          <cell r="Q1515"/>
          <cell r="R1515"/>
          <cell r="S1515"/>
          <cell r="T1515"/>
          <cell r="U1515"/>
          <cell r="V1515"/>
          <cell r="W1515"/>
          <cell r="X1515"/>
          <cell r="Y1515"/>
          <cell r="Z1515"/>
          <cell r="AA1515"/>
          <cell r="AB1515"/>
          <cell r="AC1515"/>
          <cell r="AD1515"/>
        </row>
        <row r="1516">
          <cell r="P1516">
            <v>999999999</v>
          </cell>
          <cell r="Q1516"/>
          <cell r="R1516"/>
          <cell r="S1516"/>
          <cell r="T1516"/>
          <cell r="U1516"/>
          <cell r="V1516"/>
          <cell r="W1516"/>
          <cell r="X1516"/>
          <cell r="Y1516"/>
          <cell r="Z1516"/>
          <cell r="AA1516"/>
          <cell r="AB1516"/>
          <cell r="AC1516"/>
          <cell r="AD1516"/>
        </row>
        <row r="1517">
          <cell r="P1517">
            <v>999999999</v>
          </cell>
          <cell r="Q1517"/>
          <cell r="R1517"/>
          <cell r="S1517"/>
          <cell r="T1517"/>
          <cell r="U1517"/>
          <cell r="V1517"/>
          <cell r="W1517"/>
          <cell r="X1517"/>
          <cell r="Y1517"/>
          <cell r="Z1517"/>
          <cell r="AA1517"/>
          <cell r="AB1517"/>
          <cell r="AC1517"/>
          <cell r="AD1517"/>
        </row>
        <row r="1518">
          <cell r="P1518">
            <v>999999999</v>
          </cell>
          <cell r="Q1518"/>
          <cell r="R1518"/>
          <cell r="S1518"/>
          <cell r="T1518"/>
          <cell r="U1518"/>
          <cell r="V1518"/>
          <cell r="W1518"/>
          <cell r="X1518"/>
          <cell r="Y1518"/>
          <cell r="Z1518"/>
          <cell r="AA1518"/>
          <cell r="AB1518"/>
          <cell r="AC1518"/>
          <cell r="AD1518"/>
        </row>
        <row r="1519">
          <cell r="P1519">
            <v>999999999</v>
          </cell>
          <cell r="Q1519"/>
          <cell r="R1519"/>
          <cell r="S1519"/>
          <cell r="T1519"/>
          <cell r="U1519"/>
          <cell r="V1519"/>
          <cell r="W1519"/>
          <cell r="X1519"/>
          <cell r="Y1519"/>
          <cell r="Z1519"/>
          <cell r="AA1519"/>
          <cell r="AB1519"/>
          <cell r="AC1519"/>
          <cell r="AD1519"/>
        </row>
        <row r="1520">
          <cell r="P1520">
            <v>999999999</v>
          </cell>
          <cell r="Q1520"/>
          <cell r="R1520"/>
          <cell r="S1520"/>
          <cell r="T1520"/>
          <cell r="U1520"/>
          <cell r="V1520"/>
          <cell r="W1520"/>
          <cell r="X1520"/>
          <cell r="Y1520"/>
          <cell r="Z1520"/>
          <cell r="AA1520"/>
          <cell r="AB1520"/>
          <cell r="AC1520"/>
          <cell r="AD1520"/>
        </row>
        <row r="1521">
          <cell r="P1521">
            <v>999999999</v>
          </cell>
          <cell r="Q1521"/>
          <cell r="R1521"/>
          <cell r="S1521"/>
          <cell r="T1521"/>
          <cell r="U1521"/>
          <cell r="V1521"/>
          <cell r="W1521"/>
          <cell r="X1521"/>
          <cell r="Y1521"/>
          <cell r="Z1521"/>
          <cell r="AA1521"/>
          <cell r="AB1521"/>
          <cell r="AC1521"/>
          <cell r="AD1521"/>
        </row>
        <row r="1522">
          <cell r="P1522">
            <v>999999999</v>
          </cell>
          <cell r="Q1522"/>
          <cell r="R1522"/>
          <cell r="S1522"/>
          <cell r="T1522"/>
          <cell r="U1522"/>
          <cell r="V1522"/>
          <cell r="W1522"/>
          <cell r="X1522"/>
          <cell r="Y1522"/>
          <cell r="Z1522"/>
          <cell r="AA1522"/>
          <cell r="AB1522"/>
          <cell r="AC1522"/>
          <cell r="AD1522"/>
        </row>
        <row r="1523">
          <cell r="P1523">
            <v>999999999</v>
          </cell>
          <cell r="Q1523"/>
          <cell r="R1523"/>
          <cell r="S1523"/>
          <cell r="T1523"/>
          <cell r="U1523"/>
          <cell r="V1523"/>
          <cell r="W1523"/>
          <cell r="X1523"/>
          <cell r="Y1523"/>
          <cell r="Z1523"/>
          <cell r="AA1523"/>
          <cell r="AB1523"/>
          <cell r="AC1523"/>
          <cell r="AD1523"/>
        </row>
        <row r="1524">
          <cell r="P1524">
            <v>999999999</v>
          </cell>
          <cell r="Q1524"/>
          <cell r="R1524"/>
          <cell r="S1524"/>
          <cell r="T1524"/>
          <cell r="U1524"/>
          <cell r="V1524"/>
          <cell r="W1524"/>
          <cell r="X1524"/>
          <cell r="Y1524"/>
          <cell r="Z1524"/>
          <cell r="AA1524"/>
          <cell r="AB1524"/>
          <cell r="AC1524"/>
          <cell r="AD1524"/>
        </row>
        <row r="1525">
          <cell r="P1525">
            <v>999999999</v>
          </cell>
          <cell r="Q1525"/>
          <cell r="R1525"/>
          <cell r="S1525"/>
          <cell r="T1525"/>
          <cell r="U1525"/>
          <cell r="V1525"/>
          <cell r="W1525"/>
          <cell r="X1525"/>
          <cell r="Y1525"/>
          <cell r="Z1525"/>
          <cell r="AA1525"/>
          <cell r="AB1525"/>
          <cell r="AC1525"/>
          <cell r="AD1525"/>
        </row>
        <row r="1526">
          <cell r="P1526">
            <v>999999999</v>
          </cell>
          <cell r="Q1526"/>
          <cell r="R1526"/>
          <cell r="S1526"/>
          <cell r="T1526"/>
          <cell r="U1526"/>
          <cell r="V1526"/>
          <cell r="W1526"/>
          <cell r="X1526"/>
          <cell r="Y1526"/>
          <cell r="Z1526"/>
          <cell r="AA1526"/>
          <cell r="AB1526"/>
          <cell r="AC1526"/>
          <cell r="AD1526"/>
        </row>
        <row r="1527">
          <cell r="P1527">
            <v>999999999</v>
          </cell>
          <cell r="Q1527"/>
          <cell r="R1527"/>
          <cell r="S1527"/>
          <cell r="T1527"/>
          <cell r="U1527"/>
          <cell r="V1527"/>
          <cell r="W1527"/>
          <cell r="X1527"/>
          <cell r="Y1527"/>
          <cell r="Z1527"/>
          <cell r="AA1527"/>
          <cell r="AB1527"/>
          <cell r="AC1527"/>
          <cell r="AD1527"/>
        </row>
        <row r="1528">
          <cell r="P1528">
            <v>999999999</v>
          </cell>
          <cell r="Q1528"/>
          <cell r="R1528"/>
          <cell r="S1528"/>
          <cell r="T1528"/>
          <cell r="U1528"/>
          <cell r="V1528"/>
          <cell r="W1528"/>
          <cell r="X1528"/>
          <cell r="Y1528"/>
          <cell r="Z1528"/>
          <cell r="AA1528"/>
          <cell r="AB1528"/>
          <cell r="AC1528"/>
          <cell r="AD1528"/>
        </row>
        <row r="1529">
          <cell r="P1529">
            <v>999999999</v>
          </cell>
          <cell r="Q1529"/>
          <cell r="R1529"/>
          <cell r="S1529"/>
          <cell r="T1529"/>
          <cell r="U1529"/>
          <cell r="V1529"/>
          <cell r="W1529"/>
          <cell r="X1529"/>
          <cell r="Y1529"/>
          <cell r="Z1529"/>
          <cell r="AA1529"/>
          <cell r="AB1529"/>
          <cell r="AC1529"/>
          <cell r="AD1529"/>
        </row>
        <row r="1530">
          <cell r="P1530">
            <v>999999999</v>
          </cell>
          <cell r="Q1530"/>
          <cell r="R1530"/>
          <cell r="S1530"/>
          <cell r="T1530"/>
          <cell r="U1530"/>
          <cell r="V1530"/>
          <cell r="W1530"/>
          <cell r="X1530"/>
          <cell r="Y1530"/>
          <cell r="Z1530"/>
          <cell r="AA1530"/>
          <cell r="AB1530"/>
          <cell r="AC1530"/>
          <cell r="AD1530"/>
        </row>
        <row r="1531">
          <cell r="P1531">
            <v>999999999</v>
          </cell>
          <cell r="Q1531"/>
          <cell r="R1531"/>
          <cell r="S1531"/>
          <cell r="T1531"/>
          <cell r="U1531"/>
          <cell r="V1531"/>
          <cell r="W1531"/>
          <cell r="X1531"/>
          <cell r="Y1531"/>
          <cell r="Z1531"/>
          <cell r="AA1531"/>
          <cell r="AB1531"/>
          <cell r="AC1531"/>
          <cell r="AD1531"/>
        </row>
        <row r="1532">
          <cell r="P1532">
            <v>999999999</v>
          </cell>
          <cell r="Q1532"/>
          <cell r="R1532"/>
          <cell r="S1532"/>
          <cell r="T1532"/>
          <cell r="U1532"/>
          <cell r="V1532"/>
          <cell r="W1532"/>
          <cell r="X1532"/>
          <cell r="Y1532"/>
          <cell r="Z1532"/>
          <cell r="AA1532"/>
          <cell r="AB1532"/>
          <cell r="AC1532"/>
          <cell r="AD1532"/>
        </row>
        <row r="1533">
          <cell r="P1533">
            <v>999999999</v>
          </cell>
          <cell r="Q1533"/>
          <cell r="R1533"/>
          <cell r="S1533"/>
          <cell r="T1533"/>
          <cell r="U1533"/>
          <cell r="V1533"/>
          <cell r="W1533"/>
          <cell r="X1533"/>
          <cell r="Y1533"/>
          <cell r="Z1533"/>
          <cell r="AA1533"/>
          <cell r="AB1533"/>
          <cell r="AC1533"/>
          <cell r="AD1533"/>
        </row>
        <row r="1534">
          <cell r="P1534">
            <v>999999999</v>
          </cell>
          <cell r="Q1534"/>
          <cell r="R1534"/>
          <cell r="S1534"/>
          <cell r="T1534"/>
          <cell r="U1534"/>
          <cell r="V1534"/>
          <cell r="W1534"/>
          <cell r="X1534"/>
          <cell r="Y1534"/>
          <cell r="Z1534"/>
          <cell r="AA1534"/>
          <cell r="AB1534"/>
          <cell r="AC1534"/>
          <cell r="AD1534"/>
        </row>
        <row r="1535">
          <cell r="P1535">
            <v>999999999</v>
          </cell>
          <cell r="Q1535"/>
          <cell r="R1535"/>
          <cell r="S1535"/>
          <cell r="T1535"/>
          <cell r="U1535"/>
          <cell r="V1535"/>
          <cell r="W1535"/>
          <cell r="X1535"/>
          <cell r="Y1535"/>
          <cell r="Z1535"/>
          <cell r="AA1535"/>
          <cell r="AB1535"/>
          <cell r="AC1535"/>
          <cell r="AD1535"/>
        </row>
        <row r="1536">
          <cell r="P1536">
            <v>999999999</v>
          </cell>
          <cell r="Q1536"/>
          <cell r="R1536"/>
          <cell r="S1536"/>
          <cell r="T1536"/>
          <cell r="U1536"/>
          <cell r="V1536"/>
          <cell r="W1536"/>
          <cell r="X1536"/>
          <cell r="Y1536"/>
          <cell r="Z1536"/>
          <cell r="AA1536"/>
          <cell r="AB1536"/>
          <cell r="AC1536"/>
          <cell r="AD1536"/>
        </row>
        <row r="1537">
          <cell r="P1537">
            <v>999999999</v>
          </cell>
          <cell r="Q1537"/>
          <cell r="R1537"/>
          <cell r="S1537"/>
          <cell r="T1537"/>
          <cell r="U1537"/>
          <cell r="V1537"/>
          <cell r="W1537"/>
          <cell r="X1537"/>
          <cell r="Y1537"/>
          <cell r="Z1537"/>
          <cell r="AA1537"/>
          <cell r="AB1537"/>
          <cell r="AC1537"/>
          <cell r="AD1537"/>
        </row>
        <row r="1538">
          <cell r="P1538">
            <v>999999999</v>
          </cell>
          <cell r="Q1538"/>
          <cell r="R1538"/>
          <cell r="S1538"/>
          <cell r="T1538"/>
          <cell r="U1538"/>
          <cell r="V1538"/>
          <cell r="W1538"/>
          <cell r="X1538"/>
          <cell r="Y1538"/>
          <cell r="Z1538"/>
          <cell r="AA1538"/>
          <cell r="AB1538"/>
          <cell r="AC1538"/>
          <cell r="AD1538"/>
        </row>
        <row r="1539">
          <cell r="P1539">
            <v>999999999</v>
          </cell>
          <cell r="Q1539"/>
          <cell r="R1539"/>
          <cell r="S1539"/>
          <cell r="T1539"/>
          <cell r="U1539"/>
          <cell r="V1539"/>
          <cell r="W1539"/>
          <cell r="X1539"/>
          <cell r="Y1539"/>
          <cell r="Z1539"/>
          <cell r="AA1539"/>
          <cell r="AB1539"/>
          <cell r="AC1539"/>
          <cell r="AD1539"/>
        </row>
        <row r="1540">
          <cell r="P1540">
            <v>999999999</v>
          </cell>
          <cell r="Q1540"/>
          <cell r="R1540"/>
          <cell r="S1540"/>
          <cell r="T1540"/>
          <cell r="U1540"/>
          <cell r="V1540"/>
          <cell r="W1540"/>
          <cell r="X1540"/>
          <cell r="Y1540"/>
          <cell r="Z1540"/>
          <cell r="AA1540"/>
          <cell r="AB1540"/>
          <cell r="AC1540"/>
          <cell r="AD1540"/>
        </row>
        <row r="1541">
          <cell r="P1541">
            <v>999999999</v>
          </cell>
          <cell r="Q1541"/>
          <cell r="R1541"/>
          <cell r="S1541"/>
          <cell r="T1541"/>
          <cell r="U1541"/>
          <cell r="V1541"/>
          <cell r="W1541"/>
          <cell r="X1541"/>
          <cell r="Y1541"/>
          <cell r="Z1541"/>
          <cell r="AA1541"/>
          <cell r="AB1541"/>
          <cell r="AC1541"/>
          <cell r="AD1541"/>
        </row>
        <row r="1542">
          <cell r="P1542">
            <v>999999999</v>
          </cell>
          <cell r="Q1542"/>
          <cell r="R1542"/>
          <cell r="S1542"/>
          <cell r="T1542"/>
          <cell r="U1542"/>
          <cell r="V1542"/>
          <cell r="W1542"/>
          <cell r="X1542"/>
          <cell r="Y1542"/>
          <cell r="Z1542"/>
          <cell r="AA1542"/>
          <cell r="AB1542"/>
          <cell r="AC1542"/>
          <cell r="AD1542"/>
        </row>
        <row r="1543">
          <cell r="P1543">
            <v>999999999</v>
          </cell>
          <cell r="Q1543"/>
          <cell r="R1543"/>
          <cell r="S1543"/>
          <cell r="T1543"/>
          <cell r="U1543"/>
          <cell r="V1543"/>
          <cell r="W1543"/>
          <cell r="X1543"/>
          <cell r="Y1543"/>
          <cell r="Z1543"/>
          <cell r="AA1543"/>
          <cell r="AB1543"/>
          <cell r="AC1543"/>
          <cell r="AD1543"/>
        </row>
        <row r="1544">
          <cell r="P1544">
            <v>999999999</v>
          </cell>
          <cell r="Q1544"/>
          <cell r="R1544"/>
          <cell r="S1544"/>
          <cell r="T1544"/>
          <cell r="U1544"/>
          <cell r="V1544"/>
          <cell r="W1544"/>
          <cell r="X1544"/>
          <cell r="Y1544"/>
          <cell r="Z1544"/>
          <cell r="AA1544"/>
          <cell r="AB1544"/>
          <cell r="AC1544"/>
          <cell r="AD1544"/>
        </row>
        <row r="1545">
          <cell r="P1545">
            <v>999999999</v>
          </cell>
          <cell r="Q1545"/>
          <cell r="R1545"/>
          <cell r="S1545"/>
          <cell r="T1545"/>
          <cell r="U1545"/>
          <cell r="V1545"/>
          <cell r="W1545"/>
          <cell r="X1545"/>
          <cell r="Y1545"/>
          <cell r="Z1545"/>
          <cell r="AA1545"/>
          <cell r="AB1545"/>
          <cell r="AC1545"/>
          <cell r="AD1545"/>
        </row>
        <row r="1546">
          <cell r="P1546">
            <v>999999999</v>
          </cell>
          <cell r="Q1546"/>
          <cell r="R1546"/>
          <cell r="S1546"/>
          <cell r="T1546"/>
          <cell r="U1546"/>
          <cell r="V1546"/>
          <cell r="W1546"/>
          <cell r="X1546"/>
          <cell r="Y1546"/>
          <cell r="Z1546"/>
          <cell r="AA1546"/>
          <cell r="AB1546"/>
          <cell r="AC1546"/>
          <cell r="AD1546"/>
        </row>
        <row r="1547">
          <cell r="P1547">
            <v>999999999</v>
          </cell>
          <cell r="Q1547"/>
          <cell r="R1547"/>
          <cell r="S1547"/>
          <cell r="T1547"/>
          <cell r="U1547"/>
          <cell r="V1547"/>
          <cell r="W1547"/>
          <cell r="X1547"/>
          <cell r="Y1547"/>
          <cell r="Z1547"/>
          <cell r="AA1547"/>
          <cell r="AB1547"/>
          <cell r="AC1547"/>
          <cell r="AD1547"/>
        </row>
        <row r="1548">
          <cell r="P1548">
            <v>999999999</v>
          </cell>
          <cell r="Q1548"/>
          <cell r="R1548"/>
          <cell r="S1548"/>
          <cell r="T1548"/>
          <cell r="U1548"/>
          <cell r="V1548"/>
          <cell r="W1548"/>
          <cell r="X1548"/>
          <cell r="Y1548"/>
          <cell r="Z1548"/>
          <cell r="AA1548"/>
          <cell r="AB1548"/>
          <cell r="AC1548"/>
          <cell r="AD1548"/>
        </row>
        <row r="1549">
          <cell r="P1549">
            <v>999999999</v>
          </cell>
          <cell r="Q1549"/>
          <cell r="R1549"/>
          <cell r="S1549"/>
          <cell r="T1549"/>
          <cell r="U1549"/>
          <cell r="V1549"/>
          <cell r="W1549"/>
          <cell r="X1549"/>
          <cell r="Y1549"/>
          <cell r="Z1549"/>
          <cell r="AA1549"/>
          <cell r="AB1549"/>
          <cell r="AC1549"/>
          <cell r="AD1549"/>
        </row>
        <row r="1550">
          <cell r="P1550">
            <v>999999999</v>
          </cell>
          <cell r="Q1550"/>
          <cell r="R1550"/>
          <cell r="S1550"/>
          <cell r="T1550"/>
          <cell r="U1550"/>
          <cell r="V1550"/>
          <cell r="W1550"/>
          <cell r="X1550"/>
          <cell r="Y1550"/>
          <cell r="Z1550"/>
          <cell r="AA1550"/>
          <cell r="AB1550"/>
          <cell r="AC1550"/>
          <cell r="AD1550"/>
        </row>
        <row r="1551">
          <cell r="P1551">
            <v>999999999</v>
          </cell>
          <cell r="Q1551"/>
          <cell r="R1551"/>
          <cell r="S1551"/>
          <cell r="T1551"/>
          <cell r="U1551"/>
          <cell r="V1551"/>
          <cell r="W1551"/>
          <cell r="X1551"/>
          <cell r="Y1551"/>
          <cell r="Z1551"/>
          <cell r="AA1551"/>
          <cell r="AB1551"/>
          <cell r="AC1551"/>
          <cell r="AD1551"/>
        </row>
        <row r="1552">
          <cell r="P1552">
            <v>999999999</v>
          </cell>
          <cell r="Q1552"/>
          <cell r="R1552"/>
          <cell r="S1552"/>
          <cell r="T1552"/>
          <cell r="U1552"/>
          <cell r="V1552"/>
          <cell r="W1552"/>
          <cell r="X1552"/>
          <cell r="Y1552"/>
          <cell r="Z1552"/>
          <cell r="AA1552"/>
          <cell r="AB1552"/>
          <cell r="AC1552"/>
          <cell r="AD1552"/>
        </row>
        <row r="1553">
          <cell r="P1553">
            <v>999999999</v>
          </cell>
          <cell r="Q1553"/>
          <cell r="R1553"/>
          <cell r="S1553"/>
          <cell r="T1553"/>
          <cell r="U1553"/>
          <cell r="V1553"/>
          <cell r="W1553"/>
          <cell r="X1553"/>
          <cell r="Y1553"/>
          <cell r="Z1553"/>
          <cell r="AA1553"/>
          <cell r="AB1553"/>
          <cell r="AC1553"/>
          <cell r="AD1553"/>
        </row>
        <row r="1554">
          <cell r="P1554">
            <v>999999999</v>
          </cell>
          <cell r="Q1554"/>
          <cell r="R1554"/>
          <cell r="S1554"/>
          <cell r="T1554"/>
          <cell r="U1554"/>
          <cell r="V1554"/>
          <cell r="W1554"/>
          <cell r="X1554"/>
          <cell r="Y1554"/>
          <cell r="Z1554"/>
          <cell r="AA1554"/>
          <cell r="AB1554"/>
          <cell r="AC1554"/>
          <cell r="AD1554"/>
        </row>
        <row r="1555">
          <cell r="P1555">
            <v>999999999</v>
          </cell>
          <cell r="Q1555"/>
          <cell r="R1555"/>
          <cell r="S1555"/>
          <cell r="T1555"/>
          <cell r="U1555"/>
          <cell r="V1555"/>
          <cell r="W1555"/>
          <cell r="X1555"/>
          <cell r="Y1555"/>
          <cell r="Z1555"/>
          <cell r="AA1555"/>
          <cell r="AB1555"/>
          <cell r="AC1555"/>
          <cell r="AD1555"/>
        </row>
        <row r="1556">
          <cell r="P1556">
            <v>999999999</v>
          </cell>
          <cell r="Q1556"/>
          <cell r="R1556"/>
          <cell r="S1556"/>
          <cell r="T1556"/>
          <cell r="U1556"/>
          <cell r="V1556"/>
          <cell r="W1556"/>
          <cell r="X1556"/>
          <cell r="Y1556"/>
          <cell r="Z1556"/>
          <cell r="AA1556"/>
          <cell r="AB1556"/>
          <cell r="AC1556"/>
          <cell r="AD1556"/>
        </row>
        <row r="1557">
          <cell r="P1557">
            <v>999999999</v>
          </cell>
          <cell r="Q1557"/>
          <cell r="R1557"/>
          <cell r="S1557"/>
          <cell r="T1557"/>
          <cell r="U1557"/>
          <cell r="V1557"/>
          <cell r="W1557"/>
          <cell r="X1557"/>
          <cell r="Y1557"/>
          <cell r="Z1557"/>
          <cell r="AA1557"/>
          <cell r="AB1557"/>
          <cell r="AC1557"/>
          <cell r="AD1557"/>
        </row>
        <row r="1558">
          <cell r="P1558">
            <v>999999999</v>
          </cell>
          <cell r="Q1558"/>
          <cell r="R1558"/>
          <cell r="S1558"/>
          <cell r="T1558"/>
          <cell r="U1558"/>
          <cell r="V1558"/>
          <cell r="W1558"/>
          <cell r="X1558"/>
          <cell r="Y1558"/>
          <cell r="Z1558"/>
          <cell r="AA1558"/>
          <cell r="AB1558"/>
          <cell r="AC1558"/>
          <cell r="AD1558"/>
        </row>
        <row r="1559">
          <cell r="P1559">
            <v>999999999</v>
          </cell>
          <cell r="Q1559"/>
          <cell r="R1559"/>
          <cell r="S1559"/>
          <cell r="T1559"/>
          <cell r="U1559"/>
          <cell r="V1559"/>
          <cell r="W1559"/>
          <cell r="X1559"/>
          <cell r="Y1559"/>
          <cell r="Z1559"/>
          <cell r="AA1559"/>
          <cell r="AB1559"/>
          <cell r="AC1559"/>
          <cell r="AD1559"/>
        </row>
        <row r="1560">
          <cell r="P1560">
            <v>999999999</v>
          </cell>
          <cell r="Q1560"/>
          <cell r="R1560"/>
          <cell r="S1560"/>
          <cell r="T1560"/>
          <cell r="U1560"/>
          <cell r="V1560"/>
          <cell r="W1560"/>
          <cell r="X1560"/>
          <cell r="Y1560"/>
          <cell r="Z1560"/>
          <cell r="AA1560"/>
          <cell r="AB1560"/>
          <cell r="AC1560"/>
          <cell r="AD1560"/>
        </row>
        <row r="1561">
          <cell r="P1561">
            <v>999999999</v>
          </cell>
          <cell r="Q1561"/>
          <cell r="R1561"/>
          <cell r="S1561"/>
          <cell r="T1561"/>
          <cell r="U1561"/>
          <cell r="V1561"/>
          <cell r="W1561"/>
          <cell r="X1561"/>
          <cell r="Y1561"/>
          <cell r="Z1561"/>
          <cell r="AA1561"/>
          <cell r="AB1561"/>
          <cell r="AC1561"/>
          <cell r="AD1561"/>
        </row>
        <row r="1562">
          <cell r="P1562">
            <v>999999999</v>
          </cell>
          <cell r="Q1562"/>
          <cell r="R1562"/>
          <cell r="S1562"/>
          <cell r="T1562"/>
          <cell r="U1562"/>
          <cell r="V1562"/>
          <cell r="W1562"/>
          <cell r="X1562"/>
          <cell r="Y1562"/>
          <cell r="Z1562"/>
          <cell r="AA1562"/>
          <cell r="AB1562"/>
          <cell r="AC1562"/>
          <cell r="AD1562"/>
        </row>
        <row r="1563">
          <cell r="P1563">
            <v>999999999</v>
          </cell>
          <cell r="Q1563"/>
          <cell r="R1563"/>
          <cell r="S1563"/>
          <cell r="T1563"/>
          <cell r="U1563"/>
          <cell r="V1563"/>
          <cell r="W1563"/>
          <cell r="X1563"/>
          <cell r="Y1563"/>
          <cell r="Z1563"/>
          <cell r="AA1563"/>
          <cell r="AB1563"/>
          <cell r="AC1563"/>
          <cell r="AD1563"/>
        </row>
        <row r="1564">
          <cell r="P1564">
            <v>999999999</v>
          </cell>
          <cell r="Q1564"/>
          <cell r="R1564"/>
          <cell r="S1564"/>
          <cell r="T1564"/>
          <cell r="U1564"/>
          <cell r="V1564"/>
          <cell r="W1564"/>
          <cell r="X1564"/>
          <cell r="Y1564"/>
          <cell r="Z1564"/>
          <cell r="AA1564"/>
          <cell r="AB1564"/>
          <cell r="AC1564"/>
          <cell r="AD1564"/>
        </row>
        <row r="1565">
          <cell r="P1565">
            <v>999999999</v>
          </cell>
          <cell r="Q1565"/>
          <cell r="R1565"/>
          <cell r="S1565"/>
          <cell r="T1565"/>
          <cell r="U1565"/>
          <cell r="V1565"/>
          <cell r="W1565"/>
          <cell r="X1565"/>
          <cell r="Y1565"/>
          <cell r="Z1565"/>
          <cell r="AA1565"/>
          <cell r="AB1565"/>
          <cell r="AC1565"/>
          <cell r="AD1565"/>
        </row>
        <row r="1566">
          <cell r="P1566">
            <v>999999999</v>
          </cell>
          <cell r="Q1566"/>
          <cell r="R1566"/>
          <cell r="S1566"/>
          <cell r="T1566"/>
          <cell r="U1566"/>
          <cell r="V1566"/>
          <cell r="W1566"/>
          <cell r="X1566"/>
          <cell r="Y1566"/>
          <cell r="Z1566"/>
          <cell r="AA1566"/>
          <cell r="AB1566"/>
          <cell r="AC1566"/>
          <cell r="AD1566"/>
        </row>
        <row r="1567">
          <cell r="P1567">
            <v>999999999</v>
          </cell>
          <cell r="Q1567"/>
          <cell r="R1567"/>
          <cell r="S1567"/>
          <cell r="T1567"/>
          <cell r="U1567"/>
          <cell r="V1567"/>
          <cell r="W1567"/>
          <cell r="X1567"/>
          <cell r="Y1567"/>
          <cell r="Z1567"/>
          <cell r="AA1567"/>
          <cell r="AB1567"/>
          <cell r="AC1567"/>
          <cell r="AD1567"/>
        </row>
        <row r="1568">
          <cell r="P1568">
            <v>999999999</v>
          </cell>
          <cell r="Q1568"/>
          <cell r="R1568"/>
          <cell r="S1568"/>
          <cell r="T1568"/>
          <cell r="U1568"/>
          <cell r="V1568"/>
          <cell r="W1568"/>
          <cell r="X1568"/>
          <cell r="Y1568"/>
          <cell r="Z1568"/>
          <cell r="AA1568"/>
          <cell r="AB1568"/>
          <cell r="AC1568"/>
          <cell r="AD1568"/>
        </row>
        <row r="1569">
          <cell r="P1569">
            <v>999999999</v>
          </cell>
          <cell r="Q1569"/>
          <cell r="R1569"/>
          <cell r="S1569"/>
          <cell r="T1569"/>
          <cell r="U1569"/>
          <cell r="V1569"/>
          <cell r="W1569"/>
          <cell r="X1569"/>
          <cell r="Y1569"/>
          <cell r="Z1569"/>
          <cell r="AA1569"/>
          <cell r="AB1569"/>
          <cell r="AC1569"/>
          <cell r="AD1569"/>
        </row>
        <row r="1570">
          <cell r="P1570">
            <v>999999999</v>
          </cell>
          <cell r="Q1570"/>
          <cell r="R1570"/>
          <cell r="S1570"/>
          <cell r="T1570"/>
          <cell r="U1570"/>
          <cell r="V1570"/>
          <cell r="W1570"/>
          <cell r="X1570"/>
          <cell r="Y1570"/>
          <cell r="Z1570"/>
          <cell r="AA1570"/>
          <cell r="AB1570"/>
          <cell r="AC1570"/>
          <cell r="AD1570"/>
        </row>
        <row r="1571">
          <cell r="P1571">
            <v>999999999</v>
          </cell>
          <cell r="Q1571"/>
          <cell r="R1571"/>
          <cell r="S1571"/>
          <cell r="T1571"/>
          <cell r="U1571"/>
          <cell r="V1571"/>
          <cell r="W1571"/>
          <cell r="X1571"/>
          <cell r="Y1571"/>
          <cell r="Z1571"/>
          <cell r="AA1571"/>
          <cell r="AB1571"/>
          <cell r="AC1571"/>
          <cell r="AD1571"/>
        </row>
        <row r="1572">
          <cell r="P1572">
            <v>999999999</v>
          </cell>
          <cell r="Q1572"/>
          <cell r="R1572"/>
          <cell r="S1572"/>
          <cell r="T1572"/>
          <cell r="U1572"/>
          <cell r="V1572"/>
          <cell r="W1572"/>
          <cell r="X1572"/>
          <cell r="Y1572"/>
          <cell r="Z1572"/>
          <cell r="AA1572"/>
          <cell r="AB1572"/>
          <cell r="AC1572"/>
          <cell r="AD1572"/>
        </row>
        <row r="1573">
          <cell r="P1573">
            <v>999999999</v>
          </cell>
          <cell r="Q1573"/>
          <cell r="R1573"/>
          <cell r="S1573"/>
          <cell r="T1573"/>
          <cell r="U1573"/>
          <cell r="V1573"/>
          <cell r="W1573"/>
          <cell r="X1573"/>
          <cell r="Y1573"/>
          <cell r="Z1573"/>
          <cell r="AA1573"/>
          <cell r="AB1573"/>
          <cell r="AC1573"/>
          <cell r="AD1573"/>
        </row>
        <row r="1574">
          <cell r="P1574">
            <v>999999999</v>
          </cell>
          <cell r="Q1574"/>
          <cell r="R1574"/>
          <cell r="S1574"/>
          <cell r="T1574"/>
          <cell r="U1574"/>
          <cell r="V1574"/>
          <cell r="W1574"/>
          <cell r="X1574"/>
          <cell r="Y1574"/>
          <cell r="Z1574"/>
          <cell r="AA1574"/>
          <cell r="AB1574"/>
          <cell r="AC1574"/>
          <cell r="AD1574"/>
        </row>
        <row r="1575">
          <cell r="P1575">
            <v>999999999</v>
          </cell>
          <cell r="Q1575"/>
          <cell r="R1575"/>
          <cell r="S1575"/>
          <cell r="T1575"/>
          <cell r="U1575"/>
          <cell r="V1575"/>
          <cell r="W1575"/>
          <cell r="X1575"/>
          <cell r="Y1575"/>
          <cell r="Z1575"/>
          <cell r="AA1575"/>
          <cell r="AB1575"/>
          <cell r="AC1575"/>
          <cell r="AD1575"/>
        </row>
        <row r="1576">
          <cell r="P1576">
            <v>999999999</v>
          </cell>
          <cell r="Q1576"/>
          <cell r="R1576"/>
          <cell r="S1576"/>
          <cell r="T1576"/>
          <cell r="U1576"/>
          <cell r="V1576"/>
          <cell r="W1576"/>
          <cell r="X1576"/>
          <cell r="Y1576"/>
          <cell r="Z1576"/>
          <cell r="AA1576"/>
          <cell r="AB1576"/>
          <cell r="AC1576"/>
          <cell r="AD1576"/>
        </row>
        <row r="1577">
          <cell r="P1577">
            <v>999999999</v>
          </cell>
          <cell r="Q1577"/>
          <cell r="R1577"/>
          <cell r="S1577"/>
          <cell r="T1577"/>
          <cell r="U1577"/>
          <cell r="V1577"/>
          <cell r="W1577"/>
          <cell r="X1577"/>
          <cell r="Y1577"/>
          <cell r="Z1577"/>
          <cell r="AA1577"/>
          <cell r="AB1577"/>
          <cell r="AC1577"/>
          <cell r="AD1577"/>
        </row>
        <row r="1578">
          <cell r="P1578">
            <v>999999999</v>
          </cell>
          <cell r="Q1578"/>
          <cell r="R1578"/>
          <cell r="S1578"/>
          <cell r="T1578"/>
          <cell r="U1578"/>
          <cell r="V1578"/>
          <cell r="W1578"/>
          <cell r="X1578"/>
          <cell r="Y1578"/>
          <cell r="Z1578"/>
          <cell r="AA1578"/>
          <cell r="AB1578"/>
          <cell r="AC1578"/>
          <cell r="AD1578"/>
        </row>
        <row r="1579">
          <cell r="P1579">
            <v>999999999</v>
          </cell>
          <cell r="Q1579"/>
          <cell r="R1579"/>
          <cell r="S1579"/>
          <cell r="T1579"/>
          <cell r="U1579"/>
          <cell r="V1579"/>
          <cell r="W1579"/>
          <cell r="X1579"/>
          <cell r="Y1579"/>
          <cell r="Z1579"/>
          <cell r="AA1579"/>
          <cell r="AB1579"/>
          <cell r="AC1579"/>
          <cell r="AD1579"/>
        </row>
        <row r="1580">
          <cell r="P1580">
            <v>999999999</v>
          </cell>
          <cell r="Q1580"/>
          <cell r="R1580"/>
          <cell r="S1580"/>
          <cell r="T1580"/>
          <cell r="U1580"/>
          <cell r="V1580"/>
          <cell r="W1580"/>
          <cell r="X1580"/>
          <cell r="Y1580"/>
          <cell r="Z1580"/>
          <cell r="AA1580"/>
          <cell r="AB1580"/>
          <cell r="AC1580"/>
          <cell r="AD1580"/>
        </row>
        <row r="1581">
          <cell r="P1581">
            <v>999999999</v>
          </cell>
          <cell r="Q1581"/>
          <cell r="R1581"/>
          <cell r="S1581"/>
          <cell r="T1581"/>
          <cell r="U1581"/>
          <cell r="V1581"/>
          <cell r="W1581"/>
          <cell r="X1581"/>
          <cell r="Y1581"/>
          <cell r="Z1581"/>
          <cell r="AA1581"/>
          <cell r="AB1581"/>
          <cell r="AC1581"/>
          <cell r="AD1581"/>
        </row>
        <row r="1582">
          <cell r="P1582">
            <v>999999999</v>
          </cell>
          <cell r="Q1582"/>
          <cell r="R1582"/>
          <cell r="S1582"/>
          <cell r="T1582"/>
          <cell r="U1582"/>
          <cell r="V1582"/>
          <cell r="W1582"/>
          <cell r="X1582"/>
          <cell r="Y1582"/>
          <cell r="Z1582"/>
          <cell r="AA1582"/>
          <cell r="AB1582"/>
          <cell r="AC1582"/>
          <cell r="AD1582"/>
        </row>
        <row r="1583">
          <cell r="P1583">
            <v>999999999</v>
          </cell>
          <cell r="Q1583"/>
          <cell r="R1583"/>
          <cell r="S1583"/>
          <cell r="T1583"/>
          <cell r="U1583"/>
          <cell r="V1583"/>
          <cell r="W1583"/>
          <cell r="X1583"/>
          <cell r="Y1583"/>
          <cell r="Z1583"/>
          <cell r="AA1583"/>
          <cell r="AB1583"/>
          <cell r="AC1583"/>
          <cell r="AD1583"/>
        </row>
        <row r="1584">
          <cell r="P1584">
            <v>999999999</v>
          </cell>
          <cell r="Q1584"/>
          <cell r="R1584"/>
          <cell r="S1584"/>
          <cell r="T1584"/>
          <cell r="U1584"/>
          <cell r="V1584"/>
          <cell r="W1584"/>
          <cell r="X1584"/>
          <cell r="Y1584"/>
          <cell r="Z1584"/>
          <cell r="AA1584"/>
          <cell r="AB1584"/>
          <cell r="AC1584"/>
          <cell r="AD1584"/>
        </row>
        <row r="1585">
          <cell r="P1585">
            <v>999999999</v>
          </cell>
          <cell r="Q1585"/>
          <cell r="R1585"/>
          <cell r="S1585"/>
          <cell r="T1585"/>
          <cell r="U1585"/>
          <cell r="V1585"/>
          <cell r="W1585"/>
          <cell r="X1585"/>
          <cell r="Y1585"/>
          <cell r="Z1585"/>
          <cell r="AA1585"/>
          <cell r="AB1585"/>
          <cell r="AC1585"/>
          <cell r="AD1585"/>
        </row>
        <row r="1586">
          <cell r="P1586">
            <v>999999999</v>
          </cell>
          <cell r="Q1586"/>
          <cell r="R1586"/>
          <cell r="S1586"/>
          <cell r="T1586"/>
          <cell r="U1586"/>
          <cell r="V1586"/>
          <cell r="W1586"/>
          <cell r="X1586"/>
          <cell r="Y1586"/>
          <cell r="Z1586"/>
          <cell r="AA1586"/>
          <cell r="AB1586"/>
          <cell r="AC1586"/>
          <cell r="AD1586"/>
        </row>
        <row r="1587">
          <cell r="P1587">
            <v>999999999</v>
          </cell>
          <cell r="Q1587"/>
          <cell r="R1587"/>
          <cell r="S1587"/>
          <cell r="T1587"/>
          <cell r="U1587"/>
          <cell r="V1587"/>
          <cell r="W1587"/>
          <cell r="X1587"/>
          <cell r="Y1587"/>
          <cell r="Z1587"/>
          <cell r="AA1587"/>
          <cell r="AB1587"/>
          <cell r="AC1587"/>
          <cell r="AD1587"/>
        </row>
        <row r="1588">
          <cell r="P1588">
            <v>999999999</v>
          </cell>
          <cell r="Q1588"/>
          <cell r="R1588"/>
          <cell r="S1588"/>
          <cell r="T1588"/>
          <cell r="U1588"/>
          <cell r="V1588"/>
          <cell r="W1588"/>
          <cell r="X1588"/>
          <cell r="Y1588"/>
          <cell r="Z1588"/>
          <cell r="AA1588"/>
          <cell r="AB1588"/>
          <cell r="AC1588"/>
          <cell r="AD1588"/>
        </row>
        <row r="1589">
          <cell r="P1589">
            <v>999999999</v>
          </cell>
          <cell r="Q1589"/>
          <cell r="R1589"/>
          <cell r="S1589"/>
          <cell r="T1589"/>
          <cell r="U1589"/>
          <cell r="V1589"/>
          <cell r="W1589"/>
          <cell r="X1589"/>
          <cell r="Y1589"/>
          <cell r="Z1589"/>
          <cell r="AA1589"/>
          <cell r="AB1589"/>
          <cell r="AC1589"/>
          <cell r="AD1589"/>
        </row>
        <row r="1590">
          <cell r="P1590">
            <v>999999999</v>
          </cell>
          <cell r="Q1590"/>
          <cell r="R1590"/>
          <cell r="S1590"/>
          <cell r="T1590"/>
          <cell r="U1590"/>
          <cell r="V1590"/>
          <cell r="W1590"/>
          <cell r="X1590"/>
          <cell r="Y1590"/>
          <cell r="Z1590"/>
          <cell r="AA1590"/>
          <cell r="AB1590"/>
          <cell r="AC1590"/>
          <cell r="AD1590"/>
        </row>
        <row r="1591">
          <cell r="P1591">
            <v>999999999</v>
          </cell>
          <cell r="Q1591"/>
          <cell r="R1591"/>
          <cell r="S1591"/>
          <cell r="T1591"/>
          <cell r="U1591"/>
          <cell r="V1591"/>
          <cell r="W1591"/>
          <cell r="X1591"/>
          <cell r="Y1591"/>
          <cell r="Z1591"/>
          <cell r="AA1591"/>
          <cell r="AB1591"/>
          <cell r="AC1591"/>
          <cell r="AD1591"/>
        </row>
        <row r="1592">
          <cell r="P1592">
            <v>999999999</v>
          </cell>
          <cell r="Q1592"/>
          <cell r="R1592"/>
          <cell r="S1592"/>
          <cell r="T1592"/>
          <cell r="U1592"/>
          <cell r="V1592"/>
          <cell r="W1592"/>
          <cell r="X1592"/>
          <cell r="Y1592"/>
          <cell r="Z1592"/>
          <cell r="AA1592"/>
          <cell r="AB1592"/>
          <cell r="AC1592"/>
          <cell r="AD1592"/>
        </row>
        <row r="1593">
          <cell r="P1593">
            <v>999999999</v>
          </cell>
          <cell r="Q1593"/>
          <cell r="R1593"/>
          <cell r="S1593"/>
          <cell r="T1593"/>
          <cell r="U1593"/>
          <cell r="V1593"/>
          <cell r="W1593"/>
          <cell r="X1593"/>
          <cell r="Y1593"/>
          <cell r="Z1593"/>
          <cell r="AA1593"/>
          <cell r="AB1593"/>
          <cell r="AC1593"/>
          <cell r="AD1593"/>
        </row>
        <row r="1594">
          <cell r="P1594">
            <v>999999999</v>
          </cell>
          <cell r="Q1594"/>
          <cell r="R1594"/>
          <cell r="S1594"/>
          <cell r="T1594"/>
          <cell r="U1594"/>
          <cell r="V1594"/>
          <cell r="W1594"/>
          <cell r="X1594"/>
          <cell r="Y1594"/>
          <cell r="Z1594"/>
          <cell r="AA1594"/>
          <cell r="AB1594"/>
          <cell r="AC1594"/>
          <cell r="AD1594"/>
        </row>
        <row r="1595">
          <cell r="P1595">
            <v>999999999</v>
          </cell>
          <cell r="Q1595"/>
          <cell r="R1595"/>
          <cell r="S1595"/>
          <cell r="T1595"/>
          <cell r="U1595"/>
          <cell r="V1595"/>
          <cell r="W1595"/>
          <cell r="X1595"/>
          <cell r="Y1595"/>
          <cell r="Z1595"/>
          <cell r="AA1595"/>
          <cell r="AB1595"/>
          <cell r="AC1595"/>
          <cell r="AD1595"/>
        </row>
        <row r="1596">
          <cell r="P1596">
            <v>999999999</v>
          </cell>
          <cell r="Q1596"/>
          <cell r="R1596"/>
          <cell r="S1596"/>
          <cell r="T1596"/>
          <cell r="U1596"/>
          <cell r="V1596"/>
          <cell r="W1596"/>
          <cell r="X1596"/>
          <cell r="Y1596"/>
          <cell r="Z1596"/>
          <cell r="AA1596"/>
          <cell r="AB1596"/>
          <cell r="AC1596"/>
          <cell r="AD1596"/>
        </row>
        <row r="1597">
          <cell r="P1597">
            <v>999999999</v>
          </cell>
          <cell r="Q1597"/>
          <cell r="R1597"/>
          <cell r="S1597"/>
          <cell r="T1597"/>
          <cell r="U1597"/>
          <cell r="V1597"/>
          <cell r="W1597"/>
          <cell r="X1597"/>
          <cell r="Y1597"/>
          <cell r="Z1597"/>
          <cell r="AA1597"/>
          <cell r="AB1597"/>
          <cell r="AC1597"/>
          <cell r="AD1597"/>
        </row>
        <row r="1598">
          <cell r="P1598">
            <v>999999999</v>
          </cell>
          <cell r="Q1598"/>
          <cell r="R1598"/>
          <cell r="S1598"/>
          <cell r="T1598"/>
          <cell r="U1598"/>
          <cell r="V1598"/>
          <cell r="W1598"/>
          <cell r="X1598"/>
          <cell r="Y1598"/>
          <cell r="Z1598"/>
          <cell r="AA1598"/>
          <cell r="AB1598"/>
          <cell r="AC1598"/>
          <cell r="AD1598"/>
        </row>
        <row r="1599">
          <cell r="P1599">
            <v>999999999</v>
          </cell>
          <cell r="Q1599"/>
          <cell r="R1599"/>
          <cell r="S1599"/>
          <cell r="T1599"/>
          <cell r="U1599"/>
          <cell r="V1599"/>
          <cell r="W1599"/>
          <cell r="X1599"/>
          <cell r="Y1599"/>
          <cell r="Z1599"/>
          <cell r="AA1599"/>
          <cell r="AB1599"/>
          <cell r="AC1599"/>
          <cell r="AD1599"/>
        </row>
        <row r="1600">
          <cell r="P1600">
            <v>999999999</v>
          </cell>
          <cell r="Q1600"/>
          <cell r="R1600"/>
          <cell r="S1600"/>
          <cell r="T1600"/>
          <cell r="U1600"/>
          <cell r="V1600"/>
          <cell r="W1600"/>
          <cell r="X1600"/>
          <cell r="Y1600"/>
          <cell r="Z1600"/>
          <cell r="AA1600"/>
          <cell r="AB1600"/>
          <cell r="AC1600"/>
          <cell r="AD1600"/>
        </row>
        <row r="1601">
          <cell r="P1601">
            <v>999999999</v>
          </cell>
          <cell r="Q1601"/>
          <cell r="R1601"/>
          <cell r="S1601"/>
          <cell r="T1601"/>
          <cell r="U1601"/>
          <cell r="V1601"/>
          <cell r="W1601"/>
          <cell r="X1601"/>
          <cell r="Y1601"/>
          <cell r="Z1601"/>
          <cell r="AA1601"/>
          <cell r="AB1601"/>
          <cell r="AC1601"/>
          <cell r="AD1601"/>
        </row>
        <row r="1602">
          <cell r="P1602">
            <v>999999999</v>
          </cell>
          <cell r="Q1602"/>
          <cell r="R1602"/>
          <cell r="S1602"/>
          <cell r="T1602"/>
          <cell r="U1602"/>
          <cell r="V1602"/>
          <cell r="W1602"/>
          <cell r="X1602"/>
          <cell r="Y1602"/>
          <cell r="Z1602"/>
          <cell r="AA1602"/>
          <cell r="AB1602"/>
          <cell r="AC1602"/>
          <cell r="AD1602"/>
        </row>
        <row r="1603">
          <cell r="P1603">
            <v>999999999</v>
          </cell>
          <cell r="Q1603"/>
          <cell r="R1603"/>
          <cell r="S1603"/>
          <cell r="T1603"/>
          <cell r="U1603"/>
          <cell r="V1603"/>
          <cell r="W1603"/>
          <cell r="X1603"/>
          <cell r="Y1603"/>
          <cell r="Z1603"/>
          <cell r="AA1603"/>
          <cell r="AB1603"/>
          <cell r="AC1603"/>
          <cell r="AD1603"/>
        </row>
        <row r="1604">
          <cell r="P1604">
            <v>999999999</v>
          </cell>
          <cell r="Q1604"/>
          <cell r="R1604"/>
          <cell r="S1604"/>
          <cell r="T1604"/>
          <cell r="U1604"/>
          <cell r="V1604"/>
          <cell r="W1604"/>
          <cell r="X1604"/>
          <cell r="Y1604"/>
          <cell r="Z1604"/>
          <cell r="AA1604"/>
          <cell r="AB1604"/>
          <cell r="AC1604"/>
          <cell r="AD1604"/>
        </row>
        <row r="1605">
          <cell r="P1605">
            <v>999999999</v>
          </cell>
          <cell r="Q1605"/>
          <cell r="R1605"/>
          <cell r="S1605"/>
          <cell r="T1605"/>
          <cell r="U1605"/>
          <cell r="V1605"/>
          <cell r="W1605"/>
          <cell r="X1605"/>
          <cell r="Y1605"/>
          <cell r="Z1605"/>
          <cell r="AA1605"/>
          <cell r="AB1605"/>
          <cell r="AC1605"/>
          <cell r="AD1605"/>
        </row>
        <row r="1606">
          <cell r="P1606">
            <v>999999999</v>
          </cell>
          <cell r="Q1606"/>
          <cell r="R1606"/>
          <cell r="S1606"/>
          <cell r="T1606"/>
          <cell r="U1606"/>
          <cell r="V1606"/>
          <cell r="W1606"/>
          <cell r="X1606"/>
          <cell r="Y1606"/>
          <cell r="Z1606"/>
          <cell r="AA1606"/>
          <cell r="AB1606"/>
          <cell r="AC1606"/>
          <cell r="AD1606"/>
        </row>
        <row r="1607">
          <cell r="P1607">
            <v>999999999</v>
          </cell>
          <cell r="Q1607"/>
          <cell r="R1607"/>
          <cell r="S1607"/>
          <cell r="T1607"/>
          <cell r="U1607"/>
          <cell r="V1607"/>
          <cell r="W1607"/>
          <cell r="X1607"/>
          <cell r="Y1607"/>
          <cell r="Z1607"/>
          <cell r="AA1607"/>
          <cell r="AB1607"/>
          <cell r="AC1607"/>
          <cell r="AD1607"/>
        </row>
        <row r="1608">
          <cell r="P1608">
            <v>999999999</v>
          </cell>
          <cell r="Q1608"/>
          <cell r="R1608"/>
          <cell r="S1608"/>
          <cell r="T1608"/>
          <cell r="U1608"/>
          <cell r="V1608"/>
          <cell r="W1608"/>
          <cell r="X1608"/>
          <cell r="Y1608"/>
          <cell r="Z1608"/>
          <cell r="AA1608"/>
          <cell r="AB1608"/>
          <cell r="AC1608"/>
          <cell r="AD1608"/>
        </row>
        <row r="1609">
          <cell r="P1609">
            <v>999999999</v>
          </cell>
          <cell r="Q1609"/>
          <cell r="R1609"/>
          <cell r="S1609"/>
          <cell r="T1609"/>
          <cell r="U1609"/>
          <cell r="V1609"/>
          <cell r="W1609"/>
          <cell r="X1609"/>
          <cell r="Y1609"/>
          <cell r="Z1609"/>
          <cell r="AA1609"/>
          <cell r="AB1609"/>
          <cell r="AC1609"/>
          <cell r="AD1609"/>
        </row>
        <row r="1610">
          <cell r="P1610">
            <v>999999999</v>
          </cell>
          <cell r="Q1610"/>
          <cell r="R1610"/>
          <cell r="S1610"/>
          <cell r="T1610"/>
          <cell r="U1610"/>
          <cell r="V1610"/>
          <cell r="W1610"/>
          <cell r="X1610"/>
          <cell r="Y1610"/>
          <cell r="Z1610"/>
          <cell r="AA1610"/>
          <cell r="AB1610"/>
          <cell r="AC1610"/>
          <cell r="AD1610"/>
        </row>
        <row r="1611">
          <cell r="P1611">
            <v>999999999</v>
          </cell>
          <cell r="Q1611"/>
          <cell r="R1611"/>
          <cell r="S1611"/>
          <cell r="T1611"/>
          <cell r="U1611"/>
          <cell r="V1611"/>
          <cell r="W1611"/>
          <cell r="X1611"/>
          <cell r="Y1611"/>
          <cell r="Z1611"/>
          <cell r="AA1611"/>
          <cell r="AB1611"/>
          <cell r="AC1611"/>
          <cell r="AD1611"/>
        </row>
        <row r="1612">
          <cell r="P1612">
            <v>999999999</v>
          </cell>
          <cell r="Q1612"/>
          <cell r="R1612"/>
          <cell r="S1612"/>
          <cell r="T1612"/>
          <cell r="U1612"/>
          <cell r="V1612"/>
          <cell r="W1612"/>
          <cell r="X1612"/>
          <cell r="Y1612"/>
          <cell r="Z1612"/>
          <cell r="AA1612"/>
          <cell r="AB1612"/>
          <cell r="AC1612"/>
          <cell r="AD1612"/>
        </row>
        <row r="1613">
          <cell r="P1613">
            <v>999999999</v>
          </cell>
          <cell r="Q1613"/>
          <cell r="R1613"/>
          <cell r="S1613"/>
          <cell r="T1613"/>
          <cell r="U1613"/>
          <cell r="V1613"/>
          <cell r="W1613"/>
          <cell r="X1613"/>
          <cell r="Y1613"/>
          <cell r="Z1613"/>
          <cell r="AA1613"/>
          <cell r="AB1613"/>
          <cell r="AC1613"/>
          <cell r="AD1613"/>
        </row>
        <row r="1614">
          <cell r="P1614">
            <v>999999999</v>
          </cell>
          <cell r="Q1614"/>
          <cell r="R1614"/>
          <cell r="S1614"/>
          <cell r="T1614"/>
          <cell r="U1614"/>
          <cell r="V1614"/>
          <cell r="W1614"/>
          <cell r="X1614"/>
          <cell r="Y1614"/>
          <cell r="Z1614"/>
          <cell r="AA1614"/>
          <cell r="AB1614"/>
          <cell r="AC1614"/>
          <cell r="AD1614"/>
        </row>
        <row r="1615">
          <cell r="P1615">
            <v>999999999</v>
          </cell>
          <cell r="Q1615"/>
          <cell r="R1615"/>
          <cell r="S1615"/>
          <cell r="T1615"/>
          <cell r="U1615"/>
          <cell r="V1615"/>
          <cell r="W1615"/>
          <cell r="X1615"/>
          <cell r="Y1615"/>
          <cell r="Z1615"/>
          <cell r="AA1615"/>
          <cell r="AB1615"/>
          <cell r="AC1615"/>
          <cell r="AD1615"/>
        </row>
        <row r="1616">
          <cell r="P1616">
            <v>999999999</v>
          </cell>
          <cell r="Q1616"/>
          <cell r="R1616"/>
          <cell r="S1616"/>
          <cell r="T1616"/>
          <cell r="U1616"/>
          <cell r="V1616"/>
          <cell r="W1616"/>
          <cell r="X1616"/>
          <cell r="Y1616"/>
          <cell r="Z1616"/>
          <cell r="AA1616"/>
          <cell r="AB1616"/>
          <cell r="AC1616"/>
          <cell r="AD1616"/>
        </row>
        <row r="1617">
          <cell r="P1617">
            <v>999999999</v>
          </cell>
          <cell r="Q1617"/>
          <cell r="R1617"/>
          <cell r="S1617"/>
          <cell r="T1617"/>
          <cell r="U1617"/>
          <cell r="V1617"/>
          <cell r="W1617"/>
          <cell r="X1617"/>
          <cell r="Y1617"/>
          <cell r="Z1617"/>
          <cell r="AA1617"/>
          <cell r="AB1617"/>
          <cell r="AC1617"/>
          <cell r="AD1617"/>
        </row>
        <row r="1618">
          <cell r="P1618">
            <v>999999999</v>
          </cell>
          <cell r="Q1618"/>
          <cell r="R1618"/>
          <cell r="S1618"/>
          <cell r="T1618"/>
          <cell r="U1618"/>
          <cell r="V1618"/>
          <cell r="W1618"/>
          <cell r="X1618"/>
          <cell r="Y1618"/>
          <cell r="Z1618"/>
          <cell r="AA1618"/>
          <cell r="AB1618"/>
          <cell r="AC1618"/>
          <cell r="AD1618"/>
        </row>
        <row r="1619">
          <cell r="P1619">
            <v>999999999</v>
          </cell>
          <cell r="Q1619"/>
          <cell r="R1619"/>
          <cell r="S1619"/>
          <cell r="T1619"/>
          <cell r="U1619"/>
          <cell r="V1619"/>
          <cell r="W1619"/>
          <cell r="X1619"/>
          <cell r="Y1619"/>
          <cell r="Z1619"/>
          <cell r="AA1619"/>
          <cell r="AB1619"/>
          <cell r="AC1619"/>
          <cell r="AD1619"/>
        </row>
        <row r="1620">
          <cell r="P1620">
            <v>999999999</v>
          </cell>
          <cell r="Q1620"/>
          <cell r="R1620"/>
          <cell r="S1620"/>
          <cell r="T1620"/>
          <cell r="U1620"/>
          <cell r="V1620"/>
          <cell r="W1620"/>
          <cell r="X1620"/>
          <cell r="Y1620"/>
          <cell r="Z1620"/>
          <cell r="AA1620"/>
          <cell r="AB1620"/>
          <cell r="AC1620"/>
          <cell r="AD1620"/>
        </row>
        <row r="1621">
          <cell r="P1621">
            <v>999999999</v>
          </cell>
          <cell r="Q1621"/>
          <cell r="R1621"/>
          <cell r="S1621"/>
          <cell r="T1621"/>
          <cell r="U1621"/>
          <cell r="V1621"/>
          <cell r="W1621"/>
          <cell r="X1621"/>
          <cell r="Y1621"/>
          <cell r="Z1621"/>
          <cell r="AA1621"/>
          <cell r="AB1621"/>
          <cell r="AC1621"/>
          <cell r="AD1621"/>
        </row>
        <row r="1622">
          <cell r="P1622">
            <v>999999999</v>
          </cell>
          <cell r="Q1622"/>
          <cell r="R1622"/>
          <cell r="S1622"/>
          <cell r="T1622"/>
          <cell r="U1622"/>
          <cell r="V1622"/>
          <cell r="W1622"/>
          <cell r="X1622"/>
          <cell r="Y1622"/>
          <cell r="Z1622"/>
          <cell r="AA1622"/>
          <cell r="AB1622"/>
          <cell r="AC1622"/>
          <cell r="AD1622"/>
        </row>
        <row r="1623">
          <cell r="P1623">
            <v>999999999</v>
          </cell>
          <cell r="Q1623"/>
          <cell r="R1623"/>
          <cell r="S1623"/>
          <cell r="T1623"/>
          <cell r="U1623"/>
          <cell r="V1623"/>
          <cell r="W1623"/>
          <cell r="X1623"/>
          <cell r="Y1623"/>
          <cell r="Z1623"/>
          <cell r="AA1623"/>
          <cell r="AB1623"/>
          <cell r="AC1623"/>
          <cell r="AD1623"/>
        </row>
        <row r="1624">
          <cell r="P1624">
            <v>999999999</v>
          </cell>
          <cell r="Q1624"/>
          <cell r="R1624"/>
          <cell r="S1624"/>
          <cell r="T1624"/>
          <cell r="U1624"/>
          <cell r="V1624"/>
          <cell r="W1624"/>
          <cell r="X1624"/>
          <cell r="Y1624"/>
          <cell r="Z1624"/>
          <cell r="AA1624"/>
          <cell r="AB1624"/>
          <cell r="AC1624"/>
          <cell r="AD1624"/>
        </row>
        <row r="1625">
          <cell r="P1625">
            <v>999999999</v>
          </cell>
          <cell r="Q1625"/>
          <cell r="R1625"/>
          <cell r="S1625"/>
          <cell r="T1625"/>
          <cell r="U1625"/>
          <cell r="V1625"/>
          <cell r="W1625"/>
          <cell r="X1625"/>
          <cell r="Y1625"/>
          <cell r="Z1625"/>
          <cell r="AA1625"/>
          <cell r="AB1625"/>
          <cell r="AC1625"/>
          <cell r="AD1625"/>
        </row>
        <row r="1626">
          <cell r="P1626">
            <v>999999999</v>
          </cell>
          <cell r="Q1626"/>
          <cell r="R1626"/>
          <cell r="S1626"/>
          <cell r="T1626"/>
          <cell r="U1626"/>
          <cell r="V1626"/>
          <cell r="W1626"/>
          <cell r="X1626"/>
          <cell r="Y1626"/>
          <cell r="Z1626"/>
          <cell r="AA1626"/>
          <cell r="AB1626"/>
          <cell r="AC1626"/>
          <cell r="AD1626"/>
        </row>
        <row r="1627">
          <cell r="P1627">
            <v>999999999</v>
          </cell>
          <cell r="Q1627"/>
          <cell r="R1627"/>
          <cell r="S1627"/>
          <cell r="T1627"/>
          <cell r="U1627"/>
          <cell r="V1627"/>
          <cell r="W1627"/>
          <cell r="X1627"/>
          <cell r="Y1627"/>
          <cell r="Z1627"/>
          <cell r="AA1627"/>
          <cell r="AB1627"/>
          <cell r="AC1627"/>
          <cell r="AD1627"/>
        </row>
        <row r="1628">
          <cell r="P1628">
            <v>999999999</v>
          </cell>
          <cell r="Q1628"/>
          <cell r="R1628"/>
          <cell r="S1628"/>
          <cell r="T1628"/>
          <cell r="U1628"/>
          <cell r="V1628"/>
          <cell r="W1628"/>
          <cell r="X1628"/>
          <cell r="Y1628"/>
          <cell r="Z1628"/>
          <cell r="AA1628"/>
          <cell r="AB1628"/>
          <cell r="AC1628"/>
          <cell r="AD1628"/>
        </row>
        <row r="1629">
          <cell r="P1629">
            <v>999999999</v>
          </cell>
          <cell r="Q1629"/>
          <cell r="R1629"/>
          <cell r="S1629"/>
          <cell r="T1629"/>
          <cell r="U1629"/>
          <cell r="V1629"/>
          <cell r="W1629"/>
          <cell r="X1629"/>
          <cell r="Y1629"/>
          <cell r="Z1629"/>
          <cell r="AA1629"/>
          <cell r="AB1629"/>
          <cell r="AC1629"/>
          <cell r="AD1629"/>
        </row>
        <row r="1630">
          <cell r="P1630">
            <v>999999999</v>
          </cell>
          <cell r="Q1630"/>
          <cell r="R1630"/>
          <cell r="S1630"/>
          <cell r="T1630"/>
          <cell r="U1630"/>
          <cell r="V1630"/>
          <cell r="W1630"/>
          <cell r="X1630"/>
          <cell r="Y1630"/>
          <cell r="Z1630"/>
          <cell r="AA1630"/>
          <cell r="AB1630"/>
          <cell r="AC1630"/>
          <cell r="AD1630"/>
        </row>
        <row r="1631">
          <cell r="P1631">
            <v>999999999</v>
          </cell>
          <cell r="Q1631"/>
          <cell r="R1631"/>
          <cell r="S1631"/>
          <cell r="T1631"/>
          <cell r="U1631"/>
          <cell r="V1631"/>
          <cell r="W1631"/>
          <cell r="X1631"/>
          <cell r="Y1631"/>
          <cell r="Z1631"/>
          <cell r="AA1631"/>
          <cell r="AB1631"/>
          <cell r="AC1631"/>
          <cell r="AD1631"/>
        </row>
        <row r="1632">
          <cell r="P1632">
            <v>999999999</v>
          </cell>
          <cell r="Q1632"/>
          <cell r="R1632"/>
          <cell r="S1632"/>
          <cell r="T1632"/>
          <cell r="U1632"/>
          <cell r="V1632"/>
          <cell r="W1632"/>
          <cell r="X1632"/>
          <cell r="Y1632"/>
          <cell r="Z1632"/>
          <cell r="AA1632"/>
          <cell r="AB1632"/>
          <cell r="AC1632"/>
          <cell r="AD1632"/>
        </row>
        <row r="1633">
          <cell r="P1633">
            <v>999999999</v>
          </cell>
          <cell r="Q1633"/>
          <cell r="R1633"/>
          <cell r="S1633"/>
          <cell r="T1633"/>
          <cell r="U1633"/>
          <cell r="V1633"/>
          <cell r="W1633"/>
          <cell r="X1633"/>
          <cell r="Y1633"/>
          <cell r="Z1633"/>
          <cell r="AA1633"/>
          <cell r="AB1633"/>
          <cell r="AC1633"/>
          <cell r="AD1633"/>
        </row>
        <row r="1634">
          <cell r="P1634">
            <v>999999999</v>
          </cell>
          <cell r="Q1634"/>
          <cell r="R1634"/>
          <cell r="S1634"/>
          <cell r="T1634"/>
          <cell r="U1634"/>
          <cell r="V1634"/>
          <cell r="W1634"/>
          <cell r="X1634"/>
          <cell r="Y1634"/>
          <cell r="Z1634"/>
          <cell r="AA1634"/>
          <cell r="AB1634"/>
          <cell r="AC1634"/>
          <cell r="AD1634"/>
        </row>
        <row r="1635">
          <cell r="P1635">
            <v>999999999</v>
          </cell>
          <cell r="Q1635"/>
          <cell r="R1635"/>
          <cell r="S1635"/>
          <cell r="T1635"/>
          <cell r="U1635"/>
          <cell r="V1635"/>
          <cell r="W1635"/>
          <cell r="X1635"/>
          <cell r="Y1635"/>
          <cell r="Z1635"/>
          <cell r="AA1635"/>
          <cell r="AB1635"/>
          <cell r="AC1635"/>
          <cell r="AD1635"/>
        </row>
        <row r="1636">
          <cell r="P1636">
            <v>999999999</v>
          </cell>
          <cell r="Q1636"/>
          <cell r="R1636"/>
          <cell r="S1636"/>
          <cell r="T1636"/>
          <cell r="U1636"/>
          <cell r="V1636"/>
          <cell r="W1636"/>
          <cell r="X1636"/>
          <cell r="Y1636"/>
          <cell r="Z1636"/>
          <cell r="AA1636"/>
          <cell r="AB1636"/>
          <cell r="AC1636"/>
          <cell r="AD1636"/>
        </row>
        <row r="1637">
          <cell r="P1637">
            <v>999999999</v>
          </cell>
          <cell r="Q1637"/>
          <cell r="R1637"/>
          <cell r="S1637"/>
          <cell r="T1637"/>
          <cell r="U1637"/>
          <cell r="V1637"/>
          <cell r="W1637"/>
          <cell r="X1637"/>
          <cell r="Y1637"/>
          <cell r="Z1637"/>
          <cell r="AA1637"/>
          <cell r="AB1637"/>
          <cell r="AC1637"/>
          <cell r="AD1637"/>
        </row>
        <row r="1638">
          <cell r="P1638">
            <v>999999999</v>
          </cell>
          <cell r="Q1638"/>
          <cell r="R1638"/>
          <cell r="S1638"/>
          <cell r="T1638"/>
          <cell r="U1638"/>
          <cell r="V1638"/>
          <cell r="W1638"/>
          <cell r="X1638"/>
          <cell r="Y1638"/>
          <cell r="Z1638"/>
          <cell r="AA1638"/>
          <cell r="AB1638"/>
          <cell r="AC1638"/>
          <cell r="AD1638"/>
        </row>
        <row r="1639">
          <cell r="P1639">
            <v>999999999</v>
          </cell>
          <cell r="Q1639"/>
          <cell r="R1639"/>
          <cell r="S1639"/>
          <cell r="T1639"/>
          <cell r="U1639"/>
          <cell r="V1639"/>
          <cell r="W1639"/>
          <cell r="X1639"/>
          <cell r="Y1639"/>
          <cell r="Z1639"/>
          <cell r="AA1639"/>
          <cell r="AB1639"/>
          <cell r="AC1639"/>
          <cell r="AD1639"/>
        </row>
        <row r="1640">
          <cell r="P1640">
            <v>999999999</v>
          </cell>
          <cell r="Q1640"/>
          <cell r="R1640"/>
          <cell r="S1640"/>
          <cell r="T1640"/>
          <cell r="U1640"/>
          <cell r="V1640"/>
          <cell r="W1640"/>
          <cell r="X1640"/>
          <cell r="Y1640"/>
          <cell r="Z1640"/>
          <cell r="AA1640"/>
          <cell r="AB1640"/>
          <cell r="AC1640"/>
          <cell r="AD1640"/>
        </row>
        <row r="1641">
          <cell r="P1641">
            <v>999999999</v>
          </cell>
          <cell r="Q1641"/>
          <cell r="R1641"/>
          <cell r="S1641"/>
          <cell r="T1641"/>
          <cell r="U1641"/>
          <cell r="V1641"/>
          <cell r="W1641"/>
          <cell r="X1641"/>
          <cell r="Y1641"/>
          <cell r="Z1641"/>
          <cell r="AA1641"/>
          <cell r="AB1641"/>
          <cell r="AC1641"/>
          <cell r="AD1641"/>
        </row>
        <row r="1642">
          <cell r="P1642">
            <v>999999999</v>
          </cell>
          <cell r="Q1642"/>
          <cell r="R1642"/>
          <cell r="S1642"/>
          <cell r="T1642"/>
          <cell r="U1642"/>
          <cell r="V1642"/>
          <cell r="W1642"/>
          <cell r="X1642"/>
          <cell r="Y1642"/>
          <cell r="Z1642"/>
          <cell r="AA1642"/>
          <cell r="AB1642"/>
          <cell r="AC1642"/>
          <cell r="AD1642"/>
        </row>
        <row r="1643">
          <cell r="P1643">
            <v>999999999</v>
          </cell>
          <cell r="Q1643"/>
          <cell r="R1643"/>
          <cell r="S1643"/>
          <cell r="T1643"/>
          <cell r="U1643"/>
          <cell r="V1643"/>
          <cell r="W1643"/>
          <cell r="X1643"/>
          <cell r="Y1643"/>
          <cell r="Z1643"/>
          <cell r="AA1643"/>
          <cell r="AB1643"/>
          <cell r="AC1643"/>
          <cell r="AD1643"/>
        </row>
        <row r="1644">
          <cell r="P1644">
            <v>999999999</v>
          </cell>
          <cell r="Q1644"/>
          <cell r="R1644"/>
          <cell r="S1644"/>
          <cell r="T1644"/>
          <cell r="U1644"/>
          <cell r="V1644"/>
          <cell r="W1644"/>
          <cell r="X1644"/>
          <cell r="Y1644"/>
          <cell r="Z1644"/>
          <cell r="AA1644"/>
          <cell r="AB1644"/>
          <cell r="AC1644"/>
          <cell r="AD1644"/>
        </row>
        <row r="1645">
          <cell r="P1645">
            <v>999999999</v>
          </cell>
          <cell r="Q1645"/>
          <cell r="R1645"/>
          <cell r="S1645"/>
          <cell r="T1645"/>
          <cell r="U1645"/>
          <cell r="V1645"/>
          <cell r="W1645"/>
          <cell r="X1645"/>
          <cell r="Y1645"/>
          <cell r="Z1645"/>
          <cell r="AA1645"/>
          <cell r="AB1645"/>
          <cell r="AC1645"/>
          <cell r="AD1645"/>
        </row>
        <row r="1646">
          <cell r="P1646">
            <v>999999999</v>
          </cell>
          <cell r="Q1646"/>
          <cell r="R1646"/>
          <cell r="S1646"/>
          <cell r="T1646"/>
          <cell r="U1646"/>
          <cell r="V1646"/>
          <cell r="W1646"/>
          <cell r="X1646"/>
          <cell r="Y1646"/>
          <cell r="Z1646"/>
          <cell r="AA1646"/>
          <cell r="AB1646"/>
          <cell r="AC1646"/>
          <cell r="AD1646"/>
        </row>
        <row r="1647">
          <cell r="P1647">
            <v>999999999</v>
          </cell>
          <cell r="Q1647"/>
          <cell r="R1647"/>
          <cell r="S1647"/>
          <cell r="T1647"/>
          <cell r="U1647"/>
          <cell r="V1647"/>
          <cell r="W1647"/>
          <cell r="X1647"/>
          <cell r="Y1647"/>
          <cell r="Z1647"/>
          <cell r="AA1647"/>
          <cell r="AB1647"/>
          <cell r="AC1647"/>
          <cell r="AD1647"/>
        </row>
        <row r="1648">
          <cell r="P1648">
            <v>999999999</v>
          </cell>
          <cell r="Q1648"/>
          <cell r="R1648"/>
          <cell r="S1648"/>
          <cell r="T1648"/>
          <cell r="U1648"/>
          <cell r="V1648"/>
          <cell r="W1648"/>
          <cell r="X1648"/>
          <cell r="Y1648"/>
          <cell r="Z1648"/>
          <cell r="AA1648"/>
          <cell r="AB1648"/>
          <cell r="AC1648"/>
          <cell r="AD1648"/>
        </row>
        <row r="1649">
          <cell r="P1649">
            <v>999999999</v>
          </cell>
          <cell r="Q1649"/>
          <cell r="R1649"/>
          <cell r="S1649"/>
          <cell r="T1649"/>
          <cell r="U1649"/>
          <cell r="V1649"/>
          <cell r="W1649"/>
          <cell r="X1649"/>
          <cell r="Y1649"/>
          <cell r="Z1649"/>
          <cell r="AA1649"/>
          <cell r="AB1649"/>
          <cell r="AC1649"/>
          <cell r="AD1649"/>
        </row>
        <row r="1650">
          <cell r="P1650">
            <v>999999999</v>
          </cell>
          <cell r="Q1650"/>
          <cell r="R1650"/>
          <cell r="S1650"/>
          <cell r="T1650"/>
          <cell r="U1650"/>
          <cell r="V1650"/>
          <cell r="W1650"/>
          <cell r="X1650"/>
          <cell r="Y1650"/>
          <cell r="Z1650"/>
          <cell r="AA1650"/>
          <cell r="AB1650"/>
          <cell r="AC1650"/>
          <cell r="AD1650"/>
        </row>
        <row r="1651">
          <cell r="P1651">
            <v>999999999</v>
          </cell>
          <cell r="Q1651"/>
          <cell r="R1651"/>
          <cell r="S1651"/>
          <cell r="T1651"/>
          <cell r="U1651"/>
          <cell r="V1651"/>
          <cell r="W1651"/>
          <cell r="X1651"/>
          <cell r="Y1651"/>
          <cell r="Z1651"/>
          <cell r="AA1651"/>
          <cell r="AB1651"/>
          <cell r="AC1651"/>
          <cell r="AD1651"/>
        </row>
        <row r="1652">
          <cell r="P1652">
            <v>999999999</v>
          </cell>
          <cell r="Q1652"/>
          <cell r="R1652"/>
          <cell r="S1652"/>
          <cell r="T1652"/>
          <cell r="U1652"/>
          <cell r="V1652"/>
          <cell r="W1652"/>
          <cell r="X1652"/>
          <cell r="Y1652"/>
          <cell r="Z1652"/>
          <cell r="AA1652"/>
          <cell r="AB1652"/>
          <cell r="AC1652"/>
          <cell r="AD1652"/>
        </row>
        <row r="1653">
          <cell r="P1653">
            <v>999999999</v>
          </cell>
          <cell r="Q1653"/>
          <cell r="R1653"/>
          <cell r="S1653"/>
          <cell r="T1653"/>
          <cell r="U1653"/>
          <cell r="V1653"/>
          <cell r="W1653"/>
          <cell r="X1653"/>
          <cell r="Y1653"/>
          <cell r="Z1653"/>
          <cell r="AA1653"/>
          <cell r="AB1653"/>
          <cell r="AC1653"/>
          <cell r="AD1653"/>
        </row>
        <row r="1654">
          <cell r="P1654">
            <v>999999999</v>
          </cell>
          <cell r="Q1654"/>
          <cell r="R1654"/>
          <cell r="S1654"/>
          <cell r="T1654"/>
          <cell r="U1654"/>
          <cell r="V1654"/>
          <cell r="W1654"/>
          <cell r="X1654"/>
          <cell r="Y1654"/>
          <cell r="Z1654"/>
          <cell r="AA1654"/>
          <cell r="AB1654"/>
          <cell r="AC1654"/>
          <cell r="AD1654"/>
        </row>
        <row r="1655">
          <cell r="P1655">
            <v>999999999</v>
          </cell>
          <cell r="Q1655"/>
          <cell r="R1655"/>
          <cell r="S1655"/>
          <cell r="T1655"/>
          <cell r="U1655"/>
          <cell r="V1655"/>
          <cell r="W1655"/>
          <cell r="X1655"/>
          <cell r="Y1655"/>
          <cell r="Z1655"/>
          <cell r="AA1655"/>
          <cell r="AB1655"/>
          <cell r="AC1655"/>
          <cell r="AD1655"/>
        </row>
        <row r="1656">
          <cell r="P1656">
            <v>999999999</v>
          </cell>
          <cell r="Q1656"/>
          <cell r="R1656"/>
          <cell r="S1656"/>
          <cell r="T1656"/>
          <cell r="U1656"/>
          <cell r="V1656"/>
          <cell r="W1656"/>
          <cell r="X1656"/>
          <cell r="Y1656"/>
          <cell r="Z1656"/>
          <cell r="AA1656"/>
          <cell r="AB1656"/>
          <cell r="AC1656"/>
          <cell r="AD1656"/>
        </row>
        <row r="1657">
          <cell r="P1657">
            <v>999999999</v>
          </cell>
          <cell r="Q1657"/>
          <cell r="R1657"/>
          <cell r="S1657"/>
          <cell r="T1657"/>
          <cell r="U1657"/>
          <cell r="V1657"/>
          <cell r="W1657"/>
          <cell r="X1657"/>
          <cell r="Y1657"/>
          <cell r="Z1657"/>
          <cell r="AA1657"/>
          <cell r="AB1657"/>
          <cell r="AC1657"/>
          <cell r="AD1657"/>
        </row>
        <row r="1658">
          <cell r="P1658">
            <v>999999999</v>
          </cell>
          <cell r="Q1658"/>
          <cell r="R1658"/>
          <cell r="S1658"/>
          <cell r="T1658"/>
          <cell r="U1658"/>
          <cell r="V1658"/>
          <cell r="W1658"/>
          <cell r="X1658"/>
          <cell r="Y1658"/>
          <cell r="Z1658"/>
          <cell r="AA1658"/>
          <cell r="AB1658"/>
          <cell r="AC1658"/>
          <cell r="AD1658"/>
        </row>
        <row r="1659">
          <cell r="P1659">
            <v>999999999</v>
          </cell>
          <cell r="Q1659"/>
          <cell r="R1659"/>
          <cell r="S1659"/>
          <cell r="T1659"/>
          <cell r="U1659"/>
          <cell r="V1659"/>
          <cell r="W1659"/>
          <cell r="X1659"/>
          <cell r="Y1659"/>
          <cell r="Z1659"/>
          <cell r="AA1659"/>
          <cell r="AB1659"/>
          <cell r="AC1659"/>
          <cell r="AD1659"/>
        </row>
        <row r="1660">
          <cell r="P1660">
            <v>999999999</v>
          </cell>
          <cell r="Q1660"/>
          <cell r="R1660"/>
          <cell r="S1660"/>
          <cell r="T1660"/>
          <cell r="U1660"/>
          <cell r="V1660"/>
          <cell r="W1660"/>
          <cell r="X1660"/>
          <cell r="Y1660"/>
          <cell r="Z1660"/>
          <cell r="AA1660"/>
          <cell r="AB1660"/>
          <cell r="AC1660"/>
          <cell r="AD1660"/>
        </row>
        <row r="1661">
          <cell r="P1661">
            <v>999999999</v>
          </cell>
          <cell r="Q1661"/>
          <cell r="R1661"/>
          <cell r="S1661"/>
          <cell r="T1661"/>
          <cell r="U1661"/>
          <cell r="V1661"/>
          <cell r="W1661"/>
          <cell r="X1661"/>
          <cell r="Y1661"/>
          <cell r="Z1661"/>
          <cell r="AA1661"/>
          <cell r="AB1661"/>
          <cell r="AC1661"/>
          <cell r="AD1661"/>
        </row>
        <row r="1662">
          <cell r="P1662">
            <v>999999999</v>
          </cell>
          <cell r="Q1662"/>
          <cell r="R1662"/>
          <cell r="S1662"/>
          <cell r="T1662"/>
          <cell r="U1662"/>
          <cell r="V1662"/>
          <cell r="W1662"/>
          <cell r="X1662"/>
          <cell r="Y1662"/>
          <cell r="Z1662"/>
          <cell r="AA1662"/>
          <cell r="AB1662"/>
          <cell r="AC1662"/>
          <cell r="AD1662"/>
        </row>
        <row r="1663">
          <cell r="P1663">
            <v>999999999</v>
          </cell>
          <cell r="Q1663"/>
          <cell r="R1663"/>
          <cell r="S1663"/>
          <cell r="T1663"/>
          <cell r="U1663"/>
          <cell r="V1663"/>
          <cell r="W1663"/>
          <cell r="X1663"/>
          <cell r="Y1663"/>
          <cell r="Z1663"/>
          <cell r="AA1663"/>
          <cell r="AB1663"/>
          <cell r="AC1663"/>
          <cell r="AD1663"/>
        </row>
        <row r="1664">
          <cell r="P1664">
            <v>999999999</v>
          </cell>
          <cell r="Q1664"/>
          <cell r="R1664"/>
          <cell r="S1664"/>
          <cell r="T1664"/>
          <cell r="U1664"/>
          <cell r="V1664"/>
          <cell r="W1664"/>
          <cell r="X1664"/>
          <cell r="Y1664"/>
          <cell r="Z1664"/>
          <cell r="AA1664"/>
          <cell r="AB1664"/>
          <cell r="AC1664"/>
          <cell r="AD1664"/>
        </row>
        <row r="1665">
          <cell r="P1665">
            <v>999999999</v>
          </cell>
          <cell r="Q1665"/>
          <cell r="R1665"/>
          <cell r="S1665"/>
          <cell r="T1665"/>
          <cell r="U1665"/>
          <cell r="V1665"/>
          <cell r="W1665"/>
          <cell r="X1665"/>
          <cell r="Y1665"/>
          <cell r="Z1665"/>
          <cell r="AA1665"/>
          <cell r="AB1665"/>
          <cell r="AC1665"/>
          <cell r="AD1665"/>
        </row>
        <row r="1666">
          <cell r="P1666">
            <v>999999999</v>
          </cell>
          <cell r="Q1666"/>
          <cell r="R1666"/>
          <cell r="S1666"/>
          <cell r="T1666"/>
          <cell r="U1666"/>
          <cell r="V1666"/>
          <cell r="W1666"/>
          <cell r="X1666"/>
          <cell r="Y1666"/>
          <cell r="Z1666"/>
          <cell r="AA1666"/>
          <cell r="AB1666"/>
          <cell r="AC1666"/>
          <cell r="AD1666"/>
        </row>
        <row r="1667">
          <cell r="P1667">
            <v>999999999</v>
          </cell>
          <cell r="Q1667"/>
          <cell r="R1667"/>
          <cell r="S1667"/>
          <cell r="T1667"/>
          <cell r="U1667"/>
          <cell r="V1667"/>
          <cell r="W1667"/>
          <cell r="X1667"/>
          <cell r="Y1667"/>
          <cell r="Z1667"/>
          <cell r="AA1667"/>
          <cell r="AB1667"/>
          <cell r="AC1667"/>
          <cell r="AD1667"/>
        </row>
        <row r="1668">
          <cell r="P1668">
            <v>999999999</v>
          </cell>
          <cell r="Q1668"/>
          <cell r="R1668"/>
          <cell r="S1668"/>
          <cell r="T1668"/>
          <cell r="U1668"/>
          <cell r="V1668"/>
          <cell r="W1668"/>
          <cell r="X1668"/>
          <cell r="Y1668"/>
          <cell r="Z1668"/>
          <cell r="AA1668"/>
          <cell r="AB1668"/>
          <cell r="AC1668"/>
          <cell r="AD1668"/>
        </row>
        <row r="1669">
          <cell r="P1669">
            <v>999999999</v>
          </cell>
          <cell r="Q1669"/>
          <cell r="R1669"/>
          <cell r="S1669"/>
          <cell r="T1669"/>
          <cell r="U1669"/>
          <cell r="V1669"/>
          <cell r="W1669"/>
          <cell r="X1669"/>
          <cell r="Y1669"/>
          <cell r="Z1669"/>
          <cell r="AA1669"/>
          <cell r="AB1669"/>
          <cell r="AC1669"/>
          <cell r="AD1669"/>
        </row>
        <row r="1670">
          <cell r="P1670">
            <v>999999999</v>
          </cell>
          <cell r="Q1670"/>
          <cell r="R1670"/>
          <cell r="S1670"/>
          <cell r="T1670"/>
          <cell r="U1670"/>
          <cell r="V1670"/>
          <cell r="W1670"/>
          <cell r="X1670"/>
          <cell r="Y1670"/>
          <cell r="Z1670"/>
          <cell r="AA1670"/>
          <cell r="AB1670"/>
          <cell r="AC1670"/>
          <cell r="AD1670"/>
        </row>
        <row r="1671">
          <cell r="P1671">
            <v>999999999</v>
          </cell>
          <cell r="Q1671"/>
          <cell r="R1671"/>
          <cell r="S1671"/>
          <cell r="T1671"/>
          <cell r="U1671"/>
          <cell r="V1671"/>
          <cell r="W1671"/>
          <cell r="X1671"/>
          <cell r="Y1671"/>
          <cell r="Z1671"/>
          <cell r="AA1671"/>
          <cell r="AB1671"/>
          <cell r="AC1671"/>
          <cell r="AD1671"/>
        </row>
        <row r="1672">
          <cell r="P1672">
            <v>999999999</v>
          </cell>
          <cell r="Q1672"/>
          <cell r="R1672"/>
          <cell r="S1672"/>
          <cell r="T1672"/>
          <cell r="U1672"/>
          <cell r="V1672"/>
          <cell r="W1672"/>
          <cell r="X1672"/>
          <cell r="Y1672"/>
          <cell r="Z1672"/>
          <cell r="AA1672"/>
          <cell r="AB1672"/>
          <cell r="AC1672"/>
          <cell r="AD1672"/>
        </row>
        <row r="1673">
          <cell r="P1673">
            <v>999999999</v>
          </cell>
          <cell r="Q1673"/>
          <cell r="R1673"/>
          <cell r="S1673"/>
          <cell r="T1673"/>
          <cell r="U1673"/>
          <cell r="V1673"/>
          <cell r="W1673"/>
          <cell r="X1673"/>
          <cell r="Y1673"/>
          <cell r="Z1673"/>
          <cell r="AA1673"/>
          <cell r="AB1673"/>
          <cell r="AC1673"/>
          <cell r="AD1673"/>
        </row>
        <row r="1674">
          <cell r="P1674">
            <v>999999999</v>
          </cell>
          <cell r="Q1674"/>
          <cell r="R1674"/>
          <cell r="S1674"/>
          <cell r="T1674"/>
          <cell r="U1674"/>
          <cell r="V1674"/>
          <cell r="W1674"/>
          <cell r="X1674"/>
          <cell r="Y1674"/>
          <cell r="Z1674"/>
          <cell r="AA1674"/>
          <cell r="AB1674"/>
          <cell r="AC1674"/>
          <cell r="AD1674"/>
        </row>
        <row r="1675">
          <cell r="P1675">
            <v>999999999</v>
          </cell>
          <cell r="Q1675"/>
          <cell r="R1675"/>
          <cell r="S1675"/>
          <cell r="T1675"/>
          <cell r="U1675"/>
          <cell r="V1675"/>
          <cell r="W1675"/>
          <cell r="X1675"/>
          <cell r="Y1675"/>
          <cell r="Z1675"/>
          <cell r="AA1675"/>
          <cell r="AB1675"/>
          <cell r="AC1675"/>
          <cell r="AD1675"/>
        </row>
        <row r="1676">
          <cell r="P1676">
            <v>999999999</v>
          </cell>
          <cell r="Q1676"/>
          <cell r="R1676"/>
          <cell r="S1676"/>
          <cell r="T1676"/>
          <cell r="U1676"/>
          <cell r="V1676"/>
          <cell r="W1676"/>
          <cell r="X1676"/>
          <cell r="Y1676"/>
          <cell r="Z1676"/>
          <cell r="AA1676"/>
          <cell r="AB1676"/>
          <cell r="AC1676"/>
          <cell r="AD1676"/>
        </row>
        <row r="1677">
          <cell r="P1677">
            <v>999999999</v>
          </cell>
          <cell r="Q1677"/>
          <cell r="R1677"/>
          <cell r="S1677"/>
          <cell r="T1677"/>
          <cell r="U1677"/>
          <cell r="V1677"/>
          <cell r="W1677"/>
          <cell r="X1677"/>
          <cell r="Y1677"/>
          <cell r="Z1677"/>
          <cell r="AA1677"/>
          <cell r="AB1677"/>
          <cell r="AC1677"/>
          <cell r="AD1677"/>
        </row>
        <row r="1678">
          <cell r="P1678">
            <v>999999999</v>
          </cell>
          <cell r="Q1678"/>
          <cell r="R1678"/>
          <cell r="S1678"/>
          <cell r="T1678"/>
          <cell r="U1678"/>
          <cell r="V1678"/>
          <cell r="W1678"/>
          <cell r="X1678"/>
          <cell r="Y1678"/>
          <cell r="Z1678"/>
          <cell r="AA1678"/>
          <cell r="AB1678"/>
          <cell r="AC1678"/>
          <cell r="AD1678"/>
        </row>
        <row r="1679">
          <cell r="P1679">
            <v>999999999</v>
          </cell>
          <cell r="Q1679"/>
          <cell r="R1679"/>
          <cell r="S1679"/>
          <cell r="T1679"/>
          <cell r="U1679"/>
          <cell r="V1679"/>
          <cell r="W1679"/>
          <cell r="X1679"/>
          <cell r="Y1679"/>
          <cell r="Z1679"/>
          <cell r="AA1679"/>
          <cell r="AB1679"/>
          <cell r="AC1679"/>
          <cell r="AD1679"/>
        </row>
        <row r="1680">
          <cell r="P1680">
            <v>999999999</v>
          </cell>
          <cell r="Q1680"/>
          <cell r="R1680"/>
          <cell r="S1680"/>
          <cell r="T1680"/>
          <cell r="U1680"/>
          <cell r="V1680"/>
          <cell r="W1680"/>
          <cell r="X1680"/>
          <cell r="Y1680"/>
          <cell r="Z1680"/>
          <cell r="AA1680"/>
          <cell r="AB1680"/>
          <cell r="AC1680"/>
          <cell r="AD1680"/>
        </row>
        <row r="1681">
          <cell r="P1681">
            <v>999999999</v>
          </cell>
          <cell r="Q1681"/>
          <cell r="R1681"/>
          <cell r="S1681"/>
          <cell r="T1681"/>
          <cell r="U1681"/>
          <cell r="V1681"/>
          <cell r="W1681"/>
          <cell r="X1681"/>
          <cell r="Y1681"/>
          <cell r="Z1681"/>
          <cell r="AA1681"/>
          <cell r="AB1681"/>
          <cell r="AC1681"/>
          <cell r="AD1681"/>
        </row>
        <row r="1682">
          <cell r="P1682">
            <v>999999999</v>
          </cell>
          <cell r="Q1682"/>
          <cell r="R1682"/>
          <cell r="S1682"/>
          <cell r="T1682"/>
          <cell r="U1682"/>
          <cell r="V1682"/>
          <cell r="W1682"/>
          <cell r="X1682"/>
          <cell r="Y1682"/>
          <cell r="Z1682"/>
          <cell r="AA1682"/>
          <cell r="AB1682"/>
          <cell r="AC1682"/>
          <cell r="AD1682"/>
        </row>
        <row r="1683">
          <cell r="P1683">
            <v>999999999</v>
          </cell>
          <cell r="Q1683"/>
          <cell r="R1683"/>
          <cell r="S1683"/>
          <cell r="T1683"/>
          <cell r="U1683"/>
          <cell r="V1683"/>
          <cell r="W1683"/>
          <cell r="X1683"/>
          <cell r="Y1683"/>
          <cell r="Z1683"/>
          <cell r="AA1683"/>
          <cell r="AB1683"/>
          <cell r="AC1683"/>
          <cell r="AD1683"/>
        </row>
        <row r="1684">
          <cell r="P1684">
            <v>999999999</v>
          </cell>
          <cell r="Q1684"/>
          <cell r="R1684"/>
          <cell r="S1684"/>
          <cell r="T1684"/>
          <cell r="U1684"/>
          <cell r="V1684"/>
          <cell r="W1684"/>
          <cell r="X1684"/>
          <cell r="Y1684"/>
          <cell r="Z1684"/>
          <cell r="AA1684"/>
          <cell r="AB1684"/>
          <cell r="AC1684"/>
          <cell r="AD1684"/>
        </row>
        <row r="1685">
          <cell r="P1685">
            <v>999999999</v>
          </cell>
          <cell r="Q1685"/>
          <cell r="R1685"/>
          <cell r="S1685"/>
          <cell r="T1685"/>
          <cell r="U1685"/>
          <cell r="V1685"/>
          <cell r="W1685"/>
          <cell r="X1685"/>
          <cell r="Y1685"/>
          <cell r="Z1685"/>
          <cell r="AA1685"/>
          <cell r="AB1685"/>
          <cell r="AC1685"/>
          <cell r="AD1685"/>
        </row>
        <row r="1686">
          <cell r="P1686">
            <v>999999999</v>
          </cell>
          <cell r="Q1686"/>
          <cell r="R1686"/>
          <cell r="S1686"/>
          <cell r="T1686"/>
          <cell r="U1686"/>
          <cell r="V1686"/>
          <cell r="W1686"/>
          <cell r="X1686"/>
          <cell r="Y1686"/>
          <cell r="Z1686"/>
          <cell r="AA1686"/>
          <cell r="AB1686"/>
          <cell r="AC1686"/>
          <cell r="AD1686"/>
        </row>
        <row r="1687">
          <cell r="P1687">
            <v>999999999</v>
          </cell>
          <cell r="Q1687"/>
          <cell r="R1687"/>
          <cell r="S1687"/>
          <cell r="T1687"/>
          <cell r="U1687"/>
          <cell r="V1687"/>
          <cell r="W1687"/>
          <cell r="X1687"/>
          <cell r="Y1687"/>
          <cell r="Z1687"/>
          <cell r="AA1687"/>
          <cell r="AB1687"/>
          <cell r="AC1687"/>
          <cell r="AD1687"/>
        </row>
        <row r="1688">
          <cell r="P1688">
            <v>999999999</v>
          </cell>
          <cell r="Q1688"/>
          <cell r="R1688"/>
          <cell r="S1688"/>
          <cell r="T1688"/>
          <cell r="U1688"/>
          <cell r="V1688"/>
          <cell r="W1688"/>
          <cell r="X1688"/>
          <cell r="Y1688"/>
          <cell r="Z1688"/>
          <cell r="AA1688"/>
          <cell r="AB1688"/>
          <cell r="AC1688"/>
          <cell r="AD1688"/>
        </row>
        <row r="1689">
          <cell r="P1689">
            <v>999999999</v>
          </cell>
          <cell r="Q1689"/>
          <cell r="R1689"/>
          <cell r="S1689"/>
          <cell r="T1689"/>
          <cell r="U1689"/>
          <cell r="V1689"/>
          <cell r="W1689"/>
          <cell r="X1689"/>
          <cell r="Y1689"/>
          <cell r="Z1689"/>
          <cell r="AA1689"/>
          <cell r="AB1689"/>
          <cell r="AC1689"/>
          <cell r="AD1689"/>
        </row>
        <row r="1690">
          <cell r="P1690">
            <v>999999999</v>
          </cell>
          <cell r="Q1690"/>
          <cell r="R1690"/>
          <cell r="S1690"/>
          <cell r="T1690"/>
          <cell r="U1690"/>
          <cell r="V1690"/>
          <cell r="W1690"/>
          <cell r="X1690"/>
          <cell r="Y1690"/>
          <cell r="Z1690"/>
          <cell r="AA1690"/>
          <cell r="AB1690"/>
          <cell r="AC1690"/>
          <cell r="AD1690"/>
        </row>
        <row r="1691">
          <cell r="P1691">
            <v>999999999</v>
          </cell>
          <cell r="Q1691"/>
          <cell r="R1691"/>
          <cell r="S1691"/>
          <cell r="T1691"/>
          <cell r="U1691"/>
          <cell r="V1691"/>
          <cell r="W1691"/>
          <cell r="X1691"/>
          <cell r="Y1691"/>
          <cell r="Z1691"/>
          <cell r="AA1691"/>
          <cell r="AB1691"/>
          <cell r="AC1691"/>
          <cell r="AD1691"/>
        </row>
        <row r="1692">
          <cell r="P1692">
            <v>999999999</v>
          </cell>
          <cell r="Q1692"/>
          <cell r="R1692"/>
          <cell r="S1692"/>
          <cell r="T1692"/>
          <cell r="U1692"/>
          <cell r="V1692"/>
          <cell r="W1692"/>
          <cell r="X1692"/>
          <cell r="Y1692"/>
          <cell r="Z1692"/>
          <cell r="AA1692"/>
          <cell r="AB1692"/>
          <cell r="AC1692"/>
          <cell r="AD1692"/>
        </row>
        <row r="1693">
          <cell r="P1693">
            <v>999999999</v>
          </cell>
          <cell r="Q1693"/>
          <cell r="R1693"/>
          <cell r="S1693"/>
          <cell r="T1693"/>
          <cell r="U1693"/>
          <cell r="V1693"/>
          <cell r="W1693"/>
          <cell r="X1693"/>
          <cell r="Y1693"/>
          <cell r="Z1693"/>
          <cell r="AA1693"/>
          <cell r="AB1693"/>
          <cell r="AC1693"/>
          <cell r="AD1693"/>
        </row>
        <row r="1694">
          <cell r="P1694">
            <v>999999999</v>
          </cell>
          <cell r="Q1694"/>
          <cell r="R1694"/>
          <cell r="S1694"/>
          <cell r="T1694"/>
          <cell r="U1694"/>
          <cell r="V1694"/>
          <cell r="W1694"/>
          <cell r="X1694"/>
          <cell r="Y1694"/>
          <cell r="Z1694"/>
          <cell r="AA1694"/>
          <cell r="AB1694"/>
          <cell r="AC1694"/>
          <cell r="AD1694"/>
        </row>
        <row r="1695">
          <cell r="P1695">
            <v>999999999</v>
          </cell>
          <cell r="Q1695"/>
          <cell r="R1695"/>
          <cell r="S1695"/>
          <cell r="T1695"/>
          <cell r="U1695"/>
          <cell r="V1695"/>
          <cell r="W1695"/>
          <cell r="X1695"/>
          <cell r="Y1695"/>
          <cell r="Z1695"/>
          <cell r="AA1695"/>
          <cell r="AB1695"/>
          <cell r="AC1695"/>
          <cell r="AD1695"/>
        </row>
        <row r="1696">
          <cell r="P1696">
            <v>999999999</v>
          </cell>
          <cell r="Q1696"/>
          <cell r="R1696"/>
          <cell r="S1696"/>
          <cell r="T1696"/>
          <cell r="U1696"/>
          <cell r="V1696"/>
          <cell r="W1696"/>
          <cell r="X1696"/>
          <cell r="Y1696"/>
          <cell r="Z1696"/>
          <cell r="AA1696"/>
          <cell r="AB1696"/>
          <cell r="AC1696"/>
          <cell r="AD1696"/>
        </row>
        <row r="1697">
          <cell r="P1697">
            <v>999999999</v>
          </cell>
          <cell r="Q1697"/>
          <cell r="R1697"/>
          <cell r="S1697"/>
          <cell r="T1697"/>
          <cell r="U1697"/>
          <cell r="V1697"/>
          <cell r="W1697"/>
          <cell r="X1697"/>
          <cell r="Y1697"/>
          <cell r="Z1697"/>
          <cell r="AA1697"/>
          <cell r="AB1697"/>
          <cell r="AC1697"/>
          <cell r="AD1697"/>
        </row>
        <row r="1698">
          <cell r="P1698">
            <v>999999999</v>
          </cell>
          <cell r="Q1698"/>
          <cell r="R1698"/>
          <cell r="S1698"/>
          <cell r="T1698"/>
          <cell r="U1698"/>
          <cell r="V1698"/>
          <cell r="W1698"/>
          <cell r="X1698"/>
          <cell r="Y1698"/>
          <cell r="Z1698"/>
          <cell r="AA1698"/>
          <cell r="AB1698"/>
          <cell r="AC1698"/>
          <cell r="AD1698"/>
        </row>
        <row r="1699">
          <cell r="P1699">
            <v>999999999</v>
          </cell>
          <cell r="Q1699"/>
          <cell r="R1699"/>
          <cell r="S1699"/>
          <cell r="T1699"/>
          <cell r="U1699"/>
          <cell r="V1699"/>
          <cell r="W1699"/>
          <cell r="X1699"/>
          <cell r="Y1699"/>
          <cell r="Z1699"/>
          <cell r="AA1699"/>
          <cell r="AB1699"/>
          <cell r="AC1699"/>
          <cell r="AD1699"/>
        </row>
        <row r="1700">
          <cell r="P1700">
            <v>999999999</v>
          </cell>
          <cell r="Q1700"/>
          <cell r="R1700"/>
          <cell r="S1700"/>
          <cell r="T1700"/>
          <cell r="U1700"/>
          <cell r="V1700"/>
          <cell r="W1700"/>
          <cell r="X1700"/>
          <cell r="Y1700"/>
          <cell r="Z1700"/>
          <cell r="AA1700"/>
          <cell r="AB1700"/>
          <cell r="AC1700"/>
          <cell r="AD1700"/>
        </row>
        <row r="1701">
          <cell r="P1701">
            <v>999999999</v>
          </cell>
          <cell r="Q1701"/>
          <cell r="R1701"/>
          <cell r="S1701"/>
          <cell r="T1701"/>
          <cell r="U1701"/>
          <cell r="V1701"/>
          <cell r="W1701"/>
          <cell r="X1701"/>
          <cell r="Y1701"/>
          <cell r="Z1701"/>
          <cell r="AA1701"/>
          <cell r="AB1701"/>
          <cell r="AC1701"/>
          <cell r="AD1701"/>
        </row>
        <row r="1702">
          <cell r="P1702">
            <v>999999999</v>
          </cell>
          <cell r="Q1702"/>
          <cell r="R1702"/>
          <cell r="S1702"/>
          <cell r="T1702"/>
          <cell r="U1702"/>
          <cell r="V1702"/>
          <cell r="W1702"/>
          <cell r="X1702"/>
          <cell r="Y1702"/>
          <cell r="Z1702"/>
          <cell r="AA1702"/>
          <cell r="AB1702"/>
          <cell r="AC1702"/>
          <cell r="AD1702"/>
        </row>
        <row r="1703">
          <cell r="P1703">
            <v>999999999</v>
          </cell>
          <cell r="Q1703"/>
          <cell r="R1703"/>
          <cell r="S1703"/>
          <cell r="T1703"/>
          <cell r="U1703"/>
          <cell r="V1703"/>
          <cell r="W1703"/>
          <cell r="X1703"/>
          <cell r="Y1703"/>
          <cell r="Z1703"/>
          <cell r="AA1703"/>
          <cell r="AB1703"/>
          <cell r="AC1703"/>
          <cell r="AD1703"/>
        </row>
        <row r="1704">
          <cell r="P1704">
            <v>999999999</v>
          </cell>
          <cell r="Q1704"/>
          <cell r="R1704"/>
          <cell r="S1704"/>
          <cell r="T1704"/>
          <cell r="U1704"/>
          <cell r="V1704"/>
          <cell r="W1704"/>
          <cell r="X1704"/>
          <cell r="Y1704"/>
          <cell r="Z1704"/>
          <cell r="AA1704"/>
          <cell r="AB1704"/>
          <cell r="AC1704"/>
          <cell r="AD1704"/>
        </row>
        <row r="1705">
          <cell r="P1705">
            <v>999999999</v>
          </cell>
          <cell r="Q1705"/>
          <cell r="R1705"/>
          <cell r="S1705"/>
          <cell r="T1705"/>
          <cell r="U1705"/>
          <cell r="V1705"/>
          <cell r="W1705"/>
          <cell r="X1705"/>
          <cell r="Y1705"/>
          <cell r="Z1705"/>
          <cell r="AA1705"/>
          <cell r="AB1705"/>
          <cell r="AC1705"/>
          <cell r="AD1705"/>
        </row>
        <row r="1706">
          <cell r="P1706">
            <v>999999999</v>
          </cell>
          <cell r="Q1706"/>
          <cell r="R1706"/>
          <cell r="S1706"/>
          <cell r="T1706"/>
          <cell r="U1706"/>
          <cell r="V1706"/>
          <cell r="W1706"/>
          <cell r="X1706"/>
          <cell r="Y1706"/>
          <cell r="Z1706"/>
          <cell r="AA1706"/>
          <cell r="AB1706"/>
          <cell r="AC1706"/>
          <cell r="AD1706"/>
        </row>
        <row r="1707">
          <cell r="P1707">
            <v>999999999</v>
          </cell>
          <cell r="Q1707"/>
          <cell r="R1707"/>
          <cell r="S1707"/>
          <cell r="T1707"/>
          <cell r="U1707"/>
          <cell r="V1707"/>
          <cell r="W1707"/>
          <cell r="X1707"/>
          <cell r="Y1707"/>
          <cell r="Z1707"/>
          <cell r="AA1707"/>
          <cell r="AB1707"/>
          <cell r="AC1707"/>
          <cell r="AD1707"/>
        </row>
        <row r="1708">
          <cell r="P1708">
            <v>999999999</v>
          </cell>
          <cell r="Q1708"/>
          <cell r="R1708"/>
          <cell r="S1708"/>
          <cell r="T1708"/>
          <cell r="U1708"/>
          <cell r="V1708"/>
          <cell r="W1708"/>
          <cell r="X1708"/>
          <cell r="Y1708"/>
          <cell r="Z1708"/>
          <cell r="AA1708"/>
          <cell r="AB1708"/>
          <cell r="AC1708"/>
          <cell r="AD1708"/>
        </row>
        <row r="1709">
          <cell r="P1709">
            <v>999999999</v>
          </cell>
          <cell r="Q1709"/>
          <cell r="R1709"/>
          <cell r="S1709"/>
          <cell r="T1709"/>
          <cell r="U1709"/>
          <cell r="V1709"/>
          <cell r="W1709"/>
          <cell r="X1709"/>
          <cell r="Y1709"/>
          <cell r="Z1709"/>
          <cell r="AA1709"/>
          <cell r="AB1709"/>
          <cell r="AC1709"/>
          <cell r="AD1709"/>
        </row>
        <row r="1710">
          <cell r="P1710">
            <v>999999999</v>
          </cell>
          <cell r="Q1710"/>
          <cell r="R1710"/>
          <cell r="S1710"/>
          <cell r="T1710"/>
          <cell r="U1710"/>
          <cell r="V1710"/>
          <cell r="W1710"/>
          <cell r="X1710"/>
          <cell r="Y1710"/>
          <cell r="Z1710"/>
          <cell r="AA1710"/>
          <cell r="AB1710"/>
          <cell r="AC1710"/>
          <cell r="AD1710"/>
        </row>
        <row r="1711">
          <cell r="P1711">
            <v>999999999</v>
          </cell>
          <cell r="Q1711"/>
          <cell r="R1711"/>
          <cell r="S1711"/>
          <cell r="T1711"/>
          <cell r="U1711"/>
          <cell r="V1711"/>
          <cell r="W1711"/>
          <cell r="X1711"/>
          <cell r="Y1711"/>
          <cell r="Z1711"/>
          <cell r="AA1711"/>
          <cell r="AB1711"/>
          <cell r="AC1711"/>
          <cell r="AD1711"/>
        </row>
        <row r="1712">
          <cell r="P1712">
            <v>999999999</v>
          </cell>
          <cell r="Q1712"/>
          <cell r="R1712"/>
          <cell r="S1712"/>
          <cell r="T1712"/>
          <cell r="U1712"/>
          <cell r="V1712"/>
          <cell r="W1712"/>
          <cell r="X1712"/>
          <cell r="Y1712"/>
          <cell r="Z1712"/>
          <cell r="AA1712"/>
          <cell r="AB1712"/>
          <cell r="AC1712"/>
          <cell r="AD1712"/>
        </row>
        <row r="1713">
          <cell r="P1713">
            <v>999999999</v>
          </cell>
          <cell r="Q1713"/>
          <cell r="R1713"/>
          <cell r="S1713"/>
          <cell r="T1713"/>
          <cell r="U1713"/>
          <cell r="V1713"/>
          <cell r="W1713"/>
          <cell r="X1713"/>
          <cell r="Y1713"/>
          <cell r="Z1713"/>
          <cell r="AA1713"/>
          <cell r="AB1713"/>
          <cell r="AC1713"/>
          <cell r="AD1713"/>
        </row>
        <row r="1714">
          <cell r="P1714">
            <v>999999999</v>
          </cell>
          <cell r="Q1714"/>
          <cell r="R1714"/>
          <cell r="S1714"/>
          <cell r="T1714"/>
          <cell r="U1714"/>
          <cell r="V1714"/>
          <cell r="W1714"/>
          <cell r="X1714"/>
          <cell r="Y1714"/>
          <cell r="Z1714"/>
          <cell r="AA1714"/>
          <cell r="AB1714"/>
          <cell r="AC1714"/>
          <cell r="AD1714"/>
        </row>
        <row r="1715">
          <cell r="P1715">
            <v>999999999</v>
          </cell>
          <cell r="Q1715"/>
          <cell r="R1715"/>
          <cell r="S1715"/>
          <cell r="T1715"/>
          <cell r="U1715"/>
          <cell r="V1715"/>
          <cell r="W1715"/>
          <cell r="X1715"/>
          <cell r="Y1715"/>
          <cell r="Z1715"/>
          <cell r="AA1715"/>
          <cell r="AB1715"/>
          <cell r="AC1715"/>
          <cell r="AD1715"/>
        </row>
        <row r="1716">
          <cell r="P1716">
            <v>999999999</v>
          </cell>
          <cell r="Q1716"/>
          <cell r="R1716"/>
          <cell r="S1716"/>
          <cell r="T1716"/>
          <cell r="U1716"/>
          <cell r="V1716"/>
          <cell r="W1716"/>
          <cell r="X1716"/>
          <cell r="Y1716"/>
          <cell r="Z1716"/>
          <cell r="AA1716"/>
          <cell r="AB1716"/>
          <cell r="AC1716"/>
          <cell r="AD1716"/>
        </row>
        <row r="1717">
          <cell r="P1717">
            <v>999999999</v>
          </cell>
          <cell r="Q1717"/>
          <cell r="R1717"/>
          <cell r="S1717"/>
          <cell r="T1717"/>
          <cell r="U1717"/>
          <cell r="V1717"/>
          <cell r="W1717"/>
          <cell r="X1717"/>
          <cell r="Y1717"/>
          <cell r="Z1717"/>
          <cell r="AA1717"/>
          <cell r="AB1717"/>
          <cell r="AC1717"/>
          <cell r="AD1717"/>
        </row>
        <row r="1718">
          <cell r="P1718">
            <v>999999999</v>
          </cell>
          <cell r="Q1718"/>
          <cell r="R1718"/>
          <cell r="S1718"/>
          <cell r="T1718"/>
          <cell r="U1718"/>
          <cell r="V1718"/>
          <cell r="W1718"/>
          <cell r="X1718"/>
          <cell r="Y1718"/>
          <cell r="Z1718"/>
          <cell r="AA1718"/>
          <cell r="AB1718"/>
          <cell r="AC1718"/>
          <cell r="AD1718"/>
        </row>
        <row r="1719">
          <cell r="P1719">
            <v>999999999</v>
          </cell>
          <cell r="Q1719"/>
          <cell r="R1719"/>
          <cell r="S1719"/>
          <cell r="T1719"/>
          <cell r="U1719"/>
          <cell r="V1719"/>
          <cell r="W1719"/>
          <cell r="X1719"/>
          <cell r="Y1719"/>
          <cell r="Z1719"/>
          <cell r="AA1719"/>
          <cell r="AB1719"/>
          <cell r="AC1719"/>
          <cell r="AD1719"/>
        </row>
        <row r="1720">
          <cell r="P1720">
            <v>999999999</v>
          </cell>
          <cell r="Q1720"/>
          <cell r="R1720"/>
          <cell r="S1720"/>
          <cell r="T1720"/>
          <cell r="U1720"/>
          <cell r="V1720"/>
          <cell r="W1720"/>
          <cell r="X1720"/>
          <cell r="Y1720"/>
          <cell r="Z1720"/>
          <cell r="AA1720"/>
          <cell r="AB1720"/>
          <cell r="AC1720"/>
          <cell r="AD1720"/>
        </row>
        <row r="1721">
          <cell r="P1721">
            <v>999999999</v>
          </cell>
          <cell r="Q1721"/>
          <cell r="R1721"/>
          <cell r="S1721"/>
          <cell r="T1721"/>
          <cell r="U1721"/>
          <cell r="V1721"/>
          <cell r="W1721"/>
          <cell r="X1721"/>
          <cell r="Y1721"/>
          <cell r="Z1721"/>
          <cell r="AA1721"/>
          <cell r="AB1721"/>
          <cell r="AC1721"/>
          <cell r="AD1721"/>
        </row>
        <row r="1722">
          <cell r="P1722">
            <v>999999999</v>
          </cell>
          <cell r="Q1722"/>
          <cell r="R1722"/>
          <cell r="S1722"/>
          <cell r="T1722"/>
          <cell r="U1722"/>
          <cell r="V1722"/>
          <cell r="W1722"/>
          <cell r="X1722"/>
          <cell r="Y1722"/>
          <cell r="Z1722"/>
          <cell r="AA1722"/>
          <cell r="AB1722"/>
          <cell r="AC1722"/>
          <cell r="AD1722"/>
        </row>
        <row r="1723">
          <cell r="P1723">
            <v>999999999</v>
          </cell>
          <cell r="Q1723"/>
          <cell r="R1723"/>
          <cell r="S1723"/>
          <cell r="T1723"/>
          <cell r="U1723"/>
          <cell r="V1723"/>
          <cell r="W1723"/>
          <cell r="X1723"/>
          <cell r="Y1723"/>
          <cell r="Z1723"/>
          <cell r="AA1723"/>
          <cell r="AB1723"/>
          <cell r="AC1723"/>
          <cell r="AD1723"/>
        </row>
        <row r="1724">
          <cell r="P1724">
            <v>999999999</v>
          </cell>
          <cell r="Q1724"/>
          <cell r="R1724"/>
          <cell r="S1724"/>
          <cell r="T1724"/>
          <cell r="U1724"/>
          <cell r="V1724"/>
          <cell r="W1724"/>
          <cell r="X1724"/>
          <cell r="Y1724"/>
          <cell r="Z1724"/>
          <cell r="AA1724"/>
          <cell r="AB1724"/>
          <cell r="AC1724"/>
          <cell r="AD1724"/>
        </row>
        <row r="1725">
          <cell r="P1725">
            <v>999999999</v>
          </cell>
          <cell r="Q1725"/>
          <cell r="R1725"/>
          <cell r="S1725"/>
          <cell r="T1725"/>
          <cell r="U1725"/>
          <cell r="V1725"/>
          <cell r="W1725"/>
          <cell r="X1725"/>
          <cell r="Y1725"/>
          <cell r="Z1725"/>
          <cell r="AA1725"/>
          <cell r="AB1725"/>
          <cell r="AC1725"/>
          <cell r="AD1725"/>
        </row>
        <row r="1726">
          <cell r="P1726">
            <v>999999999</v>
          </cell>
          <cell r="Q1726"/>
          <cell r="R1726"/>
          <cell r="S1726"/>
          <cell r="T1726"/>
          <cell r="U1726"/>
          <cell r="V1726"/>
          <cell r="W1726"/>
          <cell r="X1726"/>
          <cell r="Y1726"/>
          <cell r="Z1726"/>
          <cell r="AA1726"/>
          <cell r="AB1726"/>
          <cell r="AC1726"/>
          <cell r="AD1726"/>
        </row>
        <row r="1727">
          <cell r="P1727">
            <v>999999999</v>
          </cell>
          <cell r="Q1727"/>
          <cell r="R1727"/>
          <cell r="S1727"/>
          <cell r="T1727"/>
          <cell r="U1727"/>
          <cell r="V1727"/>
          <cell r="W1727"/>
          <cell r="X1727"/>
          <cell r="Y1727"/>
          <cell r="Z1727"/>
          <cell r="AA1727"/>
          <cell r="AB1727"/>
          <cell r="AC1727"/>
          <cell r="AD1727"/>
        </row>
        <row r="1728">
          <cell r="P1728">
            <v>999999999</v>
          </cell>
          <cell r="Q1728"/>
          <cell r="R1728"/>
          <cell r="S1728"/>
          <cell r="T1728"/>
          <cell r="U1728"/>
          <cell r="V1728"/>
          <cell r="W1728"/>
          <cell r="X1728"/>
          <cell r="Y1728"/>
          <cell r="Z1728"/>
          <cell r="AA1728"/>
          <cell r="AB1728"/>
          <cell r="AC1728"/>
          <cell r="AD1728"/>
        </row>
        <row r="1729">
          <cell r="P1729">
            <v>999999999</v>
          </cell>
          <cell r="Q1729"/>
          <cell r="R1729"/>
          <cell r="S1729"/>
          <cell r="T1729"/>
          <cell r="U1729"/>
          <cell r="V1729"/>
          <cell r="W1729"/>
          <cell r="X1729"/>
          <cell r="Y1729"/>
          <cell r="Z1729"/>
          <cell r="AA1729"/>
          <cell r="AB1729"/>
          <cell r="AC1729"/>
          <cell r="AD1729"/>
        </row>
        <row r="1730">
          <cell r="P1730">
            <v>999999999</v>
          </cell>
          <cell r="Q1730"/>
          <cell r="R1730"/>
          <cell r="S1730"/>
          <cell r="T1730"/>
          <cell r="U1730"/>
          <cell r="V1730"/>
          <cell r="W1730"/>
          <cell r="X1730"/>
          <cell r="Y1730"/>
          <cell r="Z1730"/>
          <cell r="AA1730"/>
          <cell r="AB1730"/>
          <cell r="AC1730"/>
          <cell r="AD1730"/>
        </row>
        <row r="1731">
          <cell r="P1731">
            <v>999999999</v>
          </cell>
          <cell r="Q1731"/>
          <cell r="R1731"/>
          <cell r="S1731"/>
          <cell r="T1731"/>
          <cell r="U1731"/>
          <cell r="V1731"/>
          <cell r="W1731"/>
          <cell r="X1731"/>
          <cell r="Y1731"/>
          <cell r="Z1731"/>
          <cell r="AA1731"/>
          <cell r="AB1731"/>
          <cell r="AC1731"/>
          <cell r="AD1731"/>
        </row>
        <row r="1732">
          <cell r="P1732">
            <v>999999999</v>
          </cell>
          <cell r="Q1732"/>
          <cell r="R1732"/>
          <cell r="S1732"/>
          <cell r="T1732"/>
          <cell r="U1732"/>
          <cell r="V1732"/>
          <cell r="W1732"/>
          <cell r="X1732"/>
          <cell r="Y1732"/>
          <cell r="Z1732"/>
          <cell r="AA1732"/>
          <cell r="AB1732"/>
          <cell r="AC1732"/>
          <cell r="AD1732"/>
        </row>
        <row r="1733">
          <cell r="P1733">
            <v>999999999</v>
          </cell>
          <cell r="Q1733"/>
          <cell r="R1733"/>
          <cell r="S1733"/>
          <cell r="T1733"/>
          <cell r="U1733"/>
          <cell r="V1733"/>
          <cell r="W1733"/>
          <cell r="X1733"/>
          <cell r="Y1733"/>
          <cell r="Z1733"/>
          <cell r="AA1733"/>
          <cell r="AB1733"/>
          <cell r="AC1733"/>
          <cell r="AD1733"/>
        </row>
        <row r="1734">
          <cell r="P1734">
            <v>999999999</v>
          </cell>
          <cell r="Q1734"/>
          <cell r="R1734"/>
          <cell r="S1734"/>
          <cell r="T1734"/>
          <cell r="U1734"/>
          <cell r="V1734"/>
          <cell r="W1734"/>
          <cell r="X1734"/>
          <cell r="Y1734"/>
          <cell r="Z1734"/>
          <cell r="AA1734"/>
          <cell r="AB1734"/>
          <cell r="AC1734"/>
          <cell r="AD1734"/>
        </row>
        <row r="1735">
          <cell r="P1735">
            <v>999999999</v>
          </cell>
          <cell r="Q1735"/>
          <cell r="R1735"/>
          <cell r="S1735"/>
          <cell r="T1735"/>
          <cell r="U1735"/>
          <cell r="V1735"/>
          <cell r="W1735"/>
          <cell r="X1735"/>
          <cell r="Y1735"/>
          <cell r="Z1735"/>
          <cell r="AA1735"/>
          <cell r="AB1735"/>
          <cell r="AC1735"/>
          <cell r="AD1735"/>
        </row>
        <row r="1736">
          <cell r="P1736">
            <v>999999999</v>
          </cell>
          <cell r="Q1736"/>
          <cell r="R1736"/>
          <cell r="S1736"/>
          <cell r="T1736"/>
          <cell r="U1736"/>
          <cell r="V1736"/>
          <cell r="W1736"/>
          <cell r="X1736"/>
          <cell r="Y1736"/>
          <cell r="Z1736"/>
          <cell r="AA1736"/>
          <cell r="AB1736"/>
          <cell r="AC1736"/>
          <cell r="AD1736"/>
        </row>
        <row r="1737">
          <cell r="P1737">
            <v>999999999</v>
          </cell>
          <cell r="Q1737"/>
          <cell r="R1737"/>
          <cell r="S1737"/>
          <cell r="T1737"/>
          <cell r="U1737"/>
          <cell r="V1737"/>
          <cell r="W1737"/>
          <cell r="X1737"/>
          <cell r="Y1737"/>
          <cell r="Z1737"/>
          <cell r="AA1737"/>
          <cell r="AB1737"/>
          <cell r="AC1737"/>
          <cell r="AD1737"/>
        </row>
        <row r="1738">
          <cell r="P1738">
            <v>999999999</v>
          </cell>
          <cell r="Q1738"/>
          <cell r="R1738"/>
          <cell r="S1738"/>
          <cell r="T1738"/>
          <cell r="U1738"/>
          <cell r="V1738"/>
          <cell r="W1738"/>
          <cell r="X1738"/>
          <cell r="Y1738"/>
          <cell r="Z1738"/>
          <cell r="AA1738"/>
          <cell r="AB1738"/>
          <cell r="AC1738"/>
          <cell r="AD1738"/>
        </row>
        <row r="1739">
          <cell r="P1739">
            <v>999999999</v>
          </cell>
          <cell r="Q1739"/>
          <cell r="R1739"/>
          <cell r="S1739"/>
          <cell r="T1739"/>
          <cell r="U1739"/>
          <cell r="V1739"/>
          <cell r="W1739"/>
          <cell r="X1739"/>
          <cell r="Y1739"/>
          <cell r="Z1739"/>
          <cell r="AA1739"/>
          <cell r="AB1739"/>
          <cell r="AC1739"/>
          <cell r="AD1739"/>
        </row>
        <row r="1740">
          <cell r="P1740">
            <v>999999999</v>
          </cell>
          <cell r="Q1740"/>
          <cell r="R1740"/>
          <cell r="S1740"/>
          <cell r="T1740"/>
          <cell r="U1740"/>
          <cell r="V1740"/>
          <cell r="W1740"/>
          <cell r="X1740"/>
          <cell r="Y1740"/>
          <cell r="Z1740"/>
          <cell r="AA1740"/>
          <cell r="AB1740"/>
          <cell r="AC1740"/>
          <cell r="AD1740"/>
        </row>
        <row r="1741">
          <cell r="P1741">
            <v>999999999</v>
          </cell>
          <cell r="Q1741"/>
          <cell r="R1741"/>
          <cell r="S1741"/>
          <cell r="T1741"/>
          <cell r="U1741"/>
          <cell r="V1741"/>
          <cell r="W1741"/>
          <cell r="X1741"/>
          <cell r="Y1741"/>
          <cell r="Z1741"/>
          <cell r="AA1741"/>
          <cell r="AB1741"/>
          <cell r="AC1741"/>
          <cell r="AD1741"/>
        </row>
        <row r="1742">
          <cell r="P1742">
            <v>999999999</v>
          </cell>
          <cell r="Q1742"/>
          <cell r="R1742"/>
          <cell r="S1742"/>
          <cell r="T1742"/>
          <cell r="U1742"/>
          <cell r="V1742"/>
          <cell r="W1742"/>
          <cell r="X1742"/>
          <cell r="Y1742"/>
          <cell r="Z1742"/>
          <cell r="AA1742"/>
          <cell r="AB1742"/>
          <cell r="AC1742"/>
          <cell r="AD1742"/>
        </row>
        <row r="1743">
          <cell r="P1743">
            <v>999999999</v>
          </cell>
          <cell r="Q1743"/>
          <cell r="R1743"/>
          <cell r="S1743"/>
          <cell r="T1743"/>
          <cell r="U1743"/>
          <cell r="V1743"/>
          <cell r="W1743"/>
          <cell r="X1743"/>
          <cell r="Y1743"/>
          <cell r="Z1743"/>
          <cell r="AA1743"/>
          <cell r="AB1743"/>
          <cell r="AC1743"/>
          <cell r="AD1743"/>
        </row>
        <row r="1744">
          <cell r="P1744">
            <v>999999999</v>
          </cell>
          <cell r="Q1744"/>
          <cell r="R1744"/>
          <cell r="S1744"/>
          <cell r="T1744"/>
          <cell r="U1744"/>
          <cell r="V1744"/>
          <cell r="W1744"/>
          <cell r="X1744"/>
          <cell r="Y1744"/>
          <cell r="Z1744"/>
          <cell r="AA1744"/>
          <cell r="AB1744"/>
          <cell r="AC1744"/>
          <cell r="AD1744"/>
        </row>
        <row r="1745">
          <cell r="P1745">
            <v>999999999</v>
          </cell>
          <cell r="Q1745"/>
          <cell r="R1745"/>
          <cell r="S1745"/>
          <cell r="T1745"/>
          <cell r="U1745"/>
          <cell r="V1745"/>
          <cell r="W1745"/>
          <cell r="X1745"/>
          <cell r="Y1745"/>
          <cell r="Z1745"/>
          <cell r="AA1745"/>
          <cell r="AB1745"/>
          <cell r="AC1745"/>
          <cell r="AD1745"/>
        </row>
        <row r="1746">
          <cell r="P1746">
            <v>999999999</v>
          </cell>
          <cell r="Q1746"/>
          <cell r="R1746"/>
          <cell r="S1746"/>
          <cell r="T1746"/>
          <cell r="U1746"/>
          <cell r="V1746"/>
          <cell r="W1746"/>
          <cell r="X1746"/>
          <cell r="Y1746"/>
          <cell r="Z1746"/>
          <cell r="AA1746"/>
          <cell r="AB1746"/>
          <cell r="AC1746"/>
          <cell r="AD1746"/>
        </row>
        <row r="1747">
          <cell r="P1747">
            <v>999999999</v>
          </cell>
          <cell r="Q1747"/>
          <cell r="R1747"/>
          <cell r="S1747"/>
          <cell r="T1747"/>
          <cell r="U1747"/>
          <cell r="V1747"/>
          <cell r="W1747"/>
          <cell r="X1747"/>
          <cell r="Y1747"/>
          <cell r="Z1747"/>
          <cell r="AA1747"/>
          <cell r="AB1747"/>
          <cell r="AC1747"/>
          <cell r="AD1747"/>
        </row>
        <row r="1748">
          <cell r="P1748">
            <v>999999999</v>
          </cell>
          <cell r="Q1748"/>
          <cell r="R1748"/>
          <cell r="S1748"/>
          <cell r="T1748"/>
          <cell r="U1748"/>
          <cell r="V1748"/>
          <cell r="W1748"/>
          <cell r="X1748"/>
          <cell r="Y1748"/>
          <cell r="Z1748"/>
          <cell r="AA1748"/>
          <cell r="AB1748"/>
          <cell r="AC1748"/>
          <cell r="AD1748"/>
        </row>
        <row r="1749">
          <cell r="P1749">
            <v>999999999</v>
          </cell>
          <cell r="Q1749"/>
          <cell r="R1749"/>
          <cell r="S1749"/>
          <cell r="T1749"/>
          <cell r="U1749"/>
          <cell r="V1749"/>
          <cell r="W1749"/>
          <cell r="X1749"/>
          <cell r="Y1749"/>
          <cell r="Z1749"/>
          <cell r="AA1749"/>
          <cell r="AB1749"/>
          <cell r="AC1749"/>
          <cell r="AD1749"/>
        </row>
        <row r="1750">
          <cell r="P1750">
            <v>999999999</v>
          </cell>
          <cell r="Q1750"/>
          <cell r="R1750"/>
          <cell r="S1750"/>
          <cell r="T1750"/>
          <cell r="U1750"/>
          <cell r="V1750"/>
          <cell r="W1750"/>
          <cell r="X1750"/>
          <cell r="Y1750"/>
          <cell r="Z1750"/>
          <cell r="AA1750"/>
          <cell r="AB1750"/>
          <cell r="AC1750"/>
          <cell r="AD1750"/>
        </row>
        <row r="1751">
          <cell r="P1751">
            <v>999999999</v>
          </cell>
          <cell r="Q1751"/>
          <cell r="R1751"/>
          <cell r="S1751"/>
          <cell r="T1751"/>
          <cell r="U1751"/>
          <cell r="V1751"/>
          <cell r="W1751"/>
          <cell r="X1751"/>
          <cell r="Y1751"/>
          <cell r="Z1751"/>
          <cell r="AA1751"/>
          <cell r="AB1751"/>
          <cell r="AC1751"/>
          <cell r="AD1751"/>
        </row>
        <row r="1752">
          <cell r="P1752">
            <v>999999999</v>
          </cell>
          <cell r="Q1752"/>
          <cell r="R1752"/>
          <cell r="S1752"/>
          <cell r="T1752"/>
          <cell r="U1752"/>
          <cell r="V1752"/>
          <cell r="W1752"/>
          <cell r="X1752"/>
          <cell r="Y1752"/>
          <cell r="Z1752"/>
          <cell r="AA1752"/>
          <cell r="AB1752"/>
          <cell r="AC1752"/>
          <cell r="AD1752"/>
        </row>
        <row r="1753">
          <cell r="P1753">
            <v>999999999</v>
          </cell>
          <cell r="Q1753"/>
          <cell r="R1753"/>
          <cell r="S1753"/>
          <cell r="T1753"/>
          <cell r="U1753"/>
          <cell r="V1753"/>
          <cell r="W1753"/>
          <cell r="X1753"/>
          <cell r="Y1753"/>
          <cell r="Z1753"/>
          <cell r="AA1753"/>
          <cell r="AB1753"/>
          <cell r="AC1753"/>
          <cell r="AD1753"/>
        </row>
        <row r="1754">
          <cell r="P1754">
            <v>999999999</v>
          </cell>
          <cell r="Q1754"/>
          <cell r="R1754"/>
          <cell r="S1754"/>
          <cell r="T1754"/>
          <cell r="U1754"/>
          <cell r="V1754"/>
          <cell r="W1754"/>
          <cell r="X1754"/>
          <cell r="Y1754"/>
          <cell r="Z1754"/>
          <cell r="AA1754"/>
          <cell r="AB1754"/>
          <cell r="AC1754"/>
          <cell r="AD1754"/>
        </row>
        <row r="1755">
          <cell r="P1755">
            <v>999999999</v>
          </cell>
          <cell r="Q1755"/>
          <cell r="R1755"/>
          <cell r="S1755"/>
          <cell r="T1755"/>
          <cell r="U1755"/>
          <cell r="V1755"/>
          <cell r="W1755"/>
          <cell r="X1755"/>
          <cell r="Y1755"/>
          <cell r="Z1755"/>
          <cell r="AA1755"/>
          <cell r="AB1755"/>
          <cell r="AC1755"/>
          <cell r="AD1755"/>
        </row>
        <row r="1756">
          <cell r="P1756">
            <v>999999999</v>
          </cell>
          <cell r="Q1756"/>
          <cell r="R1756"/>
          <cell r="S1756"/>
          <cell r="T1756"/>
          <cell r="U1756"/>
          <cell r="V1756"/>
          <cell r="W1756"/>
          <cell r="X1756"/>
          <cell r="Y1756"/>
          <cell r="Z1756"/>
          <cell r="AA1756"/>
          <cell r="AB1756"/>
          <cell r="AC1756"/>
          <cell r="AD1756"/>
        </row>
        <row r="1757">
          <cell r="P1757">
            <v>999999999</v>
          </cell>
          <cell r="Q1757"/>
          <cell r="R1757"/>
          <cell r="S1757"/>
          <cell r="T1757"/>
          <cell r="U1757"/>
          <cell r="V1757"/>
          <cell r="W1757"/>
          <cell r="X1757"/>
          <cell r="Y1757"/>
          <cell r="Z1757"/>
          <cell r="AA1757"/>
          <cell r="AB1757"/>
          <cell r="AC1757"/>
          <cell r="AD1757"/>
        </row>
        <row r="1758">
          <cell r="P1758">
            <v>999999999</v>
          </cell>
          <cell r="Q1758"/>
          <cell r="R1758"/>
          <cell r="S1758"/>
          <cell r="T1758"/>
          <cell r="U1758"/>
          <cell r="V1758"/>
          <cell r="W1758"/>
          <cell r="X1758"/>
          <cell r="Y1758"/>
          <cell r="Z1758"/>
          <cell r="AA1758"/>
          <cell r="AB1758"/>
          <cell r="AC1758"/>
          <cell r="AD1758"/>
        </row>
        <row r="1759">
          <cell r="P1759">
            <v>999999999</v>
          </cell>
          <cell r="Q1759"/>
          <cell r="R1759"/>
          <cell r="S1759"/>
          <cell r="T1759"/>
          <cell r="U1759"/>
          <cell r="V1759"/>
          <cell r="W1759"/>
          <cell r="X1759"/>
          <cell r="Y1759"/>
          <cell r="Z1759"/>
          <cell r="AA1759"/>
          <cell r="AB1759"/>
          <cell r="AC1759"/>
          <cell r="AD1759"/>
        </row>
        <row r="1760">
          <cell r="P1760">
            <v>999999999</v>
          </cell>
          <cell r="Q1760"/>
          <cell r="R1760"/>
          <cell r="S1760"/>
          <cell r="T1760"/>
          <cell r="U1760"/>
          <cell r="V1760"/>
          <cell r="W1760"/>
          <cell r="X1760"/>
          <cell r="Y1760"/>
          <cell r="Z1760"/>
          <cell r="AA1760"/>
          <cell r="AB1760"/>
          <cell r="AC1760"/>
          <cell r="AD1760"/>
        </row>
        <row r="1761">
          <cell r="P1761">
            <v>999999999</v>
          </cell>
          <cell r="Q1761"/>
          <cell r="R1761"/>
          <cell r="S1761"/>
          <cell r="T1761"/>
          <cell r="U1761"/>
          <cell r="V1761"/>
          <cell r="W1761"/>
          <cell r="X1761"/>
          <cell r="Y1761"/>
          <cell r="Z1761"/>
          <cell r="AA1761"/>
          <cell r="AB1761"/>
          <cell r="AC1761"/>
          <cell r="AD1761"/>
        </row>
        <row r="1762">
          <cell r="P1762">
            <v>999999999</v>
          </cell>
          <cell r="Q1762"/>
          <cell r="R1762"/>
          <cell r="S1762"/>
          <cell r="T1762"/>
          <cell r="U1762"/>
          <cell r="V1762"/>
          <cell r="W1762"/>
          <cell r="X1762"/>
          <cell r="Y1762"/>
          <cell r="Z1762"/>
          <cell r="AA1762"/>
          <cell r="AB1762"/>
          <cell r="AC1762"/>
          <cell r="AD1762"/>
        </row>
        <row r="1763">
          <cell r="P1763">
            <v>999999999</v>
          </cell>
          <cell r="Q1763"/>
          <cell r="R1763"/>
          <cell r="S1763"/>
          <cell r="T1763"/>
          <cell r="U1763"/>
          <cell r="V1763"/>
          <cell r="W1763"/>
          <cell r="X1763"/>
          <cell r="Y1763"/>
          <cell r="Z1763"/>
          <cell r="AA1763"/>
          <cell r="AB1763"/>
          <cell r="AC1763"/>
          <cell r="AD1763"/>
        </row>
        <row r="1764">
          <cell r="P1764">
            <v>999999999</v>
          </cell>
          <cell r="Q1764"/>
          <cell r="R1764"/>
          <cell r="S1764"/>
          <cell r="T1764"/>
          <cell r="U1764"/>
          <cell r="V1764"/>
          <cell r="W1764"/>
          <cell r="X1764"/>
          <cell r="Y1764"/>
          <cell r="Z1764"/>
          <cell r="AA1764"/>
          <cell r="AB1764"/>
          <cell r="AC1764"/>
          <cell r="AD1764"/>
        </row>
        <row r="1765">
          <cell r="P1765">
            <v>999999999</v>
          </cell>
          <cell r="Q1765"/>
          <cell r="R1765"/>
          <cell r="S1765"/>
          <cell r="T1765"/>
          <cell r="U1765"/>
          <cell r="V1765"/>
          <cell r="W1765"/>
          <cell r="X1765"/>
          <cell r="Y1765"/>
          <cell r="Z1765"/>
          <cell r="AA1765"/>
          <cell r="AB1765"/>
          <cell r="AC1765"/>
          <cell r="AD1765"/>
        </row>
        <row r="1766">
          <cell r="P1766">
            <v>999999999</v>
          </cell>
          <cell r="Q1766"/>
          <cell r="R1766"/>
          <cell r="S1766"/>
          <cell r="T1766"/>
          <cell r="U1766"/>
          <cell r="V1766"/>
          <cell r="W1766"/>
          <cell r="X1766"/>
          <cell r="Y1766"/>
          <cell r="Z1766"/>
          <cell r="AA1766"/>
          <cell r="AB1766"/>
          <cell r="AC1766"/>
          <cell r="AD1766"/>
        </row>
        <row r="1767">
          <cell r="P1767">
            <v>999999999</v>
          </cell>
          <cell r="Q1767"/>
          <cell r="R1767"/>
          <cell r="S1767"/>
          <cell r="T1767"/>
          <cell r="U1767"/>
          <cell r="V1767"/>
          <cell r="W1767"/>
          <cell r="X1767"/>
          <cell r="Y1767"/>
          <cell r="Z1767"/>
          <cell r="AA1767"/>
          <cell r="AB1767"/>
          <cell r="AC1767"/>
          <cell r="AD1767"/>
        </row>
        <row r="1768">
          <cell r="P1768">
            <v>999999999</v>
          </cell>
          <cell r="Q1768"/>
          <cell r="R1768"/>
          <cell r="S1768"/>
          <cell r="T1768"/>
          <cell r="U1768"/>
          <cell r="V1768"/>
          <cell r="W1768"/>
          <cell r="X1768"/>
          <cell r="Y1768"/>
          <cell r="Z1768"/>
          <cell r="AA1768"/>
          <cell r="AB1768"/>
          <cell r="AC1768"/>
          <cell r="AD1768"/>
        </row>
        <row r="1769">
          <cell r="P1769">
            <v>999999999</v>
          </cell>
          <cell r="Q1769"/>
          <cell r="R1769"/>
          <cell r="S1769"/>
          <cell r="T1769"/>
          <cell r="U1769"/>
          <cell r="V1769"/>
          <cell r="W1769"/>
          <cell r="X1769"/>
          <cell r="Y1769"/>
          <cell r="Z1769"/>
          <cell r="AA1769"/>
          <cell r="AB1769"/>
          <cell r="AC1769"/>
          <cell r="AD1769"/>
        </row>
        <row r="1770">
          <cell r="P1770">
            <v>999999999</v>
          </cell>
          <cell r="Q1770"/>
          <cell r="R1770"/>
          <cell r="S1770"/>
          <cell r="T1770"/>
          <cell r="U1770"/>
          <cell r="V1770"/>
          <cell r="W1770"/>
          <cell r="X1770"/>
          <cell r="Y1770"/>
          <cell r="Z1770"/>
          <cell r="AA1770"/>
          <cell r="AB1770"/>
          <cell r="AC1770"/>
          <cell r="AD1770"/>
        </row>
        <row r="1771">
          <cell r="P1771">
            <v>999999999</v>
          </cell>
          <cell r="Q1771"/>
          <cell r="R1771"/>
          <cell r="S1771"/>
          <cell r="T1771"/>
          <cell r="U1771"/>
          <cell r="V1771"/>
          <cell r="W1771"/>
          <cell r="X1771"/>
          <cell r="Y1771"/>
          <cell r="Z1771"/>
          <cell r="AA1771"/>
          <cell r="AB1771"/>
          <cell r="AC1771"/>
          <cell r="AD1771"/>
        </row>
        <row r="1772">
          <cell r="P1772">
            <v>999999999</v>
          </cell>
          <cell r="Q1772"/>
          <cell r="R1772"/>
          <cell r="S1772"/>
          <cell r="T1772"/>
          <cell r="U1772"/>
          <cell r="V1772"/>
          <cell r="W1772"/>
          <cell r="X1772"/>
          <cell r="Y1772"/>
          <cell r="Z1772"/>
          <cell r="AA1772"/>
          <cell r="AB1772"/>
          <cell r="AC1772"/>
          <cell r="AD1772"/>
        </row>
        <row r="1773">
          <cell r="P1773">
            <v>999999999</v>
          </cell>
          <cell r="Q1773"/>
          <cell r="R1773"/>
          <cell r="S1773"/>
          <cell r="T1773"/>
          <cell r="U1773"/>
          <cell r="V1773"/>
          <cell r="W1773"/>
          <cell r="X1773"/>
          <cell r="Y1773"/>
          <cell r="Z1773"/>
          <cell r="AA1773"/>
          <cell r="AB1773"/>
          <cell r="AC1773"/>
          <cell r="AD1773"/>
        </row>
        <row r="1774">
          <cell r="P1774">
            <v>999999999</v>
          </cell>
          <cell r="Q1774"/>
          <cell r="R1774"/>
          <cell r="S1774"/>
          <cell r="T1774"/>
          <cell r="U1774"/>
          <cell r="V1774"/>
          <cell r="W1774"/>
          <cell r="X1774"/>
          <cell r="Y1774"/>
          <cell r="Z1774"/>
          <cell r="AA1774"/>
          <cell r="AB1774"/>
          <cell r="AC1774"/>
          <cell r="AD1774"/>
        </row>
        <row r="1775">
          <cell r="P1775">
            <v>999999999</v>
          </cell>
          <cell r="Q1775"/>
          <cell r="R1775"/>
          <cell r="S1775"/>
          <cell r="T1775"/>
          <cell r="U1775"/>
          <cell r="V1775"/>
          <cell r="W1775"/>
          <cell r="X1775"/>
          <cell r="Y1775"/>
          <cell r="Z1775"/>
          <cell r="AA1775"/>
          <cell r="AB1775"/>
          <cell r="AC1775"/>
          <cell r="AD1775"/>
        </row>
        <row r="1776">
          <cell r="P1776">
            <v>999999999</v>
          </cell>
          <cell r="Q1776"/>
          <cell r="R1776"/>
          <cell r="S1776"/>
          <cell r="T1776"/>
          <cell r="U1776"/>
          <cell r="V1776"/>
          <cell r="W1776"/>
          <cell r="X1776"/>
          <cell r="Y1776"/>
          <cell r="Z1776"/>
          <cell r="AA1776"/>
          <cell r="AB1776"/>
          <cell r="AC1776"/>
          <cell r="AD1776"/>
        </row>
        <row r="1777">
          <cell r="P1777">
            <v>999999999</v>
          </cell>
          <cell r="Q1777"/>
          <cell r="R1777"/>
          <cell r="S1777"/>
          <cell r="T1777"/>
          <cell r="U1777"/>
          <cell r="V1777"/>
          <cell r="W1777"/>
          <cell r="X1777"/>
          <cell r="Y1777"/>
          <cell r="Z1777"/>
          <cell r="AA1777"/>
          <cell r="AB1777"/>
          <cell r="AC1777"/>
          <cell r="AD1777"/>
        </row>
        <row r="1778">
          <cell r="P1778">
            <v>999999999</v>
          </cell>
          <cell r="Q1778"/>
          <cell r="R1778"/>
          <cell r="S1778"/>
          <cell r="T1778"/>
          <cell r="U1778"/>
          <cell r="V1778"/>
          <cell r="W1778"/>
          <cell r="X1778"/>
          <cell r="Y1778"/>
          <cell r="Z1778"/>
          <cell r="AA1778"/>
          <cell r="AB1778"/>
          <cell r="AC1778"/>
          <cell r="AD1778"/>
        </row>
        <row r="1779">
          <cell r="P1779">
            <v>999999999</v>
          </cell>
          <cell r="Q1779"/>
          <cell r="R1779"/>
          <cell r="S1779"/>
          <cell r="T1779"/>
          <cell r="U1779"/>
          <cell r="V1779"/>
          <cell r="W1779"/>
          <cell r="X1779"/>
          <cell r="Y1779"/>
          <cell r="Z1779"/>
          <cell r="AA1779"/>
          <cell r="AB1779"/>
          <cell r="AC1779"/>
          <cell r="AD1779"/>
        </row>
        <row r="1780">
          <cell r="P1780">
            <v>999999999</v>
          </cell>
          <cell r="Q1780"/>
          <cell r="R1780"/>
          <cell r="S1780"/>
          <cell r="T1780"/>
          <cell r="U1780"/>
          <cell r="V1780"/>
          <cell r="W1780"/>
          <cell r="X1780"/>
          <cell r="Y1780"/>
          <cell r="Z1780"/>
          <cell r="AA1780"/>
          <cell r="AB1780"/>
          <cell r="AC1780"/>
          <cell r="AD1780"/>
        </row>
        <row r="1781">
          <cell r="P1781">
            <v>999999999</v>
          </cell>
          <cell r="Q1781"/>
          <cell r="R1781"/>
          <cell r="S1781"/>
          <cell r="T1781"/>
          <cell r="U1781"/>
          <cell r="V1781"/>
          <cell r="W1781"/>
          <cell r="X1781"/>
          <cell r="Y1781"/>
          <cell r="Z1781"/>
          <cell r="AA1781"/>
          <cell r="AB1781"/>
          <cell r="AC1781"/>
          <cell r="AD1781"/>
        </row>
        <row r="1782">
          <cell r="P1782">
            <v>999999999</v>
          </cell>
          <cell r="Q1782"/>
          <cell r="R1782"/>
          <cell r="S1782"/>
          <cell r="T1782"/>
          <cell r="U1782"/>
          <cell r="V1782"/>
          <cell r="W1782"/>
          <cell r="X1782"/>
          <cell r="Y1782"/>
          <cell r="Z1782"/>
          <cell r="AA1782"/>
          <cell r="AB1782"/>
          <cell r="AC1782"/>
          <cell r="AD1782"/>
        </row>
        <row r="1783">
          <cell r="P1783">
            <v>999999999</v>
          </cell>
          <cell r="Q1783"/>
          <cell r="R1783"/>
          <cell r="S1783"/>
          <cell r="T1783"/>
          <cell r="U1783"/>
          <cell r="V1783"/>
          <cell r="W1783"/>
          <cell r="X1783"/>
          <cell r="Y1783"/>
          <cell r="Z1783"/>
          <cell r="AA1783"/>
          <cell r="AB1783"/>
          <cell r="AC1783"/>
          <cell r="AD1783"/>
        </row>
        <row r="1784">
          <cell r="P1784">
            <v>999999999</v>
          </cell>
          <cell r="Q1784"/>
          <cell r="R1784"/>
          <cell r="S1784"/>
          <cell r="T1784"/>
          <cell r="U1784"/>
          <cell r="V1784"/>
          <cell r="W1784"/>
          <cell r="X1784"/>
          <cell r="Y1784"/>
          <cell r="Z1784"/>
          <cell r="AA1784"/>
          <cell r="AB1784"/>
          <cell r="AC1784"/>
          <cell r="AD1784"/>
        </row>
        <row r="1785">
          <cell r="P1785">
            <v>999999999</v>
          </cell>
          <cell r="Q1785"/>
          <cell r="R1785"/>
          <cell r="S1785"/>
          <cell r="T1785"/>
          <cell r="U1785"/>
          <cell r="V1785"/>
          <cell r="W1785"/>
          <cell r="X1785"/>
          <cell r="Y1785"/>
          <cell r="Z1785"/>
          <cell r="AA1785"/>
          <cell r="AB1785"/>
          <cell r="AC1785"/>
          <cell r="AD1785"/>
        </row>
        <row r="1786">
          <cell r="P1786">
            <v>999999999</v>
          </cell>
          <cell r="Q1786"/>
          <cell r="R1786"/>
          <cell r="S1786"/>
          <cell r="T1786"/>
          <cell r="U1786"/>
          <cell r="V1786"/>
          <cell r="W1786"/>
          <cell r="X1786"/>
          <cell r="Y1786"/>
          <cell r="Z1786"/>
          <cell r="AA1786"/>
          <cell r="AB1786"/>
          <cell r="AC1786"/>
          <cell r="AD1786"/>
        </row>
        <row r="1787">
          <cell r="P1787">
            <v>999999999</v>
          </cell>
          <cell r="Q1787"/>
          <cell r="R1787"/>
          <cell r="S1787"/>
          <cell r="T1787"/>
          <cell r="U1787"/>
          <cell r="V1787"/>
          <cell r="W1787"/>
          <cell r="X1787"/>
          <cell r="Y1787"/>
          <cell r="Z1787"/>
          <cell r="AA1787"/>
          <cell r="AB1787"/>
          <cell r="AC1787"/>
          <cell r="AD1787"/>
        </row>
        <row r="1788">
          <cell r="P1788">
            <v>999999999</v>
          </cell>
          <cell r="Q1788"/>
          <cell r="R1788"/>
          <cell r="S1788"/>
          <cell r="T1788"/>
          <cell r="U1788"/>
          <cell r="V1788"/>
          <cell r="W1788"/>
          <cell r="X1788"/>
          <cell r="Y1788"/>
          <cell r="Z1788"/>
          <cell r="AA1788"/>
          <cell r="AB1788"/>
          <cell r="AC1788"/>
          <cell r="AD1788"/>
        </row>
        <row r="1789">
          <cell r="P1789">
            <v>999999999</v>
          </cell>
          <cell r="Q1789"/>
          <cell r="R1789"/>
          <cell r="S1789"/>
          <cell r="T1789"/>
          <cell r="U1789"/>
          <cell r="V1789"/>
          <cell r="W1789"/>
          <cell r="X1789"/>
          <cell r="Y1789"/>
          <cell r="Z1789"/>
          <cell r="AA1789"/>
          <cell r="AB1789"/>
          <cell r="AC1789"/>
          <cell r="AD1789"/>
        </row>
        <row r="1790">
          <cell r="P1790">
            <v>999999999</v>
          </cell>
          <cell r="Q1790"/>
          <cell r="R1790"/>
          <cell r="S1790"/>
          <cell r="T1790"/>
          <cell r="U1790"/>
          <cell r="V1790"/>
          <cell r="W1790"/>
          <cell r="X1790"/>
          <cell r="Y1790"/>
          <cell r="Z1790"/>
          <cell r="AA1790"/>
          <cell r="AB1790"/>
          <cell r="AC1790"/>
          <cell r="AD1790"/>
        </row>
        <row r="1791">
          <cell r="P1791">
            <v>999999999</v>
          </cell>
          <cell r="Q1791"/>
          <cell r="R1791"/>
          <cell r="S1791"/>
          <cell r="T1791"/>
          <cell r="U1791"/>
          <cell r="V1791"/>
          <cell r="W1791"/>
          <cell r="X1791"/>
          <cell r="Y1791"/>
          <cell r="Z1791"/>
          <cell r="AA1791"/>
          <cell r="AB1791"/>
          <cell r="AC1791"/>
          <cell r="AD1791"/>
        </row>
        <row r="1792">
          <cell r="P1792">
            <v>999999999</v>
          </cell>
          <cell r="Q1792"/>
          <cell r="R1792"/>
          <cell r="S1792"/>
          <cell r="T1792"/>
          <cell r="U1792"/>
          <cell r="V1792"/>
          <cell r="W1792"/>
          <cell r="X1792"/>
          <cell r="Y1792"/>
          <cell r="Z1792"/>
          <cell r="AA1792"/>
          <cell r="AB1792"/>
          <cell r="AC1792"/>
          <cell r="AD1792"/>
        </row>
        <row r="1793">
          <cell r="P1793">
            <v>999999999</v>
          </cell>
          <cell r="Q1793"/>
          <cell r="R1793"/>
          <cell r="S1793"/>
          <cell r="T1793"/>
          <cell r="U1793"/>
          <cell r="V1793"/>
          <cell r="W1793"/>
          <cell r="X1793"/>
          <cell r="Y1793"/>
          <cell r="Z1793"/>
          <cell r="AA1793"/>
          <cell r="AB1793"/>
          <cell r="AC1793"/>
          <cell r="AD1793"/>
        </row>
        <row r="1794">
          <cell r="P1794">
            <v>999999999</v>
          </cell>
          <cell r="Q1794"/>
          <cell r="R1794"/>
          <cell r="S1794"/>
          <cell r="T1794"/>
          <cell r="U1794"/>
          <cell r="V1794"/>
          <cell r="W1794"/>
          <cell r="X1794"/>
          <cell r="Y1794"/>
          <cell r="Z1794"/>
          <cell r="AA1794"/>
          <cell r="AB1794"/>
          <cell r="AC1794"/>
          <cell r="AD1794"/>
        </row>
        <row r="1795">
          <cell r="P1795">
            <v>999999999</v>
          </cell>
          <cell r="Q1795"/>
          <cell r="R1795"/>
          <cell r="S1795"/>
          <cell r="T1795"/>
          <cell r="U1795"/>
          <cell r="V1795"/>
          <cell r="W1795"/>
          <cell r="X1795"/>
          <cell r="Y1795"/>
          <cell r="Z1795"/>
          <cell r="AA1795"/>
          <cell r="AB1795"/>
          <cell r="AC1795"/>
          <cell r="AD1795"/>
        </row>
        <row r="1796">
          <cell r="P1796">
            <v>999999999</v>
          </cell>
          <cell r="Q1796"/>
          <cell r="R1796"/>
          <cell r="S1796"/>
          <cell r="T1796"/>
          <cell r="U1796"/>
          <cell r="V1796"/>
          <cell r="W1796"/>
          <cell r="X1796"/>
          <cell r="Y1796"/>
          <cell r="Z1796"/>
          <cell r="AA1796"/>
          <cell r="AB1796"/>
          <cell r="AC1796"/>
          <cell r="AD1796"/>
        </row>
        <row r="1797">
          <cell r="P1797">
            <v>999999999</v>
          </cell>
          <cell r="Q1797"/>
          <cell r="R1797"/>
          <cell r="S1797"/>
          <cell r="T1797"/>
          <cell r="U1797"/>
          <cell r="V1797"/>
          <cell r="W1797"/>
          <cell r="X1797"/>
          <cell r="Y1797"/>
          <cell r="Z1797"/>
          <cell r="AA1797"/>
          <cell r="AB1797"/>
          <cell r="AC1797"/>
          <cell r="AD1797"/>
        </row>
        <row r="1798">
          <cell r="P1798">
            <v>999999999</v>
          </cell>
          <cell r="Q1798"/>
          <cell r="R1798"/>
          <cell r="S1798"/>
          <cell r="T1798"/>
          <cell r="U1798"/>
          <cell r="V1798"/>
          <cell r="W1798"/>
          <cell r="X1798"/>
          <cell r="Y1798"/>
          <cell r="Z1798"/>
          <cell r="AA1798"/>
          <cell r="AB1798"/>
          <cell r="AC1798"/>
          <cell r="AD1798"/>
        </row>
        <row r="1799">
          <cell r="P1799">
            <v>999999999</v>
          </cell>
          <cell r="Q1799"/>
          <cell r="R1799"/>
          <cell r="S1799"/>
          <cell r="T1799"/>
          <cell r="U1799"/>
          <cell r="V1799"/>
          <cell r="W1799"/>
          <cell r="X1799"/>
          <cell r="Y1799"/>
          <cell r="Z1799"/>
          <cell r="AA1799"/>
          <cell r="AB1799"/>
          <cell r="AC1799"/>
          <cell r="AD1799"/>
        </row>
        <row r="1800">
          <cell r="P1800">
            <v>999999999</v>
          </cell>
          <cell r="Q1800"/>
          <cell r="R1800"/>
          <cell r="S1800"/>
          <cell r="T1800"/>
          <cell r="U1800"/>
          <cell r="V1800"/>
          <cell r="W1800"/>
          <cell r="X1800"/>
          <cell r="Y1800"/>
          <cell r="Z1800"/>
          <cell r="AA1800"/>
          <cell r="AB1800"/>
          <cell r="AC1800"/>
          <cell r="AD1800"/>
        </row>
        <row r="1801">
          <cell r="P1801">
            <v>999999999</v>
          </cell>
          <cell r="Q1801"/>
          <cell r="R1801"/>
          <cell r="S1801"/>
          <cell r="T1801"/>
          <cell r="U1801"/>
          <cell r="V1801"/>
          <cell r="W1801"/>
          <cell r="X1801"/>
          <cell r="Y1801"/>
          <cell r="Z1801"/>
          <cell r="AA1801"/>
          <cell r="AB1801"/>
          <cell r="AC1801"/>
          <cell r="AD1801"/>
        </row>
        <row r="1802">
          <cell r="P1802">
            <v>999999999</v>
          </cell>
          <cell r="Q1802"/>
          <cell r="R1802"/>
          <cell r="S1802"/>
          <cell r="T1802"/>
          <cell r="U1802"/>
          <cell r="V1802"/>
          <cell r="W1802"/>
          <cell r="X1802"/>
          <cell r="Y1802"/>
          <cell r="Z1802"/>
          <cell r="AA1802"/>
          <cell r="AB1802"/>
          <cell r="AC1802"/>
          <cell r="AD1802"/>
        </row>
        <row r="1803">
          <cell r="P1803">
            <v>999999999</v>
          </cell>
          <cell r="Q1803"/>
          <cell r="R1803"/>
          <cell r="S1803"/>
          <cell r="T1803"/>
          <cell r="U1803"/>
          <cell r="V1803"/>
          <cell r="W1803"/>
          <cell r="X1803"/>
          <cell r="Y1803"/>
          <cell r="Z1803"/>
          <cell r="AA1803"/>
          <cell r="AB1803"/>
          <cell r="AC1803"/>
          <cell r="AD1803"/>
        </row>
        <row r="1804">
          <cell r="P1804">
            <v>999999999</v>
          </cell>
          <cell r="Q1804"/>
          <cell r="R1804"/>
          <cell r="S1804"/>
          <cell r="T1804"/>
          <cell r="U1804"/>
          <cell r="V1804"/>
          <cell r="W1804"/>
          <cell r="X1804"/>
          <cell r="Y1804"/>
          <cell r="Z1804"/>
          <cell r="AA1804"/>
          <cell r="AB1804"/>
          <cell r="AC1804"/>
          <cell r="AD1804"/>
        </row>
        <row r="1805">
          <cell r="P1805">
            <v>999999999</v>
          </cell>
          <cell r="Q1805"/>
          <cell r="R1805"/>
          <cell r="S1805"/>
          <cell r="T1805"/>
          <cell r="U1805"/>
          <cell r="V1805"/>
          <cell r="W1805"/>
          <cell r="X1805"/>
          <cell r="Y1805"/>
          <cell r="Z1805"/>
          <cell r="AA1805"/>
          <cell r="AB1805"/>
          <cell r="AC1805"/>
          <cell r="AD1805"/>
        </row>
        <row r="1806">
          <cell r="P1806">
            <v>999999999</v>
          </cell>
          <cell r="Q1806"/>
          <cell r="R1806"/>
          <cell r="S1806"/>
          <cell r="T1806"/>
          <cell r="U1806"/>
          <cell r="V1806"/>
          <cell r="W1806"/>
          <cell r="X1806"/>
          <cell r="Y1806"/>
          <cell r="Z1806"/>
          <cell r="AA1806"/>
          <cell r="AB1806"/>
          <cell r="AC1806"/>
          <cell r="AD1806"/>
        </row>
        <row r="1807">
          <cell r="P1807">
            <v>999999999</v>
          </cell>
          <cell r="Q1807"/>
          <cell r="R1807"/>
          <cell r="S1807"/>
          <cell r="T1807"/>
          <cell r="U1807"/>
          <cell r="V1807"/>
          <cell r="W1807"/>
          <cell r="X1807"/>
          <cell r="Y1807"/>
          <cell r="Z1807"/>
          <cell r="AA1807"/>
          <cell r="AB1807"/>
          <cell r="AC1807"/>
          <cell r="AD1807"/>
        </row>
        <row r="1808">
          <cell r="P1808">
            <v>999999999</v>
          </cell>
          <cell r="Q1808"/>
          <cell r="R1808"/>
          <cell r="S1808"/>
          <cell r="T1808"/>
          <cell r="U1808"/>
          <cell r="V1808"/>
          <cell r="W1808"/>
          <cell r="X1808"/>
          <cell r="Y1808"/>
          <cell r="Z1808"/>
          <cell r="AA1808"/>
          <cell r="AB1808"/>
          <cell r="AC1808"/>
          <cell r="AD1808"/>
        </row>
        <row r="1809">
          <cell r="P1809">
            <v>999999999</v>
          </cell>
          <cell r="Q1809"/>
          <cell r="R1809"/>
          <cell r="S1809"/>
          <cell r="T1809"/>
          <cell r="U1809"/>
          <cell r="V1809"/>
          <cell r="W1809"/>
          <cell r="X1809"/>
          <cell r="Y1809"/>
          <cell r="Z1809"/>
          <cell r="AA1809"/>
          <cell r="AB1809"/>
          <cell r="AC1809"/>
          <cell r="AD1809"/>
        </row>
        <row r="1810">
          <cell r="P1810">
            <v>999999999</v>
          </cell>
          <cell r="Q1810"/>
          <cell r="R1810"/>
          <cell r="S1810"/>
          <cell r="T1810"/>
          <cell r="U1810"/>
          <cell r="V1810"/>
          <cell r="W1810"/>
          <cell r="X1810"/>
          <cell r="Y1810"/>
          <cell r="Z1810"/>
          <cell r="AA1810"/>
          <cell r="AB1810"/>
          <cell r="AC1810"/>
          <cell r="AD1810"/>
        </row>
        <row r="1811">
          <cell r="P1811">
            <v>999999999</v>
          </cell>
          <cell r="Q1811"/>
          <cell r="R1811"/>
          <cell r="S1811"/>
          <cell r="T1811"/>
          <cell r="U1811"/>
          <cell r="V1811"/>
          <cell r="W1811"/>
          <cell r="X1811"/>
          <cell r="Y1811"/>
          <cell r="Z1811"/>
          <cell r="AA1811"/>
          <cell r="AB1811"/>
          <cell r="AC1811"/>
          <cell r="AD1811"/>
        </row>
        <row r="1812">
          <cell r="P1812">
            <v>999999999</v>
          </cell>
          <cell r="Q1812"/>
          <cell r="R1812"/>
          <cell r="S1812"/>
          <cell r="T1812"/>
          <cell r="U1812"/>
          <cell r="V1812"/>
          <cell r="W1812"/>
          <cell r="X1812"/>
          <cell r="Y1812"/>
          <cell r="Z1812"/>
          <cell r="AA1812"/>
          <cell r="AB1812"/>
          <cell r="AC1812"/>
          <cell r="AD1812"/>
        </row>
        <row r="1813">
          <cell r="P1813">
            <v>999999999</v>
          </cell>
          <cell r="Q1813"/>
          <cell r="R1813"/>
          <cell r="S1813"/>
          <cell r="T1813"/>
          <cell r="U1813"/>
          <cell r="V1813"/>
          <cell r="W1813"/>
          <cell r="X1813"/>
          <cell r="Y1813"/>
          <cell r="Z1813"/>
          <cell r="AA1813"/>
          <cell r="AB1813"/>
          <cell r="AC1813"/>
          <cell r="AD1813"/>
        </row>
        <row r="1814">
          <cell r="P1814">
            <v>999999999</v>
          </cell>
          <cell r="Q1814"/>
          <cell r="R1814"/>
          <cell r="S1814"/>
          <cell r="T1814"/>
          <cell r="U1814"/>
          <cell r="V1814"/>
          <cell r="W1814"/>
          <cell r="X1814"/>
          <cell r="Y1814"/>
          <cell r="Z1814"/>
          <cell r="AA1814"/>
          <cell r="AB1814"/>
          <cell r="AC1814"/>
          <cell r="AD1814"/>
        </row>
        <row r="1815">
          <cell r="P1815">
            <v>999999999</v>
          </cell>
          <cell r="Q1815"/>
          <cell r="R1815"/>
          <cell r="S1815"/>
          <cell r="T1815"/>
          <cell r="U1815"/>
          <cell r="V1815"/>
          <cell r="W1815"/>
          <cell r="X1815"/>
          <cell r="Y1815"/>
          <cell r="Z1815"/>
          <cell r="AA1815"/>
          <cell r="AB1815"/>
          <cell r="AC1815"/>
          <cell r="AD1815"/>
        </row>
        <row r="1816">
          <cell r="P1816">
            <v>999999999</v>
          </cell>
          <cell r="Q1816"/>
          <cell r="R1816"/>
          <cell r="S1816"/>
          <cell r="T1816"/>
          <cell r="U1816"/>
          <cell r="V1816"/>
          <cell r="W1816"/>
          <cell r="X1816"/>
          <cell r="Y1816"/>
          <cell r="Z1816"/>
          <cell r="AA1816"/>
          <cell r="AB1816"/>
          <cell r="AC1816"/>
          <cell r="AD1816"/>
        </row>
        <row r="1817">
          <cell r="P1817">
            <v>999999999</v>
          </cell>
          <cell r="Q1817"/>
          <cell r="R1817"/>
          <cell r="S1817"/>
          <cell r="T1817"/>
          <cell r="U1817"/>
          <cell r="V1817"/>
          <cell r="W1817"/>
          <cell r="X1817"/>
          <cell r="Y1817"/>
          <cell r="Z1817"/>
          <cell r="AA1817"/>
          <cell r="AB1817"/>
          <cell r="AC1817"/>
          <cell r="AD1817"/>
        </row>
        <row r="1818">
          <cell r="P1818">
            <v>999999999</v>
          </cell>
          <cell r="Q1818"/>
          <cell r="R1818"/>
          <cell r="S1818"/>
          <cell r="T1818"/>
          <cell r="U1818"/>
          <cell r="V1818"/>
          <cell r="W1818"/>
          <cell r="X1818"/>
          <cell r="Y1818"/>
          <cell r="Z1818"/>
          <cell r="AA1818"/>
          <cell r="AB1818"/>
          <cell r="AC1818"/>
          <cell r="AD1818"/>
        </row>
        <row r="1819">
          <cell r="P1819">
            <v>999999999</v>
          </cell>
          <cell r="Q1819"/>
          <cell r="R1819"/>
          <cell r="S1819"/>
          <cell r="T1819"/>
          <cell r="U1819"/>
          <cell r="V1819"/>
          <cell r="W1819"/>
          <cell r="X1819"/>
          <cell r="Y1819"/>
          <cell r="Z1819"/>
          <cell r="AA1819"/>
          <cell r="AB1819"/>
          <cell r="AC1819"/>
          <cell r="AD1819"/>
        </row>
        <row r="1820">
          <cell r="P1820">
            <v>999999999</v>
          </cell>
          <cell r="Q1820"/>
          <cell r="R1820"/>
          <cell r="S1820"/>
          <cell r="T1820"/>
          <cell r="U1820"/>
          <cell r="V1820"/>
          <cell r="W1820"/>
          <cell r="X1820"/>
          <cell r="Y1820"/>
          <cell r="Z1820"/>
          <cell r="AA1820"/>
          <cell r="AB1820"/>
          <cell r="AC1820"/>
          <cell r="AD1820"/>
        </row>
        <row r="1821">
          <cell r="P1821">
            <v>999999999</v>
          </cell>
          <cell r="Q1821"/>
          <cell r="R1821"/>
          <cell r="S1821"/>
          <cell r="T1821"/>
          <cell r="U1821"/>
          <cell r="V1821"/>
          <cell r="W1821"/>
          <cell r="X1821"/>
          <cell r="Y1821"/>
          <cell r="Z1821"/>
          <cell r="AA1821"/>
          <cell r="AB1821"/>
          <cell r="AC1821"/>
          <cell r="AD1821"/>
        </row>
        <row r="1822">
          <cell r="P1822">
            <v>999999999</v>
          </cell>
          <cell r="Q1822"/>
          <cell r="R1822"/>
          <cell r="S1822"/>
          <cell r="T1822"/>
          <cell r="U1822"/>
          <cell r="V1822"/>
          <cell r="W1822"/>
          <cell r="X1822"/>
          <cell r="Y1822"/>
          <cell r="Z1822"/>
          <cell r="AA1822"/>
          <cell r="AB1822"/>
          <cell r="AC1822"/>
          <cell r="AD1822"/>
        </row>
        <row r="1823">
          <cell r="P1823">
            <v>999999999</v>
          </cell>
          <cell r="Q1823"/>
          <cell r="R1823"/>
          <cell r="S1823"/>
          <cell r="T1823"/>
          <cell r="U1823"/>
          <cell r="V1823"/>
          <cell r="W1823"/>
          <cell r="X1823"/>
          <cell r="Y1823"/>
          <cell r="Z1823"/>
          <cell r="AA1823"/>
          <cell r="AB1823"/>
          <cell r="AC1823"/>
          <cell r="AD1823"/>
        </row>
        <row r="1824">
          <cell r="P1824">
            <v>999999999</v>
          </cell>
          <cell r="Q1824"/>
          <cell r="R1824"/>
          <cell r="S1824"/>
          <cell r="T1824"/>
          <cell r="U1824"/>
          <cell r="V1824"/>
          <cell r="W1824"/>
          <cell r="X1824"/>
          <cell r="Y1824"/>
          <cell r="Z1824"/>
          <cell r="AA1824"/>
          <cell r="AB1824"/>
          <cell r="AC1824"/>
          <cell r="AD1824"/>
        </row>
        <row r="1825">
          <cell r="P1825">
            <v>999999999</v>
          </cell>
          <cell r="Q1825"/>
          <cell r="R1825"/>
          <cell r="S1825"/>
          <cell r="T1825"/>
          <cell r="U1825"/>
          <cell r="V1825"/>
          <cell r="W1825"/>
          <cell r="X1825"/>
          <cell r="Y1825"/>
          <cell r="Z1825"/>
          <cell r="AA1825"/>
          <cell r="AB1825"/>
          <cell r="AC1825"/>
          <cell r="AD1825"/>
        </row>
        <row r="1826">
          <cell r="P1826">
            <v>999999999</v>
          </cell>
          <cell r="Q1826"/>
          <cell r="R1826"/>
          <cell r="S1826"/>
          <cell r="T1826"/>
          <cell r="U1826"/>
          <cell r="V1826"/>
          <cell r="W1826"/>
          <cell r="X1826"/>
          <cell r="Y1826"/>
          <cell r="Z1826"/>
          <cell r="AA1826"/>
          <cell r="AB1826"/>
          <cell r="AC1826"/>
          <cell r="AD1826"/>
        </row>
        <row r="1827">
          <cell r="P1827">
            <v>999999999</v>
          </cell>
          <cell r="Q1827"/>
          <cell r="R1827"/>
          <cell r="S1827"/>
          <cell r="T1827"/>
          <cell r="U1827"/>
          <cell r="V1827"/>
          <cell r="W1827"/>
          <cell r="X1827"/>
          <cell r="Y1827"/>
          <cell r="Z1827"/>
          <cell r="AA1827"/>
          <cell r="AB1827"/>
          <cell r="AC1827"/>
          <cell r="AD1827"/>
        </row>
        <row r="1828">
          <cell r="P1828">
            <v>999999999</v>
          </cell>
          <cell r="Q1828"/>
          <cell r="R1828"/>
          <cell r="S1828"/>
          <cell r="T1828"/>
          <cell r="U1828"/>
          <cell r="V1828"/>
          <cell r="W1828"/>
          <cell r="X1828"/>
          <cell r="Y1828"/>
          <cell r="Z1828"/>
          <cell r="AA1828"/>
          <cell r="AB1828"/>
          <cell r="AC1828"/>
          <cell r="AD1828"/>
        </row>
        <row r="1829">
          <cell r="P1829">
            <v>999999999</v>
          </cell>
          <cell r="Q1829"/>
          <cell r="R1829"/>
          <cell r="S1829"/>
          <cell r="T1829"/>
          <cell r="U1829"/>
          <cell r="V1829"/>
          <cell r="W1829"/>
          <cell r="X1829"/>
          <cell r="Y1829"/>
          <cell r="Z1829"/>
          <cell r="AA1829"/>
          <cell r="AB1829"/>
          <cell r="AC1829"/>
          <cell r="AD1829"/>
        </row>
        <row r="1830">
          <cell r="P1830">
            <v>999999999</v>
          </cell>
          <cell r="Q1830"/>
          <cell r="R1830"/>
          <cell r="S1830"/>
          <cell r="T1830"/>
          <cell r="U1830"/>
          <cell r="V1830"/>
          <cell r="W1830"/>
          <cell r="X1830"/>
          <cell r="Y1830"/>
          <cell r="Z1830"/>
          <cell r="AA1830"/>
          <cell r="AB1830"/>
          <cell r="AC1830"/>
          <cell r="AD1830"/>
        </row>
        <row r="1831">
          <cell r="P1831">
            <v>999999999</v>
          </cell>
          <cell r="Q1831"/>
          <cell r="R1831"/>
          <cell r="S1831"/>
          <cell r="T1831"/>
          <cell r="U1831"/>
          <cell r="V1831"/>
          <cell r="W1831"/>
          <cell r="X1831"/>
          <cell r="Y1831"/>
          <cell r="Z1831"/>
          <cell r="AA1831"/>
          <cell r="AB1831"/>
          <cell r="AC1831"/>
          <cell r="AD1831"/>
        </row>
        <row r="1832">
          <cell r="P1832">
            <v>999999999</v>
          </cell>
          <cell r="Q1832"/>
          <cell r="R1832"/>
          <cell r="S1832"/>
          <cell r="T1832"/>
          <cell r="U1832"/>
          <cell r="V1832"/>
          <cell r="W1832"/>
          <cell r="X1832"/>
          <cell r="Y1832"/>
          <cell r="Z1832"/>
          <cell r="AA1832"/>
          <cell r="AB1832"/>
          <cell r="AC1832"/>
          <cell r="AD1832"/>
        </row>
        <row r="1833">
          <cell r="P1833">
            <v>999999999</v>
          </cell>
          <cell r="Q1833"/>
          <cell r="R1833"/>
          <cell r="S1833"/>
          <cell r="T1833"/>
          <cell r="U1833"/>
          <cell r="V1833"/>
          <cell r="W1833"/>
          <cell r="X1833"/>
          <cell r="Y1833"/>
          <cell r="Z1833"/>
          <cell r="AA1833"/>
          <cell r="AB1833"/>
          <cell r="AC1833"/>
          <cell r="AD1833"/>
        </row>
        <row r="1834">
          <cell r="P1834">
            <v>999999999</v>
          </cell>
          <cell r="Q1834"/>
          <cell r="R1834"/>
          <cell r="S1834"/>
          <cell r="T1834"/>
          <cell r="U1834"/>
          <cell r="V1834"/>
          <cell r="W1834"/>
          <cell r="X1834"/>
          <cell r="Y1834"/>
          <cell r="Z1834"/>
          <cell r="AA1834"/>
          <cell r="AB1834"/>
          <cell r="AC1834"/>
          <cell r="AD1834"/>
        </row>
        <row r="1835">
          <cell r="P1835">
            <v>999999999</v>
          </cell>
          <cell r="Q1835"/>
          <cell r="R1835"/>
          <cell r="S1835"/>
          <cell r="T1835"/>
          <cell r="U1835"/>
          <cell r="V1835"/>
          <cell r="W1835"/>
          <cell r="X1835"/>
          <cell r="Y1835"/>
          <cell r="Z1835"/>
          <cell r="AA1835"/>
          <cell r="AB1835"/>
          <cell r="AC1835"/>
          <cell r="AD1835"/>
        </row>
        <row r="1836">
          <cell r="P1836">
            <v>999999999</v>
          </cell>
          <cell r="Q1836"/>
          <cell r="R1836"/>
          <cell r="S1836"/>
          <cell r="T1836"/>
          <cell r="U1836"/>
          <cell r="V1836"/>
          <cell r="W1836"/>
          <cell r="X1836"/>
          <cell r="Y1836"/>
          <cell r="Z1836"/>
          <cell r="AA1836"/>
          <cell r="AB1836"/>
          <cell r="AC1836"/>
          <cell r="AD1836"/>
        </row>
        <row r="1837">
          <cell r="P1837">
            <v>999999999</v>
          </cell>
          <cell r="Q1837"/>
          <cell r="R1837"/>
          <cell r="S1837"/>
          <cell r="T1837"/>
          <cell r="U1837"/>
          <cell r="V1837"/>
          <cell r="W1837"/>
          <cell r="X1837"/>
          <cell r="Y1837"/>
          <cell r="Z1837"/>
          <cell r="AA1837"/>
          <cell r="AB1837"/>
          <cell r="AC1837"/>
          <cell r="AD1837"/>
        </row>
        <row r="1838">
          <cell r="P1838">
            <v>999999999</v>
          </cell>
          <cell r="Q1838"/>
          <cell r="R1838"/>
          <cell r="S1838"/>
          <cell r="T1838"/>
          <cell r="U1838"/>
          <cell r="V1838"/>
          <cell r="W1838"/>
          <cell r="X1838"/>
          <cell r="Y1838"/>
          <cell r="Z1838"/>
          <cell r="AA1838"/>
          <cell r="AB1838"/>
          <cell r="AC1838"/>
          <cell r="AD1838"/>
        </row>
        <row r="1839">
          <cell r="P1839">
            <v>999999999</v>
          </cell>
          <cell r="Q1839"/>
          <cell r="R1839"/>
          <cell r="S1839"/>
          <cell r="T1839"/>
          <cell r="U1839"/>
          <cell r="V1839"/>
          <cell r="W1839"/>
          <cell r="X1839"/>
          <cell r="Y1839"/>
          <cell r="Z1839"/>
          <cell r="AA1839"/>
          <cell r="AB1839"/>
          <cell r="AC1839"/>
          <cell r="AD1839"/>
        </row>
        <row r="1840">
          <cell r="P1840">
            <v>999999999</v>
          </cell>
          <cell r="Q1840"/>
          <cell r="R1840"/>
          <cell r="S1840"/>
          <cell r="T1840"/>
          <cell r="U1840"/>
          <cell r="V1840"/>
          <cell r="W1840"/>
          <cell r="X1840"/>
          <cell r="Y1840"/>
          <cell r="Z1840"/>
          <cell r="AA1840"/>
          <cell r="AB1840"/>
          <cell r="AC1840"/>
          <cell r="AD1840"/>
        </row>
        <row r="1841">
          <cell r="P1841">
            <v>999999999</v>
          </cell>
          <cell r="Q1841"/>
          <cell r="R1841"/>
          <cell r="S1841"/>
          <cell r="T1841"/>
          <cell r="U1841"/>
          <cell r="V1841"/>
          <cell r="W1841"/>
          <cell r="X1841"/>
          <cell r="Y1841"/>
          <cell r="Z1841"/>
          <cell r="AA1841"/>
          <cell r="AB1841"/>
          <cell r="AC1841"/>
          <cell r="AD1841"/>
        </row>
        <row r="1842">
          <cell r="P1842">
            <v>999999999</v>
          </cell>
          <cell r="Q1842"/>
          <cell r="R1842"/>
          <cell r="S1842"/>
          <cell r="T1842"/>
          <cell r="U1842"/>
          <cell r="V1842"/>
          <cell r="W1842"/>
          <cell r="X1842"/>
          <cell r="Y1842"/>
          <cell r="Z1842"/>
          <cell r="AA1842"/>
          <cell r="AB1842"/>
          <cell r="AC1842"/>
          <cell r="AD1842"/>
        </row>
        <row r="1843">
          <cell r="P1843">
            <v>999999999</v>
          </cell>
          <cell r="Q1843"/>
          <cell r="R1843"/>
          <cell r="S1843"/>
          <cell r="T1843"/>
          <cell r="U1843"/>
          <cell r="V1843"/>
          <cell r="W1843"/>
          <cell r="X1843"/>
          <cell r="Y1843"/>
          <cell r="Z1843"/>
          <cell r="AA1843"/>
          <cell r="AB1843"/>
          <cell r="AC1843"/>
          <cell r="AD1843"/>
        </row>
        <row r="1844">
          <cell r="P1844">
            <v>999999999</v>
          </cell>
          <cell r="Q1844"/>
          <cell r="R1844"/>
          <cell r="S1844"/>
          <cell r="T1844"/>
          <cell r="U1844"/>
          <cell r="V1844"/>
          <cell r="W1844"/>
          <cell r="X1844"/>
          <cell r="Y1844"/>
          <cell r="Z1844"/>
          <cell r="AA1844"/>
          <cell r="AB1844"/>
          <cell r="AC1844"/>
          <cell r="AD1844"/>
        </row>
        <row r="1845">
          <cell r="P1845">
            <v>999999999</v>
          </cell>
          <cell r="Q1845"/>
          <cell r="R1845"/>
          <cell r="S1845"/>
          <cell r="T1845"/>
          <cell r="U1845"/>
          <cell r="V1845"/>
          <cell r="W1845"/>
          <cell r="X1845"/>
          <cell r="Y1845"/>
          <cell r="Z1845"/>
          <cell r="AA1845"/>
          <cell r="AB1845"/>
          <cell r="AC1845"/>
          <cell r="AD1845"/>
        </row>
        <row r="1846">
          <cell r="P1846">
            <v>999999999</v>
          </cell>
          <cell r="Q1846"/>
          <cell r="R1846"/>
          <cell r="S1846"/>
          <cell r="T1846"/>
          <cell r="U1846"/>
          <cell r="V1846"/>
          <cell r="W1846"/>
          <cell r="X1846"/>
          <cell r="Y1846"/>
          <cell r="Z1846"/>
          <cell r="AA1846"/>
          <cell r="AB1846"/>
          <cell r="AC1846"/>
          <cell r="AD1846"/>
        </row>
        <row r="1847">
          <cell r="P1847">
            <v>999999999</v>
          </cell>
          <cell r="Q1847"/>
          <cell r="R1847"/>
          <cell r="S1847"/>
          <cell r="T1847"/>
          <cell r="U1847"/>
          <cell r="V1847"/>
          <cell r="W1847"/>
          <cell r="X1847"/>
          <cell r="Y1847"/>
          <cell r="Z1847"/>
          <cell r="AA1847"/>
          <cell r="AB1847"/>
          <cell r="AC1847"/>
          <cell r="AD1847"/>
        </row>
        <row r="1848">
          <cell r="P1848">
            <v>999999999</v>
          </cell>
          <cell r="Q1848"/>
          <cell r="R1848"/>
          <cell r="S1848"/>
          <cell r="T1848"/>
          <cell r="U1848"/>
          <cell r="V1848"/>
          <cell r="W1848"/>
          <cell r="X1848"/>
          <cell r="Y1848"/>
          <cell r="Z1848"/>
          <cell r="AA1848"/>
          <cell r="AB1848"/>
          <cell r="AC1848"/>
          <cell r="AD1848"/>
        </row>
        <row r="1849">
          <cell r="P1849">
            <v>999999999</v>
          </cell>
          <cell r="Q1849"/>
          <cell r="R1849"/>
          <cell r="S1849"/>
          <cell r="T1849"/>
          <cell r="U1849"/>
          <cell r="V1849"/>
          <cell r="W1849"/>
          <cell r="X1849"/>
          <cell r="Y1849"/>
          <cell r="Z1849"/>
          <cell r="AA1849"/>
          <cell r="AB1849"/>
          <cell r="AC1849"/>
          <cell r="AD1849"/>
        </row>
        <row r="1850">
          <cell r="P1850">
            <v>999999999</v>
          </cell>
          <cell r="Q1850"/>
          <cell r="R1850"/>
          <cell r="S1850"/>
          <cell r="T1850"/>
          <cell r="U1850"/>
          <cell r="V1850"/>
          <cell r="W1850"/>
          <cell r="X1850"/>
          <cell r="Y1850"/>
          <cell r="Z1850"/>
          <cell r="AA1850"/>
          <cell r="AB1850"/>
          <cell r="AC1850"/>
          <cell r="AD1850"/>
        </row>
        <row r="1851">
          <cell r="P1851">
            <v>999999999</v>
          </cell>
          <cell r="Q1851"/>
          <cell r="R1851"/>
          <cell r="S1851"/>
          <cell r="T1851"/>
          <cell r="U1851"/>
          <cell r="V1851"/>
          <cell r="W1851"/>
          <cell r="X1851"/>
          <cell r="Y1851"/>
          <cell r="Z1851"/>
          <cell r="AA1851"/>
          <cell r="AB1851"/>
          <cell r="AC1851"/>
          <cell r="AD1851"/>
        </row>
        <row r="1852">
          <cell r="P1852">
            <v>999999999</v>
          </cell>
          <cell r="Q1852"/>
          <cell r="R1852"/>
          <cell r="S1852"/>
          <cell r="T1852"/>
          <cell r="U1852"/>
          <cell r="V1852"/>
          <cell r="W1852"/>
          <cell r="X1852"/>
          <cell r="Y1852"/>
          <cell r="Z1852"/>
          <cell r="AA1852"/>
          <cell r="AB1852"/>
          <cell r="AC1852"/>
          <cell r="AD1852"/>
        </row>
        <row r="1853">
          <cell r="P1853">
            <v>999999999</v>
          </cell>
          <cell r="Q1853"/>
          <cell r="R1853"/>
          <cell r="S1853"/>
          <cell r="T1853"/>
          <cell r="U1853"/>
          <cell r="V1853"/>
          <cell r="W1853"/>
          <cell r="X1853"/>
          <cell r="Y1853"/>
          <cell r="Z1853"/>
          <cell r="AA1853"/>
          <cell r="AB1853"/>
          <cell r="AC1853"/>
          <cell r="AD1853"/>
        </row>
        <row r="1854">
          <cell r="P1854">
            <v>999999999</v>
          </cell>
          <cell r="Q1854"/>
          <cell r="R1854"/>
          <cell r="S1854"/>
          <cell r="T1854"/>
          <cell r="U1854"/>
          <cell r="V1854"/>
          <cell r="W1854"/>
          <cell r="X1854"/>
          <cell r="Y1854"/>
          <cell r="Z1854"/>
          <cell r="AA1854"/>
          <cell r="AB1854"/>
          <cell r="AC1854"/>
          <cell r="AD1854"/>
        </row>
        <row r="1855">
          <cell r="P1855">
            <v>999999999</v>
          </cell>
          <cell r="Q1855"/>
          <cell r="R1855"/>
          <cell r="S1855"/>
          <cell r="T1855"/>
          <cell r="U1855"/>
          <cell r="V1855"/>
          <cell r="W1855"/>
          <cell r="X1855"/>
          <cell r="Y1855"/>
          <cell r="Z1855"/>
          <cell r="AA1855"/>
          <cell r="AB1855"/>
          <cell r="AC1855"/>
          <cell r="AD1855"/>
        </row>
        <row r="1856">
          <cell r="P1856">
            <v>999999999</v>
          </cell>
          <cell r="Q1856"/>
          <cell r="R1856"/>
          <cell r="S1856"/>
          <cell r="T1856"/>
          <cell r="U1856"/>
          <cell r="V1856"/>
          <cell r="W1856"/>
          <cell r="X1856"/>
          <cell r="Y1856"/>
          <cell r="Z1856"/>
          <cell r="AA1856"/>
          <cell r="AB1856"/>
          <cell r="AC1856"/>
          <cell r="AD1856"/>
        </row>
        <row r="1857">
          <cell r="P1857">
            <v>999999999</v>
          </cell>
          <cell r="Q1857"/>
          <cell r="R1857"/>
          <cell r="S1857"/>
          <cell r="T1857"/>
          <cell r="U1857"/>
          <cell r="V1857"/>
          <cell r="W1857"/>
          <cell r="X1857"/>
          <cell r="Y1857"/>
          <cell r="Z1857"/>
          <cell r="AA1857"/>
          <cell r="AB1857"/>
          <cell r="AC1857"/>
          <cell r="AD1857"/>
        </row>
        <row r="1858">
          <cell r="P1858">
            <v>999999999</v>
          </cell>
          <cell r="Q1858"/>
          <cell r="R1858"/>
          <cell r="S1858"/>
          <cell r="T1858"/>
          <cell r="U1858"/>
          <cell r="V1858"/>
          <cell r="W1858"/>
          <cell r="X1858"/>
          <cell r="Y1858"/>
          <cell r="Z1858"/>
          <cell r="AA1858"/>
          <cell r="AB1858"/>
          <cell r="AC1858"/>
          <cell r="AD1858"/>
        </row>
        <row r="1859">
          <cell r="P1859">
            <v>999999999</v>
          </cell>
          <cell r="Q1859"/>
          <cell r="R1859"/>
          <cell r="S1859"/>
          <cell r="T1859"/>
          <cell r="U1859"/>
          <cell r="V1859"/>
          <cell r="W1859"/>
          <cell r="X1859"/>
          <cell r="Y1859"/>
          <cell r="Z1859"/>
          <cell r="AA1859"/>
          <cell r="AB1859"/>
          <cell r="AC1859"/>
          <cell r="AD1859"/>
        </row>
        <row r="1860">
          <cell r="P1860">
            <v>999999999</v>
          </cell>
          <cell r="Q1860"/>
          <cell r="R1860"/>
          <cell r="S1860"/>
          <cell r="T1860"/>
          <cell r="U1860"/>
          <cell r="V1860"/>
          <cell r="W1860"/>
          <cell r="X1860"/>
          <cell r="Y1860"/>
          <cell r="Z1860"/>
          <cell r="AA1860"/>
          <cell r="AB1860"/>
          <cell r="AC1860"/>
          <cell r="AD1860"/>
        </row>
        <row r="1861">
          <cell r="P1861">
            <v>999999999</v>
          </cell>
          <cell r="Q1861"/>
          <cell r="R1861"/>
          <cell r="S1861"/>
          <cell r="T1861"/>
          <cell r="U1861"/>
          <cell r="V1861"/>
          <cell r="W1861"/>
          <cell r="X1861"/>
          <cell r="Y1861"/>
          <cell r="Z1861"/>
          <cell r="AA1861"/>
          <cell r="AB1861"/>
          <cell r="AC1861"/>
          <cell r="AD1861"/>
        </row>
        <row r="1862">
          <cell r="P1862">
            <v>999999999</v>
          </cell>
          <cell r="Q1862"/>
          <cell r="R1862"/>
          <cell r="S1862"/>
          <cell r="T1862"/>
          <cell r="U1862"/>
          <cell r="V1862"/>
          <cell r="W1862"/>
          <cell r="X1862"/>
          <cell r="Y1862"/>
          <cell r="Z1862"/>
          <cell r="AA1862"/>
          <cell r="AB1862"/>
          <cell r="AC1862"/>
          <cell r="AD1862"/>
        </row>
        <row r="1863">
          <cell r="P1863">
            <v>999999999</v>
          </cell>
          <cell r="Q1863"/>
          <cell r="R1863"/>
          <cell r="S1863"/>
          <cell r="T1863"/>
          <cell r="U1863"/>
          <cell r="V1863"/>
          <cell r="W1863"/>
          <cell r="X1863"/>
          <cell r="Y1863"/>
          <cell r="Z1863"/>
          <cell r="AA1863"/>
          <cell r="AB1863"/>
          <cell r="AC1863"/>
          <cell r="AD1863"/>
        </row>
        <row r="1864">
          <cell r="P1864">
            <v>999999999</v>
          </cell>
          <cell r="Q1864"/>
          <cell r="R1864"/>
          <cell r="S1864"/>
          <cell r="T1864"/>
          <cell r="U1864"/>
          <cell r="V1864"/>
          <cell r="W1864"/>
          <cell r="X1864"/>
          <cell r="Y1864"/>
          <cell r="Z1864"/>
          <cell r="AA1864"/>
          <cell r="AB1864"/>
          <cell r="AC1864"/>
          <cell r="AD1864"/>
        </row>
        <row r="1865">
          <cell r="P1865">
            <v>999999999</v>
          </cell>
          <cell r="Q1865"/>
          <cell r="R1865"/>
          <cell r="S1865"/>
          <cell r="T1865"/>
          <cell r="U1865"/>
          <cell r="V1865"/>
          <cell r="W1865"/>
          <cell r="X1865"/>
          <cell r="Y1865"/>
          <cell r="Z1865"/>
          <cell r="AA1865"/>
          <cell r="AB1865"/>
          <cell r="AC1865"/>
          <cell r="AD1865"/>
        </row>
        <row r="1866">
          <cell r="P1866">
            <v>999999999</v>
          </cell>
          <cell r="Q1866"/>
          <cell r="R1866"/>
          <cell r="S1866"/>
          <cell r="T1866"/>
          <cell r="U1866"/>
          <cell r="V1866"/>
          <cell r="W1866"/>
          <cell r="X1866"/>
          <cell r="Y1866"/>
          <cell r="Z1866"/>
          <cell r="AA1866"/>
          <cell r="AB1866"/>
          <cell r="AC1866"/>
          <cell r="AD1866"/>
        </row>
        <row r="1867">
          <cell r="P1867">
            <v>999999999</v>
          </cell>
          <cell r="Q1867"/>
          <cell r="R1867"/>
          <cell r="S1867"/>
          <cell r="T1867"/>
          <cell r="U1867"/>
          <cell r="V1867"/>
          <cell r="W1867"/>
          <cell r="X1867"/>
          <cell r="Y1867"/>
          <cell r="Z1867"/>
          <cell r="AA1867"/>
          <cell r="AB1867"/>
          <cell r="AC1867"/>
          <cell r="AD1867"/>
        </row>
        <row r="1868">
          <cell r="P1868">
            <v>999999999</v>
          </cell>
          <cell r="Q1868"/>
          <cell r="R1868"/>
          <cell r="S1868"/>
          <cell r="T1868"/>
          <cell r="U1868"/>
          <cell r="V1868"/>
          <cell r="W1868"/>
          <cell r="X1868"/>
          <cell r="Y1868"/>
          <cell r="Z1868"/>
          <cell r="AA1868"/>
          <cell r="AB1868"/>
          <cell r="AC1868"/>
          <cell r="AD1868"/>
        </row>
        <row r="1869">
          <cell r="P1869">
            <v>999999999</v>
          </cell>
          <cell r="Q1869"/>
          <cell r="R1869"/>
          <cell r="S1869"/>
          <cell r="T1869"/>
          <cell r="U1869"/>
          <cell r="V1869"/>
          <cell r="W1869"/>
          <cell r="X1869"/>
          <cell r="Y1869"/>
          <cell r="Z1869"/>
          <cell r="AA1869"/>
          <cell r="AB1869"/>
          <cell r="AC1869"/>
          <cell r="AD1869"/>
        </row>
        <row r="1870">
          <cell r="P1870">
            <v>999999999</v>
          </cell>
          <cell r="Q1870"/>
          <cell r="R1870"/>
          <cell r="S1870"/>
          <cell r="T1870"/>
          <cell r="U1870"/>
          <cell r="V1870"/>
          <cell r="W1870"/>
          <cell r="X1870"/>
          <cell r="Y1870"/>
          <cell r="Z1870"/>
          <cell r="AA1870"/>
          <cell r="AB1870"/>
          <cell r="AC1870"/>
          <cell r="AD1870"/>
        </row>
        <row r="1871">
          <cell r="P1871">
            <v>999999999</v>
          </cell>
          <cell r="Q1871"/>
          <cell r="R1871"/>
          <cell r="S1871"/>
          <cell r="T1871"/>
          <cell r="U1871"/>
          <cell r="V1871"/>
          <cell r="W1871"/>
          <cell r="X1871"/>
          <cell r="Y1871"/>
          <cell r="Z1871"/>
          <cell r="AA1871"/>
          <cell r="AB1871"/>
          <cell r="AC1871"/>
          <cell r="AD1871"/>
        </row>
        <row r="1872">
          <cell r="P1872">
            <v>999999999</v>
          </cell>
          <cell r="Q1872"/>
          <cell r="R1872"/>
          <cell r="S1872"/>
          <cell r="T1872"/>
          <cell r="U1872"/>
          <cell r="V1872"/>
          <cell r="W1872"/>
          <cell r="X1872"/>
          <cell r="Y1872"/>
          <cell r="Z1872"/>
          <cell r="AA1872"/>
          <cell r="AB1872"/>
          <cell r="AC1872"/>
          <cell r="AD1872"/>
        </row>
        <row r="1873">
          <cell r="P1873">
            <v>999999999</v>
          </cell>
          <cell r="Q1873"/>
          <cell r="R1873"/>
          <cell r="S1873"/>
          <cell r="T1873"/>
          <cell r="U1873"/>
          <cell r="V1873"/>
          <cell r="W1873"/>
          <cell r="X1873"/>
          <cell r="Y1873"/>
          <cell r="Z1873"/>
          <cell r="AA1873"/>
          <cell r="AB1873"/>
          <cell r="AC1873"/>
          <cell r="AD1873"/>
        </row>
        <row r="1874">
          <cell r="P1874">
            <v>999999999</v>
          </cell>
          <cell r="Q1874"/>
          <cell r="R1874"/>
          <cell r="S1874"/>
          <cell r="T1874"/>
          <cell r="U1874"/>
          <cell r="V1874"/>
          <cell r="W1874"/>
          <cell r="X1874"/>
          <cell r="Y1874"/>
          <cell r="Z1874"/>
          <cell r="AA1874"/>
          <cell r="AB1874"/>
          <cell r="AC1874"/>
          <cell r="AD1874"/>
        </row>
        <row r="1875">
          <cell r="P1875">
            <v>999999999</v>
          </cell>
          <cell r="Q1875"/>
          <cell r="R1875"/>
          <cell r="S1875"/>
          <cell r="T1875"/>
          <cell r="U1875"/>
          <cell r="V1875"/>
          <cell r="W1875"/>
          <cell r="X1875"/>
          <cell r="Y1875"/>
          <cell r="Z1875"/>
          <cell r="AA1875"/>
          <cell r="AB1875"/>
          <cell r="AC1875"/>
          <cell r="AD1875"/>
        </row>
        <row r="1876">
          <cell r="P1876">
            <v>999999999</v>
          </cell>
          <cell r="Q1876"/>
          <cell r="R1876"/>
          <cell r="S1876"/>
          <cell r="T1876"/>
          <cell r="U1876"/>
          <cell r="V1876"/>
          <cell r="W1876"/>
          <cell r="X1876"/>
          <cell r="Y1876"/>
          <cell r="Z1876"/>
          <cell r="AA1876"/>
          <cell r="AB1876"/>
          <cell r="AC1876"/>
          <cell r="AD1876"/>
        </row>
        <row r="1877">
          <cell r="P1877">
            <v>999999999</v>
          </cell>
          <cell r="Q1877"/>
          <cell r="R1877"/>
          <cell r="S1877"/>
          <cell r="T1877"/>
          <cell r="U1877"/>
          <cell r="V1877"/>
          <cell r="W1877"/>
          <cell r="X1877"/>
          <cell r="Y1877"/>
          <cell r="Z1877"/>
          <cell r="AA1877"/>
          <cell r="AB1877"/>
          <cell r="AC1877"/>
          <cell r="AD1877"/>
        </row>
        <row r="1878">
          <cell r="P1878">
            <v>999999999</v>
          </cell>
          <cell r="Q1878"/>
          <cell r="R1878"/>
          <cell r="S1878"/>
          <cell r="T1878"/>
          <cell r="U1878"/>
          <cell r="V1878"/>
          <cell r="W1878"/>
          <cell r="X1878"/>
          <cell r="Y1878"/>
          <cell r="Z1878"/>
          <cell r="AA1878"/>
          <cell r="AB1878"/>
          <cell r="AC1878"/>
          <cell r="AD1878"/>
        </row>
        <row r="1879">
          <cell r="P1879">
            <v>999999999</v>
          </cell>
          <cell r="Q1879"/>
          <cell r="R1879"/>
          <cell r="S1879"/>
          <cell r="T1879"/>
          <cell r="U1879"/>
          <cell r="V1879"/>
          <cell r="W1879"/>
          <cell r="X1879"/>
          <cell r="Y1879"/>
          <cell r="Z1879"/>
          <cell r="AA1879"/>
          <cell r="AB1879"/>
          <cell r="AC1879"/>
          <cell r="AD1879"/>
        </row>
        <row r="1880">
          <cell r="P1880">
            <v>999999999</v>
          </cell>
          <cell r="Q1880"/>
          <cell r="R1880"/>
          <cell r="S1880"/>
          <cell r="T1880"/>
          <cell r="U1880"/>
          <cell r="V1880"/>
          <cell r="W1880"/>
          <cell r="X1880"/>
          <cell r="Y1880"/>
          <cell r="Z1880"/>
          <cell r="AA1880"/>
          <cell r="AB1880"/>
          <cell r="AC1880"/>
          <cell r="AD1880"/>
        </row>
        <row r="1881">
          <cell r="P1881">
            <v>999999999</v>
          </cell>
          <cell r="Q1881"/>
          <cell r="R1881"/>
          <cell r="S1881"/>
          <cell r="T1881"/>
          <cell r="U1881"/>
          <cell r="V1881"/>
          <cell r="W1881"/>
          <cell r="X1881"/>
          <cell r="Y1881"/>
          <cell r="Z1881"/>
          <cell r="AA1881"/>
          <cell r="AB1881"/>
          <cell r="AC1881"/>
          <cell r="AD1881"/>
        </row>
        <row r="1882">
          <cell r="P1882">
            <v>999999999</v>
          </cell>
          <cell r="Q1882"/>
          <cell r="R1882"/>
          <cell r="S1882"/>
          <cell r="T1882"/>
          <cell r="U1882"/>
          <cell r="V1882"/>
          <cell r="W1882"/>
          <cell r="X1882"/>
          <cell r="Y1882"/>
          <cell r="Z1882"/>
          <cell r="AA1882"/>
          <cell r="AB1882"/>
          <cell r="AC1882"/>
          <cell r="AD1882"/>
        </row>
        <row r="1883">
          <cell r="P1883">
            <v>999999999</v>
          </cell>
          <cell r="Q1883"/>
          <cell r="R1883"/>
          <cell r="S1883"/>
          <cell r="T1883"/>
          <cell r="U1883"/>
          <cell r="V1883"/>
          <cell r="W1883"/>
          <cell r="X1883"/>
          <cell r="Y1883"/>
          <cell r="Z1883"/>
          <cell r="AA1883"/>
          <cell r="AB1883"/>
          <cell r="AC1883"/>
          <cell r="AD1883"/>
        </row>
        <row r="1884">
          <cell r="P1884">
            <v>999999999</v>
          </cell>
          <cell r="Q1884"/>
          <cell r="R1884"/>
          <cell r="S1884"/>
          <cell r="T1884"/>
          <cell r="U1884"/>
          <cell r="V1884"/>
          <cell r="W1884"/>
          <cell r="X1884"/>
          <cell r="Y1884"/>
          <cell r="Z1884"/>
          <cell r="AA1884"/>
          <cell r="AB1884"/>
          <cell r="AC1884"/>
          <cell r="AD1884"/>
        </row>
        <row r="1885">
          <cell r="P1885">
            <v>999999999</v>
          </cell>
          <cell r="Q1885"/>
          <cell r="R1885"/>
          <cell r="S1885"/>
          <cell r="T1885"/>
          <cell r="U1885"/>
          <cell r="V1885"/>
          <cell r="W1885"/>
          <cell r="X1885"/>
          <cell r="Y1885"/>
          <cell r="Z1885"/>
          <cell r="AA1885"/>
          <cell r="AB1885"/>
          <cell r="AC1885"/>
          <cell r="AD1885"/>
        </row>
        <row r="1886">
          <cell r="P1886">
            <v>999999999</v>
          </cell>
          <cell r="Q1886"/>
          <cell r="R1886"/>
          <cell r="S1886"/>
          <cell r="T1886"/>
          <cell r="U1886"/>
          <cell r="V1886"/>
          <cell r="W1886"/>
          <cell r="X1886"/>
          <cell r="Y1886"/>
          <cell r="Z1886"/>
          <cell r="AA1886"/>
          <cell r="AB1886"/>
          <cell r="AC1886"/>
          <cell r="AD1886"/>
        </row>
        <row r="1887">
          <cell r="P1887">
            <v>999999999</v>
          </cell>
          <cell r="Q1887"/>
          <cell r="R1887"/>
          <cell r="S1887"/>
          <cell r="T1887"/>
          <cell r="U1887"/>
          <cell r="V1887"/>
          <cell r="W1887"/>
          <cell r="X1887"/>
          <cell r="Y1887"/>
          <cell r="Z1887"/>
          <cell r="AA1887"/>
          <cell r="AB1887"/>
          <cell r="AC1887"/>
          <cell r="AD1887"/>
        </row>
        <row r="1888">
          <cell r="P1888">
            <v>999999999</v>
          </cell>
          <cell r="Q1888"/>
          <cell r="R1888"/>
          <cell r="S1888"/>
          <cell r="T1888"/>
          <cell r="U1888"/>
          <cell r="V1888"/>
          <cell r="W1888"/>
          <cell r="X1888"/>
          <cell r="Y1888"/>
          <cell r="Z1888"/>
          <cell r="AA1888"/>
          <cell r="AB1888"/>
          <cell r="AC1888"/>
          <cell r="AD1888"/>
        </row>
        <row r="1889">
          <cell r="P1889">
            <v>999999999</v>
          </cell>
          <cell r="Q1889"/>
          <cell r="R1889"/>
          <cell r="S1889"/>
          <cell r="T1889"/>
          <cell r="U1889"/>
          <cell r="V1889"/>
          <cell r="W1889"/>
          <cell r="X1889"/>
          <cell r="Y1889"/>
          <cell r="Z1889"/>
          <cell r="AA1889"/>
          <cell r="AB1889"/>
          <cell r="AC1889"/>
          <cell r="AD1889"/>
        </row>
        <row r="1890">
          <cell r="P1890">
            <v>999999999</v>
          </cell>
          <cell r="Q1890"/>
          <cell r="R1890"/>
          <cell r="S1890"/>
          <cell r="T1890"/>
          <cell r="U1890"/>
          <cell r="V1890"/>
          <cell r="W1890"/>
          <cell r="X1890"/>
          <cell r="Y1890"/>
          <cell r="Z1890"/>
          <cell r="AA1890"/>
          <cell r="AB1890"/>
          <cell r="AC1890"/>
          <cell r="AD1890"/>
        </row>
        <row r="1891">
          <cell r="P1891">
            <v>999999999</v>
          </cell>
          <cell r="Q1891"/>
          <cell r="R1891"/>
          <cell r="S1891"/>
          <cell r="T1891"/>
          <cell r="U1891"/>
          <cell r="V1891"/>
          <cell r="W1891"/>
          <cell r="X1891"/>
          <cell r="Y1891"/>
          <cell r="Z1891"/>
          <cell r="AA1891"/>
          <cell r="AB1891"/>
          <cell r="AC1891"/>
          <cell r="AD1891"/>
        </row>
        <row r="1892">
          <cell r="P1892">
            <v>999999999</v>
          </cell>
          <cell r="Q1892"/>
          <cell r="R1892"/>
          <cell r="S1892"/>
          <cell r="T1892"/>
          <cell r="U1892"/>
          <cell r="V1892"/>
          <cell r="W1892"/>
          <cell r="X1892"/>
          <cell r="Y1892"/>
          <cell r="Z1892"/>
          <cell r="AA1892"/>
          <cell r="AB1892"/>
          <cell r="AC1892"/>
          <cell r="AD1892"/>
        </row>
        <row r="1893">
          <cell r="P1893">
            <v>999999999</v>
          </cell>
          <cell r="Q1893"/>
          <cell r="R1893"/>
          <cell r="S1893"/>
          <cell r="T1893"/>
          <cell r="U1893"/>
          <cell r="V1893"/>
          <cell r="W1893"/>
          <cell r="X1893"/>
          <cell r="Y1893"/>
          <cell r="Z1893"/>
          <cell r="AA1893"/>
          <cell r="AB1893"/>
          <cell r="AC1893"/>
          <cell r="AD1893"/>
        </row>
        <row r="1894">
          <cell r="P1894">
            <v>999999999</v>
          </cell>
          <cell r="Q1894"/>
          <cell r="R1894"/>
          <cell r="S1894"/>
          <cell r="T1894"/>
          <cell r="U1894"/>
          <cell r="V1894"/>
          <cell r="W1894"/>
          <cell r="X1894"/>
          <cell r="Y1894"/>
          <cell r="Z1894"/>
          <cell r="AA1894"/>
          <cell r="AB1894"/>
          <cell r="AC1894"/>
          <cell r="AD1894"/>
        </row>
        <row r="1895">
          <cell r="P1895">
            <v>999999999</v>
          </cell>
          <cell r="Q1895"/>
          <cell r="R1895"/>
          <cell r="S1895"/>
          <cell r="T1895"/>
          <cell r="U1895"/>
          <cell r="V1895"/>
          <cell r="W1895"/>
          <cell r="X1895"/>
          <cell r="Y1895"/>
          <cell r="Z1895"/>
          <cell r="AA1895"/>
          <cell r="AB1895"/>
          <cell r="AC1895"/>
          <cell r="AD1895"/>
        </row>
        <row r="1896">
          <cell r="P1896">
            <v>999999999</v>
          </cell>
          <cell r="Q1896"/>
          <cell r="R1896"/>
          <cell r="S1896"/>
          <cell r="T1896"/>
          <cell r="U1896"/>
          <cell r="V1896"/>
          <cell r="W1896"/>
          <cell r="X1896"/>
          <cell r="Y1896"/>
          <cell r="Z1896"/>
          <cell r="AA1896"/>
          <cell r="AB1896"/>
          <cell r="AC1896"/>
          <cell r="AD1896"/>
        </row>
        <row r="1897">
          <cell r="P1897">
            <v>999999999</v>
          </cell>
          <cell r="Q1897"/>
          <cell r="R1897"/>
          <cell r="S1897"/>
          <cell r="T1897"/>
          <cell r="U1897"/>
          <cell r="V1897"/>
          <cell r="W1897"/>
          <cell r="X1897"/>
          <cell r="Y1897"/>
          <cell r="Z1897"/>
          <cell r="AA1897"/>
          <cell r="AB1897"/>
          <cell r="AC1897"/>
          <cell r="AD1897"/>
        </row>
        <row r="1898">
          <cell r="P1898">
            <v>999999999</v>
          </cell>
          <cell r="Q1898"/>
          <cell r="R1898"/>
          <cell r="S1898"/>
          <cell r="T1898"/>
          <cell r="U1898"/>
          <cell r="V1898"/>
          <cell r="W1898"/>
          <cell r="X1898"/>
          <cell r="Y1898"/>
          <cell r="Z1898"/>
          <cell r="AA1898"/>
          <cell r="AB1898"/>
          <cell r="AC1898"/>
          <cell r="AD1898"/>
        </row>
        <row r="1899">
          <cell r="P1899">
            <v>999999999</v>
          </cell>
          <cell r="Q1899"/>
          <cell r="R1899"/>
          <cell r="S1899"/>
          <cell r="T1899"/>
          <cell r="U1899"/>
          <cell r="V1899"/>
          <cell r="W1899"/>
          <cell r="X1899"/>
          <cell r="Y1899"/>
          <cell r="Z1899"/>
          <cell r="AA1899"/>
          <cell r="AB1899"/>
          <cell r="AC1899"/>
          <cell r="AD1899"/>
        </row>
        <row r="1900">
          <cell r="P1900">
            <v>999999999</v>
          </cell>
          <cell r="Q1900"/>
          <cell r="R1900"/>
          <cell r="S1900"/>
          <cell r="T1900"/>
          <cell r="U1900"/>
          <cell r="V1900"/>
          <cell r="W1900"/>
          <cell r="X1900"/>
          <cell r="Y1900"/>
          <cell r="Z1900"/>
          <cell r="AA1900"/>
          <cell r="AB1900"/>
          <cell r="AC1900"/>
          <cell r="AD1900"/>
        </row>
        <row r="1901">
          <cell r="P1901">
            <v>999999999</v>
          </cell>
          <cell r="Q1901"/>
          <cell r="R1901"/>
          <cell r="S1901"/>
          <cell r="T1901"/>
          <cell r="U1901"/>
          <cell r="V1901"/>
          <cell r="W1901"/>
          <cell r="X1901"/>
          <cell r="Y1901"/>
          <cell r="Z1901"/>
          <cell r="AA1901"/>
          <cell r="AB1901"/>
          <cell r="AC1901"/>
          <cell r="AD1901"/>
        </row>
        <row r="1902">
          <cell r="P1902">
            <v>999999999</v>
          </cell>
          <cell r="Q1902"/>
          <cell r="R1902"/>
          <cell r="S1902"/>
          <cell r="T1902"/>
          <cell r="U1902"/>
          <cell r="V1902"/>
          <cell r="W1902"/>
          <cell r="X1902"/>
          <cell r="Y1902"/>
          <cell r="Z1902"/>
          <cell r="AA1902"/>
          <cell r="AB1902"/>
          <cell r="AC1902"/>
          <cell r="AD1902"/>
        </row>
        <row r="1903">
          <cell r="P1903">
            <v>999999999</v>
          </cell>
          <cell r="Q1903"/>
          <cell r="R1903"/>
          <cell r="S1903"/>
          <cell r="T1903"/>
          <cell r="U1903"/>
          <cell r="V1903"/>
          <cell r="W1903"/>
          <cell r="X1903"/>
          <cell r="Y1903"/>
          <cell r="Z1903"/>
          <cell r="AA1903"/>
          <cell r="AB1903"/>
          <cell r="AC1903"/>
          <cell r="AD1903"/>
        </row>
        <row r="1904">
          <cell r="P1904">
            <v>999999999</v>
          </cell>
          <cell r="Q1904"/>
          <cell r="R1904"/>
          <cell r="S1904"/>
          <cell r="T1904"/>
          <cell r="U1904"/>
          <cell r="V1904"/>
          <cell r="W1904"/>
          <cell r="X1904"/>
          <cell r="Y1904"/>
          <cell r="Z1904"/>
          <cell r="AA1904"/>
          <cell r="AB1904"/>
          <cell r="AC1904"/>
          <cell r="AD1904"/>
        </row>
        <row r="1905">
          <cell r="P1905">
            <v>999999999</v>
          </cell>
          <cell r="Q1905"/>
          <cell r="R1905"/>
          <cell r="S1905"/>
          <cell r="T1905"/>
          <cell r="U1905"/>
          <cell r="V1905"/>
          <cell r="W1905"/>
          <cell r="X1905"/>
          <cell r="Y1905"/>
          <cell r="Z1905"/>
          <cell r="AA1905"/>
          <cell r="AB1905"/>
          <cell r="AC1905"/>
          <cell r="AD1905"/>
        </row>
        <row r="1906">
          <cell r="P1906">
            <v>999999999</v>
          </cell>
          <cell r="Q1906"/>
          <cell r="R1906"/>
          <cell r="S1906"/>
          <cell r="T1906"/>
          <cell r="U1906"/>
          <cell r="V1906"/>
          <cell r="W1906"/>
          <cell r="X1906"/>
          <cell r="Y1906"/>
          <cell r="Z1906"/>
          <cell r="AA1906"/>
          <cell r="AB1906"/>
          <cell r="AC1906"/>
          <cell r="AD1906"/>
        </row>
        <row r="1907">
          <cell r="P1907">
            <v>999999999</v>
          </cell>
          <cell r="Q1907"/>
          <cell r="R1907"/>
          <cell r="S1907"/>
          <cell r="T1907"/>
          <cell r="U1907"/>
          <cell r="V1907"/>
          <cell r="W1907"/>
          <cell r="X1907"/>
          <cell r="Y1907"/>
          <cell r="Z1907"/>
          <cell r="AA1907"/>
          <cell r="AB1907"/>
          <cell r="AC1907"/>
          <cell r="AD1907"/>
        </row>
        <row r="1908">
          <cell r="P1908">
            <v>999999999</v>
          </cell>
          <cell r="Q1908"/>
          <cell r="R1908"/>
          <cell r="S1908"/>
          <cell r="T1908"/>
          <cell r="U1908"/>
          <cell r="V1908"/>
          <cell r="W1908"/>
          <cell r="X1908"/>
          <cell r="Y1908"/>
          <cell r="Z1908"/>
          <cell r="AA1908"/>
          <cell r="AB1908"/>
          <cell r="AC1908"/>
          <cell r="AD1908"/>
        </row>
        <row r="1909">
          <cell r="P1909">
            <v>999999999</v>
          </cell>
          <cell r="Q1909"/>
          <cell r="R1909"/>
          <cell r="S1909"/>
          <cell r="T1909"/>
          <cell r="U1909"/>
          <cell r="V1909"/>
          <cell r="W1909"/>
          <cell r="X1909"/>
          <cell r="Y1909"/>
          <cell r="Z1909"/>
          <cell r="AA1909"/>
          <cell r="AB1909"/>
          <cell r="AC1909"/>
          <cell r="AD1909"/>
        </row>
        <row r="1910">
          <cell r="P1910">
            <v>999999999</v>
          </cell>
          <cell r="Q1910"/>
          <cell r="R1910"/>
          <cell r="S1910"/>
          <cell r="T1910"/>
          <cell r="U1910"/>
          <cell r="V1910"/>
          <cell r="W1910"/>
          <cell r="X1910"/>
          <cell r="Y1910"/>
          <cell r="Z1910"/>
          <cell r="AA1910"/>
          <cell r="AB1910"/>
          <cell r="AC1910"/>
          <cell r="AD1910"/>
        </row>
        <row r="1911">
          <cell r="P1911">
            <v>999999999</v>
          </cell>
          <cell r="Q1911"/>
          <cell r="R1911"/>
          <cell r="S1911"/>
          <cell r="T1911"/>
          <cell r="U1911"/>
          <cell r="V1911"/>
          <cell r="W1911"/>
          <cell r="X1911"/>
          <cell r="Y1911"/>
          <cell r="Z1911"/>
          <cell r="AA1911"/>
          <cell r="AB1911"/>
          <cell r="AC1911"/>
          <cell r="AD1911"/>
        </row>
        <row r="1912">
          <cell r="P1912">
            <v>999999999</v>
          </cell>
          <cell r="Q1912"/>
          <cell r="R1912"/>
          <cell r="S1912"/>
          <cell r="T1912"/>
          <cell r="U1912"/>
          <cell r="V1912"/>
          <cell r="W1912"/>
          <cell r="X1912"/>
          <cell r="Y1912"/>
          <cell r="Z1912"/>
          <cell r="AA1912"/>
          <cell r="AB1912"/>
          <cell r="AC1912"/>
          <cell r="AD1912"/>
        </row>
        <row r="1913">
          <cell r="P1913">
            <v>999999999</v>
          </cell>
          <cell r="Q1913"/>
          <cell r="R1913"/>
          <cell r="S1913"/>
          <cell r="T1913"/>
          <cell r="U1913"/>
          <cell r="V1913"/>
          <cell r="W1913"/>
          <cell r="X1913"/>
          <cell r="Y1913"/>
          <cell r="Z1913"/>
          <cell r="AA1913"/>
          <cell r="AB1913"/>
          <cell r="AC1913"/>
          <cell r="AD1913"/>
        </row>
        <row r="1914">
          <cell r="P1914">
            <v>999999999</v>
          </cell>
          <cell r="Q1914"/>
          <cell r="R1914"/>
          <cell r="S1914"/>
          <cell r="T1914"/>
          <cell r="U1914"/>
          <cell r="V1914"/>
          <cell r="W1914"/>
          <cell r="X1914"/>
          <cell r="Y1914"/>
          <cell r="Z1914"/>
          <cell r="AA1914"/>
          <cell r="AB1914"/>
          <cell r="AC1914"/>
          <cell r="AD1914"/>
        </row>
        <row r="1915">
          <cell r="P1915">
            <v>999999999</v>
          </cell>
          <cell r="Q1915"/>
          <cell r="R1915"/>
          <cell r="S1915"/>
          <cell r="T1915"/>
          <cell r="U1915"/>
          <cell r="V1915"/>
          <cell r="W1915"/>
          <cell r="X1915"/>
          <cell r="Y1915"/>
          <cell r="Z1915"/>
          <cell r="AA1915"/>
          <cell r="AB1915"/>
          <cell r="AC1915"/>
          <cell r="AD1915"/>
        </row>
        <row r="1916">
          <cell r="P1916">
            <v>999999999</v>
          </cell>
          <cell r="Q1916"/>
          <cell r="R1916"/>
          <cell r="S1916"/>
          <cell r="T1916"/>
          <cell r="U1916"/>
          <cell r="V1916"/>
          <cell r="W1916"/>
          <cell r="X1916"/>
          <cell r="Y1916"/>
          <cell r="Z1916"/>
          <cell r="AA1916"/>
          <cell r="AB1916"/>
          <cell r="AC1916"/>
          <cell r="AD1916"/>
        </row>
        <row r="1917">
          <cell r="P1917">
            <v>999999999</v>
          </cell>
          <cell r="Q1917"/>
          <cell r="R1917"/>
          <cell r="S1917"/>
          <cell r="T1917"/>
          <cell r="U1917"/>
          <cell r="V1917"/>
          <cell r="W1917"/>
          <cell r="X1917"/>
          <cell r="Y1917"/>
          <cell r="Z1917"/>
          <cell r="AA1917"/>
          <cell r="AB1917"/>
          <cell r="AC1917"/>
          <cell r="AD1917"/>
        </row>
        <row r="1918">
          <cell r="P1918">
            <v>999999999</v>
          </cell>
          <cell r="Q1918"/>
          <cell r="R1918"/>
          <cell r="S1918"/>
          <cell r="T1918"/>
          <cell r="U1918"/>
          <cell r="V1918"/>
          <cell r="W1918"/>
          <cell r="X1918"/>
          <cell r="Y1918"/>
          <cell r="Z1918"/>
          <cell r="AA1918"/>
          <cell r="AB1918"/>
          <cell r="AC1918"/>
          <cell r="AD1918"/>
        </row>
        <row r="1919">
          <cell r="P1919">
            <v>999999999</v>
          </cell>
          <cell r="Q1919"/>
          <cell r="R1919"/>
          <cell r="S1919"/>
          <cell r="T1919"/>
          <cell r="U1919"/>
          <cell r="V1919"/>
          <cell r="W1919"/>
          <cell r="X1919"/>
          <cell r="Y1919"/>
          <cell r="Z1919"/>
          <cell r="AA1919"/>
          <cell r="AB1919"/>
          <cell r="AC1919"/>
          <cell r="AD1919"/>
        </row>
        <row r="1920">
          <cell r="P1920">
            <v>999999999</v>
          </cell>
          <cell r="Q1920"/>
          <cell r="R1920"/>
          <cell r="S1920"/>
          <cell r="T1920"/>
          <cell r="U1920"/>
          <cell r="V1920"/>
          <cell r="W1920"/>
          <cell r="X1920"/>
          <cell r="Y1920"/>
          <cell r="Z1920"/>
          <cell r="AA1920"/>
          <cell r="AB1920"/>
          <cell r="AC1920"/>
          <cell r="AD1920"/>
        </row>
        <row r="1921">
          <cell r="P1921">
            <v>999999999</v>
          </cell>
          <cell r="Q1921"/>
          <cell r="R1921"/>
          <cell r="S1921"/>
          <cell r="T1921"/>
          <cell r="U1921"/>
          <cell r="V1921"/>
          <cell r="W1921"/>
          <cell r="X1921"/>
          <cell r="Y1921"/>
          <cell r="Z1921"/>
          <cell r="AA1921"/>
          <cell r="AB1921"/>
          <cell r="AC1921"/>
          <cell r="AD1921"/>
        </row>
        <row r="1922">
          <cell r="P1922">
            <v>999999999</v>
          </cell>
          <cell r="Q1922"/>
          <cell r="R1922"/>
          <cell r="S1922"/>
          <cell r="T1922"/>
          <cell r="U1922"/>
          <cell r="V1922"/>
          <cell r="W1922"/>
          <cell r="X1922"/>
          <cell r="Y1922"/>
          <cell r="Z1922"/>
          <cell r="AA1922"/>
          <cell r="AB1922"/>
          <cell r="AC1922"/>
          <cell r="AD1922"/>
        </row>
        <row r="1923">
          <cell r="P1923">
            <v>999999999</v>
          </cell>
          <cell r="Q1923"/>
          <cell r="R1923"/>
          <cell r="S1923"/>
          <cell r="T1923"/>
          <cell r="U1923"/>
          <cell r="V1923"/>
          <cell r="W1923"/>
          <cell r="X1923"/>
          <cell r="Y1923"/>
          <cell r="Z1923"/>
          <cell r="AA1923"/>
          <cell r="AB1923"/>
          <cell r="AC1923"/>
          <cell r="AD1923"/>
        </row>
        <row r="1924">
          <cell r="P1924">
            <v>999999999</v>
          </cell>
          <cell r="Q1924"/>
          <cell r="R1924"/>
          <cell r="S1924"/>
          <cell r="T1924"/>
          <cell r="U1924"/>
          <cell r="V1924"/>
          <cell r="W1924"/>
          <cell r="X1924"/>
          <cell r="Y1924"/>
          <cell r="Z1924"/>
          <cell r="AA1924"/>
          <cell r="AB1924"/>
          <cell r="AC1924"/>
          <cell r="AD1924"/>
        </row>
        <row r="1925">
          <cell r="P1925">
            <v>999999999</v>
          </cell>
          <cell r="Q1925"/>
          <cell r="R1925"/>
          <cell r="S1925"/>
          <cell r="T1925"/>
          <cell r="U1925"/>
          <cell r="V1925"/>
          <cell r="W1925"/>
          <cell r="X1925"/>
          <cell r="Y1925"/>
          <cell r="Z1925"/>
          <cell r="AA1925"/>
          <cell r="AB1925"/>
          <cell r="AC1925"/>
          <cell r="AD1925"/>
        </row>
        <row r="1926">
          <cell r="P1926">
            <v>999999999</v>
          </cell>
          <cell r="Q1926"/>
          <cell r="R1926"/>
          <cell r="S1926"/>
          <cell r="T1926"/>
          <cell r="U1926"/>
          <cell r="V1926"/>
          <cell r="W1926"/>
          <cell r="X1926"/>
          <cell r="Y1926"/>
          <cell r="Z1926"/>
          <cell r="AA1926"/>
          <cell r="AB1926"/>
          <cell r="AC1926"/>
          <cell r="AD1926"/>
        </row>
        <row r="1927">
          <cell r="P1927">
            <v>999999999</v>
          </cell>
          <cell r="Q1927"/>
          <cell r="R1927"/>
          <cell r="S1927"/>
          <cell r="T1927"/>
          <cell r="U1927"/>
          <cell r="V1927"/>
          <cell r="W1927"/>
          <cell r="X1927"/>
          <cell r="Y1927"/>
          <cell r="Z1927"/>
          <cell r="AA1927"/>
          <cell r="AB1927"/>
          <cell r="AC1927"/>
          <cell r="AD1927"/>
        </row>
        <row r="1928">
          <cell r="P1928">
            <v>999999999</v>
          </cell>
          <cell r="Q1928"/>
          <cell r="R1928"/>
          <cell r="S1928"/>
          <cell r="T1928"/>
          <cell r="U1928"/>
          <cell r="V1928"/>
          <cell r="W1928"/>
          <cell r="X1928"/>
          <cell r="Y1928"/>
          <cell r="Z1928"/>
          <cell r="AA1928"/>
          <cell r="AB1928"/>
          <cell r="AC1928"/>
          <cell r="AD1928"/>
        </row>
        <row r="1929">
          <cell r="P1929">
            <v>999999999</v>
          </cell>
          <cell r="Q1929"/>
          <cell r="R1929"/>
          <cell r="S1929"/>
          <cell r="T1929"/>
          <cell r="U1929"/>
          <cell r="V1929"/>
          <cell r="W1929"/>
          <cell r="X1929"/>
          <cell r="Y1929"/>
          <cell r="Z1929"/>
          <cell r="AA1929"/>
          <cell r="AB1929"/>
          <cell r="AC1929"/>
          <cell r="AD1929"/>
        </row>
        <row r="1930">
          <cell r="P1930">
            <v>999999999</v>
          </cell>
          <cell r="Q1930"/>
          <cell r="R1930"/>
          <cell r="S1930"/>
          <cell r="T1930"/>
          <cell r="U1930"/>
          <cell r="V1930"/>
          <cell r="W1930"/>
          <cell r="X1930"/>
          <cell r="Y1930"/>
          <cell r="Z1930"/>
          <cell r="AA1930"/>
          <cell r="AB1930"/>
          <cell r="AC1930"/>
          <cell r="AD1930"/>
        </row>
        <row r="1931">
          <cell r="P1931">
            <v>999999999</v>
          </cell>
          <cell r="Q1931"/>
          <cell r="R1931"/>
          <cell r="S1931"/>
          <cell r="T1931"/>
          <cell r="U1931"/>
          <cell r="V1931"/>
          <cell r="W1931"/>
          <cell r="X1931"/>
          <cell r="Y1931"/>
          <cell r="Z1931"/>
          <cell r="AA1931"/>
          <cell r="AB1931"/>
          <cell r="AC1931"/>
          <cell r="AD1931"/>
        </row>
        <row r="1932">
          <cell r="P1932">
            <v>999999999</v>
          </cell>
          <cell r="Q1932"/>
          <cell r="R1932"/>
          <cell r="S1932"/>
          <cell r="T1932"/>
          <cell r="U1932"/>
          <cell r="V1932"/>
          <cell r="W1932"/>
          <cell r="X1932"/>
          <cell r="Y1932"/>
          <cell r="Z1932"/>
          <cell r="AA1932"/>
          <cell r="AB1932"/>
          <cell r="AC1932"/>
          <cell r="AD1932"/>
        </row>
        <row r="1933">
          <cell r="P1933">
            <v>999999999</v>
          </cell>
          <cell r="Q1933"/>
          <cell r="R1933"/>
          <cell r="S1933"/>
          <cell r="T1933"/>
          <cell r="U1933"/>
          <cell r="V1933"/>
          <cell r="W1933"/>
          <cell r="X1933"/>
          <cell r="Y1933"/>
          <cell r="Z1933"/>
          <cell r="AA1933"/>
          <cell r="AB1933"/>
          <cell r="AC1933"/>
          <cell r="AD1933"/>
        </row>
        <row r="1934">
          <cell r="P1934">
            <v>999999999</v>
          </cell>
          <cell r="Q1934"/>
          <cell r="R1934"/>
          <cell r="S1934"/>
          <cell r="T1934"/>
          <cell r="U1934"/>
          <cell r="V1934"/>
          <cell r="W1934"/>
          <cell r="X1934"/>
          <cell r="Y1934"/>
          <cell r="Z1934"/>
          <cell r="AA1934"/>
          <cell r="AB1934"/>
          <cell r="AC1934"/>
          <cell r="AD1934"/>
        </row>
        <row r="1935">
          <cell r="P1935">
            <v>999999999</v>
          </cell>
          <cell r="Q1935"/>
          <cell r="R1935"/>
          <cell r="S1935"/>
          <cell r="T1935"/>
          <cell r="U1935"/>
          <cell r="V1935"/>
          <cell r="W1935"/>
          <cell r="X1935"/>
          <cell r="Y1935"/>
          <cell r="Z1935"/>
          <cell r="AA1935"/>
          <cell r="AB1935"/>
          <cell r="AC1935"/>
          <cell r="AD1935"/>
        </row>
        <row r="1936">
          <cell r="P1936">
            <v>999999999</v>
          </cell>
          <cell r="Q1936"/>
          <cell r="R1936"/>
          <cell r="S1936"/>
          <cell r="T1936"/>
          <cell r="U1936"/>
          <cell r="V1936"/>
          <cell r="W1936"/>
          <cell r="X1936"/>
          <cell r="Y1936"/>
          <cell r="Z1936"/>
          <cell r="AA1936"/>
          <cell r="AB1936"/>
          <cell r="AC1936"/>
          <cell r="AD1936"/>
        </row>
        <row r="1937">
          <cell r="P1937">
            <v>999999999</v>
          </cell>
          <cell r="Q1937"/>
          <cell r="R1937"/>
          <cell r="S1937"/>
          <cell r="T1937"/>
          <cell r="U1937"/>
          <cell r="V1937"/>
          <cell r="W1937"/>
          <cell r="X1937"/>
          <cell r="Y1937"/>
          <cell r="Z1937"/>
          <cell r="AA1937"/>
          <cell r="AB1937"/>
          <cell r="AC1937"/>
          <cell r="AD1937"/>
        </row>
        <row r="1938">
          <cell r="P1938">
            <v>999999999</v>
          </cell>
          <cell r="Q1938"/>
          <cell r="R1938"/>
          <cell r="S1938"/>
          <cell r="T1938"/>
          <cell r="U1938"/>
          <cell r="V1938"/>
          <cell r="W1938"/>
          <cell r="X1938"/>
          <cell r="Y1938"/>
          <cell r="Z1938"/>
          <cell r="AA1938"/>
          <cell r="AB1938"/>
          <cell r="AC1938"/>
          <cell r="AD1938"/>
        </row>
        <row r="1939">
          <cell r="P1939">
            <v>999999999</v>
          </cell>
          <cell r="Q1939"/>
          <cell r="R1939"/>
          <cell r="S1939"/>
          <cell r="T1939"/>
          <cell r="U1939"/>
          <cell r="V1939"/>
          <cell r="W1939"/>
          <cell r="X1939"/>
          <cell r="Y1939"/>
          <cell r="Z1939"/>
          <cell r="AA1939"/>
          <cell r="AB1939"/>
          <cell r="AC1939"/>
          <cell r="AD1939"/>
        </row>
        <row r="1940">
          <cell r="P1940">
            <v>999999999</v>
          </cell>
          <cell r="Q1940"/>
          <cell r="R1940"/>
          <cell r="S1940"/>
          <cell r="T1940"/>
          <cell r="U1940"/>
          <cell r="V1940"/>
          <cell r="W1940"/>
          <cell r="X1940"/>
          <cell r="Y1940"/>
          <cell r="Z1940"/>
          <cell r="AA1940"/>
          <cell r="AB1940"/>
          <cell r="AC1940"/>
          <cell r="AD1940"/>
        </row>
        <row r="1941">
          <cell r="P1941">
            <v>999999999</v>
          </cell>
          <cell r="Q1941"/>
          <cell r="R1941"/>
          <cell r="S1941"/>
          <cell r="T1941"/>
          <cell r="U1941"/>
          <cell r="V1941"/>
          <cell r="W1941"/>
          <cell r="X1941"/>
          <cell r="Y1941"/>
          <cell r="Z1941"/>
          <cell r="AA1941"/>
          <cell r="AB1941"/>
          <cell r="AC1941"/>
          <cell r="AD1941"/>
        </row>
        <row r="1942">
          <cell r="P1942">
            <v>999999999</v>
          </cell>
          <cell r="Q1942"/>
          <cell r="R1942"/>
          <cell r="S1942"/>
          <cell r="T1942"/>
          <cell r="U1942"/>
          <cell r="V1942"/>
          <cell r="W1942"/>
          <cell r="X1942"/>
          <cell r="Y1942"/>
          <cell r="Z1942"/>
          <cell r="AA1942"/>
          <cell r="AB1942"/>
          <cell r="AC1942"/>
          <cell r="AD1942"/>
        </row>
        <row r="1943">
          <cell r="P1943">
            <v>999999999</v>
          </cell>
          <cell r="Q1943"/>
          <cell r="R1943"/>
          <cell r="S1943"/>
          <cell r="T1943"/>
          <cell r="U1943"/>
          <cell r="V1943"/>
          <cell r="W1943"/>
          <cell r="X1943"/>
          <cell r="Y1943"/>
          <cell r="Z1943"/>
          <cell r="AA1943"/>
          <cell r="AB1943"/>
          <cell r="AC1943"/>
          <cell r="AD1943"/>
        </row>
        <row r="1944">
          <cell r="P1944">
            <v>999999999</v>
          </cell>
          <cell r="Q1944"/>
          <cell r="R1944"/>
          <cell r="S1944"/>
          <cell r="T1944"/>
          <cell r="U1944"/>
          <cell r="V1944"/>
          <cell r="W1944"/>
          <cell r="X1944"/>
          <cell r="Y1944"/>
          <cell r="Z1944"/>
          <cell r="AA1944"/>
          <cell r="AB1944"/>
          <cell r="AC1944"/>
          <cell r="AD1944"/>
        </row>
        <row r="1945">
          <cell r="P1945">
            <v>999999999</v>
          </cell>
          <cell r="Q1945"/>
          <cell r="R1945"/>
          <cell r="S1945"/>
          <cell r="T1945"/>
          <cell r="U1945"/>
          <cell r="V1945"/>
          <cell r="W1945"/>
          <cell r="X1945"/>
          <cell r="Y1945"/>
          <cell r="Z1945"/>
          <cell r="AA1945"/>
          <cell r="AB1945"/>
          <cell r="AC1945"/>
          <cell r="AD1945"/>
        </row>
        <row r="1946">
          <cell r="P1946">
            <v>999999999</v>
          </cell>
          <cell r="Q1946"/>
          <cell r="R1946"/>
          <cell r="S1946"/>
          <cell r="T1946"/>
          <cell r="U1946"/>
          <cell r="V1946"/>
          <cell r="W1946"/>
          <cell r="X1946"/>
          <cell r="Y1946"/>
          <cell r="Z1946"/>
          <cell r="AA1946"/>
          <cell r="AB1946"/>
          <cell r="AC1946"/>
          <cell r="AD1946"/>
        </row>
        <row r="1947">
          <cell r="P1947">
            <v>999999999</v>
          </cell>
          <cell r="Q1947"/>
          <cell r="R1947"/>
          <cell r="S1947"/>
          <cell r="T1947"/>
          <cell r="U1947"/>
          <cell r="V1947"/>
          <cell r="W1947"/>
          <cell r="X1947"/>
          <cell r="Y1947"/>
          <cell r="Z1947"/>
          <cell r="AA1947"/>
          <cell r="AB1947"/>
          <cell r="AC1947"/>
          <cell r="AD1947"/>
        </row>
        <row r="1948">
          <cell r="P1948">
            <v>999999999</v>
          </cell>
          <cell r="Q1948"/>
          <cell r="R1948"/>
          <cell r="S1948"/>
          <cell r="T1948"/>
          <cell r="U1948"/>
          <cell r="V1948"/>
          <cell r="W1948"/>
          <cell r="X1948"/>
          <cell r="Y1948"/>
          <cell r="Z1948"/>
          <cell r="AA1948"/>
          <cell r="AB1948"/>
          <cell r="AC1948"/>
          <cell r="AD1948"/>
        </row>
        <row r="1949">
          <cell r="P1949">
            <v>999999999</v>
          </cell>
          <cell r="Q1949"/>
          <cell r="R1949"/>
          <cell r="S1949"/>
          <cell r="T1949"/>
          <cell r="U1949"/>
          <cell r="V1949"/>
          <cell r="W1949"/>
          <cell r="X1949"/>
          <cell r="Y1949"/>
          <cell r="Z1949"/>
          <cell r="AA1949"/>
          <cell r="AB1949"/>
          <cell r="AC1949"/>
          <cell r="AD1949"/>
        </row>
        <row r="1950">
          <cell r="P1950">
            <v>999999999</v>
          </cell>
          <cell r="Q1950"/>
          <cell r="R1950"/>
          <cell r="S1950"/>
          <cell r="T1950"/>
          <cell r="U1950"/>
          <cell r="V1950"/>
          <cell r="W1950"/>
          <cell r="X1950"/>
          <cell r="Y1950"/>
          <cell r="Z1950"/>
          <cell r="AA1950"/>
          <cell r="AB1950"/>
          <cell r="AC1950"/>
          <cell r="AD1950"/>
        </row>
        <row r="1951">
          <cell r="P1951">
            <v>999999999</v>
          </cell>
          <cell r="Q1951"/>
          <cell r="R1951"/>
          <cell r="S1951"/>
          <cell r="T1951"/>
          <cell r="U1951"/>
          <cell r="V1951"/>
          <cell r="W1951"/>
          <cell r="X1951"/>
          <cell r="Y1951"/>
          <cell r="Z1951"/>
          <cell r="AA1951"/>
          <cell r="AB1951"/>
          <cell r="AC1951"/>
          <cell r="AD1951"/>
        </row>
        <row r="1952">
          <cell r="P1952">
            <v>999999999</v>
          </cell>
          <cell r="Q1952"/>
          <cell r="R1952"/>
          <cell r="S1952"/>
          <cell r="T1952"/>
          <cell r="U1952"/>
          <cell r="V1952"/>
          <cell r="W1952"/>
          <cell r="X1952"/>
          <cell r="Y1952"/>
          <cell r="Z1952"/>
          <cell r="AA1952"/>
          <cell r="AB1952"/>
          <cell r="AC1952"/>
          <cell r="AD1952"/>
        </row>
        <row r="1953">
          <cell r="P1953">
            <v>999999999</v>
          </cell>
          <cell r="Q1953"/>
          <cell r="R1953"/>
          <cell r="S1953"/>
          <cell r="T1953"/>
          <cell r="U1953"/>
          <cell r="V1953"/>
          <cell r="W1953"/>
          <cell r="X1953"/>
          <cell r="Y1953"/>
          <cell r="Z1953"/>
          <cell r="AA1953"/>
          <cell r="AB1953"/>
          <cell r="AC1953"/>
          <cell r="AD1953"/>
        </row>
        <row r="1954">
          <cell r="P1954">
            <v>999999999</v>
          </cell>
          <cell r="Q1954"/>
          <cell r="R1954"/>
          <cell r="S1954"/>
          <cell r="T1954"/>
          <cell r="U1954"/>
          <cell r="V1954"/>
          <cell r="W1954"/>
          <cell r="X1954"/>
          <cell r="Y1954"/>
          <cell r="Z1954"/>
          <cell r="AA1954"/>
          <cell r="AB1954"/>
          <cell r="AC1954"/>
          <cell r="AD1954"/>
        </row>
        <row r="1955">
          <cell r="P1955">
            <v>999999999</v>
          </cell>
          <cell r="Q1955"/>
          <cell r="R1955"/>
          <cell r="S1955"/>
          <cell r="T1955"/>
          <cell r="U1955"/>
          <cell r="V1955"/>
          <cell r="W1955"/>
          <cell r="X1955"/>
          <cell r="Y1955"/>
          <cell r="Z1955"/>
          <cell r="AA1955"/>
          <cell r="AB1955"/>
          <cell r="AC1955"/>
          <cell r="AD1955"/>
        </row>
        <row r="1956">
          <cell r="P1956">
            <v>999999999</v>
          </cell>
          <cell r="Q1956"/>
          <cell r="R1956"/>
          <cell r="S1956"/>
          <cell r="T1956"/>
          <cell r="U1956"/>
          <cell r="V1956"/>
          <cell r="W1956"/>
          <cell r="X1956"/>
          <cell r="Y1956"/>
          <cell r="Z1956"/>
          <cell r="AA1956"/>
          <cell r="AB1956"/>
          <cell r="AC1956"/>
          <cell r="AD1956"/>
        </row>
        <row r="1957">
          <cell r="P1957">
            <v>999999999</v>
          </cell>
          <cell r="Q1957"/>
          <cell r="R1957"/>
          <cell r="S1957"/>
          <cell r="T1957"/>
          <cell r="U1957"/>
          <cell r="V1957"/>
          <cell r="W1957"/>
          <cell r="X1957"/>
          <cell r="Y1957"/>
          <cell r="Z1957"/>
          <cell r="AA1957"/>
          <cell r="AB1957"/>
          <cell r="AC1957"/>
          <cell r="AD1957"/>
        </row>
        <row r="1958">
          <cell r="P1958">
            <v>999999999</v>
          </cell>
          <cell r="Q1958"/>
          <cell r="R1958"/>
          <cell r="S1958"/>
          <cell r="T1958"/>
          <cell r="U1958"/>
          <cell r="V1958"/>
          <cell r="W1958"/>
          <cell r="X1958"/>
          <cell r="Y1958"/>
          <cell r="Z1958"/>
          <cell r="AA1958"/>
          <cell r="AB1958"/>
          <cell r="AC1958"/>
          <cell r="AD1958"/>
        </row>
        <row r="1959">
          <cell r="P1959">
            <v>999999999</v>
          </cell>
          <cell r="Q1959"/>
          <cell r="R1959"/>
          <cell r="S1959"/>
          <cell r="T1959"/>
          <cell r="U1959"/>
          <cell r="V1959"/>
          <cell r="W1959"/>
          <cell r="X1959"/>
          <cell r="Y1959"/>
          <cell r="Z1959"/>
          <cell r="AA1959"/>
          <cell r="AB1959"/>
          <cell r="AC1959"/>
          <cell r="AD1959"/>
        </row>
        <row r="1960">
          <cell r="P1960">
            <v>999999999</v>
          </cell>
          <cell r="Q1960"/>
          <cell r="R1960"/>
          <cell r="S1960"/>
          <cell r="T1960"/>
          <cell r="U1960"/>
          <cell r="V1960"/>
          <cell r="W1960"/>
          <cell r="X1960"/>
          <cell r="Y1960"/>
          <cell r="Z1960"/>
          <cell r="AA1960"/>
          <cell r="AB1960"/>
          <cell r="AC1960"/>
          <cell r="AD1960"/>
        </row>
        <row r="1961">
          <cell r="P1961">
            <v>999999999</v>
          </cell>
          <cell r="Q1961"/>
          <cell r="R1961"/>
          <cell r="S1961"/>
          <cell r="T1961"/>
          <cell r="U1961"/>
          <cell r="V1961"/>
          <cell r="W1961"/>
          <cell r="X1961"/>
          <cell r="Y1961"/>
          <cell r="Z1961"/>
          <cell r="AA1961"/>
          <cell r="AB1961"/>
          <cell r="AC1961"/>
          <cell r="AD1961"/>
        </row>
        <row r="1962">
          <cell r="P1962">
            <v>999999999</v>
          </cell>
          <cell r="Q1962"/>
          <cell r="R1962"/>
          <cell r="S1962"/>
          <cell r="T1962"/>
          <cell r="U1962"/>
          <cell r="V1962"/>
          <cell r="W1962"/>
          <cell r="X1962"/>
          <cell r="Y1962"/>
          <cell r="Z1962"/>
          <cell r="AA1962"/>
          <cell r="AB1962"/>
          <cell r="AC1962"/>
          <cell r="AD1962"/>
        </row>
        <row r="1963">
          <cell r="P1963">
            <v>999999999</v>
          </cell>
          <cell r="Q1963"/>
          <cell r="R1963"/>
          <cell r="S1963"/>
          <cell r="T1963"/>
          <cell r="U1963"/>
          <cell r="V1963"/>
          <cell r="W1963"/>
          <cell r="X1963"/>
          <cell r="Y1963"/>
          <cell r="Z1963"/>
          <cell r="AA1963"/>
          <cell r="AB1963"/>
          <cell r="AC1963"/>
          <cell r="AD1963"/>
        </row>
        <row r="1964">
          <cell r="P1964">
            <v>999999999</v>
          </cell>
          <cell r="Q1964"/>
          <cell r="R1964"/>
          <cell r="S1964"/>
          <cell r="T1964"/>
          <cell r="U1964"/>
          <cell r="V1964"/>
          <cell r="W1964"/>
          <cell r="X1964"/>
          <cell r="Y1964"/>
          <cell r="Z1964"/>
          <cell r="AA1964"/>
          <cell r="AB1964"/>
          <cell r="AC1964"/>
          <cell r="AD1964"/>
        </row>
        <row r="1965">
          <cell r="P1965">
            <v>999999999</v>
          </cell>
          <cell r="Q1965"/>
          <cell r="R1965"/>
          <cell r="S1965"/>
          <cell r="T1965"/>
          <cell r="U1965"/>
          <cell r="V1965"/>
          <cell r="W1965"/>
          <cell r="X1965"/>
          <cell r="Y1965"/>
          <cell r="Z1965"/>
          <cell r="AA1965"/>
          <cell r="AB1965"/>
          <cell r="AC1965"/>
          <cell r="AD1965"/>
        </row>
        <row r="1966">
          <cell r="P1966">
            <v>999999999</v>
          </cell>
          <cell r="Q1966"/>
          <cell r="R1966"/>
          <cell r="S1966"/>
          <cell r="T1966"/>
          <cell r="U1966"/>
          <cell r="V1966"/>
          <cell r="W1966"/>
          <cell r="X1966"/>
          <cell r="Y1966"/>
          <cell r="Z1966"/>
          <cell r="AA1966"/>
          <cell r="AB1966"/>
          <cell r="AC1966"/>
          <cell r="AD1966"/>
        </row>
        <row r="1967">
          <cell r="P1967">
            <v>999999999</v>
          </cell>
          <cell r="Q1967"/>
          <cell r="R1967"/>
          <cell r="S1967"/>
          <cell r="T1967"/>
          <cell r="U1967"/>
          <cell r="V1967"/>
          <cell r="W1967"/>
          <cell r="X1967"/>
          <cell r="Y1967"/>
          <cell r="Z1967"/>
          <cell r="AA1967"/>
          <cell r="AB1967"/>
          <cell r="AC1967"/>
          <cell r="AD1967"/>
        </row>
        <row r="1968">
          <cell r="P1968">
            <v>999999999</v>
          </cell>
          <cell r="Q1968"/>
          <cell r="R1968"/>
          <cell r="S1968"/>
          <cell r="T1968"/>
          <cell r="U1968"/>
          <cell r="V1968"/>
          <cell r="W1968"/>
          <cell r="X1968"/>
          <cell r="Y1968"/>
          <cell r="Z1968"/>
          <cell r="AA1968"/>
          <cell r="AB1968"/>
          <cell r="AC1968"/>
          <cell r="AD1968"/>
        </row>
        <row r="1969">
          <cell r="P1969">
            <v>999999999</v>
          </cell>
          <cell r="Q1969"/>
          <cell r="R1969"/>
          <cell r="S1969"/>
          <cell r="T1969"/>
          <cell r="U1969"/>
          <cell r="V1969"/>
          <cell r="W1969"/>
          <cell r="X1969"/>
          <cell r="Y1969"/>
          <cell r="Z1969"/>
          <cell r="AA1969"/>
          <cell r="AB1969"/>
          <cell r="AC1969"/>
          <cell r="AD1969"/>
        </row>
        <row r="1970">
          <cell r="P1970">
            <v>999999999</v>
          </cell>
          <cell r="Q1970"/>
          <cell r="R1970"/>
          <cell r="S1970"/>
          <cell r="T1970"/>
          <cell r="U1970"/>
          <cell r="V1970"/>
          <cell r="W1970"/>
          <cell r="X1970"/>
          <cell r="Y1970"/>
          <cell r="Z1970"/>
          <cell r="AA1970"/>
          <cell r="AB1970"/>
          <cell r="AC1970"/>
          <cell r="AD1970"/>
        </row>
        <row r="1971">
          <cell r="P1971">
            <v>999999999</v>
          </cell>
          <cell r="Q1971"/>
          <cell r="R1971"/>
          <cell r="S1971"/>
          <cell r="T1971"/>
          <cell r="U1971"/>
          <cell r="V1971"/>
          <cell r="W1971"/>
          <cell r="X1971"/>
          <cell r="Y1971"/>
          <cell r="Z1971"/>
          <cell r="AA1971"/>
          <cell r="AB1971"/>
          <cell r="AC1971"/>
          <cell r="AD1971"/>
        </row>
        <row r="1972">
          <cell r="P1972">
            <v>999999999</v>
          </cell>
          <cell r="Q1972"/>
          <cell r="R1972"/>
          <cell r="S1972"/>
          <cell r="T1972"/>
          <cell r="U1972"/>
          <cell r="V1972"/>
          <cell r="W1972"/>
          <cell r="X1972"/>
          <cell r="Y1972"/>
          <cell r="Z1972"/>
          <cell r="AA1972"/>
          <cell r="AB1972"/>
          <cell r="AC1972"/>
          <cell r="AD1972"/>
        </row>
        <row r="1973">
          <cell r="P1973">
            <v>999999999</v>
          </cell>
          <cell r="Q1973"/>
          <cell r="R1973"/>
          <cell r="S1973"/>
          <cell r="T1973"/>
          <cell r="U1973"/>
          <cell r="V1973"/>
          <cell r="W1973"/>
          <cell r="X1973"/>
          <cell r="Y1973"/>
          <cell r="Z1973"/>
          <cell r="AA1973"/>
          <cell r="AB1973"/>
          <cell r="AC1973"/>
          <cell r="AD1973"/>
        </row>
        <row r="1974">
          <cell r="P1974">
            <v>999999999</v>
          </cell>
          <cell r="Q1974"/>
          <cell r="R1974"/>
          <cell r="S1974"/>
          <cell r="T1974"/>
          <cell r="U1974"/>
          <cell r="V1974"/>
          <cell r="W1974"/>
          <cell r="X1974"/>
          <cell r="Y1974"/>
          <cell r="Z1974"/>
          <cell r="AA1974"/>
          <cell r="AB1974"/>
          <cell r="AC1974"/>
          <cell r="AD1974"/>
        </row>
        <row r="1975">
          <cell r="P1975">
            <v>999999999</v>
          </cell>
          <cell r="Q1975"/>
          <cell r="R1975"/>
          <cell r="S1975"/>
          <cell r="T1975"/>
          <cell r="U1975"/>
          <cell r="V1975"/>
          <cell r="W1975"/>
          <cell r="X1975"/>
          <cell r="Y1975"/>
          <cell r="Z1975"/>
          <cell r="AA1975"/>
          <cell r="AB1975"/>
          <cell r="AC1975"/>
          <cell r="AD1975"/>
        </row>
        <row r="1976">
          <cell r="P1976">
            <v>999999999</v>
          </cell>
          <cell r="Q1976"/>
          <cell r="R1976"/>
          <cell r="S1976"/>
          <cell r="T1976"/>
          <cell r="U1976"/>
          <cell r="V1976"/>
          <cell r="W1976"/>
          <cell r="X1976"/>
          <cell r="Y1976"/>
          <cell r="Z1976"/>
          <cell r="AA1976"/>
          <cell r="AB1976"/>
          <cell r="AC1976"/>
          <cell r="AD1976"/>
        </row>
        <row r="1977">
          <cell r="P1977">
            <v>999999999</v>
          </cell>
          <cell r="Q1977"/>
          <cell r="R1977"/>
          <cell r="S1977"/>
          <cell r="T1977"/>
          <cell r="U1977"/>
          <cell r="V1977"/>
          <cell r="W1977"/>
          <cell r="X1977"/>
          <cell r="Y1977"/>
          <cell r="Z1977"/>
          <cell r="AA1977"/>
          <cell r="AB1977"/>
          <cell r="AC1977"/>
          <cell r="AD1977"/>
        </row>
        <row r="1978">
          <cell r="P1978">
            <v>999999999</v>
          </cell>
          <cell r="Q1978"/>
          <cell r="R1978"/>
          <cell r="S1978"/>
          <cell r="T1978"/>
          <cell r="U1978"/>
          <cell r="V1978"/>
          <cell r="W1978"/>
          <cell r="X1978"/>
          <cell r="Y1978"/>
          <cell r="Z1978"/>
          <cell r="AA1978"/>
          <cell r="AB1978"/>
          <cell r="AC1978"/>
          <cell r="AD1978"/>
        </row>
        <row r="1979">
          <cell r="P1979">
            <v>999999999</v>
          </cell>
          <cell r="Q1979"/>
          <cell r="R1979"/>
          <cell r="S1979"/>
          <cell r="T1979"/>
          <cell r="U1979"/>
          <cell r="V1979"/>
          <cell r="W1979"/>
          <cell r="X1979"/>
          <cell r="Y1979"/>
          <cell r="Z1979"/>
          <cell r="AA1979"/>
          <cell r="AB1979"/>
          <cell r="AC1979"/>
          <cell r="AD1979"/>
        </row>
        <row r="1980">
          <cell r="P1980">
            <v>999999999</v>
          </cell>
          <cell r="Q1980"/>
          <cell r="R1980"/>
          <cell r="S1980"/>
          <cell r="T1980"/>
          <cell r="U1980"/>
          <cell r="V1980"/>
          <cell r="W1980"/>
          <cell r="X1980"/>
          <cell r="Y1980"/>
          <cell r="Z1980"/>
          <cell r="AA1980"/>
          <cell r="AB1980"/>
          <cell r="AC1980"/>
          <cell r="AD1980"/>
        </row>
        <row r="1981">
          <cell r="P1981">
            <v>999999999</v>
          </cell>
          <cell r="Q1981"/>
          <cell r="R1981"/>
          <cell r="S1981"/>
          <cell r="T1981"/>
          <cell r="U1981"/>
          <cell r="V1981"/>
          <cell r="W1981"/>
          <cell r="X1981"/>
          <cell r="Y1981"/>
          <cell r="Z1981"/>
          <cell r="AA1981"/>
          <cell r="AB1981"/>
          <cell r="AC1981"/>
          <cell r="AD1981"/>
        </row>
        <row r="1982">
          <cell r="P1982">
            <v>999999999</v>
          </cell>
          <cell r="Q1982"/>
          <cell r="R1982"/>
          <cell r="S1982"/>
          <cell r="T1982"/>
          <cell r="U1982"/>
          <cell r="V1982"/>
          <cell r="W1982"/>
          <cell r="X1982"/>
          <cell r="Y1982"/>
          <cell r="Z1982"/>
          <cell r="AA1982"/>
          <cell r="AB1982"/>
          <cell r="AC1982"/>
          <cell r="AD1982"/>
        </row>
        <row r="1983">
          <cell r="P1983">
            <v>999999999</v>
          </cell>
          <cell r="Q1983"/>
          <cell r="R1983"/>
          <cell r="S1983"/>
          <cell r="T1983"/>
          <cell r="U1983"/>
          <cell r="V1983"/>
          <cell r="W1983"/>
          <cell r="X1983"/>
          <cell r="Y1983"/>
          <cell r="Z1983"/>
          <cell r="AA1983"/>
          <cell r="AB1983"/>
          <cell r="AC1983"/>
          <cell r="AD1983"/>
        </row>
        <row r="1984">
          <cell r="P1984">
            <v>999999999</v>
          </cell>
          <cell r="Q1984"/>
          <cell r="R1984"/>
          <cell r="S1984"/>
          <cell r="T1984"/>
          <cell r="U1984"/>
          <cell r="V1984"/>
          <cell r="W1984"/>
          <cell r="X1984"/>
          <cell r="Y1984"/>
          <cell r="Z1984"/>
          <cell r="AA1984"/>
          <cell r="AB1984"/>
          <cell r="AC1984"/>
          <cell r="AD1984"/>
        </row>
        <row r="1985">
          <cell r="P1985">
            <v>999999999</v>
          </cell>
          <cell r="Q1985"/>
          <cell r="R1985"/>
          <cell r="S1985"/>
          <cell r="T1985"/>
          <cell r="U1985"/>
          <cell r="V1985"/>
          <cell r="W1985"/>
          <cell r="X1985"/>
          <cell r="Y1985"/>
          <cell r="Z1985"/>
          <cell r="AA1985"/>
          <cell r="AB1985"/>
          <cell r="AC1985"/>
          <cell r="AD1985"/>
        </row>
        <row r="1986">
          <cell r="P1986">
            <v>999999999</v>
          </cell>
          <cell r="Q1986"/>
          <cell r="R1986"/>
          <cell r="S1986"/>
          <cell r="T1986"/>
          <cell r="U1986"/>
          <cell r="V1986"/>
          <cell r="W1986"/>
          <cell r="X1986"/>
          <cell r="Y1986"/>
          <cell r="Z1986"/>
          <cell r="AA1986"/>
          <cell r="AB1986"/>
          <cell r="AC1986"/>
          <cell r="AD1986"/>
        </row>
        <row r="1987">
          <cell r="P1987">
            <v>999999999</v>
          </cell>
          <cell r="Q1987"/>
          <cell r="R1987"/>
          <cell r="S1987"/>
          <cell r="T1987"/>
          <cell r="U1987"/>
          <cell r="V1987"/>
          <cell r="W1987"/>
          <cell r="X1987"/>
          <cell r="Y1987"/>
          <cell r="Z1987"/>
          <cell r="AA1987"/>
          <cell r="AB1987"/>
          <cell r="AC1987"/>
          <cell r="AD1987"/>
        </row>
        <row r="1988">
          <cell r="P1988">
            <v>999999999</v>
          </cell>
          <cell r="Q1988"/>
          <cell r="R1988"/>
          <cell r="S1988"/>
          <cell r="T1988"/>
          <cell r="U1988"/>
          <cell r="V1988"/>
          <cell r="W1988"/>
          <cell r="X1988"/>
          <cell r="Y1988"/>
          <cell r="Z1988"/>
          <cell r="AA1988"/>
          <cell r="AB1988"/>
          <cell r="AC1988"/>
          <cell r="AD1988"/>
        </row>
        <row r="1989">
          <cell r="P1989">
            <v>999999999</v>
          </cell>
          <cell r="Q1989"/>
          <cell r="R1989"/>
          <cell r="S1989"/>
          <cell r="T1989"/>
          <cell r="U1989"/>
          <cell r="V1989"/>
          <cell r="W1989"/>
          <cell r="X1989"/>
          <cell r="Y1989"/>
          <cell r="Z1989"/>
          <cell r="AA1989"/>
          <cell r="AB1989"/>
          <cell r="AC1989"/>
          <cell r="AD1989"/>
        </row>
        <row r="1990">
          <cell r="P1990">
            <v>999999999</v>
          </cell>
          <cell r="Q1990"/>
          <cell r="R1990"/>
          <cell r="S1990"/>
          <cell r="T1990"/>
          <cell r="U1990"/>
          <cell r="V1990"/>
          <cell r="W1990"/>
          <cell r="X1990"/>
          <cell r="Y1990"/>
          <cell r="Z1990"/>
          <cell r="AA1990"/>
          <cell r="AB1990"/>
          <cell r="AC1990"/>
          <cell r="AD1990"/>
        </row>
        <row r="1991">
          <cell r="P1991">
            <v>999999999</v>
          </cell>
          <cell r="Q1991"/>
          <cell r="R1991"/>
          <cell r="S1991"/>
          <cell r="T1991"/>
          <cell r="U1991"/>
          <cell r="V1991"/>
          <cell r="W1991"/>
          <cell r="X1991"/>
          <cell r="Y1991"/>
          <cell r="Z1991"/>
          <cell r="AA1991"/>
          <cell r="AB1991"/>
          <cell r="AC1991"/>
          <cell r="AD1991"/>
        </row>
        <row r="1992">
          <cell r="P1992">
            <v>999999999</v>
          </cell>
          <cell r="Q1992"/>
          <cell r="R1992"/>
          <cell r="S1992"/>
          <cell r="T1992"/>
          <cell r="U1992"/>
          <cell r="V1992"/>
          <cell r="W1992"/>
          <cell r="X1992"/>
          <cell r="Y1992"/>
          <cell r="Z1992"/>
          <cell r="AA1992"/>
          <cell r="AB1992"/>
          <cell r="AC1992"/>
          <cell r="AD1992"/>
        </row>
        <row r="1993">
          <cell r="P1993">
            <v>999999999</v>
          </cell>
          <cell r="Q1993"/>
          <cell r="R1993"/>
          <cell r="S1993"/>
          <cell r="T1993"/>
          <cell r="U1993"/>
          <cell r="V1993"/>
          <cell r="W1993"/>
          <cell r="X1993"/>
          <cell r="Y1993"/>
          <cell r="Z1993"/>
          <cell r="AA1993"/>
          <cell r="AB1993"/>
          <cell r="AC1993"/>
          <cell r="AD1993"/>
        </row>
        <row r="1994">
          <cell r="P1994">
            <v>999999999</v>
          </cell>
          <cell r="Q1994"/>
          <cell r="R1994"/>
          <cell r="S1994"/>
          <cell r="T1994"/>
          <cell r="U1994"/>
          <cell r="V1994"/>
          <cell r="W1994"/>
          <cell r="X1994"/>
          <cell r="Y1994"/>
          <cell r="Z1994"/>
          <cell r="AA1994"/>
          <cell r="AB1994"/>
          <cell r="AC1994"/>
          <cell r="AD1994"/>
        </row>
        <row r="1995">
          <cell r="P1995">
            <v>999999999</v>
          </cell>
          <cell r="Q1995"/>
          <cell r="R1995"/>
          <cell r="S1995"/>
          <cell r="T1995"/>
          <cell r="U1995"/>
          <cell r="V1995"/>
          <cell r="W1995"/>
          <cell r="X1995"/>
          <cell r="Y1995"/>
          <cell r="Z1995"/>
          <cell r="AA1995"/>
          <cell r="AB1995"/>
          <cell r="AC1995"/>
          <cell r="AD1995"/>
        </row>
        <row r="1996">
          <cell r="P1996">
            <v>999999999</v>
          </cell>
          <cell r="Q1996"/>
          <cell r="R1996"/>
          <cell r="S1996"/>
          <cell r="T1996"/>
          <cell r="U1996"/>
          <cell r="V1996"/>
          <cell r="W1996"/>
          <cell r="X1996"/>
          <cell r="Y1996"/>
          <cell r="Z1996"/>
          <cell r="AA1996"/>
          <cell r="AB1996"/>
          <cell r="AC1996"/>
          <cell r="AD1996"/>
        </row>
        <row r="1997">
          <cell r="P1997">
            <v>999999999</v>
          </cell>
          <cell r="Q1997"/>
          <cell r="R1997"/>
          <cell r="S1997"/>
          <cell r="T1997"/>
          <cell r="U1997"/>
          <cell r="V1997"/>
          <cell r="W1997"/>
          <cell r="X1997"/>
          <cell r="Y1997"/>
          <cell r="Z1997"/>
          <cell r="AA1997"/>
          <cell r="AB1997"/>
          <cell r="AC1997"/>
          <cell r="AD1997"/>
        </row>
        <row r="1998">
          <cell r="P1998">
            <v>999999999</v>
          </cell>
          <cell r="Q1998"/>
          <cell r="R1998"/>
          <cell r="S1998"/>
          <cell r="T1998"/>
          <cell r="U1998"/>
          <cell r="V1998"/>
          <cell r="W1998"/>
          <cell r="X1998"/>
          <cell r="Y1998"/>
          <cell r="Z1998"/>
          <cell r="AA1998"/>
          <cell r="AB1998"/>
          <cell r="AC1998"/>
          <cell r="AD1998"/>
        </row>
        <row r="1999">
          <cell r="P1999">
            <v>999999999</v>
          </cell>
          <cell r="Q1999"/>
          <cell r="R1999"/>
          <cell r="S1999"/>
          <cell r="T1999"/>
          <cell r="U1999"/>
          <cell r="V1999"/>
          <cell r="W1999"/>
          <cell r="X1999"/>
          <cell r="Y1999"/>
          <cell r="Z1999"/>
          <cell r="AA1999"/>
          <cell r="AB1999"/>
          <cell r="AC1999"/>
          <cell r="AD1999"/>
        </row>
        <row r="2000">
          <cell r="P2000">
            <v>999999999</v>
          </cell>
          <cell r="Q2000"/>
          <cell r="R2000"/>
          <cell r="S2000"/>
          <cell r="T2000"/>
          <cell r="U2000"/>
          <cell r="V2000"/>
          <cell r="W2000"/>
          <cell r="X2000"/>
          <cell r="Y2000"/>
          <cell r="Z2000"/>
          <cell r="AA2000"/>
          <cell r="AB2000"/>
          <cell r="AC2000"/>
          <cell r="AD2000"/>
        </row>
        <row r="2001">
          <cell r="P2001">
            <v>999999999</v>
          </cell>
          <cell r="Q2001"/>
          <cell r="R2001"/>
          <cell r="S2001"/>
          <cell r="T2001"/>
          <cell r="U2001"/>
          <cell r="V2001"/>
          <cell r="W2001"/>
          <cell r="X2001"/>
          <cell r="Y2001"/>
          <cell r="Z2001"/>
          <cell r="AA2001"/>
          <cell r="AB2001"/>
          <cell r="AC2001"/>
          <cell r="AD2001"/>
        </row>
        <row r="2002">
          <cell r="P2002">
            <v>999999999</v>
          </cell>
          <cell r="Q2002"/>
          <cell r="R2002"/>
          <cell r="S2002"/>
          <cell r="T2002"/>
          <cell r="U2002"/>
          <cell r="V2002"/>
          <cell r="W2002"/>
          <cell r="X2002"/>
          <cell r="Y2002"/>
          <cell r="Z2002"/>
          <cell r="AA2002"/>
          <cell r="AB2002"/>
          <cell r="AC2002"/>
          <cell r="AD2002"/>
        </row>
        <row r="2003">
          <cell r="P2003">
            <v>999999999</v>
          </cell>
          <cell r="Q2003"/>
          <cell r="R2003"/>
          <cell r="S2003"/>
          <cell r="T2003"/>
          <cell r="U2003"/>
          <cell r="V2003"/>
          <cell r="W2003"/>
          <cell r="X2003"/>
          <cell r="Y2003"/>
          <cell r="Z2003"/>
          <cell r="AA2003"/>
          <cell r="AB2003"/>
          <cell r="AC2003"/>
          <cell r="AD2003"/>
        </row>
        <row r="2004">
          <cell r="P2004">
            <v>999999999</v>
          </cell>
          <cell r="Q2004"/>
          <cell r="R2004"/>
          <cell r="S2004"/>
          <cell r="T2004"/>
          <cell r="U2004"/>
          <cell r="V2004"/>
          <cell r="W2004"/>
          <cell r="X2004"/>
          <cell r="Y2004"/>
          <cell r="Z2004"/>
          <cell r="AA2004"/>
          <cell r="AB2004"/>
          <cell r="AC2004"/>
          <cell r="AD2004"/>
        </row>
        <row r="2005">
          <cell r="P2005">
            <v>999999999</v>
          </cell>
          <cell r="Q2005"/>
          <cell r="R2005"/>
          <cell r="S2005"/>
          <cell r="T2005"/>
          <cell r="U2005"/>
          <cell r="V2005"/>
          <cell r="W2005"/>
          <cell r="X2005"/>
          <cell r="Y2005"/>
          <cell r="Z2005"/>
          <cell r="AA2005"/>
          <cell r="AB2005"/>
          <cell r="AC2005"/>
          <cell r="AD2005"/>
        </row>
        <row r="2006">
          <cell r="P2006">
            <v>999999999</v>
          </cell>
          <cell r="Q2006"/>
          <cell r="R2006"/>
          <cell r="S2006"/>
          <cell r="T2006"/>
          <cell r="U2006"/>
          <cell r="V2006"/>
          <cell r="W2006"/>
          <cell r="X2006"/>
          <cell r="Y2006"/>
          <cell r="Z2006"/>
          <cell r="AA2006"/>
          <cell r="AB2006"/>
          <cell r="AC2006"/>
          <cell r="AD2006"/>
        </row>
        <row r="2007">
          <cell r="P2007">
            <v>999999999</v>
          </cell>
          <cell r="Q2007"/>
          <cell r="R2007"/>
          <cell r="S2007"/>
          <cell r="T2007"/>
          <cell r="U2007"/>
          <cell r="V2007"/>
          <cell r="W2007"/>
          <cell r="X2007"/>
          <cell r="Y2007"/>
          <cell r="Z2007"/>
          <cell r="AA2007"/>
          <cell r="AB2007"/>
          <cell r="AC2007"/>
          <cell r="AD2007"/>
        </row>
        <row r="2008">
          <cell r="P2008">
            <v>999999999</v>
          </cell>
          <cell r="Q2008"/>
          <cell r="R2008"/>
          <cell r="S2008"/>
          <cell r="T2008"/>
          <cell r="U2008"/>
          <cell r="V2008"/>
          <cell r="W2008"/>
          <cell r="X2008"/>
          <cell r="Y2008"/>
          <cell r="Z2008"/>
          <cell r="AA2008"/>
          <cell r="AB2008"/>
          <cell r="AC2008"/>
          <cell r="AD2008"/>
        </row>
        <row r="2009">
          <cell r="P2009">
            <v>999999999</v>
          </cell>
          <cell r="Q2009"/>
          <cell r="R2009"/>
          <cell r="S2009"/>
          <cell r="T2009"/>
          <cell r="U2009"/>
          <cell r="V2009"/>
          <cell r="W2009"/>
          <cell r="X2009"/>
          <cell r="Y2009"/>
          <cell r="Z2009"/>
          <cell r="AA2009"/>
          <cell r="AB2009"/>
          <cell r="AC2009"/>
          <cell r="AD2009"/>
        </row>
        <row r="2010">
          <cell r="P2010">
            <v>999999999</v>
          </cell>
          <cell r="Q2010"/>
          <cell r="R2010"/>
          <cell r="S2010"/>
          <cell r="T2010"/>
          <cell r="U2010"/>
          <cell r="V2010"/>
          <cell r="W2010"/>
          <cell r="X2010"/>
          <cell r="Y2010"/>
          <cell r="Z2010"/>
          <cell r="AA2010"/>
          <cell r="AB2010"/>
          <cell r="AC2010"/>
          <cell r="AD2010"/>
        </row>
        <row r="2011">
          <cell r="P2011">
            <v>999999999</v>
          </cell>
          <cell r="Q2011"/>
          <cell r="R2011"/>
          <cell r="S2011"/>
          <cell r="T2011"/>
          <cell r="U2011"/>
          <cell r="V2011"/>
          <cell r="W2011"/>
          <cell r="X2011"/>
          <cell r="Y2011"/>
          <cell r="Z2011"/>
          <cell r="AA2011"/>
          <cell r="AB2011"/>
          <cell r="AC2011"/>
          <cell r="AD2011"/>
        </row>
        <row r="2012">
          <cell r="P2012">
            <v>999999999</v>
          </cell>
          <cell r="Q2012"/>
          <cell r="R2012"/>
          <cell r="S2012"/>
          <cell r="T2012"/>
          <cell r="U2012"/>
          <cell r="V2012"/>
          <cell r="W2012"/>
          <cell r="X2012"/>
          <cell r="Y2012"/>
          <cell r="Z2012"/>
          <cell r="AA2012"/>
          <cell r="AB2012"/>
          <cell r="AC2012"/>
          <cell r="AD2012"/>
        </row>
        <row r="2013">
          <cell r="P2013">
            <v>999999999</v>
          </cell>
          <cell r="Q2013"/>
          <cell r="R2013"/>
          <cell r="S2013"/>
          <cell r="T2013"/>
          <cell r="U2013"/>
          <cell r="V2013"/>
          <cell r="W2013"/>
          <cell r="X2013"/>
          <cell r="Y2013"/>
          <cell r="Z2013"/>
          <cell r="AA2013"/>
          <cell r="AB2013"/>
          <cell r="AC2013"/>
          <cell r="AD2013"/>
        </row>
        <row r="2014">
          <cell r="P2014">
            <v>999999999</v>
          </cell>
          <cell r="Q2014"/>
          <cell r="R2014"/>
          <cell r="S2014"/>
          <cell r="T2014"/>
          <cell r="U2014"/>
          <cell r="V2014"/>
          <cell r="W2014"/>
          <cell r="X2014"/>
          <cell r="Y2014"/>
          <cell r="Z2014"/>
          <cell r="AA2014"/>
          <cell r="AB2014"/>
          <cell r="AC2014"/>
          <cell r="AD2014"/>
        </row>
        <row r="2015">
          <cell r="P2015">
            <v>999999999</v>
          </cell>
          <cell r="Q2015"/>
          <cell r="R2015"/>
          <cell r="S2015"/>
          <cell r="T2015"/>
          <cell r="U2015"/>
          <cell r="V2015"/>
          <cell r="W2015"/>
          <cell r="X2015"/>
          <cell r="Y2015"/>
          <cell r="Z2015"/>
          <cell r="AA2015"/>
          <cell r="AB2015"/>
          <cell r="AC2015"/>
          <cell r="AD2015"/>
        </row>
        <row r="2016">
          <cell r="P2016">
            <v>999999999</v>
          </cell>
          <cell r="Q2016"/>
          <cell r="R2016"/>
          <cell r="S2016"/>
          <cell r="T2016"/>
          <cell r="U2016"/>
          <cell r="V2016"/>
          <cell r="W2016"/>
          <cell r="X2016"/>
          <cell r="Y2016"/>
          <cell r="Z2016"/>
          <cell r="AA2016"/>
          <cell r="AB2016"/>
          <cell r="AC2016"/>
          <cell r="AD2016"/>
        </row>
        <row r="2017">
          <cell r="P2017">
            <v>999999999</v>
          </cell>
          <cell r="Q2017"/>
          <cell r="R2017"/>
          <cell r="S2017"/>
          <cell r="T2017"/>
          <cell r="U2017"/>
          <cell r="V2017"/>
          <cell r="W2017"/>
          <cell r="X2017"/>
          <cell r="Y2017"/>
          <cell r="Z2017"/>
          <cell r="AA2017"/>
          <cell r="AB2017"/>
          <cell r="AC2017"/>
          <cell r="AD2017"/>
        </row>
        <row r="2018">
          <cell r="P2018">
            <v>999999999</v>
          </cell>
          <cell r="Q2018"/>
          <cell r="R2018"/>
          <cell r="S2018"/>
          <cell r="T2018"/>
          <cell r="U2018"/>
          <cell r="V2018"/>
          <cell r="W2018"/>
          <cell r="X2018"/>
          <cell r="Y2018"/>
          <cell r="Z2018"/>
          <cell r="AA2018"/>
          <cell r="AB2018"/>
          <cell r="AC2018"/>
          <cell r="AD2018"/>
        </row>
        <row r="2019">
          <cell r="P2019">
            <v>999999999</v>
          </cell>
          <cell r="Q2019"/>
          <cell r="R2019"/>
          <cell r="S2019"/>
          <cell r="T2019"/>
          <cell r="U2019"/>
          <cell r="V2019"/>
          <cell r="W2019"/>
          <cell r="X2019"/>
          <cell r="Y2019"/>
          <cell r="Z2019"/>
          <cell r="AA2019"/>
          <cell r="AB2019"/>
          <cell r="AC2019"/>
          <cell r="AD2019"/>
        </row>
        <row r="2020">
          <cell r="P2020">
            <v>999999999</v>
          </cell>
          <cell r="Q2020"/>
          <cell r="R2020"/>
          <cell r="S2020"/>
          <cell r="T2020"/>
          <cell r="U2020"/>
          <cell r="V2020"/>
          <cell r="W2020"/>
          <cell r="X2020"/>
          <cell r="Y2020"/>
          <cell r="Z2020"/>
          <cell r="AA2020"/>
          <cell r="AB2020"/>
          <cell r="AC2020"/>
          <cell r="AD2020"/>
        </row>
        <row r="2021">
          <cell r="P2021">
            <v>999999999</v>
          </cell>
          <cell r="Q2021"/>
          <cell r="R2021"/>
          <cell r="S2021"/>
          <cell r="T2021"/>
          <cell r="U2021"/>
          <cell r="V2021"/>
          <cell r="W2021"/>
          <cell r="X2021"/>
          <cell r="Y2021"/>
          <cell r="Z2021"/>
          <cell r="AA2021"/>
          <cell r="AB2021"/>
          <cell r="AC2021"/>
          <cell r="AD2021"/>
        </row>
        <row r="2022">
          <cell r="P2022">
            <v>999999999</v>
          </cell>
          <cell r="Q2022"/>
          <cell r="R2022"/>
          <cell r="S2022"/>
          <cell r="T2022"/>
          <cell r="U2022"/>
          <cell r="V2022"/>
          <cell r="W2022"/>
          <cell r="X2022"/>
          <cell r="Y2022"/>
          <cell r="Z2022"/>
          <cell r="AA2022"/>
          <cell r="AB2022"/>
          <cell r="AC2022"/>
          <cell r="AD2022"/>
        </row>
        <row r="2023">
          <cell r="P2023">
            <v>999999999</v>
          </cell>
          <cell r="Q2023"/>
          <cell r="R2023"/>
          <cell r="S2023"/>
          <cell r="T2023"/>
          <cell r="U2023"/>
          <cell r="V2023"/>
          <cell r="W2023"/>
          <cell r="X2023"/>
          <cell r="Y2023"/>
          <cell r="Z2023"/>
          <cell r="AA2023"/>
          <cell r="AB2023"/>
          <cell r="AC2023"/>
          <cell r="AD2023"/>
        </row>
        <row r="2024">
          <cell r="P2024">
            <v>999999999</v>
          </cell>
          <cell r="Q2024"/>
          <cell r="R2024"/>
          <cell r="S2024"/>
          <cell r="T2024"/>
          <cell r="U2024"/>
          <cell r="V2024"/>
          <cell r="W2024"/>
          <cell r="X2024"/>
          <cell r="Y2024"/>
          <cell r="Z2024"/>
          <cell r="AA2024"/>
          <cell r="AB2024"/>
          <cell r="AC2024"/>
          <cell r="AD2024"/>
        </row>
        <row r="2025">
          <cell r="P2025">
            <v>999999999</v>
          </cell>
          <cell r="Q2025"/>
          <cell r="R2025"/>
          <cell r="S2025"/>
          <cell r="T2025"/>
          <cell r="U2025"/>
          <cell r="V2025"/>
          <cell r="W2025"/>
          <cell r="X2025"/>
          <cell r="Y2025"/>
          <cell r="Z2025"/>
          <cell r="AA2025"/>
          <cell r="AB2025"/>
          <cell r="AC2025"/>
          <cell r="AD2025"/>
        </row>
        <row r="2026">
          <cell r="P2026">
            <v>999999999</v>
          </cell>
          <cell r="Q2026"/>
          <cell r="R2026"/>
          <cell r="S2026"/>
          <cell r="T2026"/>
          <cell r="U2026"/>
          <cell r="V2026"/>
          <cell r="W2026"/>
          <cell r="X2026"/>
          <cell r="Y2026"/>
          <cell r="Z2026"/>
          <cell r="AA2026"/>
          <cell r="AB2026"/>
          <cell r="AC2026"/>
          <cell r="AD2026"/>
        </row>
        <row r="2027">
          <cell r="P2027">
            <v>999999999</v>
          </cell>
          <cell r="Q2027"/>
          <cell r="R2027"/>
          <cell r="S2027"/>
          <cell r="T2027"/>
          <cell r="U2027"/>
          <cell r="V2027"/>
          <cell r="W2027"/>
          <cell r="X2027"/>
          <cell r="Y2027"/>
          <cell r="Z2027"/>
          <cell r="AA2027"/>
          <cell r="AB2027"/>
          <cell r="AC2027"/>
          <cell r="AD2027"/>
        </row>
        <row r="2028">
          <cell r="P2028">
            <v>999999999</v>
          </cell>
          <cell r="Q2028"/>
          <cell r="R2028"/>
          <cell r="S2028"/>
          <cell r="T2028"/>
          <cell r="U2028"/>
          <cell r="V2028"/>
          <cell r="W2028"/>
          <cell r="X2028"/>
          <cell r="Y2028"/>
          <cell r="Z2028"/>
          <cell r="AA2028"/>
          <cell r="AB2028"/>
          <cell r="AC2028"/>
          <cell r="AD2028"/>
        </row>
        <row r="2029">
          <cell r="P2029">
            <v>999999999</v>
          </cell>
          <cell r="Q2029"/>
          <cell r="R2029"/>
          <cell r="S2029"/>
          <cell r="T2029"/>
          <cell r="U2029"/>
          <cell r="V2029"/>
          <cell r="W2029"/>
          <cell r="X2029"/>
          <cell r="Y2029"/>
          <cell r="Z2029"/>
          <cell r="AA2029"/>
          <cell r="AB2029"/>
          <cell r="AC2029"/>
          <cell r="AD2029"/>
        </row>
        <row r="2030">
          <cell r="P2030">
            <v>999999999</v>
          </cell>
          <cell r="Q2030"/>
          <cell r="R2030"/>
          <cell r="S2030"/>
          <cell r="T2030"/>
          <cell r="U2030"/>
          <cell r="V2030"/>
          <cell r="W2030"/>
          <cell r="X2030"/>
          <cell r="Y2030"/>
          <cell r="Z2030"/>
          <cell r="AA2030"/>
          <cell r="AB2030"/>
          <cell r="AC2030"/>
          <cell r="AD2030"/>
        </row>
        <row r="2031">
          <cell r="P2031">
            <v>999999999</v>
          </cell>
          <cell r="Q2031"/>
          <cell r="R2031"/>
          <cell r="S2031"/>
          <cell r="T2031"/>
          <cell r="U2031"/>
          <cell r="V2031"/>
          <cell r="W2031"/>
          <cell r="X2031"/>
          <cell r="Y2031"/>
          <cell r="Z2031"/>
          <cell r="AA2031"/>
          <cell r="AB2031"/>
          <cell r="AC2031"/>
          <cell r="AD2031"/>
        </row>
        <row r="2032">
          <cell r="P2032">
            <v>999999999</v>
          </cell>
          <cell r="Q2032"/>
          <cell r="R2032"/>
          <cell r="S2032"/>
          <cell r="T2032"/>
          <cell r="U2032"/>
          <cell r="V2032"/>
          <cell r="W2032"/>
          <cell r="X2032"/>
          <cell r="Y2032"/>
          <cell r="Z2032"/>
          <cell r="AA2032"/>
          <cell r="AB2032"/>
          <cell r="AC2032"/>
          <cell r="AD2032"/>
        </row>
        <row r="2033">
          <cell r="P2033">
            <v>999999999</v>
          </cell>
          <cell r="Q2033"/>
          <cell r="R2033"/>
          <cell r="S2033"/>
          <cell r="T2033"/>
          <cell r="U2033"/>
          <cell r="V2033"/>
          <cell r="W2033"/>
          <cell r="X2033"/>
          <cell r="Y2033"/>
          <cell r="Z2033"/>
          <cell r="AA2033"/>
          <cell r="AB2033"/>
          <cell r="AC2033"/>
          <cell r="AD2033"/>
        </row>
        <row r="2034">
          <cell r="P2034">
            <v>999999999</v>
          </cell>
          <cell r="Q2034"/>
          <cell r="R2034"/>
          <cell r="S2034"/>
          <cell r="T2034"/>
          <cell r="U2034"/>
          <cell r="V2034"/>
          <cell r="W2034"/>
          <cell r="X2034"/>
          <cell r="Y2034"/>
          <cell r="Z2034"/>
          <cell r="AA2034"/>
          <cell r="AB2034"/>
          <cell r="AC2034"/>
          <cell r="AD2034"/>
        </row>
        <row r="2035">
          <cell r="P2035">
            <v>999999999</v>
          </cell>
          <cell r="Q2035"/>
          <cell r="R2035"/>
          <cell r="S2035"/>
          <cell r="T2035"/>
          <cell r="U2035"/>
          <cell r="V2035"/>
          <cell r="W2035"/>
          <cell r="X2035"/>
          <cell r="Y2035"/>
          <cell r="Z2035"/>
          <cell r="AA2035"/>
          <cell r="AB2035"/>
          <cell r="AC2035"/>
          <cell r="AD2035"/>
        </row>
        <row r="2036">
          <cell r="P2036">
            <v>999999999</v>
          </cell>
          <cell r="Q2036"/>
          <cell r="R2036"/>
          <cell r="S2036"/>
          <cell r="T2036"/>
          <cell r="U2036"/>
          <cell r="V2036"/>
          <cell r="W2036"/>
          <cell r="X2036"/>
          <cell r="Y2036"/>
          <cell r="Z2036"/>
          <cell r="AA2036"/>
          <cell r="AB2036"/>
          <cell r="AC2036"/>
          <cell r="AD2036"/>
        </row>
        <row r="2037">
          <cell r="P2037">
            <v>999999999</v>
          </cell>
          <cell r="Q2037"/>
          <cell r="R2037"/>
          <cell r="S2037"/>
          <cell r="T2037"/>
          <cell r="U2037"/>
          <cell r="V2037"/>
          <cell r="W2037"/>
          <cell r="X2037"/>
          <cell r="Y2037"/>
          <cell r="Z2037"/>
          <cell r="AA2037"/>
          <cell r="AB2037"/>
          <cell r="AC2037"/>
          <cell r="AD2037"/>
        </row>
        <row r="2038">
          <cell r="P2038">
            <v>999999999</v>
          </cell>
          <cell r="Q2038"/>
          <cell r="R2038"/>
          <cell r="S2038"/>
          <cell r="T2038"/>
          <cell r="U2038"/>
          <cell r="V2038"/>
          <cell r="W2038"/>
          <cell r="X2038"/>
          <cell r="Y2038"/>
          <cell r="Z2038"/>
          <cell r="AA2038"/>
          <cell r="AB2038"/>
          <cell r="AC2038"/>
          <cell r="AD2038"/>
        </row>
        <row r="2039">
          <cell r="P2039">
            <v>999999999</v>
          </cell>
          <cell r="Q2039"/>
          <cell r="R2039"/>
          <cell r="S2039"/>
          <cell r="T2039"/>
          <cell r="U2039"/>
          <cell r="V2039"/>
          <cell r="W2039"/>
          <cell r="X2039"/>
          <cell r="Y2039"/>
          <cell r="Z2039"/>
          <cell r="AA2039"/>
          <cell r="AB2039"/>
          <cell r="AC2039"/>
          <cell r="AD2039"/>
        </row>
        <row r="2040">
          <cell r="P2040">
            <v>999999999</v>
          </cell>
          <cell r="Q2040"/>
          <cell r="R2040"/>
          <cell r="S2040"/>
          <cell r="T2040"/>
          <cell r="U2040"/>
          <cell r="V2040"/>
          <cell r="W2040"/>
          <cell r="X2040"/>
          <cell r="Y2040"/>
          <cell r="Z2040"/>
          <cell r="AA2040"/>
          <cell r="AB2040"/>
          <cell r="AC2040"/>
          <cell r="AD2040"/>
        </row>
        <row r="2041">
          <cell r="P2041">
            <v>999999999</v>
          </cell>
          <cell r="Q2041"/>
          <cell r="R2041"/>
          <cell r="S2041"/>
          <cell r="T2041"/>
          <cell r="U2041"/>
          <cell r="V2041"/>
          <cell r="W2041"/>
          <cell r="X2041"/>
          <cell r="Y2041"/>
          <cell r="Z2041"/>
          <cell r="AA2041"/>
          <cell r="AB2041"/>
          <cell r="AC2041"/>
          <cell r="AD2041"/>
        </row>
        <row r="2042">
          <cell r="P2042">
            <v>999999999</v>
          </cell>
          <cell r="Q2042"/>
          <cell r="R2042"/>
          <cell r="S2042"/>
          <cell r="T2042"/>
          <cell r="U2042"/>
          <cell r="V2042"/>
          <cell r="W2042"/>
          <cell r="X2042"/>
          <cell r="Y2042"/>
          <cell r="Z2042"/>
          <cell r="AA2042"/>
          <cell r="AB2042"/>
          <cell r="AC2042"/>
          <cell r="AD2042"/>
        </row>
        <row r="2043">
          <cell r="P2043">
            <v>999999999</v>
          </cell>
          <cell r="Q2043"/>
          <cell r="R2043"/>
          <cell r="S2043"/>
          <cell r="T2043"/>
          <cell r="U2043"/>
          <cell r="V2043"/>
          <cell r="W2043"/>
          <cell r="X2043"/>
          <cell r="Y2043"/>
          <cell r="Z2043"/>
          <cell r="AA2043"/>
          <cell r="AB2043"/>
          <cell r="AC2043"/>
          <cell r="AD2043"/>
        </row>
        <row r="2044">
          <cell r="P2044">
            <v>999999999</v>
          </cell>
          <cell r="Q2044"/>
          <cell r="R2044"/>
          <cell r="S2044"/>
          <cell r="T2044"/>
          <cell r="U2044"/>
          <cell r="V2044"/>
          <cell r="W2044"/>
          <cell r="X2044"/>
          <cell r="Y2044"/>
          <cell r="Z2044"/>
          <cell r="AA2044"/>
          <cell r="AB2044"/>
          <cell r="AC2044"/>
          <cell r="AD2044"/>
        </row>
        <row r="2045">
          <cell r="P2045">
            <v>999999999</v>
          </cell>
          <cell r="Q2045"/>
          <cell r="R2045"/>
          <cell r="S2045"/>
          <cell r="T2045"/>
          <cell r="U2045"/>
          <cell r="V2045"/>
          <cell r="W2045"/>
          <cell r="X2045"/>
          <cell r="Y2045"/>
          <cell r="Z2045"/>
          <cell r="AA2045"/>
          <cell r="AB2045"/>
          <cell r="AC2045"/>
          <cell r="AD2045"/>
        </row>
        <row r="2046">
          <cell r="P2046">
            <v>999999999</v>
          </cell>
          <cell r="Q2046"/>
          <cell r="R2046"/>
          <cell r="S2046"/>
          <cell r="T2046"/>
          <cell r="U2046"/>
          <cell r="V2046"/>
          <cell r="W2046"/>
          <cell r="X2046"/>
          <cell r="Y2046"/>
          <cell r="Z2046"/>
          <cell r="AA2046"/>
          <cell r="AB2046"/>
          <cell r="AC2046"/>
          <cell r="AD2046"/>
        </row>
        <row r="2047">
          <cell r="P2047">
            <v>999999999</v>
          </cell>
          <cell r="Q2047"/>
          <cell r="R2047"/>
          <cell r="S2047"/>
          <cell r="T2047"/>
          <cell r="U2047"/>
          <cell r="V2047"/>
          <cell r="W2047"/>
          <cell r="X2047"/>
          <cell r="Y2047"/>
          <cell r="Z2047"/>
          <cell r="AA2047"/>
          <cell r="AB2047"/>
          <cell r="AC2047"/>
          <cell r="AD2047"/>
        </row>
        <row r="2048">
          <cell r="P2048">
            <v>999999999</v>
          </cell>
          <cell r="Q2048"/>
          <cell r="R2048"/>
          <cell r="S2048"/>
          <cell r="T2048"/>
          <cell r="U2048"/>
          <cell r="V2048"/>
          <cell r="W2048"/>
          <cell r="X2048"/>
          <cell r="Y2048"/>
          <cell r="Z2048"/>
          <cell r="AA2048"/>
          <cell r="AB2048"/>
          <cell r="AC2048"/>
          <cell r="AD2048"/>
        </row>
        <row r="2049">
          <cell r="P2049">
            <v>999999999</v>
          </cell>
          <cell r="Q2049"/>
          <cell r="R2049"/>
          <cell r="S2049"/>
          <cell r="T2049"/>
          <cell r="U2049"/>
          <cell r="V2049"/>
          <cell r="W2049"/>
          <cell r="X2049"/>
          <cell r="Y2049"/>
          <cell r="Z2049"/>
          <cell r="AA2049"/>
          <cell r="AB2049"/>
          <cell r="AC2049"/>
          <cell r="AD2049"/>
        </row>
        <row r="2050">
          <cell r="P2050">
            <v>999999999</v>
          </cell>
          <cell r="Q2050"/>
          <cell r="R2050"/>
          <cell r="S2050"/>
          <cell r="T2050"/>
          <cell r="U2050"/>
          <cell r="V2050"/>
          <cell r="W2050"/>
          <cell r="X2050"/>
          <cell r="Y2050"/>
          <cell r="Z2050"/>
          <cell r="AA2050"/>
          <cell r="AB2050"/>
          <cell r="AC2050"/>
          <cell r="AD2050"/>
        </row>
        <row r="2051">
          <cell r="P2051">
            <v>999999999</v>
          </cell>
          <cell r="Q2051"/>
          <cell r="R2051"/>
          <cell r="S2051"/>
          <cell r="T2051"/>
          <cell r="U2051"/>
          <cell r="V2051"/>
          <cell r="W2051"/>
          <cell r="X2051"/>
          <cell r="Y2051"/>
          <cell r="Z2051"/>
          <cell r="AA2051"/>
          <cell r="AB2051"/>
          <cell r="AC2051"/>
          <cell r="AD2051"/>
        </row>
        <row r="2052">
          <cell r="P2052">
            <v>999999999</v>
          </cell>
          <cell r="Q2052"/>
          <cell r="R2052"/>
          <cell r="S2052"/>
          <cell r="T2052"/>
          <cell r="U2052"/>
          <cell r="V2052"/>
          <cell r="W2052"/>
          <cell r="X2052"/>
          <cell r="Y2052"/>
          <cell r="Z2052"/>
          <cell r="AA2052"/>
          <cell r="AB2052"/>
          <cell r="AC2052"/>
          <cell r="AD2052"/>
        </row>
        <row r="2053">
          <cell r="P2053">
            <v>999999999</v>
          </cell>
          <cell r="Q2053"/>
          <cell r="R2053"/>
          <cell r="S2053"/>
          <cell r="T2053"/>
          <cell r="U2053"/>
          <cell r="V2053"/>
          <cell r="W2053"/>
          <cell r="X2053"/>
          <cell r="Y2053"/>
          <cell r="Z2053"/>
          <cell r="AA2053"/>
          <cell r="AB2053"/>
          <cell r="AC2053"/>
          <cell r="AD2053"/>
        </row>
        <row r="2054">
          <cell r="P2054">
            <v>999999999</v>
          </cell>
          <cell r="Q2054"/>
          <cell r="R2054"/>
          <cell r="S2054"/>
          <cell r="T2054"/>
          <cell r="U2054"/>
          <cell r="V2054"/>
          <cell r="W2054"/>
          <cell r="X2054"/>
          <cell r="Y2054"/>
          <cell r="Z2054"/>
          <cell r="AA2054"/>
          <cell r="AB2054"/>
          <cell r="AC2054"/>
          <cell r="AD2054"/>
        </row>
        <row r="2055">
          <cell r="P2055">
            <v>999999999</v>
          </cell>
          <cell r="Q2055"/>
          <cell r="R2055"/>
          <cell r="S2055"/>
          <cell r="T2055"/>
          <cell r="U2055"/>
          <cell r="V2055"/>
          <cell r="W2055"/>
          <cell r="X2055"/>
          <cell r="Y2055"/>
          <cell r="Z2055"/>
          <cell r="AA2055"/>
          <cell r="AB2055"/>
          <cell r="AC2055"/>
          <cell r="AD2055"/>
        </row>
        <row r="2056">
          <cell r="P2056">
            <v>999999999</v>
          </cell>
          <cell r="Q2056"/>
          <cell r="R2056"/>
          <cell r="S2056"/>
          <cell r="T2056"/>
          <cell r="U2056"/>
          <cell r="V2056"/>
          <cell r="W2056"/>
          <cell r="X2056"/>
          <cell r="Y2056"/>
          <cell r="Z2056"/>
          <cell r="AA2056"/>
          <cell r="AB2056"/>
          <cell r="AC2056"/>
          <cell r="AD2056"/>
        </row>
        <row r="2057">
          <cell r="P2057">
            <v>999999999</v>
          </cell>
          <cell r="Q2057"/>
          <cell r="R2057"/>
          <cell r="S2057"/>
          <cell r="T2057"/>
          <cell r="U2057"/>
          <cell r="V2057"/>
          <cell r="W2057"/>
          <cell r="X2057"/>
          <cell r="Y2057"/>
          <cell r="Z2057"/>
          <cell r="AA2057"/>
          <cell r="AB2057"/>
          <cell r="AC2057"/>
          <cell r="AD2057"/>
        </row>
        <row r="2058">
          <cell r="P2058">
            <v>999999999</v>
          </cell>
          <cell r="Q2058"/>
          <cell r="R2058"/>
          <cell r="S2058"/>
          <cell r="T2058"/>
          <cell r="U2058"/>
          <cell r="V2058"/>
          <cell r="W2058"/>
          <cell r="X2058"/>
          <cell r="Y2058"/>
          <cell r="Z2058"/>
          <cell r="AA2058"/>
          <cell r="AB2058"/>
          <cell r="AC2058"/>
          <cell r="AD2058"/>
        </row>
        <row r="2059">
          <cell r="P2059">
            <v>999999999</v>
          </cell>
          <cell r="Q2059"/>
          <cell r="R2059"/>
          <cell r="S2059"/>
          <cell r="T2059"/>
          <cell r="U2059"/>
          <cell r="V2059"/>
          <cell r="W2059"/>
          <cell r="X2059"/>
          <cell r="Y2059"/>
          <cell r="Z2059"/>
          <cell r="AA2059"/>
          <cell r="AB2059"/>
          <cell r="AC2059"/>
          <cell r="AD2059"/>
        </row>
        <row r="2060">
          <cell r="P2060">
            <v>999999999</v>
          </cell>
          <cell r="Q2060"/>
          <cell r="R2060"/>
          <cell r="S2060"/>
          <cell r="T2060"/>
          <cell r="U2060"/>
          <cell r="V2060"/>
          <cell r="W2060"/>
          <cell r="X2060"/>
          <cell r="Y2060"/>
          <cell r="Z2060"/>
          <cell r="AA2060"/>
          <cell r="AB2060"/>
          <cell r="AC2060"/>
          <cell r="AD2060"/>
        </row>
        <row r="2061">
          <cell r="P2061">
            <v>999999999</v>
          </cell>
          <cell r="Q2061"/>
          <cell r="R2061"/>
          <cell r="S2061"/>
          <cell r="T2061"/>
          <cell r="U2061"/>
          <cell r="V2061"/>
          <cell r="W2061"/>
          <cell r="X2061"/>
          <cell r="Y2061"/>
          <cell r="Z2061"/>
          <cell r="AA2061"/>
          <cell r="AB2061"/>
          <cell r="AC2061"/>
          <cell r="AD2061"/>
        </row>
        <row r="2062">
          <cell r="P2062">
            <v>999999999</v>
          </cell>
          <cell r="Q2062"/>
          <cell r="R2062"/>
          <cell r="S2062"/>
          <cell r="T2062"/>
          <cell r="U2062"/>
          <cell r="V2062"/>
          <cell r="W2062"/>
          <cell r="X2062"/>
          <cell r="Y2062"/>
          <cell r="Z2062"/>
          <cell r="AA2062"/>
          <cell r="AB2062"/>
          <cell r="AC2062"/>
          <cell r="AD2062"/>
        </row>
        <row r="2063">
          <cell r="P2063">
            <v>999999999</v>
          </cell>
          <cell r="Q2063"/>
          <cell r="R2063"/>
          <cell r="S2063"/>
          <cell r="T2063"/>
          <cell r="U2063"/>
          <cell r="V2063"/>
          <cell r="W2063"/>
          <cell r="X2063"/>
          <cell r="Y2063"/>
          <cell r="Z2063"/>
          <cell r="AA2063"/>
          <cell r="AB2063"/>
          <cell r="AC2063"/>
          <cell r="AD2063"/>
        </row>
        <row r="2064">
          <cell r="P2064">
            <v>999999999</v>
          </cell>
          <cell r="Q2064"/>
          <cell r="R2064"/>
          <cell r="S2064"/>
          <cell r="T2064"/>
          <cell r="U2064"/>
          <cell r="V2064"/>
          <cell r="W2064"/>
          <cell r="X2064"/>
          <cell r="Y2064"/>
          <cell r="Z2064"/>
          <cell r="AA2064"/>
          <cell r="AB2064"/>
          <cell r="AC2064"/>
          <cell r="AD2064"/>
        </row>
        <row r="2065">
          <cell r="P2065">
            <v>999999999</v>
          </cell>
          <cell r="Q2065"/>
          <cell r="R2065"/>
          <cell r="S2065"/>
          <cell r="T2065"/>
          <cell r="U2065"/>
          <cell r="V2065"/>
          <cell r="W2065"/>
          <cell r="X2065"/>
          <cell r="Y2065"/>
          <cell r="Z2065"/>
          <cell r="AA2065"/>
          <cell r="AB2065"/>
          <cell r="AC2065"/>
          <cell r="AD2065"/>
        </row>
        <row r="2066">
          <cell r="P2066">
            <v>999999999</v>
          </cell>
          <cell r="Q2066"/>
          <cell r="R2066"/>
          <cell r="S2066"/>
          <cell r="T2066"/>
          <cell r="U2066"/>
          <cell r="V2066"/>
          <cell r="W2066"/>
          <cell r="X2066"/>
          <cell r="Y2066"/>
          <cell r="Z2066"/>
          <cell r="AA2066"/>
          <cell r="AB2066"/>
          <cell r="AC2066"/>
          <cell r="AD2066"/>
        </row>
        <row r="2067">
          <cell r="P2067">
            <v>999999999</v>
          </cell>
          <cell r="Q2067"/>
          <cell r="R2067"/>
          <cell r="S2067"/>
          <cell r="T2067"/>
          <cell r="U2067"/>
          <cell r="V2067"/>
          <cell r="W2067"/>
          <cell r="X2067"/>
          <cell r="Y2067"/>
          <cell r="Z2067"/>
          <cell r="AA2067"/>
          <cell r="AB2067"/>
          <cell r="AC2067"/>
          <cell r="AD2067"/>
        </row>
        <row r="2068">
          <cell r="P2068">
            <v>999999999</v>
          </cell>
          <cell r="Q2068"/>
          <cell r="R2068"/>
          <cell r="S2068"/>
          <cell r="T2068"/>
          <cell r="U2068"/>
          <cell r="V2068"/>
          <cell r="W2068"/>
          <cell r="X2068"/>
          <cell r="Y2068"/>
          <cell r="Z2068"/>
          <cell r="AA2068"/>
          <cell r="AB2068"/>
          <cell r="AC2068"/>
          <cell r="AD2068"/>
        </row>
        <row r="2069">
          <cell r="P2069">
            <v>999999999</v>
          </cell>
          <cell r="Q2069"/>
          <cell r="R2069"/>
          <cell r="S2069"/>
          <cell r="T2069"/>
          <cell r="U2069"/>
          <cell r="V2069"/>
          <cell r="W2069"/>
          <cell r="X2069"/>
          <cell r="Y2069"/>
          <cell r="Z2069"/>
          <cell r="AA2069"/>
          <cell r="AB2069"/>
          <cell r="AC2069"/>
          <cell r="AD2069"/>
        </row>
        <row r="2070">
          <cell r="P2070">
            <v>999999999</v>
          </cell>
          <cell r="Q2070"/>
          <cell r="R2070"/>
          <cell r="S2070"/>
          <cell r="T2070"/>
          <cell r="U2070"/>
          <cell r="V2070"/>
          <cell r="W2070"/>
          <cell r="X2070"/>
          <cell r="Y2070"/>
          <cell r="Z2070"/>
          <cell r="AA2070"/>
          <cell r="AB2070"/>
          <cell r="AC2070"/>
          <cell r="AD2070"/>
        </row>
        <row r="2071">
          <cell r="P2071">
            <v>999999999</v>
          </cell>
          <cell r="Q2071"/>
          <cell r="R2071"/>
          <cell r="S2071"/>
          <cell r="T2071"/>
          <cell r="U2071"/>
          <cell r="V2071"/>
          <cell r="W2071"/>
          <cell r="X2071"/>
          <cell r="Y2071"/>
          <cell r="Z2071"/>
          <cell r="AA2071"/>
          <cell r="AB2071"/>
          <cell r="AC2071"/>
          <cell r="AD2071"/>
        </row>
        <row r="2072">
          <cell r="P2072">
            <v>999999999</v>
          </cell>
          <cell r="Q2072"/>
          <cell r="R2072"/>
          <cell r="S2072"/>
          <cell r="T2072"/>
          <cell r="U2072"/>
          <cell r="V2072"/>
          <cell r="W2072"/>
          <cell r="X2072"/>
          <cell r="Y2072"/>
          <cell r="Z2072"/>
          <cell r="AA2072"/>
          <cell r="AB2072"/>
          <cell r="AC2072"/>
          <cell r="AD2072"/>
        </row>
        <row r="2073">
          <cell r="P2073">
            <v>999999999</v>
          </cell>
          <cell r="Q2073"/>
          <cell r="R2073"/>
          <cell r="S2073"/>
          <cell r="T2073"/>
          <cell r="U2073"/>
          <cell r="V2073"/>
          <cell r="W2073"/>
          <cell r="X2073"/>
          <cell r="Y2073"/>
          <cell r="Z2073"/>
          <cell r="AA2073"/>
          <cell r="AB2073"/>
          <cell r="AC2073"/>
          <cell r="AD2073"/>
        </row>
        <row r="2074">
          <cell r="P2074">
            <v>999999999</v>
          </cell>
          <cell r="Q2074"/>
          <cell r="R2074"/>
          <cell r="S2074"/>
          <cell r="T2074"/>
          <cell r="U2074"/>
          <cell r="V2074"/>
          <cell r="W2074"/>
          <cell r="X2074"/>
          <cell r="Y2074"/>
          <cell r="Z2074"/>
          <cell r="AA2074"/>
          <cell r="AB2074"/>
          <cell r="AC2074"/>
          <cell r="AD2074"/>
        </row>
        <row r="2075">
          <cell r="P2075">
            <v>999999999</v>
          </cell>
          <cell r="Q2075"/>
          <cell r="R2075"/>
          <cell r="S2075"/>
          <cell r="T2075"/>
          <cell r="U2075"/>
          <cell r="V2075"/>
          <cell r="W2075"/>
          <cell r="X2075"/>
          <cell r="Y2075"/>
          <cell r="Z2075"/>
          <cell r="AA2075"/>
          <cell r="AB2075"/>
          <cell r="AC2075"/>
          <cell r="AD2075"/>
        </row>
        <row r="2076">
          <cell r="P2076">
            <v>999999999</v>
          </cell>
          <cell r="Q2076"/>
          <cell r="R2076"/>
          <cell r="S2076"/>
          <cell r="T2076"/>
          <cell r="U2076"/>
          <cell r="V2076"/>
          <cell r="W2076"/>
          <cell r="X2076"/>
          <cell r="Y2076"/>
          <cell r="Z2076"/>
          <cell r="AA2076"/>
          <cell r="AB2076"/>
          <cell r="AC2076"/>
          <cell r="AD2076"/>
        </row>
        <row r="2077">
          <cell r="P2077">
            <v>999999999</v>
          </cell>
          <cell r="Q2077"/>
          <cell r="R2077"/>
          <cell r="S2077"/>
          <cell r="T2077"/>
          <cell r="U2077"/>
          <cell r="V2077"/>
          <cell r="W2077"/>
          <cell r="X2077"/>
          <cell r="Y2077"/>
          <cell r="Z2077"/>
          <cell r="AA2077"/>
          <cell r="AB2077"/>
          <cell r="AC2077"/>
          <cell r="AD2077"/>
        </row>
        <row r="2078">
          <cell r="P2078">
            <v>999999999</v>
          </cell>
          <cell r="Q2078"/>
          <cell r="R2078"/>
          <cell r="S2078"/>
          <cell r="T2078"/>
          <cell r="U2078"/>
          <cell r="V2078"/>
          <cell r="W2078"/>
          <cell r="X2078"/>
          <cell r="Y2078"/>
          <cell r="Z2078"/>
          <cell r="AA2078"/>
          <cell r="AB2078"/>
          <cell r="AC2078"/>
          <cell r="AD2078"/>
        </row>
        <row r="2079">
          <cell r="P2079">
            <v>999999999</v>
          </cell>
          <cell r="Q2079"/>
          <cell r="R2079"/>
          <cell r="S2079"/>
          <cell r="T2079"/>
          <cell r="U2079"/>
          <cell r="V2079"/>
          <cell r="W2079"/>
          <cell r="X2079"/>
          <cell r="Y2079"/>
          <cell r="Z2079"/>
          <cell r="AA2079"/>
          <cell r="AB2079"/>
          <cell r="AC2079"/>
          <cell r="AD2079"/>
        </row>
        <row r="2080">
          <cell r="P2080">
            <v>999999999</v>
          </cell>
          <cell r="Q2080"/>
          <cell r="R2080"/>
          <cell r="S2080"/>
          <cell r="T2080"/>
          <cell r="U2080"/>
          <cell r="V2080"/>
          <cell r="W2080"/>
          <cell r="X2080"/>
          <cell r="Y2080"/>
          <cell r="Z2080"/>
          <cell r="AA2080"/>
          <cell r="AB2080"/>
          <cell r="AC2080"/>
          <cell r="AD2080"/>
        </row>
        <row r="2081">
          <cell r="P2081">
            <v>999999999</v>
          </cell>
          <cell r="Q2081"/>
          <cell r="R2081"/>
          <cell r="S2081"/>
          <cell r="T2081"/>
          <cell r="U2081"/>
          <cell r="V2081"/>
          <cell r="W2081"/>
          <cell r="X2081"/>
          <cell r="Y2081"/>
          <cell r="Z2081"/>
          <cell r="AA2081"/>
          <cell r="AB2081"/>
          <cell r="AC2081"/>
          <cell r="AD2081"/>
        </row>
        <row r="2082">
          <cell r="P2082">
            <v>999999999</v>
          </cell>
          <cell r="Q2082"/>
          <cell r="R2082"/>
          <cell r="S2082"/>
          <cell r="T2082"/>
          <cell r="U2082"/>
          <cell r="V2082"/>
          <cell r="W2082"/>
          <cell r="X2082"/>
          <cell r="Y2082"/>
          <cell r="Z2082"/>
          <cell r="AA2082"/>
          <cell r="AB2082"/>
          <cell r="AC2082"/>
          <cell r="AD2082"/>
        </row>
        <row r="2083">
          <cell r="P2083">
            <v>999999999</v>
          </cell>
          <cell r="Q2083"/>
          <cell r="R2083"/>
          <cell r="S2083"/>
          <cell r="T2083"/>
          <cell r="U2083"/>
          <cell r="V2083"/>
          <cell r="W2083"/>
          <cell r="X2083"/>
          <cell r="Y2083"/>
          <cell r="Z2083"/>
          <cell r="AA2083"/>
          <cell r="AB2083"/>
          <cell r="AC2083"/>
          <cell r="AD2083"/>
        </row>
        <row r="2084">
          <cell r="P2084">
            <v>999999999</v>
          </cell>
          <cell r="Q2084"/>
          <cell r="R2084"/>
          <cell r="S2084"/>
          <cell r="T2084"/>
          <cell r="U2084"/>
          <cell r="V2084"/>
          <cell r="W2084"/>
          <cell r="X2084"/>
          <cell r="Y2084"/>
          <cell r="Z2084"/>
          <cell r="AA2084"/>
          <cell r="AB2084"/>
          <cell r="AC2084"/>
          <cell r="AD2084"/>
        </row>
        <row r="2085">
          <cell r="P2085">
            <v>999999999</v>
          </cell>
          <cell r="Q2085"/>
          <cell r="R2085"/>
          <cell r="S2085"/>
          <cell r="T2085"/>
          <cell r="U2085"/>
          <cell r="V2085"/>
          <cell r="W2085"/>
          <cell r="X2085"/>
          <cell r="Y2085"/>
          <cell r="Z2085"/>
          <cell r="AA2085"/>
          <cell r="AB2085"/>
          <cell r="AC2085"/>
          <cell r="AD2085"/>
        </row>
        <row r="2086">
          <cell r="P2086">
            <v>999999999</v>
          </cell>
          <cell r="Q2086"/>
          <cell r="R2086"/>
          <cell r="S2086"/>
          <cell r="T2086"/>
          <cell r="U2086"/>
          <cell r="V2086"/>
          <cell r="W2086"/>
          <cell r="X2086"/>
          <cell r="Y2086"/>
          <cell r="Z2086"/>
          <cell r="AA2086"/>
          <cell r="AB2086"/>
          <cell r="AC2086"/>
          <cell r="AD2086"/>
        </row>
        <row r="2087">
          <cell r="P2087">
            <v>999999999</v>
          </cell>
          <cell r="Q2087"/>
          <cell r="R2087"/>
          <cell r="S2087"/>
          <cell r="T2087"/>
          <cell r="U2087"/>
          <cell r="V2087"/>
          <cell r="W2087"/>
          <cell r="X2087"/>
          <cell r="Y2087"/>
          <cell r="Z2087"/>
          <cell r="AA2087"/>
          <cell r="AB2087"/>
          <cell r="AC2087"/>
          <cell r="AD2087"/>
        </row>
        <row r="2088">
          <cell r="P2088">
            <v>999999999</v>
          </cell>
          <cell r="Q2088"/>
          <cell r="R2088"/>
          <cell r="S2088"/>
          <cell r="T2088"/>
          <cell r="U2088"/>
          <cell r="V2088"/>
          <cell r="W2088"/>
          <cell r="X2088"/>
          <cell r="Y2088"/>
          <cell r="Z2088"/>
          <cell r="AA2088"/>
          <cell r="AB2088"/>
          <cell r="AC2088"/>
          <cell r="AD2088"/>
        </row>
        <row r="2089">
          <cell r="P2089">
            <v>999999999</v>
          </cell>
          <cell r="Q2089"/>
          <cell r="R2089"/>
          <cell r="S2089"/>
          <cell r="T2089"/>
          <cell r="U2089"/>
          <cell r="V2089"/>
          <cell r="W2089"/>
          <cell r="X2089"/>
          <cell r="Y2089"/>
          <cell r="Z2089"/>
          <cell r="AA2089"/>
          <cell r="AB2089"/>
          <cell r="AC2089"/>
          <cell r="AD2089"/>
        </row>
        <row r="2090">
          <cell r="P2090">
            <v>999999999</v>
          </cell>
          <cell r="Q2090"/>
          <cell r="R2090"/>
          <cell r="S2090"/>
          <cell r="T2090"/>
          <cell r="U2090"/>
          <cell r="V2090"/>
          <cell r="W2090"/>
          <cell r="X2090"/>
          <cell r="Y2090"/>
          <cell r="Z2090"/>
          <cell r="AA2090"/>
          <cell r="AB2090"/>
          <cell r="AC2090"/>
          <cell r="AD2090"/>
        </row>
        <row r="2091">
          <cell r="P2091">
            <v>999999999</v>
          </cell>
          <cell r="Q2091"/>
          <cell r="R2091"/>
          <cell r="S2091"/>
          <cell r="T2091"/>
          <cell r="U2091"/>
          <cell r="V2091"/>
          <cell r="W2091"/>
          <cell r="X2091"/>
          <cell r="Y2091"/>
          <cell r="Z2091"/>
          <cell r="AA2091"/>
          <cell r="AB2091"/>
          <cell r="AC2091"/>
          <cell r="AD2091"/>
        </row>
        <row r="2092">
          <cell r="P2092">
            <v>999999999</v>
          </cell>
          <cell r="Q2092"/>
          <cell r="R2092"/>
          <cell r="S2092"/>
          <cell r="T2092"/>
          <cell r="U2092"/>
          <cell r="V2092"/>
          <cell r="W2092"/>
          <cell r="X2092"/>
          <cell r="Y2092"/>
          <cell r="Z2092"/>
          <cell r="AA2092"/>
          <cell r="AB2092"/>
          <cell r="AC2092"/>
          <cell r="AD2092"/>
        </row>
        <row r="2093">
          <cell r="P2093">
            <v>999999999</v>
          </cell>
          <cell r="Q2093"/>
          <cell r="R2093"/>
          <cell r="S2093"/>
          <cell r="T2093"/>
          <cell r="U2093"/>
          <cell r="V2093"/>
          <cell r="W2093"/>
          <cell r="X2093"/>
          <cell r="Y2093"/>
          <cell r="Z2093"/>
          <cell r="AA2093"/>
          <cell r="AB2093"/>
          <cell r="AC2093"/>
          <cell r="AD2093"/>
        </row>
        <row r="2094">
          <cell r="P2094">
            <v>999999999</v>
          </cell>
          <cell r="Q2094"/>
          <cell r="R2094"/>
          <cell r="S2094"/>
          <cell r="T2094"/>
          <cell r="U2094"/>
          <cell r="V2094"/>
          <cell r="W2094"/>
          <cell r="X2094"/>
          <cell r="Y2094"/>
          <cell r="Z2094"/>
          <cell r="AA2094"/>
          <cell r="AB2094"/>
          <cell r="AC2094"/>
          <cell r="AD2094"/>
        </row>
        <row r="2095">
          <cell r="P2095">
            <v>999999999</v>
          </cell>
          <cell r="Q2095"/>
          <cell r="R2095"/>
          <cell r="S2095"/>
          <cell r="T2095"/>
          <cell r="U2095"/>
          <cell r="V2095"/>
          <cell r="W2095"/>
          <cell r="X2095"/>
          <cell r="Y2095"/>
          <cell r="Z2095"/>
          <cell r="AA2095"/>
          <cell r="AB2095"/>
          <cell r="AC2095"/>
          <cell r="AD2095"/>
        </row>
        <row r="2096">
          <cell r="P2096">
            <v>999999999</v>
          </cell>
          <cell r="Q2096"/>
          <cell r="R2096"/>
          <cell r="S2096"/>
          <cell r="T2096"/>
          <cell r="U2096"/>
          <cell r="V2096"/>
          <cell r="W2096"/>
          <cell r="X2096"/>
          <cell r="Y2096"/>
          <cell r="Z2096"/>
          <cell r="AA2096"/>
          <cell r="AB2096"/>
          <cell r="AC2096"/>
          <cell r="AD2096"/>
        </row>
        <row r="2097">
          <cell r="P2097">
            <v>999999999</v>
          </cell>
          <cell r="Q2097"/>
          <cell r="R2097"/>
          <cell r="S2097"/>
          <cell r="T2097"/>
          <cell r="U2097"/>
          <cell r="V2097"/>
          <cell r="W2097"/>
          <cell r="X2097"/>
          <cell r="Y2097"/>
          <cell r="Z2097"/>
          <cell r="AA2097"/>
          <cell r="AB2097"/>
          <cell r="AC2097"/>
          <cell r="AD2097"/>
        </row>
        <row r="2098">
          <cell r="P2098">
            <v>999999999</v>
          </cell>
          <cell r="Q2098"/>
          <cell r="R2098"/>
          <cell r="S2098"/>
          <cell r="T2098"/>
          <cell r="U2098"/>
          <cell r="V2098"/>
          <cell r="W2098"/>
          <cell r="X2098"/>
          <cell r="Y2098"/>
          <cell r="Z2098"/>
          <cell r="AA2098"/>
          <cell r="AB2098"/>
          <cell r="AC2098"/>
          <cell r="AD2098"/>
        </row>
        <row r="2099">
          <cell r="P2099">
            <v>999999999</v>
          </cell>
          <cell r="Q2099"/>
          <cell r="R2099"/>
          <cell r="S2099"/>
          <cell r="T2099"/>
          <cell r="U2099"/>
          <cell r="V2099"/>
          <cell r="W2099"/>
          <cell r="X2099"/>
          <cell r="Y2099"/>
          <cell r="Z2099"/>
          <cell r="AA2099"/>
          <cell r="AB2099"/>
          <cell r="AC2099"/>
          <cell r="AD2099"/>
        </row>
        <row r="2100">
          <cell r="P2100">
            <v>999999999</v>
          </cell>
          <cell r="Q2100"/>
          <cell r="R2100"/>
          <cell r="S2100"/>
          <cell r="T2100"/>
          <cell r="U2100"/>
          <cell r="V2100"/>
          <cell r="W2100"/>
          <cell r="X2100"/>
          <cell r="Y2100"/>
          <cell r="Z2100"/>
          <cell r="AA2100"/>
          <cell r="AB2100"/>
          <cell r="AC2100"/>
          <cell r="AD2100"/>
        </row>
        <row r="2101">
          <cell r="P2101">
            <v>999999999</v>
          </cell>
          <cell r="Q2101"/>
          <cell r="R2101"/>
          <cell r="S2101"/>
          <cell r="T2101"/>
          <cell r="U2101"/>
          <cell r="V2101"/>
          <cell r="W2101"/>
          <cell r="X2101"/>
          <cell r="Y2101"/>
          <cell r="Z2101"/>
          <cell r="AA2101"/>
          <cell r="AB2101"/>
          <cell r="AC2101"/>
          <cell r="AD2101"/>
        </row>
        <row r="2102">
          <cell r="P2102">
            <v>999999999</v>
          </cell>
          <cell r="Q2102"/>
          <cell r="R2102"/>
          <cell r="S2102"/>
          <cell r="T2102"/>
          <cell r="U2102"/>
          <cell r="V2102"/>
          <cell r="W2102"/>
          <cell r="X2102"/>
          <cell r="Y2102"/>
          <cell r="Z2102"/>
          <cell r="AA2102"/>
          <cell r="AB2102"/>
          <cell r="AC2102"/>
          <cell r="AD2102"/>
        </row>
        <row r="2103">
          <cell r="P2103">
            <v>999999999</v>
          </cell>
          <cell r="Q2103"/>
          <cell r="R2103"/>
          <cell r="S2103"/>
          <cell r="T2103"/>
          <cell r="U2103"/>
          <cell r="V2103"/>
          <cell r="W2103"/>
          <cell r="X2103"/>
          <cell r="Y2103"/>
          <cell r="Z2103"/>
          <cell r="AA2103"/>
          <cell r="AB2103"/>
          <cell r="AC2103"/>
          <cell r="AD2103"/>
        </row>
        <row r="2104">
          <cell r="P2104">
            <v>999999999</v>
          </cell>
          <cell r="Q2104"/>
          <cell r="R2104"/>
          <cell r="S2104"/>
          <cell r="T2104"/>
          <cell r="U2104"/>
          <cell r="V2104"/>
          <cell r="W2104"/>
          <cell r="X2104"/>
          <cell r="Y2104"/>
          <cell r="Z2104"/>
          <cell r="AA2104"/>
          <cell r="AB2104"/>
          <cell r="AC2104"/>
          <cell r="AD2104"/>
        </row>
        <row r="2105">
          <cell r="P2105">
            <v>999999999</v>
          </cell>
          <cell r="Q2105"/>
          <cell r="R2105"/>
          <cell r="S2105"/>
          <cell r="T2105"/>
          <cell r="U2105"/>
          <cell r="V2105"/>
          <cell r="W2105"/>
          <cell r="X2105"/>
          <cell r="Y2105"/>
          <cell r="Z2105"/>
          <cell r="AA2105"/>
          <cell r="AB2105"/>
          <cell r="AC2105"/>
          <cell r="AD2105"/>
        </row>
        <row r="2106">
          <cell r="P2106">
            <v>999999999</v>
          </cell>
          <cell r="Q2106"/>
          <cell r="R2106"/>
          <cell r="S2106"/>
          <cell r="T2106"/>
          <cell r="U2106"/>
          <cell r="V2106"/>
          <cell r="W2106"/>
          <cell r="X2106"/>
          <cell r="Y2106"/>
          <cell r="Z2106"/>
          <cell r="AA2106"/>
          <cell r="AB2106"/>
          <cell r="AC2106"/>
          <cell r="AD2106"/>
        </row>
        <row r="2107">
          <cell r="P2107">
            <v>999999999</v>
          </cell>
          <cell r="Q2107"/>
          <cell r="R2107"/>
          <cell r="S2107"/>
          <cell r="T2107"/>
          <cell r="U2107"/>
          <cell r="V2107"/>
          <cell r="W2107"/>
          <cell r="X2107"/>
          <cell r="Y2107"/>
          <cell r="Z2107"/>
          <cell r="AA2107"/>
          <cell r="AB2107"/>
          <cell r="AC2107"/>
          <cell r="AD2107"/>
        </row>
        <row r="2108">
          <cell r="P2108">
            <v>999999999</v>
          </cell>
          <cell r="Q2108"/>
          <cell r="R2108"/>
          <cell r="S2108"/>
          <cell r="T2108"/>
          <cell r="U2108"/>
          <cell r="V2108"/>
          <cell r="W2108"/>
          <cell r="X2108"/>
          <cell r="Y2108"/>
          <cell r="Z2108"/>
          <cell r="AA2108"/>
          <cell r="AB2108"/>
          <cell r="AC2108"/>
          <cell r="AD2108"/>
        </row>
        <row r="2109">
          <cell r="P2109">
            <v>999999999</v>
          </cell>
          <cell r="Q2109"/>
          <cell r="R2109"/>
          <cell r="S2109"/>
          <cell r="T2109"/>
          <cell r="U2109"/>
          <cell r="V2109"/>
          <cell r="W2109"/>
          <cell r="X2109"/>
          <cell r="Y2109"/>
          <cell r="Z2109"/>
          <cell r="AA2109"/>
          <cell r="AB2109"/>
          <cell r="AC2109"/>
          <cell r="AD2109"/>
        </row>
        <row r="2110">
          <cell r="P2110">
            <v>999999999</v>
          </cell>
          <cell r="Q2110"/>
          <cell r="R2110"/>
          <cell r="S2110"/>
          <cell r="T2110"/>
          <cell r="U2110"/>
          <cell r="V2110"/>
          <cell r="W2110"/>
          <cell r="X2110"/>
          <cell r="Y2110"/>
          <cell r="Z2110"/>
          <cell r="AA2110"/>
          <cell r="AB2110"/>
          <cell r="AC2110"/>
          <cell r="AD2110"/>
        </row>
        <row r="2111">
          <cell r="P2111">
            <v>999999999</v>
          </cell>
          <cell r="Q2111"/>
          <cell r="R2111"/>
          <cell r="S2111"/>
          <cell r="T2111"/>
          <cell r="U2111"/>
          <cell r="V2111"/>
          <cell r="W2111"/>
          <cell r="X2111"/>
          <cell r="Y2111"/>
          <cell r="Z2111"/>
          <cell r="AA2111"/>
          <cell r="AB2111"/>
          <cell r="AC2111"/>
          <cell r="AD2111"/>
        </row>
        <row r="2112">
          <cell r="P2112">
            <v>999999999</v>
          </cell>
          <cell r="Q2112"/>
          <cell r="R2112"/>
          <cell r="S2112"/>
          <cell r="T2112"/>
          <cell r="U2112"/>
          <cell r="V2112"/>
          <cell r="W2112"/>
          <cell r="X2112"/>
          <cell r="Y2112"/>
          <cell r="Z2112"/>
          <cell r="AA2112"/>
          <cell r="AB2112"/>
          <cell r="AC2112"/>
          <cell r="AD2112"/>
        </row>
        <row r="2113">
          <cell r="P2113">
            <v>999999999</v>
          </cell>
          <cell r="Q2113"/>
          <cell r="R2113"/>
          <cell r="S2113"/>
          <cell r="T2113"/>
          <cell r="U2113"/>
          <cell r="V2113"/>
          <cell r="W2113"/>
          <cell r="X2113"/>
          <cell r="Y2113"/>
          <cell r="Z2113"/>
          <cell r="AA2113"/>
          <cell r="AB2113"/>
          <cell r="AC2113"/>
          <cell r="AD2113"/>
        </row>
        <row r="2114">
          <cell r="P2114">
            <v>999999999</v>
          </cell>
          <cell r="Q2114"/>
          <cell r="R2114"/>
          <cell r="S2114"/>
          <cell r="T2114"/>
          <cell r="U2114"/>
          <cell r="V2114"/>
          <cell r="W2114"/>
          <cell r="X2114"/>
          <cell r="Y2114"/>
          <cell r="Z2114"/>
          <cell r="AA2114"/>
          <cell r="AB2114"/>
          <cell r="AC2114"/>
          <cell r="AD2114"/>
        </row>
        <row r="2115">
          <cell r="P2115">
            <v>999999999</v>
          </cell>
          <cell r="Q2115"/>
          <cell r="R2115"/>
          <cell r="S2115"/>
          <cell r="T2115"/>
          <cell r="U2115"/>
          <cell r="V2115"/>
          <cell r="W2115"/>
          <cell r="X2115"/>
          <cell r="Y2115"/>
          <cell r="Z2115"/>
          <cell r="AA2115"/>
          <cell r="AB2115"/>
          <cell r="AC2115"/>
          <cell r="AD2115"/>
        </row>
        <row r="2116">
          <cell r="P2116">
            <v>999999999</v>
          </cell>
          <cell r="Q2116"/>
          <cell r="R2116"/>
          <cell r="S2116"/>
          <cell r="T2116"/>
          <cell r="U2116"/>
          <cell r="V2116"/>
          <cell r="W2116"/>
          <cell r="X2116"/>
          <cell r="Y2116"/>
          <cell r="Z2116"/>
          <cell r="AA2116"/>
          <cell r="AB2116"/>
          <cell r="AC2116"/>
          <cell r="AD2116"/>
        </row>
        <row r="2117">
          <cell r="P2117">
            <v>999999999</v>
          </cell>
          <cell r="Q2117"/>
          <cell r="R2117"/>
          <cell r="S2117"/>
          <cell r="T2117"/>
          <cell r="U2117"/>
          <cell r="V2117"/>
          <cell r="W2117"/>
          <cell r="X2117"/>
          <cell r="Y2117"/>
          <cell r="Z2117"/>
          <cell r="AA2117"/>
          <cell r="AB2117"/>
          <cell r="AC2117"/>
          <cell r="AD2117"/>
        </row>
        <row r="2118">
          <cell r="P2118">
            <v>999999999</v>
          </cell>
          <cell r="Q2118"/>
          <cell r="R2118"/>
          <cell r="S2118"/>
          <cell r="T2118"/>
          <cell r="U2118"/>
          <cell r="V2118"/>
          <cell r="W2118"/>
          <cell r="X2118"/>
          <cell r="Y2118"/>
          <cell r="Z2118"/>
          <cell r="AA2118"/>
          <cell r="AB2118"/>
          <cell r="AC2118"/>
          <cell r="AD2118"/>
        </row>
        <row r="2119">
          <cell r="P2119">
            <v>999999999</v>
          </cell>
          <cell r="Q2119"/>
          <cell r="R2119"/>
          <cell r="S2119"/>
          <cell r="T2119"/>
          <cell r="U2119"/>
          <cell r="V2119"/>
          <cell r="W2119"/>
          <cell r="X2119"/>
          <cell r="Y2119"/>
          <cell r="Z2119"/>
          <cell r="AA2119"/>
          <cell r="AB2119"/>
          <cell r="AC2119"/>
          <cell r="AD2119"/>
        </row>
        <row r="2120">
          <cell r="P2120">
            <v>999999999</v>
          </cell>
          <cell r="Q2120"/>
          <cell r="R2120"/>
          <cell r="S2120"/>
          <cell r="T2120"/>
          <cell r="U2120"/>
          <cell r="V2120"/>
          <cell r="W2120"/>
          <cell r="X2120"/>
          <cell r="Y2120"/>
          <cell r="Z2120"/>
          <cell r="AA2120"/>
          <cell r="AB2120"/>
          <cell r="AC2120"/>
          <cell r="AD2120"/>
        </row>
        <row r="2121">
          <cell r="P2121">
            <v>999999999</v>
          </cell>
          <cell r="Q2121"/>
          <cell r="R2121"/>
          <cell r="S2121"/>
          <cell r="T2121"/>
          <cell r="U2121"/>
          <cell r="V2121"/>
          <cell r="W2121"/>
          <cell r="X2121"/>
          <cell r="Y2121"/>
          <cell r="Z2121"/>
          <cell r="AA2121"/>
          <cell r="AB2121"/>
          <cell r="AC2121"/>
          <cell r="AD2121"/>
        </row>
        <row r="2122">
          <cell r="P2122">
            <v>999999999</v>
          </cell>
          <cell r="Q2122"/>
          <cell r="R2122"/>
          <cell r="S2122"/>
          <cell r="T2122"/>
          <cell r="U2122"/>
          <cell r="V2122"/>
          <cell r="W2122"/>
          <cell r="X2122"/>
          <cell r="Y2122"/>
          <cell r="Z2122"/>
          <cell r="AA2122"/>
          <cell r="AB2122"/>
          <cell r="AC2122"/>
          <cell r="AD2122"/>
        </row>
        <row r="2123">
          <cell r="P2123">
            <v>999999999</v>
          </cell>
          <cell r="Q2123"/>
          <cell r="R2123"/>
          <cell r="S2123"/>
          <cell r="T2123"/>
          <cell r="U2123"/>
          <cell r="V2123"/>
          <cell r="W2123"/>
          <cell r="X2123"/>
          <cell r="Y2123"/>
          <cell r="Z2123"/>
          <cell r="AA2123"/>
          <cell r="AB2123"/>
          <cell r="AC2123"/>
          <cell r="AD2123"/>
        </row>
        <row r="2124">
          <cell r="P2124">
            <v>999999999</v>
          </cell>
          <cell r="Q2124"/>
          <cell r="R2124"/>
          <cell r="S2124"/>
          <cell r="T2124"/>
          <cell r="U2124"/>
          <cell r="V2124"/>
          <cell r="W2124"/>
          <cell r="X2124"/>
          <cell r="Y2124"/>
          <cell r="Z2124"/>
          <cell r="AA2124"/>
          <cell r="AB2124"/>
          <cell r="AC2124"/>
          <cell r="AD2124"/>
        </row>
        <row r="2125">
          <cell r="P2125">
            <v>999999999</v>
          </cell>
          <cell r="Q2125"/>
          <cell r="R2125"/>
          <cell r="S2125"/>
          <cell r="T2125"/>
          <cell r="U2125"/>
          <cell r="V2125"/>
          <cell r="W2125"/>
          <cell r="X2125"/>
          <cell r="Y2125"/>
          <cell r="Z2125"/>
          <cell r="AA2125"/>
          <cell r="AB2125"/>
          <cell r="AC2125"/>
          <cell r="AD2125"/>
        </row>
        <row r="2126">
          <cell r="P2126">
            <v>999999999</v>
          </cell>
          <cell r="Q2126"/>
          <cell r="R2126"/>
          <cell r="S2126"/>
          <cell r="T2126"/>
          <cell r="U2126"/>
          <cell r="V2126"/>
          <cell r="W2126"/>
          <cell r="X2126"/>
          <cell r="Y2126"/>
          <cell r="Z2126"/>
          <cell r="AA2126"/>
          <cell r="AB2126"/>
          <cell r="AC2126"/>
          <cell r="AD2126"/>
        </row>
        <row r="2127">
          <cell r="P2127">
            <v>999999999</v>
          </cell>
          <cell r="Q2127"/>
          <cell r="R2127"/>
          <cell r="S2127"/>
          <cell r="T2127"/>
          <cell r="U2127"/>
          <cell r="V2127"/>
          <cell r="W2127"/>
          <cell r="X2127"/>
          <cell r="Y2127"/>
          <cell r="Z2127"/>
          <cell r="AA2127"/>
          <cell r="AB2127"/>
          <cell r="AC2127"/>
          <cell r="AD2127"/>
        </row>
        <row r="2128">
          <cell r="P2128">
            <v>999999999</v>
          </cell>
          <cell r="Q2128"/>
          <cell r="R2128"/>
          <cell r="S2128"/>
          <cell r="T2128"/>
          <cell r="U2128"/>
          <cell r="V2128"/>
          <cell r="W2128"/>
          <cell r="X2128"/>
          <cell r="Y2128"/>
          <cell r="Z2128"/>
          <cell r="AA2128"/>
          <cell r="AB2128"/>
          <cell r="AC2128"/>
          <cell r="AD2128"/>
        </row>
        <row r="2129">
          <cell r="P2129">
            <v>999999999</v>
          </cell>
          <cell r="Q2129"/>
          <cell r="R2129"/>
          <cell r="S2129"/>
          <cell r="T2129"/>
          <cell r="U2129"/>
          <cell r="V2129"/>
          <cell r="W2129"/>
          <cell r="X2129"/>
          <cell r="Y2129"/>
          <cell r="Z2129"/>
          <cell r="AA2129"/>
          <cell r="AB2129"/>
          <cell r="AC2129"/>
          <cell r="AD2129"/>
        </row>
        <row r="2130">
          <cell r="P2130">
            <v>999999999</v>
          </cell>
          <cell r="Q2130"/>
          <cell r="R2130"/>
          <cell r="S2130"/>
          <cell r="T2130"/>
          <cell r="U2130"/>
          <cell r="V2130"/>
          <cell r="W2130"/>
          <cell r="X2130"/>
          <cell r="Y2130"/>
          <cell r="Z2130"/>
          <cell r="AA2130"/>
          <cell r="AB2130"/>
          <cell r="AC2130"/>
          <cell r="AD2130"/>
        </row>
        <row r="2131">
          <cell r="P2131">
            <v>999999999</v>
          </cell>
          <cell r="Q2131"/>
          <cell r="R2131"/>
          <cell r="S2131"/>
          <cell r="T2131"/>
          <cell r="U2131"/>
          <cell r="V2131"/>
          <cell r="W2131"/>
          <cell r="X2131"/>
          <cell r="Y2131"/>
          <cell r="Z2131"/>
          <cell r="AA2131"/>
          <cell r="AB2131"/>
          <cell r="AC2131"/>
          <cell r="AD2131"/>
        </row>
        <row r="2132">
          <cell r="P2132">
            <v>999999999</v>
          </cell>
          <cell r="Q2132"/>
          <cell r="R2132"/>
          <cell r="S2132"/>
          <cell r="T2132"/>
          <cell r="U2132"/>
          <cell r="V2132"/>
          <cell r="W2132"/>
          <cell r="X2132"/>
          <cell r="Y2132"/>
          <cell r="Z2132"/>
          <cell r="AA2132"/>
          <cell r="AB2132"/>
          <cell r="AC2132"/>
          <cell r="AD2132"/>
        </row>
        <row r="2133">
          <cell r="P2133">
            <v>999999999</v>
          </cell>
          <cell r="Q2133"/>
          <cell r="R2133"/>
          <cell r="S2133"/>
          <cell r="T2133"/>
          <cell r="U2133"/>
          <cell r="V2133"/>
          <cell r="W2133"/>
          <cell r="X2133"/>
          <cell r="Y2133"/>
          <cell r="Z2133"/>
          <cell r="AA2133"/>
          <cell r="AB2133"/>
          <cell r="AC2133"/>
          <cell r="AD2133"/>
        </row>
        <row r="2134">
          <cell r="P2134">
            <v>999999999</v>
          </cell>
          <cell r="Q2134"/>
          <cell r="R2134"/>
          <cell r="S2134"/>
          <cell r="T2134"/>
          <cell r="U2134"/>
          <cell r="V2134"/>
          <cell r="W2134"/>
          <cell r="X2134"/>
          <cell r="Y2134"/>
          <cell r="Z2134"/>
          <cell r="AA2134"/>
          <cell r="AB2134"/>
          <cell r="AC2134"/>
          <cell r="AD2134"/>
        </row>
        <row r="2135">
          <cell r="P2135">
            <v>999999999</v>
          </cell>
          <cell r="Q2135"/>
          <cell r="R2135"/>
          <cell r="S2135"/>
          <cell r="T2135"/>
          <cell r="U2135"/>
          <cell r="V2135"/>
          <cell r="W2135"/>
          <cell r="X2135"/>
          <cell r="Y2135"/>
          <cell r="Z2135"/>
          <cell r="AA2135"/>
          <cell r="AB2135"/>
          <cell r="AC2135"/>
          <cell r="AD2135"/>
        </row>
        <row r="2136">
          <cell r="P2136">
            <v>999999999</v>
          </cell>
          <cell r="Q2136"/>
          <cell r="R2136"/>
          <cell r="S2136"/>
          <cell r="T2136"/>
          <cell r="U2136"/>
          <cell r="V2136"/>
          <cell r="W2136"/>
          <cell r="X2136"/>
          <cell r="Y2136"/>
          <cell r="Z2136"/>
          <cell r="AA2136"/>
          <cell r="AB2136"/>
          <cell r="AC2136"/>
          <cell r="AD2136"/>
        </row>
        <row r="2137">
          <cell r="P2137">
            <v>999999999</v>
          </cell>
          <cell r="Q2137"/>
          <cell r="R2137"/>
          <cell r="S2137"/>
          <cell r="T2137"/>
          <cell r="U2137"/>
          <cell r="V2137"/>
          <cell r="W2137"/>
          <cell r="X2137"/>
          <cell r="Y2137"/>
          <cell r="Z2137"/>
          <cell r="AA2137"/>
          <cell r="AB2137"/>
          <cell r="AC2137"/>
          <cell r="AD2137"/>
        </row>
        <row r="2138">
          <cell r="P2138">
            <v>999999999</v>
          </cell>
          <cell r="Q2138"/>
          <cell r="R2138"/>
          <cell r="S2138"/>
          <cell r="T2138"/>
          <cell r="U2138"/>
          <cell r="V2138"/>
          <cell r="W2138"/>
          <cell r="X2138"/>
          <cell r="Y2138"/>
          <cell r="Z2138"/>
          <cell r="AA2138"/>
          <cell r="AB2138"/>
          <cell r="AC2138"/>
          <cell r="AD2138"/>
        </row>
        <row r="2139">
          <cell r="P2139">
            <v>999999999</v>
          </cell>
          <cell r="Q2139"/>
          <cell r="R2139"/>
          <cell r="S2139"/>
          <cell r="T2139"/>
          <cell r="U2139"/>
          <cell r="V2139"/>
          <cell r="W2139"/>
          <cell r="X2139"/>
          <cell r="Y2139"/>
          <cell r="Z2139"/>
          <cell r="AA2139"/>
          <cell r="AB2139"/>
          <cell r="AC2139"/>
          <cell r="AD2139"/>
        </row>
        <row r="2140">
          <cell r="P2140">
            <v>999999999</v>
          </cell>
          <cell r="Q2140"/>
          <cell r="R2140"/>
          <cell r="S2140"/>
          <cell r="T2140"/>
          <cell r="U2140"/>
          <cell r="V2140"/>
          <cell r="W2140"/>
          <cell r="X2140"/>
          <cell r="Y2140"/>
          <cell r="Z2140"/>
          <cell r="AA2140"/>
          <cell r="AB2140"/>
          <cell r="AC2140"/>
          <cell r="AD2140"/>
        </row>
        <row r="2141">
          <cell r="P2141">
            <v>999999999</v>
          </cell>
          <cell r="Q2141"/>
          <cell r="R2141"/>
          <cell r="S2141"/>
          <cell r="T2141"/>
          <cell r="U2141"/>
          <cell r="V2141"/>
          <cell r="W2141"/>
          <cell r="X2141"/>
          <cell r="Y2141"/>
          <cell r="Z2141"/>
          <cell r="AA2141"/>
          <cell r="AB2141"/>
          <cell r="AC2141"/>
          <cell r="AD2141"/>
        </row>
        <row r="2142">
          <cell r="P2142">
            <v>999999999</v>
          </cell>
          <cell r="Q2142"/>
          <cell r="R2142"/>
          <cell r="S2142"/>
          <cell r="T2142"/>
          <cell r="U2142"/>
          <cell r="V2142"/>
          <cell r="W2142"/>
          <cell r="X2142"/>
          <cell r="Y2142"/>
          <cell r="Z2142"/>
          <cell r="AA2142"/>
          <cell r="AB2142"/>
          <cell r="AC2142"/>
          <cell r="AD2142"/>
        </row>
        <row r="2143">
          <cell r="P2143">
            <v>999999999</v>
          </cell>
          <cell r="Q2143"/>
          <cell r="R2143"/>
          <cell r="S2143"/>
          <cell r="T2143"/>
          <cell r="U2143"/>
          <cell r="V2143"/>
          <cell r="W2143"/>
          <cell r="X2143"/>
          <cell r="Y2143"/>
          <cell r="Z2143"/>
          <cell r="AA2143"/>
          <cell r="AB2143"/>
          <cell r="AC2143"/>
          <cell r="AD2143"/>
        </row>
        <row r="2144">
          <cell r="P2144">
            <v>999999999</v>
          </cell>
          <cell r="Q2144"/>
          <cell r="R2144"/>
          <cell r="S2144"/>
          <cell r="T2144"/>
          <cell r="U2144"/>
          <cell r="V2144"/>
          <cell r="W2144"/>
          <cell r="X2144"/>
          <cell r="Y2144"/>
          <cell r="Z2144"/>
          <cell r="AA2144"/>
          <cell r="AB2144"/>
          <cell r="AC2144"/>
          <cell r="AD2144"/>
        </row>
        <row r="2145">
          <cell r="P2145">
            <v>999999999</v>
          </cell>
          <cell r="Q2145"/>
          <cell r="R2145"/>
          <cell r="S2145"/>
          <cell r="T2145"/>
          <cell r="U2145"/>
          <cell r="V2145"/>
          <cell r="W2145"/>
          <cell r="X2145"/>
          <cell r="Y2145"/>
          <cell r="Z2145"/>
          <cell r="AA2145"/>
          <cell r="AB2145"/>
          <cell r="AC2145"/>
          <cell r="AD2145"/>
        </row>
        <row r="2146">
          <cell r="P2146">
            <v>999999999</v>
          </cell>
          <cell r="Q2146"/>
          <cell r="R2146"/>
          <cell r="S2146"/>
          <cell r="T2146"/>
          <cell r="U2146"/>
          <cell r="V2146"/>
          <cell r="W2146"/>
          <cell r="X2146"/>
          <cell r="Y2146"/>
          <cell r="Z2146"/>
          <cell r="AA2146"/>
          <cell r="AB2146"/>
          <cell r="AC2146"/>
          <cell r="AD2146"/>
        </row>
        <row r="2147">
          <cell r="P2147">
            <v>999999999</v>
          </cell>
          <cell r="Q2147"/>
          <cell r="R2147"/>
          <cell r="S2147"/>
          <cell r="T2147"/>
          <cell r="U2147"/>
          <cell r="V2147"/>
          <cell r="W2147"/>
          <cell r="X2147"/>
          <cell r="Y2147"/>
          <cell r="Z2147"/>
          <cell r="AA2147"/>
          <cell r="AB2147"/>
          <cell r="AC2147"/>
          <cell r="AD2147"/>
        </row>
        <row r="2148">
          <cell r="P2148">
            <v>999999999</v>
          </cell>
          <cell r="Q2148"/>
          <cell r="R2148"/>
          <cell r="S2148"/>
          <cell r="T2148"/>
          <cell r="U2148"/>
          <cell r="V2148"/>
          <cell r="W2148"/>
          <cell r="X2148"/>
          <cell r="Y2148"/>
          <cell r="Z2148"/>
          <cell r="AA2148"/>
          <cell r="AB2148"/>
          <cell r="AC2148"/>
          <cell r="AD2148"/>
        </row>
        <row r="2149">
          <cell r="P2149">
            <v>999999999</v>
          </cell>
          <cell r="Q2149"/>
          <cell r="R2149"/>
          <cell r="S2149"/>
          <cell r="T2149"/>
          <cell r="U2149"/>
          <cell r="V2149"/>
          <cell r="W2149"/>
          <cell r="X2149"/>
          <cell r="Y2149"/>
          <cell r="Z2149"/>
          <cell r="AA2149"/>
          <cell r="AB2149"/>
          <cell r="AC2149"/>
          <cell r="AD2149"/>
        </row>
        <row r="2150">
          <cell r="P2150">
            <v>999999999</v>
          </cell>
          <cell r="Q2150"/>
          <cell r="R2150"/>
          <cell r="S2150"/>
          <cell r="T2150"/>
          <cell r="U2150"/>
          <cell r="V2150"/>
          <cell r="W2150"/>
          <cell r="X2150"/>
          <cell r="Y2150"/>
          <cell r="Z2150"/>
          <cell r="AA2150"/>
          <cell r="AB2150"/>
          <cell r="AC2150"/>
          <cell r="AD2150"/>
        </row>
        <row r="2151">
          <cell r="P2151">
            <v>999999999</v>
          </cell>
          <cell r="Q2151"/>
          <cell r="R2151"/>
          <cell r="S2151"/>
          <cell r="T2151"/>
          <cell r="U2151"/>
          <cell r="V2151"/>
          <cell r="W2151"/>
          <cell r="X2151"/>
          <cell r="Y2151"/>
          <cell r="Z2151"/>
          <cell r="AA2151"/>
          <cell r="AB2151"/>
          <cell r="AC2151"/>
          <cell r="AD2151"/>
        </row>
        <row r="2152">
          <cell r="P2152">
            <v>999999999</v>
          </cell>
          <cell r="Q2152"/>
          <cell r="R2152"/>
          <cell r="S2152"/>
          <cell r="T2152"/>
          <cell r="U2152"/>
          <cell r="V2152"/>
          <cell r="W2152"/>
          <cell r="X2152"/>
          <cell r="Y2152"/>
          <cell r="Z2152"/>
          <cell r="AA2152"/>
          <cell r="AB2152"/>
          <cell r="AC2152"/>
          <cell r="AD2152"/>
        </row>
        <row r="2153">
          <cell r="P2153">
            <v>999999999</v>
          </cell>
          <cell r="Q2153"/>
          <cell r="R2153"/>
          <cell r="S2153"/>
          <cell r="T2153"/>
          <cell r="U2153"/>
          <cell r="V2153"/>
          <cell r="W2153"/>
          <cell r="X2153"/>
          <cell r="Y2153"/>
          <cell r="Z2153"/>
          <cell r="AA2153"/>
          <cell r="AB2153"/>
          <cell r="AC2153"/>
          <cell r="AD2153"/>
        </row>
        <row r="2154">
          <cell r="P2154">
            <v>999999999</v>
          </cell>
          <cell r="Q2154"/>
          <cell r="R2154"/>
          <cell r="S2154"/>
          <cell r="T2154"/>
          <cell r="U2154"/>
          <cell r="V2154"/>
          <cell r="W2154"/>
          <cell r="X2154"/>
          <cell r="Y2154"/>
          <cell r="Z2154"/>
          <cell r="AA2154"/>
          <cell r="AB2154"/>
          <cell r="AC2154"/>
          <cell r="AD2154"/>
        </row>
        <row r="2155">
          <cell r="P2155">
            <v>999999999</v>
          </cell>
          <cell r="Q2155"/>
          <cell r="R2155"/>
          <cell r="S2155"/>
          <cell r="T2155"/>
          <cell r="U2155"/>
          <cell r="V2155"/>
          <cell r="W2155"/>
          <cell r="X2155"/>
          <cell r="Y2155"/>
          <cell r="Z2155"/>
          <cell r="AA2155"/>
          <cell r="AB2155"/>
          <cell r="AC2155"/>
          <cell r="AD2155"/>
        </row>
        <row r="2156">
          <cell r="P2156">
            <v>999999999</v>
          </cell>
          <cell r="Q2156"/>
          <cell r="R2156"/>
          <cell r="S2156"/>
          <cell r="T2156"/>
          <cell r="U2156"/>
          <cell r="V2156"/>
          <cell r="W2156"/>
          <cell r="X2156"/>
          <cell r="Y2156"/>
          <cell r="Z2156"/>
          <cell r="AA2156"/>
          <cell r="AB2156"/>
          <cell r="AC2156"/>
          <cell r="AD2156"/>
        </row>
        <row r="2157">
          <cell r="P2157">
            <v>999999999</v>
          </cell>
          <cell r="Q2157"/>
          <cell r="R2157"/>
          <cell r="S2157"/>
          <cell r="T2157"/>
          <cell r="U2157"/>
          <cell r="V2157"/>
          <cell r="W2157"/>
          <cell r="X2157"/>
          <cell r="Y2157"/>
          <cell r="Z2157"/>
          <cell r="AA2157"/>
          <cell r="AB2157"/>
          <cell r="AC2157"/>
          <cell r="AD2157"/>
        </row>
        <row r="2158">
          <cell r="P2158">
            <v>999999999</v>
          </cell>
          <cell r="Q2158"/>
          <cell r="R2158"/>
          <cell r="S2158"/>
          <cell r="T2158"/>
          <cell r="U2158"/>
          <cell r="V2158"/>
          <cell r="W2158"/>
          <cell r="X2158"/>
          <cell r="Y2158"/>
          <cell r="Z2158"/>
          <cell r="AA2158"/>
          <cell r="AB2158"/>
          <cell r="AC2158"/>
          <cell r="AD2158"/>
        </row>
        <row r="2159">
          <cell r="P2159">
            <v>999999999</v>
          </cell>
          <cell r="Q2159"/>
          <cell r="R2159"/>
          <cell r="S2159"/>
          <cell r="T2159"/>
          <cell r="U2159"/>
          <cell r="V2159"/>
          <cell r="W2159"/>
          <cell r="X2159"/>
          <cell r="Y2159"/>
          <cell r="Z2159"/>
          <cell r="AA2159"/>
          <cell r="AB2159"/>
          <cell r="AC2159"/>
          <cell r="AD2159"/>
        </row>
        <row r="2160">
          <cell r="P2160">
            <v>999999999</v>
          </cell>
          <cell r="Q2160"/>
          <cell r="R2160"/>
          <cell r="S2160"/>
          <cell r="T2160"/>
          <cell r="U2160"/>
          <cell r="V2160"/>
          <cell r="W2160"/>
          <cell r="X2160"/>
          <cell r="Y2160"/>
          <cell r="Z2160"/>
          <cell r="AA2160"/>
          <cell r="AB2160"/>
          <cell r="AC2160"/>
          <cell r="AD2160"/>
        </row>
        <row r="2161">
          <cell r="P2161">
            <v>999999999</v>
          </cell>
          <cell r="Q2161"/>
          <cell r="R2161"/>
          <cell r="S2161"/>
          <cell r="T2161"/>
          <cell r="U2161"/>
          <cell r="V2161"/>
          <cell r="W2161"/>
          <cell r="X2161"/>
          <cell r="Y2161"/>
          <cell r="Z2161"/>
          <cell r="AA2161"/>
          <cell r="AB2161"/>
          <cell r="AC2161"/>
          <cell r="AD2161"/>
        </row>
        <row r="2162">
          <cell r="P2162">
            <v>999999999</v>
          </cell>
          <cell r="Q2162"/>
          <cell r="R2162"/>
          <cell r="S2162"/>
          <cell r="T2162"/>
          <cell r="U2162"/>
          <cell r="V2162"/>
          <cell r="W2162"/>
          <cell r="X2162"/>
          <cell r="Y2162"/>
          <cell r="Z2162"/>
          <cell r="AA2162"/>
          <cell r="AB2162"/>
          <cell r="AC2162"/>
          <cell r="AD2162"/>
        </row>
        <row r="2163">
          <cell r="P2163">
            <v>999999999</v>
          </cell>
          <cell r="Q2163"/>
          <cell r="R2163"/>
          <cell r="S2163"/>
          <cell r="T2163"/>
          <cell r="U2163"/>
          <cell r="V2163"/>
          <cell r="W2163"/>
          <cell r="X2163"/>
          <cell r="Y2163"/>
          <cell r="Z2163"/>
          <cell r="AA2163"/>
          <cell r="AB2163"/>
          <cell r="AC2163"/>
          <cell r="AD2163"/>
        </row>
        <row r="2164">
          <cell r="P2164">
            <v>999999999</v>
          </cell>
          <cell r="Q2164"/>
          <cell r="R2164"/>
          <cell r="S2164"/>
          <cell r="T2164"/>
          <cell r="U2164"/>
          <cell r="V2164"/>
          <cell r="W2164"/>
          <cell r="X2164"/>
          <cell r="Y2164"/>
          <cell r="Z2164"/>
          <cell r="AA2164"/>
          <cell r="AB2164"/>
          <cell r="AC2164"/>
          <cell r="AD2164"/>
        </row>
        <row r="2165">
          <cell r="P2165">
            <v>999999999</v>
          </cell>
          <cell r="Q2165"/>
          <cell r="R2165"/>
          <cell r="S2165"/>
          <cell r="T2165"/>
          <cell r="U2165"/>
          <cell r="V2165"/>
          <cell r="W2165"/>
          <cell r="X2165"/>
          <cell r="Y2165"/>
          <cell r="Z2165"/>
          <cell r="AA2165"/>
          <cell r="AB2165"/>
          <cell r="AC2165"/>
          <cell r="AD2165"/>
        </row>
        <row r="2166">
          <cell r="P2166">
            <v>999999999</v>
          </cell>
          <cell r="Q2166"/>
          <cell r="R2166"/>
          <cell r="S2166"/>
          <cell r="T2166"/>
          <cell r="U2166"/>
          <cell r="V2166"/>
          <cell r="W2166"/>
          <cell r="X2166"/>
          <cell r="Y2166"/>
          <cell r="Z2166"/>
          <cell r="AA2166"/>
          <cell r="AB2166"/>
          <cell r="AC2166"/>
          <cell r="AD2166"/>
        </row>
        <row r="2167">
          <cell r="P2167">
            <v>999999999</v>
          </cell>
          <cell r="Q2167"/>
          <cell r="R2167"/>
          <cell r="S2167"/>
          <cell r="T2167"/>
          <cell r="U2167"/>
          <cell r="V2167"/>
          <cell r="W2167"/>
          <cell r="X2167"/>
          <cell r="Y2167"/>
          <cell r="Z2167"/>
          <cell r="AA2167"/>
          <cell r="AB2167"/>
          <cell r="AC2167"/>
          <cell r="AD2167"/>
        </row>
        <row r="2168">
          <cell r="P2168">
            <v>999999999</v>
          </cell>
          <cell r="Q2168"/>
          <cell r="R2168"/>
          <cell r="S2168"/>
          <cell r="T2168"/>
          <cell r="U2168"/>
          <cell r="V2168"/>
          <cell r="W2168"/>
          <cell r="X2168"/>
          <cell r="Y2168"/>
          <cell r="Z2168"/>
          <cell r="AA2168"/>
          <cell r="AB2168"/>
          <cell r="AC2168"/>
          <cell r="AD2168"/>
        </row>
        <row r="2169">
          <cell r="P2169">
            <v>999999999</v>
          </cell>
          <cell r="Q2169"/>
          <cell r="R2169"/>
          <cell r="S2169"/>
          <cell r="T2169"/>
          <cell r="U2169"/>
          <cell r="V2169"/>
          <cell r="W2169"/>
          <cell r="X2169"/>
          <cell r="Y2169"/>
          <cell r="Z2169"/>
          <cell r="AA2169"/>
          <cell r="AB2169"/>
          <cell r="AC2169"/>
          <cell r="AD2169"/>
        </row>
        <row r="2170">
          <cell r="P2170">
            <v>999999999</v>
          </cell>
          <cell r="Q2170"/>
          <cell r="R2170"/>
          <cell r="S2170"/>
          <cell r="T2170"/>
          <cell r="U2170"/>
          <cell r="V2170"/>
          <cell r="W2170"/>
          <cell r="X2170"/>
          <cell r="Y2170"/>
          <cell r="Z2170"/>
          <cell r="AA2170"/>
          <cell r="AB2170"/>
          <cell r="AC2170"/>
          <cell r="AD2170"/>
        </row>
        <row r="2171">
          <cell r="P2171">
            <v>999999999</v>
          </cell>
          <cell r="Q2171"/>
          <cell r="R2171"/>
          <cell r="S2171"/>
          <cell r="T2171"/>
          <cell r="U2171"/>
          <cell r="V2171"/>
          <cell r="W2171"/>
          <cell r="X2171"/>
          <cell r="Y2171"/>
          <cell r="Z2171"/>
          <cell r="AA2171"/>
          <cell r="AB2171"/>
          <cell r="AC2171"/>
          <cell r="AD2171"/>
        </row>
        <row r="2172">
          <cell r="P2172">
            <v>999999999</v>
          </cell>
          <cell r="Q2172"/>
          <cell r="R2172"/>
          <cell r="S2172"/>
          <cell r="T2172"/>
          <cell r="U2172"/>
          <cell r="V2172"/>
          <cell r="W2172"/>
          <cell r="X2172"/>
          <cell r="Y2172"/>
          <cell r="Z2172"/>
          <cell r="AA2172"/>
          <cell r="AB2172"/>
          <cell r="AC2172"/>
          <cell r="AD2172"/>
        </row>
        <row r="2173">
          <cell r="P2173">
            <v>999999999</v>
          </cell>
          <cell r="Q2173"/>
          <cell r="R2173"/>
          <cell r="S2173"/>
          <cell r="T2173"/>
          <cell r="U2173"/>
          <cell r="V2173"/>
          <cell r="W2173"/>
          <cell r="X2173"/>
          <cell r="Y2173"/>
          <cell r="Z2173"/>
          <cell r="AA2173"/>
          <cell r="AB2173"/>
          <cell r="AC2173"/>
          <cell r="AD2173"/>
        </row>
        <row r="2174">
          <cell r="P2174">
            <v>999999999</v>
          </cell>
          <cell r="Q2174"/>
          <cell r="R2174"/>
          <cell r="S2174"/>
          <cell r="T2174"/>
          <cell r="U2174"/>
          <cell r="V2174"/>
          <cell r="W2174"/>
          <cell r="X2174"/>
          <cell r="Y2174"/>
          <cell r="Z2174"/>
          <cell r="AA2174"/>
          <cell r="AB2174"/>
          <cell r="AC2174"/>
          <cell r="AD2174"/>
        </row>
        <row r="2175">
          <cell r="P2175">
            <v>999999999</v>
          </cell>
          <cell r="Q2175"/>
          <cell r="R2175"/>
          <cell r="S2175"/>
          <cell r="T2175"/>
          <cell r="U2175"/>
          <cell r="V2175"/>
          <cell r="W2175"/>
          <cell r="X2175"/>
          <cell r="Y2175"/>
          <cell r="Z2175"/>
          <cell r="AA2175"/>
          <cell r="AB2175"/>
          <cell r="AC2175"/>
          <cell r="AD2175"/>
        </row>
        <row r="2176">
          <cell r="P2176">
            <v>999999999</v>
          </cell>
          <cell r="Q2176"/>
          <cell r="R2176"/>
          <cell r="S2176"/>
          <cell r="T2176"/>
          <cell r="U2176"/>
          <cell r="V2176"/>
          <cell r="W2176"/>
          <cell r="X2176"/>
          <cell r="Y2176"/>
          <cell r="Z2176"/>
          <cell r="AA2176"/>
          <cell r="AB2176"/>
          <cell r="AC2176"/>
          <cell r="AD2176"/>
        </row>
        <row r="2177">
          <cell r="P2177">
            <v>999999999</v>
          </cell>
          <cell r="Q2177"/>
          <cell r="R2177"/>
          <cell r="S2177"/>
          <cell r="T2177"/>
          <cell r="U2177"/>
          <cell r="V2177"/>
          <cell r="W2177"/>
          <cell r="X2177"/>
          <cell r="Y2177"/>
          <cell r="Z2177"/>
          <cell r="AA2177"/>
          <cell r="AB2177"/>
          <cell r="AC2177"/>
          <cell r="AD2177"/>
        </row>
        <row r="2178">
          <cell r="P2178">
            <v>999999999</v>
          </cell>
          <cell r="Q2178"/>
          <cell r="R2178"/>
          <cell r="S2178"/>
          <cell r="T2178"/>
          <cell r="U2178"/>
          <cell r="V2178"/>
          <cell r="W2178"/>
          <cell r="X2178"/>
          <cell r="Y2178"/>
          <cell r="Z2178"/>
          <cell r="AA2178"/>
          <cell r="AB2178"/>
          <cell r="AC2178"/>
          <cell r="AD2178"/>
        </row>
        <row r="2179">
          <cell r="P2179">
            <v>999999999</v>
          </cell>
          <cell r="Q2179"/>
          <cell r="R2179"/>
          <cell r="S2179"/>
          <cell r="T2179"/>
          <cell r="U2179"/>
          <cell r="V2179"/>
          <cell r="W2179"/>
          <cell r="X2179"/>
          <cell r="Y2179"/>
          <cell r="Z2179"/>
          <cell r="AA2179"/>
          <cell r="AB2179"/>
          <cell r="AC2179"/>
          <cell r="AD2179"/>
        </row>
        <row r="2180">
          <cell r="P2180">
            <v>999999999</v>
          </cell>
          <cell r="Q2180"/>
          <cell r="R2180"/>
          <cell r="S2180"/>
          <cell r="T2180"/>
          <cell r="U2180"/>
          <cell r="V2180"/>
          <cell r="W2180"/>
          <cell r="X2180"/>
          <cell r="Y2180"/>
          <cell r="Z2180"/>
          <cell r="AA2180"/>
          <cell r="AB2180"/>
          <cell r="AC2180"/>
          <cell r="AD2180"/>
        </row>
        <row r="2181">
          <cell r="P2181">
            <v>999999999</v>
          </cell>
          <cell r="Q2181"/>
          <cell r="R2181"/>
          <cell r="S2181"/>
          <cell r="T2181"/>
          <cell r="U2181"/>
          <cell r="V2181"/>
          <cell r="W2181"/>
          <cell r="X2181"/>
          <cell r="Y2181"/>
          <cell r="Z2181"/>
          <cell r="AA2181"/>
          <cell r="AB2181"/>
          <cell r="AC2181"/>
          <cell r="AD2181"/>
        </row>
        <row r="2182">
          <cell r="P2182">
            <v>999999999</v>
          </cell>
          <cell r="Q2182"/>
          <cell r="R2182"/>
          <cell r="S2182"/>
          <cell r="T2182"/>
          <cell r="U2182"/>
          <cell r="V2182"/>
          <cell r="W2182"/>
          <cell r="X2182"/>
          <cell r="Y2182"/>
          <cell r="Z2182"/>
          <cell r="AA2182"/>
          <cell r="AB2182"/>
          <cell r="AC2182"/>
          <cell r="AD2182"/>
        </row>
        <row r="2183">
          <cell r="P2183">
            <v>999999999</v>
          </cell>
          <cell r="Q2183"/>
          <cell r="R2183"/>
          <cell r="S2183"/>
          <cell r="T2183"/>
          <cell r="U2183"/>
          <cell r="V2183"/>
          <cell r="W2183"/>
          <cell r="X2183"/>
          <cell r="Y2183"/>
          <cell r="Z2183"/>
          <cell r="AA2183"/>
          <cell r="AB2183"/>
          <cell r="AC2183"/>
          <cell r="AD2183"/>
        </row>
        <row r="2184">
          <cell r="P2184">
            <v>999999999</v>
          </cell>
          <cell r="Q2184"/>
          <cell r="R2184"/>
          <cell r="S2184"/>
          <cell r="T2184"/>
          <cell r="U2184"/>
          <cell r="V2184"/>
          <cell r="W2184"/>
          <cell r="X2184"/>
          <cell r="Y2184"/>
          <cell r="Z2184"/>
          <cell r="AA2184"/>
          <cell r="AB2184"/>
          <cell r="AC2184"/>
          <cell r="AD2184"/>
        </row>
        <row r="2185">
          <cell r="P2185">
            <v>999999999</v>
          </cell>
          <cell r="Q2185"/>
          <cell r="R2185"/>
          <cell r="S2185"/>
          <cell r="T2185"/>
          <cell r="U2185"/>
          <cell r="V2185"/>
          <cell r="W2185"/>
          <cell r="X2185"/>
          <cell r="Y2185"/>
          <cell r="Z2185"/>
          <cell r="AA2185"/>
          <cell r="AB2185"/>
          <cell r="AC2185"/>
          <cell r="AD2185"/>
        </row>
        <row r="2186">
          <cell r="P2186">
            <v>999999999</v>
          </cell>
          <cell r="Q2186"/>
          <cell r="R2186"/>
          <cell r="S2186"/>
          <cell r="T2186"/>
          <cell r="U2186"/>
          <cell r="V2186"/>
          <cell r="W2186"/>
          <cell r="X2186"/>
          <cell r="Y2186"/>
          <cell r="Z2186"/>
          <cell r="AA2186"/>
          <cell r="AB2186"/>
          <cell r="AC2186"/>
          <cell r="AD2186"/>
        </row>
        <row r="2187">
          <cell r="P2187">
            <v>999999999</v>
          </cell>
          <cell r="Q2187"/>
          <cell r="R2187"/>
          <cell r="S2187"/>
          <cell r="T2187"/>
          <cell r="U2187"/>
          <cell r="V2187"/>
          <cell r="W2187"/>
          <cell r="X2187"/>
          <cell r="Y2187"/>
          <cell r="Z2187"/>
          <cell r="AA2187"/>
          <cell r="AB2187"/>
          <cell r="AC2187"/>
          <cell r="AD2187"/>
        </row>
        <row r="2188">
          <cell r="P2188">
            <v>999999999</v>
          </cell>
          <cell r="Q2188"/>
          <cell r="R2188"/>
          <cell r="S2188"/>
          <cell r="T2188"/>
          <cell r="U2188"/>
          <cell r="V2188"/>
          <cell r="W2188"/>
          <cell r="X2188"/>
          <cell r="Y2188"/>
          <cell r="Z2188"/>
          <cell r="AA2188"/>
          <cell r="AB2188"/>
          <cell r="AC2188"/>
          <cell r="AD2188"/>
        </row>
        <row r="2189">
          <cell r="P2189">
            <v>999999999</v>
          </cell>
          <cell r="Q2189"/>
          <cell r="R2189"/>
          <cell r="S2189"/>
          <cell r="T2189"/>
          <cell r="U2189"/>
          <cell r="V2189"/>
          <cell r="W2189"/>
          <cell r="X2189"/>
          <cell r="Y2189"/>
          <cell r="Z2189"/>
          <cell r="AA2189"/>
          <cell r="AB2189"/>
          <cell r="AC2189"/>
          <cell r="AD2189"/>
        </row>
        <row r="2190">
          <cell r="P2190">
            <v>999999999</v>
          </cell>
          <cell r="Q2190"/>
          <cell r="R2190"/>
          <cell r="S2190"/>
          <cell r="T2190"/>
          <cell r="U2190"/>
          <cell r="V2190"/>
          <cell r="W2190"/>
          <cell r="X2190"/>
          <cell r="Y2190"/>
          <cell r="Z2190"/>
          <cell r="AA2190"/>
          <cell r="AB2190"/>
          <cell r="AC2190"/>
          <cell r="AD2190"/>
        </row>
        <row r="2191">
          <cell r="P2191">
            <v>999999999</v>
          </cell>
          <cell r="Q2191"/>
          <cell r="R2191"/>
          <cell r="S2191"/>
          <cell r="T2191"/>
          <cell r="U2191"/>
          <cell r="V2191"/>
          <cell r="W2191"/>
          <cell r="X2191"/>
          <cell r="Y2191"/>
          <cell r="Z2191"/>
          <cell r="AA2191"/>
          <cell r="AB2191"/>
          <cell r="AC2191"/>
          <cell r="AD2191"/>
        </row>
        <row r="2192">
          <cell r="P2192">
            <v>999999999</v>
          </cell>
          <cell r="Q2192"/>
          <cell r="R2192"/>
          <cell r="S2192"/>
          <cell r="T2192"/>
          <cell r="U2192"/>
          <cell r="V2192"/>
          <cell r="W2192"/>
          <cell r="X2192"/>
          <cell r="Y2192"/>
          <cell r="Z2192"/>
          <cell r="AA2192"/>
          <cell r="AB2192"/>
          <cell r="AC2192"/>
          <cell r="AD2192"/>
        </row>
        <row r="2193">
          <cell r="P2193">
            <v>999999999</v>
          </cell>
          <cell r="Q2193"/>
          <cell r="R2193"/>
          <cell r="S2193"/>
          <cell r="T2193"/>
          <cell r="U2193"/>
          <cell r="V2193"/>
          <cell r="W2193"/>
          <cell r="X2193"/>
          <cell r="Y2193"/>
          <cell r="Z2193"/>
          <cell r="AA2193"/>
          <cell r="AB2193"/>
          <cell r="AC2193"/>
          <cell r="AD2193"/>
        </row>
        <row r="2194">
          <cell r="P2194">
            <v>999999999</v>
          </cell>
          <cell r="Q2194"/>
          <cell r="R2194"/>
          <cell r="S2194"/>
          <cell r="T2194"/>
          <cell r="U2194"/>
          <cell r="V2194"/>
          <cell r="W2194"/>
          <cell r="X2194"/>
          <cell r="Y2194"/>
          <cell r="Z2194"/>
          <cell r="AA2194"/>
          <cell r="AB2194"/>
          <cell r="AC2194"/>
          <cell r="AD2194"/>
        </row>
        <row r="2195">
          <cell r="P2195">
            <v>999999999</v>
          </cell>
          <cell r="Q2195"/>
          <cell r="R2195"/>
          <cell r="S2195"/>
          <cell r="T2195"/>
          <cell r="U2195"/>
          <cell r="V2195"/>
          <cell r="W2195"/>
          <cell r="X2195"/>
          <cell r="Y2195"/>
          <cell r="Z2195"/>
          <cell r="AA2195"/>
          <cell r="AB2195"/>
          <cell r="AC2195"/>
          <cell r="AD2195"/>
        </row>
        <row r="2196">
          <cell r="P2196">
            <v>999999999</v>
          </cell>
          <cell r="Q2196"/>
          <cell r="R2196"/>
          <cell r="S2196"/>
          <cell r="T2196"/>
          <cell r="U2196"/>
          <cell r="V2196"/>
          <cell r="W2196"/>
          <cell r="X2196"/>
          <cell r="Y2196"/>
          <cell r="Z2196"/>
          <cell r="AA2196"/>
          <cell r="AB2196"/>
          <cell r="AC2196"/>
          <cell r="AD2196"/>
        </row>
        <row r="2197">
          <cell r="P2197">
            <v>999999999</v>
          </cell>
          <cell r="Q2197"/>
          <cell r="R2197"/>
          <cell r="S2197"/>
          <cell r="T2197"/>
          <cell r="U2197"/>
          <cell r="V2197"/>
          <cell r="W2197"/>
          <cell r="X2197"/>
          <cell r="Y2197"/>
          <cell r="Z2197"/>
          <cell r="AA2197"/>
          <cell r="AB2197"/>
          <cell r="AC2197"/>
          <cell r="AD2197"/>
        </row>
        <row r="2198">
          <cell r="P2198">
            <v>999999999</v>
          </cell>
          <cell r="Q2198"/>
          <cell r="R2198"/>
          <cell r="S2198"/>
          <cell r="T2198"/>
          <cell r="U2198"/>
          <cell r="V2198"/>
          <cell r="W2198"/>
          <cell r="X2198"/>
          <cell r="Y2198"/>
          <cell r="Z2198"/>
          <cell r="AA2198"/>
          <cell r="AB2198"/>
          <cell r="AC2198"/>
          <cell r="AD2198"/>
        </row>
        <row r="2199">
          <cell r="P2199">
            <v>999999999</v>
          </cell>
          <cell r="Q2199"/>
          <cell r="R2199"/>
          <cell r="S2199"/>
          <cell r="T2199"/>
          <cell r="U2199"/>
          <cell r="V2199"/>
          <cell r="W2199"/>
          <cell r="X2199"/>
          <cell r="Y2199"/>
          <cell r="Z2199"/>
          <cell r="AA2199"/>
          <cell r="AB2199"/>
          <cell r="AC2199"/>
          <cell r="AD2199"/>
        </row>
        <row r="2200">
          <cell r="P2200">
            <v>999999999</v>
          </cell>
          <cell r="Q2200"/>
          <cell r="R2200"/>
          <cell r="S2200"/>
          <cell r="T2200"/>
          <cell r="U2200"/>
          <cell r="V2200"/>
          <cell r="W2200"/>
          <cell r="X2200"/>
          <cell r="Y2200"/>
          <cell r="Z2200"/>
          <cell r="AA2200"/>
          <cell r="AB2200"/>
          <cell r="AC2200"/>
          <cell r="AD2200"/>
        </row>
        <row r="2201">
          <cell r="P2201">
            <v>999999999</v>
          </cell>
          <cell r="Q2201"/>
          <cell r="R2201"/>
          <cell r="S2201"/>
          <cell r="T2201"/>
          <cell r="U2201"/>
          <cell r="V2201"/>
          <cell r="W2201"/>
          <cell r="X2201"/>
          <cell r="Y2201"/>
          <cell r="Z2201"/>
          <cell r="AA2201"/>
          <cell r="AB2201"/>
          <cell r="AC2201"/>
          <cell r="AD2201"/>
        </row>
        <row r="2202">
          <cell r="P2202">
            <v>999999999</v>
          </cell>
          <cell r="Q2202"/>
          <cell r="R2202"/>
          <cell r="S2202"/>
          <cell r="T2202"/>
          <cell r="U2202"/>
          <cell r="V2202"/>
          <cell r="W2202"/>
          <cell r="X2202"/>
          <cell r="Y2202"/>
          <cell r="Z2202"/>
          <cell r="AA2202"/>
          <cell r="AB2202"/>
          <cell r="AC2202"/>
          <cell r="AD2202"/>
        </row>
        <row r="2203">
          <cell r="P2203">
            <v>999999999</v>
          </cell>
          <cell r="Q2203"/>
          <cell r="R2203"/>
          <cell r="S2203"/>
          <cell r="T2203"/>
          <cell r="U2203"/>
          <cell r="V2203"/>
          <cell r="W2203"/>
          <cell r="X2203"/>
          <cell r="Y2203"/>
          <cell r="Z2203"/>
          <cell r="AA2203"/>
          <cell r="AB2203"/>
          <cell r="AC2203"/>
          <cell r="AD2203"/>
        </row>
        <row r="2204">
          <cell r="P2204">
            <v>999999999</v>
          </cell>
          <cell r="Q2204"/>
          <cell r="R2204"/>
          <cell r="S2204"/>
          <cell r="T2204"/>
          <cell r="U2204"/>
          <cell r="V2204"/>
          <cell r="W2204"/>
          <cell r="X2204"/>
          <cell r="Y2204"/>
          <cell r="Z2204"/>
          <cell r="AA2204"/>
          <cell r="AB2204"/>
          <cell r="AC2204"/>
          <cell r="AD2204"/>
        </row>
        <row r="2205">
          <cell r="P2205">
            <v>999999999</v>
          </cell>
          <cell r="Q2205"/>
          <cell r="R2205"/>
          <cell r="S2205"/>
          <cell r="T2205"/>
          <cell r="U2205"/>
          <cell r="V2205"/>
          <cell r="W2205"/>
          <cell r="X2205"/>
          <cell r="Y2205"/>
          <cell r="Z2205"/>
          <cell r="AA2205"/>
          <cell r="AB2205"/>
          <cell r="AC2205"/>
          <cell r="AD2205"/>
        </row>
        <row r="2206">
          <cell r="P2206">
            <v>999999999</v>
          </cell>
          <cell r="Q2206"/>
          <cell r="R2206"/>
          <cell r="S2206"/>
          <cell r="T2206"/>
          <cell r="U2206"/>
          <cell r="V2206"/>
          <cell r="W2206"/>
          <cell r="X2206"/>
          <cell r="Y2206"/>
          <cell r="Z2206"/>
          <cell r="AA2206"/>
          <cell r="AB2206"/>
          <cell r="AC2206"/>
          <cell r="AD2206"/>
        </row>
        <row r="2207">
          <cell r="P2207">
            <v>999999999</v>
          </cell>
          <cell r="Q2207"/>
          <cell r="R2207"/>
          <cell r="S2207"/>
          <cell r="T2207"/>
          <cell r="U2207"/>
          <cell r="V2207"/>
          <cell r="W2207"/>
          <cell r="X2207"/>
          <cell r="Y2207"/>
          <cell r="Z2207"/>
          <cell r="AA2207"/>
          <cell r="AB2207"/>
          <cell r="AC2207"/>
          <cell r="AD2207"/>
        </row>
        <row r="2208">
          <cell r="P2208">
            <v>999999999</v>
          </cell>
          <cell r="Q2208"/>
          <cell r="R2208"/>
          <cell r="S2208"/>
          <cell r="T2208"/>
          <cell r="U2208"/>
          <cell r="V2208"/>
          <cell r="W2208"/>
          <cell r="X2208"/>
          <cell r="Y2208"/>
          <cell r="Z2208"/>
          <cell r="AA2208"/>
          <cell r="AB2208"/>
          <cell r="AC2208"/>
          <cell r="AD2208"/>
        </row>
        <row r="2209">
          <cell r="P2209">
            <v>999999999</v>
          </cell>
          <cell r="Q2209"/>
          <cell r="R2209"/>
          <cell r="S2209"/>
          <cell r="T2209"/>
          <cell r="U2209"/>
          <cell r="V2209"/>
          <cell r="W2209"/>
          <cell r="X2209"/>
          <cell r="Y2209"/>
          <cell r="Z2209"/>
          <cell r="AA2209"/>
          <cell r="AB2209"/>
          <cell r="AC2209"/>
          <cell r="AD2209"/>
        </row>
        <row r="2210">
          <cell r="P2210">
            <v>999999999</v>
          </cell>
          <cell r="Q2210"/>
          <cell r="R2210"/>
          <cell r="S2210"/>
          <cell r="T2210"/>
          <cell r="U2210"/>
          <cell r="V2210"/>
          <cell r="W2210"/>
          <cell r="X2210"/>
          <cell r="Y2210"/>
          <cell r="Z2210"/>
          <cell r="AA2210"/>
          <cell r="AB2210"/>
          <cell r="AC2210"/>
          <cell r="AD2210"/>
        </row>
        <row r="2211">
          <cell r="P2211">
            <v>999999999</v>
          </cell>
          <cell r="Q2211"/>
          <cell r="R2211"/>
          <cell r="S2211"/>
          <cell r="T2211"/>
          <cell r="U2211"/>
          <cell r="V2211"/>
          <cell r="W2211"/>
          <cell r="X2211"/>
          <cell r="Y2211"/>
          <cell r="Z2211"/>
          <cell r="AA2211"/>
          <cell r="AB2211"/>
          <cell r="AC2211"/>
          <cell r="AD2211"/>
        </row>
        <row r="2212">
          <cell r="P2212">
            <v>999999999</v>
          </cell>
          <cell r="Q2212"/>
          <cell r="R2212"/>
          <cell r="S2212"/>
          <cell r="T2212"/>
          <cell r="U2212"/>
          <cell r="V2212"/>
          <cell r="W2212"/>
          <cell r="X2212"/>
          <cell r="Y2212"/>
          <cell r="Z2212"/>
          <cell r="AA2212"/>
          <cell r="AB2212"/>
          <cell r="AC2212"/>
          <cell r="AD2212"/>
        </row>
        <row r="2213">
          <cell r="P2213">
            <v>999999999</v>
          </cell>
          <cell r="Q2213"/>
          <cell r="R2213"/>
          <cell r="S2213"/>
          <cell r="T2213"/>
          <cell r="U2213"/>
          <cell r="V2213"/>
          <cell r="W2213"/>
          <cell r="X2213"/>
          <cell r="Y2213"/>
          <cell r="Z2213"/>
          <cell r="AA2213"/>
          <cell r="AB2213"/>
          <cell r="AC2213"/>
          <cell r="AD2213"/>
        </row>
        <row r="2214">
          <cell r="P2214">
            <v>999999999</v>
          </cell>
          <cell r="Q2214"/>
          <cell r="R2214"/>
          <cell r="S2214"/>
          <cell r="T2214"/>
          <cell r="U2214"/>
          <cell r="V2214"/>
          <cell r="W2214"/>
          <cell r="X2214"/>
          <cell r="Y2214"/>
          <cell r="Z2214"/>
          <cell r="AA2214"/>
          <cell r="AB2214"/>
          <cell r="AC2214"/>
          <cell r="AD2214"/>
        </row>
        <row r="2215">
          <cell r="P2215">
            <v>999999999</v>
          </cell>
          <cell r="Q2215"/>
          <cell r="R2215"/>
          <cell r="S2215"/>
          <cell r="T2215"/>
          <cell r="U2215"/>
          <cell r="V2215"/>
          <cell r="W2215"/>
          <cell r="X2215"/>
          <cell r="Y2215"/>
          <cell r="Z2215"/>
          <cell r="AA2215"/>
          <cell r="AB2215"/>
          <cell r="AC2215"/>
          <cell r="AD2215"/>
        </row>
        <row r="2216">
          <cell r="P2216">
            <v>999999999</v>
          </cell>
          <cell r="Q2216"/>
          <cell r="R2216"/>
          <cell r="S2216"/>
          <cell r="T2216"/>
          <cell r="U2216"/>
          <cell r="V2216"/>
          <cell r="W2216"/>
          <cell r="X2216"/>
          <cell r="Y2216"/>
          <cell r="Z2216"/>
          <cell r="AA2216"/>
          <cell r="AB2216"/>
          <cell r="AC2216"/>
          <cell r="AD2216"/>
        </row>
        <row r="2217">
          <cell r="P2217">
            <v>999999999</v>
          </cell>
          <cell r="Q2217"/>
          <cell r="R2217"/>
          <cell r="S2217"/>
          <cell r="T2217"/>
          <cell r="U2217"/>
          <cell r="V2217"/>
          <cell r="W2217"/>
          <cell r="X2217"/>
          <cell r="Y2217"/>
          <cell r="Z2217"/>
          <cell r="AA2217"/>
          <cell r="AB2217"/>
          <cell r="AC2217"/>
          <cell r="AD2217"/>
        </row>
        <row r="2218">
          <cell r="P2218">
            <v>999999999</v>
          </cell>
          <cell r="Q2218"/>
          <cell r="R2218"/>
          <cell r="S2218"/>
          <cell r="T2218"/>
          <cell r="U2218"/>
          <cell r="V2218"/>
          <cell r="W2218"/>
          <cell r="X2218"/>
          <cell r="Y2218"/>
          <cell r="Z2218"/>
          <cell r="AA2218"/>
          <cell r="AB2218"/>
          <cell r="AC2218"/>
          <cell r="AD2218"/>
        </row>
        <row r="2219">
          <cell r="P2219">
            <v>999999999</v>
          </cell>
          <cell r="Q2219"/>
          <cell r="R2219"/>
          <cell r="S2219"/>
          <cell r="T2219"/>
          <cell r="U2219"/>
          <cell r="V2219"/>
          <cell r="W2219"/>
          <cell r="X2219"/>
          <cell r="Y2219"/>
          <cell r="Z2219"/>
          <cell r="AA2219"/>
          <cell r="AB2219"/>
          <cell r="AC2219"/>
          <cell r="AD2219"/>
        </row>
        <row r="2220">
          <cell r="P2220">
            <v>999999999</v>
          </cell>
          <cell r="Q2220"/>
          <cell r="R2220"/>
          <cell r="S2220"/>
          <cell r="T2220"/>
          <cell r="U2220"/>
          <cell r="V2220"/>
          <cell r="W2220"/>
          <cell r="X2220"/>
          <cell r="Y2220"/>
          <cell r="Z2220"/>
          <cell r="AA2220"/>
          <cell r="AB2220"/>
          <cell r="AC2220"/>
          <cell r="AD2220"/>
        </row>
        <row r="2221">
          <cell r="P2221">
            <v>999999999</v>
          </cell>
          <cell r="Q2221"/>
          <cell r="R2221"/>
          <cell r="S2221"/>
          <cell r="T2221"/>
          <cell r="U2221"/>
          <cell r="V2221"/>
          <cell r="W2221"/>
          <cell r="X2221"/>
          <cell r="Y2221"/>
          <cell r="Z2221"/>
          <cell r="AA2221"/>
          <cell r="AB2221"/>
          <cell r="AC2221"/>
          <cell r="AD2221"/>
        </row>
        <row r="2222">
          <cell r="P2222">
            <v>999999999</v>
          </cell>
          <cell r="Q2222"/>
          <cell r="R2222"/>
          <cell r="S2222"/>
          <cell r="T2222"/>
          <cell r="U2222"/>
          <cell r="V2222"/>
          <cell r="W2222"/>
          <cell r="X2222"/>
          <cell r="Y2222"/>
          <cell r="Z2222"/>
          <cell r="AA2222"/>
          <cell r="AB2222"/>
          <cell r="AC2222"/>
          <cell r="AD2222"/>
        </row>
        <row r="2223">
          <cell r="P2223">
            <v>999999999</v>
          </cell>
          <cell r="Q2223"/>
          <cell r="R2223"/>
          <cell r="S2223"/>
          <cell r="T2223"/>
          <cell r="U2223"/>
          <cell r="V2223"/>
          <cell r="W2223"/>
          <cell r="X2223"/>
          <cell r="Y2223"/>
          <cell r="Z2223"/>
          <cell r="AA2223"/>
          <cell r="AB2223"/>
          <cell r="AC2223"/>
          <cell r="AD2223"/>
        </row>
        <row r="2224">
          <cell r="P2224">
            <v>999999999</v>
          </cell>
          <cell r="Q2224"/>
          <cell r="R2224"/>
          <cell r="S2224"/>
          <cell r="T2224"/>
          <cell r="U2224"/>
          <cell r="V2224"/>
          <cell r="W2224"/>
          <cell r="X2224"/>
          <cell r="Y2224"/>
          <cell r="Z2224"/>
          <cell r="AA2224"/>
          <cell r="AB2224"/>
          <cell r="AC2224"/>
          <cell r="AD2224"/>
        </row>
        <row r="2225">
          <cell r="P2225">
            <v>999999999</v>
          </cell>
          <cell r="Q2225"/>
          <cell r="R2225"/>
          <cell r="S2225"/>
          <cell r="T2225"/>
          <cell r="U2225"/>
          <cell r="V2225"/>
          <cell r="W2225"/>
          <cell r="X2225"/>
          <cell r="Y2225"/>
          <cell r="Z2225"/>
          <cell r="AA2225"/>
          <cell r="AB2225"/>
          <cell r="AC2225"/>
          <cell r="AD2225"/>
        </row>
        <row r="2226">
          <cell r="P2226">
            <v>999999999</v>
          </cell>
          <cell r="Q2226"/>
          <cell r="R2226"/>
          <cell r="S2226"/>
          <cell r="T2226"/>
          <cell r="U2226"/>
          <cell r="V2226"/>
          <cell r="W2226"/>
          <cell r="X2226"/>
          <cell r="Y2226"/>
          <cell r="Z2226"/>
          <cell r="AA2226"/>
          <cell r="AB2226"/>
          <cell r="AC2226"/>
          <cell r="AD2226"/>
        </row>
        <row r="2227">
          <cell r="P2227">
            <v>999999999</v>
          </cell>
          <cell r="Q2227"/>
          <cell r="R2227"/>
          <cell r="S2227"/>
          <cell r="T2227"/>
          <cell r="U2227"/>
          <cell r="V2227"/>
          <cell r="W2227"/>
          <cell r="X2227"/>
          <cell r="Y2227"/>
          <cell r="Z2227"/>
          <cell r="AA2227"/>
          <cell r="AB2227"/>
          <cell r="AC2227"/>
          <cell r="AD2227"/>
        </row>
        <row r="2228">
          <cell r="P2228">
            <v>999999999</v>
          </cell>
          <cell r="Q2228"/>
          <cell r="R2228"/>
          <cell r="S2228"/>
          <cell r="T2228"/>
          <cell r="U2228"/>
          <cell r="V2228"/>
          <cell r="W2228"/>
          <cell r="X2228"/>
          <cell r="Y2228"/>
          <cell r="Z2228"/>
          <cell r="AA2228"/>
          <cell r="AB2228"/>
          <cell r="AC2228"/>
          <cell r="AD2228"/>
        </row>
        <row r="2229">
          <cell r="P2229">
            <v>999999999</v>
          </cell>
          <cell r="Q2229"/>
          <cell r="R2229"/>
          <cell r="S2229"/>
          <cell r="T2229"/>
          <cell r="U2229"/>
          <cell r="V2229"/>
          <cell r="W2229"/>
          <cell r="X2229"/>
          <cell r="Y2229"/>
          <cell r="Z2229"/>
          <cell r="AA2229"/>
          <cell r="AB2229"/>
          <cell r="AC2229"/>
          <cell r="AD2229"/>
        </row>
        <row r="2230">
          <cell r="P2230">
            <v>999999999</v>
          </cell>
          <cell r="Q2230"/>
          <cell r="R2230"/>
          <cell r="S2230"/>
          <cell r="T2230"/>
          <cell r="U2230"/>
          <cell r="V2230"/>
          <cell r="W2230"/>
          <cell r="X2230"/>
          <cell r="Y2230"/>
          <cell r="Z2230"/>
          <cell r="AA2230"/>
          <cell r="AB2230"/>
          <cell r="AC2230"/>
          <cell r="AD2230"/>
        </row>
        <row r="2231">
          <cell r="P2231">
            <v>999999999</v>
          </cell>
          <cell r="Q2231"/>
          <cell r="R2231"/>
          <cell r="S2231"/>
          <cell r="T2231"/>
          <cell r="U2231"/>
          <cell r="V2231"/>
          <cell r="W2231"/>
          <cell r="X2231"/>
          <cell r="Y2231"/>
          <cell r="Z2231"/>
          <cell r="AA2231"/>
          <cell r="AB2231"/>
          <cell r="AC2231"/>
          <cell r="AD2231"/>
        </row>
        <row r="2232">
          <cell r="P2232">
            <v>999999999</v>
          </cell>
          <cell r="Q2232"/>
          <cell r="R2232"/>
          <cell r="S2232"/>
          <cell r="T2232"/>
          <cell r="U2232"/>
          <cell r="V2232"/>
          <cell r="W2232"/>
          <cell r="X2232"/>
          <cell r="Y2232"/>
          <cell r="Z2232"/>
          <cell r="AA2232"/>
          <cell r="AB2232"/>
          <cell r="AC2232"/>
          <cell r="AD2232"/>
        </row>
        <row r="2233">
          <cell r="P2233">
            <v>999999999</v>
          </cell>
          <cell r="Q2233"/>
          <cell r="R2233"/>
          <cell r="S2233"/>
          <cell r="T2233"/>
          <cell r="U2233"/>
          <cell r="V2233"/>
          <cell r="W2233"/>
          <cell r="X2233"/>
          <cell r="Y2233"/>
          <cell r="Z2233"/>
          <cell r="AA2233"/>
          <cell r="AB2233"/>
          <cell r="AC2233"/>
          <cell r="AD2233"/>
        </row>
        <row r="2234">
          <cell r="P2234">
            <v>999999999</v>
          </cell>
          <cell r="Q2234"/>
          <cell r="R2234"/>
          <cell r="S2234"/>
          <cell r="T2234"/>
          <cell r="U2234"/>
          <cell r="V2234"/>
          <cell r="W2234"/>
          <cell r="X2234"/>
          <cell r="Y2234"/>
          <cell r="Z2234"/>
          <cell r="AA2234"/>
          <cell r="AB2234"/>
          <cell r="AC2234"/>
          <cell r="AD2234"/>
        </row>
        <row r="2235">
          <cell r="P2235">
            <v>999999999</v>
          </cell>
          <cell r="Q2235"/>
          <cell r="R2235"/>
          <cell r="S2235"/>
          <cell r="T2235"/>
          <cell r="U2235"/>
          <cell r="V2235"/>
          <cell r="W2235"/>
          <cell r="X2235"/>
          <cell r="Y2235"/>
          <cell r="Z2235"/>
          <cell r="AA2235"/>
          <cell r="AB2235"/>
          <cell r="AC2235"/>
          <cell r="AD2235"/>
        </row>
        <row r="2236">
          <cell r="P2236">
            <v>999999999</v>
          </cell>
          <cell r="Q2236"/>
          <cell r="R2236"/>
          <cell r="S2236"/>
          <cell r="T2236"/>
          <cell r="U2236"/>
          <cell r="V2236"/>
          <cell r="W2236"/>
          <cell r="X2236"/>
          <cell r="Y2236"/>
          <cell r="Z2236"/>
          <cell r="AA2236"/>
          <cell r="AB2236"/>
          <cell r="AC2236"/>
          <cell r="AD2236"/>
        </row>
        <row r="2237">
          <cell r="P2237">
            <v>999999999</v>
          </cell>
          <cell r="Q2237"/>
          <cell r="R2237"/>
          <cell r="S2237"/>
          <cell r="T2237"/>
          <cell r="U2237"/>
          <cell r="V2237"/>
          <cell r="W2237"/>
          <cell r="X2237"/>
          <cell r="Y2237"/>
          <cell r="Z2237"/>
          <cell r="AA2237"/>
          <cell r="AB2237"/>
          <cell r="AC2237"/>
          <cell r="AD2237"/>
        </row>
        <row r="2238">
          <cell r="P2238">
            <v>999999999</v>
          </cell>
          <cell r="Q2238"/>
          <cell r="R2238"/>
          <cell r="S2238"/>
          <cell r="T2238"/>
          <cell r="U2238"/>
          <cell r="V2238"/>
          <cell r="W2238"/>
          <cell r="X2238"/>
          <cell r="Y2238"/>
          <cell r="Z2238"/>
          <cell r="AA2238"/>
          <cell r="AB2238"/>
          <cell r="AC2238"/>
          <cell r="AD2238"/>
        </row>
        <row r="2239">
          <cell r="P2239">
            <v>999999999</v>
          </cell>
          <cell r="Q2239"/>
          <cell r="R2239"/>
          <cell r="S2239"/>
          <cell r="T2239"/>
          <cell r="U2239"/>
          <cell r="V2239"/>
          <cell r="W2239"/>
          <cell r="X2239"/>
          <cell r="Y2239"/>
          <cell r="Z2239"/>
          <cell r="AA2239"/>
          <cell r="AB2239"/>
          <cell r="AC2239"/>
          <cell r="AD2239"/>
        </row>
        <row r="2240">
          <cell r="P2240">
            <v>999999999</v>
          </cell>
          <cell r="Q2240"/>
          <cell r="R2240"/>
          <cell r="S2240"/>
          <cell r="T2240"/>
          <cell r="U2240"/>
          <cell r="V2240"/>
          <cell r="W2240"/>
          <cell r="X2240"/>
          <cell r="Y2240"/>
          <cell r="Z2240"/>
          <cell r="AA2240"/>
          <cell r="AB2240"/>
          <cell r="AC2240"/>
          <cell r="AD2240"/>
        </row>
        <row r="2241">
          <cell r="P2241">
            <v>999999999</v>
          </cell>
          <cell r="Q2241"/>
          <cell r="R2241"/>
          <cell r="S2241"/>
          <cell r="T2241"/>
          <cell r="U2241"/>
          <cell r="V2241"/>
          <cell r="W2241"/>
          <cell r="X2241"/>
          <cell r="Y2241"/>
          <cell r="Z2241"/>
          <cell r="AA2241"/>
          <cell r="AB2241"/>
          <cell r="AC2241"/>
          <cell r="AD2241"/>
        </row>
        <row r="2242">
          <cell r="P2242">
            <v>999999999</v>
          </cell>
          <cell r="Q2242"/>
          <cell r="R2242"/>
          <cell r="S2242"/>
          <cell r="T2242"/>
          <cell r="U2242"/>
          <cell r="V2242"/>
          <cell r="W2242"/>
          <cell r="X2242"/>
          <cell r="Y2242"/>
          <cell r="Z2242"/>
          <cell r="AA2242"/>
          <cell r="AB2242"/>
          <cell r="AC2242"/>
          <cell r="AD2242"/>
        </row>
        <row r="2243">
          <cell r="P2243">
            <v>999999999</v>
          </cell>
          <cell r="Q2243"/>
          <cell r="R2243"/>
          <cell r="S2243"/>
          <cell r="T2243"/>
          <cell r="U2243"/>
          <cell r="V2243"/>
          <cell r="W2243"/>
          <cell r="X2243"/>
          <cell r="Y2243"/>
          <cell r="Z2243"/>
          <cell r="AA2243"/>
          <cell r="AB2243"/>
          <cell r="AC2243"/>
          <cell r="AD2243"/>
        </row>
        <row r="2244">
          <cell r="P2244">
            <v>999999999</v>
          </cell>
          <cell r="Q2244"/>
          <cell r="R2244"/>
          <cell r="S2244"/>
          <cell r="T2244"/>
          <cell r="U2244"/>
          <cell r="V2244"/>
          <cell r="W2244"/>
          <cell r="X2244"/>
          <cell r="Y2244"/>
          <cell r="Z2244"/>
          <cell r="AA2244"/>
          <cell r="AB2244"/>
          <cell r="AC2244"/>
          <cell r="AD2244"/>
        </row>
        <row r="2245">
          <cell r="P2245">
            <v>999999999</v>
          </cell>
          <cell r="Q2245"/>
          <cell r="R2245"/>
          <cell r="S2245"/>
          <cell r="T2245"/>
          <cell r="U2245"/>
          <cell r="V2245"/>
          <cell r="W2245"/>
          <cell r="X2245"/>
          <cell r="Y2245"/>
          <cell r="Z2245"/>
          <cell r="AA2245"/>
          <cell r="AB2245"/>
          <cell r="AC2245"/>
          <cell r="AD2245"/>
        </row>
        <row r="2246">
          <cell r="P2246">
            <v>999999999</v>
          </cell>
          <cell r="Q2246"/>
          <cell r="R2246"/>
          <cell r="S2246"/>
          <cell r="T2246"/>
          <cell r="U2246"/>
          <cell r="V2246"/>
          <cell r="W2246"/>
          <cell r="X2246"/>
          <cell r="Y2246"/>
          <cell r="Z2246"/>
          <cell r="AA2246"/>
          <cell r="AB2246"/>
          <cell r="AC2246"/>
          <cell r="AD2246"/>
        </row>
        <row r="2247">
          <cell r="P2247">
            <v>999999999</v>
          </cell>
          <cell r="Q2247"/>
          <cell r="R2247"/>
          <cell r="S2247"/>
          <cell r="T2247"/>
          <cell r="U2247"/>
          <cell r="V2247"/>
          <cell r="W2247"/>
          <cell r="X2247"/>
          <cell r="Y2247"/>
          <cell r="Z2247"/>
          <cell r="AA2247"/>
          <cell r="AB2247"/>
          <cell r="AC2247"/>
          <cell r="AD2247"/>
        </row>
        <row r="2248">
          <cell r="P2248">
            <v>999999999</v>
          </cell>
          <cell r="Q2248"/>
          <cell r="R2248"/>
          <cell r="S2248"/>
          <cell r="T2248"/>
          <cell r="U2248"/>
          <cell r="V2248"/>
          <cell r="W2248"/>
          <cell r="X2248"/>
          <cell r="Y2248"/>
          <cell r="Z2248"/>
          <cell r="AA2248"/>
          <cell r="AB2248"/>
          <cell r="AC2248"/>
          <cell r="AD2248"/>
        </row>
        <row r="2249">
          <cell r="P2249">
            <v>999999999</v>
          </cell>
          <cell r="Q2249"/>
          <cell r="R2249"/>
          <cell r="S2249"/>
          <cell r="T2249"/>
          <cell r="U2249"/>
          <cell r="V2249"/>
          <cell r="W2249"/>
          <cell r="X2249"/>
          <cell r="Y2249"/>
          <cell r="Z2249"/>
          <cell r="AA2249"/>
          <cell r="AB2249"/>
          <cell r="AC2249"/>
          <cell r="AD2249"/>
        </row>
        <row r="2250">
          <cell r="P2250">
            <v>999999999</v>
          </cell>
          <cell r="Q2250"/>
          <cell r="R2250"/>
          <cell r="S2250"/>
          <cell r="T2250"/>
          <cell r="U2250"/>
          <cell r="V2250"/>
          <cell r="W2250"/>
          <cell r="X2250"/>
          <cell r="Y2250"/>
          <cell r="Z2250"/>
          <cell r="AA2250"/>
          <cell r="AB2250"/>
          <cell r="AC2250"/>
          <cell r="AD2250"/>
        </row>
        <row r="2251">
          <cell r="P2251">
            <v>999999999</v>
          </cell>
          <cell r="Q2251"/>
          <cell r="R2251"/>
          <cell r="S2251"/>
          <cell r="T2251"/>
          <cell r="U2251"/>
          <cell r="V2251"/>
          <cell r="W2251"/>
          <cell r="X2251"/>
          <cell r="Y2251"/>
          <cell r="Z2251"/>
          <cell r="AA2251"/>
          <cell r="AB2251"/>
          <cell r="AC2251"/>
          <cell r="AD2251"/>
        </row>
        <row r="2252">
          <cell r="P2252">
            <v>999999999</v>
          </cell>
          <cell r="Q2252"/>
          <cell r="R2252"/>
          <cell r="S2252"/>
          <cell r="T2252"/>
          <cell r="U2252"/>
          <cell r="V2252"/>
          <cell r="W2252"/>
          <cell r="X2252"/>
          <cell r="Y2252"/>
          <cell r="Z2252"/>
          <cell r="AA2252"/>
          <cell r="AB2252"/>
          <cell r="AC2252"/>
          <cell r="AD2252"/>
        </row>
        <row r="2253">
          <cell r="P2253">
            <v>999999999</v>
          </cell>
          <cell r="Q2253"/>
          <cell r="R2253"/>
          <cell r="S2253"/>
          <cell r="T2253"/>
          <cell r="U2253"/>
          <cell r="V2253"/>
          <cell r="W2253"/>
          <cell r="X2253"/>
          <cell r="Y2253"/>
          <cell r="Z2253"/>
          <cell r="AA2253"/>
          <cell r="AB2253"/>
          <cell r="AC2253"/>
          <cell r="AD2253"/>
        </row>
        <row r="2254">
          <cell r="P2254">
            <v>999999999</v>
          </cell>
          <cell r="Q2254"/>
          <cell r="R2254"/>
          <cell r="S2254"/>
          <cell r="T2254"/>
          <cell r="U2254"/>
          <cell r="V2254"/>
          <cell r="W2254"/>
          <cell r="X2254"/>
          <cell r="Y2254"/>
          <cell r="Z2254"/>
          <cell r="AA2254"/>
          <cell r="AB2254"/>
          <cell r="AC2254"/>
          <cell r="AD2254"/>
        </row>
        <row r="2255">
          <cell r="P2255">
            <v>999999999</v>
          </cell>
          <cell r="Q2255"/>
          <cell r="R2255"/>
          <cell r="S2255"/>
          <cell r="T2255"/>
          <cell r="U2255"/>
          <cell r="V2255"/>
          <cell r="W2255"/>
          <cell r="X2255"/>
          <cell r="Y2255"/>
          <cell r="Z2255"/>
          <cell r="AA2255"/>
          <cell r="AB2255"/>
          <cell r="AC2255"/>
          <cell r="AD2255"/>
        </row>
        <row r="2256">
          <cell r="P2256">
            <v>999999999</v>
          </cell>
          <cell r="Q2256"/>
          <cell r="R2256"/>
          <cell r="S2256"/>
          <cell r="T2256"/>
          <cell r="U2256"/>
          <cell r="V2256"/>
          <cell r="W2256"/>
          <cell r="X2256"/>
          <cell r="Y2256"/>
          <cell r="Z2256"/>
          <cell r="AA2256"/>
          <cell r="AB2256"/>
          <cell r="AC2256"/>
          <cell r="AD2256"/>
        </row>
        <row r="2257">
          <cell r="P2257">
            <v>999999999</v>
          </cell>
          <cell r="Q2257"/>
          <cell r="R2257"/>
          <cell r="S2257"/>
          <cell r="T2257"/>
          <cell r="U2257"/>
          <cell r="V2257"/>
          <cell r="W2257"/>
          <cell r="X2257"/>
          <cell r="Y2257"/>
          <cell r="Z2257"/>
          <cell r="AA2257"/>
          <cell r="AB2257"/>
          <cell r="AC2257"/>
          <cell r="AD2257"/>
        </row>
        <row r="2258">
          <cell r="P2258">
            <v>999999999</v>
          </cell>
          <cell r="Q2258"/>
          <cell r="R2258"/>
          <cell r="S2258"/>
          <cell r="T2258"/>
          <cell r="U2258"/>
          <cell r="V2258"/>
          <cell r="W2258"/>
          <cell r="X2258"/>
          <cell r="Y2258"/>
          <cell r="Z2258"/>
          <cell r="AA2258"/>
          <cell r="AB2258"/>
          <cell r="AC2258"/>
          <cell r="AD2258"/>
        </row>
        <row r="2259">
          <cell r="P2259">
            <v>999999999</v>
          </cell>
          <cell r="Q2259"/>
          <cell r="R2259"/>
          <cell r="S2259"/>
          <cell r="T2259"/>
          <cell r="U2259"/>
          <cell r="V2259"/>
          <cell r="W2259"/>
          <cell r="X2259"/>
          <cell r="Y2259"/>
          <cell r="Z2259"/>
          <cell r="AA2259"/>
          <cell r="AB2259"/>
          <cell r="AC2259"/>
          <cell r="AD2259"/>
        </row>
        <row r="2260">
          <cell r="P2260">
            <v>999999999</v>
          </cell>
          <cell r="Q2260"/>
          <cell r="R2260"/>
          <cell r="S2260"/>
          <cell r="T2260"/>
          <cell r="U2260"/>
          <cell r="V2260"/>
          <cell r="W2260"/>
          <cell r="X2260"/>
          <cell r="Y2260"/>
          <cell r="Z2260"/>
          <cell r="AA2260"/>
          <cell r="AB2260"/>
          <cell r="AC2260"/>
          <cell r="AD2260"/>
        </row>
        <row r="2261">
          <cell r="P2261">
            <v>999999999</v>
          </cell>
          <cell r="Q2261"/>
          <cell r="R2261"/>
          <cell r="S2261"/>
          <cell r="T2261"/>
          <cell r="U2261"/>
          <cell r="V2261"/>
          <cell r="W2261"/>
          <cell r="X2261"/>
          <cell r="Y2261"/>
          <cell r="Z2261"/>
          <cell r="AA2261"/>
          <cell r="AB2261"/>
          <cell r="AC2261"/>
          <cell r="AD2261"/>
        </row>
        <row r="2262">
          <cell r="P2262">
            <v>999999999</v>
          </cell>
          <cell r="Q2262"/>
          <cell r="R2262"/>
          <cell r="S2262"/>
          <cell r="T2262"/>
          <cell r="U2262"/>
          <cell r="V2262"/>
          <cell r="W2262"/>
          <cell r="X2262"/>
          <cell r="Y2262"/>
          <cell r="Z2262"/>
          <cell r="AA2262"/>
          <cell r="AB2262"/>
          <cell r="AC2262"/>
          <cell r="AD2262"/>
        </row>
        <row r="2263">
          <cell r="P2263">
            <v>999999999</v>
          </cell>
          <cell r="Q2263"/>
          <cell r="R2263"/>
          <cell r="S2263"/>
          <cell r="T2263"/>
          <cell r="U2263"/>
          <cell r="V2263"/>
          <cell r="W2263"/>
          <cell r="X2263"/>
          <cell r="Y2263"/>
          <cell r="Z2263"/>
          <cell r="AA2263"/>
          <cell r="AB2263"/>
          <cell r="AC2263"/>
          <cell r="AD2263"/>
        </row>
        <row r="2264">
          <cell r="P2264">
            <v>999999999</v>
          </cell>
          <cell r="Q2264"/>
          <cell r="R2264"/>
          <cell r="S2264"/>
          <cell r="T2264"/>
          <cell r="U2264"/>
          <cell r="V2264"/>
          <cell r="W2264"/>
          <cell r="X2264"/>
          <cell r="Y2264"/>
          <cell r="Z2264"/>
          <cell r="AA2264"/>
          <cell r="AB2264"/>
          <cell r="AC2264"/>
          <cell r="AD2264"/>
        </row>
        <row r="2265">
          <cell r="P2265">
            <v>999999999</v>
          </cell>
          <cell r="Q2265"/>
          <cell r="R2265"/>
          <cell r="S2265"/>
          <cell r="T2265"/>
          <cell r="U2265"/>
          <cell r="V2265"/>
          <cell r="W2265"/>
          <cell r="X2265"/>
          <cell r="Y2265"/>
          <cell r="Z2265"/>
          <cell r="AA2265"/>
          <cell r="AB2265"/>
          <cell r="AC2265"/>
          <cell r="AD2265"/>
        </row>
        <row r="2266">
          <cell r="P2266">
            <v>999999999</v>
          </cell>
          <cell r="Q2266"/>
          <cell r="R2266"/>
          <cell r="S2266"/>
          <cell r="T2266"/>
          <cell r="U2266"/>
          <cell r="V2266"/>
          <cell r="W2266"/>
          <cell r="X2266"/>
          <cell r="Y2266"/>
          <cell r="Z2266"/>
          <cell r="AA2266"/>
          <cell r="AB2266"/>
          <cell r="AC2266"/>
          <cell r="AD2266"/>
        </row>
        <row r="2267">
          <cell r="P2267">
            <v>999999999</v>
          </cell>
          <cell r="Q2267"/>
          <cell r="R2267"/>
          <cell r="S2267"/>
          <cell r="T2267"/>
          <cell r="U2267"/>
          <cell r="V2267"/>
          <cell r="W2267"/>
          <cell r="X2267"/>
          <cell r="Y2267"/>
          <cell r="Z2267"/>
          <cell r="AA2267"/>
          <cell r="AB2267"/>
          <cell r="AC2267"/>
          <cell r="AD2267"/>
        </row>
        <row r="2268">
          <cell r="P2268">
            <v>999999999</v>
          </cell>
          <cell r="Q2268"/>
          <cell r="R2268"/>
          <cell r="S2268"/>
          <cell r="T2268"/>
          <cell r="U2268"/>
          <cell r="V2268"/>
          <cell r="W2268"/>
          <cell r="X2268"/>
          <cell r="Y2268"/>
          <cell r="Z2268"/>
          <cell r="AA2268"/>
          <cell r="AB2268"/>
          <cell r="AC2268"/>
          <cell r="AD2268"/>
        </row>
        <row r="2269">
          <cell r="P2269">
            <v>999999999</v>
          </cell>
          <cell r="Q2269"/>
          <cell r="R2269"/>
          <cell r="S2269"/>
          <cell r="T2269"/>
          <cell r="U2269"/>
          <cell r="V2269"/>
          <cell r="W2269"/>
          <cell r="X2269"/>
          <cell r="Y2269"/>
          <cell r="Z2269"/>
          <cell r="AA2269"/>
          <cell r="AB2269"/>
          <cell r="AC2269"/>
          <cell r="AD2269"/>
        </row>
        <row r="2270">
          <cell r="P2270">
            <v>999999999</v>
          </cell>
          <cell r="Q2270"/>
          <cell r="R2270"/>
          <cell r="S2270"/>
          <cell r="T2270"/>
          <cell r="U2270"/>
          <cell r="V2270"/>
          <cell r="W2270"/>
          <cell r="X2270"/>
          <cell r="Y2270"/>
          <cell r="Z2270"/>
          <cell r="AA2270"/>
          <cell r="AB2270"/>
          <cell r="AC2270"/>
          <cell r="AD2270"/>
        </row>
        <row r="2271">
          <cell r="P2271">
            <v>999999999</v>
          </cell>
          <cell r="Q2271"/>
          <cell r="R2271"/>
          <cell r="S2271"/>
          <cell r="T2271"/>
          <cell r="U2271"/>
          <cell r="V2271"/>
          <cell r="W2271"/>
          <cell r="X2271"/>
          <cell r="Y2271"/>
          <cell r="Z2271"/>
          <cell r="AA2271"/>
          <cell r="AB2271"/>
          <cell r="AC2271"/>
          <cell r="AD2271"/>
        </row>
        <row r="2272">
          <cell r="P2272">
            <v>999999999</v>
          </cell>
          <cell r="Q2272"/>
          <cell r="R2272"/>
          <cell r="S2272"/>
          <cell r="T2272"/>
          <cell r="U2272"/>
          <cell r="V2272"/>
          <cell r="W2272"/>
          <cell r="X2272"/>
          <cell r="Y2272"/>
          <cell r="Z2272"/>
          <cell r="AA2272"/>
          <cell r="AB2272"/>
          <cell r="AC2272"/>
          <cell r="AD2272"/>
        </row>
        <row r="2273">
          <cell r="P2273">
            <v>999999999</v>
          </cell>
          <cell r="Q2273"/>
          <cell r="R2273"/>
          <cell r="S2273"/>
          <cell r="T2273"/>
          <cell r="U2273"/>
          <cell r="V2273"/>
          <cell r="W2273"/>
          <cell r="X2273"/>
          <cell r="Y2273"/>
          <cell r="Z2273"/>
          <cell r="AA2273"/>
          <cell r="AB2273"/>
          <cell r="AC2273"/>
          <cell r="AD2273"/>
        </row>
        <row r="2274">
          <cell r="P2274">
            <v>999999999</v>
          </cell>
          <cell r="Q2274"/>
          <cell r="R2274"/>
          <cell r="S2274"/>
          <cell r="T2274"/>
          <cell r="U2274"/>
          <cell r="V2274"/>
          <cell r="W2274"/>
          <cell r="X2274"/>
          <cell r="Y2274"/>
          <cell r="Z2274"/>
          <cell r="AA2274"/>
          <cell r="AB2274"/>
          <cell r="AC2274"/>
          <cell r="AD2274"/>
        </row>
        <row r="2275">
          <cell r="P2275">
            <v>999999999</v>
          </cell>
          <cell r="Q2275"/>
          <cell r="R2275"/>
          <cell r="S2275"/>
          <cell r="T2275"/>
          <cell r="U2275"/>
          <cell r="V2275"/>
          <cell r="W2275"/>
          <cell r="X2275"/>
          <cell r="Y2275"/>
          <cell r="Z2275"/>
          <cell r="AA2275"/>
          <cell r="AB2275"/>
          <cell r="AC2275"/>
          <cell r="AD2275"/>
        </row>
        <row r="2276">
          <cell r="P2276">
            <v>999999999</v>
          </cell>
          <cell r="Q2276"/>
          <cell r="R2276"/>
          <cell r="S2276"/>
          <cell r="T2276"/>
          <cell r="U2276"/>
          <cell r="V2276"/>
          <cell r="W2276"/>
          <cell r="X2276"/>
          <cell r="Y2276"/>
          <cell r="Z2276"/>
          <cell r="AA2276"/>
          <cell r="AB2276"/>
          <cell r="AC2276"/>
          <cell r="AD2276"/>
        </row>
        <row r="2277">
          <cell r="P2277">
            <v>999999999</v>
          </cell>
          <cell r="Q2277"/>
          <cell r="R2277"/>
          <cell r="S2277"/>
          <cell r="T2277"/>
          <cell r="U2277"/>
          <cell r="V2277"/>
          <cell r="W2277"/>
          <cell r="X2277"/>
          <cell r="Y2277"/>
          <cell r="Z2277"/>
          <cell r="AA2277"/>
          <cell r="AB2277"/>
          <cell r="AC2277"/>
          <cell r="AD2277"/>
        </row>
        <row r="2278">
          <cell r="P2278">
            <v>999999999</v>
          </cell>
          <cell r="Q2278"/>
          <cell r="R2278"/>
          <cell r="S2278"/>
          <cell r="T2278"/>
          <cell r="U2278"/>
          <cell r="V2278"/>
          <cell r="W2278"/>
          <cell r="X2278"/>
          <cell r="Y2278"/>
          <cell r="Z2278"/>
          <cell r="AA2278"/>
          <cell r="AB2278"/>
          <cell r="AC2278"/>
          <cell r="AD2278"/>
        </row>
        <row r="2279">
          <cell r="P2279">
            <v>999999999</v>
          </cell>
          <cell r="Q2279"/>
          <cell r="R2279"/>
          <cell r="S2279"/>
          <cell r="T2279"/>
          <cell r="U2279"/>
          <cell r="V2279"/>
          <cell r="W2279"/>
          <cell r="X2279"/>
          <cell r="Y2279"/>
          <cell r="Z2279"/>
          <cell r="AA2279"/>
          <cell r="AB2279"/>
          <cell r="AC2279"/>
          <cell r="AD2279"/>
        </row>
        <row r="2280">
          <cell r="P2280">
            <v>999999999</v>
          </cell>
          <cell r="Q2280"/>
          <cell r="R2280"/>
          <cell r="S2280"/>
          <cell r="T2280"/>
          <cell r="U2280"/>
          <cell r="V2280"/>
          <cell r="W2280"/>
          <cell r="X2280"/>
          <cell r="Y2280"/>
          <cell r="Z2280"/>
          <cell r="AA2280"/>
          <cell r="AB2280"/>
          <cell r="AC2280"/>
          <cell r="AD2280"/>
        </row>
        <row r="2281">
          <cell r="P2281">
            <v>999999999</v>
          </cell>
          <cell r="Q2281"/>
          <cell r="R2281"/>
          <cell r="S2281"/>
          <cell r="T2281"/>
          <cell r="U2281"/>
          <cell r="V2281"/>
          <cell r="W2281"/>
          <cell r="X2281"/>
          <cell r="Y2281"/>
          <cell r="Z2281"/>
          <cell r="AA2281"/>
          <cell r="AB2281"/>
          <cell r="AC2281"/>
          <cell r="AD2281"/>
        </row>
        <row r="2282">
          <cell r="P2282">
            <v>999999999</v>
          </cell>
          <cell r="Q2282"/>
          <cell r="R2282"/>
          <cell r="S2282"/>
          <cell r="T2282"/>
          <cell r="U2282"/>
          <cell r="V2282"/>
          <cell r="W2282"/>
          <cell r="X2282"/>
          <cell r="Y2282"/>
          <cell r="Z2282"/>
          <cell r="AA2282"/>
          <cell r="AB2282"/>
          <cell r="AC2282"/>
          <cell r="AD2282"/>
        </row>
        <row r="2283">
          <cell r="P2283">
            <v>999999999</v>
          </cell>
          <cell r="Q2283"/>
          <cell r="R2283"/>
          <cell r="S2283"/>
          <cell r="T2283"/>
          <cell r="U2283"/>
          <cell r="V2283"/>
          <cell r="W2283"/>
          <cell r="X2283"/>
          <cell r="Y2283"/>
          <cell r="Z2283"/>
          <cell r="AA2283"/>
          <cell r="AB2283"/>
          <cell r="AC2283"/>
          <cell r="AD2283"/>
        </row>
        <row r="2284">
          <cell r="P2284">
            <v>999999999</v>
          </cell>
          <cell r="Q2284"/>
          <cell r="R2284"/>
          <cell r="S2284"/>
          <cell r="T2284"/>
          <cell r="U2284"/>
          <cell r="V2284"/>
          <cell r="W2284"/>
          <cell r="X2284"/>
          <cell r="Y2284"/>
          <cell r="Z2284"/>
          <cell r="AA2284"/>
          <cell r="AB2284"/>
          <cell r="AC2284"/>
          <cell r="AD2284"/>
        </row>
        <row r="2285">
          <cell r="P2285">
            <v>999999999</v>
          </cell>
          <cell r="Q2285"/>
          <cell r="R2285"/>
          <cell r="S2285"/>
          <cell r="T2285"/>
          <cell r="U2285"/>
          <cell r="V2285"/>
          <cell r="W2285"/>
          <cell r="X2285"/>
          <cell r="Y2285"/>
          <cell r="Z2285"/>
          <cell r="AA2285"/>
          <cell r="AB2285"/>
          <cell r="AC2285"/>
          <cell r="AD2285"/>
        </row>
        <row r="2286">
          <cell r="P2286">
            <v>999999999</v>
          </cell>
          <cell r="Q2286"/>
          <cell r="R2286"/>
          <cell r="S2286"/>
          <cell r="T2286"/>
          <cell r="U2286"/>
          <cell r="V2286"/>
          <cell r="W2286"/>
          <cell r="X2286"/>
          <cell r="Y2286"/>
          <cell r="Z2286"/>
          <cell r="AA2286"/>
          <cell r="AB2286"/>
          <cell r="AC2286"/>
          <cell r="AD2286"/>
        </row>
        <row r="2287">
          <cell r="P2287">
            <v>999999999</v>
          </cell>
          <cell r="Q2287"/>
          <cell r="R2287"/>
          <cell r="S2287"/>
          <cell r="T2287"/>
          <cell r="U2287"/>
          <cell r="V2287"/>
          <cell r="W2287"/>
          <cell r="X2287"/>
          <cell r="Y2287"/>
          <cell r="Z2287"/>
          <cell r="AA2287"/>
          <cell r="AB2287"/>
          <cell r="AC2287"/>
          <cell r="AD2287"/>
        </row>
        <row r="2288">
          <cell r="P2288">
            <v>999999999</v>
          </cell>
          <cell r="Q2288"/>
          <cell r="R2288"/>
          <cell r="S2288"/>
          <cell r="T2288"/>
          <cell r="U2288"/>
          <cell r="V2288"/>
          <cell r="W2288"/>
          <cell r="X2288"/>
          <cell r="Y2288"/>
          <cell r="Z2288"/>
          <cell r="AA2288"/>
          <cell r="AB2288"/>
          <cell r="AC2288"/>
          <cell r="AD2288"/>
        </row>
        <row r="2289">
          <cell r="P2289">
            <v>999999999</v>
          </cell>
          <cell r="Q2289"/>
          <cell r="R2289"/>
          <cell r="S2289"/>
          <cell r="T2289"/>
          <cell r="U2289"/>
          <cell r="V2289"/>
          <cell r="W2289"/>
          <cell r="X2289"/>
          <cell r="Y2289"/>
          <cell r="Z2289"/>
          <cell r="AA2289"/>
          <cell r="AB2289"/>
          <cell r="AC2289"/>
          <cell r="AD2289"/>
        </row>
        <row r="2290">
          <cell r="P2290">
            <v>999999999</v>
          </cell>
          <cell r="Q2290"/>
          <cell r="R2290"/>
          <cell r="S2290"/>
          <cell r="T2290"/>
          <cell r="U2290"/>
          <cell r="V2290"/>
          <cell r="W2290"/>
          <cell r="X2290"/>
          <cell r="Y2290"/>
          <cell r="Z2290"/>
          <cell r="AA2290"/>
          <cell r="AB2290"/>
          <cell r="AC2290"/>
          <cell r="AD2290"/>
        </row>
        <row r="2291">
          <cell r="P2291">
            <v>999999999</v>
          </cell>
          <cell r="Q2291"/>
          <cell r="R2291"/>
          <cell r="S2291"/>
          <cell r="T2291"/>
          <cell r="U2291"/>
          <cell r="V2291"/>
          <cell r="W2291"/>
          <cell r="X2291"/>
          <cell r="Y2291"/>
          <cell r="Z2291"/>
          <cell r="AA2291"/>
          <cell r="AB2291"/>
          <cell r="AC2291"/>
          <cell r="AD2291"/>
        </row>
        <row r="2292">
          <cell r="P2292">
            <v>999999999</v>
          </cell>
          <cell r="Q2292"/>
          <cell r="R2292"/>
          <cell r="S2292"/>
          <cell r="T2292"/>
          <cell r="U2292"/>
          <cell r="V2292"/>
          <cell r="W2292"/>
          <cell r="X2292"/>
          <cell r="Y2292"/>
          <cell r="Z2292"/>
          <cell r="AA2292"/>
          <cell r="AB2292"/>
          <cell r="AC2292"/>
          <cell r="AD2292"/>
        </row>
        <row r="2293">
          <cell r="P2293">
            <v>999999999</v>
          </cell>
          <cell r="Q2293"/>
          <cell r="R2293"/>
          <cell r="S2293"/>
          <cell r="T2293"/>
          <cell r="U2293"/>
          <cell r="V2293"/>
          <cell r="W2293"/>
          <cell r="X2293"/>
          <cell r="Y2293"/>
          <cell r="Z2293"/>
          <cell r="AA2293"/>
          <cell r="AB2293"/>
          <cell r="AC2293"/>
          <cell r="AD2293"/>
        </row>
        <row r="2294">
          <cell r="P2294">
            <v>999999999</v>
          </cell>
          <cell r="Q2294"/>
          <cell r="R2294"/>
          <cell r="S2294"/>
          <cell r="T2294"/>
          <cell r="U2294"/>
          <cell r="V2294"/>
          <cell r="W2294"/>
          <cell r="X2294"/>
          <cell r="Y2294"/>
          <cell r="Z2294"/>
          <cell r="AA2294"/>
          <cell r="AB2294"/>
          <cell r="AC2294"/>
          <cell r="AD2294"/>
        </row>
        <row r="2295">
          <cell r="P2295">
            <v>999999999</v>
          </cell>
          <cell r="Q2295"/>
          <cell r="R2295"/>
          <cell r="S2295"/>
          <cell r="T2295"/>
          <cell r="U2295"/>
          <cell r="V2295"/>
          <cell r="W2295"/>
          <cell r="X2295"/>
          <cell r="Y2295"/>
          <cell r="Z2295"/>
          <cell r="AA2295"/>
          <cell r="AB2295"/>
          <cell r="AC2295"/>
          <cell r="AD2295"/>
        </row>
        <row r="2296">
          <cell r="P2296">
            <v>999999999</v>
          </cell>
          <cell r="Q2296"/>
          <cell r="R2296"/>
          <cell r="S2296"/>
          <cell r="T2296"/>
          <cell r="U2296"/>
          <cell r="V2296"/>
          <cell r="W2296"/>
          <cell r="X2296"/>
          <cell r="Y2296"/>
          <cell r="Z2296"/>
          <cell r="AA2296"/>
          <cell r="AB2296"/>
          <cell r="AC2296"/>
          <cell r="AD2296"/>
        </row>
        <row r="2297">
          <cell r="P2297">
            <v>999999999</v>
          </cell>
          <cell r="Q2297"/>
          <cell r="R2297"/>
          <cell r="S2297"/>
          <cell r="T2297"/>
          <cell r="U2297"/>
          <cell r="V2297"/>
          <cell r="W2297"/>
          <cell r="X2297"/>
          <cell r="Y2297"/>
          <cell r="Z2297"/>
          <cell r="AA2297"/>
          <cell r="AB2297"/>
          <cell r="AC2297"/>
          <cell r="AD2297"/>
        </row>
        <row r="2298">
          <cell r="P2298">
            <v>999999999</v>
          </cell>
          <cell r="Q2298"/>
          <cell r="R2298"/>
          <cell r="S2298"/>
          <cell r="T2298"/>
          <cell r="U2298"/>
          <cell r="V2298"/>
          <cell r="W2298"/>
          <cell r="X2298"/>
          <cell r="Y2298"/>
          <cell r="Z2298"/>
          <cell r="AA2298"/>
          <cell r="AB2298"/>
          <cell r="AC2298"/>
          <cell r="AD2298"/>
        </row>
        <row r="2299">
          <cell r="P2299">
            <v>999999999</v>
          </cell>
          <cell r="Q2299"/>
          <cell r="R2299"/>
          <cell r="S2299"/>
          <cell r="T2299"/>
          <cell r="U2299"/>
          <cell r="V2299"/>
          <cell r="W2299"/>
          <cell r="X2299"/>
          <cell r="Y2299"/>
          <cell r="Z2299"/>
          <cell r="AA2299"/>
          <cell r="AB2299"/>
          <cell r="AC2299"/>
          <cell r="AD2299"/>
        </row>
        <row r="2300">
          <cell r="P2300">
            <v>999999999</v>
          </cell>
          <cell r="Q2300"/>
          <cell r="R2300"/>
          <cell r="S2300"/>
          <cell r="T2300"/>
          <cell r="U2300"/>
          <cell r="V2300"/>
          <cell r="W2300"/>
          <cell r="X2300"/>
          <cell r="Y2300"/>
          <cell r="Z2300"/>
          <cell r="AA2300"/>
          <cell r="AB2300"/>
          <cell r="AC2300"/>
          <cell r="AD2300"/>
        </row>
        <row r="2301">
          <cell r="P2301">
            <v>999999999</v>
          </cell>
          <cell r="Q2301"/>
          <cell r="R2301"/>
          <cell r="S2301"/>
          <cell r="T2301"/>
          <cell r="U2301"/>
          <cell r="V2301"/>
          <cell r="W2301"/>
          <cell r="X2301"/>
          <cell r="Y2301"/>
          <cell r="Z2301"/>
          <cell r="AA2301"/>
          <cell r="AB2301"/>
          <cell r="AC2301"/>
          <cell r="AD2301"/>
        </row>
        <row r="2302">
          <cell r="P2302">
            <v>999999999</v>
          </cell>
          <cell r="Q2302"/>
          <cell r="R2302"/>
          <cell r="S2302"/>
          <cell r="T2302"/>
          <cell r="U2302"/>
          <cell r="V2302"/>
          <cell r="W2302"/>
          <cell r="X2302"/>
          <cell r="Y2302"/>
          <cell r="Z2302"/>
          <cell r="AA2302"/>
          <cell r="AB2302"/>
          <cell r="AC2302"/>
          <cell r="AD2302"/>
        </row>
        <row r="2303">
          <cell r="P2303">
            <v>999999999</v>
          </cell>
          <cell r="Q2303"/>
          <cell r="R2303"/>
          <cell r="S2303"/>
          <cell r="T2303"/>
          <cell r="U2303"/>
          <cell r="V2303"/>
          <cell r="W2303"/>
          <cell r="X2303"/>
          <cell r="Y2303"/>
          <cell r="Z2303"/>
          <cell r="AA2303"/>
          <cell r="AB2303"/>
          <cell r="AC2303"/>
          <cell r="AD2303"/>
        </row>
        <row r="2304">
          <cell r="P2304">
            <v>999999999</v>
          </cell>
          <cell r="Q2304"/>
          <cell r="R2304"/>
          <cell r="S2304"/>
          <cell r="T2304"/>
          <cell r="U2304"/>
          <cell r="V2304"/>
          <cell r="W2304"/>
          <cell r="X2304"/>
          <cell r="Y2304"/>
          <cell r="Z2304"/>
          <cell r="AA2304"/>
          <cell r="AB2304"/>
          <cell r="AC2304"/>
          <cell r="AD2304"/>
        </row>
        <row r="2305">
          <cell r="P2305">
            <v>999999999</v>
          </cell>
          <cell r="Q2305"/>
          <cell r="R2305"/>
          <cell r="S2305"/>
          <cell r="T2305"/>
          <cell r="U2305"/>
          <cell r="V2305"/>
          <cell r="W2305"/>
          <cell r="X2305"/>
          <cell r="Y2305"/>
          <cell r="Z2305"/>
          <cell r="AA2305"/>
          <cell r="AB2305"/>
          <cell r="AC2305"/>
          <cell r="AD2305"/>
        </row>
        <row r="2306">
          <cell r="P2306">
            <v>999999999</v>
          </cell>
          <cell r="Q2306"/>
          <cell r="R2306"/>
          <cell r="S2306"/>
          <cell r="T2306"/>
          <cell r="U2306"/>
          <cell r="V2306"/>
          <cell r="W2306"/>
          <cell r="X2306"/>
          <cell r="Y2306"/>
          <cell r="Z2306"/>
          <cell r="AA2306"/>
          <cell r="AB2306"/>
          <cell r="AC2306"/>
          <cell r="AD2306"/>
        </row>
        <row r="2307">
          <cell r="P2307">
            <v>999999999</v>
          </cell>
          <cell r="Q2307"/>
          <cell r="R2307"/>
          <cell r="S2307"/>
          <cell r="T2307"/>
          <cell r="U2307"/>
          <cell r="V2307"/>
          <cell r="W2307"/>
          <cell r="X2307"/>
          <cell r="Y2307"/>
          <cell r="Z2307"/>
          <cell r="AA2307"/>
          <cell r="AB2307"/>
          <cell r="AC2307"/>
          <cell r="AD2307"/>
        </row>
        <row r="2308">
          <cell r="P2308">
            <v>999999999</v>
          </cell>
          <cell r="Q2308"/>
          <cell r="R2308"/>
          <cell r="S2308"/>
          <cell r="T2308"/>
          <cell r="U2308"/>
          <cell r="V2308"/>
          <cell r="W2308"/>
          <cell r="X2308"/>
          <cell r="Y2308"/>
          <cell r="Z2308"/>
          <cell r="AA2308"/>
          <cell r="AB2308"/>
          <cell r="AC2308"/>
          <cell r="AD2308"/>
        </row>
        <row r="2309">
          <cell r="P2309">
            <v>999999999</v>
          </cell>
          <cell r="Q2309"/>
          <cell r="R2309"/>
          <cell r="S2309"/>
          <cell r="T2309"/>
          <cell r="U2309"/>
          <cell r="V2309"/>
          <cell r="W2309"/>
          <cell r="X2309"/>
          <cell r="Y2309"/>
          <cell r="Z2309"/>
          <cell r="AA2309"/>
          <cell r="AB2309"/>
          <cell r="AC2309"/>
          <cell r="AD2309"/>
        </row>
        <row r="2310">
          <cell r="P2310">
            <v>999999999</v>
          </cell>
          <cell r="Q2310"/>
          <cell r="R2310"/>
          <cell r="S2310"/>
          <cell r="T2310"/>
          <cell r="U2310"/>
          <cell r="V2310"/>
          <cell r="W2310"/>
          <cell r="X2310"/>
          <cell r="Y2310"/>
          <cell r="Z2310"/>
          <cell r="AA2310"/>
          <cell r="AB2310"/>
          <cell r="AC2310"/>
          <cell r="AD2310"/>
        </row>
        <row r="2311">
          <cell r="P2311">
            <v>999999999</v>
          </cell>
          <cell r="Q2311"/>
          <cell r="R2311"/>
          <cell r="S2311"/>
          <cell r="T2311"/>
          <cell r="U2311"/>
          <cell r="V2311"/>
          <cell r="W2311"/>
          <cell r="X2311"/>
          <cell r="Y2311"/>
          <cell r="Z2311"/>
          <cell r="AA2311"/>
          <cell r="AB2311"/>
          <cell r="AC2311"/>
          <cell r="AD2311"/>
        </row>
        <row r="2312">
          <cell r="P2312">
            <v>999999999</v>
          </cell>
          <cell r="Q2312"/>
          <cell r="R2312"/>
          <cell r="S2312"/>
          <cell r="T2312"/>
          <cell r="U2312"/>
          <cell r="V2312"/>
          <cell r="W2312"/>
          <cell r="X2312"/>
          <cell r="Y2312"/>
          <cell r="Z2312"/>
          <cell r="AA2312"/>
          <cell r="AB2312"/>
          <cell r="AC2312"/>
          <cell r="AD2312"/>
        </row>
        <row r="2313">
          <cell r="P2313">
            <v>999999999</v>
          </cell>
          <cell r="Q2313"/>
          <cell r="R2313"/>
          <cell r="S2313"/>
          <cell r="T2313"/>
          <cell r="U2313"/>
          <cell r="V2313"/>
          <cell r="W2313"/>
          <cell r="X2313"/>
          <cell r="Y2313"/>
          <cell r="Z2313"/>
          <cell r="AA2313"/>
          <cell r="AB2313"/>
          <cell r="AC2313"/>
          <cell r="AD2313"/>
        </row>
        <row r="2314">
          <cell r="P2314">
            <v>999999999</v>
          </cell>
          <cell r="Q2314"/>
          <cell r="R2314"/>
          <cell r="S2314"/>
          <cell r="T2314"/>
          <cell r="U2314"/>
          <cell r="V2314"/>
          <cell r="W2314"/>
          <cell r="X2314"/>
          <cell r="Y2314"/>
          <cell r="Z2314"/>
          <cell r="AA2314"/>
          <cell r="AB2314"/>
          <cell r="AC2314"/>
          <cell r="AD2314"/>
        </row>
        <row r="2315">
          <cell r="P2315">
            <v>999999999</v>
          </cell>
          <cell r="Q2315"/>
          <cell r="R2315"/>
          <cell r="S2315"/>
          <cell r="T2315"/>
          <cell r="U2315"/>
          <cell r="V2315"/>
          <cell r="W2315"/>
          <cell r="X2315"/>
          <cell r="Y2315"/>
          <cell r="Z2315"/>
          <cell r="AA2315"/>
          <cell r="AB2315"/>
          <cell r="AC2315"/>
          <cell r="AD2315"/>
        </row>
        <row r="2316">
          <cell r="P2316">
            <v>999999999</v>
          </cell>
          <cell r="Q2316"/>
          <cell r="R2316"/>
          <cell r="S2316"/>
          <cell r="T2316"/>
          <cell r="U2316"/>
          <cell r="V2316"/>
          <cell r="W2316"/>
          <cell r="X2316"/>
          <cell r="Y2316"/>
          <cell r="Z2316"/>
          <cell r="AA2316"/>
          <cell r="AB2316"/>
          <cell r="AC2316"/>
          <cell r="AD2316"/>
        </row>
        <row r="2317">
          <cell r="P2317">
            <v>999999999</v>
          </cell>
          <cell r="Q2317"/>
          <cell r="R2317"/>
          <cell r="S2317"/>
          <cell r="T2317"/>
          <cell r="U2317"/>
          <cell r="V2317"/>
          <cell r="W2317"/>
          <cell r="X2317"/>
          <cell r="Y2317"/>
          <cell r="Z2317"/>
          <cell r="AA2317"/>
          <cell r="AB2317"/>
          <cell r="AC2317"/>
          <cell r="AD2317"/>
        </row>
        <row r="2318">
          <cell r="P2318">
            <v>999999999</v>
          </cell>
          <cell r="Q2318"/>
          <cell r="R2318"/>
          <cell r="S2318"/>
          <cell r="T2318"/>
          <cell r="U2318"/>
          <cell r="V2318"/>
          <cell r="W2318"/>
          <cell r="X2318"/>
          <cell r="Y2318"/>
          <cell r="Z2318"/>
          <cell r="AA2318"/>
          <cell r="AB2318"/>
          <cell r="AC2318"/>
          <cell r="AD2318"/>
        </row>
        <row r="2319">
          <cell r="P2319">
            <v>999999999</v>
          </cell>
          <cell r="Q2319"/>
          <cell r="R2319"/>
          <cell r="S2319"/>
          <cell r="T2319"/>
          <cell r="U2319"/>
          <cell r="V2319"/>
          <cell r="W2319"/>
          <cell r="X2319"/>
          <cell r="Y2319"/>
          <cell r="Z2319"/>
          <cell r="AA2319"/>
          <cell r="AB2319"/>
          <cell r="AC2319"/>
          <cell r="AD2319"/>
        </row>
        <row r="2320">
          <cell r="P2320">
            <v>999999999</v>
          </cell>
          <cell r="Q2320"/>
          <cell r="R2320"/>
          <cell r="S2320"/>
          <cell r="T2320"/>
          <cell r="U2320"/>
          <cell r="V2320"/>
          <cell r="W2320"/>
          <cell r="X2320"/>
          <cell r="Y2320"/>
          <cell r="Z2320"/>
          <cell r="AA2320"/>
          <cell r="AB2320"/>
          <cell r="AC2320"/>
          <cell r="AD2320"/>
        </row>
        <row r="2321">
          <cell r="P2321">
            <v>999999999</v>
          </cell>
          <cell r="Q2321"/>
          <cell r="R2321"/>
          <cell r="S2321"/>
          <cell r="T2321"/>
          <cell r="U2321"/>
          <cell r="V2321"/>
          <cell r="W2321"/>
          <cell r="X2321"/>
          <cell r="Y2321"/>
          <cell r="Z2321"/>
          <cell r="AA2321"/>
          <cell r="AB2321"/>
          <cell r="AC2321"/>
          <cell r="AD2321"/>
        </row>
        <row r="2322">
          <cell r="P2322">
            <v>999999999</v>
          </cell>
          <cell r="Q2322"/>
          <cell r="R2322"/>
          <cell r="S2322"/>
          <cell r="T2322"/>
          <cell r="U2322"/>
          <cell r="V2322"/>
          <cell r="W2322"/>
          <cell r="X2322"/>
          <cell r="Y2322"/>
          <cell r="Z2322"/>
          <cell r="AA2322"/>
          <cell r="AB2322"/>
          <cell r="AC2322"/>
          <cell r="AD2322"/>
        </row>
        <row r="2323">
          <cell r="P2323">
            <v>999999999</v>
          </cell>
          <cell r="Q2323"/>
          <cell r="R2323"/>
          <cell r="S2323"/>
          <cell r="T2323"/>
          <cell r="U2323"/>
          <cell r="V2323"/>
          <cell r="W2323"/>
          <cell r="X2323"/>
          <cell r="Y2323"/>
          <cell r="Z2323"/>
          <cell r="AA2323"/>
          <cell r="AB2323"/>
          <cell r="AC2323"/>
          <cell r="AD2323"/>
        </row>
        <row r="2324">
          <cell r="P2324">
            <v>999999999</v>
          </cell>
          <cell r="Q2324"/>
          <cell r="R2324"/>
          <cell r="S2324"/>
          <cell r="T2324"/>
          <cell r="U2324"/>
          <cell r="V2324"/>
          <cell r="W2324"/>
          <cell r="X2324"/>
          <cell r="Y2324"/>
          <cell r="Z2324"/>
          <cell r="AA2324"/>
          <cell r="AB2324"/>
          <cell r="AC2324"/>
          <cell r="AD2324"/>
        </row>
        <row r="2325">
          <cell r="P2325">
            <v>999999999</v>
          </cell>
          <cell r="Q2325"/>
          <cell r="R2325"/>
          <cell r="S2325"/>
          <cell r="T2325"/>
          <cell r="U2325"/>
          <cell r="V2325"/>
          <cell r="W2325"/>
          <cell r="X2325"/>
          <cell r="Y2325"/>
          <cell r="Z2325"/>
          <cell r="AA2325"/>
          <cell r="AB2325"/>
          <cell r="AC2325"/>
          <cell r="AD2325"/>
        </row>
        <row r="2326">
          <cell r="P2326">
            <v>999999999</v>
          </cell>
          <cell r="Q2326"/>
          <cell r="R2326"/>
          <cell r="S2326"/>
          <cell r="T2326"/>
          <cell r="U2326"/>
          <cell r="V2326"/>
          <cell r="W2326"/>
          <cell r="X2326"/>
          <cell r="Y2326"/>
          <cell r="Z2326"/>
          <cell r="AA2326"/>
          <cell r="AB2326"/>
          <cell r="AC2326"/>
          <cell r="AD2326"/>
        </row>
        <row r="2327">
          <cell r="P2327">
            <v>999999999</v>
          </cell>
          <cell r="Q2327"/>
          <cell r="R2327"/>
          <cell r="S2327"/>
          <cell r="T2327"/>
          <cell r="U2327"/>
          <cell r="V2327"/>
          <cell r="W2327"/>
          <cell r="X2327"/>
          <cell r="Y2327"/>
          <cell r="Z2327"/>
          <cell r="AA2327"/>
          <cell r="AB2327"/>
          <cell r="AC2327"/>
          <cell r="AD2327"/>
        </row>
        <row r="2328">
          <cell r="P2328">
            <v>999999999</v>
          </cell>
          <cell r="Q2328"/>
          <cell r="R2328"/>
          <cell r="S2328"/>
          <cell r="T2328"/>
          <cell r="U2328"/>
          <cell r="V2328"/>
          <cell r="W2328"/>
          <cell r="X2328"/>
          <cell r="Y2328"/>
          <cell r="Z2328"/>
          <cell r="AA2328"/>
          <cell r="AB2328"/>
          <cell r="AC2328"/>
          <cell r="AD2328"/>
        </row>
        <row r="2329">
          <cell r="P2329">
            <v>999999999</v>
          </cell>
          <cell r="Q2329"/>
          <cell r="R2329"/>
          <cell r="S2329"/>
          <cell r="T2329"/>
          <cell r="U2329"/>
          <cell r="V2329"/>
          <cell r="W2329"/>
          <cell r="X2329"/>
          <cell r="Y2329"/>
          <cell r="Z2329"/>
          <cell r="AA2329"/>
          <cell r="AB2329"/>
          <cell r="AC2329"/>
          <cell r="AD2329"/>
        </row>
        <row r="2330">
          <cell r="P2330">
            <v>999999999</v>
          </cell>
          <cell r="Q2330"/>
          <cell r="R2330"/>
          <cell r="S2330"/>
          <cell r="T2330"/>
          <cell r="U2330"/>
          <cell r="V2330"/>
          <cell r="W2330"/>
          <cell r="X2330"/>
          <cell r="Y2330"/>
          <cell r="Z2330"/>
          <cell r="AA2330"/>
          <cell r="AB2330"/>
          <cell r="AC2330"/>
          <cell r="AD2330"/>
        </row>
        <row r="2331">
          <cell r="P2331">
            <v>999999999</v>
          </cell>
          <cell r="Q2331"/>
          <cell r="R2331"/>
          <cell r="S2331"/>
          <cell r="T2331"/>
          <cell r="U2331"/>
          <cell r="V2331"/>
          <cell r="W2331"/>
          <cell r="X2331"/>
          <cell r="Y2331"/>
          <cell r="Z2331"/>
          <cell r="AA2331"/>
          <cell r="AB2331"/>
          <cell r="AC2331"/>
          <cell r="AD2331"/>
        </row>
        <row r="2332">
          <cell r="P2332">
            <v>999999999</v>
          </cell>
          <cell r="Q2332"/>
          <cell r="R2332"/>
          <cell r="S2332"/>
          <cell r="T2332"/>
          <cell r="U2332"/>
          <cell r="V2332"/>
          <cell r="W2332"/>
          <cell r="X2332"/>
          <cell r="Y2332"/>
          <cell r="Z2332"/>
          <cell r="AA2332"/>
          <cell r="AB2332"/>
          <cell r="AC2332"/>
          <cell r="AD2332"/>
        </row>
        <row r="2333">
          <cell r="P2333">
            <v>999999999</v>
          </cell>
          <cell r="Q2333"/>
          <cell r="R2333"/>
          <cell r="S2333"/>
          <cell r="T2333"/>
          <cell r="U2333"/>
          <cell r="V2333"/>
          <cell r="W2333"/>
          <cell r="X2333"/>
          <cell r="Y2333"/>
          <cell r="Z2333"/>
          <cell r="AA2333"/>
          <cell r="AB2333"/>
          <cell r="AC2333"/>
          <cell r="AD2333"/>
        </row>
        <row r="2334">
          <cell r="P2334">
            <v>999999999</v>
          </cell>
          <cell r="Q2334"/>
          <cell r="R2334"/>
          <cell r="S2334"/>
          <cell r="T2334"/>
          <cell r="U2334"/>
          <cell r="V2334"/>
          <cell r="W2334"/>
          <cell r="X2334"/>
          <cell r="Y2334"/>
          <cell r="Z2334"/>
          <cell r="AA2334"/>
          <cell r="AB2334"/>
          <cell r="AC2334"/>
          <cell r="AD2334"/>
        </row>
        <row r="2335">
          <cell r="P2335">
            <v>999999999</v>
          </cell>
          <cell r="Q2335"/>
          <cell r="R2335"/>
          <cell r="S2335"/>
          <cell r="T2335"/>
          <cell r="U2335"/>
          <cell r="V2335"/>
          <cell r="W2335"/>
          <cell r="X2335"/>
          <cell r="Y2335"/>
          <cell r="Z2335"/>
          <cell r="AA2335"/>
          <cell r="AB2335"/>
          <cell r="AC2335"/>
          <cell r="AD2335"/>
        </row>
        <row r="2336">
          <cell r="P2336">
            <v>999999999</v>
          </cell>
          <cell r="Q2336"/>
          <cell r="R2336"/>
          <cell r="S2336"/>
          <cell r="T2336"/>
          <cell r="U2336"/>
          <cell r="V2336"/>
          <cell r="W2336"/>
          <cell r="X2336"/>
          <cell r="Y2336"/>
          <cell r="Z2336"/>
          <cell r="AA2336"/>
          <cell r="AB2336"/>
          <cell r="AC2336"/>
          <cell r="AD2336"/>
        </row>
        <row r="2337">
          <cell r="P2337">
            <v>999999999</v>
          </cell>
          <cell r="Q2337"/>
          <cell r="R2337"/>
          <cell r="S2337"/>
          <cell r="T2337"/>
          <cell r="U2337"/>
          <cell r="V2337"/>
          <cell r="W2337"/>
          <cell r="X2337"/>
          <cell r="Y2337"/>
          <cell r="Z2337"/>
          <cell r="AA2337"/>
          <cell r="AB2337"/>
          <cell r="AC2337"/>
          <cell r="AD2337"/>
        </row>
        <row r="2338">
          <cell r="P2338">
            <v>999999999</v>
          </cell>
          <cell r="Q2338"/>
          <cell r="R2338"/>
          <cell r="S2338"/>
          <cell r="T2338"/>
          <cell r="U2338"/>
          <cell r="V2338"/>
          <cell r="W2338"/>
          <cell r="X2338"/>
          <cell r="Y2338"/>
          <cell r="Z2338"/>
          <cell r="AA2338"/>
          <cell r="AB2338"/>
          <cell r="AC2338"/>
          <cell r="AD2338"/>
        </row>
        <row r="2339">
          <cell r="P2339">
            <v>999999999</v>
          </cell>
          <cell r="Q2339"/>
          <cell r="R2339"/>
          <cell r="S2339"/>
          <cell r="T2339"/>
          <cell r="U2339"/>
          <cell r="V2339"/>
          <cell r="W2339"/>
          <cell r="X2339"/>
          <cell r="Y2339"/>
          <cell r="Z2339"/>
          <cell r="AA2339"/>
          <cell r="AB2339"/>
          <cell r="AC2339"/>
          <cell r="AD2339"/>
        </row>
        <row r="2340">
          <cell r="P2340">
            <v>999999999</v>
          </cell>
          <cell r="Q2340"/>
          <cell r="R2340"/>
          <cell r="S2340"/>
          <cell r="T2340"/>
          <cell r="U2340"/>
          <cell r="V2340"/>
          <cell r="W2340"/>
          <cell r="X2340"/>
          <cell r="Y2340"/>
          <cell r="Z2340"/>
          <cell r="AA2340"/>
          <cell r="AB2340"/>
          <cell r="AC2340"/>
          <cell r="AD2340"/>
        </row>
        <row r="2341">
          <cell r="P2341">
            <v>999999999</v>
          </cell>
          <cell r="Q2341"/>
          <cell r="R2341"/>
          <cell r="S2341"/>
          <cell r="T2341"/>
          <cell r="U2341"/>
          <cell r="V2341"/>
          <cell r="W2341"/>
          <cell r="X2341"/>
          <cell r="Y2341"/>
          <cell r="Z2341"/>
          <cell r="AA2341"/>
          <cell r="AB2341"/>
          <cell r="AC2341"/>
          <cell r="AD2341"/>
        </row>
        <row r="2342">
          <cell r="P2342">
            <v>999999999</v>
          </cell>
          <cell r="Q2342"/>
          <cell r="R2342"/>
          <cell r="S2342"/>
          <cell r="T2342"/>
          <cell r="U2342"/>
          <cell r="V2342"/>
          <cell r="W2342"/>
          <cell r="X2342"/>
          <cell r="Y2342"/>
          <cell r="Z2342"/>
          <cell r="AA2342"/>
          <cell r="AB2342"/>
          <cell r="AC2342"/>
          <cell r="AD2342"/>
        </row>
        <row r="2343">
          <cell r="P2343">
            <v>999999999</v>
          </cell>
          <cell r="Q2343"/>
          <cell r="R2343"/>
          <cell r="S2343"/>
          <cell r="T2343"/>
          <cell r="U2343"/>
          <cell r="V2343"/>
          <cell r="W2343"/>
          <cell r="X2343"/>
          <cell r="Y2343"/>
          <cell r="Z2343"/>
          <cell r="AA2343"/>
          <cell r="AB2343"/>
          <cell r="AC2343"/>
          <cell r="AD2343"/>
        </row>
        <row r="2344">
          <cell r="P2344">
            <v>999999999</v>
          </cell>
          <cell r="Q2344"/>
          <cell r="R2344"/>
          <cell r="S2344"/>
          <cell r="T2344"/>
          <cell r="U2344"/>
          <cell r="V2344"/>
          <cell r="W2344"/>
          <cell r="X2344"/>
          <cell r="Y2344"/>
          <cell r="Z2344"/>
          <cell r="AA2344"/>
          <cell r="AB2344"/>
          <cell r="AC2344"/>
          <cell r="AD2344"/>
        </row>
        <row r="2345">
          <cell r="P2345">
            <v>999999999</v>
          </cell>
          <cell r="Q2345"/>
          <cell r="R2345"/>
          <cell r="S2345"/>
          <cell r="T2345"/>
          <cell r="U2345"/>
          <cell r="V2345"/>
          <cell r="W2345"/>
          <cell r="X2345"/>
          <cell r="Y2345"/>
          <cell r="Z2345"/>
          <cell r="AA2345"/>
          <cell r="AB2345"/>
          <cell r="AC2345"/>
          <cell r="AD2345"/>
        </row>
        <row r="2346">
          <cell r="P2346">
            <v>999999999</v>
          </cell>
          <cell r="Q2346"/>
          <cell r="R2346"/>
          <cell r="S2346"/>
          <cell r="T2346"/>
          <cell r="U2346"/>
          <cell r="V2346"/>
          <cell r="W2346"/>
          <cell r="X2346"/>
          <cell r="Y2346"/>
          <cell r="Z2346"/>
          <cell r="AA2346"/>
          <cell r="AB2346"/>
          <cell r="AC2346"/>
          <cell r="AD2346"/>
        </row>
        <row r="2347">
          <cell r="P2347">
            <v>999999999</v>
          </cell>
          <cell r="Q2347"/>
          <cell r="R2347"/>
          <cell r="S2347"/>
          <cell r="T2347"/>
          <cell r="U2347"/>
          <cell r="V2347"/>
          <cell r="W2347"/>
          <cell r="X2347"/>
          <cell r="Y2347"/>
          <cell r="Z2347"/>
          <cell r="AA2347"/>
          <cell r="AB2347"/>
          <cell r="AC2347"/>
          <cell r="AD2347"/>
        </row>
        <row r="2348">
          <cell r="P2348">
            <v>999999999</v>
          </cell>
          <cell r="Q2348"/>
          <cell r="R2348"/>
          <cell r="S2348"/>
          <cell r="T2348"/>
          <cell r="U2348"/>
          <cell r="V2348"/>
          <cell r="W2348"/>
          <cell r="X2348"/>
          <cell r="Y2348"/>
          <cell r="Z2348"/>
          <cell r="AA2348"/>
          <cell r="AB2348"/>
          <cell r="AC2348"/>
          <cell r="AD2348"/>
        </row>
        <row r="2349">
          <cell r="P2349">
            <v>999999999</v>
          </cell>
          <cell r="Q2349"/>
          <cell r="R2349"/>
          <cell r="S2349"/>
          <cell r="T2349"/>
          <cell r="U2349"/>
          <cell r="V2349"/>
          <cell r="W2349"/>
          <cell r="X2349"/>
          <cell r="Y2349"/>
          <cell r="Z2349"/>
          <cell r="AA2349"/>
          <cell r="AB2349"/>
          <cell r="AC2349"/>
          <cell r="AD2349"/>
        </row>
        <row r="2350">
          <cell r="P2350">
            <v>999999999</v>
          </cell>
          <cell r="Q2350"/>
          <cell r="R2350"/>
          <cell r="S2350"/>
          <cell r="T2350"/>
          <cell r="U2350"/>
          <cell r="V2350"/>
          <cell r="W2350"/>
          <cell r="X2350"/>
          <cell r="Y2350"/>
          <cell r="Z2350"/>
          <cell r="AA2350"/>
          <cell r="AB2350"/>
          <cell r="AC2350"/>
          <cell r="AD2350"/>
        </row>
        <row r="2351">
          <cell r="P2351">
            <v>999999999</v>
          </cell>
          <cell r="Q2351"/>
          <cell r="R2351"/>
          <cell r="S2351"/>
          <cell r="T2351"/>
          <cell r="U2351"/>
          <cell r="V2351"/>
          <cell r="W2351"/>
          <cell r="X2351"/>
          <cell r="Y2351"/>
          <cell r="Z2351"/>
          <cell r="AA2351"/>
          <cell r="AB2351"/>
          <cell r="AC2351"/>
          <cell r="AD2351"/>
        </row>
        <row r="2352">
          <cell r="P2352">
            <v>999999999</v>
          </cell>
          <cell r="Q2352"/>
          <cell r="R2352"/>
          <cell r="S2352"/>
          <cell r="T2352"/>
          <cell r="U2352"/>
          <cell r="V2352"/>
          <cell r="W2352"/>
          <cell r="X2352"/>
          <cell r="Y2352"/>
          <cell r="Z2352"/>
          <cell r="AA2352"/>
          <cell r="AB2352"/>
          <cell r="AC2352"/>
          <cell r="AD2352"/>
        </row>
        <row r="2353">
          <cell r="P2353">
            <v>999999999</v>
          </cell>
          <cell r="Q2353"/>
          <cell r="R2353"/>
          <cell r="S2353"/>
          <cell r="T2353"/>
          <cell r="U2353"/>
          <cell r="V2353"/>
          <cell r="W2353"/>
          <cell r="X2353"/>
          <cell r="Y2353"/>
          <cell r="Z2353"/>
          <cell r="AA2353"/>
          <cell r="AB2353"/>
          <cell r="AC2353"/>
          <cell r="AD2353"/>
        </row>
        <row r="2354">
          <cell r="P2354">
            <v>999999999</v>
          </cell>
          <cell r="Q2354"/>
          <cell r="R2354"/>
          <cell r="S2354"/>
          <cell r="T2354"/>
          <cell r="U2354"/>
          <cell r="V2354"/>
          <cell r="W2354"/>
          <cell r="X2354"/>
          <cell r="Y2354"/>
          <cell r="Z2354"/>
          <cell r="AA2354"/>
          <cell r="AB2354"/>
          <cell r="AC2354"/>
          <cell r="AD2354"/>
        </row>
        <row r="2355">
          <cell r="P2355">
            <v>999999999</v>
          </cell>
          <cell r="Q2355"/>
          <cell r="R2355"/>
          <cell r="S2355"/>
          <cell r="T2355"/>
          <cell r="U2355"/>
          <cell r="V2355"/>
          <cell r="W2355"/>
          <cell r="X2355"/>
          <cell r="Y2355"/>
          <cell r="Z2355"/>
          <cell r="AA2355"/>
          <cell r="AB2355"/>
          <cell r="AC2355"/>
          <cell r="AD2355"/>
        </row>
        <row r="2356">
          <cell r="P2356">
            <v>999999999</v>
          </cell>
          <cell r="Q2356"/>
          <cell r="R2356"/>
          <cell r="S2356"/>
          <cell r="T2356"/>
          <cell r="U2356"/>
          <cell r="V2356"/>
          <cell r="W2356"/>
          <cell r="X2356"/>
          <cell r="Y2356"/>
          <cell r="Z2356"/>
          <cell r="AA2356"/>
          <cell r="AB2356"/>
          <cell r="AC2356"/>
          <cell r="AD2356"/>
        </row>
        <row r="2357">
          <cell r="P2357">
            <v>999999999</v>
          </cell>
          <cell r="Q2357"/>
          <cell r="R2357"/>
          <cell r="S2357"/>
          <cell r="T2357"/>
          <cell r="U2357"/>
          <cell r="V2357"/>
          <cell r="W2357"/>
          <cell r="X2357"/>
          <cell r="Y2357"/>
          <cell r="Z2357"/>
          <cell r="AA2357"/>
          <cell r="AB2357"/>
          <cell r="AC2357"/>
          <cell r="AD2357"/>
        </row>
        <row r="2358">
          <cell r="P2358">
            <v>999999999</v>
          </cell>
          <cell r="Q2358"/>
          <cell r="R2358"/>
          <cell r="S2358"/>
          <cell r="T2358"/>
          <cell r="U2358"/>
          <cell r="V2358"/>
          <cell r="W2358"/>
          <cell r="X2358"/>
          <cell r="Y2358"/>
          <cell r="Z2358"/>
          <cell r="AA2358"/>
          <cell r="AB2358"/>
          <cell r="AC2358"/>
          <cell r="AD2358"/>
        </row>
        <row r="2359">
          <cell r="P2359">
            <v>999999999</v>
          </cell>
          <cell r="Q2359"/>
          <cell r="R2359"/>
          <cell r="S2359"/>
          <cell r="T2359"/>
          <cell r="U2359"/>
          <cell r="V2359"/>
          <cell r="W2359"/>
          <cell r="X2359"/>
          <cell r="Y2359"/>
          <cell r="Z2359"/>
          <cell r="AA2359"/>
          <cell r="AB2359"/>
          <cell r="AC2359"/>
          <cell r="AD2359"/>
        </row>
        <row r="2360">
          <cell r="P2360">
            <v>999999999</v>
          </cell>
          <cell r="Q2360"/>
          <cell r="R2360"/>
          <cell r="S2360"/>
          <cell r="T2360"/>
          <cell r="U2360"/>
          <cell r="V2360"/>
          <cell r="W2360"/>
          <cell r="X2360"/>
          <cell r="Y2360"/>
          <cell r="Z2360"/>
          <cell r="AA2360"/>
          <cell r="AB2360"/>
          <cell r="AC2360"/>
          <cell r="AD2360"/>
        </row>
        <row r="2361">
          <cell r="P2361">
            <v>999999999</v>
          </cell>
          <cell r="Q2361"/>
          <cell r="R2361"/>
          <cell r="S2361"/>
          <cell r="T2361"/>
          <cell r="U2361"/>
          <cell r="V2361"/>
          <cell r="W2361"/>
          <cell r="X2361"/>
          <cell r="Y2361"/>
          <cell r="Z2361"/>
          <cell r="AA2361"/>
          <cell r="AB2361"/>
          <cell r="AC2361"/>
          <cell r="AD2361"/>
        </row>
        <row r="2362">
          <cell r="P2362">
            <v>999999999</v>
          </cell>
          <cell r="Q2362"/>
          <cell r="R2362"/>
          <cell r="S2362"/>
          <cell r="T2362"/>
          <cell r="U2362"/>
          <cell r="V2362"/>
          <cell r="W2362"/>
          <cell r="X2362"/>
          <cell r="Y2362"/>
          <cell r="Z2362"/>
          <cell r="AA2362"/>
          <cell r="AB2362"/>
          <cell r="AC2362"/>
          <cell r="AD2362"/>
        </row>
        <row r="2363">
          <cell r="P2363">
            <v>999999999</v>
          </cell>
          <cell r="Q2363"/>
          <cell r="R2363"/>
          <cell r="S2363"/>
          <cell r="T2363"/>
          <cell r="U2363"/>
          <cell r="V2363"/>
          <cell r="W2363"/>
          <cell r="X2363"/>
          <cell r="Y2363"/>
          <cell r="Z2363"/>
          <cell r="AA2363"/>
          <cell r="AB2363"/>
          <cell r="AC2363"/>
          <cell r="AD2363"/>
        </row>
        <row r="2364">
          <cell r="P2364">
            <v>999999999</v>
          </cell>
          <cell r="Q2364"/>
          <cell r="R2364"/>
          <cell r="S2364"/>
          <cell r="T2364"/>
          <cell r="U2364"/>
          <cell r="V2364"/>
          <cell r="W2364"/>
          <cell r="X2364"/>
          <cell r="Y2364"/>
          <cell r="Z2364"/>
          <cell r="AA2364"/>
          <cell r="AB2364"/>
          <cell r="AC2364"/>
          <cell r="AD2364"/>
        </row>
        <row r="2365">
          <cell r="P2365">
            <v>999999999</v>
          </cell>
          <cell r="Q2365"/>
          <cell r="R2365"/>
          <cell r="S2365"/>
          <cell r="T2365"/>
          <cell r="U2365"/>
          <cell r="V2365"/>
          <cell r="W2365"/>
          <cell r="X2365"/>
          <cell r="Y2365"/>
          <cell r="Z2365"/>
          <cell r="AA2365"/>
          <cell r="AB2365"/>
          <cell r="AC2365"/>
          <cell r="AD2365"/>
        </row>
        <row r="2366">
          <cell r="P2366">
            <v>999999999</v>
          </cell>
          <cell r="Q2366"/>
          <cell r="R2366"/>
          <cell r="S2366"/>
          <cell r="T2366"/>
          <cell r="U2366"/>
          <cell r="V2366"/>
          <cell r="W2366"/>
          <cell r="X2366"/>
          <cell r="Y2366"/>
          <cell r="Z2366"/>
          <cell r="AA2366"/>
          <cell r="AB2366"/>
          <cell r="AC2366"/>
          <cell r="AD2366"/>
        </row>
        <row r="2367">
          <cell r="P2367">
            <v>999999999</v>
          </cell>
          <cell r="Q2367"/>
          <cell r="R2367"/>
          <cell r="S2367"/>
          <cell r="T2367"/>
          <cell r="U2367"/>
          <cell r="V2367"/>
          <cell r="W2367"/>
          <cell r="X2367"/>
          <cell r="Y2367"/>
          <cell r="Z2367"/>
          <cell r="AA2367"/>
          <cell r="AB2367"/>
          <cell r="AC2367"/>
          <cell r="AD2367"/>
        </row>
        <row r="2368">
          <cell r="P2368">
            <v>999999999</v>
          </cell>
          <cell r="Q2368"/>
          <cell r="R2368"/>
          <cell r="S2368"/>
          <cell r="T2368"/>
          <cell r="U2368"/>
          <cell r="V2368"/>
          <cell r="W2368"/>
          <cell r="X2368"/>
          <cell r="Y2368"/>
          <cell r="Z2368"/>
          <cell r="AA2368"/>
          <cell r="AB2368"/>
          <cell r="AC2368"/>
          <cell r="AD2368"/>
        </row>
        <row r="2369">
          <cell r="P2369">
            <v>999999999</v>
          </cell>
          <cell r="Q2369"/>
          <cell r="R2369"/>
          <cell r="S2369"/>
          <cell r="T2369"/>
          <cell r="U2369"/>
          <cell r="V2369"/>
          <cell r="W2369"/>
          <cell r="X2369"/>
          <cell r="Y2369"/>
          <cell r="Z2369"/>
          <cell r="AA2369"/>
          <cell r="AB2369"/>
          <cell r="AC2369"/>
          <cell r="AD2369"/>
        </row>
        <row r="2370">
          <cell r="P2370">
            <v>999999999</v>
          </cell>
          <cell r="Q2370"/>
          <cell r="R2370"/>
          <cell r="S2370"/>
          <cell r="T2370"/>
          <cell r="U2370"/>
          <cell r="V2370"/>
          <cell r="W2370"/>
          <cell r="X2370"/>
          <cell r="Y2370"/>
          <cell r="Z2370"/>
          <cell r="AA2370"/>
          <cell r="AB2370"/>
          <cell r="AC2370"/>
          <cell r="AD2370"/>
        </row>
        <row r="2371">
          <cell r="P2371">
            <v>999999999</v>
          </cell>
          <cell r="Q2371"/>
          <cell r="R2371"/>
          <cell r="S2371"/>
          <cell r="T2371"/>
          <cell r="U2371"/>
          <cell r="V2371"/>
          <cell r="W2371"/>
          <cell r="X2371"/>
          <cell r="Y2371"/>
          <cell r="Z2371"/>
          <cell r="AA2371"/>
          <cell r="AB2371"/>
          <cell r="AC2371"/>
          <cell r="AD2371"/>
        </row>
        <row r="2372">
          <cell r="P2372">
            <v>999999999</v>
          </cell>
          <cell r="Q2372"/>
          <cell r="R2372"/>
          <cell r="S2372"/>
          <cell r="T2372"/>
          <cell r="U2372"/>
          <cell r="V2372"/>
          <cell r="W2372"/>
          <cell r="X2372"/>
          <cell r="Y2372"/>
          <cell r="Z2372"/>
          <cell r="AA2372"/>
          <cell r="AB2372"/>
          <cell r="AC2372"/>
          <cell r="AD2372"/>
        </row>
        <row r="2373">
          <cell r="P2373">
            <v>999999999</v>
          </cell>
          <cell r="Q2373"/>
          <cell r="R2373"/>
          <cell r="S2373"/>
          <cell r="T2373"/>
          <cell r="U2373"/>
          <cell r="V2373"/>
          <cell r="W2373"/>
          <cell r="X2373"/>
          <cell r="Y2373"/>
          <cell r="Z2373"/>
          <cell r="AA2373"/>
          <cell r="AB2373"/>
          <cell r="AC2373"/>
          <cell r="AD2373"/>
        </row>
        <row r="2374">
          <cell r="P2374">
            <v>999999999</v>
          </cell>
          <cell r="Q2374"/>
          <cell r="R2374"/>
          <cell r="S2374"/>
          <cell r="T2374"/>
          <cell r="U2374"/>
          <cell r="V2374"/>
          <cell r="W2374"/>
          <cell r="X2374"/>
          <cell r="Y2374"/>
          <cell r="Z2374"/>
          <cell r="AA2374"/>
          <cell r="AB2374"/>
          <cell r="AC2374"/>
          <cell r="AD2374"/>
        </row>
        <row r="2375">
          <cell r="P2375">
            <v>999999999</v>
          </cell>
          <cell r="Q2375"/>
          <cell r="R2375"/>
          <cell r="S2375"/>
          <cell r="T2375"/>
          <cell r="U2375"/>
          <cell r="V2375"/>
          <cell r="W2375"/>
          <cell r="X2375"/>
          <cell r="Y2375"/>
          <cell r="Z2375"/>
          <cell r="AA2375"/>
          <cell r="AB2375"/>
          <cell r="AC2375"/>
          <cell r="AD2375"/>
        </row>
        <row r="2376">
          <cell r="P2376">
            <v>999999999</v>
          </cell>
          <cell r="Q2376"/>
          <cell r="R2376"/>
          <cell r="S2376"/>
          <cell r="T2376"/>
          <cell r="U2376"/>
          <cell r="V2376"/>
          <cell r="W2376"/>
          <cell r="X2376"/>
          <cell r="Y2376"/>
          <cell r="Z2376"/>
          <cell r="AA2376"/>
          <cell r="AB2376"/>
          <cell r="AC2376"/>
          <cell r="AD2376"/>
        </row>
        <row r="2377">
          <cell r="P2377">
            <v>999999999</v>
          </cell>
          <cell r="Q2377"/>
          <cell r="R2377"/>
          <cell r="S2377"/>
          <cell r="T2377"/>
          <cell r="U2377"/>
          <cell r="V2377"/>
          <cell r="W2377"/>
          <cell r="X2377"/>
          <cell r="Y2377"/>
          <cell r="Z2377"/>
          <cell r="AA2377"/>
          <cell r="AB2377"/>
          <cell r="AC2377"/>
          <cell r="AD2377"/>
        </row>
        <row r="2378">
          <cell r="P2378">
            <v>999999999</v>
          </cell>
          <cell r="Q2378"/>
          <cell r="R2378"/>
          <cell r="S2378"/>
          <cell r="T2378"/>
          <cell r="U2378"/>
          <cell r="V2378"/>
          <cell r="W2378"/>
          <cell r="X2378"/>
          <cell r="Y2378"/>
          <cell r="Z2378"/>
          <cell r="AA2378"/>
          <cell r="AB2378"/>
          <cell r="AC2378"/>
          <cell r="AD2378"/>
        </row>
        <row r="2379">
          <cell r="P2379">
            <v>999999999</v>
          </cell>
          <cell r="Q2379"/>
          <cell r="R2379"/>
          <cell r="S2379"/>
          <cell r="T2379"/>
          <cell r="U2379"/>
          <cell r="V2379"/>
          <cell r="W2379"/>
          <cell r="X2379"/>
          <cell r="Y2379"/>
          <cell r="Z2379"/>
          <cell r="AA2379"/>
          <cell r="AB2379"/>
          <cell r="AC2379"/>
          <cell r="AD2379"/>
        </row>
        <row r="2380">
          <cell r="P2380">
            <v>999999999</v>
          </cell>
          <cell r="Q2380"/>
          <cell r="R2380"/>
          <cell r="S2380"/>
          <cell r="T2380"/>
          <cell r="U2380"/>
          <cell r="V2380"/>
          <cell r="W2380"/>
          <cell r="X2380"/>
          <cell r="Y2380"/>
          <cell r="Z2380"/>
          <cell r="AA2380"/>
          <cell r="AB2380"/>
          <cell r="AC2380"/>
          <cell r="AD2380"/>
        </row>
        <row r="2381">
          <cell r="P2381">
            <v>999999999</v>
          </cell>
          <cell r="Q2381"/>
          <cell r="R2381"/>
          <cell r="S2381"/>
          <cell r="T2381"/>
          <cell r="U2381"/>
          <cell r="V2381"/>
          <cell r="W2381"/>
          <cell r="X2381"/>
          <cell r="Y2381"/>
          <cell r="Z2381"/>
          <cell r="AA2381"/>
          <cell r="AB2381"/>
          <cell r="AC2381"/>
          <cell r="AD2381"/>
        </row>
        <row r="2382">
          <cell r="P2382">
            <v>999999999</v>
          </cell>
          <cell r="Q2382"/>
          <cell r="R2382"/>
          <cell r="S2382"/>
          <cell r="T2382"/>
          <cell r="U2382"/>
          <cell r="V2382"/>
          <cell r="W2382"/>
          <cell r="X2382"/>
          <cell r="Y2382"/>
          <cell r="Z2382"/>
          <cell r="AA2382"/>
          <cell r="AB2382"/>
          <cell r="AC2382"/>
          <cell r="AD2382"/>
        </row>
        <row r="2383">
          <cell r="P2383">
            <v>999999999</v>
          </cell>
          <cell r="Q2383"/>
          <cell r="R2383"/>
          <cell r="S2383"/>
          <cell r="T2383"/>
          <cell r="U2383"/>
          <cell r="V2383"/>
          <cell r="W2383"/>
          <cell r="X2383"/>
          <cell r="Y2383"/>
          <cell r="Z2383"/>
          <cell r="AA2383"/>
          <cell r="AB2383"/>
          <cell r="AC2383"/>
          <cell r="AD2383"/>
        </row>
        <row r="2384">
          <cell r="P2384">
            <v>999999999</v>
          </cell>
          <cell r="Q2384"/>
          <cell r="R2384"/>
          <cell r="S2384"/>
          <cell r="T2384"/>
          <cell r="U2384"/>
          <cell r="V2384"/>
          <cell r="W2384"/>
          <cell r="X2384"/>
          <cell r="Y2384"/>
          <cell r="Z2384"/>
          <cell r="AA2384"/>
          <cell r="AB2384"/>
          <cell r="AC2384"/>
          <cell r="AD2384"/>
        </row>
        <row r="2385">
          <cell r="P2385">
            <v>999999999</v>
          </cell>
          <cell r="Q2385"/>
          <cell r="R2385"/>
          <cell r="S2385"/>
          <cell r="T2385"/>
          <cell r="U2385"/>
          <cell r="V2385"/>
          <cell r="W2385"/>
          <cell r="X2385"/>
          <cell r="Y2385"/>
          <cell r="Z2385"/>
          <cell r="AA2385"/>
          <cell r="AB2385"/>
          <cell r="AC2385"/>
          <cell r="AD2385"/>
        </row>
        <row r="2386">
          <cell r="P2386">
            <v>999999999</v>
          </cell>
          <cell r="Q2386"/>
          <cell r="R2386"/>
          <cell r="S2386"/>
          <cell r="T2386"/>
          <cell r="U2386"/>
          <cell r="V2386"/>
          <cell r="W2386"/>
          <cell r="X2386"/>
          <cell r="Y2386"/>
          <cell r="Z2386"/>
          <cell r="AA2386"/>
          <cell r="AB2386"/>
          <cell r="AC2386"/>
          <cell r="AD2386"/>
        </row>
        <row r="2387">
          <cell r="P2387">
            <v>999999999</v>
          </cell>
          <cell r="Q2387"/>
          <cell r="R2387"/>
          <cell r="S2387"/>
          <cell r="T2387"/>
          <cell r="U2387"/>
          <cell r="V2387"/>
          <cell r="W2387"/>
          <cell r="X2387"/>
          <cell r="Y2387"/>
          <cell r="Z2387"/>
          <cell r="AA2387"/>
          <cell r="AB2387"/>
          <cell r="AC2387"/>
          <cell r="AD2387"/>
        </row>
        <row r="2388">
          <cell r="P2388">
            <v>999999999</v>
          </cell>
          <cell r="Q2388"/>
          <cell r="R2388"/>
          <cell r="S2388"/>
          <cell r="T2388"/>
          <cell r="U2388"/>
          <cell r="V2388"/>
          <cell r="W2388"/>
          <cell r="X2388"/>
          <cell r="Y2388"/>
          <cell r="Z2388"/>
          <cell r="AA2388"/>
          <cell r="AB2388"/>
          <cell r="AC2388"/>
          <cell r="AD2388"/>
        </row>
        <row r="2389">
          <cell r="P2389">
            <v>999999999</v>
          </cell>
          <cell r="Q2389"/>
          <cell r="R2389"/>
          <cell r="S2389"/>
          <cell r="T2389"/>
          <cell r="U2389"/>
          <cell r="V2389"/>
          <cell r="W2389"/>
          <cell r="X2389"/>
          <cell r="Y2389"/>
          <cell r="Z2389"/>
          <cell r="AA2389"/>
          <cell r="AB2389"/>
          <cell r="AC2389"/>
          <cell r="AD2389"/>
        </row>
        <row r="2390">
          <cell r="P2390">
            <v>999999999</v>
          </cell>
          <cell r="Q2390"/>
          <cell r="R2390"/>
          <cell r="S2390"/>
          <cell r="T2390"/>
          <cell r="U2390"/>
          <cell r="V2390"/>
          <cell r="W2390"/>
          <cell r="X2390"/>
          <cell r="Y2390"/>
          <cell r="Z2390"/>
          <cell r="AA2390"/>
          <cell r="AB2390"/>
          <cell r="AC2390"/>
          <cell r="AD2390"/>
        </row>
        <row r="2391">
          <cell r="P2391">
            <v>999999999</v>
          </cell>
          <cell r="Q2391"/>
          <cell r="R2391"/>
          <cell r="S2391"/>
          <cell r="T2391"/>
          <cell r="U2391"/>
          <cell r="V2391"/>
          <cell r="W2391"/>
          <cell r="X2391"/>
          <cell r="Y2391"/>
          <cell r="Z2391"/>
          <cell r="AA2391"/>
          <cell r="AB2391"/>
          <cell r="AC2391"/>
          <cell r="AD2391"/>
        </row>
        <row r="2392">
          <cell r="P2392">
            <v>999999999</v>
          </cell>
          <cell r="Q2392"/>
          <cell r="R2392"/>
          <cell r="S2392"/>
          <cell r="T2392"/>
          <cell r="U2392"/>
          <cell r="V2392"/>
          <cell r="W2392"/>
          <cell r="X2392"/>
          <cell r="Y2392"/>
          <cell r="Z2392"/>
          <cell r="AA2392"/>
          <cell r="AB2392"/>
          <cell r="AC2392"/>
          <cell r="AD2392"/>
        </row>
        <row r="2393">
          <cell r="P2393">
            <v>999999999</v>
          </cell>
          <cell r="Q2393"/>
          <cell r="R2393"/>
          <cell r="S2393"/>
          <cell r="T2393"/>
          <cell r="U2393"/>
          <cell r="V2393"/>
          <cell r="W2393"/>
          <cell r="X2393"/>
          <cell r="Y2393"/>
          <cell r="Z2393"/>
          <cell r="AA2393"/>
          <cell r="AB2393"/>
          <cell r="AC2393"/>
          <cell r="AD2393"/>
        </row>
        <row r="2394">
          <cell r="P2394">
            <v>999999999</v>
          </cell>
          <cell r="Q2394"/>
          <cell r="R2394"/>
          <cell r="S2394"/>
          <cell r="T2394"/>
          <cell r="U2394"/>
          <cell r="V2394"/>
          <cell r="W2394"/>
          <cell r="X2394"/>
          <cell r="Y2394"/>
          <cell r="Z2394"/>
          <cell r="AA2394"/>
          <cell r="AB2394"/>
          <cell r="AC2394"/>
          <cell r="AD2394"/>
        </row>
        <row r="2395">
          <cell r="P2395">
            <v>999999999</v>
          </cell>
          <cell r="Q2395"/>
          <cell r="R2395"/>
          <cell r="S2395"/>
          <cell r="T2395"/>
          <cell r="U2395"/>
          <cell r="V2395"/>
          <cell r="W2395"/>
          <cell r="X2395"/>
          <cell r="Y2395"/>
          <cell r="Z2395"/>
          <cell r="AA2395"/>
          <cell r="AB2395"/>
          <cell r="AC2395"/>
          <cell r="AD2395"/>
        </row>
        <row r="2396">
          <cell r="P2396">
            <v>999999999</v>
          </cell>
          <cell r="Q2396"/>
          <cell r="R2396"/>
          <cell r="S2396"/>
          <cell r="T2396"/>
          <cell r="U2396"/>
          <cell r="V2396"/>
          <cell r="W2396"/>
          <cell r="X2396"/>
          <cell r="Y2396"/>
          <cell r="Z2396"/>
          <cell r="AA2396"/>
          <cell r="AB2396"/>
          <cell r="AC2396"/>
          <cell r="AD2396"/>
        </row>
        <row r="2397">
          <cell r="P2397">
            <v>999999999</v>
          </cell>
          <cell r="Q2397"/>
          <cell r="R2397"/>
          <cell r="S2397"/>
          <cell r="T2397"/>
          <cell r="U2397"/>
          <cell r="V2397"/>
          <cell r="W2397"/>
          <cell r="X2397"/>
          <cell r="Y2397"/>
          <cell r="Z2397"/>
          <cell r="AA2397"/>
          <cell r="AB2397"/>
          <cell r="AC2397"/>
          <cell r="AD2397"/>
        </row>
        <row r="2398">
          <cell r="P2398">
            <v>999999999</v>
          </cell>
          <cell r="Q2398"/>
          <cell r="R2398"/>
          <cell r="S2398"/>
          <cell r="T2398"/>
          <cell r="U2398"/>
          <cell r="V2398"/>
          <cell r="W2398"/>
          <cell r="X2398"/>
          <cell r="Y2398"/>
          <cell r="Z2398"/>
          <cell r="AA2398"/>
          <cell r="AB2398"/>
          <cell r="AC2398"/>
          <cell r="AD2398"/>
        </row>
        <row r="2399">
          <cell r="P2399">
            <v>999999999</v>
          </cell>
          <cell r="Q2399"/>
          <cell r="R2399"/>
          <cell r="S2399"/>
          <cell r="T2399"/>
          <cell r="U2399"/>
          <cell r="V2399"/>
          <cell r="W2399"/>
          <cell r="X2399"/>
          <cell r="Y2399"/>
          <cell r="Z2399"/>
          <cell r="AA2399"/>
          <cell r="AB2399"/>
          <cell r="AC2399"/>
          <cell r="AD2399"/>
        </row>
        <row r="2400">
          <cell r="P2400">
            <v>999999999</v>
          </cell>
          <cell r="Q2400"/>
          <cell r="R2400"/>
          <cell r="S2400"/>
          <cell r="T2400"/>
          <cell r="U2400"/>
          <cell r="V2400"/>
          <cell r="W2400"/>
          <cell r="X2400"/>
          <cell r="Y2400"/>
          <cell r="Z2400"/>
          <cell r="AA2400"/>
          <cell r="AB2400"/>
          <cell r="AC2400"/>
          <cell r="AD2400"/>
        </row>
        <row r="2401">
          <cell r="P2401">
            <v>999999999</v>
          </cell>
          <cell r="Q2401"/>
          <cell r="R2401"/>
          <cell r="S2401"/>
          <cell r="T2401"/>
          <cell r="U2401"/>
          <cell r="V2401"/>
          <cell r="W2401"/>
          <cell r="X2401"/>
          <cell r="Y2401"/>
          <cell r="Z2401"/>
          <cell r="AA2401"/>
          <cell r="AB2401"/>
          <cell r="AC2401"/>
          <cell r="AD2401"/>
        </row>
        <row r="2402">
          <cell r="P2402">
            <v>999999999</v>
          </cell>
          <cell r="Q2402"/>
          <cell r="R2402"/>
          <cell r="S2402"/>
          <cell r="T2402"/>
          <cell r="U2402"/>
          <cell r="V2402"/>
          <cell r="W2402"/>
          <cell r="X2402"/>
          <cell r="Y2402"/>
          <cell r="Z2402"/>
          <cell r="AA2402"/>
          <cell r="AB2402"/>
          <cell r="AC2402"/>
          <cell r="AD2402"/>
        </row>
        <row r="2403">
          <cell r="P2403">
            <v>999999999</v>
          </cell>
          <cell r="Q2403"/>
          <cell r="R2403"/>
          <cell r="S2403"/>
          <cell r="T2403"/>
          <cell r="U2403"/>
          <cell r="V2403"/>
          <cell r="W2403"/>
          <cell r="X2403"/>
          <cell r="Y2403"/>
          <cell r="Z2403"/>
          <cell r="AA2403"/>
          <cell r="AB2403"/>
          <cell r="AC2403"/>
          <cell r="AD2403"/>
        </row>
        <row r="2404">
          <cell r="P2404">
            <v>999999999</v>
          </cell>
          <cell r="Q2404"/>
          <cell r="R2404"/>
          <cell r="S2404"/>
          <cell r="T2404"/>
          <cell r="U2404"/>
          <cell r="V2404"/>
          <cell r="W2404"/>
          <cell r="X2404"/>
          <cell r="Y2404"/>
          <cell r="Z2404"/>
          <cell r="AA2404"/>
          <cell r="AB2404"/>
          <cell r="AC2404"/>
          <cell r="AD2404"/>
        </row>
        <row r="2405">
          <cell r="P2405">
            <v>999999999</v>
          </cell>
          <cell r="Q2405"/>
          <cell r="R2405"/>
          <cell r="S2405"/>
          <cell r="T2405"/>
          <cell r="U2405"/>
          <cell r="V2405"/>
          <cell r="W2405"/>
          <cell r="X2405"/>
          <cell r="Y2405"/>
          <cell r="Z2405"/>
          <cell r="AA2405"/>
          <cell r="AB2405"/>
          <cell r="AC2405"/>
          <cell r="AD2405"/>
        </row>
        <row r="2406">
          <cell r="P2406">
            <v>999999999</v>
          </cell>
          <cell r="Q2406"/>
          <cell r="R2406"/>
          <cell r="S2406"/>
          <cell r="T2406"/>
          <cell r="U2406"/>
          <cell r="V2406"/>
          <cell r="W2406"/>
          <cell r="X2406"/>
          <cell r="Y2406"/>
          <cell r="Z2406"/>
          <cell r="AA2406"/>
          <cell r="AB2406"/>
          <cell r="AC2406"/>
          <cell r="AD2406"/>
        </row>
        <row r="2407">
          <cell r="P2407">
            <v>999999999</v>
          </cell>
          <cell r="Q2407"/>
          <cell r="R2407"/>
          <cell r="S2407"/>
          <cell r="T2407"/>
          <cell r="U2407"/>
          <cell r="V2407"/>
          <cell r="W2407"/>
          <cell r="X2407"/>
          <cell r="Y2407"/>
          <cell r="Z2407"/>
          <cell r="AA2407"/>
          <cell r="AB2407"/>
          <cell r="AC2407"/>
          <cell r="AD2407"/>
        </row>
        <row r="2408">
          <cell r="P2408">
            <v>999999999</v>
          </cell>
          <cell r="Q2408"/>
          <cell r="R2408"/>
          <cell r="S2408"/>
          <cell r="T2408"/>
          <cell r="U2408"/>
          <cell r="V2408"/>
          <cell r="W2408"/>
          <cell r="X2408"/>
          <cell r="Y2408"/>
          <cell r="Z2408"/>
          <cell r="AA2408"/>
          <cell r="AB2408"/>
          <cell r="AC2408"/>
          <cell r="AD2408"/>
        </row>
        <row r="2409">
          <cell r="P2409">
            <v>999999999</v>
          </cell>
          <cell r="Q2409"/>
          <cell r="R2409"/>
          <cell r="S2409"/>
          <cell r="T2409"/>
          <cell r="U2409"/>
          <cell r="V2409"/>
          <cell r="W2409"/>
          <cell r="X2409"/>
          <cell r="Y2409"/>
          <cell r="Z2409"/>
          <cell r="AA2409"/>
          <cell r="AB2409"/>
          <cell r="AC2409"/>
          <cell r="AD2409"/>
        </row>
        <row r="2410">
          <cell r="P2410">
            <v>999999999</v>
          </cell>
          <cell r="Q2410"/>
          <cell r="R2410"/>
          <cell r="S2410"/>
          <cell r="T2410"/>
          <cell r="U2410"/>
          <cell r="V2410"/>
          <cell r="W2410"/>
          <cell r="X2410"/>
          <cell r="Y2410"/>
          <cell r="Z2410"/>
          <cell r="AA2410"/>
          <cell r="AB2410"/>
          <cell r="AC2410"/>
          <cell r="AD2410"/>
        </row>
        <row r="2411">
          <cell r="P2411">
            <v>999999999</v>
          </cell>
          <cell r="Q2411"/>
          <cell r="R2411"/>
          <cell r="S2411"/>
          <cell r="T2411"/>
          <cell r="U2411"/>
          <cell r="V2411"/>
          <cell r="W2411"/>
          <cell r="X2411"/>
          <cell r="Y2411"/>
          <cell r="Z2411"/>
          <cell r="AA2411"/>
          <cell r="AB2411"/>
          <cell r="AC2411"/>
          <cell r="AD2411"/>
        </row>
        <row r="2412">
          <cell r="P2412">
            <v>999999999</v>
          </cell>
          <cell r="Q2412"/>
          <cell r="R2412"/>
          <cell r="S2412"/>
          <cell r="T2412"/>
          <cell r="U2412"/>
          <cell r="V2412"/>
          <cell r="W2412"/>
          <cell r="X2412"/>
          <cell r="Y2412"/>
          <cell r="Z2412"/>
          <cell r="AA2412"/>
          <cell r="AB2412"/>
          <cell r="AC2412"/>
          <cell r="AD2412"/>
        </row>
        <row r="2413">
          <cell r="P2413">
            <v>999999999</v>
          </cell>
          <cell r="Q2413"/>
          <cell r="R2413"/>
          <cell r="S2413"/>
          <cell r="T2413"/>
          <cell r="U2413"/>
          <cell r="V2413"/>
          <cell r="W2413"/>
          <cell r="X2413"/>
          <cell r="Y2413"/>
          <cell r="Z2413"/>
          <cell r="AA2413"/>
          <cell r="AB2413"/>
          <cell r="AC2413"/>
          <cell r="AD2413"/>
        </row>
        <row r="2414">
          <cell r="P2414">
            <v>999999999</v>
          </cell>
          <cell r="Q2414"/>
          <cell r="R2414"/>
          <cell r="S2414"/>
          <cell r="T2414"/>
          <cell r="U2414"/>
          <cell r="V2414"/>
          <cell r="W2414"/>
          <cell r="X2414"/>
          <cell r="Y2414"/>
          <cell r="Z2414"/>
          <cell r="AA2414"/>
          <cell r="AB2414"/>
          <cell r="AC2414"/>
          <cell r="AD2414"/>
        </row>
        <row r="2415">
          <cell r="P2415">
            <v>999999999</v>
          </cell>
          <cell r="Q2415"/>
          <cell r="R2415"/>
          <cell r="S2415"/>
          <cell r="T2415"/>
          <cell r="U2415"/>
          <cell r="V2415"/>
          <cell r="W2415"/>
          <cell r="X2415"/>
          <cell r="Y2415"/>
          <cell r="Z2415"/>
          <cell r="AA2415"/>
          <cell r="AB2415"/>
          <cell r="AC2415"/>
          <cell r="AD2415"/>
        </row>
        <row r="2416">
          <cell r="P2416">
            <v>999999999</v>
          </cell>
          <cell r="Q2416"/>
          <cell r="R2416"/>
          <cell r="S2416"/>
          <cell r="T2416"/>
          <cell r="U2416"/>
          <cell r="V2416"/>
          <cell r="W2416"/>
          <cell r="X2416"/>
          <cell r="Y2416"/>
          <cell r="Z2416"/>
          <cell r="AA2416"/>
          <cell r="AB2416"/>
          <cell r="AC2416"/>
          <cell r="AD2416"/>
        </row>
        <row r="2417">
          <cell r="P2417">
            <v>999999999</v>
          </cell>
          <cell r="Q2417"/>
          <cell r="R2417"/>
          <cell r="S2417"/>
          <cell r="T2417"/>
          <cell r="U2417"/>
          <cell r="V2417"/>
          <cell r="W2417"/>
          <cell r="X2417"/>
          <cell r="Y2417"/>
          <cell r="Z2417"/>
          <cell r="AA2417"/>
          <cell r="AB2417"/>
          <cell r="AC2417"/>
          <cell r="AD2417"/>
        </row>
        <row r="2418">
          <cell r="P2418">
            <v>999999999</v>
          </cell>
          <cell r="Q2418"/>
          <cell r="R2418"/>
          <cell r="S2418"/>
          <cell r="T2418"/>
          <cell r="U2418"/>
          <cell r="V2418"/>
          <cell r="W2418"/>
          <cell r="X2418"/>
          <cell r="Y2418"/>
          <cell r="Z2418"/>
          <cell r="AA2418"/>
          <cell r="AB2418"/>
          <cell r="AC2418"/>
          <cell r="AD2418"/>
        </row>
        <row r="2419">
          <cell r="P2419">
            <v>999999999</v>
          </cell>
          <cell r="Q2419"/>
          <cell r="R2419"/>
          <cell r="S2419"/>
          <cell r="T2419"/>
          <cell r="U2419"/>
          <cell r="V2419"/>
          <cell r="W2419"/>
          <cell r="X2419"/>
          <cell r="Y2419"/>
          <cell r="Z2419"/>
          <cell r="AA2419"/>
          <cell r="AB2419"/>
          <cell r="AC2419"/>
          <cell r="AD2419"/>
        </row>
        <row r="2420">
          <cell r="P2420">
            <v>999999999</v>
          </cell>
          <cell r="Q2420"/>
          <cell r="R2420"/>
          <cell r="S2420"/>
          <cell r="T2420"/>
          <cell r="U2420"/>
          <cell r="V2420"/>
          <cell r="W2420"/>
          <cell r="X2420"/>
          <cell r="Y2420"/>
          <cell r="Z2420"/>
          <cell r="AA2420"/>
          <cell r="AB2420"/>
          <cell r="AC2420"/>
          <cell r="AD2420"/>
        </row>
        <row r="2421">
          <cell r="P2421">
            <v>999999999</v>
          </cell>
          <cell r="Q2421"/>
          <cell r="R2421"/>
          <cell r="S2421"/>
          <cell r="T2421"/>
          <cell r="U2421"/>
          <cell r="V2421"/>
          <cell r="W2421"/>
          <cell r="X2421"/>
          <cell r="Y2421"/>
          <cell r="Z2421"/>
          <cell r="AA2421"/>
          <cell r="AB2421"/>
          <cell r="AC2421"/>
          <cell r="AD2421"/>
        </row>
        <row r="2422">
          <cell r="P2422">
            <v>999999999</v>
          </cell>
          <cell r="Q2422"/>
          <cell r="R2422"/>
          <cell r="S2422"/>
          <cell r="T2422"/>
          <cell r="U2422"/>
          <cell r="V2422"/>
          <cell r="W2422"/>
          <cell r="X2422"/>
          <cell r="Y2422"/>
          <cell r="Z2422"/>
          <cell r="AA2422"/>
          <cell r="AB2422"/>
          <cell r="AC2422"/>
          <cell r="AD2422"/>
        </row>
        <row r="2423">
          <cell r="P2423">
            <v>999999999</v>
          </cell>
          <cell r="Q2423"/>
          <cell r="R2423"/>
          <cell r="S2423"/>
          <cell r="T2423"/>
          <cell r="U2423"/>
          <cell r="V2423"/>
          <cell r="W2423"/>
          <cell r="X2423"/>
          <cell r="Y2423"/>
          <cell r="Z2423"/>
          <cell r="AA2423"/>
          <cell r="AB2423"/>
          <cell r="AC2423"/>
          <cell r="AD2423"/>
        </row>
        <row r="2424">
          <cell r="P2424">
            <v>999999999</v>
          </cell>
          <cell r="Q2424"/>
          <cell r="R2424"/>
          <cell r="S2424"/>
          <cell r="T2424"/>
          <cell r="U2424"/>
          <cell r="V2424"/>
          <cell r="W2424"/>
          <cell r="X2424"/>
          <cell r="Y2424"/>
          <cell r="Z2424"/>
          <cell r="AA2424"/>
          <cell r="AB2424"/>
          <cell r="AC2424"/>
          <cell r="AD2424"/>
        </row>
        <row r="2425">
          <cell r="P2425">
            <v>999999999</v>
          </cell>
          <cell r="Q2425"/>
          <cell r="R2425"/>
          <cell r="S2425"/>
          <cell r="T2425"/>
          <cell r="U2425"/>
          <cell r="V2425"/>
          <cell r="W2425"/>
          <cell r="X2425"/>
          <cell r="Y2425"/>
          <cell r="Z2425"/>
          <cell r="AA2425"/>
          <cell r="AB2425"/>
          <cell r="AC2425"/>
          <cell r="AD2425"/>
        </row>
        <row r="2426">
          <cell r="P2426">
            <v>999999999</v>
          </cell>
          <cell r="Q2426"/>
          <cell r="R2426"/>
          <cell r="S2426"/>
          <cell r="T2426"/>
          <cell r="U2426"/>
          <cell r="V2426"/>
          <cell r="W2426"/>
          <cell r="X2426"/>
          <cell r="Y2426"/>
          <cell r="Z2426"/>
          <cell r="AA2426"/>
          <cell r="AB2426"/>
          <cell r="AC2426"/>
          <cell r="AD2426"/>
        </row>
        <row r="2427">
          <cell r="P2427">
            <v>999999999</v>
          </cell>
          <cell r="Q2427"/>
          <cell r="R2427"/>
          <cell r="S2427"/>
          <cell r="T2427"/>
          <cell r="U2427"/>
          <cell r="V2427"/>
          <cell r="W2427"/>
          <cell r="X2427"/>
          <cell r="Y2427"/>
          <cell r="Z2427"/>
          <cell r="AA2427"/>
          <cell r="AB2427"/>
          <cell r="AC2427"/>
          <cell r="AD2427"/>
        </row>
        <row r="2428">
          <cell r="P2428">
            <v>999999999</v>
          </cell>
          <cell r="Q2428"/>
          <cell r="R2428"/>
          <cell r="S2428"/>
          <cell r="T2428"/>
          <cell r="U2428"/>
          <cell r="V2428"/>
          <cell r="W2428"/>
          <cell r="X2428"/>
          <cell r="Y2428"/>
          <cell r="Z2428"/>
          <cell r="AA2428"/>
          <cell r="AB2428"/>
          <cell r="AC2428"/>
          <cell r="AD2428"/>
        </row>
        <row r="2429">
          <cell r="P2429">
            <v>999999999</v>
          </cell>
          <cell r="Q2429"/>
          <cell r="R2429"/>
          <cell r="S2429"/>
          <cell r="T2429"/>
          <cell r="U2429"/>
          <cell r="V2429"/>
          <cell r="W2429"/>
          <cell r="X2429"/>
          <cell r="Y2429"/>
          <cell r="Z2429"/>
          <cell r="AA2429"/>
          <cell r="AB2429"/>
          <cell r="AC2429"/>
          <cell r="AD2429"/>
        </row>
        <row r="2430">
          <cell r="P2430">
            <v>999999999</v>
          </cell>
          <cell r="Q2430"/>
          <cell r="R2430"/>
          <cell r="S2430"/>
          <cell r="T2430"/>
          <cell r="U2430"/>
          <cell r="V2430"/>
          <cell r="W2430"/>
          <cell r="X2430"/>
          <cell r="Y2430"/>
          <cell r="Z2430"/>
          <cell r="AA2430"/>
          <cell r="AB2430"/>
          <cell r="AC2430"/>
          <cell r="AD2430"/>
        </row>
        <row r="2431">
          <cell r="P2431">
            <v>999999999</v>
          </cell>
          <cell r="Q2431"/>
          <cell r="R2431"/>
          <cell r="S2431"/>
          <cell r="T2431"/>
          <cell r="U2431"/>
          <cell r="V2431"/>
          <cell r="W2431"/>
          <cell r="X2431"/>
          <cell r="Y2431"/>
          <cell r="Z2431"/>
          <cell r="AA2431"/>
          <cell r="AB2431"/>
          <cell r="AC2431"/>
          <cell r="AD2431"/>
        </row>
        <row r="2432">
          <cell r="P2432">
            <v>999999999</v>
          </cell>
          <cell r="Q2432"/>
          <cell r="R2432"/>
          <cell r="S2432"/>
          <cell r="T2432"/>
          <cell r="U2432"/>
          <cell r="V2432"/>
          <cell r="W2432"/>
          <cell r="X2432"/>
          <cell r="Y2432"/>
          <cell r="Z2432"/>
          <cell r="AA2432"/>
          <cell r="AB2432"/>
          <cell r="AC2432"/>
          <cell r="AD2432"/>
        </row>
        <row r="2433">
          <cell r="P2433">
            <v>999999999</v>
          </cell>
          <cell r="Q2433"/>
          <cell r="R2433"/>
          <cell r="S2433"/>
          <cell r="T2433"/>
          <cell r="U2433"/>
          <cell r="V2433"/>
          <cell r="W2433"/>
          <cell r="X2433"/>
          <cell r="Y2433"/>
          <cell r="Z2433"/>
          <cell r="AA2433"/>
          <cell r="AB2433"/>
          <cell r="AC2433"/>
          <cell r="AD2433"/>
        </row>
        <row r="2434">
          <cell r="P2434">
            <v>999999999</v>
          </cell>
          <cell r="Q2434"/>
          <cell r="R2434"/>
          <cell r="S2434"/>
          <cell r="T2434"/>
          <cell r="U2434"/>
          <cell r="V2434"/>
          <cell r="W2434"/>
          <cell r="X2434"/>
          <cell r="Y2434"/>
          <cell r="Z2434"/>
          <cell r="AA2434"/>
          <cell r="AB2434"/>
          <cell r="AC2434"/>
          <cell r="AD2434"/>
        </row>
        <row r="2435">
          <cell r="P2435">
            <v>999999999</v>
          </cell>
          <cell r="Q2435"/>
          <cell r="R2435"/>
          <cell r="S2435"/>
          <cell r="T2435"/>
          <cell r="U2435"/>
          <cell r="V2435"/>
          <cell r="W2435"/>
          <cell r="X2435"/>
          <cell r="Y2435"/>
          <cell r="Z2435"/>
          <cell r="AA2435"/>
          <cell r="AB2435"/>
          <cell r="AC2435"/>
          <cell r="AD2435"/>
        </row>
        <row r="2436">
          <cell r="P2436">
            <v>999999999</v>
          </cell>
          <cell r="Q2436"/>
          <cell r="R2436"/>
          <cell r="S2436"/>
          <cell r="T2436"/>
          <cell r="U2436"/>
          <cell r="V2436"/>
          <cell r="W2436"/>
          <cell r="X2436"/>
          <cell r="Y2436"/>
          <cell r="Z2436"/>
          <cell r="AA2436"/>
          <cell r="AB2436"/>
          <cell r="AC2436"/>
          <cell r="AD2436"/>
        </row>
        <row r="2437">
          <cell r="P2437">
            <v>999999999</v>
          </cell>
          <cell r="Q2437"/>
          <cell r="R2437"/>
          <cell r="S2437"/>
          <cell r="T2437"/>
          <cell r="U2437"/>
          <cell r="V2437"/>
          <cell r="W2437"/>
          <cell r="X2437"/>
          <cell r="Y2437"/>
          <cell r="Z2437"/>
          <cell r="AA2437"/>
          <cell r="AB2437"/>
          <cell r="AC2437"/>
          <cell r="AD2437"/>
        </row>
        <row r="2438">
          <cell r="P2438">
            <v>999999999</v>
          </cell>
          <cell r="Q2438"/>
          <cell r="R2438"/>
          <cell r="S2438"/>
          <cell r="T2438"/>
          <cell r="U2438"/>
          <cell r="V2438"/>
          <cell r="W2438"/>
          <cell r="X2438"/>
          <cell r="Y2438"/>
          <cell r="Z2438"/>
          <cell r="AA2438"/>
          <cell r="AB2438"/>
          <cell r="AC2438"/>
          <cell r="AD2438"/>
        </row>
        <row r="2439">
          <cell r="P2439">
            <v>999999999</v>
          </cell>
          <cell r="Q2439"/>
          <cell r="R2439"/>
          <cell r="S2439"/>
          <cell r="T2439"/>
          <cell r="U2439"/>
          <cell r="V2439"/>
          <cell r="W2439"/>
          <cell r="X2439"/>
          <cell r="Y2439"/>
          <cell r="Z2439"/>
          <cell r="AA2439"/>
          <cell r="AB2439"/>
          <cell r="AC2439"/>
          <cell r="AD2439"/>
        </row>
        <row r="2440">
          <cell r="P2440">
            <v>999999999</v>
          </cell>
          <cell r="Q2440"/>
          <cell r="R2440"/>
          <cell r="S2440"/>
          <cell r="T2440"/>
          <cell r="U2440"/>
          <cell r="V2440"/>
          <cell r="W2440"/>
          <cell r="X2440"/>
          <cell r="Y2440"/>
          <cell r="Z2440"/>
          <cell r="AA2440"/>
          <cell r="AB2440"/>
          <cell r="AC2440"/>
          <cell r="AD2440"/>
        </row>
        <row r="2441">
          <cell r="P2441">
            <v>999999999</v>
          </cell>
          <cell r="Q2441"/>
          <cell r="R2441"/>
          <cell r="S2441"/>
          <cell r="T2441"/>
          <cell r="U2441"/>
          <cell r="V2441"/>
          <cell r="W2441"/>
          <cell r="X2441"/>
          <cell r="Y2441"/>
          <cell r="Z2441"/>
          <cell r="AA2441"/>
          <cell r="AB2441"/>
          <cell r="AC2441"/>
          <cell r="AD2441"/>
        </row>
        <row r="2442">
          <cell r="P2442">
            <v>999999999</v>
          </cell>
          <cell r="Q2442"/>
          <cell r="R2442"/>
          <cell r="S2442"/>
          <cell r="T2442"/>
          <cell r="U2442"/>
          <cell r="V2442"/>
          <cell r="W2442"/>
          <cell r="X2442"/>
          <cell r="Y2442"/>
          <cell r="Z2442"/>
          <cell r="AA2442"/>
          <cell r="AB2442"/>
          <cell r="AC2442"/>
          <cell r="AD2442"/>
        </row>
        <row r="2443">
          <cell r="P2443">
            <v>999999999</v>
          </cell>
          <cell r="Q2443"/>
          <cell r="R2443"/>
          <cell r="S2443"/>
          <cell r="T2443"/>
          <cell r="U2443"/>
          <cell r="V2443"/>
          <cell r="W2443"/>
          <cell r="X2443"/>
          <cell r="Y2443"/>
          <cell r="Z2443"/>
          <cell r="AA2443"/>
          <cell r="AB2443"/>
          <cell r="AC2443"/>
          <cell r="AD2443"/>
        </row>
        <row r="2444">
          <cell r="P2444">
            <v>999999999</v>
          </cell>
          <cell r="Q2444"/>
          <cell r="R2444"/>
          <cell r="S2444"/>
          <cell r="T2444"/>
          <cell r="U2444"/>
          <cell r="V2444"/>
          <cell r="W2444"/>
          <cell r="X2444"/>
          <cell r="Y2444"/>
          <cell r="Z2444"/>
          <cell r="AA2444"/>
          <cell r="AB2444"/>
          <cell r="AC2444"/>
          <cell r="AD2444"/>
        </row>
        <row r="2445">
          <cell r="P2445">
            <v>999999999</v>
          </cell>
          <cell r="Q2445"/>
          <cell r="R2445"/>
          <cell r="S2445"/>
          <cell r="T2445"/>
          <cell r="U2445"/>
          <cell r="V2445"/>
          <cell r="W2445"/>
          <cell r="X2445"/>
          <cell r="Y2445"/>
          <cell r="Z2445"/>
          <cell r="AA2445"/>
          <cell r="AB2445"/>
          <cell r="AC2445"/>
          <cell r="AD2445"/>
        </row>
        <row r="2446">
          <cell r="P2446">
            <v>999999999</v>
          </cell>
          <cell r="Q2446"/>
          <cell r="R2446"/>
          <cell r="S2446"/>
          <cell r="T2446"/>
          <cell r="U2446"/>
          <cell r="V2446"/>
          <cell r="W2446"/>
          <cell r="X2446"/>
          <cell r="Y2446"/>
          <cell r="Z2446"/>
          <cell r="AA2446"/>
          <cell r="AB2446"/>
          <cell r="AC2446"/>
          <cell r="AD2446"/>
        </row>
        <row r="2447">
          <cell r="P2447">
            <v>999999999</v>
          </cell>
          <cell r="Q2447"/>
          <cell r="R2447"/>
          <cell r="S2447"/>
          <cell r="T2447"/>
          <cell r="U2447"/>
          <cell r="V2447"/>
          <cell r="W2447"/>
          <cell r="X2447"/>
          <cell r="Y2447"/>
          <cell r="Z2447"/>
          <cell r="AA2447"/>
          <cell r="AB2447"/>
          <cell r="AC2447"/>
          <cell r="AD2447"/>
        </row>
        <row r="2448">
          <cell r="P2448">
            <v>999999999</v>
          </cell>
          <cell r="Q2448"/>
          <cell r="R2448"/>
          <cell r="S2448"/>
          <cell r="T2448"/>
          <cell r="U2448"/>
          <cell r="V2448"/>
          <cell r="W2448"/>
          <cell r="X2448"/>
          <cell r="Y2448"/>
          <cell r="Z2448"/>
          <cell r="AA2448"/>
          <cell r="AB2448"/>
          <cell r="AC2448"/>
          <cell r="AD2448"/>
        </row>
        <row r="2449">
          <cell r="P2449">
            <v>999999999</v>
          </cell>
          <cell r="Q2449"/>
          <cell r="R2449"/>
          <cell r="S2449"/>
          <cell r="T2449"/>
          <cell r="U2449"/>
          <cell r="V2449"/>
          <cell r="W2449"/>
          <cell r="X2449"/>
          <cell r="Y2449"/>
          <cell r="Z2449"/>
          <cell r="AA2449"/>
          <cell r="AB2449"/>
          <cell r="AC2449"/>
          <cell r="AD2449"/>
        </row>
        <row r="2450">
          <cell r="P2450">
            <v>999999999</v>
          </cell>
          <cell r="Q2450"/>
          <cell r="R2450"/>
          <cell r="S2450"/>
          <cell r="T2450"/>
          <cell r="U2450"/>
          <cell r="V2450"/>
          <cell r="W2450"/>
          <cell r="X2450"/>
          <cell r="Y2450"/>
          <cell r="Z2450"/>
          <cell r="AA2450"/>
          <cell r="AB2450"/>
          <cell r="AC2450"/>
          <cell r="AD2450"/>
        </row>
        <row r="2451">
          <cell r="P2451">
            <v>999999999</v>
          </cell>
          <cell r="Q2451"/>
          <cell r="R2451"/>
          <cell r="S2451"/>
          <cell r="T2451"/>
          <cell r="U2451"/>
          <cell r="V2451"/>
          <cell r="W2451"/>
          <cell r="X2451"/>
          <cell r="Y2451"/>
          <cell r="Z2451"/>
          <cell r="AA2451"/>
          <cell r="AB2451"/>
          <cell r="AC2451"/>
          <cell r="AD2451"/>
        </row>
        <row r="2452">
          <cell r="P2452">
            <v>999999999</v>
          </cell>
          <cell r="Q2452"/>
          <cell r="R2452"/>
          <cell r="S2452"/>
          <cell r="T2452"/>
          <cell r="U2452"/>
          <cell r="V2452"/>
          <cell r="W2452"/>
          <cell r="X2452"/>
          <cell r="Y2452"/>
          <cell r="Z2452"/>
          <cell r="AA2452"/>
          <cell r="AB2452"/>
          <cell r="AC2452"/>
          <cell r="AD2452"/>
        </row>
        <row r="2453">
          <cell r="P2453">
            <v>999999999</v>
          </cell>
          <cell r="Q2453"/>
          <cell r="R2453"/>
          <cell r="S2453"/>
          <cell r="T2453"/>
          <cell r="U2453"/>
          <cell r="V2453"/>
          <cell r="W2453"/>
          <cell r="X2453"/>
          <cell r="Y2453"/>
          <cell r="Z2453"/>
          <cell r="AA2453"/>
          <cell r="AB2453"/>
          <cell r="AC2453"/>
          <cell r="AD2453"/>
        </row>
        <row r="2454">
          <cell r="P2454">
            <v>999999999</v>
          </cell>
          <cell r="Q2454"/>
          <cell r="R2454"/>
          <cell r="S2454"/>
          <cell r="T2454"/>
          <cell r="U2454"/>
          <cell r="V2454"/>
          <cell r="W2454"/>
          <cell r="X2454"/>
          <cell r="Y2454"/>
          <cell r="Z2454"/>
          <cell r="AA2454"/>
          <cell r="AB2454"/>
          <cell r="AC2454"/>
          <cell r="AD2454"/>
        </row>
        <row r="2455">
          <cell r="P2455">
            <v>999999999</v>
          </cell>
          <cell r="Q2455"/>
          <cell r="R2455"/>
          <cell r="S2455"/>
          <cell r="T2455"/>
          <cell r="U2455"/>
          <cell r="V2455"/>
          <cell r="W2455"/>
          <cell r="X2455"/>
          <cell r="Y2455"/>
          <cell r="Z2455"/>
          <cell r="AA2455"/>
          <cell r="AB2455"/>
          <cell r="AC2455"/>
          <cell r="AD2455"/>
        </row>
        <row r="2456">
          <cell r="P2456">
            <v>999999999</v>
          </cell>
          <cell r="Q2456"/>
          <cell r="R2456"/>
          <cell r="S2456"/>
          <cell r="T2456"/>
          <cell r="U2456"/>
          <cell r="V2456"/>
          <cell r="W2456"/>
          <cell r="X2456"/>
          <cell r="Y2456"/>
          <cell r="Z2456"/>
          <cell r="AA2456"/>
          <cell r="AB2456"/>
          <cell r="AC2456"/>
          <cell r="AD2456"/>
        </row>
        <row r="2457">
          <cell r="P2457">
            <v>999999999</v>
          </cell>
          <cell r="Q2457"/>
          <cell r="R2457"/>
          <cell r="S2457"/>
          <cell r="T2457"/>
          <cell r="U2457"/>
          <cell r="V2457"/>
          <cell r="W2457"/>
          <cell r="X2457"/>
          <cell r="Y2457"/>
          <cell r="Z2457"/>
          <cell r="AA2457"/>
          <cell r="AB2457"/>
          <cell r="AC2457"/>
          <cell r="AD2457"/>
        </row>
        <row r="2458">
          <cell r="P2458">
            <v>999999999</v>
          </cell>
          <cell r="Q2458"/>
          <cell r="R2458"/>
          <cell r="S2458"/>
          <cell r="T2458"/>
          <cell r="U2458"/>
          <cell r="V2458"/>
          <cell r="W2458"/>
          <cell r="X2458"/>
          <cell r="Y2458"/>
          <cell r="Z2458"/>
          <cell r="AA2458"/>
          <cell r="AB2458"/>
          <cell r="AC2458"/>
          <cell r="AD2458"/>
        </row>
        <row r="2459">
          <cell r="P2459">
            <v>999999999</v>
          </cell>
          <cell r="Q2459"/>
          <cell r="R2459"/>
          <cell r="S2459"/>
          <cell r="T2459"/>
          <cell r="U2459"/>
          <cell r="V2459"/>
          <cell r="W2459"/>
          <cell r="X2459"/>
          <cell r="Y2459"/>
          <cell r="Z2459"/>
          <cell r="AA2459"/>
          <cell r="AB2459"/>
          <cell r="AC2459"/>
          <cell r="AD2459"/>
        </row>
        <row r="2460">
          <cell r="P2460">
            <v>999999999</v>
          </cell>
          <cell r="Q2460"/>
          <cell r="R2460"/>
          <cell r="S2460"/>
          <cell r="T2460"/>
          <cell r="U2460"/>
          <cell r="V2460"/>
          <cell r="W2460"/>
          <cell r="X2460"/>
          <cell r="Y2460"/>
          <cell r="Z2460"/>
          <cell r="AA2460"/>
          <cell r="AB2460"/>
          <cell r="AC2460"/>
          <cell r="AD2460"/>
        </row>
        <row r="2461">
          <cell r="P2461">
            <v>999999999</v>
          </cell>
          <cell r="Q2461"/>
          <cell r="R2461"/>
          <cell r="S2461"/>
          <cell r="T2461"/>
          <cell r="U2461"/>
          <cell r="V2461"/>
          <cell r="W2461"/>
          <cell r="X2461"/>
          <cell r="Y2461"/>
          <cell r="Z2461"/>
          <cell r="AA2461"/>
          <cell r="AB2461"/>
          <cell r="AC2461"/>
          <cell r="AD2461"/>
        </row>
        <row r="2462">
          <cell r="P2462">
            <v>999999999</v>
          </cell>
          <cell r="Q2462"/>
          <cell r="R2462"/>
          <cell r="S2462"/>
          <cell r="T2462"/>
          <cell r="U2462"/>
          <cell r="V2462"/>
          <cell r="W2462"/>
          <cell r="X2462"/>
          <cell r="Y2462"/>
          <cell r="Z2462"/>
          <cell r="AA2462"/>
          <cell r="AB2462"/>
          <cell r="AC2462"/>
          <cell r="AD2462"/>
        </row>
        <row r="2463">
          <cell r="P2463">
            <v>999999999</v>
          </cell>
          <cell r="Q2463"/>
          <cell r="R2463"/>
          <cell r="S2463"/>
          <cell r="T2463"/>
          <cell r="U2463"/>
          <cell r="V2463"/>
          <cell r="W2463"/>
          <cell r="X2463"/>
          <cell r="Y2463"/>
          <cell r="Z2463"/>
          <cell r="AA2463"/>
          <cell r="AB2463"/>
          <cell r="AC2463"/>
          <cell r="AD2463"/>
        </row>
        <row r="2464">
          <cell r="P2464">
            <v>999999999</v>
          </cell>
          <cell r="Q2464"/>
          <cell r="R2464"/>
          <cell r="S2464"/>
          <cell r="T2464"/>
          <cell r="U2464"/>
          <cell r="V2464"/>
          <cell r="W2464"/>
          <cell r="X2464"/>
          <cell r="Y2464"/>
          <cell r="Z2464"/>
          <cell r="AA2464"/>
          <cell r="AB2464"/>
          <cell r="AC2464"/>
          <cell r="AD2464"/>
        </row>
        <row r="2465">
          <cell r="P2465">
            <v>999999999</v>
          </cell>
          <cell r="Q2465"/>
          <cell r="R2465"/>
          <cell r="S2465"/>
          <cell r="T2465"/>
          <cell r="U2465"/>
          <cell r="V2465"/>
          <cell r="W2465"/>
          <cell r="X2465"/>
          <cell r="Y2465"/>
          <cell r="Z2465"/>
          <cell r="AA2465"/>
          <cell r="AB2465"/>
          <cell r="AC2465"/>
          <cell r="AD2465"/>
        </row>
        <row r="2466">
          <cell r="P2466">
            <v>999999999</v>
          </cell>
          <cell r="Q2466"/>
          <cell r="R2466"/>
          <cell r="S2466"/>
          <cell r="T2466"/>
          <cell r="U2466"/>
          <cell r="V2466"/>
          <cell r="W2466"/>
          <cell r="X2466"/>
          <cell r="Y2466"/>
          <cell r="Z2466"/>
          <cell r="AA2466"/>
          <cell r="AB2466"/>
          <cell r="AC2466"/>
          <cell r="AD2466"/>
        </row>
        <row r="2467">
          <cell r="P2467">
            <v>999999999</v>
          </cell>
          <cell r="Q2467"/>
          <cell r="R2467"/>
          <cell r="S2467"/>
          <cell r="T2467"/>
          <cell r="U2467"/>
          <cell r="V2467"/>
          <cell r="W2467"/>
          <cell r="X2467"/>
          <cell r="Y2467"/>
          <cell r="Z2467"/>
          <cell r="AA2467"/>
          <cell r="AB2467"/>
          <cell r="AC2467"/>
          <cell r="AD2467"/>
        </row>
        <row r="2468">
          <cell r="P2468">
            <v>999999999</v>
          </cell>
          <cell r="Q2468"/>
          <cell r="R2468"/>
          <cell r="S2468"/>
          <cell r="T2468"/>
          <cell r="U2468"/>
          <cell r="V2468"/>
          <cell r="W2468"/>
          <cell r="X2468"/>
          <cell r="Y2468"/>
          <cell r="Z2468"/>
          <cell r="AA2468"/>
          <cell r="AB2468"/>
          <cell r="AC2468"/>
          <cell r="AD2468"/>
        </row>
        <row r="2469">
          <cell r="P2469">
            <v>999999999</v>
          </cell>
          <cell r="Q2469"/>
          <cell r="R2469"/>
          <cell r="S2469"/>
          <cell r="T2469"/>
          <cell r="U2469"/>
          <cell r="V2469"/>
          <cell r="W2469"/>
          <cell r="X2469"/>
          <cell r="Y2469"/>
          <cell r="Z2469"/>
          <cell r="AA2469"/>
          <cell r="AB2469"/>
          <cell r="AC2469"/>
          <cell r="AD2469"/>
        </row>
        <row r="2470">
          <cell r="P2470">
            <v>999999999</v>
          </cell>
          <cell r="Q2470"/>
          <cell r="R2470"/>
          <cell r="S2470"/>
          <cell r="T2470"/>
          <cell r="U2470"/>
          <cell r="V2470"/>
          <cell r="W2470"/>
          <cell r="X2470"/>
          <cell r="Y2470"/>
          <cell r="Z2470"/>
          <cell r="AA2470"/>
          <cell r="AB2470"/>
          <cell r="AC2470"/>
          <cell r="AD2470"/>
        </row>
        <row r="2471">
          <cell r="P2471">
            <v>999999999</v>
          </cell>
          <cell r="Q2471"/>
          <cell r="R2471"/>
          <cell r="S2471"/>
          <cell r="T2471"/>
          <cell r="U2471"/>
          <cell r="V2471"/>
          <cell r="W2471"/>
          <cell r="X2471"/>
          <cell r="Y2471"/>
          <cell r="Z2471"/>
          <cell r="AA2471"/>
          <cell r="AB2471"/>
          <cell r="AC2471"/>
          <cell r="AD2471"/>
        </row>
        <row r="2472">
          <cell r="P2472">
            <v>999999999</v>
          </cell>
          <cell r="Q2472"/>
          <cell r="R2472"/>
          <cell r="S2472"/>
          <cell r="T2472"/>
          <cell r="U2472"/>
          <cell r="V2472"/>
          <cell r="W2472"/>
          <cell r="X2472"/>
          <cell r="Y2472"/>
          <cell r="Z2472"/>
          <cell r="AA2472"/>
          <cell r="AB2472"/>
          <cell r="AC2472"/>
          <cell r="AD2472"/>
        </row>
        <row r="2473">
          <cell r="P2473">
            <v>999999999</v>
          </cell>
          <cell r="Q2473"/>
          <cell r="R2473"/>
          <cell r="S2473"/>
          <cell r="T2473"/>
          <cell r="U2473"/>
          <cell r="V2473"/>
          <cell r="W2473"/>
          <cell r="X2473"/>
          <cell r="Y2473"/>
          <cell r="Z2473"/>
          <cell r="AA2473"/>
          <cell r="AB2473"/>
          <cell r="AC2473"/>
          <cell r="AD2473"/>
        </row>
        <row r="2474">
          <cell r="P2474">
            <v>999999999</v>
          </cell>
          <cell r="Q2474"/>
          <cell r="R2474"/>
          <cell r="S2474"/>
          <cell r="T2474"/>
          <cell r="U2474"/>
          <cell r="V2474"/>
          <cell r="W2474"/>
          <cell r="X2474"/>
          <cell r="Y2474"/>
          <cell r="Z2474"/>
          <cell r="AA2474"/>
          <cell r="AB2474"/>
          <cell r="AC2474"/>
          <cell r="AD2474"/>
        </row>
        <row r="2475">
          <cell r="P2475">
            <v>999999999</v>
          </cell>
          <cell r="Q2475"/>
          <cell r="R2475"/>
          <cell r="S2475"/>
          <cell r="T2475"/>
          <cell r="U2475"/>
          <cell r="V2475"/>
          <cell r="W2475"/>
          <cell r="X2475"/>
          <cell r="Y2475"/>
          <cell r="Z2475"/>
          <cell r="AA2475"/>
          <cell r="AB2475"/>
          <cell r="AC2475"/>
          <cell r="AD2475"/>
        </row>
        <row r="2476">
          <cell r="P2476">
            <v>999999999</v>
          </cell>
          <cell r="Q2476"/>
          <cell r="R2476"/>
          <cell r="S2476"/>
          <cell r="T2476"/>
          <cell r="U2476"/>
          <cell r="V2476"/>
          <cell r="W2476"/>
          <cell r="X2476"/>
          <cell r="Y2476"/>
          <cell r="Z2476"/>
          <cell r="AA2476"/>
          <cell r="AB2476"/>
          <cell r="AC2476"/>
          <cell r="AD2476"/>
        </row>
        <row r="2477">
          <cell r="P2477">
            <v>999999999</v>
          </cell>
          <cell r="Q2477"/>
          <cell r="R2477"/>
          <cell r="S2477"/>
          <cell r="T2477"/>
          <cell r="U2477"/>
          <cell r="V2477"/>
          <cell r="W2477"/>
          <cell r="X2477"/>
          <cell r="Y2477"/>
          <cell r="Z2477"/>
          <cell r="AA2477"/>
          <cell r="AB2477"/>
          <cell r="AC2477"/>
          <cell r="AD2477"/>
        </row>
        <row r="2478">
          <cell r="P2478">
            <v>999999999</v>
          </cell>
          <cell r="Q2478"/>
          <cell r="R2478"/>
          <cell r="S2478"/>
          <cell r="T2478"/>
          <cell r="U2478"/>
          <cell r="V2478"/>
          <cell r="W2478"/>
          <cell r="X2478"/>
          <cell r="Y2478"/>
          <cell r="Z2478"/>
          <cell r="AA2478"/>
          <cell r="AB2478"/>
          <cell r="AC2478"/>
          <cell r="AD2478"/>
        </row>
        <row r="2479">
          <cell r="P2479">
            <v>999999999</v>
          </cell>
          <cell r="Q2479"/>
          <cell r="R2479"/>
          <cell r="S2479"/>
          <cell r="T2479"/>
          <cell r="U2479"/>
          <cell r="V2479"/>
          <cell r="W2479"/>
          <cell r="X2479"/>
          <cell r="Y2479"/>
          <cell r="Z2479"/>
          <cell r="AA2479"/>
          <cell r="AB2479"/>
          <cell r="AC2479"/>
          <cell r="AD2479"/>
        </row>
        <row r="2480">
          <cell r="P2480">
            <v>999999999</v>
          </cell>
          <cell r="Q2480"/>
          <cell r="R2480"/>
          <cell r="S2480"/>
          <cell r="T2480"/>
          <cell r="U2480"/>
          <cell r="V2480"/>
          <cell r="W2480"/>
          <cell r="X2480"/>
          <cell r="Y2480"/>
          <cell r="Z2480"/>
          <cell r="AA2480"/>
          <cell r="AB2480"/>
          <cell r="AC2480"/>
          <cell r="AD2480"/>
        </row>
        <row r="2481">
          <cell r="P2481">
            <v>999999999</v>
          </cell>
          <cell r="Q2481"/>
          <cell r="R2481"/>
          <cell r="S2481"/>
          <cell r="T2481"/>
          <cell r="U2481"/>
          <cell r="V2481"/>
          <cell r="W2481"/>
          <cell r="X2481"/>
          <cell r="Y2481"/>
          <cell r="Z2481"/>
          <cell r="AA2481"/>
          <cell r="AB2481"/>
          <cell r="AC2481"/>
          <cell r="AD2481"/>
        </row>
        <row r="2482">
          <cell r="P2482">
            <v>999999999</v>
          </cell>
          <cell r="Q2482"/>
          <cell r="R2482"/>
          <cell r="S2482"/>
          <cell r="T2482"/>
          <cell r="U2482"/>
          <cell r="V2482"/>
          <cell r="W2482"/>
          <cell r="X2482"/>
          <cell r="Y2482"/>
          <cell r="Z2482"/>
          <cell r="AA2482"/>
          <cell r="AB2482"/>
          <cell r="AC2482"/>
          <cell r="AD2482"/>
        </row>
        <row r="2483">
          <cell r="P2483">
            <v>999999999</v>
          </cell>
          <cell r="Q2483"/>
          <cell r="R2483"/>
          <cell r="S2483"/>
          <cell r="T2483"/>
          <cell r="U2483"/>
          <cell r="V2483"/>
          <cell r="W2483"/>
          <cell r="X2483"/>
          <cell r="Y2483"/>
          <cell r="Z2483"/>
          <cell r="AA2483"/>
          <cell r="AB2483"/>
          <cell r="AC2483"/>
          <cell r="AD2483"/>
        </row>
        <row r="2484">
          <cell r="P2484">
            <v>999999999</v>
          </cell>
          <cell r="Q2484"/>
          <cell r="R2484"/>
          <cell r="S2484"/>
          <cell r="T2484"/>
          <cell r="U2484"/>
          <cell r="V2484"/>
          <cell r="W2484"/>
          <cell r="X2484"/>
          <cell r="Y2484"/>
          <cell r="Z2484"/>
          <cell r="AA2484"/>
          <cell r="AB2484"/>
          <cell r="AC2484"/>
          <cell r="AD2484"/>
        </row>
        <row r="2485">
          <cell r="P2485">
            <v>999999999</v>
          </cell>
          <cell r="Q2485"/>
          <cell r="R2485"/>
          <cell r="S2485"/>
          <cell r="T2485"/>
          <cell r="U2485"/>
          <cell r="V2485"/>
          <cell r="W2485"/>
          <cell r="X2485"/>
          <cell r="Y2485"/>
          <cell r="Z2485"/>
          <cell r="AA2485"/>
          <cell r="AB2485"/>
          <cell r="AC2485"/>
          <cell r="AD2485"/>
        </row>
        <row r="2486">
          <cell r="P2486">
            <v>999999999</v>
          </cell>
          <cell r="Q2486"/>
          <cell r="R2486"/>
          <cell r="S2486"/>
          <cell r="T2486"/>
          <cell r="U2486"/>
          <cell r="V2486"/>
          <cell r="W2486"/>
          <cell r="X2486"/>
          <cell r="Y2486"/>
          <cell r="Z2486"/>
          <cell r="AA2486"/>
          <cell r="AB2486"/>
          <cell r="AC2486"/>
          <cell r="AD2486"/>
        </row>
        <row r="2487">
          <cell r="P2487">
            <v>999999999</v>
          </cell>
          <cell r="Q2487"/>
          <cell r="R2487"/>
          <cell r="S2487"/>
          <cell r="T2487"/>
          <cell r="U2487"/>
          <cell r="V2487"/>
          <cell r="W2487"/>
          <cell r="X2487"/>
          <cell r="Y2487"/>
          <cell r="Z2487"/>
          <cell r="AA2487"/>
          <cell r="AB2487"/>
          <cell r="AC2487"/>
          <cell r="AD2487"/>
        </row>
        <row r="2488">
          <cell r="P2488">
            <v>999999999</v>
          </cell>
          <cell r="Q2488"/>
          <cell r="R2488"/>
          <cell r="S2488"/>
          <cell r="T2488"/>
          <cell r="U2488"/>
          <cell r="V2488"/>
          <cell r="W2488"/>
          <cell r="X2488"/>
          <cell r="Y2488"/>
          <cell r="Z2488"/>
          <cell r="AA2488"/>
          <cell r="AB2488"/>
          <cell r="AC2488"/>
          <cell r="AD2488"/>
        </row>
        <row r="2489">
          <cell r="P2489">
            <v>999999999</v>
          </cell>
          <cell r="Q2489"/>
          <cell r="R2489"/>
          <cell r="S2489"/>
          <cell r="T2489"/>
          <cell r="U2489"/>
          <cell r="V2489"/>
          <cell r="W2489"/>
          <cell r="X2489"/>
          <cell r="Y2489"/>
          <cell r="Z2489"/>
          <cell r="AA2489"/>
          <cell r="AB2489"/>
          <cell r="AC2489"/>
          <cell r="AD2489"/>
        </row>
        <row r="2490">
          <cell r="P2490">
            <v>999999999</v>
          </cell>
          <cell r="Q2490"/>
          <cell r="R2490"/>
          <cell r="S2490"/>
          <cell r="T2490"/>
          <cell r="U2490"/>
          <cell r="V2490"/>
          <cell r="W2490"/>
          <cell r="X2490"/>
          <cell r="Y2490"/>
          <cell r="Z2490"/>
          <cell r="AA2490"/>
          <cell r="AB2490"/>
          <cell r="AC2490"/>
          <cell r="AD2490"/>
        </row>
        <row r="2491">
          <cell r="P2491">
            <v>999999999</v>
          </cell>
          <cell r="Q2491"/>
          <cell r="R2491"/>
          <cell r="S2491"/>
          <cell r="T2491"/>
          <cell r="U2491"/>
          <cell r="V2491"/>
          <cell r="W2491"/>
          <cell r="X2491"/>
          <cell r="Y2491"/>
          <cell r="Z2491"/>
          <cell r="AA2491"/>
          <cell r="AB2491"/>
          <cell r="AC2491"/>
          <cell r="AD2491"/>
        </row>
        <row r="2492">
          <cell r="P2492">
            <v>999999999</v>
          </cell>
          <cell r="Q2492"/>
          <cell r="R2492"/>
          <cell r="S2492"/>
          <cell r="T2492"/>
          <cell r="U2492"/>
          <cell r="V2492"/>
          <cell r="W2492"/>
          <cell r="X2492"/>
          <cell r="Y2492"/>
          <cell r="Z2492"/>
          <cell r="AA2492"/>
          <cell r="AB2492"/>
          <cell r="AC2492"/>
          <cell r="AD2492"/>
        </row>
        <row r="2493">
          <cell r="P2493">
            <v>999999999</v>
          </cell>
          <cell r="Q2493"/>
          <cell r="R2493"/>
          <cell r="S2493"/>
          <cell r="T2493"/>
          <cell r="U2493"/>
          <cell r="V2493"/>
          <cell r="W2493"/>
          <cell r="X2493"/>
          <cell r="Y2493"/>
          <cell r="Z2493"/>
          <cell r="AA2493"/>
          <cell r="AB2493"/>
          <cell r="AC2493"/>
          <cell r="AD2493"/>
        </row>
        <row r="2494">
          <cell r="P2494">
            <v>999999999</v>
          </cell>
          <cell r="Q2494"/>
          <cell r="R2494"/>
          <cell r="S2494"/>
          <cell r="T2494"/>
          <cell r="U2494"/>
          <cell r="V2494"/>
          <cell r="W2494"/>
          <cell r="X2494"/>
          <cell r="Y2494"/>
          <cell r="Z2494"/>
          <cell r="AA2494"/>
          <cell r="AB2494"/>
          <cell r="AC2494"/>
          <cell r="AD2494"/>
        </row>
        <row r="2495">
          <cell r="P2495">
            <v>999999999</v>
          </cell>
          <cell r="Q2495"/>
          <cell r="R2495"/>
          <cell r="S2495"/>
          <cell r="T2495"/>
          <cell r="U2495"/>
          <cell r="V2495"/>
          <cell r="W2495"/>
          <cell r="X2495"/>
          <cell r="Y2495"/>
          <cell r="Z2495"/>
          <cell r="AA2495"/>
          <cell r="AB2495"/>
          <cell r="AC2495"/>
          <cell r="AD2495"/>
        </row>
        <row r="2496">
          <cell r="P2496">
            <v>999999999</v>
          </cell>
          <cell r="Q2496"/>
          <cell r="R2496"/>
          <cell r="S2496"/>
          <cell r="T2496"/>
          <cell r="U2496"/>
          <cell r="V2496"/>
          <cell r="W2496"/>
          <cell r="X2496"/>
          <cell r="Y2496"/>
          <cell r="Z2496"/>
          <cell r="AA2496"/>
          <cell r="AB2496"/>
          <cell r="AC2496"/>
          <cell r="AD2496"/>
        </row>
        <row r="2497">
          <cell r="P2497">
            <v>999999999</v>
          </cell>
          <cell r="Q2497"/>
          <cell r="R2497"/>
          <cell r="S2497"/>
          <cell r="T2497"/>
          <cell r="U2497"/>
          <cell r="V2497"/>
          <cell r="W2497"/>
          <cell r="X2497"/>
          <cell r="Y2497"/>
          <cell r="Z2497"/>
          <cell r="AA2497"/>
          <cell r="AB2497"/>
          <cell r="AC2497"/>
          <cell r="AD2497"/>
        </row>
        <row r="2498">
          <cell r="P2498">
            <v>999999999</v>
          </cell>
          <cell r="Q2498"/>
          <cell r="R2498"/>
          <cell r="S2498"/>
          <cell r="T2498"/>
          <cell r="U2498"/>
          <cell r="V2498"/>
          <cell r="W2498"/>
          <cell r="X2498"/>
          <cell r="Y2498"/>
          <cell r="Z2498"/>
          <cell r="AA2498"/>
          <cell r="AB2498"/>
          <cell r="AC2498"/>
          <cell r="AD2498"/>
        </row>
        <row r="2499">
          <cell r="P2499">
            <v>999999999</v>
          </cell>
          <cell r="Q2499"/>
          <cell r="R2499"/>
          <cell r="S2499"/>
          <cell r="T2499"/>
          <cell r="U2499"/>
          <cell r="V2499"/>
          <cell r="W2499"/>
          <cell r="X2499"/>
          <cell r="Y2499"/>
          <cell r="Z2499"/>
          <cell r="AA2499"/>
          <cell r="AB2499"/>
          <cell r="AC2499"/>
          <cell r="AD2499"/>
        </row>
        <row r="2500">
          <cell r="P2500">
            <v>999999999</v>
          </cell>
          <cell r="Q2500"/>
          <cell r="R2500"/>
          <cell r="S2500"/>
          <cell r="T2500"/>
          <cell r="U2500"/>
          <cell r="V2500"/>
          <cell r="W2500"/>
          <cell r="X2500"/>
          <cell r="Y2500"/>
          <cell r="Z2500"/>
          <cell r="AA2500"/>
          <cell r="AB2500"/>
          <cell r="AC2500"/>
          <cell r="AD2500"/>
        </row>
        <row r="2501">
          <cell r="P2501">
            <v>999999999</v>
          </cell>
          <cell r="Q2501"/>
          <cell r="R2501"/>
          <cell r="S2501"/>
          <cell r="T2501"/>
          <cell r="U2501"/>
          <cell r="V2501"/>
          <cell r="W2501"/>
          <cell r="X2501"/>
          <cell r="Y2501"/>
          <cell r="Z2501"/>
          <cell r="AA2501"/>
          <cell r="AB2501"/>
          <cell r="AC2501"/>
          <cell r="AD2501"/>
        </row>
        <row r="2502">
          <cell r="P2502">
            <v>999999999</v>
          </cell>
          <cell r="Q2502"/>
          <cell r="R2502"/>
          <cell r="S2502"/>
          <cell r="T2502"/>
          <cell r="U2502"/>
          <cell r="V2502"/>
          <cell r="W2502"/>
          <cell r="X2502"/>
          <cell r="Y2502"/>
          <cell r="Z2502"/>
          <cell r="AA2502"/>
          <cell r="AB2502"/>
          <cell r="AC2502"/>
          <cell r="AD2502"/>
        </row>
        <row r="2503">
          <cell r="P2503">
            <v>999999999</v>
          </cell>
          <cell r="Q2503"/>
          <cell r="R2503"/>
          <cell r="S2503"/>
          <cell r="T2503"/>
          <cell r="U2503"/>
          <cell r="V2503"/>
          <cell r="W2503"/>
          <cell r="X2503"/>
          <cell r="Y2503"/>
          <cell r="Z2503"/>
          <cell r="AA2503"/>
          <cell r="AB2503"/>
          <cell r="AC2503"/>
          <cell r="AD2503"/>
        </row>
        <row r="2504">
          <cell r="P2504">
            <v>999999999</v>
          </cell>
          <cell r="Q2504"/>
          <cell r="R2504"/>
          <cell r="S2504"/>
          <cell r="T2504"/>
          <cell r="U2504"/>
          <cell r="V2504"/>
          <cell r="W2504"/>
          <cell r="X2504"/>
          <cell r="Y2504"/>
          <cell r="Z2504"/>
          <cell r="AA2504"/>
          <cell r="AB2504"/>
          <cell r="AC2504"/>
          <cell r="AD2504"/>
        </row>
        <row r="2505">
          <cell r="P2505">
            <v>999999999</v>
          </cell>
          <cell r="Q2505"/>
          <cell r="R2505"/>
          <cell r="S2505"/>
          <cell r="T2505"/>
          <cell r="U2505"/>
          <cell r="V2505"/>
          <cell r="W2505"/>
          <cell r="X2505"/>
          <cell r="Y2505"/>
          <cell r="Z2505"/>
          <cell r="AA2505"/>
          <cell r="AB2505"/>
          <cell r="AC2505"/>
          <cell r="AD2505"/>
        </row>
        <row r="2506">
          <cell r="P2506">
            <v>999999999</v>
          </cell>
          <cell r="Q2506"/>
          <cell r="R2506"/>
          <cell r="S2506"/>
          <cell r="T2506"/>
          <cell r="U2506"/>
          <cell r="V2506"/>
          <cell r="W2506"/>
          <cell r="X2506"/>
          <cell r="Y2506"/>
          <cell r="Z2506"/>
          <cell r="AA2506"/>
          <cell r="AB2506"/>
          <cell r="AC2506"/>
          <cell r="AD2506"/>
        </row>
        <row r="2507">
          <cell r="P2507">
            <v>999999999</v>
          </cell>
          <cell r="Q2507"/>
          <cell r="R2507"/>
          <cell r="S2507"/>
          <cell r="T2507"/>
          <cell r="U2507"/>
          <cell r="V2507"/>
          <cell r="W2507"/>
          <cell r="X2507"/>
          <cell r="Y2507"/>
          <cell r="Z2507"/>
          <cell r="AA2507"/>
          <cell r="AB2507"/>
          <cell r="AC2507"/>
          <cell r="AD2507"/>
        </row>
        <row r="2508">
          <cell r="P2508">
            <v>999999999</v>
          </cell>
          <cell r="Q2508"/>
          <cell r="R2508"/>
          <cell r="S2508"/>
          <cell r="T2508"/>
          <cell r="U2508"/>
          <cell r="V2508"/>
          <cell r="W2508"/>
          <cell r="X2508"/>
          <cell r="Y2508"/>
          <cell r="Z2508"/>
          <cell r="AA2508"/>
          <cell r="AB2508"/>
          <cell r="AC2508"/>
          <cell r="AD2508"/>
        </row>
        <row r="2509">
          <cell r="P2509">
            <v>999999999</v>
          </cell>
          <cell r="Q2509"/>
          <cell r="R2509"/>
          <cell r="S2509"/>
          <cell r="T2509"/>
          <cell r="U2509"/>
          <cell r="V2509"/>
          <cell r="W2509"/>
          <cell r="X2509"/>
          <cell r="Y2509"/>
          <cell r="Z2509"/>
          <cell r="AA2509"/>
          <cell r="AB2509"/>
          <cell r="AC2509"/>
          <cell r="AD2509"/>
        </row>
        <row r="2510">
          <cell r="P2510">
            <v>999999999</v>
          </cell>
          <cell r="Q2510"/>
          <cell r="R2510"/>
          <cell r="S2510"/>
          <cell r="T2510"/>
          <cell r="U2510"/>
          <cell r="V2510"/>
          <cell r="W2510"/>
          <cell r="X2510"/>
          <cell r="Y2510"/>
          <cell r="Z2510"/>
          <cell r="AA2510"/>
          <cell r="AB2510"/>
          <cell r="AC2510"/>
          <cell r="AD2510"/>
        </row>
        <row r="2511">
          <cell r="P2511">
            <v>999999999</v>
          </cell>
          <cell r="Q2511"/>
          <cell r="R2511"/>
          <cell r="S2511"/>
          <cell r="T2511"/>
          <cell r="U2511"/>
          <cell r="V2511"/>
          <cell r="W2511"/>
          <cell r="X2511"/>
          <cell r="Y2511"/>
          <cell r="Z2511"/>
          <cell r="AA2511"/>
          <cell r="AB2511"/>
          <cell r="AC2511"/>
          <cell r="AD2511"/>
        </row>
        <row r="2512">
          <cell r="P2512">
            <v>999999999</v>
          </cell>
          <cell r="Q2512"/>
          <cell r="R2512"/>
          <cell r="S2512"/>
          <cell r="T2512"/>
          <cell r="U2512"/>
          <cell r="V2512"/>
          <cell r="W2512"/>
          <cell r="X2512"/>
          <cell r="Y2512"/>
          <cell r="Z2512"/>
          <cell r="AA2512"/>
          <cell r="AB2512"/>
          <cell r="AC2512"/>
          <cell r="AD2512"/>
        </row>
        <row r="2513">
          <cell r="P2513">
            <v>999999999</v>
          </cell>
          <cell r="Q2513"/>
          <cell r="R2513"/>
          <cell r="S2513"/>
          <cell r="T2513"/>
          <cell r="U2513"/>
          <cell r="V2513"/>
          <cell r="W2513"/>
          <cell r="X2513"/>
          <cell r="Y2513"/>
          <cell r="Z2513"/>
          <cell r="AA2513"/>
          <cell r="AB2513"/>
          <cell r="AC2513"/>
          <cell r="AD2513"/>
        </row>
        <row r="2514">
          <cell r="P2514">
            <v>999999999</v>
          </cell>
          <cell r="Q2514"/>
          <cell r="R2514"/>
          <cell r="S2514"/>
          <cell r="T2514"/>
          <cell r="U2514"/>
          <cell r="V2514"/>
          <cell r="W2514"/>
          <cell r="X2514"/>
          <cell r="Y2514"/>
          <cell r="Z2514"/>
          <cell r="AA2514"/>
          <cell r="AB2514"/>
          <cell r="AC2514"/>
          <cell r="AD2514"/>
        </row>
        <row r="2515">
          <cell r="P2515">
            <v>999999999</v>
          </cell>
          <cell r="Q2515"/>
          <cell r="R2515"/>
          <cell r="S2515"/>
          <cell r="T2515"/>
          <cell r="U2515"/>
          <cell r="V2515"/>
          <cell r="W2515"/>
          <cell r="X2515"/>
          <cell r="Y2515"/>
          <cell r="Z2515"/>
          <cell r="AA2515"/>
          <cell r="AB2515"/>
          <cell r="AC2515"/>
          <cell r="AD2515"/>
        </row>
        <row r="2516">
          <cell r="P2516">
            <v>999999999</v>
          </cell>
          <cell r="Q2516"/>
          <cell r="R2516"/>
          <cell r="S2516"/>
          <cell r="T2516"/>
          <cell r="U2516"/>
          <cell r="V2516"/>
          <cell r="W2516"/>
          <cell r="X2516"/>
          <cell r="Y2516"/>
          <cell r="Z2516"/>
          <cell r="AA2516"/>
          <cell r="AB2516"/>
          <cell r="AC2516"/>
          <cell r="AD2516"/>
        </row>
        <row r="2517">
          <cell r="P2517">
            <v>999999999</v>
          </cell>
          <cell r="Q2517"/>
          <cell r="R2517"/>
          <cell r="S2517"/>
          <cell r="T2517"/>
          <cell r="U2517"/>
          <cell r="V2517"/>
          <cell r="W2517"/>
          <cell r="X2517"/>
          <cell r="Y2517"/>
          <cell r="Z2517"/>
          <cell r="AA2517"/>
          <cell r="AB2517"/>
          <cell r="AC2517"/>
          <cell r="AD2517"/>
        </row>
        <row r="2518">
          <cell r="P2518">
            <v>999999999</v>
          </cell>
          <cell r="Q2518"/>
          <cell r="R2518"/>
          <cell r="S2518"/>
          <cell r="T2518"/>
          <cell r="U2518"/>
          <cell r="V2518"/>
          <cell r="W2518"/>
          <cell r="X2518"/>
          <cell r="Y2518"/>
          <cell r="Z2518"/>
          <cell r="AA2518"/>
          <cell r="AB2518"/>
          <cell r="AC2518"/>
          <cell r="AD2518"/>
        </row>
        <row r="2519">
          <cell r="P2519">
            <v>999999999</v>
          </cell>
          <cell r="Q2519"/>
          <cell r="R2519"/>
          <cell r="S2519"/>
          <cell r="T2519"/>
          <cell r="U2519"/>
          <cell r="V2519"/>
          <cell r="W2519"/>
          <cell r="X2519"/>
          <cell r="Y2519"/>
          <cell r="Z2519"/>
          <cell r="AA2519"/>
          <cell r="AB2519"/>
          <cell r="AC2519"/>
          <cell r="AD2519"/>
        </row>
        <row r="2520">
          <cell r="P2520">
            <v>999999999</v>
          </cell>
          <cell r="Q2520"/>
          <cell r="R2520"/>
          <cell r="S2520"/>
          <cell r="T2520"/>
          <cell r="U2520"/>
          <cell r="V2520"/>
          <cell r="W2520"/>
          <cell r="X2520"/>
          <cell r="Y2520"/>
          <cell r="Z2520"/>
          <cell r="AA2520"/>
          <cell r="AB2520"/>
          <cell r="AC2520"/>
          <cell r="AD2520"/>
        </row>
        <row r="2521">
          <cell r="P2521">
            <v>999999999</v>
          </cell>
          <cell r="Q2521"/>
          <cell r="R2521"/>
          <cell r="S2521"/>
          <cell r="T2521"/>
          <cell r="U2521"/>
          <cell r="V2521"/>
          <cell r="W2521"/>
          <cell r="X2521"/>
          <cell r="Y2521"/>
          <cell r="Z2521"/>
          <cell r="AA2521"/>
          <cell r="AB2521"/>
          <cell r="AC2521"/>
          <cell r="AD2521"/>
        </row>
        <row r="2522">
          <cell r="P2522">
            <v>999999999</v>
          </cell>
          <cell r="Q2522"/>
          <cell r="R2522"/>
          <cell r="S2522"/>
          <cell r="T2522"/>
          <cell r="U2522"/>
          <cell r="V2522"/>
          <cell r="W2522"/>
          <cell r="X2522"/>
          <cell r="Y2522"/>
          <cell r="Z2522"/>
          <cell r="AA2522"/>
          <cell r="AB2522"/>
          <cell r="AC2522"/>
          <cell r="AD2522"/>
        </row>
        <row r="2523">
          <cell r="P2523">
            <v>999999999</v>
          </cell>
          <cell r="Q2523"/>
          <cell r="R2523"/>
          <cell r="S2523"/>
          <cell r="T2523"/>
          <cell r="U2523"/>
          <cell r="V2523"/>
          <cell r="W2523"/>
          <cell r="X2523"/>
          <cell r="Y2523"/>
          <cell r="Z2523"/>
          <cell r="AA2523"/>
          <cell r="AB2523"/>
          <cell r="AC2523"/>
          <cell r="AD2523"/>
        </row>
        <row r="2524">
          <cell r="P2524">
            <v>999999999</v>
          </cell>
          <cell r="Q2524"/>
          <cell r="R2524"/>
          <cell r="S2524"/>
          <cell r="T2524"/>
          <cell r="U2524"/>
          <cell r="V2524"/>
          <cell r="W2524"/>
          <cell r="X2524"/>
          <cell r="Y2524"/>
          <cell r="Z2524"/>
          <cell r="AA2524"/>
          <cell r="AB2524"/>
          <cell r="AC2524"/>
          <cell r="AD2524"/>
        </row>
        <row r="2525">
          <cell r="P2525">
            <v>999999999</v>
          </cell>
          <cell r="Q2525"/>
          <cell r="R2525"/>
          <cell r="S2525"/>
          <cell r="T2525"/>
          <cell r="U2525"/>
          <cell r="V2525"/>
          <cell r="W2525"/>
          <cell r="X2525"/>
          <cell r="Y2525"/>
          <cell r="Z2525"/>
          <cell r="AA2525"/>
          <cell r="AB2525"/>
          <cell r="AC2525"/>
          <cell r="AD2525"/>
        </row>
        <row r="2526">
          <cell r="P2526">
            <v>999999999</v>
          </cell>
          <cell r="Q2526"/>
          <cell r="R2526"/>
          <cell r="S2526"/>
          <cell r="T2526"/>
          <cell r="U2526"/>
          <cell r="V2526"/>
          <cell r="W2526"/>
          <cell r="X2526"/>
          <cell r="Y2526"/>
          <cell r="Z2526"/>
          <cell r="AA2526"/>
          <cell r="AB2526"/>
          <cell r="AC2526"/>
          <cell r="AD2526"/>
        </row>
        <row r="2527">
          <cell r="P2527">
            <v>999999999</v>
          </cell>
          <cell r="Q2527"/>
          <cell r="R2527"/>
          <cell r="S2527"/>
          <cell r="T2527"/>
          <cell r="U2527"/>
          <cell r="V2527"/>
          <cell r="W2527"/>
          <cell r="X2527"/>
          <cell r="Y2527"/>
          <cell r="Z2527"/>
          <cell r="AA2527"/>
          <cell r="AB2527"/>
          <cell r="AC2527"/>
          <cell r="AD2527"/>
        </row>
        <row r="2528">
          <cell r="P2528">
            <v>999999999</v>
          </cell>
          <cell r="Q2528"/>
          <cell r="R2528"/>
          <cell r="S2528"/>
          <cell r="T2528"/>
          <cell r="U2528"/>
          <cell r="V2528"/>
          <cell r="W2528"/>
          <cell r="X2528"/>
          <cell r="Y2528"/>
          <cell r="Z2528"/>
          <cell r="AA2528"/>
          <cell r="AB2528"/>
          <cell r="AC2528"/>
          <cell r="AD2528"/>
        </row>
        <row r="2529">
          <cell r="P2529">
            <v>999999999</v>
          </cell>
          <cell r="Q2529"/>
          <cell r="R2529"/>
          <cell r="S2529"/>
          <cell r="T2529"/>
          <cell r="U2529"/>
          <cell r="V2529"/>
          <cell r="W2529"/>
          <cell r="X2529"/>
          <cell r="Y2529"/>
          <cell r="Z2529"/>
          <cell r="AA2529"/>
          <cell r="AB2529"/>
          <cell r="AC2529"/>
          <cell r="AD2529"/>
        </row>
        <row r="2530">
          <cell r="P2530">
            <v>999999999</v>
          </cell>
          <cell r="Q2530"/>
          <cell r="R2530"/>
          <cell r="S2530"/>
          <cell r="T2530"/>
          <cell r="U2530"/>
          <cell r="V2530"/>
          <cell r="W2530"/>
          <cell r="X2530"/>
          <cell r="Y2530"/>
          <cell r="Z2530"/>
          <cell r="AA2530"/>
          <cell r="AB2530"/>
          <cell r="AC2530"/>
          <cell r="AD2530"/>
        </row>
        <row r="2531">
          <cell r="P2531">
            <v>999999999</v>
          </cell>
          <cell r="Q2531"/>
          <cell r="R2531"/>
          <cell r="S2531"/>
          <cell r="T2531"/>
          <cell r="U2531"/>
          <cell r="V2531"/>
          <cell r="W2531"/>
          <cell r="X2531"/>
          <cell r="Y2531"/>
          <cell r="Z2531"/>
          <cell r="AA2531"/>
          <cell r="AB2531"/>
          <cell r="AC2531"/>
          <cell r="AD2531"/>
        </row>
        <row r="2532">
          <cell r="P2532">
            <v>999999999</v>
          </cell>
          <cell r="Q2532"/>
          <cell r="R2532"/>
          <cell r="S2532"/>
          <cell r="T2532"/>
          <cell r="U2532"/>
          <cell r="V2532"/>
          <cell r="W2532"/>
          <cell r="X2532"/>
          <cell r="Y2532"/>
          <cell r="Z2532"/>
          <cell r="AA2532"/>
          <cell r="AB2532"/>
          <cell r="AC2532"/>
          <cell r="AD2532"/>
        </row>
        <row r="2533">
          <cell r="P2533">
            <v>999999999</v>
          </cell>
          <cell r="Q2533"/>
          <cell r="R2533"/>
          <cell r="S2533"/>
          <cell r="T2533"/>
          <cell r="U2533"/>
          <cell r="V2533"/>
          <cell r="W2533"/>
          <cell r="X2533"/>
          <cell r="Y2533"/>
          <cell r="Z2533"/>
          <cell r="AA2533"/>
          <cell r="AB2533"/>
          <cell r="AC2533"/>
          <cell r="AD2533"/>
        </row>
        <row r="2534">
          <cell r="P2534">
            <v>999999999</v>
          </cell>
          <cell r="Q2534"/>
          <cell r="R2534"/>
          <cell r="S2534"/>
          <cell r="T2534"/>
          <cell r="U2534"/>
          <cell r="V2534"/>
          <cell r="W2534"/>
          <cell r="X2534"/>
          <cell r="Y2534"/>
          <cell r="Z2534"/>
          <cell r="AA2534"/>
          <cell r="AB2534"/>
          <cell r="AC2534"/>
          <cell r="AD2534"/>
        </row>
        <row r="2535">
          <cell r="P2535">
            <v>999999999</v>
          </cell>
          <cell r="Q2535"/>
          <cell r="R2535"/>
          <cell r="S2535"/>
          <cell r="T2535"/>
          <cell r="U2535"/>
          <cell r="V2535"/>
          <cell r="W2535"/>
          <cell r="X2535"/>
          <cell r="Y2535"/>
          <cell r="Z2535"/>
          <cell r="AA2535"/>
          <cell r="AB2535"/>
          <cell r="AC2535"/>
          <cell r="AD2535"/>
        </row>
        <row r="2536">
          <cell r="P2536">
            <v>999999999</v>
          </cell>
          <cell r="Q2536"/>
          <cell r="R2536"/>
          <cell r="S2536"/>
          <cell r="T2536"/>
          <cell r="U2536"/>
          <cell r="V2536"/>
          <cell r="W2536"/>
          <cell r="X2536"/>
          <cell r="Y2536"/>
          <cell r="Z2536"/>
          <cell r="AA2536"/>
          <cell r="AB2536"/>
          <cell r="AC2536"/>
          <cell r="AD2536"/>
        </row>
        <row r="2537">
          <cell r="P2537">
            <v>999999999</v>
          </cell>
          <cell r="Q2537"/>
          <cell r="R2537"/>
          <cell r="S2537"/>
          <cell r="T2537"/>
          <cell r="U2537"/>
          <cell r="V2537"/>
          <cell r="W2537"/>
          <cell r="X2537"/>
          <cell r="Y2537"/>
          <cell r="Z2537"/>
          <cell r="AA2537"/>
          <cell r="AB2537"/>
          <cell r="AC2537"/>
          <cell r="AD2537"/>
        </row>
        <row r="2538">
          <cell r="P2538">
            <v>999999999</v>
          </cell>
          <cell r="Q2538"/>
          <cell r="R2538"/>
          <cell r="S2538"/>
          <cell r="T2538"/>
          <cell r="U2538"/>
          <cell r="V2538"/>
          <cell r="W2538"/>
          <cell r="X2538"/>
          <cell r="Y2538"/>
          <cell r="Z2538"/>
          <cell r="AA2538"/>
          <cell r="AB2538"/>
          <cell r="AC2538"/>
          <cell r="AD2538"/>
        </row>
        <row r="2539">
          <cell r="P2539">
            <v>999999999</v>
          </cell>
          <cell r="Q2539"/>
          <cell r="R2539"/>
          <cell r="S2539"/>
          <cell r="T2539"/>
          <cell r="U2539"/>
          <cell r="V2539"/>
          <cell r="W2539"/>
          <cell r="X2539"/>
          <cell r="Y2539"/>
          <cell r="Z2539"/>
          <cell r="AA2539"/>
          <cell r="AB2539"/>
          <cell r="AC2539"/>
          <cell r="AD2539"/>
        </row>
        <row r="2540">
          <cell r="P2540">
            <v>999999999</v>
          </cell>
          <cell r="Q2540"/>
          <cell r="R2540"/>
          <cell r="S2540"/>
          <cell r="T2540"/>
          <cell r="U2540"/>
          <cell r="V2540"/>
          <cell r="W2540"/>
          <cell r="X2540"/>
          <cell r="Y2540"/>
          <cell r="Z2540"/>
          <cell r="AA2540"/>
          <cell r="AB2540"/>
          <cell r="AC2540"/>
          <cell r="AD2540"/>
        </row>
        <row r="2541">
          <cell r="P2541">
            <v>999999999</v>
          </cell>
          <cell r="Q2541"/>
          <cell r="R2541"/>
          <cell r="S2541"/>
          <cell r="T2541"/>
          <cell r="U2541"/>
          <cell r="V2541"/>
          <cell r="W2541"/>
          <cell r="X2541"/>
          <cell r="Y2541"/>
          <cell r="Z2541"/>
          <cell r="AA2541"/>
          <cell r="AB2541"/>
          <cell r="AC2541"/>
          <cell r="AD2541"/>
        </row>
        <row r="2542">
          <cell r="P2542">
            <v>999999999</v>
          </cell>
          <cell r="Q2542"/>
          <cell r="R2542"/>
          <cell r="S2542"/>
          <cell r="T2542"/>
          <cell r="U2542"/>
          <cell r="V2542"/>
          <cell r="W2542"/>
          <cell r="X2542"/>
          <cell r="Y2542"/>
          <cell r="Z2542"/>
          <cell r="AA2542"/>
          <cell r="AB2542"/>
          <cell r="AC2542"/>
          <cell r="AD2542"/>
        </row>
        <row r="2543">
          <cell r="P2543">
            <v>999999999</v>
          </cell>
          <cell r="Q2543"/>
          <cell r="R2543"/>
          <cell r="S2543"/>
          <cell r="T2543"/>
          <cell r="U2543"/>
          <cell r="V2543"/>
          <cell r="W2543"/>
          <cell r="X2543"/>
          <cell r="Y2543"/>
          <cell r="Z2543"/>
          <cell r="AA2543"/>
          <cell r="AB2543"/>
          <cell r="AC2543"/>
          <cell r="AD2543"/>
        </row>
        <row r="2544">
          <cell r="P2544">
            <v>999999999</v>
          </cell>
          <cell r="Q2544"/>
          <cell r="R2544"/>
          <cell r="S2544"/>
          <cell r="T2544"/>
          <cell r="U2544"/>
          <cell r="V2544"/>
          <cell r="W2544"/>
          <cell r="X2544"/>
          <cell r="Y2544"/>
          <cell r="Z2544"/>
          <cell r="AA2544"/>
          <cell r="AB2544"/>
          <cell r="AC2544"/>
          <cell r="AD2544"/>
        </row>
        <row r="2545">
          <cell r="P2545">
            <v>999999999</v>
          </cell>
          <cell r="Q2545"/>
          <cell r="R2545"/>
          <cell r="S2545"/>
          <cell r="T2545"/>
          <cell r="U2545"/>
          <cell r="V2545"/>
          <cell r="W2545"/>
          <cell r="X2545"/>
          <cell r="Y2545"/>
          <cell r="Z2545"/>
          <cell r="AA2545"/>
          <cell r="AB2545"/>
          <cell r="AC2545"/>
          <cell r="AD2545"/>
        </row>
        <row r="2546">
          <cell r="P2546">
            <v>999999999</v>
          </cell>
          <cell r="Q2546"/>
          <cell r="R2546"/>
          <cell r="S2546"/>
          <cell r="T2546"/>
          <cell r="U2546"/>
          <cell r="V2546"/>
          <cell r="W2546"/>
          <cell r="X2546"/>
          <cell r="Y2546"/>
          <cell r="Z2546"/>
          <cell r="AA2546"/>
          <cell r="AB2546"/>
          <cell r="AC2546"/>
          <cell r="AD2546"/>
        </row>
        <row r="2547">
          <cell r="P2547">
            <v>999999999</v>
          </cell>
          <cell r="Q2547"/>
          <cell r="R2547"/>
          <cell r="S2547"/>
          <cell r="T2547"/>
          <cell r="U2547"/>
          <cell r="V2547"/>
          <cell r="W2547"/>
          <cell r="X2547"/>
          <cell r="Y2547"/>
          <cell r="Z2547"/>
          <cell r="AA2547"/>
          <cell r="AB2547"/>
          <cell r="AC2547"/>
          <cell r="AD2547"/>
        </row>
        <row r="2548">
          <cell r="P2548">
            <v>999999999</v>
          </cell>
          <cell r="Q2548"/>
          <cell r="R2548"/>
          <cell r="S2548"/>
          <cell r="T2548"/>
          <cell r="U2548"/>
          <cell r="V2548"/>
          <cell r="W2548"/>
          <cell r="X2548"/>
          <cell r="Y2548"/>
          <cell r="Z2548"/>
          <cell r="AA2548"/>
          <cell r="AB2548"/>
          <cell r="AC2548"/>
          <cell r="AD2548"/>
        </row>
        <row r="2549">
          <cell r="P2549">
            <v>999999999</v>
          </cell>
          <cell r="Q2549"/>
          <cell r="R2549"/>
          <cell r="S2549"/>
          <cell r="T2549"/>
          <cell r="U2549"/>
          <cell r="V2549"/>
          <cell r="W2549"/>
          <cell r="X2549"/>
          <cell r="Y2549"/>
          <cell r="Z2549"/>
          <cell r="AA2549"/>
          <cell r="AB2549"/>
          <cell r="AC2549"/>
          <cell r="AD2549"/>
        </row>
        <row r="2550">
          <cell r="P2550">
            <v>999999999</v>
          </cell>
          <cell r="Q2550"/>
          <cell r="R2550"/>
          <cell r="S2550"/>
          <cell r="T2550"/>
          <cell r="U2550"/>
          <cell r="V2550"/>
          <cell r="W2550"/>
          <cell r="X2550"/>
          <cell r="Y2550"/>
          <cell r="Z2550"/>
          <cell r="AA2550"/>
          <cell r="AB2550"/>
          <cell r="AC2550"/>
          <cell r="AD2550"/>
        </row>
        <row r="2551">
          <cell r="P2551">
            <v>999999999</v>
          </cell>
          <cell r="Q2551"/>
          <cell r="R2551"/>
          <cell r="S2551"/>
          <cell r="T2551"/>
          <cell r="U2551"/>
          <cell r="V2551"/>
          <cell r="W2551"/>
          <cell r="X2551"/>
          <cell r="Y2551"/>
          <cell r="Z2551"/>
          <cell r="AA2551"/>
          <cell r="AB2551"/>
          <cell r="AC2551"/>
          <cell r="AD2551"/>
        </row>
        <row r="2552">
          <cell r="P2552">
            <v>999999999</v>
          </cell>
          <cell r="Q2552"/>
          <cell r="R2552"/>
          <cell r="S2552"/>
          <cell r="T2552"/>
          <cell r="U2552"/>
          <cell r="V2552"/>
          <cell r="W2552"/>
          <cell r="X2552"/>
          <cell r="Y2552"/>
          <cell r="Z2552"/>
          <cell r="AA2552"/>
          <cell r="AB2552"/>
          <cell r="AC2552"/>
          <cell r="AD2552"/>
        </row>
        <row r="2553">
          <cell r="P2553">
            <v>999999999</v>
          </cell>
          <cell r="Q2553"/>
          <cell r="R2553"/>
          <cell r="S2553"/>
          <cell r="T2553"/>
          <cell r="U2553"/>
          <cell r="V2553"/>
          <cell r="W2553"/>
          <cell r="X2553"/>
          <cell r="Y2553"/>
          <cell r="Z2553"/>
          <cell r="AA2553"/>
          <cell r="AB2553"/>
          <cell r="AC2553"/>
          <cell r="AD2553"/>
        </row>
        <row r="2554">
          <cell r="P2554">
            <v>999999999</v>
          </cell>
          <cell r="Q2554"/>
          <cell r="R2554"/>
          <cell r="S2554"/>
          <cell r="T2554"/>
          <cell r="U2554"/>
          <cell r="V2554"/>
          <cell r="W2554"/>
          <cell r="X2554"/>
          <cell r="Y2554"/>
          <cell r="Z2554"/>
          <cell r="AA2554"/>
          <cell r="AB2554"/>
          <cell r="AC2554"/>
          <cell r="AD2554"/>
        </row>
        <row r="2555">
          <cell r="P2555">
            <v>999999999</v>
          </cell>
          <cell r="Q2555"/>
          <cell r="R2555"/>
          <cell r="S2555"/>
          <cell r="T2555"/>
          <cell r="U2555"/>
          <cell r="V2555"/>
          <cell r="W2555"/>
          <cell r="X2555"/>
          <cell r="Y2555"/>
          <cell r="Z2555"/>
          <cell r="AA2555"/>
          <cell r="AB2555"/>
          <cell r="AC2555"/>
          <cell r="AD2555"/>
        </row>
        <row r="2556">
          <cell r="P2556">
            <v>999999999</v>
          </cell>
          <cell r="Q2556"/>
          <cell r="R2556"/>
          <cell r="S2556"/>
          <cell r="T2556"/>
          <cell r="U2556"/>
          <cell r="V2556"/>
          <cell r="W2556"/>
          <cell r="X2556"/>
          <cell r="Y2556"/>
          <cell r="Z2556"/>
          <cell r="AA2556"/>
          <cell r="AB2556"/>
          <cell r="AC2556"/>
          <cell r="AD2556"/>
        </row>
        <row r="2557">
          <cell r="P2557">
            <v>999999999</v>
          </cell>
          <cell r="Q2557"/>
          <cell r="R2557"/>
          <cell r="S2557"/>
          <cell r="T2557"/>
          <cell r="U2557"/>
          <cell r="V2557"/>
          <cell r="W2557"/>
          <cell r="X2557"/>
          <cell r="Y2557"/>
          <cell r="Z2557"/>
          <cell r="AA2557"/>
          <cell r="AB2557"/>
          <cell r="AC2557"/>
          <cell r="AD2557"/>
        </row>
        <row r="2558">
          <cell r="P2558">
            <v>999999999</v>
          </cell>
          <cell r="Q2558"/>
          <cell r="R2558"/>
          <cell r="S2558"/>
          <cell r="T2558"/>
          <cell r="U2558"/>
          <cell r="V2558"/>
          <cell r="W2558"/>
          <cell r="X2558"/>
          <cell r="Y2558"/>
          <cell r="Z2558"/>
          <cell r="AA2558"/>
          <cell r="AB2558"/>
          <cell r="AC2558"/>
          <cell r="AD2558"/>
        </row>
        <row r="2559">
          <cell r="P2559">
            <v>999999999</v>
          </cell>
          <cell r="Q2559"/>
          <cell r="R2559"/>
          <cell r="S2559"/>
          <cell r="T2559"/>
          <cell r="U2559"/>
          <cell r="V2559"/>
          <cell r="W2559"/>
          <cell r="X2559"/>
          <cell r="Y2559"/>
          <cell r="Z2559"/>
          <cell r="AA2559"/>
          <cell r="AB2559"/>
          <cell r="AC2559"/>
          <cell r="AD2559"/>
        </row>
        <row r="2560">
          <cell r="P2560">
            <v>999999999</v>
          </cell>
          <cell r="Q2560"/>
          <cell r="R2560"/>
          <cell r="S2560"/>
          <cell r="T2560"/>
          <cell r="U2560"/>
          <cell r="V2560"/>
          <cell r="W2560"/>
          <cell r="X2560"/>
          <cell r="Y2560"/>
          <cell r="Z2560"/>
          <cell r="AA2560"/>
          <cell r="AB2560"/>
          <cell r="AC2560"/>
          <cell r="AD2560"/>
        </row>
        <row r="2561">
          <cell r="P2561">
            <v>999999999</v>
          </cell>
          <cell r="Q2561"/>
          <cell r="R2561"/>
          <cell r="S2561"/>
          <cell r="T2561"/>
          <cell r="U2561"/>
          <cell r="V2561"/>
          <cell r="W2561"/>
          <cell r="X2561"/>
          <cell r="Y2561"/>
          <cell r="Z2561"/>
          <cell r="AA2561"/>
          <cell r="AB2561"/>
          <cell r="AC2561"/>
          <cell r="AD2561"/>
        </row>
        <row r="2562">
          <cell r="P2562">
            <v>999999999</v>
          </cell>
          <cell r="Q2562"/>
          <cell r="R2562"/>
          <cell r="S2562"/>
          <cell r="T2562"/>
          <cell r="U2562"/>
          <cell r="V2562"/>
          <cell r="W2562"/>
          <cell r="X2562"/>
          <cell r="Y2562"/>
          <cell r="Z2562"/>
          <cell r="AA2562"/>
          <cell r="AB2562"/>
          <cell r="AC2562"/>
          <cell r="AD2562"/>
        </row>
        <row r="2563">
          <cell r="P2563">
            <v>999999999</v>
          </cell>
          <cell r="Q2563"/>
          <cell r="R2563"/>
          <cell r="S2563"/>
          <cell r="T2563"/>
          <cell r="U2563"/>
          <cell r="V2563"/>
          <cell r="W2563"/>
          <cell r="X2563"/>
          <cell r="Y2563"/>
          <cell r="Z2563"/>
          <cell r="AA2563"/>
          <cell r="AB2563"/>
          <cell r="AC2563"/>
          <cell r="AD2563"/>
        </row>
        <row r="2564">
          <cell r="P2564">
            <v>999999999</v>
          </cell>
          <cell r="Q2564"/>
          <cell r="R2564"/>
          <cell r="S2564"/>
          <cell r="T2564"/>
          <cell r="U2564"/>
          <cell r="V2564"/>
          <cell r="W2564"/>
          <cell r="X2564"/>
          <cell r="Y2564"/>
          <cell r="Z2564"/>
          <cell r="AA2564"/>
          <cell r="AB2564"/>
          <cell r="AC2564"/>
          <cell r="AD2564"/>
        </row>
        <row r="2565">
          <cell r="P2565">
            <v>999999999</v>
          </cell>
          <cell r="Q2565"/>
          <cell r="R2565"/>
          <cell r="S2565"/>
          <cell r="T2565"/>
          <cell r="U2565"/>
          <cell r="V2565"/>
          <cell r="W2565"/>
          <cell r="X2565"/>
          <cell r="Y2565"/>
          <cell r="Z2565"/>
          <cell r="AA2565"/>
          <cell r="AB2565"/>
          <cell r="AC2565"/>
          <cell r="AD2565"/>
        </row>
        <row r="2566">
          <cell r="P2566">
            <v>999999999</v>
          </cell>
          <cell r="Q2566"/>
          <cell r="R2566"/>
          <cell r="S2566"/>
          <cell r="T2566"/>
          <cell r="U2566"/>
          <cell r="V2566"/>
          <cell r="W2566"/>
          <cell r="X2566"/>
          <cell r="Y2566"/>
          <cell r="Z2566"/>
          <cell r="AA2566"/>
          <cell r="AB2566"/>
          <cell r="AC2566"/>
          <cell r="AD2566"/>
        </row>
        <row r="2567">
          <cell r="P2567">
            <v>999999999</v>
          </cell>
          <cell r="Q2567"/>
          <cell r="R2567"/>
          <cell r="S2567"/>
          <cell r="T2567"/>
          <cell r="U2567"/>
          <cell r="V2567"/>
          <cell r="W2567"/>
          <cell r="X2567"/>
          <cell r="Y2567"/>
          <cell r="Z2567"/>
          <cell r="AA2567"/>
          <cell r="AB2567"/>
          <cell r="AC2567"/>
          <cell r="AD2567"/>
        </row>
        <row r="2568">
          <cell r="P2568">
            <v>999999999</v>
          </cell>
          <cell r="Q2568"/>
          <cell r="R2568"/>
          <cell r="S2568"/>
          <cell r="T2568"/>
          <cell r="U2568"/>
          <cell r="V2568"/>
          <cell r="W2568"/>
          <cell r="X2568"/>
          <cell r="Y2568"/>
          <cell r="Z2568"/>
          <cell r="AA2568"/>
          <cell r="AB2568"/>
          <cell r="AC2568"/>
          <cell r="AD2568"/>
        </row>
        <row r="2569">
          <cell r="P2569">
            <v>999999999</v>
          </cell>
          <cell r="Q2569"/>
          <cell r="R2569"/>
          <cell r="S2569"/>
          <cell r="T2569"/>
          <cell r="U2569"/>
          <cell r="V2569"/>
          <cell r="W2569"/>
          <cell r="X2569"/>
          <cell r="Y2569"/>
          <cell r="Z2569"/>
          <cell r="AA2569"/>
          <cell r="AB2569"/>
          <cell r="AC2569"/>
          <cell r="AD2569"/>
        </row>
        <row r="2570">
          <cell r="P2570">
            <v>999999999</v>
          </cell>
          <cell r="Q2570"/>
          <cell r="R2570"/>
          <cell r="S2570"/>
          <cell r="T2570"/>
          <cell r="U2570"/>
          <cell r="V2570"/>
          <cell r="W2570"/>
          <cell r="X2570"/>
          <cell r="Y2570"/>
          <cell r="Z2570"/>
          <cell r="AA2570"/>
          <cell r="AB2570"/>
          <cell r="AC2570"/>
          <cell r="AD2570"/>
        </row>
        <row r="2571">
          <cell r="P2571">
            <v>999999999</v>
          </cell>
          <cell r="Q2571"/>
          <cell r="R2571"/>
          <cell r="S2571"/>
          <cell r="T2571"/>
          <cell r="U2571"/>
          <cell r="V2571"/>
          <cell r="W2571"/>
          <cell r="X2571"/>
          <cell r="Y2571"/>
          <cell r="Z2571"/>
          <cell r="AA2571"/>
          <cell r="AB2571"/>
          <cell r="AC2571"/>
          <cell r="AD2571"/>
        </row>
        <row r="2572">
          <cell r="P2572">
            <v>999999999</v>
          </cell>
          <cell r="Q2572"/>
          <cell r="R2572"/>
          <cell r="S2572"/>
          <cell r="T2572"/>
          <cell r="U2572"/>
          <cell r="V2572"/>
          <cell r="W2572"/>
          <cell r="X2572"/>
          <cell r="Y2572"/>
          <cell r="Z2572"/>
          <cell r="AA2572"/>
          <cell r="AB2572"/>
          <cell r="AC2572"/>
          <cell r="AD2572"/>
        </row>
        <row r="2573">
          <cell r="P2573">
            <v>999999999</v>
          </cell>
          <cell r="Q2573"/>
          <cell r="R2573"/>
          <cell r="S2573"/>
          <cell r="T2573"/>
          <cell r="U2573"/>
          <cell r="V2573"/>
          <cell r="W2573"/>
          <cell r="X2573"/>
          <cell r="Y2573"/>
          <cell r="Z2573"/>
          <cell r="AA2573"/>
          <cell r="AB2573"/>
          <cell r="AC2573"/>
          <cell r="AD2573"/>
        </row>
        <row r="2574">
          <cell r="P2574">
            <v>999999999</v>
          </cell>
          <cell r="Q2574"/>
          <cell r="R2574"/>
          <cell r="S2574"/>
          <cell r="T2574"/>
          <cell r="U2574"/>
          <cell r="V2574"/>
          <cell r="W2574"/>
          <cell r="X2574"/>
          <cell r="Y2574"/>
          <cell r="Z2574"/>
          <cell r="AA2574"/>
          <cell r="AB2574"/>
          <cell r="AC2574"/>
          <cell r="AD2574"/>
        </row>
        <row r="2575">
          <cell r="P2575">
            <v>999999999</v>
          </cell>
          <cell r="Q2575"/>
          <cell r="R2575"/>
          <cell r="S2575"/>
          <cell r="T2575"/>
          <cell r="U2575"/>
          <cell r="V2575"/>
          <cell r="W2575"/>
          <cell r="X2575"/>
          <cell r="Y2575"/>
          <cell r="Z2575"/>
          <cell r="AA2575"/>
          <cell r="AB2575"/>
          <cell r="AC2575"/>
          <cell r="AD2575"/>
        </row>
        <row r="2576">
          <cell r="P2576">
            <v>999999999</v>
          </cell>
          <cell r="Q2576"/>
          <cell r="R2576"/>
          <cell r="S2576"/>
          <cell r="T2576"/>
          <cell r="U2576"/>
          <cell r="V2576"/>
          <cell r="W2576"/>
          <cell r="X2576"/>
          <cell r="Y2576"/>
          <cell r="Z2576"/>
          <cell r="AA2576"/>
          <cell r="AB2576"/>
          <cell r="AC2576"/>
          <cell r="AD2576"/>
        </row>
        <row r="2577">
          <cell r="P2577">
            <v>999999999</v>
          </cell>
          <cell r="Q2577"/>
          <cell r="R2577"/>
          <cell r="S2577"/>
          <cell r="T2577"/>
          <cell r="U2577"/>
          <cell r="V2577"/>
          <cell r="W2577"/>
          <cell r="X2577"/>
          <cell r="Y2577"/>
          <cell r="Z2577"/>
          <cell r="AA2577"/>
          <cell r="AB2577"/>
          <cell r="AC2577"/>
          <cell r="AD2577"/>
        </row>
        <row r="2578">
          <cell r="P2578">
            <v>999999999</v>
          </cell>
          <cell r="Q2578"/>
          <cell r="R2578"/>
          <cell r="S2578"/>
          <cell r="T2578"/>
          <cell r="U2578"/>
          <cell r="V2578"/>
          <cell r="W2578"/>
          <cell r="X2578"/>
          <cell r="Y2578"/>
          <cell r="Z2578"/>
          <cell r="AA2578"/>
          <cell r="AB2578"/>
          <cell r="AC2578"/>
          <cell r="AD2578"/>
        </row>
        <row r="2579">
          <cell r="P2579">
            <v>999999999</v>
          </cell>
          <cell r="Q2579"/>
          <cell r="R2579"/>
          <cell r="S2579"/>
          <cell r="T2579"/>
          <cell r="U2579"/>
          <cell r="V2579"/>
          <cell r="W2579"/>
          <cell r="X2579"/>
          <cell r="Y2579"/>
          <cell r="Z2579"/>
          <cell r="AA2579"/>
          <cell r="AB2579"/>
          <cell r="AC2579"/>
          <cell r="AD2579"/>
        </row>
        <row r="2580">
          <cell r="P2580">
            <v>999999999</v>
          </cell>
          <cell r="Q2580"/>
          <cell r="R2580"/>
          <cell r="S2580"/>
          <cell r="T2580"/>
          <cell r="U2580"/>
          <cell r="V2580"/>
          <cell r="W2580"/>
          <cell r="X2580"/>
          <cell r="Y2580"/>
          <cell r="Z2580"/>
          <cell r="AA2580"/>
          <cell r="AB2580"/>
          <cell r="AC2580"/>
          <cell r="AD2580"/>
        </row>
        <row r="2581">
          <cell r="P2581">
            <v>999999999</v>
          </cell>
          <cell r="Q2581"/>
          <cell r="R2581"/>
          <cell r="S2581"/>
          <cell r="T2581"/>
          <cell r="U2581"/>
          <cell r="V2581"/>
          <cell r="W2581"/>
          <cell r="X2581"/>
          <cell r="Y2581"/>
          <cell r="Z2581"/>
          <cell r="AA2581"/>
          <cell r="AB2581"/>
          <cell r="AC2581"/>
          <cell r="AD2581"/>
        </row>
        <row r="2582">
          <cell r="P2582">
            <v>999999999</v>
          </cell>
          <cell r="Q2582"/>
          <cell r="R2582"/>
          <cell r="S2582"/>
          <cell r="T2582"/>
          <cell r="U2582"/>
          <cell r="V2582"/>
          <cell r="W2582"/>
          <cell r="X2582"/>
          <cell r="Y2582"/>
          <cell r="Z2582"/>
          <cell r="AA2582"/>
          <cell r="AB2582"/>
          <cell r="AC2582"/>
          <cell r="AD2582"/>
        </row>
        <row r="2583">
          <cell r="P2583">
            <v>999999999</v>
          </cell>
          <cell r="Q2583"/>
          <cell r="R2583"/>
          <cell r="S2583"/>
          <cell r="T2583"/>
          <cell r="U2583"/>
          <cell r="V2583"/>
          <cell r="W2583"/>
          <cell r="X2583"/>
          <cell r="Y2583"/>
          <cell r="Z2583"/>
          <cell r="AA2583"/>
          <cell r="AB2583"/>
          <cell r="AC2583"/>
          <cell r="AD2583"/>
        </row>
        <row r="2584">
          <cell r="P2584">
            <v>999999999</v>
          </cell>
          <cell r="Q2584"/>
          <cell r="R2584"/>
          <cell r="S2584"/>
          <cell r="T2584"/>
          <cell r="U2584"/>
          <cell r="V2584"/>
          <cell r="W2584"/>
          <cell r="X2584"/>
          <cell r="Y2584"/>
          <cell r="Z2584"/>
          <cell r="AA2584"/>
          <cell r="AB2584"/>
          <cell r="AC2584"/>
          <cell r="AD2584"/>
        </row>
        <row r="2585">
          <cell r="P2585">
            <v>999999999</v>
          </cell>
          <cell r="Q2585"/>
          <cell r="R2585"/>
          <cell r="S2585"/>
          <cell r="T2585"/>
          <cell r="U2585"/>
          <cell r="V2585"/>
          <cell r="W2585"/>
          <cell r="X2585"/>
          <cell r="Y2585"/>
          <cell r="Z2585"/>
          <cell r="AA2585"/>
          <cell r="AB2585"/>
          <cell r="AC2585"/>
          <cell r="AD2585"/>
        </row>
        <row r="2586">
          <cell r="P2586">
            <v>999999999</v>
          </cell>
          <cell r="Q2586"/>
          <cell r="R2586"/>
          <cell r="S2586"/>
          <cell r="T2586"/>
          <cell r="U2586"/>
          <cell r="V2586"/>
          <cell r="W2586"/>
          <cell r="X2586"/>
          <cell r="Y2586"/>
          <cell r="Z2586"/>
          <cell r="AA2586"/>
          <cell r="AB2586"/>
          <cell r="AC2586"/>
          <cell r="AD2586"/>
        </row>
        <row r="2587">
          <cell r="P2587">
            <v>999999999</v>
          </cell>
          <cell r="Q2587"/>
          <cell r="R2587"/>
          <cell r="S2587"/>
          <cell r="T2587"/>
          <cell r="U2587"/>
          <cell r="V2587"/>
          <cell r="W2587"/>
          <cell r="X2587"/>
          <cell r="Y2587"/>
          <cell r="Z2587"/>
          <cell r="AA2587"/>
          <cell r="AB2587"/>
          <cell r="AC2587"/>
          <cell r="AD2587"/>
        </row>
        <row r="2588">
          <cell r="P2588">
            <v>999999999</v>
          </cell>
          <cell r="Q2588"/>
          <cell r="R2588"/>
          <cell r="S2588"/>
          <cell r="T2588"/>
          <cell r="U2588"/>
          <cell r="V2588"/>
          <cell r="W2588"/>
          <cell r="X2588"/>
          <cell r="Y2588"/>
          <cell r="Z2588"/>
          <cell r="AA2588"/>
          <cell r="AB2588"/>
          <cell r="AC2588"/>
          <cell r="AD2588"/>
        </row>
        <row r="2589">
          <cell r="P2589">
            <v>999999999</v>
          </cell>
          <cell r="Q2589"/>
          <cell r="R2589"/>
          <cell r="S2589"/>
          <cell r="T2589"/>
          <cell r="U2589"/>
          <cell r="V2589"/>
          <cell r="W2589"/>
          <cell r="X2589"/>
          <cell r="Y2589"/>
          <cell r="Z2589"/>
          <cell r="AA2589"/>
          <cell r="AB2589"/>
          <cell r="AC2589"/>
          <cell r="AD2589"/>
        </row>
        <row r="2590">
          <cell r="P2590">
            <v>999999999</v>
          </cell>
          <cell r="Q2590"/>
          <cell r="R2590"/>
          <cell r="S2590"/>
          <cell r="T2590"/>
          <cell r="U2590"/>
          <cell r="V2590"/>
          <cell r="W2590"/>
          <cell r="X2590"/>
          <cell r="Y2590"/>
          <cell r="Z2590"/>
          <cell r="AA2590"/>
          <cell r="AB2590"/>
          <cell r="AC2590"/>
          <cell r="AD2590"/>
        </row>
        <row r="2591">
          <cell r="P2591">
            <v>999999999</v>
          </cell>
          <cell r="Q2591"/>
          <cell r="R2591"/>
          <cell r="S2591"/>
          <cell r="T2591"/>
          <cell r="U2591"/>
          <cell r="V2591"/>
          <cell r="W2591"/>
          <cell r="X2591"/>
          <cell r="Y2591"/>
          <cell r="Z2591"/>
          <cell r="AA2591"/>
          <cell r="AB2591"/>
          <cell r="AC2591"/>
          <cell r="AD2591"/>
        </row>
        <row r="2592">
          <cell r="P2592">
            <v>999999999</v>
          </cell>
          <cell r="Q2592"/>
          <cell r="R2592"/>
          <cell r="S2592"/>
          <cell r="T2592"/>
          <cell r="U2592"/>
          <cell r="V2592"/>
          <cell r="W2592"/>
          <cell r="X2592"/>
          <cell r="Y2592"/>
          <cell r="Z2592"/>
          <cell r="AA2592"/>
          <cell r="AB2592"/>
          <cell r="AC2592"/>
          <cell r="AD2592"/>
        </row>
        <row r="2593">
          <cell r="P2593">
            <v>999999999</v>
          </cell>
          <cell r="Q2593"/>
          <cell r="R2593"/>
          <cell r="S2593"/>
          <cell r="T2593"/>
          <cell r="U2593"/>
          <cell r="V2593"/>
          <cell r="W2593"/>
          <cell r="X2593"/>
          <cell r="Y2593"/>
          <cell r="Z2593"/>
          <cell r="AA2593"/>
          <cell r="AB2593"/>
          <cell r="AC2593"/>
          <cell r="AD2593"/>
        </row>
        <row r="2594">
          <cell r="P2594">
            <v>999999999</v>
          </cell>
          <cell r="Q2594"/>
          <cell r="R2594"/>
          <cell r="S2594"/>
          <cell r="T2594"/>
          <cell r="U2594"/>
          <cell r="V2594"/>
          <cell r="W2594"/>
          <cell r="X2594"/>
          <cell r="Y2594"/>
          <cell r="Z2594"/>
          <cell r="AA2594"/>
          <cell r="AB2594"/>
          <cell r="AC2594"/>
          <cell r="AD2594"/>
        </row>
        <row r="2595">
          <cell r="P2595">
            <v>999999999</v>
          </cell>
          <cell r="Q2595"/>
          <cell r="R2595"/>
          <cell r="S2595"/>
          <cell r="T2595"/>
          <cell r="U2595"/>
          <cell r="V2595"/>
          <cell r="W2595"/>
          <cell r="X2595"/>
          <cell r="Y2595"/>
          <cell r="Z2595"/>
          <cell r="AA2595"/>
          <cell r="AB2595"/>
          <cell r="AC2595"/>
          <cell r="AD2595"/>
        </row>
        <row r="2596">
          <cell r="P2596">
            <v>999999999</v>
          </cell>
          <cell r="Q2596"/>
          <cell r="R2596"/>
          <cell r="S2596"/>
          <cell r="T2596"/>
          <cell r="U2596"/>
          <cell r="V2596"/>
          <cell r="W2596"/>
          <cell r="X2596"/>
          <cell r="Y2596"/>
          <cell r="Z2596"/>
          <cell r="AA2596"/>
          <cell r="AB2596"/>
          <cell r="AC2596"/>
          <cell r="AD2596"/>
        </row>
        <row r="2597">
          <cell r="P2597">
            <v>999999999</v>
          </cell>
          <cell r="Q2597"/>
          <cell r="R2597"/>
          <cell r="S2597"/>
          <cell r="T2597"/>
          <cell r="U2597"/>
          <cell r="V2597"/>
          <cell r="W2597"/>
          <cell r="X2597"/>
          <cell r="Y2597"/>
          <cell r="Z2597"/>
          <cell r="AA2597"/>
          <cell r="AB2597"/>
          <cell r="AC2597"/>
          <cell r="AD2597"/>
        </row>
        <row r="2598">
          <cell r="P2598">
            <v>999999999</v>
          </cell>
          <cell r="Q2598"/>
          <cell r="R2598"/>
          <cell r="S2598"/>
          <cell r="T2598"/>
          <cell r="U2598"/>
          <cell r="V2598"/>
          <cell r="W2598"/>
          <cell r="X2598"/>
          <cell r="Y2598"/>
          <cell r="Z2598"/>
          <cell r="AA2598"/>
          <cell r="AB2598"/>
          <cell r="AC2598"/>
          <cell r="AD2598"/>
        </row>
        <row r="2599">
          <cell r="P2599">
            <v>999999999</v>
          </cell>
          <cell r="Q2599"/>
          <cell r="R2599"/>
          <cell r="S2599"/>
          <cell r="T2599"/>
          <cell r="U2599"/>
          <cell r="V2599"/>
          <cell r="W2599"/>
          <cell r="X2599"/>
          <cell r="Y2599"/>
          <cell r="Z2599"/>
          <cell r="AA2599"/>
          <cell r="AB2599"/>
          <cell r="AC2599"/>
          <cell r="AD2599"/>
        </row>
        <row r="2600">
          <cell r="P2600">
            <v>999999999</v>
          </cell>
          <cell r="Q2600"/>
          <cell r="R2600"/>
          <cell r="S2600"/>
          <cell r="T2600"/>
          <cell r="U2600"/>
          <cell r="V2600"/>
          <cell r="W2600"/>
          <cell r="X2600"/>
          <cell r="Y2600"/>
          <cell r="Z2600"/>
          <cell r="AA2600"/>
          <cell r="AB2600"/>
          <cell r="AC2600"/>
          <cell r="AD2600"/>
        </row>
        <row r="2601">
          <cell r="P2601">
            <v>999999999</v>
          </cell>
          <cell r="Q2601"/>
          <cell r="R2601"/>
          <cell r="S2601"/>
          <cell r="T2601"/>
          <cell r="U2601"/>
          <cell r="V2601"/>
          <cell r="W2601"/>
          <cell r="X2601"/>
          <cell r="Y2601"/>
          <cell r="Z2601"/>
          <cell r="AA2601"/>
          <cell r="AB2601"/>
          <cell r="AC2601"/>
          <cell r="AD2601"/>
        </row>
        <row r="2602">
          <cell r="P2602">
            <v>999999999</v>
          </cell>
          <cell r="Q2602"/>
          <cell r="R2602"/>
          <cell r="S2602"/>
          <cell r="T2602"/>
          <cell r="U2602"/>
          <cell r="V2602"/>
          <cell r="W2602"/>
          <cell r="X2602"/>
          <cell r="Y2602"/>
          <cell r="Z2602"/>
          <cell r="AA2602"/>
          <cell r="AB2602"/>
          <cell r="AC2602"/>
          <cell r="AD2602"/>
        </row>
        <row r="2603">
          <cell r="P2603">
            <v>999999999</v>
          </cell>
          <cell r="Q2603"/>
          <cell r="R2603"/>
          <cell r="S2603"/>
          <cell r="T2603"/>
          <cell r="U2603"/>
          <cell r="V2603"/>
          <cell r="W2603"/>
          <cell r="X2603"/>
          <cell r="Y2603"/>
          <cell r="Z2603"/>
          <cell r="AA2603"/>
          <cell r="AB2603"/>
          <cell r="AC2603"/>
          <cell r="AD2603"/>
        </row>
        <row r="2604">
          <cell r="P2604">
            <v>999999999</v>
          </cell>
          <cell r="Q2604"/>
          <cell r="R2604"/>
          <cell r="S2604"/>
          <cell r="T2604"/>
          <cell r="U2604"/>
          <cell r="V2604"/>
          <cell r="W2604"/>
          <cell r="X2604"/>
          <cell r="Y2604"/>
          <cell r="Z2604"/>
          <cell r="AA2604"/>
          <cell r="AB2604"/>
          <cell r="AC2604"/>
          <cell r="AD2604"/>
        </row>
        <row r="2605">
          <cell r="P2605">
            <v>999999999</v>
          </cell>
          <cell r="Q2605"/>
          <cell r="R2605"/>
          <cell r="S2605"/>
          <cell r="T2605"/>
          <cell r="U2605"/>
          <cell r="V2605"/>
          <cell r="W2605"/>
          <cell r="X2605"/>
          <cell r="Y2605"/>
          <cell r="Z2605"/>
          <cell r="AA2605"/>
          <cell r="AB2605"/>
          <cell r="AC2605"/>
          <cell r="AD2605"/>
        </row>
        <row r="2606">
          <cell r="P2606">
            <v>999999999</v>
          </cell>
          <cell r="Q2606"/>
          <cell r="R2606"/>
          <cell r="S2606"/>
          <cell r="T2606"/>
          <cell r="U2606"/>
          <cell r="V2606"/>
          <cell r="W2606"/>
          <cell r="X2606"/>
          <cell r="Y2606"/>
          <cell r="Z2606"/>
          <cell r="AA2606"/>
          <cell r="AB2606"/>
          <cell r="AC2606"/>
          <cell r="AD2606"/>
        </row>
        <row r="2607">
          <cell r="P2607">
            <v>999999999</v>
          </cell>
          <cell r="Q2607"/>
          <cell r="R2607"/>
          <cell r="S2607"/>
          <cell r="T2607"/>
          <cell r="U2607"/>
          <cell r="V2607"/>
          <cell r="W2607"/>
          <cell r="X2607"/>
          <cell r="Y2607"/>
          <cell r="Z2607"/>
          <cell r="AA2607"/>
          <cell r="AB2607"/>
          <cell r="AC2607"/>
          <cell r="AD2607"/>
        </row>
        <row r="2608">
          <cell r="P2608">
            <v>999999999</v>
          </cell>
          <cell r="Q2608"/>
          <cell r="R2608"/>
          <cell r="S2608"/>
          <cell r="T2608"/>
          <cell r="U2608"/>
          <cell r="V2608"/>
          <cell r="W2608"/>
          <cell r="X2608"/>
          <cell r="Y2608"/>
          <cell r="Z2608"/>
          <cell r="AA2608"/>
          <cell r="AB2608"/>
          <cell r="AC2608"/>
          <cell r="AD2608"/>
        </row>
        <row r="2609">
          <cell r="P2609">
            <v>999999999</v>
          </cell>
          <cell r="Q2609"/>
          <cell r="R2609"/>
          <cell r="S2609"/>
          <cell r="T2609"/>
          <cell r="U2609"/>
          <cell r="V2609"/>
          <cell r="W2609"/>
          <cell r="X2609"/>
          <cell r="Y2609"/>
          <cell r="Z2609"/>
          <cell r="AA2609"/>
          <cell r="AB2609"/>
          <cell r="AC2609"/>
          <cell r="AD2609"/>
        </row>
        <row r="2610">
          <cell r="P2610">
            <v>999999999</v>
          </cell>
          <cell r="Q2610"/>
          <cell r="R2610"/>
          <cell r="S2610"/>
          <cell r="T2610"/>
          <cell r="U2610"/>
          <cell r="V2610"/>
          <cell r="W2610"/>
          <cell r="X2610"/>
          <cell r="Y2610"/>
          <cell r="Z2610"/>
          <cell r="AA2610"/>
          <cell r="AB2610"/>
          <cell r="AC2610"/>
          <cell r="AD2610"/>
        </row>
        <row r="2611">
          <cell r="P2611">
            <v>999999999</v>
          </cell>
          <cell r="Q2611"/>
          <cell r="R2611"/>
          <cell r="S2611"/>
          <cell r="T2611"/>
          <cell r="U2611"/>
          <cell r="V2611"/>
          <cell r="W2611"/>
          <cell r="X2611"/>
          <cell r="Y2611"/>
          <cell r="Z2611"/>
          <cell r="AA2611"/>
          <cell r="AB2611"/>
          <cell r="AC2611"/>
          <cell r="AD2611"/>
        </row>
        <row r="2612">
          <cell r="P2612">
            <v>999999999</v>
          </cell>
          <cell r="Q2612"/>
          <cell r="R2612"/>
          <cell r="S2612"/>
          <cell r="T2612"/>
          <cell r="U2612"/>
          <cell r="V2612"/>
          <cell r="W2612"/>
          <cell r="X2612"/>
          <cell r="Y2612"/>
          <cell r="Z2612"/>
          <cell r="AA2612"/>
          <cell r="AB2612"/>
          <cell r="AC2612"/>
          <cell r="AD2612"/>
        </row>
        <row r="2613">
          <cell r="P2613">
            <v>999999999</v>
          </cell>
          <cell r="Q2613"/>
          <cell r="R2613"/>
          <cell r="S2613"/>
          <cell r="T2613"/>
          <cell r="U2613"/>
          <cell r="V2613"/>
          <cell r="W2613"/>
          <cell r="X2613"/>
          <cell r="Y2613"/>
          <cell r="Z2613"/>
          <cell r="AA2613"/>
          <cell r="AB2613"/>
          <cell r="AC2613"/>
          <cell r="AD2613"/>
        </row>
        <row r="2614">
          <cell r="P2614">
            <v>999999999</v>
          </cell>
          <cell r="Q2614"/>
          <cell r="R2614"/>
          <cell r="S2614"/>
          <cell r="T2614"/>
          <cell r="U2614"/>
          <cell r="V2614"/>
          <cell r="W2614"/>
          <cell r="X2614"/>
          <cell r="Y2614"/>
          <cell r="Z2614"/>
          <cell r="AA2614"/>
          <cell r="AB2614"/>
          <cell r="AC2614"/>
          <cell r="AD2614"/>
        </row>
        <row r="2615">
          <cell r="P2615">
            <v>999999999</v>
          </cell>
          <cell r="Q2615"/>
          <cell r="R2615"/>
          <cell r="S2615"/>
          <cell r="T2615"/>
          <cell r="U2615"/>
          <cell r="V2615"/>
          <cell r="W2615"/>
          <cell r="X2615"/>
          <cell r="Y2615"/>
          <cell r="Z2615"/>
          <cell r="AA2615"/>
          <cell r="AB2615"/>
          <cell r="AC2615"/>
          <cell r="AD2615"/>
        </row>
        <row r="2616">
          <cell r="P2616">
            <v>999999999</v>
          </cell>
          <cell r="Q2616"/>
          <cell r="R2616"/>
          <cell r="S2616"/>
          <cell r="T2616"/>
          <cell r="U2616"/>
          <cell r="V2616"/>
          <cell r="W2616"/>
          <cell r="X2616"/>
          <cell r="Y2616"/>
          <cell r="Z2616"/>
          <cell r="AA2616"/>
          <cell r="AB2616"/>
          <cell r="AC2616"/>
          <cell r="AD2616"/>
        </row>
        <row r="2617">
          <cell r="P2617">
            <v>999999999</v>
          </cell>
          <cell r="Q2617"/>
          <cell r="R2617"/>
          <cell r="S2617"/>
          <cell r="T2617"/>
          <cell r="U2617"/>
          <cell r="V2617"/>
          <cell r="W2617"/>
          <cell r="X2617"/>
          <cell r="Y2617"/>
          <cell r="Z2617"/>
          <cell r="AA2617"/>
          <cell r="AB2617"/>
          <cell r="AC2617"/>
          <cell r="AD2617"/>
        </row>
        <row r="2618">
          <cell r="P2618">
            <v>999999999</v>
          </cell>
          <cell r="Q2618"/>
          <cell r="R2618"/>
          <cell r="S2618"/>
          <cell r="T2618"/>
          <cell r="U2618"/>
          <cell r="V2618"/>
          <cell r="W2618"/>
          <cell r="X2618"/>
          <cell r="Y2618"/>
          <cell r="Z2618"/>
          <cell r="AA2618"/>
          <cell r="AB2618"/>
          <cell r="AC2618"/>
          <cell r="AD2618"/>
        </row>
        <row r="2619">
          <cell r="P2619">
            <v>999999999</v>
          </cell>
          <cell r="Q2619"/>
          <cell r="R2619"/>
          <cell r="S2619"/>
          <cell r="T2619"/>
          <cell r="U2619"/>
          <cell r="V2619"/>
          <cell r="W2619"/>
          <cell r="X2619"/>
          <cell r="Y2619"/>
          <cell r="Z2619"/>
          <cell r="AA2619"/>
          <cell r="AB2619"/>
          <cell r="AC2619"/>
          <cell r="AD2619"/>
        </row>
        <row r="2620">
          <cell r="P2620">
            <v>999999999</v>
          </cell>
          <cell r="Q2620"/>
          <cell r="R2620"/>
          <cell r="S2620"/>
          <cell r="T2620"/>
          <cell r="U2620"/>
          <cell r="V2620"/>
          <cell r="W2620"/>
          <cell r="X2620"/>
          <cell r="Y2620"/>
          <cell r="Z2620"/>
          <cell r="AA2620"/>
          <cell r="AB2620"/>
          <cell r="AC2620"/>
          <cell r="AD2620"/>
        </row>
        <row r="2621">
          <cell r="P2621">
            <v>999999999</v>
          </cell>
          <cell r="Q2621"/>
          <cell r="R2621"/>
          <cell r="S2621"/>
          <cell r="T2621"/>
          <cell r="U2621"/>
          <cell r="V2621"/>
          <cell r="W2621"/>
          <cell r="X2621"/>
          <cell r="Y2621"/>
          <cell r="Z2621"/>
          <cell r="AA2621"/>
          <cell r="AB2621"/>
          <cell r="AC2621"/>
          <cell r="AD2621"/>
        </row>
        <row r="2622">
          <cell r="P2622">
            <v>999999999</v>
          </cell>
          <cell r="Q2622"/>
          <cell r="R2622"/>
          <cell r="S2622"/>
          <cell r="T2622"/>
          <cell r="U2622"/>
          <cell r="V2622"/>
          <cell r="W2622"/>
          <cell r="X2622"/>
          <cell r="Y2622"/>
          <cell r="Z2622"/>
          <cell r="AA2622"/>
          <cell r="AB2622"/>
          <cell r="AC2622"/>
          <cell r="AD2622"/>
        </row>
        <row r="2623">
          <cell r="P2623">
            <v>999999999</v>
          </cell>
          <cell r="Q2623"/>
          <cell r="R2623"/>
          <cell r="S2623"/>
          <cell r="T2623"/>
          <cell r="U2623"/>
          <cell r="V2623"/>
          <cell r="W2623"/>
          <cell r="X2623"/>
          <cell r="Y2623"/>
          <cell r="Z2623"/>
          <cell r="AA2623"/>
          <cell r="AB2623"/>
          <cell r="AC2623"/>
          <cell r="AD2623"/>
        </row>
        <row r="2624">
          <cell r="P2624">
            <v>999999999</v>
          </cell>
          <cell r="Q2624"/>
          <cell r="R2624"/>
          <cell r="S2624"/>
          <cell r="T2624"/>
          <cell r="U2624"/>
          <cell r="V2624"/>
          <cell r="W2624"/>
          <cell r="X2624"/>
          <cell r="Y2624"/>
          <cell r="Z2624"/>
          <cell r="AA2624"/>
          <cell r="AB2624"/>
          <cell r="AC2624"/>
          <cell r="AD2624"/>
        </row>
        <row r="2625">
          <cell r="P2625">
            <v>999999999</v>
          </cell>
          <cell r="Q2625"/>
          <cell r="R2625"/>
          <cell r="S2625"/>
          <cell r="T2625"/>
          <cell r="U2625"/>
          <cell r="V2625"/>
          <cell r="W2625"/>
          <cell r="X2625"/>
          <cell r="Y2625"/>
          <cell r="Z2625"/>
          <cell r="AA2625"/>
          <cell r="AB2625"/>
          <cell r="AC2625"/>
          <cell r="AD2625"/>
        </row>
        <row r="2626">
          <cell r="P2626">
            <v>999999999</v>
          </cell>
          <cell r="Q2626"/>
          <cell r="R2626"/>
          <cell r="S2626"/>
          <cell r="T2626"/>
          <cell r="U2626"/>
          <cell r="V2626"/>
          <cell r="W2626"/>
          <cell r="X2626"/>
          <cell r="Y2626"/>
          <cell r="Z2626"/>
          <cell r="AA2626"/>
          <cell r="AB2626"/>
          <cell r="AC2626"/>
          <cell r="AD2626"/>
        </row>
        <row r="2627">
          <cell r="P2627">
            <v>999999999</v>
          </cell>
          <cell r="Q2627"/>
          <cell r="R2627"/>
          <cell r="S2627"/>
          <cell r="T2627"/>
          <cell r="U2627"/>
          <cell r="V2627"/>
          <cell r="W2627"/>
          <cell r="X2627"/>
          <cell r="Y2627"/>
          <cell r="Z2627"/>
          <cell r="AA2627"/>
          <cell r="AB2627"/>
          <cell r="AC2627"/>
          <cell r="AD2627"/>
        </row>
        <row r="2628">
          <cell r="P2628">
            <v>999999999</v>
          </cell>
          <cell r="Q2628"/>
          <cell r="R2628"/>
          <cell r="S2628"/>
          <cell r="T2628"/>
          <cell r="U2628"/>
          <cell r="V2628"/>
          <cell r="W2628"/>
          <cell r="X2628"/>
          <cell r="Y2628"/>
          <cell r="Z2628"/>
          <cell r="AA2628"/>
          <cell r="AB2628"/>
          <cell r="AC2628"/>
          <cell r="AD2628"/>
        </row>
        <row r="2629">
          <cell r="P2629">
            <v>999999999</v>
          </cell>
          <cell r="Q2629"/>
          <cell r="R2629"/>
          <cell r="S2629"/>
          <cell r="T2629"/>
          <cell r="U2629"/>
          <cell r="V2629"/>
          <cell r="W2629"/>
          <cell r="X2629"/>
          <cell r="Y2629"/>
          <cell r="Z2629"/>
          <cell r="AA2629"/>
          <cell r="AB2629"/>
          <cell r="AC2629"/>
          <cell r="AD2629"/>
        </row>
        <row r="2630">
          <cell r="P2630">
            <v>999999999</v>
          </cell>
          <cell r="Q2630"/>
          <cell r="R2630"/>
          <cell r="S2630"/>
          <cell r="T2630"/>
          <cell r="U2630"/>
          <cell r="V2630"/>
          <cell r="W2630"/>
          <cell r="X2630"/>
          <cell r="Y2630"/>
          <cell r="Z2630"/>
          <cell r="AA2630"/>
          <cell r="AB2630"/>
          <cell r="AC2630"/>
          <cell r="AD2630"/>
        </row>
        <row r="2631">
          <cell r="P2631">
            <v>999999999</v>
          </cell>
          <cell r="Q2631"/>
          <cell r="R2631"/>
          <cell r="S2631"/>
          <cell r="T2631"/>
          <cell r="U2631"/>
          <cell r="V2631"/>
          <cell r="W2631"/>
          <cell r="X2631"/>
          <cell r="Y2631"/>
          <cell r="Z2631"/>
          <cell r="AA2631"/>
          <cell r="AB2631"/>
          <cell r="AC2631"/>
          <cell r="AD2631"/>
        </row>
        <row r="2632">
          <cell r="P2632">
            <v>999999999</v>
          </cell>
          <cell r="Q2632"/>
          <cell r="R2632"/>
          <cell r="S2632"/>
          <cell r="T2632"/>
          <cell r="U2632"/>
          <cell r="V2632"/>
          <cell r="W2632"/>
          <cell r="X2632"/>
          <cell r="Y2632"/>
          <cell r="Z2632"/>
          <cell r="AA2632"/>
          <cell r="AB2632"/>
          <cell r="AC2632"/>
          <cell r="AD2632"/>
        </row>
        <row r="2633">
          <cell r="P2633">
            <v>999999999</v>
          </cell>
          <cell r="Q2633"/>
          <cell r="R2633"/>
          <cell r="S2633"/>
          <cell r="T2633"/>
          <cell r="U2633"/>
          <cell r="V2633"/>
          <cell r="W2633"/>
          <cell r="X2633"/>
          <cell r="Y2633"/>
          <cell r="Z2633"/>
          <cell r="AA2633"/>
          <cell r="AB2633"/>
          <cell r="AC2633"/>
          <cell r="AD2633"/>
        </row>
        <row r="2634">
          <cell r="P2634">
            <v>999999999</v>
          </cell>
          <cell r="Q2634"/>
          <cell r="R2634"/>
          <cell r="S2634"/>
          <cell r="T2634"/>
          <cell r="U2634"/>
          <cell r="V2634"/>
          <cell r="W2634"/>
          <cell r="X2634"/>
          <cell r="Y2634"/>
          <cell r="Z2634"/>
          <cell r="AA2634"/>
          <cell r="AB2634"/>
          <cell r="AC2634"/>
          <cell r="AD2634"/>
        </row>
        <row r="2635">
          <cell r="P2635">
            <v>999999999</v>
          </cell>
          <cell r="Q2635"/>
          <cell r="R2635"/>
          <cell r="S2635"/>
          <cell r="T2635"/>
          <cell r="U2635"/>
          <cell r="V2635"/>
          <cell r="W2635"/>
          <cell r="X2635"/>
          <cell r="Y2635"/>
          <cell r="Z2635"/>
          <cell r="AA2635"/>
          <cell r="AB2635"/>
          <cell r="AC2635"/>
          <cell r="AD2635"/>
        </row>
        <row r="2636">
          <cell r="P2636">
            <v>999999999</v>
          </cell>
          <cell r="Q2636"/>
          <cell r="R2636"/>
          <cell r="S2636"/>
          <cell r="T2636"/>
          <cell r="U2636"/>
          <cell r="V2636"/>
          <cell r="W2636"/>
          <cell r="X2636"/>
          <cell r="Y2636"/>
          <cell r="Z2636"/>
          <cell r="AA2636"/>
          <cell r="AB2636"/>
          <cell r="AC2636"/>
          <cell r="AD2636"/>
        </row>
        <row r="2637">
          <cell r="P2637">
            <v>999999999</v>
          </cell>
          <cell r="Q2637"/>
          <cell r="R2637"/>
          <cell r="S2637"/>
          <cell r="T2637"/>
          <cell r="U2637"/>
          <cell r="V2637"/>
          <cell r="W2637"/>
          <cell r="X2637"/>
          <cell r="Y2637"/>
          <cell r="Z2637"/>
          <cell r="AA2637"/>
          <cell r="AB2637"/>
          <cell r="AC2637"/>
          <cell r="AD2637"/>
        </row>
        <row r="2638">
          <cell r="P2638">
            <v>999999999</v>
          </cell>
          <cell r="Q2638"/>
          <cell r="R2638"/>
          <cell r="S2638"/>
          <cell r="T2638"/>
          <cell r="U2638"/>
          <cell r="V2638"/>
          <cell r="W2638"/>
          <cell r="X2638"/>
          <cell r="Y2638"/>
          <cell r="Z2638"/>
          <cell r="AA2638"/>
          <cell r="AB2638"/>
          <cell r="AC2638"/>
          <cell r="AD2638"/>
        </row>
        <row r="2639">
          <cell r="P2639">
            <v>999999999</v>
          </cell>
          <cell r="Q2639"/>
          <cell r="R2639"/>
          <cell r="S2639"/>
          <cell r="T2639"/>
          <cell r="U2639"/>
          <cell r="V2639"/>
          <cell r="W2639"/>
          <cell r="X2639"/>
          <cell r="Y2639"/>
          <cell r="Z2639"/>
          <cell r="AA2639"/>
          <cell r="AB2639"/>
          <cell r="AC2639"/>
          <cell r="AD2639"/>
        </row>
        <row r="2640">
          <cell r="P2640">
            <v>999999999</v>
          </cell>
          <cell r="Q2640"/>
          <cell r="R2640"/>
          <cell r="S2640"/>
          <cell r="T2640"/>
          <cell r="U2640"/>
          <cell r="V2640"/>
          <cell r="W2640"/>
          <cell r="X2640"/>
          <cell r="Y2640"/>
          <cell r="Z2640"/>
          <cell r="AA2640"/>
          <cell r="AB2640"/>
          <cell r="AC2640"/>
          <cell r="AD2640"/>
        </row>
        <row r="2641">
          <cell r="P2641">
            <v>999999999</v>
          </cell>
          <cell r="Q2641"/>
          <cell r="R2641"/>
          <cell r="S2641"/>
          <cell r="T2641"/>
          <cell r="U2641"/>
          <cell r="V2641"/>
          <cell r="W2641"/>
          <cell r="X2641"/>
          <cell r="Y2641"/>
          <cell r="Z2641"/>
          <cell r="AA2641"/>
          <cell r="AB2641"/>
          <cell r="AC2641"/>
          <cell r="AD2641"/>
        </row>
        <row r="2642">
          <cell r="P2642">
            <v>999999999</v>
          </cell>
          <cell r="Q2642"/>
          <cell r="R2642"/>
          <cell r="S2642"/>
          <cell r="T2642"/>
          <cell r="U2642"/>
          <cell r="V2642"/>
          <cell r="W2642"/>
          <cell r="X2642"/>
          <cell r="Y2642"/>
          <cell r="Z2642"/>
          <cell r="AA2642"/>
          <cell r="AB2642"/>
          <cell r="AC2642"/>
          <cell r="AD2642"/>
        </row>
        <row r="2643">
          <cell r="P2643">
            <v>999999999</v>
          </cell>
          <cell r="Q2643"/>
          <cell r="R2643"/>
          <cell r="S2643"/>
          <cell r="T2643"/>
          <cell r="U2643"/>
          <cell r="V2643"/>
          <cell r="W2643"/>
          <cell r="X2643"/>
          <cell r="Y2643"/>
          <cell r="Z2643"/>
          <cell r="AA2643"/>
          <cell r="AB2643"/>
          <cell r="AC2643"/>
          <cell r="AD2643"/>
        </row>
        <row r="2644">
          <cell r="P2644">
            <v>999999999</v>
          </cell>
          <cell r="Q2644"/>
          <cell r="R2644"/>
          <cell r="S2644"/>
          <cell r="T2644"/>
          <cell r="U2644"/>
          <cell r="V2644"/>
          <cell r="W2644"/>
          <cell r="X2644"/>
          <cell r="Y2644"/>
          <cell r="Z2644"/>
          <cell r="AA2644"/>
          <cell r="AB2644"/>
          <cell r="AC2644"/>
          <cell r="AD2644"/>
        </row>
        <row r="2645">
          <cell r="P2645">
            <v>999999999</v>
          </cell>
          <cell r="Q2645"/>
          <cell r="R2645"/>
          <cell r="S2645"/>
          <cell r="T2645"/>
          <cell r="U2645"/>
          <cell r="V2645"/>
          <cell r="W2645"/>
          <cell r="X2645"/>
          <cell r="Y2645"/>
          <cell r="Z2645"/>
          <cell r="AA2645"/>
          <cell r="AB2645"/>
          <cell r="AC2645"/>
          <cell r="AD2645"/>
        </row>
        <row r="2646">
          <cell r="P2646">
            <v>999999999</v>
          </cell>
          <cell r="Q2646"/>
          <cell r="R2646"/>
          <cell r="S2646"/>
          <cell r="T2646"/>
          <cell r="U2646"/>
          <cell r="V2646"/>
          <cell r="W2646"/>
          <cell r="X2646"/>
          <cell r="Y2646"/>
          <cell r="Z2646"/>
          <cell r="AA2646"/>
          <cell r="AB2646"/>
          <cell r="AC2646"/>
          <cell r="AD2646"/>
        </row>
        <row r="2647">
          <cell r="P2647">
            <v>999999999</v>
          </cell>
          <cell r="Q2647"/>
          <cell r="R2647"/>
          <cell r="S2647"/>
          <cell r="T2647"/>
          <cell r="U2647"/>
          <cell r="V2647"/>
          <cell r="W2647"/>
          <cell r="X2647"/>
          <cell r="Y2647"/>
          <cell r="Z2647"/>
          <cell r="AA2647"/>
          <cell r="AB2647"/>
          <cell r="AC2647"/>
          <cell r="AD2647"/>
        </row>
        <row r="2648">
          <cell r="P2648">
            <v>999999999</v>
          </cell>
          <cell r="Q2648"/>
          <cell r="R2648"/>
          <cell r="S2648"/>
          <cell r="T2648"/>
          <cell r="U2648"/>
          <cell r="V2648"/>
          <cell r="W2648"/>
          <cell r="X2648"/>
          <cell r="Y2648"/>
          <cell r="Z2648"/>
          <cell r="AA2648"/>
          <cell r="AB2648"/>
          <cell r="AC2648"/>
          <cell r="AD2648"/>
        </row>
        <row r="2649">
          <cell r="P2649">
            <v>999999999</v>
          </cell>
          <cell r="Q2649"/>
          <cell r="R2649"/>
          <cell r="S2649"/>
          <cell r="T2649"/>
          <cell r="U2649"/>
          <cell r="V2649"/>
          <cell r="W2649"/>
          <cell r="X2649"/>
          <cell r="Y2649"/>
          <cell r="Z2649"/>
          <cell r="AA2649"/>
          <cell r="AB2649"/>
          <cell r="AC2649"/>
          <cell r="AD2649"/>
        </row>
        <row r="2650">
          <cell r="P2650">
            <v>999999999</v>
          </cell>
          <cell r="Q2650"/>
          <cell r="R2650"/>
          <cell r="S2650"/>
          <cell r="T2650"/>
          <cell r="U2650"/>
          <cell r="V2650"/>
          <cell r="W2650"/>
          <cell r="X2650"/>
          <cell r="Y2650"/>
          <cell r="Z2650"/>
          <cell r="AA2650"/>
          <cell r="AB2650"/>
          <cell r="AC2650"/>
          <cell r="AD2650"/>
        </row>
        <row r="2651">
          <cell r="P2651">
            <v>999999999</v>
          </cell>
          <cell r="Q2651"/>
          <cell r="R2651"/>
          <cell r="S2651"/>
          <cell r="T2651"/>
          <cell r="U2651"/>
          <cell r="V2651"/>
          <cell r="W2651"/>
          <cell r="X2651"/>
          <cell r="Y2651"/>
          <cell r="Z2651"/>
          <cell r="AA2651"/>
          <cell r="AB2651"/>
          <cell r="AC2651"/>
          <cell r="AD2651"/>
        </row>
        <row r="2652">
          <cell r="P2652">
            <v>999999999</v>
          </cell>
          <cell r="Q2652"/>
          <cell r="R2652"/>
          <cell r="S2652"/>
          <cell r="T2652"/>
          <cell r="U2652"/>
          <cell r="V2652"/>
          <cell r="W2652"/>
          <cell r="X2652"/>
          <cell r="Y2652"/>
          <cell r="Z2652"/>
          <cell r="AA2652"/>
          <cell r="AB2652"/>
          <cell r="AC2652"/>
          <cell r="AD2652"/>
        </row>
        <row r="2653">
          <cell r="P2653">
            <v>999999999</v>
          </cell>
          <cell r="Q2653"/>
          <cell r="R2653"/>
          <cell r="S2653"/>
          <cell r="T2653"/>
          <cell r="U2653"/>
          <cell r="V2653"/>
          <cell r="W2653"/>
          <cell r="X2653"/>
          <cell r="Y2653"/>
          <cell r="Z2653"/>
          <cell r="AA2653"/>
          <cell r="AB2653"/>
          <cell r="AC2653"/>
          <cell r="AD2653"/>
        </row>
        <row r="2654">
          <cell r="P2654">
            <v>999999999</v>
          </cell>
          <cell r="Q2654"/>
          <cell r="R2654"/>
          <cell r="S2654"/>
          <cell r="T2654"/>
          <cell r="U2654"/>
          <cell r="V2654"/>
          <cell r="W2654"/>
          <cell r="X2654"/>
          <cell r="Y2654"/>
          <cell r="Z2654"/>
          <cell r="AA2654"/>
          <cell r="AB2654"/>
          <cell r="AC2654"/>
          <cell r="AD2654"/>
        </row>
        <row r="2655">
          <cell r="P2655">
            <v>999999999</v>
          </cell>
          <cell r="Q2655"/>
          <cell r="R2655"/>
          <cell r="S2655"/>
          <cell r="T2655"/>
          <cell r="U2655"/>
          <cell r="V2655"/>
          <cell r="W2655"/>
          <cell r="X2655"/>
          <cell r="Y2655"/>
          <cell r="Z2655"/>
          <cell r="AA2655"/>
          <cell r="AB2655"/>
          <cell r="AC2655"/>
          <cell r="AD2655"/>
        </row>
        <row r="2656">
          <cell r="P2656">
            <v>999999999</v>
          </cell>
          <cell r="Q2656"/>
          <cell r="R2656"/>
          <cell r="S2656"/>
          <cell r="T2656"/>
          <cell r="U2656"/>
          <cell r="V2656"/>
          <cell r="W2656"/>
          <cell r="X2656"/>
          <cell r="Y2656"/>
          <cell r="Z2656"/>
          <cell r="AA2656"/>
          <cell r="AB2656"/>
          <cell r="AC2656"/>
          <cell r="AD2656"/>
        </row>
        <row r="2657">
          <cell r="P2657">
            <v>999999999</v>
          </cell>
          <cell r="Q2657"/>
          <cell r="R2657"/>
          <cell r="S2657"/>
          <cell r="T2657"/>
          <cell r="U2657"/>
          <cell r="V2657"/>
          <cell r="W2657"/>
          <cell r="X2657"/>
          <cell r="Y2657"/>
          <cell r="Z2657"/>
          <cell r="AA2657"/>
          <cell r="AB2657"/>
          <cell r="AC2657"/>
          <cell r="AD2657"/>
        </row>
        <row r="2658">
          <cell r="P2658">
            <v>999999999</v>
          </cell>
          <cell r="Q2658"/>
          <cell r="R2658"/>
          <cell r="S2658"/>
          <cell r="T2658"/>
          <cell r="U2658"/>
          <cell r="V2658"/>
          <cell r="W2658"/>
          <cell r="X2658"/>
          <cell r="Y2658"/>
          <cell r="Z2658"/>
          <cell r="AA2658"/>
          <cell r="AB2658"/>
          <cell r="AC2658"/>
          <cell r="AD2658"/>
        </row>
        <row r="2659">
          <cell r="P2659">
            <v>999999999</v>
          </cell>
          <cell r="Q2659"/>
          <cell r="R2659"/>
          <cell r="S2659"/>
          <cell r="T2659"/>
          <cell r="U2659"/>
          <cell r="V2659"/>
          <cell r="W2659"/>
          <cell r="X2659"/>
          <cell r="Y2659"/>
          <cell r="Z2659"/>
          <cell r="AA2659"/>
          <cell r="AB2659"/>
          <cell r="AC2659"/>
          <cell r="AD2659"/>
        </row>
        <row r="2660">
          <cell r="P2660">
            <v>999999999</v>
          </cell>
          <cell r="Q2660"/>
          <cell r="R2660"/>
          <cell r="S2660"/>
          <cell r="T2660"/>
          <cell r="U2660"/>
          <cell r="V2660"/>
          <cell r="W2660"/>
          <cell r="X2660"/>
          <cell r="Y2660"/>
          <cell r="Z2660"/>
          <cell r="AA2660"/>
          <cell r="AB2660"/>
          <cell r="AC2660"/>
          <cell r="AD2660"/>
        </row>
        <row r="2661">
          <cell r="P2661">
            <v>999999999</v>
          </cell>
          <cell r="Q2661"/>
          <cell r="R2661"/>
          <cell r="S2661"/>
          <cell r="T2661"/>
          <cell r="U2661"/>
          <cell r="V2661"/>
          <cell r="W2661"/>
          <cell r="X2661"/>
          <cell r="Y2661"/>
          <cell r="Z2661"/>
          <cell r="AA2661"/>
          <cell r="AB2661"/>
          <cell r="AC2661"/>
          <cell r="AD2661"/>
        </row>
        <row r="2662">
          <cell r="P2662">
            <v>999999999</v>
          </cell>
          <cell r="Q2662"/>
          <cell r="R2662"/>
          <cell r="S2662"/>
          <cell r="T2662"/>
          <cell r="U2662"/>
          <cell r="V2662"/>
          <cell r="W2662"/>
          <cell r="X2662"/>
          <cell r="Y2662"/>
          <cell r="Z2662"/>
          <cell r="AA2662"/>
          <cell r="AB2662"/>
          <cell r="AC2662"/>
          <cell r="AD2662"/>
        </row>
        <row r="2663">
          <cell r="P2663">
            <v>999999999</v>
          </cell>
          <cell r="Q2663"/>
          <cell r="R2663"/>
          <cell r="S2663"/>
          <cell r="T2663"/>
          <cell r="U2663"/>
          <cell r="V2663"/>
          <cell r="W2663"/>
          <cell r="X2663"/>
          <cell r="Y2663"/>
          <cell r="Z2663"/>
          <cell r="AA2663"/>
          <cell r="AB2663"/>
          <cell r="AC2663"/>
          <cell r="AD2663"/>
        </row>
        <row r="2664">
          <cell r="P2664">
            <v>999999999</v>
          </cell>
          <cell r="Q2664"/>
          <cell r="R2664"/>
          <cell r="S2664"/>
          <cell r="T2664"/>
          <cell r="U2664"/>
          <cell r="V2664"/>
          <cell r="W2664"/>
          <cell r="X2664"/>
          <cell r="Y2664"/>
          <cell r="Z2664"/>
          <cell r="AA2664"/>
          <cell r="AB2664"/>
          <cell r="AC2664"/>
          <cell r="AD2664"/>
        </row>
        <row r="2665">
          <cell r="P2665">
            <v>999999999</v>
          </cell>
          <cell r="Q2665"/>
          <cell r="R2665"/>
          <cell r="S2665"/>
          <cell r="T2665"/>
          <cell r="U2665"/>
          <cell r="V2665"/>
          <cell r="W2665"/>
          <cell r="X2665"/>
          <cell r="Y2665"/>
          <cell r="Z2665"/>
          <cell r="AA2665"/>
          <cell r="AB2665"/>
          <cell r="AC2665"/>
          <cell r="AD2665"/>
        </row>
        <row r="2666">
          <cell r="P2666">
            <v>999999999</v>
          </cell>
          <cell r="Q2666"/>
          <cell r="R2666"/>
          <cell r="S2666"/>
          <cell r="T2666"/>
          <cell r="U2666"/>
          <cell r="V2666"/>
          <cell r="W2666"/>
          <cell r="X2666"/>
          <cell r="Y2666"/>
          <cell r="Z2666"/>
          <cell r="AA2666"/>
          <cell r="AB2666"/>
          <cell r="AC2666"/>
          <cell r="AD2666"/>
        </row>
        <row r="2667">
          <cell r="P2667">
            <v>999999999</v>
          </cell>
          <cell r="Q2667"/>
          <cell r="R2667"/>
          <cell r="S2667"/>
          <cell r="T2667"/>
          <cell r="U2667"/>
          <cell r="V2667"/>
          <cell r="W2667"/>
          <cell r="X2667"/>
          <cell r="Y2667"/>
          <cell r="Z2667"/>
          <cell r="AA2667"/>
          <cell r="AB2667"/>
          <cell r="AC2667"/>
          <cell r="AD2667"/>
        </row>
        <row r="2668">
          <cell r="P2668">
            <v>999999999</v>
          </cell>
          <cell r="Q2668"/>
          <cell r="R2668"/>
          <cell r="S2668"/>
          <cell r="T2668"/>
          <cell r="U2668"/>
          <cell r="V2668"/>
          <cell r="W2668"/>
          <cell r="X2668"/>
          <cell r="Y2668"/>
          <cell r="Z2668"/>
          <cell r="AA2668"/>
          <cell r="AB2668"/>
          <cell r="AC2668"/>
          <cell r="AD2668"/>
        </row>
        <row r="2669">
          <cell r="P2669">
            <v>999999999</v>
          </cell>
          <cell r="Q2669"/>
          <cell r="R2669"/>
          <cell r="S2669"/>
          <cell r="T2669"/>
          <cell r="U2669"/>
          <cell r="V2669"/>
          <cell r="W2669"/>
          <cell r="X2669"/>
          <cell r="Y2669"/>
          <cell r="Z2669"/>
          <cell r="AA2669"/>
          <cell r="AB2669"/>
          <cell r="AC2669"/>
          <cell r="AD2669"/>
        </row>
        <row r="2670">
          <cell r="P2670">
            <v>999999999</v>
          </cell>
          <cell r="Q2670"/>
          <cell r="R2670"/>
          <cell r="S2670"/>
          <cell r="T2670"/>
          <cell r="U2670"/>
          <cell r="V2670"/>
          <cell r="W2670"/>
          <cell r="X2670"/>
          <cell r="Y2670"/>
          <cell r="Z2670"/>
          <cell r="AA2670"/>
          <cell r="AB2670"/>
          <cell r="AC2670"/>
          <cell r="AD2670"/>
        </row>
        <row r="2671">
          <cell r="P2671">
            <v>999999999</v>
          </cell>
          <cell r="Q2671"/>
          <cell r="R2671"/>
          <cell r="S2671"/>
          <cell r="T2671"/>
          <cell r="U2671"/>
          <cell r="V2671"/>
          <cell r="W2671"/>
          <cell r="X2671"/>
          <cell r="Y2671"/>
          <cell r="Z2671"/>
          <cell r="AA2671"/>
          <cell r="AB2671"/>
          <cell r="AC2671"/>
          <cell r="AD2671"/>
        </row>
        <row r="2672">
          <cell r="P2672">
            <v>999999999</v>
          </cell>
          <cell r="Q2672"/>
          <cell r="R2672"/>
          <cell r="S2672"/>
          <cell r="T2672"/>
          <cell r="U2672"/>
          <cell r="V2672"/>
          <cell r="W2672"/>
          <cell r="X2672"/>
          <cell r="Y2672"/>
          <cell r="Z2672"/>
          <cell r="AA2672"/>
          <cell r="AB2672"/>
          <cell r="AC2672"/>
          <cell r="AD2672"/>
        </row>
        <row r="2673">
          <cell r="P2673">
            <v>999999999</v>
          </cell>
          <cell r="Q2673"/>
          <cell r="R2673"/>
          <cell r="S2673"/>
          <cell r="T2673"/>
          <cell r="U2673"/>
          <cell r="V2673"/>
          <cell r="W2673"/>
          <cell r="X2673"/>
          <cell r="Y2673"/>
          <cell r="Z2673"/>
          <cell r="AA2673"/>
          <cell r="AB2673"/>
          <cell r="AC2673"/>
          <cell r="AD2673"/>
        </row>
        <row r="2674">
          <cell r="P2674">
            <v>999999999</v>
          </cell>
          <cell r="Q2674"/>
          <cell r="R2674"/>
          <cell r="S2674"/>
          <cell r="T2674"/>
          <cell r="U2674"/>
          <cell r="V2674"/>
          <cell r="W2674"/>
          <cell r="X2674"/>
          <cell r="Y2674"/>
          <cell r="Z2674"/>
          <cell r="AA2674"/>
          <cell r="AB2674"/>
          <cell r="AC2674"/>
          <cell r="AD2674"/>
        </row>
        <row r="2675">
          <cell r="P2675">
            <v>999999999</v>
          </cell>
          <cell r="Q2675"/>
          <cell r="R2675"/>
          <cell r="S2675"/>
          <cell r="T2675"/>
          <cell r="U2675"/>
          <cell r="V2675"/>
          <cell r="W2675"/>
          <cell r="X2675"/>
          <cell r="Y2675"/>
          <cell r="Z2675"/>
          <cell r="AA2675"/>
          <cell r="AB2675"/>
          <cell r="AC2675"/>
          <cell r="AD2675"/>
        </row>
        <row r="2676">
          <cell r="P2676">
            <v>999999999</v>
          </cell>
          <cell r="Q2676"/>
          <cell r="R2676"/>
          <cell r="S2676"/>
          <cell r="T2676"/>
          <cell r="U2676"/>
          <cell r="V2676"/>
          <cell r="W2676"/>
          <cell r="X2676"/>
          <cell r="Y2676"/>
          <cell r="Z2676"/>
          <cell r="AA2676"/>
          <cell r="AB2676"/>
          <cell r="AC2676"/>
          <cell r="AD2676"/>
        </row>
        <row r="2677">
          <cell r="P2677">
            <v>999999999</v>
          </cell>
          <cell r="Q2677"/>
          <cell r="R2677"/>
          <cell r="S2677"/>
          <cell r="T2677"/>
          <cell r="U2677"/>
          <cell r="V2677"/>
          <cell r="W2677"/>
          <cell r="X2677"/>
          <cell r="Y2677"/>
          <cell r="Z2677"/>
          <cell r="AA2677"/>
          <cell r="AB2677"/>
          <cell r="AC2677"/>
          <cell r="AD2677"/>
        </row>
        <row r="2678">
          <cell r="P2678">
            <v>999999999</v>
          </cell>
          <cell r="Q2678"/>
          <cell r="R2678"/>
          <cell r="S2678"/>
          <cell r="T2678"/>
          <cell r="U2678"/>
          <cell r="V2678"/>
          <cell r="W2678"/>
          <cell r="X2678"/>
          <cell r="Y2678"/>
          <cell r="Z2678"/>
          <cell r="AA2678"/>
          <cell r="AB2678"/>
          <cell r="AC2678"/>
          <cell r="AD2678"/>
        </row>
        <row r="2679">
          <cell r="P2679">
            <v>999999999</v>
          </cell>
          <cell r="Q2679"/>
          <cell r="R2679"/>
          <cell r="S2679"/>
          <cell r="T2679"/>
          <cell r="U2679"/>
          <cell r="V2679"/>
          <cell r="W2679"/>
          <cell r="X2679"/>
          <cell r="Y2679"/>
          <cell r="Z2679"/>
          <cell r="AA2679"/>
          <cell r="AB2679"/>
          <cell r="AC2679"/>
          <cell r="AD2679"/>
        </row>
        <row r="2680">
          <cell r="P2680">
            <v>999999999</v>
          </cell>
          <cell r="Q2680"/>
          <cell r="R2680"/>
          <cell r="S2680"/>
          <cell r="T2680"/>
          <cell r="U2680"/>
          <cell r="V2680"/>
          <cell r="W2680"/>
          <cell r="X2680"/>
          <cell r="Y2680"/>
          <cell r="Z2680"/>
          <cell r="AA2680"/>
          <cell r="AB2680"/>
          <cell r="AC2680"/>
          <cell r="AD2680"/>
        </row>
        <row r="2681">
          <cell r="P2681">
            <v>999999999</v>
          </cell>
          <cell r="Q2681"/>
          <cell r="R2681"/>
          <cell r="S2681"/>
          <cell r="T2681"/>
          <cell r="U2681"/>
          <cell r="V2681"/>
          <cell r="W2681"/>
          <cell r="X2681"/>
          <cell r="Y2681"/>
          <cell r="Z2681"/>
          <cell r="AA2681"/>
          <cell r="AB2681"/>
          <cell r="AC2681"/>
          <cell r="AD2681"/>
        </row>
        <row r="2682">
          <cell r="P2682">
            <v>999999999</v>
          </cell>
          <cell r="Q2682"/>
          <cell r="R2682"/>
          <cell r="S2682"/>
          <cell r="T2682"/>
          <cell r="U2682"/>
          <cell r="V2682"/>
          <cell r="W2682"/>
          <cell r="X2682"/>
          <cell r="Y2682"/>
          <cell r="Z2682"/>
          <cell r="AA2682"/>
          <cell r="AB2682"/>
          <cell r="AC2682"/>
          <cell r="AD2682"/>
        </row>
        <row r="2683">
          <cell r="P2683">
            <v>999999999</v>
          </cell>
          <cell r="Q2683"/>
          <cell r="R2683"/>
          <cell r="S2683"/>
          <cell r="T2683"/>
          <cell r="U2683"/>
          <cell r="V2683"/>
          <cell r="W2683"/>
          <cell r="X2683"/>
          <cell r="Y2683"/>
          <cell r="Z2683"/>
          <cell r="AA2683"/>
          <cell r="AB2683"/>
          <cell r="AC2683"/>
          <cell r="AD2683"/>
        </row>
        <row r="2684">
          <cell r="P2684">
            <v>999999999</v>
          </cell>
          <cell r="Q2684"/>
          <cell r="R2684"/>
          <cell r="S2684"/>
          <cell r="T2684"/>
          <cell r="U2684"/>
          <cell r="V2684"/>
          <cell r="W2684"/>
          <cell r="X2684"/>
          <cell r="Y2684"/>
          <cell r="Z2684"/>
          <cell r="AA2684"/>
          <cell r="AB2684"/>
          <cell r="AC2684"/>
          <cell r="AD2684"/>
        </row>
        <row r="2685">
          <cell r="P2685">
            <v>999999999</v>
          </cell>
          <cell r="Q2685"/>
          <cell r="R2685"/>
          <cell r="S2685"/>
          <cell r="T2685"/>
          <cell r="U2685"/>
          <cell r="V2685"/>
          <cell r="W2685"/>
          <cell r="X2685"/>
          <cell r="Y2685"/>
          <cell r="Z2685"/>
          <cell r="AA2685"/>
          <cell r="AB2685"/>
          <cell r="AC2685"/>
          <cell r="AD2685"/>
        </row>
        <row r="2686">
          <cell r="P2686">
            <v>999999999</v>
          </cell>
          <cell r="Q2686"/>
          <cell r="R2686"/>
          <cell r="S2686"/>
          <cell r="T2686"/>
          <cell r="U2686"/>
          <cell r="V2686"/>
          <cell r="W2686"/>
          <cell r="X2686"/>
          <cell r="Y2686"/>
          <cell r="Z2686"/>
          <cell r="AA2686"/>
          <cell r="AB2686"/>
          <cell r="AC2686"/>
          <cell r="AD2686"/>
        </row>
        <row r="2687">
          <cell r="P2687">
            <v>999999999</v>
          </cell>
          <cell r="Q2687"/>
          <cell r="R2687"/>
          <cell r="S2687"/>
          <cell r="T2687"/>
          <cell r="U2687"/>
          <cell r="V2687"/>
          <cell r="W2687"/>
          <cell r="X2687"/>
          <cell r="Y2687"/>
          <cell r="Z2687"/>
          <cell r="AA2687"/>
          <cell r="AB2687"/>
          <cell r="AC2687"/>
          <cell r="AD2687"/>
        </row>
        <row r="2688">
          <cell r="P2688">
            <v>999999999</v>
          </cell>
          <cell r="Q2688"/>
          <cell r="R2688"/>
          <cell r="S2688"/>
          <cell r="T2688"/>
          <cell r="U2688"/>
          <cell r="V2688"/>
          <cell r="W2688"/>
          <cell r="X2688"/>
          <cell r="Y2688"/>
          <cell r="Z2688"/>
          <cell r="AA2688"/>
          <cell r="AB2688"/>
          <cell r="AC2688"/>
          <cell r="AD2688"/>
        </row>
        <row r="2689">
          <cell r="P2689">
            <v>999999999</v>
          </cell>
          <cell r="Q2689"/>
          <cell r="R2689"/>
          <cell r="S2689"/>
          <cell r="T2689"/>
          <cell r="U2689"/>
          <cell r="V2689"/>
          <cell r="W2689"/>
          <cell r="X2689"/>
          <cell r="Y2689"/>
          <cell r="Z2689"/>
          <cell r="AA2689"/>
          <cell r="AB2689"/>
          <cell r="AC2689"/>
          <cell r="AD2689"/>
        </row>
        <row r="2690">
          <cell r="P2690">
            <v>999999999</v>
          </cell>
          <cell r="Q2690"/>
          <cell r="R2690"/>
          <cell r="S2690"/>
          <cell r="T2690"/>
          <cell r="U2690"/>
          <cell r="V2690"/>
          <cell r="W2690"/>
          <cell r="X2690"/>
          <cell r="Y2690"/>
          <cell r="Z2690"/>
          <cell r="AA2690"/>
          <cell r="AB2690"/>
          <cell r="AC2690"/>
          <cell r="AD2690"/>
        </row>
        <row r="2691">
          <cell r="P2691">
            <v>999999999</v>
          </cell>
          <cell r="Q2691"/>
          <cell r="R2691"/>
          <cell r="S2691"/>
          <cell r="T2691"/>
          <cell r="U2691"/>
          <cell r="V2691"/>
          <cell r="W2691"/>
          <cell r="X2691"/>
          <cell r="Y2691"/>
          <cell r="Z2691"/>
          <cell r="AA2691"/>
          <cell r="AB2691"/>
          <cell r="AC2691"/>
          <cell r="AD2691"/>
        </row>
        <row r="2692">
          <cell r="P2692">
            <v>999999999</v>
          </cell>
          <cell r="Q2692"/>
          <cell r="R2692"/>
          <cell r="S2692"/>
          <cell r="T2692"/>
          <cell r="U2692"/>
          <cell r="V2692"/>
          <cell r="W2692"/>
          <cell r="X2692"/>
          <cell r="Y2692"/>
          <cell r="Z2692"/>
          <cell r="AA2692"/>
          <cell r="AB2692"/>
          <cell r="AC2692"/>
          <cell r="AD2692"/>
        </row>
        <row r="2693">
          <cell r="P2693">
            <v>999999999</v>
          </cell>
          <cell r="Q2693"/>
          <cell r="R2693"/>
          <cell r="S2693"/>
          <cell r="T2693"/>
          <cell r="U2693"/>
          <cell r="V2693"/>
          <cell r="W2693"/>
          <cell r="X2693"/>
          <cell r="Y2693"/>
          <cell r="Z2693"/>
          <cell r="AA2693"/>
          <cell r="AB2693"/>
          <cell r="AC2693"/>
          <cell r="AD2693"/>
        </row>
        <row r="2694">
          <cell r="P2694">
            <v>999999999</v>
          </cell>
          <cell r="Q2694"/>
          <cell r="R2694"/>
          <cell r="S2694"/>
          <cell r="T2694"/>
          <cell r="U2694"/>
          <cell r="V2694"/>
          <cell r="W2694"/>
          <cell r="X2694"/>
          <cell r="Y2694"/>
          <cell r="Z2694"/>
          <cell r="AA2694"/>
          <cell r="AB2694"/>
          <cell r="AC2694"/>
          <cell r="AD2694"/>
        </row>
        <row r="2695">
          <cell r="P2695">
            <v>999999999</v>
          </cell>
          <cell r="Q2695"/>
          <cell r="R2695"/>
          <cell r="S2695"/>
          <cell r="T2695"/>
          <cell r="U2695"/>
          <cell r="V2695"/>
          <cell r="W2695"/>
          <cell r="X2695"/>
          <cell r="Y2695"/>
          <cell r="Z2695"/>
          <cell r="AA2695"/>
          <cell r="AB2695"/>
          <cell r="AC2695"/>
          <cell r="AD2695"/>
        </row>
        <row r="2696">
          <cell r="P2696">
            <v>999999999</v>
          </cell>
          <cell r="Q2696"/>
          <cell r="R2696"/>
          <cell r="S2696"/>
          <cell r="T2696"/>
          <cell r="U2696"/>
          <cell r="V2696"/>
          <cell r="W2696"/>
          <cell r="X2696"/>
          <cell r="Y2696"/>
          <cell r="Z2696"/>
          <cell r="AA2696"/>
          <cell r="AB2696"/>
          <cell r="AC2696"/>
          <cell r="AD2696"/>
        </row>
        <row r="2697">
          <cell r="P2697">
            <v>999999999</v>
          </cell>
          <cell r="Q2697"/>
          <cell r="R2697"/>
          <cell r="S2697"/>
          <cell r="T2697"/>
          <cell r="U2697"/>
          <cell r="V2697"/>
          <cell r="W2697"/>
          <cell r="X2697"/>
          <cell r="Y2697"/>
          <cell r="Z2697"/>
          <cell r="AA2697"/>
          <cell r="AB2697"/>
          <cell r="AC2697"/>
          <cell r="AD2697"/>
        </row>
        <row r="2698">
          <cell r="P2698">
            <v>999999999</v>
          </cell>
          <cell r="Q2698"/>
          <cell r="R2698"/>
          <cell r="S2698"/>
          <cell r="T2698"/>
          <cell r="U2698"/>
          <cell r="V2698"/>
          <cell r="W2698"/>
          <cell r="X2698"/>
          <cell r="Y2698"/>
          <cell r="Z2698"/>
          <cell r="AA2698"/>
          <cell r="AB2698"/>
          <cell r="AC2698"/>
          <cell r="AD2698"/>
        </row>
        <row r="2699">
          <cell r="P2699">
            <v>999999999</v>
          </cell>
          <cell r="Q2699"/>
          <cell r="R2699"/>
          <cell r="S2699"/>
          <cell r="T2699"/>
          <cell r="U2699"/>
          <cell r="V2699"/>
          <cell r="W2699"/>
          <cell r="X2699"/>
          <cell r="Y2699"/>
          <cell r="Z2699"/>
          <cell r="AA2699"/>
          <cell r="AB2699"/>
          <cell r="AC2699"/>
          <cell r="AD2699"/>
        </row>
        <row r="2700">
          <cell r="P2700">
            <v>999999999</v>
          </cell>
          <cell r="Q2700"/>
          <cell r="R2700"/>
          <cell r="S2700"/>
          <cell r="T2700"/>
          <cell r="U2700"/>
          <cell r="V2700"/>
          <cell r="W2700"/>
          <cell r="X2700"/>
          <cell r="Y2700"/>
          <cell r="Z2700"/>
          <cell r="AA2700"/>
          <cell r="AB2700"/>
          <cell r="AC2700"/>
          <cell r="AD2700"/>
        </row>
        <row r="2701">
          <cell r="P2701">
            <v>999999999</v>
          </cell>
          <cell r="Q2701"/>
          <cell r="R2701"/>
          <cell r="S2701"/>
          <cell r="T2701"/>
          <cell r="U2701"/>
          <cell r="V2701"/>
          <cell r="W2701"/>
          <cell r="X2701"/>
          <cell r="Y2701"/>
          <cell r="Z2701"/>
          <cell r="AA2701"/>
          <cell r="AB2701"/>
          <cell r="AC2701"/>
          <cell r="AD2701"/>
        </row>
        <row r="2702">
          <cell r="P2702">
            <v>999999999</v>
          </cell>
          <cell r="Q2702"/>
          <cell r="R2702"/>
          <cell r="S2702"/>
          <cell r="T2702"/>
          <cell r="U2702"/>
          <cell r="V2702"/>
          <cell r="W2702"/>
          <cell r="X2702"/>
          <cell r="Y2702"/>
          <cell r="Z2702"/>
          <cell r="AA2702"/>
          <cell r="AB2702"/>
          <cell r="AC2702"/>
          <cell r="AD2702"/>
        </row>
        <row r="2703">
          <cell r="P2703">
            <v>999999999</v>
          </cell>
          <cell r="Q2703"/>
          <cell r="R2703"/>
          <cell r="S2703"/>
          <cell r="T2703"/>
          <cell r="U2703"/>
          <cell r="V2703"/>
          <cell r="W2703"/>
          <cell r="X2703"/>
          <cell r="Y2703"/>
          <cell r="Z2703"/>
          <cell r="AA2703"/>
          <cell r="AB2703"/>
          <cell r="AC2703"/>
          <cell r="AD2703"/>
        </row>
        <row r="2704">
          <cell r="P2704">
            <v>999999999</v>
          </cell>
          <cell r="Q2704"/>
          <cell r="R2704"/>
          <cell r="S2704"/>
          <cell r="T2704"/>
          <cell r="U2704"/>
          <cell r="V2704"/>
          <cell r="W2704"/>
          <cell r="X2704"/>
          <cell r="Y2704"/>
          <cell r="Z2704"/>
          <cell r="AA2704"/>
          <cell r="AB2704"/>
          <cell r="AC2704"/>
          <cell r="AD2704"/>
        </row>
        <row r="2705">
          <cell r="P2705">
            <v>999999999</v>
          </cell>
          <cell r="Q2705"/>
          <cell r="R2705"/>
          <cell r="S2705"/>
          <cell r="T2705"/>
          <cell r="U2705"/>
          <cell r="V2705"/>
          <cell r="W2705"/>
          <cell r="X2705"/>
          <cell r="Y2705"/>
          <cell r="Z2705"/>
          <cell r="AA2705"/>
          <cell r="AB2705"/>
          <cell r="AC2705"/>
          <cell r="AD2705"/>
        </row>
        <row r="2706">
          <cell r="P2706">
            <v>999999999</v>
          </cell>
          <cell r="Q2706"/>
          <cell r="R2706"/>
          <cell r="S2706"/>
          <cell r="T2706"/>
          <cell r="U2706"/>
          <cell r="V2706"/>
          <cell r="W2706"/>
          <cell r="X2706"/>
          <cell r="Y2706"/>
          <cell r="Z2706"/>
          <cell r="AA2706"/>
          <cell r="AB2706"/>
          <cell r="AC2706"/>
          <cell r="AD2706"/>
        </row>
        <row r="2707">
          <cell r="P2707">
            <v>999999999</v>
          </cell>
          <cell r="Q2707"/>
          <cell r="R2707"/>
          <cell r="S2707"/>
          <cell r="T2707"/>
          <cell r="U2707"/>
          <cell r="V2707"/>
          <cell r="W2707"/>
          <cell r="X2707"/>
          <cell r="Y2707"/>
          <cell r="Z2707"/>
          <cell r="AA2707"/>
          <cell r="AB2707"/>
          <cell r="AC2707"/>
          <cell r="AD2707"/>
        </row>
        <row r="2708">
          <cell r="P2708">
            <v>999999999</v>
          </cell>
          <cell r="Q2708"/>
          <cell r="R2708"/>
          <cell r="S2708"/>
          <cell r="T2708"/>
          <cell r="U2708"/>
          <cell r="V2708"/>
          <cell r="W2708"/>
          <cell r="X2708"/>
          <cell r="Y2708"/>
          <cell r="Z2708"/>
          <cell r="AA2708"/>
          <cell r="AB2708"/>
          <cell r="AC2708"/>
          <cell r="AD2708"/>
        </row>
        <row r="2709">
          <cell r="P2709">
            <v>999999999</v>
          </cell>
          <cell r="Q2709"/>
          <cell r="R2709"/>
          <cell r="S2709"/>
          <cell r="T2709"/>
          <cell r="U2709"/>
          <cell r="V2709"/>
          <cell r="W2709"/>
          <cell r="X2709"/>
          <cell r="Y2709"/>
          <cell r="Z2709"/>
          <cell r="AA2709"/>
          <cell r="AB2709"/>
          <cell r="AC2709"/>
          <cell r="AD2709"/>
        </row>
        <row r="2710">
          <cell r="P2710">
            <v>999999999</v>
          </cell>
          <cell r="Q2710"/>
          <cell r="R2710"/>
          <cell r="S2710"/>
          <cell r="T2710"/>
          <cell r="U2710"/>
          <cell r="V2710"/>
          <cell r="W2710"/>
          <cell r="X2710"/>
          <cell r="Y2710"/>
          <cell r="Z2710"/>
          <cell r="AA2710"/>
          <cell r="AB2710"/>
          <cell r="AC2710"/>
          <cell r="AD2710"/>
        </row>
        <row r="2711">
          <cell r="P2711">
            <v>999999999</v>
          </cell>
          <cell r="Q2711"/>
          <cell r="R2711"/>
          <cell r="S2711"/>
          <cell r="T2711"/>
          <cell r="U2711"/>
          <cell r="V2711"/>
          <cell r="W2711"/>
          <cell r="X2711"/>
          <cell r="Y2711"/>
          <cell r="Z2711"/>
          <cell r="AA2711"/>
          <cell r="AB2711"/>
          <cell r="AC2711"/>
          <cell r="AD2711"/>
        </row>
        <row r="2712">
          <cell r="P2712">
            <v>999999999</v>
          </cell>
          <cell r="Q2712"/>
          <cell r="R2712"/>
          <cell r="S2712"/>
          <cell r="T2712"/>
          <cell r="U2712"/>
          <cell r="V2712"/>
          <cell r="W2712"/>
          <cell r="X2712"/>
          <cell r="Y2712"/>
          <cell r="Z2712"/>
          <cell r="AA2712"/>
          <cell r="AB2712"/>
          <cell r="AC2712"/>
          <cell r="AD2712"/>
        </row>
        <row r="2713">
          <cell r="P2713">
            <v>999999999</v>
          </cell>
          <cell r="Q2713"/>
          <cell r="R2713"/>
          <cell r="S2713"/>
          <cell r="T2713"/>
          <cell r="U2713"/>
          <cell r="V2713"/>
          <cell r="W2713"/>
          <cell r="X2713"/>
          <cell r="Y2713"/>
          <cell r="Z2713"/>
          <cell r="AA2713"/>
          <cell r="AB2713"/>
          <cell r="AC2713"/>
          <cell r="AD2713"/>
        </row>
        <row r="2714">
          <cell r="P2714">
            <v>999999999</v>
          </cell>
          <cell r="Q2714"/>
          <cell r="R2714"/>
          <cell r="S2714"/>
          <cell r="T2714"/>
          <cell r="U2714"/>
          <cell r="V2714"/>
          <cell r="W2714"/>
          <cell r="X2714"/>
          <cell r="Y2714"/>
          <cell r="Z2714"/>
          <cell r="AA2714"/>
          <cell r="AB2714"/>
          <cell r="AC2714"/>
          <cell r="AD2714"/>
        </row>
        <row r="2715">
          <cell r="P2715">
            <v>999999999</v>
          </cell>
          <cell r="Q2715"/>
          <cell r="R2715"/>
          <cell r="S2715"/>
          <cell r="T2715"/>
          <cell r="U2715"/>
          <cell r="V2715"/>
          <cell r="W2715"/>
          <cell r="X2715"/>
          <cell r="Y2715"/>
          <cell r="Z2715"/>
          <cell r="AA2715"/>
          <cell r="AB2715"/>
          <cell r="AC2715"/>
          <cell r="AD2715"/>
        </row>
        <row r="2716">
          <cell r="P2716">
            <v>999999999</v>
          </cell>
          <cell r="Q2716"/>
          <cell r="R2716"/>
          <cell r="S2716"/>
          <cell r="T2716"/>
          <cell r="U2716"/>
          <cell r="V2716"/>
          <cell r="W2716"/>
          <cell r="X2716"/>
          <cell r="Y2716"/>
          <cell r="Z2716"/>
          <cell r="AA2716"/>
          <cell r="AB2716"/>
          <cell r="AC2716"/>
          <cell r="AD2716"/>
        </row>
        <row r="2717">
          <cell r="P2717">
            <v>999999999</v>
          </cell>
          <cell r="Q2717"/>
          <cell r="R2717"/>
          <cell r="S2717"/>
          <cell r="T2717"/>
          <cell r="U2717"/>
          <cell r="V2717"/>
          <cell r="W2717"/>
          <cell r="X2717"/>
          <cell r="Y2717"/>
          <cell r="Z2717"/>
          <cell r="AA2717"/>
          <cell r="AB2717"/>
          <cell r="AC2717"/>
          <cell r="AD2717"/>
        </row>
        <row r="2718">
          <cell r="P2718">
            <v>999999999</v>
          </cell>
          <cell r="Q2718"/>
          <cell r="R2718"/>
          <cell r="S2718"/>
          <cell r="T2718"/>
          <cell r="U2718"/>
          <cell r="V2718"/>
          <cell r="W2718"/>
          <cell r="X2718"/>
          <cell r="Y2718"/>
          <cell r="Z2718"/>
          <cell r="AA2718"/>
          <cell r="AB2718"/>
          <cell r="AC2718"/>
          <cell r="AD2718"/>
        </row>
        <row r="2719">
          <cell r="P2719">
            <v>999999999</v>
          </cell>
          <cell r="Q2719"/>
          <cell r="R2719"/>
          <cell r="S2719"/>
          <cell r="T2719"/>
          <cell r="U2719"/>
          <cell r="V2719"/>
          <cell r="W2719"/>
          <cell r="X2719"/>
          <cell r="Y2719"/>
          <cell r="Z2719"/>
          <cell r="AA2719"/>
          <cell r="AB2719"/>
          <cell r="AC2719"/>
          <cell r="AD2719"/>
        </row>
        <row r="2720">
          <cell r="P2720">
            <v>999999999</v>
          </cell>
          <cell r="Q2720"/>
          <cell r="R2720"/>
          <cell r="S2720"/>
          <cell r="T2720"/>
          <cell r="U2720"/>
          <cell r="V2720"/>
          <cell r="W2720"/>
          <cell r="X2720"/>
          <cell r="Y2720"/>
          <cell r="Z2720"/>
          <cell r="AA2720"/>
          <cell r="AB2720"/>
          <cell r="AC2720"/>
          <cell r="AD2720"/>
        </row>
        <row r="2721">
          <cell r="P2721">
            <v>999999999</v>
          </cell>
          <cell r="Q2721"/>
          <cell r="R2721"/>
          <cell r="S2721"/>
          <cell r="T2721"/>
          <cell r="U2721"/>
          <cell r="V2721"/>
          <cell r="W2721"/>
          <cell r="X2721"/>
          <cell r="Y2721"/>
          <cell r="Z2721"/>
          <cell r="AA2721"/>
          <cell r="AB2721"/>
          <cell r="AC2721"/>
          <cell r="AD2721"/>
        </row>
        <row r="2722">
          <cell r="P2722">
            <v>999999999</v>
          </cell>
          <cell r="Q2722"/>
          <cell r="R2722"/>
          <cell r="S2722"/>
          <cell r="T2722"/>
          <cell r="U2722"/>
          <cell r="V2722"/>
          <cell r="W2722"/>
          <cell r="X2722"/>
          <cell r="Y2722"/>
          <cell r="Z2722"/>
          <cell r="AA2722"/>
          <cell r="AB2722"/>
          <cell r="AC2722"/>
          <cell r="AD2722"/>
        </row>
        <row r="2723">
          <cell r="P2723">
            <v>999999999</v>
          </cell>
          <cell r="Q2723"/>
          <cell r="R2723"/>
          <cell r="S2723"/>
          <cell r="T2723"/>
          <cell r="U2723"/>
          <cell r="V2723"/>
          <cell r="W2723"/>
          <cell r="X2723"/>
          <cell r="Y2723"/>
          <cell r="Z2723"/>
          <cell r="AA2723"/>
          <cell r="AB2723"/>
          <cell r="AC2723"/>
          <cell r="AD2723"/>
        </row>
        <row r="2724">
          <cell r="P2724">
            <v>999999999</v>
          </cell>
          <cell r="Q2724"/>
          <cell r="R2724"/>
          <cell r="S2724"/>
          <cell r="T2724"/>
          <cell r="U2724"/>
          <cell r="V2724"/>
          <cell r="W2724"/>
          <cell r="X2724"/>
          <cell r="Y2724"/>
          <cell r="Z2724"/>
          <cell r="AA2724"/>
          <cell r="AB2724"/>
          <cell r="AC2724"/>
          <cell r="AD2724"/>
        </row>
        <row r="2725">
          <cell r="P2725">
            <v>999999999</v>
          </cell>
          <cell r="Q2725"/>
          <cell r="R2725"/>
          <cell r="S2725"/>
          <cell r="T2725"/>
          <cell r="U2725"/>
          <cell r="V2725"/>
          <cell r="W2725"/>
          <cell r="X2725"/>
          <cell r="Y2725"/>
          <cell r="Z2725"/>
          <cell r="AA2725"/>
          <cell r="AB2725"/>
          <cell r="AC2725"/>
          <cell r="AD2725"/>
        </row>
        <row r="2726">
          <cell r="P2726">
            <v>999999999</v>
          </cell>
          <cell r="Q2726"/>
          <cell r="R2726"/>
          <cell r="S2726"/>
          <cell r="T2726"/>
          <cell r="U2726"/>
          <cell r="V2726"/>
          <cell r="W2726"/>
          <cell r="X2726"/>
          <cell r="Y2726"/>
          <cell r="Z2726"/>
          <cell r="AA2726"/>
          <cell r="AB2726"/>
          <cell r="AC2726"/>
          <cell r="AD2726"/>
        </row>
        <row r="2727">
          <cell r="P2727">
            <v>999999999</v>
          </cell>
          <cell r="Q2727"/>
          <cell r="R2727"/>
          <cell r="S2727"/>
          <cell r="T2727"/>
          <cell r="U2727"/>
          <cell r="V2727"/>
          <cell r="W2727"/>
          <cell r="X2727"/>
          <cell r="Y2727"/>
          <cell r="Z2727"/>
          <cell r="AA2727"/>
          <cell r="AB2727"/>
          <cell r="AC2727"/>
          <cell r="AD2727"/>
        </row>
        <row r="2728">
          <cell r="P2728">
            <v>999999999</v>
          </cell>
          <cell r="Q2728"/>
          <cell r="R2728"/>
          <cell r="S2728"/>
          <cell r="T2728"/>
          <cell r="U2728"/>
          <cell r="V2728"/>
          <cell r="W2728"/>
          <cell r="X2728"/>
          <cell r="Y2728"/>
          <cell r="Z2728"/>
          <cell r="AA2728"/>
          <cell r="AB2728"/>
          <cell r="AC2728"/>
          <cell r="AD2728"/>
        </row>
        <row r="2729">
          <cell r="P2729">
            <v>999999999</v>
          </cell>
          <cell r="Q2729"/>
          <cell r="R2729"/>
          <cell r="S2729"/>
          <cell r="T2729"/>
          <cell r="U2729"/>
          <cell r="V2729"/>
          <cell r="W2729"/>
          <cell r="X2729"/>
          <cell r="Y2729"/>
          <cell r="Z2729"/>
          <cell r="AA2729"/>
          <cell r="AB2729"/>
          <cell r="AC2729"/>
          <cell r="AD2729"/>
        </row>
        <row r="2730">
          <cell r="P2730">
            <v>999999999</v>
          </cell>
          <cell r="Q2730"/>
          <cell r="R2730"/>
          <cell r="S2730"/>
          <cell r="T2730"/>
          <cell r="U2730"/>
          <cell r="V2730"/>
          <cell r="W2730"/>
          <cell r="X2730"/>
          <cell r="Y2730"/>
          <cell r="Z2730"/>
          <cell r="AA2730"/>
          <cell r="AB2730"/>
          <cell r="AC2730"/>
          <cell r="AD2730"/>
        </row>
        <row r="2731">
          <cell r="P2731">
            <v>999999999</v>
          </cell>
          <cell r="Q2731"/>
          <cell r="R2731"/>
          <cell r="S2731"/>
          <cell r="T2731"/>
          <cell r="U2731"/>
          <cell r="V2731"/>
          <cell r="W2731"/>
          <cell r="X2731"/>
          <cell r="Y2731"/>
          <cell r="Z2731"/>
          <cell r="AA2731"/>
          <cell r="AB2731"/>
          <cell r="AC2731"/>
          <cell r="AD2731"/>
        </row>
        <row r="2732">
          <cell r="P2732">
            <v>999999999</v>
          </cell>
          <cell r="Q2732"/>
          <cell r="R2732"/>
          <cell r="S2732"/>
          <cell r="T2732"/>
          <cell r="U2732"/>
          <cell r="V2732"/>
          <cell r="W2732"/>
          <cell r="X2732"/>
          <cell r="Y2732"/>
          <cell r="Z2732"/>
          <cell r="AA2732"/>
          <cell r="AB2732"/>
          <cell r="AC2732"/>
          <cell r="AD2732"/>
        </row>
        <row r="2733">
          <cell r="P2733">
            <v>999999999</v>
          </cell>
          <cell r="Q2733"/>
          <cell r="R2733"/>
          <cell r="S2733"/>
          <cell r="T2733"/>
          <cell r="U2733"/>
          <cell r="V2733"/>
          <cell r="W2733"/>
          <cell r="X2733"/>
          <cell r="Y2733"/>
          <cell r="Z2733"/>
          <cell r="AA2733"/>
          <cell r="AB2733"/>
          <cell r="AC2733"/>
          <cell r="AD2733"/>
        </row>
        <row r="2734">
          <cell r="P2734">
            <v>999999999</v>
          </cell>
          <cell r="Q2734"/>
          <cell r="R2734"/>
          <cell r="S2734"/>
          <cell r="T2734"/>
          <cell r="U2734"/>
          <cell r="V2734"/>
          <cell r="W2734"/>
          <cell r="X2734"/>
          <cell r="Y2734"/>
          <cell r="Z2734"/>
          <cell r="AA2734"/>
          <cell r="AB2734"/>
          <cell r="AC2734"/>
          <cell r="AD2734"/>
        </row>
        <row r="2735">
          <cell r="P2735">
            <v>999999999</v>
          </cell>
          <cell r="Q2735"/>
          <cell r="R2735"/>
          <cell r="S2735"/>
          <cell r="T2735"/>
          <cell r="U2735"/>
          <cell r="V2735"/>
          <cell r="W2735"/>
          <cell r="X2735"/>
          <cell r="Y2735"/>
          <cell r="Z2735"/>
          <cell r="AA2735"/>
          <cell r="AB2735"/>
          <cell r="AC2735"/>
          <cell r="AD2735"/>
        </row>
        <row r="2736">
          <cell r="P2736">
            <v>999999999</v>
          </cell>
          <cell r="Q2736"/>
          <cell r="R2736"/>
          <cell r="S2736"/>
          <cell r="T2736"/>
          <cell r="U2736"/>
          <cell r="V2736"/>
          <cell r="W2736"/>
          <cell r="X2736"/>
          <cell r="Y2736"/>
          <cell r="Z2736"/>
          <cell r="AA2736"/>
          <cell r="AB2736"/>
          <cell r="AC2736"/>
          <cell r="AD2736"/>
        </row>
        <row r="2737">
          <cell r="P2737">
            <v>999999999</v>
          </cell>
          <cell r="Q2737"/>
          <cell r="R2737"/>
          <cell r="S2737"/>
          <cell r="T2737"/>
          <cell r="U2737"/>
          <cell r="V2737"/>
          <cell r="W2737"/>
          <cell r="X2737"/>
          <cell r="Y2737"/>
          <cell r="Z2737"/>
          <cell r="AA2737"/>
          <cell r="AB2737"/>
          <cell r="AC2737"/>
          <cell r="AD2737"/>
        </row>
        <row r="2738">
          <cell r="P2738">
            <v>999999999</v>
          </cell>
          <cell r="Q2738"/>
          <cell r="R2738"/>
          <cell r="S2738"/>
          <cell r="T2738"/>
          <cell r="U2738"/>
          <cell r="V2738"/>
          <cell r="W2738"/>
          <cell r="X2738"/>
          <cell r="Y2738"/>
          <cell r="Z2738"/>
          <cell r="AA2738"/>
          <cell r="AB2738"/>
          <cell r="AC2738"/>
          <cell r="AD2738"/>
        </row>
        <row r="2739">
          <cell r="P2739">
            <v>999999999</v>
          </cell>
          <cell r="Q2739"/>
          <cell r="R2739"/>
          <cell r="S2739"/>
          <cell r="T2739"/>
          <cell r="U2739"/>
          <cell r="V2739"/>
          <cell r="W2739"/>
          <cell r="X2739"/>
          <cell r="Y2739"/>
          <cell r="Z2739"/>
          <cell r="AA2739"/>
          <cell r="AB2739"/>
          <cell r="AC2739"/>
          <cell r="AD2739"/>
        </row>
        <row r="2740">
          <cell r="P2740">
            <v>999999999</v>
          </cell>
          <cell r="Q2740"/>
          <cell r="R2740"/>
          <cell r="S2740"/>
          <cell r="T2740"/>
          <cell r="U2740"/>
          <cell r="V2740"/>
          <cell r="W2740"/>
          <cell r="X2740"/>
          <cell r="Y2740"/>
          <cell r="Z2740"/>
          <cell r="AA2740"/>
          <cell r="AB2740"/>
          <cell r="AC2740"/>
          <cell r="AD2740"/>
        </row>
        <row r="2741">
          <cell r="P2741">
            <v>999999999</v>
          </cell>
          <cell r="Q2741"/>
          <cell r="R2741"/>
          <cell r="S2741"/>
          <cell r="T2741"/>
          <cell r="U2741"/>
          <cell r="V2741"/>
          <cell r="W2741"/>
          <cell r="X2741"/>
          <cell r="Y2741"/>
          <cell r="Z2741"/>
          <cell r="AA2741"/>
          <cell r="AB2741"/>
          <cell r="AC2741"/>
          <cell r="AD2741"/>
        </row>
        <row r="2742">
          <cell r="P2742">
            <v>999999999</v>
          </cell>
          <cell r="Q2742"/>
          <cell r="R2742"/>
          <cell r="S2742"/>
          <cell r="T2742"/>
          <cell r="U2742"/>
          <cell r="V2742"/>
          <cell r="W2742"/>
          <cell r="X2742"/>
          <cell r="Y2742"/>
          <cell r="Z2742"/>
          <cell r="AA2742"/>
          <cell r="AB2742"/>
          <cell r="AC2742"/>
          <cell r="AD2742"/>
        </row>
        <row r="2743">
          <cell r="P2743">
            <v>999999999</v>
          </cell>
          <cell r="Q2743"/>
          <cell r="R2743"/>
          <cell r="S2743"/>
          <cell r="T2743"/>
          <cell r="U2743"/>
          <cell r="V2743"/>
          <cell r="W2743"/>
          <cell r="X2743"/>
          <cell r="Y2743"/>
          <cell r="Z2743"/>
          <cell r="AA2743"/>
          <cell r="AB2743"/>
          <cell r="AC2743"/>
          <cell r="AD2743"/>
        </row>
        <row r="2744">
          <cell r="P2744">
            <v>999999999</v>
          </cell>
          <cell r="Q2744"/>
          <cell r="R2744"/>
          <cell r="S2744"/>
          <cell r="T2744"/>
          <cell r="U2744"/>
          <cell r="V2744"/>
          <cell r="W2744"/>
          <cell r="X2744"/>
          <cell r="Y2744"/>
          <cell r="Z2744"/>
          <cell r="AA2744"/>
          <cell r="AB2744"/>
          <cell r="AC2744"/>
          <cell r="AD2744"/>
        </row>
        <row r="2745">
          <cell r="P2745">
            <v>999999999</v>
          </cell>
          <cell r="Q2745"/>
          <cell r="R2745"/>
          <cell r="S2745"/>
          <cell r="T2745"/>
          <cell r="U2745"/>
          <cell r="V2745"/>
          <cell r="W2745"/>
          <cell r="X2745"/>
          <cell r="Y2745"/>
          <cell r="Z2745"/>
          <cell r="AA2745"/>
          <cell r="AB2745"/>
          <cell r="AC2745"/>
          <cell r="AD2745"/>
        </row>
        <row r="2746">
          <cell r="P2746">
            <v>999999999</v>
          </cell>
          <cell r="Q2746"/>
          <cell r="R2746"/>
          <cell r="S2746"/>
          <cell r="T2746"/>
          <cell r="U2746"/>
          <cell r="V2746"/>
          <cell r="W2746"/>
          <cell r="X2746"/>
          <cell r="Y2746"/>
          <cell r="Z2746"/>
          <cell r="AA2746"/>
          <cell r="AB2746"/>
          <cell r="AC2746"/>
          <cell r="AD2746"/>
        </row>
        <row r="2747">
          <cell r="P2747">
            <v>999999999</v>
          </cell>
          <cell r="Q2747"/>
          <cell r="R2747"/>
          <cell r="S2747"/>
          <cell r="T2747"/>
          <cell r="U2747"/>
          <cell r="V2747"/>
          <cell r="W2747"/>
          <cell r="X2747"/>
          <cell r="Y2747"/>
          <cell r="Z2747"/>
          <cell r="AA2747"/>
          <cell r="AB2747"/>
          <cell r="AC2747"/>
          <cell r="AD2747"/>
        </row>
        <row r="2748">
          <cell r="P2748">
            <v>999999999</v>
          </cell>
          <cell r="Q2748"/>
          <cell r="R2748"/>
          <cell r="S2748"/>
          <cell r="T2748"/>
          <cell r="U2748"/>
          <cell r="V2748"/>
          <cell r="W2748"/>
          <cell r="X2748"/>
          <cell r="Y2748"/>
          <cell r="Z2748"/>
          <cell r="AA2748"/>
          <cell r="AB2748"/>
          <cell r="AC2748"/>
          <cell r="AD2748"/>
        </row>
        <row r="2749">
          <cell r="P2749">
            <v>999999999</v>
          </cell>
          <cell r="Q2749"/>
          <cell r="R2749"/>
          <cell r="S2749"/>
          <cell r="T2749"/>
          <cell r="U2749"/>
          <cell r="V2749"/>
          <cell r="W2749"/>
          <cell r="X2749"/>
          <cell r="Y2749"/>
          <cell r="Z2749"/>
          <cell r="AA2749"/>
          <cell r="AB2749"/>
          <cell r="AC2749"/>
          <cell r="AD2749"/>
        </row>
        <row r="2750">
          <cell r="P2750">
            <v>999999999</v>
          </cell>
          <cell r="Q2750"/>
          <cell r="R2750"/>
          <cell r="S2750"/>
          <cell r="T2750"/>
          <cell r="U2750"/>
          <cell r="V2750"/>
          <cell r="W2750"/>
          <cell r="X2750"/>
          <cell r="Y2750"/>
          <cell r="Z2750"/>
          <cell r="AA2750"/>
          <cell r="AB2750"/>
          <cell r="AC2750"/>
          <cell r="AD2750"/>
        </row>
        <row r="2751">
          <cell r="P2751">
            <v>999999999</v>
          </cell>
          <cell r="Q2751"/>
          <cell r="R2751"/>
          <cell r="S2751"/>
          <cell r="T2751"/>
          <cell r="U2751"/>
          <cell r="V2751"/>
          <cell r="W2751"/>
          <cell r="X2751"/>
          <cell r="Y2751"/>
          <cell r="Z2751"/>
          <cell r="AA2751"/>
          <cell r="AB2751"/>
          <cell r="AC2751"/>
          <cell r="AD2751"/>
        </row>
        <row r="2752">
          <cell r="P2752">
            <v>999999999</v>
          </cell>
          <cell r="Q2752"/>
          <cell r="R2752"/>
          <cell r="S2752"/>
          <cell r="T2752"/>
          <cell r="U2752"/>
          <cell r="V2752"/>
          <cell r="W2752"/>
          <cell r="X2752"/>
          <cell r="Y2752"/>
          <cell r="Z2752"/>
          <cell r="AA2752"/>
          <cell r="AB2752"/>
          <cell r="AC2752"/>
          <cell r="AD2752"/>
        </row>
        <row r="2753">
          <cell r="P2753">
            <v>999999999</v>
          </cell>
          <cell r="Q2753"/>
          <cell r="R2753"/>
          <cell r="S2753"/>
          <cell r="T2753"/>
          <cell r="U2753"/>
          <cell r="V2753"/>
          <cell r="W2753"/>
          <cell r="X2753"/>
          <cell r="Y2753"/>
          <cell r="Z2753"/>
          <cell r="AA2753"/>
          <cell r="AB2753"/>
          <cell r="AC2753"/>
          <cell r="AD2753"/>
        </row>
        <row r="2754">
          <cell r="P2754">
            <v>999999999</v>
          </cell>
          <cell r="Q2754"/>
          <cell r="R2754"/>
          <cell r="S2754"/>
          <cell r="T2754"/>
          <cell r="U2754"/>
          <cell r="V2754"/>
          <cell r="W2754"/>
          <cell r="X2754"/>
          <cell r="Y2754"/>
          <cell r="Z2754"/>
          <cell r="AA2754"/>
          <cell r="AB2754"/>
          <cell r="AC2754"/>
          <cell r="AD2754"/>
        </row>
        <row r="2755">
          <cell r="P2755">
            <v>999999999</v>
          </cell>
          <cell r="Q2755"/>
          <cell r="R2755"/>
          <cell r="S2755"/>
          <cell r="T2755"/>
          <cell r="U2755"/>
          <cell r="V2755"/>
          <cell r="W2755"/>
          <cell r="X2755"/>
          <cell r="Y2755"/>
          <cell r="Z2755"/>
          <cell r="AA2755"/>
          <cell r="AB2755"/>
          <cell r="AC2755"/>
          <cell r="AD2755"/>
        </row>
        <row r="2756">
          <cell r="P2756">
            <v>999999999</v>
          </cell>
          <cell r="Q2756"/>
          <cell r="R2756"/>
          <cell r="S2756"/>
          <cell r="T2756"/>
          <cell r="U2756"/>
          <cell r="V2756"/>
          <cell r="W2756"/>
          <cell r="X2756"/>
          <cell r="Y2756"/>
          <cell r="Z2756"/>
          <cell r="AA2756"/>
          <cell r="AB2756"/>
          <cell r="AC2756"/>
          <cell r="AD2756"/>
        </row>
        <row r="2757">
          <cell r="P2757">
            <v>999999999</v>
          </cell>
          <cell r="Q2757"/>
          <cell r="R2757"/>
          <cell r="S2757"/>
          <cell r="T2757"/>
          <cell r="U2757"/>
          <cell r="V2757"/>
          <cell r="W2757"/>
          <cell r="X2757"/>
          <cell r="Y2757"/>
          <cell r="Z2757"/>
          <cell r="AA2757"/>
          <cell r="AB2757"/>
          <cell r="AC2757"/>
          <cell r="AD2757"/>
        </row>
        <row r="2758">
          <cell r="P2758">
            <v>999999999</v>
          </cell>
          <cell r="Q2758"/>
          <cell r="R2758"/>
          <cell r="S2758"/>
          <cell r="T2758"/>
          <cell r="U2758"/>
          <cell r="V2758"/>
          <cell r="W2758"/>
          <cell r="X2758"/>
          <cell r="Y2758"/>
          <cell r="Z2758"/>
          <cell r="AA2758"/>
          <cell r="AB2758"/>
          <cell r="AC2758"/>
          <cell r="AD2758"/>
        </row>
        <row r="2759">
          <cell r="P2759">
            <v>999999999</v>
          </cell>
          <cell r="Q2759"/>
          <cell r="R2759"/>
          <cell r="S2759"/>
          <cell r="T2759"/>
          <cell r="U2759"/>
          <cell r="V2759"/>
          <cell r="W2759"/>
          <cell r="X2759"/>
          <cell r="Y2759"/>
          <cell r="Z2759"/>
          <cell r="AA2759"/>
          <cell r="AB2759"/>
          <cell r="AC2759"/>
          <cell r="AD2759"/>
        </row>
        <row r="2760">
          <cell r="P2760">
            <v>999999999</v>
          </cell>
          <cell r="Q2760"/>
          <cell r="R2760"/>
          <cell r="S2760"/>
          <cell r="T2760"/>
          <cell r="U2760"/>
          <cell r="V2760"/>
          <cell r="W2760"/>
          <cell r="X2760"/>
          <cell r="Y2760"/>
          <cell r="Z2760"/>
          <cell r="AA2760"/>
          <cell r="AB2760"/>
          <cell r="AC2760"/>
          <cell r="AD2760"/>
        </row>
        <row r="2761">
          <cell r="P2761">
            <v>999999999</v>
          </cell>
          <cell r="Q2761"/>
          <cell r="R2761"/>
          <cell r="S2761"/>
          <cell r="T2761"/>
          <cell r="U2761"/>
          <cell r="V2761"/>
          <cell r="W2761"/>
          <cell r="X2761"/>
          <cell r="Y2761"/>
          <cell r="Z2761"/>
          <cell r="AA2761"/>
          <cell r="AB2761"/>
          <cell r="AC2761"/>
          <cell r="AD2761"/>
        </row>
        <row r="2762">
          <cell r="P2762">
            <v>999999999</v>
          </cell>
          <cell r="Q2762"/>
          <cell r="R2762"/>
          <cell r="S2762"/>
          <cell r="T2762"/>
          <cell r="U2762"/>
          <cell r="V2762"/>
          <cell r="W2762"/>
          <cell r="X2762"/>
          <cell r="Y2762"/>
          <cell r="Z2762"/>
          <cell r="AA2762"/>
          <cell r="AB2762"/>
          <cell r="AC2762"/>
          <cell r="AD2762"/>
        </row>
        <row r="2763">
          <cell r="P2763">
            <v>999999999</v>
          </cell>
          <cell r="Q2763"/>
          <cell r="R2763"/>
          <cell r="S2763"/>
          <cell r="T2763"/>
          <cell r="U2763"/>
          <cell r="V2763"/>
          <cell r="W2763"/>
          <cell r="X2763"/>
          <cell r="Y2763"/>
          <cell r="Z2763"/>
          <cell r="AA2763"/>
          <cell r="AB2763"/>
          <cell r="AC2763"/>
          <cell r="AD2763"/>
        </row>
        <row r="2764">
          <cell r="P2764">
            <v>999999999</v>
          </cell>
          <cell r="Q2764"/>
          <cell r="R2764"/>
          <cell r="S2764"/>
          <cell r="T2764"/>
          <cell r="U2764"/>
          <cell r="V2764"/>
          <cell r="W2764"/>
          <cell r="X2764"/>
          <cell r="Y2764"/>
          <cell r="Z2764"/>
          <cell r="AA2764"/>
          <cell r="AB2764"/>
          <cell r="AC2764"/>
          <cell r="AD2764"/>
        </row>
        <row r="2765">
          <cell r="P2765">
            <v>999999999</v>
          </cell>
          <cell r="Q2765"/>
          <cell r="R2765"/>
          <cell r="S2765"/>
          <cell r="T2765"/>
          <cell r="U2765"/>
          <cell r="V2765"/>
          <cell r="W2765"/>
          <cell r="X2765"/>
          <cell r="Y2765"/>
          <cell r="Z2765"/>
          <cell r="AA2765"/>
          <cell r="AB2765"/>
          <cell r="AC2765"/>
          <cell r="AD2765"/>
        </row>
        <row r="2766">
          <cell r="P2766">
            <v>999999999</v>
          </cell>
          <cell r="Q2766"/>
          <cell r="R2766"/>
          <cell r="S2766"/>
          <cell r="T2766"/>
          <cell r="U2766"/>
          <cell r="V2766"/>
          <cell r="W2766"/>
          <cell r="X2766"/>
          <cell r="Y2766"/>
          <cell r="Z2766"/>
          <cell r="AA2766"/>
          <cell r="AB2766"/>
          <cell r="AC2766"/>
          <cell r="AD2766"/>
        </row>
        <row r="2767">
          <cell r="P2767">
            <v>999999999</v>
          </cell>
          <cell r="Q2767"/>
          <cell r="R2767"/>
          <cell r="S2767"/>
          <cell r="T2767"/>
          <cell r="U2767"/>
          <cell r="V2767"/>
          <cell r="W2767"/>
          <cell r="X2767"/>
          <cell r="Y2767"/>
          <cell r="Z2767"/>
          <cell r="AA2767"/>
          <cell r="AB2767"/>
          <cell r="AC2767"/>
          <cell r="AD2767"/>
        </row>
        <row r="2768">
          <cell r="P2768">
            <v>999999999</v>
          </cell>
          <cell r="Q2768"/>
          <cell r="R2768"/>
          <cell r="S2768"/>
          <cell r="T2768"/>
          <cell r="U2768"/>
          <cell r="V2768"/>
          <cell r="W2768"/>
          <cell r="X2768"/>
          <cell r="Y2768"/>
          <cell r="Z2768"/>
          <cell r="AA2768"/>
          <cell r="AB2768"/>
          <cell r="AC2768"/>
          <cell r="AD2768"/>
        </row>
        <row r="2769">
          <cell r="P2769">
            <v>999999999</v>
          </cell>
          <cell r="Q2769"/>
          <cell r="R2769"/>
          <cell r="S2769"/>
          <cell r="T2769"/>
          <cell r="U2769"/>
          <cell r="V2769"/>
          <cell r="W2769"/>
          <cell r="X2769"/>
          <cell r="Y2769"/>
          <cell r="Z2769"/>
          <cell r="AA2769"/>
          <cell r="AB2769"/>
          <cell r="AC2769"/>
          <cell r="AD2769"/>
        </row>
        <row r="2770">
          <cell r="P2770">
            <v>999999999</v>
          </cell>
          <cell r="Q2770"/>
          <cell r="R2770"/>
          <cell r="S2770"/>
          <cell r="T2770"/>
          <cell r="U2770"/>
          <cell r="V2770"/>
          <cell r="W2770"/>
          <cell r="X2770"/>
          <cell r="Y2770"/>
          <cell r="Z2770"/>
          <cell r="AA2770"/>
          <cell r="AB2770"/>
          <cell r="AC2770"/>
          <cell r="AD2770"/>
        </row>
        <row r="2771">
          <cell r="P2771">
            <v>999999999</v>
          </cell>
          <cell r="Q2771"/>
          <cell r="R2771"/>
          <cell r="S2771"/>
          <cell r="T2771"/>
          <cell r="U2771"/>
          <cell r="V2771"/>
          <cell r="W2771"/>
          <cell r="X2771"/>
          <cell r="Y2771"/>
          <cell r="Z2771"/>
          <cell r="AA2771"/>
          <cell r="AB2771"/>
          <cell r="AC2771"/>
          <cell r="AD2771"/>
        </row>
        <row r="2772">
          <cell r="P2772">
            <v>999999999</v>
          </cell>
          <cell r="Q2772"/>
          <cell r="R2772"/>
          <cell r="S2772"/>
          <cell r="T2772"/>
          <cell r="U2772"/>
          <cell r="V2772"/>
          <cell r="W2772"/>
          <cell r="X2772"/>
          <cell r="Y2772"/>
          <cell r="Z2772"/>
          <cell r="AA2772"/>
          <cell r="AB2772"/>
          <cell r="AC2772"/>
          <cell r="AD2772"/>
        </row>
        <row r="2773">
          <cell r="P2773">
            <v>999999999</v>
          </cell>
          <cell r="Q2773"/>
          <cell r="R2773"/>
          <cell r="S2773"/>
          <cell r="T2773"/>
          <cell r="U2773"/>
          <cell r="V2773"/>
          <cell r="W2773"/>
          <cell r="X2773"/>
          <cell r="Y2773"/>
          <cell r="Z2773"/>
          <cell r="AA2773"/>
          <cell r="AB2773"/>
          <cell r="AC2773"/>
          <cell r="AD2773"/>
        </row>
        <row r="2774">
          <cell r="P2774">
            <v>999999999</v>
          </cell>
          <cell r="Q2774"/>
          <cell r="R2774"/>
          <cell r="S2774"/>
          <cell r="T2774"/>
          <cell r="U2774"/>
          <cell r="V2774"/>
          <cell r="W2774"/>
          <cell r="X2774"/>
          <cell r="Y2774"/>
          <cell r="Z2774"/>
          <cell r="AA2774"/>
          <cell r="AB2774"/>
          <cell r="AC2774"/>
          <cell r="AD2774"/>
        </row>
        <row r="2775">
          <cell r="P2775">
            <v>999999999</v>
          </cell>
          <cell r="Q2775"/>
          <cell r="R2775"/>
          <cell r="S2775"/>
          <cell r="T2775"/>
          <cell r="U2775"/>
          <cell r="V2775"/>
          <cell r="W2775"/>
          <cell r="X2775"/>
          <cell r="Y2775"/>
          <cell r="Z2775"/>
          <cell r="AA2775"/>
          <cell r="AB2775"/>
          <cell r="AC2775"/>
          <cell r="AD2775"/>
        </row>
        <row r="2776">
          <cell r="P2776">
            <v>999999999</v>
          </cell>
          <cell r="Q2776"/>
          <cell r="R2776"/>
          <cell r="S2776"/>
          <cell r="T2776"/>
          <cell r="U2776"/>
          <cell r="V2776"/>
          <cell r="W2776"/>
          <cell r="X2776"/>
          <cell r="Y2776"/>
          <cell r="Z2776"/>
          <cell r="AA2776"/>
          <cell r="AB2776"/>
          <cell r="AC2776"/>
          <cell r="AD2776"/>
        </row>
        <row r="2777">
          <cell r="P2777">
            <v>999999999</v>
          </cell>
          <cell r="Q2777"/>
          <cell r="R2777"/>
          <cell r="S2777"/>
          <cell r="T2777"/>
          <cell r="U2777"/>
          <cell r="V2777"/>
          <cell r="W2777"/>
          <cell r="X2777"/>
          <cell r="Y2777"/>
          <cell r="Z2777"/>
          <cell r="AA2777"/>
          <cell r="AB2777"/>
          <cell r="AC2777"/>
          <cell r="AD2777"/>
        </row>
        <row r="2778">
          <cell r="P2778">
            <v>999999999</v>
          </cell>
          <cell r="Q2778"/>
          <cell r="R2778"/>
          <cell r="S2778"/>
          <cell r="T2778"/>
          <cell r="U2778"/>
          <cell r="V2778"/>
          <cell r="W2778"/>
          <cell r="X2778"/>
          <cell r="Y2778"/>
          <cell r="Z2778"/>
          <cell r="AA2778"/>
          <cell r="AB2778"/>
          <cell r="AC2778"/>
          <cell r="AD2778"/>
        </row>
        <row r="2779">
          <cell r="P2779">
            <v>999999999</v>
          </cell>
          <cell r="Q2779"/>
          <cell r="R2779"/>
          <cell r="S2779"/>
          <cell r="T2779"/>
          <cell r="U2779"/>
          <cell r="V2779"/>
          <cell r="W2779"/>
          <cell r="X2779"/>
          <cell r="Y2779"/>
          <cell r="Z2779"/>
          <cell r="AA2779"/>
          <cell r="AB2779"/>
          <cell r="AC2779"/>
          <cell r="AD2779"/>
        </row>
        <row r="2780">
          <cell r="P2780">
            <v>999999999</v>
          </cell>
          <cell r="Q2780"/>
          <cell r="R2780"/>
          <cell r="S2780"/>
          <cell r="T2780"/>
          <cell r="U2780"/>
          <cell r="V2780"/>
          <cell r="W2780"/>
          <cell r="X2780"/>
          <cell r="Y2780"/>
          <cell r="Z2780"/>
          <cell r="AA2780"/>
          <cell r="AB2780"/>
          <cell r="AC2780"/>
          <cell r="AD2780"/>
        </row>
        <row r="2781">
          <cell r="P2781">
            <v>999999999</v>
          </cell>
          <cell r="Q2781"/>
          <cell r="R2781"/>
          <cell r="S2781"/>
          <cell r="T2781"/>
          <cell r="U2781"/>
          <cell r="V2781"/>
          <cell r="W2781"/>
          <cell r="X2781"/>
          <cell r="Y2781"/>
          <cell r="Z2781"/>
          <cell r="AA2781"/>
          <cell r="AB2781"/>
          <cell r="AC2781"/>
          <cell r="AD2781"/>
        </row>
        <row r="2782">
          <cell r="P2782">
            <v>999999999</v>
          </cell>
          <cell r="Q2782"/>
          <cell r="R2782"/>
          <cell r="S2782"/>
          <cell r="T2782"/>
          <cell r="U2782"/>
          <cell r="V2782"/>
          <cell r="W2782"/>
          <cell r="X2782"/>
          <cell r="Y2782"/>
          <cell r="Z2782"/>
          <cell r="AA2782"/>
          <cell r="AB2782"/>
          <cell r="AC2782"/>
          <cell r="AD2782"/>
        </row>
        <row r="2783">
          <cell r="P2783">
            <v>999999999</v>
          </cell>
          <cell r="Q2783"/>
          <cell r="R2783"/>
          <cell r="S2783"/>
          <cell r="T2783"/>
          <cell r="U2783"/>
          <cell r="V2783"/>
          <cell r="W2783"/>
          <cell r="X2783"/>
          <cell r="Y2783"/>
          <cell r="Z2783"/>
          <cell r="AA2783"/>
          <cell r="AB2783"/>
          <cell r="AC2783"/>
          <cell r="AD2783"/>
        </row>
        <row r="2784">
          <cell r="P2784">
            <v>999999999</v>
          </cell>
          <cell r="Q2784"/>
          <cell r="R2784"/>
          <cell r="S2784"/>
          <cell r="T2784"/>
          <cell r="U2784"/>
          <cell r="V2784"/>
          <cell r="W2784"/>
          <cell r="X2784"/>
          <cell r="Y2784"/>
          <cell r="Z2784"/>
          <cell r="AA2784"/>
          <cell r="AB2784"/>
          <cell r="AC2784"/>
          <cell r="AD2784"/>
        </row>
        <row r="2785">
          <cell r="P2785">
            <v>999999999</v>
          </cell>
          <cell r="Q2785"/>
          <cell r="R2785"/>
          <cell r="S2785"/>
          <cell r="T2785"/>
          <cell r="U2785"/>
          <cell r="V2785"/>
          <cell r="W2785"/>
          <cell r="X2785"/>
          <cell r="Y2785"/>
          <cell r="Z2785"/>
          <cell r="AA2785"/>
          <cell r="AB2785"/>
          <cell r="AC2785"/>
          <cell r="AD2785"/>
        </row>
        <row r="2786">
          <cell r="P2786">
            <v>999999999</v>
          </cell>
          <cell r="Q2786"/>
          <cell r="R2786"/>
          <cell r="S2786"/>
          <cell r="T2786"/>
          <cell r="U2786"/>
          <cell r="V2786"/>
          <cell r="W2786"/>
          <cell r="X2786"/>
          <cell r="Y2786"/>
          <cell r="Z2786"/>
          <cell r="AA2786"/>
          <cell r="AB2786"/>
          <cell r="AC2786"/>
          <cell r="AD2786"/>
        </row>
        <row r="2787">
          <cell r="P2787">
            <v>999999999</v>
          </cell>
          <cell r="Q2787"/>
          <cell r="R2787"/>
          <cell r="S2787"/>
          <cell r="T2787"/>
          <cell r="U2787"/>
          <cell r="V2787"/>
          <cell r="W2787"/>
          <cell r="X2787"/>
          <cell r="Y2787"/>
          <cell r="Z2787"/>
          <cell r="AA2787"/>
          <cell r="AB2787"/>
          <cell r="AC2787"/>
          <cell r="AD2787"/>
        </row>
        <row r="2788">
          <cell r="P2788">
            <v>999999999</v>
          </cell>
          <cell r="Q2788"/>
          <cell r="R2788"/>
          <cell r="S2788"/>
          <cell r="T2788"/>
          <cell r="U2788"/>
          <cell r="V2788"/>
          <cell r="W2788"/>
          <cell r="X2788"/>
          <cell r="Y2788"/>
          <cell r="Z2788"/>
          <cell r="AA2788"/>
          <cell r="AB2788"/>
          <cell r="AC2788"/>
          <cell r="AD2788"/>
        </row>
        <row r="2789">
          <cell r="P2789">
            <v>999999999</v>
          </cell>
          <cell r="Q2789"/>
          <cell r="R2789"/>
          <cell r="S2789"/>
          <cell r="T2789"/>
          <cell r="U2789"/>
          <cell r="V2789"/>
          <cell r="W2789"/>
          <cell r="X2789"/>
          <cell r="Y2789"/>
          <cell r="Z2789"/>
          <cell r="AA2789"/>
          <cell r="AB2789"/>
          <cell r="AC2789"/>
          <cell r="AD2789"/>
        </row>
        <row r="2790">
          <cell r="P2790">
            <v>999999999</v>
          </cell>
          <cell r="Q2790"/>
          <cell r="R2790"/>
          <cell r="S2790"/>
          <cell r="T2790"/>
          <cell r="U2790"/>
          <cell r="V2790"/>
          <cell r="W2790"/>
          <cell r="X2790"/>
          <cell r="Y2790"/>
          <cell r="Z2790"/>
          <cell r="AA2790"/>
          <cell r="AB2790"/>
          <cell r="AC2790"/>
          <cell r="AD2790"/>
        </row>
        <row r="2791">
          <cell r="P2791">
            <v>999999999</v>
          </cell>
          <cell r="Q2791"/>
          <cell r="R2791"/>
          <cell r="S2791"/>
          <cell r="T2791"/>
          <cell r="U2791"/>
          <cell r="V2791"/>
          <cell r="W2791"/>
          <cell r="X2791"/>
          <cell r="Y2791"/>
          <cell r="Z2791"/>
          <cell r="AA2791"/>
          <cell r="AB2791"/>
          <cell r="AC2791"/>
          <cell r="AD2791"/>
        </row>
        <row r="2792">
          <cell r="P2792">
            <v>999999999</v>
          </cell>
          <cell r="Q2792"/>
          <cell r="R2792"/>
          <cell r="S2792"/>
          <cell r="T2792"/>
          <cell r="U2792"/>
          <cell r="V2792"/>
          <cell r="W2792"/>
          <cell r="X2792"/>
          <cell r="Y2792"/>
          <cell r="Z2792"/>
          <cell r="AA2792"/>
          <cell r="AB2792"/>
          <cell r="AC2792"/>
          <cell r="AD2792"/>
        </row>
        <row r="2793">
          <cell r="P2793">
            <v>999999999</v>
          </cell>
          <cell r="Q2793"/>
          <cell r="R2793"/>
          <cell r="S2793"/>
          <cell r="T2793"/>
          <cell r="U2793"/>
          <cell r="V2793"/>
          <cell r="W2793"/>
          <cell r="X2793"/>
          <cell r="Y2793"/>
          <cell r="Z2793"/>
          <cell r="AA2793"/>
          <cell r="AB2793"/>
          <cell r="AC2793"/>
          <cell r="AD2793"/>
        </row>
        <row r="2794">
          <cell r="P2794">
            <v>999999999</v>
          </cell>
          <cell r="Q2794"/>
          <cell r="R2794"/>
          <cell r="S2794"/>
          <cell r="T2794"/>
          <cell r="U2794"/>
          <cell r="V2794"/>
          <cell r="W2794"/>
          <cell r="X2794"/>
          <cell r="Y2794"/>
          <cell r="Z2794"/>
          <cell r="AA2794"/>
          <cell r="AB2794"/>
          <cell r="AC2794"/>
          <cell r="AD2794"/>
        </row>
        <row r="2795">
          <cell r="P2795">
            <v>999999999</v>
          </cell>
          <cell r="Q2795"/>
          <cell r="R2795"/>
          <cell r="S2795"/>
          <cell r="T2795"/>
          <cell r="U2795"/>
          <cell r="V2795"/>
          <cell r="W2795"/>
          <cell r="X2795"/>
          <cell r="Y2795"/>
          <cell r="Z2795"/>
          <cell r="AA2795"/>
          <cell r="AB2795"/>
          <cell r="AC2795"/>
          <cell r="AD2795"/>
        </row>
        <row r="2796">
          <cell r="P2796">
            <v>999999999</v>
          </cell>
          <cell r="Q2796"/>
          <cell r="R2796"/>
          <cell r="S2796"/>
          <cell r="T2796"/>
          <cell r="U2796"/>
          <cell r="V2796"/>
          <cell r="W2796"/>
          <cell r="X2796"/>
          <cell r="Y2796"/>
          <cell r="Z2796"/>
          <cell r="AA2796"/>
          <cell r="AB2796"/>
          <cell r="AC2796"/>
          <cell r="AD2796"/>
        </row>
        <row r="2797">
          <cell r="P2797">
            <v>999999999</v>
          </cell>
          <cell r="Q2797"/>
          <cell r="R2797"/>
          <cell r="S2797"/>
          <cell r="T2797"/>
          <cell r="U2797"/>
          <cell r="V2797"/>
          <cell r="W2797"/>
          <cell r="X2797"/>
          <cell r="Y2797"/>
          <cell r="Z2797"/>
          <cell r="AA2797"/>
          <cell r="AB2797"/>
          <cell r="AC2797"/>
          <cell r="AD2797"/>
        </row>
        <row r="2798">
          <cell r="P2798">
            <v>999999999</v>
          </cell>
          <cell r="Q2798"/>
          <cell r="R2798"/>
          <cell r="S2798"/>
          <cell r="T2798"/>
          <cell r="U2798"/>
          <cell r="V2798"/>
          <cell r="W2798"/>
          <cell r="X2798"/>
          <cell r="Y2798"/>
          <cell r="Z2798"/>
          <cell r="AA2798"/>
          <cell r="AB2798"/>
          <cell r="AC2798"/>
          <cell r="AD2798"/>
        </row>
        <row r="2799">
          <cell r="P2799">
            <v>999999999</v>
          </cell>
          <cell r="Q2799"/>
          <cell r="R2799"/>
          <cell r="S2799"/>
          <cell r="T2799"/>
          <cell r="U2799"/>
          <cell r="V2799"/>
          <cell r="W2799"/>
          <cell r="X2799"/>
          <cell r="Y2799"/>
          <cell r="Z2799"/>
          <cell r="AA2799"/>
          <cell r="AB2799"/>
          <cell r="AC2799"/>
          <cell r="AD2799"/>
        </row>
        <row r="2800">
          <cell r="P2800">
            <v>999999999</v>
          </cell>
          <cell r="Q2800"/>
          <cell r="R2800"/>
          <cell r="S2800"/>
          <cell r="T2800"/>
          <cell r="U2800"/>
          <cell r="V2800"/>
          <cell r="W2800"/>
          <cell r="X2800"/>
          <cell r="Y2800"/>
          <cell r="Z2800"/>
          <cell r="AA2800"/>
          <cell r="AB2800"/>
          <cell r="AC2800"/>
          <cell r="AD2800"/>
        </row>
        <row r="2801">
          <cell r="P2801">
            <v>999999999</v>
          </cell>
          <cell r="Q2801"/>
          <cell r="R2801"/>
          <cell r="S2801"/>
          <cell r="T2801"/>
          <cell r="U2801"/>
          <cell r="V2801"/>
          <cell r="W2801"/>
          <cell r="X2801"/>
          <cell r="Y2801"/>
          <cell r="Z2801"/>
          <cell r="AA2801"/>
          <cell r="AB2801"/>
          <cell r="AC2801"/>
          <cell r="AD2801"/>
        </row>
        <row r="2802">
          <cell r="P2802">
            <v>999999999</v>
          </cell>
          <cell r="Q2802"/>
          <cell r="R2802"/>
          <cell r="S2802"/>
          <cell r="T2802"/>
          <cell r="U2802"/>
          <cell r="V2802"/>
          <cell r="W2802"/>
          <cell r="X2802"/>
          <cell r="Y2802"/>
          <cell r="Z2802"/>
          <cell r="AA2802"/>
          <cell r="AB2802"/>
          <cell r="AC2802"/>
          <cell r="AD2802"/>
        </row>
        <row r="2803">
          <cell r="P2803">
            <v>999999999</v>
          </cell>
          <cell r="Q2803"/>
          <cell r="R2803"/>
          <cell r="S2803"/>
          <cell r="T2803"/>
          <cell r="U2803"/>
          <cell r="V2803"/>
          <cell r="W2803"/>
          <cell r="X2803"/>
          <cell r="Y2803"/>
          <cell r="Z2803"/>
          <cell r="AA2803"/>
          <cell r="AB2803"/>
          <cell r="AC2803"/>
          <cell r="AD2803"/>
        </row>
        <row r="2804">
          <cell r="P2804">
            <v>999999999</v>
          </cell>
          <cell r="Q2804"/>
          <cell r="R2804"/>
          <cell r="S2804"/>
          <cell r="T2804"/>
          <cell r="U2804"/>
          <cell r="V2804"/>
          <cell r="W2804"/>
          <cell r="X2804"/>
          <cell r="Y2804"/>
          <cell r="Z2804"/>
          <cell r="AA2804"/>
          <cell r="AB2804"/>
          <cell r="AC2804"/>
          <cell r="AD2804"/>
        </row>
        <row r="2805">
          <cell r="P2805">
            <v>999999999</v>
          </cell>
          <cell r="Q2805"/>
          <cell r="R2805"/>
          <cell r="S2805"/>
          <cell r="T2805"/>
          <cell r="U2805"/>
          <cell r="V2805"/>
          <cell r="W2805"/>
          <cell r="X2805"/>
          <cell r="Y2805"/>
          <cell r="Z2805"/>
          <cell r="AA2805"/>
          <cell r="AB2805"/>
          <cell r="AC2805"/>
          <cell r="AD2805"/>
        </row>
        <row r="2806">
          <cell r="P2806">
            <v>999999999</v>
          </cell>
          <cell r="Q2806"/>
          <cell r="R2806"/>
          <cell r="S2806"/>
          <cell r="T2806"/>
          <cell r="U2806"/>
          <cell r="V2806"/>
          <cell r="W2806"/>
          <cell r="X2806"/>
          <cell r="Y2806"/>
          <cell r="Z2806"/>
          <cell r="AA2806"/>
          <cell r="AB2806"/>
          <cell r="AC2806"/>
          <cell r="AD2806"/>
        </row>
        <row r="2807">
          <cell r="P2807">
            <v>999999999</v>
          </cell>
          <cell r="Q2807"/>
          <cell r="R2807"/>
          <cell r="S2807"/>
          <cell r="T2807"/>
          <cell r="U2807"/>
          <cell r="V2807"/>
          <cell r="W2807"/>
          <cell r="X2807"/>
          <cell r="Y2807"/>
          <cell r="Z2807"/>
          <cell r="AA2807"/>
          <cell r="AB2807"/>
          <cell r="AC2807"/>
          <cell r="AD2807"/>
        </row>
        <row r="2808">
          <cell r="P2808">
            <v>999999999</v>
          </cell>
          <cell r="Q2808"/>
          <cell r="R2808"/>
          <cell r="S2808"/>
          <cell r="T2808"/>
          <cell r="U2808"/>
          <cell r="V2808"/>
          <cell r="W2808"/>
          <cell r="X2808"/>
          <cell r="Y2808"/>
          <cell r="Z2808"/>
          <cell r="AA2808"/>
          <cell r="AB2808"/>
          <cell r="AC2808"/>
          <cell r="AD2808"/>
        </row>
        <row r="2809">
          <cell r="P2809">
            <v>999999999</v>
          </cell>
          <cell r="Q2809"/>
          <cell r="R2809"/>
          <cell r="S2809"/>
          <cell r="T2809"/>
          <cell r="U2809"/>
          <cell r="V2809"/>
          <cell r="W2809"/>
          <cell r="X2809"/>
          <cell r="Y2809"/>
          <cell r="Z2809"/>
          <cell r="AA2809"/>
          <cell r="AB2809"/>
          <cell r="AC2809"/>
          <cell r="AD2809"/>
        </row>
        <row r="2810">
          <cell r="P2810">
            <v>999999999</v>
          </cell>
          <cell r="Q2810"/>
          <cell r="R2810"/>
          <cell r="S2810"/>
          <cell r="T2810"/>
          <cell r="U2810"/>
          <cell r="V2810"/>
          <cell r="W2810"/>
          <cell r="X2810"/>
          <cell r="Y2810"/>
          <cell r="Z2810"/>
          <cell r="AA2810"/>
          <cell r="AB2810"/>
          <cell r="AC2810"/>
          <cell r="AD2810"/>
        </row>
        <row r="2811">
          <cell r="P2811">
            <v>999999999</v>
          </cell>
          <cell r="Q2811"/>
          <cell r="R2811"/>
          <cell r="S2811"/>
          <cell r="T2811"/>
          <cell r="U2811"/>
          <cell r="V2811"/>
          <cell r="W2811"/>
          <cell r="X2811"/>
          <cell r="Y2811"/>
          <cell r="Z2811"/>
          <cell r="AA2811"/>
          <cell r="AB2811"/>
          <cell r="AC2811"/>
          <cell r="AD2811"/>
        </row>
        <row r="2812">
          <cell r="P2812">
            <v>999999999</v>
          </cell>
          <cell r="Q2812"/>
          <cell r="R2812"/>
          <cell r="S2812"/>
          <cell r="T2812"/>
          <cell r="U2812"/>
          <cell r="V2812"/>
          <cell r="W2812"/>
          <cell r="X2812"/>
          <cell r="Y2812"/>
          <cell r="Z2812"/>
          <cell r="AA2812"/>
          <cell r="AB2812"/>
          <cell r="AC2812"/>
          <cell r="AD2812"/>
        </row>
        <row r="2813">
          <cell r="P2813">
            <v>999999999</v>
          </cell>
          <cell r="Q2813"/>
          <cell r="R2813"/>
          <cell r="S2813"/>
          <cell r="T2813"/>
          <cell r="U2813"/>
          <cell r="V2813"/>
          <cell r="W2813"/>
          <cell r="X2813"/>
          <cell r="Y2813"/>
          <cell r="Z2813"/>
          <cell r="AA2813"/>
          <cell r="AB2813"/>
          <cell r="AC2813"/>
          <cell r="AD2813"/>
        </row>
        <row r="2814">
          <cell r="P2814">
            <v>999999999</v>
          </cell>
          <cell r="Q2814"/>
          <cell r="R2814"/>
          <cell r="S2814"/>
          <cell r="T2814"/>
          <cell r="U2814"/>
          <cell r="V2814"/>
          <cell r="W2814"/>
          <cell r="X2814"/>
          <cell r="Y2814"/>
          <cell r="Z2814"/>
          <cell r="AA2814"/>
          <cell r="AB2814"/>
          <cell r="AC2814"/>
          <cell r="AD2814"/>
        </row>
        <row r="2815">
          <cell r="P2815">
            <v>999999999</v>
          </cell>
          <cell r="Q2815"/>
          <cell r="R2815"/>
          <cell r="S2815"/>
          <cell r="T2815"/>
          <cell r="U2815"/>
          <cell r="V2815"/>
          <cell r="W2815"/>
          <cell r="X2815"/>
          <cell r="Y2815"/>
          <cell r="Z2815"/>
          <cell r="AA2815"/>
          <cell r="AB2815"/>
          <cell r="AC2815"/>
          <cell r="AD2815"/>
        </row>
        <row r="2816">
          <cell r="P2816">
            <v>999999999</v>
          </cell>
          <cell r="Q2816"/>
          <cell r="R2816"/>
          <cell r="S2816"/>
          <cell r="T2816"/>
          <cell r="U2816"/>
          <cell r="V2816"/>
          <cell r="W2816"/>
          <cell r="X2816"/>
          <cell r="Y2816"/>
          <cell r="Z2816"/>
          <cell r="AA2816"/>
          <cell r="AB2816"/>
          <cell r="AC2816"/>
          <cell r="AD2816"/>
        </row>
        <row r="2817">
          <cell r="P2817">
            <v>999999999</v>
          </cell>
          <cell r="Q2817"/>
          <cell r="R2817"/>
          <cell r="S2817"/>
          <cell r="T2817"/>
          <cell r="U2817"/>
          <cell r="V2817"/>
          <cell r="W2817"/>
          <cell r="X2817"/>
          <cell r="Y2817"/>
          <cell r="Z2817"/>
          <cell r="AA2817"/>
          <cell r="AB2817"/>
          <cell r="AC2817"/>
          <cell r="AD2817"/>
        </row>
        <row r="2818">
          <cell r="P2818">
            <v>999999999</v>
          </cell>
          <cell r="Q2818"/>
          <cell r="R2818"/>
          <cell r="S2818"/>
          <cell r="T2818"/>
          <cell r="U2818"/>
          <cell r="V2818"/>
          <cell r="W2818"/>
          <cell r="X2818"/>
          <cell r="Y2818"/>
          <cell r="Z2818"/>
          <cell r="AA2818"/>
          <cell r="AB2818"/>
          <cell r="AC2818"/>
          <cell r="AD2818"/>
        </row>
        <row r="2819">
          <cell r="P2819">
            <v>999999999</v>
          </cell>
          <cell r="Q2819"/>
          <cell r="R2819"/>
          <cell r="S2819"/>
          <cell r="T2819"/>
          <cell r="U2819"/>
          <cell r="V2819"/>
          <cell r="W2819"/>
          <cell r="X2819"/>
          <cell r="Y2819"/>
          <cell r="Z2819"/>
          <cell r="AA2819"/>
          <cell r="AB2819"/>
          <cell r="AC2819"/>
          <cell r="AD2819"/>
        </row>
        <row r="2820">
          <cell r="P2820">
            <v>999999999</v>
          </cell>
          <cell r="Q2820"/>
          <cell r="R2820"/>
          <cell r="S2820"/>
          <cell r="T2820"/>
          <cell r="U2820"/>
          <cell r="V2820"/>
          <cell r="W2820"/>
          <cell r="X2820"/>
          <cell r="Y2820"/>
          <cell r="Z2820"/>
          <cell r="AA2820"/>
          <cell r="AB2820"/>
          <cell r="AC2820"/>
          <cell r="AD2820"/>
        </row>
        <row r="2821">
          <cell r="P2821">
            <v>999999999</v>
          </cell>
          <cell r="Q2821"/>
          <cell r="R2821"/>
          <cell r="S2821"/>
          <cell r="T2821"/>
          <cell r="U2821"/>
          <cell r="V2821"/>
          <cell r="W2821"/>
          <cell r="X2821"/>
          <cell r="Y2821"/>
          <cell r="Z2821"/>
          <cell r="AA2821"/>
          <cell r="AB2821"/>
          <cell r="AC2821"/>
          <cell r="AD2821"/>
        </row>
        <row r="2822">
          <cell r="P2822">
            <v>999999999</v>
          </cell>
          <cell r="Q2822"/>
          <cell r="R2822"/>
          <cell r="S2822"/>
          <cell r="T2822"/>
          <cell r="U2822"/>
          <cell r="V2822"/>
          <cell r="W2822"/>
          <cell r="X2822"/>
          <cell r="Y2822"/>
          <cell r="Z2822"/>
          <cell r="AA2822"/>
          <cell r="AB2822"/>
          <cell r="AC2822"/>
          <cell r="AD2822"/>
        </row>
        <row r="2823">
          <cell r="P2823">
            <v>999999999</v>
          </cell>
          <cell r="Q2823"/>
          <cell r="R2823"/>
          <cell r="S2823"/>
          <cell r="T2823"/>
          <cell r="U2823"/>
          <cell r="V2823"/>
          <cell r="W2823"/>
          <cell r="X2823"/>
          <cell r="Y2823"/>
          <cell r="Z2823"/>
          <cell r="AA2823"/>
          <cell r="AB2823"/>
          <cell r="AC2823"/>
          <cell r="AD2823"/>
        </row>
        <row r="2824">
          <cell r="P2824">
            <v>999999999</v>
          </cell>
          <cell r="Q2824"/>
          <cell r="R2824"/>
          <cell r="S2824"/>
          <cell r="T2824"/>
          <cell r="U2824"/>
          <cell r="V2824"/>
          <cell r="W2824"/>
          <cell r="X2824"/>
          <cell r="Y2824"/>
          <cell r="Z2824"/>
          <cell r="AA2824"/>
          <cell r="AB2824"/>
          <cell r="AC2824"/>
          <cell r="AD2824"/>
        </row>
        <row r="2825">
          <cell r="P2825">
            <v>999999999</v>
          </cell>
          <cell r="Q2825"/>
          <cell r="R2825"/>
          <cell r="S2825"/>
          <cell r="T2825"/>
          <cell r="U2825"/>
          <cell r="V2825"/>
          <cell r="W2825"/>
          <cell r="X2825"/>
          <cell r="Y2825"/>
          <cell r="Z2825"/>
          <cell r="AA2825"/>
          <cell r="AB2825"/>
          <cell r="AC2825"/>
          <cell r="AD2825"/>
        </row>
        <row r="2826">
          <cell r="P2826">
            <v>999999999</v>
          </cell>
          <cell r="Q2826"/>
          <cell r="R2826"/>
          <cell r="S2826"/>
          <cell r="T2826"/>
          <cell r="U2826"/>
          <cell r="V2826"/>
          <cell r="W2826"/>
          <cell r="X2826"/>
          <cell r="Y2826"/>
          <cell r="Z2826"/>
          <cell r="AA2826"/>
          <cell r="AB2826"/>
          <cell r="AC2826"/>
          <cell r="AD2826"/>
        </row>
        <row r="2827">
          <cell r="P2827">
            <v>999999999</v>
          </cell>
          <cell r="Q2827"/>
          <cell r="R2827"/>
          <cell r="S2827"/>
          <cell r="T2827"/>
          <cell r="U2827"/>
          <cell r="V2827"/>
          <cell r="W2827"/>
          <cell r="X2827"/>
          <cell r="Y2827"/>
          <cell r="Z2827"/>
          <cell r="AA2827"/>
          <cell r="AB2827"/>
          <cell r="AC2827"/>
          <cell r="AD2827"/>
        </row>
        <row r="2828">
          <cell r="P2828">
            <v>999999999</v>
          </cell>
          <cell r="Q2828"/>
          <cell r="R2828"/>
          <cell r="S2828"/>
          <cell r="T2828"/>
          <cell r="U2828"/>
          <cell r="V2828"/>
          <cell r="W2828"/>
          <cell r="X2828"/>
          <cell r="Y2828"/>
          <cell r="Z2828"/>
          <cell r="AA2828"/>
          <cell r="AB2828"/>
          <cell r="AC2828"/>
          <cell r="AD2828"/>
        </row>
        <row r="2829">
          <cell r="P2829">
            <v>999999999</v>
          </cell>
          <cell r="Q2829"/>
          <cell r="R2829"/>
          <cell r="S2829"/>
          <cell r="T2829"/>
          <cell r="U2829"/>
          <cell r="V2829"/>
          <cell r="W2829"/>
          <cell r="X2829"/>
          <cell r="Y2829"/>
          <cell r="Z2829"/>
          <cell r="AA2829"/>
          <cell r="AB2829"/>
          <cell r="AC2829"/>
          <cell r="AD2829"/>
        </row>
        <row r="2830">
          <cell r="P2830">
            <v>999999999</v>
          </cell>
          <cell r="Q2830"/>
          <cell r="R2830"/>
          <cell r="S2830"/>
          <cell r="T2830"/>
          <cell r="U2830"/>
          <cell r="V2830"/>
          <cell r="W2830"/>
          <cell r="X2830"/>
          <cell r="Y2830"/>
          <cell r="Z2830"/>
          <cell r="AA2830"/>
          <cell r="AB2830"/>
          <cell r="AC2830"/>
          <cell r="AD2830"/>
        </row>
        <row r="2831">
          <cell r="P2831">
            <v>999999999</v>
          </cell>
          <cell r="Q2831"/>
          <cell r="R2831"/>
          <cell r="S2831"/>
          <cell r="T2831"/>
          <cell r="U2831"/>
          <cell r="V2831"/>
          <cell r="W2831"/>
          <cell r="X2831"/>
          <cell r="Y2831"/>
          <cell r="Z2831"/>
          <cell r="AA2831"/>
          <cell r="AB2831"/>
          <cell r="AC2831"/>
          <cell r="AD2831"/>
        </row>
        <row r="2832">
          <cell r="P2832">
            <v>999999999</v>
          </cell>
          <cell r="Q2832"/>
          <cell r="R2832"/>
          <cell r="S2832"/>
          <cell r="T2832"/>
          <cell r="U2832"/>
          <cell r="V2832"/>
          <cell r="W2832"/>
          <cell r="X2832"/>
          <cell r="Y2832"/>
          <cell r="Z2832"/>
          <cell r="AA2832"/>
          <cell r="AB2832"/>
          <cell r="AC2832"/>
          <cell r="AD2832"/>
        </row>
        <row r="2833">
          <cell r="P2833">
            <v>999999999</v>
          </cell>
          <cell r="Q2833"/>
          <cell r="R2833"/>
          <cell r="S2833"/>
          <cell r="T2833"/>
          <cell r="U2833"/>
          <cell r="V2833"/>
          <cell r="W2833"/>
          <cell r="X2833"/>
          <cell r="Y2833"/>
          <cell r="Z2833"/>
          <cell r="AA2833"/>
          <cell r="AB2833"/>
          <cell r="AC2833"/>
          <cell r="AD2833"/>
        </row>
        <row r="2834">
          <cell r="P2834">
            <v>999999999</v>
          </cell>
          <cell r="Q2834"/>
          <cell r="R2834"/>
          <cell r="S2834"/>
          <cell r="T2834"/>
          <cell r="U2834"/>
          <cell r="V2834"/>
          <cell r="W2834"/>
          <cell r="X2834"/>
          <cell r="Y2834"/>
          <cell r="Z2834"/>
          <cell r="AA2834"/>
          <cell r="AB2834"/>
          <cell r="AC2834"/>
          <cell r="AD2834"/>
        </row>
        <row r="2835">
          <cell r="P2835">
            <v>999999999</v>
          </cell>
          <cell r="Q2835"/>
          <cell r="R2835"/>
          <cell r="S2835"/>
          <cell r="T2835"/>
          <cell r="U2835"/>
          <cell r="V2835"/>
          <cell r="W2835"/>
          <cell r="X2835"/>
          <cell r="Y2835"/>
          <cell r="Z2835"/>
          <cell r="AA2835"/>
          <cell r="AB2835"/>
          <cell r="AC2835"/>
          <cell r="AD2835"/>
        </row>
        <row r="2836">
          <cell r="P2836">
            <v>999999999</v>
          </cell>
          <cell r="Q2836"/>
          <cell r="R2836"/>
          <cell r="S2836"/>
          <cell r="T2836"/>
          <cell r="U2836"/>
          <cell r="V2836"/>
          <cell r="W2836"/>
          <cell r="X2836"/>
          <cell r="Y2836"/>
          <cell r="Z2836"/>
          <cell r="AA2836"/>
          <cell r="AB2836"/>
          <cell r="AC2836"/>
          <cell r="AD2836"/>
        </row>
        <row r="2837">
          <cell r="P2837">
            <v>999999999</v>
          </cell>
          <cell r="Q2837"/>
          <cell r="R2837"/>
          <cell r="S2837"/>
          <cell r="T2837"/>
          <cell r="U2837"/>
          <cell r="V2837"/>
          <cell r="W2837"/>
          <cell r="X2837"/>
          <cell r="Y2837"/>
          <cell r="Z2837"/>
          <cell r="AA2837"/>
          <cell r="AB2837"/>
          <cell r="AC2837"/>
          <cell r="AD2837"/>
        </row>
        <row r="2838">
          <cell r="P2838">
            <v>999999999</v>
          </cell>
          <cell r="Q2838"/>
          <cell r="R2838"/>
          <cell r="S2838"/>
          <cell r="T2838"/>
          <cell r="U2838"/>
          <cell r="V2838"/>
          <cell r="W2838"/>
          <cell r="X2838"/>
          <cell r="Y2838"/>
          <cell r="Z2838"/>
          <cell r="AA2838"/>
          <cell r="AB2838"/>
          <cell r="AC2838"/>
          <cell r="AD2838"/>
        </row>
        <row r="2839">
          <cell r="P2839">
            <v>999999999</v>
          </cell>
          <cell r="Q2839"/>
          <cell r="R2839"/>
          <cell r="S2839"/>
          <cell r="T2839"/>
          <cell r="U2839"/>
          <cell r="V2839"/>
          <cell r="W2839"/>
          <cell r="X2839"/>
          <cell r="Y2839"/>
          <cell r="Z2839"/>
          <cell r="AA2839"/>
          <cell r="AB2839"/>
          <cell r="AC2839"/>
          <cell r="AD2839"/>
        </row>
        <row r="2840">
          <cell r="P2840">
            <v>999999999</v>
          </cell>
          <cell r="Q2840"/>
          <cell r="R2840"/>
          <cell r="S2840"/>
          <cell r="T2840"/>
          <cell r="U2840"/>
          <cell r="V2840"/>
          <cell r="W2840"/>
          <cell r="X2840"/>
          <cell r="Y2840"/>
          <cell r="Z2840"/>
          <cell r="AA2840"/>
          <cell r="AB2840"/>
          <cell r="AC2840"/>
          <cell r="AD2840"/>
        </row>
        <row r="2841">
          <cell r="P2841">
            <v>999999999</v>
          </cell>
          <cell r="Q2841"/>
          <cell r="R2841"/>
          <cell r="S2841"/>
          <cell r="T2841"/>
          <cell r="U2841"/>
          <cell r="V2841"/>
          <cell r="W2841"/>
          <cell r="X2841"/>
          <cell r="Y2841"/>
          <cell r="Z2841"/>
          <cell r="AA2841"/>
          <cell r="AB2841"/>
          <cell r="AC2841"/>
          <cell r="AD2841"/>
        </row>
        <row r="2842">
          <cell r="P2842">
            <v>999999999</v>
          </cell>
          <cell r="Q2842"/>
          <cell r="R2842"/>
          <cell r="S2842"/>
          <cell r="T2842"/>
          <cell r="U2842"/>
          <cell r="V2842"/>
          <cell r="W2842"/>
          <cell r="X2842"/>
          <cell r="Y2842"/>
          <cell r="Z2842"/>
          <cell r="AA2842"/>
          <cell r="AB2842"/>
          <cell r="AC2842"/>
          <cell r="AD2842"/>
        </row>
        <row r="2843">
          <cell r="P2843">
            <v>999999999</v>
          </cell>
          <cell r="Q2843"/>
          <cell r="R2843"/>
          <cell r="S2843"/>
          <cell r="T2843"/>
          <cell r="U2843"/>
          <cell r="V2843"/>
          <cell r="W2843"/>
          <cell r="X2843"/>
          <cell r="Y2843"/>
          <cell r="Z2843"/>
          <cell r="AA2843"/>
          <cell r="AB2843"/>
          <cell r="AC2843"/>
          <cell r="AD2843"/>
        </row>
        <row r="2844">
          <cell r="P2844">
            <v>999999999</v>
          </cell>
          <cell r="Q2844"/>
          <cell r="R2844"/>
          <cell r="S2844"/>
          <cell r="T2844"/>
          <cell r="U2844"/>
          <cell r="V2844"/>
          <cell r="W2844"/>
          <cell r="X2844"/>
          <cell r="Y2844"/>
          <cell r="Z2844"/>
          <cell r="AA2844"/>
          <cell r="AB2844"/>
          <cell r="AC2844"/>
          <cell r="AD2844"/>
        </row>
        <row r="2845">
          <cell r="P2845">
            <v>999999999</v>
          </cell>
          <cell r="Q2845"/>
          <cell r="R2845"/>
          <cell r="S2845"/>
          <cell r="T2845"/>
          <cell r="U2845"/>
          <cell r="V2845"/>
          <cell r="W2845"/>
          <cell r="X2845"/>
          <cell r="Y2845"/>
          <cell r="Z2845"/>
          <cell r="AA2845"/>
          <cell r="AB2845"/>
          <cell r="AC2845"/>
          <cell r="AD2845"/>
        </row>
        <row r="2846">
          <cell r="P2846">
            <v>999999999</v>
          </cell>
          <cell r="Q2846"/>
          <cell r="R2846"/>
          <cell r="S2846"/>
          <cell r="T2846"/>
          <cell r="U2846"/>
          <cell r="V2846"/>
          <cell r="W2846"/>
          <cell r="X2846"/>
          <cell r="Y2846"/>
          <cell r="Z2846"/>
          <cell r="AA2846"/>
          <cell r="AB2846"/>
          <cell r="AC2846"/>
          <cell r="AD2846"/>
        </row>
        <row r="2847">
          <cell r="P2847">
            <v>999999999</v>
          </cell>
          <cell r="Q2847"/>
          <cell r="R2847"/>
          <cell r="S2847"/>
          <cell r="T2847"/>
          <cell r="U2847"/>
          <cell r="V2847"/>
          <cell r="W2847"/>
          <cell r="X2847"/>
          <cell r="Y2847"/>
          <cell r="Z2847"/>
          <cell r="AA2847"/>
          <cell r="AB2847"/>
          <cell r="AC2847"/>
          <cell r="AD2847"/>
        </row>
        <row r="2848">
          <cell r="P2848">
            <v>999999999</v>
          </cell>
          <cell r="Q2848"/>
          <cell r="R2848"/>
          <cell r="S2848"/>
          <cell r="T2848"/>
          <cell r="U2848"/>
          <cell r="V2848"/>
          <cell r="W2848"/>
          <cell r="X2848"/>
          <cell r="Y2848"/>
          <cell r="Z2848"/>
          <cell r="AA2848"/>
          <cell r="AB2848"/>
          <cell r="AC2848"/>
          <cell r="AD2848"/>
        </row>
        <row r="2849">
          <cell r="P2849">
            <v>999999999</v>
          </cell>
          <cell r="Q2849"/>
          <cell r="R2849"/>
          <cell r="S2849"/>
          <cell r="T2849"/>
          <cell r="U2849"/>
          <cell r="V2849"/>
          <cell r="W2849"/>
          <cell r="X2849"/>
          <cell r="Y2849"/>
          <cell r="Z2849"/>
          <cell r="AA2849"/>
          <cell r="AB2849"/>
          <cell r="AC2849"/>
          <cell r="AD2849"/>
        </row>
        <row r="2850">
          <cell r="P2850">
            <v>999999999</v>
          </cell>
          <cell r="Q2850"/>
          <cell r="R2850"/>
          <cell r="S2850"/>
          <cell r="T2850"/>
          <cell r="U2850"/>
          <cell r="V2850"/>
          <cell r="W2850"/>
          <cell r="X2850"/>
          <cell r="Y2850"/>
          <cell r="Z2850"/>
          <cell r="AA2850"/>
          <cell r="AB2850"/>
          <cell r="AC2850"/>
          <cell r="AD2850"/>
        </row>
        <row r="2851">
          <cell r="P2851">
            <v>999999999</v>
          </cell>
          <cell r="Q2851"/>
          <cell r="R2851"/>
          <cell r="S2851"/>
          <cell r="T2851"/>
          <cell r="U2851"/>
          <cell r="V2851"/>
          <cell r="W2851"/>
          <cell r="X2851"/>
          <cell r="Y2851"/>
          <cell r="Z2851"/>
          <cell r="AA2851"/>
          <cell r="AB2851"/>
          <cell r="AC2851"/>
          <cell r="AD2851"/>
        </row>
        <row r="2852">
          <cell r="P2852">
            <v>999999999</v>
          </cell>
          <cell r="Q2852"/>
          <cell r="R2852"/>
          <cell r="S2852"/>
          <cell r="T2852"/>
          <cell r="U2852"/>
          <cell r="V2852"/>
          <cell r="W2852"/>
          <cell r="X2852"/>
          <cell r="Y2852"/>
          <cell r="Z2852"/>
          <cell r="AA2852"/>
          <cell r="AB2852"/>
          <cell r="AC2852"/>
          <cell r="AD2852"/>
        </row>
        <row r="2853">
          <cell r="P2853">
            <v>999999999</v>
          </cell>
          <cell r="Q2853"/>
          <cell r="R2853"/>
          <cell r="S2853"/>
          <cell r="T2853"/>
          <cell r="U2853"/>
          <cell r="V2853"/>
          <cell r="W2853"/>
          <cell r="X2853"/>
          <cell r="Y2853"/>
          <cell r="Z2853"/>
          <cell r="AA2853"/>
          <cell r="AB2853"/>
          <cell r="AC2853"/>
          <cell r="AD2853"/>
        </row>
        <row r="2854">
          <cell r="P2854">
            <v>999999999</v>
          </cell>
          <cell r="Q2854"/>
          <cell r="R2854"/>
          <cell r="S2854"/>
          <cell r="T2854"/>
          <cell r="U2854"/>
          <cell r="V2854"/>
          <cell r="W2854"/>
          <cell r="X2854"/>
          <cell r="Y2854"/>
          <cell r="Z2854"/>
          <cell r="AA2854"/>
          <cell r="AB2854"/>
          <cell r="AC2854"/>
          <cell r="AD2854"/>
        </row>
        <row r="2855">
          <cell r="P2855">
            <v>999999999</v>
          </cell>
          <cell r="Q2855"/>
          <cell r="R2855"/>
          <cell r="S2855"/>
          <cell r="T2855"/>
          <cell r="U2855"/>
          <cell r="V2855"/>
          <cell r="W2855"/>
          <cell r="X2855"/>
          <cell r="Y2855"/>
          <cell r="Z2855"/>
          <cell r="AA2855"/>
          <cell r="AB2855"/>
          <cell r="AC2855"/>
          <cell r="AD2855"/>
        </row>
        <row r="2856">
          <cell r="P2856">
            <v>999999999</v>
          </cell>
          <cell r="Q2856"/>
          <cell r="R2856"/>
          <cell r="S2856"/>
          <cell r="T2856"/>
          <cell r="U2856"/>
          <cell r="V2856"/>
          <cell r="W2856"/>
          <cell r="X2856"/>
          <cell r="Y2856"/>
          <cell r="Z2856"/>
          <cell r="AA2856"/>
          <cell r="AB2856"/>
          <cell r="AC2856"/>
          <cell r="AD2856"/>
        </row>
        <row r="2857">
          <cell r="P2857">
            <v>999999999</v>
          </cell>
          <cell r="Q2857"/>
          <cell r="R2857"/>
          <cell r="S2857"/>
          <cell r="T2857"/>
          <cell r="U2857"/>
          <cell r="V2857"/>
          <cell r="W2857"/>
          <cell r="X2857"/>
          <cell r="Y2857"/>
          <cell r="Z2857"/>
          <cell r="AA2857"/>
          <cell r="AB2857"/>
          <cell r="AC2857"/>
          <cell r="AD2857"/>
        </row>
        <row r="2858">
          <cell r="P2858">
            <v>999999999</v>
          </cell>
          <cell r="Q2858"/>
          <cell r="R2858"/>
          <cell r="S2858"/>
          <cell r="T2858"/>
          <cell r="U2858"/>
          <cell r="V2858"/>
          <cell r="W2858"/>
          <cell r="X2858"/>
          <cell r="Y2858"/>
          <cell r="Z2858"/>
          <cell r="AA2858"/>
          <cell r="AB2858"/>
          <cell r="AC2858"/>
          <cell r="AD2858"/>
        </row>
        <row r="2859">
          <cell r="P2859">
            <v>999999999</v>
          </cell>
          <cell r="Q2859"/>
          <cell r="R2859"/>
          <cell r="S2859"/>
          <cell r="T2859"/>
          <cell r="U2859"/>
          <cell r="V2859"/>
          <cell r="W2859"/>
          <cell r="X2859"/>
          <cell r="Y2859"/>
          <cell r="Z2859"/>
          <cell r="AA2859"/>
          <cell r="AB2859"/>
          <cell r="AC2859"/>
          <cell r="AD2859"/>
        </row>
        <row r="2860">
          <cell r="P2860">
            <v>999999999</v>
          </cell>
          <cell r="Q2860"/>
          <cell r="R2860"/>
          <cell r="S2860"/>
          <cell r="T2860"/>
          <cell r="U2860"/>
          <cell r="V2860"/>
          <cell r="W2860"/>
          <cell r="X2860"/>
          <cell r="Y2860"/>
          <cell r="Z2860"/>
          <cell r="AA2860"/>
          <cell r="AB2860"/>
          <cell r="AC2860"/>
          <cell r="AD2860"/>
        </row>
        <row r="2861">
          <cell r="P2861">
            <v>999999999</v>
          </cell>
          <cell r="Q2861"/>
          <cell r="R2861"/>
          <cell r="S2861"/>
          <cell r="T2861"/>
          <cell r="U2861"/>
          <cell r="V2861"/>
          <cell r="W2861"/>
          <cell r="X2861"/>
          <cell r="Y2861"/>
          <cell r="Z2861"/>
          <cell r="AA2861"/>
          <cell r="AB2861"/>
          <cell r="AC2861"/>
          <cell r="AD2861"/>
        </row>
        <row r="2862">
          <cell r="P2862">
            <v>999999999</v>
          </cell>
          <cell r="Q2862"/>
          <cell r="R2862"/>
          <cell r="S2862"/>
          <cell r="T2862"/>
          <cell r="U2862"/>
          <cell r="V2862"/>
          <cell r="W2862"/>
          <cell r="X2862"/>
          <cell r="Y2862"/>
          <cell r="Z2862"/>
          <cell r="AA2862"/>
          <cell r="AB2862"/>
          <cell r="AC2862"/>
          <cell r="AD2862"/>
        </row>
        <row r="2863">
          <cell r="P2863">
            <v>999999999</v>
          </cell>
          <cell r="Q2863"/>
          <cell r="R2863"/>
          <cell r="S2863"/>
          <cell r="T2863"/>
          <cell r="U2863"/>
          <cell r="V2863"/>
          <cell r="W2863"/>
          <cell r="X2863"/>
          <cell r="Y2863"/>
          <cell r="Z2863"/>
          <cell r="AA2863"/>
          <cell r="AB2863"/>
          <cell r="AC2863"/>
          <cell r="AD2863"/>
        </row>
        <row r="2864">
          <cell r="P2864">
            <v>999999999</v>
          </cell>
          <cell r="Q2864"/>
          <cell r="R2864"/>
          <cell r="S2864"/>
          <cell r="T2864"/>
          <cell r="U2864"/>
          <cell r="V2864"/>
          <cell r="W2864"/>
          <cell r="X2864"/>
          <cell r="Y2864"/>
          <cell r="Z2864"/>
          <cell r="AA2864"/>
          <cell r="AB2864"/>
          <cell r="AC2864"/>
          <cell r="AD2864"/>
        </row>
        <row r="2865">
          <cell r="P2865">
            <v>999999999</v>
          </cell>
          <cell r="Q2865"/>
          <cell r="R2865"/>
          <cell r="S2865"/>
          <cell r="T2865"/>
          <cell r="U2865"/>
          <cell r="V2865"/>
          <cell r="W2865"/>
          <cell r="X2865"/>
          <cell r="Y2865"/>
          <cell r="Z2865"/>
          <cell r="AA2865"/>
          <cell r="AB2865"/>
          <cell r="AC2865"/>
          <cell r="AD2865"/>
        </row>
        <row r="2866">
          <cell r="P2866">
            <v>999999999</v>
          </cell>
          <cell r="Q2866"/>
          <cell r="R2866"/>
          <cell r="S2866"/>
          <cell r="T2866"/>
          <cell r="U2866"/>
          <cell r="V2866"/>
          <cell r="W2866"/>
          <cell r="X2866"/>
          <cell r="Y2866"/>
          <cell r="Z2866"/>
          <cell r="AA2866"/>
          <cell r="AB2866"/>
          <cell r="AC2866"/>
          <cell r="AD2866"/>
        </row>
        <row r="2867">
          <cell r="P2867">
            <v>999999999</v>
          </cell>
          <cell r="Q2867"/>
          <cell r="R2867"/>
          <cell r="S2867"/>
          <cell r="T2867"/>
          <cell r="U2867"/>
          <cell r="V2867"/>
          <cell r="W2867"/>
          <cell r="X2867"/>
          <cell r="Y2867"/>
          <cell r="Z2867"/>
          <cell r="AA2867"/>
          <cell r="AB2867"/>
          <cell r="AC2867"/>
          <cell r="AD2867"/>
        </row>
        <row r="2868">
          <cell r="P2868">
            <v>999999999</v>
          </cell>
          <cell r="Q2868"/>
          <cell r="R2868"/>
          <cell r="S2868"/>
          <cell r="T2868"/>
          <cell r="U2868"/>
          <cell r="V2868"/>
          <cell r="W2868"/>
          <cell r="X2868"/>
          <cell r="Y2868"/>
          <cell r="Z2868"/>
          <cell r="AA2868"/>
          <cell r="AB2868"/>
          <cell r="AC2868"/>
          <cell r="AD2868"/>
        </row>
        <row r="2869">
          <cell r="P2869">
            <v>999999999</v>
          </cell>
          <cell r="Q2869"/>
          <cell r="R2869"/>
          <cell r="S2869"/>
          <cell r="T2869"/>
          <cell r="U2869"/>
          <cell r="V2869"/>
          <cell r="W2869"/>
          <cell r="X2869"/>
          <cell r="Y2869"/>
          <cell r="Z2869"/>
          <cell r="AA2869"/>
          <cell r="AB2869"/>
          <cell r="AC2869"/>
          <cell r="AD2869"/>
        </row>
        <row r="2870">
          <cell r="P2870">
            <v>999999999</v>
          </cell>
          <cell r="Q2870"/>
          <cell r="R2870"/>
          <cell r="S2870"/>
          <cell r="T2870"/>
          <cell r="U2870"/>
          <cell r="V2870"/>
          <cell r="W2870"/>
          <cell r="X2870"/>
          <cell r="Y2870"/>
          <cell r="Z2870"/>
          <cell r="AA2870"/>
          <cell r="AB2870"/>
          <cell r="AC2870"/>
          <cell r="AD2870"/>
        </row>
        <row r="2871">
          <cell r="P2871">
            <v>999999999</v>
          </cell>
          <cell r="Q2871"/>
          <cell r="R2871"/>
          <cell r="S2871"/>
          <cell r="T2871"/>
          <cell r="U2871"/>
          <cell r="V2871"/>
          <cell r="W2871"/>
          <cell r="X2871"/>
          <cell r="Y2871"/>
          <cell r="Z2871"/>
          <cell r="AA2871"/>
          <cell r="AB2871"/>
          <cell r="AC2871"/>
          <cell r="AD2871"/>
        </row>
        <row r="2872">
          <cell r="P2872">
            <v>999999999</v>
          </cell>
          <cell r="Q2872"/>
          <cell r="R2872"/>
          <cell r="S2872"/>
          <cell r="T2872"/>
          <cell r="U2872"/>
          <cell r="V2872"/>
          <cell r="W2872"/>
          <cell r="X2872"/>
          <cell r="Y2872"/>
          <cell r="Z2872"/>
          <cell r="AA2872"/>
          <cell r="AB2872"/>
          <cell r="AC2872"/>
          <cell r="AD2872"/>
        </row>
        <row r="2873">
          <cell r="P2873">
            <v>999999999</v>
          </cell>
          <cell r="Q2873"/>
          <cell r="R2873"/>
          <cell r="S2873"/>
          <cell r="T2873"/>
          <cell r="U2873"/>
          <cell r="V2873"/>
          <cell r="W2873"/>
          <cell r="X2873"/>
          <cell r="Y2873"/>
          <cell r="Z2873"/>
          <cell r="AA2873"/>
          <cell r="AB2873"/>
          <cell r="AC2873"/>
          <cell r="AD2873"/>
        </row>
        <row r="2874">
          <cell r="P2874">
            <v>999999999</v>
          </cell>
          <cell r="Q2874"/>
          <cell r="R2874"/>
          <cell r="S2874"/>
          <cell r="T2874"/>
          <cell r="U2874"/>
          <cell r="V2874"/>
          <cell r="W2874"/>
          <cell r="X2874"/>
          <cell r="Y2874"/>
          <cell r="Z2874"/>
          <cell r="AA2874"/>
          <cell r="AB2874"/>
          <cell r="AC2874"/>
          <cell r="AD2874"/>
        </row>
        <row r="2875">
          <cell r="P2875">
            <v>999999999</v>
          </cell>
          <cell r="Q2875"/>
          <cell r="R2875"/>
          <cell r="S2875"/>
          <cell r="T2875"/>
          <cell r="U2875"/>
          <cell r="V2875"/>
          <cell r="W2875"/>
          <cell r="X2875"/>
          <cell r="Y2875"/>
          <cell r="Z2875"/>
          <cell r="AA2875"/>
          <cell r="AB2875"/>
          <cell r="AC2875"/>
          <cell r="AD2875"/>
        </row>
        <row r="2876">
          <cell r="P2876">
            <v>999999999</v>
          </cell>
          <cell r="Q2876"/>
          <cell r="R2876"/>
          <cell r="S2876"/>
          <cell r="T2876"/>
          <cell r="U2876"/>
          <cell r="V2876"/>
          <cell r="W2876"/>
          <cell r="X2876"/>
          <cell r="Y2876"/>
          <cell r="Z2876"/>
          <cell r="AA2876"/>
          <cell r="AB2876"/>
          <cell r="AC2876"/>
          <cell r="AD2876"/>
        </row>
        <row r="2877">
          <cell r="P2877">
            <v>999999999</v>
          </cell>
          <cell r="Q2877"/>
          <cell r="R2877"/>
          <cell r="S2877"/>
          <cell r="T2877"/>
          <cell r="U2877"/>
          <cell r="V2877"/>
          <cell r="W2877"/>
          <cell r="X2877"/>
          <cell r="Y2877"/>
          <cell r="Z2877"/>
          <cell r="AA2877"/>
          <cell r="AB2877"/>
          <cell r="AC2877"/>
          <cell r="AD2877"/>
        </row>
        <row r="2878">
          <cell r="P2878">
            <v>999999999</v>
          </cell>
          <cell r="Q2878"/>
          <cell r="R2878"/>
          <cell r="S2878"/>
          <cell r="T2878"/>
          <cell r="U2878"/>
          <cell r="V2878"/>
          <cell r="W2878"/>
          <cell r="X2878"/>
          <cell r="Y2878"/>
          <cell r="Z2878"/>
          <cell r="AA2878"/>
          <cell r="AB2878"/>
          <cell r="AC2878"/>
          <cell r="AD2878"/>
        </row>
        <row r="2879">
          <cell r="P2879">
            <v>999999999</v>
          </cell>
          <cell r="Q2879"/>
          <cell r="R2879"/>
          <cell r="S2879"/>
          <cell r="T2879"/>
          <cell r="U2879"/>
          <cell r="V2879"/>
          <cell r="W2879"/>
          <cell r="X2879"/>
          <cell r="Y2879"/>
          <cell r="Z2879"/>
          <cell r="AA2879"/>
          <cell r="AB2879"/>
          <cell r="AC2879"/>
          <cell r="AD2879"/>
        </row>
        <row r="2880">
          <cell r="P2880">
            <v>999999999</v>
          </cell>
          <cell r="Q2880"/>
          <cell r="R2880"/>
          <cell r="S2880"/>
          <cell r="T2880"/>
          <cell r="U2880"/>
          <cell r="V2880"/>
          <cell r="W2880"/>
          <cell r="X2880"/>
          <cell r="Y2880"/>
          <cell r="Z2880"/>
          <cell r="AA2880"/>
          <cell r="AB2880"/>
          <cell r="AC2880"/>
          <cell r="AD2880"/>
        </row>
        <row r="2881">
          <cell r="P2881">
            <v>999999999</v>
          </cell>
          <cell r="Q2881"/>
          <cell r="R2881"/>
          <cell r="S2881"/>
          <cell r="T2881"/>
          <cell r="U2881"/>
          <cell r="V2881"/>
          <cell r="W2881"/>
          <cell r="X2881"/>
          <cell r="Y2881"/>
          <cell r="Z2881"/>
          <cell r="AA2881"/>
          <cell r="AB2881"/>
          <cell r="AC2881"/>
          <cell r="AD2881"/>
        </row>
        <row r="2882">
          <cell r="P2882">
            <v>999999999</v>
          </cell>
          <cell r="Q2882"/>
          <cell r="R2882"/>
          <cell r="S2882"/>
          <cell r="T2882"/>
          <cell r="U2882"/>
          <cell r="V2882"/>
          <cell r="W2882"/>
          <cell r="X2882"/>
          <cell r="Y2882"/>
          <cell r="Z2882"/>
          <cell r="AA2882"/>
          <cell r="AB2882"/>
          <cell r="AC2882"/>
          <cell r="AD2882"/>
        </row>
        <row r="2883">
          <cell r="P2883">
            <v>999999999</v>
          </cell>
          <cell r="Q2883"/>
          <cell r="R2883"/>
          <cell r="S2883"/>
          <cell r="T2883"/>
          <cell r="U2883"/>
          <cell r="V2883"/>
          <cell r="W2883"/>
          <cell r="X2883"/>
          <cell r="Y2883"/>
          <cell r="Z2883"/>
          <cell r="AA2883"/>
          <cell r="AB2883"/>
          <cell r="AC2883"/>
          <cell r="AD2883"/>
        </row>
        <row r="2884">
          <cell r="P2884">
            <v>999999999</v>
          </cell>
          <cell r="Q2884"/>
          <cell r="R2884"/>
          <cell r="S2884"/>
          <cell r="T2884"/>
          <cell r="U2884"/>
          <cell r="V2884"/>
          <cell r="W2884"/>
          <cell r="X2884"/>
          <cell r="Y2884"/>
          <cell r="Z2884"/>
          <cell r="AA2884"/>
          <cell r="AB2884"/>
          <cell r="AC2884"/>
          <cell r="AD2884"/>
        </row>
        <row r="2885">
          <cell r="P2885">
            <v>999999999</v>
          </cell>
          <cell r="Q2885"/>
          <cell r="R2885"/>
          <cell r="S2885"/>
          <cell r="T2885"/>
          <cell r="U2885"/>
          <cell r="V2885"/>
          <cell r="W2885"/>
          <cell r="X2885"/>
          <cell r="Y2885"/>
          <cell r="Z2885"/>
          <cell r="AA2885"/>
          <cell r="AB2885"/>
          <cell r="AC2885"/>
          <cell r="AD2885"/>
        </row>
        <row r="2886">
          <cell r="P2886">
            <v>999999999</v>
          </cell>
          <cell r="Q2886"/>
          <cell r="R2886"/>
          <cell r="S2886"/>
          <cell r="T2886"/>
          <cell r="U2886"/>
          <cell r="V2886"/>
          <cell r="W2886"/>
          <cell r="X2886"/>
          <cell r="Y2886"/>
          <cell r="Z2886"/>
          <cell r="AA2886"/>
          <cell r="AB2886"/>
          <cell r="AC2886"/>
          <cell r="AD2886"/>
        </row>
        <row r="2887">
          <cell r="P2887">
            <v>999999999</v>
          </cell>
          <cell r="Q2887"/>
          <cell r="R2887"/>
          <cell r="S2887"/>
          <cell r="T2887"/>
          <cell r="U2887"/>
          <cell r="V2887"/>
          <cell r="W2887"/>
          <cell r="X2887"/>
          <cell r="Y2887"/>
          <cell r="Z2887"/>
          <cell r="AA2887"/>
          <cell r="AB2887"/>
          <cell r="AC2887"/>
          <cell r="AD2887"/>
        </row>
        <row r="2888">
          <cell r="P2888">
            <v>999999999</v>
          </cell>
          <cell r="Q2888"/>
          <cell r="R2888"/>
          <cell r="S2888"/>
          <cell r="T2888"/>
          <cell r="U2888"/>
          <cell r="V2888"/>
          <cell r="W2888"/>
          <cell r="X2888"/>
          <cell r="Y2888"/>
          <cell r="Z2888"/>
          <cell r="AA2888"/>
          <cell r="AB2888"/>
          <cell r="AC2888"/>
          <cell r="AD2888"/>
        </row>
        <row r="2889">
          <cell r="P2889">
            <v>999999999</v>
          </cell>
          <cell r="Q2889"/>
          <cell r="R2889"/>
          <cell r="S2889"/>
          <cell r="T2889"/>
          <cell r="U2889"/>
          <cell r="V2889"/>
          <cell r="W2889"/>
          <cell r="X2889"/>
          <cell r="Y2889"/>
          <cell r="Z2889"/>
          <cell r="AA2889"/>
          <cell r="AB2889"/>
          <cell r="AC2889"/>
          <cell r="AD2889"/>
        </row>
        <row r="2890">
          <cell r="P2890">
            <v>999999999</v>
          </cell>
          <cell r="Q2890"/>
          <cell r="R2890"/>
          <cell r="S2890"/>
          <cell r="T2890"/>
          <cell r="U2890"/>
          <cell r="V2890"/>
          <cell r="W2890"/>
          <cell r="X2890"/>
          <cell r="Y2890"/>
          <cell r="Z2890"/>
          <cell r="AA2890"/>
          <cell r="AB2890"/>
          <cell r="AC2890"/>
          <cell r="AD2890"/>
        </row>
        <row r="2891">
          <cell r="P2891">
            <v>999999999</v>
          </cell>
          <cell r="Q2891"/>
          <cell r="R2891"/>
          <cell r="S2891"/>
          <cell r="T2891"/>
          <cell r="U2891"/>
          <cell r="V2891"/>
          <cell r="W2891"/>
          <cell r="X2891"/>
          <cell r="Y2891"/>
          <cell r="Z2891"/>
          <cell r="AA2891"/>
          <cell r="AB2891"/>
          <cell r="AC2891"/>
          <cell r="AD2891"/>
        </row>
        <row r="2892">
          <cell r="P2892">
            <v>999999999</v>
          </cell>
          <cell r="Q2892"/>
          <cell r="R2892"/>
          <cell r="S2892"/>
          <cell r="T2892"/>
          <cell r="U2892"/>
          <cell r="V2892"/>
          <cell r="W2892"/>
          <cell r="X2892"/>
          <cell r="Y2892"/>
          <cell r="Z2892"/>
          <cell r="AA2892"/>
          <cell r="AB2892"/>
          <cell r="AC2892"/>
          <cell r="AD2892"/>
        </row>
        <row r="2893">
          <cell r="P2893">
            <v>999999999</v>
          </cell>
          <cell r="Q2893"/>
          <cell r="R2893"/>
          <cell r="S2893"/>
          <cell r="T2893"/>
          <cell r="U2893"/>
          <cell r="V2893"/>
          <cell r="W2893"/>
          <cell r="X2893"/>
          <cell r="Y2893"/>
          <cell r="Z2893"/>
          <cell r="AA2893"/>
          <cell r="AB2893"/>
          <cell r="AC2893"/>
          <cell r="AD2893"/>
        </row>
        <row r="2894">
          <cell r="P2894">
            <v>999999999</v>
          </cell>
          <cell r="Q2894"/>
          <cell r="R2894"/>
          <cell r="S2894"/>
          <cell r="T2894"/>
          <cell r="U2894"/>
          <cell r="V2894"/>
          <cell r="W2894"/>
          <cell r="X2894"/>
          <cell r="Y2894"/>
          <cell r="Z2894"/>
          <cell r="AA2894"/>
          <cell r="AB2894"/>
          <cell r="AC2894"/>
          <cell r="AD2894"/>
        </row>
        <row r="2895">
          <cell r="P2895">
            <v>999999999</v>
          </cell>
          <cell r="Q2895"/>
          <cell r="R2895"/>
          <cell r="S2895"/>
          <cell r="T2895"/>
          <cell r="U2895"/>
          <cell r="V2895"/>
          <cell r="W2895"/>
          <cell r="X2895"/>
          <cell r="Y2895"/>
          <cell r="Z2895"/>
          <cell r="AA2895"/>
          <cell r="AB2895"/>
          <cell r="AC2895"/>
          <cell r="AD2895"/>
        </row>
        <row r="2896">
          <cell r="P2896">
            <v>999999999</v>
          </cell>
          <cell r="Q2896"/>
          <cell r="R2896"/>
          <cell r="S2896"/>
          <cell r="T2896"/>
          <cell r="U2896"/>
          <cell r="V2896"/>
          <cell r="W2896"/>
          <cell r="X2896"/>
          <cell r="Y2896"/>
          <cell r="Z2896"/>
          <cell r="AA2896"/>
          <cell r="AB2896"/>
          <cell r="AC2896"/>
          <cell r="AD2896"/>
        </row>
        <row r="2897">
          <cell r="P2897">
            <v>999999999</v>
          </cell>
          <cell r="Q2897"/>
          <cell r="R2897"/>
          <cell r="S2897"/>
          <cell r="T2897"/>
          <cell r="U2897"/>
          <cell r="V2897"/>
          <cell r="W2897"/>
          <cell r="X2897"/>
          <cell r="Y2897"/>
          <cell r="Z2897"/>
          <cell r="AA2897"/>
          <cell r="AB2897"/>
          <cell r="AC2897"/>
          <cell r="AD2897"/>
        </row>
        <row r="2898">
          <cell r="P2898">
            <v>999999999</v>
          </cell>
          <cell r="Q2898"/>
          <cell r="R2898"/>
          <cell r="S2898"/>
          <cell r="T2898"/>
          <cell r="U2898"/>
          <cell r="V2898"/>
          <cell r="W2898"/>
          <cell r="X2898"/>
          <cell r="Y2898"/>
          <cell r="Z2898"/>
          <cell r="AA2898"/>
          <cell r="AB2898"/>
          <cell r="AC2898"/>
          <cell r="AD2898"/>
        </row>
        <row r="2899">
          <cell r="P2899">
            <v>999999999</v>
          </cell>
          <cell r="Q2899"/>
          <cell r="R2899"/>
          <cell r="S2899"/>
          <cell r="T2899"/>
          <cell r="U2899"/>
          <cell r="V2899"/>
          <cell r="W2899"/>
          <cell r="X2899"/>
          <cell r="Y2899"/>
          <cell r="Z2899"/>
          <cell r="AA2899"/>
          <cell r="AB2899"/>
          <cell r="AC2899"/>
          <cell r="AD2899"/>
        </row>
        <row r="2900">
          <cell r="P2900">
            <v>999999999</v>
          </cell>
          <cell r="Q2900"/>
          <cell r="R2900"/>
          <cell r="S2900"/>
          <cell r="T2900"/>
          <cell r="U2900"/>
          <cell r="V2900"/>
          <cell r="W2900"/>
          <cell r="X2900"/>
          <cell r="Y2900"/>
          <cell r="Z2900"/>
          <cell r="AA2900"/>
          <cell r="AB2900"/>
          <cell r="AC2900"/>
          <cell r="AD2900"/>
        </row>
        <row r="2901">
          <cell r="P2901">
            <v>999999999</v>
          </cell>
          <cell r="Q2901"/>
          <cell r="R2901"/>
          <cell r="S2901"/>
          <cell r="T2901"/>
          <cell r="U2901"/>
          <cell r="V2901"/>
          <cell r="W2901"/>
          <cell r="X2901"/>
          <cell r="Y2901"/>
          <cell r="Z2901"/>
          <cell r="AA2901"/>
          <cell r="AB2901"/>
          <cell r="AC2901"/>
          <cell r="AD2901"/>
        </row>
        <row r="2902">
          <cell r="P2902">
            <v>999999999</v>
          </cell>
          <cell r="Q2902"/>
          <cell r="R2902"/>
          <cell r="S2902"/>
          <cell r="T2902"/>
          <cell r="U2902"/>
          <cell r="V2902"/>
          <cell r="W2902"/>
          <cell r="X2902"/>
          <cell r="Y2902"/>
          <cell r="Z2902"/>
          <cell r="AA2902"/>
          <cell r="AB2902"/>
          <cell r="AC2902"/>
          <cell r="AD2902"/>
        </row>
        <row r="2903">
          <cell r="P2903">
            <v>999999999</v>
          </cell>
          <cell r="Q2903"/>
          <cell r="R2903"/>
          <cell r="S2903"/>
          <cell r="T2903"/>
          <cell r="U2903"/>
          <cell r="V2903"/>
          <cell r="W2903"/>
          <cell r="X2903"/>
          <cell r="Y2903"/>
          <cell r="Z2903"/>
          <cell r="AA2903"/>
          <cell r="AB2903"/>
          <cell r="AC2903"/>
          <cell r="AD2903"/>
        </row>
        <row r="2904">
          <cell r="P2904">
            <v>999999999</v>
          </cell>
          <cell r="Q2904"/>
          <cell r="R2904"/>
          <cell r="S2904"/>
          <cell r="T2904"/>
          <cell r="U2904"/>
          <cell r="V2904"/>
          <cell r="W2904"/>
          <cell r="X2904"/>
          <cell r="Y2904"/>
          <cell r="Z2904"/>
          <cell r="AA2904"/>
          <cell r="AB2904"/>
          <cell r="AC2904"/>
          <cell r="AD2904"/>
        </row>
        <row r="2905">
          <cell r="P2905">
            <v>999999999</v>
          </cell>
          <cell r="Q2905"/>
          <cell r="R2905"/>
          <cell r="S2905"/>
          <cell r="T2905"/>
          <cell r="U2905"/>
          <cell r="V2905"/>
          <cell r="W2905"/>
          <cell r="X2905"/>
          <cell r="Y2905"/>
          <cell r="Z2905"/>
          <cell r="AA2905"/>
          <cell r="AB2905"/>
          <cell r="AC2905"/>
          <cell r="AD2905"/>
        </row>
        <row r="2906">
          <cell r="P2906">
            <v>999999999</v>
          </cell>
          <cell r="Q2906"/>
          <cell r="R2906"/>
          <cell r="S2906"/>
          <cell r="T2906"/>
          <cell r="U2906"/>
          <cell r="V2906"/>
          <cell r="W2906"/>
          <cell r="X2906"/>
          <cell r="Y2906"/>
          <cell r="Z2906"/>
          <cell r="AA2906"/>
          <cell r="AB2906"/>
          <cell r="AC2906"/>
          <cell r="AD2906"/>
        </row>
        <row r="2907">
          <cell r="P2907">
            <v>999999999</v>
          </cell>
          <cell r="Q2907"/>
          <cell r="R2907"/>
          <cell r="S2907"/>
          <cell r="T2907"/>
          <cell r="U2907"/>
          <cell r="V2907"/>
          <cell r="W2907"/>
          <cell r="X2907"/>
          <cell r="Y2907"/>
          <cell r="Z2907"/>
          <cell r="AA2907"/>
          <cell r="AB2907"/>
          <cell r="AC2907"/>
          <cell r="AD2907"/>
        </row>
        <row r="2908">
          <cell r="P2908">
            <v>999999999</v>
          </cell>
          <cell r="Q2908"/>
          <cell r="R2908"/>
          <cell r="S2908"/>
          <cell r="T2908"/>
          <cell r="U2908"/>
          <cell r="V2908"/>
          <cell r="W2908"/>
          <cell r="X2908"/>
          <cell r="Y2908"/>
          <cell r="Z2908"/>
          <cell r="AA2908"/>
          <cell r="AB2908"/>
          <cell r="AC2908"/>
          <cell r="AD2908"/>
        </row>
        <row r="2909">
          <cell r="P2909">
            <v>999999999</v>
          </cell>
          <cell r="Q2909"/>
          <cell r="R2909"/>
          <cell r="S2909"/>
          <cell r="T2909"/>
          <cell r="U2909"/>
          <cell r="V2909"/>
          <cell r="W2909"/>
          <cell r="X2909"/>
          <cell r="Y2909"/>
          <cell r="Z2909"/>
          <cell r="AA2909"/>
          <cell r="AB2909"/>
          <cell r="AC2909"/>
          <cell r="AD2909"/>
        </row>
        <row r="2910">
          <cell r="P2910">
            <v>999999999</v>
          </cell>
          <cell r="Q2910"/>
          <cell r="R2910"/>
          <cell r="S2910"/>
          <cell r="T2910"/>
          <cell r="U2910"/>
          <cell r="V2910"/>
          <cell r="W2910"/>
          <cell r="X2910"/>
          <cell r="Y2910"/>
          <cell r="Z2910"/>
          <cell r="AA2910"/>
          <cell r="AB2910"/>
          <cell r="AC2910"/>
          <cell r="AD2910"/>
        </row>
        <row r="2911">
          <cell r="P2911">
            <v>999999999</v>
          </cell>
          <cell r="Q2911"/>
          <cell r="R2911"/>
          <cell r="S2911"/>
          <cell r="T2911"/>
          <cell r="U2911"/>
          <cell r="V2911"/>
          <cell r="W2911"/>
          <cell r="X2911"/>
          <cell r="Y2911"/>
          <cell r="Z2911"/>
          <cell r="AA2911"/>
          <cell r="AB2911"/>
          <cell r="AC2911"/>
          <cell r="AD2911"/>
        </row>
        <row r="2912">
          <cell r="P2912">
            <v>999999999</v>
          </cell>
          <cell r="Q2912"/>
          <cell r="R2912"/>
          <cell r="S2912"/>
          <cell r="T2912"/>
          <cell r="U2912"/>
          <cell r="V2912"/>
          <cell r="W2912"/>
          <cell r="X2912"/>
          <cell r="Y2912"/>
          <cell r="Z2912"/>
          <cell r="AA2912"/>
          <cell r="AB2912"/>
          <cell r="AC2912"/>
          <cell r="AD2912"/>
        </row>
        <row r="2913">
          <cell r="P2913">
            <v>999999999</v>
          </cell>
          <cell r="Q2913"/>
          <cell r="R2913"/>
          <cell r="S2913"/>
          <cell r="T2913"/>
          <cell r="U2913"/>
          <cell r="V2913"/>
          <cell r="W2913"/>
          <cell r="X2913"/>
          <cell r="Y2913"/>
          <cell r="Z2913"/>
          <cell r="AA2913"/>
          <cell r="AB2913"/>
          <cell r="AC2913"/>
          <cell r="AD2913"/>
        </row>
        <row r="2914">
          <cell r="P2914">
            <v>999999999</v>
          </cell>
          <cell r="Q2914"/>
          <cell r="R2914"/>
          <cell r="S2914"/>
          <cell r="T2914"/>
          <cell r="U2914"/>
          <cell r="V2914"/>
          <cell r="W2914"/>
          <cell r="X2914"/>
          <cell r="Y2914"/>
          <cell r="Z2914"/>
          <cell r="AA2914"/>
          <cell r="AB2914"/>
          <cell r="AC2914"/>
          <cell r="AD2914"/>
        </row>
        <row r="2915">
          <cell r="P2915">
            <v>999999999</v>
          </cell>
          <cell r="Q2915"/>
          <cell r="R2915"/>
          <cell r="S2915"/>
          <cell r="T2915"/>
          <cell r="U2915"/>
          <cell r="V2915"/>
          <cell r="W2915"/>
          <cell r="X2915"/>
          <cell r="Y2915"/>
          <cell r="Z2915"/>
          <cell r="AA2915"/>
          <cell r="AB2915"/>
          <cell r="AC2915"/>
          <cell r="AD2915"/>
        </row>
        <row r="2916">
          <cell r="P2916">
            <v>999999999</v>
          </cell>
          <cell r="Q2916"/>
          <cell r="R2916"/>
          <cell r="S2916"/>
          <cell r="T2916"/>
          <cell r="U2916"/>
          <cell r="V2916"/>
          <cell r="W2916"/>
          <cell r="X2916"/>
          <cell r="Y2916"/>
          <cell r="Z2916"/>
          <cell r="AA2916"/>
          <cell r="AB2916"/>
          <cell r="AC2916"/>
          <cell r="AD2916"/>
        </row>
        <row r="2917">
          <cell r="P2917">
            <v>999999999</v>
          </cell>
          <cell r="Q2917"/>
          <cell r="R2917"/>
          <cell r="S2917"/>
          <cell r="T2917"/>
          <cell r="U2917"/>
          <cell r="V2917"/>
          <cell r="W2917"/>
          <cell r="X2917"/>
          <cell r="Y2917"/>
          <cell r="Z2917"/>
          <cell r="AA2917"/>
          <cell r="AB2917"/>
          <cell r="AC2917"/>
          <cell r="AD2917"/>
        </row>
        <row r="2918">
          <cell r="P2918">
            <v>999999999</v>
          </cell>
          <cell r="Q2918"/>
          <cell r="R2918"/>
          <cell r="S2918"/>
          <cell r="T2918"/>
          <cell r="U2918"/>
          <cell r="V2918"/>
          <cell r="W2918"/>
          <cell r="X2918"/>
          <cell r="Y2918"/>
          <cell r="Z2918"/>
          <cell r="AA2918"/>
          <cell r="AB2918"/>
          <cell r="AC2918"/>
          <cell r="AD2918"/>
        </row>
        <row r="2919">
          <cell r="P2919">
            <v>999999999</v>
          </cell>
          <cell r="Q2919"/>
          <cell r="R2919"/>
          <cell r="S2919"/>
          <cell r="T2919"/>
          <cell r="U2919"/>
          <cell r="V2919"/>
          <cell r="W2919"/>
          <cell r="X2919"/>
          <cell r="Y2919"/>
          <cell r="Z2919"/>
          <cell r="AA2919"/>
          <cell r="AB2919"/>
          <cell r="AC2919"/>
          <cell r="AD2919"/>
        </row>
        <row r="2920">
          <cell r="P2920">
            <v>999999999</v>
          </cell>
          <cell r="Q2920"/>
          <cell r="R2920"/>
          <cell r="S2920"/>
          <cell r="T2920"/>
          <cell r="U2920"/>
          <cell r="V2920"/>
          <cell r="W2920"/>
          <cell r="X2920"/>
          <cell r="Y2920"/>
          <cell r="Z2920"/>
          <cell r="AA2920"/>
          <cell r="AB2920"/>
          <cell r="AC2920"/>
          <cell r="AD2920"/>
        </row>
        <row r="2921">
          <cell r="P2921">
            <v>999999999</v>
          </cell>
          <cell r="Q2921"/>
          <cell r="R2921"/>
          <cell r="S2921"/>
          <cell r="T2921"/>
          <cell r="U2921"/>
          <cell r="V2921"/>
          <cell r="W2921"/>
          <cell r="X2921"/>
          <cell r="Y2921"/>
          <cell r="Z2921"/>
          <cell r="AA2921"/>
          <cell r="AB2921"/>
          <cell r="AC2921"/>
          <cell r="AD2921"/>
        </row>
        <row r="2922">
          <cell r="P2922">
            <v>999999999</v>
          </cell>
          <cell r="Q2922"/>
          <cell r="R2922"/>
          <cell r="S2922"/>
          <cell r="T2922"/>
          <cell r="U2922"/>
          <cell r="V2922"/>
          <cell r="W2922"/>
          <cell r="X2922"/>
          <cell r="Y2922"/>
          <cell r="Z2922"/>
          <cell r="AA2922"/>
          <cell r="AB2922"/>
          <cell r="AC2922"/>
          <cell r="AD2922"/>
        </row>
        <row r="2923">
          <cell r="P2923">
            <v>999999999</v>
          </cell>
          <cell r="Q2923"/>
          <cell r="R2923"/>
          <cell r="S2923"/>
          <cell r="T2923"/>
          <cell r="U2923"/>
          <cell r="V2923"/>
          <cell r="W2923"/>
          <cell r="X2923"/>
          <cell r="Y2923"/>
          <cell r="Z2923"/>
          <cell r="AA2923"/>
          <cell r="AB2923"/>
          <cell r="AC2923"/>
          <cell r="AD2923"/>
        </row>
        <row r="2924">
          <cell r="P2924">
            <v>999999999</v>
          </cell>
          <cell r="Q2924"/>
          <cell r="R2924"/>
          <cell r="S2924"/>
          <cell r="T2924"/>
          <cell r="U2924"/>
          <cell r="V2924"/>
          <cell r="W2924"/>
          <cell r="X2924"/>
          <cell r="Y2924"/>
          <cell r="Z2924"/>
          <cell r="AA2924"/>
          <cell r="AB2924"/>
          <cell r="AC2924"/>
          <cell r="AD2924"/>
        </row>
        <row r="2925">
          <cell r="P2925">
            <v>999999999</v>
          </cell>
          <cell r="Q2925"/>
          <cell r="R2925"/>
          <cell r="S2925"/>
          <cell r="T2925"/>
          <cell r="U2925"/>
          <cell r="V2925"/>
          <cell r="W2925"/>
          <cell r="X2925"/>
          <cell r="Y2925"/>
          <cell r="Z2925"/>
          <cell r="AA2925"/>
          <cell r="AB2925"/>
          <cell r="AC2925"/>
          <cell r="AD2925"/>
        </row>
        <row r="2926">
          <cell r="P2926">
            <v>999999999</v>
          </cell>
          <cell r="Q2926"/>
          <cell r="R2926"/>
          <cell r="S2926"/>
          <cell r="T2926"/>
          <cell r="U2926"/>
          <cell r="V2926"/>
          <cell r="W2926"/>
          <cell r="X2926"/>
          <cell r="Y2926"/>
          <cell r="Z2926"/>
          <cell r="AA2926"/>
          <cell r="AB2926"/>
          <cell r="AC2926"/>
          <cell r="AD2926"/>
        </row>
        <row r="2927">
          <cell r="P2927">
            <v>999999999</v>
          </cell>
          <cell r="Q2927"/>
          <cell r="R2927"/>
          <cell r="S2927"/>
          <cell r="T2927"/>
          <cell r="U2927"/>
          <cell r="V2927"/>
          <cell r="W2927"/>
          <cell r="X2927"/>
          <cell r="Y2927"/>
          <cell r="Z2927"/>
          <cell r="AA2927"/>
          <cell r="AB2927"/>
          <cell r="AC2927"/>
          <cell r="AD2927"/>
        </row>
        <row r="2928">
          <cell r="P2928">
            <v>999999999</v>
          </cell>
          <cell r="Q2928"/>
          <cell r="R2928"/>
          <cell r="S2928"/>
          <cell r="T2928"/>
          <cell r="U2928"/>
          <cell r="V2928"/>
          <cell r="W2928"/>
          <cell r="X2928"/>
          <cell r="Y2928"/>
          <cell r="Z2928"/>
          <cell r="AA2928"/>
          <cell r="AB2928"/>
          <cell r="AC2928"/>
          <cell r="AD2928"/>
        </row>
        <row r="2929">
          <cell r="P2929">
            <v>999999999</v>
          </cell>
          <cell r="Q2929"/>
          <cell r="R2929"/>
          <cell r="S2929"/>
          <cell r="T2929"/>
          <cell r="U2929"/>
          <cell r="V2929"/>
          <cell r="W2929"/>
          <cell r="X2929"/>
          <cell r="Y2929"/>
          <cell r="Z2929"/>
          <cell r="AA2929"/>
          <cell r="AB2929"/>
          <cell r="AC2929"/>
          <cell r="AD2929"/>
        </row>
        <row r="2930">
          <cell r="P2930">
            <v>999999999</v>
          </cell>
          <cell r="Q2930"/>
          <cell r="R2930"/>
          <cell r="S2930"/>
          <cell r="T2930"/>
          <cell r="U2930"/>
          <cell r="V2930"/>
          <cell r="W2930"/>
          <cell r="X2930"/>
          <cell r="Y2930"/>
          <cell r="Z2930"/>
          <cell r="AA2930"/>
          <cell r="AB2930"/>
          <cell r="AC2930"/>
          <cell r="AD2930"/>
        </row>
        <row r="2931">
          <cell r="P2931">
            <v>999999999</v>
          </cell>
          <cell r="Q2931"/>
          <cell r="R2931"/>
          <cell r="S2931"/>
          <cell r="T2931"/>
          <cell r="U2931"/>
          <cell r="V2931"/>
          <cell r="W2931"/>
          <cell r="X2931"/>
          <cell r="Y2931"/>
          <cell r="Z2931"/>
          <cell r="AA2931"/>
          <cell r="AB2931"/>
          <cell r="AC2931"/>
          <cell r="AD2931"/>
        </row>
        <row r="2932">
          <cell r="P2932">
            <v>999999999</v>
          </cell>
          <cell r="Q2932"/>
          <cell r="R2932"/>
          <cell r="S2932"/>
          <cell r="T2932"/>
          <cell r="U2932"/>
          <cell r="V2932"/>
          <cell r="W2932"/>
          <cell r="X2932"/>
          <cell r="Y2932"/>
          <cell r="Z2932"/>
          <cell r="AA2932"/>
          <cell r="AB2932"/>
          <cell r="AC2932"/>
          <cell r="AD2932"/>
        </row>
        <row r="2933">
          <cell r="P2933">
            <v>999999999</v>
          </cell>
          <cell r="Q2933"/>
          <cell r="R2933"/>
          <cell r="S2933"/>
          <cell r="T2933"/>
          <cell r="U2933"/>
          <cell r="V2933"/>
          <cell r="W2933"/>
          <cell r="X2933"/>
          <cell r="Y2933"/>
          <cell r="Z2933"/>
          <cell r="AA2933"/>
          <cell r="AB2933"/>
          <cell r="AC2933"/>
          <cell r="AD2933"/>
        </row>
        <row r="2934">
          <cell r="P2934">
            <v>999999999</v>
          </cell>
          <cell r="Q2934"/>
          <cell r="R2934"/>
          <cell r="S2934"/>
          <cell r="T2934"/>
          <cell r="U2934"/>
          <cell r="V2934"/>
          <cell r="W2934"/>
          <cell r="X2934"/>
          <cell r="Y2934"/>
          <cell r="Z2934"/>
          <cell r="AA2934"/>
          <cell r="AB2934"/>
          <cell r="AC2934"/>
          <cell r="AD2934"/>
        </row>
        <row r="2935">
          <cell r="P2935">
            <v>999999999</v>
          </cell>
          <cell r="Q2935"/>
          <cell r="R2935"/>
          <cell r="S2935"/>
          <cell r="T2935"/>
          <cell r="U2935"/>
          <cell r="V2935"/>
          <cell r="W2935"/>
          <cell r="X2935"/>
          <cell r="Y2935"/>
          <cell r="Z2935"/>
          <cell r="AA2935"/>
          <cell r="AB2935"/>
          <cell r="AC2935"/>
          <cell r="AD2935"/>
        </row>
        <row r="2936">
          <cell r="P2936">
            <v>999999999</v>
          </cell>
          <cell r="Q2936"/>
          <cell r="R2936"/>
          <cell r="S2936"/>
          <cell r="T2936"/>
          <cell r="U2936"/>
          <cell r="V2936"/>
          <cell r="W2936"/>
          <cell r="X2936"/>
          <cell r="Y2936"/>
          <cell r="Z2936"/>
          <cell r="AA2936"/>
          <cell r="AB2936"/>
          <cell r="AC2936"/>
          <cell r="AD2936"/>
        </row>
        <row r="2937">
          <cell r="P2937">
            <v>999999999</v>
          </cell>
          <cell r="Q2937"/>
          <cell r="R2937"/>
          <cell r="S2937"/>
          <cell r="T2937"/>
          <cell r="U2937"/>
          <cell r="V2937"/>
          <cell r="W2937"/>
          <cell r="X2937"/>
          <cell r="Y2937"/>
          <cell r="Z2937"/>
          <cell r="AA2937"/>
          <cell r="AB2937"/>
          <cell r="AC2937"/>
          <cell r="AD2937"/>
        </row>
        <row r="2938">
          <cell r="P2938">
            <v>999999999</v>
          </cell>
          <cell r="Q2938"/>
          <cell r="R2938"/>
          <cell r="S2938"/>
          <cell r="T2938"/>
          <cell r="U2938"/>
          <cell r="V2938"/>
          <cell r="W2938"/>
          <cell r="X2938"/>
          <cell r="Y2938"/>
          <cell r="Z2938"/>
          <cell r="AA2938"/>
          <cell r="AB2938"/>
          <cell r="AC2938"/>
          <cell r="AD2938"/>
        </row>
        <row r="2939">
          <cell r="P2939">
            <v>999999999</v>
          </cell>
          <cell r="Q2939"/>
          <cell r="R2939"/>
          <cell r="S2939"/>
          <cell r="T2939"/>
          <cell r="U2939"/>
          <cell r="V2939"/>
          <cell r="W2939"/>
          <cell r="X2939"/>
          <cell r="Y2939"/>
          <cell r="Z2939"/>
          <cell r="AA2939"/>
          <cell r="AB2939"/>
          <cell r="AC2939"/>
          <cell r="AD2939"/>
        </row>
        <row r="2940">
          <cell r="P2940">
            <v>999999999</v>
          </cell>
          <cell r="Q2940"/>
          <cell r="R2940"/>
          <cell r="S2940"/>
          <cell r="T2940"/>
          <cell r="U2940"/>
          <cell r="V2940"/>
          <cell r="W2940"/>
          <cell r="X2940"/>
          <cell r="Y2940"/>
          <cell r="Z2940"/>
          <cell r="AA2940"/>
          <cell r="AB2940"/>
          <cell r="AC2940"/>
          <cell r="AD2940"/>
        </row>
        <row r="2941">
          <cell r="P2941">
            <v>999999999</v>
          </cell>
          <cell r="Q2941"/>
          <cell r="R2941"/>
          <cell r="S2941"/>
          <cell r="T2941"/>
          <cell r="U2941"/>
          <cell r="V2941"/>
          <cell r="W2941"/>
          <cell r="X2941"/>
          <cell r="Y2941"/>
          <cell r="Z2941"/>
          <cell r="AA2941"/>
          <cell r="AB2941"/>
          <cell r="AC2941"/>
          <cell r="AD2941"/>
        </row>
        <row r="2942">
          <cell r="P2942">
            <v>999999999</v>
          </cell>
          <cell r="Q2942"/>
          <cell r="R2942"/>
          <cell r="S2942"/>
          <cell r="T2942"/>
          <cell r="U2942"/>
          <cell r="V2942"/>
          <cell r="W2942"/>
          <cell r="X2942"/>
          <cell r="Y2942"/>
          <cell r="Z2942"/>
          <cell r="AA2942"/>
          <cell r="AB2942"/>
          <cell r="AC2942"/>
          <cell r="AD2942"/>
        </row>
        <row r="2943">
          <cell r="P2943">
            <v>999999999</v>
          </cell>
          <cell r="Q2943"/>
          <cell r="R2943"/>
          <cell r="S2943"/>
          <cell r="T2943"/>
          <cell r="U2943"/>
          <cell r="V2943"/>
          <cell r="W2943"/>
          <cell r="X2943"/>
          <cell r="Y2943"/>
          <cell r="Z2943"/>
          <cell r="AA2943"/>
          <cell r="AB2943"/>
          <cell r="AC2943"/>
          <cell r="AD2943"/>
        </row>
        <row r="2944">
          <cell r="P2944">
            <v>999999999</v>
          </cell>
          <cell r="Q2944"/>
          <cell r="R2944"/>
          <cell r="S2944"/>
          <cell r="T2944"/>
          <cell r="U2944"/>
          <cell r="V2944"/>
          <cell r="W2944"/>
          <cell r="X2944"/>
          <cell r="Y2944"/>
          <cell r="Z2944"/>
          <cell r="AA2944"/>
          <cell r="AB2944"/>
          <cell r="AC2944"/>
          <cell r="AD2944"/>
        </row>
        <row r="2945">
          <cell r="P2945">
            <v>999999999</v>
          </cell>
          <cell r="Q2945"/>
          <cell r="R2945"/>
          <cell r="S2945"/>
          <cell r="T2945"/>
          <cell r="U2945"/>
          <cell r="V2945"/>
          <cell r="W2945"/>
          <cell r="X2945"/>
          <cell r="Y2945"/>
          <cell r="Z2945"/>
          <cell r="AA2945"/>
          <cell r="AB2945"/>
          <cell r="AC2945"/>
          <cell r="AD2945"/>
        </row>
        <row r="2946">
          <cell r="P2946">
            <v>999999999</v>
          </cell>
          <cell r="Q2946"/>
          <cell r="R2946"/>
          <cell r="S2946"/>
          <cell r="T2946"/>
          <cell r="U2946"/>
          <cell r="V2946"/>
          <cell r="W2946"/>
          <cell r="X2946"/>
          <cell r="Y2946"/>
          <cell r="Z2946"/>
          <cell r="AA2946"/>
          <cell r="AB2946"/>
          <cell r="AC2946"/>
          <cell r="AD2946"/>
        </row>
        <row r="2947">
          <cell r="P2947">
            <v>999999999</v>
          </cell>
          <cell r="Q2947"/>
          <cell r="R2947"/>
          <cell r="S2947"/>
          <cell r="T2947"/>
          <cell r="U2947"/>
          <cell r="V2947"/>
          <cell r="W2947"/>
          <cell r="X2947"/>
          <cell r="Y2947"/>
          <cell r="Z2947"/>
          <cell r="AA2947"/>
          <cell r="AB2947"/>
          <cell r="AC2947"/>
          <cell r="AD2947"/>
        </row>
        <row r="2948">
          <cell r="P2948">
            <v>999999999</v>
          </cell>
          <cell r="Q2948"/>
          <cell r="R2948"/>
          <cell r="S2948"/>
          <cell r="T2948"/>
          <cell r="U2948"/>
          <cell r="V2948"/>
          <cell r="W2948"/>
          <cell r="X2948"/>
          <cell r="Y2948"/>
          <cell r="Z2948"/>
          <cell r="AA2948"/>
          <cell r="AB2948"/>
          <cell r="AC2948"/>
          <cell r="AD2948"/>
        </row>
        <row r="2949">
          <cell r="P2949">
            <v>999999999</v>
          </cell>
          <cell r="Q2949"/>
          <cell r="R2949"/>
          <cell r="S2949"/>
          <cell r="T2949"/>
          <cell r="U2949"/>
          <cell r="V2949"/>
          <cell r="W2949"/>
          <cell r="X2949"/>
          <cell r="Y2949"/>
          <cell r="Z2949"/>
          <cell r="AA2949"/>
          <cell r="AB2949"/>
          <cell r="AC2949"/>
          <cell r="AD2949"/>
        </row>
        <row r="2950">
          <cell r="P2950">
            <v>999999999</v>
          </cell>
          <cell r="Q2950"/>
          <cell r="R2950"/>
          <cell r="S2950"/>
          <cell r="T2950"/>
          <cell r="U2950"/>
          <cell r="V2950"/>
          <cell r="W2950"/>
          <cell r="X2950"/>
          <cell r="Y2950"/>
          <cell r="Z2950"/>
          <cell r="AA2950"/>
          <cell r="AB2950"/>
          <cell r="AC2950"/>
          <cell r="AD2950"/>
        </row>
        <row r="2951">
          <cell r="P2951">
            <v>999999999</v>
          </cell>
          <cell r="Q2951"/>
          <cell r="R2951"/>
          <cell r="S2951"/>
          <cell r="T2951"/>
          <cell r="U2951"/>
          <cell r="V2951"/>
          <cell r="W2951"/>
          <cell r="X2951"/>
          <cell r="Y2951"/>
          <cell r="Z2951"/>
          <cell r="AA2951"/>
          <cell r="AB2951"/>
          <cell r="AC2951"/>
          <cell r="AD2951"/>
        </row>
        <row r="2952">
          <cell r="P2952">
            <v>999999999</v>
          </cell>
          <cell r="Q2952"/>
          <cell r="R2952"/>
          <cell r="S2952"/>
          <cell r="T2952"/>
          <cell r="U2952"/>
          <cell r="V2952"/>
          <cell r="W2952"/>
          <cell r="X2952"/>
          <cell r="Y2952"/>
          <cell r="Z2952"/>
          <cell r="AA2952"/>
          <cell r="AB2952"/>
          <cell r="AC2952"/>
          <cell r="AD2952"/>
        </row>
        <row r="2953">
          <cell r="P2953">
            <v>999999999</v>
          </cell>
          <cell r="Q2953"/>
          <cell r="R2953"/>
          <cell r="S2953"/>
          <cell r="T2953"/>
          <cell r="U2953"/>
          <cell r="V2953"/>
          <cell r="W2953"/>
          <cell r="X2953"/>
          <cell r="Y2953"/>
          <cell r="Z2953"/>
          <cell r="AA2953"/>
          <cell r="AB2953"/>
          <cell r="AC2953"/>
          <cell r="AD2953"/>
        </row>
        <row r="2954">
          <cell r="P2954">
            <v>999999999</v>
          </cell>
          <cell r="Q2954"/>
          <cell r="R2954"/>
          <cell r="S2954"/>
          <cell r="T2954"/>
          <cell r="U2954"/>
          <cell r="V2954"/>
          <cell r="W2954"/>
          <cell r="X2954"/>
          <cell r="Y2954"/>
          <cell r="Z2954"/>
          <cell r="AA2954"/>
          <cell r="AB2954"/>
          <cell r="AC2954"/>
          <cell r="AD2954"/>
        </row>
        <row r="2955">
          <cell r="P2955">
            <v>999999999</v>
          </cell>
          <cell r="Q2955"/>
          <cell r="R2955"/>
          <cell r="S2955"/>
          <cell r="T2955"/>
          <cell r="U2955"/>
          <cell r="V2955"/>
          <cell r="W2955"/>
          <cell r="X2955"/>
          <cell r="Y2955"/>
          <cell r="Z2955"/>
          <cell r="AA2955"/>
          <cell r="AB2955"/>
          <cell r="AC2955"/>
          <cell r="AD2955"/>
        </row>
        <row r="2956">
          <cell r="P2956">
            <v>999999999</v>
          </cell>
          <cell r="Q2956"/>
          <cell r="R2956"/>
          <cell r="S2956"/>
          <cell r="T2956"/>
          <cell r="U2956"/>
          <cell r="V2956"/>
          <cell r="W2956"/>
          <cell r="X2956"/>
          <cell r="Y2956"/>
          <cell r="Z2956"/>
          <cell r="AA2956"/>
          <cell r="AB2956"/>
          <cell r="AC2956"/>
          <cell r="AD2956"/>
        </row>
        <row r="2957">
          <cell r="P2957">
            <v>999999999</v>
          </cell>
          <cell r="Q2957"/>
          <cell r="R2957"/>
          <cell r="S2957"/>
          <cell r="T2957"/>
          <cell r="U2957"/>
          <cell r="V2957"/>
          <cell r="W2957"/>
          <cell r="X2957"/>
          <cell r="Y2957"/>
          <cell r="Z2957"/>
          <cell r="AA2957"/>
          <cell r="AB2957"/>
          <cell r="AC2957"/>
          <cell r="AD2957"/>
        </row>
        <row r="2958">
          <cell r="P2958">
            <v>999999999</v>
          </cell>
          <cell r="Q2958"/>
          <cell r="R2958"/>
          <cell r="S2958"/>
          <cell r="T2958"/>
          <cell r="U2958"/>
          <cell r="V2958"/>
          <cell r="W2958"/>
          <cell r="X2958"/>
          <cell r="Y2958"/>
          <cell r="Z2958"/>
          <cell r="AA2958"/>
          <cell r="AB2958"/>
          <cell r="AC2958"/>
          <cell r="AD2958"/>
        </row>
        <row r="2959">
          <cell r="P2959">
            <v>999999999</v>
          </cell>
          <cell r="Q2959"/>
          <cell r="R2959"/>
          <cell r="S2959"/>
          <cell r="T2959"/>
          <cell r="U2959"/>
          <cell r="V2959"/>
          <cell r="W2959"/>
          <cell r="X2959"/>
          <cell r="Y2959"/>
          <cell r="Z2959"/>
          <cell r="AA2959"/>
          <cell r="AB2959"/>
          <cell r="AC2959"/>
          <cell r="AD2959"/>
        </row>
        <row r="2960">
          <cell r="P2960">
            <v>999999999</v>
          </cell>
          <cell r="Q2960"/>
          <cell r="R2960"/>
          <cell r="S2960"/>
          <cell r="T2960"/>
          <cell r="U2960"/>
          <cell r="V2960"/>
          <cell r="W2960"/>
          <cell r="X2960"/>
          <cell r="Y2960"/>
          <cell r="Z2960"/>
          <cell r="AA2960"/>
          <cell r="AB2960"/>
          <cell r="AC2960"/>
          <cell r="AD2960"/>
        </row>
        <row r="2961">
          <cell r="P2961">
            <v>999999999</v>
          </cell>
          <cell r="Q2961"/>
          <cell r="R2961"/>
          <cell r="S2961"/>
          <cell r="T2961"/>
          <cell r="U2961"/>
          <cell r="V2961"/>
          <cell r="W2961"/>
          <cell r="X2961"/>
          <cell r="Y2961"/>
          <cell r="Z2961"/>
          <cell r="AA2961"/>
          <cell r="AB2961"/>
          <cell r="AC2961"/>
          <cell r="AD2961"/>
        </row>
        <row r="2962">
          <cell r="P2962">
            <v>999999999</v>
          </cell>
          <cell r="Q2962"/>
          <cell r="R2962"/>
          <cell r="S2962"/>
          <cell r="T2962"/>
          <cell r="U2962"/>
          <cell r="V2962"/>
          <cell r="W2962"/>
          <cell r="X2962"/>
          <cell r="Y2962"/>
          <cell r="Z2962"/>
          <cell r="AA2962"/>
          <cell r="AB2962"/>
          <cell r="AC2962"/>
          <cell r="AD2962"/>
        </row>
        <row r="2963">
          <cell r="P2963">
            <v>999999999</v>
          </cell>
          <cell r="Q2963"/>
          <cell r="R2963"/>
          <cell r="S2963"/>
          <cell r="T2963"/>
          <cell r="U2963"/>
          <cell r="V2963"/>
          <cell r="W2963"/>
          <cell r="X2963"/>
          <cell r="Y2963"/>
          <cell r="Z2963"/>
          <cell r="AA2963"/>
          <cell r="AB2963"/>
          <cell r="AC2963"/>
          <cell r="AD2963"/>
        </row>
        <row r="2964">
          <cell r="P2964">
            <v>999999999</v>
          </cell>
          <cell r="Q2964"/>
          <cell r="R2964"/>
          <cell r="S2964"/>
          <cell r="T2964"/>
          <cell r="U2964"/>
          <cell r="V2964"/>
          <cell r="W2964"/>
          <cell r="X2964"/>
          <cell r="Y2964"/>
          <cell r="Z2964"/>
          <cell r="AA2964"/>
          <cell r="AB2964"/>
          <cell r="AC2964"/>
          <cell r="AD2964"/>
        </row>
        <row r="2965">
          <cell r="P2965">
            <v>999999999</v>
          </cell>
          <cell r="Q2965"/>
          <cell r="R2965"/>
          <cell r="S2965"/>
          <cell r="T2965"/>
          <cell r="U2965"/>
          <cell r="V2965"/>
          <cell r="W2965"/>
          <cell r="X2965"/>
          <cell r="Y2965"/>
          <cell r="Z2965"/>
          <cell r="AA2965"/>
          <cell r="AB2965"/>
          <cell r="AC2965"/>
          <cell r="AD2965"/>
        </row>
        <row r="2966">
          <cell r="P2966">
            <v>999999999</v>
          </cell>
          <cell r="Q2966"/>
          <cell r="R2966"/>
          <cell r="S2966"/>
          <cell r="T2966"/>
          <cell r="U2966"/>
          <cell r="V2966"/>
          <cell r="W2966"/>
          <cell r="X2966"/>
          <cell r="Y2966"/>
          <cell r="Z2966"/>
          <cell r="AA2966"/>
          <cell r="AB2966"/>
          <cell r="AC2966"/>
          <cell r="AD2966"/>
        </row>
        <row r="2967">
          <cell r="P2967">
            <v>999999999</v>
          </cell>
          <cell r="Q2967"/>
          <cell r="R2967"/>
          <cell r="S2967"/>
          <cell r="T2967"/>
          <cell r="U2967"/>
          <cell r="V2967"/>
          <cell r="W2967"/>
          <cell r="X2967"/>
          <cell r="Y2967"/>
          <cell r="Z2967"/>
          <cell r="AA2967"/>
          <cell r="AB2967"/>
          <cell r="AC2967"/>
          <cell r="AD2967"/>
        </row>
        <row r="2968">
          <cell r="P2968">
            <v>999999999</v>
          </cell>
          <cell r="Q2968"/>
          <cell r="R2968"/>
          <cell r="S2968"/>
          <cell r="T2968"/>
          <cell r="U2968"/>
          <cell r="V2968"/>
          <cell r="W2968"/>
          <cell r="X2968"/>
          <cell r="Y2968"/>
          <cell r="Z2968"/>
          <cell r="AA2968"/>
          <cell r="AB2968"/>
          <cell r="AC2968"/>
          <cell r="AD2968"/>
        </row>
        <row r="2969">
          <cell r="P2969">
            <v>999999999</v>
          </cell>
          <cell r="Q2969"/>
          <cell r="R2969"/>
          <cell r="S2969"/>
          <cell r="T2969"/>
          <cell r="U2969"/>
          <cell r="V2969"/>
          <cell r="W2969"/>
          <cell r="X2969"/>
          <cell r="Y2969"/>
          <cell r="Z2969"/>
          <cell r="AA2969"/>
          <cell r="AB2969"/>
          <cell r="AC2969"/>
          <cell r="AD2969"/>
        </row>
        <row r="2970">
          <cell r="P2970">
            <v>999999999</v>
          </cell>
          <cell r="Q2970"/>
          <cell r="R2970"/>
          <cell r="S2970"/>
          <cell r="T2970"/>
          <cell r="U2970"/>
          <cell r="V2970"/>
          <cell r="W2970"/>
          <cell r="X2970"/>
          <cell r="Y2970"/>
          <cell r="Z2970"/>
          <cell r="AA2970"/>
          <cell r="AB2970"/>
          <cell r="AC2970"/>
          <cell r="AD2970"/>
        </row>
        <row r="2971">
          <cell r="P2971">
            <v>999999999</v>
          </cell>
          <cell r="Q2971"/>
          <cell r="R2971"/>
          <cell r="S2971"/>
          <cell r="T2971"/>
          <cell r="U2971"/>
          <cell r="V2971"/>
          <cell r="W2971"/>
          <cell r="X2971"/>
          <cell r="Y2971"/>
          <cell r="Z2971"/>
          <cell r="AA2971"/>
          <cell r="AB2971"/>
          <cell r="AC2971"/>
          <cell r="AD2971"/>
        </row>
        <row r="2972">
          <cell r="P2972">
            <v>999999999</v>
          </cell>
          <cell r="Q2972"/>
          <cell r="R2972"/>
          <cell r="S2972"/>
          <cell r="T2972"/>
          <cell r="U2972"/>
          <cell r="V2972"/>
          <cell r="W2972"/>
          <cell r="X2972"/>
          <cell r="Y2972"/>
          <cell r="Z2972"/>
          <cell r="AA2972"/>
          <cell r="AB2972"/>
          <cell r="AC2972"/>
          <cell r="AD2972"/>
        </row>
        <row r="2973">
          <cell r="P2973">
            <v>999999999</v>
          </cell>
          <cell r="Q2973"/>
          <cell r="R2973"/>
          <cell r="S2973"/>
          <cell r="T2973"/>
          <cell r="U2973"/>
          <cell r="V2973"/>
          <cell r="W2973"/>
          <cell r="X2973"/>
          <cell r="Y2973"/>
          <cell r="Z2973"/>
          <cell r="AA2973"/>
          <cell r="AB2973"/>
          <cell r="AC2973"/>
          <cell r="AD2973"/>
        </row>
        <row r="2974">
          <cell r="P2974">
            <v>999999999</v>
          </cell>
          <cell r="Q2974"/>
          <cell r="R2974"/>
          <cell r="S2974"/>
          <cell r="T2974"/>
          <cell r="U2974"/>
          <cell r="V2974"/>
          <cell r="W2974"/>
          <cell r="X2974"/>
          <cell r="Y2974"/>
          <cell r="Z2974"/>
          <cell r="AA2974"/>
          <cell r="AB2974"/>
          <cell r="AC2974"/>
          <cell r="AD2974"/>
        </row>
        <row r="2975">
          <cell r="P2975">
            <v>999999999</v>
          </cell>
          <cell r="Q2975"/>
          <cell r="R2975"/>
          <cell r="S2975"/>
          <cell r="T2975"/>
          <cell r="U2975"/>
          <cell r="V2975"/>
          <cell r="W2975"/>
          <cell r="X2975"/>
          <cell r="Y2975"/>
          <cell r="Z2975"/>
          <cell r="AA2975"/>
          <cell r="AB2975"/>
          <cell r="AC2975"/>
          <cell r="AD2975"/>
        </row>
        <row r="2976">
          <cell r="P2976">
            <v>999999999</v>
          </cell>
          <cell r="Q2976"/>
          <cell r="R2976"/>
          <cell r="S2976"/>
          <cell r="T2976"/>
          <cell r="U2976"/>
          <cell r="V2976"/>
          <cell r="W2976"/>
          <cell r="X2976"/>
          <cell r="Y2976"/>
          <cell r="Z2976"/>
          <cell r="AA2976"/>
          <cell r="AB2976"/>
          <cell r="AC2976"/>
          <cell r="AD2976"/>
        </row>
        <row r="2977">
          <cell r="P2977">
            <v>999999999</v>
          </cell>
          <cell r="Q2977"/>
          <cell r="R2977"/>
          <cell r="S2977"/>
          <cell r="T2977"/>
          <cell r="U2977"/>
          <cell r="V2977"/>
          <cell r="W2977"/>
          <cell r="X2977"/>
          <cell r="Y2977"/>
          <cell r="Z2977"/>
          <cell r="AA2977"/>
          <cell r="AB2977"/>
          <cell r="AC2977"/>
          <cell r="AD2977"/>
        </row>
        <row r="2978">
          <cell r="P2978">
            <v>999999999</v>
          </cell>
          <cell r="Q2978"/>
          <cell r="R2978"/>
          <cell r="S2978"/>
          <cell r="T2978"/>
          <cell r="U2978"/>
          <cell r="V2978"/>
          <cell r="W2978"/>
          <cell r="X2978"/>
          <cell r="Y2978"/>
          <cell r="Z2978"/>
          <cell r="AA2978"/>
          <cell r="AB2978"/>
          <cell r="AC2978"/>
          <cell r="AD2978"/>
        </row>
        <row r="2979">
          <cell r="P2979">
            <v>999999999</v>
          </cell>
          <cell r="Q2979"/>
          <cell r="R2979"/>
          <cell r="S2979"/>
          <cell r="T2979"/>
          <cell r="U2979"/>
          <cell r="V2979"/>
          <cell r="W2979"/>
          <cell r="X2979"/>
          <cell r="Y2979"/>
          <cell r="Z2979"/>
          <cell r="AA2979"/>
          <cell r="AB2979"/>
          <cell r="AC2979"/>
          <cell r="AD2979"/>
        </row>
        <row r="2980">
          <cell r="P2980">
            <v>999999999</v>
          </cell>
          <cell r="Q2980"/>
          <cell r="R2980"/>
          <cell r="S2980"/>
          <cell r="T2980"/>
          <cell r="U2980"/>
          <cell r="V2980"/>
          <cell r="W2980"/>
          <cell r="X2980"/>
          <cell r="Y2980"/>
          <cell r="Z2980"/>
          <cell r="AA2980"/>
          <cell r="AB2980"/>
          <cell r="AC2980"/>
          <cell r="AD2980"/>
        </row>
        <row r="2981">
          <cell r="P2981">
            <v>999999999</v>
          </cell>
          <cell r="Q2981"/>
          <cell r="R2981"/>
          <cell r="S2981"/>
          <cell r="T2981"/>
          <cell r="U2981"/>
          <cell r="V2981"/>
          <cell r="W2981"/>
          <cell r="X2981"/>
          <cell r="Y2981"/>
          <cell r="Z2981"/>
          <cell r="AA2981"/>
          <cell r="AB2981"/>
          <cell r="AC2981"/>
          <cell r="AD2981"/>
        </row>
        <row r="2982">
          <cell r="P2982">
            <v>999999999</v>
          </cell>
          <cell r="Q2982"/>
          <cell r="R2982"/>
          <cell r="S2982"/>
          <cell r="T2982"/>
          <cell r="U2982"/>
          <cell r="V2982"/>
          <cell r="W2982"/>
          <cell r="X2982"/>
          <cell r="Y2982"/>
          <cell r="Z2982"/>
          <cell r="AA2982"/>
          <cell r="AB2982"/>
          <cell r="AC2982"/>
          <cell r="AD2982"/>
        </row>
        <row r="2983">
          <cell r="P2983">
            <v>999999999</v>
          </cell>
          <cell r="Q2983"/>
          <cell r="R2983"/>
          <cell r="S2983"/>
          <cell r="T2983"/>
          <cell r="U2983"/>
          <cell r="V2983"/>
          <cell r="W2983"/>
          <cell r="X2983"/>
          <cell r="Y2983"/>
          <cell r="Z2983"/>
          <cell r="AA2983"/>
          <cell r="AB2983"/>
          <cell r="AC2983"/>
          <cell r="AD2983"/>
        </row>
        <row r="2984">
          <cell r="P2984">
            <v>999999999</v>
          </cell>
          <cell r="Q2984"/>
          <cell r="R2984"/>
          <cell r="S2984"/>
          <cell r="T2984"/>
          <cell r="U2984"/>
          <cell r="V2984"/>
          <cell r="W2984"/>
          <cell r="X2984"/>
          <cell r="Y2984"/>
          <cell r="Z2984"/>
          <cell r="AA2984"/>
          <cell r="AB2984"/>
          <cell r="AC2984"/>
          <cell r="AD2984"/>
        </row>
        <row r="2985">
          <cell r="P2985">
            <v>999999999</v>
          </cell>
          <cell r="Q2985"/>
          <cell r="R2985"/>
          <cell r="S2985"/>
          <cell r="T2985"/>
          <cell r="U2985"/>
          <cell r="V2985"/>
          <cell r="W2985"/>
          <cell r="X2985"/>
          <cell r="Y2985"/>
          <cell r="Z2985"/>
          <cell r="AA2985"/>
          <cell r="AB2985"/>
          <cell r="AC2985"/>
          <cell r="AD2985"/>
        </row>
        <row r="2986">
          <cell r="P2986">
            <v>999999999</v>
          </cell>
          <cell r="Q2986"/>
          <cell r="R2986"/>
          <cell r="S2986"/>
          <cell r="T2986"/>
          <cell r="U2986"/>
          <cell r="V2986"/>
          <cell r="W2986"/>
          <cell r="X2986"/>
          <cell r="Y2986"/>
          <cell r="Z2986"/>
          <cell r="AA2986"/>
          <cell r="AB2986"/>
          <cell r="AC2986"/>
          <cell r="AD2986"/>
        </row>
        <row r="2987">
          <cell r="P2987">
            <v>999999999</v>
          </cell>
          <cell r="Q2987"/>
          <cell r="R2987"/>
          <cell r="S2987"/>
          <cell r="T2987"/>
          <cell r="U2987"/>
          <cell r="V2987"/>
          <cell r="W2987"/>
          <cell r="X2987"/>
          <cell r="Y2987"/>
          <cell r="Z2987"/>
          <cell r="AA2987"/>
          <cell r="AB2987"/>
          <cell r="AC2987"/>
          <cell r="AD2987"/>
        </row>
        <row r="2988">
          <cell r="P2988">
            <v>999999999</v>
          </cell>
          <cell r="Q2988"/>
          <cell r="R2988"/>
          <cell r="S2988"/>
          <cell r="T2988"/>
          <cell r="U2988"/>
          <cell r="V2988"/>
          <cell r="W2988"/>
          <cell r="X2988"/>
          <cell r="Y2988"/>
          <cell r="Z2988"/>
          <cell r="AA2988"/>
          <cell r="AB2988"/>
          <cell r="AC2988"/>
          <cell r="AD2988"/>
        </row>
        <row r="2989">
          <cell r="P2989">
            <v>999999999</v>
          </cell>
          <cell r="Q2989"/>
          <cell r="R2989"/>
          <cell r="S2989"/>
          <cell r="T2989"/>
          <cell r="U2989"/>
          <cell r="V2989"/>
          <cell r="W2989"/>
          <cell r="X2989"/>
          <cell r="Y2989"/>
          <cell r="Z2989"/>
          <cell r="AA2989"/>
          <cell r="AB2989"/>
          <cell r="AC2989"/>
          <cell r="AD2989"/>
        </row>
        <row r="2990">
          <cell r="P2990">
            <v>999999999</v>
          </cell>
          <cell r="Q2990"/>
          <cell r="R2990"/>
          <cell r="S2990"/>
          <cell r="T2990"/>
          <cell r="U2990"/>
          <cell r="V2990"/>
          <cell r="W2990"/>
          <cell r="X2990"/>
          <cell r="Y2990"/>
          <cell r="Z2990"/>
          <cell r="AA2990"/>
          <cell r="AB2990"/>
          <cell r="AC2990"/>
          <cell r="AD2990"/>
        </row>
        <row r="2991">
          <cell r="P2991">
            <v>999999999</v>
          </cell>
          <cell r="Q2991"/>
          <cell r="R2991"/>
          <cell r="S2991"/>
          <cell r="T2991"/>
          <cell r="U2991"/>
          <cell r="V2991"/>
          <cell r="W2991"/>
          <cell r="X2991"/>
          <cell r="Y2991"/>
          <cell r="Z2991"/>
          <cell r="AA2991"/>
          <cell r="AB2991"/>
          <cell r="AC2991"/>
          <cell r="AD2991"/>
        </row>
        <row r="2992">
          <cell r="P2992">
            <v>999999999</v>
          </cell>
          <cell r="Q2992"/>
          <cell r="R2992"/>
          <cell r="S2992"/>
          <cell r="T2992"/>
          <cell r="U2992"/>
          <cell r="V2992"/>
          <cell r="W2992"/>
          <cell r="X2992"/>
          <cell r="Y2992"/>
          <cell r="Z2992"/>
          <cell r="AA2992"/>
          <cell r="AB2992"/>
          <cell r="AC2992"/>
          <cell r="AD2992"/>
        </row>
        <row r="2993">
          <cell r="P2993">
            <v>999999999</v>
          </cell>
          <cell r="Q2993"/>
          <cell r="R2993"/>
          <cell r="S2993"/>
          <cell r="T2993"/>
          <cell r="U2993"/>
          <cell r="V2993"/>
          <cell r="W2993"/>
          <cell r="X2993"/>
          <cell r="Y2993"/>
          <cell r="Z2993"/>
          <cell r="AA2993"/>
          <cell r="AB2993"/>
          <cell r="AC2993"/>
          <cell r="AD2993"/>
        </row>
        <row r="2994">
          <cell r="P2994">
            <v>999999999</v>
          </cell>
          <cell r="Q2994"/>
          <cell r="R2994"/>
          <cell r="S2994"/>
          <cell r="T2994"/>
          <cell r="U2994"/>
          <cell r="V2994"/>
          <cell r="W2994"/>
          <cell r="X2994"/>
          <cell r="Y2994"/>
          <cell r="Z2994"/>
          <cell r="AA2994"/>
          <cell r="AB2994"/>
          <cell r="AC2994"/>
          <cell r="AD2994"/>
        </row>
        <row r="2995">
          <cell r="P2995">
            <v>999999999</v>
          </cell>
          <cell r="Q2995"/>
          <cell r="R2995"/>
          <cell r="S2995"/>
          <cell r="T2995"/>
          <cell r="U2995"/>
          <cell r="V2995"/>
          <cell r="W2995"/>
          <cell r="X2995"/>
          <cell r="Y2995"/>
          <cell r="Z2995"/>
          <cell r="AA2995"/>
          <cell r="AB2995"/>
          <cell r="AC2995"/>
          <cell r="AD2995"/>
        </row>
        <row r="2996">
          <cell r="P2996">
            <v>999999999</v>
          </cell>
          <cell r="Q2996"/>
          <cell r="R2996"/>
          <cell r="S2996"/>
          <cell r="T2996"/>
          <cell r="U2996"/>
          <cell r="V2996"/>
          <cell r="W2996"/>
          <cell r="X2996"/>
          <cell r="Y2996"/>
          <cell r="Z2996"/>
          <cell r="AA2996"/>
          <cell r="AB2996"/>
          <cell r="AC2996"/>
          <cell r="AD2996"/>
        </row>
        <row r="2997">
          <cell r="P2997">
            <v>999999999</v>
          </cell>
          <cell r="Q2997"/>
          <cell r="R2997"/>
          <cell r="S2997"/>
          <cell r="T2997"/>
          <cell r="U2997"/>
          <cell r="V2997"/>
          <cell r="W2997"/>
          <cell r="X2997"/>
          <cell r="Y2997"/>
          <cell r="Z2997"/>
          <cell r="AA2997"/>
          <cell r="AB2997"/>
          <cell r="AC2997"/>
          <cell r="AD2997"/>
        </row>
        <row r="2998">
          <cell r="P2998">
            <v>999999999</v>
          </cell>
          <cell r="Q2998"/>
          <cell r="R2998"/>
          <cell r="S2998"/>
          <cell r="T2998"/>
          <cell r="U2998"/>
          <cell r="V2998"/>
          <cell r="W2998"/>
          <cell r="X2998"/>
          <cell r="Y2998"/>
          <cell r="Z2998"/>
          <cell r="AA2998"/>
          <cell r="AB2998"/>
          <cell r="AC2998"/>
          <cell r="AD2998"/>
        </row>
        <row r="2999">
          <cell r="P2999">
            <v>999999999</v>
          </cell>
          <cell r="Q2999"/>
          <cell r="R2999"/>
          <cell r="S2999"/>
          <cell r="T2999"/>
          <cell r="U2999"/>
          <cell r="V2999"/>
          <cell r="W2999"/>
          <cell r="X2999"/>
          <cell r="Y2999"/>
          <cell r="Z2999"/>
          <cell r="AA2999"/>
          <cell r="AB2999"/>
          <cell r="AC2999"/>
          <cell r="AD2999"/>
        </row>
        <row r="3000">
          <cell r="P3000">
            <v>999999999</v>
          </cell>
          <cell r="Q3000"/>
          <cell r="R3000"/>
          <cell r="S3000"/>
          <cell r="T3000"/>
          <cell r="U3000"/>
          <cell r="V3000"/>
          <cell r="W3000"/>
          <cell r="X3000"/>
          <cell r="Y3000"/>
          <cell r="Z3000"/>
          <cell r="AA3000"/>
          <cell r="AB3000"/>
          <cell r="AC3000"/>
          <cell r="AD3000"/>
        </row>
        <row r="3001">
          <cell r="P3001">
            <v>999999999</v>
          </cell>
          <cell r="Q3001"/>
          <cell r="R3001"/>
          <cell r="S3001"/>
          <cell r="T3001"/>
          <cell r="U3001"/>
          <cell r="V3001"/>
          <cell r="W3001"/>
          <cell r="X3001"/>
          <cell r="Y3001"/>
          <cell r="Z3001"/>
          <cell r="AA3001"/>
          <cell r="AB3001"/>
          <cell r="AC3001"/>
          <cell r="AD3001"/>
        </row>
        <row r="3002">
          <cell r="P3002">
            <v>999999999</v>
          </cell>
          <cell r="Q3002"/>
          <cell r="R3002"/>
          <cell r="S3002"/>
          <cell r="T3002"/>
          <cell r="U3002"/>
          <cell r="V3002"/>
          <cell r="W3002"/>
          <cell r="X3002"/>
          <cell r="Y3002"/>
          <cell r="Z3002"/>
          <cell r="AA3002"/>
          <cell r="AB3002"/>
          <cell r="AC3002"/>
          <cell r="AD3002"/>
        </row>
        <row r="3003">
          <cell r="P3003">
            <v>999999999</v>
          </cell>
          <cell r="Q3003"/>
          <cell r="R3003"/>
          <cell r="S3003"/>
          <cell r="T3003"/>
          <cell r="U3003"/>
          <cell r="V3003"/>
          <cell r="W3003"/>
          <cell r="X3003"/>
          <cell r="Y3003"/>
          <cell r="Z3003"/>
          <cell r="AA3003"/>
          <cell r="AB3003"/>
          <cell r="AC3003"/>
          <cell r="AD3003"/>
        </row>
        <row r="3004">
          <cell r="P3004">
            <v>999999999</v>
          </cell>
          <cell r="Q3004"/>
          <cell r="R3004"/>
          <cell r="S3004"/>
          <cell r="T3004"/>
          <cell r="U3004"/>
          <cell r="V3004"/>
          <cell r="W3004"/>
          <cell r="X3004"/>
          <cell r="Y3004"/>
          <cell r="Z3004"/>
          <cell r="AA3004"/>
          <cell r="AB3004"/>
          <cell r="AC3004"/>
          <cell r="AD3004"/>
        </row>
        <row r="3005">
          <cell r="P3005">
            <v>999999999</v>
          </cell>
          <cell r="Q3005"/>
          <cell r="R3005"/>
          <cell r="S3005"/>
          <cell r="T3005"/>
          <cell r="U3005"/>
          <cell r="V3005"/>
          <cell r="W3005"/>
          <cell r="X3005"/>
          <cell r="Y3005"/>
          <cell r="Z3005"/>
          <cell r="AA3005"/>
          <cell r="AB3005"/>
          <cell r="AC3005"/>
          <cell r="AD3005"/>
        </row>
        <row r="3006">
          <cell r="P3006">
            <v>999999999</v>
          </cell>
          <cell r="Q3006"/>
          <cell r="R3006"/>
          <cell r="S3006"/>
          <cell r="T3006"/>
          <cell r="U3006"/>
          <cell r="V3006"/>
          <cell r="W3006"/>
          <cell r="X3006"/>
          <cell r="Y3006"/>
          <cell r="Z3006"/>
          <cell r="AA3006"/>
          <cell r="AB3006"/>
          <cell r="AC3006"/>
          <cell r="AD3006"/>
        </row>
        <row r="3007">
          <cell r="P3007">
            <v>999999999</v>
          </cell>
          <cell r="Q3007"/>
          <cell r="R3007"/>
          <cell r="S3007"/>
          <cell r="T3007"/>
          <cell r="U3007"/>
          <cell r="V3007"/>
          <cell r="W3007"/>
          <cell r="X3007"/>
          <cell r="Y3007"/>
          <cell r="Z3007"/>
          <cell r="AA3007"/>
          <cell r="AB3007"/>
          <cell r="AC3007"/>
          <cell r="AD3007"/>
        </row>
        <row r="3008">
          <cell r="P3008">
            <v>999999999</v>
          </cell>
          <cell r="Q3008"/>
          <cell r="R3008"/>
          <cell r="S3008"/>
          <cell r="T3008"/>
          <cell r="U3008"/>
          <cell r="V3008"/>
          <cell r="W3008"/>
          <cell r="X3008"/>
          <cell r="Y3008"/>
          <cell r="Z3008"/>
          <cell r="AA3008"/>
          <cell r="AB3008"/>
          <cell r="AC3008"/>
          <cell r="AD3008"/>
        </row>
        <row r="3009">
          <cell r="P3009">
            <v>999999999</v>
          </cell>
          <cell r="Q3009"/>
          <cell r="R3009"/>
          <cell r="S3009"/>
          <cell r="T3009"/>
          <cell r="U3009"/>
          <cell r="V3009"/>
          <cell r="W3009"/>
          <cell r="X3009"/>
          <cell r="Y3009"/>
          <cell r="Z3009"/>
          <cell r="AA3009"/>
          <cell r="AB3009"/>
          <cell r="AC3009"/>
          <cell r="AD3009"/>
        </row>
        <row r="3010">
          <cell r="P3010">
            <v>999999999</v>
          </cell>
          <cell r="Q3010"/>
          <cell r="R3010"/>
          <cell r="S3010"/>
          <cell r="T3010"/>
          <cell r="U3010"/>
          <cell r="V3010"/>
          <cell r="W3010"/>
          <cell r="X3010"/>
          <cell r="Y3010"/>
          <cell r="Z3010"/>
          <cell r="AA3010"/>
          <cell r="AB3010"/>
          <cell r="AC3010"/>
          <cell r="AD3010"/>
        </row>
        <row r="3011">
          <cell r="P3011">
            <v>999999999</v>
          </cell>
          <cell r="Q3011"/>
          <cell r="R3011"/>
          <cell r="S3011"/>
          <cell r="T3011"/>
          <cell r="U3011"/>
          <cell r="V3011"/>
          <cell r="W3011"/>
          <cell r="X3011"/>
          <cell r="Y3011"/>
          <cell r="Z3011"/>
          <cell r="AA3011"/>
          <cell r="AB3011"/>
          <cell r="AC3011"/>
          <cell r="AD3011"/>
        </row>
        <row r="3012">
          <cell r="P3012">
            <v>999999999</v>
          </cell>
          <cell r="Q3012"/>
          <cell r="R3012"/>
          <cell r="S3012"/>
          <cell r="T3012"/>
          <cell r="U3012"/>
          <cell r="V3012"/>
          <cell r="W3012"/>
          <cell r="X3012"/>
          <cell r="Y3012"/>
          <cell r="Z3012"/>
          <cell r="AA3012"/>
          <cell r="AB3012"/>
          <cell r="AC3012"/>
          <cell r="AD3012"/>
        </row>
        <row r="3013">
          <cell r="P3013">
            <v>999999999</v>
          </cell>
          <cell r="Q3013"/>
          <cell r="R3013"/>
          <cell r="S3013"/>
          <cell r="T3013"/>
          <cell r="U3013"/>
          <cell r="V3013"/>
          <cell r="W3013"/>
          <cell r="X3013"/>
          <cell r="Y3013"/>
          <cell r="Z3013"/>
          <cell r="AA3013"/>
          <cell r="AB3013"/>
          <cell r="AC3013"/>
          <cell r="AD3013"/>
        </row>
        <row r="3014">
          <cell r="P3014">
            <v>999999999</v>
          </cell>
          <cell r="Q3014"/>
          <cell r="R3014"/>
          <cell r="S3014"/>
          <cell r="T3014"/>
          <cell r="U3014"/>
          <cell r="V3014"/>
          <cell r="W3014"/>
          <cell r="X3014"/>
          <cell r="Y3014"/>
          <cell r="Z3014"/>
          <cell r="AA3014"/>
          <cell r="AB3014"/>
          <cell r="AC3014"/>
          <cell r="AD3014"/>
        </row>
        <row r="3015">
          <cell r="P3015">
            <v>999999999</v>
          </cell>
          <cell r="Q3015"/>
          <cell r="R3015"/>
          <cell r="S3015"/>
          <cell r="T3015"/>
          <cell r="U3015"/>
          <cell r="V3015"/>
          <cell r="W3015"/>
          <cell r="X3015"/>
          <cell r="Y3015"/>
          <cell r="Z3015"/>
          <cell r="AA3015"/>
          <cell r="AB3015"/>
          <cell r="AC3015"/>
          <cell r="AD3015"/>
        </row>
        <row r="3016">
          <cell r="P3016">
            <v>999999999</v>
          </cell>
          <cell r="Q3016"/>
          <cell r="R3016"/>
          <cell r="S3016"/>
          <cell r="T3016"/>
          <cell r="U3016"/>
          <cell r="V3016"/>
          <cell r="W3016"/>
          <cell r="X3016"/>
          <cell r="Y3016"/>
          <cell r="Z3016"/>
          <cell r="AA3016"/>
          <cell r="AB3016"/>
          <cell r="AC3016"/>
          <cell r="AD3016"/>
        </row>
        <row r="3017">
          <cell r="P3017">
            <v>999999999</v>
          </cell>
          <cell r="Q3017"/>
          <cell r="R3017"/>
          <cell r="S3017"/>
          <cell r="T3017"/>
          <cell r="U3017"/>
          <cell r="V3017"/>
          <cell r="W3017"/>
          <cell r="X3017"/>
          <cell r="Y3017"/>
          <cell r="Z3017"/>
          <cell r="AA3017"/>
          <cell r="AB3017"/>
          <cell r="AC3017"/>
          <cell r="AD3017"/>
        </row>
        <row r="3018">
          <cell r="P3018">
            <v>999999999</v>
          </cell>
          <cell r="Q3018"/>
          <cell r="R3018"/>
          <cell r="S3018"/>
          <cell r="T3018"/>
          <cell r="U3018"/>
          <cell r="V3018"/>
          <cell r="W3018"/>
          <cell r="X3018"/>
          <cell r="Y3018"/>
          <cell r="Z3018"/>
          <cell r="AA3018"/>
          <cell r="AB3018"/>
          <cell r="AC3018"/>
          <cell r="AD3018"/>
        </row>
        <row r="3019">
          <cell r="P3019">
            <v>999999999</v>
          </cell>
          <cell r="Q3019"/>
          <cell r="R3019"/>
          <cell r="S3019"/>
          <cell r="T3019"/>
          <cell r="U3019"/>
          <cell r="V3019"/>
          <cell r="W3019"/>
          <cell r="X3019"/>
          <cell r="Y3019"/>
          <cell r="Z3019"/>
          <cell r="AA3019"/>
          <cell r="AB3019"/>
          <cell r="AC3019"/>
          <cell r="AD3019"/>
        </row>
        <row r="3020">
          <cell r="P3020">
            <v>999999999</v>
          </cell>
          <cell r="Q3020"/>
          <cell r="R3020"/>
          <cell r="S3020"/>
          <cell r="T3020"/>
          <cell r="U3020"/>
          <cell r="V3020"/>
          <cell r="W3020"/>
          <cell r="X3020"/>
          <cell r="Y3020"/>
          <cell r="Z3020"/>
          <cell r="AA3020"/>
          <cell r="AB3020"/>
          <cell r="AC3020"/>
          <cell r="AD3020"/>
        </row>
        <row r="3021">
          <cell r="P3021">
            <v>999999999</v>
          </cell>
          <cell r="Q3021"/>
          <cell r="R3021"/>
          <cell r="S3021"/>
          <cell r="T3021"/>
          <cell r="U3021"/>
          <cell r="V3021"/>
          <cell r="W3021"/>
          <cell r="X3021"/>
          <cell r="Y3021"/>
          <cell r="Z3021"/>
          <cell r="AA3021"/>
          <cell r="AB3021"/>
          <cell r="AC3021"/>
          <cell r="AD3021"/>
        </row>
        <row r="3022">
          <cell r="P3022">
            <v>999999999</v>
          </cell>
          <cell r="Q3022"/>
          <cell r="R3022"/>
          <cell r="S3022"/>
          <cell r="T3022"/>
          <cell r="U3022"/>
          <cell r="V3022"/>
          <cell r="W3022"/>
          <cell r="X3022"/>
          <cell r="Y3022"/>
          <cell r="Z3022"/>
          <cell r="AA3022"/>
          <cell r="AB3022"/>
          <cell r="AC3022"/>
          <cell r="AD3022"/>
        </row>
        <row r="3023">
          <cell r="P3023">
            <v>999999999</v>
          </cell>
          <cell r="Q3023"/>
          <cell r="R3023"/>
          <cell r="S3023"/>
          <cell r="T3023"/>
          <cell r="U3023"/>
          <cell r="V3023"/>
          <cell r="W3023"/>
          <cell r="X3023"/>
          <cell r="Y3023"/>
          <cell r="Z3023"/>
          <cell r="AA3023"/>
          <cell r="AB3023"/>
          <cell r="AC3023"/>
          <cell r="AD3023"/>
        </row>
        <row r="3024">
          <cell r="P3024">
            <v>999999999</v>
          </cell>
          <cell r="Q3024"/>
          <cell r="R3024"/>
          <cell r="S3024"/>
          <cell r="T3024"/>
          <cell r="U3024"/>
          <cell r="V3024"/>
          <cell r="W3024"/>
          <cell r="X3024"/>
          <cell r="Y3024"/>
          <cell r="Z3024"/>
          <cell r="AA3024"/>
          <cell r="AB3024"/>
          <cell r="AC3024"/>
          <cell r="AD3024"/>
        </row>
        <row r="3025">
          <cell r="P3025">
            <v>999999999</v>
          </cell>
          <cell r="Q3025"/>
          <cell r="R3025"/>
          <cell r="S3025"/>
          <cell r="T3025"/>
          <cell r="U3025"/>
          <cell r="V3025"/>
          <cell r="W3025"/>
          <cell r="X3025"/>
          <cell r="Y3025"/>
          <cell r="Z3025"/>
          <cell r="AA3025"/>
          <cell r="AB3025"/>
          <cell r="AC3025"/>
          <cell r="AD3025"/>
        </row>
        <row r="3026">
          <cell r="P3026">
            <v>999999999</v>
          </cell>
          <cell r="Q3026"/>
          <cell r="R3026"/>
          <cell r="S3026"/>
          <cell r="T3026"/>
          <cell r="U3026"/>
          <cell r="V3026"/>
          <cell r="W3026"/>
          <cell r="X3026"/>
          <cell r="Y3026"/>
          <cell r="Z3026"/>
          <cell r="AA3026"/>
          <cell r="AB3026"/>
          <cell r="AC3026"/>
          <cell r="AD3026"/>
        </row>
        <row r="3027">
          <cell r="P3027">
            <v>999999999</v>
          </cell>
          <cell r="Q3027"/>
          <cell r="R3027"/>
          <cell r="S3027"/>
          <cell r="T3027"/>
          <cell r="U3027"/>
          <cell r="V3027"/>
          <cell r="W3027"/>
          <cell r="X3027"/>
          <cell r="Y3027"/>
          <cell r="Z3027"/>
          <cell r="AA3027"/>
          <cell r="AB3027"/>
          <cell r="AC3027"/>
          <cell r="AD3027"/>
        </row>
        <row r="3028">
          <cell r="P3028">
            <v>999999999</v>
          </cell>
          <cell r="Q3028"/>
          <cell r="R3028"/>
          <cell r="S3028"/>
          <cell r="T3028"/>
          <cell r="U3028"/>
          <cell r="V3028"/>
          <cell r="W3028"/>
          <cell r="X3028"/>
          <cell r="Y3028"/>
          <cell r="Z3028"/>
          <cell r="AA3028"/>
          <cell r="AB3028"/>
          <cell r="AC3028"/>
          <cell r="AD3028"/>
        </row>
        <row r="3029">
          <cell r="P3029">
            <v>999999999</v>
          </cell>
          <cell r="Q3029"/>
          <cell r="R3029"/>
          <cell r="S3029"/>
          <cell r="T3029"/>
          <cell r="U3029"/>
          <cell r="V3029"/>
          <cell r="W3029"/>
          <cell r="X3029"/>
          <cell r="Y3029"/>
          <cell r="Z3029"/>
          <cell r="AA3029"/>
          <cell r="AB3029"/>
          <cell r="AC3029"/>
          <cell r="AD3029"/>
        </row>
        <row r="3030">
          <cell r="P3030">
            <v>999999999</v>
          </cell>
          <cell r="Q3030"/>
          <cell r="R3030"/>
          <cell r="S3030"/>
          <cell r="T3030"/>
          <cell r="U3030"/>
          <cell r="V3030"/>
          <cell r="W3030"/>
          <cell r="X3030"/>
          <cell r="Y3030"/>
          <cell r="Z3030"/>
          <cell r="AA3030"/>
          <cell r="AB3030"/>
          <cell r="AC3030"/>
          <cell r="AD3030"/>
        </row>
        <row r="3031">
          <cell r="P3031">
            <v>999999999</v>
          </cell>
          <cell r="Q3031"/>
          <cell r="R3031"/>
          <cell r="S3031"/>
          <cell r="T3031"/>
          <cell r="U3031"/>
          <cell r="V3031"/>
          <cell r="W3031"/>
          <cell r="X3031"/>
          <cell r="Y3031"/>
          <cell r="Z3031"/>
          <cell r="AA3031"/>
          <cell r="AB3031"/>
          <cell r="AC3031"/>
          <cell r="AD3031"/>
        </row>
        <row r="3032">
          <cell r="P3032">
            <v>999999999</v>
          </cell>
          <cell r="Q3032"/>
          <cell r="R3032"/>
          <cell r="S3032"/>
          <cell r="T3032"/>
          <cell r="U3032"/>
          <cell r="V3032"/>
          <cell r="W3032"/>
          <cell r="X3032"/>
          <cell r="Y3032"/>
          <cell r="Z3032"/>
          <cell r="AA3032"/>
          <cell r="AB3032"/>
          <cell r="AC3032"/>
          <cell r="AD3032"/>
        </row>
        <row r="3033">
          <cell r="P3033">
            <v>999999999</v>
          </cell>
          <cell r="Q3033"/>
          <cell r="R3033"/>
          <cell r="S3033"/>
          <cell r="T3033"/>
          <cell r="U3033"/>
          <cell r="V3033"/>
          <cell r="W3033"/>
          <cell r="X3033"/>
          <cell r="Y3033"/>
          <cell r="Z3033"/>
          <cell r="AA3033"/>
          <cell r="AB3033"/>
          <cell r="AC3033"/>
          <cell r="AD3033"/>
        </row>
        <row r="3034">
          <cell r="P3034">
            <v>999999999</v>
          </cell>
          <cell r="Q3034"/>
          <cell r="R3034"/>
          <cell r="S3034"/>
          <cell r="T3034"/>
          <cell r="U3034"/>
          <cell r="V3034"/>
          <cell r="W3034"/>
          <cell r="X3034"/>
          <cell r="Y3034"/>
          <cell r="Z3034"/>
          <cell r="AA3034"/>
          <cell r="AB3034"/>
          <cell r="AC3034"/>
          <cell r="AD3034"/>
        </row>
        <row r="3035">
          <cell r="P3035">
            <v>999999999</v>
          </cell>
          <cell r="Q3035"/>
          <cell r="R3035"/>
          <cell r="S3035"/>
          <cell r="T3035"/>
          <cell r="U3035"/>
          <cell r="V3035"/>
          <cell r="W3035"/>
          <cell r="X3035"/>
          <cell r="Y3035"/>
          <cell r="Z3035"/>
          <cell r="AA3035"/>
          <cell r="AB3035"/>
          <cell r="AC3035"/>
          <cell r="AD3035"/>
        </row>
        <row r="3036">
          <cell r="P3036">
            <v>999999999</v>
          </cell>
          <cell r="Q3036"/>
          <cell r="R3036"/>
          <cell r="S3036"/>
          <cell r="T3036"/>
          <cell r="U3036"/>
          <cell r="V3036"/>
          <cell r="W3036"/>
          <cell r="X3036"/>
          <cell r="Y3036"/>
          <cell r="Z3036"/>
          <cell r="AA3036"/>
          <cell r="AB3036"/>
          <cell r="AC3036"/>
          <cell r="AD3036"/>
        </row>
        <row r="3037">
          <cell r="P3037">
            <v>999999999</v>
          </cell>
          <cell r="Q3037"/>
          <cell r="R3037"/>
          <cell r="S3037"/>
          <cell r="T3037"/>
          <cell r="U3037"/>
          <cell r="V3037"/>
          <cell r="W3037"/>
          <cell r="X3037"/>
          <cell r="Y3037"/>
          <cell r="Z3037"/>
          <cell r="AA3037"/>
          <cell r="AB3037"/>
          <cell r="AC3037"/>
          <cell r="AD3037"/>
        </row>
        <row r="3038">
          <cell r="P3038">
            <v>999999999</v>
          </cell>
          <cell r="Q3038"/>
          <cell r="R3038"/>
          <cell r="S3038"/>
          <cell r="T3038"/>
          <cell r="U3038"/>
          <cell r="V3038"/>
          <cell r="W3038"/>
          <cell r="X3038"/>
          <cell r="Y3038"/>
          <cell r="Z3038"/>
          <cell r="AA3038"/>
          <cell r="AB3038"/>
          <cell r="AC3038"/>
          <cell r="AD3038"/>
        </row>
        <row r="3039">
          <cell r="P3039">
            <v>999999999</v>
          </cell>
          <cell r="Q3039"/>
          <cell r="R3039"/>
          <cell r="S3039"/>
          <cell r="T3039"/>
          <cell r="U3039"/>
          <cell r="V3039"/>
          <cell r="W3039"/>
          <cell r="X3039"/>
          <cell r="Y3039"/>
          <cell r="Z3039"/>
          <cell r="AA3039"/>
          <cell r="AB3039"/>
          <cell r="AC3039"/>
          <cell r="AD3039"/>
        </row>
        <row r="3040">
          <cell r="P3040">
            <v>999999999</v>
          </cell>
          <cell r="Q3040"/>
          <cell r="R3040"/>
          <cell r="S3040"/>
          <cell r="T3040"/>
          <cell r="U3040"/>
          <cell r="V3040"/>
          <cell r="W3040"/>
          <cell r="X3040"/>
          <cell r="Y3040"/>
          <cell r="Z3040"/>
          <cell r="AA3040"/>
          <cell r="AB3040"/>
          <cell r="AC3040"/>
          <cell r="AD3040"/>
        </row>
        <row r="3041">
          <cell r="P3041">
            <v>999999999</v>
          </cell>
          <cell r="Q3041"/>
          <cell r="R3041"/>
          <cell r="S3041"/>
          <cell r="T3041"/>
          <cell r="U3041"/>
          <cell r="V3041"/>
          <cell r="W3041"/>
          <cell r="X3041"/>
          <cell r="Y3041"/>
          <cell r="Z3041"/>
          <cell r="AA3041"/>
          <cell r="AB3041"/>
          <cell r="AC3041"/>
          <cell r="AD3041"/>
        </row>
        <row r="3042">
          <cell r="P3042">
            <v>999999999</v>
          </cell>
          <cell r="Q3042"/>
          <cell r="R3042"/>
          <cell r="S3042"/>
          <cell r="T3042"/>
          <cell r="U3042"/>
          <cell r="V3042"/>
          <cell r="W3042"/>
          <cell r="X3042"/>
          <cell r="Y3042"/>
          <cell r="Z3042"/>
          <cell r="AA3042"/>
          <cell r="AB3042"/>
          <cell r="AC3042"/>
          <cell r="AD3042"/>
        </row>
        <row r="3043">
          <cell r="P3043">
            <v>999999999</v>
          </cell>
          <cell r="Q3043"/>
          <cell r="R3043"/>
          <cell r="S3043"/>
          <cell r="T3043"/>
          <cell r="U3043"/>
          <cell r="V3043"/>
          <cell r="W3043"/>
          <cell r="X3043"/>
          <cell r="Y3043"/>
          <cell r="Z3043"/>
          <cell r="AA3043"/>
          <cell r="AB3043"/>
          <cell r="AC3043"/>
          <cell r="AD3043"/>
        </row>
        <row r="3044">
          <cell r="P3044">
            <v>999999999</v>
          </cell>
          <cell r="Q3044"/>
          <cell r="R3044"/>
          <cell r="S3044"/>
          <cell r="T3044"/>
          <cell r="U3044"/>
          <cell r="V3044"/>
          <cell r="W3044"/>
          <cell r="X3044"/>
          <cell r="Y3044"/>
          <cell r="Z3044"/>
          <cell r="AA3044"/>
          <cell r="AB3044"/>
          <cell r="AC3044"/>
          <cell r="AD3044"/>
        </row>
        <row r="3045">
          <cell r="P3045">
            <v>999999999</v>
          </cell>
          <cell r="Q3045"/>
          <cell r="R3045"/>
          <cell r="S3045"/>
          <cell r="T3045"/>
          <cell r="U3045"/>
          <cell r="V3045"/>
          <cell r="W3045"/>
          <cell r="X3045"/>
          <cell r="Y3045"/>
          <cell r="Z3045"/>
          <cell r="AA3045"/>
          <cell r="AB3045"/>
          <cell r="AC3045"/>
          <cell r="AD3045"/>
        </row>
        <row r="3046">
          <cell r="P3046">
            <v>999999999</v>
          </cell>
          <cell r="Q3046"/>
          <cell r="R3046"/>
          <cell r="S3046"/>
          <cell r="T3046"/>
          <cell r="U3046"/>
          <cell r="V3046"/>
          <cell r="W3046"/>
          <cell r="X3046"/>
          <cell r="Y3046"/>
          <cell r="Z3046"/>
          <cell r="AA3046"/>
          <cell r="AB3046"/>
          <cell r="AC3046"/>
          <cell r="AD3046"/>
        </row>
        <row r="3047">
          <cell r="P3047">
            <v>999999999</v>
          </cell>
          <cell r="Q3047"/>
          <cell r="R3047"/>
          <cell r="S3047"/>
          <cell r="T3047"/>
          <cell r="U3047"/>
          <cell r="V3047"/>
          <cell r="W3047"/>
          <cell r="X3047"/>
          <cell r="Y3047"/>
          <cell r="Z3047"/>
          <cell r="AA3047"/>
          <cell r="AB3047"/>
          <cell r="AC3047"/>
          <cell r="AD3047"/>
        </row>
        <row r="3048">
          <cell r="P3048">
            <v>999999999</v>
          </cell>
          <cell r="Q3048"/>
          <cell r="R3048"/>
          <cell r="S3048"/>
          <cell r="T3048"/>
          <cell r="U3048"/>
          <cell r="V3048"/>
          <cell r="W3048"/>
          <cell r="X3048"/>
          <cell r="Y3048"/>
          <cell r="Z3048"/>
          <cell r="AA3048"/>
          <cell r="AB3048"/>
          <cell r="AC3048"/>
          <cell r="AD3048"/>
        </row>
        <row r="3049">
          <cell r="P3049">
            <v>999999999</v>
          </cell>
          <cell r="Q3049"/>
          <cell r="R3049"/>
          <cell r="S3049"/>
          <cell r="T3049"/>
          <cell r="U3049"/>
          <cell r="V3049"/>
          <cell r="W3049"/>
          <cell r="X3049"/>
          <cell r="Y3049"/>
          <cell r="Z3049"/>
          <cell r="AA3049"/>
          <cell r="AB3049"/>
          <cell r="AC3049"/>
          <cell r="AD3049"/>
        </row>
        <row r="3050">
          <cell r="P3050">
            <v>999999999</v>
          </cell>
          <cell r="Q3050"/>
          <cell r="R3050"/>
          <cell r="S3050"/>
          <cell r="T3050"/>
          <cell r="U3050"/>
          <cell r="V3050"/>
          <cell r="W3050"/>
          <cell r="X3050"/>
          <cell r="Y3050"/>
          <cell r="Z3050"/>
          <cell r="AA3050"/>
          <cell r="AB3050"/>
          <cell r="AC3050"/>
          <cell r="AD3050"/>
        </row>
        <row r="3051">
          <cell r="P3051">
            <v>999999999</v>
          </cell>
          <cell r="Q3051"/>
          <cell r="R3051"/>
          <cell r="S3051"/>
          <cell r="T3051"/>
          <cell r="U3051"/>
          <cell r="V3051"/>
          <cell r="W3051"/>
          <cell r="X3051"/>
          <cell r="Y3051"/>
          <cell r="Z3051"/>
          <cell r="AA3051"/>
          <cell r="AB3051"/>
          <cell r="AC3051"/>
          <cell r="AD3051"/>
        </row>
        <row r="3052">
          <cell r="P3052">
            <v>999999999</v>
          </cell>
          <cell r="Q3052"/>
          <cell r="R3052"/>
          <cell r="S3052"/>
          <cell r="T3052"/>
          <cell r="U3052"/>
          <cell r="V3052"/>
          <cell r="W3052"/>
          <cell r="X3052"/>
          <cell r="Y3052"/>
          <cell r="Z3052"/>
          <cell r="AA3052"/>
          <cell r="AB3052"/>
          <cell r="AC3052"/>
          <cell r="AD3052"/>
        </row>
        <row r="3053">
          <cell r="P3053">
            <v>999999999</v>
          </cell>
          <cell r="Q3053"/>
          <cell r="R3053"/>
          <cell r="S3053"/>
          <cell r="T3053"/>
          <cell r="U3053"/>
          <cell r="V3053"/>
          <cell r="W3053"/>
          <cell r="X3053"/>
          <cell r="Y3053"/>
          <cell r="Z3053"/>
          <cell r="AA3053"/>
          <cell r="AB3053"/>
          <cell r="AC3053"/>
          <cell r="AD3053"/>
        </row>
        <row r="3054">
          <cell r="P3054">
            <v>999999999</v>
          </cell>
          <cell r="Q3054"/>
          <cell r="R3054"/>
          <cell r="S3054"/>
          <cell r="T3054"/>
          <cell r="U3054"/>
          <cell r="V3054"/>
          <cell r="W3054"/>
          <cell r="X3054"/>
          <cell r="Y3054"/>
          <cell r="Z3054"/>
          <cell r="AA3054"/>
          <cell r="AB3054"/>
          <cell r="AC3054"/>
          <cell r="AD3054"/>
        </row>
        <row r="3055">
          <cell r="P3055">
            <v>999999999</v>
          </cell>
          <cell r="Q3055"/>
          <cell r="R3055"/>
          <cell r="S3055"/>
          <cell r="T3055"/>
          <cell r="U3055"/>
          <cell r="V3055"/>
          <cell r="W3055"/>
          <cell r="X3055"/>
          <cell r="Y3055"/>
          <cell r="Z3055"/>
          <cell r="AA3055"/>
          <cell r="AB3055"/>
          <cell r="AC3055"/>
          <cell r="AD3055"/>
        </row>
        <row r="3056">
          <cell r="P3056">
            <v>999999999</v>
          </cell>
          <cell r="Q3056"/>
          <cell r="R3056"/>
          <cell r="S3056"/>
          <cell r="T3056"/>
          <cell r="U3056"/>
          <cell r="V3056"/>
          <cell r="W3056"/>
          <cell r="X3056"/>
          <cell r="Y3056"/>
          <cell r="Z3056"/>
          <cell r="AA3056"/>
          <cell r="AB3056"/>
          <cell r="AC3056"/>
          <cell r="AD3056"/>
        </row>
        <row r="3057">
          <cell r="P3057">
            <v>999999999</v>
          </cell>
          <cell r="Q3057"/>
          <cell r="R3057"/>
          <cell r="S3057"/>
          <cell r="T3057"/>
          <cell r="U3057"/>
          <cell r="V3057"/>
          <cell r="W3057"/>
          <cell r="X3057"/>
          <cell r="Y3057"/>
          <cell r="Z3057"/>
          <cell r="AA3057"/>
          <cell r="AB3057"/>
          <cell r="AC3057"/>
          <cell r="AD3057"/>
        </row>
        <row r="3058">
          <cell r="P3058">
            <v>999999999</v>
          </cell>
          <cell r="Q3058"/>
          <cell r="R3058"/>
          <cell r="S3058"/>
          <cell r="T3058"/>
          <cell r="U3058"/>
          <cell r="V3058"/>
          <cell r="W3058"/>
          <cell r="X3058"/>
          <cell r="Y3058"/>
          <cell r="Z3058"/>
          <cell r="AA3058"/>
          <cell r="AB3058"/>
          <cell r="AC3058"/>
          <cell r="AD3058"/>
        </row>
        <row r="3059">
          <cell r="P3059">
            <v>999999999</v>
          </cell>
          <cell r="Q3059"/>
          <cell r="R3059"/>
          <cell r="S3059"/>
          <cell r="T3059"/>
          <cell r="U3059"/>
          <cell r="V3059"/>
          <cell r="W3059"/>
          <cell r="X3059"/>
          <cell r="Y3059"/>
          <cell r="Z3059"/>
          <cell r="AA3059"/>
          <cell r="AB3059"/>
          <cell r="AC3059"/>
          <cell r="AD3059"/>
        </row>
        <row r="3060">
          <cell r="P3060">
            <v>999999999</v>
          </cell>
          <cell r="Q3060"/>
          <cell r="R3060"/>
          <cell r="S3060"/>
          <cell r="T3060"/>
          <cell r="U3060"/>
          <cell r="V3060"/>
          <cell r="W3060"/>
          <cell r="X3060"/>
          <cell r="Y3060"/>
          <cell r="Z3060"/>
          <cell r="AA3060"/>
          <cell r="AB3060"/>
          <cell r="AC3060"/>
          <cell r="AD3060"/>
        </row>
        <row r="3061">
          <cell r="P3061">
            <v>999999999</v>
          </cell>
          <cell r="Q3061"/>
          <cell r="R3061"/>
          <cell r="S3061"/>
          <cell r="T3061"/>
          <cell r="U3061"/>
          <cell r="V3061"/>
          <cell r="W3061"/>
          <cell r="X3061"/>
          <cell r="Y3061"/>
          <cell r="Z3061"/>
          <cell r="AA3061"/>
          <cell r="AB3061"/>
          <cell r="AC3061"/>
          <cell r="AD3061"/>
        </row>
        <row r="3062">
          <cell r="P3062">
            <v>999999999</v>
          </cell>
          <cell r="Q3062"/>
          <cell r="R3062"/>
          <cell r="S3062"/>
          <cell r="T3062"/>
          <cell r="U3062"/>
          <cell r="V3062"/>
          <cell r="W3062"/>
          <cell r="X3062"/>
          <cell r="Y3062"/>
          <cell r="Z3062"/>
          <cell r="AA3062"/>
          <cell r="AB3062"/>
          <cell r="AC3062"/>
          <cell r="AD3062"/>
        </row>
        <row r="3063">
          <cell r="P3063">
            <v>999999999</v>
          </cell>
          <cell r="Q3063"/>
          <cell r="R3063"/>
          <cell r="S3063"/>
          <cell r="T3063"/>
          <cell r="U3063"/>
          <cell r="V3063"/>
          <cell r="W3063"/>
          <cell r="X3063"/>
          <cell r="Y3063"/>
          <cell r="Z3063"/>
          <cell r="AA3063"/>
          <cell r="AB3063"/>
          <cell r="AC3063"/>
          <cell r="AD3063"/>
        </row>
        <row r="3064">
          <cell r="P3064">
            <v>999999999</v>
          </cell>
          <cell r="Q3064"/>
          <cell r="R3064"/>
          <cell r="S3064"/>
          <cell r="T3064"/>
          <cell r="U3064"/>
          <cell r="V3064"/>
          <cell r="W3064"/>
          <cell r="X3064"/>
          <cell r="Y3064"/>
          <cell r="Z3064"/>
          <cell r="AA3064"/>
          <cell r="AB3064"/>
          <cell r="AC3064"/>
          <cell r="AD3064"/>
        </row>
        <row r="3065">
          <cell r="P3065">
            <v>999999999</v>
          </cell>
          <cell r="Q3065"/>
          <cell r="R3065"/>
          <cell r="S3065"/>
          <cell r="T3065"/>
          <cell r="U3065"/>
          <cell r="V3065"/>
          <cell r="W3065"/>
          <cell r="X3065"/>
          <cell r="Y3065"/>
          <cell r="Z3065"/>
          <cell r="AA3065"/>
          <cell r="AB3065"/>
          <cell r="AC3065"/>
          <cell r="AD3065"/>
        </row>
        <row r="3066">
          <cell r="P3066">
            <v>999999999</v>
          </cell>
          <cell r="Q3066"/>
          <cell r="R3066"/>
          <cell r="S3066"/>
          <cell r="T3066"/>
          <cell r="U3066"/>
          <cell r="V3066"/>
          <cell r="W3066"/>
          <cell r="X3066"/>
          <cell r="Y3066"/>
          <cell r="Z3066"/>
          <cell r="AA3066"/>
          <cell r="AB3066"/>
          <cell r="AC3066"/>
          <cell r="AD3066"/>
        </row>
        <row r="3067">
          <cell r="P3067">
            <v>999999999</v>
          </cell>
          <cell r="Q3067"/>
          <cell r="R3067"/>
          <cell r="S3067"/>
          <cell r="T3067"/>
          <cell r="U3067"/>
          <cell r="V3067"/>
          <cell r="W3067"/>
          <cell r="X3067"/>
          <cell r="Y3067"/>
          <cell r="Z3067"/>
          <cell r="AA3067"/>
          <cell r="AB3067"/>
          <cell r="AC3067"/>
          <cell r="AD3067"/>
        </row>
        <row r="3068">
          <cell r="P3068">
            <v>999999999</v>
          </cell>
          <cell r="Q3068"/>
          <cell r="R3068"/>
          <cell r="S3068"/>
          <cell r="T3068"/>
          <cell r="U3068"/>
          <cell r="V3068"/>
          <cell r="W3068"/>
          <cell r="X3068"/>
          <cell r="Y3068"/>
          <cell r="Z3068"/>
          <cell r="AA3068"/>
          <cell r="AB3068"/>
          <cell r="AC3068"/>
          <cell r="AD3068"/>
        </row>
        <row r="3069">
          <cell r="P3069">
            <v>999999999</v>
          </cell>
          <cell r="Q3069"/>
          <cell r="R3069"/>
          <cell r="S3069"/>
          <cell r="T3069"/>
          <cell r="U3069"/>
          <cell r="V3069"/>
          <cell r="W3069"/>
          <cell r="X3069"/>
          <cell r="Y3069"/>
          <cell r="Z3069"/>
          <cell r="AA3069"/>
          <cell r="AB3069"/>
          <cell r="AC3069"/>
          <cell r="AD3069"/>
        </row>
        <row r="3070">
          <cell r="P3070">
            <v>999999999</v>
          </cell>
          <cell r="Q3070"/>
          <cell r="R3070"/>
          <cell r="S3070"/>
          <cell r="T3070"/>
          <cell r="U3070"/>
          <cell r="V3070"/>
          <cell r="W3070"/>
          <cell r="X3070"/>
          <cell r="Y3070"/>
          <cell r="Z3070"/>
          <cell r="AA3070"/>
          <cell r="AB3070"/>
          <cell r="AC3070"/>
          <cell r="AD3070"/>
        </row>
        <row r="3071">
          <cell r="P3071">
            <v>999999999</v>
          </cell>
          <cell r="Q3071"/>
          <cell r="R3071"/>
          <cell r="S3071"/>
          <cell r="T3071"/>
          <cell r="U3071"/>
          <cell r="V3071"/>
          <cell r="W3071"/>
          <cell r="X3071"/>
          <cell r="Y3071"/>
          <cell r="Z3071"/>
          <cell r="AA3071"/>
          <cell r="AB3071"/>
          <cell r="AC3071"/>
          <cell r="AD3071"/>
        </row>
        <row r="3072">
          <cell r="P3072">
            <v>999999999</v>
          </cell>
          <cell r="Q3072"/>
          <cell r="R3072"/>
          <cell r="S3072"/>
          <cell r="T3072"/>
          <cell r="U3072"/>
          <cell r="V3072"/>
          <cell r="W3072"/>
          <cell r="X3072"/>
          <cell r="Y3072"/>
          <cell r="Z3072"/>
          <cell r="AA3072"/>
          <cell r="AB3072"/>
          <cell r="AC3072"/>
          <cell r="AD3072"/>
        </row>
        <row r="3073">
          <cell r="P3073">
            <v>999999999</v>
          </cell>
          <cell r="Q3073"/>
          <cell r="R3073"/>
          <cell r="S3073"/>
          <cell r="T3073"/>
          <cell r="U3073"/>
          <cell r="V3073"/>
          <cell r="W3073"/>
          <cell r="X3073"/>
          <cell r="Y3073"/>
          <cell r="Z3073"/>
          <cell r="AA3073"/>
          <cell r="AB3073"/>
          <cell r="AC3073"/>
          <cell r="AD3073"/>
        </row>
        <row r="3074">
          <cell r="P3074">
            <v>999999999</v>
          </cell>
          <cell r="Q3074"/>
          <cell r="R3074"/>
          <cell r="S3074"/>
          <cell r="T3074"/>
          <cell r="U3074"/>
          <cell r="V3074"/>
          <cell r="W3074"/>
          <cell r="X3074"/>
          <cell r="Y3074"/>
          <cell r="Z3074"/>
          <cell r="AA3074"/>
          <cell r="AB3074"/>
          <cell r="AC3074"/>
          <cell r="AD3074"/>
        </row>
        <row r="3075">
          <cell r="P3075">
            <v>999999999</v>
          </cell>
          <cell r="Q3075"/>
          <cell r="R3075"/>
          <cell r="S3075"/>
          <cell r="T3075"/>
          <cell r="U3075"/>
          <cell r="V3075"/>
          <cell r="W3075"/>
          <cell r="X3075"/>
          <cell r="Y3075"/>
          <cell r="Z3075"/>
          <cell r="AA3075"/>
          <cell r="AB3075"/>
          <cell r="AC3075"/>
          <cell r="AD3075"/>
        </row>
        <row r="3076">
          <cell r="P3076">
            <v>999999999</v>
          </cell>
          <cell r="Q3076"/>
          <cell r="R3076"/>
          <cell r="S3076"/>
          <cell r="T3076"/>
          <cell r="U3076"/>
          <cell r="V3076"/>
          <cell r="W3076"/>
          <cell r="X3076"/>
          <cell r="Y3076"/>
          <cell r="Z3076"/>
          <cell r="AA3076"/>
          <cell r="AB3076"/>
          <cell r="AC3076"/>
          <cell r="AD3076"/>
        </row>
        <row r="3077">
          <cell r="P3077">
            <v>999999999</v>
          </cell>
          <cell r="Q3077"/>
          <cell r="R3077"/>
          <cell r="S3077"/>
          <cell r="T3077"/>
          <cell r="U3077"/>
          <cell r="V3077"/>
          <cell r="W3077"/>
          <cell r="X3077"/>
          <cell r="Y3077"/>
          <cell r="Z3077"/>
          <cell r="AA3077"/>
          <cell r="AB3077"/>
          <cell r="AC3077"/>
          <cell r="AD3077"/>
        </row>
        <row r="3078">
          <cell r="P3078">
            <v>999999999</v>
          </cell>
          <cell r="Q3078"/>
          <cell r="R3078"/>
          <cell r="S3078"/>
          <cell r="T3078"/>
          <cell r="U3078"/>
          <cell r="V3078"/>
          <cell r="W3078"/>
          <cell r="X3078"/>
          <cell r="Y3078"/>
          <cell r="Z3078"/>
          <cell r="AA3078"/>
          <cell r="AB3078"/>
          <cell r="AC3078"/>
          <cell r="AD3078"/>
        </row>
        <row r="3079">
          <cell r="P3079">
            <v>999999999</v>
          </cell>
          <cell r="Q3079"/>
          <cell r="R3079"/>
          <cell r="S3079"/>
          <cell r="T3079"/>
          <cell r="U3079"/>
          <cell r="V3079"/>
          <cell r="W3079"/>
          <cell r="X3079"/>
          <cell r="Y3079"/>
          <cell r="Z3079"/>
          <cell r="AA3079"/>
          <cell r="AB3079"/>
          <cell r="AC3079"/>
          <cell r="AD3079"/>
        </row>
        <row r="3080">
          <cell r="P3080">
            <v>999999999</v>
          </cell>
          <cell r="Q3080"/>
          <cell r="R3080"/>
          <cell r="S3080"/>
          <cell r="T3080"/>
          <cell r="U3080"/>
          <cell r="V3080"/>
          <cell r="W3080"/>
          <cell r="X3080"/>
          <cell r="Y3080"/>
          <cell r="Z3080"/>
          <cell r="AA3080"/>
          <cell r="AB3080"/>
          <cell r="AC3080"/>
          <cell r="AD3080"/>
        </row>
        <row r="3081">
          <cell r="P3081">
            <v>999999999</v>
          </cell>
          <cell r="Q3081"/>
          <cell r="R3081"/>
          <cell r="S3081"/>
          <cell r="T3081"/>
          <cell r="U3081"/>
          <cell r="V3081"/>
          <cell r="W3081"/>
          <cell r="X3081"/>
          <cell r="Y3081"/>
          <cell r="Z3081"/>
          <cell r="AA3081"/>
          <cell r="AB3081"/>
          <cell r="AC3081"/>
          <cell r="AD3081"/>
        </row>
        <row r="3082">
          <cell r="P3082">
            <v>999999999</v>
          </cell>
          <cell r="Q3082"/>
          <cell r="R3082"/>
          <cell r="S3082"/>
          <cell r="T3082"/>
          <cell r="U3082"/>
          <cell r="V3082"/>
          <cell r="W3082"/>
          <cell r="X3082"/>
          <cell r="Y3082"/>
          <cell r="Z3082"/>
          <cell r="AA3082"/>
          <cell r="AB3082"/>
          <cell r="AC3082"/>
          <cell r="AD3082"/>
        </row>
        <row r="3083">
          <cell r="P3083">
            <v>999999999</v>
          </cell>
          <cell r="Q3083"/>
          <cell r="R3083"/>
          <cell r="S3083"/>
          <cell r="T3083"/>
          <cell r="U3083"/>
          <cell r="V3083"/>
          <cell r="W3083"/>
          <cell r="X3083"/>
          <cell r="Y3083"/>
          <cell r="Z3083"/>
          <cell r="AA3083"/>
          <cell r="AB3083"/>
          <cell r="AC3083"/>
          <cell r="AD3083"/>
        </row>
        <row r="3084">
          <cell r="P3084">
            <v>999999999</v>
          </cell>
          <cell r="Q3084"/>
          <cell r="R3084"/>
          <cell r="S3084"/>
          <cell r="T3084"/>
          <cell r="U3084"/>
          <cell r="V3084"/>
          <cell r="W3084"/>
          <cell r="X3084"/>
          <cell r="Y3084"/>
          <cell r="Z3084"/>
          <cell r="AA3084"/>
          <cell r="AB3084"/>
          <cell r="AC3084"/>
          <cell r="AD3084"/>
        </row>
        <row r="3085">
          <cell r="P3085">
            <v>999999999</v>
          </cell>
          <cell r="Q3085"/>
          <cell r="R3085"/>
          <cell r="S3085"/>
          <cell r="T3085"/>
          <cell r="U3085"/>
          <cell r="V3085"/>
          <cell r="W3085"/>
          <cell r="X3085"/>
          <cell r="Y3085"/>
          <cell r="Z3085"/>
          <cell r="AA3085"/>
          <cell r="AB3085"/>
          <cell r="AC3085"/>
          <cell r="AD3085"/>
        </row>
        <row r="3086">
          <cell r="P3086">
            <v>999999999</v>
          </cell>
          <cell r="Q3086"/>
          <cell r="R3086"/>
          <cell r="S3086"/>
          <cell r="T3086"/>
          <cell r="U3086"/>
          <cell r="V3086"/>
          <cell r="W3086"/>
          <cell r="X3086"/>
          <cell r="Y3086"/>
          <cell r="Z3086"/>
          <cell r="AA3086"/>
          <cell r="AB3086"/>
          <cell r="AC3086"/>
          <cell r="AD3086"/>
        </row>
        <row r="3087">
          <cell r="P3087">
            <v>999999999</v>
          </cell>
          <cell r="Q3087"/>
          <cell r="R3087"/>
          <cell r="S3087"/>
          <cell r="T3087"/>
          <cell r="U3087"/>
          <cell r="V3087"/>
          <cell r="W3087"/>
          <cell r="X3087"/>
          <cell r="Y3087"/>
          <cell r="Z3087"/>
          <cell r="AA3087"/>
          <cell r="AB3087"/>
          <cell r="AC3087"/>
          <cell r="AD3087"/>
        </row>
        <row r="3088">
          <cell r="P3088">
            <v>999999999</v>
          </cell>
          <cell r="Q3088"/>
          <cell r="R3088"/>
          <cell r="S3088"/>
          <cell r="T3088"/>
          <cell r="U3088"/>
          <cell r="V3088"/>
          <cell r="W3088"/>
          <cell r="X3088"/>
          <cell r="Y3088"/>
          <cell r="Z3088"/>
          <cell r="AA3088"/>
          <cell r="AB3088"/>
          <cell r="AC3088"/>
          <cell r="AD3088"/>
        </row>
        <row r="3089">
          <cell r="P3089">
            <v>999999999</v>
          </cell>
          <cell r="Q3089"/>
          <cell r="R3089"/>
          <cell r="S3089"/>
          <cell r="T3089"/>
          <cell r="U3089"/>
          <cell r="V3089"/>
          <cell r="W3089"/>
          <cell r="X3089"/>
          <cell r="Y3089"/>
          <cell r="Z3089"/>
          <cell r="AA3089"/>
          <cell r="AB3089"/>
          <cell r="AC3089"/>
          <cell r="AD3089"/>
        </row>
        <row r="3090">
          <cell r="P3090">
            <v>999999999</v>
          </cell>
          <cell r="Q3090"/>
          <cell r="R3090"/>
          <cell r="S3090"/>
          <cell r="T3090"/>
          <cell r="U3090"/>
          <cell r="V3090"/>
          <cell r="W3090"/>
          <cell r="X3090"/>
          <cell r="Y3090"/>
          <cell r="Z3090"/>
          <cell r="AA3090"/>
          <cell r="AB3090"/>
          <cell r="AC3090"/>
          <cell r="AD3090"/>
        </row>
        <row r="3091">
          <cell r="P3091">
            <v>999999999</v>
          </cell>
          <cell r="Q3091"/>
          <cell r="R3091"/>
          <cell r="S3091"/>
          <cell r="T3091"/>
          <cell r="U3091"/>
          <cell r="V3091"/>
          <cell r="W3091"/>
          <cell r="X3091"/>
          <cell r="Y3091"/>
          <cell r="Z3091"/>
          <cell r="AA3091"/>
          <cell r="AB3091"/>
          <cell r="AC3091"/>
          <cell r="AD3091"/>
        </row>
        <row r="3092">
          <cell r="P3092">
            <v>999999999</v>
          </cell>
          <cell r="Q3092"/>
          <cell r="R3092"/>
          <cell r="S3092"/>
          <cell r="T3092"/>
          <cell r="U3092"/>
          <cell r="V3092"/>
          <cell r="W3092"/>
          <cell r="X3092"/>
          <cell r="Y3092"/>
          <cell r="Z3092"/>
          <cell r="AA3092"/>
          <cell r="AB3092"/>
          <cell r="AC3092"/>
          <cell r="AD3092"/>
        </row>
        <row r="3093">
          <cell r="P3093">
            <v>999999999</v>
          </cell>
          <cell r="Q3093"/>
          <cell r="R3093"/>
          <cell r="S3093"/>
          <cell r="T3093"/>
          <cell r="U3093"/>
          <cell r="V3093"/>
          <cell r="W3093"/>
          <cell r="X3093"/>
          <cell r="Y3093"/>
          <cell r="Z3093"/>
          <cell r="AA3093"/>
          <cell r="AB3093"/>
          <cell r="AC3093"/>
          <cell r="AD3093"/>
        </row>
        <row r="3094">
          <cell r="P3094">
            <v>999999999</v>
          </cell>
          <cell r="Q3094"/>
          <cell r="R3094"/>
          <cell r="S3094"/>
          <cell r="T3094"/>
          <cell r="U3094"/>
          <cell r="V3094"/>
          <cell r="W3094"/>
          <cell r="X3094"/>
          <cell r="Y3094"/>
          <cell r="Z3094"/>
          <cell r="AA3094"/>
          <cell r="AB3094"/>
          <cell r="AC3094"/>
          <cell r="AD3094"/>
        </row>
        <row r="3095">
          <cell r="P3095">
            <v>999999999</v>
          </cell>
          <cell r="Q3095"/>
          <cell r="R3095"/>
          <cell r="S3095"/>
          <cell r="T3095"/>
          <cell r="U3095"/>
          <cell r="V3095"/>
          <cell r="W3095"/>
          <cell r="X3095"/>
          <cell r="Y3095"/>
          <cell r="Z3095"/>
          <cell r="AA3095"/>
          <cell r="AB3095"/>
          <cell r="AC3095"/>
          <cell r="AD3095"/>
        </row>
        <row r="3096">
          <cell r="P3096">
            <v>999999999</v>
          </cell>
          <cell r="Q3096"/>
          <cell r="R3096"/>
          <cell r="S3096"/>
          <cell r="T3096"/>
          <cell r="U3096"/>
          <cell r="V3096"/>
          <cell r="W3096"/>
          <cell r="X3096"/>
          <cell r="Y3096"/>
          <cell r="Z3096"/>
          <cell r="AA3096"/>
          <cell r="AB3096"/>
          <cell r="AC3096"/>
          <cell r="AD3096"/>
        </row>
        <row r="3097">
          <cell r="P3097">
            <v>999999999</v>
          </cell>
          <cell r="Q3097"/>
          <cell r="R3097"/>
          <cell r="S3097"/>
          <cell r="T3097"/>
          <cell r="U3097"/>
          <cell r="V3097"/>
          <cell r="W3097"/>
          <cell r="X3097"/>
          <cell r="Y3097"/>
          <cell r="Z3097"/>
          <cell r="AA3097"/>
          <cell r="AB3097"/>
          <cell r="AC3097"/>
          <cell r="AD3097"/>
        </row>
        <row r="3098">
          <cell r="P3098">
            <v>999999999</v>
          </cell>
          <cell r="Q3098"/>
          <cell r="R3098"/>
          <cell r="S3098"/>
          <cell r="T3098"/>
          <cell r="U3098"/>
          <cell r="V3098"/>
          <cell r="W3098"/>
          <cell r="X3098"/>
          <cell r="Y3098"/>
          <cell r="Z3098"/>
          <cell r="AA3098"/>
          <cell r="AB3098"/>
          <cell r="AC3098"/>
          <cell r="AD3098"/>
        </row>
        <row r="3099">
          <cell r="P3099">
            <v>999999999</v>
          </cell>
          <cell r="Q3099"/>
          <cell r="R3099"/>
          <cell r="S3099"/>
          <cell r="T3099"/>
          <cell r="U3099"/>
          <cell r="V3099"/>
          <cell r="W3099"/>
          <cell r="X3099"/>
          <cell r="Y3099"/>
          <cell r="Z3099"/>
          <cell r="AA3099"/>
          <cell r="AB3099"/>
          <cell r="AC3099"/>
          <cell r="AD3099"/>
        </row>
        <row r="3100">
          <cell r="P3100">
            <v>999999999</v>
          </cell>
          <cell r="Q3100"/>
          <cell r="R3100"/>
          <cell r="S3100"/>
          <cell r="T3100"/>
          <cell r="U3100"/>
          <cell r="V3100"/>
          <cell r="W3100"/>
          <cell r="X3100"/>
          <cell r="Y3100"/>
          <cell r="Z3100"/>
          <cell r="AA3100"/>
          <cell r="AB3100"/>
          <cell r="AC3100"/>
          <cell r="AD3100"/>
        </row>
        <row r="3101">
          <cell r="P3101">
            <v>999999999</v>
          </cell>
          <cell r="Q3101"/>
          <cell r="R3101"/>
          <cell r="S3101"/>
          <cell r="T3101"/>
          <cell r="U3101"/>
          <cell r="V3101"/>
          <cell r="W3101"/>
          <cell r="X3101"/>
          <cell r="Y3101"/>
          <cell r="Z3101"/>
          <cell r="AA3101"/>
          <cell r="AB3101"/>
          <cell r="AC3101"/>
          <cell r="AD3101"/>
        </row>
        <row r="3102">
          <cell r="P3102">
            <v>999999999</v>
          </cell>
          <cell r="Q3102"/>
          <cell r="R3102"/>
          <cell r="S3102"/>
          <cell r="T3102"/>
          <cell r="U3102"/>
          <cell r="V3102"/>
          <cell r="W3102"/>
          <cell r="X3102"/>
          <cell r="Y3102"/>
          <cell r="Z3102"/>
          <cell r="AA3102"/>
          <cell r="AB3102"/>
          <cell r="AC3102"/>
          <cell r="AD3102"/>
        </row>
        <row r="3103">
          <cell r="P3103">
            <v>999999999</v>
          </cell>
          <cell r="Q3103"/>
          <cell r="R3103"/>
          <cell r="S3103"/>
          <cell r="T3103"/>
          <cell r="U3103"/>
          <cell r="V3103"/>
          <cell r="W3103"/>
          <cell r="X3103"/>
          <cell r="Y3103"/>
          <cell r="Z3103"/>
          <cell r="AA3103"/>
          <cell r="AB3103"/>
          <cell r="AC3103"/>
          <cell r="AD3103"/>
        </row>
        <row r="3104">
          <cell r="P3104">
            <v>999999999</v>
          </cell>
          <cell r="Q3104"/>
          <cell r="R3104"/>
          <cell r="S3104"/>
          <cell r="T3104"/>
          <cell r="U3104"/>
          <cell r="V3104"/>
          <cell r="W3104"/>
          <cell r="X3104"/>
          <cell r="Y3104"/>
          <cell r="Z3104"/>
          <cell r="AA3104"/>
          <cell r="AB3104"/>
          <cell r="AC3104"/>
          <cell r="AD3104"/>
        </row>
        <row r="3105">
          <cell r="P3105">
            <v>999999999</v>
          </cell>
          <cell r="Q3105"/>
          <cell r="R3105"/>
          <cell r="S3105"/>
          <cell r="T3105"/>
          <cell r="U3105"/>
          <cell r="V3105"/>
          <cell r="W3105"/>
          <cell r="X3105"/>
          <cell r="Y3105"/>
          <cell r="Z3105"/>
          <cell r="AA3105"/>
          <cell r="AB3105"/>
          <cell r="AC3105"/>
          <cell r="AD3105"/>
        </row>
        <row r="3106">
          <cell r="P3106">
            <v>999999999</v>
          </cell>
          <cell r="Q3106"/>
          <cell r="R3106"/>
          <cell r="S3106"/>
          <cell r="T3106"/>
          <cell r="U3106"/>
          <cell r="V3106"/>
          <cell r="W3106"/>
          <cell r="X3106"/>
          <cell r="Y3106"/>
          <cell r="Z3106"/>
          <cell r="AA3106"/>
          <cell r="AB3106"/>
          <cell r="AC3106"/>
          <cell r="AD3106"/>
        </row>
        <row r="3107">
          <cell r="P3107">
            <v>999999999</v>
          </cell>
          <cell r="Q3107"/>
          <cell r="R3107"/>
          <cell r="S3107"/>
          <cell r="T3107"/>
          <cell r="U3107"/>
          <cell r="V3107"/>
          <cell r="W3107"/>
          <cell r="X3107"/>
          <cell r="Y3107"/>
          <cell r="Z3107"/>
          <cell r="AA3107"/>
          <cell r="AB3107"/>
          <cell r="AC3107"/>
          <cell r="AD3107"/>
        </row>
        <row r="3108">
          <cell r="P3108">
            <v>999999999</v>
          </cell>
          <cell r="Q3108"/>
          <cell r="R3108"/>
          <cell r="S3108"/>
          <cell r="T3108"/>
          <cell r="U3108"/>
          <cell r="V3108"/>
          <cell r="W3108"/>
          <cell r="X3108"/>
          <cell r="Y3108"/>
          <cell r="Z3108"/>
          <cell r="AA3108"/>
          <cell r="AB3108"/>
          <cell r="AC3108"/>
          <cell r="AD3108"/>
        </row>
        <row r="3109">
          <cell r="P3109">
            <v>999999999</v>
          </cell>
          <cell r="Q3109"/>
          <cell r="R3109"/>
          <cell r="S3109"/>
          <cell r="T3109"/>
          <cell r="U3109"/>
          <cell r="V3109"/>
          <cell r="W3109"/>
          <cell r="X3109"/>
          <cell r="Y3109"/>
          <cell r="Z3109"/>
          <cell r="AA3109"/>
          <cell r="AB3109"/>
          <cell r="AC3109"/>
          <cell r="AD3109"/>
        </row>
        <row r="3110">
          <cell r="P3110">
            <v>999999999</v>
          </cell>
          <cell r="Q3110"/>
          <cell r="R3110"/>
          <cell r="S3110"/>
          <cell r="T3110"/>
          <cell r="U3110"/>
          <cell r="V3110"/>
          <cell r="W3110"/>
          <cell r="X3110"/>
          <cell r="Y3110"/>
          <cell r="Z3110"/>
          <cell r="AA3110"/>
          <cell r="AB3110"/>
          <cell r="AC3110"/>
          <cell r="AD3110"/>
        </row>
        <row r="3111">
          <cell r="P3111">
            <v>999999999</v>
          </cell>
          <cell r="Q3111"/>
          <cell r="R3111"/>
          <cell r="S3111"/>
          <cell r="T3111"/>
          <cell r="U3111"/>
          <cell r="V3111"/>
          <cell r="W3111"/>
          <cell r="X3111"/>
          <cell r="Y3111"/>
          <cell r="Z3111"/>
          <cell r="AA3111"/>
          <cell r="AB3111"/>
          <cell r="AC3111"/>
          <cell r="AD3111"/>
        </row>
        <row r="3112">
          <cell r="P3112">
            <v>999999999</v>
          </cell>
          <cell r="Q3112"/>
          <cell r="R3112"/>
          <cell r="S3112"/>
          <cell r="T3112"/>
          <cell r="U3112"/>
          <cell r="V3112"/>
          <cell r="W3112"/>
          <cell r="X3112"/>
          <cell r="Y3112"/>
          <cell r="Z3112"/>
          <cell r="AA3112"/>
          <cell r="AB3112"/>
          <cell r="AC3112"/>
          <cell r="AD3112"/>
        </row>
        <row r="3113">
          <cell r="P3113">
            <v>999999999</v>
          </cell>
          <cell r="Q3113"/>
          <cell r="R3113"/>
          <cell r="S3113"/>
          <cell r="T3113"/>
          <cell r="U3113"/>
          <cell r="V3113"/>
          <cell r="W3113"/>
          <cell r="X3113"/>
          <cell r="Y3113"/>
          <cell r="Z3113"/>
          <cell r="AA3113"/>
          <cell r="AB3113"/>
          <cell r="AC3113"/>
          <cell r="AD3113"/>
        </row>
        <row r="3114">
          <cell r="P3114">
            <v>999999999</v>
          </cell>
          <cell r="Q3114"/>
          <cell r="R3114"/>
          <cell r="S3114"/>
          <cell r="T3114"/>
          <cell r="U3114"/>
          <cell r="V3114"/>
          <cell r="W3114"/>
          <cell r="X3114"/>
          <cell r="Y3114"/>
          <cell r="Z3114"/>
          <cell r="AA3114"/>
          <cell r="AB3114"/>
          <cell r="AC3114"/>
          <cell r="AD3114"/>
        </row>
        <row r="3115">
          <cell r="P3115">
            <v>999999999</v>
          </cell>
          <cell r="Q3115"/>
          <cell r="R3115"/>
          <cell r="S3115"/>
          <cell r="T3115"/>
          <cell r="U3115"/>
          <cell r="V3115"/>
          <cell r="W3115"/>
          <cell r="X3115"/>
          <cell r="Y3115"/>
          <cell r="Z3115"/>
          <cell r="AA3115"/>
          <cell r="AB3115"/>
          <cell r="AC3115"/>
          <cell r="AD3115"/>
        </row>
        <row r="3116">
          <cell r="P3116">
            <v>999999999</v>
          </cell>
          <cell r="Q3116"/>
          <cell r="R3116"/>
          <cell r="S3116"/>
          <cell r="T3116"/>
          <cell r="U3116"/>
          <cell r="V3116"/>
          <cell r="W3116"/>
          <cell r="X3116"/>
          <cell r="Y3116"/>
          <cell r="Z3116"/>
          <cell r="AA3116"/>
          <cell r="AB3116"/>
          <cell r="AC3116"/>
          <cell r="AD3116"/>
        </row>
        <row r="3117">
          <cell r="P3117">
            <v>999999999</v>
          </cell>
          <cell r="Q3117"/>
          <cell r="R3117"/>
          <cell r="S3117"/>
          <cell r="T3117"/>
          <cell r="U3117"/>
          <cell r="V3117"/>
          <cell r="W3117"/>
          <cell r="X3117"/>
          <cell r="Y3117"/>
          <cell r="Z3117"/>
          <cell r="AA3117"/>
          <cell r="AB3117"/>
          <cell r="AC3117"/>
          <cell r="AD3117"/>
        </row>
        <row r="3118">
          <cell r="P3118">
            <v>999999999</v>
          </cell>
          <cell r="Q3118"/>
          <cell r="R3118"/>
          <cell r="S3118"/>
          <cell r="T3118"/>
          <cell r="U3118"/>
          <cell r="V3118"/>
          <cell r="W3118"/>
          <cell r="X3118"/>
          <cell r="Y3118"/>
          <cell r="Z3118"/>
          <cell r="AA3118"/>
          <cell r="AB3118"/>
          <cell r="AC3118"/>
          <cell r="AD3118"/>
        </row>
        <row r="3119">
          <cell r="P3119">
            <v>999999999</v>
          </cell>
          <cell r="Q3119"/>
          <cell r="R3119"/>
          <cell r="S3119"/>
          <cell r="T3119"/>
          <cell r="U3119"/>
          <cell r="V3119"/>
          <cell r="W3119"/>
          <cell r="X3119"/>
          <cell r="Y3119"/>
          <cell r="Z3119"/>
          <cell r="AA3119"/>
          <cell r="AB3119"/>
          <cell r="AC3119"/>
          <cell r="AD3119"/>
        </row>
        <row r="3120">
          <cell r="P3120">
            <v>999999999</v>
          </cell>
          <cell r="Q3120"/>
          <cell r="R3120"/>
          <cell r="S3120"/>
          <cell r="T3120"/>
          <cell r="U3120"/>
          <cell r="V3120"/>
          <cell r="W3120"/>
          <cell r="X3120"/>
          <cell r="Y3120"/>
          <cell r="Z3120"/>
          <cell r="AA3120"/>
          <cell r="AB3120"/>
          <cell r="AC3120"/>
          <cell r="AD3120"/>
        </row>
        <row r="3121">
          <cell r="P3121">
            <v>999999999</v>
          </cell>
          <cell r="Q3121"/>
          <cell r="R3121"/>
          <cell r="S3121"/>
          <cell r="T3121"/>
          <cell r="U3121"/>
          <cell r="V3121"/>
          <cell r="W3121"/>
          <cell r="X3121"/>
          <cell r="Y3121"/>
          <cell r="Z3121"/>
          <cell r="AA3121"/>
          <cell r="AB3121"/>
          <cell r="AC3121"/>
          <cell r="AD3121"/>
        </row>
        <row r="3122">
          <cell r="P3122">
            <v>999999999</v>
          </cell>
          <cell r="Q3122"/>
          <cell r="R3122"/>
          <cell r="S3122"/>
          <cell r="T3122"/>
          <cell r="U3122"/>
          <cell r="V3122"/>
          <cell r="W3122"/>
          <cell r="X3122"/>
          <cell r="Y3122"/>
          <cell r="Z3122"/>
          <cell r="AA3122"/>
          <cell r="AB3122"/>
          <cell r="AC3122"/>
          <cell r="AD3122"/>
        </row>
        <row r="3123">
          <cell r="P3123">
            <v>999999999</v>
          </cell>
          <cell r="Q3123"/>
          <cell r="R3123"/>
          <cell r="S3123"/>
          <cell r="T3123"/>
          <cell r="U3123"/>
          <cell r="V3123"/>
          <cell r="W3123"/>
          <cell r="X3123"/>
          <cell r="Y3123"/>
          <cell r="Z3123"/>
          <cell r="AA3123"/>
          <cell r="AB3123"/>
          <cell r="AC3123"/>
          <cell r="AD3123"/>
        </row>
        <row r="3124">
          <cell r="P3124">
            <v>999999999</v>
          </cell>
          <cell r="Q3124"/>
          <cell r="R3124"/>
          <cell r="S3124"/>
          <cell r="T3124"/>
          <cell r="U3124"/>
          <cell r="V3124"/>
          <cell r="W3124"/>
          <cell r="X3124"/>
          <cell r="Y3124"/>
          <cell r="Z3124"/>
          <cell r="AA3124"/>
          <cell r="AB3124"/>
          <cell r="AC3124"/>
          <cell r="AD3124"/>
        </row>
        <row r="3125">
          <cell r="P3125">
            <v>999999999</v>
          </cell>
          <cell r="Q3125"/>
          <cell r="R3125"/>
          <cell r="S3125"/>
          <cell r="T3125"/>
          <cell r="U3125"/>
          <cell r="V3125"/>
          <cell r="W3125"/>
          <cell r="X3125"/>
          <cell r="Y3125"/>
          <cell r="Z3125"/>
          <cell r="AA3125"/>
          <cell r="AB3125"/>
          <cell r="AC3125"/>
          <cell r="AD3125"/>
        </row>
        <row r="3126">
          <cell r="P3126">
            <v>999999999</v>
          </cell>
          <cell r="Q3126"/>
          <cell r="R3126"/>
          <cell r="S3126"/>
          <cell r="T3126"/>
          <cell r="U3126"/>
          <cell r="V3126"/>
          <cell r="W3126"/>
          <cell r="X3126"/>
          <cell r="Y3126"/>
          <cell r="Z3126"/>
          <cell r="AA3126"/>
          <cell r="AB3126"/>
          <cell r="AC3126"/>
          <cell r="AD3126"/>
        </row>
        <row r="3127">
          <cell r="P3127">
            <v>999999999</v>
          </cell>
          <cell r="Q3127"/>
          <cell r="R3127"/>
          <cell r="S3127"/>
          <cell r="T3127"/>
          <cell r="U3127"/>
          <cell r="V3127"/>
          <cell r="W3127"/>
          <cell r="X3127"/>
          <cell r="Y3127"/>
          <cell r="Z3127"/>
          <cell r="AA3127"/>
          <cell r="AB3127"/>
          <cell r="AC3127"/>
          <cell r="AD3127"/>
        </row>
        <row r="3128">
          <cell r="P3128">
            <v>999999999</v>
          </cell>
          <cell r="Q3128"/>
          <cell r="R3128"/>
          <cell r="S3128"/>
          <cell r="T3128"/>
          <cell r="U3128"/>
          <cell r="V3128"/>
          <cell r="W3128"/>
          <cell r="X3128"/>
          <cell r="Y3128"/>
          <cell r="Z3128"/>
          <cell r="AA3128"/>
          <cell r="AB3128"/>
          <cell r="AC3128"/>
          <cell r="AD3128"/>
        </row>
        <row r="3129">
          <cell r="P3129">
            <v>999999999</v>
          </cell>
          <cell r="Q3129"/>
          <cell r="R3129"/>
          <cell r="S3129"/>
          <cell r="T3129"/>
          <cell r="U3129"/>
          <cell r="V3129"/>
          <cell r="W3129"/>
          <cell r="X3129"/>
          <cell r="Y3129"/>
          <cell r="Z3129"/>
          <cell r="AA3129"/>
          <cell r="AB3129"/>
          <cell r="AC3129"/>
          <cell r="AD3129"/>
        </row>
        <row r="3130">
          <cell r="P3130">
            <v>999999999</v>
          </cell>
          <cell r="Q3130"/>
          <cell r="R3130"/>
          <cell r="S3130"/>
          <cell r="T3130"/>
          <cell r="U3130"/>
          <cell r="V3130"/>
          <cell r="W3130"/>
          <cell r="X3130"/>
          <cell r="Y3130"/>
          <cell r="Z3130"/>
          <cell r="AA3130"/>
          <cell r="AB3130"/>
          <cell r="AC3130"/>
          <cell r="AD3130"/>
        </row>
        <row r="3131">
          <cell r="P3131">
            <v>999999999</v>
          </cell>
          <cell r="Q3131"/>
          <cell r="R3131"/>
          <cell r="S3131"/>
          <cell r="T3131"/>
          <cell r="U3131"/>
          <cell r="V3131"/>
          <cell r="W3131"/>
          <cell r="X3131"/>
          <cell r="Y3131"/>
          <cell r="Z3131"/>
          <cell r="AA3131"/>
          <cell r="AB3131"/>
          <cell r="AC3131"/>
          <cell r="AD3131"/>
        </row>
        <row r="3132">
          <cell r="P3132">
            <v>999999999</v>
          </cell>
          <cell r="Q3132"/>
          <cell r="R3132"/>
          <cell r="S3132"/>
          <cell r="T3132"/>
          <cell r="U3132"/>
          <cell r="V3132"/>
          <cell r="W3132"/>
          <cell r="X3132"/>
          <cell r="Y3132"/>
          <cell r="Z3132"/>
          <cell r="AA3132"/>
          <cell r="AB3132"/>
          <cell r="AC3132"/>
          <cell r="AD3132"/>
        </row>
        <row r="3133">
          <cell r="P3133">
            <v>999999999</v>
          </cell>
          <cell r="Q3133"/>
          <cell r="R3133"/>
          <cell r="S3133"/>
          <cell r="T3133"/>
          <cell r="U3133"/>
          <cell r="V3133"/>
          <cell r="W3133"/>
          <cell r="X3133"/>
          <cell r="Y3133"/>
          <cell r="Z3133"/>
          <cell r="AA3133"/>
          <cell r="AB3133"/>
          <cell r="AC3133"/>
          <cell r="AD3133"/>
        </row>
        <row r="3134">
          <cell r="P3134">
            <v>999999999</v>
          </cell>
          <cell r="Q3134"/>
          <cell r="R3134"/>
          <cell r="S3134"/>
          <cell r="T3134"/>
          <cell r="U3134"/>
          <cell r="V3134"/>
          <cell r="W3134"/>
          <cell r="X3134"/>
          <cell r="Y3134"/>
          <cell r="Z3134"/>
          <cell r="AA3134"/>
          <cell r="AB3134"/>
          <cell r="AC3134"/>
          <cell r="AD3134"/>
        </row>
        <row r="3135">
          <cell r="P3135">
            <v>999999999</v>
          </cell>
          <cell r="Q3135"/>
          <cell r="R3135"/>
          <cell r="S3135"/>
          <cell r="T3135"/>
          <cell r="U3135"/>
          <cell r="V3135"/>
          <cell r="W3135"/>
          <cell r="X3135"/>
          <cell r="Y3135"/>
          <cell r="Z3135"/>
          <cell r="AA3135"/>
          <cell r="AB3135"/>
          <cell r="AC3135"/>
          <cell r="AD3135"/>
        </row>
        <row r="3136">
          <cell r="P3136">
            <v>999999999</v>
          </cell>
          <cell r="Q3136"/>
          <cell r="R3136"/>
          <cell r="S3136"/>
          <cell r="T3136"/>
          <cell r="U3136"/>
          <cell r="V3136"/>
          <cell r="W3136"/>
          <cell r="X3136"/>
          <cell r="Y3136"/>
          <cell r="Z3136"/>
          <cell r="AA3136"/>
          <cell r="AB3136"/>
          <cell r="AC3136"/>
          <cell r="AD3136"/>
        </row>
        <row r="3137">
          <cell r="P3137">
            <v>999999999</v>
          </cell>
          <cell r="Q3137"/>
          <cell r="R3137"/>
          <cell r="S3137"/>
          <cell r="T3137"/>
          <cell r="U3137"/>
          <cell r="V3137"/>
          <cell r="W3137"/>
          <cell r="X3137"/>
          <cell r="Y3137"/>
          <cell r="Z3137"/>
          <cell r="AA3137"/>
          <cell r="AB3137"/>
          <cell r="AC3137"/>
          <cell r="AD3137"/>
        </row>
        <row r="3138">
          <cell r="P3138">
            <v>999999999</v>
          </cell>
          <cell r="Q3138"/>
          <cell r="R3138"/>
          <cell r="S3138"/>
          <cell r="T3138"/>
          <cell r="U3138"/>
          <cell r="V3138"/>
          <cell r="W3138"/>
          <cell r="X3138"/>
          <cell r="Y3138"/>
          <cell r="Z3138"/>
          <cell r="AA3138"/>
          <cell r="AB3138"/>
          <cell r="AC3138"/>
          <cell r="AD3138"/>
        </row>
        <row r="3139">
          <cell r="P3139">
            <v>999999999</v>
          </cell>
          <cell r="Q3139"/>
          <cell r="R3139"/>
          <cell r="S3139"/>
          <cell r="T3139"/>
          <cell r="U3139"/>
          <cell r="V3139"/>
          <cell r="W3139"/>
          <cell r="X3139"/>
          <cell r="Y3139"/>
          <cell r="Z3139"/>
          <cell r="AA3139"/>
          <cell r="AB3139"/>
          <cell r="AC3139"/>
          <cell r="AD3139"/>
        </row>
        <row r="3140">
          <cell r="P3140">
            <v>999999999</v>
          </cell>
          <cell r="Q3140"/>
          <cell r="R3140"/>
          <cell r="S3140"/>
          <cell r="T3140"/>
          <cell r="U3140"/>
          <cell r="V3140"/>
          <cell r="W3140"/>
          <cell r="X3140"/>
          <cell r="Y3140"/>
          <cell r="Z3140"/>
          <cell r="AA3140"/>
          <cell r="AB3140"/>
          <cell r="AC3140"/>
          <cell r="AD3140"/>
        </row>
        <row r="3141">
          <cell r="P3141">
            <v>999999999</v>
          </cell>
          <cell r="Q3141"/>
          <cell r="R3141"/>
          <cell r="S3141"/>
          <cell r="T3141"/>
          <cell r="U3141"/>
          <cell r="V3141"/>
          <cell r="W3141"/>
          <cell r="X3141"/>
          <cell r="Y3141"/>
          <cell r="Z3141"/>
          <cell r="AA3141"/>
          <cell r="AB3141"/>
          <cell r="AC3141"/>
          <cell r="AD3141"/>
        </row>
        <row r="3142">
          <cell r="P3142">
            <v>999999999</v>
          </cell>
          <cell r="Q3142"/>
          <cell r="R3142"/>
          <cell r="S3142"/>
          <cell r="T3142"/>
          <cell r="U3142"/>
          <cell r="V3142"/>
          <cell r="W3142"/>
          <cell r="X3142"/>
          <cell r="Y3142"/>
          <cell r="Z3142"/>
          <cell r="AA3142"/>
          <cell r="AB3142"/>
          <cell r="AC3142"/>
          <cell r="AD3142"/>
        </row>
        <row r="3143">
          <cell r="P3143">
            <v>999999999</v>
          </cell>
          <cell r="Q3143"/>
          <cell r="R3143"/>
          <cell r="S3143"/>
          <cell r="T3143"/>
          <cell r="U3143"/>
          <cell r="V3143"/>
          <cell r="W3143"/>
          <cell r="X3143"/>
          <cell r="Y3143"/>
          <cell r="Z3143"/>
          <cell r="AA3143"/>
          <cell r="AB3143"/>
          <cell r="AC3143"/>
          <cell r="AD3143"/>
        </row>
        <row r="3144">
          <cell r="P3144">
            <v>999999999</v>
          </cell>
          <cell r="Q3144"/>
          <cell r="R3144"/>
          <cell r="S3144"/>
          <cell r="T3144"/>
          <cell r="U3144"/>
          <cell r="V3144"/>
          <cell r="W3144"/>
          <cell r="X3144"/>
          <cell r="Y3144"/>
          <cell r="Z3144"/>
          <cell r="AA3144"/>
          <cell r="AB3144"/>
          <cell r="AC3144"/>
          <cell r="AD3144"/>
        </row>
        <row r="3145">
          <cell r="P3145">
            <v>999999999</v>
          </cell>
          <cell r="Q3145"/>
          <cell r="R3145"/>
          <cell r="S3145"/>
          <cell r="T3145"/>
          <cell r="U3145"/>
          <cell r="V3145"/>
          <cell r="W3145"/>
          <cell r="X3145"/>
          <cell r="Y3145"/>
          <cell r="Z3145"/>
          <cell r="AA3145"/>
          <cell r="AB3145"/>
          <cell r="AC3145"/>
          <cell r="AD3145"/>
        </row>
        <row r="3146">
          <cell r="P3146">
            <v>999999999</v>
          </cell>
          <cell r="Q3146"/>
          <cell r="R3146"/>
          <cell r="S3146"/>
          <cell r="T3146"/>
          <cell r="U3146"/>
          <cell r="V3146"/>
          <cell r="W3146"/>
          <cell r="X3146"/>
          <cell r="Y3146"/>
          <cell r="Z3146"/>
          <cell r="AA3146"/>
          <cell r="AB3146"/>
          <cell r="AC3146"/>
          <cell r="AD3146"/>
        </row>
        <row r="3147">
          <cell r="P3147">
            <v>999999999</v>
          </cell>
          <cell r="Q3147"/>
          <cell r="R3147"/>
          <cell r="S3147"/>
          <cell r="T3147"/>
          <cell r="U3147"/>
          <cell r="V3147"/>
          <cell r="W3147"/>
          <cell r="X3147"/>
          <cell r="Y3147"/>
          <cell r="Z3147"/>
          <cell r="AA3147"/>
          <cell r="AB3147"/>
          <cell r="AC3147"/>
          <cell r="AD3147"/>
        </row>
        <row r="3148">
          <cell r="P3148">
            <v>999999999</v>
          </cell>
          <cell r="Q3148"/>
          <cell r="R3148"/>
          <cell r="S3148"/>
          <cell r="T3148"/>
          <cell r="U3148"/>
          <cell r="V3148"/>
          <cell r="W3148"/>
          <cell r="X3148"/>
          <cell r="Y3148"/>
          <cell r="Z3148"/>
          <cell r="AA3148"/>
          <cell r="AB3148"/>
          <cell r="AC3148"/>
          <cell r="AD3148"/>
        </row>
        <row r="3149">
          <cell r="P3149">
            <v>999999999</v>
          </cell>
          <cell r="Q3149"/>
          <cell r="R3149"/>
          <cell r="S3149"/>
          <cell r="T3149"/>
          <cell r="U3149"/>
          <cell r="V3149"/>
          <cell r="W3149"/>
          <cell r="X3149"/>
          <cell r="Y3149"/>
          <cell r="Z3149"/>
          <cell r="AA3149"/>
          <cell r="AB3149"/>
          <cell r="AC3149"/>
          <cell r="AD3149"/>
        </row>
        <row r="3150">
          <cell r="P3150">
            <v>999999999</v>
          </cell>
          <cell r="Q3150"/>
          <cell r="R3150"/>
          <cell r="S3150"/>
          <cell r="T3150"/>
          <cell r="U3150"/>
          <cell r="V3150"/>
          <cell r="W3150"/>
          <cell r="X3150"/>
          <cell r="Y3150"/>
          <cell r="Z3150"/>
          <cell r="AA3150"/>
          <cell r="AB3150"/>
          <cell r="AC3150"/>
          <cell r="AD3150"/>
        </row>
        <row r="3151">
          <cell r="P3151">
            <v>999999999</v>
          </cell>
          <cell r="Q3151"/>
          <cell r="R3151"/>
          <cell r="S3151"/>
          <cell r="T3151"/>
          <cell r="U3151"/>
          <cell r="V3151"/>
          <cell r="W3151"/>
          <cell r="X3151"/>
          <cell r="Y3151"/>
          <cell r="Z3151"/>
          <cell r="AA3151"/>
          <cell r="AB3151"/>
          <cell r="AC3151"/>
          <cell r="AD3151"/>
        </row>
        <row r="3152">
          <cell r="P3152">
            <v>999999999</v>
          </cell>
          <cell r="Q3152"/>
          <cell r="R3152"/>
          <cell r="S3152"/>
          <cell r="T3152"/>
          <cell r="U3152"/>
          <cell r="V3152"/>
          <cell r="W3152"/>
          <cell r="X3152"/>
          <cell r="Y3152"/>
          <cell r="Z3152"/>
          <cell r="AA3152"/>
          <cell r="AB3152"/>
          <cell r="AC3152"/>
          <cell r="AD3152"/>
        </row>
        <row r="3153">
          <cell r="P3153">
            <v>999999999</v>
          </cell>
          <cell r="Q3153"/>
          <cell r="R3153"/>
          <cell r="S3153"/>
          <cell r="T3153"/>
          <cell r="U3153"/>
          <cell r="V3153"/>
          <cell r="W3153"/>
          <cell r="X3153"/>
          <cell r="Y3153"/>
          <cell r="Z3153"/>
          <cell r="AA3153"/>
          <cell r="AB3153"/>
          <cell r="AC3153"/>
          <cell r="AD3153"/>
        </row>
        <row r="3154">
          <cell r="P3154">
            <v>999999999</v>
          </cell>
          <cell r="Q3154"/>
          <cell r="R3154"/>
          <cell r="S3154"/>
          <cell r="T3154"/>
          <cell r="U3154"/>
          <cell r="V3154"/>
          <cell r="W3154"/>
          <cell r="X3154"/>
          <cell r="Y3154"/>
          <cell r="Z3154"/>
          <cell r="AA3154"/>
          <cell r="AB3154"/>
          <cell r="AC3154"/>
          <cell r="AD3154"/>
        </row>
        <row r="3155">
          <cell r="P3155">
            <v>999999999</v>
          </cell>
          <cell r="Q3155"/>
          <cell r="R3155"/>
          <cell r="S3155"/>
          <cell r="T3155"/>
          <cell r="U3155"/>
          <cell r="V3155"/>
          <cell r="W3155"/>
          <cell r="X3155"/>
          <cell r="Y3155"/>
          <cell r="Z3155"/>
          <cell r="AA3155"/>
          <cell r="AB3155"/>
          <cell r="AC3155"/>
          <cell r="AD3155"/>
        </row>
        <row r="3156">
          <cell r="P3156">
            <v>999999999</v>
          </cell>
          <cell r="Q3156"/>
          <cell r="R3156"/>
          <cell r="S3156"/>
          <cell r="T3156"/>
          <cell r="U3156"/>
          <cell r="V3156"/>
          <cell r="W3156"/>
          <cell r="X3156"/>
          <cell r="Y3156"/>
          <cell r="Z3156"/>
          <cell r="AA3156"/>
          <cell r="AB3156"/>
          <cell r="AC3156"/>
          <cell r="AD3156"/>
        </row>
        <row r="3157">
          <cell r="P3157">
            <v>999999999</v>
          </cell>
          <cell r="Q3157"/>
          <cell r="R3157"/>
          <cell r="S3157"/>
          <cell r="T3157"/>
          <cell r="U3157"/>
          <cell r="V3157"/>
          <cell r="W3157"/>
          <cell r="X3157"/>
          <cell r="Y3157"/>
          <cell r="Z3157"/>
          <cell r="AA3157"/>
          <cell r="AB3157"/>
          <cell r="AC3157"/>
          <cell r="AD3157"/>
        </row>
        <row r="3158">
          <cell r="P3158">
            <v>999999999</v>
          </cell>
          <cell r="Q3158"/>
          <cell r="R3158"/>
          <cell r="S3158"/>
          <cell r="T3158"/>
          <cell r="U3158"/>
          <cell r="V3158"/>
          <cell r="W3158"/>
          <cell r="X3158"/>
          <cell r="Y3158"/>
          <cell r="Z3158"/>
          <cell r="AA3158"/>
          <cell r="AB3158"/>
          <cell r="AC3158"/>
          <cell r="AD3158"/>
        </row>
        <row r="3159">
          <cell r="P3159">
            <v>999999999</v>
          </cell>
          <cell r="Q3159"/>
          <cell r="R3159"/>
          <cell r="S3159"/>
          <cell r="T3159"/>
          <cell r="U3159"/>
          <cell r="V3159"/>
          <cell r="W3159"/>
          <cell r="X3159"/>
          <cell r="Y3159"/>
          <cell r="Z3159"/>
          <cell r="AA3159"/>
          <cell r="AB3159"/>
          <cell r="AC3159"/>
          <cell r="AD3159"/>
        </row>
        <row r="3160">
          <cell r="P3160">
            <v>999999999</v>
          </cell>
          <cell r="Q3160"/>
          <cell r="R3160"/>
          <cell r="S3160"/>
          <cell r="T3160"/>
          <cell r="U3160"/>
          <cell r="V3160"/>
          <cell r="W3160"/>
          <cell r="X3160"/>
          <cell r="Y3160"/>
          <cell r="Z3160"/>
          <cell r="AA3160"/>
          <cell r="AB3160"/>
          <cell r="AC3160"/>
          <cell r="AD3160"/>
        </row>
        <row r="3161">
          <cell r="P3161">
            <v>999999999</v>
          </cell>
          <cell r="Q3161"/>
          <cell r="R3161"/>
          <cell r="S3161"/>
          <cell r="T3161"/>
          <cell r="U3161"/>
          <cell r="V3161"/>
          <cell r="W3161"/>
          <cell r="X3161"/>
          <cell r="Y3161"/>
          <cell r="Z3161"/>
          <cell r="AA3161"/>
          <cell r="AB3161"/>
          <cell r="AC3161"/>
          <cell r="AD3161"/>
        </row>
        <row r="3162">
          <cell r="P3162">
            <v>999999999</v>
          </cell>
          <cell r="Q3162"/>
          <cell r="R3162"/>
          <cell r="S3162"/>
          <cell r="T3162"/>
          <cell r="U3162"/>
          <cell r="V3162"/>
          <cell r="W3162"/>
          <cell r="X3162"/>
          <cell r="Y3162"/>
          <cell r="Z3162"/>
          <cell r="AA3162"/>
          <cell r="AB3162"/>
          <cell r="AC3162"/>
          <cell r="AD3162"/>
        </row>
        <row r="3163">
          <cell r="P3163">
            <v>999999999</v>
          </cell>
          <cell r="Q3163"/>
          <cell r="R3163"/>
          <cell r="S3163"/>
          <cell r="T3163"/>
          <cell r="U3163"/>
          <cell r="V3163"/>
          <cell r="W3163"/>
          <cell r="X3163"/>
          <cell r="Y3163"/>
          <cell r="Z3163"/>
          <cell r="AA3163"/>
          <cell r="AB3163"/>
          <cell r="AC3163"/>
          <cell r="AD3163"/>
        </row>
        <row r="3164">
          <cell r="P3164">
            <v>999999999</v>
          </cell>
          <cell r="Q3164"/>
          <cell r="R3164"/>
          <cell r="S3164"/>
          <cell r="T3164"/>
          <cell r="U3164"/>
          <cell r="V3164"/>
          <cell r="W3164"/>
          <cell r="X3164"/>
          <cell r="Y3164"/>
          <cell r="Z3164"/>
          <cell r="AA3164"/>
          <cell r="AB3164"/>
          <cell r="AC3164"/>
          <cell r="AD3164"/>
        </row>
        <row r="3165">
          <cell r="P3165">
            <v>999999999</v>
          </cell>
          <cell r="Q3165"/>
          <cell r="R3165"/>
          <cell r="S3165"/>
          <cell r="T3165"/>
          <cell r="U3165"/>
          <cell r="V3165"/>
          <cell r="W3165"/>
          <cell r="X3165"/>
          <cell r="Y3165"/>
          <cell r="Z3165"/>
          <cell r="AA3165"/>
          <cell r="AB3165"/>
          <cell r="AC3165"/>
          <cell r="AD3165"/>
        </row>
        <row r="3166">
          <cell r="P3166">
            <v>999999999</v>
          </cell>
          <cell r="Q3166"/>
          <cell r="R3166"/>
          <cell r="S3166"/>
          <cell r="T3166"/>
          <cell r="U3166"/>
          <cell r="V3166"/>
          <cell r="W3166"/>
          <cell r="X3166"/>
          <cell r="Y3166"/>
          <cell r="Z3166"/>
          <cell r="AA3166"/>
          <cell r="AB3166"/>
          <cell r="AC3166"/>
          <cell r="AD3166"/>
        </row>
        <row r="3167">
          <cell r="P3167">
            <v>999999999</v>
          </cell>
          <cell r="Q3167"/>
          <cell r="R3167"/>
          <cell r="S3167"/>
          <cell r="T3167"/>
          <cell r="U3167"/>
          <cell r="V3167"/>
          <cell r="W3167"/>
          <cell r="X3167"/>
          <cell r="Y3167"/>
          <cell r="Z3167"/>
          <cell r="AA3167"/>
          <cell r="AB3167"/>
          <cell r="AC3167"/>
          <cell r="AD3167"/>
        </row>
        <row r="3168">
          <cell r="P3168">
            <v>999999999</v>
          </cell>
          <cell r="Q3168"/>
          <cell r="R3168"/>
          <cell r="S3168"/>
          <cell r="T3168"/>
          <cell r="U3168"/>
          <cell r="V3168"/>
          <cell r="W3168"/>
          <cell r="X3168"/>
          <cell r="Y3168"/>
          <cell r="Z3168"/>
          <cell r="AA3168"/>
          <cell r="AB3168"/>
          <cell r="AC3168"/>
          <cell r="AD3168"/>
        </row>
        <row r="3169">
          <cell r="P3169">
            <v>999999999</v>
          </cell>
          <cell r="Q3169"/>
          <cell r="R3169"/>
          <cell r="S3169"/>
          <cell r="T3169"/>
          <cell r="U3169"/>
          <cell r="V3169"/>
          <cell r="W3169"/>
          <cell r="X3169"/>
          <cell r="Y3169"/>
          <cell r="Z3169"/>
          <cell r="AA3169"/>
          <cell r="AB3169"/>
          <cell r="AC3169"/>
          <cell r="AD3169"/>
        </row>
        <row r="3170">
          <cell r="P3170">
            <v>999999999</v>
          </cell>
          <cell r="Q3170"/>
          <cell r="R3170"/>
          <cell r="S3170"/>
          <cell r="T3170"/>
          <cell r="U3170"/>
          <cell r="V3170"/>
          <cell r="W3170"/>
          <cell r="X3170"/>
          <cell r="Y3170"/>
          <cell r="Z3170"/>
          <cell r="AA3170"/>
          <cell r="AB3170"/>
          <cell r="AC3170"/>
          <cell r="AD3170"/>
        </row>
        <row r="3171">
          <cell r="P3171">
            <v>999999999</v>
          </cell>
          <cell r="Q3171"/>
          <cell r="R3171"/>
          <cell r="S3171"/>
          <cell r="T3171"/>
          <cell r="U3171"/>
          <cell r="V3171"/>
          <cell r="W3171"/>
          <cell r="X3171"/>
          <cell r="Y3171"/>
          <cell r="Z3171"/>
          <cell r="AA3171"/>
          <cell r="AB3171"/>
          <cell r="AC3171"/>
          <cell r="AD3171"/>
        </row>
        <row r="3172">
          <cell r="P3172">
            <v>999999999</v>
          </cell>
          <cell r="Q3172"/>
          <cell r="R3172"/>
          <cell r="S3172"/>
          <cell r="T3172"/>
          <cell r="U3172"/>
          <cell r="V3172"/>
          <cell r="W3172"/>
          <cell r="X3172"/>
          <cell r="Y3172"/>
          <cell r="Z3172"/>
          <cell r="AA3172"/>
          <cell r="AB3172"/>
          <cell r="AC3172"/>
          <cell r="AD3172"/>
        </row>
        <row r="3173">
          <cell r="P3173">
            <v>999999999</v>
          </cell>
          <cell r="Q3173"/>
          <cell r="R3173"/>
          <cell r="S3173"/>
          <cell r="T3173"/>
          <cell r="U3173"/>
          <cell r="V3173"/>
          <cell r="W3173"/>
          <cell r="X3173"/>
          <cell r="Y3173"/>
          <cell r="Z3173"/>
          <cell r="AA3173"/>
          <cell r="AB3173"/>
          <cell r="AC3173"/>
          <cell r="AD3173"/>
        </row>
        <row r="3174">
          <cell r="P3174">
            <v>999999999</v>
          </cell>
          <cell r="Q3174"/>
          <cell r="R3174"/>
          <cell r="S3174"/>
          <cell r="T3174"/>
          <cell r="U3174"/>
          <cell r="V3174"/>
          <cell r="W3174"/>
          <cell r="X3174"/>
          <cell r="Y3174"/>
          <cell r="Z3174"/>
          <cell r="AA3174"/>
          <cell r="AB3174"/>
          <cell r="AC3174"/>
          <cell r="AD3174"/>
        </row>
        <row r="3175">
          <cell r="P3175">
            <v>999999999</v>
          </cell>
          <cell r="Q3175"/>
          <cell r="R3175"/>
          <cell r="S3175"/>
          <cell r="T3175"/>
          <cell r="U3175"/>
          <cell r="V3175"/>
          <cell r="W3175"/>
          <cell r="X3175"/>
          <cell r="Y3175"/>
          <cell r="Z3175"/>
          <cell r="AA3175"/>
          <cell r="AB3175"/>
          <cell r="AC3175"/>
          <cell r="AD3175"/>
        </row>
        <row r="3176">
          <cell r="P3176">
            <v>999999999</v>
          </cell>
          <cell r="Q3176"/>
          <cell r="R3176"/>
          <cell r="S3176"/>
          <cell r="T3176"/>
          <cell r="U3176"/>
          <cell r="V3176"/>
          <cell r="W3176"/>
          <cell r="X3176"/>
          <cell r="Y3176"/>
          <cell r="Z3176"/>
          <cell r="AA3176"/>
          <cell r="AB3176"/>
          <cell r="AC3176"/>
          <cell r="AD3176"/>
        </row>
        <row r="3177">
          <cell r="P3177">
            <v>999999999</v>
          </cell>
          <cell r="Q3177"/>
          <cell r="R3177"/>
          <cell r="S3177"/>
          <cell r="T3177"/>
          <cell r="U3177"/>
          <cell r="V3177"/>
          <cell r="W3177"/>
          <cell r="X3177"/>
          <cell r="Y3177"/>
          <cell r="Z3177"/>
          <cell r="AA3177"/>
          <cell r="AB3177"/>
          <cell r="AC3177"/>
          <cell r="AD3177"/>
        </row>
        <row r="3178">
          <cell r="P3178">
            <v>999999999</v>
          </cell>
          <cell r="Q3178"/>
          <cell r="R3178"/>
          <cell r="S3178"/>
          <cell r="T3178"/>
          <cell r="U3178"/>
          <cell r="V3178"/>
          <cell r="W3178"/>
          <cell r="X3178"/>
          <cell r="Y3178"/>
          <cell r="Z3178"/>
          <cell r="AA3178"/>
          <cell r="AB3178"/>
          <cell r="AC3178"/>
          <cell r="AD3178"/>
        </row>
        <row r="3179">
          <cell r="P3179">
            <v>999999999</v>
          </cell>
          <cell r="Q3179"/>
          <cell r="R3179"/>
          <cell r="S3179"/>
          <cell r="T3179"/>
          <cell r="U3179"/>
          <cell r="V3179"/>
          <cell r="W3179"/>
          <cell r="X3179"/>
          <cell r="Y3179"/>
          <cell r="Z3179"/>
          <cell r="AA3179"/>
          <cell r="AB3179"/>
          <cell r="AC3179"/>
          <cell r="AD3179"/>
        </row>
        <row r="3180">
          <cell r="P3180">
            <v>999999999</v>
          </cell>
          <cell r="Q3180"/>
          <cell r="R3180"/>
          <cell r="S3180"/>
          <cell r="T3180"/>
          <cell r="U3180"/>
          <cell r="V3180"/>
          <cell r="W3180"/>
          <cell r="X3180"/>
          <cell r="Y3180"/>
          <cell r="Z3180"/>
          <cell r="AA3180"/>
          <cell r="AB3180"/>
          <cell r="AC3180"/>
          <cell r="AD3180"/>
        </row>
        <row r="3181">
          <cell r="P3181">
            <v>999999999</v>
          </cell>
          <cell r="Q3181"/>
          <cell r="R3181"/>
          <cell r="S3181"/>
          <cell r="T3181"/>
          <cell r="U3181"/>
          <cell r="V3181"/>
          <cell r="W3181"/>
          <cell r="X3181"/>
          <cell r="Y3181"/>
          <cell r="Z3181"/>
          <cell r="AA3181"/>
          <cell r="AB3181"/>
          <cell r="AC3181"/>
          <cell r="AD3181"/>
        </row>
        <row r="3182">
          <cell r="P3182">
            <v>999999999</v>
          </cell>
          <cell r="Q3182"/>
          <cell r="R3182"/>
          <cell r="S3182"/>
          <cell r="T3182"/>
          <cell r="U3182"/>
          <cell r="V3182"/>
          <cell r="W3182"/>
          <cell r="X3182"/>
          <cell r="Y3182"/>
          <cell r="Z3182"/>
          <cell r="AA3182"/>
          <cell r="AB3182"/>
          <cell r="AC3182"/>
          <cell r="AD3182"/>
        </row>
        <row r="3183">
          <cell r="P3183">
            <v>999999999</v>
          </cell>
          <cell r="Q3183"/>
          <cell r="R3183"/>
          <cell r="S3183"/>
          <cell r="T3183"/>
          <cell r="U3183"/>
          <cell r="V3183"/>
          <cell r="W3183"/>
          <cell r="X3183"/>
          <cell r="Y3183"/>
          <cell r="Z3183"/>
          <cell r="AA3183"/>
          <cell r="AB3183"/>
          <cell r="AC3183"/>
          <cell r="AD3183"/>
        </row>
        <row r="3184">
          <cell r="P3184">
            <v>999999999</v>
          </cell>
          <cell r="Q3184"/>
          <cell r="R3184"/>
          <cell r="S3184"/>
          <cell r="T3184"/>
          <cell r="U3184"/>
          <cell r="V3184"/>
          <cell r="W3184"/>
          <cell r="X3184"/>
          <cell r="Y3184"/>
          <cell r="Z3184"/>
          <cell r="AA3184"/>
          <cell r="AB3184"/>
          <cell r="AC3184"/>
          <cell r="AD3184"/>
        </row>
        <row r="3185">
          <cell r="P3185">
            <v>999999999</v>
          </cell>
          <cell r="Q3185"/>
          <cell r="R3185"/>
          <cell r="S3185"/>
          <cell r="T3185"/>
          <cell r="U3185"/>
          <cell r="V3185"/>
          <cell r="W3185"/>
          <cell r="X3185"/>
          <cell r="Y3185"/>
          <cell r="Z3185"/>
          <cell r="AA3185"/>
          <cell r="AB3185"/>
          <cell r="AC3185"/>
          <cell r="AD3185"/>
        </row>
        <row r="3186">
          <cell r="P3186">
            <v>999999999</v>
          </cell>
          <cell r="Q3186"/>
          <cell r="R3186"/>
          <cell r="S3186"/>
          <cell r="T3186"/>
          <cell r="U3186"/>
          <cell r="V3186"/>
          <cell r="W3186"/>
          <cell r="X3186"/>
          <cell r="Y3186"/>
          <cell r="Z3186"/>
          <cell r="AA3186"/>
          <cell r="AB3186"/>
          <cell r="AC3186"/>
          <cell r="AD3186"/>
        </row>
        <row r="3187">
          <cell r="P3187">
            <v>999999999</v>
          </cell>
          <cell r="Q3187"/>
          <cell r="R3187"/>
          <cell r="S3187"/>
          <cell r="T3187"/>
          <cell r="U3187"/>
          <cell r="V3187"/>
          <cell r="W3187"/>
          <cell r="X3187"/>
          <cell r="Y3187"/>
          <cell r="Z3187"/>
          <cell r="AA3187"/>
          <cell r="AB3187"/>
          <cell r="AC3187"/>
          <cell r="AD3187"/>
        </row>
        <row r="3188">
          <cell r="P3188">
            <v>999999999</v>
          </cell>
          <cell r="Q3188"/>
          <cell r="R3188"/>
          <cell r="S3188"/>
          <cell r="T3188"/>
          <cell r="U3188"/>
          <cell r="V3188"/>
          <cell r="W3188"/>
          <cell r="X3188"/>
          <cell r="Y3188"/>
          <cell r="Z3188"/>
          <cell r="AA3188"/>
          <cell r="AB3188"/>
          <cell r="AC3188"/>
          <cell r="AD3188"/>
        </row>
        <row r="3189">
          <cell r="P3189">
            <v>999999999</v>
          </cell>
          <cell r="Q3189"/>
          <cell r="R3189"/>
          <cell r="S3189"/>
          <cell r="T3189"/>
          <cell r="U3189"/>
          <cell r="V3189"/>
          <cell r="W3189"/>
          <cell r="X3189"/>
          <cell r="Y3189"/>
          <cell r="Z3189"/>
          <cell r="AA3189"/>
          <cell r="AB3189"/>
          <cell r="AC3189"/>
          <cell r="AD3189"/>
        </row>
        <row r="3190">
          <cell r="P3190">
            <v>999999999</v>
          </cell>
          <cell r="Q3190"/>
          <cell r="R3190"/>
          <cell r="S3190"/>
          <cell r="T3190"/>
          <cell r="U3190"/>
          <cell r="V3190"/>
          <cell r="W3190"/>
          <cell r="X3190"/>
          <cell r="Y3190"/>
          <cell r="Z3190"/>
          <cell r="AA3190"/>
          <cell r="AB3190"/>
          <cell r="AC3190"/>
          <cell r="AD3190"/>
        </row>
        <row r="3191">
          <cell r="P3191">
            <v>999999999</v>
          </cell>
          <cell r="Q3191"/>
          <cell r="R3191"/>
          <cell r="S3191"/>
          <cell r="T3191"/>
          <cell r="U3191"/>
          <cell r="V3191"/>
          <cell r="W3191"/>
          <cell r="X3191"/>
          <cell r="Y3191"/>
          <cell r="Z3191"/>
          <cell r="AA3191"/>
          <cell r="AB3191"/>
          <cell r="AC3191"/>
          <cell r="AD3191"/>
        </row>
        <row r="3192">
          <cell r="P3192">
            <v>999999999</v>
          </cell>
          <cell r="Q3192"/>
          <cell r="R3192"/>
          <cell r="S3192"/>
          <cell r="T3192"/>
          <cell r="U3192"/>
          <cell r="V3192"/>
          <cell r="W3192"/>
          <cell r="X3192"/>
          <cell r="Y3192"/>
          <cell r="Z3192"/>
          <cell r="AA3192"/>
          <cell r="AB3192"/>
          <cell r="AC3192"/>
          <cell r="AD3192"/>
        </row>
        <row r="3193">
          <cell r="P3193">
            <v>999999999</v>
          </cell>
          <cell r="Q3193"/>
          <cell r="R3193"/>
          <cell r="S3193"/>
          <cell r="T3193"/>
          <cell r="U3193"/>
          <cell r="V3193"/>
          <cell r="W3193"/>
          <cell r="X3193"/>
          <cell r="Y3193"/>
          <cell r="Z3193"/>
          <cell r="AA3193"/>
          <cell r="AB3193"/>
          <cell r="AC3193"/>
          <cell r="AD3193"/>
        </row>
        <row r="3194">
          <cell r="P3194">
            <v>999999999</v>
          </cell>
          <cell r="Q3194"/>
          <cell r="R3194"/>
          <cell r="S3194"/>
          <cell r="T3194"/>
          <cell r="U3194"/>
          <cell r="V3194"/>
          <cell r="W3194"/>
          <cell r="X3194"/>
          <cell r="Y3194"/>
          <cell r="Z3194"/>
          <cell r="AA3194"/>
          <cell r="AB3194"/>
          <cell r="AC3194"/>
          <cell r="AD3194"/>
        </row>
        <row r="3195">
          <cell r="P3195">
            <v>999999999</v>
          </cell>
          <cell r="Q3195"/>
          <cell r="R3195"/>
          <cell r="S3195"/>
          <cell r="T3195"/>
          <cell r="U3195"/>
          <cell r="V3195"/>
          <cell r="W3195"/>
          <cell r="X3195"/>
          <cell r="Y3195"/>
          <cell r="Z3195"/>
          <cell r="AA3195"/>
          <cell r="AB3195"/>
          <cell r="AC3195"/>
          <cell r="AD3195"/>
        </row>
        <row r="3196">
          <cell r="P3196">
            <v>999999999</v>
          </cell>
          <cell r="Q3196"/>
          <cell r="R3196"/>
          <cell r="S3196"/>
          <cell r="T3196"/>
          <cell r="U3196"/>
          <cell r="V3196"/>
          <cell r="W3196"/>
          <cell r="X3196"/>
          <cell r="Y3196"/>
          <cell r="Z3196"/>
          <cell r="AA3196"/>
          <cell r="AB3196"/>
          <cell r="AC3196"/>
          <cell r="AD3196"/>
        </row>
        <row r="3197">
          <cell r="P3197">
            <v>999999999</v>
          </cell>
          <cell r="Q3197"/>
          <cell r="R3197"/>
          <cell r="S3197"/>
          <cell r="T3197"/>
          <cell r="U3197"/>
          <cell r="V3197"/>
          <cell r="W3197"/>
          <cell r="X3197"/>
          <cell r="Y3197"/>
          <cell r="Z3197"/>
          <cell r="AA3197"/>
          <cell r="AB3197"/>
          <cell r="AC3197"/>
          <cell r="AD3197"/>
        </row>
        <row r="3198">
          <cell r="P3198">
            <v>999999999</v>
          </cell>
          <cell r="Q3198"/>
          <cell r="R3198"/>
          <cell r="S3198"/>
          <cell r="T3198"/>
          <cell r="U3198"/>
          <cell r="V3198"/>
          <cell r="W3198"/>
          <cell r="X3198"/>
          <cell r="Y3198"/>
          <cell r="Z3198"/>
          <cell r="AA3198"/>
          <cell r="AB3198"/>
          <cell r="AC3198"/>
          <cell r="AD3198"/>
        </row>
        <row r="3199">
          <cell r="P3199">
            <v>999999999</v>
          </cell>
          <cell r="Q3199"/>
          <cell r="R3199"/>
          <cell r="S3199"/>
          <cell r="T3199"/>
          <cell r="U3199"/>
          <cell r="V3199"/>
          <cell r="W3199"/>
          <cell r="X3199"/>
          <cell r="Y3199"/>
          <cell r="Z3199"/>
          <cell r="AA3199"/>
          <cell r="AB3199"/>
          <cell r="AC3199"/>
          <cell r="AD3199"/>
        </row>
        <row r="3200">
          <cell r="P3200">
            <v>999999999</v>
          </cell>
          <cell r="Q3200"/>
          <cell r="R3200"/>
          <cell r="S3200"/>
          <cell r="T3200"/>
          <cell r="U3200"/>
          <cell r="V3200"/>
          <cell r="W3200"/>
          <cell r="X3200"/>
          <cell r="Y3200"/>
          <cell r="Z3200"/>
          <cell r="AA3200"/>
          <cell r="AB3200"/>
          <cell r="AC3200"/>
          <cell r="AD3200"/>
        </row>
        <row r="3201">
          <cell r="P3201">
            <v>999999999</v>
          </cell>
          <cell r="Q3201"/>
          <cell r="R3201"/>
          <cell r="S3201"/>
          <cell r="T3201"/>
          <cell r="U3201"/>
          <cell r="V3201"/>
          <cell r="W3201"/>
          <cell r="X3201"/>
          <cell r="Y3201"/>
          <cell r="Z3201"/>
          <cell r="AA3201"/>
          <cell r="AB3201"/>
          <cell r="AC3201"/>
          <cell r="AD3201"/>
        </row>
        <row r="3202">
          <cell r="P3202">
            <v>999999999</v>
          </cell>
          <cell r="Q3202"/>
          <cell r="R3202"/>
          <cell r="S3202"/>
          <cell r="T3202"/>
          <cell r="U3202"/>
          <cell r="V3202"/>
          <cell r="W3202"/>
          <cell r="X3202"/>
          <cell r="Y3202"/>
          <cell r="Z3202"/>
          <cell r="AA3202"/>
          <cell r="AB3202"/>
          <cell r="AC3202"/>
          <cell r="AD3202"/>
        </row>
        <row r="3203">
          <cell r="P3203">
            <v>999999999</v>
          </cell>
          <cell r="Q3203"/>
          <cell r="R3203"/>
          <cell r="S3203"/>
          <cell r="T3203"/>
          <cell r="U3203"/>
          <cell r="V3203"/>
          <cell r="W3203"/>
          <cell r="X3203"/>
          <cell r="Y3203"/>
          <cell r="Z3203"/>
          <cell r="AA3203"/>
          <cell r="AB3203"/>
          <cell r="AC3203"/>
          <cell r="AD3203"/>
        </row>
        <row r="3204">
          <cell r="P3204">
            <v>999999999</v>
          </cell>
          <cell r="Q3204"/>
          <cell r="R3204"/>
          <cell r="S3204"/>
          <cell r="T3204"/>
          <cell r="U3204"/>
          <cell r="V3204"/>
          <cell r="W3204"/>
          <cell r="X3204"/>
          <cell r="Y3204"/>
          <cell r="Z3204"/>
          <cell r="AA3204"/>
          <cell r="AB3204"/>
          <cell r="AC3204"/>
          <cell r="AD3204"/>
        </row>
        <row r="3205">
          <cell r="P3205">
            <v>999999999</v>
          </cell>
          <cell r="Q3205"/>
          <cell r="R3205"/>
          <cell r="S3205"/>
          <cell r="T3205"/>
          <cell r="U3205"/>
          <cell r="V3205"/>
          <cell r="W3205"/>
          <cell r="X3205"/>
          <cell r="Y3205"/>
          <cell r="Z3205"/>
          <cell r="AA3205"/>
          <cell r="AB3205"/>
          <cell r="AC3205"/>
          <cell r="AD3205"/>
        </row>
        <row r="3206">
          <cell r="P3206">
            <v>999999999</v>
          </cell>
          <cell r="Q3206"/>
          <cell r="R3206"/>
          <cell r="S3206"/>
          <cell r="T3206"/>
          <cell r="U3206"/>
          <cell r="V3206"/>
          <cell r="W3206"/>
          <cell r="X3206"/>
          <cell r="Y3206"/>
          <cell r="Z3206"/>
          <cell r="AA3206"/>
          <cell r="AB3206"/>
          <cell r="AC3206"/>
          <cell r="AD3206"/>
        </row>
        <row r="3207">
          <cell r="P3207">
            <v>999999999</v>
          </cell>
          <cell r="Q3207"/>
          <cell r="R3207"/>
          <cell r="S3207"/>
          <cell r="T3207"/>
          <cell r="U3207"/>
          <cell r="V3207"/>
          <cell r="W3207"/>
          <cell r="X3207"/>
          <cell r="Y3207"/>
          <cell r="Z3207"/>
          <cell r="AA3207"/>
          <cell r="AB3207"/>
          <cell r="AC3207"/>
          <cell r="AD3207"/>
        </row>
        <row r="3208">
          <cell r="P3208">
            <v>999999999</v>
          </cell>
          <cell r="Q3208"/>
          <cell r="R3208"/>
          <cell r="S3208"/>
          <cell r="T3208"/>
          <cell r="U3208"/>
          <cell r="V3208"/>
          <cell r="W3208"/>
          <cell r="X3208"/>
          <cell r="Y3208"/>
          <cell r="Z3208"/>
          <cell r="AA3208"/>
          <cell r="AB3208"/>
          <cell r="AC3208"/>
          <cell r="AD3208"/>
        </row>
        <row r="3209">
          <cell r="P3209">
            <v>999999999</v>
          </cell>
          <cell r="Q3209"/>
          <cell r="R3209"/>
          <cell r="S3209"/>
          <cell r="T3209"/>
          <cell r="U3209"/>
          <cell r="V3209"/>
          <cell r="W3209"/>
          <cell r="X3209"/>
          <cell r="Y3209"/>
          <cell r="Z3209"/>
          <cell r="AA3209"/>
          <cell r="AB3209"/>
          <cell r="AC3209"/>
          <cell r="AD3209"/>
        </row>
        <row r="3210">
          <cell r="P3210">
            <v>999999999</v>
          </cell>
          <cell r="Q3210"/>
          <cell r="R3210"/>
          <cell r="S3210"/>
          <cell r="T3210"/>
          <cell r="U3210"/>
          <cell r="V3210"/>
          <cell r="W3210"/>
          <cell r="X3210"/>
          <cell r="Y3210"/>
          <cell r="Z3210"/>
          <cell r="AA3210"/>
          <cell r="AB3210"/>
          <cell r="AC3210"/>
          <cell r="AD3210"/>
        </row>
        <row r="3211">
          <cell r="P3211">
            <v>999999999</v>
          </cell>
          <cell r="Q3211"/>
          <cell r="R3211"/>
          <cell r="S3211"/>
          <cell r="T3211"/>
          <cell r="U3211"/>
          <cell r="V3211"/>
          <cell r="W3211"/>
          <cell r="X3211"/>
          <cell r="Y3211"/>
          <cell r="Z3211"/>
          <cell r="AA3211"/>
          <cell r="AB3211"/>
          <cell r="AC3211"/>
          <cell r="AD3211"/>
        </row>
        <row r="3212">
          <cell r="P3212">
            <v>999999999</v>
          </cell>
          <cell r="Q3212"/>
          <cell r="R3212"/>
          <cell r="S3212"/>
          <cell r="T3212"/>
          <cell r="U3212"/>
          <cell r="V3212"/>
          <cell r="W3212"/>
          <cell r="X3212"/>
          <cell r="Y3212"/>
          <cell r="Z3212"/>
          <cell r="AA3212"/>
          <cell r="AB3212"/>
          <cell r="AC3212"/>
          <cell r="AD3212"/>
        </row>
        <row r="3213">
          <cell r="P3213">
            <v>999999999</v>
          </cell>
          <cell r="Q3213"/>
          <cell r="R3213"/>
          <cell r="S3213"/>
          <cell r="T3213"/>
          <cell r="U3213"/>
          <cell r="V3213"/>
          <cell r="W3213"/>
          <cell r="X3213"/>
          <cell r="Y3213"/>
          <cell r="Z3213"/>
          <cell r="AA3213"/>
          <cell r="AB3213"/>
          <cell r="AC3213"/>
          <cell r="AD3213"/>
        </row>
        <row r="3214">
          <cell r="P3214">
            <v>999999999</v>
          </cell>
          <cell r="Q3214"/>
          <cell r="R3214"/>
          <cell r="S3214"/>
          <cell r="T3214"/>
          <cell r="U3214"/>
          <cell r="V3214"/>
          <cell r="W3214"/>
          <cell r="X3214"/>
          <cell r="Y3214"/>
          <cell r="Z3214"/>
          <cell r="AA3214"/>
          <cell r="AB3214"/>
          <cell r="AC3214"/>
          <cell r="AD3214"/>
        </row>
        <row r="3215">
          <cell r="P3215">
            <v>999999999</v>
          </cell>
          <cell r="Q3215"/>
          <cell r="R3215"/>
          <cell r="S3215"/>
          <cell r="T3215"/>
          <cell r="U3215"/>
          <cell r="V3215"/>
          <cell r="W3215"/>
          <cell r="X3215"/>
          <cell r="Y3215"/>
          <cell r="Z3215"/>
          <cell r="AA3215"/>
          <cell r="AB3215"/>
          <cell r="AC3215"/>
          <cell r="AD3215"/>
        </row>
        <row r="3216">
          <cell r="P3216">
            <v>999999999</v>
          </cell>
          <cell r="Q3216"/>
          <cell r="R3216"/>
          <cell r="S3216"/>
          <cell r="T3216"/>
          <cell r="U3216"/>
          <cell r="V3216"/>
          <cell r="W3216"/>
          <cell r="X3216"/>
          <cell r="Y3216"/>
          <cell r="Z3216"/>
          <cell r="AA3216"/>
          <cell r="AB3216"/>
          <cell r="AC3216"/>
          <cell r="AD3216"/>
        </row>
        <row r="3217">
          <cell r="P3217">
            <v>999999999</v>
          </cell>
          <cell r="Q3217"/>
          <cell r="R3217"/>
          <cell r="S3217"/>
          <cell r="T3217"/>
          <cell r="U3217"/>
          <cell r="V3217"/>
          <cell r="W3217"/>
          <cell r="X3217"/>
          <cell r="Y3217"/>
          <cell r="Z3217"/>
          <cell r="AA3217"/>
          <cell r="AB3217"/>
          <cell r="AC3217"/>
          <cell r="AD3217"/>
        </row>
        <row r="3218">
          <cell r="P3218">
            <v>999999999</v>
          </cell>
          <cell r="Q3218"/>
          <cell r="R3218"/>
          <cell r="S3218"/>
          <cell r="T3218"/>
          <cell r="U3218"/>
          <cell r="V3218"/>
          <cell r="W3218"/>
          <cell r="X3218"/>
          <cell r="Y3218"/>
          <cell r="Z3218"/>
          <cell r="AA3218"/>
          <cell r="AB3218"/>
          <cell r="AC3218"/>
          <cell r="AD3218"/>
        </row>
        <row r="3219">
          <cell r="P3219">
            <v>999999999</v>
          </cell>
          <cell r="Q3219"/>
          <cell r="R3219"/>
          <cell r="S3219"/>
          <cell r="T3219"/>
          <cell r="U3219"/>
          <cell r="V3219"/>
          <cell r="W3219"/>
          <cell r="X3219"/>
          <cell r="Y3219"/>
          <cell r="Z3219"/>
          <cell r="AA3219"/>
          <cell r="AB3219"/>
          <cell r="AC3219"/>
          <cell r="AD3219"/>
        </row>
        <row r="3220">
          <cell r="P3220">
            <v>999999999</v>
          </cell>
          <cell r="Q3220"/>
          <cell r="R3220"/>
          <cell r="S3220"/>
          <cell r="T3220"/>
          <cell r="U3220"/>
          <cell r="V3220"/>
          <cell r="W3220"/>
          <cell r="X3220"/>
          <cell r="Y3220"/>
          <cell r="Z3220"/>
          <cell r="AA3220"/>
          <cell r="AB3220"/>
          <cell r="AC3220"/>
          <cell r="AD3220"/>
        </row>
        <row r="3221">
          <cell r="P3221">
            <v>999999999</v>
          </cell>
          <cell r="Q3221"/>
          <cell r="R3221"/>
          <cell r="S3221"/>
          <cell r="T3221"/>
          <cell r="U3221"/>
          <cell r="V3221"/>
          <cell r="W3221"/>
          <cell r="X3221"/>
          <cell r="Y3221"/>
          <cell r="Z3221"/>
          <cell r="AA3221"/>
          <cell r="AB3221"/>
          <cell r="AC3221"/>
          <cell r="AD3221"/>
        </row>
        <row r="3222">
          <cell r="P3222">
            <v>999999999</v>
          </cell>
          <cell r="Q3222"/>
          <cell r="R3222"/>
          <cell r="S3222"/>
          <cell r="T3222"/>
          <cell r="U3222"/>
          <cell r="V3222"/>
          <cell r="W3222"/>
          <cell r="X3222"/>
          <cell r="Y3222"/>
          <cell r="Z3222"/>
          <cell r="AA3222"/>
          <cell r="AB3222"/>
          <cell r="AC3222"/>
          <cell r="AD3222"/>
        </row>
        <row r="3223">
          <cell r="P3223">
            <v>999999999</v>
          </cell>
          <cell r="Q3223"/>
          <cell r="R3223"/>
          <cell r="S3223"/>
          <cell r="T3223"/>
          <cell r="U3223"/>
          <cell r="V3223"/>
          <cell r="W3223"/>
          <cell r="X3223"/>
          <cell r="Y3223"/>
          <cell r="Z3223"/>
          <cell r="AA3223"/>
          <cell r="AB3223"/>
          <cell r="AC3223"/>
          <cell r="AD3223"/>
        </row>
        <row r="3224">
          <cell r="P3224">
            <v>999999999</v>
          </cell>
          <cell r="Q3224"/>
          <cell r="R3224"/>
          <cell r="S3224"/>
          <cell r="T3224"/>
          <cell r="U3224"/>
          <cell r="V3224"/>
          <cell r="W3224"/>
          <cell r="X3224"/>
          <cell r="Y3224"/>
          <cell r="Z3224"/>
          <cell r="AA3224"/>
          <cell r="AB3224"/>
          <cell r="AC3224"/>
          <cell r="AD3224"/>
        </row>
        <row r="3225">
          <cell r="P3225">
            <v>999999999</v>
          </cell>
          <cell r="Q3225"/>
          <cell r="R3225"/>
          <cell r="S3225"/>
          <cell r="T3225"/>
          <cell r="U3225"/>
          <cell r="V3225"/>
          <cell r="W3225"/>
          <cell r="X3225"/>
          <cell r="Y3225"/>
          <cell r="Z3225"/>
          <cell r="AA3225"/>
          <cell r="AB3225"/>
          <cell r="AC3225"/>
          <cell r="AD3225"/>
        </row>
        <row r="3226">
          <cell r="P3226">
            <v>999999999</v>
          </cell>
          <cell r="Q3226"/>
          <cell r="R3226"/>
          <cell r="S3226"/>
          <cell r="T3226"/>
          <cell r="U3226"/>
          <cell r="V3226"/>
          <cell r="W3226"/>
          <cell r="X3226"/>
          <cell r="Y3226"/>
          <cell r="Z3226"/>
          <cell r="AA3226"/>
          <cell r="AB3226"/>
          <cell r="AC3226"/>
          <cell r="AD3226"/>
        </row>
        <row r="3227">
          <cell r="P3227">
            <v>999999999</v>
          </cell>
          <cell r="Q3227"/>
          <cell r="R3227"/>
          <cell r="S3227"/>
          <cell r="T3227"/>
          <cell r="U3227"/>
          <cell r="V3227"/>
          <cell r="W3227"/>
          <cell r="X3227"/>
          <cell r="Y3227"/>
          <cell r="Z3227"/>
          <cell r="AA3227"/>
          <cell r="AB3227"/>
          <cell r="AC3227"/>
          <cell r="AD3227"/>
        </row>
        <row r="3228">
          <cell r="P3228">
            <v>999999999</v>
          </cell>
          <cell r="Q3228"/>
          <cell r="R3228"/>
          <cell r="S3228"/>
          <cell r="T3228"/>
          <cell r="U3228"/>
          <cell r="V3228"/>
          <cell r="W3228"/>
          <cell r="X3228"/>
          <cell r="Y3228"/>
          <cell r="Z3228"/>
          <cell r="AA3228"/>
          <cell r="AB3228"/>
          <cell r="AC3228"/>
          <cell r="AD3228"/>
        </row>
        <row r="3229">
          <cell r="P3229">
            <v>999999999</v>
          </cell>
          <cell r="Q3229"/>
          <cell r="R3229"/>
          <cell r="S3229"/>
          <cell r="T3229"/>
          <cell r="U3229"/>
          <cell r="V3229"/>
          <cell r="W3229"/>
          <cell r="X3229"/>
          <cell r="Y3229"/>
          <cell r="Z3229"/>
          <cell r="AA3229"/>
          <cell r="AB3229"/>
          <cell r="AC3229"/>
          <cell r="AD3229"/>
        </row>
        <row r="3230">
          <cell r="P3230">
            <v>999999999</v>
          </cell>
          <cell r="Q3230"/>
          <cell r="R3230"/>
          <cell r="S3230"/>
          <cell r="T3230"/>
          <cell r="U3230"/>
          <cell r="V3230"/>
          <cell r="W3230"/>
          <cell r="X3230"/>
          <cell r="Y3230"/>
          <cell r="Z3230"/>
          <cell r="AA3230"/>
          <cell r="AB3230"/>
          <cell r="AC3230"/>
          <cell r="AD3230"/>
        </row>
        <row r="3231">
          <cell r="P3231">
            <v>999999999</v>
          </cell>
          <cell r="Q3231"/>
          <cell r="R3231"/>
          <cell r="S3231"/>
          <cell r="T3231"/>
          <cell r="U3231"/>
          <cell r="V3231"/>
          <cell r="W3231"/>
          <cell r="X3231"/>
          <cell r="Y3231"/>
          <cell r="Z3231"/>
          <cell r="AA3231"/>
          <cell r="AB3231"/>
          <cell r="AC3231"/>
          <cell r="AD3231"/>
        </row>
        <row r="3232">
          <cell r="P3232">
            <v>999999999</v>
          </cell>
          <cell r="Q3232"/>
          <cell r="R3232"/>
          <cell r="S3232"/>
          <cell r="T3232"/>
          <cell r="U3232"/>
          <cell r="V3232"/>
          <cell r="W3232"/>
          <cell r="X3232"/>
          <cell r="Y3232"/>
          <cell r="Z3232"/>
          <cell r="AA3232"/>
          <cell r="AB3232"/>
          <cell r="AC3232"/>
          <cell r="AD3232"/>
        </row>
        <row r="3233">
          <cell r="P3233">
            <v>999999999</v>
          </cell>
          <cell r="Q3233"/>
          <cell r="R3233"/>
          <cell r="S3233"/>
          <cell r="T3233"/>
          <cell r="U3233"/>
          <cell r="V3233"/>
          <cell r="W3233"/>
          <cell r="X3233"/>
          <cell r="Y3233"/>
          <cell r="Z3233"/>
          <cell r="AA3233"/>
          <cell r="AB3233"/>
          <cell r="AC3233"/>
          <cell r="AD3233"/>
        </row>
        <row r="3234">
          <cell r="P3234">
            <v>999999999</v>
          </cell>
          <cell r="Q3234"/>
          <cell r="R3234"/>
          <cell r="S3234"/>
          <cell r="T3234"/>
          <cell r="U3234"/>
          <cell r="V3234"/>
          <cell r="W3234"/>
          <cell r="X3234"/>
          <cell r="Y3234"/>
          <cell r="Z3234"/>
          <cell r="AA3234"/>
          <cell r="AB3234"/>
          <cell r="AC3234"/>
          <cell r="AD3234"/>
        </row>
        <row r="3235">
          <cell r="P3235">
            <v>999999999</v>
          </cell>
          <cell r="Q3235"/>
          <cell r="R3235"/>
          <cell r="S3235"/>
          <cell r="T3235"/>
          <cell r="U3235"/>
          <cell r="V3235"/>
          <cell r="W3235"/>
          <cell r="X3235"/>
          <cell r="Y3235"/>
          <cell r="Z3235"/>
          <cell r="AA3235"/>
          <cell r="AB3235"/>
          <cell r="AC3235"/>
          <cell r="AD3235"/>
        </row>
        <row r="3236">
          <cell r="P3236">
            <v>999999999</v>
          </cell>
          <cell r="Q3236"/>
          <cell r="R3236"/>
          <cell r="S3236"/>
          <cell r="T3236"/>
          <cell r="U3236"/>
          <cell r="V3236"/>
          <cell r="W3236"/>
          <cell r="X3236"/>
          <cell r="Y3236"/>
          <cell r="Z3236"/>
          <cell r="AA3236"/>
          <cell r="AB3236"/>
          <cell r="AC3236"/>
          <cell r="AD3236"/>
        </row>
        <row r="3237">
          <cell r="P3237">
            <v>999999999</v>
          </cell>
          <cell r="Q3237"/>
          <cell r="R3237"/>
          <cell r="S3237"/>
          <cell r="T3237"/>
          <cell r="U3237"/>
          <cell r="V3237"/>
          <cell r="W3237"/>
          <cell r="X3237"/>
          <cell r="Y3237"/>
          <cell r="Z3237"/>
          <cell r="AA3237"/>
          <cell r="AB3237"/>
          <cell r="AC3237"/>
          <cell r="AD3237"/>
        </row>
        <row r="3238">
          <cell r="P3238">
            <v>999999999</v>
          </cell>
          <cell r="Q3238"/>
          <cell r="R3238"/>
          <cell r="S3238"/>
          <cell r="T3238"/>
          <cell r="U3238"/>
          <cell r="V3238"/>
          <cell r="W3238"/>
          <cell r="X3238"/>
          <cell r="Y3238"/>
          <cell r="Z3238"/>
          <cell r="AA3238"/>
          <cell r="AB3238"/>
          <cell r="AC3238"/>
          <cell r="AD3238"/>
        </row>
        <row r="3239">
          <cell r="P3239">
            <v>999999999</v>
          </cell>
          <cell r="Q3239"/>
          <cell r="R3239"/>
          <cell r="S3239"/>
          <cell r="T3239"/>
          <cell r="U3239"/>
          <cell r="V3239"/>
          <cell r="W3239"/>
          <cell r="X3239"/>
          <cell r="Y3239"/>
          <cell r="Z3239"/>
          <cell r="AA3239"/>
          <cell r="AB3239"/>
          <cell r="AC3239"/>
          <cell r="AD3239"/>
        </row>
        <row r="3240">
          <cell r="P3240">
            <v>999999999</v>
          </cell>
          <cell r="Q3240"/>
          <cell r="R3240"/>
          <cell r="S3240"/>
          <cell r="T3240"/>
          <cell r="U3240"/>
          <cell r="V3240"/>
          <cell r="W3240"/>
          <cell r="X3240"/>
          <cell r="Y3240"/>
          <cell r="Z3240"/>
          <cell r="AA3240"/>
          <cell r="AB3240"/>
          <cell r="AC3240"/>
          <cell r="AD3240"/>
        </row>
        <row r="3241">
          <cell r="P3241">
            <v>999999999</v>
          </cell>
          <cell r="Q3241"/>
          <cell r="R3241"/>
          <cell r="S3241"/>
          <cell r="T3241"/>
          <cell r="U3241"/>
          <cell r="V3241"/>
          <cell r="W3241"/>
          <cell r="X3241"/>
          <cell r="Y3241"/>
          <cell r="Z3241"/>
          <cell r="AA3241"/>
          <cell r="AB3241"/>
          <cell r="AC3241"/>
          <cell r="AD3241"/>
        </row>
        <row r="3242">
          <cell r="P3242">
            <v>999999999</v>
          </cell>
          <cell r="Q3242"/>
          <cell r="R3242"/>
          <cell r="S3242"/>
          <cell r="T3242"/>
          <cell r="U3242"/>
          <cell r="V3242"/>
          <cell r="W3242"/>
          <cell r="X3242"/>
          <cell r="Y3242"/>
          <cell r="Z3242"/>
          <cell r="AA3242"/>
          <cell r="AB3242"/>
          <cell r="AC3242"/>
          <cell r="AD3242"/>
        </row>
        <row r="3243">
          <cell r="P3243">
            <v>999999999</v>
          </cell>
          <cell r="Q3243"/>
          <cell r="R3243"/>
          <cell r="S3243"/>
          <cell r="T3243"/>
          <cell r="U3243"/>
          <cell r="V3243"/>
          <cell r="W3243"/>
          <cell r="X3243"/>
          <cell r="Y3243"/>
          <cell r="Z3243"/>
          <cell r="AA3243"/>
          <cell r="AB3243"/>
          <cell r="AC3243"/>
          <cell r="AD3243"/>
        </row>
        <row r="3244">
          <cell r="P3244">
            <v>999999999</v>
          </cell>
          <cell r="Q3244"/>
          <cell r="R3244"/>
          <cell r="S3244"/>
          <cell r="T3244"/>
          <cell r="U3244"/>
          <cell r="V3244"/>
          <cell r="W3244"/>
          <cell r="X3244"/>
          <cell r="Y3244"/>
          <cell r="Z3244"/>
          <cell r="AA3244"/>
          <cell r="AB3244"/>
          <cell r="AC3244"/>
          <cell r="AD3244"/>
        </row>
        <row r="3245">
          <cell r="P3245">
            <v>999999999</v>
          </cell>
          <cell r="Q3245"/>
          <cell r="R3245"/>
          <cell r="S3245"/>
          <cell r="T3245"/>
          <cell r="U3245"/>
          <cell r="V3245"/>
          <cell r="W3245"/>
          <cell r="X3245"/>
          <cell r="Y3245"/>
          <cell r="Z3245"/>
          <cell r="AA3245"/>
          <cell r="AB3245"/>
          <cell r="AC3245"/>
          <cell r="AD3245"/>
        </row>
        <row r="3246">
          <cell r="P3246">
            <v>999999999</v>
          </cell>
          <cell r="Q3246"/>
          <cell r="R3246"/>
          <cell r="S3246"/>
          <cell r="T3246"/>
          <cell r="U3246"/>
          <cell r="V3246"/>
          <cell r="W3246"/>
          <cell r="X3246"/>
          <cell r="Y3246"/>
          <cell r="Z3246"/>
          <cell r="AA3246"/>
          <cell r="AB3246"/>
          <cell r="AC3246"/>
          <cell r="AD3246"/>
        </row>
        <row r="3247">
          <cell r="P3247">
            <v>999999999</v>
          </cell>
          <cell r="Q3247"/>
          <cell r="R3247"/>
          <cell r="S3247"/>
          <cell r="T3247"/>
          <cell r="U3247"/>
          <cell r="V3247"/>
          <cell r="W3247"/>
          <cell r="X3247"/>
          <cell r="Y3247"/>
          <cell r="Z3247"/>
          <cell r="AA3247"/>
          <cell r="AB3247"/>
          <cell r="AC3247"/>
          <cell r="AD3247"/>
        </row>
        <row r="3248">
          <cell r="P3248">
            <v>999999999</v>
          </cell>
          <cell r="Q3248"/>
          <cell r="R3248"/>
          <cell r="S3248"/>
          <cell r="T3248"/>
          <cell r="U3248"/>
          <cell r="V3248"/>
          <cell r="W3248"/>
          <cell r="X3248"/>
          <cell r="Y3248"/>
          <cell r="Z3248"/>
          <cell r="AA3248"/>
          <cell r="AB3248"/>
          <cell r="AC3248"/>
          <cell r="AD3248"/>
        </row>
        <row r="3249">
          <cell r="P3249">
            <v>999999999</v>
          </cell>
          <cell r="Q3249"/>
          <cell r="R3249"/>
          <cell r="S3249"/>
          <cell r="T3249"/>
          <cell r="U3249"/>
          <cell r="V3249"/>
          <cell r="W3249"/>
          <cell r="X3249"/>
          <cell r="Y3249"/>
          <cell r="Z3249"/>
          <cell r="AA3249"/>
          <cell r="AB3249"/>
          <cell r="AC3249"/>
          <cell r="AD3249"/>
        </row>
        <row r="3250">
          <cell r="P3250">
            <v>999999999</v>
          </cell>
          <cell r="Q3250"/>
          <cell r="R3250"/>
          <cell r="S3250"/>
          <cell r="T3250"/>
          <cell r="U3250"/>
          <cell r="V3250"/>
          <cell r="W3250"/>
          <cell r="X3250"/>
          <cell r="Y3250"/>
          <cell r="Z3250"/>
          <cell r="AA3250"/>
          <cell r="AB3250"/>
          <cell r="AC3250"/>
          <cell r="AD3250"/>
        </row>
        <row r="3251">
          <cell r="P3251">
            <v>999999999</v>
          </cell>
          <cell r="Q3251"/>
          <cell r="R3251"/>
          <cell r="S3251"/>
          <cell r="T3251"/>
          <cell r="U3251"/>
          <cell r="V3251"/>
          <cell r="W3251"/>
          <cell r="X3251"/>
          <cell r="Y3251"/>
          <cell r="Z3251"/>
          <cell r="AA3251"/>
          <cell r="AB3251"/>
          <cell r="AC3251"/>
          <cell r="AD3251"/>
        </row>
        <row r="3252">
          <cell r="P3252">
            <v>999999999</v>
          </cell>
          <cell r="Q3252"/>
          <cell r="R3252"/>
          <cell r="S3252"/>
          <cell r="T3252"/>
          <cell r="U3252"/>
          <cell r="V3252"/>
          <cell r="W3252"/>
          <cell r="X3252"/>
          <cell r="Y3252"/>
          <cell r="Z3252"/>
          <cell r="AA3252"/>
          <cell r="AB3252"/>
          <cell r="AC3252"/>
          <cell r="AD3252"/>
        </row>
        <row r="3253">
          <cell r="P3253">
            <v>999999999</v>
          </cell>
          <cell r="Q3253"/>
          <cell r="R3253"/>
          <cell r="S3253"/>
          <cell r="T3253"/>
          <cell r="U3253"/>
          <cell r="V3253"/>
          <cell r="W3253"/>
          <cell r="X3253"/>
          <cell r="Y3253"/>
          <cell r="Z3253"/>
          <cell r="AA3253"/>
          <cell r="AB3253"/>
          <cell r="AC3253"/>
          <cell r="AD3253"/>
        </row>
        <row r="3254">
          <cell r="P3254">
            <v>999999999</v>
          </cell>
          <cell r="Q3254"/>
          <cell r="R3254"/>
          <cell r="S3254"/>
          <cell r="T3254"/>
          <cell r="U3254"/>
          <cell r="V3254"/>
          <cell r="W3254"/>
          <cell r="X3254"/>
          <cell r="Y3254"/>
          <cell r="Z3254"/>
          <cell r="AA3254"/>
          <cell r="AB3254"/>
          <cell r="AC3254"/>
          <cell r="AD3254"/>
        </row>
        <row r="3255">
          <cell r="P3255">
            <v>999999999</v>
          </cell>
          <cell r="Q3255"/>
          <cell r="R3255"/>
          <cell r="S3255"/>
          <cell r="T3255"/>
          <cell r="U3255"/>
          <cell r="V3255"/>
          <cell r="W3255"/>
          <cell r="X3255"/>
          <cell r="Y3255"/>
          <cell r="Z3255"/>
          <cell r="AA3255"/>
          <cell r="AB3255"/>
          <cell r="AC3255"/>
          <cell r="AD3255"/>
        </row>
        <row r="3256">
          <cell r="P3256">
            <v>999999999</v>
          </cell>
          <cell r="Q3256"/>
          <cell r="R3256"/>
          <cell r="S3256"/>
          <cell r="T3256"/>
          <cell r="U3256"/>
          <cell r="V3256"/>
          <cell r="W3256"/>
          <cell r="X3256"/>
          <cell r="Y3256"/>
          <cell r="Z3256"/>
          <cell r="AA3256"/>
          <cell r="AB3256"/>
          <cell r="AC3256"/>
          <cell r="AD3256"/>
        </row>
        <row r="3257">
          <cell r="P3257">
            <v>999999999</v>
          </cell>
          <cell r="Q3257"/>
          <cell r="R3257"/>
          <cell r="S3257"/>
          <cell r="T3257"/>
          <cell r="U3257"/>
          <cell r="V3257"/>
          <cell r="W3257"/>
          <cell r="X3257"/>
          <cell r="Y3257"/>
          <cell r="Z3257"/>
          <cell r="AA3257"/>
          <cell r="AB3257"/>
          <cell r="AC3257"/>
          <cell r="AD3257"/>
        </row>
        <row r="3258">
          <cell r="P3258">
            <v>999999999</v>
          </cell>
          <cell r="Q3258"/>
          <cell r="R3258"/>
          <cell r="S3258"/>
          <cell r="T3258"/>
          <cell r="U3258"/>
          <cell r="V3258"/>
          <cell r="W3258"/>
          <cell r="X3258"/>
          <cell r="Y3258"/>
          <cell r="Z3258"/>
          <cell r="AA3258"/>
          <cell r="AB3258"/>
          <cell r="AC3258"/>
          <cell r="AD3258"/>
        </row>
        <row r="3259">
          <cell r="P3259">
            <v>999999999</v>
          </cell>
          <cell r="Q3259"/>
          <cell r="R3259"/>
          <cell r="S3259"/>
          <cell r="T3259"/>
          <cell r="U3259"/>
          <cell r="V3259"/>
          <cell r="W3259"/>
          <cell r="X3259"/>
          <cell r="Y3259"/>
          <cell r="Z3259"/>
          <cell r="AA3259"/>
          <cell r="AB3259"/>
          <cell r="AC3259"/>
          <cell r="AD3259"/>
        </row>
        <row r="3260">
          <cell r="P3260">
            <v>999999999</v>
          </cell>
          <cell r="Q3260"/>
          <cell r="R3260"/>
          <cell r="S3260"/>
          <cell r="T3260"/>
          <cell r="U3260"/>
          <cell r="V3260"/>
          <cell r="W3260"/>
          <cell r="X3260"/>
          <cell r="Y3260"/>
          <cell r="Z3260"/>
          <cell r="AA3260"/>
          <cell r="AB3260"/>
          <cell r="AC3260"/>
          <cell r="AD3260"/>
        </row>
        <row r="3261">
          <cell r="P3261">
            <v>999999999</v>
          </cell>
          <cell r="Q3261"/>
          <cell r="R3261"/>
          <cell r="S3261"/>
          <cell r="T3261"/>
          <cell r="U3261"/>
          <cell r="V3261"/>
          <cell r="W3261"/>
          <cell r="X3261"/>
          <cell r="Y3261"/>
          <cell r="Z3261"/>
          <cell r="AA3261"/>
          <cell r="AB3261"/>
          <cell r="AC3261"/>
          <cell r="AD3261"/>
        </row>
        <row r="3262">
          <cell r="P3262">
            <v>999999999</v>
          </cell>
          <cell r="Q3262"/>
          <cell r="R3262"/>
          <cell r="S3262"/>
          <cell r="T3262"/>
          <cell r="U3262"/>
          <cell r="V3262"/>
          <cell r="W3262"/>
          <cell r="X3262"/>
          <cell r="Y3262"/>
          <cell r="Z3262"/>
          <cell r="AA3262"/>
          <cell r="AB3262"/>
          <cell r="AC3262"/>
          <cell r="AD3262"/>
        </row>
        <row r="3263">
          <cell r="P3263">
            <v>999999999</v>
          </cell>
          <cell r="Q3263"/>
          <cell r="R3263"/>
          <cell r="S3263"/>
          <cell r="T3263"/>
          <cell r="U3263"/>
          <cell r="V3263"/>
          <cell r="W3263"/>
          <cell r="X3263"/>
          <cell r="Y3263"/>
          <cell r="Z3263"/>
          <cell r="AA3263"/>
          <cell r="AB3263"/>
          <cell r="AC3263"/>
          <cell r="AD3263"/>
        </row>
        <row r="3264">
          <cell r="P3264">
            <v>999999999</v>
          </cell>
          <cell r="Q3264"/>
          <cell r="R3264"/>
          <cell r="S3264"/>
          <cell r="T3264"/>
          <cell r="U3264"/>
          <cell r="V3264"/>
          <cell r="W3264"/>
          <cell r="X3264"/>
          <cell r="Y3264"/>
          <cell r="Z3264"/>
          <cell r="AA3264"/>
          <cell r="AB3264"/>
          <cell r="AC3264"/>
          <cell r="AD3264"/>
        </row>
        <row r="3265">
          <cell r="P3265">
            <v>999999999</v>
          </cell>
          <cell r="Q3265"/>
          <cell r="R3265"/>
          <cell r="S3265"/>
          <cell r="T3265"/>
          <cell r="U3265"/>
          <cell r="V3265"/>
          <cell r="W3265"/>
          <cell r="X3265"/>
          <cell r="Y3265"/>
          <cell r="Z3265"/>
          <cell r="AA3265"/>
          <cell r="AB3265"/>
          <cell r="AC3265"/>
          <cell r="AD3265"/>
        </row>
        <row r="3266">
          <cell r="P3266">
            <v>999999999</v>
          </cell>
          <cell r="Q3266"/>
          <cell r="R3266"/>
          <cell r="S3266"/>
          <cell r="T3266"/>
          <cell r="U3266"/>
          <cell r="V3266"/>
          <cell r="W3266"/>
          <cell r="X3266"/>
          <cell r="Y3266"/>
          <cell r="Z3266"/>
          <cell r="AA3266"/>
          <cell r="AB3266"/>
          <cell r="AC3266"/>
          <cell r="AD3266"/>
        </row>
        <row r="3267">
          <cell r="P3267">
            <v>999999999</v>
          </cell>
          <cell r="Q3267"/>
          <cell r="R3267"/>
          <cell r="S3267"/>
          <cell r="T3267"/>
          <cell r="U3267"/>
          <cell r="V3267"/>
          <cell r="W3267"/>
          <cell r="X3267"/>
          <cell r="Y3267"/>
          <cell r="Z3267"/>
          <cell r="AA3267"/>
          <cell r="AB3267"/>
          <cell r="AC3267"/>
          <cell r="AD3267"/>
        </row>
        <row r="3268">
          <cell r="P3268">
            <v>999999999</v>
          </cell>
          <cell r="Q3268"/>
          <cell r="R3268"/>
          <cell r="S3268"/>
          <cell r="T3268"/>
          <cell r="U3268"/>
          <cell r="V3268"/>
          <cell r="W3268"/>
          <cell r="X3268"/>
          <cell r="Y3268"/>
          <cell r="Z3268"/>
          <cell r="AA3268"/>
          <cell r="AB3268"/>
          <cell r="AC3268"/>
          <cell r="AD3268"/>
        </row>
        <row r="3269">
          <cell r="P3269">
            <v>999999999</v>
          </cell>
          <cell r="Q3269"/>
          <cell r="R3269"/>
          <cell r="S3269"/>
          <cell r="T3269"/>
          <cell r="U3269"/>
          <cell r="V3269"/>
          <cell r="W3269"/>
          <cell r="X3269"/>
          <cell r="Y3269"/>
          <cell r="Z3269"/>
          <cell r="AA3269"/>
          <cell r="AB3269"/>
          <cell r="AC3269"/>
          <cell r="AD3269"/>
        </row>
        <row r="3270">
          <cell r="P3270">
            <v>999999999</v>
          </cell>
          <cell r="Q3270"/>
          <cell r="R3270"/>
          <cell r="S3270"/>
          <cell r="T3270"/>
          <cell r="U3270"/>
          <cell r="V3270"/>
          <cell r="W3270"/>
          <cell r="X3270"/>
          <cell r="Y3270"/>
          <cell r="Z3270"/>
          <cell r="AA3270"/>
          <cell r="AB3270"/>
          <cell r="AC3270"/>
          <cell r="AD3270"/>
        </row>
        <row r="3271">
          <cell r="P3271">
            <v>999999999</v>
          </cell>
          <cell r="Q3271"/>
          <cell r="R3271"/>
          <cell r="S3271"/>
          <cell r="T3271"/>
          <cell r="U3271"/>
          <cell r="V3271"/>
          <cell r="W3271"/>
          <cell r="X3271"/>
          <cell r="Y3271"/>
          <cell r="Z3271"/>
          <cell r="AA3271"/>
          <cell r="AB3271"/>
          <cell r="AC3271"/>
          <cell r="AD3271"/>
        </row>
        <row r="3272">
          <cell r="P3272">
            <v>999999999</v>
          </cell>
          <cell r="Q3272"/>
          <cell r="R3272"/>
          <cell r="S3272"/>
          <cell r="T3272"/>
          <cell r="U3272"/>
          <cell r="V3272"/>
          <cell r="W3272"/>
          <cell r="X3272"/>
          <cell r="Y3272"/>
          <cell r="Z3272"/>
          <cell r="AA3272"/>
          <cell r="AB3272"/>
          <cell r="AC3272"/>
          <cell r="AD3272"/>
        </row>
        <row r="3273">
          <cell r="P3273">
            <v>999999999</v>
          </cell>
          <cell r="Q3273"/>
          <cell r="R3273"/>
          <cell r="S3273"/>
          <cell r="T3273"/>
          <cell r="U3273"/>
          <cell r="V3273"/>
          <cell r="W3273"/>
          <cell r="X3273"/>
          <cell r="Y3273"/>
          <cell r="Z3273"/>
          <cell r="AA3273"/>
          <cell r="AB3273"/>
          <cell r="AC3273"/>
          <cell r="AD3273"/>
        </row>
        <row r="3274">
          <cell r="P3274">
            <v>999999999</v>
          </cell>
          <cell r="Q3274"/>
          <cell r="R3274"/>
          <cell r="S3274"/>
          <cell r="T3274"/>
          <cell r="U3274"/>
          <cell r="V3274"/>
          <cell r="W3274"/>
          <cell r="X3274"/>
          <cell r="Y3274"/>
          <cell r="Z3274"/>
          <cell r="AA3274"/>
          <cell r="AB3274"/>
          <cell r="AC3274"/>
          <cell r="AD3274"/>
        </row>
        <row r="3275">
          <cell r="P3275">
            <v>999999999</v>
          </cell>
          <cell r="Q3275"/>
          <cell r="R3275"/>
          <cell r="S3275"/>
          <cell r="T3275"/>
          <cell r="U3275"/>
          <cell r="V3275"/>
          <cell r="W3275"/>
          <cell r="X3275"/>
          <cell r="Y3275"/>
          <cell r="Z3275"/>
          <cell r="AA3275"/>
          <cell r="AB3275"/>
          <cell r="AC3275"/>
          <cell r="AD3275"/>
        </row>
        <row r="3276">
          <cell r="P3276">
            <v>999999999</v>
          </cell>
          <cell r="Q3276"/>
          <cell r="R3276"/>
          <cell r="S3276"/>
          <cell r="T3276"/>
          <cell r="U3276"/>
          <cell r="V3276"/>
          <cell r="W3276"/>
          <cell r="X3276"/>
          <cell r="Y3276"/>
          <cell r="Z3276"/>
          <cell r="AA3276"/>
          <cell r="AB3276"/>
          <cell r="AC3276"/>
          <cell r="AD3276"/>
        </row>
        <row r="3277">
          <cell r="P3277">
            <v>999999999</v>
          </cell>
          <cell r="Q3277"/>
          <cell r="R3277"/>
          <cell r="S3277"/>
          <cell r="T3277"/>
          <cell r="U3277"/>
          <cell r="V3277"/>
          <cell r="W3277"/>
          <cell r="X3277"/>
          <cell r="Y3277"/>
          <cell r="Z3277"/>
          <cell r="AA3277"/>
          <cell r="AB3277"/>
          <cell r="AC3277"/>
          <cell r="AD3277"/>
        </row>
        <row r="3278">
          <cell r="P3278">
            <v>999999999</v>
          </cell>
          <cell r="Q3278"/>
          <cell r="R3278"/>
          <cell r="S3278"/>
          <cell r="T3278"/>
          <cell r="U3278"/>
          <cell r="V3278"/>
          <cell r="W3278"/>
          <cell r="X3278"/>
          <cell r="Y3278"/>
          <cell r="Z3278"/>
          <cell r="AA3278"/>
          <cell r="AB3278"/>
          <cell r="AC3278"/>
          <cell r="AD3278"/>
        </row>
        <row r="3279">
          <cell r="P3279">
            <v>999999999</v>
          </cell>
          <cell r="Q3279"/>
          <cell r="R3279"/>
          <cell r="S3279"/>
          <cell r="T3279"/>
          <cell r="U3279"/>
          <cell r="V3279"/>
          <cell r="W3279"/>
          <cell r="X3279"/>
          <cell r="Y3279"/>
          <cell r="Z3279"/>
          <cell r="AA3279"/>
          <cell r="AB3279"/>
          <cell r="AC3279"/>
          <cell r="AD3279"/>
        </row>
        <row r="3280">
          <cell r="P3280">
            <v>999999999</v>
          </cell>
          <cell r="Q3280"/>
          <cell r="R3280"/>
          <cell r="S3280"/>
          <cell r="T3280"/>
          <cell r="U3280"/>
          <cell r="V3280"/>
          <cell r="W3280"/>
          <cell r="X3280"/>
          <cell r="Y3280"/>
          <cell r="Z3280"/>
          <cell r="AA3280"/>
          <cell r="AB3280"/>
          <cell r="AC3280"/>
          <cell r="AD3280"/>
        </row>
        <row r="3281">
          <cell r="P3281">
            <v>999999999</v>
          </cell>
          <cell r="Q3281"/>
          <cell r="R3281"/>
          <cell r="S3281"/>
          <cell r="T3281"/>
          <cell r="U3281"/>
          <cell r="V3281"/>
          <cell r="W3281"/>
          <cell r="X3281"/>
          <cell r="Y3281"/>
          <cell r="Z3281"/>
          <cell r="AA3281"/>
          <cell r="AB3281"/>
          <cell r="AC3281"/>
          <cell r="AD3281"/>
        </row>
        <row r="3282">
          <cell r="P3282">
            <v>999999999</v>
          </cell>
          <cell r="Q3282"/>
          <cell r="R3282"/>
          <cell r="S3282"/>
          <cell r="T3282"/>
          <cell r="U3282"/>
          <cell r="V3282"/>
          <cell r="W3282"/>
          <cell r="X3282"/>
          <cell r="Y3282"/>
          <cell r="Z3282"/>
          <cell r="AA3282"/>
          <cell r="AB3282"/>
          <cell r="AC3282"/>
          <cell r="AD3282"/>
        </row>
        <row r="3283">
          <cell r="P3283">
            <v>999999999</v>
          </cell>
          <cell r="Q3283"/>
          <cell r="R3283"/>
          <cell r="S3283"/>
          <cell r="T3283"/>
          <cell r="U3283"/>
          <cell r="V3283"/>
          <cell r="W3283"/>
          <cell r="X3283"/>
          <cell r="Y3283"/>
          <cell r="Z3283"/>
          <cell r="AA3283"/>
          <cell r="AB3283"/>
          <cell r="AC3283"/>
          <cell r="AD3283"/>
        </row>
        <row r="3284">
          <cell r="P3284">
            <v>999999999</v>
          </cell>
          <cell r="Q3284"/>
          <cell r="R3284"/>
          <cell r="S3284"/>
          <cell r="T3284"/>
          <cell r="U3284"/>
          <cell r="V3284"/>
          <cell r="W3284"/>
          <cell r="X3284"/>
          <cell r="Y3284"/>
          <cell r="Z3284"/>
          <cell r="AA3284"/>
          <cell r="AB3284"/>
          <cell r="AC3284"/>
          <cell r="AD3284"/>
        </row>
        <row r="3285">
          <cell r="P3285">
            <v>999999999</v>
          </cell>
          <cell r="Q3285"/>
          <cell r="R3285"/>
          <cell r="S3285"/>
          <cell r="T3285"/>
          <cell r="U3285"/>
          <cell r="V3285"/>
          <cell r="W3285"/>
          <cell r="X3285"/>
          <cell r="Y3285"/>
          <cell r="Z3285"/>
          <cell r="AA3285"/>
          <cell r="AB3285"/>
          <cell r="AC3285"/>
          <cell r="AD3285"/>
        </row>
        <row r="3286">
          <cell r="P3286">
            <v>999999999</v>
          </cell>
          <cell r="Q3286"/>
          <cell r="R3286"/>
          <cell r="S3286"/>
          <cell r="T3286"/>
          <cell r="U3286"/>
          <cell r="V3286"/>
          <cell r="W3286"/>
          <cell r="X3286"/>
          <cell r="Y3286"/>
          <cell r="Z3286"/>
          <cell r="AA3286"/>
          <cell r="AB3286"/>
          <cell r="AC3286"/>
          <cell r="AD3286"/>
        </row>
        <row r="3287">
          <cell r="P3287">
            <v>999999999</v>
          </cell>
          <cell r="Q3287"/>
          <cell r="R3287"/>
          <cell r="S3287"/>
          <cell r="T3287"/>
          <cell r="U3287"/>
          <cell r="V3287"/>
          <cell r="W3287"/>
          <cell r="X3287"/>
          <cell r="Y3287"/>
          <cell r="Z3287"/>
          <cell r="AA3287"/>
          <cell r="AB3287"/>
          <cell r="AC3287"/>
          <cell r="AD3287"/>
        </row>
        <row r="3288">
          <cell r="P3288">
            <v>999999999</v>
          </cell>
          <cell r="Q3288"/>
          <cell r="R3288"/>
          <cell r="S3288"/>
          <cell r="T3288"/>
          <cell r="U3288"/>
          <cell r="V3288"/>
          <cell r="W3288"/>
          <cell r="X3288"/>
          <cell r="Y3288"/>
          <cell r="Z3288"/>
          <cell r="AA3288"/>
          <cell r="AB3288"/>
          <cell r="AC3288"/>
          <cell r="AD3288"/>
        </row>
        <row r="3289">
          <cell r="P3289">
            <v>999999999</v>
          </cell>
          <cell r="Q3289"/>
          <cell r="R3289"/>
          <cell r="S3289"/>
          <cell r="T3289"/>
          <cell r="U3289"/>
          <cell r="V3289"/>
          <cell r="W3289"/>
          <cell r="X3289"/>
          <cell r="Y3289"/>
          <cell r="Z3289"/>
          <cell r="AA3289"/>
          <cell r="AB3289"/>
          <cell r="AC3289"/>
          <cell r="AD3289"/>
        </row>
        <row r="3290">
          <cell r="P3290">
            <v>999999999</v>
          </cell>
          <cell r="Q3290"/>
          <cell r="R3290"/>
          <cell r="S3290"/>
          <cell r="T3290"/>
          <cell r="U3290"/>
          <cell r="V3290"/>
          <cell r="W3290"/>
          <cell r="X3290"/>
          <cell r="Y3290"/>
          <cell r="Z3290"/>
          <cell r="AA3290"/>
          <cell r="AB3290"/>
          <cell r="AC3290"/>
          <cell r="AD3290"/>
        </row>
        <row r="3291">
          <cell r="P3291">
            <v>999999999</v>
          </cell>
          <cell r="Q3291"/>
          <cell r="R3291"/>
          <cell r="S3291"/>
          <cell r="T3291"/>
          <cell r="U3291"/>
          <cell r="V3291"/>
          <cell r="W3291"/>
          <cell r="X3291"/>
          <cell r="Y3291"/>
          <cell r="Z3291"/>
          <cell r="AA3291"/>
          <cell r="AB3291"/>
          <cell r="AC3291"/>
          <cell r="AD3291"/>
        </row>
        <row r="3292">
          <cell r="P3292">
            <v>999999999</v>
          </cell>
          <cell r="Q3292"/>
          <cell r="R3292"/>
          <cell r="S3292"/>
          <cell r="T3292"/>
          <cell r="U3292"/>
          <cell r="V3292"/>
          <cell r="W3292"/>
          <cell r="X3292"/>
          <cell r="Y3292"/>
          <cell r="Z3292"/>
          <cell r="AA3292"/>
          <cell r="AB3292"/>
          <cell r="AC3292"/>
          <cell r="AD3292"/>
        </row>
        <row r="3293">
          <cell r="P3293">
            <v>999999999</v>
          </cell>
          <cell r="Q3293"/>
          <cell r="R3293"/>
          <cell r="S3293"/>
          <cell r="T3293"/>
          <cell r="U3293"/>
          <cell r="V3293"/>
          <cell r="W3293"/>
          <cell r="X3293"/>
          <cell r="Y3293"/>
          <cell r="Z3293"/>
          <cell r="AA3293"/>
          <cell r="AB3293"/>
          <cell r="AC3293"/>
          <cell r="AD3293"/>
        </row>
        <row r="3294">
          <cell r="P3294">
            <v>999999999</v>
          </cell>
          <cell r="Q3294"/>
          <cell r="R3294"/>
          <cell r="S3294"/>
          <cell r="T3294"/>
          <cell r="U3294"/>
          <cell r="V3294"/>
          <cell r="W3294"/>
          <cell r="X3294"/>
          <cell r="Y3294"/>
          <cell r="Z3294"/>
          <cell r="AA3294"/>
          <cell r="AB3294"/>
          <cell r="AC3294"/>
          <cell r="AD3294"/>
        </row>
        <row r="3295">
          <cell r="P3295">
            <v>999999999</v>
          </cell>
          <cell r="Q3295"/>
          <cell r="R3295"/>
          <cell r="S3295"/>
          <cell r="T3295"/>
          <cell r="U3295"/>
          <cell r="V3295"/>
          <cell r="W3295"/>
          <cell r="X3295"/>
          <cell r="Y3295"/>
          <cell r="Z3295"/>
          <cell r="AA3295"/>
          <cell r="AB3295"/>
          <cell r="AC3295"/>
          <cell r="AD3295"/>
        </row>
        <row r="3296">
          <cell r="P3296">
            <v>999999999</v>
          </cell>
          <cell r="Q3296"/>
          <cell r="R3296"/>
          <cell r="S3296"/>
          <cell r="T3296"/>
          <cell r="U3296"/>
          <cell r="V3296"/>
          <cell r="W3296"/>
          <cell r="X3296"/>
          <cell r="Y3296"/>
          <cell r="Z3296"/>
          <cell r="AA3296"/>
          <cell r="AB3296"/>
          <cell r="AC3296"/>
          <cell r="AD3296"/>
        </row>
        <row r="3297">
          <cell r="P3297">
            <v>999999999</v>
          </cell>
          <cell r="Q3297"/>
          <cell r="R3297"/>
          <cell r="S3297"/>
          <cell r="T3297"/>
          <cell r="U3297"/>
          <cell r="V3297"/>
          <cell r="W3297"/>
          <cell r="X3297"/>
          <cell r="Y3297"/>
          <cell r="Z3297"/>
          <cell r="AA3297"/>
          <cell r="AB3297"/>
          <cell r="AC3297"/>
          <cell r="AD3297"/>
        </row>
        <row r="3298">
          <cell r="P3298">
            <v>999999999</v>
          </cell>
          <cell r="Q3298"/>
          <cell r="R3298"/>
          <cell r="S3298"/>
          <cell r="T3298"/>
          <cell r="U3298"/>
          <cell r="V3298"/>
          <cell r="W3298"/>
          <cell r="X3298"/>
          <cell r="Y3298"/>
          <cell r="Z3298"/>
          <cell r="AA3298"/>
          <cell r="AB3298"/>
          <cell r="AC3298"/>
          <cell r="AD3298"/>
        </row>
        <row r="3299">
          <cell r="P3299">
            <v>999999999</v>
          </cell>
          <cell r="Q3299"/>
          <cell r="R3299"/>
          <cell r="S3299"/>
          <cell r="T3299"/>
          <cell r="U3299"/>
          <cell r="V3299"/>
          <cell r="W3299"/>
          <cell r="X3299"/>
          <cell r="Y3299"/>
          <cell r="Z3299"/>
          <cell r="AA3299"/>
          <cell r="AB3299"/>
          <cell r="AC3299"/>
          <cell r="AD3299"/>
        </row>
        <row r="3300">
          <cell r="P3300">
            <v>999999999</v>
          </cell>
          <cell r="Q3300"/>
          <cell r="R3300"/>
          <cell r="S3300"/>
          <cell r="T3300"/>
          <cell r="U3300"/>
          <cell r="V3300"/>
          <cell r="W3300"/>
          <cell r="X3300"/>
          <cell r="Y3300"/>
          <cell r="Z3300"/>
          <cell r="AA3300"/>
          <cell r="AB3300"/>
          <cell r="AC3300"/>
          <cell r="AD3300"/>
        </row>
        <row r="3301">
          <cell r="P3301">
            <v>999999999</v>
          </cell>
          <cell r="Q3301"/>
          <cell r="R3301"/>
          <cell r="S3301"/>
          <cell r="T3301"/>
          <cell r="U3301"/>
          <cell r="V3301"/>
          <cell r="W3301"/>
          <cell r="X3301"/>
          <cell r="Y3301"/>
          <cell r="Z3301"/>
          <cell r="AA3301"/>
          <cell r="AB3301"/>
          <cell r="AC3301"/>
          <cell r="AD3301"/>
        </row>
        <row r="3302">
          <cell r="P3302">
            <v>999999999</v>
          </cell>
          <cell r="Q3302"/>
          <cell r="R3302"/>
          <cell r="S3302"/>
          <cell r="T3302"/>
          <cell r="U3302"/>
          <cell r="V3302"/>
          <cell r="W3302"/>
          <cell r="X3302"/>
          <cell r="Y3302"/>
          <cell r="Z3302"/>
          <cell r="AA3302"/>
          <cell r="AB3302"/>
          <cell r="AC3302"/>
          <cell r="AD3302"/>
        </row>
        <row r="3303">
          <cell r="P3303">
            <v>999999999</v>
          </cell>
          <cell r="Q3303"/>
          <cell r="R3303"/>
          <cell r="S3303"/>
          <cell r="T3303"/>
          <cell r="U3303"/>
          <cell r="V3303"/>
          <cell r="W3303"/>
          <cell r="X3303"/>
          <cell r="Y3303"/>
          <cell r="Z3303"/>
          <cell r="AA3303"/>
          <cell r="AB3303"/>
          <cell r="AC3303"/>
          <cell r="AD3303"/>
        </row>
        <row r="3304">
          <cell r="P3304">
            <v>999999999</v>
          </cell>
          <cell r="Q3304"/>
          <cell r="R3304"/>
          <cell r="S3304"/>
          <cell r="T3304"/>
          <cell r="U3304"/>
          <cell r="V3304"/>
          <cell r="W3304"/>
          <cell r="X3304"/>
          <cell r="Y3304"/>
          <cell r="Z3304"/>
          <cell r="AA3304"/>
          <cell r="AB3304"/>
          <cell r="AC3304"/>
          <cell r="AD3304"/>
        </row>
        <row r="3305">
          <cell r="P3305">
            <v>999999999</v>
          </cell>
          <cell r="Q3305"/>
          <cell r="R3305"/>
          <cell r="S3305"/>
          <cell r="T3305"/>
          <cell r="U3305"/>
          <cell r="V3305"/>
          <cell r="W3305"/>
          <cell r="X3305"/>
          <cell r="Y3305"/>
          <cell r="Z3305"/>
          <cell r="AA3305"/>
          <cell r="AB3305"/>
          <cell r="AC3305"/>
          <cell r="AD3305"/>
        </row>
        <row r="3306">
          <cell r="P3306">
            <v>999999999</v>
          </cell>
          <cell r="Q3306"/>
          <cell r="R3306"/>
          <cell r="S3306"/>
          <cell r="T3306"/>
          <cell r="U3306"/>
          <cell r="V3306"/>
          <cell r="W3306"/>
          <cell r="X3306"/>
          <cell r="Y3306"/>
          <cell r="Z3306"/>
          <cell r="AA3306"/>
          <cell r="AB3306"/>
          <cell r="AC3306"/>
          <cell r="AD3306"/>
        </row>
        <row r="3307">
          <cell r="P3307">
            <v>999999999</v>
          </cell>
          <cell r="Q3307"/>
          <cell r="R3307"/>
          <cell r="S3307"/>
          <cell r="T3307"/>
          <cell r="U3307"/>
          <cell r="V3307"/>
          <cell r="W3307"/>
          <cell r="X3307"/>
          <cell r="Y3307"/>
          <cell r="Z3307"/>
          <cell r="AA3307"/>
          <cell r="AB3307"/>
          <cell r="AC3307"/>
          <cell r="AD3307"/>
        </row>
        <row r="3308">
          <cell r="P3308">
            <v>999999999</v>
          </cell>
          <cell r="Q3308"/>
          <cell r="R3308"/>
          <cell r="S3308"/>
          <cell r="T3308"/>
          <cell r="U3308"/>
          <cell r="V3308"/>
          <cell r="W3308"/>
          <cell r="X3308"/>
          <cell r="Y3308"/>
          <cell r="Z3308"/>
          <cell r="AA3308"/>
          <cell r="AB3308"/>
          <cell r="AC3308"/>
          <cell r="AD3308"/>
        </row>
        <row r="3309">
          <cell r="P3309">
            <v>999999999</v>
          </cell>
          <cell r="Q3309"/>
          <cell r="R3309"/>
          <cell r="S3309"/>
          <cell r="T3309"/>
          <cell r="U3309"/>
          <cell r="V3309"/>
          <cell r="W3309"/>
          <cell r="X3309"/>
          <cell r="Y3309"/>
          <cell r="Z3309"/>
          <cell r="AA3309"/>
          <cell r="AB3309"/>
          <cell r="AC3309"/>
          <cell r="AD3309"/>
        </row>
        <row r="3310">
          <cell r="P3310">
            <v>999999999</v>
          </cell>
          <cell r="Q3310"/>
          <cell r="R3310"/>
          <cell r="S3310"/>
          <cell r="T3310"/>
          <cell r="U3310"/>
          <cell r="V3310"/>
          <cell r="W3310"/>
          <cell r="X3310"/>
          <cell r="Y3310"/>
          <cell r="Z3310"/>
          <cell r="AA3310"/>
          <cell r="AB3310"/>
          <cell r="AC3310"/>
          <cell r="AD3310"/>
        </row>
        <row r="3311">
          <cell r="P3311">
            <v>999999999</v>
          </cell>
          <cell r="Q3311"/>
          <cell r="R3311"/>
          <cell r="S3311"/>
          <cell r="T3311"/>
          <cell r="U3311"/>
          <cell r="V3311"/>
          <cell r="W3311"/>
          <cell r="X3311"/>
          <cell r="Y3311"/>
          <cell r="Z3311"/>
          <cell r="AA3311"/>
          <cell r="AB3311"/>
          <cell r="AC3311"/>
          <cell r="AD3311"/>
        </row>
        <row r="3312">
          <cell r="P3312">
            <v>999999999</v>
          </cell>
          <cell r="Q3312"/>
          <cell r="R3312"/>
          <cell r="S3312"/>
          <cell r="T3312"/>
          <cell r="U3312"/>
          <cell r="V3312"/>
          <cell r="W3312"/>
          <cell r="X3312"/>
          <cell r="Y3312"/>
          <cell r="Z3312"/>
          <cell r="AA3312"/>
          <cell r="AB3312"/>
          <cell r="AC3312"/>
          <cell r="AD3312"/>
        </row>
        <row r="3313">
          <cell r="P3313">
            <v>999999999</v>
          </cell>
          <cell r="Q3313"/>
          <cell r="R3313"/>
          <cell r="S3313"/>
          <cell r="T3313"/>
          <cell r="U3313"/>
          <cell r="V3313"/>
          <cell r="W3313"/>
          <cell r="X3313"/>
          <cell r="Y3313"/>
          <cell r="Z3313"/>
          <cell r="AA3313"/>
          <cell r="AB3313"/>
          <cell r="AC3313"/>
          <cell r="AD3313"/>
        </row>
        <row r="3314">
          <cell r="P3314">
            <v>999999999</v>
          </cell>
          <cell r="Q3314"/>
          <cell r="R3314"/>
          <cell r="S3314"/>
          <cell r="T3314"/>
          <cell r="U3314"/>
          <cell r="V3314"/>
          <cell r="W3314"/>
          <cell r="X3314"/>
          <cell r="Y3314"/>
          <cell r="Z3314"/>
          <cell r="AA3314"/>
          <cell r="AB3314"/>
          <cell r="AC3314"/>
          <cell r="AD3314"/>
        </row>
        <row r="3315">
          <cell r="P3315">
            <v>999999999</v>
          </cell>
          <cell r="Q3315"/>
          <cell r="R3315"/>
          <cell r="S3315"/>
          <cell r="T3315"/>
          <cell r="U3315"/>
          <cell r="V3315"/>
          <cell r="W3315"/>
          <cell r="X3315"/>
          <cell r="Y3315"/>
          <cell r="Z3315"/>
          <cell r="AA3315"/>
          <cell r="AB3315"/>
          <cell r="AC3315"/>
          <cell r="AD3315"/>
        </row>
        <row r="3316">
          <cell r="P3316">
            <v>999999999</v>
          </cell>
          <cell r="Q3316"/>
          <cell r="R3316"/>
          <cell r="S3316"/>
          <cell r="T3316"/>
          <cell r="U3316"/>
          <cell r="V3316"/>
          <cell r="W3316"/>
          <cell r="X3316"/>
          <cell r="Y3316"/>
          <cell r="Z3316"/>
          <cell r="AA3316"/>
          <cell r="AB3316"/>
          <cell r="AC3316"/>
          <cell r="AD3316"/>
        </row>
        <row r="3317">
          <cell r="P3317">
            <v>999999999</v>
          </cell>
          <cell r="Q3317"/>
          <cell r="R3317"/>
          <cell r="S3317"/>
          <cell r="T3317"/>
          <cell r="U3317"/>
          <cell r="V3317"/>
          <cell r="W3317"/>
          <cell r="X3317"/>
          <cell r="Y3317"/>
          <cell r="Z3317"/>
          <cell r="AA3317"/>
          <cell r="AB3317"/>
          <cell r="AC3317"/>
          <cell r="AD3317"/>
        </row>
        <row r="3318">
          <cell r="P3318">
            <v>999999999</v>
          </cell>
          <cell r="Q3318"/>
          <cell r="R3318"/>
          <cell r="S3318"/>
          <cell r="T3318"/>
          <cell r="U3318"/>
          <cell r="V3318"/>
          <cell r="W3318"/>
          <cell r="X3318"/>
          <cell r="Y3318"/>
          <cell r="Z3318"/>
          <cell r="AA3318"/>
          <cell r="AB3318"/>
          <cell r="AC3318"/>
          <cell r="AD3318"/>
        </row>
        <row r="3319">
          <cell r="P3319">
            <v>999999999</v>
          </cell>
          <cell r="Q3319"/>
          <cell r="R3319"/>
          <cell r="S3319"/>
          <cell r="T3319"/>
          <cell r="U3319"/>
          <cell r="V3319"/>
          <cell r="W3319"/>
          <cell r="X3319"/>
          <cell r="Y3319"/>
          <cell r="Z3319"/>
          <cell r="AA3319"/>
          <cell r="AB3319"/>
          <cell r="AC3319"/>
          <cell r="AD3319"/>
        </row>
        <row r="3320">
          <cell r="P3320">
            <v>999999999</v>
          </cell>
          <cell r="Q3320"/>
          <cell r="R3320"/>
          <cell r="S3320"/>
          <cell r="T3320"/>
          <cell r="U3320"/>
          <cell r="V3320"/>
          <cell r="W3320"/>
          <cell r="X3320"/>
          <cell r="Y3320"/>
          <cell r="Z3320"/>
          <cell r="AA3320"/>
          <cell r="AB3320"/>
          <cell r="AC3320"/>
          <cell r="AD3320"/>
        </row>
        <row r="3321">
          <cell r="P3321">
            <v>999999999</v>
          </cell>
          <cell r="Q3321"/>
          <cell r="R3321"/>
          <cell r="S3321"/>
          <cell r="T3321"/>
          <cell r="U3321"/>
          <cell r="V3321"/>
          <cell r="W3321"/>
          <cell r="X3321"/>
          <cell r="Y3321"/>
          <cell r="Z3321"/>
          <cell r="AA3321"/>
          <cell r="AB3321"/>
          <cell r="AC3321"/>
          <cell r="AD3321"/>
        </row>
        <row r="3322">
          <cell r="P3322">
            <v>999999999</v>
          </cell>
          <cell r="Q3322"/>
          <cell r="R3322"/>
          <cell r="S3322"/>
          <cell r="T3322"/>
          <cell r="U3322"/>
          <cell r="V3322"/>
          <cell r="W3322"/>
          <cell r="X3322"/>
          <cell r="Y3322"/>
          <cell r="Z3322"/>
          <cell r="AA3322"/>
          <cell r="AB3322"/>
          <cell r="AC3322"/>
          <cell r="AD3322"/>
        </row>
        <row r="3323">
          <cell r="P3323">
            <v>999999999</v>
          </cell>
          <cell r="Q3323"/>
          <cell r="R3323"/>
          <cell r="S3323"/>
          <cell r="T3323"/>
          <cell r="U3323"/>
          <cell r="V3323"/>
          <cell r="W3323"/>
          <cell r="X3323"/>
          <cell r="Y3323"/>
          <cell r="Z3323"/>
          <cell r="AA3323"/>
          <cell r="AB3323"/>
          <cell r="AC3323"/>
          <cell r="AD3323"/>
        </row>
        <row r="3324">
          <cell r="P3324">
            <v>999999999</v>
          </cell>
          <cell r="Q3324"/>
          <cell r="R3324"/>
          <cell r="S3324"/>
          <cell r="T3324"/>
          <cell r="U3324"/>
          <cell r="V3324"/>
          <cell r="W3324"/>
          <cell r="X3324"/>
          <cell r="Y3324"/>
          <cell r="Z3324"/>
          <cell r="AA3324"/>
          <cell r="AB3324"/>
          <cell r="AC3324"/>
          <cell r="AD3324"/>
        </row>
        <row r="3325">
          <cell r="P3325">
            <v>999999999</v>
          </cell>
          <cell r="Q3325"/>
          <cell r="R3325"/>
          <cell r="S3325"/>
          <cell r="T3325"/>
          <cell r="U3325"/>
          <cell r="V3325"/>
          <cell r="W3325"/>
          <cell r="X3325"/>
          <cell r="Y3325"/>
          <cell r="Z3325"/>
          <cell r="AA3325"/>
          <cell r="AB3325"/>
          <cell r="AC3325"/>
          <cell r="AD3325"/>
        </row>
        <row r="3326">
          <cell r="P3326">
            <v>999999999</v>
          </cell>
          <cell r="Q3326"/>
          <cell r="R3326"/>
          <cell r="S3326"/>
          <cell r="T3326"/>
          <cell r="U3326"/>
          <cell r="V3326"/>
          <cell r="W3326"/>
          <cell r="X3326"/>
          <cell r="Y3326"/>
          <cell r="Z3326"/>
          <cell r="AA3326"/>
          <cell r="AB3326"/>
          <cell r="AC3326"/>
          <cell r="AD3326"/>
        </row>
        <row r="3327">
          <cell r="P3327">
            <v>999999999</v>
          </cell>
          <cell r="Q3327"/>
          <cell r="R3327"/>
          <cell r="S3327"/>
          <cell r="T3327"/>
          <cell r="U3327"/>
          <cell r="V3327"/>
          <cell r="W3327"/>
          <cell r="X3327"/>
          <cell r="Y3327"/>
          <cell r="Z3327"/>
          <cell r="AA3327"/>
          <cell r="AB3327"/>
          <cell r="AC3327"/>
          <cell r="AD3327"/>
        </row>
        <row r="3328">
          <cell r="P3328">
            <v>999999999</v>
          </cell>
          <cell r="Q3328"/>
          <cell r="R3328"/>
          <cell r="S3328"/>
          <cell r="T3328"/>
          <cell r="U3328"/>
          <cell r="V3328"/>
          <cell r="W3328"/>
          <cell r="X3328"/>
          <cell r="Y3328"/>
          <cell r="Z3328"/>
          <cell r="AA3328"/>
          <cell r="AB3328"/>
          <cell r="AC3328"/>
          <cell r="AD3328"/>
        </row>
        <row r="3329">
          <cell r="P3329">
            <v>999999999</v>
          </cell>
          <cell r="Q3329"/>
          <cell r="R3329"/>
          <cell r="S3329"/>
          <cell r="T3329"/>
          <cell r="U3329"/>
          <cell r="V3329"/>
          <cell r="W3329"/>
          <cell r="X3329"/>
          <cell r="Y3329"/>
          <cell r="Z3329"/>
          <cell r="AA3329"/>
          <cell r="AB3329"/>
          <cell r="AC3329"/>
          <cell r="AD3329"/>
        </row>
        <row r="3330">
          <cell r="P3330">
            <v>999999999</v>
          </cell>
          <cell r="Q3330"/>
          <cell r="R3330"/>
          <cell r="S3330"/>
          <cell r="T3330"/>
          <cell r="U3330"/>
          <cell r="V3330"/>
          <cell r="W3330"/>
          <cell r="X3330"/>
          <cell r="Y3330"/>
          <cell r="Z3330"/>
          <cell r="AA3330"/>
          <cell r="AB3330"/>
          <cell r="AC3330"/>
          <cell r="AD3330"/>
        </row>
        <row r="3331">
          <cell r="P3331">
            <v>999999999</v>
          </cell>
          <cell r="Q3331"/>
          <cell r="R3331"/>
          <cell r="S3331"/>
          <cell r="T3331"/>
          <cell r="U3331"/>
          <cell r="V3331"/>
          <cell r="W3331"/>
          <cell r="X3331"/>
          <cell r="Y3331"/>
          <cell r="Z3331"/>
          <cell r="AA3331"/>
          <cell r="AB3331"/>
          <cell r="AC3331"/>
          <cell r="AD3331"/>
        </row>
        <row r="3332">
          <cell r="P3332">
            <v>999999999</v>
          </cell>
          <cell r="Q3332"/>
          <cell r="R3332"/>
          <cell r="S3332"/>
          <cell r="T3332"/>
          <cell r="U3332"/>
          <cell r="V3332"/>
          <cell r="W3332"/>
          <cell r="X3332"/>
          <cell r="Y3332"/>
          <cell r="Z3332"/>
          <cell r="AA3332"/>
          <cell r="AB3332"/>
          <cell r="AC3332"/>
          <cell r="AD3332"/>
        </row>
        <row r="3333">
          <cell r="P3333">
            <v>999999999</v>
          </cell>
          <cell r="Q3333"/>
          <cell r="R3333"/>
          <cell r="S3333"/>
          <cell r="T3333"/>
          <cell r="U3333"/>
          <cell r="V3333"/>
          <cell r="W3333"/>
          <cell r="X3333"/>
          <cell r="Y3333"/>
          <cell r="Z3333"/>
          <cell r="AA3333"/>
          <cell r="AB3333"/>
          <cell r="AC3333"/>
          <cell r="AD3333"/>
        </row>
        <row r="3334">
          <cell r="P3334">
            <v>999999999</v>
          </cell>
          <cell r="Q3334"/>
          <cell r="R3334"/>
          <cell r="S3334"/>
          <cell r="T3334"/>
          <cell r="U3334"/>
          <cell r="V3334"/>
          <cell r="W3334"/>
          <cell r="X3334"/>
          <cell r="Y3334"/>
          <cell r="Z3334"/>
          <cell r="AA3334"/>
          <cell r="AB3334"/>
          <cell r="AC3334"/>
          <cell r="AD3334"/>
        </row>
        <row r="3335">
          <cell r="P3335">
            <v>999999999</v>
          </cell>
          <cell r="Q3335"/>
          <cell r="R3335"/>
          <cell r="S3335"/>
          <cell r="T3335"/>
          <cell r="U3335"/>
          <cell r="V3335"/>
          <cell r="W3335"/>
          <cell r="X3335"/>
          <cell r="Y3335"/>
          <cell r="Z3335"/>
          <cell r="AA3335"/>
          <cell r="AB3335"/>
          <cell r="AC3335"/>
          <cell r="AD3335"/>
        </row>
        <row r="3336">
          <cell r="P3336">
            <v>999999999</v>
          </cell>
          <cell r="Q3336"/>
          <cell r="R3336"/>
          <cell r="S3336"/>
          <cell r="T3336"/>
          <cell r="U3336"/>
          <cell r="V3336"/>
          <cell r="W3336"/>
          <cell r="X3336"/>
          <cell r="Y3336"/>
          <cell r="Z3336"/>
          <cell r="AA3336"/>
          <cell r="AB3336"/>
          <cell r="AC3336"/>
          <cell r="AD3336"/>
        </row>
        <row r="3337">
          <cell r="P3337">
            <v>999999999</v>
          </cell>
          <cell r="Q3337"/>
          <cell r="R3337"/>
          <cell r="S3337"/>
          <cell r="T3337"/>
          <cell r="U3337"/>
          <cell r="V3337"/>
          <cell r="W3337"/>
          <cell r="X3337"/>
          <cell r="Y3337"/>
          <cell r="Z3337"/>
          <cell r="AA3337"/>
          <cell r="AB3337"/>
          <cell r="AC3337"/>
          <cell r="AD3337"/>
        </row>
        <row r="3338">
          <cell r="P3338">
            <v>999999999</v>
          </cell>
          <cell r="Q3338"/>
          <cell r="R3338"/>
          <cell r="S3338"/>
          <cell r="T3338"/>
          <cell r="U3338"/>
          <cell r="V3338"/>
          <cell r="W3338"/>
          <cell r="X3338"/>
          <cell r="Y3338"/>
          <cell r="Z3338"/>
          <cell r="AA3338"/>
          <cell r="AB3338"/>
          <cell r="AC3338"/>
          <cell r="AD3338"/>
        </row>
        <row r="3339">
          <cell r="P3339">
            <v>999999999</v>
          </cell>
          <cell r="Q3339"/>
          <cell r="R3339"/>
          <cell r="S3339"/>
          <cell r="T3339"/>
          <cell r="U3339"/>
          <cell r="V3339"/>
          <cell r="W3339"/>
          <cell r="X3339"/>
          <cell r="Y3339"/>
          <cell r="Z3339"/>
          <cell r="AA3339"/>
          <cell r="AB3339"/>
          <cell r="AC3339"/>
          <cell r="AD3339"/>
        </row>
        <row r="3340">
          <cell r="P3340">
            <v>999999999</v>
          </cell>
          <cell r="Q3340"/>
          <cell r="R3340"/>
          <cell r="S3340"/>
          <cell r="T3340"/>
          <cell r="U3340"/>
          <cell r="V3340"/>
          <cell r="W3340"/>
          <cell r="X3340"/>
          <cell r="Y3340"/>
          <cell r="Z3340"/>
          <cell r="AA3340"/>
          <cell r="AB3340"/>
          <cell r="AC3340"/>
          <cell r="AD3340"/>
        </row>
        <row r="3341">
          <cell r="P3341">
            <v>999999999</v>
          </cell>
          <cell r="Q3341"/>
          <cell r="R3341"/>
          <cell r="S3341"/>
          <cell r="T3341"/>
          <cell r="U3341"/>
          <cell r="V3341"/>
          <cell r="W3341"/>
          <cell r="X3341"/>
          <cell r="Y3341"/>
          <cell r="Z3341"/>
          <cell r="AA3341"/>
          <cell r="AB3341"/>
          <cell r="AC3341"/>
          <cell r="AD3341"/>
        </row>
        <row r="3342">
          <cell r="P3342">
            <v>999999999</v>
          </cell>
          <cell r="Q3342"/>
          <cell r="R3342"/>
          <cell r="S3342"/>
          <cell r="T3342"/>
          <cell r="U3342"/>
          <cell r="V3342"/>
          <cell r="W3342"/>
          <cell r="X3342"/>
          <cell r="Y3342"/>
          <cell r="Z3342"/>
          <cell r="AA3342"/>
          <cell r="AB3342"/>
          <cell r="AC3342"/>
          <cell r="AD3342"/>
        </row>
        <row r="3343">
          <cell r="P3343">
            <v>999999999</v>
          </cell>
          <cell r="Q3343"/>
          <cell r="R3343"/>
          <cell r="S3343"/>
          <cell r="T3343"/>
          <cell r="U3343"/>
          <cell r="V3343"/>
          <cell r="W3343"/>
          <cell r="X3343"/>
          <cell r="Y3343"/>
          <cell r="Z3343"/>
          <cell r="AA3343"/>
          <cell r="AB3343"/>
          <cell r="AC3343"/>
          <cell r="AD3343"/>
        </row>
        <row r="3344">
          <cell r="P3344">
            <v>999999999</v>
          </cell>
          <cell r="Q3344"/>
          <cell r="R3344"/>
          <cell r="S3344"/>
          <cell r="T3344"/>
          <cell r="U3344"/>
          <cell r="V3344"/>
          <cell r="W3344"/>
          <cell r="X3344"/>
          <cell r="Y3344"/>
          <cell r="Z3344"/>
          <cell r="AA3344"/>
          <cell r="AB3344"/>
          <cell r="AC3344"/>
          <cell r="AD3344"/>
        </row>
        <row r="3345">
          <cell r="P3345">
            <v>999999999</v>
          </cell>
          <cell r="Q3345"/>
          <cell r="R3345"/>
          <cell r="S3345"/>
          <cell r="T3345"/>
          <cell r="U3345"/>
          <cell r="V3345"/>
          <cell r="W3345"/>
          <cell r="X3345"/>
          <cell r="Y3345"/>
          <cell r="Z3345"/>
          <cell r="AA3345"/>
          <cell r="AB3345"/>
          <cell r="AC3345"/>
          <cell r="AD3345"/>
        </row>
        <row r="3346">
          <cell r="P3346">
            <v>999999999</v>
          </cell>
          <cell r="Q3346"/>
          <cell r="R3346"/>
          <cell r="S3346"/>
          <cell r="T3346"/>
          <cell r="U3346"/>
          <cell r="V3346"/>
          <cell r="W3346"/>
          <cell r="X3346"/>
          <cell r="Y3346"/>
          <cell r="Z3346"/>
          <cell r="AA3346"/>
          <cell r="AB3346"/>
          <cell r="AC3346"/>
          <cell r="AD3346"/>
        </row>
        <row r="3347">
          <cell r="P3347">
            <v>999999999</v>
          </cell>
          <cell r="Q3347"/>
          <cell r="R3347"/>
          <cell r="S3347"/>
          <cell r="T3347"/>
          <cell r="U3347"/>
          <cell r="V3347"/>
          <cell r="W3347"/>
          <cell r="X3347"/>
          <cell r="Y3347"/>
          <cell r="Z3347"/>
          <cell r="AA3347"/>
          <cell r="AB3347"/>
          <cell r="AC3347"/>
          <cell r="AD3347"/>
        </row>
        <row r="3348">
          <cell r="P3348">
            <v>999999999</v>
          </cell>
          <cell r="Q3348"/>
          <cell r="R3348"/>
          <cell r="S3348"/>
          <cell r="T3348"/>
          <cell r="U3348"/>
          <cell r="V3348"/>
          <cell r="W3348"/>
          <cell r="X3348"/>
          <cell r="Y3348"/>
          <cell r="Z3348"/>
          <cell r="AA3348"/>
          <cell r="AB3348"/>
          <cell r="AC3348"/>
          <cell r="AD3348"/>
        </row>
        <row r="3349">
          <cell r="P3349">
            <v>999999999</v>
          </cell>
          <cell r="Q3349"/>
          <cell r="R3349"/>
          <cell r="S3349"/>
          <cell r="T3349"/>
          <cell r="U3349"/>
          <cell r="V3349"/>
          <cell r="W3349"/>
          <cell r="X3349"/>
          <cell r="Y3349"/>
          <cell r="Z3349"/>
          <cell r="AA3349"/>
          <cell r="AB3349"/>
          <cell r="AC3349"/>
          <cell r="AD3349"/>
        </row>
        <row r="3350">
          <cell r="P3350">
            <v>999999999</v>
          </cell>
          <cell r="Q3350"/>
          <cell r="R3350"/>
          <cell r="S3350"/>
          <cell r="T3350"/>
          <cell r="U3350"/>
          <cell r="V3350"/>
          <cell r="W3350"/>
          <cell r="X3350"/>
          <cell r="Y3350"/>
          <cell r="Z3350"/>
          <cell r="AA3350"/>
          <cell r="AB3350"/>
          <cell r="AC3350"/>
          <cell r="AD3350"/>
        </row>
        <row r="3351">
          <cell r="P3351">
            <v>999999999</v>
          </cell>
          <cell r="Q3351"/>
          <cell r="R3351"/>
          <cell r="S3351"/>
          <cell r="T3351"/>
          <cell r="U3351"/>
          <cell r="V3351"/>
          <cell r="W3351"/>
          <cell r="X3351"/>
          <cell r="Y3351"/>
          <cell r="Z3351"/>
          <cell r="AA3351"/>
          <cell r="AB3351"/>
          <cell r="AC3351"/>
          <cell r="AD3351"/>
        </row>
        <row r="3352">
          <cell r="P3352">
            <v>999999999</v>
          </cell>
          <cell r="Q3352"/>
          <cell r="R3352"/>
          <cell r="S3352"/>
          <cell r="T3352"/>
          <cell r="U3352"/>
          <cell r="V3352"/>
          <cell r="W3352"/>
          <cell r="X3352"/>
          <cell r="Y3352"/>
          <cell r="Z3352"/>
          <cell r="AA3352"/>
          <cell r="AB3352"/>
          <cell r="AC3352"/>
          <cell r="AD3352"/>
        </row>
        <row r="3353">
          <cell r="P3353">
            <v>999999999</v>
          </cell>
          <cell r="Q3353"/>
          <cell r="R3353"/>
          <cell r="S3353"/>
          <cell r="T3353"/>
          <cell r="U3353"/>
          <cell r="V3353"/>
          <cell r="W3353"/>
          <cell r="X3353"/>
          <cell r="Y3353"/>
          <cell r="Z3353"/>
          <cell r="AA3353"/>
          <cell r="AB3353"/>
          <cell r="AC3353"/>
          <cell r="AD3353"/>
        </row>
        <row r="3354">
          <cell r="P3354">
            <v>999999999</v>
          </cell>
          <cell r="Q3354"/>
          <cell r="R3354"/>
          <cell r="S3354"/>
          <cell r="T3354"/>
          <cell r="U3354"/>
          <cell r="V3354"/>
          <cell r="W3354"/>
          <cell r="X3354"/>
          <cell r="Y3354"/>
          <cell r="Z3354"/>
          <cell r="AA3354"/>
          <cell r="AB3354"/>
          <cell r="AC3354"/>
          <cell r="AD3354"/>
        </row>
        <row r="3355">
          <cell r="P3355">
            <v>999999999</v>
          </cell>
          <cell r="Q3355"/>
          <cell r="R3355"/>
          <cell r="S3355"/>
          <cell r="T3355"/>
          <cell r="U3355"/>
          <cell r="V3355"/>
          <cell r="W3355"/>
          <cell r="X3355"/>
          <cell r="Y3355"/>
          <cell r="Z3355"/>
          <cell r="AA3355"/>
          <cell r="AB3355"/>
          <cell r="AC3355"/>
          <cell r="AD3355"/>
        </row>
        <row r="3356">
          <cell r="P3356">
            <v>999999999</v>
          </cell>
          <cell r="Q3356"/>
          <cell r="R3356"/>
          <cell r="S3356"/>
          <cell r="T3356"/>
          <cell r="U3356"/>
          <cell r="V3356"/>
          <cell r="W3356"/>
          <cell r="X3356"/>
          <cell r="Y3356"/>
          <cell r="Z3356"/>
          <cell r="AA3356"/>
          <cell r="AB3356"/>
          <cell r="AC3356"/>
          <cell r="AD3356"/>
        </row>
        <row r="3357">
          <cell r="P3357">
            <v>999999999</v>
          </cell>
          <cell r="Q3357"/>
          <cell r="R3357"/>
          <cell r="S3357"/>
          <cell r="T3357"/>
          <cell r="U3357"/>
          <cell r="V3357"/>
          <cell r="W3357"/>
          <cell r="X3357"/>
          <cell r="Y3357"/>
          <cell r="Z3357"/>
          <cell r="AA3357"/>
          <cell r="AB3357"/>
          <cell r="AC3357"/>
          <cell r="AD3357"/>
        </row>
        <row r="3358">
          <cell r="P3358">
            <v>999999999</v>
          </cell>
          <cell r="Q3358"/>
          <cell r="R3358"/>
          <cell r="S3358"/>
          <cell r="T3358"/>
          <cell r="U3358"/>
          <cell r="V3358"/>
          <cell r="W3358"/>
          <cell r="X3358"/>
          <cell r="Y3358"/>
          <cell r="Z3358"/>
          <cell r="AA3358"/>
          <cell r="AB3358"/>
          <cell r="AC3358"/>
          <cell r="AD3358"/>
        </row>
        <row r="3359">
          <cell r="P3359">
            <v>999999999</v>
          </cell>
          <cell r="Q3359"/>
          <cell r="R3359"/>
          <cell r="S3359"/>
          <cell r="T3359"/>
          <cell r="U3359"/>
          <cell r="V3359"/>
          <cell r="W3359"/>
          <cell r="X3359"/>
          <cell r="Y3359"/>
          <cell r="Z3359"/>
          <cell r="AA3359"/>
          <cell r="AB3359"/>
          <cell r="AC3359"/>
          <cell r="AD3359"/>
        </row>
        <row r="3360">
          <cell r="P3360">
            <v>999999999</v>
          </cell>
          <cell r="Q3360"/>
          <cell r="R3360"/>
          <cell r="S3360"/>
          <cell r="T3360"/>
          <cell r="U3360"/>
          <cell r="V3360"/>
          <cell r="W3360"/>
          <cell r="X3360"/>
          <cell r="Y3360"/>
          <cell r="Z3360"/>
          <cell r="AA3360"/>
          <cell r="AB3360"/>
          <cell r="AC3360"/>
          <cell r="AD3360"/>
        </row>
        <row r="3361">
          <cell r="P3361">
            <v>999999999</v>
          </cell>
          <cell r="Q3361"/>
          <cell r="R3361"/>
          <cell r="S3361"/>
          <cell r="T3361"/>
          <cell r="U3361"/>
          <cell r="V3361"/>
          <cell r="W3361"/>
          <cell r="X3361"/>
          <cell r="Y3361"/>
          <cell r="Z3361"/>
          <cell r="AA3361"/>
          <cell r="AB3361"/>
          <cell r="AC3361"/>
          <cell r="AD3361"/>
        </row>
        <row r="3362">
          <cell r="P3362">
            <v>999999999</v>
          </cell>
          <cell r="Q3362"/>
          <cell r="R3362"/>
          <cell r="S3362"/>
          <cell r="T3362"/>
          <cell r="U3362"/>
          <cell r="V3362"/>
          <cell r="W3362"/>
          <cell r="X3362"/>
          <cell r="Y3362"/>
          <cell r="Z3362"/>
          <cell r="AA3362"/>
          <cell r="AB3362"/>
          <cell r="AC3362"/>
          <cell r="AD3362"/>
        </row>
        <row r="3363">
          <cell r="P3363">
            <v>999999999</v>
          </cell>
          <cell r="Q3363"/>
          <cell r="R3363"/>
          <cell r="S3363"/>
          <cell r="T3363"/>
          <cell r="U3363"/>
          <cell r="V3363"/>
          <cell r="W3363"/>
          <cell r="X3363"/>
          <cell r="Y3363"/>
          <cell r="Z3363"/>
          <cell r="AA3363"/>
          <cell r="AB3363"/>
          <cell r="AC3363"/>
          <cell r="AD3363"/>
        </row>
        <row r="3364">
          <cell r="P3364">
            <v>999999999</v>
          </cell>
          <cell r="Q3364"/>
          <cell r="R3364"/>
          <cell r="S3364"/>
          <cell r="T3364"/>
          <cell r="U3364"/>
          <cell r="V3364"/>
          <cell r="W3364"/>
          <cell r="X3364"/>
          <cell r="Y3364"/>
          <cell r="Z3364"/>
          <cell r="AA3364"/>
          <cell r="AB3364"/>
          <cell r="AC3364"/>
          <cell r="AD3364"/>
        </row>
        <row r="3365">
          <cell r="P3365">
            <v>999999999</v>
          </cell>
          <cell r="Q3365"/>
          <cell r="R3365"/>
          <cell r="S3365"/>
          <cell r="T3365"/>
          <cell r="U3365"/>
          <cell r="V3365"/>
          <cell r="W3365"/>
          <cell r="X3365"/>
          <cell r="Y3365"/>
          <cell r="Z3365"/>
          <cell r="AA3365"/>
          <cell r="AB3365"/>
          <cell r="AC3365"/>
          <cell r="AD3365"/>
        </row>
        <row r="3366">
          <cell r="P3366">
            <v>999999999</v>
          </cell>
          <cell r="Q3366"/>
          <cell r="R3366"/>
          <cell r="S3366"/>
          <cell r="T3366"/>
          <cell r="U3366"/>
          <cell r="V3366"/>
          <cell r="W3366"/>
          <cell r="X3366"/>
          <cell r="Y3366"/>
          <cell r="Z3366"/>
          <cell r="AA3366"/>
          <cell r="AB3366"/>
          <cell r="AC3366"/>
          <cell r="AD3366"/>
        </row>
        <row r="3367">
          <cell r="P3367">
            <v>999999999</v>
          </cell>
          <cell r="Q3367"/>
          <cell r="R3367"/>
          <cell r="S3367"/>
          <cell r="T3367"/>
          <cell r="U3367"/>
          <cell r="V3367"/>
          <cell r="W3367"/>
          <cell r="X3367"/>
          <cell r="Y3367"/>
          <cell r="Z3367"/>
          <cell r="AA3367"/>
          <cell r="AB3367"/>
          <cell r="AC3367"/>
          <cell r="AD3367"/>
        </row>
        <row r="3368">
          <cell r="P3368">
            <v>999999999</v>
          </cell>
          <cell r="Q3368"/>
          <cell r="R3368"/>
          <cell r="S3368"/>
          <cell r="T3368"/>
          <cell r="U3368"/>
          <cell r="V3368"/>
          <cell r="W3368"/>
          <cell r="X3368"/>
          <cell r="Y3368"/>
          <cell r="Z3368"/>
          <cell r="AA3368"/>
          <cell r="AB3368"/>
          <cell r="AC3368"/>
          <cell r="AD3368"/>
        </row>
        <row r="3369">
          <cell r="P3369">
            <v>999999999</v>
          </cell>
          <cell r="Q3369"/>
          <cell r="R3369"/>
          <cell r="S3369"/>
          <cell r="T3369"/>
          <cell r="U3369"/>
          <cell r="V3369"/>
          <cell r="W3369"/>
          <cell r="X3369"/>
          <cell r="Y3369"/>
          <cell r="Z3369"/>
          <cell r="AA3369"/>
          <cell r="AB3369"/>
          <cell r="AC3369"/>
          <cell r="AD3369"/>
        </row>
        <row r="3370">
          <cell r="P3370">
            <v>999999999</v>
          </cell>
          <cell r="Q3370"/>
          <cell r="R3370"/>
          <cell r="S3370"/>
          <cell r="T3370"/>
          <cell r="U3370"/>
          <cell r="V3370"/>
          <cell r="W3370"/>
          <cell r="X3370"/>
          <cell r="Y3370"/>
          <cell r="Z3370"/>
          <cell r="AA3370"/>
          <cell r="AB3370"/>
          <cell r="AC3370"/>
          <cell r="AD3370"/>
        </row>
        <row r="3371">
          <cell r="P3371">
            <v>999999999</v>
          </cell>
          <cell r="Q3371"/>
          <cell r="R3371"/>
          <cell r="S3371"/>
          <cell r="T3371"/>
          <cell r="U3371"/>
          <cell r="V3371"/>
          <cell r="W3371"/>
          <cell r="X3371"/>
          <cell r="Y3371"/>
          <cell r="Z3371"/>
          <cell r="AA3371"/>
          <cell r="AB3371"/>
          <cell r="AC3371"/>
          <cell r="AD3371"/>
        </row>
        <row r="3372">
          <cell r="P3372">
            <v>999999999</v>
          </cell>
          <cell r="Q3372"/>
          <cell r="R3372"/>
          <cell r="S3372"/>
          <cell r="T3372"/>
          <cell r="U3372"/>
          <cell r="V3372"/>
          <cell r="W3372"/>
          <cell r="X3372"/>
          <cell r="Y3372"/>
          <cell r="Z3372"/>
          <cell r="AA3372"/>
          <cell r="AB3372"/>
          <cell r="AC3372"/>
          <cell r="AD3372"/>
        </row>
        <row r="3373">
          <cell r="P3373">
            <v>999999999</v>
          </cell>
          <cell r="Q3373"/>
          <cell r="R3373"/>
          <cell r="S3373"/>
          <cell r="T3373"/>
          <cell r="U3373"/>
          <cell r="V3373"/>
          <cell r="W3373"/>
          <cell r="X3373"/>
          <cell r="Y3373"/>
          <cell r="Z3373"/>
          <cell r="AA3373"/>
          <cell r="AB3373"/>
          <cell r="AC3373"/>
          <cell r="AD3373"/>
        </row>
        <row r="3374">
          <cell r="P3374">
            <v>999999999</v>
          </cell>
          <cell r="Q3374"/>
          <cell r="R3374"/>
          <cell r="S3374"/>
          <cell r="T3374"/>
          <cell r="U3374"/>
          <cell r="V3374"/>
          <cell r="W3374"/>
          <cell r="X3374"/>
          <cell r="Y3374"/>
          <cell r="Z3374"/>
          <cell r="AA3374"/>
          <cell r="AB3374"/>
          <cell r="AC3374"/>
          <cell r="AD3374"/>
        </row>
        <row r="3375">
          <cell r="P3375">
            <v>999999999</v>
          </cell>
          <cell r="Q3375"/>
          <cell r="R3375"/>
          <cell r="S3375"/>
          <cell r="T3375"/>
          <cell r="U3375"/>
          <cell r="V3375"/>
          <cell r="W3375"/>
          <cell r="X3375"/>
          <cell r="Y3375"/>
          <cell r="Z3375"/>
          <cell r="AA3375"/>
          <cell r="AB3375"/>
          <cell r="AC3375"/>
          <cell r="AD3375"/>
        </row>
        <row r="3376">
          <cell r="P3376">
            <v>999999999</v>
          </cell>
          <cell r="Q3376"/>
          <cell r="R3376"/>
          <cell r="S3376"/>
          <cell r="T3376"/>
          <cell r="U3376"/>
          <cell r="V3376"/>
          <cell r="W3376"/>
          <cell r="X3376"/>
          <cell r="Y3376"/>
          <cell r="Z3376"/>
          <cell r="AA3376"/>
          <cell r="AB3376"/>
          <cell r="AC3376"/>
          <cell r="AD3376"/>
        </row>
        <row r="3377">
          <cell r="P3377">
            <v>999999999</v>
          </cell>
          <cell r="Q3377"/>
          <cell r="R3377"/>
          <cell r="S3377"/>
          <cell r="T3377"/>
          <cell r="U3377"/>
          <cell r="V3377"/>
          <cell r="W3377"/>
          <cell r="X3377"/>
          <cell r="Y3377"/>
          <cell r="Z3377"/>
          <cell r="AA3377"/>
          <cell r="AB3377"/>
          <cell r="AC3377"/>
          <cell r="AD3377"/>
        </row>
        <row r="3378">
          <cell r="P3378">
            <v>999999999</v>
          </cell>
          <cell r="Q3378"/>
          <cell r="R3378"/>
          <cell r="S3378"/>
          <cell r="T3378"/>
          <cell r="U3378"/>
          <cell r="V3378"/>
          <cell r="W3378"/>
          <cell r="X3378"/>
          <cell r="Y3378"/>
          <cell r="Z3378"/>
          <cell r="AA3378"/>
          <cell r="AB3378"/>
          <cell r="AC3378"/>
          <cell r="AD3378"/>
        </row>
        <row r="3379">
          <cell r="P3379">
            <v>999999999</v>
          </cell>
          <cell r="Q3379"/>
          <cell r="R3379"/>
          <cell r="S3379"/>
          <cell r="T3379"/>
          <cell r="U3379"/>
          <cell r="V3379"/>
          <cell r="W3379"/>
          <cell r="X3379"/>
          <cell r="Y3379"/>
          <cell r="Z3379"/>
          <cell r="AA3379"/>
          <cell r="AB3379"/>
          <cell r="AC3379"/>
          <cell r="AD3379"/>
        </row>
        <row r="3380">
          <cell r="P3380">
            <v>999999999</v>
          </cell>
          <cell r="Q3380"/>
          <cell r="R3380"/>
          <cell r="S3380"/>
          <cell r="T3380"/>
          <cell r="U3380"/>
          <cell r="V3380"/>
          <cell r="W3380"/>
          <cell r="X3380"/>
          <cell r="Y3380"/>
          <cell r="Z3380"/>
          <cell r="AA3380"/>
          <cell r="AB3380"/>
          <cell r="AC3380"/>
          <cell r="AD3380"/>
        </row>
        <row r="3381">
          <cell r="P3381">
            <v>999999999</v>
          </cell>
          <cell r="Q3381"/>
          <cell r="R3381"/>
          <cell r="S3381"/>
          <cell r="T3381"/>
          <cell r="U3381"/>
          <cell r="V3381"/>
          <cell r="W3381"/>
          <cell r="X3381"/>
          <cell r="Y3381"/>
          <cell r="Z3381"/>
          <cell r="AA3381"/>
          <cell r="AB3381"/>
          <cell r="AC3381"/>
          <cell r="AD3381"/>
        </row>
        <row r="3382">
          <cell r="P3382">
            <v>999999999</v>
          </cell>
          <cell r="Q3382"/>
          <cell r="R3382"/>
          <cell r="S3382"/>
          <cell r="T3382"/>
          <cell r="U3382"/>
          <cell r="V3382"/>
          <cell r="W3382"/>
          <cell r="X3382"/>
          <cell r="Y3382"/>
          <cell r="Z3382"/>
          <cell r="AA3382"/>
          <cell r="AB3382"/>
          <cell r="AC3382"/>
          <cell r="AD3382"/>
        </row>
        <row r="3383">
          <cell r="P3383">
            <v>999999999</v>
          </cell>
          <cell r="Q3383"/>
          <cell r="R3383"/>
          <cell r="S3383"/>
          <cell r="T3383"/>
          <cell r="U3383"/>
          <cell r="V3383"/>
          <cell r="W3383"/>
          <cell r="X3383"/>
          <cell r="Y3383"/>
          <cell r="Z3383"/>
          <cell r="AA3383"/>
          <cell r="AB3383"/>
          <cell r="AC3383"/>
          <cell r="AD3383"/>
        </row>
        <row r="3384">
          <cell r="P3384">
            <v>999999999</v>
          </cell>
          <cell r="Q3384"/>
          <cell r="R3384"/>
          <cell r="S3384"/>
          <cell r="T3384"/>
          <cell r="U3384"/>
          <cell r="V3384"/>
          <cell r="W3384"/>
          <cell r="X3384"/>
          <cell r="Y3384"/>
          <cell r="Z3384"/>
          <cell r="AA3384"/>
          <cell r="AB3384"/>
          <cell r="AC3384"/>
          <cell r="AD3384"/>
        </row>
        <row r="3385">
          <cell r="P3385">
            <v>999999999</v>
          </cell>
          <cell r="Q3385"/>
          <cell r="R3385"/>
          <cell r="S3385"/>
          <cell r="T3385"/>
          <cell r="U3385"/>
          <cell r="V3385"/>
          <cell r="W3385"/>
          <cell r="X3385"/>
          <cell r="Y3385"/>
          <cell r="Z3385"/>
          <cell r="AA3385"/>
          <cell r="AB3385"/>
          <cell r="AC3385"/>
          <cell r="AD3385"/>
        </row>
        <row r="3386">
          <cell r="P3386">
            <v>999999999</v>
          </cell>
          <cell r="Q3386"/>
          <cell r="R3386"/>
          <cell r="S3386"/>
          <cell r="T3386"/>
          <cell r="U3386"/>
          <cell r="V3386"/>
          <cell r="W3386"/>
          <cell r="X3386"/>
          <cell r="Y3386"/>
          <cell r="Z3386"/>
          <cell r="AA3386"/>
          <cell r="AB3386"/>
          <cell r="AC3386"/>
          <cell r="AD3386"/>
        </row>
        <row r="3387">
          <cell r="P3387">
            <v>999999999</v>
          </cell>
          <cell r="Q3387"/>
          <cell r="R3387"/>
          <cell r="S3387"/>
          <cell r="T3387"/>
          <cell r="U3387"/>
          <cell r="V3387"/>
          <cell r="W3387"/>
          <cell r="X3387"/>
          <cell r="Y3387"/>
          <cell r="Z3387"/>
          <cell r="AA3387"/>
          <cell r="AB3387"/>
          <cell r="AC3387"/>
          <cell r="AD3387"/>
        </row>
        <row r="3388">
          <cell r="P3388">
            <v>999999999</v>
          </cell>
          <cell r="Q3388"/>
          <cell r="R3388"/>
          <cell r="S3388"/>
          <cell r="T3388"/>
          <cell r="U3388"/>
          <cell r="V3388"/>
          <cell r="W3388"/>
          <cell r="X3388"/>
          <cell r="Y3388"/>
          <cell r="Z3388"/>
          <cell r="AA3388"/>
          <cell r="AB3388"/>
          <cell r="AC3388"/>
          <cell r="AD3388"/>
        </row>
        <row r="3389">
          <cell r="P3389">
            <v>999999999</v>
          </cell>
          <cell r="Q3389"/>
          <cell r="R3389"/>
          <cell r="S3389"/>
          <cell r="T3389"/>
          <cell r="U3389"/>
          <cell r="V3389"/>
          <cell r="W3389"/>
          <cell r="X3389"/>
          <cell r="Y3389"/>
          <cell r="Z3389"/>
          <cell r="AA3389"/>
          <cell r="AB3389"/>
          <cell r="AC3389"/>
          <cell r="AD3389"/>
        </row>
        <row r="3390">
          <cell r="P3390">
            <v>999999999</v>
          </cell>
          <cell r="Q3390"/>
          <cell r="R3390"/>
          <cell r="S3390"/>
          <cell r="T3390"/>
          <cell r="U3390"/>
          <cell r="V3390"/>
          <cell r="W3390"/>
          <cell r="X3390"/>
          <cell r="Y3390"/>
          <cell r="Z3390"/>
          <cell r="AA3390"/>
          <cell r="AB3390"/>
          <cell r="AC3390"/>
          <cell r="AD3390"/>
        </row>
        <row r="3391">
          <cell r="P3391">
            <v>999999999</v>
          </cell>
          <cell r="Q3391"/>
          <cell r="R3391"/>
          <cell r="S3391"/>
          <cell r="T3391"/>
          <cell r="U3391"/>
          <cell r="V3391"/>
          <cell r="W3391"/>
          <cell r="X3391"/>
          <cell r="Y3391"/>
          <cell r="Z3391"/>
          <cell r="AA3391"/>
          <cell r="AB3391"/>
          <cell r="AC3391"/>
          <cell r="AD3391"/>
        </row>
        <row r="3392">
          <cell r="P3392">
            <v>999999999</v>
          </cell>
          <cell r="Q3392"/>
          <cell r="R3392"/>
          <cell r="S3392"/>
          <cell r="T3392"/>
          <cell r="U3392"/>
          <cell r="V3392"/>
          <cell r="W3392"/>
          <cell r="X3392"/>
          <cell r="Y3392"/>
          <cell r="Z3392"/>
          <cell r="AA3392"/>
          <cell r="AB3392"/>
          <cell r="AC3392"/>
          <cell r="AD3392"/>
        </row>
        <row r="3393">
          <cell r="P3393">
            <v>999999999</v>
          </cell>
          <cell r="Q3393"/>
          <cell r="R3393"/>
          <cell r="S3393"/>
          <cell r="T3393"/>
          <cell r="U3393"/>
          <cell r="V3393"/>
          <cell r="W3393"/>
          <cell r="X3393"/>
          <cell r="Y3393"/>
          <cell r="Z3393"/>
          <cell r="AA3393"/>
          <cell r="AB3393"/>
          <cell r="AC3393"/>
          <cell r="AD3393"/>
        </row>
        <row r="3394">
          <cell r="P3394">
            <v>999999999</v>
          </cell>
          <cell r="Q3394"/>
          <cell r="R3394"/>
          <cell r="S3394"/>
          <cell r="T3394"/>
          <cell r="U3394"/>
          <cell r="V3394"/>
          <cell r="W3394"/>
          <cell r="X3394"/>
          <cell r="Y3394"/>
          <cell r="Z3394"/>
          <cell r="AA3394"/>
          <cell r="AB3394"/>
          <cell r="AC3394"/>
          <cell r="AD3394"/>
        </row>
        <row r="3395">
          <cell r="P3395">
            <v>999999999</v>
          </cell>
          <cell r="Q3395"/>
          <cell r="R3395"/>
          <cell r="S3395"/>
          <cell r="T3395"/>
          <cell r="U3395"/>
          <cell r="V3395"/>
          <cell r="W3395"/>
          <cell r="X3395"/>
          <cell r="Y3395"/>
          <cell r="Z3395"/>
          <cell r="AA3395"/>
          <cell r="AB3395"/>
          <cell r="AC3395"/>
          <cell r="AD3395"/>
        </row>
        <row r="3396">
          <cell r="P3396">
            <v>999999999</v>
          </cell>
          <cell r="Q3396"/>
          <cell r="R3396"/>
          <cell r="S3396"/>
          <cell r="T3396"/>
          <cell r="U3396"/>
          <cell r="V3396"/>
          <cell r="W3396"/>
          <cell r="X3396"/>
          <cell r="Y3396"/>
          <cell r="Z3396"/>
          <cell r="AA3396"/>
          <cell r="AB3396"/>
          <cell r="AC3396"/>
          <cell r="AD3396"/>
        </row>
        <row r="3397">
          <cell r="P3397">
            <v>999999999</v>
          </cell>
          <cell r="Q3397"/>
          <cell r="R3397"/>
          <cell r="S3397"/>
          <cell r="T3397"/>
          <cell r="U3397"/>
          <cell r="V3397"/>
          <cell r="W3397"/>
          <cell r="X3397"/>
          <cell r="Y3397"/>
          <cell r="Z3397"/>
          <cell r="AA3397"/>
          <cell r="AB3397"/>
          <cell r="AC3397"/>
          <cell r="AD3397"/>
        </row>
        <row r="3398">
          <cell r="P3398">
            <v>999999999</v>
          </cell>
          <cell r="Q3398"/>
          <cell r="R3398"/>
          <cell r="S3398"/>
          <cell r="T3398"/>
          <cell r="U3398"/>
          <cell r="V3398"/>
          <cell r="W3398"/>
          <cell r="X3398"/>
          <cell r="Y3398"/>
          <cell r="Z3398"/>
          <cell r="AA3398"/>
          <cell r="AB3398"/>
          <cell r="AC3398"/>
          <cell r="AD3398"/>
        </row>
        <row r="3399">
          <cell r="P3399">
            <v>999999999</v>
          </cell>
          <cell r="Q3399"/>
          <cell r="R3399"/>
          <cell r="S3399"/>
          <cell r="T3399"/>
          <cell r="U3399"/>
          <cell r="V3399"/>
          <cell r="W3399"/>
          <cell r="X3399"/>
          <cell r="Y3399"/>
          <cell r="Z3399"/>
          <cell r="AA3399"/>
          <cell r="AB3399"/>
          <cell r="AC3399"/>
          <cell r="AD3399"/>
        </row>
        <row r="3400">
          <cell r="P3400">
            <v>999999999</v>
          </cell>
          <cell r="Q3400"/>
          <cell r="R3400"/>
          <cell r="S3400"/>
          <cell r="T3400"/>
          <cell r="U3400"/>
          <cell r="V3400"/>
          <cell r="W3400"/>
          <cell r="X3400"/>
          <cell r="Y3400"/>
          <cell r="Z3400"/>
          <cell r="AA3400"/>
          <cell r="AB3400"/>
          <cell r="AC3400"/>
          <cell r="AD3400"/>
        </row>
        <row r="3401">
          <cell r="P3401">
            <v>999999999</v>
          </cell>
          <cell r="Q3401"/>
          <cell r="R3401"/>
          <cell r="S3401"/>
          <cell r="T3401"/>
          <cell r="U3401"/>
          <cell r="V3401"/>
          <cell r="W3401"/>
          <cell r="X3401"/>
          <cell r="Y3401"/>
          <cell r="Z3401"/>
          <cell r="AA3401"/>
          <cell r="AB3401"/>
          <cell r="AC3401"/>
          <cell r="AD3401"/>
        </row>
        <row r="3402">
          <cell r="P3402">
            <v>999999999</v>
          </cell>
          <cell r="Q3402"/>
          <cell r="R3402"/>
          <cell r="S3402"/>
          <cell r="T3402"/>
          <cell r="U3402"/>
          <cell r="V3402"/>
          <cell r="W3402"/>
          <cell r="X3402"/>
          <cell r="Y3402"/>
          <cell r="Z3402"/>
          <cell r="AA3402"/>
          <cell r="AB3402"/>
          <cell r="AC3402"/>
          <cell r="AD3402"/>
        </row>
        <row r="3403">
          <cell r="P3403">
            <v>999999999</v>
          </cell>
          <cell r="Q3403"/>
          <cell r="R3403"/>
          <cell r="S3403"/>
          <cell r="T3403"/>
          <cell r="U3403"/>
          <cell r="V3403"/>
          <cell r="W3403"/>
          <cell r="X3403"/>
          <cell r="Y3403"/>
          <cell r="Z3403"/>
          <cell r="AA3403"/>
          <cell r="AB3403"/>
          <cell r="AC3403"/>
          <cell r="AD3403"/>
        </row>
        <row r="3404">
          <cell r="P3404">
            <v>999999999</v>
          </cell>
          <cell r="Q3404"/>
          <cell r="R3404"/>
          <cell r="S3404"/>
          <cell r="T3404"/>
          <cell r="U3404"/>
          <cell r="V3404"/>
          <cell r="W3404"/>
          <cell r="X3404"/>
          <cell r="Y3404"/>
          <cell r="Z3404"/>
          <cell r="AA3404"/>
          <cell r="AB3404"/>
          <cell r="AC3404"/>
          <cell r="AD3404"/>
        </row>
        <row r="3405">
          <cell r="P3405">
            <v>999999999</v>
          </cell>
          <cell r="Q3405"/>
          <cell r="R3405"/>
          <cell r="S3405"/>
          <cell r="T3405"/>
          <cell r="U3405"/>
          <cell r="V3405"/>
          <cell r="W3405"/>
          <cell r="X3405"/>
          <cell r="Y3405"/>
          <cell r="Z3405"/>
          <cell r="AA3405"/>
          <cell r="AB3405"/>
          <cell r="AC3405"/>
          <cell r="AD3405"/>
        </row>
        <row r="3406">
          <cell r="P3406">
            <v>999999999</v>
          </cell>
          <cell r="Q3406"/>
          <cell r="R3406"/>
          <cell r="S3406"/>
          <cell r="T3406"/>
          <cell r="U3406"/>
          <cell r="V3406"/>
          <cell r="W3406"/>
          <cell r="X3406"/>
          <cell r="Y3406"/>
          <cell r="Z3406"/>
          <cell r="AA3406"/>
          <cell r="AB3406"/>
          <cell r="AC3406"/>
          <cell r="AD3406"/>
        </row>
        <row r="3407">
          <cell r="P3407">
            <v>999999999</v>
          </cell>
          <cell r="Q3407"/>
          <cell r="R3407"/>
          <cell r="S3407"/>
          <cell r="T3407"/>
          <cell r="U3407"/>
          <cell r="V3407"/>
          <cell r="W3407"/>
          <cell r="X3407"/>
          <cell r="Y3407"/>
          <cell r="Z3407"/>
          <cell r="AA3407"/>
          <cell r="AB3407"/>
          <cell r="AC3407"/>
          <cell r="AD3407"/>
        </row>
        <row r="3408">
          <cell r="P3408">
            <v>999999999</v>
          </cell>
          <cell r="Q3408"/>
          <cell r="R3408"/>
          <cell r="S3408"/>
          <cell r="T3408"/>
          <cell r="U3408"/>
          <cell r="V3408"/>
          <cell r="W3408"/>
          <cell r="X3408"/>
          <cell r="Y3408"/>
          <cell r="Z3408"/>
          <cell r="AA3408"/>
          <cell r="AB3408"/>
          <cell r="AC3408"/>
          <cell r="AD3408"/>
        </row>
        <row r="3409">
          <cell r="P3409">
            <v>999999999</v>
          </cell>
          <cell r="Q3409"/>
          <cell r="R3409"/>
          <cell r="S3409"/>
          <cell r="T3409"/>
          <cell r="U3409"/>
          <cell r="V3409"/>
          <cell r="W3409"/>
          <cell r="X3409"/>
          <cell r="Y3409"/>
          <cell r="Z3409"/>
          <cell r="AA3409"/>
          <cell r="AB3409"/>
          <cell r="AC3409"/>
          <cell r="AD3409"/>
        </row>
        <row r="3410">
          <cell r="P3410">
            <v>999999999</v>
          </cell>
          <cell r="Q3410"/>
          <cell r="R3410"/>
          <cell r="S3410"/>
          <cell r="T3410"/>
          <cell r="U3410"/>
          <cell r="V3410"/>
          <cell r="W3410"/>
          <cell r="X3410"/>
          <cell r="Y3410"/>
          <cell r="Z3410"/>
          <cell r="AA3410"/>
          <cell r="AB3410"/>
          <cell r="AC3410"/>
          <cell r="AD3410"/>
        </row>
        <row r="3411">
          <cell r="P3411">
            <v>999999999</v>
          </cell>
          <cell r="Q3411"/>
          <cell r="R3411"/>
          <cell r="S3411"/>
          <cell r="T3411"/>
          <cell r="U3411"/>
          <cell r="V3411"/>
          <cell r="W3411"/>
          <cell r="X3411"/>
          <cell r="Y3411"/>
          <cell r="Z3411"/>
          <cell r="AA3411"/>
          <cell r="AB3411"/>
          <cell r="AC3411"/>
          <cell r="AD3411"/>
        </row>
        <row r="3412">
          <cell r="P3412">
            <v>999999999</v>
          </cell>
          <cell r="Q3412"/>
          <cell r="R3412"/>
          <cell r="S3412"/>
          <cell r="T3412"/>
          <cell r="U3412"/>
          <cell r="V3412"/>
          <cell r="W3412"/>
          <cell r="X3412"/>
          <cell r="Y3412"/>
          <cell r="Z3412"/>
          <cell r="AA3412"/>
          <cell r="AB3412"/>
          <cell r="AC3412"/>
          <cell r="AD3412"/>
        </row>
        <row r="3413">
          <cell r="P3413">
            <v>999999999</v>
          </cell>
          <cell r="Q3413"/>
          <cell r="R3413"/>
          <cell r="S3413"/>
          <cell r="T3413"/>
          <cell r="U3413"/>
          <cell r="V3413"/>
          <cell r="W3413"/>
          <cell r="X3413"/>
          <cell r="Y3413"/>
          <cell r="Z3413"/>
          <cell r="AA3413"/>
          <cell r="AB3413"/>
          <cell r="AC3413"/>
          <cell r="AD3413"/>
        </row>
        <row r="3414">
          <cell r="P3414">
            <v>999999999</v>
          </cell>
          <cell r="Q3414"/>
          <cell r="R3414"/>
          <cell r="S3414"/>
          <cell r="T3414"/>
          <cell r="U3414"/>
          <cell r="V3414"/>
          <cell r="W3414"/>
          <cell r="X3414"/>
          <cell r="Y3414"/>
          <cell r="Z3414"/>
          <cell r="AA3414"/>
          <cell r="AB3414"/>
          <cell r="AC3414"/>
          <cell r="AD3414"/>
        </row>
        <row r="3415">
          <cell r="P3415">
            <v>999999999</v>
          </cell>
          <cell r="Q3415"/>
          <cell r="R3415"/>
          <cell r="S3415"/>
          <cell r="T3415"/>
          <cell r="U3415"/>
          <cell r="V3415"/>
          <cell r="W3415"/>
          <cell r="X3415"/>
          <cell r="Y3415"/>
          <cell r="Z3415"/>
          <cell r="AA3415"/>
          <cell r="AB3415"/>
          <cell r="AC3415"/>
          <cell r="AD3415"/>
        </row>
        <row r="3416">
          <cell r="P3416">
            <v>999999999</v>
          </cell>
          <cell r="Q3416"/>
          <cell r="R3416"/>
          <cell r="S3416"/>
          <cell r="T3416"/>
          <cell r="U3416"/>
          <cell r="V3416"/>
          <cell r="W3416"/>
          <cell r="X3416"/>
          <cell r="Y3416"/>
          <cell r="Z3416"/>
          <cell r="AA3416"/>
          <cell r="AB3416"/>
          <cell r="AC3416"/>
          <cell r="AD3416"/>
        </row>
        <row r="3417">
          <cell r="P3417">
            <v>999999999</v>
          </cell>
          <cell r="Q3417"/>
          <cell r="R3417"/>
          <cell r="S3417"/>
          <cell r="T3417"/>
          <cell r="U3417"/>
          <cell r="V3417"/>
          <cell r="W3417"/>
          <cell r="X3417"/>
          <cell r="Y3417"/>
          <cell r="Z3417"/>
          <cell r="AA3417"/>
          <cell r="AB3417"/>
          <cell r="AC3417"/>
          <cell r="AD3417"/>
        </row>
        <row r="3418">
          <cell r="P3418">
            <v>999999999</v>
          </cell>
          <cell r="Q3418"/>
          <cell r="R3418"/>
          <cell r="S3418"/>
          <cell r="T3418"/>
          <cell r="U3418"/>
          <cell r="V3418"/>
          <cell r="W3418"/>
          <cell r="X3418"/>
          <cell r="Y3418"/>
          <cell r="Z3418"/>
          <cell r="AA3418"/>
          <cell r="AB3418"/>
          <cell r="AC3418"/>
          <cell r="AD3418"/>
        </row>
        <row r="3419">
          <cell r="P3419">
            <v>999999999</v>
          </cell>
          <cell r="Q3419"/>
          <cell r="R3419"/>
          <cell r="S3419"/>
          <cell r="T3419"/>
          <cell r="U3419"/>
          <cell r="V3419"/>
          <cell r="W3419"/>
          <cell r="X3419"/>
          <cell r="Y3419"/>
          <cell r="Z3419"/>
          <cell r="AA3419"/>
          <cell r="AB3419"/>
          <cell r="AC3419"/>
          <cell r="AD3419"/>
        </row>
        <row r="3420">
          <cell r="P3420">
            <v>999999999</v>
          </cell>
          <cell r="Q3420"/>
          <cell r="R3420"/>
          <cell r="S3420"/>
          <cell r="T3420"/>
          <cell r="U3420"/>
          <cell r="V3420"/>
          <cell r="W3420"/>
          <cell r="X3420"/>
          <cell r="Y3420"/>
          <cell r="Z3420"/>
          <cell r="AA3420"/>
          <cell r="AB3420"/>
          <cell r="AC3420"/>
          <cell r="AD3420"/>
        </row>
        <row r="3421">
          <cell r="P3421">
            <v>999999999</v>
          </cell>
          <cell r="Q3421"/>
          <cell r="R3421"/>
          <cell r="S3421"/>
          <cell r="T3421"/>
          <cell r="U3421"/>
          <cell r="V3421"/>
          <cell r="W3421"/>
          <cell r="X3421"/>
          <cell r="Y3421"/>
          <cell r="Z3421"/>
          <cell r="AA3421"/>
          <cell r="AB3421"/>
          <cell r="AC3421"/>
          <cell r="AD3421"/>
        </row>
        <row r="3422">
          <cell r="P3422">
            <v>999999999</v>
          </cell>
          <cell r="Q3422"/>
          <cell r="R3422"/>
          <cell r="S3422"/>
          <cell r="T3422"/>
          <cell r="U3422"/>
          <cell r="V3422"/>
          <cell r="W3422"/>
          <cell r="X3422"/>
          <cell r="Y3422"/>
          <cell r="Z3422"/>
          <cell r="AA3422"/>
          <cell r="AB3422"/>
          <cell r="AC3422"/>
          <cell r="AD3422"/>
        </row>
        <row r="3423">
          <cell r="P3423">
            <v>999999999</v>
          </cell>
          <cell r="Q3423"/>
          <cell r="R3423"/>
          <cell r="S3423"/>
          <cell r="T3423"/>
          <cell r="U3423"/>
          <cell r="V3423"/>
          <cell r="W3423"/>
          <cell r="X3423"/>
          <cell r="Y3423"/>
          <cell r="Z3423"/>
          <cell r="AA3423"/>
          <cell r="AB3423"/>
          <cell r="AC3423"/>
          <cell r="AD3423"/>
        </row>
        <row r="3424">
          <cell r="P3424">
            <v>999999999</v>
          </cell>
          <cell r="Q3424"/>
          <cell r="R3424"/>
          <cell r="S3424"/>
          <cell r="T3424"/>
          <cell r="U3424"/>
          <cell r="V3424"/>
          <cell r="W3424"/>
          <cell r="X3424"/>
          <cell r="Y3424"/>
          <cell r="Z3424"/>
          <cell r="AA3424"/>
          <cell r="AB3424"/>
          <cell r="AC3424"/>
          <cell r="AD3424"/>
        </row>
        <row r="3425">
          <cell r="P3425">
            <v>999999999</v>
          </cell>
          <cell r="Q3425"/>
          <cell r="R3425"/>
          <cell r="S3425"/>
          <cell r="T3425"/>
          <cell r="U3425"/>
          <cell r="V3425"/>
          <cell r="W3425"/>
          <cell r="X3425"/>
          <cell r="Y3425"/>
          <cell r="Z3425"/>
          <cell r="AA3425"/>
          <cell r="AB3425"/>
          <cell r="AC3425"/>
          <cell r="AD3425"/>
        </row>
        <row r="3426">
          <cell r="P3426">
            <v>999999999</v>
          </cell>
          <cell r="Q3426"/>
          <cell r="R3426"/>
          <cell r="S3426"/>
          <cell r="T3426"/>
          <cell r="U3426"/>
          <cell r="V3426"/>
          <cell r="W3426"/>
          <cell r="X3426"/>
          <cell r="Y3426"/>
          <cell r="Z3426"/>
          <cell r="AA3426"/>
          <cell r="AB3426"/>
          <cell r="AC3426"/>
          <cell r="AD3426"/>
        </row>
        <row r="3427">
          <cell r="P3427">
            <v>999999999</v>
          </cell>
          <cell r="Q3427"/>
          <cell r="R3427"/>
          <cell r="S3427"/>
          <cell r="T3427"/>
          <cell r="U3427"/>
          <cell r="V3427"/>
          <cell r="W3427"/>
          <cell r="X3427"/>
          <cell r="Y3427"/>
          <cell r="Z3427"/>
          <cell r="AA3427"/>
          <cell r="AB3427"/>
          <cell r="AC3427"/>
          <cell r="AD3427"/>
        </row>
        <row r="3428">
          <cell r="P3428">
            <v>999999999</v>
          </cell>
          <cell r="Q3428"/>
          <cell r="R3428"/>
          <cell r="S3428"/>
          <cell r="T3428"/>
          <cell r="U3428"/>
          <cell r="V3428"/>
          <cell r="W3428"/>
          <cell r="X3428"/>
          <cell r="Y3428"/>
          <cell r="Z3428"/>
          <cell r="AA3428"/>
          <cell r="AB3428"/>
          <cell r="AC3428"/>
          <cell r="AD3428"/>
        </row>
        <row r="3429">
          <cell r="P3429">
            <v>999999999</v>
          </cell>
          <cell r="Q3429"/>
          <cell r="R3429"/>
          <cell r="S3429"/>
          <cell r="T3429"/>
          <cell r="U3429"/>
          <cell r="V3429"/>
          <cell r="W3429"/>
          <cell r="X3429"/>
          <cell r="Y3429"/>
          <cell r="Z3429"/>
          <cell r="AA3429"/>
          <cell r="AB3429"/>
          <cell r="AC3429"/>
          <cell r="AD3429"/>
        </row>
        <row r="3430">
          <cell r="P3430">
            <v>999999999</v>
          </cell>
          <cell r="Q3430"/>
          <cell r="R3430"/>
          <cell r="S3430"/>
          <cell r="T3430"/>
          <cell r="U3430"/>
          <cell r="V3430"/>
          <cell r="W3430"/>
          <cell r="X3430"/>
          <cell r="Y3430"/>
          <cell r="Z3430"/>
          <cell r="AA3430"/>
          <cell r="AB3430"/>
          <cell r="AC3430"/>
          <cell r="AD3430"/>
        </row>
        <row r="3431">
          <cell r="P3431">
            <v>999999999</v>
          </cell>
          <cell r="Q3431"/>
          <cell r="R3431"/>
          <cell r="S3431"/>
          <cell r="T3431"/>
          <cell r="U3431"/>
          <cell r="V3431"/>
          <cell r="W3431"/>
          <cell r="X3431"/>
          <cell r="Y3431"/>
          <cell r="Z3431"/>
          <cell r="AA3431"/>
          <cell r="AB3431"/>
          <cell r="AC3431"/>
          <cell r="AD3431"/>
        </row>
        <row r="3432">
          <cell r="P3432">
            <v>999999999</v>
          </cell>
          <cell r="Q3432"/>
          <cell r="R3432"/>
          <cell r="S3432"/>
          <cell r="T3432"/>
          <cell r="U3432"/>
          <cell r="V3432"/>
          <cell r="W3432"/>
          <cell r="X3432"/>
          <cell r="Y3432"/>
          <cell r="Z3432"/>
          <cell r="AA3432"/>
          <cell r="AB3432"/>
          <cell r="AC3432"/>
          <cell r="AD3432"/>
        </row>
        <row r="3433">
          <cell r="P3433">
            <v>999999999</v>
          </cell>
          <cell r="Q3433"/>
          <cell r="R3433"/>
          <cell r="S3433"/>
          <cell r="T3433"/>
          <cell r="U3433"/>
          <cell r="V3433"/>
          <cell r="W3433"/>
          <cell r="X3433"/>
          <cell r="Y3433"/>
          <cell r="Z3433"/>
          <cell r="AA3433"/>
          <cell r="AB3433"/>
          <cell r="AC3433"/>
          <cell r="AD3433"/>
        </row>
        <row r="3434">
          <cell r="P3434">
            <v>999999999</v>
          </cell>
          <cell r="Q3434"/>
          <cell r="R3434"/>
          <cell r="S3434"/>
          <cell r="T3434"/>
          <cell r="U3434"/>
          <cell r="V3434"/>
          <cell r="W3434"/>
          <cell r="X3434"/>
          <cell r="Y3434"/>
          <cell r="Z3434"/>
          <cell r="AA3434"/>
          <cell r="AB3434"/>
          <cell r="AC3434"/>
          <cell r="AD3434"/>
        </row>
        <row r="3435">
          <cell r="P3435">
            <v>999999999</v>
          </cell>
          <cell r="Q3435"/>
          <cell r="R3435"/>
          <cell r="S3435"/>
          <cell r="T3435"/>
          <cell r="U3435"/>
          <cell r="V3435"/>
          <cell r="W3435"/>
          <cell r="X3435"/>
          <cell r="Y3435"/>
          <cell r="Z3435"/>
          <cell r="AA3435"/>
          <cell r="AB3435"/>
          <cell r="AC3435"/>
          <cell r="AD3435"/>
        </row>
        <row r="3436">
          <cell r="P3436">
            <v>999999999</v>
          </cell>
          <cell r="Q3436"/>
          <cell r="R3436"/>
          <cell r="S3436"/>
          <cell r="T3436"/>
          <cell r="U3436"/>
          <cell r="V3436"/>
          <cell r="W3436"/>
          <cell r="X3436"/>
          <cell r="Y3436"/>
          <cell r="Z3436"/>
          <cell r="AA3436"/>
          <cell r="AB3436"/>
          <cell r="AC3436"/>
          <cell r="AD3436"/>
        </row>
        <row r="3437">
          <cell r="P3437">
            <v>999999999</v>
          </cell>
          <cell r="Q3437"/>
          <cell r="R3437"/>
          <cell r="S3437"/>
          <cell r="T3437"/>
          <cell r="U3437"/>
          <cell r="V3437"/>
          <cell r="W3437"/>
          <cell r="X3437"/>
          <cell r="Y3437"/>
          <cell r="Z3437"/>
          <cell r="AA3437"/>
          <cell r="AB3437"/>
          <cell r="AC3437"/>
          <cell r="AD3437"/>
        </row>
        <row r="3438">
          <cell r="P3438">
            <v>999999999</v>
          </cell>
          <cell r="Q3438"/>
          <cell r="R3438"/>
          <cell r="S3438"/>
          <cell r="T3438"/>
          <cell r="U3438"/>
          <cell r="V3438"/>
          <cell r="W3438"/>
          <cell r="X3438"/>
          <cell r="Y3438"/>
          <cell r="Z3438"/>
          <cell r="AA3438"/>
          <cell r="AB3438"/>
          <cell r="AC3438"/>
          <cell r="AD3438"/>
        </row>
        <row r="3439">
          <cell r="P3439">
            <v>999999999</v>
          </cell>
          <cell r="Q3439"/>
          <cell r="R3439"/>
          <cell r="S3439"/>
          <cell r="T3439"/>
          <cell r="U3439"/>
          <cell r="V3439"/>
          <cell r="W3439"/>
          <cell r="X3439"/>
          <cell r="Y3439"/>
          <cell r="Z3439"/>
          <cell r="AA3439"/>
          <cell r="AB3439"/>
          <cell r="AC3439"/>
          <cell r="AD3439"/>
        </row>
        <row r="3440">
          <cell r="P3440">
            <v>999999999</v>
          </cell>
          <cell r="Q3440"/>
          <cell r="R3440"/>
          <cell r="S3440"/>
          <cell r="T3440"/>
          <cell r="U3440"/>
          <cell r="V3440"/>
          <cell r="W3440"/>
          <cell r="X3440"/>
          <cell r="Y3440"/>
          <cell r="Z3440"/>
          <cell r="AA3440"/>
          <cell r="AB3440"/>
          <cell r="AC3440"/>
          <cell r="AD3440"/>
        </row>
        <row r="3441">
          <cell r="P3441">
            <v>999999999</v>
          </cell>
          <cell r="Q3441"/>
          <cell r="R3441"/>
          <cell r="S3441"/>
          <cell r="T3441"/>
          <cell r="U3441"/>
          <cell r="V3441"/>
          <cell r="W3441"/>
          <cell r="X3441"/>
          <cell r="Y3441"/>
          <cell r="Z3441"/>
          <cell r="AA3441"/>
          <cell r="AB3441"/>
          <cell r="AC3441"/>
          <cell r="AD3441"/>
        </row>
        <row r="3442">
          <cell r="P3442">
            <v>999999999</v>
          </cell>
          <cell r="Q3442"/>
          <cell r="R3442"/>
          <cell r="S3442"/>
          <cell r="T3442"/>
          <cell r="U3442"/>
          <cell r="V3442"/>
          <cell r="W3442"/>
          <cell r="X3442"/>
          <cell r="Y3442"/>
          <cell r="Z3442"/>
          <cell r="AA3442"/>
          <cell r="AB3442"/>
          <cell r="AC3442"/>
          <cell r="AD3442"/>
        </row>
        <row r="3443">
          <cell r="P3443">
            <v>999999999</v>
          </cell>
          <cell r="Q3443"/>
          <cell r="R3443"/>
          <cell r="S3443"/>
          <cell r="T3443"/>
          <cell r="U3443"/>
          <cell r="V3443"/>
          <cell r="W3443"/>
          <cell r="X3443"/>
          <cell r="Y3443"/>
          <cell r="Z3443"/>
          <cell r="AA3443"/>
          <cell r="AB3443"/>
          <cell r="AC3443"/>
          <cell r="AD3443"/>
        </row>
        <row r="3444">
          <cell r="P3444">
            <v>999999999</v>
          </cell>
          <cell r="Q3444"/>
          <cell r="R3444"/>
          <cell r="S3444"/>
          <cell r="T3444"/>
          <cell r="U3444"/>
          <cell r="V3444"/>
          <cell r="W3444"/>
          <cell r="X3444"/>
          <cell r="Y3444"/>
          <cell r="Z3444"/>
          <cell r="AA3444"/>
          <cell r="AB3444"/>
          <cell r="AC3444"/>
          <cell r="AD3444"/>
        </row>
        <row r="3445">
          <cell r="P3445">
            <v>999999999</v>
          </cell>
          <cell r="Q3445"/>
          <cell r="R3445"/>
          <cell r="S3445"/>
          <cell r="T3445"/>
          <cell r="U3445"/>
          <cell r="V3445"/>
          <cell r="W3445"/>
          <cell r="X3445"/>
          <cell r="Y3445"/>
          <cell r="Z3445"/>
          <cell r="AA3445"/>
          <cell r="AB3445"/>
          <cell r="AC3445"/>
          <cell r="AD3445"/>
        </row>
        <row r="3446">
          <cell r="P3446">
            <v>999999999</v>
          </cell>
          <cell r="Q3446"/>
          <cell r="R3446"/>
          <cell r="S3446"/>
          <cell r="T3446"/>
          <cell r="U3446"/>
          <cell r="V3446"/>
          <cell r="W3446"/>
          <cell r="X3446"/>
          <cell r="Y3446"/>
          <cell r="Z3446"/>
          <cell r="AA3446"/>
          <cell r="AB3446"/>
          <cell r="AC3446"/>
          <cell r="AD3446"/>
        </row>
        <row r="3447">
          <cell r="P3447">
            <v>999999999</v>
          </cell>
          <cell r="Q3447"/>
          <cell r="R3447"/>
          <cell r="S3447"/>
          <cell r="T3447"/>
          <cell r="U3447"/>
          <cell r="V3447"/>
          <cell r="W3447"/>
          <cell r="X3447"/>
          <cell r="Y3447"/>
          <cell r="Z3447"/>
          <cell r="AA3447"/>
          <cell r="AB3447"/>
          <cell r="AC3447"/>
          <cell r="AD3447"/>
        </row>
        <row r="3448">
          <cell r="P3448">
            <v>999999999</v>
          </cell>
          <cell r="Q3448"/>
          <cell r="R3448"/>
          <cell r="S3448"/>
          <cell r="T3448"/>
          <cell r="U3448"/>
          <cell r="V3448"/>
          <cell r="W3448"/>
          <cell r="X3448"/>
          <cell r="Y3448"/>
          <cell r="Z3448"/>
          <cell r="AA3448"/>
          <cell r="AB3448"/>
          <cell r="AC3448"/>
          <cell r="AD3448"/>
        </row>
        <row r="3449">
          <cell r="P3449">
            <v>999999999</v>
          </cell>
          <cell r="Q3449"/>
          <cell r="R3449"/>
          <cell r="S3449"/>
          <cell r="T3449"/>
          <cell r="U3449"/>
          <cell r="V3449"/>
          <cell r="W3449"/>
          <cell r="X3449"/>
          <cell r="Y3449"/>
          <cell r="Z3449"/>
          <cell r="AA3449"/>
          <cell r="AB3449"/>
          <cell r="AC3449"/>
          <cell r="AD3449"/>
        </row>
        <row r="3450">
          <cell r="P3450">
            <v>999999999</v>
          </cell>
          <cell r="Q3450"/>
          <cell r="R3450"/>
          <cell r="S3450"/>
          <cell r="T3450"/>
          <cell r="U3450"/>
          <cell r="V3450"/>
          <cell r="W3450"/>
          <cell r="X3450"/>
          <cell r="Y3450"/>
          <cell r="Z3450"/>
          <cell r="AA3450"/>
          <cell r="AB3450"/>
          <cell r="AC3450"/>
          <cell r="AD3450"/>
        </row>
        <row r="3451">
          <cell r="P3451">
            <v>999999999</v>
          </cell>
          <cell r="Q3451"/>
          <cell r="R3451"/>
          <cell r="S3451"/>
          <cell r="T3451"/>
          <cell r="U3451"/>
          <cell r="V3451"/>
          <cell r="W3451"/>
          <cell r="X3451"/>
          <cell r="Y3451"/>
          <cell r="Z3451"/>
          <cell r="AA3451"/>
          <cell r="AB3451"/>
          <cell r="AC3451"/>
          <cell r="AD3451"/>
        </row>
        <row r="3452">
          <cell r="P3452">
            <v>999999999</v>
          </cell>
          <cell r="Q3452"/>
          <cell r="R3452"/>
          <cell r="S3452"/>
          <cell r="T3452"/>
          <cell r="U3452"/>
          <cell r="V3452"/>
          <cell r="W3452"/>
          <cell r="X3452"/>
          <cell r="Y3452"/>
          <cell r="Z3452"/>
          <cell r="AA3452"/>
          <cell r="AB3452"/>
          <cell r="AC3452"/>
          <cell r="AD3452"/>
        </row>
        <row r="3453">
          <cell r="P3453">
            <v>999999999</v>
          </cell>
          <cell r="Q3453"/>
          <cell r="R3453"/>
          <cell r="S3453"/>
          <cell r="T3453"/>
          <cell r="U3453"/>
          <cell r="V3453"/>
          <cell r="W3453"/>
          <cell r="X3453"/>
          <cell r="Y3453"/>
          <cell r="Z3453"/>
          <cell r="AA3453"/>
          <cell r="AB3453"/>
          <cell r="AC3453"/>
          <cell r="AD3453"/>
        </row>
        <row r="3454">
          <cell r="P3454">
            <v>999999999</v>
          </cell>
          <cell r="Q3454"/>
          <cell r="R3454"/>
          <cell r="S3454"/>
          <cell r="T3454"/>
          <cell r="U3454"/>
          <cell r="V3454"/>
          <cell r="W3454"/>
          <cell r="X3454"/>
          <cell r="Y3454"/>
          <cell r="Z3454"/>
          <cell r="AA3454"/>
          <cell r="AB3454"/>
          <cell r="AC3454"/>
          <cell r="AD3454"/>
        </row>
        <row r="3455">
          <cell r="P3455">
            <v>999999999</v>
          </cell>
          <cell r="Q3455"/>
          <cell r="R3455"/>
          <cell r="S3455"/>
          <cell r="T3455"/>
          <cell r="U3455"/>
          <cell r="V3455"/>
          <cell r="W3455"/>
          <cell r="X3455"/>
          <cell r="Y3455"/>
          <cell r="Z3455"/>
          <cell r="AA3455"/>
          <cell r="AB3455"/>
          <cell r="AC3455"/>
          <cell r="AD3455"/>
        </row>
        <row r="3456">
          <cell r="P3456">
            <v>999999999</v>
          </cell>
          <cell r="Q3456"/>
          <cell r="R3456"/>
          <cell r="S3456"/>
          <cell r="T3456"/>
          <cell r="U3456"/>
          <cell r="V3456"/>
          <cell r="W3456"/>
          <cell r="X3456"/>
          <cell r="Y3456"/>
          <cell r="Z3456"/>
          <cell r="AA3456"/>
          <cell r="AB3456"/>
          <cell r="AC3456"/>
          <cell r="AD3456"/>
        </row>
        <row r="3457">
          <cell r="P3457">
            <v>999999999</v>
          </cell>
          <cell r="Q3457"/>
          <cell r="R3457"/>
          <cell r="S3457"/>
          <cell r="T3457"/>
          <cell r="U3457"/>
          <cell r="V3457"/>
          <cell r="W3457"/>
          <cell r="X3457"/>
          <cell r="Y3457"/>
          <cell r="Z3457"/>
          <cell r="AA3457"/>
          <cell r="AB3457"/>
          <cell r="AC3457"/>
          <cell r="AD3457"/>
        </row>
        <row r="3458">
          <cell r="P3458">
            <v>999999999</v>
          </cell>
          <cell r="Q3458"/>
          <cell r="R3458"/>
          <cell r="S3458"/>
          <cell r="T3458"/>
          <cell r="U3458"/>
          <cell r="V3458"/>
          <cell r="W3458"/>
          <cell r="X3458"/>
          <cell r="Y3458"/>
          <cell r="Z3458"/>
          <cell r="AA3458"/>
          <cell r="AB3458"/>
          <cell r="AC3458"/>
          <cell r="AD3458"/>
        </row>
        <row r="3459">
          <cell r="P3459">
            <v>999999999</v>
          </cell>
          <cell r="Q3459"/>
          <cell r="R3459"/>
          <cell r="S3459"/>
          <cell r="T3459"/>
          <cell r="U3459"/>
          <cell r="V3459"/>
          <cell r="W3459"/>
          <cell r="X3459"/>
          <cell r="Y3459"/>
          <cell r="Z3459"/>
          <cell r="AA3459"/>
          <cell r="AB3459"/>
          <cell r="AC3459"/>
          <cell r="AD3459"/>
        </row>
        <row r="3460">
          <cell r="P3460">
            <v>999999999</v>
          </cell>
          <cell r="Q3460"/>
          <cell r="R3460"/>
          <cell r="S3460"/>
          <cell r="T3460"/>
          <cell r="U3460"/>
          <cell r="V3460"/>
          <cell r="W3460"/>
          <cell r="X3460"/>
          <cell r="Y3460"/>
          <cell r="Z3460"/>
          <cell r="AA3460"/>
          <cell r="AB3460"/>
          <cell r="AC3460"/>
          <cell r="AD3460"/>
        </row>
        <row r="3461">
          <cell r="P3461">
            <v>999999999</v>
          </cell>
          <cell r="Q3461"/>
          <cell r="R3461"/>
          <cell r="S3461"/>
          <cell r="T3461"/>
          <cell r="U3461"/>
          <cell r="V3461"/>
          <cell r="W3461"/>
          <cell r="X3461"/>
          <cell r="Y3461"/>
          <cell r="Z3461"/>
          <cell r="AA3461"/>
          <cell r="AB3461"/>
          <cell r="AC3461"/>
          <cell r="AD3461"/>
        </row>
        <row r="3462">
          <cell r="P3462">
            <v>999999999</v>
          </cell>
          <cell r="Q3462"/>
          <cell r="R3462"/>
          <cell r="S3462"/>
          <cell r="T3462"/>
          <cell r="U3462"/>
          <cell r="V3462"/>
          <cell r="W3462"/>
          <cell r="X3462"/>
          <cell r="Y3462"/>
          <cell r="Z3462"/>
          <cell r="AA3462"/>
          <cell r="AB3462"/>
          <cell r="AC3462"/>
          <cell r="AD3462"/>
        </row>
        <row r="3463">
          <cell r="P3463">
            <v>999999999</v>
          </cell>
          <cell r="Q3463"/>
          <cell r="R3463"/>
          <cell r="S3463"/>
          <cell r="T3463"/>
          <cell r="U3463"/>
          <cell r="V3463"/>
          <cell r="W3463"/>
          <cell r="X3463"/>
          <cell r="Y3463"/>
          <cell r="Z3463"/>
          <cell r="AA3463"/>
          <cell r="AB3463"/>
          <cell r="AC3463"/>
          <cell r="AD3463"/>
        </row>
        <row r="3464">
          <cell r="P3464">
            <v>999999999</v>
          </cell>
          <cell r="Q3464"/>
          <cell r="R3464"/>
          <cell r="S3464"/>
          <cell r="T3464"/>
          <cell r="U3464"/>
          <cell r="V3464"/>
          <cell r="W3464"/>
          <cell r="X3464"/>
          <cell r="Y3464"/>
          <cell r="Z3464"/>
          <cell r="AA3464"/>
          <cell r="AB3464"/>
          <cell r="AC3464"/>
          <cell r="AD3464"/>
        </row>
        <row r="3465">
          <cell r="P3465">
            <v>999999999</v>
          </cell>
          <cell r="Q3465"/>
          <cell r="R3465"/>
          <cell r="S3465"/>
          <cell r="T3465"/>
          <cell r="U3465"/>
          <cell r="V3465"/>
          <cell r="W3465"/>
          <cell r="X3465"/>
          <cell r="Y3465"/>
          <cell r="Z3465"/>
          <cell r="AA3465"/>
          <cell r="AB3465"/>
          <cell r="AC3465"/>
          <cell r="AD3465"/>
        </row>
        <row r="3466">
          <cell r="P3466">
            <v>999999999</v>
          </cell>
          <cell r="Q3466"/>
          <cell r="R3466"/>
          <cell r="S3466"/>
          <cell r="T3466"/>
          <cell r="U3466"/>
          <cell r="V3466"/>
          <cell r="W3466"/>
          <cell r="X3466"/>
          <cell r="Y3466"/>
          <cell r="Z3466"/>
          <cell r="AA3466"/>
          <cell r="AB3466"/>
          <cell r="AC3466"/>
          <cell r="AD3466"/>
        </row>
        <row r="3467">
          <cell r="P3467">
            <v>999999999</v>
          </cell>
          <cell r="Q3467"/>
          <cell r="R3467"/>
          <cell r="S3467"/>
          <cell r="T3467"/>
          <cell r="U3467"/>
          <cell r="V3467"/>
          <cell r="W3467"/>
          <cell r="X3467"/>
          <cell r="Y3467"/>
          <cell r="Z3467"/>
          <cell r="AA3467"/>
          <cell r="AB3467"/>
          <cell r="AC3467"/>
          <cell r="AD3467"/>
        </row>
        <row r="3468">
          <cell r="P3468">
            <v>999999999</v>
          </cell>
          <cell r="Q3468"/>
          <cell r="R3468"/>
          <cell r="S3468"/>
          <cell r="T3468"/>
          <cell r="U3468"/>
          <cell r="V3468"/>
          <cell r="W3468"/>
          <cell r="X3468"/>
          <cell r="Y3468"/>
          <cell r="Z3468"/>
          <cell r="AA3468"/>
          <cell r="AB3468"/>
          <cell r="AC3468"/>
          <cell r="AD3468"/>
        </row>
        <row r="3469">
          <cell r="P3469">
            <v>999999999</v>
          </cell>
          <cell r="Q3469"/>
          <cell r="R3469"/>
          <cell r="S3469"/>
          <cell r="T3469"/>
          <cell r="U3469"/>
          <cell r="V3469"/>
          <cell r="W3469"/>
          <cell r="X3469"/>
          <cell r="Y3469"/>
          <cell r="Z3469"/>
          <cell r="AA3469"/>
          <cell r="AB3469"/>
          <cell r="AC3469"/>
          <cell r="AD3469"/>
        </row>
        <row r="3470">
          <cell r="P3470">
            <v>999999999</v>
          </cell>
          <cell r="Q3470"/>
          <cell r="R3470"/>
          <cell r="S3470"/>
          <cell r="T3470"/>
          <cell r="U3470"/>
          <cell r="V3470"/>
          <cell r="W3470"/>
          <cell r="X3470"/>
          <cell r="Y3470"/>
          <cell r="Z3470"/>
          <cell r="AA3470"/>
          <cell r="AB3470"/>
          <cell r="AC3470"/>
          <cell r="AD3470"/>
        </row>
        <row r="3471">
          <cell r="P3471">
            <v>999999999</v>
          </cell>
          <cell r="Q3471"/>
          <cell r="R3471"/>
          <cell r="S3471"/>
          <cell r="T3471"/>
          <cell r="U3471"/>
          <cell r="V3471"/>
          <cell r="W3471"/>
          <cell r="X3471"/>
          <cell r="Y3471"/>
          <cell r="Z3471"/>
          <cell r="AA3471"/>
          <cell r="AB3471"/>
          <cell r="AC3471"/>
          <cell r="AD3471"/>
        </row>
        <row r="3472">
          <cell r="P3472">
            <v>999999999</v>
          </cell>
          <cell r="Q3472"/>
          <cell r="R3472"/>
          <cell r="S3472"/>
          <cell r="T3472"/>
          <cell r="U3472"/>
          <cell r="V3472"/>
          <cell r="W3472"/>
          <cell r="X3472"/>
          <cell r="Y3472"/>
          <cell r="Z3472"/>
          <cell r="AA3472"/>
          <cell r="AB3472"/>
          <cell r="AC3472"/>
          <cell r="AD3472"/>
        </row>
        <row r="3473">
          <cell r="P3473">
            <v>999999999</v>
          </cell>
          <cell r="Q3473"/>
          <cell r="R3473"/>
          <cell r="S3473"/>
          <cell r="T3473"/>
          <cell r="U3473"/>
          <cell r="V3473"/>
          <cell r="W3473"/>
          <cell r="X3473"/>
          <cell r="Y3473"/>
          <cell r="Z3473"/>
          <cell r="AA3473"/>
          <cell r="AB3473"/>
          <cell r="AC3473"/>
          <cell r="AD3473"/>
        </row>
        <row r="3474">
          <cell r="P3474">
            <v>999999999</v>
          </cell>
          <cell r="Q3474"/>
          <cell r="R3474"/>
          <cell r="S3474"/>
          <cell r="T3474"/>
          <cell r="U3474"/>
          <cell r="V3474"/>
          <cell r="W3474"/>
          <cell r="X3474"/>
          <cell r="Y3474"/>
          <cell r="Z3474"/>
          <cell r="AA3474"/>
          <cell r="AB3474"/>
          <cell r="AC3474"/>
          <cell r="AD3474"/>
        </row>
        <row r="3475">
          <cell r="P3475">
            <v>999999999</v>
          </cell>
          <cell r="Q3475"/>
          <cell r="R3475"/>
          <cell r="S3475"/>
          <cell r="T3475"/>
          <cell r="U3475"/>
          <cell r="V3475"/>
          <cell r="W3475"/>
          <cell r="X3475"/>
          <cell r="Y3475"/>
          <cell r="Z3475"/>
          <cell r="AA3475"/>
          <cell r="AB3475"/>
          <cell r="AC3475"/>
          <cell r="AD3475"/>
        </row>
        <row r="3476">
          <cell r="P3476">
            <v>999999999</v>
          </cell>
          <cell r="Q3476"/>
          <cell r="R3476"/>
          <cell r="S3476"/>
          <cell r="T3476"/>
          <cell r="U3476"/>
          <cell r="V3476"/>
          <cell r="W3476"/>
          <cell r="X3476"/>
          <cell r="Y3476"/>
          <cell r="Z3476"/>
          <cell r="AA3476"/>
          <cell r="AB3476"/>
          <cell r="AC3476"/>
          <cell r="AD3476"/>
        </row>
        <row r="3477">
          <cell r="P3477">
            <v>999999999</v>
          </cell>
          <cell r="Q3477"/>
          <cell r="R3477"/>
          <cell r="S3477"/>
          <cell r="T3477"/>
          <cell r="U3477"/>
          <cell r="V3477"/>
          <cell r="W3477"/>
          <cell r="X3477"/>
          <cell r="Y3477"/>
          <cell r="Z3477"/>
          <cell r="AA3477"/>
          <cell r="AB3477"/>
          <cell r="AC3477"/>
          <cell r="AD3477"/>
        </row>
        <row r="3478">
          <cell r="P3478">
            <v>999999999</v>
          </cell>
          <cell r="Q3478"/>
          <cell r="R3478"/>
          <cell r="S3478"/>
          <cell r="T3478"/>
          <cell r="U3478"/>
          <cell r="V3478"/>
          <cell r="W3478"/>
          <cell r="X3478"/>
          <cell r="Y3478"/>
          <cell r="Z3478"/>
          <cell r="AA3478"/>
          <cell r="AB3478"/>
          <cell r="AC3478"/>
          <cell r="AD3478"/>
        </row>
        <row r="3479">
          <cell r="P3479">
            <v>999999999</v>
          </cell>
          <cell r="Q3479"/>
          <cell r="R3479"/>
          <cell r="S3479"/>
          <cell r="T3479"/>
          <cell r="U3479"/>
          <cell r="V3479"/>
          <cell r="W3479"/>
          <cell r="X3479"/>
          <cell r="Y3479"/>
          <cell r="Z3479"/>
          <cell r="AA3479"/>
          <cell r="AB3479"/>
          <cell r="AC3479"/>
          <cell r="AD3479"/>
        </row>
        <row r="3480">
          <cell r="P3480">
            <v>999999999</v>
          </cell>
          <cell r="Q3480"/>
          <cell r="R3480"/>
          <cell r="S3480"/>
          <cell r="T3480"/>
          <cell r="U3480"/>
          <cell r="V3480"/>
          <cell r="W3480"/>
          <cell r="X3480"/>
          <cell r="Y3480"/>
          <cell r="Z3480"/>
          <cell r="AA3480"/>
          <cell r="AB3480"/>
          <cell r="AC3480"/>
          <cell r="AD3480"/>
        </row>
        <row r="3481">
          <cell r="P3481">
            <v>999999999</v>
          </cell>
          <cell r="Q3481"/>
          <cell r="R3481"/>
          <cell r="S3481"/>
          <cell r="T3481"/>
          <cell r="U3481"/>
          <cell r="V3481"/>
          <cell r="W3481"/>
          <cell r="X3481"/>
          <cell r="Y3481"/>
          <cell r="Z3481"/>
          <cell r="AA3481"/>
          <cell r="AB3481"/>
          <cell r="AC3481"/>
          <cell r="AD3481"/>
        </row>
        <row r="3482">
          <cell r="P3482">
            <v>999999999</v>
          </cell>
          <cell r="Q3482"/>
          <cell r="R3482"/>
          <cell r="S3482"/>
          <cell r="T3482"/>
          <cell r="U3482"/>
          <cell r="V3482"/>
          <cell r="W3482"/>
          <cell r="X3482"/>
          <cell r="Y3482"/>
          <cell r="Z3482"/>
          <cell r="AA3482"/>
          <cell r="AB3482"/>
          <cell r="AC3482"/>
          <cell r="AD3482"/>
        </row>
        <row r="3483">
          <cell r="P3483">
            <v>999999999</v>
          </cell>
          <cell r="Q3483"/>
          <cell r="R3483"/>
          <cell r="S3483"/>
          <cell r="T3483"/>
          <cell r="U3483"/>
          <cell r="V3483"/>
          <cell r="W3483"/>
          <cell r="X3483"/>
          <cell r="Y3483"/>
          <cell r="Z3483"/>
          <cell r="AA3483"/>
          <cell r="AB3483"/>
          <cell r="AC3483"/>
          <cell r="AD3483"/>
        </row>
        <row r="3484">
          <cell r="P3484">
            <v>999999999</v>
          </cell>
          <cell r="Q3484"/>
          <cell r="R3484"/>
          <cell r="S3484"/>
          <cell r="T3484"/>
          <cell r="U3484"/>
          <cell r="V3484"/>
          <cell r="W3484"/>
          <cell r="X3484"/>
          <cell r="Y3484"/>
          <cell r="Z3484"/>
          <cell r="AA3484"/>
          <cell r="AB3484"/>
          <cell r="AC3484"/>
          <cell r="AD3484"/>
        </row>
        <row r="3485">
          <cell r="P3485">
            <v>999999999</v>
          </cell>
          <cell r="Q3485"/>
          <cell r="R3485"/>
          <cell r="S3485"/>
          <cell r="T3485"/>
          <cell r="U3485"/>
          <cell r="V3485"/>
          <cell r="W3485"/>
          <cell r="X3485"/>
          <cell r="Y3485"/>
          <cell r="Z3485"/>
          <cell r="AA3485"/>
          <cell r="AB3485"/>
          <cell r="AC3485"/>
          <cell r="AD3485"/>
        </row>
        <row r="3486">
          <cell r="P3486">
            <v>999999999</v>
          </cell>
          <cell r="Q3486"/>
          <cell r="R3486"/>
          <cell r="S3486"/>
          <cell r="T3486"/>
          <cell r="U3486"/>
          <cell r="V3486"/>
          <cell r="W3486"/>
          <cell r="X3486"/>
          <cell r="Y3486"/>
          <cell r="Z3486"/>
          <cell r="AA3486"/>
          <cell r="AB3486"/>
          <cell r="AC3486"/>
          <cell r="AD3486"/>
        </row>
        <row r="3487">
          <cell r="P3487">
            <v>999999999</v>
          </cell>
          <cell r="Q3487"/>
          <cell r="R3487"/>
          <cell r="S3487"/>
          <cell r="T3487"/>
          <cell r="U3487"/>
          <cell r="V3487"/>
          <cell r="W3487"/>
          <cell r="X3487"/>
          <cell r="Y3487"/>
          <cell r="Z3487"/>
          <cell r="AA3487"/>
          <cell r="AB3487"/>
          <cell r="AC3487"/>
          <cell r="AD3487"/>
        </row>
        <row r="3488">
          <cell r="P3488">
            <v>999999999</v>
          </cell>
          <cell r="Q3488"/>
          <cell r="R3488"/>
          <cell r="S3488"/>
          <cell r="T3488"/>
          <cell r="U3488"/>
          <cell r="V3488"/>
          <cell r="W3488"/>
          <cell r="X3488"/>
          <cell r="Y3488"/>
          <cell r="Z3488"/>
          <cell r="AA3488"/>
          <cell r="AB3488"/>
          <cell r="AC3488"/>
          <cell r="AD3488"/>
        </row>
        <row r="3489">
          <cell r="P3489">
            <v>999999999</v>
          </cell>
          <cell r="Q3489"/>
          <cell r="R3489"/>
          <cell r="S3489"/>
          <cell r="T3489"/>
          <cell r="U3489"/>
          <cell r="V3489"/>
          <cell r="W3489"/>
          <cell r="X3489"/>
          <cell r="Y3489"/>
          <cell r="Z3489"/>
          <cell r="AA3489"/>
          <cell r="AB3489"/>
          <cell r="AC3489"/>
          <cell r="AD3489"/>
        </row>
        <row r="3490">
          <cell r="P3490">
            <v>999999999</v>
          </cell>
          <cell r="Q3490"/>
          <cell r="R3490"/>
          <cell r="S3490"/>
          <cell r="T3490"/>
          <cell r="U3490"/>
          <cell r="V3490"/>
          <cell r="W3490"/>
          <cell r="X3490"/>
          <cell r="Y3490"/>
          <cell r="Z3490"/>
          <cell r="AA3490"/>
          <cell r="AB3490"/>
          <cell r="AC3490"/>
          <cell r="AD3490"/>
        </row>
        <row r="3491">
          <cell r="P3491">
            <v>999999999</v>
          </cell>
          <cell r="Q3491"/>
          <cell r="R3491"/>
          <cell r="S3491"/>
          <cell r="T3491"/>
          <cell r="U3491"/>
          <cell r="V3491"/>
          <cell r="W3491"/>
          <cell r="X3491"/>
          <cell r="Y3491"/>
          <cell r="Z3491"/>
          <cell r="AA3491"/>
          <cell r="AB3491"/>
          <cell r="AC3491"/>
          <cell r="AD3491"/>
        </row>
        <row r="3492">
          <cell r="P3492">
            <v>999999999</v>
          </cell>
          <cell r="Q3492"/>
          <cell r="R3492"/>
          <cell r="S3492"/>
          <cell r="T3492"/>
          <cell r="U3492"/>
          <cell r="V3492"/>
          <cell r="W3492"/>
          <cell r="X3492"/>
          <cell r="Y3492"/>
          <cell r="Z3492"/>
          <cell r="AA3492"/>
          <cell r="AB3492"/>
          <cell r="AC3492"/>
          <cell r="AD3492"/>
        </row>
        <row r="3493">
          <cell r="P3493">
            <v>999999999</v>
          </cell>
          <cell r="Q3493"/>
          <cell r="R3493"/>
          <cell r="S3493"/>
          <cell r="T3493"/>
          <cell r="U3493"/>
          <cell r="V3493"/>
          <cell r="W3493"/>
          <cell r="X3493"/>
          <cell r="Y3493"/>
          <cell r="Z3493"/>
          <cell r="AA3493"/>
          <cell r="AB3493"/>
          <cell r="AC3493"/>
          <cell r="AD3493"/>
        </row>
        <row r="3494">
          <cell r="P3494">
            <v>999999999</v>
          </cell>
          <cell r="Q3494"/>
          <cell r="R3494"/>
          <cell r="S3494"/>
          <cell r="T3494"/>
          <cell r="U3494"/>
          <cell r="V3494"/>
          <cell r="W3494"/>
          <cell r="X3494"/>
          <cell r="Y3494"/>
          <cell r="Z3494"/>
          <cell r="AA3494"/>
          <cell r="AB3494"/>
          <cell r="AC3494"/>
          <cell r="AD3494"/>
        </row>
        <row r="3495">
          <cell r="P3495">
            <v>999999999</v>
          </cell>
          <cell r="Q3495"/>
          <cell r="R3495"/>
          <cell r="S3495"/>
          <cell r="T3495"/>
          <cell r="U3495"/>
          <cell r="V3495"/>
          <cell r="W3495"/>
          <cell r="X3495"/>
          <cell r="Y3495"/>
          <cell r="Z3495"/>
          <cell r="AA3495"/>
          <cell r="AB3495"/>
          <cell r="AC3495"/>
          <cell r="AD3495"/>
        </row>
        <row r="3496">
          <cell r="P3496">
            <v>999999999</v>
          </cell>
          <cell r="Q3496"/>
          <cell r="R3496"/>
          <cell r="S3496"/>
          <cell r="T3496"/>
          <cell r="U3496"/>
          <cell r="V3496"/>
          <cell r="W3496"/>
          <cell r="X3496"/>
          <cell r="Y3496"/>
          <cell r="Z3496"/>
          <cell r="AA3496"/>
          <cell r="AB3496"/>
          <cell r="AC3496"/>
          <cell r="AD3496"/>
        </row>
        <row r="3497">
          <cell r="P3497">
            <v>999999999</v>
          </cell>
          <cell r="Q3497"/>
          <cell r="R3497"/>
          <cell r="S3497"/>
          <cell r="T3497"/>
          <cell r="U3497"/>
          <cell r="V3497"/>
          <cell r="W3497"/>
          <cell r="X3497"/>
          <cell r="Y3497"/>
          <cell r="Z3497"/>
          <cell r="AA3497"/>
          <cell r="AB3497"/>
          <cell r="AC3497"/>
          <cell r="AD3497"/>
        </row>
        <row r="3498">
          <cell r="P3498">
            <v>999999999</v>
          </cell>
          <cell r="Q3498"/>
          <cell r="R3498"/>
          <cell r="S3498"/>
          <cell r="T3498"/>
          <cell r="U3498"/>
          <cell r="V3498"/>
          <cell r="W3498"/>
          <cell r="X3498"/>
          <cell r="Y3498"/>
          <cell r="Z3498"/>
          <cell r="AA3498"/>
          <cell r="AB3498"/>
          <cell r="AC3498"/>
          <cell r="AD3498"/>
        </row>
        <row r="3499">
          <cell r="P3499">
            <v>999999999</v>
          </cell>
          <cell r="Q3499"/>
          <cell r="R3499"/>
          <cell r="S3499"/>
          <cell r="T3499"/>
          <cell r="U3499"/>
          <cell r="V3499"/>
          <cell r="W3499"/>
          <cell r="X3499"/>
          <cell r="Y3499"/>
          <cell r="Z3499"/>
          <cell r="AA3499"/>
          <cell r="AB3499"/>
          <cell r="AC3499"/>
          <cell r="AD3499"/>
        </row>
        <row r="3500">
          <cell r="P3500">
            <v>999999999</v>
          </cell>
          <cell r="Q3500"/>
          <cell r="R3500"/>
          <cell r="S3500"/>
          <cell r="T3500"/>
          <cell r="U3500"/>
          <cell r="V3500"/>
          <cell r="W3500"/>
          <cell r="X3500"/>
          <cell r="Y3500"/>
          <cell r="Z3500"/>
          <cell r="AA3500"/>
          <cell r="AB3500"/>
          <cell r="AC3500"/>
          <cell r="AD3500"/>
        </row>
        <row r="3501">
          <cell r="P3501">
            <v>999999999</v>
          </cell>
          <cell r="Q3501"/>
          <cell r="R3501"/>
          <cell r="S3501"/>
          <cell r="T3501"/>
          <cell r="U3501"/>
          <cell r="V3501"/>
          <cell r="W3501"/>
          <cell r="X3501"/>
          <cell r="Y3501"/>
          <cell r="Z3501"/>
          <cell r="AA3501"/>
          <cell r="AB3501"/>
          <cell r="AC3501"/>
          <cell r="AD3501"/>
        </row>
        <row r="3502">
          <cell r="P3502">
            <v>999999999</v>
          </cell>
          <cell r="Q3502"/>
          <cell r="R3502"/>
          <cell r="S3502"/>
          <cell r="T3502"/>
          <cell r="U3502"/>
          <cell r="V3502"/>
          <cell r="W3502"/>
          <cell r="X3502"/>
          <cell r="Y3502"/>
          <cell r="Z3502"/>
          <cell r="AA3502"/>
          <cell r="AB3502"/>
          <cell r="AC3502"/>
          <cell r="AD3502"/>
        </row>
        <row r="3503">
          <cell r="P3503">
            <v>999999999</v>
          </cell>
          <cell r="Q3503"/>
          <cell r="R3503"/>
          <cell r="S3503"/>
          <cell r="T3503"/>
          <cell r="U3503"/>
          <cell r="V3503"/>
          <cell r="W3503"/>
          <cell r="X3503"/>
          <cell r="Y3503"/>
          <cell r="Z3503"/>
          <cell r="AA3503"/>
          <cell r="AB3503"/>
          <cell r="AC3503"/>
          <cell r="AD3503"/>
        </row>
        <row r="3504">
          <cell r="P3504">
            <v>999999999</v>
          </cell>
          <cell r="Q3504"/>
          <cell r="R3504"/>
          <cell r="S3504"/>
          <cell r="T3504"/>
          <cell r="U3504"/>
          <cell r="V3504"/>
          <cell r="W3504"/>
          <cell r="X3504"/>
          <cell r="Y3504"/>
          <cell r="Z3504"/>
          <cell r="AA3504"/>
          <cell r="AB3504"/>
          <cell r="AC3504"/>
          <cell r="AD3504"/>
        </row>
        <row r="3505">
          <cell r="P3505">
            <v>999999999</v>
          </cell>
          <cell r="Q3505"/>
          <cell r="R3505"/>
          <cell r="S3505"/>
          <cell r="T3505"/>
          <cell r="U3505"/>
          <cell r="V3505"/>
          <cell r="W3505"/>
          <cell r="X3505"/>
          <cell r="Y3505"/>
          <cell r="Z3505"/>
          <cell r="AA3505"/>
          <cell r="AB3505"/>
          <cell r="AC3505"/>
          <cell r="AD3505"/>
        </row>
        <row r="3506">
          <cell r="P3506">
            <v>999999999</v>
          </cell>
          <cell r="Q3506"/>
          <cell r="R3506"/>
          <cell r="S3506"/>
          <cell r="T3506"/>
          <cell r="U3506"/>
          <cell r="V3506"/>
          <cell r="W3506"/>
          <cell r="X3506"/>
          <cell r="Y3506"/>
          <cell r="Z3506"/>
          <cell r="AA3506"/>
          <cell r="AB3506"/>
          <cell r="AC3506"/>
          <cell r="AD3506"/>
        </row>
        <row r="3507">
          <cell r="P3507">
            <v>999999999</v>
          </cell>
          <cell r="Q3507"/>
          <cell r="R3507"/>
          <cell r="S3507"/>
          <cell r="T3507"/>
          <cell r="U3507"/>
          <cell r="V3507"/>
          <cell r="W3507"/>
          <cell r="X3507"/>
          <cell r="Y3507"/>
          <cell r="Z3507"/>
          <cell r="AA3507"/>
          <cell r="AB3507"/>
          <cell r="AC3507"/>
          <cell r="AD3507"/>
        </row>
        <row r="3508">
          <cell r="P3508">
            <v>999999999</v>
          </cell>
          <cell r="Q3508"/>
          <cell r="R3508"/>
          <cell r="S3508"/>
          <cell r="T3508"/>
          <cell r="U3508"/>
          <cell r="V3508"/>
          <cell r="W3508"/>
          <cell r="X3508"/>
          <cell r="Y3508"/>
          <cell r="Z3508"/>
          <cell r="AA3508"/>
          <cell r="AB3508"/>
          <cell r="AC3508"/>
          <cell r="AD3508"/>
        </row>
        <row r="3509">
          <cell r="P3509">
            <v>999999999</v>
          </cell>
          <cell r="Q3509"/>
          <cell r="R3509"/>
          <cell r="S3509"/>
          <cell r="T3509"/>
          <cell r="U3509"/>
          <cell r="V3509"/>
          <cell r="W3509"/>
          <cell r="X3509"/>
          <cell r="Y3509"/>
          <cell r="Z3509"/>
          <cell r="AA3509"/>
          <cell r="AB3509"/>
          <cell r="AC3509"/>
          <cell r="AD3509"/>
        </row>
        <row r="3510">
          <cell r="P3510">
            <v>999999999</v>
          </cell>
          <cell r="Q3510"/>
          <cell r="R3510"/>
          <cell r="S3510"/>
          <cell r="T3510"/>
          <cell r="U3510"/>
          <cell r="V3510"/>
          <cell r="W3510"/>
          <cell r="X3510"/>
          <cell r="Y3510"/>
          <cell r="Z3510"/>
          <cell r="AA3510"/>
          <cell r="AB3510"/>
          <cell r="AC3510"/>
          <cell r="AD3510"/>
        </row>
        <row r="3511">
          <cell r="P3511">
            <v>999999999</v>
          </cell>
          <cell r="Q3511"/>
          <cell r="R3511"/>
          <cell r="S3511"/>
          <cell r="T3511"/>
          <cell r="U3511"/>
          <cell r="V3511"/>
          <cell r="W3511"/>
          <cell r="X3511"/>
          <cell r="Y3511"/>
          <cell r="Z3511"/>
          <cell r="AA3511"/>
          <cell r="AB3511"/>
          <cell r="AC3511"/>
          <cell r="AD3511"/>
        </row>
        <row r="3512">
          <cell r="P3512">
            <v>999999999</v>
          </cell>
          <cell r="Q3512"/>
          <cell r="R3512"/>
          <cell r="S3512"/>
          <cell r="T3512"/>
          <cell r="U3512"/>
          <cell r="V3512"/>
          <cell r="W3512"/>
          <cell r="X3512"/>
          <cell r="Y3512"/>
          <cell r="Z3512"/>
          <cell r="AA3512"/>
          <cell r="AB3512"/>
          <cell r="AC3512"/>
          <cell r="AD3512"/>
        </row>
        <row r="3513">
          <cell r="P3513">
            <v>999999999</v>
          </cell>
          <cell r="Q3513"/>
          <cell r="R3513"/>
          <cell r="S3513"/>
          <cell r="T3513"/>
          <cell r="U3513"/>
          <cell r="V3513"/>
          <cell r="W3513"/>
          <cell r="X3513"/>
          <cell r="Y3513"/>
          <cell r="Z3513"/>
          <cell r="AA3513"/>
          <cell r="AB3513"/>
          <cell r="AC3513"/>
          <cell r="AD3513"/>
        </row>
        <row r="3514">
          <cell r="P3514">
            <v>999999999</v>
          </cell>
          <cell r="Q3514"/>
          <cell r="R3514"/>
          <cell r="S3514"/>
          <cell r="T3514"/>
          <cell r="U3514"/>
          <cell r="V3514"/>
          <cell r="W3514"/>
          <cell r="X3514"/>
          <cell r="Y3514"/>
          <cell r="Z3514"/>
          <cell r="AA3514"/>
          <cell r="AB3514"/>
          <cell r="AC3514"/>
          <cell r="AD3514"/>
        </row>
        <row r="3515">
          <cell r="P3515">
            <v>999999999</v>
          </cell>
          <cell r="Q3515"/>
          <cell r="R3515"/>
          <cell r="S3515"/>
          <cell r="T3515"/>
          <cell r="U3515"/>
          <cell r="V3515"/>
          <cell r="W3515"/>
          <cell r="X3515"/>
          <cell r="Y3515"/>
          <cell r="Z3515"/>
          <cell r="AA3515"/>
          <cell r="AB3515"/>
          <cell r="AC3515"/>
          <cell r="AD3515"/>
        </row>
        <row r="3516">
          <cell r="P3516">
            <v>999999999</v>
          </cell>
          <cell r="Q3516"/>
          <cell r="R3516"/>
          <cell r="S3516"/>
          <cell r="T3516"/>
          <cell r="U3516"/>
          <cell r="V3516"/>
          <cell r="W3516"/>
          <cell r="X3516"/>
          <cell r="Y3516"/>
          <cell r="Z3516"/>
          <cell r="AA3516"/>
          <cell r="AB3516"/>
          <cell r="AC3516"/>
          <cell r="AD3516"/>
        </row>
        <row r="3517">
          <cell r="P3517">
            <v>999999999</v>
          </cell>
          <cell r="Q3517"/>
          <cell r="R3517"/>
          <cell r="S3517"/>
          <cell r="T3517"/>
          <cell r="U3517"/>
          <cell r="V3517"/>
          <cell r="W3517"/>
          <cell r="X3517"/>
          <cell r="Y3517"/>
          <cell r="Z3517"/>
          <cell r="AA3517"/>
          <cell r="AB3517"/>
          <cell r="AC3517"/>
          <cell r="AD3517"/>
        </row>
        <row r="3518">
          <cell r="P3518">
            <v>999999999</v>
          </cell>
          <cell r="Q3518"/>
          <cell r="R3518"/>
          <cell r="S3518"/>
          <cell r="T3518"/>
          <cell r="U3518"/>
          <cell r="V3518"/>
          <cell r="W3518"/>
          <cell r="X3518"/>
          <cell r="Y3518"/>
          <cell r="Z3518"/>
          <cell r="AA3518"/>
          <cell r="AB3518"/>
          <cell r="AC3518"/>
          <cell r="AD3518"/>
        </row>
        <row r="3519">
          <cell r="P3519">
            <v>999999999</v>
          </cell>
          <cell r="Q3519"/>
          <cell r="R3519"/>
          <cell r="S3519"/>
          <cell r="T3519"/>
          <cell r="U3519"/>
          <cell r="V3519"/>
          <cell r="W3519"/>
          <cell r="X3519"/>
          <cell r="Y3519"/>
          <cell r="Z3519"/>
          <cell r="AA3519"/>
          <cell r="AB3519"/>
          <cell r="AC3519"/>
          <cell r="AD3519"/>
        </row>
        <row r="3520">
          <cell r="P3520">
            <v>999999999</v>
          </cell>
          <cell r="Q3520"/>
          <cell r="R3520"/>
          <cell r="S3520"/>
          <cell r="T3520"/>
          <cell r="U3520"/>
          <cell r="V3520"/>
          <cell r="W3520"/>
          <cell r="X3520"/>
          <cell r="Y3520"/>
          <cell r="Z3520"/>
          <cell r="AA3520"/>
          <cell r="AB3520"/>
          <cell r="AC3520"/>
          <cell r="AD3520"/>
        </row>
        <row r="3521">
          <cell r="P3521">
            <v>999999999</v>
          </cell>
          <cell r="Q3521"/>
          <cell r="R3521"/>
          <cell r="S3521"/>
          <cell r="T3521"/>
          <cell r="U3521"/>
          <cell r="V3521"/>
          <cell r="W3521"/>
          <cell r="X3521"/>
          <cell r="Y3521"/>
          <cell r="Z3521"/>
          <cell r="AA3521"/>
          <cell r="AB3521"/>
          <cell r="AC3521"/>
          <cell r="AD3521"/>
        </row>
        <row r="3522">
          <cell r="P3522">
            <v>999999999</v>
          </cell>
          <cell r="Q3522"/>
          <cell r="R3522"/>
          <cell r="S3522"/>
          <cell r="T3522"/>
          <cell r="U3522"/>
          <cell r="V3522"/>
          <cell r="W3522"/>
          <cell r="X3522"/>
          <cell r="Y3522"/>
          <cell r="Z3522"/>
          <cell r="AA3522"/>
          <cell r="AB3522"/>
          <cell r="AC3522"/>
          <cell r="AD3522"/>
        </row>
        <row r="3523">
          <cell r="P3523">
            <v>999999999</v>
          </cell>
          <cell r="Q3523"/>
          <cell r="R3523"/>
          <cell r="S3523"/>
          <cell r="T3523"/>
          <cell r="U3523"/>
          <cell r="V3523"/>
          <cell r="W3523"/>
          <cell r="X3523"/>
          <cell r="Y3523"/>
          <cell r="Z3523"/>
          <cell r="AA3523"/>
          <cell r="AB3523"/>
          <cell r="AC3523"/>
          <cell r="AD3523"/>
        </row>
        <row r="3524">
          <cell r="P3524">
            <v>999999999</v>
          </cell>
          <cell r="Q3524"/>
          <cell r="R3524"/>
          <cell r="S3524"/>
          <cell r="T3524"/>
          <cell r="U3524"/>
          <cell r="V3524"/>
          <cell r="W3524"/>
          <cell r="X3524"/>
          <cell r="Y3524"/>
          <cell r="Z3524"/>
          <cell r="AA3524"/>
          <cell r="AB3524"/>
          <cell r="AC3524"/>
          <cell r="AD3524"/>
        </row>
        <row r="3525">
          <cell r="P3525">
            <v>999999999</v>
          </cell>
          <cell r="Q3525"/>
          <cell r="R3525"/>
          <cell r="S3525"/>
          <cell r="T3525"/>
          <cell r="U3525"/>
          <cell r="V3525"/>
          <cell r="W3525"/>
          <cell r="X3525"/>
          <cell r="Y3525"/>
          <cell r="Z3525"/>
          <cell r="AA3525"/>
          <cell r="AB3525"/>
          <cell r="AC3525"/>
          <cell r="AD3525"/>
        </row>
        <row r="3526">
          <cell r="P3526">
            <v>999999999</v>
          </cell>
          <cell r="Q3526"/>
          <cell r="R3526"/>
          <cell r="S3526"/>
          <cell r="T3526"/>
          <cell r="U3526"/>
          <cell r="V3526"/>
          <cell r="W3526"/>
          <cell r="X3526"/>
          <cell r="Y3526"/>
          <cell r="Z3526"/>
          <cell r="AA3526"/>
          <cell r="AB3526"/>
          <cell r="AC3526"/>
          <cell r="AD3526"/>
        </row>
        <row r="3527">
          <cell r="P3527">
            <v>999999999</v>
          </cell>
          <cell r="Q3527"/>
          <cell r="R3527"/>
          <cell r="S3527"/>
          <cell r="T3527"/>
          <cell r="U3527"/>
          <cell r="V3527"/>
          <cell r="W3527"/>
          <cell r="X3527"/>
          <cell r="Y3527"/>
          <cell r="Z3527"/>
          <cell r="AA3527"/>
          <cell r="AB3527"/>
          <cell r="AC3527"/>
          <cell r="AD3527"/>
        </row>
        <row r="3528">
          <cell r="P3528">
            <v>999999999</v>
          </cell>
          <cell r="Q3528"/>
          <cell r="R3528"/>
          <cell r="S3528"/>
          <cell r="T3528"/>
          <cell r="U3528"/>
          <cell r="V3528"/>
          <cell r="W3528"/>
          <cell r="X3528"/>
          <cell r="Y3528"/>
          <cell r="Z3528"/>
          <cell r="AA3528"/>
          <cell r="AB3528"/>
          <cell r="AC3528"/>
          <cell r="AD3528"/>
        </row>
        <row r="3529">
          <cell r="P3529">
            <v>999999999</v>
          </cell>
          <cell r="Q3529"/>
          <cell r="R3529"/>
          <cell r="S3529"/>
          <cell r="T3529"/>
          <cell r="U3529"/>
          <cell r="V3529"/>
          <cell r="W3529"/>
          <cell r="X3529"/>
          <cell r="Y3529"/>
          <cell r="Z3529"/>
          <cell r="AA3529"/>
          <cell r="AB3529"/>
          <cell r="AC3529"/>
          <cell r="AD3529"/>
        </row>
        <row r="3530">
          <cell r="P3530">
            <v>999999999</v>
          </cell>
          <cell r="Q3530"/>
          <cell r="R3530"/>
          <cell r="S3530"/>
          <cell r="T3530"/>
          <cell r="U3530"/>
          <cell r="V3530"/>
          <cell r="W3530"/>
          <cell r="X3530"/>
          <cell r="Y3530"/>
          <cell r="Z3530"/>
          <cell r="AA3530"/>
          <cell r="AB3530"/>
          <cell r="AC3530"/>
          <cell r="AD3530"/>
        </row>
        <row r="3531">
          <cell r="P3531">
            <v>999999999</v>
          </cell>
          <cell r="Q3531"/>
          <cell r="R3531"/>
          <cell r="S3531"/>
          <cell r="T3531"/>
          <cell r="U3531"/>
          <cell r="V3531"/>
          <cell r="W3531"/>
          <cell r="X3531"/>
          <cell r="Y3531"/>
          <cell r="Z3531"/>
          <cell r="AA3531"/>
          <cell r="AB3531"/>
          <cell r="AC3531"/>
          <cell r="AD3531"/>
        </row>
        <row r="3532">
          <cell r="P3532">
            <v>999999999</v>
          </cell>
          <cell r="Q3532"/>
          <cell r="R3532"/>
          <cell r="S3532"/>
          <cell r="T3532"/>
          <cell r="U3532"/>
          <cell r="V3532"/>
          <cell r="W3532"/>
          <cell r="X3532"/>
          <cell r="Y3532"/>
          <cell r="Z3532"/>
          <cell r="AA3532"/>
          <cell r="AB3532"/>
          <cell r="AC3532"/>
          <cell r="AD3532"/>
        </row>
        <row r="3533">
          <cell r="P3533">
            <v>999999999</v>
          </cell>
          <cell r="Q3533"/>
          <cell r="R3533"/>
          <cell r="S3533"/>
          <cell r="T3533"/>
          <cell r="U3533"/>
          <cell r="V3533"/>
          <cell r="W3533"/>
          <cell r="X3533"/>
          <cell r="Y3533"/>
          <cell r="Z3533"/>
          <cell r="AA3533"/>
          <cell r="AB3533"/>
          <cell r="AC3533"/>
          <cell r="AD3533"/>
        </row>
        <row r="3534">
          <cell r="P3534">
            <v>999999999</v>
          </cell>
          <cell r="Q3534"/>
          <cell r="R3534"/>
          <cell r="S3534"/>
          <cell r="T3534"/>
          <cell r="U3534"/>
          <cell r="V3534"/>
          <cell r="W3534"/>
          <cell r="X3534"/>
          <cell r="Y3534"/>
          <cell r="Z3534"/>
          <cell r="AA3534"/>
          <cell r="AB3534"/>
          <cell r="AC3534"/>
          <cell r="AD3534"/>
        </row>
        <row r="3535">
          <cell r="P3535">
            <v>999999999</v>
          </cell>
          <cell r="Q3535"/>
          <cell r="R3535"/>
          <cell r="S3535"/>
          <cell r="T3535"/>
          <cell r="U3535"/>
          <cell r="V3535"/>
          <cell r="W3535"/>
          <cell r="X3535"/>
          <cell r="Y3535"/>
          <cell r="Z3535"/>
          <cell r="AA3535"/>
          <cell r="AB3535"/>
          <cell r="AC3535"/>
          <cell r="AD3535"/>
        </row>
        <row r="3536">
          <cell r="P3536">
            <v>999999999</v>
          </cell>
          <cell r="Q3536"/>
          <cell r="R3536"/>
          <cell r="S3536"/>
          <cell r="T3536"/>
          <cell r="U3536"/>
          <cell r="V3536"/>
          <cell r="W3536"/>
          <cell r="X3536"/>
          <cell r="Y3536"/>
          <cell r="Z3536"/>
          <cell r="AA3536"/>
          <cell r="AB3536"/>
          <cell r="AC3536"/>
          <cell r="AD3536"/>
        </row>
        <row r="3537">
          <cell r="P3537">
            <v>999999999</v>
          </cell>
          <cell r="Q3537"/>
          <cell r="R3537"/>
          <cell r="S3537"/>
          <cell r="T3537"/>
          <cell r="U3537"/>
          <cell r="V3537"/>
          <cell r="W3537"/>
          <cell r="X3537"/>
          <cell r="Y3537"/>
          <cell r="Z3537"/>
          <cell r="AA3537"/>
          <cell r="AB3537"/>
          <cell r="AC3537"/>
          <cell r="AD3537"/>
        </row>
        <row r="3538">
          <cell r="P3538">
            <v>999999999</v>
          </cell>
          <cell r="Q3538"/>
          <cell r="R3538"/>
          <cell r="S3538"/>
          <cell r="T3538"/>
          <cell r="U3538"/>
          <cell r="V3538"/>
          <cell r="W3538"/>
          <cell r="X3538"/>
          <cell r="Y3538"/>
          <cell r="Z3538"/>
          <cell r="AA3538"/>
          <cell r="AB3538"/>
          <cell r="AC3538"/>
          <cell r="AD3538"/>
        </row>
        <row r="3539">
          <cell r="P3539">
            <v>999999999</v>
          </cell>
          <cell r="Q3539"/>
          <cell r="R3539"/>
          <cell r="S3539"/>
          <cell r="T3539"/>
          <cell r="U3539"/>
          <cell r="V3539"/>
          <cell r="W3539"/>
          <cell r="X3539"/>
          <cell r="Y3539"/>
          <cell r="Z3539"/>
          <cell r="AA3539"/>
          <cell r="AB3539"/>
          <cell r="AC3539"/>
          <cell r="AD3539"/>
        </row>
        <row r="3540">
          <cell r="P3540">
            <v>999999999</v>
          </cell>
          <cell r="Q3540"/>
          <cell r="R3540"/>
          <cell r="S3540"/>
          <cell r="T3540"/>
          <cell r="U3540"/>
          <cell r="V3540"/>
          <cell r="W3540"/>
          <cell r="X3540"/>
          <cell r="Y3540"/>
          <cell r="Z3540"/>
          <cell r="AA3540"/>
          <cell r="AB3540"/>
          <cell r="AC3540"/>
          <cell r="AD3540"/>
        </row>
        <row r="3541">
          <cell r="P3541">
            <v>999999999</v>
          </cell>
          <cell r="Q3541"/>
          <cell r="R3541"/>
          <cell r="S3541"/>
          <cell r="T3541"/>
          <cell r="U3541"/>
          <cell r="V3541"/>
          <cell r="W3541"/>
          <cell r="X3541"/>
          <cell r="Y3541"/>
          <cell r="Z3541"/>
          <cell r="AA3541"/>
          <cell r="AB3541"/>
          <cell r="AC3541"/>
          <cell r="AD3541"/>
        </row>
        <row r="3542">
          <cell r="P3542">
            <v>999999999</v>
          </cell>
          <cell r="Q3542"/>
          <cell r="R3542"/>
          <cell r="S3542"/>
          <cell r="T3542"/>
          <cell r="U3542"/>
          <cell r="V3542"/>
          <cell r="W3542"/>
          <cell r="X3542"/>
          <cell r="Y3542"/>
          <cell r="Z3542"/>
          <cell r="AA3542"/>
          <cell r="AB3542"/>
          <cell r="AC3542"/>
          <cell r="AD3542"/>
        </row>
        <row r="3543">
          <cell r="P3543">
            <v>999999999</v>
          </cell>
          <cell r="Q3543"/>
          <cell r="R3543"/>
          <cell r="S3543"/>
          <cell r="T3543"/>
          <cell r="U3543"/>
          <cell r="V3543"/>
          <cell r="W3543"/>
          <cell r="X3543"/>
          <cell r="Y3543"/>
          <cell r="Z3543"/>
          <cell r="AA3543"/>
          <cell r="AB3543"/>
          <cell r="AC3543"/>
          <cell r="AD3543"/>
        </row>
        <row r="3544">
          <cell r="P3544">
            <v>999999999</v>
          </cell>
          <cell r="Q3544"/>
          <cell r="R3544"/>
          <cell r="S3544"/>
          <cell r="T3544"/>
          <cell r="U3544"/>
          <cell r="V3544"/>
          <cell r="W3544"/>
          <cell r="X3544"/>
          <cell r="Y3544"/>
          <cell r="Z3544"/>
          <cell r="AA3544"/>
          <cell r="AB3544"/>
          <cell r="AC3544"/>
          <cell r="AD3544"/>
        </row>
        <row r="3545">
          <cell r="P3545">
            <v>999999999</v>
          </cell>
          <cell r="Q3545"/>
          <cell r="R3545"/>
          <cell r="S3545"/>
          <cell r="T3545"/>
          <cell r="U3545"/>
          <cell r="V3545"/>
          <cell r="W3545"/>
          <cell r="X3545"/>
          <cell r="Y3545"/>
          <cell r="Z3545"/>
          <cell r="AA3545"/>
          <cell r="AB3545"/>
          <cell r="AC3545"/>
          <cell r="AD3545"/>
        </row>
        <row r="3546">
          <cell r="P3546">
            <v>999999999</v>
          </cell>
          <cell r="Q3546"/>
          <cell r="R3546"/>
          <cell r="S3546"/>
          <cell r="T3546"/>
          <cell r="U3546"/>
          <cell r="V3546"/>
          <cell r="W3546"/>
          <cell r="X3546"/>
          <cell r="Y3546"/>
          <cell r="Z3546"/>
          <cell r="AA3546"/>
          <cell r="AB3546"/>
          <cell r="AC3546"/>
          <cell r="AD3546"/>
        </row>
        <row r="3547">
          <cell r="P3547">
            <v>999999999</v>
          </cell>
          <cell r="Q3547"/>
          <cell r="R3547"/>
          <cell r="S3547"/>
          <cell r="T3547"/>
          <cell r="U3547"/>
          <cell r="V3547"/>
          <cell r="W3547"/>
          <cell r="X3547"/>
          <cell r="Y3547"/>
          <cell r="Z3547"/>
          <cell r="AA3547"/>
          <cell r="AB3547"/>
          <cell r="AC3547"/>
          <cell r="AD3547"/>
        </row>
        <row r="3548">
          <cell r="P3548">
            <v>999999999</v>
          </cell>
          <cell r="Q3548"/>
          <cell r="R3548"/>
          <cell r="S3548"/>
          <cell r="T3548"/>
          <cell r="U3548"/>
          <cell r="V3548"/>
          <cell r="W3548"/>
          <cell r="X3548"/>
          <cell r="Y3548"/>
          <cell r="Z3548"/>
          <cell r="AA3548"/>
          <cell r="AB3548"/>
          <cell r="AC3548"/>
          <cell r="AD3548"/>
        </row>
        <row r="3549">
          <cell r="P3549">
            <v>999999999</v>
          </cell>
          <cell r="Q3549"/>
          <cell r="R3549"/>
          <cell r="S3549"/>
          <cell r="T3549"/>
          <cell r="U3549"/>
          <cell r="V3549"/>
          <cell r="W3549"/>
          <cell r="X3549"/>
          <cell r="Y3549"/>
          <cell r="Z3549"/>
          <cell r="AA3549"/>
          <cell r="AB3549"/>
          <cell r="AC3549"/>
          <cell r="AD3549"/>
        </row>
        <row r="3550">
          <cell r="P3550">
            <v>999999999</v>
          </cell>
          <cell r="Q3550"/>
          <cell r="R3550"/>
          <cell r="S3550"/>
          <cell r="T3550"/>
          <cell r="U3550"/>
          <cell r="V3550"/>
          <cell r="W3550"/>
          <cell r="X3550"/>
          <cell r="Y3550"/>
          <cell r="Z3550"/>
          <cell r="AA3550"/>
          <cell r="AB3550"/>
          <cell r="AC3550"/>
          <cell r="AD3550"/>
        </row>
        <row r="3551">
          <cell r="P3551">
            <v>999999999</v>
          </cell>
          <cell r="Q3551"/>
          <cell r="R3551"/>
          <cell r="S3551"/>
          <cell r="T3551"/>
          <cell r="U3551"/>
          <cell r="V3551"/>
          <cell r="W3551"/>
          <cell r="X3551"/>
          <cell r="Y3551"/>
          <cell r="Z3551"/>
          <cell r="AA3551"/>
          <cell r="AB3551"/>
          <cell r="AC3551"/>
          <cell r="AD3551"/>
        </row>
        <row r="3552">
          <cell r="P3552">
            <v>999999999</v>
          </cell>
          <cell r="Q3552"/>
          <cell r="R3552"/>
          <cell r="S3552"/>
          <cell r="T3552"/>
          <cell r="U3552"/>
          <cell r="V3552"/>
          <cell r="W3552"/>
          <cell r="X3552"/>
          <cell r="Y3552"/>
          <cell r="Z3552"/>
          <cell r="AA3552"/>
          <cell r="AB3552"/>
          <cell r="AC3552"/>
          <cell r="AD3552"/>
        </row>
        <row r="3553">
          <cell r="P3553">
            <v>999999999</v>
          </cell>
          <cell r="Q3553"/>
          <cell r="R3553"/>
          <cell r="S3553"/>
          <cell r="T3553"/>
          <cell r="U3553"/>
          <cell r="V3553"/>
          <cell r="W3553"/>
          <cell r="X3553"/>
          <cell r="Y3553"/>
          <cell r="Z3553"/>
          <cell r="AA3553"/>
          <cell r="AB3553"/>
          <cell r="AC3553"/>
          <cell r="AD3553"/>
        </row>
        <row r="3554">
          <cell r="P3554">
            <v>999999999</v>
          </cell>
          <cell r="Q3554"/>
          <cell r="R3554"/>
          <cell r="S3554"/>
          <cell r="T3554"/>
          <cell r="U3554"/>
          <cell r="V3554"/>
          <cell r="W3554"/>
          <cell r="X3554"/>
          <cell r="Y3554"/>
          <cell r="Z3554"/>
          <cell r="AA3554"/>
          <cell r="AB3554"/>
          <cell r="AC3554"/>
          <cell r="AD3554"/>
        </row>
        <row r="3555">
          <cell r="P3555">
            <v>999999999</v>
          </cell>
          <cell r="Q3555"/>
          <cell r="R3555"/>
          <cell r="S3555"/>
          <cell r="T3555"/>
          <cell r="U3555"/>
          <cell r="V3555"/>
          <cell r="W3555"/>
          <cell r="X3555"/>
          <cell r="Y3555"/>
          <cell r="Z3555"/>
          <cell r="AA3555"/>
          <cell r="AB3555"/>
          <cell r="AC3555"/>
          <cell r="AD3555"/>
        </row>
        <row r="3556">
          <cell r="P3556">
            <v>999999999</v>
          </cell>
          <cell r="Q3556"/>
          <cell r="R3556"/>
          <cell r="S3556"/>
          <cell r="T3556"/>
          <cell r="U3556"/>
          <cell r="V3556"/>
          <cell r="W3556"/>
          <cell r="X3556"/>
          <cell r="Y3556"/>
          <cell r="Z3556"/>
          <cell r="AA3556"/>
          <cell r="AB3556"/>
          <cell r="AC3556"/>
          <cell r="AD3556"/>
        </row>
        <row r="3557">
          <cell r="P3557">
            <v>999999999</v>
          </cell>
          <cell r="Q3557"/>
          <cell r="R3557"/>
          <cell r="S3557"/>
          <cell r="T3557"/>
          <cell r="U3557"/>
          <cell r="V3557"/>
          <cell r="W3557"/>
          <cell r="X3557"/>
          <cell r="Y3557"/>
          <cell r="Z3557"/>
          <cell r="AA3557"/>
          <cell r="AB3557"/>
          <cell r="AC3557"/>
          <cell r="AD3557"/>
        </row>
        <row r="3558">
          <cell r="P3558">
            <v>999999999</v>
          </cell>
          <cell r="Q3558"/>
          <cell r="R3558"/>
          <cell r="S3558"/>
          <cell r="T3558"/>
          <cell r="U3558"/>
          <cell r="V3558"/>
          <cell r="W3558"/>
          <cell r="X3558"/>
          <cell r="Y3558"/>
          <cell r="Z3558"/>
          <cell r="AA3558"/>
          <cell r="AB3558"/>
          <cell r="AC3558"/>
          <cell r="AD3558"/>
        </row>
        <row r="3559">
          <cell r="P3559">
            <v>999999999</v>
          </cell>
          <cell r="Q3559"/>
          <cell r="R3559"/>
          <cell r="S3559"/>
          <cell r="T3559"/>
          <cell r="U3559"/>
          <cell r="V3559"/>
          <cell r="W3559"/>
          <cell r="X3559"/>
          <cell r="Y3559"/>
          <cell r="Z3559"/>
          <cell r="AA3559"/>
          <cell r="AB3559"/>
          <cell r="AC3559"/>
          <cell r="AD3559"/>
        </row>
        <row r="3560">
          <cell r="P3560">
            <v>999999999</v>
          </cell>
          <cell r="Q3560"/>
          <cell r="R3560"/>
          <cell r="S3560"/>
          <cell r="T3560"/>
          <cell r="U3560"/>
          <cell r="V3560"/>
          <cell r="W3560"/>
          <cell r="X3560"/>
          <cell r="Y3560"/>
          <cell r="Z3560"/>
          <cell r="AA3560"/>
          <cell r="AB3560"/>
          <cell r="AC3560"/>
          <cell r="AD3560"/>
        </row>
        <row r="3561">
          <cell r="P3561">
            <v>999999999</v>
          </cell>
          <cell r="Q3561"/>
          <cell r="R3561"/>
          <cell r="S3561"/>
          <cell r="T3561"/>
          <cell r="U3561"/>
          <cell r="V3561"/>
          <cell r="W3561"/>
          <cell r="X3561"/>
          <cell r="Y3561"/>
          <cell r="Z3561"/>
          <cell r="AA3561"/>
          <cell r="AB3561"/>
          <cell r="AC3561"/>
          <cell r="AD3561"/>
        </row>
        <row r="3562">
          <cell r="P3562">
            <v>999999999</v>
          </cell>
          <cell r="Q3562"/>
          <cell r="R3562"/>
          <cell r="S3562"/>
          <cell r="T3562"/>
          <cell r="U3562"/>
          <cell r="V3562"/>
          <cell r="W3562"/>
          <cell r="X3562"/>
          <cell r="Y3562"/>
          <cell r="Z3562"/>
          <cell r="AA3562"/>
          <cell r="AB3562"/>
          <cell r="AC3562"/>
          <cell r="AD3562"/>
        </row>
        <row r="3563">
          <cell r="P3563">
            <v>999999999</v>
          </cell>
          <cell r="Q3563"/>
          <cell r="R3563"/>
          <cell r="S3563"/>
          <cell r="T3563"/>
          <cell r="U3563"/>
          <cell r="V3563"/>
          <cell r="W3563"/>
          <cell r="X3563"/>
          <cell r="Y3563"/>
          <cell r="Z3563"/>
          <cell r="AA3563"/>
          <cell r="AB3563"/>
          <cell r="AC3563"/>
          <cell r="AD3563"/>
        </row>
        <row r="3564">
          <cell r="P3564">
            <v>999999999</v>
          </cell>
          <cell r="Q3564"/>
          <cell r="R3564"/>
          <cell r="S3564"/>
          <cell r="T3564"/>
          <cell r="U3564"/>
          <cell r="V3564"/>
          <cell r="W3564"/>
          <cell r="X3564"/>
          <cell r="Y3564"/>
          <cell r="Z3564"/>
          <cell r="AA3564"/>
          <cell r="AB3564"/>
          <cell r="AC3564"/>
          <cell r="AD3564"/>
        </row>
        <row r="3565">
          <cell r="P3565">
            <v>999999999</v>
          </cell>
          <cell r="Q3565"/>
          <cell r="R3565"/>
          <cell r="S3565"/>
          <cell r="T3565"/>
          <cell r="U3565"/>
          <cell r="V3565"/>
          <cell r="W3565"/>
          <cell r="X3565"/>
          <cell r="Y3565"/>
          <cell r="Z3565"/>
          <cell r="AA3565"/>
          <cell r="AB3565"/>
          <cell r="AC3565"/>
          <cell r="AD3565"/>
        </row>
        <row r="3566">
          <cell r="P3566">
            <v>999999999</v>
          </cell>
          <cell r="Q3566"/>
          <cell r="R3566"/>
          <cell r="S3566"/>
          <cell r="T3566"/>
          <cell r="U3566"/>
          <cell r="V3566"/>
          <cell r="W3566"/>
          <cell r="X3566"/>
          <cell r="Y3566"/>
          <cell r="Z3566"/>
          <cell r="AA3566"/>
          <cell r="AB3566"/>
          <cell r="AC3566"/>
          <cell r="AD3566"/>
        </row>
        <row r="3567">
          <cell r="P3567">
            <v>999999999</v>
          </cell>
          <cell r="Q3567"/>
          <cell r="R3567"/>
          <cell r="S3567"/>
          <cell r="T3567"/>
          <cell r="U3567"/>
          <cell r="V3567"/>
          <cell r="W3567"/>
          <cell r="X3567"/>
          <cell r="Y3567"/>
          <cell r="Z3567"/>
          <cell r="AA3567"/>
          <cell r="AB3567"/>
          <cell r="AC3567"/>
          <cell r="AD3567"/>
        </row>
        <row r="3568">
          <cell r="P3568">
            <v>999999999</v>
          </cell>
          <cell r="Q3568"/>
          <cell r="R3568"/>
          <cell r="S3568"/>
          <cell r="T3568"/>
          <cell r="U3568"/>
          <cell r="V3568"/>
          <cell r="W3568"/>
          <cell r="X3568"/>
          <cell r="Y3568"/>
          <cell r="Z3568"/>
          <cell r="AA3568"/>
          <cell r="AB3568"/>
          <cell r="AC3568"/>
          <cell r="AD3568"/>
        </row>
        <row r="3569">
          <cell r="P3569">
            <v>999999999</v>
          </cell>
          <cell r="Q3569"/>
          <cell r="R3569"/>
          <cell r="S3569"/>
          <cell r="T3569"/>
          <cell r="U3569"/>
          <cell r="V3569"/>
          <cell r="W3569"/>
          <cell r="X3569"/>
          <cell r="Y3569"/>
          <cell r="Z3569"/>
          <cell r="AA3569"/>
          <cell r="AB3569"/>
          <cell r="AC3569"/>
          <cell r="AD3569"/>
        </row>
        <row r="3570">
          <cell r="P3570">
            <v>999999999</v>
          </cell>
          <cell r="Q3570"/>
          <cell r="R3570"/>
          <cell r="S3570"/>
          <cell r="T3570"/>
          <cell r="U3570"/>
          <cell r="V3570"/>
          <cell r="W3570"/>
          <cell r="X3570"/>
          <cell r="Y3570"/>
          <cell r="Z3570"/>
          <cell r="AA3570"/>
          <cell r="AB3570"/>
          <cell r="AC3570"/>
          <cell r="AD3570"/>
        </row>
        <row r="3571">
          <cell r="P3571">
            <v>999999999</v>
          </cell>
          <cell r="Q3571"/>
          <cell r="R3571"/>
          <cell r="S3571"/>
          <cell r="T3571"/>
          <cell r="U3571"/>
          <cell r="V3571"/>
          <cell r="W3571"/>
          <cell r="X3571"/>
          <cell r="Y3571"/>
          <cell r="Z3571"/>
          <cell r="AA3571"/>
          <cell r="AB3571"/>
          <cell r="AC3571"/>
          <cell r="AD3571"/>
        </row>
        <row r="3572">
          <cell r="P3572">
            <v>999999999</v>
          </cell>
          <cell r="Q3572"/>
          <cell r="R3572"/>
          <cell r="S3572"/>
          <cell r="T3572"/>
          <cell r="U3572"/>
          <cell r="V3572"/>
          <cell r="W3572"/>
          <cell r="X3572"/>
          <cell r="Y3572"/>
          <cell r="Z3572"/>
          <cell r="AA3572"/>
          <cell r="AB3572"/>
          <cell r="AC3572"/>
          <cell r="AD3572"/>
        </row>
        <row r="3573">
          <cell r="P3573">
            <v>999999999</v>
          </cell>
          <cell r="Q3573"/>
          <cell r="R3573"/>
          <cell r="S3573"/>
          <cell r="T3573"/>
          <cell r="U3573"/>
          <cell r="V3573"/>
          <cell r="W3573"/>
          <cell r="X3573"/>
          <cell r="Y3573"/>
          <cell r="Z3573"/>
          <cell r="AA3573"/>
          <cell r="AB3573"/>
          <cell r="AC3573"/>
          <cell r="AD3573"/>
        </row>
        <row r="3574">
          <cell r="P3574">
            <v>999999999</v>
          </cell>
          <cell r="Q3574"/>
          <cell r="R3574"/>
          <cell r="S3574"/>
          <cell r="T3574"/>
          <cell r="U3574"/>
          <cell r="V3574"/>
          <cell r="W3574"/>
          <cell r="X3574"/>
          <cell r="Y3574"/>
          <cell r="Z3574"/>
          <cell r="AA3574"/>
          <cell r="AB3574"/>
          <cell r="AC3574"/>
          <cell r="AD3574"/>
        </row>
        <row r="3575">
          <cell r="P3575">
            <v>999999999</v>
          </cell>
          <cell r="Q3575"/>
          <cell r="R3575"/>
          <cell r="S3575"/>
          <cell r="T3575"/>
          <cell r="U3575"/>
          <cell r="V3575"/>
          <cell r="W3575"/>
          <cell r="X3575"/>
          <cell r="Y3575"/>
          <cell r="Z3575"/>
          <cell r="AA3575"/>
          <cell r="AB3575"/>
          <cell r="AC3575"/>
          <cell r="AD3575"/>
        </row>
        <row r="3576">
          <cell r="P3576">
            <v>999999999</v>
          </cell>
          <cell r="Q3576"/>
          <cell r="R3576"/>
          <cell r="S3576"/>
          <cell r="T3576"/>
          <cell r="U3576"/>
          <cell r="V3576"/>
          <cell r="W3576"/>
          <cell r="X3576"/>
          <cell r="Y3576"/>
          <cell r="Z3576"/>
          <cell r="AA3576"/>
          <cell r="AB3576"/>
          <cell r="AC3576"/>
          <cell r="AD3576"/>
        </row>
        <row r="3577">
          <cell r="P3577">
            <v>999999999</v>
          </cell>
          <cell r="Q3577"/>
          <cell r="R3577"/>
          <cell r="S3577"/>
          <cell r="T3577"/>
          <cell r="U3577"/>
          <cell r="V3577"/>
          <cell r="W3577"/>
          <cell r="X3577"/>
          <cell r="Y3577"/>
          <cell r="Z3577"/>
          <cell r="AA3577"/>
          <cell r="AB3577"/>
          <cell r="AC3577"/>
          <cell r="AD3577"/>
        </row>
        <row r="3578">
          <cell r="P3578">
            <v>999999999</v>
          </cell>
          <cell r="Q3578"/>
          <cell r="R3578"/>
          <cell r="S3578"/>
          <cell r="T3578"/>
          <cell r="U3578"/>
          <cell r="V3578"/>
          <cell r="W3578"/>
          <cell r="X3578"/>
          <cell r="Y3578"/>
          <cell r="Z3578"/>
          <cell r="AA3578"/>
          <cell r="AB3578"/>
          <cell r="AC3578"/>
          <cell r="AD3578"/>
        </row>
        <row r="3579">
          <cell r="P3579">
            <v>999999999</v>
          </cell>
          <cell r="Q3579"/>
          <cell r="R3579"/>
          <cell r="S3579"/>
          <cell r="T3579"/>
          <cell r="U3579"/>
          <cell r="V3579"/>
          <cell r="W3579"/>
          <cell r="X3579"/>
          <cell r="Y3579"/>
          <cell r="Z3579"/>
          <cell r="AA3579"/>
          <cell r="AB3579"/>
          <cell r="AC3579"/>
          <cell r="AD3579"/>
        </row>
        <row r="3580">
          <cell r="P3580">
            <v>999999999</v>
          </cell>
          <cell r="Q3580"/>
          <cell r="R3580"/>
          <cell r="S3580"/>
          <cell r="T3580"/>
          <cell r="U3580"/>
          <cell r="V3580"/>
          <cell r="W3580"/>
          <cell r="X3580"/>
          <cell r="Y3580"/>
          <cell r="Z3580"/>
          <cell r="AA3580"/>
          <cell r="AB3580"/>
          <cell r="AC3580"/>
          <cell r="AD3580"/>
        </row>
        <row r="3581">
          <cell r="P3581">
            <v>999999999</v>
          </cell>
          <cell r="Q3581"/>
          <cell r="R3581"/>
          <cell r="S3581"/>
          <cell r="T3581"/>
          <cell r="U3581"/>
          <cell r="V3581"/>
          <cell r="W3581"/>
          <cell r="X3581"/>
          <cell r="Y3581"/>
          <cell r="Z3581"/>
          <cell r="AA3581"/>
          <cell r="AB3581"/>
          <cell r="AC3581"/>
          <cell r="AD3581"/>
        </row>
        <row r="3582">
          <cell r="P3582">
            <v>999999999</v>
          </cell>
          <cell r="Q3582"/>
          <cell r="R3582"/>
          <cell r="S3582"/>
          <cell r="T3582"/>
          <cell r="U3582"/>
          <cell r="V3582"/>
          <cell r="W3582"/>
          <cell r="X3582"/>
          <cell r="Y3582"/>
          <cell r="Z3582"/>
          <cell r="AA3582"/>
          <cell r="AB3582"/>
          <cell r="AC3582"/>
          <cell r="AD3582"/>
        </row>
        <row r="3583">
          <cell r="P3583">
            <v>999999999</v>
          </cell>
          <cell r="Q3583"/>
          <cell r="R3583"/>
          <cell r="S3583"/>
          <cell r="T3583"/>
          <cell r="U3583"/>
          <cell r="V3583"/>
          <cell r="W3583"/>
          <cell r="X3583"/>
          <cell r="Y3583"/>
          <cell r="Z3583"/>
          <cell r="AA3583"/>
          <cell r="AB3583"/>
          <cell r="AC3583"/>
          <cell r="AD3583"/>
        </row>
        <row r="3584">
          <cell r="P3584">
            <v>999999999</v>
          </cell>
          <cell r="Q3584"/>
          <cell r="R3584"/>
          <cell r="S3584"/>
          <cell r="T3584"/>
          <cell r="U3584"/>
          <cell r="V3584"/>
          <cell r="W3584"/>
          <cell r="X3584"/>
          <cell r="Y3584"/>
          <cell r="Z3584"/>
          <cell r="AA3584"/>
          <cell r="AB3584"/>
          <cell r="AC3584"/>
          <cell r="AD3584"/>
        </row>
        <row r="3585">
          <cell r="P3585">
            <v>999999999</v>
          </cell>
          <cell r="Q3585"/>
          <cell r="R3585"/>
          <cell r="S3585"/>
          <cell r="T3585"/>
          <cell r="U3585"/>
          <cell r="V3585"/>
          <cell r="W3585"/>
          <cell r="X3585"/>
          <cell r="Y3585"/>
          <cell r="Z3585"/>
          <cell r="AA3585"/>
          <cell r="AB3585"/>
          <cell r="AC3585"/>
          <cell r="AD3585"/>
        </row>
        <row r="3586">
          <cell r="P3586">
            <v>999999999</v>
          </cell>
          <cell r="Q3586"/>
          <cell r="R3586"/>
          <cell r="S3586"/>
          <cell r="T3586"/>
          <cell r="U3586"/>
          <cell r="V3586"/>
          <cell r="W3586"/>
          <cell r="X3586"/>
          <cell r="Y3586"/>
          <cell r="Z3586"/>
          <cell r="AA3586"/>
          <cell r="AB3586"/>
          <cell r="AC3586"/>
          <cell r="AD3586"/>
        </row>
        <row r="3587">
          <cell r="P3587">
            <v>999999999</v>
          </cell>
          <cell r="Q3587"/>
          <cell r="R3587"/>
          <cell r="S3587"/>
          <cell r="T3587"/>
          <cell r="U3587"/>
          <cell r="V3587"/>
          <cell r="W3587"/>
          <cell r="X3587"/>
          <cell r="Y3587"/>
          <cell r="Z3587"/>
          <cell r="AA3587"/>
          <cell r="AB3587"/>
          <cell r="AC3587"/>
          <cell r="AD3587"/>
        </row>
        <row r="3588">
          <cell r="P3588">
            <v>999999999</v>
          </cell>
          <cell r="Q3588"/>
          <cell r="R3588"/>
          <cell r="S3588"/>
          <cell r="T3588"/>
          <cell r="U3588"/>
          <cell r="V3588"/>
          <cell r="W3588"/>
          <cell r="X3588"/>
          <cell r="Y3588"/>
          <cell r="Z3588"/>
          <cell r="AA3588"/>
          <cell r="AB3588"/>
          <cell r="AC3588"/>
          <cell r="AD3588"/>
        </row>
        <row r="3589">
          <cell r="P3589">
            <v>999999999</v>
          </cell>
          <cell r="Q3589"/>
          <cell r="R3589"/>
          <cell r="S3589"/>
          <cell r="T3589"/>
          <cell r="U3589"/>
          <cell r="V3589"/>
          <cell r="W3589"/>
          <cell r="X3589"/>
          <cell r="Y3589"/>
          <cell r="Z3589"/>
          <cell r="AA3589"/>
          <cell r="AB3589"/>
          <cell r="AC3589"/>
          <cell r="AD3589"/>
        </row>
        <row r="3590">
          <cell r="P3590">
            <v>999999999</v>
          </cell>
          <cell r="Q3590"/>
          <cell r="R3590"/>
          <cell r="S3590"/>
          <cell r="T3590"/>
          <cell r="U3590"/>
          <cell r="V3590"/>
          <cell r="W3590"/>
          <cell r="X3590"/>
          <cell r="Y3590"/>
          <cell r="Z3590"/>
          <cell r="AA3590"/>
          <cell r="AB3590"/>
          <cell r="AC3590"/>
          <cell r="AD3590"/>
        </row>
        <row r="3591">
          <cell r="P3591">
            <v>999999999</v>
          </cell>
          <cell r="Q3591"/>
          <cell r="R3591"/>
          <cell r="S3591"/>
          <cell r="T3591"/>
          <cell r="U3591"/>
          <cell r="V3591"/>
          <cell r="W3591"/>
          <cell r="X3591"/>
          <cell r="Y3591"/>
          <cell r="Z3591"/>
          <cell r="AA3591"/>
          <cell r="AB3591"/>
          <cell r="AC3591"/>
          <cell r="AD3591"/>
        </row>
        <row r="3592">
          <cell r="P3592">
            <v>999999999</v>
          </cell>
          <cell r="Q3592"/>
          <cell r="R3592"/>
          <cell r="S3592"/>
          <cell r="T3592"/>
          <cell r="U3592"/>
          <cell r="V3592"/>
          <cell r="W3592"/>
          <cell r="X3592"/>
          <cell r="Y3592"/>
          <cell r="Z3592"/>
          <cell r="AA3592"/>
          <cell r="AB3592"/>
          <cell r="AC3592"/>
          <cell r="AD3592"/>
        </row>
        <row r="3593">
          <cell r="P3593">
            <v>999999999</v>
          </cell>
          <cell r="Q3593"/>
          <cell r="R3593"/>
          <cell r="S3593"/>
          <cell r="T3593"/>
          <cell r="U3593"/>
          <cell r="V3593"/>
          <cell r="W3593"/>
          <cell r="X3593"/>
          <cell r="Y3593"/>
          <cell r="Z3593"/>
          <cell r="AA3593"/>
          <cell r="AB3593"/>
          <cell r="AC3593"/>
          <cell r="AD3593"/>
        </row>
        <row r="3594">
          <cell r="P3594">
            <v>999999999</v>
          </cell>
          <cell r="Q3594"/>
          <cell r="R3594"/>
          <cell r="S3594"/>
          <cell r="T3594"/>
          <cell r="U3594"/>
          <cell r="V3594"/>
          <cell r="W3594"/>
          <cell r="X3594"/>
          <cell r="Y3594"/>
          <cell r="Z3594"/>
          <cell r="AA3594"/>
          <cell r="AB3594"/>
          <cell r="AC3594"/>
          <cell r="AD3594"/>
        </row>
        <row r="3595">
          <cell r="P3595">
            <v>999999999</v>
          </cell>
          <cell r="Q3595"/>
          <cell r="R3595"/>
          <cell r="S3595"/>
          <cell r="T3595"/>
          <cell r="U3595"/>
          <cell r="V3595"/>
          <cell r="W3595"/>
          <cell r="X3595"/>
          <cell r="Y3595"/>
          <cell r="Z3595"/>
          <cell r="AA3595"/>
          <cell r="AB3595"/>
          <cell r="AC3595"/>
          <cell r="AD3595"/>
        </row>
        <row r="3596">
          <cell r="P3596">
            <v>999999999</v>
          </cell>
          <cell r="Q3596"/>
          <cell r="R3596"/>
          <cell r="S3596"/>
          <cell r="T3596"/>
          <cell r="U3596"/>
          <cell r="V3596"/>
          <cell r="W3596"/>
          <cell r="X3596"/>
          <cell r="Y3596"/>
          <cell r="Z3596"/>
          <cell r="AA3596"/>
          <cell r="AB3596"/>
          <cell r="AC3596"/>
          <cell r="AD3596"/>
        </row>
        <row r="3597">
          <cell r="P3597">
            <v>999999999</v>
          </cell>
          <cell r="Q3597"/>
          <cell r="R3597"/>
          <cell r="S3597"/>
          <cell r="T3597"/>
          <cell r="U3597"/>
          <cell r="V3597"/>
          <cell r="W3597"/>
          <cell r="X3597"/>
          <cell r="Y3597"/>
          <cell r="Z3597"/>
          <cell r="AA3597"/>
          <cell r="AB3597"/>
          <cell r="AC3597"/>
          <cell r="AD3597"/>
        </row>
        <row r="3598">
          <cell r="P3598">
            <v>999999999</v>
          </cell>
          <cell r="Q3598"/>
          <cell r="R3598"/>
          <cell r="S3598"/>
          <cell r="T3598"/>
          <cell r="U3598"/>
          <cell r="V3598"/>
          <cell r="W3598"/>
          <cell r="X3598"/>
          <cell r="Y3598"/>
          <cell r="Z3598"/>
          <cell r="AA3598"/>
          <cell r="AB3598"/>
          <cell r="AC3598"/>
          <cell r="AD3598"/>
        </row>
        <row r="3599">
          <cell r="P3599">
            <v>999999999</v>
          </cell>
          <cell r="Q3599"/>
          <cell r="R3599"/>
          <cell r="S3599"/>
          <cell r="T3599"/>
          <cell r="U3599"/>
          <cell r="V3599"/>
          <cell r="W3599"/>
          <cell r="X3599"/>
          <cell r="Y3599"/>
          <cell r="Z3599"/>
          <cell r="AA3599"/>
          <cell r="AB3599"/>
          <cell r="AC3599"/>
          <cell r="AD3599"/>
        </row>
        <row r="3600">
          <cell r="P3600">
            <v>999999999</v>
          </cell>
          <cell r="Q3600"/>
          <cell r="R3600"/>
          <cell r="S3600"/>
          <cell r="T3600"/>
          <cell r="U3600"/>
          <cell r="V3600"/>
          <cell r="W3600"/>
          <cell r="X3600"/>
          <cell r="Y3600"/>
          <cell r="Z3600"/>
          <cell r="AA3600"/>
          <cell r="AB3600"/>
          <cell r="AC3600"/>
          <cell r="AD3600"/>
        </row>
        <row r="3601">
          <cell r="P3601">
            <v>999999999</v>
          </cell>
          <cell r="Q3601"/>
          <cell r="R3601"/>
          <cell r="S3601"/>
          <cell r="T3601"/>
          <cell r="U3601"/>
          <cell r="V3601"/>
          <cell r="W3601"/>
          <cell r="X3601"/>
          <cell r="Y3601"/>
          <cell r="Z3601"/>
          <cell r="AA3601"/>
          <cell r="AB3601"/>
          <cell r="AC3601"/>
          <cell r="AD3601"/>
        </row>
        <row r="3602">
          <cell r="P3602">
            <v>999999999</v>
          </cell>
          <cell r="Q3602"/>
          <cell r="R3602"/>
          <cell r="S3602"/>
          <cell r="T3602"/>
          <cell r="U3602"/>
          <cell r="V3602"/>
          <cell r="W3602"/>
          <cell r="X3602"/>
          <cell r="Y3602"/>
          <cell r="Z3602"/>
          <cell r="AA3602"/>
          <cell r="AB3602"/>
          <cell r="AC3602"/>
          <cell r="AD3602"/>
        </row>
        <row r="3603">
          <cell r="P3603">
            <v>999999999</v>
          </cell>
          <cell r="Q3603"/>
          <cell r="R3603"/>
          <cell r="S3603"/>
          <cell r="T3603"/>
          <cell r="U3603"/>
          <cell r="V3603"/>
          <cell r="W3603"/>
          <cell r="X3603"/>
          <cell r="Y3603"/>
          <cell r="Z3603"/>
          <cell r="AA3603"/>
          <cell r="AB3603"/>
          <cell r="AC3603"/>
          <cell r="AD3603"/>
        </row>
        <row r="3604">
          <cell r="P3604">
            <v>999999999</v>
          </cell>
          <cell r="Q3604"/>
          <cell r="R3604"/>
          <cell r="S3604"/>
          <cell r="T3604"/>
          <cell r="U3604"/>
          <cell r="V3604"/>
          <cell r="W3604"/>
          <cell r="X3604"/>
          <cell r="Y3604"/>
          <cell r="Z3604"/>
          <cell r="AA3604"/>
          <cell r="AB3604"/>
          <cell r="AC3604"/>
          <cell r="AD3604"/>
        </row>
        <row r="3605">
          <cell r="P3605">
            <v>999999999</v>
          </cell>
          <cell r="Q3605"/>
          <cell r="R3605"/>
          <cell r="S3605"/>
          <cell r="T3605"/>
          <cell r="U3605"/>
          <cell r="V3605"/>
          <cell r="W3605"/>
          <cell r="X3605"/>
          <cell r="Y3605"/>
          <cell r="Z3605"/>
          <cell r="AA3605"/>
          <cell r="AB3605"/>
          <cell r="AC3605"/>
          <cell r="AD3605"/>
        </row>
        <row r="3606">
          <cell r="P3606">
            <v>999999999</v>
          </cell>
          <cell r="Q3606"/>
          <cell r="R3606"/>
          <cell r="S3606"/>
          <cell r="T3606"/>
          <cell r="U3606"/>
          <cell r="V3606"/>
          <cell r="W3606"/>
          <cell r="X3606"/>
          <cell r="Y3606"/>
          <cell r="Z3606"/>
          <cell r="AA3606"/>
          <cell r="AB3606"/>
          <cell r="AC3606"/>
          <cell r="AD3606"/>
        </row>
        <row r="3607">
          <cell r="P3607">
            <v>999999999</v>
          </cell>
          <cell r="Q3607"/>
          <cell r="R3607"/>
          <cell r="S3607"/>
          <cell r="T3607"/>
          <cell r="U3607"/>
          <cell r="V3607"/>
          <cell r="W3607"/>
          <cell r="X3607"/>
          <cell r="Y3607"/>
          <cell r="Z3607"/>
          <cell r="AA3607"/>
          <cell r="AB3607"/>
          <cell r="AC3607"/>
          <cell r="AD3607"/>
        </row>
        <row r="3608">
          <cell r="P3608">
            <v>999999999</v>
          </cell>
          <cell r="Q3608"/>
          <cell r="R3608"/>
          <cell r="S3608"/>
          <cell r="T3608"/>
          <cell r="U3608"/>
          <cell r="V3608"/>
          <cell r="W3608"/>
          <cell r="X3608"/>
          <cell r="Y3608"/>
          <cell r="Z3608"/>
          <cell r="AA3608"/>
          <cell r="AB3608"/>
          <cell r="AC3608"/>
          <cell r="AD3608"/>
        </row>
        <row r="3609">
          <cell r="P3609">
            <v>999999999</v>
          </cell>
          <cell r="Q3609"/>
          <cell r="R3609"/>
          <cell r="S3609"/>
          <cell r="T3609"/>
          <cell r="U3609"/>
          <cell r="V3609"/>
          <cell r="W3609"/>
          <cell r="X3609"/>
          <cell r="Y3609"/>
          <cell r="Z3609"/>
          <cell r="AA3609"/>
          <cell r="AB3609"/>
          <cell r="AC3609"/>
          <cell r="AD3609"/>
        </row>
        <row r="3610">
          <cell r="P3610">
            <v>999999999</v>
          </cell>
          <cell r="Q3610"/>
          <cell r="R3610"/>
          <cell r="S3610"/>
          <cell r="T3610"/>
          <cell r="U3610"/>
          <cell r="V3610"/>
          <cell r="W3610"/>
          <cell r="X3610"/>
          <cell r="Y3610"/>
          <cell r="Z3610"/>
          <cell r="AA3610"/>
          <cell r="AB3610"/>
          <cell r="AC3610"/>
          <cell r="AD3610"/>
        </row>
        <row r="3611">
          <cell r="P3611">
            <v>999999999</v>
          </cell>
          <cell r="Q3611"/>
          <cell r="R3611"/>
          <cell r="S3611"/>
          <cell r="T3611"/>
          <cell r="U3611"/>
          <cell r="V3611"/>
          <cell r="W3611"/>
          <cell r="X3611"/>
          <cell r="Y3611"/>
          <cell r="Z3611"/>
          <cell r="AA3611"/>
          <cell r="AB3611"/>
          <cell r="AC3611"/>
          <cell r="AD3611"/>
        </row>
        <row r="3612">
          <cell r="P3612">
            <v>999999999</v>
          </cell>
          <cell r="Q3612"/>
          <cell r="R3612"/>
          <cell r="S3612"/>
          <cell r="T3612"/>
          <cell r="U3612"/>
          <cell r="V3612"/>
          <cell r="W3612"/>
          <cell r="X3612"/>
          <cell r="Y3612"/>
          <cell r="Z3612"/>
          <cell r="AA3612"/>
          <cell r="AB3612"/>
          <cell r="AC3612"/>
          <cell r="AD3612"/>
        </row>
        <row r="3613">
          <cell r="P3613">
            <v>999999999</v>
          </cell>
          <cell r="Q3613"/>
          <cell r="R3613"/>
          <cell r="S3613"/>
          <cell r="T3613"/>
          <cell r="U3613"/>
          <cell r="V3613"/>
          <cell r="W3613"/>
          <cell r="X3613"/>
          <cell r="Y3613"/>
          <cell r="Z3613"/>
          <cell r="AA3613"/>
          <cell r="AB3613"/>
          <cell r="AC3613"/>
          <cell r="AD3613"/>
        </row>
        <row r="3614">
          <cell r="P3614">
            <v>999999999</v>
          </cell>
          <cell r="Q3614"/>
          <cell r="R3614"/>
          <cell r="S3614"/>
          <cell r="T3614"/>
          <cell r="U3614"/>
          <cell r="V3614"/>
          <cell r="W3614"/>
          <cell r="X3614"/>
          <cell r="Y3614"/>
          <cell r="Z3614"/>
          <cell r="AA3614"/>
          <cell r="AB3614"/>
          <cell r="AC3614"/>
          <cell r="AD3614"/>
        </row>
        <row r="3615">
          <cell r="P3615">
            <v>999999999</v>
          </cell>
          <cell r="Q3615"/>
          <cell r="R3615"/>
          <cell r="S3615"/>
          <cell r="T3615"/>
          <cell r="U3615"/>
          <cell r="V3615"/>
          <cell r="W3615"/>
          <cell r="X3615"/>
          <cell r="Y3615"/>
          <cell r="Z3615"/>
          <cell r="AA3615"/>
          <cell r="AB3615"/>
          <cell r="AC3615"/>
          <cell r="AD3615"/>
        </row>
        <row r="3616">
          <cell r="P3616">
            <v>999999999</v>
          </cell>
          <cell r="Q3616"/>
          <cell r="R3616"/>
          <cell r="S3616"/>
          <cell r="T3616"/>
          <cell r="U3616"/>
          <cell r="V3616"/>
          <cell r="W3616"/>
          <cell r="X3616"/>
          <cell r="Y3616"/>
          <cell r="Z3616"/>
          <cell r="AA3616"/>
          <cell r="AB3616"/>
          <cell r="AC3616"/>
          <cell r="AD3616"/>
        </row>
        <row r="3617">
          <cell r="P3617">
            <v>999999999</v>
          </cell>
          <cell r="Q3617"/>
          <cell r="R3617"/>
          <cell r="S3617"/>
          <cell r="T3617"/>
          <cell r="U3617"/>
          <cell r="V3617"/>
          <cell r="W3617"/>
          <cell r="X3617"/>
          <cell r="Y3617"/>
          <cell r="Z3617"/>
          <cell r="AA3617"/>
          <cell r="AB3617"/>
          <cell r="AC3617"/>
          <cell r="AD3617"/>
        </row>
        <row r="3618">
          <cell r="P3618">
            <v>999999999</v>
          </cell>
          <cell r="Q3618"/>
          <cell r="R3618"/>
          <cell r="S3618"/>
          <cell r="T3618"/>
          <cell r="U3618"/>
          <cell r="V3618"/>
          <cell r="W3618"/>
          <cell r="X3618"/>
          <cell r="Y3618"/>
          <cell r="Z3618"/>
          <cell r="AA3618"/>
          <cell r="AB3618"/>
          <cell r="AC3618"/>
          <cell r="AD3618"/>
        </row>
        <row r="3619">
          <cell r="P3619">
            <v>999999999</v>
          </cell>
          <cell r="Q3619"/>
          <cell r="R3619"/>
          <cell r="S3619"/>
          <cell r="T3619"/>
          <cell r="U3619"/>
          <cell r="V3619"/>
          <cell r="W3619"/>
          <cell r="X3619"/>
          <cell r="Y3619"/>
          <cell r="Z3619"/>
          <cell r="AA3619"/>
          <cell r="AB3619"/>
          <cell r="AC3619"/>
          <cell r="AD3619"/>
        </row>
        <row r="3620">
          <cell r="P3620">
            <v>999999999</v>
          </cell>
          <cell r="Q3620"/>
          <cell r="R3620"/>
          <cell r="S3620"/>
          <cell r="T3620"/>
          <cell r="U3620"/>
          <cell r="V3620"/>
          <cell r="W3620"/>
          <cell r="X3620"/>
          <cell r="Y3620"/>
          <cell r="Z3620"/>
          <cell r="AA3620"/>
          <cell r="AB3620"/>
          <cell r="AC3620"/>
          <cell r="AD3620"/>
        </row>
        <row r="3621">
          <cell r="P3621">
            <v>999999999</v>
          </cell>
          <cell r="Q3621"/>
          <cell r="R3621"/>
          <cell r="S3621"/>
          <cell r="T3621"/>
          <cell r="U3621"/>
          <cell r="V3621"/>
          <cell r="W3621"/>
          <cell r="X3621"/>
          <cell r="Y3621"/>
          <cell r="Z3621"/>
          <cell r="AA3621"/>
          <cell r="AB3621"/>
          <cell r="AC3621"/>
          <cell r="AD3621"/>
        </row>
        <row r="3622">
          <cell r="P3622">
            <v>999999999</v>
          </cell>
          <cell r="Q3622"/>
          <cell r="R3622"/>
          <cell r="S3622"/>
          <cell r="T3622"/>
          <cell r="U3622"/>
          <cell r="V3622"/>
          <cell r="W3622"/>
          <cell r="X3622"/>
          <cell r="Y3622"/>
          <cell r="Z3622"/>
          <cell r="AA3622"/>
          <cell r="AB3622"/>
          <cell r="AC3622"/>
          <cell r="AD3622"/>
        </row>
        <row r="3623">
          <cell r="P3623">
            <v>999999999</v>
          </cell>
          <cell r="Q3623"/>
          <cell r="R3623"/>
          <cell r="S3623"/>
          <cell r="T3623"/>
          <cell r="U3623"/>
          <cell r="V3623"/>
          <cell r="W3623"/>
          <cell r="X3623"/>
          <cell r="Y3623"/>
          <cell r="Z3623"/>
          <cell r="AA3623"/>
          <cell r="AB3623"/>
          <cell r="AC3623"/>
          <cell r="AD3623"/>
        </row>
        <row r="3624">
          <cell r="P3624">
            <v>999999999</v>
          </cell>
          <cell r="Q3624"/>
          <cell r="R3624"/>
          <cell r="S3624"/>
          <cell r="T3624"/>
          <cell r="U3624"/>
          <cell r="V3624"/>
          <cell r="W3624"/>
          <cell r="X3624"/>
          <cell r="Y3624"/>
          <cell r="Z3624"/>
          <cell r="AA3624"/>
          <cell r="AB3624"/>
          <cell r="AC3624"/>
          <cell r="AD3624"/>
        </row>
        <row r="3625">
          <cell r="P3625">
            <v>999999999</v>
          </cell>
          <cell r="Q3625"/>
          <cell r="R3625"/>
          <cell r="S3625"/>
          <cell r="T3625"/>
          <cell r="U3625"/>
          <cell r="V3625"/>
          <cell r="W3625"/>
          <cell r="X3625"/>
          <cell r="Y3625"/>
          <cell r="Z3625"/>
          <cell r="AA3625"/>
          <cell r="AB3625"/>
          <cell r="AC3625"/>
          <cell r="AD3625"/>
        </row>
        <row r="3626">
          <cell r="P3626">
            <v>999999999</v>
          </cell>
          <cell r="Q3626"/>
          <cell r="R3626"/>
          <cell r="S3626"/>
          <cell r="T3626"/>
          <cell r="U3626"/>
          <cell r="V3626"/>
          <cell r="W3626"/>
          <cell r="X3626"/>
          <cell r="Y3626"/>
          <cell r="Z3626"/>
          <cell r="AA3626"/>
          <cell r="AB3626"/>
          <cell r="AC3626"/>
          <cell r="AD3626"/>
        </row>
        <row r="3627">
          <cell r="P3627">
            <v>999999999</v>
          </cell>
          <cell r="Q3627"/>
          <cell r="R3627"/>
          <cell r="S3627"/>
          <cell r="T3627"/>
          <cell r="U3627"/>
          <cell r="V3627"/>
          <cell r="W3627"/>
          <cell r="X3627"/>
          <cell r="Y3627"/>
          <cell r="Z3627"/>
          <cell r="AA3627"/>
          <cell r="AB3627"/>
          <cell r="AC3627"/>
          <cell r="AD3627"/>
        </row>
        <row r="3628">
          <cell r="P3628">
            <v>999999999</v>
          </cell>
          <cell r="Q3628"/>
          <cell r="R3628"/>
          <cell r="S3628"/>
          <cell r="T3628"/>
          <cell r="U3628"/>
          <cell r="V3628"/>
          <cell r="W3628"/>
          <cell r="X3628"/>
          <cell r="Y3628"/>
          <cell r="Z3628"/>
          <cell r="AA3628"/>
          <cell r="AB3628"/>
          <cell r="AC3628"/>
          <cell r="AD3628"/>
        </row>
        <row r="3629">
          <cell r="P3629">
            <v>999999999</v>
          </cell>
          <cell r="Q3629"/>
          <cell r="R3629"/>
          <cell r="S3629"/>
          <cell r="T3629"/>
          <cell r="U3629"/>
          <cell r="V3629"/>
          <cell r="W3629"/>
          <cell r="X3629"/>
          <cell r="Y3629"/>
          <cell r="Z3629"/>
          <cell r="AA3629"/>
          <cell r="AB3629"/>
          <cell r="AC3629"/>
          <cell r="AD3629"/>
        </row>
        <row r="3630">
          <cell r="P3630">
            <v>999999999</v>
          </cell>
          <cell r="Q3630"/>
          <cell r="R3630"/>
          <cell r="S3630"/>
          <cell r="T3630"/>
          <cell r="U3630"/>
          <cell r="V3630"/>
          <cell r="W3630"/>
          <cell r="X3630"/>
          <cell r="Y3630"/>
          <cell r="Z3630"/>
          <cell r="AA3630"/>
          <cell r="AB3630"/>
          <cell r="AC3630"/>
          <cell r="AD3630"/>
        </row>
        <row r="3631">
          <cell r="P3631">
            <v>999999999</v>
          </cell>
          <cell r="Q3631"/>
          <cell r="R3631"/>
          <cell r="S3631"/>
          <cell r="T3631"/>
          <cell r="U3631"/>
          <cell r="V3631"/>
          <cell r="W3631"/>
          <cell r="X3631"/>
          <cell r="Y3631"/>
          <cell r="Z3631"/>
          <cell r="AA3631"/>
          <cell r="AB3631"/>
          <cell r="AC3631"/>
          <cell r="AD3631"/>
        </row>
        <row r="3632">
          <cell r="P3632">
            <v>999999999</v>
          </cell>
          <cell r="Q3632"/>
          <cell r="R3632"/>
          <cell r="S3632"/>
          <cell r="T3632"/>
          <cell r="U3632"/>
          <cell r="V3632"/>
          <cell r="W3632"/>
          <cell r="X3632"/>
          <cell r="Y3632"/>
          <cell r="Z3632"/>
          <cell r="AA3632"/>
          <cell r="AB3632"/>
          <cell r="AC3632"/>
          <cell r="AD3632"/>
        </row>
        <row r="3633">
          <cell r="P3633">
            <v>999999999</v>
          </cell>
          <cell r="Q3633"/>
          <cell r="R3633"/>
          <cell r="S3633"/>
          <cell r="T3633"/>
          <cell r="U3633"/>
          <cell r="V3633"/>
          <cell r="W3633"/>
          <cell r="X3633"/>
          <cell r="Y3633"/>
          <cell r="Z3633"/>
          <cell r="AA3633"/>
          <cell r="AB3633"/>
          <cell r="AC3633"/>
          <cell r="AD3633"/>
        </row>
        <row r="3634">
          <cell r="P3634">
            <v>999999999</v>
          </cell>
          <cell r="Q3634"/>
          <cell r="R3634"/>
          <cell r="S3634"/>
          <cell r="T3634"/>
          <cell r="U3634"/>
          <cell r="V3634"/>
          <cell r="W3634"/>
          <cell r="X3634"/>
          <cell r="Y3634"/>
          <cell r="Z3634"/>
          <cell r="AA3634"/>
          <cell r="AB3634"/>
          <cell r="AC3634"/>
          <cell r="AD3634"/>
        </row>
        <row r="3635">
          <cell r="P3635">
            <v>999999999</v>
          </cell>
          <cell r="Q3635"/>
          <cell r="R3635"/>
          <cell r="S3635"/>
          <cell r="T3635"/>
          <cell r="U3635"/>
          <cell r="V3635"/>
          <cell r="W3635"/>
          <cell r="X3635"/>
          <cell r="Y3635"/>
          <cell r="Z3635"/>
          <cell r="AA3635"/>
          <cell r="AB3635"/>
          <cell r="AC3635"/>
          <cell r="AD3635"/>
        </row>
        <row r="3636">
          <cell r="P3636">
            <v>999999999</v>
          </cell>
          <cell r="Q3636"/>
          <cell r="R3636"/>
          <cell r="S3636"/>
          <cell r="T3636"/>
          <cell r="U3636"/>
          <cell r="V3636"/>
          <cell r="W3636"/>
          <cell r="X3636"/>
          <cell r="Y3636"/>
          <cell r="Z3636"/>
          <cell r="AA3636"/>
          <cell r="AB3636"/>
          <cell r="AC3636"/>
          <cell r="AD3636"/>
        </row>
        <row r="3637">
          <cell r="P3637">
            <v>999999999</v>
          </cell>
          <cell r="Q3637"/>
          <cell r="R3637"/>
          <cell r="S3637"/>
          <cell r="T3637"/>
          <cell r="U3637"/>
          <cell r="V3637"/>
          <cell r="W3637"/>
          <cell r="X3637"/>
          <cell r="Y3637"/>
          <cell r="Z3637"/>
          <cell r="AA3637"/>
          <cell r="AB3637"/>
          <cell r="AC3637"/>
          <cell r="AD3637"/>
        </row>
        <row r="3638">
          <cell r="P3638">
            <v>999999999</v>
          </cell>
          <cell r="Q3638"/>
          <cell r="R3638"/>
          <cell r="S3638"/>
          <cell r="T3638"/>
          <cell r="U3638"/>
          <cell r="V3638"/>
          <cell r="W3638"/>
          <cell r="X3638"/>
          <cell r="Y3638"/>
          <cell r="Z3638"/>
          <cell r="AA3638"/>
          <cell r="AB3638"/>
          <cell r="AC3638"/>
          <cell r="AD3638"/>
        </row>
        <row r="3639">
          <cell r="P3639">
            <v>999999999</v>
          </cell>
          <cell r="Q3639"/>
          <cell r="R3639"/>
          <cell r="S3639"/>
          <cell r="T3639"/>
          <cell r="U3639"/>
          <cell r="V3639"/>
          <cell r="W3639"/>
          <cell r="X3639"/>
          <cell r="Y3639"/>
          <cell r="Z3639"/>
          <cell r="AA3639"/>
          <cell r="AB3639"/>
          <cell r="AC3639"/>
          <cell r="AD3639"/>
        </row>
        <row r="3640">
          <cell r="P3640">
            <v>999999999</v>
          </cell>
          <cell r="Q3640"/>
          <cell r="R3640"/>
          <cell r="S3640"/>
          <cell r="T3640"/>
          <cell r="U3640"/>
          <cell r="V3640"/>
          <cell r="W3640"/>
          <cell r="X3640"/>
          <cell r="Y3640"/>
          <cell r="Z3640"/>
          <cell r="AA3640"/>
          <cell r="AB3640"/>
          <cell r="AC3640"/>
          <cell r="AD3640"/>
        </row>
        <row r="3641">
          <cell r="P3641">
            <v>999999999</v>
          </cell>
          <cell r="Q3641"/>
          <cell r="R3641"/>
          <cell r="S3641"/>
          <cell r="T3641"/>
          <cell r="U3641"/>
          <cell r="V3641"/>
          <cell r="W3641"/>
          <cell r="X3641"/>
          <cell r="Y3641"/>
          <cell r="Z3641"/>
          <cell r="AA3641"/>
          <cell r="AB3641"/>
          <cell r="AC3641"/>
          <cell r="AD3641"/>
        </row>
        <row r="3642">
          <cell r="P3642">
            <v>999999999</v>
          </cell>
          <cell r="Q3642"/>
          <cell r="R3642"/>
          <cell r="S3642"/>
          <cell r="T3642"/>
          <cell r="U3642"/>
          <cell r="V3642"/>
          <cell r="W3642"/>
          <cell r="X3642"/>
          <cell r="Y3642"/>
          <cell r="Z3642"/>
          <cell r="AA3642"/>
          <cell r="AB3642"/>
          <cell r="AC3642"/>
          <cell r="AD3642"/>
        </row>
        <row r="3643">
          <cell r="P3643">
            <v>999999999</v>
          </cell>
          <cell r="Q3643"/>
          <cell r="R3643"/>
          <cell r="S3643"/>
          <cell r="T3643"/>
          <cell r="U3643"/>
          <cell r="V3643"/>
          <cell r="W3643"/>
          <cell r="X3643"/>
          <cell r="Y3643"/>
          <cell r="Z3643"/>
          <cell r="AA3643"/>
          <cell r="AB3643"/>
          <cell r="AC3643"/>
          <cell r="AD3643"/>
        </row>
        <row r="3644">
          <cell r="P3644">
            <v>999999999</v>
          </cell>
          <cell r="Q3644"/>
          <cell r="R3644"/>
          <cell r="S3644"/>
          <cell r="T3644"/>
          <cell r="U3644"/>
          <cell r="V3644"/>
          <cell r="W3644"/>
          <cell r="X3644"/>
          <cell r="Y3644"/>
          <cell r="Z3644"/>
          <cell r="AA3644"/>
          <cell r="AB3644"/>
          <cell r="AC3644"/>
          <cell r="AD3644"/>
        </row>
        <row r="3645">
          <cell r="P3645">
            <v>999999999</v>
          </cell>
          <cell r="Q3645"/>
          <cell r="R3645"/>
          <cell r="S3645"/>
          <cell r="T3645"/>
          <cell r="U3645"/>
          <cell r="V3645"/>
          <cell r="W3645"/>
          <cell r="X3645"/>
          <cell r="Y3645"/>
          <cell r="Z3645"/>
          <cell r="AA3645"/>
          <cell r="AB3645"/>
          <cell r="AC3645"/>
          <cell r="AD3645"/>
        </row>
        <row r="3646">
          <cell r="P3646">
            <v>999999999</v>
          </cell>
          <cell r="Q3646"/>
          <cell r="R3646"/>
          <cell r="S3646"/>
          <cell r="T3646"/>
          <cell r="U3646"/>
          <cell r="V3646"/>
          <cell r="W3646"/>
          <cell r="X3646"/>
          <cell r="Y3646"/>
          <cell r="Z3646"/>
          <cell r="AA3646"/>
          <cell r="AB3646"/>
          <cell r="AC3646"/>
          <cell r="AD3646"/>
        </row>
        <row r="3647">
          <cell r="P3647">
            <v>999999999</v>
          </cell>
          <cell r="Q3647"/>
          <cell r="R3647"/>
          <cell r="S3647"/>
          <cell r="T3647"/>
          <cell r="U3647"/>
          <cell r="V3647"/>
          <cell r="W3647"/>
          <cell r="X3647"/>
          <cell r="Y3647"/>
          <cell r="Z3647"/>
          <cell r="AA3647"/>
          <cell r="AB3647"/>
          <cell r="AC3647"/>
          <cell r="AD3647"/>
        </row>
        <row r="3648">
          <cell r="P3648">
            <v>999999999</v>
          </cell>
          <cell r="Q3648"/>
          <cell r="R3648"/>
          <cell r="S3648"/>
          <cell r="T3648"/>
          <cell r="U3648"/>
          <cell r="V3648"/>
          <cell r="W3648"/>
          <cell r="X3648"/>
          <cell r="Y3648"/>
          <cell r="Z3648"/>
          <cell r="AA3648"/>
          <cell r="AB3648"/>
          <cell r="AC3648"/>
          <cell r="AD3648"/>
        </row>
        <row r="3649">
          <cell r="P3649">
            <v>999999999</v>
          </cell>
          <cell r="Q3649"/>
          <cell r="R3649"/>
          <cell r="S3649"/>
          <cell r="T3649"/>
          <cell r="U3649"/>
          <cell r="V3649"/>
          <cell r="W3649"/>
          <cell r="X3649"/>
          <cell r="Y3649"/>
          <cell r="Z3649"/>
          <cell r="AA3649"/>
          <cell r="AB3649"/>
          <cell r="AC3649"/>
          <cell r="AD3649"/>
        </row>
        <row r="3650">
          <cell r="P3650">
            <v>999999999</v>
          </cell>
          <cell r="Q3650"/>
          <cell r="R3650"/>
          <cell r="S3650"/>
          <cell r="T3650"/>
          <cell r="U3650"/>
          <cell r="V3650"/>
          <cell r="W3650"/>
          <cell r="X3650"/>
          <cell r="Y3650"/>
          <cell r="Z3650"/>
          <cell r="AA3650"/>
          <cell r="AB3650"/>
          <cell r="AC3650"/>
          <cell r="AD3650"/>
        </row>
        <row r="3651">
          <cell r="P3651">
            <v>999999999</v>
          </cell>
          <cell r="Q3651"/>
          <cell r="R3651"/>
          <cell r="S3651"/>
          <cell r="T3651"/>
          <cell r="U3651"/>
          <cell r="V3651"/>
          <cell r="W3651"/>
          <cell r="X3651"/>
          <cell r="Y3651"/>
          <cell r="Z3651"/>
          <cell r="AA3651"/>
          <cell r="AB3651"/>
          <cell r="AC3651"/>
          <cell r="AD3651"/>
        </row>
        <row r="3652">
          <cell r="P3652">
            <v>999999999</v>
          </cell>
          <cell r="Q3652"/>
          <cell r="R3652"/>
          <cell r="S3652"/>
          <cell r="T3652"/>
          <cell r="U3652"/>
          <cell r="V3652"/>
          <cell r="W3652"/>
          <cell r="X3652"/>
          <cell r="Y3652"/>
          <cell r="Z3652"/>
          <cell r="AA3652"/>
          <cell r="AB3652"/>
          <cell r="AC3652"/>
          <cell r="AD3652"/>
        </row>
        <row r="3653">
          <cell r="P3653">
            <v>999999999</v>
          </cell>
          <cell r="Q3653"/>
          <cell r="R3653"/>
          <cell r="S3653"/>
          <cell r="T3653"/>
          <cell r="U3653"/>
          <cell r="V3653"/>
          <cell r="W3653"/>
          <cell r="X3653"/>
          <cell r="Y3653"/>
          <cell r="Z3653"/>
          <cell r="AA3653"/>
          <cell r="AB3653"/>
          <cell r="AC3653"/>
          <cell r="AD3653"/>
        </row>
        <row r="3654">
          <cell r="P3654">
            <v>999999999</v>
          </cell>
          <cell r="Q3654"/>
          <cell r="R3654"/>
          <cell r="S3654"/>
          <cell r="T3654"/>
          <cell r="U3654"/>
          <cell r="V3654"/>
          <cell r="W3654"/>
          <cell r="X3654"/>
          <cell r="Y3654"/>
          <cell r="Z3654"/>
          <cell r="AA3654"/>
          <cell r="AB3654"/>
          <cell r="AC3654"/>
          <cell r="AD3654"/>
        </row>
        <row r="3655">
          <cell r="P3655">
            <v>999999999</v>
          </cell>
          <cell r="Q3655"/>
          <cell r="R3655"/>
          <cell r="S3655"/>
          <cell r="T3655"/>
          <cell r="U3655"/>
          <cell r="V3655"/>
          <cell r="W3655"/>
          <cell r="X3655"/>
          <cell r="Y3655"/>
          <cell r="Z3655"/>
          <cell r="AA3655"/>
          <cell r="AB3655"/>
          <cell r="AC3655"/>
          <cell r="AD3655"/>
        </row>
        <row r="3656">
          <cell r="P3656">
            <v>999999999</v>
          </cell>
          <cell r="Q3656"/>
          <cell r="R3656"/>
          <cell r="S3656"/>
          <cell r="T3656"/>
          <cell r="U3656"/>
          <cell r="V3656"/>
          <cell r="W3656"/>
          <cell r="X3656"/>
          <cell r="Y3656"/>
          <cell r="Z3656"/>
          <cell r="AA3656"/>
          <cell r="AB3656"/>
          <cell r="AC3656"/>
          <cell r="AD3656"/>
        </row>
        <row r="3657">
          <cell r="P3657">
            <v>999999999</v>
          </cell>
          <cell r="Q3657"/>
          <cell r="R3657"/>
          <cell r="S3657"/>
          <cell r="T3657"/>
          <cell r="U3657"/>
          <cell r="V3657"/>
          <cell r="W3657"/>
          <cell r="X3657"/>
          <cell r="Y3657"/>
          <cell r="Z3657"/>
          <cell r="AA3657"/>
          <cell r="AB3657"/>
          <cell r="AC3657"/>
          <cell r="AD3657"/>
        </row>
        <row r="3658">
          <cell r="P3658">
            <v>999999999</v>
          </cell>
          <cell r="Q3658"/>
          <cell r="R3658"/>
          <cell r="S3658"/>
          <cell r="T3658"/>
          <cell r="U3658"/>
          <cell r="V3658"/>
          <cell r="W3658"/>
          <cell r="X3658"/>
          <cell r="Y3658"/>
          <cell r="Z3658"/>
          <cell r="AA3658"/>
          <cell r="AB3658"/>
          <cell r="AC3658"/>
          <cell r="AD3658"/>
        </row>
        <row r="3659">
          <cell r="P3659">
            <v>999999999</v>
          </cell>
          <cell r="Q3659"/>
          <cell r="R3659"/>
          <cell r="S3659"/>
          <cell r="T3659"/>
          <cell r="U3659"/>
          <cell r="V3659"/>
          <cell r="W3659"/>
          <cell r="X3659"/>
          <cell r="Y3659"/>
          <cell r="Z3659"/>
          <cell r="AA3659"/>
          <cell r="AB3659"/>
          <cell r="AC3659"/>
          <cell r="AD3659"/>
        </row>
        <row r="3660">
          <cell r="P3660">
            <v>999999999</v>
          </cell>
          <cell r="Q3660"/>
          <cell r="R3660"/>
          <cell r="S3660"/>
          <cell r="T3660"/>
          <cell r="U3660"/>
          <cell r="V3660"/>
          <cell r="W3660"/>
          <cell r="X3660"/>
          <cell r="Y3660"/>
          <cell r="Z3660"/>
          <cell r="AA3660"/>
          <cell r="AB3660"/>
          <cell r="AC3660"/>
          <cell r="AD3660"/>
        </row>
        <row r="3661">
          <cell r="P3661">
            <v>999999999</v>
          </cell>
          <cell r="Q3661"/>
          <cell r="R3661"/>
          <cell r="S3661"/>
          <cell r="T3661"/>
          <cell r="U3661"/>
          <cell r="V3661"/>
          <cell r="W3661"/>
          <cell r="X3661"/>
          <cell r="Y3661"/>
          <cell r="Z3661"/>
          <cell r="AA3661"/>
          <cell r="AB3661"/>
          <cell r="AC3661"/>
          <cell r="AD3661"/>
        </row>
        <row r="3662">
          <cell r="P3662">
            <v>999999999</v>
          </cell>
          <cell r="Q3662"/>
          <cell r="R3662"/>
          <cell r="S3662"/>
          <cell r="T3662"/>
          <cell r="U3662"/>
          <cell r="V3662"/>
          <cell r="W3662"/>
          <cell r="X3662"/>
          <cell r="Y3662"/>
          <cell r="Z3662"/>
          <cell r="AA3662"/>
          <cell r="AB3662"/>
          <cell r="AC3662"/>
          <cell r="AD3662"/>
        </row>
        <row r="3663">
          <cell r="P3663">
            <v>999999999</v>
          </cell>
          <cell r="Q3663"/>
          <cell r="R3663"/>
          <cell r="S3663"/>
          <cell r="T3663"/>
          <cell r="U3663"/>
          <cell r="V3663"/>
          <cell r="W3663"/>
          <cell r="X3663"/>
          <cell r="Y3663"/>
          <cell r="Z3663"/>
          <cell r="AA3663"/>
          <cell r="AB3663"/>
          <cell r="AC3663"/>
          <cell r="AD3663"/>
        </row>
        <row r="3664">
          <cell r="P3664">
            <v>999999999</v>
          </cell>
          <cell r="Q3664"/>
          <cell r="R3664"/>
          <cell r="S3664"/>
          <cell r="T3664"/>
          <cell r="U3664"/>
          <cell r="V3664"/>
          <cell r="W3664"/>
          <cell r="X3664"/>
          <cell r="Y3664"/>
          <cell r="Z3664"/>
          <cell r="AA3664"/>
          <cell r="AB3664"/>
          <cell r="AC3664"/>
          <cell r="AD3664"/>
        </row>
        <row r="3665">
          <cell r="P3665">
            <v>999999999</v>
          </cell>
          <cell r="Q3665"/>
          <cell r="R3665"/>
          <cell r="S3665"/>
          <cell r="T3665"/>
          <cell r="U3665"/>
          <cell r="V3665"/>
          <cell r="W3665"/>
          <cell r="X3665"/>
          <cell r="Y3665"/>
          <cell r="Z3665"/>
          <cell r="AA3665"/>
          <cell r="AB3665"/>
          <cell r="AC3665"/>
          <cell r="AD3665"/>
        </row>
        <row r="3666">
          <cell r="P3666">
            <v>999999999</v>
          </cell>
          <cell r="Q3666"/>
          <cell r="R3666"/>
          <cell r="S3666"/>
          <cell r="T3666"/>
          <cell r="U3666"/>
          <cell r="V3666"/>
          <cell r="W3666"/>
          <cell r="X3666"/>
          <cell r="Y3666"/>
          <cell r="Z3666"/>
          <cell r="AA3666"/>
          <cell r="AB3666"/>
          <cell r="AC3666"/>
          <cell r="AD3666"/>
        </row>
        <row r="3667">
          <cell r="P3667">
            <v>999999999</v>
          </cell>
          <cell r="Q3667"/>
          <cell r="R3667"/>
          <cell r="S3667"/>
          <cell r="T3667"/>
          <cell r="U3667"/>
          <cell r="V3667"/>
          <cell r="W3667"/>
          <cell r="X3667"/>
          <cell r="Y3667"/>
          <cell r="Z3667"/>
          <cell r="AA3667"/>
          <cell r="AB3667"/>
          <cell r="AC3667"/>
          <cell r="AD3667"/>
        </row>
        <row r="3668">
          <cell r="P3668">
            <v>999999999</v>
          </cell>
          <cell r="Q3668"/>
          <cell r="R3668"/>
          <cell r="S3668"/>
          <cell r="T3668"/>
          <cell r="U3668"/>
          <cell r="V3668"/>
          <cell r="W3668"/>
          <cell r="X3668"/>
          <cell r="Y3668"/>
          <cell r="Z3668"/>
          <cell r="AA3668"/>
          <cell r="AB3668"/>
          <cell r="AC3668"/>
          <cell r="AD3668"/>
        </row>
        <row r="3669">
          <cell r="P3669">
            <v>999999999</v>
          </cell>
          <cell r="Q3669"/>
          <cell r="R3669"/>
          <cell r="S3669"/>
          <cell r="T3669"/>
          <cell r="U3669"/>
          <cell r="V3669"/>
          <cell r="W3669"/>
          <cell r="X3669"/>
          <cell r="Y3669"/>
          <cell r="Z3669"/>
          <cell r="AA3669"/>
          <cell r="AB3669"/>
          <cell r="AC3669"/>
          <cell r="AD3669"/>
        </row>
        <row r="3670">
          <cell r="P3670">
            <v>999999999</v>
          </cell>
          <cell r="Q3670"/>
          <cell r="R3670"/>
          <cell r="S3670"/>
          <cell r="T3670"/>
          <cell r="U3670"/>
          <cell r="V3670"/>
          <cell r="W3670"/>
          <cell r="X3670"/>
          <cell r="Y3670"/>
          <cell r="Z3670"/>
          <cell r="AA3670"/>
          <cell r="AB3670"/>
          <cell r="AC3670"/>
          <cell r="AD3670"/>
        </row>
        <row r="3671">
          <cell r="P3671">
            <v>999999999</v>
          </cell>
          <cell r="Q3671"/>
          <cell r="R3671"/>
          <cell r="S3671"/>
          <cell r="T3671"/>
          <cell r="U3671"/>
          <cell r="V3671"/>
          <cell r="W3671"/>
          <cell r="X3671"/>
          <cell r="Y3671"/>
          <cell r="Z3671"/>
          <cell r="AA3671"/>
          <cell r="AB3671"/>
          <cell r="AC3671"/>
          <cell r="AD3671"/>
        </row>
        <row r="3672">
          <cell r="P3672">
            <v>999999999</v>
          </cell>
          <cell r="Q3672"/>
          <cell r="R3672"/>
          <cell r="S3672"/>
          <cell r="T3672"/>
          <cell r="U3672"/>
          <cell r="V3672"/>
          <cell r="W3672"/>
          <cell r="X3672"/>
          <cell r="Y3672"/>
          <cell r="Z3672"/>
          <cell r="AA3672"/>
          <cell r="AB3672"/>
          <cell r="AC3672"/>
          <cell r="AD3672"/>
        </row>
        <row r="3673">
          <cell r="P3673">
            <v>999999999</v>
          </cell>
          <cell r="Q3673"/>
          <cell r="R3673"/>
          <cell r="S3673"/>
          <cell r="T3673"/>
          <cell r="U3673"/>
          <cell r="V3673"/>
          <cell r="W3673"/>
          <cell r="X3673"/>
          <cell r="Y3673"/>
          <cell r="Z3673"/>
          <cell r="AA3673"/>
          <cell r="AB3673"/>
          <cell r="AC3673"/>
          <cell r="AD3673"/>
        </row>
        <row r="3674">
          <cell r="P3674">
            <v>999999999</v>
          </cell>
          <cell r="Q3674"/>
          <cell r="R3674"/>
          <cell r="S3674"/>
          <cell r="T3674"/>
          <cell r="U3674"/>
          <cell r="V3674"/>
          <cell r="W3674"/>
          <cell r="X3674"/>
          <cell r="Y3674"/>
          <cell r="Z3674"/>
          <cell r="AA3674"/>
          <cell r="AB3674"/>
          <cell r="AC3674"/>
          <cell r="AD3674"/>
        </row>
        <row r="3675">
          <cell r="P3675">
            <v>999999999</v>
          </cell>
          <cell r="Q3675"/>
          <cell r="R3675"/>
          <cell r="S3675"/>
          <cell r="T3675"/>
          <cell r="U3675"/>
          <cell r="V3675"/>
          <cell r="W3675"/>
          <cell r="X3675"/>
          <cell r="Y3675"/>
          <cell r="Z3675"/>
          <cell r="AA3675"/>
          <cell r="AB3675"/>
          <cell r="AC3675"/>
          <cell r="AD3675"/>
        </row>
        <row r="3676">
          <cell r="P3676">
            <v>999999999</v>
          </cell>
          <cell r="Q3676"/>
          <cell r="R3676"/>
          <cell r="S3676"/>
          <cell r="T3676"/>
          <cell r="U3676"/>
          <cell r="V3676"/>
          <cell r="W3676"/>
          <cell r="X3676"/>
          <cell r="Y3676"/>
          <cell r="Z3676"/>
          <cell r="AA3676"/>
          <cell r="AB3676"/>
          <cell r="AC3676"/>
          <cell r="AD3676"/>
        </row>
        <row r="3677">
          <cell r="P3677">
            <v>999999999</v>
          </cell>
          <cell r="Q3677"/>
          <cell r="R3677"/>
          <cell r="S3677"/>
          <cell r="T3677"/>
          <cell r="U3677"/>
          <cell r="V3677"/>
          <cell r="W3677"/>
          <cell r="X3677"/>
          <cell r="Y3677"/>
          <cell r="Z3677"/>
          <cell r="AA3677"/>
          <cell r="AB3677"/>
          <cell r="AC3677"/>
          <cell r="AD3677"/>
        </row>
        <row r="3678">
          <cell r="P3678">
            <v>999999999</v>
          </cell>
          <cell r="Q3678"/>
          <cell r="R3678"/>
          <cell r="S3678"/>
          <cell r="T3678"/>
          <cell r="U3678"/>
          <cell r="V3678"/>
          <cell r="W3678"/>
          <cell r="X3678"/>
          <cell r="Y3678"/>
          <cell r="Z3678"/>
          <cell r="AA3678"/>
          <cell r="AB3678"/>
          <cell r="AC3678"/>
          <cell r="AD3678"/>
        </row>
        <row r="3679">
          <cell r="P3679">
            <v>999999999</v>
          </cell>
          <cell r="Q3679"/>
          <cell r="R3679"/>
          <cell r="S3679"/>
          <cell r="T3679"/>
          <cell r="U3679"/>
          <cell r="V3679"/>
          <cell r="W3679"/>
          <cell r="X3679"/>
          <cell r="Y3679"/>
          <cell r="Z3679"/>
          <cell r="AA3679"/>
          <cell r="AB3679"/>
          <cell r="AC3679"/>
          <cell r="AD3679"/>
        </row>
        <row r="3680">
          <cell r="P3680">
            <v>999999999</v>
          </cell>
          <cell r="Q3680"/>
          <cell r="R3680"/>
          <cell r="S3680"/>
          <cell r="T3680"/>
          <cell r="U3680"/>
          <cell r="V3680"/>
          <cell r="W3680"/>
          <cell r="X3680"/>
          <cell r="Y3680"/>
          <cell r="Z3680"/>
          <cell r="AA3680"/>
          <cell r="AB3680"/>
          <cell r="AC3680"/>
          <cell r="AD3680"/>
        </row>
        <row r="3681">
          <cell r="P3681">
            <v>999999999</v>
          </cell>
          <cell r="Q3681"/>
          <cell r="R3681"/>
          <cell r="S3681"/>
          <cell r="T3681"/>
          <cell r="U3681"/>
          <cell r="V3681"/>
          <cell r="W3681"/>
          <cell r="X3681"/>
          <cell r="Y3681"/>
          <cell r="Z3681"/>
          <cell r="AA3681"/>
          <cell r="AB3681"/>
          <cell r="AC3681"/>
          <cell r="AD3681"/>
        </row>
        <row r="3682">
          <cell r="P3682">
            <v>999999999</v>
          </cell>
          <cell r="Q3682"/>
          <cell r="R3682"/>
          <cell r="S3682"/>
          <cell r="T3682"/>
          <cell r="U3682"/>
          <cell r="V3682"/>
          <cell r="W3682"/>
          <cell r="X3682"/>
          <cell r="Y3682"/>
          <cell r="Z3682"/>
          <cell r="AA3682"/>
          <cell r="AB3682"/>
          <cell r="AC3682"/>
          <cell r="AD3682"/>
        </row>
        <row r="3683">
          <cell r="P3683">
            <v>999999999</v>
          </cell>
          <cell r="Q3683"/>
          <cell r="R3683"/>
          <cell r="S3683"/>
          <cell r="T3683"/>
          <cell r="U3683"/>
          <cell r="V3683"/>
          <cell r="W3683"/>
          <cell r="X3683"/>
          <cell r="Y3683"/>
          <cell r="Z3683"/>
          <cell r="AA3683"/>
          <cell r="AB3683"/>
          <cell r="AC3683"/>
          <cell r="AD3683"/>
        </row>
        <row r="3684">
          <cell r="P3684">
            <v>999999999</v>
          </cell>
          <cell r="Q3684"/>
          <cell r="R3684"/>
          <cell r="S3684"/>
          <cell r="T3684"/>
          <cell r="U3684"/>
          <cell r="V3684"/>
          <cell r="W3684"/>
          <cell r="X3684"/>
          <cell r="Y3684"/>
          <cell r="Z3684"/>
          <cell r="AA3684"/>
          <cell r="AB3684"/>
          <cell r="AC3684"/>
          <cell r="AD3684"/>
        </row>
        <row r="3685">
          <cell r="P3685">
            <v>999999999</v>
          </cell>
          <cell r="Q3685"/>
          <cell r="R3685"/>
          <cell r="S3685"/>
          <cell r="T3685"/>
          <cell r="U3685"/>
          <cell r="V3685"/>
          <cell r="W3685"/>
          <cell r="X3685"/>
          <cell r="Y3685"/>
          <cell r="Z3685"/>
          <cell r="AA3685"/>
          <cell r="AB3685"/>
          <cell r="AC3685"/>
          <cell r="AD3685"/>
        </row>
        <row r="3686">
          <cell r="P3686">
            <v>999999999</v>
          </cell>
          <cell r="Q3686"/>
          <cell r="R3686"/>
          <cell r="S3686"/>
          <cell r="T3686"/>
          <cell r="U3686"/>
          <cell r="V3686"/>
          <cell r="W3686"/>
          <cell r="X3686"/>
          <cell r="Y3686"/>
          <cell r="Z3686"/>
          <cell r="AA3686"/>
          <cell r="AB3686"/>
          <cell r="AC3686"/>
          <cell r="AD3686"/>
        </row>
        <row r="3687">
          <cell r="P3687">
            <v>999999999</v>
          </cell>
          <cell r="Q3687"/>
          <cell r="R3687"/>
          <cell r="S3687"/>
          <cell r="T3687"/>
          <cell r="U3687"/>
          <cell r="V3687"/>
          <cell r="W3687"/>
          <cell r="X3687"/>
          <cell r="Y3687"/>
          <cell r="Z3687"/>
          <cell r="AA3687"/>
          <cell r="AB3687"/>
          <cell r="AC3687"/>
          <cell r="AD3687"/>
        </row>
        <row r="3688">
          <cell r="P3688">
            <v>999999999</v>
          </cell>
          <cell r="Q3688"/>
          <cell r="R3688"/>
          <cell r="S3688"/>
          <cell r="T3688"/>
          <cell r="U3688"/>
          <cell r="V3688"/>
          <cell r="W3688"/>
          <cell r="X3688"/>
          <cell r="Y3688"/>
          <cell r="Z3688"/>
          <cell r="AA3688"/>
          <cell r="AB3688"/>
          <cell r="AC3688"/>
          <cell r="AD3688"/>
        </row>
        <row r="3689">
          <cell r="P3689">
            <v>999999999</v>
          </cell>
          <cell r="Q3689"/>
          <cell r="R3689"/>
          <cell r="S3689"/>
          <cell r="T3689"/>
          <cell r="U3689"/>
          <cell r="V3689"/>
          <cell r="W3689"/>
          <cell r="X3689"/>
          <cell r="Y3689"/>
          <cell r="Z3689"/>
          <cell r="AA3689"/>
          <cell r="AB3689"/>
          <cell r="AC3689"/>
          <cell r="AD3689"/>
        </row>
        <row r="3690">
          <cell r="P3690">
            <v>999999999</v>
          </cell>
          <cell r="Q3690"/>
          <cell r="R3690"/>
          <cell r="S3690"/>
          <cell r="T3690"/>
          <cell r="U3690"/>
          <cell r="V3690"/>
          <cell r="W3690"/>
          <cell r="X3690"/>
          <cell r="Y3690"/>
          <cell r="Z3690"/>
          <cell r="AA3690"/>
          <cell r="AB3690"/>
          <cell r="AC3690"/>
          <cell r="AD3690"/>
        </row>
        <row r="3691">
          <cell r="P3691">
            <v>999999999</v>
          </cell>
          <cell r="Q3691"/>
          <cell r="R3691"/>
          <cell r="S3691"/>
          <cell r="T3691"/>
          <cell r="U3691"/>
          <cell r="V3691"/>
          <cell r="W3691"/>
          <cell r="X3691"/>
          <cell r="Y3691"/>
          <cell r="Z3691"/>
          <cell r="AA3691"/>
          <cell r="AB3691"/>
          <cell r="AC3691"/>
          <cell r="AD3691"/>
        </row>
        <row r="3692">
          <cell r="P3692">
            <v>999999999</v>
          </cell>
          <cell r="Q3692"/>
          <cell r="R3692"/>
          <cell r="S3692"/>
          <cell r="T3692"/>
          <cell r="U3692"/>
          <cell r="V3692"/>
          <cell r="W3692"/>
          <cell r="X3692"/>
          <cell r="Y3692"/>
          <cell r="Z3692"/>
          <cell r="AA3692"/>
          <cell r="AB3692"/>
          <cell r="AC3692"/>
          <cell r="AD3692"/>
        </row>
        <row r="3693">
          <cell r="P3693">
            <v>999999999</v>
          </cell>
          <cell r="Q3693"/>
          <cell r="R3693"/>
          <cell r="S3693"/>
          <cell r="T3693"/>
          <cell r="U3693"/>
          <cell r="V3693"/>
          <cell r="W3693"/>
          <cell r="X3693"/>
          <cell r="Y3693"/>
          <cell r="Z3693"/>
          <cell r="AA3693"/>
          <cell r="AB3693"/>
          <cell r="AC3693"/>
          <cell r="AD3693"/>
        </row>
        <row r="3694">
          <cell r="P3694">
            <v>999999999</v>
          </cell>
          <cell r="Q3694"/>
          <cell r="R3694"/>
          <cell r="S3694"/>
          <cell r="T3694"/>
          <cell r="U3694"/>
          <cell r="V3694"/>
          <cell r="W3694"/>
          <cell r="X3694"/>
          <cell r="Y3694"/>
          <cell r="Z3694"/>
          <cell r="AA3694"/>
          <cell r="AB3694"/>
          <cell r="AC3694"/>
          <cell r="AD3694"/>
        </row>
        <row r="3695">
          <cell r="P3695">
            <v>999999999</v>
          </cell>
          <cell r="Q3695"/>
          <cell r="R3695"/>
          <cell r="S3695"/>
          <cell r="T3695"/>
          <cell r="U3695"/>
          <cell r="V3695"/>
          <cell r="W3695"/>
          <cell r="X3695"/>
          <cell r="Y3695"/>
          <cell r="Z3695"/>
          <cell r="AA3695"/>
          <cell r="AB3695"/>
          <cell r="AC3695"/>
          <cell r="AD3695"/>
        </row>
        <row r="3696">
          <cell r="P3696">
            <v>999999999</v>
          </cell>
          <cell r="Q3696"/>
          <cell r="R3696"/>
          <cell r="S3696"/>
          <cell r="T3696"/>
          <cell r="U3696"/>
          <cell r="V3696"/>
          <cell r="W3696"/>
          <cell r="X3696"/>
          <cell r="Y3696"/>
          <cell r="Z3696"/>
          <cell r="AA3696"/>
          <cell r="AB3696"/>
          <cell r="AC3696"/>
          <cell r="AD3696"/>
        </row>
        <row r="3697">
          <cell r="P3697">
            <v>999999999</v>
          </cell>
          <cell r="Q3697"/>
          <cell r="R3697"/>
          <cell r="S3697"/>
          <cell r="T3697"/>
          <cell r="U3697"/>
          <cell r="V3697"/>
          <cell r="W3697"/>
          <cell r="X3697"/>
          <cell r="Y3697"/>
          <cell r="Z3697"/>
          <cell r="AA3697"/>
          <cell r="AB3697"/>
          <cell r="AC3697"/>
          <cell r="AD3697"/>
        </row>
        <row r="3698">
          <cell r="P3698">
            <v>999999999</v>
          </cell>
          <cell r="Q3698"/>
          <cell r="R3698"/>
          <cell r="S3698"/>
          <cell r="T3698"/>
          <cell r="U3698"/>
          <cell r="V3698"/>
          <cell r="W3698"/>
          <cell r="X3698"/>
          <cell r="Y3698"/>
          <cell r="Z3698"/>
          <cell r="AA3698"/>
          <cell r="AB3698"/>
          <cell r="AC3698"/>
          <cell r="AD3698"/>
        </row>
        <row r="3699">
          <cell r="P3699">
            <v>999999999</v>
          </cell>
          <cell r="Q3699"/>
          <cell r="R3699"/>
          <cell r="S3699"/>
          <cell r="T3699"/>
          <cell r="U3699"/>
          <cell r="V3699"/>
          <cell r="W3699"/>
          <cell r="X3699"/>
          <cell r="Y3699"/>
          <cell r="Z3699"/>
          <cell r="AA3699"/>
          <cell r="AB3699"/>
          <cell r="AC3699"/>
          <cell r="AD3699"/>
        </row>
        <row r="3700">
          <cell r="P3700">
            <v>999999999</v>
          </cell>
          <cell r="Q3700"/>
          <cell r="R3700"/>
          <cell r="S3700"/>
          <cell r="T3700"/>
          <cell r="U3700"/>
          <cell r="V3700"/>
          <cell r="W3700"/>
          <cell r="X3700"/>
          <cell r="Y3700"/>
          <cell r="Z3700"/>
          <cell r="AA3700"/>
          <cell r="AB3700"/>
          <cell r="AC3700"/>
          <cell r="AD3700"/>
        </row>
        <row r="3701">
          <cell r="P3701">
            <v>999999999</v>
          </cell>
          <cell r="Q3701"/>
          <cell r="R3701"/>
          <cell r="S3701"/>
          <cell r="T3701"/>
          <cell r="U3701"/>
          <cell r="V3701"/>
          <cell r="W3701"/>
          <cell r="X3701"/>
          <cell r="Y3701"/>
          <cell r="Z3701"/>
          <cell r="AA3701"/>
          <cell r="AB3701"/>
          <cell r="AC3701"/>
          <cell r="AD3701"/>
        </row>
        <row r="3702">
          <cell r="P3702">
            <v>999999999</v>
          </cell>
          <cell r="Q3702"/>
          <cell r="R3702"/>
          <cell r="S3702"/>
          <cell r="T3702"/>
          <cell r="U3702"/>
          <cell r="V3702"/>
          <cell r="W3702"/>
          <cell r="X3702"/>
          <cell r="Y3702"/>
          <cell r="Z3702"/>
          <cell r="AA3702"/>
          <cell r="AB3702"/>
          <cell r="AC3702"/>
          <cell r="AD3702"/>
        </row>
        <row r="3703">
          <cell r="P3703">
            <v>999999999</v>
          </cell>
          <cell r="Q3703"/>
          <cell r="R3703"/>
          <cell r="S3703"/>
          <cell r="T3703"/>
          <cell r="U3703"/>
          <cell r="V3703"/>
          <cell r="W3703"/>
          <cell r="X3703"/>
          <cell r="Y3703"/>
          <cell r="Z3703"/>
          <cell r="AA3703"/>
          <cell r="AB3703"/>
          <cell r="AC3703"/>
          <cell r="AD3703"/>
        </row>
        <row r="3704">
          <cell r="P3704">
            <v>999999999</v>
          </cell>
          <cell r="Q3704"/>
          <cell r="R3704"/>
          <cell r="S3704"/>
          <cell r="T3704"/>
          <cell r="U3704"/>
          <cell r="V3704"/>
          <cell r="W3704"/>
          <cell r="X3704"/>
          <cell r="Y3704"/>
          <cell r="Z3704"/>
          <cell r="AA3704"/>
          <cell r="AB3704"/>
          <cell r="AC3704"/>
          <cell r="AD3704"/>
        </row>
        <row r="3705">
          <cell r="P3705">
            <v>999999999</v>
          </cell>
          <cell r="Q3705"/>
          <cell r="R3705"/>
          <cell r="S3705"/>
          <cell r="T3705"/>
          <cell r="U3705"/>
          <cell r="V3705"/>
          <cell r="W3705"/>
          <cell r="X3705"/>
          <cell r="Y3705"/>
          <cell r="Z3705"/>
          <cell r="AA3705"/>
          <cell r="AB3705"/>
          <cell r="AC3705"/>
          <cell r="AD3705"/>
        </row>
        <row r="3706">
          <cell r="P3706">
            <v>999999999</v>
          </cell>
          <cell r="Q3706"/>
          <cell r="R3706"/>
          <cell r="S3706"/>
          <cell r="T3706"/>
          <cell r="U3706"/>
          <cell r="V3706"/>
          <cell r="W3706"/>
          <cell r="X3706"/>
          <cell r="Y3706"/>
          <cell r="Z3706"/>
          <cell r="AA3706"/>
          <cell r="AB3706"/>
          <cell r="AC3706"/>
          <cell r="AD3706"/>
        </row>
        <row r="3707">
          <cell r="P3707">
            <v>999999999</v>
          </cell>
          <cell r="Q3707"/>
          <cell r="R3707"/>
          <cell r="S3707"/>
          <cell r="T3707"/>
          <cell r="U3707"/>
          <cell r="V3707"/>
          <cell r="W3707"/>
          <cell r="X3707"/>
          <cell r="Y3707"/>
          <cell r="Z3707"/>
          <cell r="AA3707"/>
          <cell r="AB3707"/>
          <cell r="AC3707"/>
          <cell r="AD3707"/>
        </row>
        <row r="3708">
          <cell r="P3708">
            <v>999999999</v>
          </cell>
          <cell r="Q3708"/>
          <cell r="R3708"/>
          <cell r="S3708"/>
          <cell r="T3708"/>
          <cell r="U3708"/>
          <cell r="V3708"/>
          <cell r="W3708"/>
          <cell r="X3708"/>
          <cell r="Y3708"/>
          <cell r="Z3708"/>
          <cell r="AA3708"/>
          <cell r="AB3708"/>
          <cell r="AC3708"/>
          <cell r="AD3708"/>
        </row>
        <row r="3709">
          <cell r="P3709">
            <v>999999999</v>
          </cell>
          <cell r="Q3709"/>
          <cell r="R3709"/>
          <cell r="S3709"/>
          <cell r="T3709"/>
          <cell r="U3709"/>
          <cell r="V3709"/>
          <cell r="W3709"/>
          <cell r="X3709"/>
          <cell r="Y3709"/>
          <cell r="Z3709"/>
          <cell r="AA3709"/>
          <cell r="AB3709"/>
          <cell r="AC3709"/>
          <cell r="AD3709"/>
        </row>
        <row r="3710">
          <cell r="P3710">
            <v>999999999</v>
          </cell>
          <cell r="Q3710"/>
          <cell r="R3710"/>
          <cell r="S3710"/>
          <cell r="T3710"/>
          <cell r="U3710"/>
          <cell r="V3710"/>
          <cell r="W3710"/>
          <cell r="X3710"/>
          <cell r="Y3710"/>
          <cell r="Z3710"/>
          <cell r="AA3710"/>
          <cell r="AB3710"/>
          <cell r="AC3710"/>
          <cell r="AD3710"/>
        </row>
        <row r="3711">
          <cell r="P3711">
            <v>999999999</v>
          </cell>
          <cell r="Q3711"/>
          <cell r="R3711"/>
          <cell r="S3711"/>
          <cell r="T3711"/>
          <cell r="U3711"/>
          <cell r="V3711"/>
          <cell r="W3711"/>
          <cell r="X3711"/>
          <cell r="Y3711"/>
          <cell r="Z3711"/>
          <cell r="AA3711"/>
          <cell r="AB3711"/>
          <cell r="AC3711"/>
          <cell r="AD3711"/>
        </row>
        <row r="3712">
          <cell r="P3712">
            <v>999999999</v>
          </cell>
          <cell r="Q3712"/>
          <cell r="R3712"/>
          <cell r="S3712"/>
          <cell r="T3712"/>
          <cell r="U3712"/>
          <cell r="V3712"/>
          <cell r="W3712"/>
          <cell r="X3712"/>
          <cell r="Y3712"/>
          <cell r="Z3712"/>
          <cell r="AA3712"/>
          <cell r="AB3712"/>
          <cell r="AC3712"/>
          <cell r="AD3712"/>
        </row>
        <row r="3713">
          <cell r="P3713">
            <v>999999999</v>
          </cell>
          <cell r="Q3713"/>
          <cell r="R3713"/>
          <cell r="S3713"/>
          <cell r="T3713"/>
          <cell r="U3713"/>
          <cell r="V3713"/>
          <cell r="W3713"/>
          <cell r="X3713"/>
          <cell r="Y3713"/>
          <cell r="Z3713"/>
          <cell r="AA3713"/>
          <cell r="AB3713"/>
          <cell r="AC3713"/>
          <cell r="AD3713"/>
        </row>
        <row r="3714">
          <cell r="P3714">
            <v>999999999</v>
          </cell>
          <cell r="Q3714"/>
          <cell r="R3714"/>
          <cell r="S3714"/>
          <cell r="T3714"/>
          <cell r="U3714"/>
          <cell r="V3714"/>
          <cell r="W3714"/>
          <cell r="X3714"/>
          <cell r="Y3714"/>
          <cell r="Z3714"/>
          <cell r="AA3714"/>
          <cell r="AB3714"/>
          <cell r="AC3714"/>
          <cell r="AD3714"/>
        </row>
        <row r="3715">
          <cell r="P3715">
            <v>999999999</v>
          </cell>
          <cell r="Q3715"/>
          <cell r="R3715"/>
          <cell r="S3715"/>
          <cell r="T3715"/>
          <cell r="U3715"/>
          <cell r="V3715"/>
          <cell r="W3715"/>
          <cell r="X3715"/>
          <cell r="Y3715"/>
          <cell r="Z3715"/>
          <cell r="AA3715"/>
          <cell r="AB3715"/>
          <cell r="AC3715"/>
          <cell r="AD3715"/>
        </row>
        <row r="3716">
          <cell r="P3716">
            <v>999999999</v>
          </cell>
          <cell r="Q3716"/>
          <cell r="R3716"/>
          <cell r="S3716"/>
          <cell r="T3716"/>
          <cell r="U3716"/>
          <cell r="V3716"/>
          <cell r="W3716"/>
          <cell r="X3716"/>
          <cell r="Y3716"/>
          <cell r="Z3716"/>
          <cell r="AA3716"/>
          <cell r="AB3716"/>
          <cell r="AC3716"/>
          <cell r="AD3716"/>
        </row>
        <row r="3717">
          <cell r="P3717">
            <v>999999999</v>
          </cell>
          <cell r="Q3717"/>
          <cell r="R3717"/>
          <cell r="S3717"/>
          <cell r="T3717"/>
          <cell r="U3717"/>
          <cell r="V3717"/>
          <cell r="W3717"/>
          <cell r="X3717"/>
          <cell r="Y3717"/>
          <cell r="Z3717"/>
          <cell r="AA3717"/>
          <cell r="AB3717"/>
          <cell r="AC3717"/>
          <cell r="AD3717"/>
        </row>
        <row r="3718">
          <cell r="P3718">
            <v>999999999</v>
          </cell>
          <cell r="Q3718"/>
          <cell r="R3718"/>
          <cell r="S3718"/>
          <cell r="T3718"/>
          <cell r="U3718"/>
          <cell r="V3718"/>
          <cell r="W3718"/>
          <cell r="X3718"/>
          <cell r="Y3718"/>
          <cell r="Z3718"/>
          <cell r="AA3718"/>
          <cell r="AB3718"/>
          <cell r="AC3718"/>
          <cell r="AD3718"/>
        </row>
        <row r="3719">
          <cell r="P3719">
            <v>999999999</v>
          </cell>
          <cell r="Q3719"/>
          <cell r="R3719"/>
          <cell r="S3719"/>
          <cell r="T3719"/>
          <cell r="U3719"/>
          <cell r="V3719"/>
          <cell r="W3719"/>
          <cell r="X3719"/>
          <cell r="Y3719"/>
          <cell r="Z3719"/>
          <cell r="AA3719"/>
          <cell r="AB3719"/>
          <cell r="AC3719"/>
          <cell r="AD3719"/>
        </row>
        <row r="3720">
          <cell r="P3720">
            <v>999999999</v>
          </cell>
          <cell r="Q3720"/>
          <cell r="R3720"/>
          <cell r="S3720"/>
          <cell r="T3720"/>
          <cell r="U3720"/>
          <cell r="V3720"/>
          <cell r="W3720"/>
          <cell r="X3720"/>
          <cell r="Y3720"/>
          <cell r="Z3720"/>
          <cell r="AA3720"/>
          <cell r="AB3720"/>
          <cell r="AC3720"/>
          <cell r="AD3720"/>
        </row>
        <row r="3721">
          <cell r="P3721">
            <v>999999999</v>
          </cell>
          <cell r="Q3721"/>
          <cell r="R3721"/>
          <cell r="S3721"/>
          <cell r="T3721"/>
          <cell r="U3721"/>
          <cell r="V3721"/>
          <cell r="W3721"/>
          <cell r="X3721"/>
          <cell r="Y3721"/>
          <cell r="Z3721"/>
          <cell r="AA3721"/>
          <cell r="AB3721"/>
          <cell r="AC3721"/>
          <cell r="AD3721"/>
        </row>
        <row r="3722">
          <cell r="P3722">
            <v>999999999</v>
          </cell>
          <cell r="Q3722"/>
          <cell r="R3722"/>
          <cell r="S3722"/>
          <cell r="T3722"/>
          <cell r="U3722"/>
          <cell r="V3722"/>
          <cell r="W3722"/>
          <cell r="X3722"/>
          <cell r="Y3722"/>
          <cell r="Z3722"/>
          <cell r="AA3722"/>
          <cell r="AB3722"/>
          <cell r="AC3722"/>
          <cell r="AD3722"/>
        </row>
        <row r="3723">
          <cell r="P3723">
            <v>999999999</v>
          </cell>
          <cell r="Q3723"/>
          <cell r="R3723"/>
          <cell r="S3723"/>
          <cell r="T3723"/>
          <cell r="U3723"/>
          <cell r="V3723"/>
          <cell r="W3723"/>
          <cell r="X3723"/>
          <cell r="Y3723"/>
          <cell r="Z3723"/>
          <cell r="AA3723"/>
          <cell r="AB3723"/>
          <cell r="AC3723"/>
          <cell r="AD3723"/>
        </row>
        <row r="3724">
          <cell r="P3724">
            <v>999999999</v>
          </cell>
          <cell r="Q3724"/>
          <cell r="R3724"/>
          <cell r="S3724"/>
          <cell r="T3724"/>
          <cell r="U3724"/>
          <cell r="V3724"/>
          <cell r="W3724"/>
          <cell r="X3724"/>
          <cell r="Y3724"/>
          <cell r="Z3724"/>
          <cell r="AA3724"/>
          <cell r="AB3724"/>
          <cell r="AC3724"/>
          <cell r="AD3724"/>
        </row>
        <row r="3725">
          <cell r="P3725">
            <v>999999999</v>
          </cell>
          <cell r="Q3725"/>
          <cell r="R3725"/>
          <cell r="S3725"/>
          <cell r="T3725"/>
          <cell r="U3725"/>
          <cell r="V3725"/>
          <cell r="W3725"/>
          <cell r="X3725"/>
          <cell r="Y3725"/>
          <cell r="Z3725"/>
          <cell r="AA3725"/>
          <cell r="AB3725"/>
          <cell r="AC3725"/>
          <cell r="AD3725"/>
        </row>
        <row r="3726">
          <cell r="P3726">
            <v>999999999</v>
          </cell>
          <cell r="Q3726"/>
          <cell r="R3726"/>
          <cell r="S3726"/>
          <cell r="T3726"/>
          <cell r="U3726"/>
          <cell r="V3726"/>
          <cell r="W3726"/>
          <cell r="X3726"/>
          <cell r="Y3726"/>
          <cell r="Z3726"/>
          <cell r="AA3726"/>
          <cell r="AB3726"/>
          <cell r="AC3726"/>
          <cell r="AD3726"/>
        </row>
        <row r="3727">
          <cell r="P3727">
            <v>999999999</v>
          </cell>
          <cell r="Q3727"/>
          <cell r="R3727"/>
          <cell r="S3727"/>
          <cell r="T3727"/>
          <cell r="U3727"/>
          <cell r="V3727"/>
          <cell r="W3727"/>
          <cell r="X3727"/>
          <cell r="Y3727"/>
          <cell r="Z3727"/>
          <cell r="AA3727"/>
          <cell r="AB3727"/>
          <cell r="AC3727"/>
          <cell r="AD3727"/>
        </row>
        <row r="3728">
          <cell r="P3728">
            <v>999999999</v>
          </cell>
          <cell r="Q3728"/>
          <cell r="R3728"/>
          <cell r="S3728"/>
          <cell r="T3728"/>
          <cell r="U3728"/>
          <cell r="V3728"/>
          <cell r="W3728"/>
          <cell r="X3728"/>
          <cell r="Y3728"/>
          <cell r="Z3728"/>
          <cell r="AA3728"/>
          <cell r="AB3728"/>
          <cell r="AC3728"/>
          <cell r="AD3728"/>
        </row>
        <row r="3729">
          <cell r="P3729">
            <v>999999999</v>
          </cell>
          <cell r="Q3729"/>
          <cell r="R3729"/>
          <cell r="S3729"/>
          <cell r="T3729"/>
          <cell r="U3729"/>
          <cell r="V3729"/>
          <cell r="W3729"/>
          <cell r="X3729"/>
          <cell r="Y3729"/>
          <cell r="Z3729"/>
          <cell r="AA3729"/>
          <cell r="AB3729"/>
          <cell r="AC3729"/>
          <cell r="AD3729"/>
        </row>
        <row r="3730">
          <cell r="P3730">
            <v>999999999</v>
          </cell>
          <cell r="Q3730"/>
          <cell r="R3730"/>
          <cell r="S3730"/>
          <cell r="T3730"/>
          <cell r="U3730"/>
          <cell r="V3730"/>
          <cell r="W3730"/>
          <cell r="X3730"/>
          <cell r="Y3730"/>
          <cell r="Z3730"/>
          <cell r="AA3730"/>
          <cell r="AB3730"/>
          <cell r="AC3730"/>
          <cell r="AD3730"/>
        </row>
        <row r="3731">
          <cell r="P3731">
            <v>999999999</v>
          </cell>
          <cell r="Q3731"/>
          <cell r="R3731"/>
          <cell r="S3731"/>
          <cell r="T3731"/>
          <cell r="U3731"/>
          <cell r="V3731"/>
          <cell r="W3731"/>
          <cell r="X3731"/>
          <cell r="Y3731"/>
          <cell r="Z3731"/>
          <cell r="AA3731"/>
          <cell r="AB3731"/>
          <cell r="AC3731"/>
          <cell r="AD3731"/>
        </row>
        <row r="3732">
          <cell r="P3732">
            <v>999999999</v>
          </cell>
          <cell r="Q3732"/>
          <cell r="R3732"/>
          <cell r="S3732"/>
          <cell r="T3732"/>
          <cell r="U3732"/>
          <cell r="V3732"/>
          <cell r="W3732"/>
          <cell r="X3732"/>
          <cell r="Y3732"/>
          <cell r="Z3732"/>
          <cell r="AA3732"/>
          <cell r="AB3732"/>
          <cell r="AC3732"/>
          <cell r="AD3732"/>
        </row>
        <row r="3733">
          <cell r="P3733">
            <v>999999999</v>
          </cell>
          <cell r="Q3733"/>
          <cell r="R3733"/>
          <cell r="S3733"/>
          <cell r="T3733"/>
          <cell r="U3733"/>
          <cell r="V3733"/>
          <cell r="W3733"/>
          <cell r="X3733"/>
          <cell r="Y3733"/>
          <cell r="Z3733"/>
          <cell r="AA3733"/>
          <cell r="AB3733"/>
          <cell r="AC3733"/>
          <cell r="AD3733"/>
        </row>
        <row r="3734">
          <cell r="P3734">
            <v>999999999</v>
          </cell>
          <cell r="Q3734"/>
          <cell r="R3734"/>
          <cell r="S3734"/>
          <cell r="T3734"/>
          <cell r="U3734"/>
          <cell r="V3734"/>
          <cell r="W3734"/>
          <cell r="X3734"/>
          <cell r="Y3734"/>
          <cell r="Z3734"/>
          <cell r="AA3734"/>
          <cell r="AB3734"/>
          <cell r="AC3734"/>
          <cell r="AD3734"/>
        </row>
        <row r="3735">
          <cell r="P3735">
            <v>999999999</v>
          </cell>
          <cell r="Q3735"/>
          <cell r="R3735"/>
          <cell r="S3735"/>
          <cell r="T3735"/>
          <cell r="U3735"/>
          <cell r="V3735"/>
          <cell r="W3735"/>
          <cell r="X3735"/>
          <cell r="Y3735"/>
          <cell r="Z3735"/>
          <cell r="AA3735"/>
          <cell r="AB3735"/>
          <cell r="AC3735"/>
          <cell r="AD3735"/>
        </row>
        <row r="3736">
          <cell r="P3736">
            <v>999999999</v>
          </cell>
          <cell r="Q3736"/>
          <cell r="R3736"/>
          <cell r="S3736"/>
          <cell r="T3736"/>
          <cell r="U3736"/>
          <cell r="V3736"/>
          <cell r="W3736"/>
          <cell r="X3736"/>
          <cell r="Y3736"/>
          <cell r="Z3736"/>
          <cell r="AA3736"/>
          <cell r="AB3736"/>
          <cell r="AC3736"/>
          <cell r="AD3736"/>
        </row>
        <row r="3737">
          <cell r="P3737">
            <v>999999999</v>
          </cell>
          <cell r="Q3737"/>
          <cell r="R3737"/>
          <cell r="S3737"/>
          <cell r="T3737"/>
          <cell r="U3737"/>
          <cell r="V3737"/>
          <cell r="W3737"/>
          <cell r="X3737"/>
          <cell r="Y3737"/>
          <cell r="Z3737"/>
          <cell r="AA3737"/>
          <cell r="AB3737"/>
          <cell r="AC3737"/>
          <cell r="AD3737"/>
        </row>
        <row r="3738">
          <cell r="P3738">
            <v>999999999</v>
          </cell>
          <cell r="Q3738"/>
          <cell r="R3738"/>
          <cell r="S3738"/>
          <cell r="T3738"/>
          <cell r="U3738"/>
          <cell r="V3738"/>
          <cell r="W3738"/>
          <cell r="X3738"/>
          <cell r="Y3738"/>
          <cell r="Z3738"/>
          <cell r="AA3738"/>
          <cell r="AB3738"/>
          <cell r="AC3738"/>
          <cell r="AD3738"/>
        </row>
        <row r="3739">
          <cell r="P3739">
            <v>999999999</v>
          </cell>
          <cell r="Q3739"/>
          <cell r="R3739"/>
          <cell r="S3739"/>
          <cell r="T3739"/>
          <cell r="U3739"/>
          <cell r="V3739"/>
          <cell r="W3739"/>
          <cell r="X3739"/>
          <cell r="Y3739"/>
          <cell r="Z3739"/>
          <cell r="AA3739"/>
          <cell r="AB3739"/>
          <cell r="AC3739"/>
          <cell r="AD3739"/>
        </row>
        <row r="3740">
          <cell r="P3740">
            <v>999999999</v>
          </cell>
          <cell r="Q3740"/>
          <cell r="R3740"/>
          <cell r="S3740"/>
          <cell r="T3740"/>
          <cell r="U3740"/>
          <cell r="V3740"/>
          <cell r="W3740"/>
          <cell r="X3740"/>
          <cell r="Y3740"/>
          <cell r="Z3740"/>
          <cell r="AA3740"/>
          <cell r="AB3740"/>
          <cell r="AC3740"/>
          <cell r="AD3740"/>
        </row>
        <row r="3741">
          <cell r="P3741">
            <v>999999999</v>
          </cell>
          <cell r="Q3741"/>
          <cell r="R3741"/>
          <cell r="S3741"/>
          <cell r="T3741"/>
          <cell r="U3741"/>
          <cell r="V3741"/>
          <cell r="W3741"/>
          <cell r="X3741"/>
          <cell r="Y3741"/>
          <cell r="Z3741"/>
          <cell r="AA3741"/>
          <cell r="AB3741"/>
          <cell r="AC3741"/>
          <cell r="AD3741"/>
        </row>
        <row r="3742">
          <cell r="P3742">
            <v>999999999</v>
          </cell>
          <cell r="Q3742"/>
          <cell r="R3742"/>
          <cell r="S3742"/>
          <cell r="T3742"/>
          <cell r="U3742"/>
          <cell r="V3742"/>
          <cell r="W3742"/>
          <cell r="X3742"/>
          <cell r="Y3742"/>
          <cell r="Z3742"/>
          <cell r="AA3742"/>
          <cell r="AB3742"/>
          <cell r="AC3742"/>
          <cell r="AD3742"/>
        </row>
        <row r="3743">
          <cell r="P3743">
            <v>999999999</v>
          </cell>
          <cell r="Q3743"/>
          <cell r="R3743"/>
          <cell r="S3743"/>
          <cell r="T3743"/>
          <cell r="U3743"/>
          <cell r="V3743"/>
          <cell r="W3743"/>
          <cell r="X3743"/>
          <cell r="Y3743"/>
          <cell r="Z3743"/>
          <cell r="AA3743"/>
          <cell r="AB3743"/>
          <cell r="AC3743"/>
          <cell r="AD3743"/>
        </row>
        <row r="3744">
          <cell r="P3744">
            <v>999999999</v>
          </cell>
          <cell r="Q3744"/>
          <cell r="R3744"/>
          <cell r="S3744"/>
          <cell r="T3744"/>
          <cell r="U3744"/>
          <cell r="V3744"/>
          <cell r="W3744"/>
          <cell r="X3744"/>
          <cell r="Y3744"/>
          <cell r="Z3744"/>
          <cell r="AA3744"/>
          <cell r="AB3744"/>
          <cell r="AC3744"/>
          <cell r="AD3744"/>
        </row>
        <row r="3745">
          <cell r="P3745">
            <v>999999999</v>
          </cell>
          <cell r="Q3745"/>
          <cell r="R3745"/>
          <cell r="S3745"/>
          <cell r="T3745"/>
          <cell r="U3745"/>
          <cell r="V3745"/>
          <cell r="W3745"/>
          <cell r="X3745"/>
          <cell r="Y3745"/>
          <cell r="Z3745"/>
          <cell r="AA3745"/>
          <cell r="AB3745"/>
          <cell r="AC3745"/>
          <cell r="AD3745"/>
        </row>
        <row r="3746">
          <cell r="P3746">
            <v>999999999</v>
          </cell>
          <cell r="Q3746"/>
          <cell r="R3746"/>
          <cell r="S3746"/>
          <cell r="T3746"/>
          <cell r="U3746"/>
          <cell r="V3746"/>
          <cell r="W3746"/>
          <cell r="X3746"/>
          <cell r="Y3746"/>
          <cell r="Z3746"/>
          <cell r="AA3746"/>
          <cell r="AB3746"/>
          <cell r="AC3746"/>
          <cell r="AD3746"/>
        </row>
        <row r="3747">
          <cell r="P3747">
            <v>999999999</v>
          </cell>
          <cell r="Q3747"/>
          <cell r="R3747"/>
          <cell r="S3747"/>
          <cell r="T3747"/>
          <cell r="U3747"/>
          <cell r="V3747"/>
          <cell r="W3747"/>
          <cell r="X3747"/>
          <cell r="Y3747"/>
          <cell r="Z3747"/>
          <cell r="AA3747"/>
          <cell r="AB3747"/>
          <cell r="AC3747"/>
          <cell r="AD3747"/>
        </row>
        <row r="3748">
          <cell r="P3748">
            <v>999999999</v>
          </cell>
          <cell r="Q3748"/>
          <cell r="R3748"/>
          <cell r="S3748"/>
          <cell r="T3748"/>
          <cell r="U3748"/>
          <cell r="V3748"/>
          <cell r="W3748"/>
          <cell r="X3748"/>
          <cell r="Y3748"/>
          <cell r="Z3748"/>
          <cell r="AA3748"/>
          <cell r="AB3748"/>
          <cell r="AC3748"/>
          <cell r="AD3748"/>
        </row>
        <row r="3749">
          <cell r="P3749">
            <v>999999999</v>
          </cell>
          <cell r="Q3749"/>
          <cell r="R3749"/>
          <cell r="S3749"/>
          <cell r="T3749"/>
          <cell r="U3749"/>
          <cell r="V3749"/>
          <cell r="W3749"/>
          <cell r="X3749"/>
          <cell r="Y3749"/>
          <cell r="Z3749"/>
          <cell r="AA3749"/>
          <cell r="AB3749"/>
          <cell r="AC3749"/>
          <cell r="AD3749"/>
        </row>
        <row r="3750">
          <cell r="P3750">
            <v>999999999</v>
          </cell>
          <cell r="Q3750"/>
          <cell r="R3750"/>
          <cell r="S3750"/>
          <cell r="T3750"/>
          <cell r="U3750"/>
          <cell r="V3750"/>
          <cell r="W3750"/>
          <cell r="X3750"/>
          <cell r="Y3750"/>
          <cell r="Z3750"/>
          <cell r="AA3750"/>
          <cell r="AB3750"/>
          <cell r="AC3750"/>
          <cell r="AD3750"/>
        </row>
        <row r="3751">
          <cell r="P3751">
            <v>999999999</v>
          </cell>
          <cell r="Q3751"/>
          <cell r="R3751"/>
          <cell r="S3751"/>
          <cell r="T3751"/>
          <cell r="U3751"/>
          <cell r="V3751"/>
          <cell r="W3751"/>
          <cell r="X3751"/>
          <cell r="Y3751"/>
          <cell r="Z3751"/>
          <cell r="AA3751"/>
          <cell r="AB3751"/>
          <cell r="AC3751"/>
          <cell r="AD3751"/>
        </row>
        <row r="3752">
          <cell r="P3752">
            <v>999999999</v>
          </cell>
          <cell r="Q3752"/>
          <cell r="R3752"/>
          <cell r="S3752"/>
          <cell r="T3752"/>
          <cell r="U3752"/>
          <cell r="V3752"/>
          <cell r="W3752"/>
          <cell r="X3752"/>
          <cell r="Y3752"/>
          <cell r="Z3752"/>
          <cell r="AA3752"/>
          <cell r="AB3752"/>
          <cell r="AC3752"/>
          <cell r="AD3752"/>
        </row>
        <row r="3753">
          <cell r="P3753">
            <v>999999999</v>
          </cell>
          <cell r="Q3753"/>
          <cell r="R3753"/>
          <cell r="S3753"/>
          <cell r="T3753"/>
          <cell r="U3753"/>
          <cell r="V3753"/>
          <cell r="W3753"/>
          <cell r="X3753"/>
          <cell r="Y3753"/>
          <cell r="Z3753"/>
          <cell r="AA3753"/>
          <cell r="AB3753"/>
          <cell r="AC3753"/>
          <cell r="AD3753"/>
        </row>
        <row r="3754">
          <cell r="P3754">
            <v>999999999</v>
          </cell>
          <cell r="Q3754"/>
          <cell r="R3754"/>
          <cell r="S3754"/>
          <cell r="T3754"/>
          <cell r="U3754"/>
          <cell r="V3754"/>
          <cell r="W3754"/>
          <cell r="X3754"/>
          <cell r="Y3754"/>
          <cell r="Z3754"/>
          <cell r="AA3754"/>
          <cell r="AB3754"/>
          <cell r="AC3754"/>
          <cell r="AD3754"/>
        </row>
        <row r="3755">
          <cell r="P3755">
            <v>999999999</v>
          </cell>
          <cell r="Q3755"/>
          <cell r="R3755"/>
          <cell r="S3755"/>
          <cell r="T3755"/>
          <cell r="U3755"/>
          <cell r="V3755"/>
          <cell r="W3755"/>
          <cell r="X3755"/>
          <cell r="Y3755"/>
          <cell r="Z3755"/>
          <cell r="AA3755"/>
          <cell r="AB3755"/>
          <cell r="AC3755"/>
          <cell r="AD3755"/>
        </row>
        <row r="3756">
          <cell r="P3756">
            <v>999999999</v>
          </cell>
          <cell r="Q3756"/>
          <cell r="R3756"/>
          <cell r="S3756"/>
          <cell r="T3756"/>
          <cell r="U3756"/>
          <cell r="V3756"/>
          <cell r="W3756"/>
          <cell r="X3756"/>
          <cell r="Y3756"/>
          <cell r="Z3756"/>
          <cell r="AA3756"/>
          <cell r="AB3756"/>
          <cell r="AC3756"/>
          <cell r="AD3756"/>
        </row>
        <row r="3757">
          <cell r="P3757">
            <v>999999999</v>
          </cell>
          <cell r="Q3757"/>
          <cell r="R3757"/>
          <cell r="S3757"/>
          <cell r="T3757"/>
          <cell r="U3757"/>
          <cell r="V3757"/>
          <cell r="W3757"/>
          <cell r="X3757"/>
          <cell r="Y3757"/>
          <cell r="Z3757"/>
          <cell r="AA3757"/>
          <cell r="AB3757"/>
          <cell r="AC3757"/>
          <cell r="AD3757"/>
        </row>
        <row r="3758">
          <cell r="P3758">
            <v>999999999</v>
          </cell>
          <cell r="Q3758"/>
          <cell r="R3758"/>
          <cell r="S3758"/>
          <cell r="T3758"/>
          <cell r="U3758"/>
          <cell r="V3758"/>
          <cell r="W3758"/>
          <cell r="X3758"/>
          <cell r="Y3758"/>
          <cell r="Z3758"/>
          <cell r="AA3758"/>
          <cell r="AB3758"/>
          <cell r="AC3758"/>
          <cell r="AD3758"/>
        </row>
        <row r="3759">
          <cell r="P3759">
            <v>999999999</v>
          </cell>
          <cell r="Q3759"/>
          <cell r="R3759"/>
          <cell r="S3759"/>
          <cell r="T3759"/>
          <cell r="U3759"/>
          <cell r="V3759"/>
          <cell r="W3759"/>
          <cell r="X3759"/>
          <cell r="Y3759"/>
          <cell r="Z3759"/>
          <cell r="AA3759"/>
          <cell r="AB3759"/>
          <cell r="AC3759"/>
          <cell r="AD3759"/>
        </row>
        <row r="3760">
          <cell r="P3760">
            <v>999999999</v>
          </cell>
          <cell r="Q3760"/>
          <cell r="R3760"/>
          <cell r="S3760"/>
          <cell r="T3760"/>
          <cell r="U3760"/>
          <cell r="V3760"/>
          <cell r="W3760"/>
          <cell r="X3760"/>
          <cell r="Y3760"/>
          <cell r="Z3760"/>
          <cell r="AA3760"/>
          <cell r="AB3760"/>
          <cell r="AC3760"/>
          <cell r="AD3760"/>
        </row>
        <row r="3761">
          <cell r="P3761">
            <v>999999999</v>
          </cell>
          <cell r="Q3761"/>
          <cell r="R3761"/>
          <cell r="S3761"/>
          <cell r="T3761"/>
          <cell r="U3761"/>
          <cell r="V3761"/>
          <cell r="W3761"/>
          <cell r="X3761"/>
          <cell r="Y3761"/>
          <cell r="Z3761"/>
          <cell r="AA3761"/>
          <cell r="AB3761"/>
          <cell r="AC3761"/>
          <cell r="AD3761"/>
        </row>
        <row r="3762">
          <cell r="P3762">
            <v>999999999</v>
          </cell>
          <cell r="Q3762"/>
          <cell r="R3762"/>
          <cell r="S3762"/>
          <cell r="T3762"/>
          <cell r="U3762"/>
          <cell r="V3762"/>
          <cell r="W3762"/>
          <cell r="X3762"/>
          <cell r="Y3762"/>
          <cell r="Z3762"/>
          <cell r="AA3762"/>
          <cell r="AB3762"/>
          <cell r="AC3762"/>
          <cell r="AD3762"/>
        </row>
        <row r="3763">
          <cell r="P3763">
            <v>999999999</v>
          </cell>
          <cell r="Q3763"/>
          <cell r="R3763"/>
          <cell r="S3763"/>
          <cell r="T3763"/>
          <cell r="U3763"/>
          <cell r="V3763"/>
          <cell r="W3763"/>
          <cell r="X3763"/>
          <cell r="Y3763"/>
          <cell r="Z3763"/>
          <cell r="AA3763"/>
          <cell r="AB3763"/>
          <cell r="AC3763"/>
          <cell r="AD3763"/>
        </row>
        <row r="3764">
          <cell r="P3764">
            <v>999999999</v>
          </cell>
          <cell r="Q3764"/>
          <cell r="R3764"/>
          <cell r="S3764"/>
          <cell r="T3764"/>
          <cell r="U3764"/>
          <cell r="V3764"/>
          <cell r="W3764"/>
          <cell r="X3764"/>
          <cell r="Y3764"/>
          <cell r="Z3764"/>
          <cell r="AA3764"/>
          <cell r="AB3764"/>
          <cell r="AC3764"/>
          <cell r="AD3764"/>
        </row>
        <row r="3765">
          <cell r="P3765">
            <v>999999999</v>
          </cell>
          <cell r="Q3765"/>
          <cell r="R3765"/>
          <cell r="S3765"/>
          <cell r="T3765"/>
          <cell r="U3765"/>
          <cell r="V3765"/>
          <cell r="W3765"/>
          <cell r="X3765"/>
          <cell r="Y3765"/>
          <cell r="Z3765"/>
          <cell r="AA3765"/>
          <cell r="AB3765"/>
          <cell r="AC3765"/>
          <cell r="AD3765"/>
        </row>
        <row r="3766">
          <cell r="P3766">
            <v>999999999</v>
          </cell>
          <cell r="Q3766"/>
          <cell r="R3766"/>
          <cell r="S3766"/>
          <cell r="T3766"/>
          <cell r="U3766"/>
          <cell r="V3766"/>
          <cell r="W3766"/>
          <cell r="X3766"/>
          <cell r="Y3766"/>
          <cell r="Z3766"/>
          <cell r="AA3766"/>
          <cell r="AB3766"/>
          <cell r="AC3766"/>
          <cell r="AD3766"/>
        </row>
        <row r="3767">
          <cell r="P3767">
            <v>999999999</v>
          </cell>
          <cell r="Q3767"/>
          <cell r="R3767"/>
          <cell r="S3767"/>
          <cell r="T3767"/>
          <cell r="U3767"/>
          <cell r="V3767"/>
          <cell r="W3767"/>
          <cell r="X3767"/>
          <cell r="Y3767"/>
          <cell r="Z3767"/>
          <cell r="AA3767"/>
          <cell r="AB3767"/>
          <cell r="AC3767"/>
          <cell r="AD3767"/>
        </row>
        <row r="3768">
          <cell r="P3768">
            <v>999999999</v>
          </cell>
          <cell r="Q3768"/>
          <cell r="R3768"/>
          <cell r="S3768"/>
          <cell r="T3768"/>
          <cell r="U3768"/>
          <cell r="V3768"/>
          <cell r="W3768"/>
          <cell r="X3768"/>
          <cell r="Y3768"/>
          <cell r="Z3768"/>
          <cell r="AA3768"/>
          <cell r="AB3768"/>
          <cell r="AC3768"/>
          <cell r="AD3768"/>
        </row>
        <row r="3769">
          <cell r="P3769">
            <v>999999999</v>
          </cell>
          <cell r="Q3769"/>
          <cell r="R3769"/>
          <cell r="S3769"/>
          <cell r="T3769"/>
          <cell r="U3769"/>
          <cell r="V3769"/>
          <cell r="W3769"/>
          <cell r="X3769"/>
          <cell r="Y3769"/>
          <cell r="Z3769"/>
          <cell r="AA3769"/>
          <cell r="AB3769"/>
          <cell r="AC3769"/>
          <cell r="AD3769"/>
        </row>
        <row r="3770">
          <cell r="P3770">
            <v>999999999</v>
          </cell>
          <cell r="Q3770"/>
          <cell r="R3770"/>
          <cell r="S3770"/>
          <cell r="T3770"/>
          <cell r="U3770"/>
          <cell r="V3770"/>
          <cell r="W3770"/>
          <cell r="X3770"/>
          <cell r="Y3770"/>
          <cell r="Z3770"/>
          <cell r="AA3770"/>
          <cell r="AB3770"/>
          <cell r="AC3770"/>
          <cell r="AD3770"/>
        </row>
        <row r="3771">
          <cell r="P3771">
            <v>999999999</v>
          </cell>
          <cell r="Q3771"/>
          <cell r="R3771"/>
          <cell r="S3771"/>
          <cell r="T3771"/>
          <cell r="U3771"/>
          <cell r="V3771"/>
          <cell r="W3771"/>
          <cell r="X3771"/>
          <cell r="Y3771"/>
          <cell r="Z3771"/>
          <cell r="AA3771"/>
          <cell r="AB3771"/>
          <cell r="AC3771"/>
          <cell r="AD3771"/>
        </row>
        <row r="3772">
          <cell r="P3772">
            <v>999999999</v>
          </cell>
          <cell r="Q3772"/>
          <cell r="R3772"/>
          <cell r="S3772"/>
          <cell r="T3772"/>
          <cell r="U3772"/>
          <cell r="V3772"/>
          <cell r="W3772"/>
          <cell r="X3772"/>
          <cell r="Y3772"/>
          <cell r="Z3772"/>
          <cell r="AA3772"/>
          <cell r="AB3772"/>
          <cell r="AC3772"/>
          <cell r="AD3772"/>
        </row>
        <row r="3773">
          <cell r="P3773">
            <v>999999999</v>
          </cell>
          <cell r="Q3773"/>
          <cell r="R3773"/>
          <cell r="S3773"/>
          <cell r="T3773"/>
          <cell r="U3773"/>
          <cell r="V3773"/>
          <cell r="W3773"/>
          <cell r="X3773"/>
          <cell r="Y3773"/>
          <cell r="Z3773"/>
          <cell r="AA3773"/>
          <cell r="AB3773"/>
          <cell r="AC3773"/>
          <cell r="AD3773"/>
        </row>
        <row r="3774">
          <cell r="P3774">
            <v>999999999</v>
          </cell>
          <cell r="Q3774"/>
          <cell r="R3774"/>
          <cell r="S3774"/>
          <cell r="T3774"/>
          <cell r="U3774"/>
          <cell r="V3774"/>
          <cell r="W3774"/>
          <cell r="X3774"/>
          <cell r="Y3774"/>
          <cell r="Z3774"/>
          <cell r="AA3774"/>
          <cell r="AB3774"/>
          <cell r="AC3774"/>
          <cell r="AD3774"/>
        </row>
        <row r="3775">
          <cell r="P3775">
            <v>999999999</v>
          </cell>
          <cell r="Q3775"/>
          <cell r="R3775"/>
          <cell r="S3775"/>
          <cell r="T3775"/>
          <cell r="U3775"/>
          <cell r="V3775"/>
          <cell r="W3775"/>
          <cell r="X3775"/>
          <cell r="Y3775"/>
          <cell r="Z3775"/>
          <cell r="AA3775"/>
          <cell r="AB3775"/>
          <cell r="AC3775"/>
          <cell r="AD3775"/>
        </row>
        <row r="3776">
          <cell r="P3776">
            <v>999999999</v>
          </cell>
          <cell r="Q3776"/>
          <cell r="R3776"/>
          <cell r="S3776"/>
          <cell r="T3776"/>
          <cell r="U3776"/>
          <cell r="V3776"/>
          <cell r="W3776"/>
          <cell r="X3776"/>
          <cell r="Y3776"/>
          <cell r="Z3776"/>
          <cell r="AA3776"/>
          <cell r="AB3776"/>
          <cell r="AC3776"/>
          <cell r="AD3776"/>
        </row>
        <row r="3777">
          <cell r="P3777">
            <v>999999999</v>
          </cell>
          <cell r="Q3777"/>
          <cell r="R3777"/>
          <cell r="S3777"/>
          <cell r="T3777"/>
          <cell r="U3777"/>
          <cell r="V3777"/>
          <cell r="W3777"/>
          <cell r="X3777"/>
          <cell r="Y3777"/>
          <cell r="Z3777"/>
          <cell r="AA3777"/>
          <cell r="AB3777"/>
          <cell r="AC3777"/>
          <cell r="AD3777"/>
        </row>
        <row r="3778">
          <cell r="P3778">
            <v>999999999</v>
          </cell>
          <cell r="Q3778"/>
          <cell r="R3778"/>
          <cell r="S3778"/>
          <cell r="T3778"/>
          <cell r="U3778"/>
          <cell r="V3778"/>
          <cell r="W3778"/>
          <cell r="X3778"/>
          <cell r="Y3778"/>
          <cell r="Z3778"/>
          <cell r="AA3778"/>
          <cell r="AB3778"/>
          <cell r="AC3778"/>
          <cell r="AD3778"/>
        </row>
        <row r="3779">
          <cell r="P3779">
            <v>999999999</v>
          </cell>
          <cell r="Q3779"/>
          <cell r="R3779"/>
          <cell r="S3779"/>
          <cell r="T3779"/>
          <cell r="U3779"/>
          <cell r="V3779"/>
          <cell r="W3779"/>
          <cell r="X3779"/>
          <cell r="Y3779"/>
          <cell r="Z3779"/>
          <cell r="AA3779"/>
          <cell r="AB3779"/>
          <cell r="AC3779"/>
          <cell r="AD3779"/>
        </row>
        <row r="3780">
          <cell r="P3780">
            <v>999999999</v>
          </cell>
          <cell r="Q3780"/>
          <cell r="R3780"/>
          <cell r="S3780"/>
          <cell r="T3780"/>
          <cell r="U3780"/>
          <cell r="V3780"/>
          <cell r="W3780"/>
          <cell r="X3780"/>
          <cell r="Y3780"/>
          <cell r="Z3780"/>
          <cell r="AA3780"/>
          <cell r="AB3780"/>
          <cell r="AC3780"/>
          <cell r="AD3780"/>
        </row>
        <row r="3781">
          <cell r="P3781">
            <v>999999999</v>
          </cell>
          <cell r="Q3781"/>
          <cell r="R3781"/>
          <cell r="S3781"/>
          <cell r="T3781"/>
          <cell r="U3781"/>
          <cell r="V3781"/>
          <cell r="W3781"/>
          <cell r="X3781"/>
          <cell r="Y3781"/>
          <cell r="Z3781"/>
          <cell r="AA3781"/>
          <cell r="AB3781"/>
          <cell r="AC3781"/>
          <cell r="AD3781"/>
        </row>
        <row r="3782">
          <cell r="P3782">
            <v>999999999</v>
          </cell>
          <cell r="Q3782"/>
          <cell r="R3782"/>
          <cell r="S3782"/>
          <cell r="T3782"/>
          <cell r="U3782"/>
          <cell r="V3782"/>
          <cell r="W3782"/>
          <cell r="X3782"/>
          <cell r="Y3782"/>
          <cell r="Z3782"/>
          <cell r="AA3782"/>
          <cell r="AB3782"/>
          <cell r="AC3782"/>
          <cell r="AD3782"/>
        </row>
        <row r="3783">
          <cell r="P3783">
            <v>999999999</v>
          </cell>
          <cell r="Q3783"/>
          <cell r="R3783"/>
          <cell r="S3783"/>
          <cell r="T3783"/>
          <cell r="U3783"/>
          <cell r="V3783"/>
          <cell r="W3783"/>
          <cell r="X3783"/>
          <cell r="Y3783"/>
          <cell r="Z3783"/>
          <cell r="AA3783"/>
          <cell r="AB3783"/>
          <cell r="AC3783"/>
          <cell r="AD3783"/>
        </row>
        <row r="3784">
          <cell r="P3784">
            <v>999999999</v>
          </cell>
          <cell r="Q3784"/>
          <cell r="R3784"/>
          <cell r="S3784"/>
          <cell r="T3784"/>
          <cell r="U3784"/>
          <cell r="V3784"/>
          <cell r="W3784"/>
          <cell r="X3784"/>
          <cell r="Y3784"/>
          <cell r="Z3784"/>
          <cell r="AA3784"/>
          <cell r="AB3784"/>
          <cell r="AC3784"/>
          <cell r="AD3784"/>
        </row>
        <row r="3785">
          <cell r="P3785">
            <v>999999999</v>
          </cell>
          <cell r="Q3785"/>
          <cell r="R3785"/>
          <cell r="S3785"/>
          <cell r="T3785"/>
          <cell r="U3785"/>
          <cell r="V3785"/>
          <cell r="W3785"/>
          <cell r="X3785"/>
          <cell r="Y3785"/>
          <cell r="Z3785"/>
          <cell r="AA3785"/>
          <cell r="AB3785"/>
          <cell r="AC3785"/>
          <cell r="AD3785"/>
        </row>
        <row r="3786">
          <cell r="P3786">
            <v>999999999</v>
          </cell>
          <cell r="Q3786"/>
          <cell r="R3786"/>
          <cell r="S3786"/>
          <cell r="T3786"/>
          <cell r="U3786"/>
          <cell r="V3786"/>
          <cell r="W3786"/>
          <cell r="X3786"/>
          <cell r="Y3786"/>
          <cell r="Z3786"/>
          <cell r="AA3786"/>
          <cell r="AB3786"/>
          <cell r="AC3786"/>
          <cell r="AD3786"/>
        </row>
        <row r="3787">
          <cell r="P3787">
            <v>999999999</v>
          </cell>
          <cell r="Q3787"/>
          <cell r="R3787"/>
          <cell r="S3787"/>
          <cell r="T3787"/>
          <cell r="U3787"/>
          <cell r="V3787"/>
          <cell r="W3787"/>
          <cell r="X3787"/>
          <cell r="Y3787"/>
          <cell r="Z3787"/>
          <cell r="AA3787"/>
          <cell r="AB3787"/>
          <cell r="AC3787"/>
          <cell r="AD3787"/>
        </row>
        <row r="3788">
          <cell r="P3788">
            <v>999999999</v>
          </cell>
          <cell r="Q3788"/>
          <cell r="R3788"/>
          <cell r="S3788"/>
          <cell r="T3788"/>
          <cell r="U3788"/>
          <cell r="V3788"/>
          <cell r="W3788"/>
          <cell r="X3788"/>
          <cell r="Y3788"/>
          <cell r="Z3788"/>
          <cell r="AA3788"/>
          <cell r="AB3788"/>
          <cell r="AC3788"/>
          <cell r="AD3788"/>
        </row>
        <row r="3789">
          <cell r="P3789">
            <v>999999999</v>
          </cell>
          <cell r="Q3789"/>
          <cell r="R3789"/>
          <cell r="S3789"/>
          <cell r="T3789"/>
          <cell r="U3789"/>
          <cell r="V3789"/>
          <cell r="W3789"/>
          <cell r="X3789"/>
          <cell r="Y3789"/>
          <cell r="Z3789"/>
          <cell r="AA3789"/>
          <cell r="AB3789"/>
          <cell r="AC3789"/>
          <cell r="AD3789"/>
        </row>
        <row r="3790">
          <cell r="P3790">
            <v>999999999</v>
          </cell>
          <cell r="Q3790"/>
          <cell r="R3790"/>
          <cell r="S3790"/>
          <cell r="T3790"/>
          <cell r="U3790"/>
          <cell r="V3790"/>
          <cell r="W3790"/>
          <cell r="X3790"/>
          <cell r="Y3790"/>
          <cell r="Z3790"/>
          <cell r="AA3790"/>
          <cell r="AB3790"/>
          <cell r="AC3790"/>
          <cell r="AD3790"/>
        </row>
        <row r="3791">
          <cell r="P3791">
            <v>999999999</v>
          </cell>
          <cell r="Q3791"/>
          <cell r="R3791"/>
          <cell r="S3791"/>
          <cell r="T3791"/>
          <cell r="U3791"/>
          <cell r="V3791"/>
          <cell r="W3791"/>
          <cell r="X3791"/>
          <cell r="Y3791"/>
          <cell r="Z3791"/>
          <cell r="AA3791"/>
          <cell r="AB3791"/>
          <cell r="AC3791"/>
          <cell r="AD3791"/>
        </row>
        <row r="3792">
          <cell r="P3792">
            <v>999999999</v>
          </cell>
          <cell r="Q3792"/>
          <cell r="R3792"/>
          <cell r="S3792"/>
          <cell r="T3792"/>
          <cell r="U3792"/>
          <cell r="V3792"/>
          <cell r="W3792"/>
          <cell r="X3792"/>
          <cell r="Y3792"/>
          <cell r="Z3792"/>
          <cell r="AA3792"/>
          <cell r="AB3792"/>
          <cell r="AC3792"/>
          <cell r="AD3792"/>
        </row>
        <row r="3793">
          <cell r="P3793">
            <v>999999999</v>
          </cell>
          <cell r="Q3793"/>
          <cell r="R3793"/>
          <cell r="S3793"/>
          <cell r="T3793"/>
          <cell r="U3793"/>
          <cell r="V3793"/>
          <cell r="W3793"/>
          <cell r="X3793"/>
          <cell r="Y3793"/>
          <cell r="Z3793"/>
          <cell r="AA3793"/>
          <cell r="AB3793"/>
          <cell r="AC3793"/>
          <cell r="AD3793"/>
        </row>
        <row r="3794">
          <cell r="P3794">
            <v>999999999</v>
          </cell>
          <cell r="Q3794"/>
          <cell r="R3794"/>
          <cell r="S3794"/>
          <cell r="T3794"/>
          <cell r="U3794"/>
          <cell r="V3794"/>
          <cell r="W3794"/>
          <cell r="X3794"/>
          <cell r="Y3794"/>
          <cell r="Z3794"/>
          <cell r="AA3794"/>
          <cell r="AB3794"/>
          <cell r="AC3794"/>
          <cell r="AD3794"/>
        </row>
        <row r="3795">
          <cell r="P3795">
            <v>999999999</v>
          </cell>
          <cell r="Q3795"/>
          <cell r="R3795"/>
          <cell r="S3795"/>
          <cell r="T3795"/>
          <cell r="U3795"/>
          <cell r="V3795"/>
          <cell r="W3795"/>
          <cell r="X3795"/>
          <cell r="Y3795"/>
          <cell r="Z3795"/>
          <cell r="AA3795"/>
          <cell r="AB3795"/>
          <cell r="AC3795"/>
          <cell r="AD3795"/>
        </row>
        <row r="3796">
          <cell r="P3796">
            <v>999999999</v>
          </cell>
          <cell r="Q3796"/>
          <cell r="R3796"/>
          <cell r="S3796"/>
          <cell r="T3796"/>
          <cell r="U3796"/>
          <cell r="V3796"/>
          <cell r="W3796"/>
          <cell r="X3796"/>
          <cell r="Y3796"/>
          <cell r="Z3796"/>
          <cell r="AA3796"/>
          <cell r="AB3796"/>
          <cell r="AC3796"/>
          <cell r="AD3796"/>
        </row>
        <row r="3797">
          <cell r="P3797">
            <v>999999999</v>
          </cell>
          <cell r="Q3797"/>
          <cell r="R3797"/>
          <cell r="S3797"/>
          <cell r="T3797"/>
          <cell r="U3797"/>
          <cell r="V3797"/>
          <cell r="W3797"/>
          <cell r="X3797"/>
          <cell r="Y3797"/>
          <cell r="Z3797"/>
          <cell r="AA3797"/>
          <cell r="AB3797"/>
          <cell r="AC3797"/>
          <cell r="AD3797"/>
        </row>
        <row r="3798">
          <cell r="P3798">
            <v>999999999</v>
          </cell>
          <cell r="Q3798"/>
          <cell r="R3798"/>
          <cell r="S3798"/>
          <cell r="T3798"/>
          <cell r="U3798"/>
          <cell r="V3798"/>
          <cell r="W3798"/>
          <cell r="X3798"/>
          <cell r="Y3798"/>
          <cell r="Z3798"/>
          <cell r="AA3798"/>
          <cell r="AB3798"/>
          <cell r="AC3798"/>
          <cell r="AD3798"/>
        </row>
        <row r="3799">
          <cell r="P3799">
            <v>999999999</v>
          </cell>
          <cell r="Q3799"/>
          <cell r="R3799"/>
          <cell r="S3799"/>
          <cell r="T3799"/>
          <cell r="U3799"/>
          <cell r="V3799"/>
          <cell r="W3799"/>
          <cell r="X3799"/>
          <cell r="Y3799"/>
          <cell r="Z3799"/>
          <cell r="AA3799"/>
          <cell r="AB3799"/>
          <cell r="AC3799"/>
          <cell r="AD3799"/>
        </row>
        <row r="3800">
          <cell r="P3800">
            <v>999999999</v>
          </cell>
          <cell r="Q3800"/>
          <cell r="R3800"/>
          <cell r="S3800"/>
          <cell r="T3800"/>
          <cell r="U3800"/>
          <cell r="V3800"/>
          <cell r="W3800"/>
          <cell r="X3800"/>
          <cell r="Y3800"/>
          <cell r="Z3800"/>
          <cell r="AA3800"/>
          <cell r="AB3800"/>
          <cell r="AC3800"/>
          <cell r="AD3800"/>
        </row>
        <row r="3801">
          <cell r="P3801">
            <v>999999999</v>
          </cell>
          <cell r="Q3801"/>
          <cell r="R3801"/>
          <cell r="S3801"/>
          <cell r="T3801"/>
          <cell r="U3801"/>
          <cell r="V3801"/>
          <cell r="W3801"/>
          <cell r="X3801"/>
          <cell r="Y3801"/>
          <cell r="Z3801"/>
          <cell r="AA3801"/>
          <cell r="AB3801"/>
          <cell r="AC3801"/>
          <cell r="AD3801"/>
        </row>
        <row r="3802">
          <cell r="P3802">
            <v>999999999</v>
          </cell>
          <cell r="Q3802"/>
          <cell r="R3802"/>
          <cell r="S3802"/>
          <cell r="T3802"/>
          <cell r="U3802"/>
          <cell r="V3802"/>
          <cell r="W3802"/>
          <cell r="X3802"/>
          <cell r="Y3802"/>
          <cell r="Z3802"/>
          <cell r="AA3802"/>
          <cell r="AB3802"/>
          <cell r="AC3802"/>
          <cell r="AD3802"/>
        </row>
        <row r="3803">
          <cell r="P3803">
            <v>999999999</v>
          </cell>
          <cell r="Q3803"/>
          <cell r="R3803"/>
          <cell r="S3803"/>
          <cell r="T3803"/>
          <cell r="U3803"/>
          <cell r="V3803"/>
          <cell r="W3803"/>
          <cell r="X3803"/>
          <cell r="Y3803"/>
          <cell r="Z3803"/>
          <cell r="AA3803"/>
          <cell r="AB3803"/>
          <cell r="AC3803"/>
          <cell r="AD3803"/>
        </row>
        <row r="3804">
          <cell r="P3804">
            <v>999999999</v>
          </cell>
          <cell r="Q3804"/>
          <cell r="R3804"/>
          <cell r="S3804"/>
          <cell r="T3804"/>
          <cell r="U3804"/>
          <cell r="V3804"/>
          <cell r="W3804"/>
          <cell r="X3804"/>
          <cell r="Y3804"/>
          <cell r="Z3804"/>
          <cell r="AA3804"/>
          <cell r="AB3804"/>
          <cell r="AC3804"/>
          <cell r="AD3804"/>
        </row>
        <row r="3805">
          <cell r="P3805">
            <v>999999999</v>
          </cell>
          <cell r="Q3805"/>
          <cell r="R3805"/>
          <cell r="S3805"/>
          <cell r="T3805"/>
          <cell r="U3805"/>
          <cell r="V3805"/>
          <cell r="W3805"/>
          <cell r="X3805"/>
          <cell r="Y3805"/>
          <cell r="Z3805"/>
          <cell r="AA3805"/>
          <cell r="AB3805"/>
          <cell r="AC3805"/>
          <cell r="AD3805"/>
        </row>
        <row r="3806">
          <cell r="P3806">
            <v>999999999</v>
          </cell>
          <cell r="Q3806"/>
          <cell r="R3806"/>
          <cell r="S3806"/>
          <cell r="T3806"/>
          <cell r="U3806"/>
          <cell r="V3806"/>
          <cell r="W3806"/>
          <cell r="X3806"/>
          <cell r="Y3806"/>
          <cell r="Z3806"/>
          <cell r="AA3806"/>
          <cell r="AB3806"/>
          <cell r="AC3806"/>
          <cell r="AD3806"/>
        </row>
        <row r="3807">
          <cell r="P3807">
            <v>999999999</v>
          </cell>
          <cell r="Q3807"/>
          <cell r="R3807"/>
          <cell r="S3807"/>
          <cell r="T3807"/>
          <cell r="U3807"/>
          <cell r="V3807"/>
          <cell r="W3807"/>
          <cell r="X3807"/>
          <cell r="Y3807"/>
          <cell r="Z3807"/>
          <cell r="AA3807"/>
          <cell r="AB3807"/>
          <cell r="AC3807"/>
          <cell r="AD3807"/>
        </row>
        <row r="3808">
          <cell r="P3808">
            <v>999999999</v>
          </cell>
          <cell r="Q3808"/>
          <cell r="R3808"/>
          <cell r="S3808"/>
          <cell r="T3808"/>
          <cell r="U3808"/>
          <cell r="V3808"/>
          <cell r="W3808"/>
          <cell r="X3808"/>
          <cell r="Y3808"/>
          <cell r="Z3808"/>
          <cell r="AA3808"/>
          <cell r="AB3808"/>
          <cell r="AC3808"/>
          <cell r="AD3808"/>
        </row>
        <row r="3809">
          <cell r="P3809">
            <v>999999999</v>
          </cell>
          <cell r="Q3809"/>
          <cell r="R3809"/>
          <cell r="S3809"/>
          <cell r="T3809"/>
          <cell r="U3809"/>
          <cell r="V3809"/>
          <cell r="W3809"/>
          <cell r="X3809"/>
          <cell r="Y3809"/>
          <cell r="Z3809"/>
          <cell r="AA3809"/>
          <cell r="AB3809"/>
          <cell r="AC3809"/>
          <cell r="AD3809"/>
        </row>
        <row r="3810">
          <cell r="P3810">
            <v>999999999</v>
          </cell>
          <cell r="Q3810"/>
          <cell r="R3810"/>
          <cell r="S3810"/>
          <cell r="T3810"/>
          <cell r="U3810"/>
          <cell r="V3810"/>
          <cell r="W3810"/>
          <cell r="X3810"/>
          <cell r="Y3810"/>
          <cell r="Z3810"/>
          <cell r="AA3810"/>
          <cell r="AB3810"/>
          <cell r="AC3810"/>
          <cell r="AD3810"/>
        </row>
        <row r="3811">
          <cell r="P3811">
            <v>999999999</v>
          </cell>
          <cell r="Q3811"/>
          <cell r="R3811"/>
          <cell r="S3811"/>
          <cell r="T3811"/>
          <cell r="U3811"/>
          <cell r="V3811"/>
          <cell r="W3811"/>
          <cell r="X3811"/>
          <cell r="Y3811"/>
          <cell r="Z3811"/>
          <cell r="AA3811"/>
          <cell r="AB3811"/>
          <cell r="AC3811"/>
          <cell r="AD3811"/>
        </row>
        <row r="3812">
          <cell r="P3812">
            <v>999999999</v>
          </cell>
          <cell r="Q3812"/>
          <cell r="R3812"/>
          <cell r="S3812"/>
          <cell r="T3812"/>
          <cell r="U3812"/>
          <cell r="V3812"/>
          <cell r="W3812"/>
          <cell r="X3812"/>
          <cell r="Y3812"/>
          <cell r="Z3812"/>
          <cell r="AA3812"/>
          <cell r="AB3812"/>
          <cell r="AC3812"/>
          <cell r="AD3812"/>
        </row>
        <row r="3813">
          <cell r="P3813">
            <v>999999999</v>
          </cell>
          <cell r="Q3813"/>
          <cell r="R3813"/>
          <cell r="S3813"/>
          <cell r="T3813"/>
          <cell r="U3813"/>
          <cell r="V3813"/>
          <cell r="W3813"/>
          <cell r="X3813"/>
          <cell r="Y3813"/>
          <cell r="Z3813"/>
          <cell r="AA3813"/>
          <cell r="AB3813"/>
          <cell r="AC3813"/>
          <cell r="AD3813"/>
        </row>
        <row r="3814">
          <cell r="P3814">
            <v>999999999</v>
          </cell>
          <cell r="Q3814"/>
          <cell r="R3814"/>
          <cell r="S3814"/>
          <cell r="T3814"/>
          <cell r="U3814"/>
          <cell r="V3814"/>
          <cell r="W3814"/>
          <cell r="X3814"/>
          <cell r="Y3814"/>
          <cell r="Z3814"/>
          <cell r="AA3814"/>
          <cell r="AB3814"/>
          <cell r="AC3814"/>
          <cell r="AD3814"/>
        </row>
        <row r="3815">
          <cell r="P3815">
            <v>999999999</v>
          </cell>
          <cell r="Q3815"/>
          <cell r="R3815"/>
          <cell r="S3815"/>
          <cell r="T3815"/>
          <cell r="U3815"/>
          <cell r="V3815"/>
          <cell r="W3815"/>
          <cell r="X3815"/>
          <cell r="Y3815"/>
          <cell r="Z3815"/>
          <cell r="AA3815"/>
          <cell r="AB3815"/>
          <cell r="AC3815"/>
          <cell r="AD3815"/>
        </row>
        <row r="3816">
          <cell r="P3816">
            <v>999999999</v>
          </cell>
          <cell r="Q3816"/>
          <cell r="R3816"/>
          <cell r="S3816"/>
          <cell r="T3816"/>
          <cell r="U3816"/>
          <cell r="V3816"/>
          <cell r="W3816"/>
          <cell r="X3816"/>
          <cell r="Y3816"/>
          <cell r="Z3816"/>
          <cell r="AA3816"/>
          <cell r="AB3816"/>
          <cell r="AC3816"/>
          <cell r="AD3816"/>
        </row>
        <row r="3817">
          <cell r="P3817">
            <v>999999999</v>
          </cell>
          <cell r="Q3817"/>
          <cell r="R3817"/>
          <cell r="S3817"/>
          <cell r="T3817"/>
          <cell r="U3817"/>
          <cell r="V3817"/>
          <cell r="W3817"/>
          <cell r="X3817"/>
          <cell r="Y3817"/>
          <cell r="Z3817"/>
          <cell r="AA3817"/>
          <cell r="AB3817"/>
          <cell r="AC3817"/>
          <cell r="AD3817"/>
        </row>
        <row r="3818">
          <cell r="P3818">
            <v>999999999</v>
          </cell>
          <cell r="Q3818"/>
          <cell r="R3818"/>
          <cell r="S3818"/>
          <cell r="T3818"/>
          <cell r="U3818"/>
          <cell r="V3818"/>
          <cell r="W3818"/>
          <cell r="X3818"/>
          <cell r="Y3818"/>
          <cell r="Z3818"/>
          <cell r="AA3818"/>
          <cell r="AB3818"/>
          <cell r="AC3818"/>
          <cell r="AD3818"/>
        </row>
        <row r="3819">
          <cell r="P3819">
            <v>999999999</v>
          </cell>
          <cell r="Q3819"/>
          <cell r="R3819"/>
          <cell r="S3819"/>
          <cell r="T3819"/>
          <cell r="U3819"/>
          <cell r="V3819"/>
          <cell r="W3819"/>
          <cell r="X3819"/>
          <cell r="Y3819"/>
          <cell r="Z3819"/>
          <cell r="AA3819"/>
          <cell r="AB3819"/>
          <cell r="AC3819"/>
          <cell r="AD3819"/>
        </row>
        <row r="3820">
          <cell r="P3820">
            <v>999999999</v>
          </cell>
          <cell r="Q3820"/>
          <cell r="R3820"/>
          <cell r="S3820"/>
          <cell r="T3820"/>
          <cell r="U3820"/>
          <cell r="V3820"/>
          <cell r="W3820"/>
          <cell r="X3820"/>
          <cell r="Y3820"/>
          <cell r="Z3820"/>
          <cell r="AA3820"/>
          <cell r="AB3820"/>
          <cell r="AC3820"/>
          <cell r="AD3820"/>
        </row>
        <row r="3821">
          <cell r="P3821">
            <v>999999999</v>
          </cell>
          <cell r="Q3821"/>
          <cell r="R3821"/>
          <cell r="S3821"/>
          <cell r="T3821"/>
          <cell r="U3821"/>
          <cell r="V3821"/>
          <cell r="W3821"/>
          <cell r="X3821"/>
          <cell r="Y3821"/>
          <cell r="Z3821"/>
          <cell r="AA3821"/>
          <cell r="AB3821"/>
          <cell r="AC3821"/>
          <cell r="AD3821"/>
        </row>
        <row r="3822">
          <cell r="P3822">
            <v>999999999</v>
          </cell>
          <cell r="Q3822"/>
          <cell r="R3822"/>
          <cell r="S3822"/>
          <cell r="T3822"/>
          <cell r="U3822"/>
          <cell r="V3822"/>
          <cell r="W3822"/>
          <cell r="X3822"/>
          <cell r="Y3822"/>
          <cell r="Z3822"/>
          <cell r="AA3822"/>
          <cell r="AB3822"/>
          <cell r="AC3822"/>
          <cell r="AD3822"/>
        </row>
        <row r="3823">
          <cell r="P3823">
            <v>999999999</v>
          </cell>
          <cell r="Q3823"/>
          <cell r="R3823"/>
          <cell r="S3823"/>
          <cell r="T3823"/>
          <cell r="U3823"/>
          <cell r="V3823"/>
          <cell r="W3823"/>
          <cell r="X3823"/>
          <cell r="Y3823"/>
          <cell r="Z3823"/>
          <cell r="AA3823"/>
          <cell r="AB3823"/>
          <cell r="AC3823"/>
          <cell r="AD3823"/>
        </row>
        <row r="3824">
          <cell r="P3824">
            <v>999999999</v>
          </cell>
          <cell r="Q3824"/>
          <cell r="R3824"/>
          <cell r="S3824"/>
          <cell r="T3824"/>
          <cell r="U3824"/>
          <cell r="V3824"/>
          <cell r="W3824"/>
          <cell r="X3824"/>
          <cell r="Y3824"/>
          <cell r="Z3824"/>
          <cell r="AA3824"/>
          <cell r="AB3824"/>
          <cell r="AC3824"/>
          <cell r="AD3824"/>
        </row>
        <row r="3825">
          <cell r="P3825">
            <v>999999999</v>
          </cell>
          <cell r="Q3825"/>
          <cell r="R3825"/>
          <cell r="S3825"/>
          <cell r="T3825"/>
          <cell r="U3825"/>
          <cell r="V3825"/>
          <cell r="W3825"/>
          <cell r="X3825"/>
          <cell r="Y3825"/>
          <cell r="Z3825"/>
          <cell r="AA3825"/>
          <cell r="AB3825"/>
          <cell r="AC3825"/>
          <cell r="AD3825"/>
        </row>
        <row r="3826">
          <cell r="P3826">
            <v>999999999</v>
          </cell>
          <cell r="Q3826"/>
          <cell r="R3826"/>
          <cell r="S3826"/>
          <cell r="T3826"/>
          <cell r="U3826"/>
          <cell r="V3826"/>
          <cell r="W3826"/>
          <cell r="X3826"/>
          <cell r="Y3826"/>
          <cell r="Z3826"/>
          <cell r="AA3826"/>
          <cell r="AB3826"/>
          <cell r="AC3826"/>
          <cell r="AD3826"/>
        </row>
        <row r="3827">
          <cell r="P3827">
            <v>999999999</v>
          </cell>
          <cell r="Q3827"/>
          <cell r="R3827"/>
          <cell r="S3827"/>
          <cell r="T3827"/>
          <cell r="U3827"/>
          <cell r="V3827"/>
          <cell r="W3827"/>
          <cell r="X3827"/>
          <cell r="Y3827"/>
          <cell r="Z3827"/>
          <cell r="AA3827"/>
          <cell r="AB3827"/>
          <cell r="AC3827"/>
          <cell r="AD3827"/>
        </row>
        <row r="3828">
          <cell r="P3828">
            <v>999999999</v>
          </cell>
          <cell r="Q3828"/>
          <cell r="R3828"/>
          <cell r="S3828"/>
          <cell r="T3828"/>
          <cell r="U3828"/>
          <cell r="V3828"/>
          <cell r="W3828"/>
          <cell r="X3828"/>
          <cell r="Y3828"/>
          <cell r="Z3828"/>
          <cell r="AA3828"/>
          <cell r="AB3828"/>
          <cell r="AC3828"/>
          <cell r="AD3828"/>
        </row>
        <row r="3829">
          <cell r="P3829">
            <v>999999999</v>
          </cell>
          <cell r="Q3829"/>
          <cell r="R3829"/>
          <cell r="S3829"/>
          <cell r="T3829"/>
          <cell r="U3829"/>
          <cell r="V3829"/>
          <cell r="W3829"/>
          <cell r="X3829"/>
          <cell r="Y3829"/>
          <cell r="Z3829"/>
          <cell r="AA3829"/>
          <cell r="AB3829"/>
          <cell r="AC3829"/>
          <cell r="AD3829"/>
        </row>
        <row r="3830">
          <cell r="P3830">
            <v>999999999</v>
          </cell>
          <cell r="Q3830"/>
          <cell r="R3830"/>
          <cell r="S3830"/>
          <cell r="T3830"/>
          <cell r="U3830"/>
          <cell r="V3830"/>
          <cell r="W3830"/>
          <cell r="X3830"/>
          <cell r="Y3830"/>
          <cell r="Z3830"/>
          <cell r="AA3830"/>
          <cell r="AB3830"/>
          <cell r="AC3830"/>
          <cell r="AD3830"/>
        </row>
        <row r="3831">
          <cell r="P3831">
            <v>999999999</v>
          </cell>
          <cell r="Q3831"/>
          <cell r="R3831"/>
          <cell r="S3831"/>
          <cell r="T3831"/>
          <cell r="U3831"/>
          <cell r="V3831"/>
          <cell r="W3831"/>
          <cell r="X3831"/>
          <cell r="Y3831"/>
          <cell r="Z3831"/>
          <cell r="AA3831"/>
          <cell r="AB3831"/>
          <cell r="AC3831"/>
          <cell r="AD3831"/>
        </row>
        <row r="3832">
          <cell r="P3832">
            <v>999999999</v>
          </cell>
          <cell r="Q3832"/>
          <cell r="R3832"/>
          <cell r="S3832"/>
          <cell r="T3832"/>
          <cell r="U3832"/>
          <cell r="V3832"/>
          <cell r="W3832"/>
          <cell r="X3832"/>
          <cell r="Y3832"/>
          <cell r="Z3832"/>
          <cell r="AA3832"/>
          <cell r="AB3832"/>
          <cell r="AC3832"/>
          <cell r="AD3832"/>
        </row>
        <row r="3833">
          <cell r="P3833">
            <v>999999999</v>
          </cell>
          <cell r="Q3833"/>
          <cell r="R3833"/>
          <cell r="S3833"/>
          <cell r="T3833"/>
          <cell r="U3833"/>
          <cell r="V3833"/>
          <cell r="W3833"/>
          <cell r="X3833"/>
          <cell r="Y3833"/>
          <cell r="Z3833"/>
          <cell r="AA3833"/>
          <cell r="AB3833"/>
          <cell r="AC3833"/>
          <cell r="AD3833"/>
        </row>
        <row r="3834">
          <cell r="P3834">
            <v>999999999</v>
          </cell>
          <cell r="Q3834"/>
          <cell r="R3834"/>
          <cell r="S3834"/>
          <cell r="T3834"/>
          <cell r="U3834"/>
          <cell r="V3834"/>
          <cell r="W3834"/>
          <cell r="X3834"/>
          <cell r="Y3834"/>
          <cell r="Z3834"/>
          <cell r="AA3834"/>
          <cell r="AB3834"/>
          <cell r="AC3834"/>
          <cell r="AD3834"/>
        </row>
        <row r="3835">
          <cell r="P3835">
            <v>999999999</v>
          </cell>
          <cell r="Q3835"/>
          <cell r="R3835"/>
          <cell r="S3835"/>
          <cell r="T3835"/>
          <cell r="U3835"/>
          <cell r="V3835"/>
          <cell r="W3835"/>
          <cell r="X3835"/>
          <cell r="Y3835"/>
          <cell r="Z3835"/>
          <cell r="AA3835"/>
          <cell r="AB3835"/>
          <cell r="AC3835"/>
          <cell r="AD3835"/>
        </row>
        <row r="3836">
          <cell r="P3836">
            <v>999999999</v>
          </cell>
          <cell r="Q3836"/>
          <cell r="R3836"/>
          <cell r="S3836"/>
          <cell r="T3836"/>
          <cell r="U3836"/>
          <cell r="V3836"/>
          <cell r="W3836"/>
          <cell r="X3836"/>
          <cell r="Y3836"/>
          <cell r="Z3836"/>
          <cell r="AA3836"/>
          <cell r="AB3836"/>
          <cell r="AC3836"/>
          <cell r="AD3836"/>
        </row>
        <row r="3837">
          <cell r="P3837">
            <v>999999999</v>
          </cell>
          <cell r="Q3837"/>
          <cell r="R3837"/>
          <cell r="S3837"/>
          <cell r="T3837"/>
          <cell r="U3837"/>
          <cell r="V3837"/>
          <cell r="W3837"/>
          <cell r="X3837"/>
          <cell r="Y3837"/>
          <cell r="Z3837"/>
          <cell r="AA3837"/>
          <cell r="AB3837"/>
          <cell r="AC3837"/>
          <cell r="AD3837"/>
        </row>
        <row r="3838">
          <cell r="P3838">
            <v>999999999</v>
          </cell>
          <cell r="Q3838"/>
          <cell r="R3838"/>
          <cell r="S3838"/>
          <cell r="T3838"/>
          <cell r="U3838"/>
          <cell r="V3838"/>
          <cell r="W3838"/>
          <cell r="X3838"/>
          <cell r="Y3838"/>
          <cell r="Z3838"/>
          <cell r="AA3838"/>
          <cell r="AB3838"/>
          <cell r="AC3838"/>
          <cell r="AD3838"/>
        </row>
        <row r="3839">
          <cell r="P3839">
            <v>999999999</v>
          </cell>
          <cell r="Q3839"/>
          <cell r="R3839"/>
          <cell r="S3839"/>
          <cell r="T3839"/>
          <cell r="U3839"/>
          <cell r="V3839"/>
          <cell r="W3839"/>
          <cell r="X3839"/>
          <cell r="Y3839"/>
          <cell r="Z3839"/>
          <cell r="AA3839"/>
          <cell r="AB3839"/>
          <cell r="AC3839"/>
          <cell r="AD3839"/>
        </row>
        <row r="3840">
          <cell r="P3840">
            <v>999999999</v>
          </cell>
          <cell r="Q3840"/>
          <cell r="R3840"/>
          <cell r="S3840"/>
          <cell r="T3840"/>
          <cell r="U3840"/>
          <cell r="V3840"/>
          <cell r="W3840"/>
          <cell r="X3840"/>
          <cell r="Y3840"/>
          <cell r="Z3840"/>
          <cell r="AA3840"/>
          <cell r="AB3840"/>
          <cell r="AC3840"/>
          <cell r="AD3840"/>
        </row>
        <row r="3841">
          <cell r="P3841">
            <v>999999999</v>
          </cell>
          <cell r="Q3841"/>
          <cell r="R3841"/>
          <cell r="S3841"/>
          <cell r="T3841"/>
          <cell r="U3841"/>
          <cell r="V3841"/>
          <cell r="W3841"/>
          <cell r="X3841"/>
          <cell r="Y3841"/>
          <cell r="Z3841"/>
          <cell r="AA3841"/>
          <cell r="AB3841"/>
          <cell r="AC3841"/>
          <cell r="AD3841"/>
        </row>
        <row r="3842">
          <cell r="P3842">
            <v>999999999</v>
          </cell>
          <cell r="Q3842"/>
          <cell r="R3842"/>
          <cell r="S3842"/>
          <cell r="T3842"/>
          <cell r="U3842"/>
          <cell r="V3842"/>
          <cell r="W3842"/>
          <cell r="X3842"/>
          <cell r="Y3842"/>
          <cell r="Z3842"/>
          <cell r="AA3842"/>
          <cell r="AB3842"/>
          <cell r="AC3842"/>
          <cell r="AD3842"/>
        </row>
        <row r="3843">
          <cell r="P3843">
            <v>999999999</v>
          </cell>
          <cell r="Q3843"/>
          <cell r="R3843"/>
          <cell r="S3843"/>
          <cell r="T3843"/>
          <cell r="U3843"/>
          <cell r="V3843"/>
          <cell r="W3843"/>
          <cell r="X3843"/>
          <cell r="Y3843"/>
          <cell r="Z3843"/>
          <cell r="AA3843"/>
          <cell r="AB3843"/>
          <cell r="AC3843"/>
          <cell r="AD3843"/>
        </row>
        <row r="3844">
          <cell r="P3844">
            <v>999999999</v>
          </cell>
          <cell r="Q3844"/>
          <cell r="R3844"/>
          <cell r="S3844"/>
          <cell r="T3844"/>
          <cell r="U3844"/>
          <cell r="V3844"/>
          <cell r="W3844"/>
          <cell r="X3844"/>
          <cell r="Y3844"/>
          <cell r="Z3844"/>
          <cell r="AA3844"/>
          <cell r="AB3844"/>
          <cell r="AC3844"/>
          <cell r="AD3844"/>
        </row>
        <row r="3845">
          <cell r="P3845">
            <v>999999999</v>
          </cell>
          <cell r="Q3845"/>
          <cell r="R3845"/>
          <cell r="S3845"/>
          <cell r="T3845"/>
          <cell r="U3845"/>
          <cell r="V3845"/>
          <cell r="W3845"/>
          <cell r="X3845"/>
          <cell r="Y3845"/>
          <cell r="Z3845"/>
          <cell r="AA3845"/>
          <cell r="AB3845"/>
          <cell r="AC3845"/>
          <cell r="AD3845"/>
        </row>
        <row r="3846">
          <cell r="P3846">
            <v>999999999</v>
          </cell>
          <cell r="Q3846"/>
          <cell r="R3846"/>
          <cell r="S3846"/>
          <cell r="T3846"/>
          <cell r="U3846"/>
          <cell r="V3846"/>
          <cell r="W3846"/>
          <cell r="X3846"/>
          <cell r="Y3846"/>
          <cell r="Z3846"/>
          <cell r="AA3846"/>
          <cell r="AB3846"/>
          <cell r="AC3846"/>
          <cell r="AD3846"/>
        </row>
        <row r="3847">
          <cell r="P3847">
            <v>999999999</v>
          </cell>
          <cell r="Q3847"/>
          <cell r="R3847"/>
          <cell r="S3847"/>
          <cell r="T3847"/>
          <cell r="U3847"/>
          <cell r="V3847"/>
          <cell r="W3847"/>
          <cell r="X3847"/>
          <cell r="Y3847"/>
          <cell r="Z3847"/>
          <cell r="AA3847"/>
          <cell r="AB3847"/>
          <cell r="AC3847"/>
          <cell r="AD3847"/>
        </row>
        <row r="3848">
          <cell r="P3848">
            <v>999999999</v>
          </cell>
          <cell r="Q3848"/>
          <cell r="R3848"/>
          <cell r="S3848"/>
          <cell r="T3848"/>
          <cell r="U3848"/>
          <cell r="V3848"/>
          <cell r="W3848"/>
          <cell r="X3848"/>
          <cell r="Y3848"/>
          <cell r="Z3848"/>
          <cell r="AA3848"/>
          <cell r="AB3848"/>
          <cell r="AC3848"/>
          <cell r="AD3848"/>
        </row>
        <row r="3849">
          <cell r="P3849">
            <v>999999999</v>
          </cell>
          <cell r="Q3849"/>
          <cell r="R3849"/>
          <cell r="S3849"/>
          <cell r="T3849"/>
          <cell r="U3849"/>
          <cell r="V3849"/>
          <cell r="W3849"/>
          <cell r="X3849"/>
          <cell r="Y3849"/>
          <cell r="Z3849"/>
          <cell r="AA3849"/>
          <cell r="AB3849"/>
          <cell r="AC3849"/>
          <cell r="AD3849"/>
        </row>
        <row r="3850">
          <cell r="P3850">
            <v>999999999</v>
          </cell>
          <cell r="Q3850"/>
          <cell r="R3850"/>
          <cell r="S3850"/>
          <cell r="T3850"/>
          <cell r="U3850"/>
          <cell r="V3850"/>
          <cell r="W3850"/>
          <cell r="X3850"/>
          <cell r="Y3850"/>
          <cell r="Z3850"/>
          <cell r="AA3850"/>
          <cell r="AB3850"/>
          <cell r="AC3850"/>
          <cell r="AD3850"/>
        </row>
        <row r="3851">
          <cell r="P3851">
            <v>999999999</v>
          </cell>
          <cell r="Q3851"/>
          <cell r="R3851"/>
          <cell r="S3851"/>
          <cell r="T3851"/>
          <cell r="U3851"/>
          <cell r="V3851"/>
          <cell r="W3851"/>
          <cell r="X3851"/>
          <cell r="Y3851"/>
          <cell r="Z3851"/>
          <cell r="AA3851"/>
          <cell r="AB3851"/>
          <cell r="AC3851"/>
          <cell r="AD3851"/>
        </row>
        <row r="3852">
          <cell r="P3852">
            <v>999999999</v>
          </cell>
          <cell r="Q3852"/>
          <cell r="R3852"/>
          <cell r="S3852"/>
          <cell r="T3852"/>
          <cell r="U3852"/>
          <cell r="V3852"/>
          <cell r="W3852"/>
          <cell r="X3852"/>
          <cell r="Y3852"/>
          <cell r="Z3852"/>
          <cell r="AA3852"/>
          <cell r="AB3852"/>
          <cell r="AC3852"/>
          <cell r="AD3852"/>
        </row>
        <row r="3853">
          <cell r="P3853">
            <v>999999999</v>
          </cell>
          <cell r="Q3853"/>
          <cell r="R3853"/>
          <cell r="S3853"/>
          <cell r="T3853"/>
          <cell r="U3853"/>
          <cell r="V3853"/>
          <cell r="W3853"/>
          <cell r="X3853"/>
          <cell r="Y3853"/>
          <cell r="Z3853"/>
          <cell r="AA3853"/>
          <cell r="AB3853"/>
          <cell r="AC3853"/>
          <cell r="AD3853"/>
        </row>
        <row r="3854">
          <cell r="P3854">
            <v>999999999</v>
          </cell>
          <cell r="Q3854"/>
          <cell r="R3854"/>
          <cell r="S3854"/>
          <cell r="T3854"/>
          <cell r="U3854"/>
          <cell r="V3854"/>
          <cell r="W3854"/>
          <cell r="X3854"/>
          <cell r="Y3854"/>
          <cell r="Z3854"/>
          <cell r="AA3854"/>
          <cell r="AB3854"/>
          <cell r="AC3854"/>
          <cell r="AD3854"/>
        </row>
        <row r="3855">
          <cell r="P3855">
            <v>999999999</v>
          </cell>
          <cell r="Q3855"/>
          <cell r="R3855"/>
          <cell r="S3855"/>
          <cell r="T3855"/>
          <cell r="U3855"/>
          <cell r="V3855"/>
          <cell r="W3855"/>
          <cell r="X3855"/>
          <cell r="Y3855"/>
          <cell r="Z3855"/>
          <cell r="AA3855"/>
          <cell r="AB3855"/>
          <cell r="AC3855"/>
          <cell r="AD3855"/>
        </row>
        <row r="3856">
          <cell r="P3856">
            <v>999999999</v>
          </cell>
          <cell r="Q3856"/>
          <cell r="R3856"/>
          <cell r="S3856"/>
          <cell r="T3856"/>
          <cell r="U3856"/>
          <cell r="V3856"/>
          <cell r="W3856"/>
          <cell r="X3856"/>
          <cell r="Y3856"/>
          <cell r="Z3856"/>
          <cell r="AA3856"/>
          <cell r="AB3856"/>
          <cell r="AC3856"/>
          <cell r="AD3856"/>
        </row>
        <row r="3857">
          <cell r="P3857">
            <v>999999999</v>
          </cell>
          <cell r="Q3857"/>
          <cell r="R3857"/>
          <cell r="S3857"/>
          <cell r="T3857"/>
          <cell r="U3857"/>
          <cell r="V3857"/>
          <cell r="W3857"/>
          <cell r="X3857"/>
          <cell r="Y3857"/>
          <cell r="Z3857"/>
          <cell r="AA3857"/>
          <cell r="AB3857"/>
          <cell r="AC3857"/>
          <cell r="AD3857"/>
        </row>
        <row r="3858">
          <cell r="P3858">
            <v>999999999</v>
          </cell>
          <cell r="Q3858"/>
          <cell r="R3858"/>
          <cell r="S3858"/>
          <cell r="T3858"/>
          <cell r="U3858"/>
          <cell r="V3858"/>
          <cell r="W3858"/>
          <cell r="X3858"/>
          <cell r="Y3858"/>
          <cell r="Z3858"/>
          <cell r="AA3858"/>
          <cell r="AB3858"/>
          <cell r="AC3858"/>
          <cell r="AD3858"/>
        </row>
        <row r="3859">
          <cell r="P3859">
            <v>999999999</v>
          </cell>
          <cell r="Q3859"/>
          <cell r="R3859"/>
          <cell r="S3859"/>
          <cell r="T3859"/>
          <cell r="U3859"/>
          <cell r="V3859"/>
          <cell r="W3859"/>
          <cell r="X3859"/>
          <cell r="Y3859"/>
          <cell r="Z3859"/>
          <cell r="AA3859"/>
          <cell r="AB3859"/>
          <cell r="AC3859"/>
          <cell r="AD3859"/>
        </row>
        <row r="3860">
          <cell r="P3860">
            <v>999999999</v>
          </cell>
          <cell r="Q3860"/>
          <cell r="R3860"/>
          <cell r="S3860"/>
          <cell r="T3860"/>
          <cell r="U3860"/>
          <cell r="V3860"/>
          <cell r="W3860"/>
          <cell r="X3860"/>
          <cell r="Y3860"/>
          <cell r="Z3860"/>
          <cell r="AA3860"/>
          <cell r="AB3860"/>
          <cell r="AC3860"/>
          <cell r="AD3860"/>
        </row>
        <row r="3861">
          <cell r="P3861">
            <v>999999999</v>
          </cell>
          <cell r="Q3861"/>
          <cell r="R3861"/>
          <cell r="S3861"/>
          <cell r="T3861"/>
          <cell r="U3861"/>
          <cell r="V3861"/>
          <cell r="W3861"/>
          <cell r="X3861"/>
          <cell r="Y3861"/>
          <cell r="Z3861"/>
          <cell r="AA3861"/>
          <cell r="AB3861"/>
          <cell r="AC3861"/>
          <cell r="AD3861"/>
        </row>
        <row r="3862">
          <cell r="P3862">
            <v>999999999</v>
          </cell>
          <cell r="Q3862"/>
          <cell r="R3862"/>
          <cell r="S3862"/>
          <cell r="T3862"/>
          <cell r="U3862"/>
          <cell r="V3862"/>
          <cell r="W3862"/>
          <cell r="X3862"/>
          <cell r="Y3862"/>
          <cell r="Z3862"/>
          <cell r="AA3862"/>
          <cell r="AB3862"/>
          <cell r="AC3862"/>
          <cell r="AD3862"/>
        </row>
        <row r="3863">
          <cell r="P3863">
            <v>999999999</v>
          </cell>
          <cell r="Q3863"/>
          <cell r="R3863"/>
          <cell r="S3863"/>
          <cell r="T3863"/>
          <cell r="U3863"/>
          <cell r="V3863"/>
          <cell r="W3863"/>
          <cell r="X3863"/>
          <cell r="Y3863"/>
          <cell r="Z3863"/>
          <cell r="AA3863"/>
          <cell r="AB3863"/>
          <cell r="AC3863"/>
          <cell r="AD3863"/>
        </row>
        <row r="3864">
          <cell r="P3864">
            <v>999999999</v>
          </cell>
          <cell r="Q3864"/>
          <cell r="R3864"/>
          <cell r="S3864"/>
          <cell r="T3864"/>
          <cell r="U3864"/>
          <cell r="V3864"/>
          <cell r="W3864"/>
          <cell r="X3864"/>
          <cell r="Y3864"/>
          <cell r="Z3864"/>
          <cell r="AA3864"/>
          <cell r="AB3864"/>
          <cell r="AC3864"/>
          <cell r="AD3864"/>
        </row>
        <row r="3865">
          <cell r="P3865">
            <v>999999999</v>
          </cell>
          <cell r="Q3865"/>
          <cell r="R3865"/>
          <cell r="S3865"/>
          <cell r="T3865"/>
          <cell r="U3865"/>
          <cell r="V3865"/>
          <cell r="W3865"/>
          <cell r="X3865"/>
          <cell r="Y3865"/>
          <cell r="Z3865"/>
          <cell r="AA3865"/>
          <cell r="AB3865"/>
          <cell r="AC3865"/>
          <cell r="AD3865"/>
        </row>
        <row r="3866">
          <cell r="P3866">
            <v>999999999</v>
          </cell>
          <cell r="Q3866"/>
          <cell r="R3866"/>
          <cell r="S3866"/>
          <cell r="T3866"/>
          <cell r="U3866"/>
          <cell r="V3866"/>
          <cell r="W3866"/>
          <cell r="X3866"/>
          <cell r="Y3866"/>
          <cell r="Z3866"/>
          <cell r="AA3866"/>
          <cell r="AB3866"/>
          <cell r="AC3866"/>
          <cell r="AD3866"/>
        </row>
        <row r="3867">
          <cell r="P3867">
            <v>999999999</v>
          </cell>
          <cell r="Q3867"/>
          <cell r="R3867"/>
          <cell r="S3867"/>
          <cell r="T3867"/>
          <cell r="U3867"/>
          <cell r="V3867"/>
          <cell r="W3867"/>
          <cell r="X3867"/>
          <cell r="Y3867"/>
          <cell r="Z3867"/>
          <cell r="AA3867"/>
          <cell r="AB3867"/>
          <cell r="AC3867"/>
          <cell r="AD3867"/>
        </row>
        <row r="3868">
          <cell r="P3868">
            <v>999999999</v>
          </cell>
          <cell r="Q3868"/>
          <cell r="R3868"/>
          <cell r="S3868"/>
          <cell r="T3868"/>
          <cell r="U3868"/>
          <cell r="V3868"/>
          <cell r="W3868"/>
          <cell r="X3868"/>
          <cell r="Y3868"/>
          <cell r="Z3868"/>
          <cell r="AA3868"/>
          <cell r="AB3868"/>
          <cell r="AC3868"/>
          <cell r="AD3868"/>
        </row>
        <row r="3869">
          <cell r="P3869">
            <v>999999999</v>
          </cell>
          <cell r="Q3869"/>
          <cell r="R3869"/>
          <cell r="S3869"/>
          <cell r="T3869"/>
          <cell r="U3869"/>
          <cell r="V3869"/>
          <cell r="W3869"/>
          <cell r="X3869"/>
          <cell r="Y3869"/>
          <cell r="Z3869"/>
          <cell r="AA3869"/>
          <cell r="AB3869"/>
          <cell r="AC3869"/>
          <cell r="AD3869"/>
        </row>
        <row r="3870">
          <cell r="P3870">
            <v>999999999</v>
          </cell>
          <cell r="Q3870"/>
          <cell r="R3870"/>
          <cell r="S3870"/>
          <cell r="T3870"/>
          <cell r="U3870"/>
          <cell r="V3870"/>
          <cell r="W3870"/>
          <cell r="X3870"/>
          <cell r="Y3870"/>
          <cell r="Z3870"/>
          <cell r="AA3870"/>
          <cell r="AB3870"/>
          <cell r="AC3870"/>
          <cell r="AD3870"/>
        </row>
        <row r="3871">
          <cell r="P3871">
            <v>999999999</v>
          </cell>
          <cell r="Q3871"/>
          <cell r="R3871"/>
          <cell r="S3871"/>
          <cell r="T3871"/>
          <cell r="U3871"/>
          <cell r="V3871"/>
          <cell r="W3871"/>
          <cell r="X3871"/>
          <cell r="Y3871"/>
          <cell r="Z3871"/>
          <cell r="AA3871"/>
          <cell r="AB3871"/>
          <cell r="AC3871"/>
          <cell r="AD3871"/>
        </row>
        <row r="3872">
          <cell r="P3872">
            <v>999999999</v>
          </cell>
          <cell r="Q3872"/>
          <cell r="R3872"/>
          <cell r="S3872"/>
          <cell r="T3872"/>
          <cell r="U3872"/>
          <cell r="V3872"/>
          <cell r="W3872"/>
          <cell r="X3872"/>
          <cell r="Y3872"/>
          <cell r="Z3872"/>
          <cell r="AA3872"/>
          <cell r="AB3872"/>
          <cell r="AC3872"/>
          <cell r="AD3872"/>
        </row>
        <row r="3873">
          <cell r="P3873">
            <v>999999999</v>
          </cell>
          <cell r="Q3873"/>
          <cell r="R3873"/>
          <cell r="S3873"/>
          <cell r="T3873"/>
          <cell r="U3873"/>
          <cell r="V3873"/>
          <cell r="W3873"/>
          <cell r="X3873"/>
          <cell r="Y3873"/>
          <cell r="Z3873"/>
          <cell r="AA3873"/>
          <cell r="AB3873"/>
          <cell r="AC3873"/>
          <cell r="AD3873"/>
        </row>
        <row r="3874">
          <cell r="P3874">
            <v>999999999</v>
          </cell>
          <cell r="Q3874"/>
          <cell r="R3874"/>
          <cell r="S3874"/>
          <cell r="T3874"/>
          <cell r="U3874"/>
          <cell r="V3874"/>
          <cell r="W3874"/>
          <cell r="X3874"/>
          <cell r="Y3874"/>
          <cell r="Z3874"/>
          <cell r="AA3874"/>
          <cell r="AB3874"/>
          <cell r="AC3874"/>
          <cell r="AD3874"/>
        </row>
        <row r="3875">
          <cell r="P3875">
            <v>999999999</v>
          </cell>
          <cell r="Q3875"/>
          <cell r="R3875"/>
          <cell r="S3875"/>
          <cell r="T3875"/>
          <cell r="U3875"/>
          <cell r="V3875"/>
          <cell r="W3875"/>
          <cell r="X3875"/>
          <cell r="Y3875"/>
          <cell r="Z3875"/>
          <cell r="AA3875"/>
          <cell r="AB3875"/>
          <cell r="AC3875"/>
          <cell r="AD3875"/>
        </row>
        <row r="3876">
          <cell r="P3876">
            <v>999999999</v>
          </cell>
          <cell r="Q3876"/>
          <cell r="R3876"/>
          <cell r="S3876"/>
          <cell r="T3876"/>
          <cell r="U3876"/>
          <cell r="V3876"/>
          <cell r="W3876"/>
          <cell r="X3876"/>
          <cell r="Y3876"/>
          <cell r="Z3876"/>
          <cell r="AA3876"/>
          <cell r="AB3876"/>
          <cell r="AC3876"/>
          <cell r="AD3876"/>
        </row>
        <row r="3877">
          <cell r="P3877">
            <v>999999999</v>
          </cell>
          <cell r="Q3877"/>
          <cell r="R3877"/>
          <cell r="S3877"/>
          <cell r="T3877"/>
          <cell r="U3877"/>
          <cell r="V3877"/>
          <cell r="W3877"/>
          <cell r="X3877"/>
          <cell r="Y3877"/>
          <cell r="Z3877"/>
          <cell r="AA3877"/>
          <cell r="AB3877"/>
          <cell r="AC3877"/>
          <cell r="AD3877"/>
        </row>
        <row r="3878">
          <cell r="P3878">
            <v>999999999</v>
          </cell>
          <cell r="Q3878"/>
          <cell r="R3878"/>
          <cell r="S3878"/>
          <cell r="T3878"/>
          <cell r="U3878"/>
          <cell r="V3878"/>
          <cell r="W3878"/>
          <cell r="X3878"/>
          <cell r="Y3878"/>
          <cell r="Z3878"/>
          <cell r="AA3878"/>
          <cell r="AB3878"/>
          <cell r="AC3878"/>
          <cell r="AD3878"/>
        </row>
        <row r="3879">
          <cell r="P3879">
            <v>999999999</v>
          </cell>
          <cell r="Q3879"/>
          <cell r="R3879"/>
          <cell r="S3879"/>
          <cell r="T3879"/>
          <cell r="U3879"/>
          <cell r="V3879"/>
          <cell r="W3879"/>
          <cell r="X3879"/>
          <cell r="Y3879"/>
          <cell r="Z3879"/>
          <cell r="AA3879"/>
          <cell r="AB3879"/>
          <cell r="AC3879"/>
          <cell r="AD3879"/>
        </row>
        <row r="3880">
          <cell r="P3880">
            <v>999999999</v>
          </cell>
          <cell r="Q3880"/>
          <cell r="R3880"/>
          <cell r="S3880"/>
          <cell r="T3880"/>
          <cell r="U3880"/>
          <cell r="V3880"/>
          <cell r="W3880"/>
          <cell r="X3880"/>
          <cell r="Y3880"/>
          <cell r="Z3880"/>
          <cell r="AA3880"/>
          <cell r="AB3880"/>
          <cell r="AC3880"/>
          <cell r="AD3880"/>
        </row>
        <row r="3881">
          <cell r="P3881">
            <v>999999999</v>
          </cell>
          <cell r="Q3881"/>
          <cell r="R3881"/>
          <cell r="S3881"/>
          <cell r="T3881"/>
          <cell r="U3881"/>
          <cell r="V3881"/>
          <cell r="W3881"/>
          <cell r="X3881"/>
          <cell r="Y3881"/>
          <cell r="Z3881"/>
          <cell r="AA3881"/>
          <cell r="AB3881"/>
          <cell r="AC3881"/>
          <cell r="AD3881"/>
        </row>
        <row r="3882">
          <cell r="P3882">
            <v>999999999</v>
          </cell>
          <cell r="Q3882"/>
          <cell r="R3882"/>
          <cell r="S3882"/>
          <cell r="T3882"/>
          <cell r="U3882"/>
          <cell r="V3882"/>
          <cell r="W3882"/>
          <cell r="X3882"/>
          <cell r="Y3882"/>
          <cell r="Z3882"/>
          <cell r="AA3882"/>
          <cell r="AB3882"/>
          <cell r="AC3882"/>
          <cell r="AD3882"/>
        </row>
        <row r="3883">
          <cell r="P3883">
            <v>999999999</v>
          </cell>
          <cell r="Q3883"/>
          <cell r="R3883"/>
          <cell r="S3883"/>
          <cell r="T3883"/>
          <cell r="U3883"/>
          <cell r="V3883"/>
          <cell r="W3883"/>
          <cell r="X3883"/>
          <cell r="Y3883"/>
          <cell r="Z3883"/>
          <cell r="AA3883"/>
          <cell r="AB3883"/>
          <cell r="AC3883"/>
          <cell r="AD3883"/>
        </row>
        <row r="3884">
          <cell r="P3884">
            <v>999999999</v>
          </cell>
          <cell r="Q3884"/>
          <cell r="R3884"/>
          <cell r="S3884"/>
          <cell r="T3884"/>
          <cell r="U3884"/>
          <cell r="V3884"/>
          <cell r="W3884"/>
          <cell r="X3884"/>
          <cell r="Y3884"/>
          <cell r="Z3884"/>
          <cell r="AA3884"/>
          <cell r="AB3884"/>
          <cell r="AC3884"/>
          <cell r="AD3884"/>
        </row>
        <row r="3885">
          <cell r="P3885">
            <v>999999999</v>
          </cell>
          <cell r="Q3885"/>
          <cell r="R3885"/>
          <cell r="S3885"/>
          <cell r="T3885"/>
          <cell r="U3885"/>
          <cell r="V3885"/>
          <cell r="W3885"/>
          <cell r="X3885"/>
          <cell r="Y3885"/>
          <cell r="Z3885"/>
          <cell r="AA3885"/>
          <cell r="AB3885"/>
          <cell r="AC3885"/>
          <cell r="AD3885"/>
        </row>
        <row r="3886">
          <cell r="P3886">
            <v>999999999</v>
          </cell>
          <cell r="Q3886"/>
          <cell r="R3886"/>
          <cell r="S3886"/>
          <cell r="T3886"/>
          <cell r="U3886"/>
          <cell r="V3886"/>
          <cell r="W3886"/>
          <cell r="X3886"/>
          <cell r="Y3886"/>
          <cell r="Z3886"/>
          <cell r="AA3886"/>
          <cell r="AB3886"/>
          <cell r="AC3886"/>
          <cell r="AD3886"/>
        </row>
        <row r="3887">
          <cell r="P3887">
            <v>999999999</v>
          </cell>
          <cell r="Q3887"/>
          <cell r="R3887"/>
          <cell r="S3887"/>
          <cell r="T3887"/>
          <cell r="U3887"/>
          <cell r="V3887"/>
          <cell r="W3887"/>
          <cell r="X3887"/>
          <cell r="Y3887"/>
          <cell r="Z3887"/>
          <cell r="AA3887"/>
          <cell r="AB3887"/>
          <cell r="AC3887"/>
          <cell r="AD3887"/>
        </row>
        <row r="3888">
          <cell r="P3888">
            <v>999999999</v>
          </cell>
          <cell r="Q3888"/>
          <cell r="R3888"/>
          <cell r="S3888"/>
          <cell r="T3888"/>
          <cell r="U3888"/>
          <cell r="V3888"/>
          <cell r="W3888"/>
          <cell r="X3888"/>
          <cell r="Y3888"/>
          <cell r="Z3888"/>
          <cell r="AA3888"/>
          <cell r="AB3888"/>
          <cell r="AC3888"/>
          <cell r="AD3888"/>
        </row>
        <row r="3889">
          <cell r="P3889">
            <v>999999999</v>
          </cell>
          <cell r="Q3889"/>
          <cell r="R3889"/>
          <cell r="S3889"/>
          <cell r="T3889"/>
          <cell r="U3889"/>
          <cell r="V3889"/>
          <cell r="W3889"/>
          <cell r="X3889"/>
          <cell r="Y3889"/>
          <cell r="Z3889"/>
          <cell r="AA3889"/>
          <cell r="AB3889"/>
          <cell r="AC3889"/>
          <cell r="AD3889"/>
        </row>
        <row r="3890">
          <cell r="P3890">
            <v>999999999</v>
          </cell>
          <cell r="Q3890"/>
          <cell r="R3890"/>
          <cell r="S3890"/>
          <cell r="T3890"/>
          <cell r="U3890"/>
          <cell r="V3890"/>
          <cell r="W3890"/>
          <cell r="X3890"/>
          <cell r="Y3890"/>
          <cell r="Z3890"/>
          <cell r="AA3890"/>
          <cell r="AB3890"/>
          <cell r="AC3890"/>
          <cell r="AD3890"/>
        </row>
        <row r="3891">
          <cell r="P3891">
            <v>999999999</v>
          </cell>
          <cell r="Q3891"/>
          <cell r="R3891"/>
          <cell r="S3891"/>
          <cell r="T3891"/>
          <cell r="U3891"/>
          <cell r="V3891"/>
          <cell r="W3891"/>
          <cell r="X3891"/>
          <cell r="Y3891"/>
          <cell r="Z3891"/>
          <cell r="AA3891"/>
          <cell r="AB3891"/>
          <cell r="AC3891"/>
          <cell r="AD3891"/>
        </row>
        <row r="3892">
          <cell r="P3892">
            <v>999999999</v>
          </cell>
          <cell r="Q3892"/>
          <cell r="R3892"/>
          <cell r="S3892"/>
          <cell r="T3892"/>
          <cell r="U3892"/>
          <cell r="V3892"/>
          <cell r="W3892"/>
          <cell r="X3892"/>
          <cell r="Y3892"/>
          <cell r="Z3892"/>
          <cell r="AA3892"/>
          <cell r="AB3892"/>
          <cell r="AC3892"/>
          <cell r="AD3892"/>
        </row>
        <row r="3893">
          <cell r="P3893">
            <v>999999999</v>
          </cell>
          <cell r="Q3893"/>
          <cell r="R3893"/>
          <cell r="S3893"/>
          <cell r="T3893"/>
          <cell r="U3893"/>
          <cell r="V3893"/>
          <cell r="W3893"/>
          <cell r="X3893"/>
          <cell r="Y3893"/>
          <cell r="Z3893"/>
          <cell r="AA3893"/>
          <cell r="AB3893"/>
          <cell r="AC3893"/>
          <cell r="AD3893"/>
        </row>
        <row r="3894">
          <cell r="P3894">
            <v>999999999</v>
          </cell>
          <cell r="Q3894"/>
          <cell r="R3894"/>
          <cell r="S3894"/>
          <cell r="T3894"/>
          <cell r="U3894"/>
          <cell r="V3894"/>
          <cell r="W3894"/>
          <cell r="X3894"/>
          <cell r="Y3894"/>
          <cell r="Z3894"/>
          <cell r="AA3894"/>
          <cell r="AB3894"/>
          <cell r="AC3894"/>
          <cell r="AD3894"/>
        </row>
        <row r="3895">
          <cell r="P3895">
            <v>999999999</v>
          </cell>
          <cell r="Q3895"/>
          <cell r="R3895"/>
          <cell r="S3895"/>
          <cell r="T3895"/>
          <cell r="U3895"/>
          <cell r="V3895"/>
          <cell r="W3895"/>
          <cell r="X3895"/>
          <cell r="Y3895"/>
          <cell r="Z3895"/>
          <cell r="AA3895"/>
          <cell r="AB3895"/>
          <cell r="AC3895"/>
          <cell r="AD3895"/>
        </row>
        <row r="3896">
          <cell r="P3896">
            <v>999999999</v>
          </cell>
          <cell r="Q3896"/>
          <cell r="R3896"/>
          <cell r="S3896"/>
          <cell r="T3896"/>
          <cell r="U3896"/>
          <cell r="V3896"/>
          <cell r="W3896"/>
          <cell r="X3896"/>
          <cell r="Y3896"/>
          <cell r="Z3896"/>
          <cell r="AA3896"/>
          <cell r="AB3896"/>
          <cell r="AC3896"/>
          <cell r="AD3896"/>
        </row>
        <row r="3897">
          <cell r="P3897">
            <v>999999999</v>
          </cell>
          <cell r="Q3897"/>
          <cell r="R3897"/>
          <cell r="S3897"/>
          <cell r="T3897"/>
          <cell r="U3897"/>
          <cell r="V3897"/>
          <cell r="W3897"/>
          <cell r="X3897"/>
          <cell r="Y3897"/>
          <cell r="Z3897"/>
          <cell r="AA3897"/>
          <cell r="AB3897"/>
          <cell r="AC3897"/>
          <cell r="AD3897"/>
        </row>
        <row r="3898">
          <cell r="P3898">
            <v>999999999</v>
          </cell>
          <cell r="Q3898"/>
          <cell r="R3898"/>
          <cell r="S3898"/>
          <cell r="T3898"/>
          <cell r="U3898"/>
          <cell r="V3898"/>
          <cell r="W3898"/>
          <cell r="X3898"/>
          <cell r="Y3898"/>
          <cell r="Z3898"/>
          <cell r="AA3898"/>
          <cell r="AB3898"/>
          <cell r="AC3898"/>
          <cell r="AD3898"/>
        </row>
        <row r="3899">
          <cell r="P3899">
            <v>999999999</v>
          </cell>
          <cell r="Q3899"/>
          <cell r="R3899"/>
          <cell r="S3899"/>
          <cell r="T3899"/>
          <cell r="U3899"/>
          <cell r="V3899"/>
          <cell r="W3899"/>
          <cell r="X3899"/>
          <cell r="Y3899"/>
          <cell r="Z3899"/>
          <cell r="AA3899"/>
          <cell r="AB3899"/>
          <cell r="AC3899"/>
          <cell r="AD3899"/>
        </row>
        <row r="3900">
          <cell r="P3900">
            <v>999999999</v>
          </cell>
          <cell r="Q3900"/>
          <cell r="R3900"/>
          <cell r="S3900"/>
          <cell r="T3900"/>
          <cell r="U3900"/>
          <cell r="V3900"/>
          <cell r="W3900"/>
          <cell r="X3900"/>
          <cell r="Y3900"/>
          <cell r="Z3900"/>
          <cell r="AA3900"/>
          <cell r="AB3900"/>
          <cell r="AC3900"/>
          <cell r="AD3900"/>
        </row>
        <row r="3901">
          <cell r="P3901">
            <v>999999999</v>
          </cell>
          <cell r="Q3901"/>
          <cell r="R3901"/>
          <cell r="S3901"/>
          <cell r="T3901"/>
          <cell r="U3901"/>
          <cell r="V3901"/>
          <cell r="W3901"/>
          <cell r="X3901"/>
          <cell r="Y3901"/>
          <cell r="Z3901"/>
          <cell r="AA3901"/>
          <cell r="AB3901"/>
          <cell r="AC3901"/>
          <cell r="AD3901"/>
        </row>
        <row r="3902">
          <cell r="P3902">
            <v>999999999</v>
          </cell>
          <cell r="Q3902"/>
          <cell r="R3902"/>
          <cell r="S3902"/>
          <cell r="T3902"/>
          <cell r="U3902"/>
          <cell r="V3902"/>
          <cell r="W3902"/>
          <cell r="X3902"/>
          <cell r="Y3902"/>
          <cell r="Z3902"/>
          <cell r="AA3902"/>
          <cell r="AB3902"/>
          <cell r="AC3902"/>
          <cell r="AD3902"/>
        </row>
        <row r="3903">
          <cell r="P3903">
            <v>999999999</v>
          </cell>
          <cell r="Q3903"/>
          <cell r="R3903"/>
          <cell r="S3903"/>
          <cell r="T3903"/>
          <cell r="U3903"/>
          <cell r="V3903"/>
          <cell r="W3903"/>
          <cell r="X3903"/>
          <cell r="Y3903"/>
          <cell r="Z3903"/>
          <cell r="AA3903"/>
          <cell r="AB3903"/>
          <cell r="AC3903"/>
          <cell r="AD3903"/>
        </row>
        <row r="3904">
          <cell r="P3904">
            <v>999999999</v>
          </cell>
          <cell r="Q3904"/>
          <cell r="R3904"/>
          <cell r="S3904"/>
          <cell r="T3904"/>
          <cell r="U3904"/>
          <cell r="V3904"/>
          <cell r="W3904"/>
          <cell r="X3904"/>
          <cell r="Y3904"/>
          <cell r="Z3904"/>
          <cell r="AA3904"/>
          <cell r="AB3904"/>
          <cell r="AC3904"/>
          <cell r="AD3904"/>
        </row>
        <row r="3905">
          <cell r="P3905">
            <v>999999999</v>
          </cell>
          <cell r="Q3905"/>
          <cell r="R3905"/>
          <cell r="S3905"/>
          <cell r="T3905"/>
          <cell r="U3905"/>
          <cell r="V3905"/>
          <cell r="W3905"/>
          <cell r="X3905"/>
          <cell r="Y3905"/>
          <cell r="Z3905"/>
          <cell r="AA3905"/>
          <cell r="AB3905"/>
          <cell r="AC3905"/>
          <cell r="AD3905"/>
        </row>
        <row r="3906">
          <cell r="P3906">
            <v>999999999</v>
          </cell>
          <cell r="Q3906"/>
          <cell r="R3906"/>
          <cell r="S3906"/>
          <cell r="T3906"/>
          <cell r="U3906"/>
          <cell r="V3906"/>
          <cell r="W3906"/>
          <cell r="X3906"/>
          <cell r="Y3906"/>
          <cell r="Z3906"/>
          <cell r="AA3906"/>
          <cell r="AB3906"/>
          <cell r="AC3906"/>
          <cell r="AD3906"/>
        </row>
        <row r="3907">
          <cell r="P3907">
            <v>999999999</v>
          </cell>
          <cell r="Q3907"/>
          <cell r="R3907"/>
          <cell r="S3907"/>
          <cell r="T3907"/>
          <cell r="U3907"/>
          <cell r="V3907"/>
          <cell r="W3907"/>
          <cell r="X3907"/>
          <cell r="Y3907"/>
          <cell r="Z3907"/>
          <cell r="AA3907"/>
          <cell r="AB3907"/>
          <cell r="AC3907"/>
          <cell r="AD3907"/>
        </row>
        <row r="3908">
          <cell r="P3908">
            <v>999999999</v>
          </cell>
          <cell r="Q3908"/>
          <cell r="R3908"/>
          <cell r="S3908"/>
          <cell r="T3908"/>
          <cell r="U3908"/>
          <cell r="V3908"/>
          <cell r="W3908"/>
          <cell r="X3908"/>
          <cell r="Y3908"/>
          <cell r="Z3908"/>
          <cell r="AA3908"/>
          <cell r="AB3908"/>
          <cell r="AC3908"/>
          <cell r="AD3908"/>
        </row>
        <row r="3909">
          <cell r="P3909">
            <v>999999999</v>
          </cell>
          <cell r="Q3909"/>
          <cell r="R3909"/>
          <cell r="S3909"/>
          <cell r="T3909"/>
          <cell r="U3909"/>
          <cell r="V3909"/>
          <cell r="W3909"/>
          <cell r="X3909"/>
          <cell r="Y3909"/>
          <cell r="Z3909"/>
          <cell r="AA3909"/>
          <cell r="AB3909"/>
          <cell r="AC3909"/>
          <cell r="AD3909"/>
        </row>
        <row r="3910">
          <cell r="P3910">
            <v>999999999</v>
          </cell>
          <cell r="Q3910"/>
          <cell r="R3910"/>
          <cell r="S3910"/>
          <cell r="T3910"/>
          <cell r="U3910"/>
          <cell r="V3910"/>
          <cell r="W3910"/>
          <cell r="X3910"/>
          <cell r="Y3910"/>
          <cell r="Z3910"/>
          <cell r="AA3910"/>
          <cell r="AB3910"/>
          <cell r="AC3910"/>
          <cell r="AD3910"/>
        </row>
        <row r="3911">
          <cell r="P3911">
            <v>999999999</v>
          </cell>
          <cell r="Q3911"/>
          <cell r="R3911"/>
          <cell r="S3911"/>
          <cell r="T3911"/>
          <cell r="U3911"/>
          <cell r="V3911"/>
          <cell r="W3911"/>
          <cell r="X3911"/>
          <cell r="Y3911"/>
          <cell r="Z3911"/>
          <cell r="AA3911"/>
          <cell r="AB3911"/>
          <cell r="AC3911"/>
          <cell r="AD3911"/>
        </row>
        <row r="3912">
          <cell r="P3912">
            <v>999999999</v>
          </cell>
          <cell r="Q3912"/>
          <cell r="R3912"/>
          <cell r="S3912"/>
          <cell r="T3912"/>
          <cell r="U3912"/>
          <cell r="V3912"/>
          <cell r="W3912"/>
          <cell r="X3912"/>
          <cell r="Y3912"/>
          <cell r="Z3912"/>
          <cell r="AA3912"/>
          <cell r="AB3912"/>
          <cell r="AC3912"/>
          <cell r="AD3912"/>
        </row>
        <row r="3913">
          <cell r="P3913">
            <v>999999999</v>
          </cell>
          <cell r="Q3913"/>
          <cell r="R3913"/>
          <cell r="S3913"/>
          <cell r="T3913"/>
          <cell r="U3913"/>
          <cell r="V3913"/>
          <cell r="W3913"/>
          <cell r="X3913"/>
          <cell r="Y3913"/>
          <cell r="Z3913"/>
          <cell r="AA3913"/>
          <cell r="AB3913"/>
          <cell r="AC3913"/>
          <cell r="AD3913"/>
        </row>
        <row r="3914">
          <cell r="P3914">
            <v>999999999</v>
          </cell>
          <cell r="Q3914"/>
          <cell r="R3914"/>
          <cell r="S3914"/>
          <cell r="T3914"/>
          <cell r="U3914"/>
          <cell r="V3914"/>
          <cell r="W3914"/>
          <cell r="X3914"/>
          <cell r="Y3914"/>
          <cell r="Z3914"/>
          <cell r="AA3914"/>
          <cell r="AB3914"/>
          <cell r="AC3914"/>
          <cell r="AD3914"/>
        </row>
        <row r="3915">
          <cell r="P3915">
            <v>999999999</v>
          </cell>
          <cell r="Q3915"/>
          <cell r="R3915"/>
          <cell r="S3915"/>
          <cell r="T3915"/>
          <cell r="U3915"/>
          <cell r="V3915"/>
          <cell r="W3915"/>
          <cell r="X3915"/>
          <cell r="Y3915"/>
          <cell r="Z3915"/>
          <cell r="AA3915"/>
          <cell r="AB3915"/>
          <cell r="AC3915"/>
          <cell r="AD3915"/>
        </row>
        <row r="3916">
          <cell r="P3916">
            <v>999999999</v>
          </cell>
          <cell r="Q3916"/>
          <cell r="R3916"/>
          <cell r="S3916"/>
          <cell r="T3916"/>
          <cell r="U3916"/>
          <cell r="V3916"/>
          <cell r="W3916"/>
          <cell r="X3916"/>
          <cell r="Y3916"/>
          <cell r="Z3916"/>
          <cell r="AA3916"/>
          <cell r="AB3916"/>
          <cell r="AC3916"/>
          <cell r="AD3916"/>
        </row>
        <row r="3917">
          <cell r="P3917">
            <v>999999999</v>
          </cell>
          <cell r="Q3917"/>
          <cell r="R3917"/>
          <cell r="S3917"/>
          <cell r="T3917"/>
          <cell r="U3917"/>
          <cell r="V3917"/>
          <cell r="W3917"/>
          <cell r="X3917"/>
          <cell r="Y3917"/>
          <cell r="Z3917"/>
          <cell r="AA3917"/>
          <cell r="AB3917"/>
          <cell r="AC3917"/>
          <cell r="AD3917"/>
        </row>
        <row r="3918">
          <cell r="P3918">
            <v>999999999</v>
          </cell>
          <cell r="Q3918"/>
          <cell r="R3918"/>
          <cell r="S3918"/>
          <cell r="T3918"/>
          <cell r="U3918"/>
          <cell r="V3918"/>
          <cell r="W3918"/>
          <cell r="X3918"/>
          <cell r="Y3918"/>
          <cell r="Z3918"/>
          <cell r="AA3918"/>
          <cell r="AB3918"/>
          <cell r="AC3918"/>
          <cell r="AD3918"/>
        </row>
        <row r="3919">
          <cell r="P3919">
            <v>999999999</v>
          </cell>
          <cell r="Q3919"/>
          <cell r="R3919"/>
          <cell r="S3919"/>
          <cell r="T3919"/>
          <cell r="U3919"/>
          <cell r="V3919"/>
          <cell r="W3919"/>
          <cell r="X3919"/>
          <cell r="Y3919"/>
          <cell r="Z3919"/>
          <cell r="AA3919"/>
          <cell r="AB3919"/>
          <cell r="AC3919"/>
          <cell r="AD3919"/>
        </row>
        <row r="3920">
          <cell r="P3920">
            <v>999999999</v>
          </cell>
          <cell r="Q3920"/>
          <cell r="R3920"/>
          <cell r="S3920"/>
          <cell r="T3920"/>
          <cell r="U3920"/>
          <cell r="V3920"/>
          <cell r="W3920"/>
          <cell r="X3920"/>
          <cell r="Y3920"/>
          <cell r="Z3920"/>
          <cell r="AA3920"/>
          <cell r="AB3920"/>
          <cell r="AC3920"/>
          <cell r="AD3920"/>
        </row>
        <row r="3921">
          <cell r="P3921">
            <v>999999999</v>
          </cell>
          <cell r="Q3921"/>
          <cell r="R3921"/>
          <cell r="S3921"/>
          <cell r="T3921"/>
          <cell r="U3921"/>
          <cell r="V3921"/>
          <cell r="W3921"/>
          <cell r="X3921"/>
          <cell r="Y3921"/>
          <cell r="Z3921"/>
          <cell r="AA3921"/>
          <cell r="AB3921"/>
          <cell r="AC3921"/>
          <cell r="AD3921"/>
        </row>
        <row r="3922">
          <cell r="P3922">
            <v>999999999</v>
          </cell>
          <cell r="Q3922"/>
          <cell r="R3922"/>
          <cell r="S3922"/>
          <cell r="T3922"/>
          <cell r="U3922"/>
          <cell r="V3922"/>
          <cell r="W3922"/>
          <cell r="X3922"/>
          <cell r="Y3922"/>
          <cell r="Z3922"/>
          <cell r="AA3922"/>
          <cell r="AB3922"/>
          <cell r="AC3922"/>
          <cell r="AD3922"/>
        </row>
        <row r="3923">
          <cell r="P3923">
            <v>999999999</v>
          </cell>
          <cell r="Q3923"/>
          <cell r="R3923"/>
          <cell r="S3923"/>
          <cell r="T3923"/>
          <cell r="U3923"/>
          <cell r="V3923"/>
          <cell r="W3923"/>
          <cell r="X3923"/>
          <cell r="Y3923"/>
          <cell r="Z3923"/>
          <cell r="AA3923"/>
          <cell r="AB3923"/>
          <cell r="AC3923"/>
          <cell r="AD3923"/>
        </row>
        <row r="3924">
          <cell r="P3924">
            <v>999999999</v>
          </cell>
          <cell r="Q3924"/>
          <cell r="R3924"/>
          <cell r="S3924"/>
          <cell r="T3924"/>
          <cell r="U3924"/>
          <cell r="V3924"/>
          <cell r="W3924"/>
          <cell r="X3924"/>
          <cell r="Y3924"/>
          <cell r="Z3924"/>
          <cell r="AA3924"/>
          <cell r="AB3924"/>
          <cell r="AC3924"/>
          <cell r="AD3924"/>
        </row>
        <row r="3925">
          <cell r="P3925">
            <v>999999999</v>
          </cell>
          <cell r="Q3925"/>
          <cell r="R3925"/>
          <cell r="S3925"/>
          <cell r="T3925"/>
          <cell r="U3925"/>
          <cell r="V3925"/>
          <cell r="W3925"/>
          <cell r="X3925"/>
          <cell r="Y3925"/>
          <cell r="Z3925"/>
          <cell r="AA3925"/>
          <cell r="AB3925"/>
          <cell r="AC3925"/>
          <cell r="AD3925"/>
        </row>
        <row r="3926">
          <cell r="P3926">
            <v>999999999</v>
          </cell>
          <cell r="Q3926"/>
          <cell r="R3926"/>
          <cell r="S3926"/>
          <cell r="T3926"/>
          <cell r="U3926"/>
          <cell r="V3926"/>
          <cell r="W3926"/>
          <cell r="X3926"/>
          <cell r="Y3926"/>
          <cell r="Z3926"/>
          <cell r="AA3926"/>
          <cell r="AB3926"/>
          <cell r="AC3926"/>
          <cell r="AD3926"/>
        </row>
        <row r="3927">
          <cell r="P3927">
            <v>999999999</v>
          </cell>
          <cell r="Q3927"/>
          <cell r="R3927"/>
          <cell r="S3927"/>
          <cell r="T3927"/>
          <cell r="U3927"/>
          <cell r="V3927"/>
          <cell r="W3927"/>
          <cell r="X3927"/>
          <cell r="Y3927"/>
          <cell r="Z3927"/>
          <cell r="AA3927"/>
          <cell r="AB3927"/>
          <cell r="AC3927"/>
          <cell r="AD3927"/>
        </row>
        <row r="3928">
          <cell r="P3928">
            <v>999999999</v>
          </cell>
          <cell r="Q3928"/>
          <cell r="R3928"/>
          <cell r="S3928"/>
          <cell r="T3928"/>
          <cell r="U3928"/>
          <cell r="V3928"/>
          <cell r="W3928"/>
          <cell r="X3928"/>
          <cell r="Y3928"/>
          <cell r="Z3928"/>
          <cell r="AA3928"/>
          <cell r="AB3928"/>
          <cell r="AC3928"/>
          <cell r="AD3928"/>
        </row>
        <row r="3929">
          <cell r="P3929">
            <v>999999999</v>
          </cell>
          <cell r="Q3929"/>
          <cell r="R3929"/>
          <cell r="S3929"/>
          <cell r="T3929"/>
          <cell r="U3929"/>
          <cell r="V3929"/>
          <cell r="W3929"/>
          <cell r="X3929"/>
          <cell r="Y3929"/>
          <cell r="Z3929"/>
          <cell r="AA3929"/>
          <cell r="AB3929"/>
          <cell r="AC3929"/>
          <cell r="AD3929"/>
        </row>
        <row r="3930">
          <cell r="P3930">
            <v>999999999</v>
          </cell>
          <cell r="Q3930"/>
          <cell r="R3930"/>
          <cell r="S3930"/>
          <cell r="T3930"/>
          <cell r="U3930"/>
          <cell r="V3930"/>
          <cell r="W3930"/>
          <cell r="X3930"/>
          <cell r="Y3930"/>
          <cell r="Z3930"/>
          <cell r="AA3930"/>
          <cell r="AB3930"/>
          <cell r="AC3930"/>
          <cell r="AD3930"/>
        </row>
        <row r="3931">
          <cell r="P3931">
            <v>999999999</v>
          </cell>
          <cell r="Q3931"/>
          <cell r="R3931"/>
          <cell r="S3931"/>
          <cell r="T3931"/>
          <cell r="U3931"/>
          <cell r="V3931"/>
          <cell r="W3931"/>
          <cell r="X3931"/>
          <cell r="Y3931"/>
          <cell r="Z3931"/>
          <cell r="AA3931"/>
          <cell r="AB3931"/>
          <cell r="AC3931"/>
          <cell r="AD3931"/>
        </row>
        <row r="3932">
          <cell r="P3932">
            <v>999999999</v>
          </cell>
          <cell r="Q3932"/>
          <cell r="R3932"/>
          <cell r="S3932"/>
          <cell r="T3932"/>
          <cell r="U3932"/>
          <cell r="V3932"/>
          <cell r="W3932"/>
          <cell r="X3932"/>
          <cell r="Y3932"/>
          <cell r="Z3932"/>
          <cell r="AA3932"/>
          <cell r="AB3932"/>
          <cell r="AC3932"/>
          <cell r="AD3932"/>
        </row>
        <row r="3933">
          <cell r="P3933">
            <v>999999999</v>
          </cell>
          <cell r="Q3933"/>
          <cell r="R3933"/>
          <cell r="S3933"/>
          <cell r="T3933"/>
          <cell r="U3933"/>
          <cell r="V3933"/>
          <cell r="W3933"/>
          <cell r="X3933"/>
          <cell r="Y3933"/>
          <cell r="Z3933"/>
          <cell r="AA3933"/>
          <cell r="AB3933"/>
          <cell r="AC3933"/>
          <cell r="AD3933"/>
        </row>
        <row r="3934">
          <cell r="P3934">
            <v>999999999</v>
          </cell>
          <cell r="Q3934"/>
          <cell r="R3934"/>
          <cell r="S3934"/>
          <cell r="T3934"/>
          <cell r="U3934"/>
          <cell r="V3934"/>
          <cell r="W3934"/>
          <cell r="X3934"/>
          <cell r="Y3934"/>
          <cell r="Z3934"/>
          <cell r="AA3934"/>
          <cell r="AB3934"/>
          <cell r="AC3934"/>
          <cell r="AD3934"/>
        </row>
        <row r="3935">
          <cell r="P3935">
            <v>999999999</v>
          </cell>
          <cell r="Q3935"/>
          <cell r="R3935"/>
          <cell r="S3935"/>
          <cell r="T3935"/>
          <cell r="U3935"/>
          <cell r="V3935"/>
          <cell r="W3935"/>
          <cell r="X3935"/>
          <cell r="Y3935"/>
          <cell r="Z3935"/>
          <cell r="AA3935"/>
          <cell r="AB3935"/>
          <cell r="AC3935"/>
          <cell r="AD3935"/>
        </row>
        <row r="3936">
          <cell r="P3936">
            <v>999999999</v>
          </cell>
          <cell r="Q3936"/>
          <cell r="R3936"/>
          <cell r="S3936"/>
          <cell r="T3936"/>
          <cell r="U3936"/>
          <cell r="V3936"/>
          <cell r="W3936"/>
          <cell r="X3936"/>
          <cell r="Y3936"/>
          <cell r="Z3936"/>
          <cell r="AA3936"/>
          <cell r="AB3936"/>
          <cell r="AC3936"/>
          <cell r="AD3936"/>
        </row>
        <row r="3937">
          <cell r="P3937">
            <v>999999999</v>
          </cell>
          <cell r="Q3937"/>
          <cell r="R3937"/>
          <cell r="S3937"/>
          <cell r="T3937"/>
          <cell r="U3937"/>
          <cell r="V3937"/>
          <cell r="W3937"/>
          <cell r="X3937"/>
          <cell r="Y3937"/>
          <cell r="Z3937"/>
          <cell r="AA3937"/>
          <cell r="AB3937"/>
          <cell r="AC3937"/>
          <cell r="AD3937"/>
        </row>
        <row r="3938">
          <cell r="P3938">
            <v>999999999</v>
          </cell>
          <cell r="Q3938"/>
          <cell r="R3938"/>
          <cell r="S3938"/>
          <cell r="T3938"/>
          <cell r="U3938"/>
          <cell r="V3938"/>
          <cell r="W3938"/>
          <cell r="X3938"/>
          <cell r="Y3938"/>
          <cell r="Z3938"/>
          <cell r="AA3938"/>
          <cell r="AB3938"/>
          <cell r="AC3938"/>
          <cell r="AD3938"/>
        </row>
        <row r="3939">
          <cell r="P3939">
            <v>999999999</v>
          </cell>
          <cell r="Q3939"/>
          <cell r="R3939"/>
          <cell r="S3939"/>
          <cell r="T3939"/>
          <cell r="U3939"/>
          <cell r="V3939"/>
          <cell r="W3939"/>
          <cell r="X3939"/>
          <cell r="Y3939"/>
          <cell r="Z3939"/>
          <cell r="AA3939"/>
          <cell r="AB3939"/>
          <cell r="AC3939"/>
          <cell r="AD3939"/>
        </row>
        <row r="3940">
          <cell r="P3940">
            <v>999999999</v>
          </cell>
          <cell r="Q3940"/>
          <cell r="R3940"/>
          <cell r="S3940"/>
          <cell r="T3940"/>
          <cell r="U3940"/>
          <cell r="V3940"/>
          <cell r="W3940"/>
          <cell r="X3940"/>
          <cell r="Y3940"/>
          <cell r="Z3940"/>
          <cell r="AA3940"/>
          <cell r="AB3940"/>
          <cell r="AC3940"/>
          <cell r="AD3940"/>
        </row>
        <row r="3941">
          <cell r="P3941">
            <v>999999999</v>
          </cell>
          <cell r="Q3941"/>
          <cell r="R3941"/>
          <cell r="S3941"/>
          <cell r="T3941"/>
          <cell r="U3941"/>
          <cell r="V3941"/>
          <cell r="W3941"/>
          <cell r="X3941"/>
          <cell r="Y3941"/>
          <cell r="Z3941"/>
          <cell r="AA3941"/>
          <cell r="AB3941"/>
          <cell r="AC3941"/>
          <cell r="AD3941"/>
        </row>
        <row r="3942">
          <cell r="P3942">
            <v>999999999</v>
          </cell>
          <cell r="Q3942"/>
          <cell r="R3942"/>
          <cell r="S3942"/>
          <cell r="T3942"/>
          <cell r="U3942"/>
          <cell r="V3942"/>
          <cell r="W3942"/>
          <cell r="X3942"/>
          <cell r="Y3942"/>
          <cell r="Z3942"/>
          <cell r="AA3942"/>
          <cell r="AB3942"/>
          <cell r="AC3942"/>
          <cell r="AD3942"/>
        </row>
        <row r="3943">
          <cell r="P3943">
            <v>999999999</v>
          </cell>
          <cell r="Q3943"/>
          <cell r="R3943"/>
          <cell r="S3943"/>
          <cell r="T3943"/>
          <cell r="U3943"/>
          <cell r="V3943"/>
          <cell r="W3943"/>
          <cell r="X3943"/>
          <cell r="Y3943"/>
          <cell r="Z3943"/>
          <cell r="AA3943"/>
          <cell r="AB3943"/>
          <cell r="AC3943"/>
          <cell r="AD3943"/>
        </row>
        <row r="3944">
          <cell r="P3944">
            <v>999999999</v>
          </cell>
          <cell r="Q3944"/>
          <cell r="R3944"/>
          <cell r="S3944"/>
          <cell r="T3944"/>
          <cell r="U3944"/>
          <cell r="V3944"/>
          <cell r="W3944"/>
          <cell r="X3944"/>
          <cell r="Y3944"/>
          <cell r="Z3944"/>
          <cell r="AA3944"/>
          <cell r="AB3944"/>
          <cell r="AC3944"/>
          <cell r="AD3944"/>
        </row>
        <row r="3945">
          <cell r="P3945">
            <v>999999999</v>
          </cell>
          <cell r="Q3945"/>
          <cell r="R3945"/>
          <cell r="S3945"/>
          <cell r="T3945"/>
          <cell r="U3945"/>
          <cell r="V3945"/>
          <cell r="W3945"/>
          <cell r="X3945"/>
          <cell r="Y3945"/>
          <cell r="Z3945"/>
          <cell r="AA3945"/>
          <cell r="AB3945"/>
          <cell r="AC3945"/>
          <cell r="AD3945"/>
        </row>
        <row r="3946">
          <cell r="P3946">
            <v>999999999</v>
          </cell>
          <cell r="Q3946"/>
          <cell r="R3946"/>
          <cell r="S3946"/>
          <cell r="T3946"/>
          <cell r="U3946"/>
          <cell r="V3946"/>
          <cell r="W3946"/>
          <cell r="X3946"/>
          <cell r="Y3946"/>
          <cell r="Z3946"/>
          <cell r="AA3946"/>
          <cell r="AB3946"/>
          <cell r="AC3946"/>
          <cell r="AD3946"/>
        </row>
        <row r="3947">
          <cell r="P3947">
            <v>999999999</v>
          </cell>
          <cell r="Q3947"/>
          <cell r="R3947"/>
          <cell r="S3947"/>
          <cell r="T3947"/>
          <cell r="U3947"/>
          <cell r="V3947"/>
          <cell r="W3947"/>
          <cell r="X3947"/>
          <cell r="Y3947"/>
          <cell r="Z3947"/>
          <cell r="AA3947"/>
          <cell r="AB3947"/>
          <cell r="AC3947"/>
          <cell r="AD3947"/>
        </row>
        <row r="3948">
          <cell r="P3948">
            <v>999999999</v>
          </cell>
          <cell r="Q3948"/>
          <cell r="R3948"/>
          <cell r="S3948"/>
          <cell r="T3948"/>
          <cell r="U3948"/>
          <cell r="V3948"/>
          <cell r="W3948"/>
          <cell r="X3948"/>
          <cell r="Y3948"/>
          <cell r="Z3948"/>
          <cell r="AA3948"/>
          <cell r="AB3948"/>
          <cell r="AC3948"/>
          <cell r="AD3948"/>
        </row>
        <row r="3949">
          <cell r="P3949">
            <v>999999999</v>
          </cell>
          <cell r="Q3949"/>
          <cell r="R3949"/>
          <cell r="S3949"/>
          <cell r="T3949"/>
          <cell r="U3949"/>
          <cell r="V3949"/>
          <cell r="W3949"/>
          <cell r="X3949"/>
          <cell r="Y3949"/>
          <cell r="Z3949"/>
          <cell r="AA3949"/>
          <cell r="AB3949"/>
          <cell r="AC3949"/>
          <cell r="AD3949"/>
        </row>
        <row r="3950">
          <cell r="P3950">
            <v>999999999</v>
          </cell>
          <cell r="Q3950"/>
          <cell r="R3950"/>
          <cell r="S3950"/>
          <cell r="T3950"/>
          <cell r="U3950"/>
          <cell r="V3950"/>
          <cell r="W3950"/>
          <cell r="X3950"/>
          <cell r="Y3950"/>
          <cell r="Z3950"/>
          <cell r="AA3950"/>
          <cell r="AB3950"/>
          <cell r="AC3950"/>
          <cell r="AD3950"/>
        </row>
        <row r="3951">
          <cell r="P3951">
            <v>999999999</v>
          </cell>
          <cell r="Q3951"/>
          <cell r="R3951"/>
          <cell r="S3951"/>
          <cell r="T3951"/>
          <cell r="U3951"/>
          <cell r="V3951"/>
          <cell r="W3951"/>
          <cell r="X3951"/>
          <cell r="Y3951"/>
          <cell r="Z3951"/>
          <cell r="AA3951"/>
          <cell r="AB3951"/>
          <cell r="AC3951"/>
          <cell r="AD3951"/>
        </row>
        <row r="3952">
          <cell r="P3952">
            <v>999999999</v>
          </cell>
          <cell r="Q3952"/>
          <cell r="R3952"/>
          <cell r="S3952"/>
          <cell r="T3952"/>
          <cell r="U3952"/>
          <cell r="V3952"/>
          <cell r="W3952"/>
          <cell r="X3952"/>
          <cell r="Y3952"/>
          <cell r="Z3952"/>
          <cell r="AA3952"/>
          <cell r="AB3952"/>
          <cell r="AC3952"/>
          <cell r="AD3952"/>
        </row>
        <row r="3953">
          <cell r="P3953">
            <v>999999999</v>
          </cell>
          <cell r="Q3953"/>
          <cell r="R3953"/>
          <cell r="S3953"/>
          <cell r="T3953"/>
          <cell r="U3953"/>
          <cell r="V3953"/>
          <cell r="W3953"/>
          <cell r="X3953"/>
          <cell r="Y3953"/>
          <cell r="Z3953"/>
          <cell r="AA3953"/>
          <cell r="AB3953"/>
          <cell r="AC3953"/>
          <cell r="AD3953"/>
        </row>
        <row r="3954">
          <cell r="P3954">
            <v>999999999</v>
          </cell>
          <cell r="Q3954"/>
          <cell r="R3954"/>
          <cell r="S3954"/>
          <cell r="T3954"/>
          <cell r="U3954"/>
          <cell r="V3954"/>
          <cell r="W3954"/>
          <cell r="X3954"/>
          <cell r="Y3954"/>
          <cell r="Z3954"/>
          <cell r="AA3954"/>
          <cell r="AB3954"/>
          <cell r="AC3954"/>
          <cell r="AD3954"/>
        </row>
        <row r="3955">
          <cell r="P3955">
            <v>999999999</v>
          </cell>
          <cell r="Q3955"/>
          <cell r="R3955"/>
          <cell r="S3955"/>
          <cell r="T3955"/>
          <cell r="U3955"/>
          <cell r="V3955"/>
          <cell r="W3955"/>
          <cell r="X3955"/>
          <cell r="Y3955"/>
          <cell r="Z3955"/>
          <cell r="AA3955"/>
          <cell r="AB3955"/>
          <cell r="AC3955"/>
          <cell r="AD3955"/>
        </row>
        <row r="3956">
          <cell r="P3956">
            <v>999999999</v>
          </cell>
          <cell r="Q3956"/>
          <cell r="R3956"/>
          <cell r="S3956"/>
          <cell r="T3956"/>
          <cell r="U3956"/>
          <cell r="V3956"/>
          <cell r="W3956"/>
          <cell r="X3956"/>
          <cell r="Y3956"/>
          <cell r="Z3956"/>
          <cell r="AA3956"/>
          <cell r="AB3956"/>
          <cell r="AC3956"/>
          <cell r="AD3956"/>
        </row>
        <row r="3957">
          <cell r="P3957">
            <v>999999999</v>
          </cell>
          <cell r="Q3957"/>
          <cell r="R3957"/>
          <cell r="S3957"/>
          <cell r="T3957"/>
          <cell r="U3957"/>
          <cell r="V3957"/>
          <cell r="W3957"/>
          <cell r="X3957"/>
          <cell r="Y3957"/>
          <cell r="Z3957"/>
          <cell r="AA3957"/>
          <cell r="AB3957"/>
          <cell r="AC3957"/>
          <cell r="AD3957"/>
        </row>
        <row r="3958">
          <cell r="P3958">
            <v>999999999</v>
          </cell>
          <cell r="Q3958"/>
          <cell r="R3958"/>
          <cell r="S3958"/>
          <cell r="T3958"/>
          <cell r="U3958"/>
          <cell r="V3958"/>
          <cell r="W3958"/>
          <cell r="X3958"/>
          <cell r="Y3958"/>
          <cell r="Z3958"/>
          <cell r="AA3958"/>
          <cell r="AB3958"/>
          <cell r="AC3958"/>
          <cell r="AD3958"/>
        </row>
        <row r="3959">
          <cell r="P3959">
            <v>999999999</v>
          </cell>
          <cell r="Q3959"/>
          <cell r="R3959"/>
          <cell r="S3959"/>
          <cell r="T3959"/>
          <cell r="U3959"/>
          <cell r="V3959"/>
          <cell r="W3959"/>
          <cell r="X3959"/>
          <cell r="Y3959"/>
          <cell r="Z3959"/>
          <cell r="AA3959"/>
          <cell r="AB3959"/>
          <cell r="AC3959"/>
          <cell r="AD3959"/>
        </row>
        <row r="3960">
          <cell r="P3960">
            <v>999999999</v>
          </cell>
          <cell r="Q3960"/>
          <cell r="R3960"/>
          <cell r="S3960"/>
          <cell r="T3960"/>
          <cell r="U3960"/>
          <cell r="V3960"/>
          <cell r="W3960"/>
          <cell r="X3960"/>
          <cell r="Y3960"/>
          <cell r="Z3960"/>
          <cell r="AA3960"/>
          <cell r="AB3960"/>
          <cell r="AC3960"/>
          <cell r="AD3960"/>
        </row>
        <row r="3961">
          <cell r="P3961">
            <v>999999999</v>
          </cell>
          <cell r="Q3961"/>
          <cell r="R3961"/>
          <cell r="S3961"/>
          <cell r="T3961"/>
          <cell r="U3961"/>
          <cell r="V3961"/>
          <cell r="W3961"/>
          <cell r="X3961"/>
          <cell r="Y3961"/>
          <cell r="Z3961"/>
          <cell r="AA3961"/>
          <cell r="AB3961"/>
          <cell r="AC3961"/>
          <cell r="AD3961"/>
        </row>
        <row r="3962">
          <cell r="P3962">
            <v>999999999</v>
          </cell>
          <cell r="Q3962"/>
          <cell r="R3962"/>
          <cell r="S3962"/>
          <cell r="T3962"/>
          <cell r="U3962"/>
          <cell r="V3962"/>
          <cell r="W3962"/>
          <cell r="X3962"/>
          <cell r="Y3962"/>
          <cell r="Z3962"/>
          <cell r="AA3962"/>
          <cell r="AB3962"/>
          <cell r="AC3962"/>
          <cell r="AD3962"/>
        </row>
        <row r="3963">
          <cell r="P3963">
            <v>999999999</v>
          </cell>
          <cell r="Q3963"/>
          <cell r="R3963"/>
          <cell r="S3963"/>
          <cell r="T3963"/>
          <cell r="U3963"/>
          <cell r="V3963"/>
          <cell r="W3963"/>
          <cell r="X3963"/>
          <cell r="Y3963"/>
          <cell r="Z3963"/>
          <cell r="AA3963"/>
          <cell r="AB3963"/>
          <cell r="AC3963"/>
          <cell r="AD3963"/>
        </row>
        <row r="3964">
          <cell r="P3964">
            <v>999999999</v>
          </cell>
          <cell r="Q3964"/>
          <cell r="R3964"/>
          <cell r="S3964"/>
          <cell r="T3964"/>
          <cell r="U3964"/>
          <cell r="V3964"/>
          <cell r="W3964"/>
          <cell r="X3964"/>
          <cell r="Y3964"/>
          <cell r="Z3964"/>
          <cell r="AA3964"/>
          <cell r="AB3964"/>
          <cell r="AC3964"/>
          <cell r="AD3964"/>
        </row>
        <row r="3965">
          <cell r="P3965">
            <v>999999999</v>
          </cell>
          <cell r="Q3965"/>
          <cell r="R3965"/>
          <cell r="S3965"/>
          <cell r="T3965"/>
          <cell r="U3965"/>
          <cell r="V3965"/>
          <cell r="W3965"/>
          <cell r="X3965"/>
          <cell r="Y3965"/>
          <cell r="Z3965"/>
          <cell r="AA3965"/>
          <cell r="AB3965"/>
          <cell r="AC3965"/>
          <cell r="AD3965"/>
        </row>
        <row r="3966">
          <cell r="P3966">
            <v>999999999</v>
          </cell>
          <cell r="Q3966"/>
          <cell r="R3966"/>
          <cell r="S3966"/>
          <cell r="T3966"/>
          <cell r="U3966"/>
          <cell r="V3966"/>
          <cell r="W3966"/>
          <cell r="X3966"/>
          <cell r="Y3966"/>
          <cell r="Z3966"/>
          <cell r="AA3966"/>
          <cell r="AB3966"/>
          <cell r="AC3966"/>
          <cell r="AD3966"/>
        </row>
        <row r="3967">
          <cell r="P3967">
            <v>999999999</v>
          </cell>
          <cell r="Q3967"/>
          <cell r="R3967"/>
          <cell r="S3967"/>
          <cell r="T3967"/>
          <cell r="U3967"/>
          <cell r="V3967"/>
          <cell r="W3967"/>
          <cell r="X3967"/>
          <cell r="Y3967"/>
          <cell r="Z3967"/>
          <cell r="AA3967"/>
          <cell r="AB3967"/>
          <cell r="AC3967"/>
          <cell r="AD3967"/>
        </row>
        <row r="3968">
          <cell r="P3968">
            <v>999999999</v>
          </cell>
          <cell r="Q3968"/>
          <cell r="R3968"/>
          <cell r="S3968"/>
          <cell r="T3968"/>
          <cell r="U3968"/>
          <cell r="V3968"/>
          <cell r="W3968"/>
          <cell r="X3968"/>
          <cell r="Y3968"/>
          <cell r="Z3968"/>
          <cell r="AA3968"/>
          <cell r="AB3968"/>
          <cell r="AC3968"/>
          <cell r="AD3968"/>
        </row>
        <row r="3969">
          <cell r="P3969">
            <v>999999999</v>
          </cell>
          <cell r="Q3969"/>
          <cell r="R3969"/>
          <cell r="S3969"/>
          <cell r="T3969"/>
          <cell r="U3969"/>
          <cell r="V3969"/>
          <cell r="W3969"/>
          <cell r="X3969"/>
          <cell r="Y3969"/>
          <cell r="Z3969"/>
          <cell r="AA3969"/>
          <cell r="AB3969"/>
          <cell r="AC3969"/>
          <cell r="AD3969"/>
        </row>
        <row r="3970">
          <cell r="P3970">
            <v>999999999</v>
          </cell>
          <cell r="Q3970"/>
          <cell r="R3970"/>
          <cell r="S3970"/>
          <cell r="T3970"/>
          <cell r="U3970"/>
          <cell r="V3970"/>
          <cell r="W3970"/>
          <cell r="X3970"/>
          <cell r="Y3970"/>
          <cell r="Z3970"/>
          <cell r="AA3970"/>
          <cell r="AB3970"/>
          <cell r="AC3970"/>
          <cell r="AD3970"/>
        </row>
        <row r="3971">
          <cell r="P3971">
            <v>999999999</v>
          </cell>
          <cell r="Q3971"/>
          <cell r="R3971"/>
          <cell r="S3971"/>
          <cell r="T3971"/>
          <cell r="U3971"/>
          <cell r="V3971"/>
          <cell r="W3971"/>
          <cell r="X3971"/>
          <cell r="Y3971"/>
          <cell r="Z3971"/>
          <cell r="AA3971"/>
          <cell r="AB3971"/>
          <cell r="AC3971"/>
          <cell r="AD3971"/>
        </row>
        <row r="3972">
          <cell r="P3972">
            <v>999999999</v>
          </cell>
          <cell r="Q3972"/>
          <cell r="R3972"/>
          <cell r="S3972"/>
          <cell r="T3972"/>
          <cell r="U3972"/>
          <cell r="V3972"/>
          <cell r="W3972"/>
          <cell r="X3972"/>
          <cell r="Y3972"/>
          <cell r="Z3972"/>
          <cell r="AA3972"/>
          <cell r="AB3972"/>
          <cell r="AC3972"/>
          <cell r="AD3972"/>
        </row>
        <row r="3973">
          <cell r="P3973">
            <v>999999999</v>
          </cell>
          <cell r="Q3973"/>
          <cell r="R3973"/>
          <cell r="S3973"/>
          <cell r="T3973"/>
          <cell r="U3973"/>
          <cell r="V3973"/>
          <cell r="W3973"/>
          <cell r="X3973"/>
          <cell r="Y3973"/>
          <cell r="Z3973"/>
          <cell r="AA3973"/>
          <cell r="AB3973"/>
          <cell r="AC3973"/>
          <cell r="AD3973"/>
        </row>
        <row r="3974">
          <cell r="P3974">
            <v>999999999</v>
          </cell>
          <cell r="Q3974"/>
          <cell r="R3974"/>
          <cell r="S3974"/>
          <cell r="T3974"/>
          <cell r="U3974"/>
          <cell r="V3974"/>
          <cell r="W3974"/>
          <cell r="X3974"/>
          <cell r="Y3974"/>
          <cell r="Z3974"/>
          <cell r="AA3974"/>
          <cell r="AB3974"/>
          <cell r="AC3974"/>
          <cell r="AD3974"/>
        </row>
        <row r="3975">
          <cell r="P3975">
            <v>999999999</v>
          </cell>
          <cell r="Q3975"/>
          <cell r="R3975"/>
          <cell r="S3975"/>
          <cell r="T3975"/>
          <cell r="U3975"/>
          <cell r="V3975"/>
          <cell r="W3975"/>
          <cell r="X3975"/>
          <cell r="Y3975"/>
          <cell r="Z3975"/>
          <cell r="AA3975"/>
          <cell r="AB3975"/>
          <cell r="AC3975"/>
          <cell r="AD3975"/>
        </row>
        <row r="3976">
          <cell r="P3976">
            <v>999999999</v>
          </cell>
          <cell r="Q3976"/>
          <cell r="R3976"/>
          <cell r="S3976"/>
          <cell r="T3976"/>
          <cell r="U3976"/>
          <cell r="V3976"/>
          <cell r="W3976"/>
          <cell r="X3976"/>
          <cell r="Y3976"/>
          <cell r="Z3976"/>
          <cell r="AA3976"/>
          <cell r="AB3976"/>
          <cell r="AC3976"/>
          <cell r="AD3976"/>
        </row>
        <row r="3977">
          <cell r="P3977">
            <v>999999999</v>
          </cell>
          <cell r="Q3977"/>
          <cell r="R3977"/>
          <cell r="S3977"/>
          <cell r="T3977"/>
          <cell r="U3977"/>
          <cell r="V3977"/>
          <cell r="W3977"/>
          <cell r="X3977"/>
          <cell r="Y3977"/>
          <cell r="Z3977"/>
          <cell r="AA3977"/>
          <cell r="AB3977"/>
          <cell r="AC3977"/>
          <cell r="AD3977"/>
        </row>
        <row r="3978">
          <cell r="P3978">
            <v>999999999</v>
          </cell>
          <cell r="Q3978"/>
          <cell r="R3978"/>
          <cell r="S3978"/>
          <cell r="T3978"/>
          <cell r="U3978"/>
          <cell r="V3978"/>
          <cell r="W3978"/>
          <cell r="X3978"/>
          <cell r="Y3978"/>
          <cell r="Z3978"/>
          <cell r="AA3978"/>
          <cell r="AB3978"/>
          <cell r="AC3978"/>
          <cell r="AD3978"/>
        </row>
        <row r="3979">
          <cell r="P3979">
            <v>999999999</v>
          </cell>
          <cell r="Q3979"/>
          <cell r="R3979"/>
          <cell r="S3979"/>
          <cell r="T3979"/>
          <cell r="U3979"/>
          <cell r="V3979"/>
          <cell r="W3979"/>
          <cell r="X3979"/>
          <cell r="Y3979"/>
          <cell r="Z3979"/>
          <cell r="AA3979"/>
          <cell r="AB3979"/>
          <cell r="AC3979"/>
          <cell r="AD3979"/>
        </row>
        <row r="3980">
          <cell r="P3980">
            <v>999999999</v>
          </cell>
          <cell r="Q3980"/>
          <cell r="R3980"/>
          <cell r="S3980"/>
          <cell r="T3980"/>
          <cell r="U3980"/>
          <cell r="V3980"/>
          <cell r="W3980"/>
          <cell r="X3980"/>
          <cell r="Y3980"/>
          <cell r="Z3980"/>
          <cell r="AA3980"/>
          <cell r="AB3980"/>
          <cell r="AC3980"/>
          <cell r="AD3980"/>
        </row>
        <row r="3981">
          <cell r="P3981">
            <v>999999999</v>
          </cell>
          <cell r="Q3981"/>
          <cell r="R3981"/>
          <cell r="S3981"/>
          <cell r="T3981"/>
          <cell r="U3981"/>
          <cell r="V3981"/>
          <cell r="W3981"/>
          <cell r="X3981"/>
          <cell r="Y3981"/>
          <cell r="Z3981"/>
          <cell r="AA3981"/>
          <cell r="AB3981"/>
          <cell r="AC3981"/>
          <cell r="AD3981"/>
        </row>
        <row r="3982">
          <cell r="P3982">
            <v>999999999</v>
          </cell>
          <cell r="Q3982"/>
          <cell r="R3982"/>
          <cell r="S3982"/>
          <cell r="T3982"/>
          <cell r="U3982"/>
          <cell r="V3982"/>
          <cell r="W3982"/>
          <cell r="X3982"/>
          <cell r="Y3982"/>
          <cell r="Z3982"/>
          <cell r="AA3982"/>
          <cell r="AB3982"/>
          <cell r="AC3982"/>
          <cell r="AD3982"/>
        </row>
        <row r="3983">
          <cell r="P3983">
            <v>999999999</v>
          </cell>
          <cell r="Q3983"/>
          <cell r="R3983"/>
          <cell r="S3983"/>
          <cell r="T3983"/>
          <cell r="U3983"/>
          <cell r="V3983"/>
          <cell r="W3983"/>
          <cell r="X3983"/>
          <cell r="Y3983"/>
          <cell r="Z3983"/>
          <cell r="AA3983"/>
          <cell r="AB3983"/>
          <cell r="AC3983"/>
          <cell r="AD3983"/>
        </row>
        <row r="3984">
          <cell r="P3984">
            <v>999999999</v>
          </cell>
          <cell r="Q3984"/>
          <cell r="R3984"/>
          <cell r="S3984"/>
          <cell r="T3984"/>
          <cell r="U3984"/>
          <cell r="V3984"/>
          <cell r="W3984"/>
          <cell r="X3984"/>
          <cell r="Y3984"/>
          <cell r="Z3984"/>
          <cell r="AA3984"/>
          <cell r="AB3984"/>
          <cell r="AC3984"/>
          <cell r="AD3984"/>
        </row>
        <row r="3985">
          <cell r="P3985">
            <v>999999999</v>
          </cell>
          <cell r="Q3985"/>
          <cell r="R3985"/>
          <cell r="S3985"/>
          <cell r="T3985"/>
          <cell r="U3985"/>
          <cell r="V3985"/>
          <cell r="W3985"/>
          <cell r="X3985"/>
          <cell r="Y3985"/>
          <cell r="Z3985"/>
          <cell r="AA3985"/>
          <cell r="AB3985"/>
          <cell r="AC3985"/>
          <cell r="AD3985"/>
        </row>
        <row r="3986">
          <cell r="P3986">
            <v>999999999</v>
          </cell>
          <cell r="Q3986"/>
          <cell r="R3986"/>
          <cell r="S3986"/>
          <cell r="T3986"/>
          <cell r="U3986"/>
          <cell r="V3986"/>
          <cell r="W3986"/>
          <cell r="X3986"/>
          <cell r="Y3986"/>
          <cell r="Z3986"/>
          <cell r="AA3986"/>
          <cell r="AB3986"/>
          <cell r="AC3986"/>
          <cell r="AD3986"/>
        </row>
        <row r="3987">
          <cell r="P3987">
            <v>999999999</v>
          </cell>
          <cell r="Q3987"/>
          <cell r="R3987"/>
          <cell r="S3987"/>
          <cell r="T3987"/>
          <cell r="U3987"/>
          <cell r="V3987"/>
          <cell r="W3987"/>
          <cell r="X3987"/>
          <cell r="Y3987"/>
          <cell r="Z3987"/>
          <cell r="AA3987"/>
          <cell r="AB3987"/>
          <cell r="AC3987"/>
          <cell r="AD3987"/>
        </row>
        <row r="3988">
          <cell r="P3988">
            <v>999999999</v>
          </cell>
          <cell r="Q3988"/>
          <cell r="R3988"/>
          <cell r="S3988"/>
          <cell r="T3988"/>
          <cell r="U3988"/>
          <cell r="V3988"/>
          <cell r="W3988"/>
          <cell r="X3988"/>
          <cell r="Y3988"/>
          <cell r="Z3988"/>
          <cell r="AA3988"/>
          <cell r="AB3988"/>
          <cell r="AC3988"/>
          <cell r="AD3988"/>
        </row>
        <row r="3989">
          <cell r="P3989">
            <v>999999999</v>
          </cell>
          <cell r="Q3989"/>
          <cell r="R3989"/>
          <cell r="S3989"/>
          <cell r="T3989"/>
          <cell r="U3989"/>
          <cell r="V3989"/>
          <cell r="W3989"/>
          <cell r="X3989"/>
          <cell r="Y3989"/>
          <cell r="Z3989"/>
          <cell r="AA3989"/>
          <cell r="AB3989"/>
          <cell r="AC3989"/>
          <cell r="AD3989"/>
        </row>
        <row r="3990">
          <cell r="P3990">
            <v>999999999</v>
          </cell>
          <cell r="Q3990"/>
          <cell r="R3990"/>
          <cell r="S3990"/>
          <cell r="T3990"/>
          <cell r="U3990"/>
          <cell r="V3990"/>
          <cell r="W3990"/>
          <cell r="X3990"/>
          <cell r="Y3990"/>
          <cell r="Z3990"/>
          <cell r="AA3990"/>
          <cell r="AB3990"/>
          <cell r="AC3990"/>
          <cell r="AD3990"/>
        </row>
        <row r="3991">
          <cell r="P3991">
            <v>999999999</v>
          </cell>
          <cell r="Q3991"/>
          <cell r="R3991"/>
          <cell r="S3991"/>
          <cell r="T3991"/>
          <cell r="U3991"/>
          <cell r="V3991"/>
          <cell r="W3991"/>
          <cell r="X3991"/>
          <cell r="Y3991"/>
          <cell r="Z3991"/>
          <cell r="AA3991"/>
          <cell r="AB3991"/>
          <cell r="AC3991"/>
          <cell r="AD3991"/>
        </row>
        <row r="3992">
          <cell r="P3992">
            <v>999999999</v>
          </cell>
          <cell r="Q3992"/>
          <cell r="R3992"/>
          <cell r="S3992"/>
          <cell r="T3992"/>
          <cell r="U3992"/>
          <cell r="V3992"/>
          <cell r="W3992"/>
          <cell r="X3992"/>
          <cell r="Y3992"/>
          <cell r="Z3992"/>
          <cell r="AA3992"/>
          <cell r="AB3992"/>
          <cell r="AC3992"/>
          <cell r="AD3992"/>
        </row>
        <row r="3993">
          <cell r="P3993">
            <v>999999999</v>
          </cell>
          <cell r="Q3993"/>
          <cell r="R3993"/>
          <cell r="S3993"/>
          <cell r="T3993"/>
          <cell r="U3993"/>
          <cell r="V3993"/>
          <cell r="W3993"/>
          <cell r="X3993"/>
          <cell r="Y3993"/>
          <cell r="Z3993"/>
          <cell r="AA3993"/>
          <cell r="AB3993"/>
          <cell r="AC3993"/>
          <cell r="AD3993"/>
        </row>
        <row r="3994">
          <cell r="P3994">
            <v>999999999</v>
          </cell>
          <cell r="Q3994"/>
          <cell r="R3994"/>
          <cell r="S3994"/>
          <cell r="T3994"/>
          <cell r="U3994"/>
          <cell r="V3994"/>
          <cell r="W3994"/>
          <cell r="X3994"/>
          <cell r="Y3994"/>
          <cell r="Z3994"/>
          <cell r="AA3994"/>
          <cell r="AB3994"/>
          <cell r="AC3994"/>
          <cell r="AD3994"/>
        </row>
        <row r="3995">
          <cell r="P3995">
            <v>999999999</v>
          </cell>
          <cell r="Q3995"/>
          <cell r="R3995"/>
          <cell r="S3995"/>
          <cell r="T3995"/>
          <cell r="U3995"/>
          <cell r="V3995"/>
          <cell r="W3995"/>
          <cell r="X3995"/>
          <cell r="Y3995"/>
          <cell r="Z3995"/>
          <cell r="AA3995"/>
          <cell r="AB3995"/>
          <cell r="AC3995"/>
          <cell r="AD3995"/>
        </row>
        <row r="3996">
          <cell r="P3996">
            <v>999999999</v>
          </cell>
          <cell r="Q3996"/>
          <cell r="R3996"/>
          <cell r="S3996"/>
          <cell r="T3996"/>
          <cell r="U3996"/>
          <cell r="V3996"/>
          <cell r="W3996"/>
          <cell r="X3996"/>
          <cell r="Y3996"/>
          <cell r="Z3996"/>
          <cell r="AA3996"/>
          <cell r="AB3996"/>
          <cell r="AC3996"/>
          <cell r="AD3996"/>
        </row>
        <row r="3997">
          <cell r="P3997">
            <v>999999999</v>
          </cell>
          <cell r="Q3997"/>
          <cell r="R3997"/>
          <cell r="S3997"/>
          <cell r="T3997"/>
          <cell r="U3997"/>
          <cell r="V3997"/>
          <cell r="W3997"/>
          <cell r="X3997"/>
          <cell r="Y3997"/>
          <cell r="Z3997"/>
          <cell r="AA3997"/>
          <cell r="AB3997"/>
          <cell r="AC3997"/>
          <cell r="AD3997"/>
        </row>
        <row r="3998">
          <cell r="P3998">
            <v>999999999</v>
          </cell>
          <cell r="Q3998"/>
          <cell r="R3998"/>
          <cell r="S3998"/>
          <cell r="T3998"/>
          <cell r="U3998"/>
          <cell r="V3998"/>
          <cell r="W3998"/>
          <cell r="X3998"/>
          <cell r="Y3998"/>
          <cell r="Z3998"/>
          <cell r="AA3998"/>
          <cell r="AB3998"/>
          <cell r="AC3998"/>
          <cell r="AD3998"/>
        </row>
        <row r="3999">
          <cell r="P3999">
            <v>999999999</v>
          </cell>
          <cell r="Q3999"/>
          <cell r="R3999"/>
          <cell r="S3999"/>
          <cell r="T3999"/>
          <cell r="U3999"/>
          <cell r="V3999"/>
          <cell r="W3999"/>
          <cell r="X3999"/>
          <cell r="Y3999"/>
          <cell r="Z3999"/>
          <cell r="AA3999"/>
          <cell r="AB3999"/>
          <cell r="AC3999"/>
          <cell r="AD3999"/>
        </row>
        <row r="4000">
          <cell r="P4000">
            <v>999999999</v>
          </cell>
          <cell r="Q4000"/>
          <cell r="R4000"/>
          <cell r="S4000"/>
          <cell r="T4000"/>
          <cell r="U4000"/>
          <cell r="V4000"/>
          <cell r="W4000"/>
          <cell r="X4000"/>
          <cell r="Y4000"/>
          <cell r="Z4000"/>
          <cell r="AA4000"/>
          <cell r="AB4000"/>
          <cell r="AC4000"/>
          <cell r="AD4000"/>
        </row>
        <row r="4001">
          <cell r="P4001">
            <v>999999999</v>
          </cell>
          <cell r="Q4001"/>
          <cell r="R4001"/>
          <cell r="S4001"/>
          <cell r="T4001"/>
          <cell r="U4001"/>
          <cell r="V4001"/>
          <cell r="W4001"/>
          <cell r="X4001"/>
          <cell r="Y4001"/>
          <cell r="Z4001"/>
          <cell r="AA4001"/>
          <cell r="AB4001"/>
          <cell r="AC4001"/>
          <cell r="AD4001"/>
        </row>
        <row r="4002">
          <cell r="P4002">
            <v>999999999</v>
          </cell>
          <cell r="Q4002"/>
          <cell r="R4002"/>
          <cell r="S4002"/>
          <cell r="T4002"/>
          <cell r="U4002"/>
          <cell r="V4002"/>
          <cell r="W4002"/>
          <cell r="X4002"/>
          <cell r="Y4002"/>
          <cell r="Z4002"/>
          <cell r="AA4002"/>
          <cell r="AB4002"/>
          <cell r="AC4002"/>
          <cell r="AD4002"/>
        </row>
        <row r="4003">
          <cell r="P4003">
            <v>999999999</v>
          </cell>
          <cell r="Q4003"/>
          <cell r="R4003"/>
          <cell r="S4003"/>
          <cell r="T4003"/>
          <cell r="U4003"/>
          <cell r="V4003"/>
          <cell r="W4003"/>
          <cell r="X4003"/>
          <cell r="Y4003"/>
          <cell r="Z4003"/>
          <cell r="AA4003"/>
          <cell r="AB4003"/>
          <cell r="AC4003"/>
          <cell r="AD4003"/>
        </row>
        <row r="4004">
          <cell r="P4004">
            <v>999999999</v>
          </cell>
          <cell r="Q4004"/>
          <cell r="R4004"/>
          <cell r="S4004"/>
          <cell r="T4004"/>
          <cell r="U4004"/>
          <cell r="V4004"/>
          <cell r="W4004"/>
          <cell r="X4004"/>
          <cell r="Y4004"/>
          <cell r="Z4004"/>
          <cell r="AA4004"/>
          <cell r="AB4004"/>
          <cell r="AC4004"/>
          <cell r="AD4004"/>
        </row>
        <row r="4005">
          <cell r="P4005">
            <v>999999999</v>
          </cell>
          <cell r="Q4005"/>
          <cell r="R4005"/>
          <cell r="S4005"/>
          <cell r="T4005"/>
          <cell r="U4005"/>
          <cell r="V4005"/>
          <cell r="W4005"/>
          <cell r="X4005"/>
          <cell r="Y4005"/>
          <cell r="Z4005"/>
          <cell r="AA4005"/>
          <cell r="AB4005"/>
          <cell r="AC4005"/>
          <cell r="AD4005"/>
        </row>
        <row r="4006">
          <cell r="P4006">
            <v>999999999</v>
          </cell>
          <cell r="Q4006"/>
          <cell r="R4006"/>
          <cell r="S4006"/>
          <cell r="T4006"/>
          <cell r="U4006"/>
          <cell r="V4006"/>
          <cell r="W4006"/>
          <cell r="X4006"/>
          <cell r="Y4006"/>
          <cell r="Z4006"/>
          <cell r="AA4006"/>
          <cell r="AB4006"/>
          <cell r="AC4006"/>
          <cell r="AD4006"/>
        </row>
        <row r="4007">
          <cell r="P4007">
            <v>999999999</v>
          </cell>
          <cell r="Q4007"/>
          <cell r="R4007"/>
          <cell r="S4007"/>
          <cell r="T4007"/>
          <cell r="U4007"/>
          <cell r="V4007"/>
          <cell r="W4007"/>
          <cell r="X4007"/>
          <cell r="Y4007"/>
          <cell r="Z4007"/>
          <cell r="AA4007"/>
          <cell r="AB4007"/>
          <cell r="AC4007"/>
          <cell r="AD4007"/>
        </row>
        <row r="4008">
          <cell r="P4008">
            <v>999999999</v>
          </cell>
          <cell r="Q4008"/>
          <cell r="R4008"/>
          <cell r="S4008"/>
          <cell r="T4008"/>
          <cell r="U4008"/>
          <cell r="V4008"/>
          <cell r="W4008"/>
          <cell r="X4008"/>
          <cell r="Y4008"/>
          <cell r="Z4008"/>
          <cell r="AA4008"/>
          <cell r="AB4008"/>
          <cell r="AC4008"/>
          <cell r="AD4008"/>
        </row>
        <row r="4009">
          <cell r="P4009">
            <v>999999999</v>
          </cell>
          <cell r="Q4009"/>
          <cell r="R4009"/>
          <cell r="S4009"/>
          <cell r="T4009"/>
          <cell r="U4009"/>
          <cell r="V4009"/>
          <cell r="W4009"/>
          <cell r="X4009"/>
          <cell r="Y4009"/>
          <cell r="Z4009"/>
          <cell r="AA4009"/>
          <cell r="AB4009"/>
          <cell r="AC4009"/>
          <cell r="AD4009"/>
        </row>
        <row r="4010">
          <cell r="P4010">
            <v>999999999</v>
          </cell>
          <cell r="Q4010"/>
          <cell r="R4010"/>
          <cell r="S4010"/>
          <cell r="T4010"/>
          <cell r="U4010"/>
          <cell r="V4010"/>
          <cell r="W4010"/>
          <cell r="X4010"/>
          <cell r="Y4010"/>
          <cell r="Z4010"/>
          <cell r="AA4010"/>
          <cell r="AB4010"/>
          <cell r="AC4010"/>
          <cell r="AD4010"/>
        </row>
        <row r="4011">
          <cell r="P4011">
            <v>999999999</v>
          </cell>
          <cell r="Q4011"/>
          <cell r="R4011"/>
          <cell r="S4011"/>
          <cell r="T4011"/>
          <cell r="U4011"/>
          <cell r="V4011"/>
          <cell r="W4011"/>
          <cell r="X4011"/>
          <cell r="Y4011"/>
          <cell r="Z4011"/>
          <cell r="AA4011"/>
          <cell r="AB4011"/>
          <cell r="AC4011"/>
          <cell r="AD4011"/>
        </row>
        <row r="4012">
          <cell r="P4012">
            <v>999999999</v>
          </cell>
          <cell r="Q4012"/>
          <cell r="R4012"/>
          <cell r="S4012"/>
          <cell r="T4012"/>
          <cell r="U4012"/>
          <cell r="V4012"/>
          <cell r="W4012"/>
          <cell r="X4012"/>
          <cell r="Y4012"/>
          <cell r="Z4012"/>
          <cell r="AA4012"/>
          <cell r="AB4012"/>
          <cell r="AC4012"/>
          <cell r="AD4012"/>
        </row>
        <row r="4013">
          <cell r="P4013">
            <v>999999999</v>
          </cell>
          <cell r="Q4013"/>
          <cell r="R4013"/>
          <cell r="S4013"/>
          <cell r="T4013"/>
          <cell r="U4013"/>
          <cell r="V4013"/>
          <cell r="W4013"/>
          <cell r="X4013"/>
          <cell r="Y4013"/>
          <cell r="Z4013"/>
          <cell r="AA4013"/>
          <cell r="AB4013"/>
          <cell r="AC4013"/>
          <cell r="AD4013"/>
        </row>
        <row r="4014">
          <cell r="P4014">
            <v>999999999</v>
          </cell>
          <cell r="Q4014"/>
          <cell r="R4014"/>
          <cell r="S4014"/>
          <cell r="T4014"/>
          <cell r="U4014"/>
          <cell r="V4014"/>
          <cell r="W4014"/>
          <cell r="X4014"/>
          <cell r="Y4014"/>
          <cell r="Z4014"/>
          <cell r="AA4014"/>
          <cell r="AB4014"/>
          <cell r="AC4014"/>
          <cell r="AD4014"/>
        </row>
        <row r="4015">
          <cell r="P4015">
            <v>999999999</v>
          </cell>
          <cell r="Q4015"/>
          <cell r="R4015"/>
          <cell r="S4015"/>
          <cell r="T4015"/>
          <cell r="U4015"/>
          <cell r="V4015"/>
          <cell r="W4015"/>
          <cell r="X4015"/>
          <cell r="Y4015"/>
          <cell r="Z4015"/>
          <cell r="AA4015"/>
          <cell r="AB4015"/>
          <cell r="AC4015"/>
          <cell r="AD4015"/>
        </row>
        <row r="4016">
          <cell r="P4016">
            <v>999999999</v>
          </cell>
          <cell r="Q4016"/>
          <cell r="R4016"/>
          <cell r="S4016"/>
          <cell r="T4016"/>
          <cell r="U4016"/>
          <cell r="V4016"/>
          <cell r="W4016"/>
          <cell r="X4016"/>
          <cell r="Y4016"/>
          <cell r="Z4016"/>
          <cell r="AA4016"/>
          <cell r="AB4016"/>
          <cell r="AC4016"/>
          <cell r="AD4016"/>
        </row>
        <row r="4017">
          <cell r="P4017">
            <v>999999999</v>
          </cell>
          <cell r="Q4017"/>
          <cell r="R4017"/>
          <cell r="S4017"/>
          <cell r="T4017"/>
          <cell r="U4017"/>
          <cell r="V4017"/>
          <cell r="W4017"/>
          <cell r="X4017"/>
          <cell r="Y4017"/>
          <cell r="Z4017"/>
          <cell r="AA4017"/>
          <cell r="AB4017"/>
          <cell r="AC4017"/>
          <cell r="AD4017"/>
        </row>
        <row r="4018">
          <cell r="P4018">
            <v>999999999</v>
          </cell>
          <cell r="Q4018"/>
          <cell r="R4018"/>
          <cell r="S4018"/>
          <cell r="T4018"/>
          <cell r="U4018"/>
          <cell r="V4018"/>
          <cell r="W4018"/>
          <cell r="X4018"/>
          <cell r="Y4018"/>
          <cell r="Z4018"/>
          <cell r="AA4018"/>
          <cell r="AB4018"/>
          <cell r="AC4018"/>
          <cell r="AD4018"/>
        </row>
        <row r="4019">
          <cell r="P4019">
            <v>999999999</v>
          </cell>
          <cell r="Q4019"/>
          <cell r="R4019"/>
          <cell r="S4019"/>
          <cell r="T4019"/>
          <cell r="U4019"/>
          <cell r="V4019"/>
          <cell r="W4019"/>
          <cell r="X4019"/>
          <cell r="Y4019"/>
          <cell r="Z4019"/>
          <cell r="AA4019"/>
          <cell r="AB4019"/>
          <cell r="AC4019"/>
          <cell r="AD4019"/>
        </row>
        <row r="4020">
          <cell r="P4020">
            <v>999999999</v>
          </cell>
          <cell r="Q4020"/>
          <cell r="R4020"/>
          <cell r="S4020"/>
          <cell r="T4020"/>
          <cell r="U4020"/>
          <cell r="V4020"/>
          <cell r="W4020"/>
          <cell r="X4020"/>
          <cell r="Y4020"/>
          <cell r="Z4020"/>
          <cell r="AA4020"/>
          <cell r="AB4020"/>
          <cell r="AC4020"/>
          <cell r="AD4020"/>
        </row>
        <row r="4021">
          <cell r="P4021">
            <v>999999999</v>
          </cell>
          <cell r="Q4021"/>
          <cell r="R4021"/>
          <cell r="S4021"/>
          <cell r="T4021"/>
          <cell r="U4021"/>
          <cell r="V4021"/>
          <cell r="W4021"/>
          <cell r="X4021"/>
          <cell r="Y4021"/>
          <cell r="Z4021"/>
          <cell r="AA4021"/>
          <cell r="AB4021"/>
          <cell r="AC4021"/>
          <cell r="AD4021"/>
        </row>
        <row r="4022">
          <cell r="P4022">
            <v>999999999</v>
          </cell>
          <cell r="Q4022"/>
          <cell r="R4022"/>
          <cell r="S4022"/>
          <cell r="T4022"/>
          <cell r="U4022"/>
          <cell r="V4022"/>
          <cell r="W4022"/>
          <cell r="X4022"/>
          <cell r="Y4022"/>
          <cell r="Z4022"/>
          <cell r="AA4022"/>
          <cell r="AB4022"/>
          <cell r="AC4022"/>
          <cell r="AD4022"/>
        </row>
        <row r="4023">
          <cell r="P4023">
            <v>999999999</v>
          </cell>
          <cell r="Q4023"/>
          <cell r="R4023"/>
          <cell r="S4023"/>
          <cell r="T4023"/>
          <cell r="U4023"/>
          <cell r="V4023"/>
          <cell r="W4023"/>
          <cell r="X4023"/>
          <cell r="Y4023"/>
          <cell r="Z4023"/>
          <cell r="AA4023"/>
          <cell r="AB4023"/>
          <cell r="AC4023"/>
          <cell r="AD4023"/>
        </row>
        <row r="4024">
          <cell r="P4024">
            <v>999999999</v>
          </cell>
          <cell r="Q4024"/>
          <cell r="R4024"/>
          <cell r="S4024"/>
          <cell r="T4024"/>
          <cell r="U4024"/>
          <cell r="V4024"/>
          <cell r="W4024"/>
          <cell r="X4024"/>
          <cell r="Y4024"/>
          <cell r="Z4024"/>
          <cell r="AA4024"/>
          <cell r="AB4024"/>
          <cell r="AC4024"/>
          <cell r="AD4024"/>
        </row>
        <row r="4025">
          <cell r="P4025">
            <v>999999999</v>
          </cell>
          <cell r="Q4025"/>
          <cell r="R4025"/>
          <cell r="S4025"/>
          <cell r="T4025"/>
          <cell r="U4025"/>
          <cell r="V4025"/>
          <cell r="W4025"/>
          <cell r="X4025"/>
          <cell r="Y4025"/>
          <cell r="Z4025"/>
          <cell r="AA4025"/>
          <cell r="AB4025"/>
          <cell r="AC4025"/>
          <cell r="AD4025"/>
        </row>
        <row r="4026">
          <cell r="P4026">
            <v>999999999</v>
          </cell>
          <cell r="Q4026"/>
          <cell r="R4026"/>
          <cell r="S4026"/>
          <cell r="T4026"/>
          <cell r="U4026"/>
          <cell r="V4026"/>
          <cell r="W4026"/>
          <cell r="X4026"/>
          <cell r="Y4026"/>
          <cell r="Z4026"/>
          <cell r="AA4026"/>
          <cell r="AB4026"/>
          <cell r="AC4026"/>
          <cell r="AD4026"/>
        </row>
        <row r="4027">
          <cell r="P4027">
            <v>999999999</v>
          </cell>
          <cell r="Q4027"/>
          <cell r="R4027"/>
          <cell r="S4027"/>
          <cell r="T4027"/>
          <cell r="U4027"/>
          <cell r="V4027"/>
          <cell r="W4027"/>
          <cell r="X4027"/>
          <cell r="Y4027"/>
          <cell r="Z4027"/>
          <cell r="AA4027"/>
          <cell r="AB4027"/>
          <cell r="AC4027"/>
          <cell r="AD4027"/>
        </row>
        <row r="4028">
          <cell r="P4028">
            <v>999999999</v>
          </cell>
          <cell r="Q4028"/>
          <cell r="R4028"/>
          <cell r="S4028"/>
          <cell r="T4028"/>
          <cell r="U4028"/>
          <cell r="V4028"/>
          <cell r="W4028"/>
          <cell r="X4028"/>
          <cell r="Y4028"/>
          <cell r="Z4028"/>
          <cell r="AA4028"/>
          <cell r="AB4028"/>
          <cell r="AC4028"/>
          <cell r="AD4028"/>
        </row>
        <row r="4029">
          <cell r="P4029">
            <v>999999999</v>
          </cell>
          <cell r="Q4029"/>
          <cell r="R4029"/>
          <cell r="S4029"/>
          <cell r="T4029"/>
          <cell r="U4029"/>
          <cell r="V4029"/>
          <cell r="W4029"/>
          <cell r="X4029"/>
          <cell r="Y4029"/>
          <cell r="Z4029"/>
          <cell r="AA4029"/>
          <cell r="AB4029"/>
          <cell r="AC4029"/>
          <cell r="AD4029"/>
        </row>
        <row r="4030">
          <cell r="P4030">
            <v>999999999</v>
          </cell>
          <cell r="Q4030"/>
          <cell r="R4030"/>
          <cell r="S4030"/>
          <cell r="T4030"/>
          <cell r="U4030"/>
          <cell r="V4030"/>
          <cell r="W4030"/>
          <cell r="X4030"/>
          <cell r="Y4030"/>
          <cell r="Z4030"/>
          <cell r="AA4030"/>
          <cell r="AB4030"/>
          <cell r="AC4030"/>
          <cell r="AD4030"/>
        </row>
        <row r="4031">
          <cell r="P4031">
            <v>999999999</v>
          </cell>
          <cell r="Q4031"/>
          <cell r="R4031"/>
          <cell r="S4031"/>
          <cell r="T4031"/>
          <cell r="U4031"/>
          <cell r="V4031"/>
          <cell r="W4031"/>
          <cell r="X4031"/>
          <cell r="Y4031"/>
          <cell r="Z4031"/>
          <cell r="AA4031"/>
          <cell r="AB4031"/>
          <cell r="AC4031"/>
          <cell r="AD4031"/>
        </row>
        <row r="4032">
          <cell r="P4032">
            <v>999999999</v>
          </cell>
          <cell r="Q4032"/>
          <cell r="R4032"/>
          <cell r="S4032"/>
          <cell r="T4032"/>
          <cell r="U4032"/>
          <cell r="V4032"/>
          <cell r="W4032"/>
          <cell r="X4032"/>
          <cell r="Y4032"/>
          <cell r="Z4032"/>
          <cell r="AA4032"/>
          <cell r="AB4032"/>
          <cell r="AC4032"/>
          <cell r="AD4032"/>
        </row>
        <row r="4033">
          <cell r="P4033">
            <v>999999999</v>
          </cell>
          <cell r="Q4033"/>
          <cell r="R4033"/>
          <cell r="S4033"/>
          <cell r="T4033"/>
          <cell r="U4033"/>
          <cell r="V4033"/>
          <cell r="W4033"/>
          <cell r="X4033"/>
          <cell r="Y4033"/>
          <cell r="Z4033"/>
          <cell r="AA4033"/>
          <cell r="AB4033"/>
          <cell r="AC4033"/>
          <cell r="AD4033"/>
        </row>
        <row r="4034">
          <cell r="P4034">
            <v>999999999</v>
          </cell>
          <cell r="Q4034"/>
          <cell r="R4034"/>
          <cell r="S4034"/>
          <cell r="T4034"/>
          <cell r="U4034"/>
          <cell r="V4034"/>
          <cell r="W4034"/>
          <cell r="X4034"/>
          <cell r="Y4034"/>
          <cell r="Z4034"/>
          <cell r="AA4034"/>
          <cell r="AB4034"/>
          <cell r="AC4034"/>
          <cell r="AD4034"/>
        </row>
        <row r="4035">
          <cell r="P4035">
            <v>999999999</v>
          </cell>
          <cell r="Q4035"/>
          <cell r="R4035"/>
          <cell r="S4035"/>
          <cell r="T4035"/>
          <cell r="U4035"/>
          <cell r="V4035"/>
          <cell r="W4035"/>
          <cell r="X4035"/>
          <cell r="Y4035"/>
          <cell r="Z4035"/>
          <cell r="AA4035"/>
          <cell r="AB4035"/>
          <cell r="AC4035"/>
          <cell r="AD4035"/>
        </row>
        <row r="4036">
          <cell r="P4036">
            <v>999999999</v>
          </cell>
          <cell r="Q4036"/>
          <cell r="R4036"/>
          <cell r="S4036"/>
          <cell r="T4036"/>
          <cell r="U4036"/>
          <cell r="V4036"/>
          <cell r="W4036"/>
          <cell r="X4036"/>
          <cell r="Y4036"/>
          <cell r="Z4036"/>
          <cell r="AA4036"/>
          <cell r="AB4036"/>
          <cell r="AC4036"/>
          <cell r="AD4036"/>
        </row>
        <row r="4037">
          <cell r="P4037">
            <v>999999999</v>
          </cell>
          <cell r="Q4037"/>
          <cell r="R4037"/>
          <cell r="S4037"/>
          <cell r="T4037"/>
          <cell r="U4037"/>
          <cell r="V4037"/>
          <cell r="W4037"/>
          <cell r="X4037"/>
          <cell r="Y4037"/>
          <cell r="Z4037"/>
          <cell r="AA4037"/>
          <cell r="AB4037"/>
          <cell r="AC4037"/>
          <cell r="AD4037"/>
        </row>
        <row r="4038">
          <cell r="P4038">
            <v>999999999</v>
          </cell>
          <cell r="Q4038"/>
          <cell r="R4038"/>
          <cell r="S4038"/>
          <cell r="T4038"/>
          <cell r="U4038"/>
          <cell r="V4038"/>
          <cell r="W4038"/>
          <cell r="X4038"/>
          <cell r="Y4038"/>
          <cell r="Z4038"/>
          <cell r="AA4038"/>
          <cell r="AB4038"/>
          <cell r="AC4038"/>
          <cell r="AD4038"/>
        </row>
        <row r="4039">
          <cell r="P4039">
            <v>999999999</v>
          </cell>
          <cell r="Q4039"/>
          <cell r="R4039"/>
          <cell r="S4039"/>
          <cell r="T4039"/>
          <cell r="U4039"/>
          <cell r="V4039"/>
          <cell r="W4039"/>
          <cell r="X4039"/>
          <cell r="Y4039"/>
          <cell r="Z4039"/>
          <cell r="AA4039"/>
          <cell r="AB4039"/>
          <cell r="AC4039"/>
          <cell r="AD4039"/>
        </row>
        <row r="4040">
          <cell r="P4040">
            <v>999999999</v>
          </cell>
          <cell r="Q4040"/>
          <cell r="R4040"/>
          <cell r="S4040"/>
          <cell r="T4040"/>
          <cell r="U4040"/>
          <cell r="V4040"/>
          <cell r="W4040"/>
          <cell r="X4040"/>
          <cell r="Y4040"/>
          <cell r="Z4040"/>
          <cell r="AA4040"/>
          <cell r="AB4040"/>
          <cell r="AC4040"/>
          <cell r="AD4040"/>
        </row>
        <row r="4041">
          <cell r="P4041">
            <v>999999999</v>
          </cell>
          <cell r="Q4041"/>
          <cell r="R4041"/>
          <cell r="S4041"/>
          <cell r="T4041"/>
          <cell r="U4041"/>
          <cell r="V4041"/>
          <cell r="W4041"/>
          <cell r="X4041"/>
          <cell r="Y4041"/>
          <cell r="Z4041"/>
          <cell r="AA4041"/>
          <cell r="AB4041"/>
          <cell r="AC4041"/>
          <cell r="AD4041"/>
        </row>
        <row r="4042">
          <cell r="P4042">
            <v>999999999</v>
          </cell>
          <cell r="Q4042"/>
          <cell r="R4042"/>
          <cell r="S4042"/>
          <cell r="T4042"/>
          <cell r="U4042"/>
          <cell r="V4042"/>
          <cell r="W4042"/>
          <cell r="X4042"/>
          <cell r="Y4042"/>
          <cell r="Z4042"/>
          <cell r="AA4042"/>
          <cell r="AB4042"/>
          <cell r="AC4042"/>
          <cell r="AD4042"/>
        </row>
        <row r="4043">
          <cell r="P4043">
            <v>999999999</v>
          </cell>
          <cell r="Q4043"/>
          <cell r="R4043"/>
          <cell r="S4043"/>
          <cell r="T4043"/>
          <cell r="U4043"/>
          <cell r="V4043"/>
          <cell r="W4043"/>
          <cell r="X4043"/>
          <cell r="Y4043"/>
          <cell r="Z4043"/>
          <cell r="AA4043"/>
          <cell r="AB4043"/>
          <cell r="AC4043"/>
          <cell r="AD4043"/>
        </row>
        <row r="4044">
          <cell r="P4044">
            <v>999999999</v>
          </cell>
          <cell r="Q4044"/>
          <cell r="R4044"/>
          <cell r="S4044"/>
          <cell r="T4044"/>
          <cell r="U4044"/>
          <cell r="V4044"/>
          <cell r="W4044"/>
          <cell r="X4044"/>
          <cell r="Y4044"/>
          <cell r="Z4044"/>
          <cell r="AA4044"/>
          <cell r="AB4044"/>
          <cell r="AC4044"/>
          <cell r="AD4044"/>
        </row>
        <row r="4045">
          <cell r="P4045">
            <v>999999999</v>
          </cell>
          <cell r="Q4045"/>
          <cell r="R4045"/>
          <cell r="S4045"/>
          <cell r="T4045"/>
          <cell r="U4045"/>
          <cell r="V4045"/>
          <cell r="W4045"/>
          <cell r="X4045"/>
          <cell r="Y4045"/>
          <cell r="Z4045"/>
          <cell r="AA4045"/>
          <cell r="AB4045"/>
          <cell r="AC4045"/>
          <cell r="AD4045"/>
        </row>
        <row r="4046">
          <cell r="P4046">
            <v>999999999</v>
          </cell>
          <cell r="Q4046"/>
          <cell r="R4046"/>
          <cell r="S4046"/>
          <cell r="T4046"/>
          <cell r="U4046"/>
          <cell r="V4046"/>
          <cell r="W4046"/>
          <cell r="X4046"/>
          <cell r="Y4046"/>
          <cell r="Z4046"/>
          <cell r="AA4046"/>
          <cell r="AB4046"/>
          <cell r="AC4046"/>
          <cell r="AD4046"/>
        </row>
        <row r="4047">
          <cell r="P4047">
            <v>999999999</v>
          </cell>
          <cell r="Q4047"/>
          <cell r="R4047"/>
          <cell r="S4047"/>
          <cell r="T4047"/>
          <cell r="U4047"/>
          <cell r="V4047"/>
          <cell r="W4047"/>
          <cell r="X4047"/>
          <cell r="Y4047"/>
          <cell r="Z4047"/>
          <cell r="AA4047"/>
          <cell r="AB4047"/>
          <cell r="AC4047"/>
          <cell r="AD4047"/>
        </row>
        <row r="4048">
          <cell r="P4048">
            <v>999999999</v>
          </cell>
          <cell r="Q4048"/>
          <cell r="R4048"/>
          <cell r="S4048"/>
          <cell r="T4048"/>
          <cell r="U4048"/>
          <cell r="V4048"/>
          <cell r="W4048"/>
          <cell r="X4048"/>
          <cell r="Y4048"/>
          <cell r="Z4048"/>
          <cell r="AA4048"/>
          <cell r="AB4048"/>
          <cell r="AC4048"/>
          <cell r="AD4048"/>
        </row>
        <row r="4049">
          <cell r="P4049">
            <v>999999999</v>
          </cell>
          <cell r="Q4049"/>
          <cell r="R4049"/>
          <cell r="S4049"/>
          <cell r="T4049"/>
          <cell r="U4049"/>
          <cell r="V4049"/>
          <cell r="W4049"/>
          <cell r="X4049"/>
          <cell r="Y4049"/>
          <cell r="Z4049"/>
          <cell r="AA4049"/>
          <cell r="AB4049"/>
          <cell r="AC4049"/>
          <cell r="AD4049"/>
        </row>
        <row r="4050">
          <cell r="P4050">
            <v>999999999</v>
          </cell>
          <cell r="Q4050"/>
          <cell r="R4050"/>
          <cell r="S4050"/>
          <cell r="T4050"/>
          <cell r="U4050"/>
          <cell r="V4050"/>
          <cell r="W4050"/>
          <cell r="X4050"/>
          <cell r="Y4050"/>
          <cell r="Z4050"/>
          <cell r="AA4050"/>
          <cell r="AB4050"/>
          <cell r="AC4050"/>
          <cell r="AD4050"/>
        </row>
        <row r="4051">
          <cell r="P4051">
            <v>999999999</v>
          </cell>
          <cell r="Q4051"/>
          <cell r="R4051"/>
          <cell r="S4051"/>
          <cell r="T4051"/>
          <cell r="U4051"/>
          <cell r="V4051"/>
          <cell r="W4051"/>
          <cell r="X4051"/>
          <cell r="Y4051"/>
          <cell r="Z4051"/>
          <cell r="AA4051"/>
          <cell r="AB4051"/>
          <cell r="AC4051"/>
          <cell r="AD4051"/>
        </row>
        <row r="4052">
          <cell r="P4052">
            <v>999999999</v>
          </cell>
          <cell r="Q4052"/>
          <cell r="R4052"/>
          <cell r="S4052"/>
          <cell r="T4052"/>
          <cell r="U4052"/>
          <cell r="V4052"/>
          <cell r="W4052"/>
          <cell r="X4052"/>
          <cell r="Y4052"/>
          <cell r="Z4052"/>
          <cell r="AA4052"/>
          <cell r="AB4052"/>
          <cell r="AC4052"/>
          <cell r="AD4052"/>
        </row>
        <row r="4053">
          <cell r="P4053">
            <v>999999999</v>
          </cell>
          <cell r="Q4053"/>
          <cell r="R4053"/>
          <cell r="S4053"/>
          <cell r="T4053"/>
          <cell r="U4053"/>
          <cell r="V4053"/>
          <cell r="W4053"/>
          <cell r="X4053"/>
          <cell r="Y4053"/>
          <cell r="Z4053"/>
          <cell r="AA4053"/>
          <cell r="AB4053"/>
          <cell r="AC4053"/>
          <cell r="AD4053"/>
        </row>
        <row r="4054">
          <cell r="P4054">
            <v>999999999</v>
          </cell>
          <cell r="Q4054"/>
          <cell r="R4054"/>
          <cell r="S4054"/>
          <cell r="T4054"/>
          <cell r="U4054"/>
          <cell r="V4054"/>
          <cell r="W4054"/>
          <cell r="X4054"/>
          <cell r="Y4054"/>
          <cell r="Z4054"/>
          <cell r="AA4054"/>
          <cell r="AB4054"/>
          <cell r="AC4054"/>
          <cell r="AD4054"/>
        </row>
        <row r="4055">
          <cell r="P4055">
            <v>999999999</v>
          </cell>
          <cell r="Q4055"/>
          <cell r="R4055"/>
          <cell r="S4055"/>
          <cell r="T4055"/>
          <cell r="U4055"/>
          <cell r="V4055"/>
          <cell r="W4055"/>
          <cell r="X4055"/>
          <cell r="Y4055"/>
          <cell r="Z4055"/>
          <cell r="AA4055"/>
          <cell r="AB4055"/>
          <cell r="AC4055"/>
          <cell r="AD4055"/>
        </row>
        <row r="4056">
          <cell r="P4056">
            <v>999999999</v>
          </cell>
          <cell r="Q4056"/>
          <cell r="R4056"/>
          <cell r="S4056"/>
          <cell r="T4056"/>
          <cell r="U4056"/>
          <cell r="V4056"/>
          <cell r="W4056"/>
          <cell r="X4056"/>
          <cell r="Y4056"/>
          <cell r="Z4056"/>
          <cell r="AA4056"/>
          <cell r="AB4056"/>
          <cell r="AC4056"/>
          <cell r="AD4056"/>
        </row>
        <row r="4057">
          <cell r="P4057">
            <v>999999999</v>
          </cell>
          <cell r="Q4057"/>
          <cell r="R4057"/>
          <cell r="S4057"/>
          <cell r="T4057"/>
          <cell r="U4057"/>
          <cell r="V4057"/>
          <cell r="W4057"/>
          <cell r="X4057"/>
          <cell r="Y4057"/>
          <cell r="Z4057"/>
          <cell r="AA4057"/>
          <cell r="AB4057"/>
          <cell r="AC4057"/>
          <cell r="AD4057"/>
        </row>
        <row r="4058">
          <cell r="P4058">
            <v>999999999</v>
          </cell>
          <cell r="Q4058"/>
          <cell r="R4058"/>
          <cell r="S4058"/>
          <cell r="T4058"/>
          <cell r="U4058"/>
          <cell r="V4058"/>
          <cell r="W4058"/>
          <cell r="X4058"/>
          <cell r="Y4058"/>
          <cell r="Z4058"/>
          <cell r="AA4058"/>
          <cell r="AB4058"/>
          <cell r="AC4058"/>
          <cell r="AD4058"/>
        </row>
        <row r="4059">
          <cell r="P4059">
            <v>999999999</v>
          </cell>
          <cell r="Q4059"/>
          <cell r="R4059"/>
          <cell r="S4059"/>
          <cell r="T4059"/>
          <cell r="U4059"/>
          <cell r="V4059"/>
          <cell r="W4059"/>
          <cell r="X4059"/>
          <cell r="Y4059"/>
          <cell r="Z4059"/>
          <cell r="AA4059"/>
          <cell r="AB4059"/>
          <cell r="AC4059"/>
          <cell r="AD4059"/>
        </row>
        <row r="4060">
          <cell r="P4060">
            <v>999999999</v>
          </cell>
          <cell r="Q4060"/>
          <cell r="R4060"/>
          <cell r="S4060"/>
          <cell r="T4060"/>
          <cell r="U4060"/>
          <cell r="V4060"/>
          <cell r="W4060"/>
          <cell r="X4060"/>
          <cell r="Y4060"/>
          <cell r="Z4060"/>
          <cell r="AA4060"/>
          <cell r="AB4060"/>
          <cell r="AC4060"/>
          <cell r="AD4060"/>
        </row>
        <row r="4061">
          <cell r="P4061">
            <v>999999999</v>
          </cell>
          <cell r="Q4061"/>
          <cell r="R4061"/>
          <cell r="S4061"/>
          <cell r="T4061"/>
          <cell r="U4061"/>
          <cell r="V4061"/>
          <cell r="W4061"/>
          <cell r="X4061"/>
          <cell r="Y4061"/>
          <cell r="Z4061"/>
          <cell r="AA4061"/>
          <cell r="AB4061"/>
          <cell r="AC4061"/>
          <cell r="AD4061"/>
        </row>
        <row r="4062">
          <cell r="P4062">
            <v>999999999</v>
          </cell>
          <cell r="Q4062"/>
          <cell r="R4062"/>
          <cell r="S4062"/>
          <cell r="T4062"/>
          <cell r="U4062"/>
          <cell r="V4062"/>
          <cell r="W4062"/>
          <cell r="X4062"/>
          <cell r="Y4062"/>
          <cell r="Z4062"/>
          <cell r="AA4062"/>
          <cell r="AB4062"/>
          <cell r="AC4062"/>
          <cell r="AD4062"/>
        </row>
        <row r="4063">
          <cell r="P4063">
            <v>999999999</v>
          </cell>
          <cell r="Q4063"/>
          <cell r="R4063"/>
          <cell r="S4063"/>
          <cell r="T4063"/>
          <cell r="U4063"/>
          <cell r="V4063"/>
          <cell r="W4063"/>
          <cell r="X4063"/>
          <cell r="Y4063"/>
          <cell r="Z4063"/>
          <cell r="AA4063"/>
          <cell r="AB4063"/>
          <cell r="AC4063"/>
          <cell r="AD4063"/>
        </row>
        <row r="4064">
          <cell r="P4064">
            <v>999999999</v>
          </cell>
          <cell r="Q4064"/>
          <cell r="R4064"/>
          <cell r="S4064"/>
          <cell r="T4064"/>
          <cell r="U4064"/>
          <cell r="V4064"/>
          <cell r="W4064"/>
          <cell r="X4064"/>
          <cell r="Y4064"/>
          <cell r="Z4064"/>
          <cell r="AA4064"/>
          <cell r="AB4064"/>
          <cell r="AC4064"/>
          <cell r="AD4064"/>
        </row>
        <row r="4065">
          <cell r="P4065">
            <v>999999999</v>
          </cell>
          <cell r="Q4065"/>
          <cell r="R4065"/>
          <cell r="S4065"/>
          <cell r="T4065"/>
          <cell r="U4065"/>
          <cell r="V4065"/>
          <cell r="W4065"/>
          <cell r="X4065"/>
          <cell r="Y4065"/>
          <cell r="Z4065"/>
          <cell r="AA4065"/>
          <cell r="AB4065"/>
          <cell r="AC4065"/>
          <cell r="AD4065"/>
        </row>
        <row r="4066">
          <cell r="P4066">
            <v>999999999</v>
          </cell>
          <cell r="Q4066"/>
          <cell r="R4066"/>
          <cell r="S4066"/>
          <cell r="T4066"/>
          <cell r="U4066"/>
          <cell r="V4066"/>
          <cell r="W4066"/>
          <cell r="X4066"/>
          <cell r="Y4066"/>
          <cell r="Z4066"/>
          <cell r="AA4066"/>
          <cell r="AB4066"/>
          <cell r="AC4066"/>
          <cell r="AD4066"/>
        </row>
        <row r="4067">
          <cell r="P4067">
            <v>999999999</v>
          </cell>
          <cell r="Q4067"/>
          <cell r="R4067"/>
          <cell r="S4067"/>
          <cell r="T4067"/>
          <cell r="U4067"/>
          <cell r="V4067"/>
          <cell r="W4067"/>
          <cell r="X4067"/>
          <cell r="Y4067"/>
          <cell r="Z4067"/>
          <cell r="AA4067"/>
          <cell r="AB4067"/>
          <cell r="AC4067"/>
          <cell r="AD4067"/>
        </row>
        <row r="4068">
          <cell r="P4068">
            <v>999999999</v>
          </cell>
          <cell r="Q4068"/>
          <cell r="R4068"/>
          <cell r="S4068"/>
          <cell r="T4068"/>
          <cell r="U4068"/>
          <cell r="V4068"/>
          <cell r="W4068"/>
          <cell r="X4068"/>
          <cell r="Y4068"/>
          <cell r="Z4068"/>
          <cell r="AA4068"/>
          <cell r="AB4068"/>
          <cell r="AC4068"/>
          <cell r="AD4068"/>
        </row>
        <row r="4069">
          <cell r="P4069">
            <v>999999999</v>
          </cell>
          <cell r="Q4069"/>
          <cell r="R4069"/>
          <cell r="S4069"/>
          <cell r="T4069"/>
          <cell r="U4069"/>
          <cell r="V4069"/>
          <cell r="W4069"/>
          <cell r="X4069"/>
          <cell r="Y4069"/>
          <cell r="Z4069"/>
          <cell r="AA4069"/>
          <cell r="AB4069"/>
          <cell r="AC4069"/>
          <cell r="AD4069"/>
        </row>
        <row r="4070">
          <cell r="P4070">
            <v>999999999</v>
          </cell>
          <cell r="Q4070"/>
          <cell r="R4070"/>
          <cell r="S4070"/>
          <cell r="T4070"/>
          <cell r="U4070"/>
          <cell r="V4070"/>
          <cell r="W4070"/>
          <cell r="X4070"/>
          <cell r="Y4070"/>
          <cell r="Z4070"/>
          <cell r="AA4070"/>
          <cell r="AB4070"/>
          <cell r="AC4070"/>
          <cell r="AD4070"/>
        </row>
        <row r="4071">
          <cell r="P4071">
            <v>999999999</v>
          </cell>
          <cell r="Q4071"/>
          <cell r="R4071"/>
          <cell r="S4071"/>
          <cell r="T4071"/>
          <cell r="U4071"/>
          <cell r="V4071"/>
          <cell r="W4071"/>
          <cell r="X4071"/>
          <cell r="Y4071"/>
          <cell r="Z4071"/>
          <cell r="AA4071"/>
          <cell r="AB4071"/>
          <cell r="AC4071"/>
          <cell r="AD4071"/>
        </row>
        <row r="4072">
          <cell r="P4072">
            <v>999999999</v>
          </cell>
          <cell r="Q4072"/>
          <cell r="R4072"/>
          <cell r="S4072"/>
          <cell r="T4072"/>
          <cell r="U4072"/>
          <cell r="V4072"/>
          <cell r="W4072"/>
          <cell r="X4072"/>
          <cell r="Y4072"/>
          <cell r="Z4072"/>
          <cell r="AA4072"/>
          <cell r="AB4072"/>
          <cell r="AC4072"/>
          <cell r="AD4072"/>
        </row>
        <row r="4073">
          <cell r="P4073">
            <v>999999999</v>
          </cell>
          <cell r="Q4073"/>
          <cell r="R4073"/>
          <cell r="S4073"/>
          <cell r="T4073"/>
          <cell r="U4073"/>
          <cell r="V4073"/>
          <cell r="W4073"/>
          <cell r="X4073"/>
          <cell r="Y4073"/>
          <cell r="Z4073"/>
          <cell r="AA4073"/>
          <cell r="AB4073"/>
          <cell r="AC4073"/>
          <cell r="AD4073"/>
        </row>
        <row r="4074">
          <cell r="P4074">
            <v>999999999</v>
          </cell>
          <cell r="Q4074"/>
          <cell r="R4074"/>
          <cell r="S4074"/>
          <cell r="T4074"/>
          <cell r="U4074"/>
          <cell r="V4074"/>
          <cell r="W4074"/>
          <cell r="X4074"/>
          <cell r="Y4074"/>
          <cell r="Z4074"/>
          <cell r="AA4074"/>
          <cell r="AB4074"/>
          <cell r="AC4074"/>
          <cell r="AD4074"/>
        </row>
        <row r="4075">
          <cell r="P4075">
            <v>999999999</v>
          </cell>
          <cell r="Q4075"/>
          <cell r="R4075"/>
          <cell r="S4075"/>
          <cell r="T4075"/>
          <cell r="U4075"/>
          <cell r="V4075"/>
          <cell r="W4075"/>
          <cell r="X4075"/>
          <cell r="Y4075"/>
          <cell r="Z4075"/>
          <cell r="AA4075"/>
          <cell r="AB4075"/>
          <cell r="AC4075"/>
          <cell r="AD4075"/>
        </row>
        <row r="4076">
          <cell r="P4076">
            <v>999999999</v>
          </cell>
          <cell r="Q4076"/>
          <cell r="R4076"/>
          <cell r="S4076"/>
          <cell r="T4076"/>
          <cell r="U4076"/>
          <cell r="V4076"/>
          <cell r="W4076"/>
          <cell r="X4076"/>
          <cell r="Y4076"/>
          <cell r="Z4076"/>
          <cell r="AA4076"/>
          <cell r="AB4076"/>
          <cell r="AC4076"/>
          <cell r="AD4076"/>
        </row>
        <row r="4077">
          <cell r="P4077">
            <v>999999999</v>
          </cell>
          <cell r="Q4077"/>
          <cell r="R4077"/>
          <cell r="S4077"/>
          <cell r="T4077"/>
          <cell r="U4077"/>
          <cell r="V4077"/>
          <cell r="W4077"/>
          <cell r="X4077"/>
          <cell r="Y4077"/>
          <cell r="Z4077"/>
          <cell r="AA4077"/>
          <cell r="AB4077"/>
          <cell r="AC4077"/>
          <cell r="AD4077"/>
        </row>
        <row r="4078">
          <cell r="P4078">
            <v>999999999</v>
          </cell>
          <cell r="Q4078"/>
          <cell r="R4078"/>
          <cell r="S4078"/>
          <cell r="T4078"/>
          <cell r="U4078"/>
          <cell r="V4078"/>
          <cell r="W4078"/>
          <cell r="X4078"/>
          <cell r="Y4078"/>
          <cell r="Z4078"/>
          <cell r="AA4078"/>
          <cell r="AB4078"/>
          <cell r="AC4078"/>
          <cell r="AD4078"/>
        </row>
        <row r="4079">
          <cell r="P4079">
            <v>999999999</v>
          </cell>
          <cell r="Q4079"/>
          <cell r="R4079"/>
          <cell r="S4079"/>
          <cell r="T4079"/>
          <cell r="U4079"/>
          <cell r="V4079"/>
          <cell r="W4079"/>
          <cell r="X4079"/>
          <cell r="Y4079"/>
          <cell r="Z4079"/>
          <cell r="AA4079"/>
          <cell r="AB4079"/>
          <cell r="AC4079"/>
          <cell r="AD4079"/>
        </row>
        <row r="4080">
          <cell r="P4080">
            <v>999999999</v>
          </cell>
          <cell r="Q4080"/>
          <cell r="R4080"/>
          <cell r="S4080"/>
          <cell r="T4080"/>
          <cell r="U4080"/>
          <cell r="V4080"/>
          <cell r="W4080"/>
          <cell r="X4080"/>
          <cell r="Y4080"/>
          <cell r="Z4080"/>
          <cell r="AA4080"/>
          <cell r="AB4080"/>
          <cell r="AC4080"/>
          <cell r="AD4080"/>
        </row>
        <row r="4081">
          <cell r="P4081">
            <v>999999999</v>
          </cell>
          <cell r="Q4081"/>
          <cell r="R4081"/>
          <cell r="S4081"/>
          <cell r="T4081"/>
          <cell r="U4081"/>
          <cell r="V4081"/>
          <cell r="W4081"/>
          <cell r="X4081"/>
          <cell r="Y4081"/>
          <cell r="Z4081"/>
          <cell r="AA4081"/>
          <cell r="AB4081"/>
          <cell r="AC4081"/>
          <cell r="AD4081"/>
        </row>
        <row r="4082">
          <cell r="P4082">
            <v>999999999</v>
          </cell>
          <cell r="Q4082"/>
          <cell r="R4082"/>
          <cell r="S4082"/>
          <cell r="T4082"/>
          <cell r="U4082"/>
          <cell r="V4082"/>
          <cell r="W4082"/>
          <cell r="X4082"/>
          <cell r="Y4082"/>
          <cell r="Z4082"/>
          <cell r="AA4082"/>
          <cell r="AB4082"/>
          <cell r="AC4082"/>
          <cell r="AD4082"/>
        </row>
        <row r="4083">
          <cell r="P4083">
            <v>999999999</v>
          </cell>
          <cell r="Q4083"/>
          <cell r="R4083"/>
          <cell r="S4083"/>
          <cell r="T4083"/>
          <cell r="U4083"/>
          <cell r="V4083"/>
          <cell r="W4083"/>
          <cell r="X4083"/>
          <cell r="Y4083"/>
          <cell r="Z4083"/>
          <cell r="AA4083"/>
          <cell r="AB4083"/>
          <cell r="AC4083"/>
          <cell r="AD4083"/>
        </row>
        <row r="4084">
          <cell r="P4084">
            <v>999999999</v>
          </cell>
          <cell r="Q4084"/>
          <cell r="R4084"/>
          <cell r="S4084"/>
          <cell r="T4084"/>
          <cell r="U4084"/>
          <cell r="V4084"/>
          <cell r="W4084"/>
          <cell r="X4084"/>
          <cell r="Y4084"/>
          <cell r="Z4084"/>
          <cell r="AA4084"/>
          <cell r="AB4084"/>
          <cell r="AC4084"/>
          <cell r="AD4084"/>
        </row>
        <row r="4085">
          <cell r="P4085">
            <v>999999999</v>
          </cell>
          <cell r="Q4085"/>
          <cell r="R4085"/>
          <cell r="S4085"/>
          <cell r="T4085"/>
          <cell r="U4085"/>
          <cell r="V4085"/>
          <cell r="W4085"/>
          <cell r="X4085"/>
          <cell r="Y4085"/>
          <cell r="Z4085"/>
          <cell r="AA4085"/>
          <cell r="AB4085"/>
          <cell r="AC4085"/>
          <cell r="AD4085"/>
        </row>
        <row r="4086">
          <cell r="P4086">
            <v>999999999</v>
          </cell>
          <cell r="Q4086"/>
          <cell r="R4086"/>
          <cell r="S4086"/>
          <cell r="T4086"/>
          <cell r="U4086"/>
          <cell r="V4086"/>
          <cell r="W4086"/>
          <cell r="X4086"/>
          <cell r="Y4086"/>
          <cell r="Z4086"/>
          <cell r="AA4086"/>
          <cell r="AB4086"/>
          <cell r="AC4086"/>
          <cell r="AD4086"/>
        </row>
        <row r="4087">
          <cell r="P4087">
            <v>999999999</v>
          </cell>
          <cell r="Q4087"/>
          <cell r="R4087"/>
          <cell r="S4087"/>
          <cell r="T4087"/>
          <cell r="U4087"/>
          <cell r="V4087"/>
          <cell r="W4087"/>
          <cell r="X4087"/>
          <cell r="Y4087"/>
          <cell r="Z4087"/>
          <cell r="AA4087"/>
          <cell r="AB4087"/>
          <cell r="AC4087"/>
          <cell r="AD4087"/>
        </row>
        <row r="4088">
          <cell r="P4088">
            <v>999999999</v>
          </cell>
          <cell r="Q4088"/>
          <cell r="R4088"/>
          <cell r="S4088"/>
          <cell r="T4088"/>
          <cell r="U4088"/>
          <cell r="V4088"/>
          <cell r="W4088"/>
          <cell r="X4088"/>
          <cell r="Y4088"/>
          <cell r="Z4088"/>
          <cell r="AA4088"/>
          <cell r="AB4088"/>
          <cell r="AC4088"/>
          <cell r="AD4088"/>
        </row>
        <row r="4089">
          <cell r="P4089">
            <v>999999999</v>
          </cell>
          <cell r="Q4089"/>
          <cell r="R4089"/>
          <cell r="S4089"/>
          <cell r="T4089"/>
          <cell r="U4089"/>
          <cell r="V4089"/>
          <cell r="W4089"/>
          <cell r="X4089"/>
          <cell r="Y4089"/>
          <cell r="Z4089"/>
          <cell r="AA4089"/>
          <cell r="AB4089"/>
          <cell r="AC4089"/>
          <cell r="AD4089"/>
        </row>
        <row r="4090">
          <cell r="P4090">
            <v>999999999</v>
          </cell>
          <cell r="Q4090"/>
          <cell r="R4090"/>
          <cell r="S4090"/>
          <cell r="T4090"/>
          <cell r="U4090"/>
          <cell r="V4090"/>
          <cell r="W4090"/>
          <cell r="X4090"/>
          <cell r="Y4090"/>
          <cell r="Z4090"/>
          <cell r="AA4090"/>
          <cell r="AB4090"/>
          <cell r="AC4090"/>
          <cell r="AD4090"/>
        </row>
        <row r="4091">
          <cell r="P4091">
            <v>999999999</v>
          </cell>
          <cell r="Q4091"/>
          <cell r="R4091"/>
          <cell r="S4091"/>
          <cell r="T4091"/>
          <cell r="U4091"/>
          <cell r="V4091"/>
          <cell r="W4091"/>
          <cell r="X4091"/>
          <cell r="Y4091"/>
          <cell r="Z4091"/>
          <cell r="AA4091"/>
          <cell r="AB4091"/>
          <cell r="AC4091"/>
          <cell r="AD4091"/>
        </row>
        <row r="4092">
          <cell r="P4092">
            <v>999999999</v>
          </cell>
          <cell r="Q4092"/>
          <cell r="R4092"/>
          <cell r="S4092"/>
          <cell r="T4092"/>
          <cell r="U4092"/>
          <cell r="V4092"/>
          <cell r="W4092"/>
          <cell r="X4092"/>
          <cell r="Y4092"/>
          <cell r="Z4092"/>
          <cell r="AA4092"/>
          <cell r="AB4092"/>
          <cell r="AC4092"/>
          <cell r="AD4092"/>
        </row>
        <row r="4093">
          <cell r="P4093">
            <v>999999999</v>
          </cell>
          <cell r="Q4093"/>
          <cell r="R4093"/>
          <cell r="S4093"/>
          <cell r="T4093"/>
          <cell r="U4093"/>
          <cell r="V4093"/>
          <cell r="W4093"/>
          <cell r="X4093"/>
          <cell r="Y4093"/>
          <cell r="Z4093"/>
          <cell r="AA4093"/>
          <cell r="AB4093"/>
          <cell r="AC4093"/>
          <cell r="AD4093"/>
        </row>
        <row r="4094">
          <cell r="P4094">
            <v>999999999</v>
          </cell>
          <cell r="Q4094"/>
          <cell r="R4094"/>
          <cell r="S4094"/>
          <cell r="T4094"/>
          <cell r="U4094"/>
          <cell r="V4094"/>
          <cell r="W4094"/>
          <cell r="X4094"/>
          <cell r="Y4094"/>
          <cell r="Z4094"/>
          <cell r="AA4094"/>
          <cell r="AB4094"/>
          <cell r="AC4094"/>
          <cell r="AD4094"/>
        </row>
        <row r="4095">
          <cell r="P4095">
            <v>999999999</v>
          </cell>
          <cell r="Q4095"/>
          <cell r="R4095"/>
          <cell r="S4095"/>
          <cell r="T4095"/>
          <cell r="U4095"/>
          <cell r="V4095"/>
          <cell r="W4095"/>
          <cell r="X4095"/>
          <cell r="Y4095"/>
          <cell r="Z4095"/>
          <cell r="AA4095"/>
          <cell r="AB4095"/>
          <cell r="AC4095"/>
          <cell r="AD4095"/>
        </row>
        <row r="4096">
          <cell r="P4096">
            <v>999999999</v>
          </cell>
          <cell r="Q4096"/>
          <cell r="R4096"/>
          <cell r="S4096"/>
          <cell r="T4096"/>
          <cell r="U4096"/>
          <cell r="V4096"/>
          <cell r="W4096"/>
          <cell r="X4096"/>
          <cell r="Y4096"/>
          <cell r="Z4096"/>
          <cell r="AA4096"/>
          <cell r="AB4096"/>
          <cell r="AC4096"/>
          <cell r="AD4096"/>
        </row>
        <row r="4097">
          <cell r="P4097">
            <v>999999999</v>
          </cell>
          <cell r="Q4097"/>
          <cell r="R4097"/>
          <cell r="S4097"/>
          <cell r="T4097"/>
          <cell r="U4097"/>
          <cell r="V4097"/>
          <cell r="W4097"/>
          <cell r="X4097"/>
          <cell r="Y4097"/>
          <cell r="Z4097"/>
          <cell r="AA4097"/>
          <cell r="AB4097"/>
          <cell r="AC4097"/>
          <cell r="AD4097"/>
        </row>
        <row r="4098">
          <cell r="P4098">
            <v>999999999</v>
          </cell>
          <cell r="Q4098"/>
          <cell r="R4098"/>
          <cell r="S4098"/>
          <cell r="T4098"/>
          <cell r="U4098"/>
          <cell r="V4098"/>
          <cell r="W4098"/>
          <cell r="X4098"/>
          <cell r="Y4098"/>
          <cell r="Z4098"/>
          <cell r="AA4098"/>
          <cell r="AB4098"/>
          <cell r="AC4098"/>
          <cell r="AD4098"/>
        </row>
        <row r="4099">
          <cell r="P4099">
            <v>999999999</v>
          </cell>
          <cell r="Q4099"/>
          <cell r="R4099"/>
          <cell r="S4099"/>
          <cell r="T4099"/>
          <cell r="U4099"/>
          <cell r="V4099"/>
          <cell r="W4099"/>
          <cell r="X4099"/>
          <cell r="Y4099"/>
          <cell r="Z4099"/>
          <cell r="AA4099"/>
          <cell r="AB4099"/>
          <cell r="AC4099"/>
          <cell r="AD4099"/>
        </row>
        <row r="4100">
          <cell r="P4100">
            <v>999999999</v>
          </cell>
          <cell r="Q4100"/>
          <cell r="R4100"/>
          <cell r="S4100"/>
          <cell r="T4100"/>
          <cell r="U4100"/>
          <cell r="V4100"/>
          <cell r="W4100"/>
          <cell r="X4100"/>
          <cell r="Y4100"/>
          <cell r="Z4100"/>
          <cell r="AA4100"/>
          <cell r="AB4100"/>
          <cell r="AC4100"/>
          <cell r="AD4100"/>
        </row>
        <row r="4101">
          <cell r="P4101">
            <v>999999999</v>
          </cell>
          <cell r="Q4101"/>
          <cell r="R4101"/>
          <cell r="S4101"/>
          <cell r="T4101"/>
          <cell r="U4101"/>
          <cell r="V4101"/>
          <cell r="W4101"/>
          <cell r="X4101"/>
          <cell r="Y4101"/>
          <cell r="Z4101"/>
          <cell r="AA4101"/>
          <cell r="AB4101"/>
          <cell r="AC4101"/>
          <cell r="AD4101"/>
        </row>
        <row r="4102">
          <cell r="P4102">
            <v>999999999</v>
          </cell>
          <cell r="Q4102"/>
          <cell r="R4102"/>
          <cell r="S4102"/>
          <cell r="T4102"/>
          <cell r="U4102"/>
          <cell r="V4102"/>
          <cell r="W4102"/>
          <cell r="X4102"/>
          <cell r="Y4102"/>
          <cell r="Z4102"/>
          <cell r="AA4102"/>
          <cell r="AB4102"/>
          <cell r="AC4102"/>
          <cell r="AD4102"/>
        </row>
        <row r="4103">
          <cell r="P4103">
            <v>999999999</v>
          </cell>
          <cell r="Q4103"/>
          <cell r="R4103"/>
          <cell r="S4103"/>
          <cell r="T4103"/>
          <cell r="U4103"/>
          <cell r="V4103"/>
          <cell r="W4103"/>
          <cell r="X4103"/>
          <cell r="Y4103"/>
          <cell r="Z4103"/>
          <cell r="AA4103"/>
          <cell r="AB4103"/>
          <cell r="AC4103"/>
          <cell r="AD4103"/>
        </row>
        <row r="4104">
          <cell r="P4104">
            <v>999999999</v>
          </cell>
          <cell r="Q4104"/>
          <cell r="R4104"/>
          <cell r="S4104"/>
          <cell r="T4104"/>
          <cell r="U4104"/>
          <cell r="V4104"/>
          <cell r="W4104"/>
          <cell r="X4104"/>
          <cell r="Y4104"/>
          <cell r="Z4104"/>
          <cell r="AA4104"/>
          <cell r="AB4104"/>
          <cell r="AC4104"/>
          <cell r="AD4104"/>
        </row>
        <row r="4105">
          <cell r="P4105">
            <v>999999999</v>
          </cell>
          <cell r="Q4105"/>
          <cell r="R4105"/>
          <cell r="S4105"/>
          <cell r="T4105"/>
          <cell r="U4105"/>
          <cell r="V4105"/>
          <cell r="W4105"/>
          <cell r="X4105"/>
          <cell r="Y4105"/>
          <cell r="Z4105"/>
          <cell r="AA4105"/>
          <cell r="AB4105"/>
          <cell r="AC4105"/>
          <cell r="AD4105"/>
        </row>
        <row r="4106">
          <cell r="P4106">
            <v>999999999</v>
          </cell>
          <cell r="Q4106"/>
          <cell r="R4106"/>
          <cell r="S4106"/>
          <cell r="T4106"/>
          <cell r="U4106"/>
          <cell r="V4106"/>
          <cell r="W4106"/>
          <cell r="X4106"/>
          <cell r="Y4106"/>
          <cell r="Z4106"/>
          <cell r="AA4106"/>
          <cell r="AB4106"/>
          <cell r="AC4106"/>
          <cell r="AD4106"/>
        </row>
        <row r="4107">
          <cell r="P4107">
            <v>999999999</v>
          </cell>
          <cell r="Q4107"/>
          <cell r="R4107"/>
          <cell r="S4107"/>
          <cell r="T4107"/>
          <cell r="U4107"/>
          <cell r="V4107"/>
          <cell r="W4107"/>
          <cell r="X4107"/>
          <cell r="Y4107"/>
          <cell r="Z4107"/>
          <cell r="AA4107"/>
          <cell r="AB4107"/>
          <cell r="AC4107"/>
          <cell r="AD4107"/>
        </row>
        <row r="4108">
          <cell r="P4108">
            <v>999999999</v>
          </cell>
          <cell r="Q4108"/>
          <cell r="R4108"/>
          <cell r="S4108"/>
          <cell r="T4108"/>
          <cell r="U4108"/>
          <cell r="V4108"/>
          <cell r="W4108"/>
          <cell r="X4108"/>
          <cell r="Y4108"/>
          <cell r="Z4108"/>
          <cell r="AA4108"/>
          <cell r="AB4108"/>
          <cell r="AC4108"/>
          <cell r="AD4108"/>
        </row>
        <row r="4109">
          <cell r="P4109">
            <v>999999999</v>
          </cell>
          <cell r="Q4109"/>
          <cell r="R4109"/>
          <cell r="S4109"/>
          <cell r="T4109"/>
          <cell r="U4109"/>
          <cell r="V4109"/>
          <cell r="W4109"/>
          <cell r="X4109"/>
          <cell r="Y4109"/>
          <cell r="Z4109"/>
          <cell r="AA4109"/>
          <cell r="AB4109"/>
          <cell r="AC4109"/>
          <cell r="AD4109"/>
        </row>
        <row r="4110">
          <cell r="P4110">
            <v>999999999</v>
          </cell>
          <cell r="Q4110"/>
          <cell r="R4110"/>
          <cell r="S4110"/>
          <cell r="T4110"/>
          <cell r="U4110"/>
          <cell r="V4110"/>
          <cell r="W4110"/>
          <cell r="X4110"/>
          <cell r="Y4110"/>
          <cell r="Z4110"/>
          <cell r="AA4110"/>
          <cell r="AB4110"/>
          <cell r="AC4110"/>
          <cell r="AD4110"/>
        </row>
        <row r="4111">
          <cell r="P4111">
            <v>999999999</v>
          </cell>
          <cell r="Q4111"/>
          <cell r="R4111"/>
          <cell r="S4111"/>
          <cell r="T4111"/>
          <cell r="U4111"/>
          <cell r="V4111"/>
          <cell r="W4111"/>
          <cell r="X4111"/>
          <cell r="Y4111"/>
          <cell r="Z4111"/>
          <cell r="AA4111"/>
          <cell r="AB4111"/>
          <cell r="AC4111"/>
          <cell r="AD4111"/>
        </row>
        <row r="4112">
          <cell r="P4112">
            <v>999999999</v>
          </cell>
          <cell r="Q4112"/>
          <cell r="R4112"/>
          <cell r="S4112"/>
          <cell r="T4112"/>
          <cell r="U4112"/>
          <cell r="V4112"/>
          <cell r="W4112"/>
          <cell r="X4112"/>
          <cell r="Y4112"/>
          <cell r="Z4112"/>
          <cell r="AA4112"/>
          <cell r="AB4112"/>
          <cell r="AC4112"/>
          <cell r="AD4112"/>
        </row>
        <row r="4113">
          <cell r="P4113">
            <v>999999999</v>
          </cell>
          <cell r="Q4113"/>
          <cell r="R4113"/>
          <cell r="S4113"/>
          <cell r="T4113"/>
          <cell r="U4113"/>
          <cell r="V4113"/>
          <cell r="W4113"/>
          <cell r="X4113"/>
          <cell r="Y4113"/>
          <cell r="Z4113"/>
          <cell r="AA4113"/>
          <cell r="AB4113"/>
          <cell r="AC4113"/>
          <cell r="AD4113"/>
        </row>
        <row r="4114">
          <cell r="P4114">
            <v>999999999</v>
          </cell>
          <cell r="Q4114"/>
          <cell r="R4114"/>
          <cell r="S4114"/>
          <cell r="T4114"/>
          <cell r="U4114"/>
          <cell r="V4114"/>
          <cell r="W4114"/>
          <cell r="X4114"/>
          <cell r="Y4114"/>
          <cell r="Z4114"/>
          <cell r="AA4114"/>
          <cell r="AB4114"/>
          <cell r="AC4114"/>
          <cell r="AD4114"/>
        </row>
        <row r="4115">
          <cell r="P4115">
            <v>999999999</v>
          </cell>
          <cell r="Q4115"/>
          <cell r="R4115"/>
          <cell r="S4115"/>
          <cell r="T4115"/>
          <cell r="U4115"/>
          <cell r="V4115"/>
          <cell r="W4115"/>
          <cell r="X4115"/>
          <cell r="Y4115"/>
          <cell r="Z4115"/>
          <cell r="AA4115"/>
          <cell r="AB4115"/>
          <cell r="AC4115"/>
          <cell r="AD4115"/>
        </row>
        <row r="4116">
          <cell r="P4116">
            <v>999999999</v>
          </cell>
          <cell r="Q4116"/>
          <cell r="R4116"/>
          <cell r="S4116"/>
          <cell r="T4116"/>
          <cell r="U4116"/>
          <cell r="V4116"/>
          <cell r="W4116"/>
          <cell r="X4116"/>
          <cell r="Y4116"/>
          <cell r="Z4116"/>
          <cell r="AA4116"/>
          <cell r="AB4116"/>
          <cell r="AC4116"/>
          <cell r="AD4116"/>
        </row>
        <row r="4117">
          <cell r="P4117">
            <v>999999999</v>
          </cell>
          <cell r="Q4117"/>
          <cell r="R4117"/>
          <cell r="S4117"/>
          <cell r="T4117"/>
          <cell r="U4117"/>
          <cell r="V4117"/>
          <cell r="W4117"/>
          <cell r="X4117"/>
          <cell r="Y4117"/>
          <cell r="Z4117"/>
          <cell r="AA4117"/>
          <cell r="AB4117"/>
          <cell r="AC4117"/>
          <cell r="AD4117"/>
        </row>
        <row r="4118">
          <cell r="P4118">
            <v>999999999</v>
          </cell>
          <cell r="Q4118"/>
          <cell r="R4118"/>
          <cell r="S4118"/>
          <cell r="T4118"/>
          <cell r="U4118"/>
          <cell r="V4118"/>
          <cell r="W4118"/>
          <cell r="X4118"/>
          <cell r="Y4118"/>
          <cell r="Z4118"/>
          <cell r="AA4118"/>
          <cell r="AB4118"/>
          <cell r="AC4118"/>
          <cell r="AD4118"/>
        </row>
        <row r="4119">
          <cell r="P4119">
            <v>999999999</v>
          </cell>
          <cell r="Q4119"/>
          <cell r="R4119"/>
          <cell r="S4119"/>
          <cell r="T4119"/>
          <cell r="U4119"/>
          <cell r="V4119"/>
          <cell r="W4119"/>
          <cell r="X4119"/>
          <cell r="Y4119"/>
          <cell r="Z4119"/>
          <cell r="AA4119"/>
          <cell r="AB4119"/>
          <cell r="AC4119"/>
          <cell r="AD4119"/>
        </row>
        <row r="4120">
          <cell r="P4120">
            <v>999999999</v>
          </cell>
          <cell r="Q4120"/>
          <cell r="R4120"/>
          <cell r="S4120"/>
          <cell r="T4120"/>
          <cell r="U4120"/>
          <cell r="V4120"/>
          <cell r="W4120"/>
          <cell r="X4120"/>
          <cell r="Y4120"/>
          <cell r="Z4120"/>
          <cell r="AA4120"/>
          <cell r="AB4120"/>
          <cell r="AC4120"/>
          <cell r="AD4120"/>
        </row>
        <row r="4121">
          <cell r="P4121">
            <v>999999999</v>
          </cell>
          <cell r="Q4121"/>
          <cell r="R4121"/>
          <cell r="S4121"/>
          <cell r="T4121"/>
          <cell r="U4121"/>
          <cell r="V4121"/>
          <cell r="W4121"/>
          <cell r="X4121"/>
          <cell r="Y4121"/>
          <cell r="Z4121"/>
          <cell r="AA4121"/>
          <cell r="AB4121"/>
          <cell r="AC4121"/>
          <cell r="AD4121"/>
        </row>
        <row r="4122">
          <cell r="P4122">
            <v>999999999</v>
          </cell>
          <cell r="Q4122"/>
          <cell r="R4122"/>
          <cell r="S4122"/>
          <cell r="T4122"/>
          <cell r="U4122"/>
          <cell r="V4122"/>
          <cell r="W4122"/>
          <cell r="X4122"/>
          <cell r="Y4122"/>
          <cell r="Z4122"/>
          <cell r="AA4122"/>
          <cell r="AB4122"/>
          <cell r="AC4122"/>
          <cell r="AD4122"/>
        </row>
        <row r="4123">
          <cell r="P4123">
            <v>999999999</v>
          </cell>
          <cell r="Q4123"/>
          <cell r="R4123"/>
          <cell r="S4123"/>
          <cell r="T4123"/>
          <cell r="U4123"/>
          <cell r="V4123"/>
          <cell r="W4123"/>
          <cell r="X4123"/>
          <cell r="Y4123"/>
          <cell r="Z4123"/>
          <cell r="AA4123"/>
          <cell r="AB4123"/>
          <cell r="AC4123"/>
          <cell r="AD4123"/>
        </row>
        <row r="4124">
          <cell r="P4124">
            <v>999999999</v>
          </cell>
          <cell r="Q4124"/>
          <cell r="R4124"/>
          <cell r="S4124"/>
          <cell r="T4124"/>
          <cell r="U4124"/>
          <cell r="V4124"/>
          <cell r="W4124"/>
          <cell r="X4124"/>
          <cell r="Y4124"/>
          <cell r="Z4124"/>
          <cell r="AA4124"/>
          <cell r="AB4124"/>
          <cell r="AC4124"/>
          <cell r="AD4124"/>
        </row>
        <row r="4125">
          <cell r="P4125">
            <v>999999999</v>
          </cell>
          <cell r="Q4125"/>
          <cell r="R4125"/>
          <cell r="S4125"/>
          <cell r="T4125"/>
          <cell r="U4125"/>
          <cell r="V4125"/>
          <cell r="W4125"/>
          <cell r="X4125"/>
          <cell r="Y4125"/>
          <cell r="Z4125"/>
          <cell r="AA4125"/>
          <cell r="AB4125"/>
          <cell r="AC4125"/>
          <cell r="AD4125"/>
        </row>
        <row r="4126">
          <cell r="P4126">
            <v>999999999</v>
          </cell>
          <cell r="Q4126"/>
          <cell r="R4126"/>
          <cell r="S4126"/>
          <cell r="T4126"/>
          <cell r="U4126"/>
          <cell r="V4126"/>
          <cell r="W4126"/>
          <cell r="X4126"/>
          <cell r="Y4126"/>
          <cell r="Z4126"/>
          <cell r="AA4126"/>
          <cell r="AB4126"/>
          <cell r="AC4126"/>
          <cell r="AD4126"/>
        </row>
        <row r="4127">
          <cell r="P4127">
            <v>999999999</v>
          </cell>
          <cell r="Q4127"/>
          <cell r="R4127"/>
          <cell r="S4127"/>
          <cell r="T4127"/>
          <cell r="U4127"/>
          <cell r="V4127"/>
          <cell r="W4127"/>
          <cell r="X4127"/>
          <cell r="Y4127"/>
          <cell r="Z4127"/>
          <cell r="AA4127"/>
          <cell r="AB4127"/>
          <cell r="AC4127"/>
          <cell r="AD4127"/>
        </row>
        <row r="4128">
          <cell r="P4128">
            <v>999999999</v>
          </cell>
          <cell r="Q4128"/>
          <cell r="R4128"/>
          <cell r="S4128"/>
          <cell r="T4128"/>
          <cell r="U4128"/>
          <cell r="V4128"/>
          <cell r="W4128"/>
          <cell r="X4128"/>
          <cell r="Y4128"/>
          <cell r="Z4128"/>
          <cell r="AA4128"/>
          <cell r="AB4128"/>
          <cell r="AC4128"/>
          <cell r="AD4128"/>
        </row>
        <row r="4129">
          <cell r="P4129">
            <v>999999999</v>
          </cell>
          <cell r="Q4129"/>
          <cell r="R4129"/>
          <cell r="S4129"/>
          <cell r="T4129"/>
          <cell r="U4129"/>
          <cell r="V4129"/>
          <cell r="W4129"/>
          <cell r="X4129"/>
          <cell r="Y4129"/>
          <cell r="Z4129"/>
          <cell r="AA4129"/>
          <cell r="AB4129"/>
          <cell r="AC4129"/>
          <cell r="AD4129"/>
        </row>
        <row r="4130">
          <cell r="P4130">
            <v>999999999</v>
          </cell>
          <cell r="Q4130"/>
          <cell r="R4130"/>
          <cell r="S4130"/>
          <cell r="T4130"/>
          <cell r="U4130"/>
          <cell r="V4130"/>
          <cell r="W4130"/>
          <cell r="X4130"/>
          <cell r="Y4130"/>
          <cell r="Z4130"/>
          <cell r="AA4130"/>
          <cell r="AB4130"/>
          <cell r="AC4130"/>
          <cell r="AD4130"/>
        </row>
        <row r="4131">
          <cell r="P4131">
            <v>999999999</v>
          </cell>
          <cell r="Q4131"/>
          <cell r="R4131"/>
          <cell r="S4131"/>
          <cell r="T4131"/>
          <cell r="U4131"/>
          <cell r="V4131"/>
          <cell r="W4131"/>
          <cell r="X4131"/>
          <cell r="Y4131"/>
          <cell r="Z4131"/>
          <cell r="AA4131"/>
          <cell r="AB4131"/>
          <cell r="AC4131"/>
          <cell r="AD4131"/>
        </row>
        <row r="4132">
          <cell r="P4132">
            <v>999999999</v>
          </cell>
          <cell r="Q4132"/>
          <cell r="R4132"/>
          <cell r="S4132"/>
          <cell r="T4132"/>
          <cell r="U4132"/>
          <cell r="V4132"/>
          <cell r="W4132"/>
          <cell r="X4132"/>
          <cell r="Y4132"/>
          <cell r="Z4132"/>
          <cell r="AA4132"/>
          <cell r="AB4132"/>
          <cell r="AC4132"/>
          <cell r="AD4132"/>
        </row>
        <row r="4133">
          <cell r="P4133">
            <v>999999999</v>
          </cell>
          <cell r="Q4133"/>
          <cell r="R4133"/>
          <cell r="S4133"/>
          <cell r="T4133"/>
          <cell r="U4133"/>
          <cell r="V4133"/>
          <cell r="W4133"/>
          <cell r="X4133"/>
          <cell r="Y4133"/>
          <cell r="Z4133"/>
          <cell r="AA4133"/>
          <cell r="AB4133"/>
          <cell r="AC4133"/>
          <cell r="AD4133"/>
        </row>
        <row r="4134">
          <cell r="P4134">
            <v>999999999</v>
          </cell>
          <cell r="Q4134"/>
          <cell r="R4134"/>
          <cell r="S4134"/>
          <cell r="T4134"/>
          <cell r="U4134"/>
          <cell r="V4134"/>
          <cell r="W4134"/>
          <cell r="X4134"/>
          <cell r="Y4134"/>
          <cell r="Z4134"/>
          <cell r="AA4134"/>
          <cell r="AB4134"/>
          <cell r="AC4134"/>
          <cell r="AD4134"/>
        </row>
        <row r="4135">
          <cell r="P4135">
            <v>999999999</v>
          </cell>
          <cell r="Q4135"/>
          <cell r="R4135"/>
          <cell r="S4135"/>
          <cell r="T4135"/>
          <cell r="U4135"/>
          <cell r="V4135"/>
          <cell r="W4135"/>
          <cell r="X4135"/>
          <cell r="Y4135"/>
          <cell r="Z4135"/>
          <cell r="AA4135"/>
          <cell r="AB4135"/>
          <cell r="AC4135"/>
          <cell r="AD4135"/>
        </row>
        <row r="4136">
          <cell r="P4136">
            <v>999999999</v>
          </cell>
          <cell r="Q4136"/>
          <cell r="R4136"/>
          <cell r="S4136"/>
          <cell r="T4136"/>
          <cell r="U4136"/>
          <cell r="V4136"/>
          <cell r="W4136"/>
          <cell r="X4136"/>
          <cell r="Y4136"/>
          <cell r="Z4136"/>
          <cell r="AA4136"/>
          <cell r="AB4136"/>
          <cell r="AC4136"/>
          <cell r="AD4136"/>
        </row>
        <row r="4137">
          <cell r="P4137">
            <v>999999999</v>
          </cell>
          <cell r="Q4137"/>
          <cell r="R4137"/>
          <cell r="S4137"/>
          <cell r="T4137"/>
          <cell r="U4137"/>
          <cell r="V4137"/>
          <cell r="W4137"/>
          <cell r="X4137"/>
          <cell r="Y4137"/>
          <cell r="Z4137"/>
          <cell r="AA4137"/>
          <cell r="AB4137"/>
          <cell r="AC4137"/>
          <cell r="AD4137"/>
        </row>
        <row r="4138">
          <cell r="P4138">
            <v>999999999</v>
          </cell>
          <cell r="Q4138"/>
          <cell r="R4138"/>
          <cell r="S4138"/>
          <cell r="T4138"/>
          <cell r="U4138"/>
          <cell r="V4138"/>
          <cell r="W4138"/>
          <cell r="X4138"/>
          <cell r="Y4138"/>
          <cell r="Z4138"/>
          <cell r="AA4138"/>
          <cell r="AB4138"/>
          <cell r="AC4138"/>
          <cell r="AD4138"/>
        </row>
        <row r="4139">
          <cell r="P4139">
            <v>999999999</v>
          </cell>
          <cell r="Q4139"/>
          <cell r="R4139"/>
          <cell r="S4139"/>
          <cell r="T4139"/>
          <cell r="U4139"/>
          <cell r="V4139"/>
          <cell r="W4139"/>
          <cell r="X4139"/>
          <cell r="Y4139"/>
          <cell r="Z4139"/>
          <cell r="AA4139"/>
          <cell r="AB4139"/>
          <cell r="AC4139"/>
          <cell r="AD4139"/>
        </row>
        <row r="4140">
          <cell r="P4140">
            <v>999999999</v>
          </cell>
          <cell r="Q4140"/>
          <cell r="R4140"/>
          <cell r="S4140"/>
          <cell r="T4140"/>
          <cell r="U4140"/>
          <cell r="V4140"/>
          <cell r="W4140"/>
          <cell r="X4140"/>
          <cell r="Y4140"/>
          <cell r="Z4140"/>
          <cell r="AA4140"/>
          <cell r="AB4140"/>
          <cell r="AC4140"/>
          <cell r="AD4140"/>
        </row>
        <row r="4141">
          <cell r="P4141">
            <v>999999999</v>
          </cell>
          <cell r="Q4141"/>
          <cell r="R4141"/>
          <cell r="S4141"/>
          <cell r="T4141"/>
          <cell r="U4141"/>
          <cell r="V4141"/>
          <cell r="W4141"/>
          <cell r="X4141"/>
          <cell r="Y4141"/>
          <cell r="Z4141"/>
          <cell r="AA4141"/>
          <cell r="AB4141"/>
          <cell r="AC4141"/>
          <cell r="AD4141"/>
        </row>
        <row r="4142">
          <cell r="P4142">
            <v>999999999</v>
          </cell>
          <cell r="Q4142"/>
          <cell r="R4142"/>
          <cell r="S4142"/>
          <cell r="T4142"/>
          <cell r="U4142"/>
          <cell r="V4142"/>
          <cell r="W4142"/>
          <cell r="X4142"/>
          <cell r="Y4142"/>
          <cell r="Z4142"/>
          <cell r="AA4142"/>
          <cell r="AB4142"/>
          <cell r="AC4142"/>
          <cell r="AD4142"/>
        </row>
        <row r="4143">
          <cell r="P4143">
            <v>999999999</v>
          </cell>
          <cell r="Q4143"/>
          <cell r="R4143"/>
          <cell r="S4143"/>
          <cell r="T4143"/>
          <cell r="U4143"/>
          <cell r="V4143"/>
          <cell r="W4143"/>
          <cell r="X4143"/>
          <cell r="Y4143"/>
          <cell r="Z4143"/>
          <cell r="AA4143"/>
          <cell r="AB4143"/>
          <cell r="AC4143"/>
          <cell r="AD4143"/>
        </row>
        <row r="4144">
          <cell r="P4144">
            <v>999999999</v>
          </cell>
          <cell r="Q4144"/>
          <cell r="R4144"/>
          <cell r="S4144"/>
          <cell r="T4144"/>
          <cell r="U4144"/>
          <cell r="V4144"/>
          <cell r="W4144"/>
          <cell r="X4144"/>
          <cell r="Y4144"/>
          <cell r="Z4144"/>
          <cell r="AA4144"/>
          <cell r="AB4144"/>
          <cell r="AC4144"/>
          <cell r="AD4144"/>
        </row>
        <row r="4145">
          <cell r="P4145">
            <v>999999999</v>
          </cell>
          <cell r="Q4145"/>
          <cell r="R4145"/>
          <cell r="S4145"/>
          <cell r="T4145"/>
          <cell r="U4145"/>
          <cell r="V4145"/>
          <cell r="W4145"/>
          <cell r="X4145"/>
          <cell r="Y4145"/>
          <cell r="Z4145"/>
          <cell r="AA4145"/>
          <cell r="AB4145"/>
          <cell r="AC4145"/>
          <cell r="AD4145"/>
        </row>
        <row r="4146">
          <cell r="P4146">
            <v>999999999</v>
          </cell>
          <cell r="Q4146"/>
          <cell r="R4146"/>
          <cell r="S4146"/>
          <cell r="T4146"/>
          <cell r="U4146"/>
          <cell r="V4146"/>
          <cell r="W4146"/>
          <cell r="X4146"/>
          <cell r="Y4146"/>
          <cell r="Z4146"/>
          <cell r="AA4146"/>
          <cell r="AB4146"/>
          <cell r="AC4146"/>
          <cell r="AD4146"/>
        </row>
        <row r="4147">
          <cell r="P4147">
            <v>999999999</v>
          </cell>
          <cell r="Q4147"/>
          <cell r="R4147"/>
          <cell r="S4147"/>
          <cell r="T4147"/>
          <cell r="U4147"/>
          <cell r="V4147"/>
          <cell r="W4147"/>
          <cell r="X4147"/>
          <cell r="Y4147"/>
          <cell r="Z4147"/>
          <cell r="AA4147"/>
          <cell r="AB4147"/>
          <cell r="AC4147"/>
          <cell r="AD4147"/>
        </row>
        <row r="4148">
          <cell r="P4148">
            <v>999999999</v>
          </cell>
          <cell r="Q4148"/>
          <cell r="R4148"/>
          <cell r="S4148"/>
          <cell r="T4148"/>
          <cell r="U4148"/>
          <cell r="V4148"/>
          <cell r="W4148"/>
          <cell r="X4148"/>
          <cell r="Y4148"/>
          <cell r="Z4148"/>
          <cell r="AA4148"/>
          <cell r="AB4148"/>
          <cell r="AC4148"/>
          <cell r="AD4148"/>
        </row>
        <row r="4149">
          <cell r="P4149">
            <v>999999999</v>
          </cell>
          <cell r="Q4149"/>
          <cell r="R4149"/>
          <cell r="S4149"/>
          <cell r="T4149"/>
          <cell r="U4149"/>
          <cell r="V4149"/>
          <cell r="W4149"/>
          <cell r="X4149"/>
          <cell r="Y4149"/>
          <cell r="Z4149"/>
          <cell r="AA4149"/>
          <cell r="AB4149"/>
          <cell r="AC4149"/>
          <cell r="AD4149"/>
        </row>
        <row r="4150">
          <cell r="P4150">
            <v>999999999</v>
          </cell>
          <cell r="Q4150"/>
          <cell r="R4150"/>
          <cell r="S4150"/>
          <cell r="T4150"/>
          <cell r="U4150"/>
          <cell r="V4150"/>
          <cell r="W4150"/>
          <cell r="X4150"/>
          <cell r="Y4150"/>
          <cell r="Z4150"/>
          <cell r="AA4150"/>
          <cell r="AB4150"/>
          <cell r="AC4150"/>
          <cell r="AD4150"/>
        </row>
        <row r="4151">
          <cell r="P4151">
            <v>999999999</v>
          </cell>
          <cell r="Q4151"/>
          <cell r="R4151"/>
          <cell r="S4151"/>
          <cell r="T4151"/>
          <cell r="U4151"/>
          <cell r="V4151"/>
          <cell r="W4151"/>
          <cell r="X4151"/>
          <cell r="Y4151"/>
          <cell r="Z4151"/>
          <cell r="AA4151"/>
          <cell r="AB4151"/>
          <cell r="AC4151"/>
          <cell r="AD4151"/>
        </row>
        <row r="4152">
          <cell r="P4152">
            <v>999999999</v>
          </cell>
          <cell r="Q4152"/>
          <cell r="R4152"/>
          <cell r="S4152"/>
          <cell r="T4152"/>
          <cell r="U4152"/>
          <cell r="V4152"/>
          <cell r="W4152"/>
          <cell r="X4152"/>
          <cell r="Y4152"/>
          <cell r="Z4152"/>
          <cell r="AA4152"/>
          <cell r="AB4152"/>
          <cell r="AC4152"/>
          <cell r="AD4152"/>
        </row>
        <row r="4153">
          <cell r="P4153">
            <v>999999999</v>
          </cell>
          <cell r="Q4153"/>
          <cell r="R4153"/>
          <cell r="S4153"/>
          <cell r="T4153"/>
          <cell r="U4153"/>
          <cell r="V4153"/>
          <cell r="W4153"/>
          <cell r="X4153"/>
          <cell r="Y4153"/>
          <cell r="Z4153"/>
          <cell r="AA4153"/>
          <cell r="AB4153"/>
          <cell r="AC4153"/>
          <cell r="AD4153"/>
        </row>
        <row r="4154">
          <cell r="P4154">
            <v>999999999</v>
          </cell>
          <cell r="Q4154"/>
          <cell r="R4154"/>
          <cell r="S4154"/>
          <cell r="T4154"/>
          <cell r="U4154"/>
          <cell r="V4154"/>
          <cell r="W4154"/>
          <cell r="X4154"/>
          <cell r="Y4154"/>
          <cell r="Z4154"/>
          <cell r="AA4154"/>
          <cell r="AB4154"/>
          <cell r="AC4154"/>
          <cell r="AD4154"/>
        </row>
        <row r="4155">
          <cell r="P4155">
            <v>999999999</v>
          </cell>
          <cell r="Q4155"/>
          <cell r="R4155"/>
          <cell r="S4155"/>
          <cell r="T4155"/>
          <cell r="U4155"/>
          <cell r="V4155"/>
          <cell r="W4155"/>
          <cell r="X4155"/>
          <cell r="Y4155"/>
          <cell r="Z4155"/>
          <cell r="AA4155"/>
          <cell r="AB4155"/>
          <cell r="AC4155"/>
          <cell r="AD4155"/>
        </row>
        <row r="4156">
          <cell r="P4156">
            <v>999999999</v>
          </cell>
          <cell r="Q4156"/>
          <cell r="R4156"/>
          <cell r="S4156"/>
          <cell r="T4156"/>
          <cell r="U4156"/>
          <cell r="V4156"/>
          <cell r="W4156"/>
          <cell r="X4156"/>
          <cell r="Y4156"/>
          <cell r="Z4156"/>
          <cell r="AA4156"/>
          <cell r="AB4156"/>
          <cell r="AC4156"/>
          <cell r="AD4156"/>
        </row>
        <row r="4157">
          <cell r="P4157">
            <v>999999999</v>
          </cell>
          <cell r="Q4157"/>
          <cell r="R4157"/>
          <cell r="S4157"/>
          <cell r="T4157"/>
          <cell r="U4157"/>
          <cell r="V4157"/>
          <cell r="W4157"/>
          <cell r="X4157"/>
          <cell r="Y4157"/>
          <cell r="Z4157"/>
          <cell r="AA4157"/>
          <cell r="AB4157"/>
          <cell r="AC4157"/>
          <cell r="AD4157"/>
        </row>
        <row r="4158">
          <cell r="P4158">
            <v>999999999</v>
          </cell>
          <cell r="Q4158"/>
          <cell r="R4158"/>
          <cell r="S4158"/>
          <cell r="T4158"/>
          <cell r="U4158"/>
          <cell r="V4158"/>
          <cell r="W4158"/>
          <cell r="X4158"/>
          <cell r="Y4158"/>
          <cell r="Z4158"/>
          <cell r="AA4158"/>
          <cell r="AB4158"/>
          <cell r="AC4158"/>
          <cell r="AD4158"/>
        </row>
        <row r="4159">
          <cell r="P4159">
            <v>999999999</v>
          </cell>
          <cell r="Q4159"/>
          <cell r="R4159"/>
          <cell r="S4159"/>
          <cell r="T4159"/>
          <cell r="U4159"/>
          <cell r="V4159"/>
          <cell r="W4159"/>
          <cell r="X4159"/>
          <cell r="Y4159"/>
          <cell r="Z4159"/>
          <cell r="AA4159"/>
          <cell r="AB4159"/>
          <cell r="AC4159"/>
          <cell r="AD4159"/>
        </row>
        <row r="4160">
          <cell r="P4160">
            <v>999999999</v>
          </cell>
          <cell r="Q4160"/>
          <cell r="R4160"/>
          <cell r="S4160"/>
          <cell r="T4160"/>
          <cell r="U4160"/>
          <cell r="V4160"/>
          <cell r="W4160"/>
          <cell r="X4160"/>
          <cell r="Y4160"/>
          <cell r="Z4160"/>
          <cell r="AA4160"/>
          <cell r="AB4160"/>
          <cell r="AC4160"/>
          <cell r="AD4160"/>
        </row>
        <row r="4161">
          <cell r="P4161">
            <v>999999999</v>
          </cell>
          <cell r="Q4161"/>
          <cell r="R4161"/>
          <cell r="S4161"/>
          <cell r="T4161"/>
          <cell r="U4161"/>
          <cell r="V4161"/>
          <cell r="W4161"/>
          <cell r="X4161"/>
          <cell r="Y4161"/>
          <cell r="Z4161"/>
          <cell r="AA4161"/>
          <cell r="AB4161"/>
          <cell r="AC4161"/>
          <cell r="AD4161"/>
        </row>
        <row r="4162">
          <cell r="P4162">
            <v>999999999</v>
          </cell>
          <cell r="Q4162"/>
          <cell r="R4162"/>
          <cell r="S4162"/>
          <cell r="T4162"/>
          <cell r="U4162"/>
          <cell r="V4162"/>
          <cell r="W4162"/>
          <cell r="X4162"/>
          <cell r="Y4162"/>
          <cell r="Z4162"/>
          <cell r="AA4162"/>
          <cell r="AB4162"/>
          <cell r="AC4162"/>
          <cell r="AD4162"/>
        </row>
        <row r="4163">
          <cell r="P4163">
            <v>999999999</v>
          </cell>
          <cell r="Q4163"/>
          <cell r="R4163"/>
          <cell r="S4163"/>
          <cell r="T4163"/>
          <cell r="U4163"/>
          <cell r="V4163"/>
          <cell r="W4163"/>
          <cell r="X4163"/>
          <cell r="Y4163"/>
          <cell r="Z4163"/>
          <cell r="AA4163"/>
          <cell r="AB4163"/>
          <cell r="AC4163"/>
          <cell r="AD4163"/>
        </row>
        <row r="4164">
          <cell r="P4164">
            <v>999999999</v>
          </cell>
          <cell r="Q4164"/>
          <cell r="R4164"/>
          <cell r="S4164"/>
          <cell r="T4164"/>
          <cell r="U4164"/>
          <cell r="V4164"/>
          <cell r="W4164"/>
          <cell r="X4164"/>
          <cell r="Y4164"/>
          <cell r="Z4164"/>
          <cell r="AA4164"/>
          <cell r="AB4164"/>
          <cell r="AC4164"/>
          <cell r="AD4164"/>
        </row>
        <row r="4165">
          <cell r="P4165">
            <v>999999999</v>
          </cell>
          <cell r="Q4165"/>
          <cell r="R4165"/>
          <cell r="S4165"/>
          <cell r="T4165"/>
          <cell r="U4165"/>
          <cell r="V4165"/>
          <cell r="W4165"/>
          <cell r="X4165"/>
          <cell r="Y4165"/>
          <cell r="Z4165"/>
          <cell r="AA4165"/>
          <cell r="AB4165"/>
          <cell r="AC4165"/>
          <cell r="AD4165"/>
        </row>
        <row r="4166">
          <cell r="P4166">
            <v>999999999</v>
          </cell>
          <cell r="Q4166"/>
          <cell r="R4166"/>
          <cell r="S4166"/>
          <cell r="T4166"/>
          <cell r="U4166"/>
          <cell r="V4166"/>
          <cell r="W4166"/>
          <cell r="X4166"/>
          <cell r="Y4166"/>
          <cell r="Z4166"/>
          <cell r="AA4166"/>
          <cell r="AB4166"/>
          <cell r="AC4166"/>
          <cell r="AD4166"/>
        </row>
        <row r="4167">
          <cell r="P4167">
            <v>999999999</v>
          </cell>
          <cell r="Q4167"/>
          <cell r="R4167"/>
          <cell r="S4167"/>
          <cell r="T4167"/>
          <cell r="U4167"/>
          <cell r="V4167"/>
          <cell r="W4167"/>
          <cell r="X4167"/>
          <cell r="Y4167"/>
          <cell r="Z4167"/>
          <cell r="AA4167"/>
          <cell r="AB4167"/>
          <cell r="AC4167"/>
          <cell r="AD4167"/>
        </row>
        <row r="4168">
          <cell r="P4168">
            <v>999999999</v>
          </cell>
          <cell r="Q4168"/>
          <cell r="R4168"/>
          <cell r="S4168"/>
          <cell r="T4168"/>
          <cell r="U4168"/>
          <cell r="V4168"/>
          <cell r="W4168"/>
          <cell r="X4168"/>
          <cell r="Y4168"/>
          <cell r="Z4168"/>
          <cell r="AA4168"/>
          <cell r="AB4168"/>
          <cell r="AC4168"/>
          <cell r="AD4168"/>
        </row>
        <row r="4169">
          <cell r="P4169">
            <v>999999999</v>
          </cell>
          <cell r="Q4169"/>
          <cell r="R4169"/>
          <cell r="S4169"/>
          <cell r="T4169"/>
          <cell r="U4169"/>
          <cell r="V4169"/>
          <cell r="W4169"/>
          <cell r="X4169"/>
          <cell r="Y4169"/>
          <cell r="Z4169"/>
          <cell r="AA4169"/>
          <cell r="AB4169"/>
          <cell r="AC4169"/>
          <cell r="AD4169"/>
        </row>
        <row r="4170">
          <cell r="P4170">
            <v>999999999</v>
          </cell>
          <cell r="Q4170"/>
          <cell r="R4170"/>
          <cell r="S4170"/>
          <cell r="T4170"/>
          <cell r="U4170"/>
          <cell r="V4170"/>
          <cell r="W4170"/>
          <cell r="X4170"/>
          <cell r="Y4170"/>
          <cell r="Z4170"/>
          <cell r="AA4170"/>
          <cell r="AB4170"/>
          <cell r="AC4170"/>
          <cell r="AD4170"/>
        </row>
        <row r="4171">
          <cell r="P4171">
            <v>999999999</v>
          </cell>
          <cell r="Q4171"/>
          <cell r="R4171"/>
          <cell r="S4171"/>
          <cell r="T4171"/>
          <cell r="U4171"/>
          <cell r="V4171"/>
          <cell r="W4171"/>
          <cell r="X4171"/>
          <cell r="Y4171"/>
          <cell r="Z4171"/>
          <cell r="AA4171"/>
          <cell r="AB4171"/>
          <cell r="AC4171"/>
          <cell r="AD4171"/>
        </row>
        <row r="4172">
          <cell r="P4172">
            <v>999999999</v>
          </cell>
          <cell r="Q4172"/>
          <cell r="R4172"/>
          <cell r="S4172"/>
          <cell r="T4172"/>
          <cell r="U4172"/>
          <cell r="V4172"/>
          <cell r="W4172"/>
          <cell r="X4172"/>
          <cell r="Y4172"/>
          <cell r="Z4172"/>
          <cell r="AA4172"/>
          <cell r="AB4172"/>
          <cell r="AC4172"/>
          <cell r="AD4172"/>
        </row>
        <row r="4173">
          <cell r="P4173">
            <v>999999999</v>
          </cell>
          <cell r="Q4173"/>
          <cell r="R4173"/>
          <cell r="S4173"/>
          <cell r="T4173"/>
          <cell r="U4173"/>
          <cell r="V4173"/>
          <cell r="W4173"/>
          <cell r="X4173"/>
          <cell r="Y4173"/>
          <cell r="Z4173"/>
          <cell r="AA4173"/>
          <cell r="AB4173"/>
          <cell r="AC4173"/>
          <cell r="AD4173"/>
        </row>
        <row r="4174">
          <cell r="P4174">
            <v>999999999</v>
          </cell>
          <cell r="Q4174"/>
          <cell r="R4174"/>
          <cell r="S4174"/>
          <cell r="T4174"/>
          <cell r="U4174"/>
          <cell r="V4174"/>
          <cell r="W4174"/>
          <cell r="X4174"/>
          <cell r="Y4174"/>
          <cell r="Z4174"/>
          <cell r="AA4174"/>
          <cell r="AB4174"/>
          <cell r="AC4174"/>
          <cell r="AD4174"/>
        </row>
        <row r="4175">
          <cell r="P4175">
            <v>999999999</v>
          </cell>
          <cell r="Q4175"/>
          <cell r="R4175"/>
          <cell r="S4175"/>
          <cell r="T4175"/>
          <cell r="U4175"/>
          <cell r="V4175"/>
          <cell r="W4175"/>
          <cell r="X4175"/>
          <cell r="Y4175"/>
          <cell r="Z4175"/>
          <cell r="AA4175"/>
          <cell r="AB4175"/>
          <cell r="AC4175"/>
          <cell r="AD4175"/>
        </row>
        <row r="4176">
          <cell r="P4176">
            <v>999999999</v>
          </cell>
          <cell r="Q4176"/>
          <cell r="R4176"/>
          <cell r="S4176"/>
          <cell r="T4176"/>
          <cell r="U4176"/>
          <cell r="V4176"/>
          <cell r="W4176"/>
          <cell r="X4176"/>
          <cell r="Y4176"/>
          <cell r="Z4176"/>
          <cell r="AA4176"/>
          <cell r="AB4176"/>
          <cell r="AC4176"/>
          <cell r="AD4176"/>
        </row>
        <row r="4177">
          <cell r="P4177">
            <v>999999999</v>
          </cell>
          <cell r="Q4177"/>
          <cell r="R4177"/>
          <cell r="S4177"/>
          <cell r="T4177"/>
          <cell r="U4177"/>
          <cell r="V4177"/>
          <cell r="W4177"/>
          <cell r="X4177"/>
          <cell r="Y4177"/>
          <cell r="Z4177"/>
          <cell r="AA4177"/>
          <cell r="AB4177"/>
          <cell r="AC4177"/>
          <cell r="AD4177"/>
        </row>
        <row r="4178">
          <cell r="P4178">
            <v>999999999</v>
          </cell>
          <cell r="Q4178"/>
          <cell r="R4178"/>
          <cell r="S4178"/>
          <cell r="T4178"/>
          <cell r="U4178"/>
          <cell r="V4178"/>
          <cell r="W4178"/>
          <cell r="X4178"/>
          <cell r="Y4178"/>
          <cell r="Z4178"/>
          <cell r="AA4178"/>
          <cell r="AB4178"/>
          <cell r="AC4178"/>
          <cell r="AD4178"/>
        </row>
        <row r="4179">
          <cell r="P4179">
            <v>999999999</v>
          </cell>
          <cell r="Q4179"/>
          <cell r="R4179"/>
          <cell r="S4179"/>
          <cell r="T4179"/>
          <cell r="U4179"/>
          <cell r="V4179"/>
          <cell r="W4179"/>
          <cell r="X4179"/>
          <cell r="Y4179"/>
          <cell r="Z4179"/>
          <cell r="AA4179"/>
          <cell r="AB4179"/>
          <cell r="AC4179"/>
          <cell r="AD4179"/>
        </row>
        <row r="4180">
          <cell r="P4180">
            <v>999999999</v>
          </cell>
          <cell r="Q4180"/>
          <cell r="R4180"/>
          <cell r="S4180"/>
          <cell r="T4180"/>
          <cell r="U4180"/>
          <cell r="V4180"/>
          <cell r="W4180"/>
          <cell r="X4180"/>
          <cell r="Y4180"/>
          <cell r="Z4180"/>
          <cell r="AA4180"/>
          <cell r="AB4180"/>
          <cell r="AC4180"/>
          <cell r="AD4180"/>
        </row>
        <row r="4181">
          <cell r="P4181">
            <v>999999999</v>
          </cell>
          <cell r="Q4181"/>
          <cell r="R4181"/>
          <cell r="S4181"/>
          <cell r="T4181"/>
          <cell r="U4181"/>
          <cell r="V4181"/>
          <cell r="W4181"/>
          <cell r="X4181"/>
          <cell r="Y4181"/>
          <cell r="Z4181"/>
          <cell r="AA4181"/>
          <cell r="AB4181"/>
          <cell r="AC4181"/>
          <cell r="AD4181"/>
        </row>
        <row r="4182">
          <cell r="P4182">
            <v>999999999</v>
          </cell>
          <cell r="Q4182"/>
          <cell r="R4182"/>
          <cell r="S4182"/>
          <cell r="T4182"/>
          <cell r="U4182"/>
          <cell r="V4182"/>
          <cell r="W4182"/>
          <cell r="X4182"/>
          <cell r="Y4182"/>
          <cell r="Z4182"/>
          <cell r="AA4182"/>
          <cell r="AB4182"/>
          <cell r="AC4182"/>
          <cell r="AD4182"/>
        </row>
        <row r="4183">
          <cell r="P4183">
            <v>999999999</v>
          </cell>
          <cell r="Q4183"/>
          <cell r="R4183"/>
          <cell r="S4183"/>
          <cell r="T4183"/>
          <cell r="U4183"/>
          <cell r="V4183"/>
          <cell r="W4183"/>
          <cell r="X4183"/>
          <cell r="Y4183"/>
          <cell r="Z4183"/>
          <cell r="AA4183"/>
          <cell r="AB4183"/>
          <cell r="AC4183"/>
          <cell r="AD4183"/>
        </row>
        <row r="4184">
          <cell r="P4184">
            <v>999999999</v>
          </cell>
          <cell r="Q4184"/>
          <cell r="R4184"/>
          <cell r="S4184"/>
          <cell r="T4184"/>
          <cell r="U4184"/>
          <cell r="V4184"/>
          <cell r="W4184"/>
          <cell r="X4184"/>
          <cell r="Y4184"/>
          <cell r="Z4184"/>
          <cell r="AA4184"/>
          <cell r="AB4184"/>
          <cell r="AC4184"/>
          <cell r="AD4184"/>
        </row>
        <row r="4185">
          <cell r="P4185">
            <v>999999999</v>
          </cell>
          <cell r="Q4185"/>
          <cell r="R4185"/>
          <cell r="S4185"/>
          <cell r="T4185"/>
          <cell r="U4185"/>
          <cell r="V4185"/>
          <cell r="W4185"/>
          <cell r="X4185"/>
          <cell r="Y4185"/>
          <cell r="Z4185"/>
          <cell r="AA4185"/>
          <cell r="AB4185"/>
          <cell r="AC4185"/>
          <cell r="AD4185"/>
        </row>
        <row r="4186">
          <cell r="P4186">
            <v>999999999</v>
          </cell>
          <cell r="Q4186"/>
          <cell r="R4186"/>
          <cell r="S4186"/>
          <cell r="T4186"/>
          <cell r="U4186"/>
          <cell r="V4186"/>
          <cell r="W4186"/>
          <cell r="X4186"/>
          <cell r="Y4186"/>
          <cell r="Z4186"/>
          <cell r="AA4186"/>
          <cell r="AB4186"/>
          <cell r="AC4186"/>
          <cell r="AD4186"/>
        </row>
        <row r="4187">
          <cell r="P4187">
            <v>999999999</v>
          </cell>
          <cell r="Q4187"/>
          <cell r="R4187"/>
          <cell r="S4187"/>
          <cell r="T4187"/>
          <cell r="U4187"/>
          <cell r="V4187"/>
          <cell r="W4187"/>
          <cell r="X4187"/>
          <cell r="Y4187"/>
          <cell r="Z4187"/>
          <cell r="AA4187"/>
          <cell r="AB4187"/>
          <cell r="AC4187"/>
          <cell r="AD4187"/>
        </row>
        <row r="4188">
          <cell r="P4188">
            <v>999999999</v>
          </cell>
          <cell r="Q4188"/>
          <cell r="R4188"/>
          <cell r="S4188"/>
          <cell r="T4188"/>
          <cell r="U4188"/>
          <cell r="V4188"/>
          <cell r="W4188"/>
          <cell r="X4188"/>
          <cell r="Y4188"/>
          <cell r="Z4188"/>
          <cell r="AA4188"/>
          <cell r="AB4188"/>
          <cell r="AC4188"/>
          <cell r="AD4188"/>
        </row>
        <row r="4189">
          <cell r="P4189">
            <v>999999999</v>
          </cell>
          <cell r="Q4189"/>
          <cell r="R4189"/>
          <cell r="S4189"/>
          <cell r="T4189"/>
          <cell r="U4189"/>
          <cell r="V4189"/>
          <cell r="W4189"/>
          <cell r="X4189"/>
          <cell r="Y4189"/>
          <cell r="Z4189"/>
          <cell r="AA4189"/>
          <cell r="AB4189"/>
          <cell r="AC4189"/>
          <cell r="AD4189"/>
        </row>
        <row r="4190">
          <cell r="P4190">
            <v>999999999</v>
          </cell>
          <cell r="Q4190"/>
          <cell r="R4190"/>
          <cell r="S4190"/>
          <cell r="T4190"/>
          <cell r="U4190"/>
          <cell r="V4190"/>
          <cell r="W4190"/>
          <cell r="X4190"/>
          <cell r="Y4190"/>
          <cell r="Z4190"/>
          <cell r="AA4190"/>
          <cell r="AB4190"/>
          <cell r="AC4190"/>
          <cell r="AD4190"/>
        </row>
        <row r="4191">
          <cell r="P4191">
            <v>999999999</v>
          </cell>
          <cell r="Q4191"/>
          <cell r="R4191"/>
          <cell r="S4191"/>
          <cell r="T4191"/>
          <cell r="U4191"/>
          <cell r="V4191"/>
          <cell r="W4191"/>
          <cell r="X4191"/>
          <cell r="Y4191"/>
          <cell r="Z4191"/>
          <cell r="AA4191"/>
          <cell r="AB4191"/>
          <cell r="AC4191"/>
          <cell r="AD4191"/>
        </row>
        <row r="4192">
          <cell r="P4192">
            <v>999999999</v>
          </cell>
          <cell r="Q4192"/>
          <cell r="R4192"/>
          <cell r="S4192"/>
          <cell r="T4192"/>
          <cell r="U4192"/>
          <cell r="V4192"/>
          <cell r="W4192"/>
          <cell r="X4192"/>
          <cell r="Y4192"/>
          <cell r="Z4192"/>
          <cell r="AA4192"/>
          <cell r="AB4192"/>
          <cell r="AC4192"/>
          <cell r="AD4192"/>
        </row>
        <row r="4193">
          <cell r="P4193">
            <v>999999999</v>
          </cell>
          <cell r="Q4193"/>
          <cell r="R4193"/>
          <cell r="S4193"/>
          <cell r="T4193"/>
          <cell r="U4193"/>
          <cell r="V4193"/>
          <cell r="W4193"/>
          <cell r="X4193"/>
          <cell r="Y4193"/>
          <cell r="Z4193"/>
          <cell r="AA4193"/>
          <cell r="AB4193"/>
          <cell r="AC4193"/>
          <cell r="AD4193"/>
        </row>
        <row r="4194">
          <cell r="P4194">
            <v>999999999</v>
          </cell>
          <cell r="Q4194"/>
          <cell r="R4194"/>
          <cell r="S4194"/>
          <cell r="T4194"/>
          <cell r="U4194"/>
          <cell r="V4194"/>
          <cell r="W4194"/>
          <cell r="X4194"/>
          <cell r="Y4194"/>
          <cell r="Z4194"/>
          <cell r="AA4194"/>
          <cell r="AB4194"/>
          <cell r="AC4194"/>
          <cell r="AD4194"/>
        </row>
        <row r="4195">
          <cell r="P4195">
            <v>999999999</v>
          </cell>
          <cell r="Q4195"/>
          <cell r="R4195"/>
          <cell r="S4195"/>
          <cell r="T4195"/>
          <cell r="U4195"/>
          <cell r="V4195"/>
          <cell r="W4195"/>
          <cell r="X4195"/>
          <cell r="Y4195"/>
          <cell r="Z4195"/>
          <cell r="AA4195"/>
          <cell r="AB4195"/>
          <cell r="AC4195"/>
          <cell r="AD4195"/>
        </row>
        <row r="4196">
          <cell r="P4196">
            <v>999999999</v>
          </cell>
          <cell r="Q4196"/>
          <cell r="R4196"/>
          <cell r="S4196"/>
          <cell r="T4196"/>
          <cell r="U4196"/>
          <cell r="V4196"/>
          <cell r="W4196"/>
          <cell r="X4196"/>
          <cell r="Y4196"/>
          <cell r="Z4196"/>
          <cell r="AA4196"/>
          <cell r="AB4196"/>
          <cell r="AC4196"/>
          <cell r="AD4196"/>
        </row>
        <row r="4197">
          <cell r="P4197">
            <v>999999999</v>
          </cell>
          <cell r="Q4197"/>
          <cell r="R4197"/>
          <cell r="S4197"/>
          <cell r="T4197"/>
          <cell r="U4197"/>
          <cell r="V4197"/>
          <cell r="W4197"/>
          <cell r="X4197"/>
          <cell r="Y4197"/>
          <cell r="Z4197"/>
          <cell r="AA4197"/>
          <cell r="AB4197"/>
          <cell r="AC4197"/>
          <cell r="AD4197"/>
        </row>
        <row r="4198">
          <cell r="P4198">
            <v>999999999</v>
          </cell>
          <cell r="Q4198"/>
          <cell r="R4198"/>
          <cell r="S4198"/>
          <cell r="T4198"/>
          <cell r="U4198"/>
          <cell r="V4198"/>
          <cell r="W4198"/>
          <cell r="X4198"/>
          <cell r="Y4198"/>
          <cell r="Z4198"/>
          <cell r="AA4198"/>
          <cell r="AB4198"/>
          <cell r="AC4198"/>
          <cell r="AD4198"/>
        </row>
        <row r="4199">
          <cell r="P4199">
            <v>999999999</v>
          </cell>
          <cell r="Q4199"/>
          <cell r="R4199"/>
          <cell r="S4199"/>
          <cell r="T4199"/>
          <cell r="U4199"/>
          <cell r="V4199"/>
          <cell r="W4199"/>
          <cell r="X4199"/>
          <cell r="Y4199"/>
          <cell r="Z4199"/>
          <cell r="AA4199"/>
          <cell r="AB4199"/>
          <cell r="AC4199"/>
          <cell r="AD4199"/>
        </row>
        <row r="4200">
          <cell r="P4200">
            <v>999999999</v>
          </cell>
          <cell r="Q4200"/>
          <cell r="R4200"/>
          <cell r="S4200"/>
          <cell r="T4200"/>
          <cell r="U4200"/>
          <cell r="V4200"/>
          <cell r="W4200"/>
          <cell r="X4200"/>
          <cell r="Y4200"/>
          <cell r="Z4200"/>
          <cell r="AA4200"/>
          <cell r="AB4200"/>
          <cell r="AC4200"/>
          <cell r="AD4200"/>
        </row>
        <row r="4201">
          <cell r="P4201">
            <v>999999999</v>
          </cell>
          <cell r="Q4201"/>
          <cell r="R4201"/>
          <cell r="S4201"/>
          <cell r="T4201"/>
          <cell r="U4201"/>
          <cell r="V4201"/>
          <cell r="W4201"/>
          <cell r="X4201"/>
          <cell r="Y4201"/>
          <cell r="Z4201"/>
          <cell r="AA4201"/>
          <cell r="AB4201"/>
          <cell r="AC4201"/>
          <cell r="AD4201"/>
        </row>
        <row r="4202">
          <cell r="P4202">
            <v>999999999</v>
          </cell>
          <cell r="Q4202"/>
          <cell r="R4202"/>
          <cell r="S4202"/>
          <cell r="T4202"/>
          <cell r="U4202"/>
          <cell r="V4202"/>
          <cell r="W4202"/>
          <cell r="X4202"/>
          <cell r="Y4202"/>
          <cell r="Z4202"/>
          <cell r="AA4202"/>
          <cell r="AB4202"/>
          <cell r="AC4202"/>
          <cell r="AD4202"/>
        </row>
        <row r="4203">
          <cell r="P4203">
            <v>999999999</v>
          </cell>
          <cell r="Q4203"/>
          <cell r="R4203"/>
          <cell r="S4203"/>
          <cell r="T4203"/>
          <cell r="U4203"/>
          <cell r="V4203"/>
          <cell r="W4203"/>
          <cell r="X4203"/>
          <cell r="Y4203"/>
          <cell r="Z4203"/>
          <cell r="AA4203"/>
          <cell r="AB4203"/>
          <cell r="AC4203"/>
          <cell r="AD4203"/>
        </row>
        <row r="4204">
          <cell r="P4204">
            <v>999999999</v>
          </cell>
          <cell r="Q4204"/>
          <cell r="R4204"/>
          <cell r="S4204"/>
          <cell r="T4204"/>
          <cell r="U4204"/>
          <cell r="V4204"/>
          <cell r="W4204"/>
          <cell r="X4204"/>
          <cell r="Y4204"/>
          <cell r="Z4204"/>
          <cell r="AA4204"/>
          <cell r="AB4204"/>
          <cell r="AC4204"/>
          <cell r="AD4204"/>
        </row>
        <row r="4205">
          <cell r="P4205">
            <v>999999999</v>
          </cell>
          <cell r="Q4205"/>
          <cell r="R4205"/>
          <cell r="S4205"/>
          <cell r="T4205"/>
          <cell r="U4205"/>
          <cell r="V4205"/>
          <cell r="W4205"/>
          <cell r="X4205"/>
          <cell r="Y4205"/>
          <cell r="Z4205"/>
          <cell r="AA4205"/>
          <cell r="AB4205"/>
          <cell r="AC4205"/>
          <cell r="AD4205"/>
        </row>
        <row r="4206">
          <cell r="P4206">
            <v>999999999</v>
          </cell>
          <cell r="Q4206"/>
          <cell r="R4206"/>
          <cell r="S4206"/>
          <cell r="T4206"/>
          <cell r="U4206"/>
          <cell r="V4206"/>
          <cell r="W4206"/>
          <cell r="X4206"/>
          <cell r="Y4206"/>
          <cell r="Z4206"/>
          <cell r="AA4206"/>
          <cell r="AB4206"/>
          <cell r="AC4206"/>
          <cell r="AD4206"/>
        </row>
        <row r="4207">
          <cell r="P4207">
            <v>999999999</v>
          </cell>
          <cell r="Q4207"/>
          <cell r="R4207"/>
          <cell r="S4207"/>
          <cell r="T4207"/>
          <cell r="U4207"/>
          <cell r="V4207"/>
          <cell r="W4207"/>
          <cell r="X4207"/>
          <cell r="Y4207"/>
          <cell r="Z4207"/>
          <cell r="AA4207"/>
          <cell r="AB4207"/>
          <cell r="AC4207"/>
          <cell r="AD4207"/>
        </row>
        <row r="4208">
          <cell r="P4208">
            <v>999999999</v>
          </cell>
          <cell r="Q4208"/>
          <cell r="R4208"/>
          <cell r="S4208"/>
          <cell r="T4208"/>
          <cell r="U4208"/>
          <cell r="V4208"/>
          <cell r="W4208"/>
          <cell r="X4208"/>
          <cell r="Y4208"/>
          <cell r="Z4208"/>
          <cell r="AA4208"/>
          <cell r="AB4208"/>
          <cell r="AC4208"/>
          <cell r="AD4208"/>
        </row>
        <row r="4209">
          <cell r="P4209">
            <v>999999999</v>
          </cell>
          <cell r="Q4209"/>
          <cell r="R4209"/>
          <cell r="S4209"/>
          <cell r="T4209"/>
          <cell r="U4209"/>
          <cell r="V4209"/>
          <cell r="W4209"/>
          <cell r="X4209"/>
          <cell r="Y4209"/>
          <cell r="Z4209"/>
          <cell r="AA4209"/>
          <cell r="AB4209"/>
          <cell r="AC4209"/>
          <cell r="AD4209"/>
        </row>
        <row r="4210">
          <cell r="P4210">
            <v>999999999</v>
          </cell>
          <cell r="Q4210"/>
          <cell r="R4210"/>
          <cell r="S4210"/>
          <cell r="T4210"/>
          <cell r="U4210"/>
          <cell r="V4210"/>
          <cell r="W4210"/>
          <cell r="X4210"/>
          <cell r="Y4210"/>
          <cell r="Z4210"/>
          <cell r="AA4210"/>
          <cell r="AB4210"/>
          <cell r="AC4210"/>
          <cell r="AD4210"/>
        </row>
        <row r="4211">
          <cell r="P4211">
            <v>999999999</v>
          </cell>
          <cell r="Q4211"/>
          <cell r="R4211"/>
          <cell r="S4211"/>
          <cell r="T4211"/>
          <cell r="U4211"/>
          <cell r="V4211"/>
          <cell r="W4211"/>
          <cell r="X4211"/>
          <cell r="Y4211"/>
          <cell r="Z4211"/>
          <cell r="AA4211"/>
          <cell r="AB4211"/>
          <cell r="AC4211"/>
          <cell r="AD4211"/>
        </row>
        <row r="4212">
          <cell r="P4212">
            <v>999999999</v>
          </cell>
          <cell r="Q4212"/>
          <cell r="R4212"/>
          <cell r="S4212"/>
          <cell r="T4212"/>
          <cell r="U4212"/>
          <cell r="V4212"/>
          <cell r="W4212"/>
          <cell r="X4212"/>
          <cell r="Y4212"/>
          <cell r="Z4212"/>
          <cell r="AA4212"/>
          <cell r="AB4212"/>
          <cell r="AC4212"/>
          <cell r="AD4212"/>
        </row>
        <row r="4213">
          <cell r="P4213">
            <v>999999999</v>
          </cell>
          <cell r="Q4213"/>
          <cell r="R4213"/>
          <cell r="S4213"/>
          <cell r="T4213"/>
          <cell r="U4213"/>
          <cell r="V4213"/>
          <cell r="W4213"/>
          <cell r="X4213"/>
          <cell r="Y4213"/>
          <cell r="Z4213"/>
          <cell r="AA4213"/>
          <cell r="AB4213"/>
          <cell r="AC4213"/>
          <cell r="AD4213"/>
        </row>
        <row r="4214">
          <cell r="P4214">
            <v>999999999</v>
          </cell>
          <cell r="Q4214"/>
          <cell r="R4214"/>
          <cell r="S4214"/>
          <cell r="T4214"/>
          <cell r="U4214"/>
          <cell r="V4214"/>
          <cell r="W4214"/>
          <cell r="X4214"/>
          <cell r="Y4214"/>
          <cell r="Z4214"/>
          <cell r="AA4214"/>
          <cell r="AB4214"/>
          <cell r="AC4214"/>
          <cell r="AD4214"/>
        </row>
        <row r="4215">
          <cell r="P4215">
            <v>999999999</v>
          </cell>
          <cell r="Q4215"/>
          <cell r="R4215"/>
          <cell r="S4215"/>
          <cell r="T4215"/>
          <cell r="U4215"/>
          <cell r="V4215"/>
          <cell r="W4215"/>
          <cell r="X4215"/>
          <cell r="Y4215"/>
          <cell r="Z4215"/>
          <cell r="AA4215"/>
          <cell r="AB4215"/>
          <cell r="AC4215"/>
          <cell r="AD4215"/>
        </row>
        <row r="4216">
          <cell r="P4216">
            <v>999999999</v>
          </cell>
          <cell r="Q4216"/>
          <cell r="R4216"/>
          <cell r="S4216"/>
          <cell r="T4216"/>
          <cell r="U4216"/>
          <cell r="V4216"/>
          <cell r="W4216"/>
          <cell r="X4216"/>
          <cell r="Y4216"/>
          <cell r="Z4216"/>
          <cell r="AA4216"/>
          <cell r="AB4216"/>
          <cell r="AC4216"/>
          <cell r="AD4216"/>
        </row>
        <row r="4217">
          <cell r="P4217">
            <v>999999999</v>
          </cell>
          <cell r="Q4217"/>
          <cell r="R4217"/>
          <cell r="S4217"/>
          <cell r="T4217"/>
          <cell r="U4217"/>
          <cell r="V4217"/>
          <cell r="W4217"/>
          <cell r="X4217"/>
          <cell r="Y4217"/>
          <cell r="Z4217"/>
          <cell r="AA4217"/>
          <cell r="AB4217"/>
          <cell r="AC4217"/>
          <cell r="AD4217"/>
        </row>
        <row r="4218">
          <cell r="P4218">
            <v>999999999</v>
          </cell>
          <cell r="Q4218"/>
          <cell r="R4218"/>
          <cell r="S4218"/>
          <cell r="T4218"/>
          <cell r="U4218"/>
          <cell r="V4218"/>
          <cell r="W4218"/>
          <cell r="X4218"/>
          <cell r="Y4218"/>
          <cell r="Z4218"/>
          <cell r="AA4218"/>
          <cell r="AB4218"/>
          <cell r="AC4218"/>
          <cell r="AD4218"/>
        </row>
        <row r="4219">
          <cell r="P4219">
            <v>999999999</v>
          </cell>
          <cell r="Q4219"/>
          <cell r="R4219"/>
          <cell r="S4219"/>
          <cell r="T4219"/>
          <cell r="U4219"/>
          <cell r="V4219"/>
          <cell r="W4219"/>
          <cell r="X4219"/>
          <cell r="Y4219"/>
          <cell r="Z4219"/>
          <cell r="AA4219"/>
          <cell r="AB4219"/>
          <cell r="AC4219"/>
          <cell r="AD4219"/>
        </row>
        <row r="4220">
          <cell r="P4220">
            <v>999999999</v>
          </cell>
          <cell r="Q4220"/>
          <cell r="R4220"/>
          <cell r="S4220"/>
          <cell r="T4220"/>
          <cell r="U4220"/>
          <cell r="V4220"/>
          <cell r="W4220"/>
          <cell r="X4220"/>
          <cell r="Y4220"/>
          <cell r="Z4220"/>
          <cell r="AA4220"/>
          <cell r="AB4220"/>
          <cell r="AC4220"/>
          <cell r="AD4220"/>
        </row>
        <row r="4221">
          <cell r="P4221">
            <v>999999999</v>
          </cell>
          <cell r="Q4221"/>
          <cell r="R4221"/>
          <cell r="S4221"/>
          <cell r="T4221"/>
          <cell r="U4221"/>
          <cell r="V4221"/>
          <cell r="W4221"/>
          <cell r="X4221"/>
          <cell r="Y4221"/>
          <cell r="Z4221"/>
          <cell r="AA4221"/>
          <cell r="AB4221"/>
          <cell r="AC4221"/>
          <cell r="AD4221"/>
        </row>
        <row r="4222">
          <cell r="P4222">
            <v>999999999</v>
          </cell>
          <cell r="Q4222"/>
          <cell r="R4222"/>
          <cell r="S4222"/>
          <cell r="T4222"/>
          <cell r="U4222"/>
          <cell r="V4222"/>
          <cell r="W4222"/>
          <cell r="X4222"/>
          <cell r="Y4222"/>
          <cell r="Z4222"/>
          <cell r="AA4222"/>
          <cell r="AB4222"/>
          <cell r="AC4222"/>
          <cell r="AD4222"/>
        </row>
        <row r="4223">
          <cell r="P4223">
            <v>999999999</v>
          </cell>
          <cell r="Q4223"/>
          <cell r="R4223"/>
          <cell r="S4223"/>
          <cell r="T4223"/>
          <cell r="U4223"/>
          <cell r="V4223"/>
          <cell r="W4223"/>
          <cell r="X4223"/>
          <cell r="Y4223"/>
          <cell r="Z4223"/>
          <cell r="AA4223"/>
          <cell r="AB4223"/>
          <cell r="AC4223"/>
          <cell r="AD4223"/>
        </row>
        <row r="4224">
          <cell r="P4224">
            <v>999999999</v>
          </cell>
          <cell r="Q4224"/>
          <cell r="R4224"/>
          <cell r="S4224"/>
          <cell r="T4224"/>
          <cell r="U4224"/>
          <cell r="V4224"/>
          <cell r="W4224"/>
          <cell r="X4224"/>
          <cell r="Y4224"/>
          <cell r="Z4224"/>
          <cell r="AA4224"/>
          <cell r="AB4224"/>
          <cell r="AC4224"/>
          <cell r="AD4224"/>
        </row>
        <row r="4225">
          <cell r="P4225">
            <v>999999999</v>
          </cell>
          <cell r="Q4225"/>
          <cell r="R4225"/>
          <cell r="S4225"/>
          <cell r="T4225"/>
          <cell r="U4225"/>
          <cell r="V4225"/>
          <cell r="W4225"/>
          <cell r="X4225"/>
          <cell r="Y4225"/>
          <cell r="Z4225"/>
          <cell r="AA4225"/>
          <cell r="AB4225"/>
          <cell r="AC4225"/>
          <cell r="AD4225"/>
        </row>
        <row r="4226">
          <cell r="P4226">
            <v>999999999</v>
          </cell>
          <cell r="Q4226"/>
          <cell r="R4226"/>
          <cell r="S4226"/>
          <cell r="T4226"/>
          <cell r="U4226"/>
          <cell r="V4226"/>
          <cell r="W4226"/>
          <cell r="X4226"/>
          <cell r="Y4226"/>
          <cell r="Z4226"/>
          <cell r="AA4226"/>
          <cell r="AB4226"/>
          <cell r="AC4226"/>
          <cell r="AD4226"/>
        </row>
        <row r="4227">
          <cell r="P4227">
            <v>999999999</v>
          </cell>
          <cell r="Q4227"/>
          <cell r="R4227"/>
          <cell r="S4227"/>
          <cell r="T4227"/>
          <cell r="U4227"/>
          <cell r="V4227"/>
          <cell r="W4227"/>
          <cell r="X4227"/>
          <cell r="Y4227"/>
          <cell r="Z4227"/>
          <cell r="AA4227"/>
          <cell r="AB4227"/>
          <cell r="AC4227"/>
          <cell r="AD4227"/>
        </row>
        <row r="4228">
          <cell r="P4228">
            <v>999999999</v>
          </cell>
          <cell r="Q4228"/>
          <cell r="R4228"/>
          <cell r="S4228"/>
          <cell r="T4228"/>
          <cell r="U4228"/>
          <cell r="V4228"/>
          <cell r="W4228"/>
          <cell r="X4228"/>
          <cell r="Y4228"/>
          <cell r="Z4228"/>
          <cell r="AA4228"/>
          <cell r="AB4228"/>
          <cell r="AC4228"/>
          <cell r="AD4228"/>
        </row>
        <row r="4229">
          <cell r="P4229">
            <v>999999999</v>
          </cell>
          <cell r="Q4229"/>
          <cell r="R4229"/>
          <cell r="S4229"/>
          <cell r="T4229"/>
          <cell r="U4229"/>
          <cell r="V4229"/>
          <cell r="W4229"/>
          <cell r="X4229"/>
          <cell r="Y4229"/>
          <cell r="Z4229"/>
          <cell r="AA4229"/>
          <cell r="AB4229"/>
          <cell r="AC4229"/>
          <cell r="AD4229"/>
        </row>
        <row r="4230">
          <cell r="P4230">
            <v>999999999</v>
          </cell>
          <cell r="Q4230"/>
          <cell r="R4230"/>
          <cell r="S4230"/>
          <cell r="T4230"/>
          <cell r="U4230"/>
          <cell r="V4230"/>
          <cell r="W4230"/>
          <cell r="X4230"/>
          <cell r="Y4230"/>
          <cell r="Z4230"/>
          <cell r="AA4230"/>
          <cell r="AB4230"/>
          <cell r="AC4230"/>
          <cell r="AD4230"/>
        </row>
        <row r="4231">
          <cell r="P4231">
            <v>999999999</v>
          </cell>
          <cell r="Q4231"/>
          <cell r="R4231"/>
          <cell r="S4231"/>
          <cell r="T4231"/>
          <cell r="U4231"/>
          <cell r="V4231"/>
          <cell r="W4231"/>
          <cell r="X4231"/>
          <cell r="Y4231"/>
          <cell r="Z4231"/>
          <cell r="AA4231"/>
          <cell r="AB4231"/>
          <cell r="AC4231"/>
          <cell r="AD4231"/>
        </row>
        <row r="4232">
          <cell r="P4232">
            <v>999999999</v>
          </cell>
          <cell r="Q4232"/>
          <cell r="R4232"/>
          <cell r="S4232"/>
          <cell r="T4232"/>
          <cell r="U4232"/>
          <cell r="V4232"/>
          <cell r="W4232"/>
          <cell r="X4232"/>
          <cell r="Y4232"/>
          <cell r="Z4232"/>
          <cell r="AA4232"/>
          <cell r="AB4232"/>
          <cell r="AC4232"/>
          <cell r="AD4232"/>
        </row>
        <row r="4233">
          <cell r="P4233">
            <v>999999999</v>
          </cell>
          <cell r="Q4233"/>
          <cell r="R4233"/>
          <cell r="S4233"/>
          <cell r="T4233"/>
          <cell r="U4233"/>
          <cell r="V4233"/>
          <cell r="W4233"/>
          <cell r="X4233"/>
          <cell r="Y4233"/>
          <cell r="Z4233"/>
          <cell r="AA4233"/>
          <cell r="AB4233"/>
          <cell r="AC4233"/>
          <cell r="AD4233"/>
        </row>
        <row r="4234">
          <cell r="P4234">
            <v>999999999</v>
          </cell>
          <cell r="Q4234"/>
          <cell r="R4234"/>
          <cell r="S4234"/>
          <cell r="T4234"/>
          <cell r="U4234"/>
          <cell r="V4234"/>
          <cell r="W4234"/>
          <cell r="X4234"/>
          <cell r="Y4234"/>
          <cell r="Z4234"/>
          <cell r="AA4234"/>
          <cell r="AB4234"/>
          <cell r="AC4234"/>
          <cell r="AD4234"/>
        </row>
        <row r="4235">
          <cell r="P4235">
            <v>999999999</v>
          </cell>
          <cell r="Q4235"/>
          <cell r="R4235"/>
          <cell r="S4235"/>
          <cell r="T4235"/>
          <cell r="U4235"/>
          <cell r="V4235"/>
          <cell r="W4235"/>
          <cell r="X4235"/>
          <cell r="Y4235"/>
          <cell r="Z4235"/>
          <cell r="AA4235"/>
          <cell r="AB4235"/>
          <cell r="AC4235"/>
          <cell r="AD4235"/>
        </row>
        <row r="4236">
          <cell r="P4236">
            <v>999999999</v>
          </cell>
          <cell r="Q4236"/>
          <cell r="R4236"/>
          <cell r="S4236"/>
          <cell r="T4236"/>
          <cell r="U4236"/>
          <cell r="V4236"/>
          <cell r="W4236"/>
          <cell r="X4236"/>
          <cell r="Y4236"/>
          <cell r="Z4236"/>
          <cell r="AA4236"/>
          <cell r="AB4236"/>
          <cell r="AC4236"/>
          <cell r="AD4236"/>
        </row>
        <row r="4237">
          <cell r="P4237">
            <v>999999999</v>
          </cell>
          <cell r="Q4237"/>
          <cell r="R4237"/>
          <cell r="S4237"/>
          <cell r="T4237"/>
          <cell r="U4237"/>
          <cell r="V4237"/>
          <cell r="W4237"/>
          <cell r="X4237"/>
          <cell r="Y4237"/>
          <cell r="Z4237"/>
          <cell r="AA4237"/>
          <cell r="AB4237"/>
          <cell r="AC4237"/>
          <cell r="AD4237"/>
        </row>
        <row r="4238">
          <cell r="P4238">
            <v>999999999</v>
          </cell>
          <cell r="Q4238"/>
          <cell r="R4238"/>
          <cell r="S4238"/>
          <cell r="T4238"/>
          <cell r="U4238"/>
          <cell r="V4238"/>
          <cell r="W4238"/>
          <cell r="X4238"/>
          <cell r="Y4238"/>
          <cell r="Z4238"/>
          <cell r="AA4238"/>
          <cell r="AB4238"/>
          <cell r="AC4238"/>
          <cell r="AD4238"/>
        </row>
        <row r="4239">
          <cell r="P4239">
            <v>999999999</v>
          </cell>
          <cell r="Q4239"/>
          <cell r="R4239"/>
          <cell r="S4239"/>
          <cell r="T4239"/>
          <cell r="U4239"/>
          <cell r="V4239"/>
          <cell r="W4239"/>
          <cell r="X4239"/>
          <cell r="Y4239"/>
          <cell r="Z4239"/>
          <cell r="AA4239"/>
          <cell r="AB4239"/>
          <cell r="AC4239"/>
          <cell r="AD4239"/>
        </row>
        <row r="4240">
          <cell r="P4240">
            <v>999999999</v>
          </cell>
          <cell r="Q4240"/>
          <cell r="R4240"/>
          <cell r="S4240"/>
          <cell r="T4240"/>
          <cell r="U4240"/>
          <cell r="V4240"/>
          <cell r="W4240"/>
          <cell r="X4240"/>
          <cell r="Y4240"/>
          <cell r="Z4240"/>
          <cell r="AA4240"/>
          <cell r="AB4240"/>
          <cell r="AC4240"/>
          <cell r="AD4240"/>
        </row>
        <row r="4241">
          <cell r="P4241">
            <v>999999999</v>
          </cell>
          <cell r="Q4241"/>
          <cell r="R4241"/>
          <cell r="S4241"/>
          <cell r="T4241"/>
          <cell r="U4241"/>
          <cell r="V4241"/>
          <cell r="W4241"/>
          <cell r="X4241"/>
          <cell r="Y4241"/>
          <cell r="Z4241"/>
          <cell r="AA4241"/>
          <cell r="AB4241"/>
          <cell r="AC4241"/>
          <cell r="AD4241"/>
        </row>
        <row r="4242">
          <cell r="P4242">
            <v>999999999</v>
          </cell>
          <cell r="Q4242"/>
          <cell r="R4242"/>
          <cell r="S4242"/>
          <cell r="T4242"/>
          <cell r="U4242"/>
          <cell r="V4242"/>
          <cell r="W4242"/>
          <cell r="X4242"/>
          <cell r="Y4242"/>
          <cell r="Z4242"/>
          <cell r="AA4242"/>
          <cell r="AB4242"/>
          <cell r="AC4242"/>
          <cell r="AD4242"/>
        </row>
        <row r="4243">
          <cell r="P4243">
            <v>999999999</v>
          </cell>
          <cell r="Q4243"/>
          <cell r="R4243"/>
          <cell r="S4243"/>
          <cell r="T4243"/>
          <cell r="U4243"/>
          <cell r="V4243"/>
          <cell r="W4243"/>
          <cell r="X4243"/>
          <cell r="Y4243"/>
          <cell r="Z4243"/>
          <cell r="AA4243"/>
          <cell r="AB4243"/>
          <cell r="AC4243"/>
          <cell r="AD4243"/>
        </row>
        <row r="4244">
          <cell r="P4244">
            <v>999999999</v>
          </cell>
          <cell r="Q4244"/>
          <cell r="R4244"/>
          <cell r="S4244"/>
          <cell r="T4244"/>
          <cell r="U4244"/>
          <cell r="V4244"/>
          <cell r="W4244"/>
          <cell r="X4244"/>
          <cell r="Y4244"/>
          <cell r="Z4244"/>
          <cell r="AA4244"/>
          <cell r="AB4244"/>
          <cell r="AC4244"/>
          <cell r="AD4244"/>
        </row>
        <row r="4245">
          <cell r="P4245">
            <v>999999999</v>
          </cell>
          <cell r="Q4245"/>
          <cell r="R4245"/>
          <cell r="S4245"/>
          <cell r="T4245"/>
          <cell r="U4245"/>
          <cell r="V4245"/>
          <cell r="W4245"/>
          <cell r="X4245"/>
          <cell r="Y4245"/>
          <cell r="Z4245"/>
          <cell r="AA4245"/>
          <cell r="AB4245"/>
          <cell r="AC4245"/>
          <cell r="AD4245"/>
        </row>
        <row r="4246">
          <cell r="P4246">
            <v>999999999</v>
          </cell>
          <cell r="Q4246"/>
          <cell r="R4246"/>
          <cell r="S4246"/>
          <cell r="T4246"/>
          <cell r="U4246"/>
          <cell r="V4246"/>
          <cell r="W4246"/>
          <cell r="X4246"/>
          <cell r="Y4246"/>
          <cell r="Z4246"/>
          <cell r="AA4246"/>
          <cell r="AB4246"/>
          <cell r="AC4246"/>
          <cell r="AD4246"/>
        </row>
        <row r="4247">
          <cell r="P4247">
            <v>999999999</v>
          </cell>
          <cell r="Q4247"/>
          <cell r="R4247"/>
          <cell r="S4247"/>
          <cell r="T4247"/>
          <cell r="U4247"/>
          <cell r="V4247"/>
          <cell r="W4247"/>
          <cell r="X4247"/>
          <cell r="Y4247"/>
          <cell r="Z4247"/>
          <cell r="AA4247"/>
          <cell r="AB4247"/>
          <cell r="AC4247"/>
          <cell r="AD4247"/>
        </row>
        <row r="4248">
          <cell r="P4248">
            <v>999999999</v>
          </cell>
          <cell r="Q4248"/>
          <cell r="R4248"/>
          <cell r="S4248"/>
          <cell r="T4248"/>
          <cell r="U4248"/>
          <cell r="V4248"/>
          <cell r="W4248"/>
          <cell r="X4248"/>
          <cell r="Y4248"/>
          <cell r="Z4248"/>
          <cell r="AA4248"/>
          <cell r="AB4248"/>
          <cell r="AC4248"/>
          <cell r="AD4248"/>
        </row>
        <row r="4249">
          <cell r="P4249">
            <v>999999999</v>
          </cell>
          <cell r="Q4249"/>
          <cell r="R4249"/>
          <cell r="S4249"/>
          <cell r="T4249"/>
          <cell r="U4249"/>
          <cell r="V4249"/>
          <cell r="W4249"/>
          <cell r="X4249"/>
          <cell r="Y4249"/>
          <cell r="Z4249"/>
          <cell r="AA4249"/>
          <cell r="AB4249"/>
          <cell r="AC4249"/>
          <cell r="AD4249"/>
        </row>
        <row r="4250">
          <cell r="P4250">
            <v>999999999</v>
          </cell>
          <cell r="Q4250"/>
          <cell r="R4250"/>
          <cell r="S4250"/>
          <cell r="T4250"/>
          <cell r="U4250"/>
          <cell r="V4250"/>
          <cell r="W4250"/>
          <cell r="X4250"/>
          <cell r="Y4250"/>
          <cell r="Z4250"/>
          <cell r="AA4250"/>
          <cell r="AB4250"/>
          <cell r="AC4250"/>
          <cell r="AD4250"/>
        </row>
        <row r="4251">
          <cell r="P4251">
            <v>999999999</v>
          </cell>
          <cell r="Q4251"/>
          <cell r="R4251"/>
          <cell r="S4251"/>
          <cell r="T4251"/>
          <cell r="U4251"/>
          <cell r="V4251"/>
          <cell r="W4251"/>
          <cell r="X4251"/>
          <cell r="Y4251"/>
          <cell r="Z4251"/>
          <cell r="AA4251"/>
          <cell r="AB4251"/>
          <cell r="AC4251"/>
          <cell r="AD4251"/>
        </row>
        <row r="4252">
          <cell r="P4252">
            <v>999999999</v>
          </cell>
          <cell r="Q4252"/>
          <cell r="R4252"/>
          <cell r="S4252"/>
          <cell r="T4252"/>
          <cell r="U4252"/>
          <cell r="V4252"/>
          <cell r="W4252"/>
          <cell r="X4252"/>
          <cell r="Y4252"/>
          <cell r="Z4252"/>
          <cell r="AA4252"/>
          <cell r="AB4252"/>
          <cell r="AC4252"/>
          <cell r="AD4252"/>
        </row>
        <row r="4253">
          <cell r="P4253">
            <v>999999999</v>
          </cell>
          <cell r="Q4253"/>
          <cell r="R4253"/>
          <cell r="S4253"/>
          <cell r="T4253"/>
          <cell r="U4253"/>
          <cell r="V4253"/>
          <cell r="W4253"/>
          <cell r="X4253"/>
          <cell r="Y4253"/>
          <cell r="Z4253"/>
          <cell r="AA4253"/>
          <cell r="AB4253"/>
          <cell r="AC4253"/>
          <cell r="AD4253"/>
        </row>
        <row r="4254">
          <cell r="P4254">
            <v>999999999</v>
          </cell>
          <cell r="Q4254"/>
          <cell r="R4254"/>
          <cell r="S4254"/>
          <cell r="T4254"/>
          <cell r="U4254"/>
          <cell r="V4254"/>
          <cell r="W4254"/>
          <cell r="X4254"/>
          <cell r="Y4254"/>
          <cell r="Z4254"/>
          <cell r="AA4254"/>
          <cell r="AB4254"/>
          <cell r="AC4254"/>
          <cell r="AD4254"/>
        </row>
        <row r="4255">
          <cell r="P4255">
            <v>999999999</v>
          </cell>
          <cell r="Q4255"/>
          <cell r="R4255"/>
          <cell r="S4255"/>
          <cell r="T4255"/>
          <cell r="U4255"/>
          <cell r="V4255"/>
          <cell r="W4255"/>
          <cell r="X4255"/>
          <cell r="Y4255"/>
          <cell r="Z4255"/>
          <cell r="AA4255"/>
          <cell r="AB4255"/>
          <cell r="AC4255"/>
          <cell r="AD4255"/>
        </row>
        <row r="4256">
          <cell r="P4256">
            <v>999999999</v>
          </cell>
          <cell r="Q4256"/>
          <cell r="R4256"/>
          <cell r="S4256"/>
          <cell r="T4256"/>
          <cell r="U4256"/>
          <cell r="V4256"/>
          <cell r="W4256"/>
          <cell r="X4256"/>
          <cell r="Y4256"/>
          <cell r="Z4256"/>
          <cell r="AA4256"/>
          <cell r="AB4256"/>
          <cell r="AC4256"/>
          <cell r="AD4256"/>
        </row>
        <row r="4257">
          <cell r="P4257">
            <v>999999999</v>
          </cell>
          <cell r="Q4257"/>
          <cell r="R4257"/>
          <cell r="S4257"/>
          <cell r="T4257"/>
          <cell r="U4257"/>
          <cell r="V4257"/>
          <cell r="W4257"/>
          <cell r="X4257"/>
          <cell r="Y4257"/>
          <cell r="Z4257"/>
          <cell r="AA4257"/>
          <cell r="AB4257"/>
          <cell r="AC4257"/>
          <cell r="AD4257"/>
        </row>
        <row r="4258">
          <cell r="P4258">
            <v>999999999</v>
          </cell>
          <cell r="Q4258"/>
          <cell r="R4258"/>
          <cell r="S4258"/>
          <cell r="T4258"/>
          <cell r="U4258"/>
          <cell r="V4258"/>
          <cell r="W4258"/>
          <cell r="X4258"/>
          <cell r="Y4258"/>
          <cell r="Z4258"/>
          <cell r="AA4258"/>
          <cell r="AB4258"/>
          <cell r="AC4258"/>
          <cell r="AD4258"/>
        </row>
        <row r="4259">
          <cell r="P4259">
            <v>999999999</v>
          </cell>
          <cell r="Q4259"/>
          <cell r="R4259"/>
          <cell r="S4259"/>
          <cell r="T4259"/>
          <cell r="U4259"/>
          <cell r="V4259"/>
          <cell r="W4259"/>
          <cell r="X4259"/>
          <cell r="Y4259"/>
          <cell r="Z4259"/>
          <cell r="AA4259"/>
          <cell r="AB4259"/>
          <cell r="AC4259"/>
          <cell r="AD4259"/>
        </row>
        <row r="4260">
          <cell r="P4260">
            <v>999999999</v>
          </cell>
          <cell r="Q4260"/>
          <cell r="R4260"/>
          <cell r="S4260"/>
          <cell r="T4260"/>
          <cell r="U4260"/>
          <cell r="V4260"/>
          <cell r="W4260"/>
          <cell r="X4260"/>
          <cell r="Y4260"/>
          <cell r="Z4260"/>
          <cell r="AA4260"/>
          <cell r="AB4260"/>
          <cell r="AC4260"/>
          <cell r="AD4260"/>
        </row>
        <row r="4261">
          <cell r="P4261">
            <v>999999999</v>
          </cell>
          <cell r="Q4261"/>
          <cell r="R4261"/>
          <cell r="S4261"/>
          <cell r="T4261"/>
          <cell r="U4261"/>
          <cell r="V4261"/>
          <cell r="W4261"/>
          <cell r="X4261"/>
          <cell r="Y4261"/>
          <cell r="Z4261"/>
          <cell r="AA4261"/>
          <cell r="AB4261"/>
          <cell r="AC4261"/>
          <cell r="AD4261"/>
        </row>
        <row r="4262">
          <cell r="P4262">
            <v>999999999</v>
          </cell>
          <cell r="Q4262"/>
          <cell r="R4262"/>
          <cell r="S4262"/>
          <cell r="T4262"/>
          <cell r="U4262"/>
          <cell r="V4262"/>
          <cell r="W4262"/>
          <cell r="X4262"/>
          <cell r="Y4262"/>
          <cell r="Z4262"/>
          <cell r="AA4262"/>
          <cell r="AB4262"/>
          <cell r="AC4262"/>
          <cell r="AD4262"/>
        </row>
        <row r="4263">
          <cell r="P4263">
            <v>999999999</v>
          </cell>
          <cell r="Q4263"/>
          <cell r="R4263"/>
          <cell r="S4263"/>
          <cell r="T4263"/>
          <cell r="U4263"/>
          <cell r="V4263"/>
          <cell r="W4263"/>
          <cell r="X4263"/>
          <cell r="Y4263"/>
          <cell r="Z4263"/>
          <cell r="AA4263"/>
          <cell r="AB4263"/>
          <cell r="AC4263"/>
          <cell r="AD4263"/>
        </row>
        <row r="4264">
          <cell r="P4264">
            <v>999999999</v>
          </cell>
          <cell r="Q4264"/>
          <cell r="R4264"/>
          <cell r="S4264"/>
          <cell r="T4264"/>
          <cell r="U4264"/>
          <cell r="V4264"/>
          <cell r="W4264"/>
          <cell r="X4264"/>
          <cell r="Y4264"/>
          <cell r="Z4264"/>
          <cell r="AA4264"/>
          <cell r="AB4264"/>
          <cell r="AC4264"/>
          <cell r="AD4264"/>
        </row>
        <row r="4265">
          <cell r="P4265">
            <v>999999999</v>
          </cell>
          <cell r="Q4265"/>
          <cell r="R4265"/>
          <cell r="S4265"/>
          <cell r="T4265"/>
          <cell r="U4265"/>
          <cell r="V4265"/>
          <cell r="W4265"/>
          <cell r="X4265"/>
          <cell r="Y4265"/>
          <cell r="Z4265"/>
          <cell r="AA4265"/>
          <cell r="AB4265"/>
          <cell r="AC4265"/>
          <cell r="AD4265"/>
        </row>
        <row r="4266">
          <cell r="P4266">
            <v>999999999</v>
          </cell>
          <cell r="Q4266"/>
          <cell r="R4266"/>
          <cell r="S4266"/>
          <cell r="T4266"/>
          <cell r="U4266"/>
          <cell r="V4266"/>
          <cell r="W4266"/>
          <cell r="X4266"/>
          <cell r="Y4266"/>
          <cell r="Z4266"/>
          <cell r="AA4266"/>
          <cell r="AB4266"/>
          <cell r="AC4266"/>
          <cell r="AD4266"/>
        </row>
        <row r="4267">
          <cell r="P4267">
            <v>999999999</v>
          </cell>
          <cell r="Q4267"/>
          <cell r="R4267"/>
          <cell r="S4267"/>
          <cell r="T4267"/>
          <cell r="U4267"/>
          <cell r="V4267"/>
          <cell r="W4267"/>
          <cell r="X4267"/>
          <cell r="Y4267"/>
          <cell r="Z4267"/>
          <cell r="AA4267"/>
          <cell r="AB4267"/>
          <cell r="AC4267"/>
          <cell r="AD4267"/>
        </row>
        <row r="4268">
          <cell r="P4268">
            <v>999999999</v>
          </cell>
          <cell r="Q4268"/>
          <cell r="R4268"/>
          <cell r="S4268"/>
          <cell r="T4268"/>
          <cell r="U4268"/>
          <cell r="V4268"/>
          <cell r="W4268"/>
          <cell r="X4268"/>
          <cell r="Y4268"/>
          <cell r="Z4268"/>
          <cell r="AA4268"/>
          <cell r="AB4268"/>
          <cell r="AC4268"/>
          <cell r="AD4268"/>
        </row>
        <row r="4269">
          <cell r="P4269">
            <v>999999999</v>
          </cell>
          <cell r="Q4269"/>
          <cell r="R4269"/>
          <cell r="S4269"/>
          <cell r="T4269"/>
          <cell r="U4269"/>
          <cell r="V4269"/>
          <cell r="W4269"/>
          <cell r="X4269"/>
          <cell r="Y4269"/>
          <cell r="Z4269"/>
          <cell r="AA4269"/>
          <cell r="AB4269"/>
          <cell r="AC4269"/>
          <cell r="AD4269"/>
        </row>
        <row r="4270">
          <cell r="P4270">
            <v>999999999</v>
          </cell>
          <cell r="Q4270"/>
          <cell r="R4270"/>
          <cell r="S4270"/>
          <cell r="T4270"/>
          <cell r="U4270"/>
          <cell r="V4270"/>
          <cell r="W4270"/>
          <cell r="X4270"/>
          <cell r="Y4270"/>
          <cell r="Z4270"/>
          <cell r="AA4270"/>
          <cell r="AB4270"/>
          <cell r="AC4270"/>
          <cell r="AD4270"/>
        </row>
        <row r="4271">
          <cell r="P4271">
            <v>999999999</v>
          </cell>
          <cell r="Q4271"/>
          <cell r="R4271"/>
          <cell r="S4271"/>
          <cell r="T4271"/>
          <cell r="U4271"/>
          <cell r="V4271"/>
          <cell r="W4271"/>
          <cell r="X4271"/>
          <cell r="Y4271"/>
          <cell r="Z4271"/>
          <cell r="AA4271"/>
          <cell r="AB4271"/>
          <cell r="AC4271"/>
          <cell r="AD4271"/>
        </row>
        <row r="4272">
          <cell r="P4272">
            <v>999999999</v>
          </cell>
          <cell r="Q4272"/>
          <cell r="R4272"/>
          <cell r="S4272"/>
          <cell r="T4272"/>
          <cell r="U4272"/>
          <cell r="V4272"/>
          <cell r="W4272"/>
          <cell r="X4272"/>
          <cell r="Y4272"/>
          <cell r="Z4272"/>
          <cell r="AA4272"/>
          <cell r="AB4272"/>
          <cell r="AC4272"/>
          <cell r="AD4272"/>
        </row>
        <row r="4273">
          <cell r="P4273">
            <v>999999999</v>
          </cell>
          <cell r="Q4273"/>
          <cell r="R4273"/>
          <cell r="S4273"/>
          <cell r="T4273"/>
          <cell r="U4273"/>
          <cell r="V4273"/>
          <cell r="W4273"/>
          <cell r="X4273"/>
          <cell r="Y4273"/>
          <cell r="Z4273"/>
          <cell r="AA4273"/>
          <cell r="AB4273"/>
          <cell r="AC4273"/>
          <cell r="AD4273"/>
        </row>
        <row r="4274">
          <cell r="P4274">
            <v>999999999</v>
          </cell>
          <cell r="Q4274"/>
          <cell r="R4274"/>
          <cell r="S4274"/>
          <cell r="T4274"/>
          <cell r="U4274"/>
          <cell r="V4274"/>
          <cell r="W4274"/>
          <cell r="X4274"/>
          <cell r="Y4274"/>
          <cell r="Z4274"/>
          <cell r="AA4274"/>
          <cell r="AB4274"/>
          <cell r="AC4274"/>
          <cell r="AD4274"/>
        </row>
        <row r="4275">
          <cell r="P4275">
            <v>999999999</v>
          </cell>
          <cell r="Q4275"/>
          <cell r="R4275"/>
          <cell r="S4275"/>
          <cell r="T4275"/>
          <cell r="U4275"/>
          <cell r="V4275"/>
          <cell r="W4275"/>
          <cell r="X4275"/>
          <cell r="Y4275"/>
          <cell r="Z4275"/>
          <cell r="AA4275"/>
          <cell r="AB4275"/>
          <cell r="AC4275"/>
          <cell r="AD4275"/>
        </row>
        <row r="4276">
          <cell r="P4276">
            <v>999999999</v>
          </cell>
          <cell r="Q4276"/>
          <cell r="R4276"/>
          <cell r="S4276"/>
          <cell r="T4276"/>
          <cell r="U4276"/>
          <cell r="V4276"/>
          <cell r="W4276"/>
          <cell r="X4276"/>
          <cell r="Y4276"/>
          <cell r="Z4276"/>
          <cell r="AA4276"/>
          <cell r="AB4276"/>
          <cell r="AC4276"/>
          <cell r="AD4276"/>
        </row>
        <row r="4277">
          <cell r="P4277">
            <v>999999999</v>
          </cell>
          <cell r="Q4277"/>
          <cell r="R4277"/>
          <cell r="S4277"/>
          <cell r="T4277"/>
          <cell r="U4277"/>
          <cell r="V4277"/>
          <cell r="W4277"/>
          <cell r="X4277"/>
          <cell r="Y4277"/>
          <cell r="Z4277"/>
          <cell r="AA4277"/>
          <cell r="AB4277"/>
          <cell r="AC4277"/>
          <cell r="AD4277"/>
        </row>
        <row r="4278">
          <cell r="P4278">
            <v>999999999</v>
          </cell>
          <cell r="Q4278"/>
          <cell r="R4278"/>
          <cell r="S4278"/>
          <cell r="T4278"/>
          <cell r="U4278"/>
          <cell r="V4278"/>
          <cell r="W4278"/>
          <cell r="X4278"/>
          <cell r="Y4278"/>
          <cell r="Z4278"/>
          <cell r="AA4278"/>
          <cell r="AB4278"/>
          <cell r="AC4278"/>
          <cell r="AD4278"/>
        </row>
        <row r="4279">
          <cell r="P4279">
            <v>999999999</v>
          </cell>
          <cell r="Q4279"/>
          <cell r="R4279"/>
          <cell r="S4279"/>
          <cell r="T4279"/>
          <cell r="U4279"/>
          <cell r="V4279"/>
          <cell r="W4279"/>
          <cell r="X4279"/>
          <cell r="Y4279"/>
          <cell r="Z4279"/>
          <cell r="AA4279"/>
          <cell r="AB4279"/>
          <cell r="AC4279"/>
          <cell r="AD4279"/>
        </row>
        <row r="4280">
          <cell r="P4280">
            <v>999999999</v>
          </cell>
          <cell r="Q4280"/>
          <cell r="R4280"/>
          <cell r="S4280"/>
          <cell r="T4280"/>
          <cell r="U4280"/>
          <cell r="V4280"/>
          <cell r="W4280"/>
          <cell r="X4280"/>
          <cell r="Y4280"/>
          <cell r="Z4280"/>
          <cell r="AA4280"/>
          <cell r="AB4280"/>
          <cell r="AC4280"/>
          <cell r="AD4280"/>
        </row>
        <row r="4281">
          <cell r="P4281">
            <v>999999999</v>
          </cell>
          <cell r="Q4281"/>
          <cell r="R4281"/>
          <cell r="S4281"/>
          <cell r="T4281"/>
          <cell r="U4281"/>
          <cell r="V4281"/>
          <cell r="W4281"/>
          <cell r="X4281"/>
          <cell r="Y4281"/>
          <cell r="Z4281"/>
          <cell r="AA4281"/>
          <cell r="AB4281"/>
          <cell r="AC4281"/>
          <cell r="AD4281"/>
        </row>
        <row r="4282">
          <cell r="P4282">
            <v>999999999</v>
          </cell>
          <cell r="Q4282"/>
          <cell r="R4282"/>
          <cell r="S4282"/>
          <cell r="T4282"/>
          <cell r="U4282"/>
          <cell r="V4282"/>
          <cell r="W4282"/>
          <cell r="X4282"/>
          <cell r="Y4282"/>
          <cell r="Z4282"/>
          <cell r="AA4282"/>
          <cell r="AB4282"/>
          <cell r="AC4282"/>
          <cell r="AD4282"/>
        </row>
        <row r="4283">
          <cell r="P4283">
            <v>999999999</v>
          </cell>
          <cell r="Q4283"/>
          <cell r="R4283"/>
          <cell r="S4283"/>
          <cell r="T4283"/>
          <cell r="U4283"/>
          <cell r="V4283"/>
          <cell r="W4283"/>
          <cell r="X4283"/>
          <cell r="Y4283"/>
          <cell r="Z4283"/>
          <cell r="AA4283"/>
          <cell r="AB4283"/>
          <cell r="AC4283"/>
          <cell r="AD4283"/>
        </row>
        <row r="4284">
          <cell r="P4284">
            <v>999999999</v>
          </cell>
          <cell r="Q4284"/>
          <cell r="R4284"/>
          <cell r="S4284"/>
          <cell r="T4284"/>
          <cell r="U4284"/>
          <cell r="V4284"/>
          <cell r="W4284"/>
          <cell r="X4284"/>
          <cell r="Y4284"/>
          <cell r="Z4284"/>
          <cell r="AA4284"/>
          <cell r="AB4284"/>
          <cell r="AC4284"/>
          <cell r="AD4284"/>
        </row>
        <row r="4285">
          <cell r="P4285">
            <v>999999999</v>
          </cell>
          <cell r="Q4285"/>
          <cell r="R4285"/>
          <cell r="S4285"/>
          <cell r="T4285"/>
          <cell r="U4285"/>
          <cell r="V4285"/>
          <cell r="W4285"/>
          <cell r="X4285"/>
          <cell r="Y4285"/>
          <cell r="Z4285"/>
          <cell r="AA4285"/>
          <cell r="AB4285"/>
          <cell r="AC4285"/>
          <cell r="AD4285"/>
        </row>
        <row r="4286">
          <cell r="P4286">
            <v>999999999</v>
          </cell>
          <cell r="Q4286"/>
          <cell r="R4286"/>
          <cell r="S4286"/>
          <cell r="T4286"/>
          <cell r="U4286"/>
          <cell r="V4286"/>
          <cell r="W4286"/>
          <cell r="X4286"/>
          <cell r="Y4286"/>
          <cell r="Z4286"/>
          <cell r="AA4286"/>
          <cell r="AB4286"/>
          <cell r="AC4286"/>
          <cell r="AD4286"/>
        </row>
        <row r="4287">
          <cell r="P4287">
            <v>999999999</v>
          </cell>
          <cell r="Q4287"/>
          <cell r="R4287"/>
          <cell r="S4287"/>
          <cell r="T4287"/>
          <cell r="U4287"/>
          <cell r="V4287"/>
          <cell r="W4287"/>
          <cell r="X4287"/>
          <cell r="Y4287"/>
          <cell r="Z4287"/>
          <cell r="AA4287"/>
          <cell r="AB4287"/>
          <cell r="AC4287"/>
          <cell r="AD4287"/>
        </row>
        <row r="4288">
          <cell r="P4288">
            <v>999999999</v>
          </cell>
          <cell r="Q4288"/>
          <cell r="R4288"/>
          <cell r="S4288"/>
          <cell r="T4288"/>
          <cell r="U4288"/>
          <cell r="V4288"/>
          <cell r="W4288"/>
          <cell r="X4288"/>
          <cell r="Y4288"/>
          <cell r="Z4288"/>
          <cell r="AA4288"/>
          <cell r="AB4288"/>
          <cell r="AC4288"/>
          <cell r="AD4288"/>
        </row>
        <row r="4289">
          <cell r="P4289">
            <v>999999999</v>
          </cell>
          <cell r="Q4289"/>
          <cell r="R4289"/>
          <cell r="S4289"/>
          <cell r="T4289"/>
          <cell r="U4289"/>
          <cell r="V4289"/>
          <cell r="W4289"/>
          <cell r="X4289"/>
          <cell r="Y4289"/>
          <cell r="Z4289"/>
          <cell r="AA4289"/>
          <cell r="AB4289"/>
          <cell r="AC4289"/>
          <cell r="AD4289"/>
        </row>
        <row r="4290">
          <cell r="P4290">
            <v>999999999</v>
          </cell>
          <cell r="Q4290"/>
          <cell r="R4290"/>
          <cell r="S4290"/>
          <cell r="T4290"/>
          <cell r="U4290"/>
          <cell r="V4290"/>
          <cell r="W4290"/>
          <cell r="X4290"/>
          <cell r="Y4290"/>
          <cell r="Z4290"/>
          <cell r="AA4290"/>
          <cell r="AB4290"/>
          <cell r="AC4290"/>
          <cell r="AD4290"/>
        </row>
        <row r="4291">
          <cell r="P4291">
            <v>999999999</v>
          </cell>
          <cell r="Q4291"/>
          <cell r="R4291"/>
          <cell r="S4291"/>
          <cell r="T4291"/>
          <cell r="U4291"/>
          <cell r="V4291"/>
          <cell r="W4291"/>
          <cell r="X4291"/>
          <cell r="Y4291"/>
          <cell r="Z4291"/>
          <cell r="AA4291"/>
          <cell r="AB4291"/>
          <cell r="AC4291"/>
          <cell r="AD4291"/>
        </row>
        <row r="4292">
          <cell r="P4292">
            <v>999999999</v>
          </cell>
          <cell r="Q4292"/>
          <cell r="R4292"/>
          <cell r="S4292"/>
          <cell r="T4292"/>
          <cell r="U4292"/>
          <cell r="V4292"/>
          <cell r="W4292"/>
          <cell r="X4292"/>
          <cell r="Y4292"/>
          <cell r="Z4292"/>
          <cell r="AA4292"/>
          <cell r="AB4292"/>
          <cell r="AC4292"/>
          <cell r="AD4292"/>
        </row>
        <row r="4293">
          <cell r="P4293">
            <v>999999999</v>
          </cell>
          <cell r="Q4293"/>
          <cell r="R4293"/>
          <cell r="S4293"/>
          <cell r="T4293"/>
          <cell r="U4293"/>
          <cell r="V4293"/>
          <cell r="W4293"/>
          <cell r="X4293"/>
          <cell r="Y4293"/>
          <cell r="Z4293"/>
          <cell r="AA4293"/>
          <cell r="AB4293"/>
          <cell r="AC4293"/>
          <cell r="AD4293"/>
        </row>
        <row r="4294">
          <cell r="P4294">
            <v>999999999</v>
          </cell>
          <cell r="Q4294"/>
          <cell r="R4294"/>
          <cell r="S4294"/>
          <cell r="T4294"/>
          <cell r="U4294"/>
          <cell r="V4294"/>
          <cell r="W4294"/>
          <cell r="X4294"/>
          <cell r="Y4294"/>
          <cell r="Z4294"/>
          <cell r="AA4294"/>
          <cell r="AB4294"/>
          <cell r="AC4294"/>
          <cell r="AD4294"/>
        </row>
        <row r="4295">
          <cell r="P4295">
            <v>999999999</v>
          </cell>
          <cell r="Q4295"/>
          <cell r="R4295"/>
          <cell r="S4295"/>
          <cell r="T4295"/>
          <cell r="U4295"/>
          <cell r="V4295"/>
          <cell r="W4295"/>
          <cell r="X4295"/>
          <cell r="Y4295"/>
          <cell r="Z4295"/>
          <cell r="AA4295"/>
          <cell r="AB4295"/>
          <cell r="AC4295"/>
          <cell r="AD4295"/>
        </row>
        <row r="4296">
          <cell r="P4296">
            <v>999999999</v>
          </cell>
          <cell r="Q4296"/>
          <cell r="R4296"/>
          <cell r="S4296"/>
          <cell r="T4296"/>
          <cell r="U4296"/>
          <cell r="V4296"/>
          <cell r="W4296"/>
          <cell r="X4296"/>
          <cell r="Y4296"/>
          <cell r="Z4296"/>
          <cell r="AA4296"/>
          <cell r="AB4296"/>
          <cell r="AC4296"/>
          <cell r="AD4296"/>
        </row>
        <row r="4297">
          <cell r="P4297">
            <v>999999999</v>
          </cell>
          <cell r="Q4297"/>
          <cell r="R4297"/>
          <cell r="S4297"/>
          <cell r="T4297"/>
          <cell r="U4297"/>
          <cell r="V4297"/>
          <cell r="W4297"/>
          <cell r="X4297"/>
          <cell r="Y4297"/>
          <cell r="Z4297"/>
          <cell r="AA4297"/>
          <cell r="AB4297"/>
          <cell r="AC4297"/>
          <cell r="AD4297"/>
        </row>
        <row r="4298">
          <cell r="P4298">
            <v>999999999</v>
          </cell>
          <cell r="Q4298"/>
          <cell r="R4298"/>
          <cell r="S4298"/>
          <cell r="T4298"/>
          <cell r="U4298"/>
          <cell r="V4298"/>
          <cell r="W4298"/>
          <cell r="X4298"/>
          <cell r="Y4298"/>
          <cell r="Z4298"/>
          <cell r="AA4298"/>
          <cell r="AB4298"/>
          <cell r="AC4298"/>
          <cell r="AD4298"/>
        </row>
        <row r="4299">
          <cell r="P4299">
            <v>999999999</v>
          </cell>
          <cell r="Q4299"/>
          <cell r="R4299"/>
          <cell r="S4299"/>
          <cell r="T4299"/>
          <cell r="U4299"/>
          <cell r="V4299"/>
          <cell r="W4299"/>
          <cell r="X4299"/>
          <cell r="Y4299"/>
          <cell r="Z4299"/>
          <cell r="AA4299"/>
          <cell r="AB4299"/>
          <cell r="AC4299"/>
          <cell r="AD4299"/>
        </row>
        <row r="4300">
          <cell r="P4300">
            <v>999999999</v>
          </cell>
          <cell r="Q4300"/>
          <cell r="R4300"/>
          <cell r="S4300"/>
          <cell r="T4300"/>
          <cell r="U4300"/>
          <cell r="V4300"/>
          <cell r="W4300"/>
          <cell r="X4300"/>
          <cell r="Y4300"/>
          <cell r="Z4300"/>
          <cell r="AA4300"/>
          <cell r="AB4300"/>
          <cell r="AC4300"/>
          <cell r="AD4300"/>
        </row>
        <row r="4301">
          <cell r="P4301">
            <v>999999999</v>
          </cell>
          <cell r="Q4301"/>
          <cell r="R4301"/>
          <cell r="S4301"/>
          <cell r="T4301"/>
          <cell r="U4301"/>
          <cell r="V4301"/>
          <cell r="W4301"/>
          <cell r="X4301"/>
          <cell r="Y4301"/>
          <cell r="Z4301"/>
          <cell r="AA4301"/>
          <cell r="AB4301"/>
          <cell r="AC4301"/>
          <cell r="AD4301"/>
        </row>
        <row r="4302">
          <cell r="P4302">
            <v>999999999</v>
          </cell>
          <cell r="Q4302"/>
          <cell r="R4302"/>
          <cell r="S4302"/>
          <cell r="T4302"/>
          <cell r="U4302"/>
          <cell r="V4302"/>
          <cell r="W4302"/>
          <cell r="X4302"/>
          <cell r="Y4302"/>
          <cell r="Z4302"/>
          <cell r="AA4302"/>
          <cell r="AB4302"/>
          <cell r="AC4302"/>
          <cell r="AD4302"/>
        </row>
        <row r="4303">
          <cell r="P4303">
            <v>999999999</v>
          </cell>
          <cell r="Q4303"/>
          <cell r="R4303"/>
          <cell r="S4303"/>
          <cell r="T4303"/>
          <cell r="U4303"/>
          <cell r="V4303"/>
          <cell r="W4303"/>
          <cell r="X4303"/>
          <cell r="Y4303"/>
          <cell r="Z4303"/>
          <cell r="AA4303"/>
          <cell r="AB4303"/>
          <cell r="AC4303"/>
          <cell r="AD4303"/>
        </row>
        <row r="4304">
          <cell r="P4304">
            <v>999999999</v>
          </cell>
          <cell r="Q4304"/>
          <cell r="R4304"/>
          <cell r="S4304"/>
          <cell r="T4304"/>
          <cell r="U4304"/>
          <cell r="V4304"/>
          <cell r="W4304"/>
          <cell r="X4304"/>
          <cell r="Y4304"/>
          <cell r="Z4304"/>
          <cell r="AA4304"/>
          <cell r="AB4304"/>
          <cell r="AC4304"/>
          <cell r="AD4304"/>
        </row>
        <row r="4305">
          <cell r="P4305">
            <v>999999999</v>
          </cell>
          <cell r="Q4305"/>
          <cell r="R4305"/>
          <cell r="S4305"/>
          <cell r="T4305"/>
          <cell r="U4305"/>
          <cell r="V4305"/>
          <cell r="W4305"/>
          <cell r="X4305"/>
          <cell r="Y4305"/>
          <cell r="Z4305"/>
          <cell r="AA4305"/>
          <cell r="AB4305"/>
          <cell r="AC4305"/>
          <cell r="AD4305"/>
        </row>
        <row r="4306">
          <cell r="P4306">
            <v>999999999</v>
          </cell>
          <cell r="Q4306"/>
          <cell r="R4306"/>
          <cell r="S4306"/>
          <cell r="T4306"/>
          <cell r="U4306"/>
          <cell r="V4306"/>
          <cell r="W4306"/>
          <cell r="X4306"/>
          <cell r="Y4306"/>
          <cell r="Z4306"/>
          <cell r="AA4306"/>
          <cell r="AB4306"/>
          <cell r="AC4306"/>
          <cell r="AD4306"/>
        </row>
        <row r="4307">
          <cell r="P4307">
            <v>999999999</v>
          </cell>
          <cell r="Q4307"/>
          <cell r="R4307"/>
          <cell r="S4307"/>
          <cell r="T4307"/>
          <cell r="U4307"/>
          <cell r="V4307"/>
          <cell r="W4307"/>
          <cell r="X4307"/>
          <cell r="Y4307"/>
          <cell r="Z4307"/>
          <cell r="AA4307"/>
          <cell r="AB4307"/>
          <cell r="AC4307"/>
          <cell r="AD4307"/>
        </row>
        <row r="4308">
          <cell r="P4308">
            <v>999999999</v>
          </cell>
          <cell r="Q4308"/>
          <cell r="R4308"/>
          <cell r="S4308"/>
          <cell r="T4308"/>
          <cell r="U4308"/>
          <cell r="V4308"/>
          <cell r="W4308"/>
          <cell r="X4308"/>
          <cell r="Y4308"/>
          <cell r="Z4308"/>
          <cell r="AA4308"/>
          <cell r="AB4308"/>
          <cell r="AC4308"/>
          <cell r="AD4308"/>
        </row>
        <row r="4309">
          <cell r="P4309">
            <v>999999999</v>
          </cell>
          <cell r="Q4309"/>
          <cell r="R4309"/>
          <cell r="S4309"/>
          <cell r="T4309"/>
          <cell r="U4309"/>
          <cell r="V4309"/>
          <cell r="W4309"/>
          <cell r="X4309"/>
          <cell r="Y4309"/>
          <cell r="Z4309"/>
          <cell r="AA4309"/>
          <cell r="AB4309"/>
          <cell r="AC4309"/>
          <cell r="AD4309"/>
        </row>
        <row r="4310">
          <cell r="P4310">
            <v>999999999</v>
          </cell>
          <cell r="Q4310"/>
          <cell r="R4310"/>
          <cell r="S4310"/>
          <cell r="T4310"/>
          <cell r="U4310"/>
          <cell r="V4310"/>
          <cell r="W4310"/>
          <cell r="X4310"/>
          <cell r="Y4310"/>
          <cell r="Z4310"/>
          <cell r="AA4310"/>
          <cell r="AB4310"/>
          <cell r="AC4310"/>
          <cell r="AD4310"/>
        </row>
        <row r="4311">
          <cell r="P4311">
            <v>999999999</v>
          </cell>
          <cell r="Q4311"/>
          <cell r="R4311"/>
          <cell r="S4311"/>
          <cell r="T4311"/>
          <cell r="U4311"/>
          <cell r="V4311"/>
          <cell r="W4311"/>
          <cell r="X4311"/>
          <cell r="Y4311"/>
          <cell r="Z4311"/>
          <cell r="AA4311"/>
          <cell r="AB4311"/>
          <cell r="AC4311"/>
          <cell r="AD4311"/>
        </row>
        <row r="4312">
          <cell r="P4312">
            <v>999999999</v>
          </cell>
          <cell r="Q4312"/>
          <cell r="R4312"/>
          <cell r="S4312"/>
          <cell r="T4312"/>
          <cell r="U4312"/>
          <cell r="V4312"/>
          <cell r="W4312"/>
          <cell r="X4312"/>
          <cell r="Y4312"/>
          <cell r="Z4312"/>
          <cell r="AA4312"/>
          <cell r="AB4312"/>
          <cell r="AC4312"/>
          <cell r="AD4312"/>
        </row>
        <row r="4313">
          <cell r="P4313">
            <v>999999999</v>
          </cell>
          <cell r="Q4313"/>
          <cell r="R4313"/>
          <cell r="S4313"/>
          <cell r="T4313"/>
          <cell r="U4313"/>
          <cell r="V4313"/>
          <cell r="W4313"/>
          <cell r="X4313"/>
          <cell r="Y4313"/>
          <cell r="Z4313"/>
          <cell r="AA4313"/>
          <cell r="AB4313"/>
          <cell r="AC4313"/>
          <cell r="AD4313"/>
        </row>
        <row r="4314">
          <cell r="P4314">
            <v>999999999</v>
          </cell>
          <cell r="Q4314"/>
          <cell r="R4314"/>
          <cell r="S4314"/>
          <cell r="T4314"/>
          <cell r="U4314"/>
          <cell r="V4314"/>
          <cell r="W4314"/>
          <cell r="X4314"/>
          <cell r="Y4314"/>
          <cell r="Z4314"/>
          <cell r="AA4314"/>
          <cell r="AB4314"/>
          <cell r="AC4314"/>
          <cell r="AD4314"/>
        </row>
        <row r="4315">
          <cell r="P4315">
            <v>999999999</v>
          </cell>
          <cell r="Q4315"/>
          <cell r="R4315"/>
          <cell r="S4315"/>
          <cell r="T4315"/>
          <cell r="U4315"/>
          <cell r="V4315"/>
          <cell r="W4315"/>
          <cell r="X4315"/>
          <cell r="Y4315"/>
          <cell r="Z4315"/>
          <cell r="AA4315"/>
          <cell r="AB4315"/>
          <cell r="AC4315"/>
          <cell r="AD4315"/>
        </row>
        <row r="4316">
          <cell r="P4316">
            <v>999999999</v>
          </cell>
          <cell r="Q4316"/>
          <cell r="R4316"/>
          <cell r="S4316"/>
          <cell r="T4316"/>
          <cell r="U4316"/>
          <cell r="V4316"/>
          <cell r="W4316"/>
          <cell r="X4316"/>
          <cell r="Y4316"/>
          <cell r="Z4316"/>
          <cell r="AA4316"/>
          <cell r="AB4316"/>
          <cell r="AC4316"/>
          <cell r="AD4316"/>
        </row>
        <row r="4317">
          <cell r="P4317">
            <v>999999999</v>
          </cell>
          <cell r="Q4317"/>
          <cell r="R4317"/>
          <cell r="S4317"/>
          <cell r="T4317"/>
          <cell r="U4317"/>
          <cell r="V4317"/>
          <cell r="W4317"/>
          <cell r="X4317"/>
          <cell r="Y4317"/>
          <cell r="Z4317"/>
          <cell r="AA4317"/>
          <cell r="AB4317"/>
          <cell r="AC4317"/>
          <cell r="AD4317"/>
        </row>
        <row r="4318">
          <cell r="P4318">
            <v>999999999</v>
          </cell>
          <cell r="Q4318"/>
          <cell r="R4318"/>
          <cell r="S4318"/>
          <cell r="T4318"/>
          <cell r="U4318"/>
          <cell r="V4318"/>
          <cell r="W4318"/>
          <cell r="X4318"/>
          <cell r="Y4318"/>
          <cell r="Z4318"/>
          <cell r="AA4318"/>
          <cell r="AB4318"/>
          <cell r="AC4318"/>
          <cell r="AD4318"/>
        </row>
        <row r="4319">
          <cell r="P4319">
            <v>999999999</v>
          </cell>
          <cell r="Q4319"/>
          <cell r="R4319"/>
          <cell r="S4319"/>
          <cell r="T4319"/>
          <cell r="U4319"/>
          <cell r="V4319"/>
          <cell r="W4319"/>
          <cell r="X4319"/>
          <cell r="Y4319"/>
          <cell r="Z4319"/>
          <cell r="AA4319"/>
          <cell r="AB4319"/>
          <cell r="AC4319"/>
          <cell r="AD4319"/>
        </row>
        <row r="4320">
          <cell r="P4320">
            <v>999999999</v>
          </cell>
          <cell r="Q4320"/>
          <cell r="R4320"/>
          <cell r="S4320"/>
          <cell r="T4320"/>
          <cell r="U4320"/>
          <cell r="V4320"/>
          <cell r="W4320"/>
          <cell r="X4320"/>
          <cell r="Y4320"/>
          <cell r="Z4320"/>
          <cell r="AA4320"/>
          <cell r="AB4320"/>
          <cell r="AC4320"/>
          <cell r="AD4320"/>
        </row>
        <row r="4321">
          <cell r="P4321">
            <v>999999999</v>
          </cell>
          <cell r="Q4321"/>
          <cell r="R4321"/>
          <cell r="S4321"/>
          <cell r="T4321"/>
          <cell r="U4321"/>
          <cell r="V4321"/>
          <cell r="W4321"/>
          <cell r="X4321"/>
          <cell r="Y4321"/>
          <cell r="Z4321"/>
          <cell r="AA4321"/>
          <cell r="AB4321"/>
          <cell r="AC4321"/>
          <cell r="AD4321"/>
        </row>
        <row r="4322">
          <cell r="P4322">
            <v>999999999</v>
          </cell>
          <cell r="Q4322"/>
          <cell r="R4322"/>
          <cell r="S4322"/>
          <cell r="T4322"/>
          <cell r="U4322"/>
          <cell r="V4322"/>
          <cell r="W4322"/>
          <cell r="X4322"/>
          <cell r="Y4322"/>
          <cell r="Z4322"/>
          <cell r="AA4322"/>
          <cell r="AB4322"/>
          <cell r="AC4322"/>
          <cell r="AD4322"/>
        </row>
        <row r="4323">
          <cell r="P4323">
            <v>999999999</v>
          </cell>
          <cell r="Q4323"/>
          <cell r="R4323"/>
          <cell r="S4323"/>
          <cell r="T4323"/>
          <cell r="U4323"/>
          <cell r="V4323"/>
          <cell r="W4323"/>
          <cell r="X4323"/>
          <cell r="Y4323"/>
          <cell r="Z4323"/>
          <cell r="AA4323"/>
          <cell r="AB4323"/>
          <cell r="AC4323"/>
          <cell r="AD4323"/>
        </row>
        <row r="4324">
          <cell r="P4324">
            <v>999999999</v>
          </cell>
          <cell r="Q4324"/>
          <cell r="R4324"/>
          <cell r="S4324"/>
          <cell r="T4324"/>
          <cell r="U4324"/>
          <cell r="V4324"/>
          <cell r="W4324"/>
          <cell r="X4324"/>
          <cell r="Y4324"/>
          <cell r="Z4324"/>
          <cell r="AA4324"/>
          <cell r="AB4324"/>
          <cell r="AC4324"/>
          <cell r="AD4324"/>
        </row>
        <row r="4325">
          <cell r="P4325">
            <v>999999999</v>
          </cell>
          <cell r="Q4325"/>
          <cell r="R4325"/>
          <cell r="S4325"/>
          <cell r="T4325"/>
          <cell r="U4325"/>
          <cell r="V4325"/>
          <cell r="W4325"/>
          <cell r="X4325"/>
          <cell r="Y4325"/>
          <cell r="Z4325"/>
          <cell r="AA4325"/>
          <cell r="AB4325"/>
          <cell r="AC4325"/>
          <cell r="AD4325"/>
        </row>
        <row r="4326">
          <cell r="P4326">
            <v>999999999</v>
          </cell>
          <cell r="Q4326"/>
          <cell r="R4326"/>
          <cell r="S4326"/>
          <cell r="T4326"/>
          <cell r="U4326"/>
          <cell r="V4326"/>
          <cell r="W4326"/>
          <cell r="X4326"/>
          <cell r="Y4326"/>
          <cell r="Z4326"/>
          <cell r="AA4326"/>
          <cell r="AB4326"/>
          <cell r="AC4326"/>
          <cell r="AD4326"/>
        </row>
        <row r="4327">
          <cell r="P4327">
            <v>999999999</v>
          </cell>
          <cell r="Q4327"/>
          <cell r="R4327"/>
          <cell r="S4327"/>
          <cell r="T4327"/>
          <cell r="U4327"/>
          <cell r="V4327"/>
          <cell r="W4327"/>
          <cell r="X4327"/>
          <cell r="Y4327"/>
          <cell r="Z4327"/>
          <cell r="AA4327"/>
          <cell r="AB4327"/>
          <cell r="AC4327"/>
          <cell r="AD4327"/>
        </row>
        <row r="4328">
          <cell r="P4328">
            <v>999999999</v>
          </cell>
          <cell r="Q4328"/>
          <cell r="R4328"/>
          <cell r="S4328"/>
          <cell r="T4328"/>
          <cell r="U4328"/>
          <cell r="V4328"/>
          <cell r="W4328"/>
          <cell r="X4328"/>
          <cell r="Y4328"/>
          <cell r="Z4328"/>
          <cell r="AA4328"/>
          <cell r="AB4328"/>
          <cell r="AC4328"/>
          <cell r="AD4328"/>
        </row>
        <row r="4329">
          <cell r="P4329">
            <v>999999999</v>
          </cell>
          <cell r="Q4329"/>
          <cell r="R4329"/>
          <cell r="S4329"/>
          <cell r="T4329"/>
          <cell r="U4329"/>
          <cell r="V4329"/>
          <cell r="W4329"/>
          <cell r="X4329"/>
          <cell r="Y4329"/>
          <cell r="Z4329"/>
          <cell r="AA4329"/>
          <cell r="AB4329"/>
          <cell r="AC4329"/>
          <cell r="AD4329"/>
        </row>
        <row r="4330">
          <cell r="P4330">
            <v>999999999</v>
          </cell>
          <cell r="Q4330"/>
          <cell r="R4330"/>
          <cell r="S4330"/>
          <cell r="T4330"/>
          <cell r="U4330"/>
          <cell r="V4330"/>
          <cell r="W4330"/>
          <cell r="X4330"/>
          <cell r="Y4330"/>
          <cell r="Z4330"/>
          <cell r="AA4330"/>
          <cell r="AB4330"/>
          <cell r="AC4330"/>
          <cell r="AD4330"/>
        </row>
        <row r="4331">
          <cell r="P4331">
            <v>999999999</v>
          </cell>
          <cell r="Q4331"/>
          <cell r="R4331"/>
          <cell r="S4331"/>
          <cell r="T4331"/>
          <cell r="U4331"/>
          <cell r="V4331"/>
          <cell r="W4331"/>
          <cell r="X4331"/>
          <cell r="Y4331"/>
          <cell r="Z4331"/>
          <cell r="AA4331"/>
          <cell r="AB4331"/>
          <cell r="AC4331"/>
          <cell r="AD4331"/>
        </row>
        <row r="4332">
          <cell r="P4332">
            <v>999999999</v>
          </cell>
          <cell r="Q4332"/>
          <cell r="R4332"/>
          <cell r="S4332"/>
          <cell r="T4332"/>
          <cell r="U4332"/>
          <cell r="V4332"/>
          <cell r="W4332"/>
          <cell r="X4332"/>
          <cell r="Y4332"/>
          <cell r="Z4332"/>
          <cell r="AA4332"/>
          <cell r="AB4332"/>
          <cell r="AC4332"/>
          <cell r="AD4332"/>
        </row>
        <row r="4333">
          <cell r="P4333">
            <v>999999999</v>
          </cell>
          <cell r="Q4333"/>
          <cell r="R4333"/>
          <cell r="S4333"/>
          <cell r="T4333"/>
          <cell r="U4333"/>
          <cell r="V4333"/>
          <cell r="W4333"/>
          <cell r="X4333"/>
          <cell r="Y4333"/>
          <cell r="Z4333"/>
          <cell r="AA4333"/>
          <cell r="AB4333"/>
          <cell r="AC4333"/>
          <cell r="AD4333"/>
        </row>
        <row r="4334">
          <cell r="P4334">
            <v>999999999</v>
          </cell>
          <cell r="Q4334"/>
          <cell r="R4334"/>
          <cell r="S4334"/>
          <cell r="T4334"/>
          <cell r="U4334"/>
          <cell r="V4334"/>
          <cell r="W4334"/>
          <cell r="X4334"/>
          <cell r="Y4334"/>
          <cell r="Z4334"/>
          <cell r="AA4334"/>
          <cell r="AB4334"/>
          <cell r="AC4334"/>
          <cell r="AD4334"/>
        </row>
        <row r="4335">
          <cell r="P4335">
            <v>999999999</v>
          </cell>
          <cell r="Q4335"/>
          <cell r="R4335"/>
          <cell r="S4335"/>
          <cell r="T4335"/>
          <cell r="U4335"/>
          <cell r="V4335"/>
          <cell r="W4335"/>
          <cell r="X4335"/>
          <cell r="Y4335"/>
          <cell r="Z4335"/>
          <cell r="AA4335"/>
          <cell r="AB4335"/>
          <cell r="AC4335"/>
          <cell r="AD4335"/>
        </row>
        <row r="4336">
          <cell r="P4336">
            <v>999999999</v>
          </cell>
          <cell r="Q4336"/>
          <cell r="R4336"/>
          <cell r="S4336"/>
          <cell r="T4336"/>
          <cell r="U4336"/>
          <cell r="V4336"/>
          <cell r="W4336"/>
          <cell r="X4336"/>
          <cell r="Y4336"/>
          <cell r="Z4336"/>
          <cell r="AA4336"/>
          <cell r="AB4336"/>
          <cell r="AC4336"/>
          <cell r="AD4336"/>
        </row>
        <row r="4337">
          <cell r="P4337">
            <v>999999999</v>
          </cell>
          <cell r="Q4337"/>
          <cell r="R4337"/>
          <cell r="S4337"/>
          <cell r="T4337"/>
          <cell r="U4337"/>
          <cell r="V4337"/>
          <cell r="W4337"/>
          <cell r="X4337"/>
          <cell r="Y4337"/>
          <cell r="Z4337"/>
          <cell r="AA4337"/>
          <cell r="AB4337"/>
          <cell r="AC4337"/>
          <cell r="AD4337"/>
        </row>
        <row r="4338">
          <cell r="P4338">
            <v>999999999</v>
          </cell>
          <cell r="Q4338"/>
          <cell r="R4338"/>
          <cell r="S4338"/>
          <cell r="T4338"/>
          <cell r="U4338"/>
          <cell r="V4338"/>
          <cell r="W4338"/>
          <cell r="X4338"/>
          <cell r="Y4338"/>
          <cell r="Z4338"/>
          <cell r="AA4338"/>
          <cell r="AB4338"/>
          <cell r="AC4338"/>
          <cell r="AD4338"/>
        </row>
        <row r="4339">
          <cell r="P4339">
            <v>999999999</v>
          </cell>
          <cell r="Q4339"/>
          <cell r="R4339"/>
          <cell r="S4339"/>
          <cell r="T4339"/>
          <cell r="U4339"/>
          <cell r="V4339"/>
          <cell r="W4339"/>
          <cell r="X4339"/>
          <cell r="Y4339"/>
          <cell r="Z4339"/>
          <cell r="AA4339"/>
          <cell r="AB4339"/>
          <cell r="AC4339"/>
          <cell r="AD4339"/>
        </row>
        <row r="4340">
          <cell r="P4340">
            <v>999999999</v>
          </cell>
          <cell r="Q4340"/>
          <cell r="R4340"/>
          <cell r="S4340"/>
          <cell r="T4340"/>
          <cell r="U4340"/>
          <cell r="V4340"/>
          <cell r="W4340"/>
          <cell r="X4340"/>
          <cell r="Y4340"/>
          <cell r="Z4340"/>
          <cell r="AA4340"/>
          <cell r="AB4340"/>
          <cell r="AC4340"/>
          <cell r="AD4340"/>
        </row>
        <row r="4341">
          <cell r="P4341">
            <v>999999999</v>
          </cell>
          <cell r="Q4341"/>
          <cell r="R4341"/>
          <cell r="S4341"/>
          <cell r="T4341"/>
          <cell r="U4341"/>
          <cell r="V4341"/>
          <cell r="W4341"/>
          <cell r="X4341"/>
          <cell r="Y4341"/>
          <cell r="Z4341"/>
          <cell r="AA4341"/>
          <cell r="AB4341"/>
          <cell r="AC4341"/>
          <cell r="AD4341"/>
        </row>
        <row r="4342">
          <cell r="P4342">
            <v>999999999</v>
          </cell>
          <cell r="Q4342"/>
          <cell r="R4342"/>
          <cell r="S4342"/>
          <cell r="T4342"/>
          <cell r="U4342"/>
          <cell r="V4342"/>
          <cell r="W4342"/>
          <cell r="X4342"/>
          <cell r="Y4342"/>
          <cell r="Z4342"/>
          <cell r="AA4342"/>
          <cell r="AB4342"/>
          <cell r="AC4342"/>
          <cell r="AD4342"/>
        </row>
        <row r="4343">
          <cell r="P4343">
            <v>999999999</v>
          </cell>
          <cell r="Q4343"/>
          <cell r="R4343"/>
          <cell r="S4343"/>
          <cell r="T4343"/>
          <cell r="U4343"/>
          <cell r="V4343"/>
          <cell r="W4343"/>
          <cell r="X4343"/>
          <cell r="Y4343"/>
          <cell r="Z4343"/>
          <cell r="AA4343"/>
          <cell r="AB4343"/>
          <cell r="AC4343"/>
          <cell r="AD4343"/>
        </row>
        <row r="4344">
          <cell r="P4344">
            <v>999999999</v>
          </cell>
          <cell r="Q4344"/>
          <cell r="R4344"/>
          <cell r="S4344"/>
          <cell r="T4344"/>
          <cell r="U4344"/>
          <cell r="V4344"/>
          <cell r="W4344"/>
          <cell r="X4344"/>
          <cell r="Y4344"/>
          <cell r="Z4344"/>
          <cell r="AA4344"/>
          <cell r="AB4344"/>
          <cell r="AC4344"/>
          <cell r="AD4344"/>
        </row>
        <row r="4345">
          <cell r="P4345">
            <v>999999999</v>
          </cell>
          <cell r="Q4345"/>
          <cell r="R4345"/>
          <cell r="S4345"/>
          <cell r="T4345"/>
          <cell r="U4345"/>
          <cell r="V4345"/>
          <cell r="W4345"/>
          <cell r="X4345"/>
          <cell r="Y4345"/>
          <cell r="Z4345"/>
          <cell r="AA4345"/>
          <cell r="AB4345"/>
          <cell r="AC4345"/>
          <cell r="AD4345"/>
        </row>
        <row r="4346">
          <cell r="P4346">
            <v>999999999</v>
          </cell>
          <cell r="Q4346"/>
          <cell r="R4346"/>
          <cell r="S4346"/>
          <cell r="T4346"/>
          <cell r="U4346"/>
          <cell r="V4346"/>
          <cell r="W4346"/>
          <cell r="X4346"/>
          <cell r="Y4346"/>
          <cell r="Z4346"/>
          <cell r="AA4346"/>
          <cell r="AB4346"/>
          <cell r="AC4346"/>
          <cell r="AD4346"/>
        </row>
        <row r="4347">
          <cell r="P4347">
            <v>999999999</v>
          </cell>
          <cell r="Q4347"/>
          <cell r="R4347"/>
          <cell r="S4347"/>
          <cell r="T4347"/>
          <cell r="U4347"/>
          <cell r="V4347"/>
          <cell r="W4347"/>
          <cell r="X4347"/>
          <cell r="Y4347"/>
          <cell r="Z4347"/>
          <cell r="AA4347"/>
          <cell r="AB4347"/>
          <cell r="AC4347"/>
          <cell r="AD4347"/>
        </row>
        <row r="4348">
          <cell r="P4348">
            <v>999999999</v>
          </cell>
          <cell r="Q4348"/>
          <cell r="R4348"/>
          <cell r="S4348"/>
          <cell r="T4348"/>
          <cell r="U4348"/>
          <cell r="V4348"/>
          <cell r="W4348"/>
          <cell r="X4348"/>
          <cell r="Y4348"/>
          <cell r="Z4348"/>
          <cell r="AA4348"/>
          <cell r="AB4348"/>
          <cell r="AC4348"/>
          <cell r="AD4348"/>
        </row>
        <row r="4349">
          <cell r="P4349">
            <v>999999999</v>
          </cell>
          <cell r="Q4349"/>
          <cell r="R4349"/>
          <cell r="S4349"/>
          <cell r="T4349"/>
          <cell r="U4349"/>
          <cell r="V4349"/>
          <cell r="W4349"/>
          <cell r="X4349"/>
          <cell r="Y4349"/>
          <cell r="Z4349"/>
          <cell r="AA4349"/>
          <cell r="AB4349"/>
          <cell r="AC4349"/>
          <cell r="AD4349"/>
        </row>
        <row r="4350">
          <cell r="P4350">
            <v>999999999</v>
          </cell>
          <cell r="Q4350"/>
          <cell r="R4350"/>
          <cell r="S4350"/>
          <cell r="T4350"/>
          <cell r="U4350"/>
          <cell r="V4350"/>
          <cell r="W4350"/>
          <cell r="X4350"/>
          <cell r="Y4350"/>
          <cell r="Z4350"/>
          <cell r="AA4350"/>
          <cell r="AB4350"/>
          <cell r="AC4350"/>
          <cell r="AD4350"/>
        </row>
        <row r="4351">
          <cell r="P4351">
            <v>999999999</v>
          </cell>
          <cell r="Q4351"/>
          <cell r="R4351"/>
          <cell r="S4351"/>
          <cell r="T4351"/>
          <cell r="U4351"/>
          <cell r="V4351"/>
          <cell r="W4351"/>
          <cell r="X4351"/>
          <cell r="Y4351"/>
          <cell r="Z4351"/>
          <cell r="AA4351"/>
          <cell r="AB4351"/>
          <cell r="AC4351"/>
          <cell r="AD4351"/>
        </row>
        <row r="4352">
          <cell r="P4352">
            <v>999999999</v>
          </cell>
          <cell r="Q4352"/>
          <cell r="R4352"/>
          <cell r="S4352"/>
          <cell r="T4352"/>
          <cell r="U4352"/>
          <cell r="V4352"/>
          <cell r="W4352"/>
          <cell r="X4352"/>
          <cell r="Y4352"/>
          <cell r="Z4352"/>
          <cell r="AA4352"/>
          <cell r="AB4352"/>
          <cell r="AC4352"/>
          <cell r="AD4352"/>
        </row>
        <row r="4353">
          <cell r="P4353">
            <v>999999999</v>
          </cell>
          <cell r="Q4353"/>
          <cell r="R4353"/>
          <cell r="S4353"/>
          <cell r="T4353"/>
          <cell r="U4353"/>
          <cell r="V4353"/>
          <cell r="W4353"/>
          <cell r="X4353"/>
          <cell r="Y4353"/>
          <cell r="Z4353"/>
          <cell r="AA4353"/>
          <cell r="AB4353"/>
          <cell r="AC4353"/>
          <cell r="AD4353"/>
        </row>
        <row r="4354">
          <cell r="P4354">
            <v>999999999</v>
          </cell>
          <cell r="Q4354"/>
          <cell r="R4354"/>
          <cell r="S4354"/>
          <cell r="T4354"/>
          <cell r="U4354"/>
          <cell r="V4354"/>
          <cell r="W4354"/>
          <cell r="X4354"/>
          <cell r="Y4354"/>
          <cell r="Z4354"/>
          <cell r="AA4354"/>
          <cell r="AB4354"/>
          <cell r="AC4354"/>
          <cell r="AD4354"/>
        </row>
        <row r="4355">
          <cell r="P4355">
            <v>999999999</v>
          </cell>
          <cell r="Q4355"/>
          <cell r="R4355"/>
          <cell r="S4355"/>
          <cell r="T4355"/>
          <cell r="U4355"/>
          <cell r="V4355"/>
          <cell r="W4355"/>
          <cell r="X4355"/>
          <cell r="Y4355"/>
          <cell r="Z4355"/>
          <cell r="AA4355"/>
          <cell r="AB4355"/>
          <cell r="AC4355"/>
          <cell r="AD4355"/>
        </row>
        <row r="4356">
          <cell r="P4356">
            <v>999999999</v>
          </cell>
          <cell r="Q4356"/>
          <cell r="R4356"/>
          <cell r="S4356"/>
          <cell r="T4356"/>
          <cell r="U4356"/>
          <cell r="V4356"/>
          <cell r="W4356"/>
          <cell r="X4356"/>
          <cell r="Y4356"/>
          <cell r="Z4356"/>
          <cell r="AA4356"/>
          <cell r="AB4356"/>
          <cell r="AC4356"/>
          <cell r="AD4356"/>
        </row>
        <row r="4357">
          <cell r="P4357">
            <v>999999999</v>
          </cell>
          <cell r="Q4357"/>
          <cell r="R4357"/>
          <cell r="S4357"/>
          <cell r="T4357"/>
          <cell r="U4357"/>
          <cell r="V4357"/>
          <cell r="W4357"/>
          <cell r="X4357"/>
          <cell r="Y4357"/>
          <cell r="Z4357"/>
          <cell r="AA4357"/>
          <cell r="AB4357"/>
          <cell r="AC4357"/>
          <cell r="AD4357"/>
        </row>
        <row r="4358">
          <cell r="P4358">
            <v>999999999</v>
          </cell>
          <cell r="Q4358"/>
          <cell r="R4358"/>
          <cell r="S4358"/>
          <cell r="T4358"/>
          <cell r="U4358"/>
          <cell r="V4358"/>
          <cell r="W4358"/>
          <cell r="X4358"/>
          <cell r="Y4358"/>
          <cell r="Z4358"/>
          <cell r="AA4358"/>
          <cell r="AB4358"/>
          <cell r="AC4358"/>
          <cell r="AD4358"/>
        </row>
        <row r="4359">
          <cell r="P4359">
            <v>999999999</v>
          </cell>
          <cell r="Q4359"/>
          <cell r="R4359"/>
          <cell r="S4359"/>
          <cell r="T4359"/>
          <cell r="U4359"/>
          <cell r="V4359"/>
          <cell r="W4359"/>
          <cell r="X4359"/>
          <cell r="Y4359"/>
          <cell r="Z4359"/>
          <cell r="AA4359"/>
          <cell r="AB4359"/>
          <cell r="AC4359"/>
          <cell r="AD4359"/>
        </row>
        <row r="4360">
          <cell r="P4360">
            <v>999999999</v>
          </cell>
          <cell r="Q4360"/>
          <cell r="R4360"/>
          <cell r="S4360"/>
          <cell r="T4360"/>
          <cell r="U4360"/>
          <cell r="V4360"/>
          <cell r="W4360"/>
          <cell r="X4360"/>
          <cell r="Y4360"/>
          <cell r="Z4360"/>
          <cell r="AA4360"/>
          <cell r="AB4360"/>
          <cell r="AC4360"/>
          <cell r="AD4360"/>
        </row>
        <row r="4361">
          <cell r="P4361">
            <v>999999999</v>
          </cell>
          <cell r="Q4361"/>
          <cell r="R4361"/>
          <cell r="S4361"/>
          <cell r="T4361"/>
          <cell r="U4361"/>
          <cell r="V4361"/>
          <cell r="W4361"/>
          <cell r="X4361"/>
          <cell r="Y4361"/>
          <cell r="Z4361"/>
          <cell r="AA4361"/>
          <cell r="AB4361"/>
          <cell r="AC4361"/>
          <cell r="AD4361"/>
        </row>
        <row r="4362">
          <cell r="P4362">
            <v>999999999</v>
          </cell>
          <cell r="Q4362"/>
          <cell r="R4362"/>
          <cell r="S4362"/>
          <cell r="T4362"/>
          <cell r="U4362"/>
          <cell r="V4362"/>
          <cell r="W4362"/>
          <cell r="X4362"/>
          <cell r="Y4362"/>
          <cell r="Z4362"/>
          <cell r="AA4362"/>
          <cell r="AB4362"/>
          <cell r="AC4362"/>
          <cell r="AD4362"/>
        </row>
        <row r="4363">
          <cell r="P4363">
            <v>999999999</v>
          </cell>
          <cell r="Q4363"/>
          <cell r="R4363"/>
          <cell r="S4363"/>
          <cell r="T4363"/>
          <cell r="U4363"/>
          <cell r="V4363"/>
          <cell r="W4363"/>
          <cell r="X4363"/>
          <cell r="Y4363"/>
          <cell r="Z4363"/>
          <cell r="AA4363"/>
          <cell r="AB4363"/>
          <cell r="AC4363"/>
          <cell r="AD4363"/>
        </row>
        <row r="4364">
          <cell r="P4364">
            <v>999999999</v>
          </cell>
          <cell r="Q4364"/>
          <cell r="R4364"/>
          <cell r="S4364"/>
          <cell r="T4364"/>
          <cell r="U4364"/>
          <cell r="V4364"/>
          <cell r="W4364"/>
          <cell r="X4364"/>
          <cell r="Y4364"/>
          <cell r="Z4364"/>
          <cell r="AA4364"/>
          <cell r="AB4364"/>
          <cell r="AC4364"/>
          <cell r="AD4364"/>
        </row>
        <row r="4365">
          <cell r="P4365">
            <v>999999999</v>
          </cell>
          <cell r="Q4365"/>
          <cell r="R4365"/>
          <cell r="S4365"/>
          <cell r="T4365"/>
          <cell r="U4365"/>
          <cell r="V4365"/>
          <cell r="W4365"/>
          <cell r="X4365"/>
          <cell r="Y4365"/>
          <cell r="Z4365"/>
          <cell r="AA4365"/>
          <cell r="AB4365"/>
          <cell r="AC4365"/>
          <cell r="AD4365"/>
        </row>
        <row r="4366">
          <cell r="P4366">
            <v>999999999</v>
          </cell>
          <cell r="Q4366"/>
          <cell r="R4366"/>
          <cell r="S4366"/>
          <cell r="T4366"/>
          <cell r="U4366"/>
          <cell r="V4366"/>
          <cell r="W4366"/>
          <cell r="X4366"/>
          <cell r="Y4366"/>
          <cell r="Z4366"/>
          <cell r="AA4366"/>
          <cell r="AB4366"/>
          <cell r="AC4366"/>
          <cell r="AD4366"/>
        </row>
        <row r="4367">
          <cell r="P4367">
            <v>999999999</v>
          </cell>
          <cell r="Q4367"/>
          <cell r="R4367"/>
          <cell r="S4367"/>
          <cell r="T4367"/>
          <cell r="U4367"/>
          <cell r="V4367"/>
          <cell r="W4367"/>
          <cell r="X4367"/>
          <cell r="Y4367"/>
          <cell r="Z4367"/>
          <cell r="AA4367"/>
          <cell r="AB4367"/>
          <cell r="AC4367"/>
          <cell r="AD4367"/>
        </row>
        <row r="4368">
          <cell r="P4368">
            <v>999999999</v>
          </cell>
          <cell r="Q4368"/>
          <cell r="R4368"/>
          <cell r="S4368"/>
          <cell r="T4368"/>
          <cell r="U4368"/>
          <cell r="V4368"/>
          <cell r="W4368"/>
          <cell r="X4368"/>
          <cell r="Y4368"/>
          <cell r="Z4368"/>
          <cell r="AA4368"/>
          <cell r="AB4368"/>
          <cell r="AC4368"/>
          <cell r="AD4368"/>
        </row>
        <row r="4369">
          <cell r="P4369">
            <v>999999999</v>
          </cell>
          <cell r="Q4369"/>
          <cell r="R4369"/>
          <cell r="S4369"/>
          <cell r="T4369"/>
          <cell r="U4369"/>
          <cell r="V4369"/>
          <cell r="W4369"/>
          <cell r="X4369"/>
          <cell r="Y4369"/>
          <cell r="Z4369"/>
          <cell r="AA4369"/>
          <cell r="AB4369"/>
          <cell r="AC4369"/>
          <cell r="AD4369"/>
        </row>
        <row r="4370">
          <cell r="P4370">
            <v>999999999</v>
          </cell>
          <cell r="Q4370"/>
          <cell r="R4370"/>
          <cell r="S4370"/>
          <cell r="T4370"/>
          <cell r="U4370"/>
          <cell r="V4370"/>
          <cell r="W4370"/>
          <cell r="X4370"/>
          <cell r="Y4370"/>
          <cell r="Z4370"/>
          <cell r="AA4370"/>
          <cell r="AB4370"/>
          <cell r="AC4370"/>
          <cell r="AD4370"/>
        </row>
        <row r="4371">
          <cell r="P4371">
            <v>999999999</v>
          </cell>
          <cell r="Q4371"/>
          <cell r="R4371"/>
          <cell r="S4371"/>
          <cell r="T4371"/>
          <cell r="U4371"/>
          <cell r="V4371"/>
          <cell r="W4371"/>
          <cell r="X4371"/>
          <cell r="Y4371"/>
          <cell r="Z4371"/>
          <cell r="AA4371"/>
          <cell r="AB4371"/>
          <cell r="AC4371"/>
          <cell r="AD4371"/>
        </row>
        <row r="4372">
          <cell r="P4372">
            <v>999999999</v>
          </cell>
          <cell r="Q4372"/>
          <cell r="R4372"/>
          <cell r="S4372"/>
          <cell r="T4372"/>
          <cell r="U4372"/>
          <cell r="V4372"/>
          <cell r="W4372"/>
          <cell r="X4372"/>
          <cell r="Y4372"/>
          <cell r="Z4372"/>
          <cell r="AA4372"/>
          <cell r="AB4372"/>
          <cell r="AC4372"/>
          <cell r="AD4372"/>
        </row>
        <row r="4373">
          <cell r="P4373">
            <v>999999999</v>
          </cell>
          <cell r="Q4373"/>
          <cell r="R4373"/>
          <cell r="S4373"/>
          <cell r="T4373"/>
          <cell r="U4373"/>
          <cell r="V4373"/>
          <cell r="W4373"/>
          <cell r="X4373"/>
          <cell r="Y4373"/>
          <cell r="Z4373"/>
          <cell r="AA4373"/>
          <cell r="AB4373"/>
          <cell r="AC4373"/>
          <cell r="AD4373"/>
        </row>
        <row r="4374">
          <cell r="P4374">
            <v>999999999</v>
          </cell>
          <cell r="Q4374"/>
          <cell r="R4374"/>
          <cell r="S4374"/>
          <cell r="T4374"/>
          <cell r="U4374"/>
          <cell r="V4374"/>
          <cell r="W4374"/>
          <cell r="X4374"/>
          <cell r="Y4374"/>
          <cell r="Z4374"/>
          <cell r="AA4374"/>
          <cell r="AB4374"/>
          <cell r="AC4374"/>
          <cell r="AD4374"/>
        </row>
        <row r="4375">
          <cell r="P4375">
            <v>999999999</v>
          </cell>
          <cell r="Q4375"/>
          <cell r="R4375"/>
          <cell r="S4375"/>
          <cell r="T4375"/>
          <cell r="U4375"/>
          <cell r="V4375"/>
          <cell r="W4375"/>
          <cell r="X4375"/>
          <cell r="Y4375"/>
          <cell r="Z4375"/>
          <cell r="AA4375"/>
          <cell r="AB4375"/>
          <cell r="AC4375"/>
          <cell r="AD4375"/>
        </row>
        <row r="4376">
          <cell r="P4376">
            <v>999999999</v>
          </cell>
          <cell r="Q4376"/>
          <cell r="R4376"/>
          <cell r="S4376"/>
          <cell r="T4376"/>
          <cell r="U4376"/>
          <cell r="V4376"/>
          <cell r="W4376"/>
          <cell r="X4376"/>
          <cell r="Y4376"/>
          <cell r="Z4376"/>
          <cell r="AA4376"/>
          <cell r="AB4376"/>
          <cell r="AC4376"/>
          <cell r="AD4376"/>
        </row>
        <row r="4377">
          <cell r="P4377">
            <v>999999999</v>
          </cell>
          <cell r="Q4377"/>
          <cell r="R4377"/>
          <cell r="S4377"/>
          <cell r="T4377"/>
          <cell r="U4377"/>
          <cell r="V4377"/>
          <cell r="W4377"/>
          <cell r="X4377"/>
          <cell r="Y4377"/>
          <cell r="Z4377"/>
          <cell r="AA4377"/>
          <cell r="AB4377"/>
          <cell r="AC4377"/>
          <cell r="AD4377"/>
        </row>
        <row r="4378">
          <cell r="P4378">
            <v>999999999</v>
          </cell>
          <cell r="Q4378"/>
          <cell r="R4378"/>
          <cell r="S4378"/>
          <cell r="T4378"/>
          <cell r="U4378"/>
          <cell r="V4378"/>
          <cell r="W4378"/>
          <cell r="X4378"/>
          <cell r="Y4378"/>
          <cell r="Z4378"/>
          <cell r="AA4378"/>
          <cell r="AB4378"/>
          <cell r="AC4378"/>
          <cell r="AD4378"/>
        </row>
        <row r="4379">
          <cell r="P4379">
            <v>999999999</v>
          </cell>
          <cell r="Q4379"/>
          <cell r="R4379"/>
          <cell r="S4379"/>
          <cell r="T4379"/>
          <cell r="U4379"/>
          <cell r="V4379"/>
          <cell r="W4379"/>
          <cell r="X4379"/>
          <cell r="Y4379"/>
          <cell r="Z4379"/>
          <cell r="AA4379"/>
          <cell r="AB4379"/>
          <cell r="AC4379"/>
          <cell r="AD4379"/>
        </row>
        <row r="4380">
          <cell r="P4380">
            <v>999999999</v>
          </cell>
          <cell r="Q4380"/>
          <cell r="R4380"/>
          <cell r="S4380"/>
          <cell r="T4380"/>
          <cell r="U4380"/>
          <cell r="V4380"/>
          <cell r="W4380"/>
          <cell r="X4380"/>
          <cell r="Y4380"/>
          <cell r="Z4380"/>
          <cell r="AA4380"/>
          <cell r="AB4380"/>
          <cell r="AC4380"/>
          <cell r="AD4380"/>
        </row>
        <row r="4381">
          <cell r="P4381">
            <v>999999999</v>
          </cell>
          <cell r="Q4381"/>
          <cell r="R4381"/>
          <cell r="S4381"/>
          <cell r="T4381"/>
          <cell r="U4381"/>
          <cell r="V4381"/>
          <cell r="W4381"/>
          <cell r="X4381"/>
          <cell r="Y4381"/>
          <cell r="Z4381"/>
          <cell r="AA4381"/>
          <cell r="AB4381"/>
          <cell r="AC4381"/>
          <cell r="AD4381"/>
        </row>
        <row r="4382">
          <cell r="P4382">
            <v>999999999</v>
          </cell>
          <cell r="Q4382"/>
          <cell r="R4382"/>
          <cell r="S4382"/>
          <cell r="T4382"/>
          <cell r="U4382"/>
          <cell r="V4382"/>
          <cell r="W4382"/>
          <cell r="X4382"/>
          <cell r="Y4382"/>
          <cell r="Z4382"/>
          <cell r="AA4382"/>
          <cell r="AB4382"/>
          <cell r="AC4382"/>
          <cell r="AD4382"/>
        </row>
        <row r="4383">
          <cell r="P4383">
            <v>999999999</v>
          </cell>
          <cell r="Q4383"/>
          <cell r="R4383"/>
          <cell r="S4383"/>
          <cell r="T4383"/>
          <cell r="U4383"/>
          <cell r="V4383"/>
          <cell r="W4383"/>
          <cell r="X4383"/>
          <cell r="Y4383"/>
          <cell r="Z4383"/>
          <cell r="AA4383"/>
          <cell r="AB4383"/>
          <cell r="AC4383"/>
          <cell r="AD4383"/>
        </row>
        <row r="4384">
          <cell r="P4384">
            <v>999999999</v>
          </cell>
          <cell r="Q4384"/>
          <cell r="R4384"/>
          <cell r="S4384"/>
          <cell r="T4384"/>
          <cell r="U4384"/>
          <cell r="V4384"/>
          <cell r="W4384"/>
          <cell r="X4384"/>
          <cell r="Y4384"/>
          <cell r="Z4384"/>
          <cell r="AA4384"/>
          <cell r="AB4384"/>
          <cell r="AC4384"/>
          <cell r="AD4384"/>
        </row>
        <row r="4385">
          <cell r="P4385">
            <v>999999999</v>
          </cell>
          <cell r="Q4385"/>
          <cell r="R4385"/>
          <cell r="S4385"/>
          <cell r="T4385"/>
          <cell r="U4385"/>
          <cell r="V4385"/>
          <cell r="W4385"/>
          <cell r="X4385"/>
          <cell r="Y4385"/>
          <cell r="Z4385"/>
          <cell r="AA4385"/>
          <cell r="AB4385"/>
          <cell r="AC4385"/>
          <cell r="AD4385"/>
        </row>
        <row r="4386">
          <cell r="P4386">
            <v>999999999</v>
          </cell>
          <cell r="Q4386"/>
          <cell r="R4386"/>
          <cell r="S4386"/>
          <cell r="T4386"/>
          <cell r="U4386"/>
          <cell r="V4386"/>
          <cell r="W4386"/>
          <cell r="X4386"/>
          <cell r="Y4386"/>
          <cell r="Z4386"/>
          <cell r="AA4386"/>
          <cell r="AB4386"/>
          <cell r="AC4386"/>
          <cell r="AD4386"/>
        </row>
        <row r="4387">
          <cell r="P4387">
            <v>999999999</v>
          </cell>
          <cell r="Q4387"/>
          <cell r="R4387"/>
          <cell r="S4387"/>
          <cell r="T4387"/>
          <cell r="U4387"/>
          <cell r="V4387"/>
          <cell r="W4387"/>
          <cell r="X4387"/>
          <cell r="Y4387"/>
          <cell r="Z4387"/>
          <cell r="AA4387"/>
          <cell r="AB4387"/>
          <cell r="AC4387"/>
          <cell r="AD4387"/>
        </row>
        <row r="4388">
          <cell r="P4388">
            <v>999999999</v>
          </cell>
          <cell r="Q4388"/>
          <cell r="R4388"/>
          <cell r="S4388"/>
          <cell r="T4388"/>
          <cell r="U4388"/>
          <cell r="V4388"/>
          <cell r="W4388"/>
          <cell r="X4388"/>
          <cell r="Y4388"/>
          <cell r="Z4388"/>
          <cell r="AA4388"/>
          <cell r="AB4388"/>
          <cell r="AC4388"/>
          <cell r="AD4388"/>
        </row>
        <row r="4389">
          <cell r="P4389">
            <v>999999999</v>
          </cell>
          <cell r="Q4389"/>
          <cell r="R4389"/>
          <cell r="S4389"/>
          <cell r="T4389"/>
          <cell r="U4389"/>
          <cell r="V4389"/>
          <cell r="W4389"/>
          <cell r="X4389"/>
          <cell r="Y4389"/>
          <cell r="Z4389"/>
          <cell r="AA4389"/>
          <cell r="AB4389"/>
          <cell r="AC4389"/>
          <cell r="AD4389"/>
        </row>
        <row r="4390">
          <cell r="P4390">
            <v>999999999</v>
          </cell>
          <cell r="Q4390"/>
          <cell r="R4390"/>
          <cell r="S4390"/>
          <cell r="T4390"/>
          <cell r="U4390"/>
          <cell r="V4390"/>
          <cell r="W4390"/>
          <cell r="X4390"/>
          <cell r="Y4390"/>
          <cell r="Z4390"/>
          <cell r="AA4390"/>
          <cell r="AB4390"/>
          <cell r="AC4390"/>
          <cell r="AD4390"/>
        </row>
        <row r="4391">
          <cell r="P4391">
            <v>999999999</v>
          </cell>
          <cell r="Q4391"/>
          <cell r="R4391"/>
          <cell r="S4391"/>
          <cell r="T4391"/>
          <cell r="U4391"/>
          <cell r="V4391"/>
          <cell r="W4391"/>
          <cell r="X4391"/>
          <cell r="Y4391"/>
          <cell r="Z4391"/>
          <cell r="AA4391"/>
          <cell r="AB4391"/>
          <cell r="AC4391"/>
          <cell r="AD4391"/>
        </row>
        <row r="4392">
          <cell r="P4392">
            <v>999999999</v>
          </cell>
          <cell r="Q4392"/>
          <cell r="R4392"/>
          <cell r="S4392"/>
          <cell r="T4392"/>
          <cell r="U4392"/>
          <cell r="V4392"/>
          <cell r="W4392"/>
          <cell r="X4392"/>
          <cell r="Y4392"/>
          <cell r="Z4392"/>
          <cell r="AA4392"/>
          <cell r="AB4392"/>
          <cell r="AC4392"/>
          <cell r="AD4392"/>
        </row>
        <row r="4393">
          <cell r="P4393">
            <v>999999999</v>
          </cell>
          <cell r="Q4393"/>
          <cell r="R4393"/>
          <cell r="S4393"/>
          <cell r="T4393"/>
          <cell r="U4393"/>
          <cell r="V4393"/>
          <cell r="W4393"/>
          <cell r="X4393"/>
          <cell r="Y4393"/>
          <cell r="Z4393"/>
          <cell r="AA4393"/>
          <cell r="AB4393"/>
          <cell r="AC4393"/>
          <cell r="AD4393"/>
        </row>
        <row r="4394">
          <cell r="P4394">
            <v>999999999</v>
          </cell>
          <cell r="Q4394"/>
          <cell r="R4394"/>
          <cell r="S4394"/>
          <cell r="T4394"/>
          <cell r="U4394"/>
          <cell r="V4394"/>
          <cell r="W4394"/>
          <cell r="X4394"/>
          <cell r="Y4394"/>
          <cell r="Z4394"/>
          <cell r="AA4394"/>
          <cell r="AB4394"/>
          <cell r="AC4394"/>
          <cell r="AD4394"/>
        </row>
        <row r="4395">
          <cell r="P4395">
            <v>999999999</v>
          </cell>
          <cell r="Q4395"/>
          <cell r="R4395"/>
          <cell r="S4395"/>
          <cell r="T4395"/>
          <cell r="U4395"/>
          <cell r="V4395"/>
          <cell r="W4395"/>
          <cell r="X4395"/>
          <cell r="Y4395"/>
          <cell r="Z4395"/>
          <cell r="AA4395"/>
          <cell r="AB4395"/>
          <cell r="AC4395"/>
          <cell r="AD4395"/>
        </row>
        <row r="4396">
          <cell r="P4396">
            <v>999999999</v>
          </cell>
          <cell r="Q4396"/>
          <cell r="R4396"/>
          <cell r="S4396"/>
          <cell r="T4396"/>
          <cell r="U4396"/>
          <cell r="V4396"/>
          <cell r="W4396"/>
          <cell r="X4396"/>
          <cell r="Y4396"/>
          <cell r="Z4396"/>
          <cell r="AA4396"/>
          <cell r="AB4396"/>
          <cell r="AC4396"/>
          <cell r="AD4396"/>
        </row>
        <row r="4397">
          <cell r="P4397">
            <v>999999999</v>
          </cell>
          <cell r="Q4397"/>
          <cell r="R4397"/>
          <cell r="S4397"/>
          <cell r="T4397"/>
          <cell r="U4397"/>
          <cell r="V4397"/>
          <cell r="W4397"/>
          <cell r="X4397"/>
          <cell r="Y4397"/>
          <cell r="Z4397"/>
          <cell r="AA4397"/>
          <cell r="AB4397"/>
          <cell r="AC4397"/>
          <cell r="AD4397"/>
        </row>
        <row r="4398">
          <cell r="P4398">
            <v>999999999</v>
          </cell>
          <cell r="Q4398"/>
          <cell r="R4398"/>
          <cell r="S4398"/>
          <cell r="T4398"/>
          <cell r="U4398"/>
          <cell r="V4398"/>
          <cell r="W4398"/>
          <cell r="X4398"/>
          <cell r="Y4398"/>
          <cell r="Z4398"/>
          <cell r="AA4398"/>
          <cell r="AB4398"/>
          <cell r="AC4398"/>
          <cell r="AD4398"/>
        </row>
        <row r="4399">
          <cell r="P4399">
            <v>999999999</v>
          </cell>
          <cell r="Q4399"/>
          <cell r="R4399"/>
          <cell r="S4399"/>
          <cell r="T4399"/>
          <cell r="U4399"/>
          <cell r="V4399"/>
          <cell r="W4399"/>
          <cell r="X4399"/>
          <cell r="Y4399"/>
          <cell r="Z4399"/>
          <cell r="AA4399"/>
          <cell r="AB4399"/>
          <cell r="AC4399"/>
          <cell r="AD4399"/>
        </row>
        <row r="4400">
          <cell r="P4400">
            <v>999999999</v>
          </cell>
          <cell r="Q4400"/>
          <cell r="R4400"/>
          <cell r="S4400"/>
          <cell r="T4400"/>
          <cell r="U4400"/>
          <cell r="V4400"/>
          <cell r="W4400"/>
          <cell r="X4400"/>
          <cell r="Y4400"/>
          <cell r="Z4400"/>
          <cell r="AA4400"/>
          <cell r="AB4400"/>
          <cell r="AC4400"/>
          <cell r="AD4400"/>
        </row>
        <row r="4401">
          <cell r="P4401">
            <v>999999999</v>
          </cell>
          <cell r="Q4401"/>
          <cell r="R4401"/>
          <cell r="S4401"/>
          <cell r="T4401"/>
          <cell r="U4401"/>
          <cell r="V4401"/>
          <cell r="W4401"/>
          <cell r="X4401"/>
          <cell r="Y4401"/>
          <cell r="Z4401"/>
          <cell r="AA4401"/>
          <cell r="AB4401"/>
          <cell r="AC4401"/>
          <cell r="AD4401"/>
        </row>
        <row r="4402">
          <cell r="P4402">
            <v>999999999</v>
          </cell>
          <cell r="Q4402"/>
          <cell r="R4402"/>
          <cell r="S4402"/>
          <cell r="T4402"/>
          <cell r="U4402"/>
          <cell r="V4402"/>
          <cell r="W4402"/>
          <cell r="X4402"/>
          <cell r="Y4402"/>
          <cell r="Z4402"/>
          <cell r="AA4402"/>
          <cell r="AB4402"/>
          <cell r="AC4402"/>
          <cell r="AD4402"/>
        </row>
        <row r="4403">
          <cell r="P4403">
            <v>999999999</v>
          </cell>
          <cell r="Q4403"/>
          <cell r="R4403"/>
          <cell r="S4403"/>
          <cell r="T4403"/>
          <cell r="U4403"/>
          <cell r="V4403"/>
          <cell r="W4403"/>
          <cell r="X4403"/>
          <cell r="Y4403"/>
          <cell r="Z4403"/>
          <cell r="AA4403"/>
          <cell r="AB4403"/>
          <cell r="AC4403"/>
          <cell r="AD4403"/>
        </row>
        <row r="4404">
          <cell r="P4404">
            <v>999999999</v>
          </cell>
          <cell r="Q4404"/>
          <cell r="R4404"/>
          <cell r="S4404"/>
          <cell r="T4404"/>
          <cell r="U4404"/>
          <cell r="V4404"/>
          <cell r="W4404"/>
          <cell r="X4404"/>
          <cell r="Y4404"/>
          <cell r="Z4404"/>
          <cell r="AA4404"/>
          <cell r="AB4404"/>
          <cell r="AC4404"/>
          <cell r="AD4404"/>
        </row>
        <row r="4405">
          <cell r="P4405">
            <v>999999999</v>
          </cell>
          <cell r="Q4405"/>
          <cell r="R4405"/>
          <cell r="S4405"/>
          <cell r="T4405"/>
          <cell r="U4405"/>
          <cell r="V4405"/>
          <cell r="W4405"/>
          <cell r="X4405"/>
          <cell r="Y4405"/>
          <cell r="Z4405"/>
          <cell r="AA4405"/>
          <cell r="AB4405"/>
          <cell r="AC4405"/>
          <cell r="AD4405"/>
        </row>
        <row r="4406">
          <cell r="P4406">
            <v>999999999</v>
          </cell>
          <cell r="Q4406"/>
          <cell r="R4406"/>
          <cell r="S4406"/>
          <cell r="T4406"/>
          <cell r="U4406"/>
          <cell r="V4406"/>
          <cell r="W4406"/>
          <cell r="X4406"/>
          <cell r="Y4406"/>
          <cell r="Z4406"/>
          <cell r="AA4406"/>
          <cell r="AB4406"/>
          <cell r="AC4406"/>
          <cell r="AD4406"/>
        </row>
        <row r="4407">
          <cell r="P4407">
            <v>999999999</v>
          </cell>
          <cell r="Q4407"/>
          <cell r="R4407"/>
          <cell r="S4407"/>
          <cell r="T4407"/>
          <cell r="U4407"/>
          <cell r="V4407"/>
          <cell r="W4407"/>
          <cell r="X4407"/>
          <cell r="Y4407"/>
          <cell r="Z4407"/>
          <cell r="AA4407"/>
          <cell r="AB4407"/>
          <cell r="AC4407"/>
          <cell r="AD4407"/>
        </row>
        <row r="4408">
          <cell r="P4408">
            <v>999999999</v>
          </cell>
          <cell r="Q4408"/>
          <cell r="R4408"/>
          <cell r="S4408"/>
          <cell r="T4408"/>
          <cell r="U4408"/>
          <cell r="V4408"/>
          <cell r="W4408"/>
          <cell r="X4408"/>
          <cell r="Y4408"/>
          <cell r="Z4408"/>
          <cell r="AA4408"/>
          <cell r="AB4408"/>
          <cell r="AC4408"/>
          <cell r="AD4408"/>
        </row>
        <row r="4409">
          <cell r="P4409">
            <v>999999999</v>
          </cell>
          <cell r="Q4409"/>
          <cell r="R4409"/>
          <cell r="S4409"/>
          <cell r="T4409"/>
          <cell r="U4409"/>
          <cell r="V4409"/>
          <cell r="W4409"/>
          <cell r="X4409"/>
          <cell r="Y4409"/>
          <cell r="Z4409"/>
          <cell r="AA4409"/>
          <cell r="AB4409"/>
          <cell r="AC4409"/>
          <cell r="AD4409"/>
        </row>
        <row r="4410">
          <cell r="P4410">
            <v>999999999</v>
          </cell>
          <cell r="Q4410"/>
          <cell r="R4410"/>
          <cell r="S4410"/>
          <cell r="T4410"/>
          <cell r="U4410"/>
          <cell r="V4410"/>
          <cell r="W4410"/>
          <cell r="X4410"/>
          <cell r="Y4410"/>
          <cell r="Z4410"/>
          <cell r="AA4410"/>
          <cell r="AB4410"/>
          <cell r="AC4410"/>
          <cell r="AD4410"/>
        </row>
        <row r="4411">
          <cell r="P4411">
            <v>999999999</v>
          </cell>
          <cell r="Q4411"/>
          <cell r="R4411"/>
          <cell r="S4411"/>
          <cell r="T4411"/>
          <cell r="U4411"/>
          <cell r="V4411"/>
          <cell r="W4411"/>
          <cell r="X4411"/>
          <cell r="Y4411"/>
          <cell r="Z4411"/>
          <cell r="AA4411"/>
          <cell r="AB4411"/>
          <cell r="AC4411"/>
          <cell r="AD4411"/>
        </row>
        <row r="4412">
          <cell r="P4412">
            <v>999999999</v>
          </cell>
          <cell r="Q4412"/>
          <cell r="R4412"/>
          <cell r="S4412"/>
          <cell r="T4412"/>
          <cell r="U4412"/>
          <cell r="V4412"/>
          <cell r="W4412"/>
          <cell r="X4412"/>
          <cell r="Y4412"/>
          <cell r="Z4412"/>
          <cell r="AA4412"/>
          <cell r="AB4412"/>
          <cell r="AC4412"/>
          <cell r="AD4412"/>
        </row>
        <row r="4413">
          <cell r="P4413">
            <v>999999999</v>
          </cell>
          <cell r="Q4413"/>
          <cell r="R4413"/>
          <cell r="S4413"/>
          <cell r="T4413"/>
          <cell r="U4413"/>
          <cell r="V4413"/>
          <cell r="W4413"/>
          <cell r="X4413"/>
          <cell r="Y4413"/>
          <cell r="Z4413"/>
          <cell r="AA4413"/>
          <cell r="AB4413"/>
          <cell r="AC4413"/>
          <cell r="AD4413"/>
        </row>
        <row r="4414">
          <cell r="P4414">
            <v>999999999</v>
          </cell>
          <cell r="Q4414"/>
          <cell r="R4414"/>
          <cell r="S4414"/>
          <cell r="T4414"/>
          <cell r="U4414"/>
          <cell r="V4414"/>
          <cell r="W4414"/>
          <cell r="X4414"/>
          <cell r="Y4414"/>
          <cell r="Z4414"/>
          <cell r="AA4414"/>
          <cell r="AB4414"/>
          <cell r="AC4414"/>
          <cell r="AD4414"/>
        </row>
        <row r="4415">
          <cell r="P4415">
            <v>999999999</v>
          </cell>
          <cell r="Q4415"/>
          <cell r="R4415"/>
          <cell r="S4415"/>
          <cell r="T4415"/>
          <cell r="U4415"/>
          <cell r="V4415"/>
          <cell r="W4415"/>
          <cell r="X4415"/>
          <cell r="Y4415"/>
          <cell r="Z4415"/>
          <cell r="AA4415"/>
          <cell r="AB4415"/>
          <cell r="AC4415"/>
          <cell r="AD4415"/>
        </row>
        <row r="4416">
          <cell r="P4416">
            <v>999999999</v>
          </cell>
          <cell r="Q4416"/>
          <cell r="R4416"/>
          <cell r="S4416"/>
          <cell r="T4416"/>
          <cell r="U4416"/>
          <cell r="V4416"/>
          <cell r="W4416"/>
          <cell r="X4416"/>
          <cell r="Y4416"/>
          <cell r="Z4416"/>
          <cell r="AA4416"/>
          <cell r="AB4416"/>
          <cell r="AC4416"/>
          <cell r="AD4416"/>
        </row>
        <row r="4417">
          <cell r="P4417">
            <v>999999999</v>
          </cell>
          <cell r="Q4417"/>
          <cell r="R4417"/>
          <cell r="S4417"/>
          <cell r="T4417"/>
          <cell r="U4417"/>
          <cell r="V4417"/>
          <cell r="W4417"/>
          <cell r="X4417"/>
          <cell r="Y4417"/>
          <cell r="Z4417"/>
          <cell r="AA4417"/>
          <cell r="AB4417"/>
          <cell r="AC4417"/>
          <cell r="AD4417"/>
        </row>
        <row r="4418">
          <cell r="P4418">
            <v>999999999</v>
          </cell>
          <cell r="Q4418"/>
          <cell r="R4418"/>
          <cell r="S4418"/>
          <cell r="T4418"/>
          <cell r="U4418"/>
          <cell r="V4418"/>
          <cell r="W4418"/>
          <cell r="X4418"/>
          <cell r="Y4418"/>
          <cell r="Z4418"/>
          <cell r="AA4418"/>
          <cell r="AB4418"/>
          <cell r="AC4418"/>
          <cell r="AD4418"/>
        </row>
        <row r="4419">
          <cell r="P4419">
            <v>999999999</v>
          </cell>
          <cell r="Q4419"/>
          <cell r="R4419"/>
          <cell r="S4419"/>
          <cell r="T4419"/>
          <cell r="U4419"/>
          <cell r="V4419"/>
          <cell r="W4419"/>
          <cell r="X4419"/>
          <cell r="Y4419"/>
          <cell r="Z4419"/>
          <cell r="AA4419"/>
          <cell r="AB4419"/>
          <cell r="AC4419"/>
          <cell r="AD4419"/>
        </row>
        <row r="4420">
          <cell r="P4420">
            <v>999999999</v>
          </cell>
          <cell r="Q4420"/>
          <cell r="R4420"/>
          <cell r="S4420"/>
          <cell r="T4420"/>
          <cell r="U4420"/>
          <cell r="V4420"/>
          <cell r="W4420"/>
          <cell r="X4420"/>
          <cell r="Y4420"/>
          <cell r="Z4420"/>
          <cell r="AA4420"/>
          <cell r="AB4420"/>
          <cell r="AC4420"/>
          <cell r="AD4420"/>
        </row>
        <row r="4421">
          <cell r="P4421">
            <v>999999999</v>
          </cell>
          <cell r="Q4421"/>
          <cell r="R4421"/>
          <cell r="S4421"/>
          <cell r="T4421"/>
          <cell r="U4421"/>
          <cell r="V4421"/>
          <cell r="W4421"/>
          <cell r="X4421"/>
          <cell r="Y4421"/>
          <cell r="Z4421"/>
          <cell r="AA4421"/>
          <cell r="AB4421"/>
          <cell r="AC4421"/>
          <cell r="AD4421"/>
        </row>
        <row r="4422">
          <cell r="P4422">
            <v>999999999</v>
          </cell>
          <cell r="Q4422"/>
          <cell r="R4422"/>
          <cell r="S4422"/>
          <cell r="T4422"/>
          <cell r="U4422"/>
          <cell r="V4422"/>
          <cell r="W4422"/>
          <cell r="X4422"/>
          <cell r="Y4422"/>
          <cell r="Z4422"/>
          <cell r="AA4422"/>
          <cell r="AB4422"/>
          <cell r="AC4422"/>
          <cell r="AD4422"/>
        </row>
        <row r="4423">
          <cell r="P4423">
            <v>999999999</v>
          </cell>
          <cell r="Q4423"/>
          <cell r="R4423"/>
          <cell r="S4423"/>
          <cell r="T4423"/>
          <cell r="U4423"/>
          <cell r="V4423"/>
          <cell r="W4423"/>
          <cell r="X4423"/>
          <cell r="Y4423"/>
          <cell r="Z4423"/>
          <cell r="AA4423"/>
          <cell r="AB4423"/>
          <cell r="AC4423"/>
          <cell r="AD4423"/>
        </row>
        <row r="4424">
          <cell r="P4424">
            <v>999999999</v>
          </cell>
          <cell r="Q4424"/>
          <cell r="R4424"/>
          <cell r="S4424"/>
          <cell r="T4424"/>
          <cell r="U4424"/>
          <cell r="V4424"/>
          <cell r="W4424"/>
          <cell r="X4424"/>
          <cell r="Y4424"/>
          <cell r="Z4424"/>
          <cell r="AA4424"/>
          <cell r="AB4424"/>
          <cell r="AC4424"/>
          <cell r="AD4424"/>
        </row>
        <row r="4425">
          <cell r="P4425">
            <v>999999999</v>
          </cell>
          <cell r="Q4425"/>
          <cell r="R4425"/>
          <cell r="S4425"/>
          <cell r="T4425"/>
          <cell r="U4425"/>
          <cell r="V4425"/>
          <cell r="W4425"/>
          <cell r="X4425"/>
          <cell r="Y4425"/>
          <cell r="Z4425"/>
          <cell r="AA4425"/>
          <cell r="AB4425"/>
          <cell r="AC4425"/>
          <cell r="AD4425"/>
        </row>
        <row r="4426">
          <cell r="P4426">
            <v>999999999</v>
          </cell>
          <cell r="Q4426"/>
          <cell r="R4426"/>
          <cell r="S4426"/>
          <cell r="T4426"/>
          <cell r="U4426"/>
          <cell r="V4426"/>
          <cell r="W4426"/>
          <cell r="X4426"/>
          <cell r="Y4426"/>
          <cell r="Z4426"/>
          <cell r="AA4426"/>
          <cell r="AB4426"/>
          <cell r="AC4426"/>
          <cell r="AD4426"/>
        </row>
        <row r="4427">
          <cell r="P4427">
            <v>999999999</v>
          </cell>
          <cell r="Q4427"/>
          <cell r="R4427"/>
          <cell r="S4427"/>
          <cell r="T4427"/>
          <cell r="U4427"/>
          <cell r="V4427"/>
          <cell r="W4427"/>
          <cell r="X4427"/>
          <cell r="Y4427"/>
          <cell r="Z4427"/>
          <cell r="AA4427"/>
          <cell r="AB4427"/>
          <cell r="AC4427"/>
          <cell r="AD4427"/>
        </row>
        <row r="4428">
          <cell r="P4428">
            <v>999999999</v>
          </cell>
          <cell r="Q4428"/>
          <cell r="R4428"/>
          <cell r="S4428"/>
          <cell r="T4428"/>
          <cell r="U4428"/>
          <cell r="V4428"/>
          <cell r="W4428"/>
          <cell r="X4428"/>
          <cell r="Y4428"/>
          <cell r="Z4428"/>
          <cell r="AA4428"/>
          <cell r="AB4428"/>
          <cell r="AC4428"/>
          <cell r="AD4428"/>
        </row>
        <row r="4429">
          <cell r="P4429">
            <v>999999999</v>
          </cell>
          <cell r="Q4429"/>
          <cell r="R4429"/>
          <cell r="S4429"/>
          <cell r="T4429"/>
          <cell r="U4429"/>
          <cell r="V4429"/>
          <cell r="W4429"/>
          <cell r="X4429"/>
          <cell r="Y4429"/>
          <cell r="Z4429"/>
          <cell r="AA4429"/>
          <cell r="AB4429"/>
          <cell r="AC4429"/>
          <cell r="AD4429"/>
        </row>
        <row r="4430">
          <cell r="P4430">
            <v>999999999</v>
          </cell>
          <cell r="Q4430"/>
          <cell r="R4430"/>
          <cell r="S4430"/>
          <cell r="T4430"/>
          <cell r="U4430"/>
          <cell r="V4430"/>
          <cell r="W4430"/>
          <cell r="X4430"/>
          <cell r="Y4430"/>
          <cell r="Z4430"/>
          <cell r="AA4430"/>
          <cell r="AB4430"/>
          <cell r="AC4430"/>
          <cell r="AD4430"/>
        </row>
        <row r="4431">
          <cell r="P4431">
            <v>999999999</v>
          </cell>
          <cell r="Q4431"/>
          <cell r="R4431"/>
          <cell r="S4431"/>
          <cell r="T4431"/>
          <cell r="U4431"/>
          <cell r="V4431"/>
          <cell r="W4431"/>
          <cell r="X4431"/>
          <cell r="Y4431"/>
          <cell r="Z4431"/>
          <cell r="AA4431"/>
          <cell r="AB4431"/>
          <cell r="AC4431"/>
          <cell r="AD4431"/>
        </row>
        <row r="4432">
          <cell r="P4432">
            <v>999999999</v>
          </cell>
          <cell r="Q4432"/>
          <cell r="R4432"/>
          <cell r="S4432"/>
          <cell r="T4432"/>
          <cell r="U4432"/>
          <cell r="V4432"/>
          <cell r="W4432"/>
          <cell r="X4432"/>
          <cell r="Y4432"/>
          <cell r="Z4432"/>
          <cell r="AA4432"/>
          <cell r="AB4432"/>
          <cell r="AC4432"/>
          <cell r="AD4432"/>
        </row>
        <row r="4433">
          <cell r="P4433">
            <v>999999999</v>
          </cell>
          <cell r="Q4433"/>
          <cell r="R4433"/>
          <cell r="S4433"/>
          <cell r="T4433"/>
          <cell r="U4433"/>
          <cell r="V4433"/>
          <cell r="W4433"/>
          <cell r="X4433"/>
          <cell r="Y4433"/>
          <cell r="Z4433"/>
          <cell r="AA4433"/>
          <cell r="AB4433"/>
          <cell r="AC4433"/>
          <cell r="AD4433"/>
        </row>
        <row r="4434">
          <cell r="P4434">
            <v>999999999</v>
          </cell>
          <cell r="Q4434"/>
          <cell r="R4434"/>
          <cell r="S4434"/>
          <cell r="T4434"/>
          <cell r="U4434"/>
          <cell r="V4434"/>
          <cell r="W4434"/>
          <cell r="X4434"/>
          <cell r="Y4434"/>
          <cell r="Z4434"/>
          <cell r="AA4434"/>
          <cell r="AB4434"/>
          <cell r="AC4434"/>
          <cell r="AD4434"/>
        </row>
        <row r="4435">
          <cell r="P4435">
            <v>999999999</v>
          </cell>
          <cell r="Q4435"/>
          <cell r="R4435"/>
          <cell r="S4435"/>
          <cell r="T4435"/>
          <cell r="U4435"/>
          <cell r="V4435"/>
          <cell r="W4435"/>
          <cell r="X4435"/>
          <cell r="Y4435"/>
          <cell r="Z4435"/>
          <cell r="AA4435"/>
          <cell r="AB4435"/>
          <cell r="AC4435"/>
          <cell r="AD4435"/>
        </row>
        <row r="4436">
          <cell r="P4436">
            <v>999999999</v>
          </cell>
          <cell r="Q4436"/>
          <cell r="R4436"/>
          <cell r="S4436"/>
          <cell r="T4436"/>
          <cell r="U4436"/>
          <cell r="V4436"/>
          <cell r="W4436"/>
          <cell r="X4436"/>
          <cell r="Y4436"/>
          <cell r="Z4436"/>
          <cell r="AA4436"/>
          <cell r="AB4436"/>
          <cell r="AC4436"/>
          <cell r="AD4436"/>
        </row>
        <row r="4437">
          <cell r="P4437">
            <v>999999999</v>
          </cell>
          <cell r="Q4437"/>
          <cell r="R4437"/>
          <cell r="S4437"/>
          <cell r="T4437"/>
          <cell r="U4437"/>
          <cell r="V4437"/>
          <cell r="W4437"/>
          <cell r="X4437"/>
          <cell r="Y4437"/>
          <cell r="Z4437"/>
          <cell r="AA4437"/>
          <cell r="AB4437"/>
          <cell r="AC4437"/>
          <cell r="AD4437"/>
        </row>
        <row r="4438">
          <cell r="P4438">
            <v>999999999</v>
          </cell>
          <cell r="Q4438"/>
          <cell r="R4438"/>
          <cell r="S4438"/>
          <cell r="T4438"/>
          <cell r="U4438"/>
          <cell r="V4438"/>
          <cell r="W4438"/>
          <cell r="X4438"/>
          <cell r="Y4438"/>
          <cell r="Z4438"/>
          <cell r="AA4438"/>
          <cell r="AB4438"/>
          <cell r="AC4438"/>
          <cell r="AD4438"/>
        </row>
        <row r="4439">
          <cell r="P4439">
            <v>999999999</v>
          </cell>
          <cell r="Q4439"/>
          <cell r="R4439"/>
          <cell r="S4439"/>
          <cell r="T4439"/>
          <cell r="U4439"/>
          <cell r="V4439"/>
          <cell r="W4439"/>
          <cell r="X4439"/>
          <cell r="Y4439"/>
          <cell r="Z4439"/>
          <cell r="AA4439"/>
          <cell r="AB4439"/>
          <cell r="AC4439"/>
          <cell r="AD4439"/>
        </row>
        <row r="4440">
          <cell r="P4440">
            <v>999999999</v>
          </cell>
          <cell r="Q4440"/>
          <cell r="R4440"/>
          <cell r="S4440"/>
          <cell r="T4440"/>
          <cell r="U4440"/>
          <cell r="V4440"/>
          <cell r="W4440"/>
          <cell r="X4440"/>
          <cell r="Y4440"/>
          <cell r="Z4440"/>
          <cell r="AA4440"/>
          <cell r="AB4440"/>
          <cell r="AC4440"/>
          <cell r="AD4440"/>
        </row>
        <row r="4441">
          <cell r="P4441">
            <v>999999999</v>
          </cell>
          <cell r="Q4441"/>
          <cell r="R4441"/>
          <cell r="S4441"/>
          <cell r="T4441"/>
          <cell r="U4441"/>
          <cell r="V4441"/>
          <cell r="W4441"/>
          <cell r="X4441"/>
          <cell r="Y4441"/>
          <cell r="Z4441"/>
          <cell r="AA4441"/>
          <cell r="AB4441"/>
          <cell r="AC4441"/>
          <cell r="AD4441"/>
        </row>
        <row r="4442">
          <cell r="P4442">
            <v>999999999</v>
          </cell>
          <cell r="Q4442"/>
          <cell r="R4442"/>
          <cell r="S4442"/>
          <cell r="T4442"/>
          <cell r="U4442"/>
          <cell r="V4442"/>
          <cell r="W4442"/>
          <cell r="X4442"/>
          <cell r="Y4442"/>
          <cell r="Z4442"/>
          <cell r="AA4442"/>
          <cell r="AB4442"/>
          <cell r="AC4442"/>
          <cell r="AD4442"/>
        </row>
        <row r="4443">
          <cell r="P4443">
            <v>999999999</v>
          </cell>
          <cell r="Q4443"/>
          <cell r="R4443"/>
          <cell r="S4443"/>
          <cell r="T4443"/>
          <cell r="U4443"/>
          <cell r="V4443"/>
          <cell r="W4443"/>
          <cell r="X4443"/>
          <cell r="Y4443"/>
          <cell r="Z4443"/>
          <cell r="AA4443"/>
          <cell r="AB4443"/>
          <cell r="AC4443"/>
          <cell r="AD4443"/>
        </row>
        <row r="4444">
          <cell r="P4444">
            <v>999999999</v>
          </cell>
          <cell r="Q4444"/>
          <cell r="R4444"/>
          <cell r="S4444"/>
          <cell r="T4444"/>
          <cell r="U4444"/>
          <cell r="V4444"/>
          <cell r="W4444"/>
          <cell r="X4444"/>
          <cell r="Y4444"/>
          <cell r="Z4444"/>
          <cell r="AA4444"/>
          <cell r="AB4444"/>
          <cell r="AC4444"/>
          <cell r="AD4444"/>
        </row>
        <row r="4445">
          <cell r="P4445">
            <v>999999999</v>
          </cell>
          <cell r="Q4445"/>
          <cell r="R4445"/>
          <cell r="S4445"/>
          <cell r="T4445"/>
          <cell r="U4445"/>
          <cell r="V4445"/>
          <cell r="W4445"/>
          <cell r="X4445"/>
          <cell r="Y4445"/>
          <cell r="Z4445"/>
          <cell r="AA4445"/>
          <cell r="AB4445"/>
          <cell r="AC4445"/>
          <cell r="AD4445"/>
        </row>
        <row r="4446">
          <cell r="P4446">
            <v>999999999</v>
          </cell>
          <cell r="Q4446"/>
          <cell r="R4446"/>
          <cell r="S4446"/>
          <cell r="T4446"/>
          <cell r="U4446"/>
          <cell r="V4446"/>
          <cell r="W4446"/>
          <cell r="X4446"/>
          <cell r="Y4446"/>
          <cell r="Z4446"/>
          <cell r="AA4446"/>
          <cell r="AB4446"/>
          <cell r="AC4446"/>
          <cell r="AD4446"/>
        </row>
        <row r="4447">
          <cell r="P4447">
            <v>999999999</v>
          </cell>
          <cell r="Q4447"/>
          <cell r="R4447"/>
          <cell r="S4447"/>
          <cell r="T4447"/>
          <cell r="U4447"/>
          <cell r="V4447"/>
          <cell r="W4447"/>
          <cell r="X4447"/>
          <cell r="Y4447"/>
          <cell r="Z4447"/>
          <cell r="AA4447"/>
          <cell r="AB4447"/>
          <cell r="AC4447"/>
          <cell r="AD4447"/>
        </row>
        <row r="4448">
          <cell r="P4448">
            <v>999999999</v>
          </cell>
          <cell r="Q4448"/>
          <cell r="R4448"/>
          <cell r="S4448"/>
          <cell r="T4448"/>
          <cell r="U4448"/>
          <cell r="V4448"/>
          <cell r="W4448"/>
          <cell r="X4448"/>
          <cell r="Y4448"/>
          <cell r="Z4448"/>
          <cell r="AA4448"/>
          <cell r="AB4448"/>
          <cell r="AC4448"/>
          <cell r="AD4448"/>
        </row>
        <row r="4449">
          <cell r="P4449">
            <v>999999999</v>
          </cell>
          <cell r="Q4449"/>
          <cell r="R4449"/>
          <cell r="S4449"/>
          <cell r="T4449"/>
          <cell r="U4449"/>
          <cell r="V4449"/>
          <cell r="W4449"/>
          <cell r="X4449"/>
          <cell r="Y4449"/>
          <cell r="Z4449"/>
          <cell r="AA4449"/>
          <cell r="AB4449"/>
          <cell r="AC4449"/>
          <cell r="AD4449"/>
        </row>
        <row r="4450">
          <cell r="P4450">
            <v>999999999</v>
          </cell>
          <cell r="Q4450"/>
          <cell r="R4450"/>
          <cell r="S4450"/>
          <cell r="T4450"/>
          <cell r="U4450"/>
          <cell r="V4450"/>
          <cell r="W4450"/>
          <cell r="X4450"/>
          <cell r="Y4450"/>
          <cell r="Z4450"/>
          <cell r="AA4450"/>
          <cell r="AB4450"/>
          <cell r="AC4450"/>
          <cell r="AD4450"/>
        </row>
        <row r="4451">
          <cell r="P4451">
            <v>999999999</v>
          </cell>
          <cell r="Q4451"/>
          <cell r="R4451"/>
          <cell r="S4451"/>
          <cell r="T4451"/>
          <cell r="U4451"/>
          <cell r="V4451"/>
          <cell r="W4451"/>
          <cell r="X4451"/>
          <cell r="Y4451"/>
          <cell r="Z4451"/>
          <cell r="AA4451"/>
          <cell r="AB4451"/>
          <cell r="AC4451"/>
          <cell r="AD4451"/>
        </row>
        <row r="4452">
          <cell r="P4452">
            <v>999999999</v>
          </cell>
          <cell r="Q4452"/>
          <cell r="R4452"/>
          <cell r="S4452"/>
          <cell r="T4452"/>
          <cell r="U4452"/>
          <cell r="V4452"/>
          <cell r="W4452"/>
          <cell r="X4452"/>
          <cell r="Y4452"/>
          <cell r="Z4452"/>
          <cell r="AA4452"/>
          <cell r="AB4452"/>
          <cell r="AC4452"/>
          <cell r="AD4452"/>
        </row>
        <row r="4453">
          <cell r="P4453">
            <v>999999999</v>
          </cell>
          <cell r="Q4453"/>
          <cell r="R4453"/>
          <cell r="S4453"/>
          <cell r="T4453"/>
          <cell r="U4453"/>
          <cell r="V4453"/>
          <cell r="W4453"/>
          <cell r="X4453"/>
          <cell r="Y4453"/>
          <cell r="Z4453"/>
          <cell r="AA4453"/>
          <cell r="AB4453"/>
          <cell r="AC4453"/>
          <cell r="AD4453"/>
        </row>
        <row r="4454">
          <cell r="P4454">
            <v>999999999</v>
          </cell>
          <cell r="Q4454"/>
          <cell r="R4454"/>
          <cell r="S4454"/>
          <cell r="T4454"/>
          <cell r="U4454"/>
          <cell r="V4454"/>
          <cell r="W4454"/>
          <cell r="X4454"/>
          <cell r="Y4454"/>
          <cell r="Z4454"/>
          <cell r="AA4454"/>
          <cell r="AB4454"/>
          <cell r="AC4454"/>
          <cell r="AD4454"/>
        </row>
        <row r="4455">
          <cell r="P4455">
            <v>999999999</v>
          </cell>
          <cell r="Q4455"/>
          <cell r="R4455"/>
          <cell r="S4455"/>
          <cell r="T4455"/>
          <cell r="U4455"/>
          <cell r="V4455"/>
          <cell r="W4455"/>
          <cell r="X4455"/>
          <cell r="Y4455"/>
          <cell r="Z4455"/>
          <cell r="AA4455"/>
          <cell r="AB4455"/>
          <cell r="AC4455"/>
          <cell r="AD4455"/>
        </row>
        <row r="4456">
          <cell r="P4456">
            <v>999999999</v>
          </cell>
          <cell r="Q4456"/>
          <cell r="R4456"/>
          <cell r="S4456"/>
          <cell r="T4456"/>
          <cell r="U4456"/>
          <cell r="V4456"/>
          <cell r="W4456"/>
          <cell r="X4456"/>
          <cell r="Y4456"/>
          <cell r="Z4456"/>
          <cell r="AA4456"/>
          <cell r="AB4456"/>
          <cell r="AC4456"/>
          <cell r="AD4456"/>
        </row>
        <row r="4457">
          <cell r="P4457">
            <v>999999999</v>
          </cell>
          <cell r="Q4457"/>
          <cell r="R4457"/>
          <cell r="S4457"/>
          <cell r="T4457"/>
          <cell r="U4457"/>
          <cell r="V4457"/>
          <cell r="W4457"/>
          <cell r="X4457"/>
          <cell r="Y4457"/>
          <cell r="Z4457"/>
          <cell r="AA4457"/>
          <cell r="AB4457"/>
          <cell r="AC4457"/>
          <cell r="AD4457"/>
        </row>
        <row r="4458">
          <cell r="P4458">
            <v>999999999</v>
          </cell>
          <cell r="Q4458"/>
          <cell r="R4458"/>
          <cell r="S4458"/>
          <cell r="T4458"/>
          <cell r="U4458"/>
          <cell r="V4458"/>
          <cell r="W4458"/>
          <cell r="X4458"/>
          <cell r="Y4458"/>
          <cell r="Z4458"/>
          <cell r="AA4458"/>
          <cell r="AB4458"/>
          <cell r="AC4458"/>
          <cell r="AD4458"/>
        </row>
        <row r="4459">
          <cell r="P4459">
            <v>999999999</v>
          </cell>
          <cell r="Q4459"/>
          <cell r="R4459"/>
          <cell r="S4459"/>
          <cell r="T4459"/>
          <cell r="U4459"/>
          <cell r="V4459"/>
          <cell r="W4459"/>
          <cell r="X4459"/>
          <cell r="Y4459"/>
          <cell r="Z4459"/>
          <cell r="AA4459"/>
          <cell r="AB4459"/>
          <cell r="AC4459"/>
          <cell r="AD4459"/>
        </row>
        <row r="4460">
          <cell r="P4460">
            <v>999999999</v>
          </cell>
          <cell r="Q4460"/>
          <cell r="R4460"/>
          <cell r="S4460"/>
          <cell r="T4460"/>
          <cell r="U4460"/>
          <cell r="V4460"/>
          <cell r="W4460"/>
          <cell r="X4460"/>
          <cell r="Y4460"/>
          <cell r="Z4460"/>
          <cell r="AA4460"/>
          <cell r="AB4460"/>
          <cell r="AC4460"/>
          <cell r="AD4460"/>
        </row>
        <row r="4461">
          <cell r="P4461">
            <v>999999999</v>
          </cell>
          <cell r="Q4461"/>
          <cell r="R4461"/>
          <cell r="S4461"/>
          <cell r="T4461"/>
          <cell r="U4461"/>
          <cell r="V4461"/>
          <cell r="W4461"/>
          <cell r="X4461"/>
          <cell r="Y4461"/>
          <cell r="Z4461"/>
          <cell r="AA4461"/>
          <cell r="AB4461"/>
          <cell r="AC4461"/>
          <cell r="AD4461"/>
        </row>
        <row r="4462">
          <cell r="P4462">
            <v>999999999</v>
          </cell>
          <cell r="Q4462"/>
          <cell r="R4462"/>
          <cell r="S4462"/>
          <cell r="T4462"/>
          <cell r="U4462"/>
          <cell r="V4462"/>
          <cell r="W4462"/>
          <cell r="X4462"/>
          <cell r="Y4462"/>
          <cell r="Z4462"/>
          <cell r="AA4462"/>
          <cell r="AB4462"/>
          <cell r="AC4462"/>
          <cell r="AD4462"/>
        </row>
        <row r="4463">
          <cell r="P4463">
            <v>999999999</v>
          </cell>
          <cell r="Q4463"/>
          <cell r="R4463"/>
          <cell r="S4463"/>
          <cell r="T4463"/>
          <cell r="U4463"/>
          <cell r="V4463"/>
          <cell r="W4463"/>
          <cell r="X4463"/>
          <cell r="Y4463"/>
          <cell r="Z4463"/>
          <cell r="AA4463"/>
          <cell r="AB4463"/>
          <cell r="AC4463"/>
          <cell r="AD4463"/>
        </row>
        <row r="4464">
          <cell r="P4464">
            <v>999999999</v>
          </cell>
          <cell r="Q4464"/>
          <cell r="R4464"/>
          <cell r="S4464"/>
          <cell r="T4464"/>
          <cell r="U4464"/>
          <cell r="V4464"/>
          <cell r="W4464"/>
          <cell r="X4464"/>
          <cell r="Y4464"/>
          <cell r="Z4464"/>
          <cell r="AA4464"/>
          <cell r="AB4464"/>
          <cell r="AC4464"/>
          <cell r="AD4464"/>
        </row>
        <row r="4465">
          <cell r="P4465">
            <v>999999999</v>
          </cell>
          <cell r="Q4465"/>
          <cell r="R4465"/>
          <cell r="S4465"/>
          <cell r="T4465"/>
          <cell r="U4465"/>
          <cell r="V4465"/>
          <cell r="W4465"/>
          <cell r="X4465"/>
          <cell r="Y4465"/>
          <cell r="Z4465"/>
          <cell r="AA4465"/>
          <cell r="AB4465"/>
          <cell r="AC4465"/>
          <cell r="AD4465"/>
        </row>
        <row r="4466">
          <cell r="P4466">
            <v>999999999</v>
          </cell>
          <cell r="Q4466"/>
          <cell r="R4466"/>
          <cell r="S4466"/>
          <cell r="T4466"/>
          <cell r="U4466"/>
          <cell r="V4466"/>
          <cell r="W4466"/>
          <cell r="X4466"/>
          <cell r="Y4466"/>
          <cell r="Z4466"/>
          <cell r="AA4466"/>
          <cell r="AB4466"/>
          <cell r="AC4466"/>
          <cell r="AD4466"/>
        </row>
        <row r="4467">
          <cell r="P4467">
            <v>999999999</v>
          </cell>
          <cell r="Q4467"/>
          <cell r="R4467"/>
          <cell r="S4467"/>
          <cell r="T4467"/>
          <cell r="U4467"/>
          <cell r="V4467"/>
          <cell r="W4467"/>
          <cell r="X4467"/>
          <cell r="Y4467"/>
          <cell r="Z4467"/>
          <cell r="AA4467"/>
          <cell r="AB4467"/>
          <cell r="AC4467"/>
          <cell r="AD4467"/>
        </row>
        <row r="4468">
          <cell r="P4468">
            <v>999999999</v>
          </cell>
          <cell r="Q4468"/>
          <cell r="R4468"/>
          <cell r="S4468"/>
          <cell r="T4468"/>
          <cell r="U4468"/>
          <cell r="V4468"/>
          <cell r="W4468"/>
          <cell r="X4468"/>
          <cell r="Y4468"/>
          <cell r="Z4468"/>
          <cell r="AA4468"/>
          <cell r="AB4468"/>
          <cell r="AC4468"/>
          <cell r="AD4468"/>
        </row>
        <row r="4469">
          <cell r="P4469">
            <v>999999999</v>
          </cell>
          <cell r="Q4469"/>
          <cell r="R4469"/>
          <cell r="S4469"/>
          <cell r="T4469"/>
          <cell r="U4469"/>
          <cell r="V4469"/>
          <cell r="W4469"/>
          <cell r="X4469"/>
          <cell r="Y4469"/>
          <cell r="Z4469"/>
          <cell r="AA4469"/>
          <cell r="AB4469"/>
          <cell r="AC4469"/>
          <cell r="AD4469"/>
        </row>
        <row r="4470">
          <cell r="P4470">
            <v>999999999</v>
          </cell>
          <cell r="Q4470"/>
          <cell r="R4470"/>
          <cell r="S4470"/>
          <cell r="T4470"/>
          <cell r="U4470"/>
          <cell r="V4470"/>
          <cell r="W4470"/>
          <cell r="X4470"/>
          <cell r="Y4470"/>
          <cell r="Z4470"/>
          <cell r="AA4470"/>
          <cell r="AB4470"/>
          <cell r="AC4470"/>
          <cell r="AD4470"/>
        </row>
        <row r="4471">
          <cell r="P4471">
            <v>999999999</v>
          </cell>
          <cell r="Q4471"/>
          <cell r="R4471"/>
          <cell r="S4471"/>
          <cell r="T4471"/>
          <cell r="U4471"/>
          <cell r="V4471"/>
          <cell r="W4471"/>
          <cell r="X4471"/>
          <cell r="Y4471"/>
          <cell r="Z4471"/>
          <cell r="AA4471"/>
          <cell r="AB4471"/>
          <cell r="AC4471"/>
          <cell r="AD4471"/>
        </row>
        <row r="4472">
          <cell r="P4472">
            <v>999999999</v>
          </cell>
          <cell r="Q4472"/>
          <cell r="R4472"/>
          <cell r="S4472"/>
          <cell r="T4472"/>
          <cell r="U4472"/>
          <cell r="V4472"/>
          <cell r="W4472"/>
          <cell r="X4472"/>
          <cell r="Y4472"/>
          <cell r="Z4472"/>
          <cell r="AA4472"/>
          <cell r="AB4472"/>
          <cell r="AC4472"/>
          <cell r="AD4472"/>
        </row>
        <row r="4473">
          <cell r="P4473">
            <v>999999999</v>
          </cell>
          <cell r="Q4473"/>
          <cell r="R4473"/>
          <cell r="S4473"/>
          <cell r="T4473"/>
          <cell r="U4473"/>
          <cell r="V4473"/>
          <cell r="W4473"/>
          <cell r="X4473"/>
          <cell r="Y4473"/>
          <cell r="Z4473"/>
          <cell r="AA4473"/>
          <cell r="AB4473"/>
          <cell r="AC4473"/>
          <cell r="AD4473"/>
        </row>
        <row r="4474">
          <cell r="P4474">
            <v>999999999</v>
          </cell>
          <cell r="Q4474"/>
          <cell r="R4474"/>
          <cell r="S4474"/>
          <cell r="T4474"/>
          <cell r="U4474"/>
          <cell r="V4474"/>
          <cell r="W4474"/>
          <cell r="X4474"/>
          <cell r="Y4474"/>
          <cell r="Z4474"/>
          <cell r="AA4474"/>
          <cell r="AB4474"/>
          <cell r="AC4474"/>
          <cell r="AD4474"/>
        </row>
        <row r="4475">
          <cell r="P4475">
            <v>999999999</v>
          </cell>
          <cell r="Q4475"/>
          <cell r="R4475"/>
          <cell r="S4475"/>
          <cell r="T4475"/>
          <cell r="U4475"/>
          <cell r="V4475"/>
          <cell r="W4475"/>
          <cell r="X4475"/>
          <cell r="Y4475"/>
          <cell r="Z4475"/>
          <cell r="AA4475"/>
          <cell r="AB4475"/>
          <cell r="AC4475"/>
          <cell r="AD4475"/>
        </row>
        <row r="4476">
          <cell r="P4476">
            <v>999999999</v>
          </cell>
          <cell r="Q4476"/>
          <cell r="R4476"/>
          <cell r="S4476"/>
          <cell r="T4476"/>
          <cell r="U4476"/>
          <cell r="V4476"/>
          <cell r="W4476"/>
          <cell r="X4476"/>
          <cell r="Y4476"/>
          <cell r="Z4476"/>
          <cell r="AA4476"/>
          <cell r="AB4476"/>
          <cell r="AC4476"/>
          <cell r="AD4476"/>
        </row>
        <row r="4477">
          <cell r="P4477">
            <v>999999999</v>
          </cell>
          <cell r="Q4477"/>
          <cell r="R4477"/>
          <cell r="S4477"/>
          <cell r="T4477"/>
          <cell r="U4477"/>
          <cell r="V4477"/>
          <cell r="W4477"/>
          <cell r="X4477"/>
          <cell r="Y4477"/>
          <cell r="Z4477"/>
          <cell r="AA4477"/>
          <cell r="AB4477"/>
          <cell r="AC4477"/>
          <cell r="AD4477"/>
        </row>
        <row r="4478">
          <cell r="P4478">
            <v>999999999</v>
          </cell>
          <cell r="Q4478"/>
          <cell r="R4478"/>
          <cell r="S4478"/>
          <cell r="T4478"/>
          <cell r="U4478"/>
          <cell r="V4478"/>
          <cell r="W4478"/>
          <cell r="X4478"/>
          <cell r="Y4478"/>
          <cell r="Z4478"/>
          <cell r="AA4478"/>
          <cell r="AB4478"/>
          <cell r="AC4478"/>
          <cell r="AD4478"/>
        </row>
        <row r="4479">
          <cell r="P4479">
            <v>999999999</v>
          </cell>
          <cell r="Q4479"/>
          <cell r="R4479"/>
          <cell r="S4479"/>
          <cell r="T4479"/>
          <cell r="U4479"/>
          <cell r="V4479"/>
          <cell r="W4479"/>
          <cell r="X4479"/>
          <cell r="Y4479"/>
          <cell r="Z4479"/>
          <cell r="AA4479"/>
          <cell r="AB4479"/>
          <cell r="AC4479"/>
          <cell r="AD4479"/>
        </row>
        <row r="4480">
          <cell r="P4480">
            <v>999999999</v>
          </cell>
          <cell r="Q4480"/>
          <cell r="R4480"/>
          <cell r="S4480"/>
          <cell r="T4480"/>
          <cell r="U4480"/>
          <cell r="V4480"/>
          <cell r="W4480"/>
          <cell r="X4480"/>
          <cell r="Y4480"/>
          <cell r="Z4480"/>
          <cell r="AA4480"/>
          <cell r="AB4480"/>
          <cell r="AC4480"/>
          <cell r="AD4480"/>
        </row>
        <row r="4481">
          <cell r="P4481">
            <v>999999999</v>
          </cell>
          <cell r="Q4481"/>
          <cell r="R4481"/>
          <cell r="S4481"/>
          <cell r="T4481"/>
          <cell r="U4481"/>
          <cell r="V4481"/>
          <cell r="W4481"/>
          <cell r="X4481"/>
          <cell r="Y4481"/>
          <cell r="Z4481"/>
          <cell r="AA4481"/>
          <cell r="AB4481"/>
          <cell r="AC4481"/>
          <cell r="AD4481"/>
        </row>
        <row r="4482">
          <cell r="P4482">
            <v>999999999</v>
          </cell>
          <cell r="Q4482"/>
          <cell r="R4482"/>
          <cell r="S4482"/>
          <cell r="T4482"/>
          <cell r="U4482"/>
          <cell r="V4482"/>
          <cell r="W4482"/>
          <cell r="X4482"/>
          <cell r="Y4482"/>
          <cell r="Z4482"/>
          <cell r="AA4482"/>
          <cell r="AB4482"/>
          <cell r="AC4482"/>
          <cell r="AD4482"/>
        </row>
        <row r="4483">
          <cell r="P4483">
            <v>999999999</v>
          </cell>
          <cell r="Q4483"/>
          <cell r="R4483"/>
          <cell r="S4483"/>
          <cell r="T4483"/>
          <cell r="U4483"/>
          <cell r="V4483"/>
          <cell r="W4483"/>
          <cell r="X4483"/>
          <cell r="Y4483"/>
          <cell r="Z4483"/>
          <cell r="AA4483"/>
          <cell r="AB4483"/>
          <cell r="AC4483"/>
          <cell r="AD4483"/>
        </row>
        <row r="4484">
          <cell r="P4484">
            <v>999999999</v>
          </cell>
          <cell r="Q4484"/>
          <cell r="R4484"/>
          <cell r="S4484"/>
          <cell r="T4484"/>
          <cell r="U4484"/>
          <cell r="V4484"/>
          <cell r="W4484"/>
          <cell r="X4484"/>
          <cell r="Y4484"/>
          <cell r="Z4484"/>
          <cell r="AA4484"/>
          <cell r="AB4484"/>
          <cell r="AC4484"/>
          <cell r="AD4484"/>
        </row>
        <row r="4485">
          <cell r="P4485">
            <v>999999999</v>
          </cell>
          <cell r="Q4485"/>
          <cell r="R4485"/>
          <cell r="S4485"/>
          <cell r="T4485"/>
          <cell r="U4485"/>
          <cell r="V4485"/>
          <cell r="W4485"/>
          <cell r="X4485"/>
          <cell r="Y4485"/>
          <cell r="Z4485"/>
          <cell r="AA4485"/>
          <cell r="AB4485"/>
          <cell r="AC4485"/>
          <cell r="AD4485"/>
        </row>
        <row r="4486">
          <cell r="P4486">
            <v>999999999</v>
          </cell>
          <cell r="Q4486"/>
          <cell r="R4486"/>
          <cell r="S4486"/>
          <cell r="T4486"/>
          <cell r="U4486"/>
          <cell r="V4486"/>
          <cell r="W4486"/>
          <cell r="X4486"/>
          <cell r="Y4486"/>
          <cell r="Z4486"/>
          <cell r="AA4486"/>
          <cell r="AB4486"/>
          <cell r="AC4486"/>
          <cell r="AD4486"/>
        </row>
        <row r="4487">
          <cell r="P4487">
            <v>999999999</v>
          </cell>
          <cell r="Q4487"/>
          <cell r="R4487"/>
          <cell r="S4487"/>
          <cell r="T4487"/>
          <cell r="U4487"/>
          <cell r="V4487"/>
          <cell r="W4487"/>
          <cell r="X4487"/>
          <cell r="Y4487"/>
          <cell r="Z4487"/>
          <cell r="AA4487"/>
          <cell r="AB4487"/>
          <cell r="AC4487"/>
          <cell r="AD4487"/>
        </row>
        <row r="4488">
          <cell r="P4488">
            <v>999999999</v>
          </cell>
          <cell r="Q4488"/>
          <cell r="R4488"/>
          <cell r="S4488"/>
          <cell r="T4488"/>
          <cell r="U4488"/>
          <cell r="V4488"/>
          <cell r="W4488"/>
          <cell r="X4488"/>
          <cell r="Y4488"/>
          <cell r="Z4488"/>
          <cell r="AA4488"/>
          <cell r="AB4488"/>
          <cell r="AC4488"/>
          <cell r="AD4488"/>
        </row>
        <row r="4489">
          <cell r="P4489">
            <v>999999999</v>
          </cell>
          <cell r="Q4489"/>
          <cell r="R4489"/>
          <cell r="S4489"/>
          <cell r="T4489"/>
          <cell r="U4489"/>
          <cell r="V4489"/>
          <cell r="W4489"/>
          <cell r="X4489"/>
          <cell r="Y4489"/>
          <cell r="Z4489"/>
          <cell r="AA4489"/>
          <cell r="AB4489"/>
          <cell r="AC4489"/>
          <cell r="AD4489"/>
        </row>
        <row r="4490">
          <cell r="P4490">
            <v>999999999</v>
          </cell>
          <cell r="Q4490"/>
          <cell r="R4490"/>
          <cell r="S4490"/>
          <cell r="T4490"/>
          <cell r="U4490"/>
          <cell r="V4490"/>
          <cell r="W4490"/>
          <cell r="X4490"/>
          <cell r="Y4490"/>
          <cell r="Z4490"/>
          <cell r="AA4490"/>
          <cell r="AB4490"/>
          <cell r="AC4490"/>
          <cell r="AD4490"/>
        </row>
        <row r="4491">
          <cell r="P4491">
            <v>999999999</v>
          </cell>
          <cell r="Q4491"/>
          <cell r="R4491"/>
          <cell r="S4491"/>
          <cell r="T4491"/>
          <cell r="U4491"/>
          <cell r="V4491"/>
          <cell r="W4491"/>
          <cell r="X4491"/>
          <cell r="Y4491"/>
          <cell r="Z4491"/>
          <cell r="AA4491"/>
          <cell r="AB4491"/>
          <cell r="AC4491"/>
          <cell r="AD4491"/>
        </row>
        <row r="4492">
          <cell r="P4492">
            <v>999999999</v>
          </cell>
          <cell r="Q4492"/>
          <cell r="R4492"/>
          <cell r="S4492"/>
          <cell r="T4492"/>
          <cell r="U4492"/>
          <cell r="V4492"/>
          <cell r="W4492"/>
          <cell r="X4492"/>
          <cell r="Y4492"/>
          <cell r="Z4492"/>
          <cell r="AA4492"/>
          <cell r="AB4492"/>
          <cell r="AC4492"/>
          <cell r="AD4492"/>
        </row>
        <row r="4493">
          <cell r="P4493">
            <v>999999999</v>
          </cell>
          <cell r="Q4493"/>
          <cell r="R4493"/>
          <cell r="S4493"/>
          <cell r="T4493"/>
          <cell r="U4493"/>
          <cell r="V4493"/>
          <cell r="W4493"/>
          <cell r="X4493"/>
          <cell r="Y4493"/>
          <cell r="Z4493"/>
          <cell r="AA4493"/>
          <cell r="AB4493"/>
          <cell r="AC4493"/>
          <cell r="AD4493"/>
        </row>
        <row r="4494">
          <cell r="P4494">
            <v>999999999</v>
          </cell>
          <cell r="Q4494"/>
          <cell r="R4494"/>
          <cell r="S4494"/>
          <cell r="T4494"/>
          <cell r="U4494"/>
          <cell r="V4494"/>
          <cell r="W4494"/>
          <cell r="X4494"/>
          <cell r="Y4494"/>
          <cell r="Z4494"/>
          <cell r="AA4494"/>
          <cell r="AB4494"/>
          <cell r="AC4494"/>
          <cell r="AD4494"/>
        </row>
        <row r="4495">
          <cell r="P4495">
            <v>999999999</v>
          </cell>
          <cell r="Q4495"/>
          <cell r="R4495"/>
          <cell r="S4495"/>
          <cell r="T4495"/>
          <cell r="U4495"/>
          <cell r="V4495"/>
          <cell r="W4495"/>
          <cell r="X4495"/>
          <cell r="Y4495"/>
          <cell r="Z4495"/>
          <cell r="AA4495"/>
          <cell r="AB4495"/>
          <cell r="AC4495"/>
          <cell r="AD4495"/>
        </row>
        <row r="4496">
          <cell r="P4496">
            <v>999999999</v>
          </cell>
          <cell r="Q4496"/>
          <cell r="R4496"/>
          <cell r="S4496"/>
          <cell r="T4496"/>
          <cell r="U4496"/>
          <cell r="V4496"/>
          <cell r="W4496"/>
          <cell r="X4496"/>
          <cell r="Y4496"/>
          <cell r="Z4496"/>
          <cell r="AA4496"/>
          <cell r="AB4496"/>
          <cell r="AC4496"/>
          <cell r="AD4496"/>
        </row>
        <row r="4497">
          <cell r="P4497">
            <v>999999999</v>
          </cell>
          <cell r="Q4497"/>
          <cell r="R4497"/>
          <cell r="S4497"/>
          <cell r="T4497"/>
          <cell r="U4497"/>
          <cell r="V4497"/>
          <cell r="W4497"/>
          <cell r="X4497"/>
          <cell r="Y4497"/>
          <cell r="Z4497"/>
          <cell r="AA4497"/>
          <cell r="AB4497"/>
          <cell r="AC4497"/>
          <cell r="AD4497"/>
        </row>
        <row r="4498">
          <cell r="P4498">
            <v>999999999</v>
          </cell>
          <cell r="Q4498"/>
          <cell r="R4498"/>
          <cell r="S4498"/>
          <cell r="T4498"/>
          <cell r="U4498"/>
          <cell r="V4498"/>
          <cell r="W4498"/>
          <cell r="X4498"/>
          <cell r="Y4498"/>
          <cell r="Z4498"/>
          <cell r="AA4498"/>
          <cell r="AB4498"/>
          <cell r="AC4498"/>
          <cell r="AD4498"/>
        </row>
        <row r="4499">
          <cell r="P4499">
            <v>999999999</v>
          </cell>
          <cell r="Q4499"/>
          <cell r="R4499"/>
          <cell r="S4499"/>
          <cell r="T4499"/>
          <cell r="U4499"/>
          <cell r="V4499"/>
          <cell r="W4499"/>
          <cell r="X4499"/>
          <cell r="Y4499"/>
          <cell r="Z4499"/>
          <cell r="AA4499"/>
          <cell r="AB4499"/>
          <cell r="AC4499"/>
          <cell r="AD4499"/>
        </row>
        <row r="4500">
          <cell r="P4500">
            <v>999999999</v>
          </cell>
          <cell r="Q4500"/>
          <cell r="R4500"/>
          <cell r="S4500"/>
          <cell r="T4500"/>
          <cell r="U4500"/>
          <cell r="V4500"/>
          <cell r="W4500"/>
          <cell r="X4500"/>
          <cell r="Y4500"/>
          <cell r="Z4500"/>
          <cell r="AA4500"/>
          <cell r="AB4500"/>
          <cell r="AC4500"/>
          <cell r="AD4500"/>
        </row>
        <row r="4501">
          <cell r="P4501">
            <v>999999999</v>
          </cell>
          <cell r="Q4501"/>
          <cell r="R4501"/>
          <cell r="S4501"/>
          <cell r="T4501"/>
          <cell r="U4501"/>
          <cell r="V4501"/>
          <cell r="W4501"/>
          <cell r="X4501"/>
          <cell r="Y4501"/>
          <cell r="Z4501"/>
          <cell r="AA4501"/>
          <cell r="AB4501"/>
          <cell r="AC4501"/>
          <cell r="AD4501"/>
        </row>
        <row r="4502">
          <cell r="P4502">
            <v>999999999</v>
          </cell>
          <cell r="Q4502"/>
          <cell r="R4502"/>
          <cell r="S4502"/>
          <cell r="T4502"/>
          <cell r="U4502"/>
          <cell r="V4502"/>
          <cell r="W4502"/>
          <cell r="X4502"/>
          <cell r="Y4502"/>
          <cell r="Z4502"/>
          <cell r="AA4502"/>
          <cell r="AB4502"/>
          <cell r="AC4502"/>
          <cell r="AD4502"/>
        </row>
        <row r="4503">
          <cell r="P4503">
            <v>999999999</v>
          </cell>
          <cell r="Q4503"/>
          <cell r="R4503"/>
          <cell r="S4503"/>
          <cell r="T4503"/>
          <cell r="U4503"/>
          <cell r="V4503"/>
          <cell r="W4503"/>
          <cell r="X4503"/>
          <cell r="Y4503"/>
          <cell r="Z4503"/>
          <cell r="AA4503"/>
          <cell r="AB4503"/>
          <cell r="AC4503"/>
          <cell r="AD4503"/>
        </row>
        <row r="4504">
          <cell r="P4504">
            <v>999999999</v>
          </cell>
          <cell r="Q4504"/>
          <cell r="R4504"/>
          <cell r="S4504"/>
          <cell r="T4504"/>
          <cell r="U4504"/>
          <cell r="V4504"/>
          <cell r="W4504"/>
          <cell r="X4504"/>
          <cell r="Y4504"/>
          <cell r="Z4504"/>
          <cell r="AA4504"/>
          <cell r="AB4504"/>
          <cell r="AC4504"/>
          <cell r="AD4504"/>
        </row>
        <row r="4505">
          <cell r="P4505">
            <v>999999999</v>
          </cell>
          <cell r="Q4505"/>
          <cell r="R4505"/>
          <cell r="S4505"/>
          <cell r="T4505"/>
          <cell r="U4505"/>
          <cell r="V4505"/>
          <cell r="W4505"/>
          <cell r="X4505"/>
          <cell r="Y4505"/>
          <cell r="Z4505"/>
          <cell r="AA4505"/>
          <cell r="AB4505"/>
          <cell r="AC4505"/>
          <cell r="AD4505"/>
        </row>
        <row r="4506">
          <cell r="P4506">
            <v>999999999</v>
          </cell>
          <cell r="Q4506"/>
          <cell r="R4506"/>
          <cell r="S4506"/>
          <cell r="T4506"/>
          <cell r="U4506"/>
          <cell r="V4506"/>
          <cell r="W4506"/>
          <cell r="X4506"/>
          <cell r="Y4506"/>
          <cell r="Z4506"/>
          <cell r="AA4506"/>
          <cell r="AB4506"/>
          <cell r="AC4506"/>
          <cell r="AD4506"/>
        </row>
        <row r="4507">
          <cell r="P4507">
            <v>999999999</v>
          </cell>
          <cell r="Q4507"/>
          <cell r="R4507"/>
          <cell r="S4507"/>
          <cell r="T4507"/>
          <cell r="U4507"/>
          <cell r="V4507"/>
          <cell r="W4507"/>
          <cell r="X4507"/>
          <cell r="Y4507"/>
          <cell r="Z4507"/>
          <cell r="AA4507"/>
          <cell r="AB4507"/>
          <cell r="AC4507"/>
          <cell r="AD4507"/>
        </row>
        <row r="4508">
          <cell r="P4508">
            <v>999999999</v>
          </cell>
          <cell r="Q4508"/>
          <cell r="R4508"/>
          <cell r="S4508"/>
          <cell r="T4508"/>
          <cell r="U4508"/>
          <cell r="V4508"/>
          <cell r="W4508"/>
          <cell r="X4508"/>
          <cell r="Y4508"/>
          <cell r="Z4508"/>
          <cell r="AA4508"/>
          <cell r="AB4508"/>
          <cell r="AC4508"/>
          <cell r="AD4508"/>
        </row>
        <row r="4509">
          <cell r="P4509">
            <v>999999999</v>
          </cell>
          <cell r="Q4509"/>
          <cell r="R4509"/>
          <cell r="S4509"/>
          <cell r="T4509"/>
          <cell r="U4509"/>
          <cell r="V4509"/>
          <cell r="W4509"/>
          <cell r="X4509"/>
          <cell r="Y4509"/>
          <cell r="Z4509"/>
          <cell r="AA4509"/>
          <cell r="AB4509"/>
          <cell r="AC4509"/>
          <cell r="AD4509"/>
        </row>
        <row r="4510">
          <cell r="P4510">
            <v>999999999</v>
          </cell>
          <cell r="Q4510"/>
          <cell r="R4510"/>
          <cell r="S4510"/>
          <cell r="T4510"/>
          <cell r="U4510"/>
          <cell r="V4510"/>
          <cell r="W4510"/>
          <cell r="X4510"/>
          <cell r="Y4510"/>
          <cell r="Z4510"/>
          <cell r="AA4510"/>
          <cell r="AB4510"/>
          <cell r="AC4510"/>
          <cell r="AD4510"/>
        </row>
        <row r="4511">
          <cell r="P4511">
            <v>999999999</v>
          </cell>
          <cell r="Q4511"/>
          <cell r="R4511"/>
          <cell r="S4511"/>
          <cell r="T4511"/>
          <cell r="U4511"/>
          <cell r="V4511"/>
          <cell r="W4511"/>
          <cell r="X4511"/>
          <cell r="Y4511"/>
          <cell r="Z4511"/>
          <cell r="AA4511"/>
          <cell r="AB4511"/>
          <cell r="AC4511"/>
          <cell r="AD4511"/>
        </row>
        <row r="4512">
          <cell r="P4512">
            <v>999999999</v>
          </cell>
          <cell r="Q4512"/>
          <cell r="R4512"/>
          <cell r="S4512"/>
          <cell r="T4512"/>
          <cell r="U4512"/>
          <cell r="V4512"/>
          <cell r="W4512"/>
          <cell r="X4512"/>
          <cell r="Y4512"/>
          <cell r="Z4512"/>
          <cell r="AA4512"/>
          <cell r="AB4512"/>
          <cell r="AC4512"/>
          <cell r="AD4512"/>
        </row>
        <row r="4513">
          <cell r="P4513">
            <v>999999999</v>
          </cell>
          <cell r="Q4513"/>
          <cell r="R4513"/>
          <cell r="S4513"/>
          <cell r="T4513"/>
          <cell r="U4513"/>
          <cell r="V4513"/>
          <cell r="W4513"/>
          <cell r="X4513"/>
          <cell r="Y4513"/>
          <cell r="Z4513"/>
          <cell r="AA4513"/>
          <cell r="AB4513"/>
          <cell r="AC4513"/>
          <cell r="AD4513"/>
        </row>
        <row r="4514">
          <cell r="P4514">
            <v>999999999</v>
          </cell>
          <cell r="Q4514"/>
          <cell r="R4514"/>
          <cell r="S4514"/>
          <cell r="T4514"/>
          <cell r="U4514"/>
          <cell r="V4514"/>
          <cell r="W4514"/>
          <cell r="X4514"/>
          <cell r="Y4514"/>
          <cell r="Z4514"/>
          <cell r="AA4514"/>
          <cell r="AB4514"/>
          <cell r="AC4514"/>
          <cell r="AD4514"/>
        </row>
        <row r="4515">
          <cell r="P4515">
            <v>999999999</v>
          </cell>
          <cell r="Q4515"/>
          <cell r="R4515"/>
          <cell r="S4515"/>
          <cell r="T4515"/>
          <cell r="U4515"/>
          <cell r="V4515"/>
          <cell r="W4515"/>
          <cell r="X4515"/>
          <cell r="Y4515"/>
          <cell r="Z4515"/>
          <cell r="AA4515"/>
          <cell r="AB4515"/>
          <cell r="AC4515"/>
          <cell r="AD4515"/>
        </row>
        <row r="4516">
          <cell r="P4516">
            <v>999999999</v>
          </cell>
          <cell r="Q4516"/>
          <cell r="R4516"/>
          <cell r="S4516"/>
          <cell r="T4516"/>
          <cell r="U4516"/>
          <cell r="V4516"/>
          <cell r="W4516"/>
          <cell r="X4516"/>
          <cell r="Y4516"/>
          <cell r="Z4516"/>
          <cell r="AA4516"/>
          <cell r="AB4516"/>
          <cell r="AC4516"/>
          <cell r="AD4516"/>
        </row>
        <row r="4517">
          <cell r="P4517">
            <v>999999999</v>
          </cell>
          <cell r="Q4517"/>
          <cell r="R4517"/>
          <cell r="S4517"/>
          <cell r="T4517"/>
          <cell r="U4517"/>
          <cell r="V4517"/>
          <cell r="W4517"/>
          <cell r="X4517"/>
          <cell r="Y4517"/>
          <cell r="Z4517"/>
          <cell r="AA4517"/>
          <cell r="AB4517"/>
          <cell r="AC4517"/>
          <cell r="AD4517"/>
        </row>
        <row r="4518">
          <cell r="P4518">
            <v>999999999</v>
          </cell>
          <cell r="Q4518"/>
          <cell r="R4518"/>
          <cell r="S4518"/>
          <cell r="T4518"/>
          <cell r="U4518"/>
          <cell r="V4518"/>
          <cell r="W4518"/>
          <cell r="X4518"/>
          <cell r="Y4518"/>
          <cell r="Z4518"/>
          <cell r="AA4518"/>
          <cell r="AB4518"/>
          <cell r="AC4518"/>
          <cell r="AD4518"/>
        </row>
        <row r="4519">
          <cell r="P4519">
            <v>999999999</v>
          </cell>
          <cell r="Q4519"/>
          <cell r="R4519"/>
          <cell r="S4519"/>
          <cell r="T4519"/>
          <cell r="U4519"/>
          <cell r="V4519"/>
          <cell r="W4519"/>
          <cell r="X4519"/>
          <cell r="Y4519"/>
          <cell r="Z4519"/>
          <cell r="AA4519"/>
          <cell r="AB4519"/>
          <cell r="AC4519"/>
          <cell r="AD4519"/>
        </row>
        <row r="4520">
          <cell r="P4520">
            <v>999999999</v>
          </cell>
          <cell r="Q4520"/>
          <cell r="R4520"/>
          <cell r="S4520"/>
          <cell r="T4520"/>
          <cell r="U4520"/>
          <cell r="V4520"/>
          <cell r="W4520"/>
          <cell r="X4520"/>
          <cell r="Y4520"/>
          <cell r="Z4520"/>
          <cell r="AA4520"/>
          <cell r="AB4520"/>
          <cell r="AC4520"/>
          <cell r="AD4520"/>
        </row>
        <row r="4521">
          <cell r="P4521">
            <v>999999999</v>
          </cell>
          <cell r="Q4521"/>
          <cell r="R4521"/>
          <cell r="S4521"/>
          <cell r="T4521"/>
          <cell r="U4521"/>
          <cell r="V4521"/>
          <cell r="W4521"/>
          <cell r="X4521"/>
          <cell r="Y4521"/>
          <cell r="Z4521"/>
          <cell r="AA4521"/>
          <cell r="AB4521"/>
          <cell r="AC4521"/>
          <cell r="AD4521"/>
        </row>
        <row r="4522">
          <cell r="P4522">
            <v>999999999</v>
          </cell>
          <cell r="Q4522"/>
          <cell r="R4522"/>
          <cell r="S4522"/>
          <cell r="T4522"/>
          <cell r="U4522"/>
          <cell r="V4522"/>
          <cell r="W4522"/>
          <cell r="X4522"/>
          <cell r="Y4522"/>
          <cell r="Z4522"/>
          <cell r="AA4522"/>
          <cell r="AB4522"/>
          <cell r="AC4522"/>
          <cell r="AD4522"/>
        </row>
        <row r="4523">
          <cell r="P4523">
            <v>999999999</v>
          </cell>
          <cell r="Q4523"/>
          <cell r="R4523"/>
          <cell r="S4523"/>
          <cell r="T4523"/>
          <cell r="U4523"/>
          <cell r="V4523"/>
          <cell r="W4523"/>
          <cell r="X4523"/>
          <cell r="Y4523"/>
          <cell r="Z4523"/>
          <cell r="AA4523"/>
          <cell r="AB4523"/>
          <cell r="AC4523"/>
          <cell r="AD4523"/>
        </row>
        <row r="4524">
          <cell r="P4524">
            <v>999999999</v>
          </cell>
          <cell r="Q4524"/>
          <cell r="R4524"/>
          <cell r="S4524"/>
          <cell r="T4524"/>
          <cell r="U4524"/>
          <cell r="V4524"/>
          <cell r="W4524"/>
          <cell r="X4524"/>
          <cell r="Y4524"/>
          <cell r="Z4524"/>
          <cell r="AA4524"/>
          <cell r="AB4524"/>
          <cell r="AC4524"/>
          <cell r="AD4524"/>
        </row>
        <row r="4525">
          <cell r="P4525">
            <v>999999999</v>
          </cell>
          <cell r="Q4525"/>
          <cell r="R4525"/>
          <cell r="S4525"/>
          <cell r="T4525"/>
          <cell r="U4525"/>
          <cell r="V4525"/>
          <cell r="W4525"/>
          <cell r="X4525"/>
          <cell r="Y4525"/>
          <cell r="Z4525"/>
          <cell r="AA4525"/>
          <cell r="AB4525"/>
          <cell r="AC4525"/>
          <cell r="AD4525"/>
        </row>
        <row r="4526">
          <cell r="P4526">
            <v>999999999</v>
          </cell>
          <cell r="Q4526"/>
          <cell r="R4526"/>
          <cell r="S4526"/>
          <cell r="T4526"/>
          <cell r="U4526"/>
          <cell r="V4526"/>
          <cell r="W4526"/>
          <cell r="X4526"/>
          <cell r="Y4526"/>
          <cell r="Z4526"/>
          <cell r="AA4526"/>
          <cell r="AB4526"/>
          <cell r="AC4526"/>
          <cell r="AD4526"/>
        </row>
        <row r="4527">
          <cell r="P4527">
            <v>999999999</v>
          </cell>
          <cell r="Q4527"/>
          <cell r="R4527"/>
          <cell r="S4527"/>
          <cell r="T4527"/>
          <cell r="U4527"/>
          <cell r="V4527"/>
          <cell r="W4527"/>
          <cell r="X4527"/>
          <cell r="Y4527"/>
          <cell r="Z4527"/>
          <cell r="AA4527"/>
          <cell r="AB4527"/>
          <cell r="AC4527"/>
          <cell r="AD4527"/>
        </row>
        <row r="4528">
          <cell r="P4528">
            <v>999999999</v>
          </cell>
          <cell r="Q4528"/>
          <cell r="R4528"/>
          <cell r="S4528"/>
          <cell r="T4528"/>
          <cell r="U4528"/>
          <cell r="V4528"/>
          <cell r="W4528"/>
          <cell r="X4528"/>
          <cell r="Y4528"/>
          <cell r="Z4528"/>
          <cell r="AA4528"/>
          <cell r="AB4528"/>
          <cell r="AC4528"/>
          <cell r="AD4528"/>
        </row>
        <row r="4529">
          <cell r="P4529">
            <v>999999999</v>
          </cell>
          <cell r="Q4529"/>
          <cell r="R4529"/>
          <cell r="S4529"/>
          <cell r="T4529"/>
          <cell r="U4529"/>
          <cell r="V4529"/>
          <cell r="W4529"/>
          <cell r="X4529"/>
          <cell r="Y4529"/>
          <cell r="Z4529"/>
          <cell r="AA4529"/>
          <cell r="AB4529"/>
          <cell r="AC4529"/>
          <cell r="AD4529"/>
        </row>
        <row r="4530">
          <cell r="P4530">
            <v>999999999</v>
          </cell>
          <cell r="Q4530"/>
          <cell r="R4530"/>
          <cell r="S4530"/>
          <cell r="T4530"/>
          <cell r="U4530"/>
          <cell r="V4530"/>
          <cell r="W4530"/>
          <cell r="X4530"/>
          <cell r="Y4530"/>
          <cell r="Z4530"/>
          <cell r="AA4530"/>
          <cell r="AB4530"/>
          <cell r="AC4530"/>
          <cell r="AD4530"/>
        </row>
        <row r="4531">
          <cell r="P4531">
            <v>999999999</v>
          </cell>
          <cell r="Q4531"/>
          <cell r="R4531"/>
          <cell r="S4531"/>
          <cell r="T4531"/>
          <cell r="U4531"/>
          <cell r="V4531"/>
          <cell r="W4531"/>
          <cell r="X4531"/>
          <cell r="Y4531"/>
          <cell r="Z4531"/>
          <cell r="AA4531"/>
          <cell r="AB4531"/>
          <cell r="AC4531"/>
          <cell r="AD4531"/>
        </row>
        <row r="4532">
          <cell r="P4532">
            <v>999999999</v>
          </cell>
          <cell r="Q4532"/>
          <cell r="R4532"/>
          <cell r="S4532"/>
          <cell r="T4532"/>
          <cell r="U4532"/>
          <cell r="V4532"/>
          <cell r="W4532"/>
          <cell r="X4532"/>
          <cell r="Y4532"/>
          <cell r="Z4532"/>
          <cell r="AA4532"/>
          <cell r="AB4532"/>
          <cell r="AC4532"/>
          <cell r="AD4532"/>
        </row>
        <row r="4533">
          <cell r="P4533">
            <v>999999999</v>
          </cell>
          <cell r="Q4533"/>
          <cell r="R4533"/>
          <cell r="S4533"/>
          <cell r="T4533"/>
          <cell r="U4533"/>
          <cell r="V4533"/>
          <cell r="W4533"/>
          <cell r="X4533"/>
          <cell r="Y4533"/>
          <cell r="Z4533"/>
          <cell r="AA4533"/>
          <cell r="AB4533"/>
          <cell r="AC4533"/>
          <cell r="AD4533"/>
        </row>
        <row r="4534">
          <cell r="P4534">
            <v>999999999</v>
          </cell>
          <cell r="Q4534"/>
          <cell r="R4534"/>
          <cell r="S4534"/>
          <cell r="T4534"/>
          <cell r="U4534"/>
          <cell r="V4534"/>
          <cell r="W4534"/>
          <cell r="X4534"/>
          <cell r="Y4534"/>
          <cell r="Z4534"/>
          <cell r="AA4534"/>
          <cell r="AB4534"/>
          <cell r="AC4534"/>
          <cell r="AD4534"/>
        </row>
        <row r="4535">
          <cell r="P4535">
            <v>999999999</v>
          </cell>
          <cell r="Q4535"/>
          <cell r="R4535"/>
          <cell r="S4535"/>
          <cell r="T4535"/>
          <cell r="U4535"/>
          <cell r="V4535"/>
          <cell r="W4535"/>
          <cell r="X4535"/>
          <cell r="Y4535"/>
          <cell r="Z4535"/>
          <cell r="AA4535"/>
          <cell r="AB4535"/>
          <cell r="AC4535"/>
          <cell r="AD4535"/>
        </row>
        <row r="4536">
          <cell r="P4536">
            <v>999999999</v>
          </cell>
          <cell r="Q4536"/>
          <cell r="R4536"/>
          <cell r="S4536"/>
          <cell r="T4536"/>
          <cell r="U4536"/>
          <cell r="V4536"/>
          <cell r="W4536"/>
          <cell r="X4536"/>
          <cell r="Y4536"/>
          <cell r="Z4536"/>
          <cell r="AA4536"/>
          <cell r="AB4536"/>
          <cell r="AC4536"/>
          <cell r="AD4536"/>
        </row>
        <row r="4537">
          <cell r="P4537">
            <v>999999999</v>
          </cell>
          <cell r="Q4537"/>
          <cell r="R4537"/>
          <cell r="S4537"/>
          <cell r="T4537"/>
          <cell r="U4537"/>
          <cell r="V4537"/>
          <cell r="W4537"/>
          <cell r="X4537"/>
          <cell r="Y4537"/>
          <cell r="Z4537"/>
          <cell r="AA4537"/>
          <cell r="AB4537"/>
          <cell r="AC4537"/>
          <cell r="AD4537"/>
        </row>
        <row r="4538">
          <cell r="P4538">
            <v>999999999</v>
          </cell>
          <cell r="Q4538"/>
          <cell r="R4538"/>
          <cell r="S4538"/>
          <cell r="T4538"/>
          <cell r="U4538"/>
          <cell r="V4538"/>
          <cell r="W4538"/>
          <cell r="X4538"/>
          <cell r="Y4538"/>
          <cell r="Z4538"/>
          <cell r="AA4538"/>
          <cell r="AB4538"/>
          <cell r="AC4538"/>
          <cell r="AD4538"/>
        </row>
        <row r="4539">
          <cell r="P4539">
            <v>999999999</v>
          </cell>
          <cell r="Q4539"/>
          <cell r="R4539"/>
          <cell r="S4539"/>
          <cell r="T4539"/>
          <cell r="U4539"/>
          <cell r="V4539"/>
          <cell r="W4539"/>
          <cell r="X4539"/>
          <cell r="Y4539"/>
          <cell r="Z4539"/>
          <cell r="AA4539"/>
          <cell r="AB4539"/>
          <cell r="AC4539"/>
          <cell r="AD4539"/>
        </row>
        <row r="4540">
          <cell r="P4540">
            <v>999999999</v>
          </cell>
          <cell r="Q4540"/>
          <cell r="R4540"/>
          <cell r="S4540"/>
          <cell r="T4540"/>
          <cell r="U4540"/>
          <cell r="V4540"/>
          <cell r="W4540"/>
          <cell r="X4540"/>
          <cell r="Y4540"/>
          <cell r="Z4540"/>
          <cell r="AA4540"/>
          <cell r="AB4540"/>
          <cell r="AC4540"/>
          <cell r="AD4540"/>
        </row>
        <row r="4541">
          <cell r="P4541">
            <v>999999999</v>
          </cell>
          <cell r="Q4541"/>
          <cell r="R4541"/>
          <cell r="S4541"/>
          <cell r="T4541"/>
          <cell r="U4541"/>
          <cell r="V4541"/>
          <cell r="W4541"/>
          <cell r="X4541"/>
          <cell r="Y4541"/>
          <cell r="Z4541"/>
          <cell r="AA4541"/>
          <cell r="AB4541"/>
          <cell r="AC4541"/>
          <cell r="AD4541"/>
        </row>
        <row r="4542">
          <cell r="P4542">
            <v>999999999</v>
          </cell>
          <cell r="Q4542"/>
          <cell r="R4542"/>
          <cell r="S4542"/>
          <cell r="T4542"/>
          <cell r="U4542"/>
          <cell r="V4542"/>
          <cell r="W4542"/>
          <cell r="X4542"/>
          <cell r="Y4542"/>
          <cell r="Z4542"/>
          <cell r="AA4542"/>
          <cell r="AB4542"/>
          <cell r="AC4542"/>
          <cell r="AD4542"/>
        </row>
        <row r="4543">
          <cell r="P4543">
            <v>999999999</v>
          </cell>
          <cell r="Q4543"/>
          <cell r="R4543"/>
          <cell r="S4543"/>
          <cell r="T4543"/>
          <cell r="U4543"/>
          <cell r="V4543"/>
          <cell r="W4543"/>
          <cell r="X4543"/>
          <cell r="Y4543"/>
          <cell r="Z4543"/>
          <cell r="AA4543"/>
          <cell r="AB4543"/>
          <cell r="AC4543"/>
          <cell r="AD4543"/>
        </row>
        <row r="4544">
          <cell r="P4544">
            <v>999999999</v>
          </cell>
          <cell r="Q4544"/>
          <cell r="R4544"/>
          <cell r="S4544"/>
          <cell r="T4544"/>
          <cell r="U4544"/>
          <cell r="V4544"/>
          <cell r="W4544"/>
          <cell r="X4544"/>
          <cell r="Y4544"/>
          <cell r="Z4544"/>
          <cell r="AA4544"/>
          <cell r="AB4544"/>
          <cell r="AC4544"/>
          <cell r="AD4544"/>
        </row>
        <row r="4545">
          <cell r="P4545">
            <v>999999999</v>
          </cell>
          <cell r="Q4545"/>
          <cell r="R4545"/>
          <cell r="S4545"/>
          <cell r="T4545"/>
          <cell r="U4545"/>
          <cell r="V4545"/>
          <cell r="W4545"/>
          <cell r="X4545"/>
          <cell r="Y4545"/>
          <cell r="Z4545"/>
          <cell r="AA4545"/>
          <cell r="AB4545"/>
          <cell r="AC4545"/>
          <cell r="AD4545"/>
        </row>
        <row r="4546">
          <cell r="P4546">
            <v>999999999</v>
          </cell>
          <cell r="Q4546"/>
          <cell r="R4546"/>
          <cell r="S4546"/>
          <cell r="T4546"/>
          <cell r="U4546"/>
          <cell r="V4546"/>
          <cell r="W4546"/>
          <cell r="X4546"/>
          <cell r="Y4546"/>
          <cell r="Z4546"/>
          <cell r="AA4546"/>
          <cell r="AB4546"/>
          <cell r="AC4546"/>
          <cell r="AD4546"/>
        </row>
        <row r="4547">
          <cell r="P4547">
            <v>999999999</v>
          </cell>
          <cell r="Q4547"/>
          <cell r="R4547"/>
          <cell r="S4547"/>
          <cell r="T4547"/>
          <cell r="U4547"/>
          <cell r="V4547"/>
          <cell r="W4547"/>
          <cell r="X4547"/>
          <cell r="Y4547"/>
          <cell r="Z4547"/>
          <cell r="AA4547"/>
          <cell r="AB4547"/>
          <cell r="AC4547"/>
          <cell r="AD4547"/>
        </row>
        <row r="4548">
          <cell r="P4548">
            <v>999999999</v>
          </cell>
          <cell r="Q4548"/>
          <cell r="R4548"/>
          <cell r="S4548"/>
          <cell r="T4548"/>
          <cell r="U4548"/>
          <cell r="V4548"/>
          <cell r="W4548"/>
          <cell r="X4548"/>
          <cell r="Y4548"/>
          <cell r="Z4548"/>
          <cell r="AA4548"/>
          <cell r="AB4548"/>
          <cell r="AC4548"/>
          <cell r="AD4548"/>
        </row>
        <row r="4549">
          <cell r="P4549">
            <v>999999999</v>
          </cell>
          <cell r="Q4549"/>
          <cell r="R4549"/>
          <cell r="S4549"/>
          <cell r="T4549"/>
          <cell r="U4549"/>
          <cell r="V4549"/>
          <cell r="W4549"/>
          <cell r="X4549"/>
          <cell r="Y4549"/>
          <cell r="Z4549"/>
          <cell r="AA4549"/>
          <cell r="AB4549"/>
          <cell r="AC4549"/>
          <cell r="AD4549"/>
        </row>
        <row r="4550">
          <cell r="P4550">
            <v>999999999</v>
          </cell>
          <cell r="Q4550"/>
          <cell r="R4550"/>
          <cell r="S4550"/>
          <cell r="T4550"/>
          <cell r="U4550"/>
          <cell r="V4550"/>
          <cell r="W4550"/>
          <cell r="X4550"/>
          <cell r="Y4550"/>
          <cell r="Z4550"/>
          <cell r="AA4550"/>
          <cell r="AB4550"/>
          <cell r="AC4550"/>
          <cell r="AD4550"/>
        </row>
        <row r="4551">
          <cell r="P4551">
            <v>999999999</v>
          </cell>
          <cell r="Q4551"/>
          <cell r="R4551"/>
          <cell r="S4551"/>
          <cell r="T4551"/>
          <cell r="U4551"/>
          <cell r="V4551"/>
          <cell r="W4551"/>
          <cell r="X4551"/>
          <cell r="Y4551"/>
          <cell r="Z4551"/>
          <cell r="AA4551"/>
          <cell r="AB4551"/>
          <cell r="AC4551"/>
          <cell r="AD4551"/>
        </row>
        <row r="4552">
          <cell r="P4552">
            <v>999999999</v>
          </cell>
          <cell r="Q4552"/>
          <cell r="R4552"/>
          <cell r="S4552"/>
          <cell r="T4552"/>
          <cell r="U4552"/>
          <cell r="V4552"/>
          <cell r="W4552"/>
          <cell r="X4552"/>
          <cell r="Y4552"/>
          <cell r="Z4552"/>
          <cell r="AA4552"/>
          <cell r="AB4552"/>
          <cell r="AC4552"/>
          <cell r="AD4552"/>
        </row>
        <row r="4553">
          <cell r="P4553">
            <v>999999999</v>
          </cell>
          <cell r="Q4553"/>
          <cell r="R4553"/>
          <cell r="S4553"/>
          <cell r="T4553"/>
          <cell r="U4553"/>
          <cell r="V4553"/>
          <cell r="W4553"/>
          <cell r="X4553"/>
          <cell r="Y4553"/>
          <cell r="Z4553"/>
          <cell r="AA4553"/>
          <cell r="AB4553"/>
          <cell r="AC4553"/>
          <cell r="AD4553"/>
        </row>
        <row r="4554">
          <cell r="P4554">
            <v>999999999</v>
          </cell>
          <cell r="Q4554"/>
          <cell r="R4554"/>
          <cell r="S4554"/>
          <cell r="T4554"/>
          <cell r="U4554"/>
          <cell r="V4554"/>
          <cell r="W4554"/>
          <cell r="X4554"/>
          <cell r="Y4554"/>
          <cell r="Z4554"/>
          <cell r="AA4554"/>
          <cell r="AB4554"/>
          <cell r="AC4554"/>
          <cell r="AD4554"/>
        </row>
        <row r="4555">
          <cell r="P4555">
            <v>999999999</v>
          </cell>
          <cell r="Q4555"/>
          <cell r="R4555"/>
          <cell r="S4555"/>
          <cell r="T4555"/>
          <cell r="U4555"/>
          <cell r="V4555"/>
          <cell r="W4555"/>
          <cell r="X4555"/>
          <cell r="Y4555"/>
          <cell r="Z4555"/>
          <cell r="AA4555"/>
          <cell r="AB4555"/>
          <cell r="AC4555"/>
          <cell r="AD4555"/>
        </row>
        <row r="4556">
          <cell r="P4556">
            <v>999999999</v>
          </cell>
          <cell r="Q4556"/>
          <cell r="R4556"/>
          <cell r="S4556"/>
          <cell r="T4556"/>
          <cell r="U4556"/>
          <cell r="V4556"/>
          <cell r="W4556"/>
          <cell r="X4556"/>
          <cell r="Y4556"/>
          <cell r="Z4556"/>
          <cell r="AA4556"/>
          <cell r="AB4556"/>
          <cell r="AC4556"/>
          <cell r="AD4556"/>
        </row>
        <row r="4557">
          <cell r="P4557">
            <v>999999999</v>
          </cell>
          <cell r="Q4557"/>
          <cell r="R4557"/>
          <cell r="S4557"/>
          <cell r="T4557"/>
          <cell r="U4557"/>
          <cell r="V4557"/>
          <cell r="W4557"/>
          <cell r="X4557"/>
          <cell r="Y4557"/>
          <cell r="Z4557"/>
          <cell r="AA4557"/>
          <cell r="AB4557"/>
          <cell r="AC4557"/>
          <cell r="AD4557"/>
        </row>
        <row r="4558">
          <cell r="P4558">
            <v>999999999</v>
          </cell>
          <cell r="Q4558"/>
          <cell r="R4558"/>
          <cell r="S4558"/>
          <cell r="T4558"/>
          <cell r="U4558"/>
          <cell r="V4558"/>
          <cell r="W4558"/>
          <cell r="X4558"/>
          <cell r="Y4558"/>
          <cell r="Z4558"/>
          <cell r="AA4558"/>
          <cell r="AB4558"/>
          <cell r="AC4558"/>
          <cell r="AD4558"/>
        </row>
        <row r="4559">
          <cell r="P4559">
            <v>999999999</v>
          </cell>
          <cell r="Q4559"/>
          <cell r="R4559"/>
          <cell r="S4559"/>
          <cell r="T4559"/>
          <cell r="U4559"/>
          <cell r="V4559"/>
          <cell r="W4559"/>
          <cell r="X4559"/>
          <cell r="Y4559"/>
          <cell r="Z4559"/>
          <cell r="AA4559"/>
          <cell r="AB4559"/>
          <cell r="AC4559"/>
          <cell r="AD4559"/>
        </row>
        <row r="4560">
          <cell r="P4560">
            <v>999999999</v>
          </cell>
          <cell r="Q4560"/>
          <cell r="R4560"/>
          <cell r="S4560"/>
          <cell r="T4560"/>
          <cell r="U4560"/>
          <cell r="V4560"/>
          <cell r="W4560"/>
          <cell r="X4560"/>
          <cell r="Y4560"/>
          <cell r="Z4560"/>
          <cell r="AA4560"/>
          <cell r="AB4560"/>
          <cell r="AC4560"/>
          <cell r="AD4560"/>
        </row>
        <row r="4561">
          <cell r="P4561">
            <v>999999999</v>
          </cell>
          <cell r="Q4561"/>
          <cell r="R4561"/>
          <cell r="S4561"/>
          <cell r="T4561"/>
          <cell r="U4561"/>
          <cell r="V4561"/>
          <cell r="W4561"/>
          <cell r="X4561"/>
          <cell r="Y4561"/>
          <cell r="Z4561"/>
          <cell r="AA4561"/>
          <cell r="AB4561"/>
          <cell r="AC4561"/>
          <cell r="AD4561"/>
        </row>
        <row r="4562">
          <cell r="P4562">
            <v>999999999</v>
          </cell>
          <cell r="Q4562"/>
          <cell r="R4562"/>
          <cell r="S4562"/>
          <cell r="T4562"/>
          <cell r="U4562"/>
          <cell r="V4562"/>
          <cell r="W4562"/>
          <cell r="X4562"/>
          <cell r="Y4562"/>
          <cell r="Z4562"/>
          <cell r="AA4562"/>
          <cell r="AB4562"/>
          <cell r="AC4562"/>
          <cell r="AD4562"/>
        </row>
        <row r="4563">
          <cell r="P4563">
            <v>999999999</v>
          </cell>
          <cell r="Q4563"/>
          <cell r="R4563"/>
          <cell r="S4563"/>
          <cell r="T4563"/>
          <cell r="U4563"/>
          <cell r="V4563"/>
          <cell r="W4563"/>
          <cell r="X4563"/>
          <cell r="Y4563"/>
          <cell r="Z4563"/>
          <cell r="AA4563"/>
          <cell r="AB4563"/>
          <cell r="AC4563"/>
          <cell r="AD4563"/>
        </row>
        <row r="4564">
          <cell r="P4564">
            <v>999999999</v>
          </cell>
          <cell r="Q4564"/>
          <cell r="R4564"/>
          <cell r="S4564"/>
          <cell r="T4564"/>
          <cell r="U4564"/>
          <cell r="V4564"/>
          <cell r="W4564"/>
          <cell r="X4564"/>
          <cell r="Y4564"/>
          <cell r="Z4564"/>
          <cell r="AA4564"/>
          <cell r="AB4564"/>
          <cell r="AC4564"/>
          <cell r="AD4564"/>
        </row>
        <row r="4565">
          <cell r="P4565">
            <v>999999999</v>
          </cell>
          <cell r="Q4565"/>
          <cell r="R4565"/>
          <cell r="S4565"/>
          <cell r="T4565"/>
          <cell r="U4565"/>
          <cell r="V4565"/>
          <cell r="W4565"/>
          <cell r="X4565"/>
          <cell r="Y4565"/>
          <cell r="Z4565"/>
          <cell r="AA4565"/>
          <cell r="AB4565"/>
          <cell r="AC4565"/>
          <cell r="AD4565"/>
        </row>
        <row r="4566">
          <cell r="P4566">
            <v>999999999</v>
          </cell>
          <cell r="Q4566"/>
          <cell r="R4566"/>
          <cell r="S4566"/>
          <cell r="T4566"/>
          <cell r="U4566"/>
          <cell r="V4566"/>
          <cell r="W4566"/>
          <cell r="X4566"/>
          <cell r="Y4566"/>
          <cell r="Z4566"/>
          <cell r="AA4566"/>
          <cell r="AB4566"/>
          <cell r="AC4566"/>
          <cell r="AD4566"/>
        </row>
        <row r="4567">
          <cell r="P4567">
            <v>999999999</v>
          </cell>
          <cell r="Q4567"/>
          <cell r="R4567"/>
          <cell r="S4567"/>
          <cell r="T4567"/>
          <cell r="U4567"/>
          <cell r="V4567"/>
          <cell r="W4567"/>
          <cell r="X4567"/>
          <cell r="Y4567"/>
          <cell r="Z4567"/>
          <cell r="AA4567"/>
          <cell r="AB4567"/>
          <cell r="AC4567"/>
          <cell r="AD4567"/>
        </row>
        <row r="4568">
          <cell r="P4568">
            <v>999999999</v>
          </cell>
          <cell r="Q4568"/>
          <cell r="R4568"/>
          <cell r="S4568"/>
          <cell r="T4568"/>
          <cell r="U4568"/>
          <cell r="V4568"/>
          <cell r="W4568"/>
          <cell r="X4568"/>
          <cell r="Y4568"/>
          <cell r="Z4568"/>
          <cell r="AA4568"/>
          <cell r="AB4568"/>
          <cell r="AC4568"/>
          <cell r="AD4568"/>
        </row>
        <row r="4569">
          <cell r="P4569">
            <v>999999999</v>
          </cell>
          <cell r="Q4569"/>
          <cell r="R4569"/>
          <cell r="S4569"/>
          <cell r="T4569"/>
          <cell r="U4569"/>
          <cell r="V4569"/>
          <cell r="W4569"/>
          <cell r="X4569"/>
          <cell r="Y4569"/>
          <cell r="Z4569"/>
          <cell r="AA4569"/>
          <cell r="AB4569"/>
          <cell r="AC4569"/>
          <cell r="AD4569"/>
        </row>
        <row r="4570">
          <cell r="P4570">
            <v>999999999</v>
          </cell>
          <cell r="Q4570"/>
          <cell r="R4570"/>
          <cell r="S4570"/>
          <cell r="T4570"/>
          <cell r="U4570"/>
          <cell r="V4570"/>
          <cell r="W4570"/>
          <cell r="X4570"/>
          <cell r="Y4570"/>
          <cell r="Z4570"/>
          <cell r="AA4570"/>
          <cell r="AB4570"/>
          <cell r="AC4570"/>
          <cell r="AD4570"/>
        </row>
        <row r="4571">
          <cell r="P4571">
            <v>999999999</v>
          </cell>
          <cell r="Q4571"/>
          <cell r="R4571"/>
          <cell r="S4571"/>
          <cell r="T4571"/>
          <cell r="U4571"/>
          <cell r="V4571"/>
          <cell r="W4571"/>
          <cell r="X4571"/>
          <cell r="Y4571"/>
          <cell r="Z4571"/>
          <cell r="AA4571"/>
          <cell r="AB4571"/>
          <cell r="AC4571"/>
          <cell r="AD4571"/>
        </row>
        <row r="4572">
          <cell r="P4572">
            <v>999999999</v>
          </cell>
          <cell r="Q4572"/>
          <cell r="R4572"/>
          <cell r="S4572"/>
          <cell r="T4572"/>
          <cell r="U4572"/>
          <cell r="V4572"/>
          <cell r="W4572"/>
          <cell r="X4572"/>
          <cell r="Y4572"/>
          <cell r="Z4572"/>
          <cell r="AA4572"/>
          <cell r="AB4572"/>
          <cell r="AC4572"/>
          <cell r="AD4572"/>
        </row>
        <row r="4573">
          <cell r="P4573">
            <v>999999999</v>
          </cell>
          <cell r="Q4573"/>
          <cell r="R4573"/>
          <cell r="S4573"/>
          <cell r="T4573"/>
          <cell r="U4573"/>
          <cell r="V4573"/>
          <cell r="W4573"/>
          <cell r="X4573"/>
          <cell r="Y4573"/>
          <cell r="Z4573"/>
          <cell r="AA4573"/>
          <cell r="AB4573"/>
          <cell r="AC4573"/>
          <cell r="AD4573"/>
        </row>
        <row r="4574">
          <cell r="P4574">
            <v>999999999</v>
          </cell>
          <cell r="Q4574"/>
          <cell r="R4574"/>
          <cell r="S4574"/>
          <cell r="T4574"/>
          <cell r="U4574"/>
          <cell r="V4574"/>
          <cell r="W4574"/>
          <cell r="X4574"/>
          <cell r="Y4574"/>
          <cell r="Z4574"/>
          <cell r="AA4574"/>
          <cell r="AB4574"/>
          <cell r="AC4574"/>
          <cell r="AD4574"/>
        </row>
        <row r="4575">
          <cell r="P4575">
            <v>999999999</v>
          </cell>
          <cell r="Q4575"/>
          <cell r="R4575"/>
          <cell r="S4575"/>
          <cell r="T4575"/>
          <cell r="U4575"/>
          <cell r="V4575"/>
          <cell r="W4575"/>
          <cell r="X4575"/>
          <cell r="Y4575"/>
          <cell r="Z4575"/>
          <cell r="AA4575"/>
          <cell r="AB4575"/>
          <cell r="AC4575"/>
          <cell r="AD4575"/>
        </row>
        <row r="4576">
          <cell r="P4576">
            <v>999999999</v>
          </cell>
          <cell r="Q4576"/>
          <cell r="R4576"/>
          <cell r="S4576"/>
          <cell r="T4576"/>
          <cell r="U4576"/>
          <cell r="V4576"/>
          <cell r="W4576"/>
          <cell r="X4576"/>
          <cell r="Y4576"/>
          <cell r="Z4576"/>
          <cell r="AA4576"/>
          <cell r="AB4576"/>
          <cell r="AC4576"/>
          <cell r="AD4576"/>
        </row>
        <row r="4577">
          <cell r="P4577">
            <v>999999999</v>
          </cell>
          <cell r="Q4577"/>
          <cell r="R4577"/>
          <cell r="S4577"/>
          <cell r="T4577"/>
          <cell r="U4577"/>
          <cell r="V4577"/>
          <cell r="W4577"/>
          <cell r="X4577"/>
          <cell r="Y4577"/>
          <cell r="Z4577"/>
          <cell r="AA4577"/>
          <cell r="AB4577"/>
          <cell r="AC4577"/>
          <cell r="AD4577"/>
        </row>
        <row r="4578">
          <cell r="P4578">
            <v>999999999</v>
          </cell>
          <cell r="Q4578"/>
          <cell r="R4578"/>
          <cell r="S4578"/>
          <cell r="T4578"/>
          <cell r="U4578"/>
          <cell r="V4578"/>
          <cell r="W4578"/>
          <cell r="X4578"/>
          <cell r="Y4578"/>
          <cell r="Z4578"/>
          <cell r="AA4578"/>
          <cell r="AB4578"/>
          <cell r="AC4578"/>
          <cell r="AD4578"/>
        </row>
        <row r="4579">
          <cell r="P4579">
            <v>999999999</v>
          </cell>
          <cell r="Q4579"/>
          <cell r="R4579"/>
          <cell r="S4579"/>
          <cell r="T4579"/>
          <cell r="U4579"/>
          <cell r="V4579"/>
          <cell r="W4579"/>
          <cell r="X4579"/>
          <cell r="Y4579"/>
          <cell r="Z4579"/>
          <cell r="AA4579"/>
          <cell r="AB4579"/>
          <cell r="AC4579"/>
          <cell r="AD4579"/>
        </row>
        <row r="4580">
          <cell r="P4580">
            <v>999999999</v>
          </cell>
          <cell r="Q4580"/>
          <cell r="R4580"/>
          <cell r="S4580"/>
          <cell r="T4580"/>
          <cell r="U4580"/>
          <cell r="V4580"/>
          <cell r="W4580"/>
          <cell r="X4580"/>
          <cell r="Y4580"/>
          <cell r="Z4580"/>
          <cell r="AA4580"/>
          <cell r="AB4580"/>
          <cell r="AC4580"/>
          <cell r="AD4580"/>
        </row>
        <row r="4581">
          <cell r="P4581">
            <v>999999999</v>
          </cell>
          <cell r="Q4581"/>
          <cell r="R4581"/>
          <cell r="S4581"/>
          <cell r="T4581"/>
          <cell r="U4581"/>
          <cell r="V4581"/>
          <cell r="W4581"/>
          <cell r="X4581"/>
          <cell r="Y4581"/>
          <cell r="Z4581"/>
          <cell r="AA4581"/>
          <cell r="AB4581"/>
          <cell r="AC4581"/>
          <cell r="AD4581"/>
        </row>
        <row r="4582">
          <cell r="P4582">
            <v>999999999</v>
          </cell>
          <cell r="Q4582"/>
          <cell r="R4582"/>
          <cell r="S4582"/>
          <cell r="T4582"/>
          <cell r="U4582"/>
          <cell r="V4582"/>
          <cell r="W4582"/>
          <cell r="X4582"/>
          <cell r="Y4582"/>
          <cell r="Z4582"/>
          <cell r="AA4582"/>
          <cell r="AB4582"/>
          <cell r="AC4582"/>
          <cell r="AD4582"/>
        </row>
        <row r="4583">
          <cell r="P4583">
            <v>999999999</v>
          </cell>
          <cell r="Q4583"/>
          <cell r="R4583"/>
          <cell r="S4583"/>
          <cell r="T4583"/>
          <cell r="U4583"/>
          <cell r="V4583"/>
          <cell r="W4583"/>
          <cell r="X4583"/>
          <cell r="Y4583"/>
          <cell r="Z4583"/>
          <cell r="AA4583"/>
          <cell r="AB4583"/>
          <cell r="AC4583"/>
          <cell r="AD4583"/>
        </row>
        <row r="4584">
          <cell r="P4584">
            <v>999999999</v>
          </cell>
          <cell r="Q4584"/>
          <cell r="R4584"/>
          <cell r="S4584"/>
          <cell r="T4584"/>
          <cell r="U4584"/>
          <cell r="V4584"/>
          <cell r="W4584"/>
          <cell r="X4584"/>
          <cell r="Y4584"/>
          <cell r="Z4584"/>
          <cell r="AA4584"/>
          <cell r="AB4584"/>
          <cell r="AC4584"/>
          <cell r="AD4584"/>
        </row>
        <row r="4585">
          <cell r="P4585">
            <v>999999999</v>
          </cell>
          <cell r="Q4585"/>
          <cell r="R4585"/>
          <cell r="S4585"/>
          <cell r="T4585"/>
          <cell r="U4585"/>
          <cell r="V4585"/>
          <cell r="W4585"/>
          <cell r="X4585"/>
          <cell r="Y4585"/>
          <cell r="Z4585"/>
          <cell r="AA4585"/>
          <cell r="AB4585"/>
          <cell r="AC4585"/>
          <cell r="AD4585"/>
        </row>
        <row r="4586">
          <cell r="P4586">
            <v>999999999</v>
          </cell>
          <cell r="Q4586"/>
          <cell r="R4586"/>
          <cell r="S4586"/>
          <cell r="T4586"/>
          <cell r="U4586"/>
          <cell r="V4586"/>
          <cell r="W4586"/>
          <cell r="X4586"/>
          <cell r="Y4586"/>
          <cell r="Z4586"/>
          <cell r="AA4586"/>
          <cell r="AB4586"/>
          <cell r="AC4586"/>
          <cell r="AD4586"/>
        </row>
        <row r="4587">
          <cell r="P4587">
            <v>999999999</v>
          </cell>
          <cell r="Q4587"/>
          <cell r="R4587"/>
          <cell r="S4587"/>
          <cell r="T4587"/>
          <cell r="U4587"/>
          <cell r="V4587"/>
          <cell r="W4587"/>
          <cell r="X4587"/>
          <cell r="Y4587"/>
          <cell r="Z4587"/>
          <cell r="AA4587"/>
          <cell r="AB4587"/>
          <cell r="AC4587"/>
          <cell r="AD4587"/>
        </row>
        <row r="4588">
          <cell r="P4588">
            <v>999999999</v>
          </cell>
          <cell r="Q4588"/>
          <cell r="R4588"/>
          <cell r="S4588"/>
          <cell r="T4588"/>
          <cell r="U4588"/>
          <cell r="V4588"/>
          <cell r="W4588"/>
          <cell r="X4588"/>
          <cell r="Y4588"/>
          <cell r="Z4588"/>
          <cell r="AA4588"/>
          <cell r="AB4588"/>
          <cell r="AC4588"/>
          <cell r="AD4588"/>
        </row>
        <row r="4589">
          <cell r="P4589">
            <v>999999999</v>
          </cell>
          <cell r="Q4589"/>
          <cell r="R4589"/>
          <cell r="S4589"/>
          <cell r="T4589"/>
          <cell r="U4589"/>
          <cell r="V4589"/>
          <cell r="W4589"/>
          <cell r="X4589"/>
          <cell r="Y4589"/>
          <cell r="Z4589"/>
          <cell r="AA4589"/>
          <cell r="AB4589"/>
          <cell r="AC4589"/>
          <cell r="AD4589"/>
        </row>
        <row r="4590">
          <cell r="P4590">
            <v>999999999</v>
          </cell>
          <cell r="Q4590"/>
          <cell r="R4590"/>
          <cell r="S4590"/>
          <cell r="T4590"/>
          <cell r="U4590"/>
          <cell r="V4590"/>
          <cell r="W4590"/>
          <cell r="X4590"/>
          <cell r="Y4590"/>
          <cell r="Z4590"/>
          <cell r="AA4590"/>
          <cell r="AB4590"/>
          <cell r="AC4590"/>
          <cell r="AD4590"/>
        </row>
        <row r="4591">
          <cell r="P4591">
            <v>999999999</v>
          </cell>
          <cell r="Q4591"/>
          <cell r="R4591"/>
          <cell r="S4591"/>
          <cell r="T4591"/>
          <cell r="U4591"/>
          <cell r="V4591"/>
          <cell r="W4591"/>
          <cell r="X4591"/>
          <cell r="Y4591"/>
          <cell r="Z4591"/>
          <cell r="AA4591"/>
          <cell r="AB4591"/>
          <cell r="AC4591"/>
          <cell r="AD4591"/>
        </row>
        <row r="4592">
          <cell r="P4592">
            <v>999999999</v>
          </cell>
          <cell r="Q4592"/>
          <cell r="R4592"/>
          <cell r="S4592"/>
          <cell r="T4592"/>
          <cell r="U4592"/>
          <cell r="V4592"/>
          <cell r="W4592"/>
          <cell r="X4592"/>
          <cell r="Y4592"/>
          <cell r="Z4592"/>
          <cell r="AA4592"/>
          <cell r="AB4592"/>
          <cell r="AC4592"/>
          <cell r="AD4592"/>
        </row>
        <row r="4593">
          <cell r="P4593">
            <v>999999999</v>
          </cell>
          <cell r="Q4593"/>
          <cell r="R4593"/>
          <cell r="S4593"/>
          <cell r="T4593"/>
          <cell r="U4593"/>
          <cell r="V4593"/>
          <cell r="W4593"/>
          <cell r="X4593"/>
          <cell r="Y4593"/>
          <cell r="Z4593"/>
          <cell r="AA4593"/>
          <cell r="AB4593"/>
          <cell r="AC4593"/>
          <cell r="AD4593"/>
        </row>
        <row r="4594">
          <cell r="P4594">
            <v>999999999</v>
          </cell>
          <cell r="Q4594"/>
          <cell r="R4594"/>
          <cell r="S4594"/>
          <cell r="T4594"/>
          <cell r="U4594"/>
          <cell r="V4594"/>
          <cell r="W4594"/>
          <cell r="X4594"/>
          <cell r="Y4594"/>
          <cell r="Z4594"/>
          <cell r="AA4594"/>
          <cell r="AB4594"/>
          <cell r="AC4594"/>
          <cell r="AD4594"/>
        </row>
        <row r="4595">
          <cell r="P4595">
            <v>999999999</v>
          </cell>
          <cell r="Q4595"/>
          <cell r="R4595"/>
          <cell r="S4595"/>
          <cell r="T4595"/>
          <cell r="U4595"/>
          <cell r="V4595"/>
          <cell r="W4595"/>
          <cell r="X4595"/>
          <cell r="Y4595"/>
          <cell r="Z4595"/>
          <cell r="AA4595"/>
          <cell r="AB4595"/>
          <cell r="AC4595"/>
          <cell r="AD4595"/>
        </row>
        <row r="4596">
          <cell r="P4596">
            <v>999999999</v>
          </cell>
          <cell r="Q4596"/>
          <cell r="R4596"/>
          <cell r="S4596"/>
          <cell r="T4596"/>
          <cell r="U4596"/>
          <cell r="V4596"/>
          <cell r="W4596"/>
          <cell r="X4596"/>
          <cell r="Y4596"/>
          <cell r="Z4596"/>
          <cell r="AA4596"/>
          <cell r="AB4596"/>
          <cell r="AC4596"/>
          <cell r="AD4596"/>
        </row>
        <row r="4597">
          <cell r="P4597">
            <v>999999999</v>
          </cell>
          <cell r="Q4597"/>
          <cell r="R4597"/>
          <cell r="S4597"/>
          <cell r="T4597"/>
          <cell r="U4597"/>
          <cell r="V4597"/>
          <cell r="W4597"/>
          <cell r="X4597"/>
          <cell r="Y4597"/>
          <cell r="Z4597"/>
          <cell r="AA4597"/>
          <cell r="AB4597"/>
          <cell r="AC4597"/>
          <cell r="AD4597"/>
        </row>
        <row r="4598">
          <cell r="P4598">
            <v>999999999</v>
          </cell>
          <cell r="Q4598"/>
          <cell r="R4598"/>
          <cell r="S4598"/>
          <cell r="T4598"/>
          <cell r="U4598"/>
          <cell r="V4598"/>
          <cell r="W4598"/>
          <cell r="X4598"/>
          <cell r="Y4598"/>
          <cell r="Z4598"/>
          <cell r="AA4598"/>
          <cell r="AB4598"/>
          <cell r="AC4598"/>
          <cell r="AD4598"/>
        </row>
        <row r="4599">
          <cell r="P4599">
            <v>999999999</v>
          </cell>
          <cell r="Q4599"/>
          <cell r="R4599"/>
          <cell r="S4599"/>
          <cell r="T4599"/>
          <cell r="U4599"/>
          <cell r="V4599"/>
          <cell r="W4599"/>
          <cell r="X4599"/>
          <cell r="Y4599"/>
          <cell r="Z4599"/>
          <cell r="AA4599"/>
          <cell r="AB4599"/>
          <cell r="AC4599"/>
          <cell r="AD4599"/>
        </row>
        <row r="4600">
          <cell r="P4600">
            <v>999999999</v>
          </cell>
          <cell r="Q4600"/>
          <cell r="R4600"/>
          <cell r="S4600"/>
          <cell r="T4600"/>
          <cell r="U4600"/>
          <cell r="V4600"/>
          <cell r="W4600"/>
          <cell r="X4600"/>
          <cell r="Y4600"/>
          <cell r="Z4600"/>
          <cell r="AA4600"/>
          <cell r="AB4600"/>
          <cell r="AC4600"/>
          <cell r="AD4600"/>
        </row>
        <row r="4601">
          <cell r="P4601">
            <v>999999999</v>
          </cell>
          <cell r="Q4601"/>
          <cell r="R4601"/>
          <cell r="S4601"/>
          <cell r="T4601"/>
          <cell r="U4601"/>
          <cell r="V4601"/>
          <cell r="W4601"/>
          <cell r="X4601"/>
          <cell r="Y4601"/>
          <cell r="Z4601"/>
          <cell r="AA4601"/>
          <cell r="AB4601"/>
          <cell r="AC4601"/>
          <cell r="AD4601"/>
        </row>
        <row r="4602">
          <cell r="P4602">
            <v>999999999</v>
          </cell>
          <cell r="Q4602"/>
          <cell r="R4602"/>
          <cell r="S4602"/>
          <cell r="T4602"/>
          <cell r="U4602"/>
          <cell r="V4602"/>
          <cell r="W4602"/>
          <cell r="X4602"/>
          <cell r="Y4602"/>
          <cell r="Z4602"/>
          <cell r="AA4602"/>
          <cell r="AB4602"/>
          <cell r="AC4602"/>
          <cell r="AD4602"/>
        </row>
        <row r="4603">
          <cell r="P4603">
            <v>999999999</v>
          </cell>
          <cell r="Q4603"/>
          <cell r="R4603"/>
          <cell r="S4603"/>
          <cell r="T4603"/>
          <cell r="U4603"/>
          <cell r="V4603"/>
          <cell r="W4603"/>
          <cell r="X4603"/>
          <cell r="Y4603"/>
          <cell r="Z4603"/>
          <cell r="AA4603"/>
          <cell r="AB4603"/>
          <cell r="AC4603"/>
          <cell r="AD4603"/>
        </row>
        <row r="4604">
          <cell r="P4604">
            <v>999999999</v>
          </cell>
          <cell r="Q4604"/>
          <cell r="R4604"/>
          <cell r="S4604"/>
          <cell r="T4604"/>
          <cell r="U4604"/>
          <cell r="V4604"/>
          <cell r="W4604"/>
          <cell r="X4604"/>
          <cell r="Y4604"/>
          <cell r="Z4604"/>
          <cell r="AA4604"/>
          <cell r="AB4604"/>
          <cell r="AC4604"/>
          <cell r="AD4604"/>
        </row>
        <row r="4605">
          <cell r="P4605">
            <v>999999999</v>
          </cell>
          <cell r="Q4605"/>
          <cell r="R4605"/>
          <cell r="S4605"/>
          <cell r="T4605"/>
          <cell r="U4605"/>
          <cell r="V4605"/>
          <cell r="W4605"/>
          <cell r="X4605"/>
          <cell r="Y4605"/>
          <cell r="Z4605"/>
          <cell r="AA4605"/>
          <cell r="AB4605"/>
          <cell r="AC4605"/>
          <cell r="AD4605"/>
        </row>
        <row r="4606">
          <cell r="P4606">
            <v>999999999</v>
          </cell>
          <cell r="Q4606"/>
          <cell r="R4606"/>
          <cell r="S4606"/>
          <cell r="T4606"/>
          <cell r="U4606"/>
          <cell r="V4606"/>
          <cell r="W4606"/>
          <cell r="X4606"/>
          <cell r="Y4606"/>
          <cell r="Z4606"/>
          <cell r="AA4606"/>
          <cell r="AB4606"/>
          <cell r="AC4606"/>
          <cell r="AD4606"/>
        </row>
        <row r="4607">
          <cell r="P4607">
            <v>999999999</v>
          </cell>
          <cell r="Q4607"/>
          <cell r="R4607"/>
          <cell r="S4607"/>
          <cell r="T4607"/>
          <cell r="U4607"/>
          <cell r="V4607"/>
          <cell r="W4607"/>
          <cell r="X4607"/>
          <cell r="Y4607"/>
          <cell r="Z4607"/>
          <cell r="AA4607"/>
          <cell r="AB4607"/>
          <cell r="AC4607"/>
          <cell r="AD4607"/>
        </row>
        <row r="4608">
          <cell r="P4608">
            <v>999999999</v>
          </cell>
          <cell r="Q4608"/>
          <cell r="R4608"/>
          <cell r="S4608"/>
          <cell r="T4608"/>
          <cell r="U4608"/>
          <cell r="V4608"/>
          <cell r="W4608"/>
          <cell r="X4608"/>
          <cell r="Y4608"/>
          <cell r="Z4608"/>
          <cell r="AA4608"/>
          <cell r="AB4608"/>
          <cell r="AC4608"/>
          <cell r="AD4608"/>
        </row>
        <row r="4609">
          <cell r="P4609">
            <v>999999999</v>
          </cell>
          <cell r="Q4609"/>
          <cell r="R4609"/>
          <cell r="S4609"/>
          <cell r="T4609"/>
          <cell r="U4609"/>
          <cell r="V4609"/>
          <cell r="W4609"/>
          <cell r="X4609"/>
          <cell r="Y4609"/>
          <cell r="Z4609"/>
          <cell r="AA4609"/>
          <cell r="AB4609"/>
          <cell r="AC4609"/>
          <cell r="AD4609"/>
        </row>
        <row r="4610">
          <cell r="P4610">
            <v>999999999</v>
          </cell>
          <cell r="Q4610"/>
          <cell r="R4610"/>
          <cell r="S4610"/>
          <cell r="T4610"/>
          <cell r="U4610"/>
          <cell r="V4610"/>
          <cell r="W4610"/>
          <cell r="X4610"/>
          <cell r="Y4610"/>
          <cell r="Z4610"/>
          <cell r="AA4610"/>
          <cell r="AB4610"/>
          <cell r="AC4610"/>
          <cell r="AD4610"/>
        </row>
        <row r="4611">
          <cell r="P4611">
            <v>999999999</v>
          </cell>
          <cell r="Q4611"/>
          <cell r="R4611"/>
          <cell r="S4611"/>
          <cell r="T4611"/>
          <cell r="U4611"/>
          <cell r="V4611"/>
          <cell r="W4611"/>
          <cell r="X4611"/>
          <cell r="Y4611"/>
          <cell r="Z4611"/>
          <cell r="AA4611"/>
          <cell r="AB4611"/>
          <cell r="AC4611"/>
          <cell r="AD4611"/>
        </row>
        <row r="4612">
          <cell r="P4612">
            <v>999999999</v>
          </cell>
          <cell r="Q4612"/>
          <cell r="R4612"/>
          <cell r="S4612"/>
          <cell r="T4612"/>
          <cell r="U4612"/>
          <cell r="V4612"/>
          <cell r="W4612"/>
          <cell r="X4612"/>
          <cell r="Y4612"/>
          <cell r="Z4612"/>
          <cell r="AA4612"/>
          <cell r="AB4612"/>
          <cell r="AC4612"/>
          <cell r="AD4612"/>
        </row>
        <row r="4613">
          <cell r="P4613">
            <v>999999999</v>
          </cell>
          <cell r="Q4613"/>
          <cell r="R4613"/>
          <cell r="S4613"/>
          <cell r="T4613"/>
          <cell r="U4613"/>
          <cell r="V4613"/>
          <cell r="W4613"/>
          <cell r="X4613"/>
          <cell r="Y4613"/>
          <cell r="Z4613"/>
          <cell r="AA4613"/>
          <cell r="AB4613"/>
          <cell r="AC4613"/>
          <cell r="AD4613"/>
        </row>
        <row r="4614">
          <cell r="P4614">
            <v>999999999</v>
          </cell>
          <cell r="Q4614"/>
          <cell r="R4614"/>
          <cell r="S4614"/>
          <cell r="T4614"/>
          <cell r="U4614"/>
          <cell r="V4614"/>
          <cell r="W4614"/>
          <cell r="X4614"/>
          <cell r="Y4614"/>
          <cell r="Z4614"/>
          <cell r="AA4614"/>
          <cell r="AB4614"/>
          <cell r="AC4614"/>
          <cell r="AD4614"/>
        </row>
        <row r="4615">
          <cell r="P4615">
            <v>999999999</v>
          </cell>
          <cell r="Q4615"/>
          <cell r="R4615"/>
          <cell r="S4615"/>
          <cell r="T4615"/>
          <cell r="U4615"/>
          <cell r="V4615"/>
          <cell r="W4615"/>
          <cell r="X4615"/>
          <cell r="Y4615"/>
          <cell r="Z4615"/>
          <cell r="AA4615"/>
          <cell r="AB4615"/>
          <cell r="AC4615"/>
          <cell r="AD4615"/>
        </row>
        <row r="4616">
          <cell r="P4616">
            <v>999999999</v>
          </cell>
          <cell r="Q4616"/>
          <cell r="R4616"/>
          <cell r="S4616"/>
          <cell r="T4616"/>
          <cell r="U4616"/>
          <cell r="V4616"/>
          <cell r="W4616"/>
          <cell r="X4616"/>
          <cell r="Y4616"/>
          <cell r="Z4616"/>
          <cell r="AA4616"/>
          <cell r="AB4616"/>
          <cell r="AC4616"/>
          <cell r="AD4616"/>
        </row>
        <row r="4617">
          <cell r="P4617">
            <v>999999999</v>
          </cell>
          <cell r="Q4617"/>
          <cell r="R4617"/>
          <cell r="S4617"/>
          <cell r="T4617"/>
          <cell r="U4617"/>
          <cell r="V4617"/>
          <cell r="W4617"/>
          <cell r="X4617"/>
          <cell r="Y4617"/>
          <cell r="Z4617"/>
          <cell r="AA4617"/>
          <cell r="AB4617"/>
          <cell r="AC4617"/>
          <cell r="AD4617"/>
        </row>
        <row r="4618">
          <cell r="P4618">
            <v>999999999</v>
          </cell>
          <cell r="Q4618"/>
          <cell r="R4618"/>
          <cell r="S4618"/>
          <cell r="T4618"/>
          <cell r="U4618"/>
          <cell r="V4618"/>
          <cell r="W4618"/>
          <cell r="X4618"/>
          <cell r="Y4618"/>
          <cell r="Z4618"/>
          <cell r="AA4618"/>
          <cell r="AB4618"/>
          <cell r="AC4618"/>
          <cell r="AD4618"/>
        </row>
        <row r="4619">
          <cell r="P4619">
            <v>999999999</v>
          </cell>
          <cell r="Q4619"/>
          <cell r="R4619"/>
          <cell r="S4619"/>
          <cell r="T4619"/>
          <cell r="U4619"/>
          <cell r="V4619"/>
          <cell r="W4619"/>
          <cell r="X4619"/>
          <cell r="Y4619"/>
          <cell r="Z4619"/>
          <cell r="AA4619"/>
          <cell r="AB4619"/>
          <cell r="AC4619"/>
          <cell r="AD4619"/>
        </row>
        <row r="4620">
          <cell r="P4620">
            <v>999999999</v>
          </cell>
          <cell r="Q4620"/>
          <cell r="R4620"/>
          <cell r="S4620"/>
          <cell r="T4620"/>
          <cell r="U4620"/>
          <cell r="V4620"/>
          <cell r="W4620"/>
          <cell r="X4620"/>
          <cell r="Y4620"/>
          <cell r="Z4620"/>
          <cell r="AA4620"/>
          <cell r="AB4620"/>
          <cell r="AC4620"/>
          <cell r="AD4620"/>
        </row>
        <row r="4621">
          <cell r="P4621">
            <v>999999999</v>
          </cell>
          <cell r="Q4621"/>
          <cell r="R4621"/>
          <cell r="S4621"/>
          <cell r="T4621"/>
          <cell r="U4621"/>
          <cell r="V4621"/>
          <cell r="W4621"/>
          <cell r="X4621"/>
          <cell r="Y4621"/>
          <cell r="Z4621"/>
          <cell r="AA4621"/>
          <cell r="AB4621"/>
          <cell r="AC4621"/>
          <cell r="AD4621"/>
        </row>
        <row r="4622">
          <cell r="P4622">
            <v>999999999</v>
          </cell>
          <cell r="Q4622"/>
          <cell r="R4622"/>
          <cell r="S4622"/>
          <cell r="T4622"/>
          <cell r="U4622"/>
          <cell r="V4622"/>
          <cell r="W4622"/>
          <cell r="X4622"/>
          <cell r="Y4622"/>
          <cell r="Z4622"/>
          <cell r="AA4622"/>
          <cell r="AB4622"/>
          <cell r="AC4622"/>
          <cell r="AD4622"/>
        </row>
        <row r="4623">
          <cell r="P4623">
            <v>999999999</v>
          </cell>
          <cell r="Q4623"/>
          <cell r="R4623"/>
          <cell r="S4623"/>
          <cell r="T4623"/>
          <cell r="U4623"/>
          <cell r="V4623"/>
          <cell r="W4623"/>
          <cell r="X4623"/>
          <cell r="Y4623"/>
          <cell r="Z4623"/>
          <cell r="AA4623"/>
          <cell r="AB4623"/>
          <cell r="AC4623"/>
          <cell r="AD4623"/>
        </row>
        <row r="4624">
          <cell r="P4624">
            <v>999999999</v>
          </cell>
          <cell r="Q4624"/>
          <cell r="R4624"/>
          <cell r="S4624"/>
          <cell r="T4624"/>
          <cell r="U4624"/>
          <cell r="V4624"/>
          <cell r="W4624"/>
          <cell r="X4624"/>
          <cell r="Y4624"/>
          <cell r="Z4624"/>
          <cell r="AA4624"/>
          <cell r="AB4624"/>
          <cell r="AC4624"/>
          <cell r="AD4624"/>
        </row>
        <row r="4625">
          <cell r="P4625">
            <v>999999999</v>
          </cell>
          <cell r="Q4625"/>
          <cell r="R4625"/>
          <cell r="S4625"/>
          <cell r="T4625"/>
          <cell r="U4625"/>
          <cell r="V4625"/>
          <cell r="W4625"/>
          <cell r="X4625"/>
          <cell r="Y4625"/>
          <cell r="Z4625"/>
          <cell r="AA4625"/>
          <cell r="AB4625"/>
          <cell r="AC4625"/>
          <cell r="AD4625"/>
        </row>
        <row r="4626">
          <cell r="P4626">
            <v>999999999</v>
          </cell>
          <cell r="Q4626"/>
          <cell r="R4626"/>
          <cell r="S4626"/>
          <cell r="T4626"/>
          <cell r="U4626"/>
          <cell r="V4626"/>
          <cell r="W4626"/>
          <cell r="X4626"/>
          <cell r="Y4626"/>
          <cell r="Z4626"/>
          <cell r="AA4626"/>
          <cell r="AB4626"/>
          <cell r="AC4626"/>
          <cell r="AD4626"/>
        </row>
        <row r="4627">
          <cell r="P4627">
            <v>999999999</v>
          </cell>
          <cell r="Q4627"/>
          <cell r="R4627"/>
          <cell r="S4627"/>
          <cell r="T4627"/>
          <cell r="U4627"/>
          <cell r="V4627"/>
          <cell r="W4627"/>
          <cell r="X4627"/>
          <cell r="Y4627"/>
          <cell r="Z4627"/>
          <cell r="AA4627"/>
          <cell r="AB4627"/>
          <cell r="AC4627"/>
          <cell r="AD4627"/>
        </row>
        <row r="4628">
          <cell r="P4628">
            <v>999999999</v>
          </cell>
          <cell r="Q4628"/>
          <cell r="R4628"/>
          <cell r="S4628"/>
          <cell r="T4628"/>
          <cell r="U4628"/>
          <cell r="V4628"/>
          <cell r="W4628"/>
          <cell r="X4628"/>
          <cell r="Y4628"/>
          <cell r="Z4628"/>
          <cell r="AA4628"/>
          <cell r="AB4628"/>
          <cell r="AC4628"/>
          <cell r="AD4628"/>
        </row>
        <row r="4629">
          <cell r="P4629">
            <v>999999999</v>
          </cell>
          <cell r="Q4629"/>
          <cell r="R4629"/>
          <cell r="S4629"/>
          <cell r="T4629"/>
          <cell r="U4629"/>
          <cell r="V4629"/>
          <cell r="W4629"/>
          <cell r="X4629"/>
          <cell r="Y4629"/>
          <cell r="Z4629"/>
          <cell r="AA4629"/>
          <cell r="AB4629"/>
          <cell r="AC4629"/>
          <cell r="AD4629"/>
        </row>
        <row r="4630">
          <cell r="P4630">
            <v>999999999</v>
          </cell>
          <cell r="Q4630"/>
          <cell r="R4630"/>
          <cell r="S4630"/>
          <cell r="T4630"/>
          <cell r="U4630"/>
          <cell r="V4630"/>
          <cell r="W4630"/>
          <cell r="X4630"/>
          <cell r="Y4630"/>
          <cell r="Z4630"/>
          <cell r="AA4630"/>
          <cell r="AB4630"/>
          <cell r="AC4630"/>
          <cell r="AD4630"/>
        </row>
        <row r="4631">
          <cell r="P4631">
            <v>999999999</v>
          </cell>
          <cell r="Q4631"/>
          <cell r="R4631"/>
          <cell r="S4631"/>
          <cell r="T4631"/>
          <cell r="U4631"/>
          <cell r="V4631"/>
          <cell r="W4631"/>
          <cell r="X4631"/>
          <cell r="Y4631"/>
          <cell r="Z4631"/>
          <cell r="AA4631"/>
          <cell r="AB4631"/>
          <cell r="AC4631"/>
          <cell r="AD4631"/>
        </row>
        <row r="4632">
          <cell r="P4632">
            <v>999999999</v>
          </cell>
          <cell r="Q4632"/>
          <cell r="R4632"/>
          <cell r="S4632"/>
          <cell r="T4632"/>
          <cell r="U4632"/>
          <cell r="V4632"/>
          <cell r="W4632"/>
          <cell r="X4632"/>
          <cell r="Y4632"/>
          <cell r="Z4632"/>
          <cell r="AA4632"/>
          <cell r="AB4632"/>
          <cell r="AC4632"/>
          <cell r="AD4632"/>
        </row>
        <row r="4633">
          <cell r="P4633">
            <v>999999999</v>
          </cell>
          <cell r="Q4633"/>
          <cell r="R4633"/>
          <cell r="S4633"/>
          <cell r="T4633"/>
          <cell r="U4633"/>
          <cell r="V4633"/>
          <cell r="W4633"/>
          <cell r="X4633"/>
          <cell r="Y4633"/>
          <cell r="Z4633"/>
          <cell r="AA4633"/>
          <cell r="AB4633"/>
          <cell r="AC4633"/>
          <cell r="AD4633"/>
        </row>
        <row r="4634">
          <cell r="P4634">
            <v>999999999</v>
          </cell>
          <cell r="Q4634"/>
          <cell r="R4634"/>
          <cell r="S4634"/>
          <cell r="T4634"/>
          <cell r="U4634"/>
          <cell r="V4634"/>
          <cell r="W4634"/>
          <cell r="X4634"/>
          <cell r="Y4634"/>
          <cell r="Z4634"/>
          <cell r="AA4634"/>
          <cell r="AB4634"/>
          <cell r="AC4634"/>
          <cell r="AD4634"/>
        </row>
        <row r="4635">
          <cell r="P4635">
            <v>999999999</v>
          </cell>
          <cell r="Q4635"/>
          <cell r="R4635"/>
          <cell r="S4635"/>
          <cell r="T4635"/>
          <cell r="U4635"/>
          <cell r="V4635"/>
          <cell r="W4635"/>
          <cell r="X4635"/>
          <cell r="Y4635"/>
          <cell r="Z4635"/>
          <cell r="AA4635"/>
          <cell r="AB4635"/>
          <cell r="AC4635"/>
          <cell r="AD4635"/>
        </row>
        <row r="4636">
          <cell r="P4636">
            <v>999999999</v>
          </cell>
          <cell r="Q4636"/>
          <cell r="R4636"/>
          <cell r="S4636"/>
          <cell r="T4636"/>
          <cell r="U4636"/>
          <cell r="V4636"/>
          <cell r="W4636"/>
          <cell r="X4636"/>
          <cell r="Y4636"/>
          <cell r="Z4636"/>
          <cell r="AA4636"/>
          <cell r="AB4636"/>
          <cell r="AC4636"/>
          <cell r="AD4636"/>
        </row>
        <row r="4637">
          <cell r="P4637">
            <v>999999999</v>
          </cell>
          <cell r="Q4637"/>
          <cell r="R4637"/>
          <cell r="S4637"/>
          <cell r="T4637"/>
          <cell r="U4637"/>
          <cell r="V4637"/>
          <cell r="W4637"/>
          <cell r="X4637"/>
          <cell r="Y4637"/>
          <cell r="Z4637"/>
          <cell r="AA4637"/>
          <cell r="AB4637"/>
          <cell r="AC4637"/>
          <cell r="AD4637"/>
        </row>
        <row r="4638">
          <cell r="P4638">
            <v>999999999</v>
          </cell>
          <cell r="Q4638"/>
          <cell r="R4638"/>
          <cell r="S4638"/>
          <cell r="T4638"/>
          <cell r="U4638"/>
          <cell r="V4638"/>
          <cell r="W4638"/>
          <cell r="X4638"/>
          <cell r="Y4638"/>
          <cell r="Z4638"/>
          <cell r="AA4638"/>
          <cell r="AB4638"/>
          <cell r="AC4638"/>
          <cell r="AD4638"/>
        </row>
        <row r="4639">
          <cell r="P4639">
            <v>999999999</v>
          </cell>
          <cell r="Q4639"/>
          <cell r="R4639"/>
          <cell r="S4639"/>
          <cell r="T4639"/>
          <cell r="U4639"/>
          <cell r="V4639"/>
          <cell r="W4639"/>
          <cell r="X4639"/>
          <cell r="Y4639"/>
          <cell r="Z4639"/>
          <cell r="AA4639"/>
          <cell r="AB4639"/>
          <cell r="AC4639"/>
          <cell r="AD4639"/>
        </row>
        <row r="4640">
          <cell r="P4640">
            <v>999999999</v>
          </cell>
          <cell r="Q4640"/>
          <cell r="R4640"/>
          <cell r="S4640"/>
          <cell r="T4640"/>
          <cell r="U4640"/>
          <cell r="V4640"/>
          <cell r="W4640"/>
          <cell r="X4640"/>
          <cell r="Y4640"/>
          <cell r="Z4640"/>
          <cell r="AA4640"/>
          <cell r="AB4640"/>
          <cell r="AC4640"/>
          <cell r="AD4640"/>
        </row>
        <row r="4641">
          <cell r="P4641">
            <v>999999999</v>
          </cell>
          <cell r="Q4641"/>
          <cell r="R4641"/>
          <cell r="S4641"/>
          <cell r="T4641"/>
          <cell r="U4641"/>
          <cell r="V4641"/>
          <cell r="W4641"/>
          <cell r="X4641"/>
          <cell r="Y4641"/>
          <cell r="Z4641"/>
          <cell r="AA4641"/>
          <cell r="AB4641"/>
          <cell r="AC4641"/>
          <cell r="AD4641"/>
        </row>
        <row r="4642">
          <cell r="P4642">
            <v>999999999</v>
          </cell>
          <cell r="Q4642"/>
          <cell r="R4642"/>
          <cell r="S4642"/>
          <cell r="T4642"/>
          <cell r="U4642"/>
          <cell r="V4642"/>
          <cell r="W4642"/>
          <cell r="X4642"/>
          <cell r="Y4642"/>
          <cell r="Z4642"/>
          <cell r="AA4642"/>
          <cell r="AB4642"/>
          <cell r="AC4642"/>
          <cell r="AD4642"/>
        </row>
        <row r="4643">
          <cell r="P4643">
            <v>999999999</v>
          </cell>
          <cell r="Q4643"/>
          <cell r="R4643"/>
          <cell r="S4643"/>
          <cell r="T4643"/>
          <cell r="U4643"/>
          <cell r="V4643"/>
          <cell r="W4643"/>
          <cell r="X4643"/>
          <cell r="Y4643"/>
          <cell r="Z4643"/>
          <cell r="AA4643"/>
          <cell r="AB4643"/>
          <cell r="AC4643"/>
          <cell r="AD4643"/>
        </row>
        <row r="4644">
          <cell r="P4644">
            <v>999999999</v>
          </cell>
          <cell r="Q4644"/>
          <cell r="R4644"/>
          <cell r="S4644"/>
          <cell r="T4644"/>
          <cell r="U4644"/>
          <cell r="V4644"/>
          <cell r="W4644"/>
          <cell r="X4644"/>
          <cell r="Y4644"/>
          <cell r="Z4644"/>
          <cell r="AA4644"/>
          <cell r="AB4644"/>
          <cell r="AC4644"/>
          <cell r="AD4644"/>
        </row>
        <row r="4645">
          <cell r="P4645">
            <v>999999999</v>
          </cell>
          <cell r="Q4645"/>
          <cell r="R4645"/>
          <cell r="S4645"/>
          <cell r="T4645"/>
          <cell r="U4645"/>
          <cell r="V4645"/>
          <cell r="W4645"/>
          <cell r="X4645"/>
          <cell r="Y4645"/>
          <cell r="Z4645"/>
          <cell r="AA4645"/>
          <cell r="AB4645"/>
          <cell r="AC4645"/>
          <cell r="AD4645"/>
        </row>
        <row r="4646">
          <cell r="P4646">
            <v>999999999</v>
          </cell>
          <cell r="Q4646"/>
          <cell r="R4646"/>
          <cell r="S4646"/>
          <cell r="T4646"/>
          <cell r="U4646"/>
          <cell r="V4646"/>
          <cell r="W4646"/>
          <cell r="X4646"/>
          <cell r="Y4646"/>
          <cell r="Z4646"/>
          <cell r="AA4646"/>
          <cell r="AB4646"/>
          <cell r="AC4646"/>
          <cell r="AD4646"/>
        </row>
        <row r="4647">
          <cell r="P4647">
            <v>999999999</v>
          </cell>
          <cell r="Q4647"/>
          <cell r="R4647"/>
          <cell r="S4647"/>
          <cell r="T4647"/>
          <cell r="U4647"/>
          <cell r="V4647"/>
          <cell r="W4647"/>
          <cell r="X4647"/>
          <cell r="Y4647"/>
          <cell r="Z4647"/>
          <cell r="AA4647"/>
          <cell r="AB4647"/>
          <cell r="AC4647"/>
          <cell r="AD4647"/>
        </row>
        <row r="4648">
          <cell r="P4648">
            <v>999999999</v>
          </cell>
          <cell r="Q4648"/>
          <cell r="R4648"/>
          <cell r="S4648"/>
          <cell r="T4648"/>
          <cell r="U4648"/>
          <cell r="V4648"/>
          <cell r="W4648"/>
          <cell r="X4648"/>
          <cell r="Y4648"/>
          <cell r="Z4648"/>
          <cell r="AA4648"/>
          <cell r="AB4648"/>
          <cell r="AC4648"/>
          <cell r="AD4648"/>
        </row>
        <row r="4649">
          <cell r="P4649">
            <v>999999999</v>
          </cell>
          <cell r="Q4649"/>
          <cell r="R4649"/>
          <cell r="S4649"/>
          <cell r="T4649"/>
          <cell r="U4649"/>
          <cell r="V4649"/>
          <cell r="W4649"/>
          <cell r="X4649"/>
          <cell r="Y4649"/>
          <cell r="Z4649"/>
          <cell r="AA4649"/>
          <cell r="AB4649"/>
          <cell r="AC4649"/>
          <cell r="AD4649"/>
        </row>
        <row r="4650">
          <cell r="P4650">
            <v>999999999</v>
          </cell>
          <cell r="Q4650"/>
          <cell r="R4650"/>
          <cell r="S4650"/>
          <cell r="T4650"/>
          <cell r="U4650"/>
          <cell r="V4650"/>
          <cell r="W4650"/>
          <cell r="X4650"/>
          <cell r="Y4650"/>
          <cell r="Z4650"/>
          <cell r="AA4650"/>
          <cell r="AB4650"/>
          <cell r="AC4650"/>
          <cell r="AD4650"/>
        </row>
        <row r="4651">
          <cell r="P4651">
            <v>999999999</v>
          </cell>
          <cell r="Q4651"/>
          <cell r="R4651"/>
          <cell r="S4651"/>
          <cell r="T4651"/>
          <cell r="U4651"/>
          <cell r="V4651"/>
          <cell r="W4651"/>
          <cell r="X4651"/>
          <cell r="Y4651"/>
          <cell r="Z4651"/>
          <cell r="AA4651"/>
          <cell r="AB4651"/>
          <cell r="AC4651"/>
          <cell r="AD4651"/>
        </row>
        <row r="4652">
          <cell r="P4652">
            <v>999999999</v>
          </cell>
          <cell r="Q4652"/>
          <cell r="R4652"/>
          <cell r="S4652"/>
          <cell r="T4652"/>
          <cell r="U4652"/>
          <cell r="V4652"/>
          <cell r="W4652"/>
          <cell r="X4652"/>
          <cell r="Y4652"/>
          <cell r="Z4652"/>
          <cell r="AA4652"/>
          <cell r="AB4652"/>
          <cell r="AC4652"/>
          <cell r="AD4652"/>
        </row>
        <row r="4653">
          <cell r="P4653">
            <v>999999999</v>
          </cell>
          <cell r="Q4653"/>
          <cell r="R4653"/>
          <cell r="S4653"/>
          <cell r="T4653"/>
          <cell r="U4653"/>
          <cell r="V4653"/>
          <cell r="W4653"/>
          <cell r="X4653"/>
          <cell r="Y4653"/>
          <cell r="Z4653"/>
          <cell r="AA4653"/>
          <cell r="AB4653"/>
          <cell r="AC4653"/>
          <cell r="AD4653"/>
        </row>
        <row r="4654">
          <cell r="P4654">
            <v>999999999</v>
          </cell>
          <cell r="Q4654"/>
          <cell r="R4654"/>
          <cell r="S4654"/>
          <cell r="T4654"/>
          <cell r="U4654"/>
          <cell r="V4654"/>
          <cell r="W4654"/>
          <cell r="X4654"/>
          <cell r="Y4654"/>
          <cell r="Z4654"/>
          <cell r="AA4654"/>
          <cell r="AB4654"/>
          <cell r="AC4654"/>
          <cell r="AD4654"/>
        </row>
        <row r="4655">
          <cell r="P4655">
            <v>999999999</v>
          </cell>
          <cell r="Q4655"/>
          <cell r="R4655"/>
          <cell r="S4655"/>
          <cell r="T4655"/>
          <cell r="U4655"/>
          <cell r="V4655"/>
          <cell r="W4655"/>
          <cell r="X4655"/>
          <cell r="Y4655"/>
          <cell r="Z4655"/>
          <cell r="AA4655"/>
          <cell r="AB4655"/>
          <cell r="AC4655"/>
          <cell r="AD4655"/>
        </row>
        <row r="4656">
          <cell r="P4656">
            <v>999999999</v>
          </cell>
          <cell r="Q4656"/>
          <cell r="R4656"/>
          <cell r="S4656"/>
          <cell r="T4656"/>
          <cell r="U4656"/>
          <cell r="V4656"/>
          <cell r="W4656"/>
          <cell r="X4656"/>
          <cell r="Y4656"/>
          <cell r="Z4656"/>
          <cell r="AA4656"/>
          <cell r="AB4656"/>
          <cell r="AC4656"/>
          <cell r="AD4656"/>
        </row>
        <row r="4657">
          <cell r="P4657">
            <v>999999999</v>
          </cell>
          <cell r="Q4657"/>
          <cell r="R4657"/>
          <cell r="S4657"/>
          <cell r="T4657"/>
          <cell r="U4657"/>
          <cell r="V4657"/>
          <cell r="W4657"/>
          <cell r="X4657"/>
          <cell r="Y4657"/>
          <cell r="Z4657"/>
          <cell r="AA4657"/>
          <cell r="AB4657"/>
          <cell r="AC4657"/>
          <cell r="AD4657"/>
        </row>
        <row r="4658">
          <cell r="P4658">
            <v>999999999</v>
          </cell>
          <cell r="Q4658"/>
          <cell r="R4658"/>
          <cell r="S4658"/>
          <cell r="T4658"/>
          <cell r="U4658"/>
          <cell r="V4658"/>
          <cell r="W4658"/>
          <cell r="X4658"/>
          <cell r="Y4658"/>
          <cell r="Z4658"/>
          <cell r="AA4658"/>
          <cell r="AB4658"/>
          <cell r="AC4658"/>
          <cell r="AD4658"/>
        </row>
        <row r="4659">
          <cell r="P4659">
            <v>999999999</v>
          </cell>
          <cell r="Q4659"/>
          <cell r="R4659"/>
          <cell r="S4659"/>
          <cell r="T4659"/>
          <cell r="U4659"/>
          <cell r="V4659"/>
          <cell r="W4659"/>
          <cell r="X4659"/>
          <cell r="Y4659"/>
          <cell r="Z4659"/>
          <cell r="AA4659"/>
          <cell r="AB4659"/>
          <cell r="AC4659"/>
          <cell r="AD4659"/>
        </row>
        <row r="4660">
          <cell r="P4660">
            <v>999999999</v>
          </cell>
          <cell r="Q4660"/>
          <cell r="R4660"/>
          <cell r="S4660"/>
          <cell r="T4660"/>
          <cell r="U4660"/>
          <cell r="V4660"/>
          <cell r="W4660"/>
          <cell r="X4660"/>
          <cell r="Y4660"/>
          <cell r="Z4660"/>
          <cell r="AA4660"/>
          <cell r="AB4660"/>
          <cell r="AC4660"/>
          <cell r="AD4660"/>
        </row>
        <row r="4661">
          <cell r="P4661">
            <v>999999999</v>
          </cell>
          <cell r="Q4661"/>
          <cell r="R4661"/>
          <cell r="S4661"/>
          <cell r="T4661"/>
          <cell r="U4661"/>
          <cell r="V4661"/>
          <cell r="W4661"/>
          <cell r="X4661"/>
          <cell r="Y4661"/>
          <cell r="Z4661"/>
          <cell r="AA4661"/>
          <cell r="AB4661"/>
          <cell r="AC4661"/>
          <cell r="AD4661"/>
        </row>
        <row r="4662">
          <cell r="P4662">
            <v>999999999</v>
          </cell>
          <cell r="Q4662"/>
          <cell r="R4662"/>
          <cell r="S4662"/>
          <cell r="T4662"/>
          <cell r="U4662"/>
          <cell r="V4662"/>
          <cell r="W4662"/>
          <cell r="X4662"/>
          <cell r="Y4662"/>
          <cell r="Z4662"/>
          <cell r="AA4662"/>
          <cell r="AB4662"/>
          <cell r="AC4662"/>
          <cell r="AD4662"/>
        </row>
        <row r="4663">
          <cell r="P4663">
            <v>999999999</v>
          </cell>
          <cell r="Q4663"/>
          <cell r="R4663"/>
          <cell r="S4663"/>
          <cell r="T4663"/>
          <cell r="U4663"/>
          <cell r="V4663"/>
          <cell r="W4663"/>
          <cell r="X4663"/>
          <cell r="Y4663"/>
          <cell r="Z4663"/>
          <cell r="AA4663"/>
          <cell r="AB4663"/>
          <cell r="AC4663"/>
          <cell r="AD4663"/>
        </row>
        <row r="4664">
          <cell r="P4664">
            <v>999999999</v>
          </cell>
          <cell r="Q4664"/>
          <cell r="R4664"/>
          <cell r="S4664"/>
          <cell r="T4664"/>
          <cell r="U4664"/>
          <cell r="V4664"/>
          <cell r="W4664"/>
          <cell r="X4664"/>
          <cell r="Y4664"/>
          <cell r="Z4664"/>
          <cell r="AA4664"/>
          <cell r="AB4664"/>
          <cell r="AC4664"/>
          <cell r="AD4664"/>
        </row>
        <row r="4665">
          <cell r="P4665">
            <v>999999999</v>
          </cell>
          <cell r="Q4665"/>
          <cell r="R4665"/>
          <cell r="S4665"/>
          <cell r="T4665"/>
          <cell r="U4665"/>
          <cell r="V4665"/>
          <cell r="W4665"/>
          <cell r="X4665"/>
          <cell r="Y4665"/>
          <cell r="Z4665"/>
          <cell r="AA4665"/>
          <cell r="AB4665"/>
          <cell r="AC4665"/>
          <cell r="AD4665"/>
        </row>
        <row r="4666">
          <cell r="P4666">
            <v>999999999</v>
          </cell>
          <cell r="Q4666"/>
          <cell r="R4666"/>
          <cell r="S4666"/>
          <cell r="T4666"/>
          <cell r="U4666"/>
          <cell r="V4666"/>
          <cell r="W4666"/>
          <cell r="X4666"/>
          <cell r="Y4666"/>
          <cell r="Z4666"/>
          <cell r="AA4666"/>
          <cell r="AB4666"/>
          <cell r="AC4666"/>
          <cell r="AD4666"/>
        </row>
        <row r="4667">
          <cell r="P4667">
            <v>999999999</v>
          </cell>
          <cell r="Q4667"/>
          <cell r="R4667"/>
          <cell r="S4667"/>
          <cell r="T4667"/>
          <cell r="U4667"/>
          <cell r="V4667"/>
          <cell r="W4667"/>
          <cell r="X4667"/>
          <cell r="Y4667"/>
          <cell r="Z4667"/>
          <cell r="AA4667"/>
          <cell r="AB4667"/>
          <cell r="AC4667"/>
          <cell r="AD4667"/>
        </row>
        <row r="4668">
          <cell r="P4668">
            <v>999999999</v>
          </cell>
          <cell r="Q4668"/>
          <cell r="R4668"/>
          <cell r="S4668"/>
          <cell r="T4668"/>
          <cell r="U4668"/>
          <cell r="V4668"/>
          <cell r="W4668"/>
          <cell r="X4668"/>
          <cell r="Y4668"/>
          <cell r="Z4668"/>
          <cell r="AA4668"/>
          <cell r="AB4668"/>
          <cell r="AC4668"/>
          <cell r="AD4668"/>
        </row>
        <row r="4669">
          <cell r="P4669">
            <v>999999999</v>
          </cell>
          <cell r="Q4669"/>
          <cell r="R4669"/>
          <cell r="S4669"/>
          <cell r="T4669"/>
          <cell r="U4669"/>
          <cell r="V4669"/>
          <cell r="W4669"/>
          <cell r="X4669"/>
          <cell r="Y4669"/>
          <cell r="Z4669"/>
          <cell r="AA4669"/>
          <cell r="AB4669"/>
          <cell r="AC4669"/>
          <cell r="AD4669"/>
        </row>
        <row r="4670">
          <cell r="P4670">
            <v>999999999</v>
          </cell>
          <cell r="Q4670"/>
          <cell r="R4670"/>
          <cell r="S4670"/>
          <cell r="T4670"/>
          <cell r="U4670"/>
          <cell r="V4670"/>
          <cell r="W4670"/>
          <cell r="X4670"/>
          <cell r="Y4670"/>
          <cell r="Z4670"/>
          <cell r="AA4670"/>
          <cell r="AB4670"/>
          <cell r="AC4670"/>
          <cell r="AD4670"/>
        </row>
        <row r="4671">
          <cell r="P4671">
            <v>999999999</v>
          </cell>
          <cell r="Q4671"/>
          <cell r="R4671"/>
          <cell r="S4671"/>
          <cell r="T4671"/>
          <cell r="U4671"/>
          <cell r="V4671"/>
          <cell r="W4671"/>
          <cell r="X4671"/>
          <cell r="Y4671"/>
          <cell r="Z4671"/>
          <cell r="AA4671"/>
          <cell r="AB4671"/>
          <cell r="AC4671"/>
          <cell r="AD4671"/>
        </row>
        <row r="4672">
          <cell r="P4672">
            <v>999999999</v>
          </cell>
          <cell r="Q4672"/>
          <cell r="R4672"/>
          <cell r="S4672"/>
          <cell r="T4672"/>
          <cell r="U4672"/>
          <cell r="V4672"/>
          <cell r="W4672"/>
          <cell r="X4672"/>
          <cell r="Y4672"/>
          <cell r="Z4672"/>
          <cell r="AA4672"/>
          <cell r="AB4672"/>
          <cell r="AC4672"/>
          <cell r="AD4672"/>
        </row>
        <row r="4673">
          <cell r="P4673">
            <v>999999999</v>
          </cell>
          <cell r="Q4673"/>
          <cell r="R4673"/>
          <cell r="S4673"/>
          <cell r="T4673"/>
          <cell r="U4673"/>
          <cell r="V4673"/>
          <cell r="W4673"/>
          <cell r="X4673"/>
          <cell r="Y4673"/>
          <cell r="Z4673"/>
          <cell r="AA4673"/>
          <cell r="AB4673"/>
          <cell r="AC4673"/>
          <cell r="AD4673"/>
        </row>
        <row r="4674">
          <cell r="P4674">
            <v>999999999</v>
          </cell>
          <cell r="Q4674"/>
          <cell r="R4674"/>
          <cell r="S4674"/>
          <cell r="T4674"/>
          <cell r="U4674"/>
          <cell r="V4674"/>
          <cell r="W4674"/>
          <cell r="X4674"/>
          <cell r="Y4674"/>
          <cell r="Z4674"/>
          <cell r="AA4674"/>
          <cell r="AB4674"/>
          <cell r="AC4674"/>
          <cell r="AD4674"/>
        </row>
        <row r="4675">
          <cell r="P4675">
            <v>999999999</v>
          </cell>
          <cell r="Q4675"/>
          <cell r="R4675"/>
          <cell r="S4675"/>
          <cell r="T4675"/>
          <cell r="U4675"/>
          <cell r="V4675"/>
          <cell r="W4675"/>
          <cell r="X4675"/>
          <cell r="Y4675"/>
          <cell r="Z4675"/>
          <cell r="AA4675"/>
          <cell r="AB4675"/>
          <cell r="AC4675"/>
          <cell r="AD4675"/>
        </row>
        <row r="4676">
          <cell r="P4676">
            <v>999999999</v>
          </cell>
          <cell r="Q4676"/>
          <cell r="R4676"/>
          <cell r="S4676"/>
          <cell r="T4676"/>
          <cell r="U4676"/>
          <cell r="V4676"/>
          <cell r="W4676"/>
          <cell r="X4676"/>
          <cell r="Y4676"/>
          <cell r="Z4676"/>
          <cell r="AA4676"/>
          <cell r="AB4676"/>
          <cell r="AC4676"/>
          <cell r="AD4676"/>
        </row>
        <row r="4677">
          <cell r="P4677">
            <v>999999999</v>
          </cell>
          <cell r="Q4677"/>
          <cell r="R4677"/>
          <cell r="S4677"/>
          <cell r="T4677"/>
          <cell r="U4677"/>
          <cell r="V4677"/>
          <cell r="W4677"/>
          <cell r="X4677"/>
          <cell r="Y4677"/>
          <cell r="Z4677"/>
          <cell r="AA4677"/>
          <cell r="AB4677"/>
          <cell r="AC4677"/>
          <cell r="AD4677"/>
        </row>
        <row r="4678">
          <cell r="P4678">
            <v>999999999</v>
          </cell>
          <cell r="Q4678"/>
          <cell r="R4678"/>
          <cell r="S4678"/>
          <cell r="T4678"/>
          <cell r="U4678"/>
          <cell r="V4678"/>
          <cell r="W4678"/>
          <cell r="X4678"/>
          <cell r="Y4678"/>
          <cell r="Z4678"/>
          <cell r="AA4678"/>
          <cell r="AB4678"/>
          <cell r="AC4678"/>
          <cell r="AD4678"/>
        </row>
        <row r="4679">
          <cell r="P4679">
            <v>999999999</v>
          </cell>
          <cell r="Q4679"/>
          <cell r="R4679"/>
          <cell r="S4679"/>
          <cell r="T4679"/>
          <cell r="U4679"/>
          <cell r="V4679"/>
          <cell r="W4679"/>
          <cell r="X4679"/>
          <cell r="Y4679"/>
          <cell r="Z4679"/>
          <cell r="AA4679"/>
          <cell r="AB4679"/>
          <cell r="AC4679"/>
          <cell r="AD4679"/>
        </row>
        <row r="4680">
          <cell r="P4680">
            <v>999999999</v>
          </cell>
          <cell r="Q4680"/>
          <cell r="R4680"/>
          <cell r="S4680"/>
          <cell r="T4680"/>
          <cell r="U4680"/>
          <cell r="V4680"/>
          <cell r="W4680"/>
          <cell r="X4680"/>
          <cell r="Y4680"/>
          <cell r="Z4680"/>
          <cell r="AA4680"/>
          <cell r="AB4680"/>
          <cell r="AC4680"/>
          <cell r="AD4680"/>
        </row>
        <row r="4681">
          <cell r="P4681">
            <v>999999999</v>
          </cell>
          <cell r="Q4681"/>
          <cell r="R4681"/>
          <cell r="S4681"/>
          <cell r="T4681"/>
          <cell r="U4681"/>
          <cell r="V4681"/>
          <cell r="W4681"/>
          <cell r="X4681"/>
          <cell r="Y4681"/>
          <cell r="Z4681"/>
          <cell r="AA4681"/>
          <cell r="AB4681"/>
          <cell r="AC4681"/>
          <cell r="AD4681"/>
        </row>
        <row r="4682">
          <cell r="P4682">
            <v>999999999</v>
          </cell>
          <cell r="Q4682"/>
          <cell r="R4682"/>
          <cell r="S4682"/>
          <cell r="T4682"/>
          <cell r="U4682"/>
          <cell r="V4682"/>
          <cell r="W4682"/>
          <cell r="X4682"/>
          <cell r="Y4682"/>
          <cell r="Z4682"/>
          <cell r="AA4682"/>
          <cell r="AB4682"/>
          <cell r="AC4682"/>
          <cell r="AD4682"/>
        </row>
        <row r="4683">
          <cell r="P4683">
            <v>999999999</v>
          </cell>
          <cell r="Q4683"/>
          <cell r="R4683"/>
          <cell r="S4683"/>
          <cell r="T4683"/>
          <cell r="U4683"/>
          <cell r="V4683"/>
          <cell r="W4683"/>
          <cell r="X4683"/>
          <cell r="Y4683"/>
          <cell r="Z4683"/>
          <cell r="AA4683"/>
          <cell r="AB4683"/>
          <cell r="AC4683"/>
          <cell r="AD4683"/>
        </row>
        <row r="4684">
          <cell r="P4684">
            <v>999999999</v>
          </cell>
          <cell r="Q4684"/>
          <cell r="R4684"/>
          <cell r="S4684"/>
          <cell r="T4684"/>
          <cell r="U4684"/>
          <cell r="V4684"/>
          <cell r="W4684"/>
          <cell r="X4684"/>
          <cell r="Y4684"/>
          <cell r="Z4684"/>
          <cell r="AA4684"/>
          <cell r="AB4684"/>
          <cell r="AC4684"/>
          <cell r="AD4684"/>
        </row>
        <row r="4685">
          <cell r="P4685">
            <v>999999999</v>
          </cell>
          <cell r="Q4685"/>
          <cell r="R4685"/>
          <cell r="S4685"/>
          <cell r="T4685"/>
          <cell r="U4685"/>
          <cell r="V4685"/>
          <cell r="W4685"/>
          <cell r="X4685"/>
          <cell r="Y4685"/>
          <cell r="Z4685"/>
          <cell r="AA4685"/>
          <cell r="AB4685"/>
          <cell r="AC4685"/>
          <cell r="AD4685"/>
        </row>
        <row r="4686">
          <cell r="P4686">
            <v>999999999</v>
          </cell>
          <cell r="Q4686"/>
          <cell r="R4686"/>
          <cell r="S4686"/>
          <cell r="T4686"/>
          <cell r="U4686"/>
          <cell r="V4686"/>
          <cell r="W4686"/>
          <cell r="X4686"/>
          <cell r="Y4686"/>
          <cell r="Z4686"/>
          <cell r="AA4686"/>
          <cell r="AB4686"/>
          <cell r="AC4686"/>
          <cell r="AD4686"/>
        </row>
        <row r="4687">
          <cell r="P4687">
            <v>999999999</v>
          </cell>
          <cell r="Q4687"/>
          <cell r="R4687"/>
          <cell r="S4687"/>
          <cell r="T4687"/>
          <cell r="U4687"/>
          <cell r="V4687"/>
          <cell r="W4687"/>
          <cell r="X4687"/>
          <cell r="Y4687"/>
          <cell r="Z4687"/>
          <cell r="AA4687"/>
          <cell r="AB4687"/>
          <cell r="AC4687"/>
          <cell r="AD4687"/>
        </row>
        <row r="4688">
          <cell r="P4688">
            <v>999999999</v>
          </cell>
          <cell r="Q4688"/>
          <cell r="R4688"/>
          <cell r="S4688"/>
          <cell r="T4688"/>
          <cell r="U4688"/>
          <cell r="V4688"/>
          <cell r="W4688"/>
          <cell r="X4688"/>
          <cell r="Y4688"/>
          <cell r="Z4688"/>
          <cell r="AA4688"/>
          <cell r="AB4688"/>
          <cell r="AC4688"/>
          <cell r="AD4688"/>
        </row>
        <row r="4689">
          <cell r="P4689">
            <v>999999999</v>
          </cell>
          <cell r="Q4689"/>
          <cell r="R4689"/>
          <cell r="S4689"/>
          <cell r="T4689"/>
          <cell r="U4689"/>
          <cell r="V4689"/>
          <cell r="W4689"/>
          <cell r="X4689"/>
          <cell r="Y4689"/>
          <cell r="Z4689"/>
          <cell r="AA4689"/>
          <cell r="AB4689"/>
          <cell r="AC4689"/>
          <cell r="AD4689"/>
        </row>
        <row r="4690">
          <cell r="P4690">
            <v>999999999</v>
          </cell>
          <cell r="Q4690"/>
          <cell r="R4690"/>
          <cell r="S4690"/>
          <cell r="T4690"/>
          <cell r="U4690"/>
          <cell r="V4690"/>
          <cell r="W4690"/>
          <cell r="X4690"/>
          <cell r="Y4690"/>
          <cell r="Z4690"/>
          <cell r="AA4690"/>
          <cell r="AB4690"/>
          <cell r="AC4690"/>
          <cell r="AD4690"/>
        </row>
        <row r="4691">
          <cell r="P4691">
            <v>999999999</v>
          </cell>
          <cell r="Q4691"/>
          <cell r="R4691"/>
          <cell r="S4691"/>
          <cell r="T4691"/>
          <cell r="U4691"/>
          <cell r="V4691"/>
          <cell r="W4691"/>
          <cell r="X4691"/>
          <cell r="Y4691"/>
          <cell r="Z4691"/>
          <cell r="AA4691"/>
          <cell r="AB4691"/>
          <cell r="AC4691"/>
          <cell r="AD4691"/>
        </row>
        <row r="4692">
          <cell r="P4692">
            <v>999999999</v>
          </cell>
          <cell r="Q4692"/>
          <cell r="R4692"/>
          <cell r="S4692"/>
          <cell r="T4692"/>
          <cell r="U4692"/>
          <cell r="V4692"/>
          <cell r="W4692"/>
          <cell r="X4692"/>
          <cell r="Y4692"/>
          <cell r="Z4692"/>
          <cell r="AA4692"/>
          <cell r="AB4692"/>
          <cell r="AC4692"/>
          <cell r="AD4692"/>
        </row>
        <row r="4693">
          <cell r="P4693">
            <v>999999999</v>
          </cell>
          <cell r="Q4693"/>
          <cell r="R4693"/>
          <cell r="S4693"/>
          <cell r="T4693"/>
          <cell r="U4693"/>
          <cell r="V4693"/>
          <cell r="W4693"/>
          <cell r="X4693"/>
          <cell r="Y4693"/>
          <cell r="Z4693"/>
          <cell r="AA4693"/>
          <cell r="AB4693"/>
          <cell r="AC4693"/>
          <cell r="AD4693"/>
        </row>
        <row r="4694">
          <cell r="P4694">
            <v>999999999</v>
          </cell>
          <cell r="Q4694"/>
          <cell r="R4694"/>
          <cell r="S4694"/>
          <cell r="T4694"/>
          <cell r="U4694"/>
          <cell r="V4694"/>
          <cell r="W4694"/>
          <cell r="X4694"/>
          <cell r="Y4694"/>
          <cell r="Z4694"/>
          <cell r="AA4694"/>
          <cell r="AB4694"/>
          <cell r="AC4694"/>
          <cell r="AD4694"/>
        </row>
        <row r="4695">
          <cell r="P4695">
            <v>999999999</v>
          </cell>
          <cell r="Q4695"/>
          <cell r="R4695"/>
          <cell r="S4695"/>
          <cell r="T4695"/>
          <cell r="U4695"/>
          <cell r="V4695"/>
          <cell r="W4695"/>
          <cell r="X4695"/>
          <cell r="Y4695"/>
          <cell r="Z4695"/>
          <cell r="AA4695"/>
          <cell r="AB4695"/>
          <cell r="AC4695"/>
          <cell r="AD4695"/>
        </row>
        <row r="4696">
          <cell r="P4696">
            <v>999999999</v>
          </cell>
          <cell r="Q4696"/>
          <cell r="R4696"/>
          <cell r="S4696"/>
          <cell r="T4696"/>
          <cell r="U4696"/>
          <cell r="V4696"/>
          <cell r="W4696"/>
          <cell r="X4696"/>
          <cell r="Y4696"/>
          <cell r="Z4696"/>
          <cell r="AA4696"/>
          <cell r="AB4696"/>
          <cell r="AC4696"/>
          <cell r="AD4696"/>
        </row>
        <row r="4697">
          <cell r="P4697">
            <v>999999999</v>
          </cell>
          <cell r="Q4697"/>
          <cell r="R4697"/>
          <cell r="S4697"/>
          <cell r="T4697"/>
          <cell r="U4697"/>
          <cell r="V4697"/>
          <cell r="W4697"/>
          <cell r="X4697"/>
          <cell r="Y4697"/>
          <cell r="Z4697"/>
          <cell r="AA4697"/>
          <cell r="AB4697"/>
          <cell r="AC4697"/>
          <cell r="AD4697"/>
        </row>
        <row r="4698">
          <cell r="P4698">
            <v>999999999</v>
          </cell>
          <cell r="Q4698"/>
          <cell r="R4698"/>
          <cell r="S4698"/>
          <cell r="T4698"/>
          <cell r="U4698"/>
          <cell r="V4698"/>
          <cell r="W4698"/>
          <cell r="X4698"/>
          <cell r="Y4698"/>
          <cell r="Z4698"/>
          <cell r="AA4698"/>
          <cell r="AB4698"/>
          <cell r="AC4698"/>
          <cell r="AD4698"/>
        </row>
        <row r="4699">
          <cell r="P4699">
            <v>999999999</v>
          </cell>
          <cell r="Q4699"/>
          <cell r="R4699"/>
          <cell r="S4699"/>
          <cell r="T4699"/>
          <cell r="U4699"/>
          <cell r="V4699"/>
          <cell r="W4699"/>
          <cell r="X4699"/>
          <cell r="Y4699"/>
          <cell r="Z4699"/>
          <cell r="AA4699"/>
          <cell r="AB4699"/>
          <cell r="AC4699"/>
          <cell r="AD4699"/>
        </row>
        <row r="4700">
          <cell r="P4700">
            <v>999999999</v>
          </cell>
          <cell r="Q4700"/>
          <cell r="R4700"/>
          <cell r="S4700"/>
          <cell r="T4700"/>
          <cell r="U4700"/>
          <cell r="V4700"/>
          <cell r="W4700"/>
          <cell r="X4700"/>
          <cell r="Y4700"/>
          <cell r="Z4700"/>
          <cell r="AA4700"/>
          <cell r="AB4700"/>
          <cell r="AC4700"/>
          <cell r="AD4700"/>
        </row>
        <row r="4701">
          <cell r="P4701">
            <v>999999999</v>
          </cell>
          <cell r="Q4701"/>
          <cell r="R4701"/>
          <cell r="S4701"/>
          <cell r="T4701"/>
          <cell r="U4701"/>
          <cell r="V4701"/>
          <cell r="W4701"/>
          <cell r="X4701"/>
          <cell r="Y4701"/>
          <cell r="Z4701"/>
          <cell r="AA4701"/>
          <cell r="AB4701"/>
          <cell r="AC4701"/>
          <cell r="AD4701"/>
        </row>
        <row r="4702">
          <cell r="P4702">
            <v>999999999</v>
          </cell>
          <cell r="Q4702"/>
          <cell r="R4702"/>
          <cell r="S4702"/>
          <cell r="T4702"/>
          <cell r="U4702"/>
          <cell r="V4702"/>
          <cell r="W4702"/>
          <cell r="X4702"/>
          <cell r="Y4702"/>
          <cell r="Z4702"/>
          <cell r="AA4702"/>
          <cell r="AB4702"/>
          <cell r="AC4702"/>
          <cell r="AD4702"/>
        </row>
        <row r="4703">
          <cell r="P4703">
            <v>999999999</v>
          </cell>
          <cell r="Q4703"/>
          <cell r="R4703"/>
          <cell r="S4703"/>
          <cell r="T4703"/>
          <cell r="U4703"/>
          <cell r="V4703"/>
          <cell r="W4703"/>
          <cell r="X4703"/>
          <cell r="Y4703"/>
          <cell r="Z4703"/>
          <cell r="AA4703"/>
          <cell r="AB4703"/>
          <cell r="AC4703"/>
          <cell r="AD4703"/>
        </row>
        <row r="4704">
          <cell r="P4704">
            <v>999999999</v>
          </cell>
          <cell r="Q4704"/>
          <cell r="R4704"/>
          <cell r="S4704"/>
          <cell r="T4704"/>
          <cell r="U4704"/>
          <cell r="V4704"/>
          <cell r="W4704"/>
          <cell r="X4704"/>
          <cell r="Y4704"/>
          <cell r="Z4704"/>
          <cell r="AA4704"/>
          <cell r="AB4704"/>
          <cell r="AC4704"/>
          <cell r="AD4704"/>
        </row>
        <row r="4705">
          <cell r="P4705">
            <v>999999999</v>
          </cell>
          <cell r="Q4705"/>
          <cell r="R4705"/>
          <cell r="S4705"/>
          <cell r="T4705"/>
          <cell r="U4705"/>
          <cell r="V4705"/>
          <cell r="W4705"/>
          <cell r="X4705"/>
          <cell r="Y4705"/>
          <cell r="Z4705"/>
          <cell r="AA4705"/>
          <cell r="AB4705"/>
          <cell r="AC4705"/>
          <cell r="AD4705"/>
        </row>
        <row r="4706">
          <cell r="P4706">
            <v>999999999</v>
          </cell>
          <cell r="Q4706"/>
          <cell r="R4706"/>
          <cell r="S4706"/>
          <cell r="T4706"/>
          <cell r="U4706"/>
          <cell r="V4706"/>
          <cell r="W4706"/>
          <cell r="X4706"/>
          <cell r="Y4706"/>
          <cell r="Z4706"/>
          <cell r="AA4706"/>
          <cell r="AB4706"/>
          <cell r="AC4706"/>
          <cell r="AD4706"/>
        </row>
        <row r="4707">
          <cell r="P4707">
            <v>999999999</v>
          </cell>
          <cell r="Q4707"/>
          <cell r="R4707"/>
          <cell r="S4707"/>
          <cell r="T4707"/>
          <cell r="U4707"/>
          <cell r="V4707"/>
          <cell r="W4707"/>
          <cell r="X4707"/>
          <cell r="Y4707"/>
          <cell r="Z4707"/>
          <cell r="AA4707"/>
          <cell r="AB4707"/>
          <cell r="AC4707"/>
          <cell r="AD4707"/>
        </row>
        <row r="4708">
          <cell r="P4708">
            <v>999999999</v>
          </cell>
          <cell r="Q4708"/>
          <cell r="R4708"/>
          <cell r="S4708"/>
          <cell r="T4708"/>
          <cell r="U4708"/>
          <cell r="V4708"/>
          <cell r="W4708"/>
          <cell r="X4708"/>
          <cell r="Y4708"/>
          <cell r="Z4708"/>
          <cell r="AA4708"/>
          <cell r="AB4708"/>
          <cell r="AC4708"/>
          <cell r="AD4708"/>
        </row>
        <row r="4709">
          <cell r="P4709">
            <v>999999999</v>
          </cell>
          <cell r="Q4709"/>
          <cell r="R4709"/>
          <cell r="S4709"/>
          <cell r="T4709"/>
          <cell r="U4709"/>
          <cell r="V4709"/>
          <cell r="W4709"/>
          <cell r="X4709"/>
          <cell r="Y4709"/>
          <cell r="Z4709"/>
          <cell r="AA4709"/>
          <cell r="AB4709"/>
          <cell r="AC4709"/>
          <cell r="AD4709"/>
        </row>
        <row r="4710">
          <cell r="P4710">
            <v>999999999</v>
          </cell>
          <cell r="Q4710"/>
          <cell r="R4710"/>
          <cell r="S4710"/>
          <cell r="T4710"/>
          <cell r="U4710"/>
          <cell r="V4710"/>
          <cell r="W4710"/>
          <cell r="X4710"/>
          <cell r="Y4710"/>
          <cell r="Z4710"/>
          <cell r="AA4710"/>
          <cell r="AB4710"/>
          <cell r="AC4710"/>
          <cell r="AD4710"/>
        </row>
        <row r="4711">
          <cell r="P4711">
            <v>999999999</v>
          </cell>
          <cell r="Q4711"/>
          <cell r="R4711"/>
          <cell r="S4711"/>
          <cell r="T4711"/>
          <cell r="U4711"/>
          <cell r="V4711"/>
          <cell r="W4711"/>
          <cell r="X4711"/>
          <cell r="Y4711"/>
          <cell r="Z4711"/>
          <cell r="AA4711"/>
          <cell r="AB4711"/>
          <cell r="AC4711"/>
          <cell r="AD4711"/>
        </row>
        <row r="4712">
          <cell r="P4712">
            <v>999999999</v>
          </cell>
          <cell r="Q4712"/>
          <cell r="R4712"/>
          <cell r="S4712"/>
          <cell r="T4712"/>
          <cell r="U4712"/>
          <cell r="V4712"/>
          <cell r="W4712"/>
          <cell r="X4712"/>
          <cell r="Y4712"/>
          <cell r="Z4712"/>
          <cell r="AA4712"/>
          <cell r="AB4712"/>
          <cell r="AC4712"/>
          <cell r="AD4712"/>
        </row>
        <row r="4713">
          <cell r="P4713">
            <v>999999999</v>
          </cell>
          <cell r="Q4713"/>
          <cell r="R4713"/>
          <cell r="S4713"/>
          <cell r="T4713"/>
          <cell r="U4713"/>
          <cell r="V4713"/>
          <cell r="W4713"/>
          <cell r="X4713"/>
          <cell r="Y4713"/>
          <cell r="Z4713"/>
          <cell r="AA4713"/>
          <cell r="AB4713"/>
          <cell r="AC4713"/>
          <cell r="AD4713"/>
        </row>
        <row r="4714">
          <cell r="P4714">
            <v>999999999</v>
          </cell>
          <cell r="Q4714"/>
          <cell r="R4714"/>
          <cell r="S4714"/>
          <cell r="T4714"/>
          <cell r="U4714"/>
          <cell r="V4714"/>
          <cell r="W4714"/>
          <cell r="X4714"/>
          <cell r="Y4714"/>
          <cell r="Z4714"/>
          <cell r="AA4714"/>
          <cell r="AB4714"/>
          <cell r="AC4714"/>
          <cell r="AD4714"/>
        </row>
        <row r="4715">
          <cell r="P4715">
            <v>999999999</v>
          </cell>
          <cell r="Q4715"/>
          <cell r="R4715"/>
          <cell r="S4715"/>
          <cell r="T4715"/>
          <cell r="U4715"/>
          <cell r="V4715"/>
          <cell r="W4715"/>
          <cell r="X4715"/>
          <cell r="Y4715"/>
          <cell r="Z4715"/>
          <cell r="AA4715"/>
          <cell r="AB4715"/>
          <cell r="AC4715"/>
          <cell r="AD4715"/>
        </row>
        <row r="4716">
          <cell r="P4716">
            <v>999999999</v>
          </cell>
          <cell r="Q4716"/>
          <cell r="R4716"/>
          <cell r="S4716"/>
          <cell r="T4716"/>
          <cell r="U4716"/>
          <cell r="V4716"/>
          <cell r="W4716"/>
          <cell r="X4716"/>
          <cell r="Y4716"/>
          <cell r="Z4716"/>
          <cell r="AA4716"/>
          <cell r="AB4716"/>
          <cell r="AC4716"/>
          <cell r="AD4716"/>
        </row>
        <row r="4717">
          <cell r="P4717">
            <v>999999999</v>
          </cell>
          <cell r="Q4717"/>
          <cell r="R4717"/>
          <cell r="S4717"/>
          <cell r="T4717"/>
          <cell r="U4717"/>
          <cell r="V4717"/>
          <cell r="W4717"/>
          <cell r="X4717"/>
          <cell r="Y4717"/>
          <cell r="Z4717"/>
          <cell r="AA4717"/>
          <cell r="AB4717"/>
          <cell r="AC4717"/>
          <cell r="AD4717"/>
        </row>
        <row r="4718">
          <cell r="P4718">
            <v>999999999</v>
          </cell>
          <cell r="Q4718"/>
          <cell r="R4718"/>
          <cell r="S4718"/>
          <cell r="T4718"/>
          <cell r="U4718"/>
          <cell r="V4718"/>
          <cell r="W4718"/>
          <cell r="X4718"/>
          <cell r="Y4718"/>
          <cell r="Z4718"/>
          <cell r="AA4718"/>
          <cell r="AB4718"/>
          <cell r="AC4718"/>
          <cell r="AD4718"/>
        </row>
        <row r="4719">
          <cell r="P4719">
            <v>999999999</v>
          </cell>
          <cell r="Q4719"/>
          <cell r="R4719"/>
          <cell r="S4719"/>
          <cell r="T4719"/>
          <cell r="U4719"/>
          <cell r="V4719"/>
          <cell r="W4719"/>
          <cell r="X4719"/>
          <cell r="Y4719"/>
          <cell r="Z4719"/>
          <cell r="AA4719"/>
          <cell r="AB4719"/>
          <cell r="AC4719"/>
          <cell r="AD4719"/>
        </row>
        <row r="4720">
          <cell r="P4720">
            <v>999999999</v>
          </cell>
          <cell r="Q4720"/>
          <cell r="R4720"/>
          <cell r="S4720"/>
          <cell r="T4720"/>
          <cell r="U4720"/>
          <cell r="V4720"/>
          <cell r="W4720"/>
          <cell r="X4720"/>
          <cell r="Y4720"/>
          <cell r="Z4720"/>
          <cell r="AA4720"/>
          <cell r="AB4720"/>
          <cell r="AC4720"/>
          <cell r="AD4720"/>
        </row>
        <row r="4721">
          <cell r="P4721">
            <v>999999999</v>
          </cell>
          <cell r="Q4721"/>
          <cell r="R4721"/>
          <cell r="S4721"/>
          <cell r="T4721"/>
          <cell r="U4721"/>
          <cell r="V4721"/>
          <cell r="W4721"/>
          <cell r="X4721"/>
          <cell r="Y4721"/>
          <cell r="Z4721"/>
          <cell r="AA4721"/>
          <cell r="AB4721"/>
          <cell r="AC4721"/>
          <cell r="AD4721"/>
        </row>
        <row r="4722">
          <cell r="P4722">
            <v>999999999</v>
          </cell>
          <cell r="Q4722"/>
          <cell r="R4722"/>
          <cell r="S4722"/>
          <cell r="T4722"/>
          <cell r="U4722"/>
          <cell r="V4722"/>
          <cell r="W4722"/>
          <cell r="X4722"/>
          <cell r="Y4722"/>
          <cell r="Z4722"/>
          <cell r="AA4722"/>
          <cell r="AB4722"/>
          <cell r="AC4722"/>
          <cell r="AD4722"/>
        </row>
        <row r="4723">
          <cell r="P4723">
            <v>999999999</v>
          </cell>
          <cell r="Q4723"/>
          <cell r="R4723"/>
          <cell r="S4723"/>
          <cell r="T4723"/>
          <cell r="U4723"/>
          <cell r="V4723"/>
          <cell r="W4723"/>
          <cell r="X4723"/>
          <cell r="Y4723"/>
          <cell r="Z4723"/>
          <cell r="AA4723"/>
          <cell r="AB4723"/>
          <cell r="AC4723"/>
          <cell r="AD4723"/>
        </row>
        <row r="4724">
          <cell r="P4724">
            <v>999999999</v>
          </cell>
          <cell r="Q4724"/>
          <cell r="R4724"/>
          <cell r="S4724"/>
          <cell r="T4724"/>
          <cell r="U4724"/>
          <cell r="V4724"/>
          <cell r="W4724"/>
          <cell r="X4724"/>
          <cell r="Y4724"/>
          <cell r="Z4724"/>
          <cell r="AA4724"/>
          <cell r="AB4724"/>
          <cell r="AC4724"/>
          <cell r="AD4724"/>
        </row>
        <row r="4725">
          <cell r="P4725">
            <v>999999999</v>
          </cell>
          <cell r="Q4725"/>
          <cell r="R4725"/>
          <cell r="S4725"/>
          <cell r="T4725"/>
          <cell r="U4725"/>
          <cell r="V4725"/>
          <cell r="W4725"/>
          <cell r="X4725"/>
          <cell r="Y4725"/>
          <cell r="Z4725"/>
          <cell r="AA4725"/>
          <cell r="AB4725"/>
          <cell r="AC4725"/>
          <cell r="AD4725"/>
        </row>
        <row r="4726">
          <cell r="P4726">
            <v>999999999</v>
          </cell>
          <cell r="Q4726"/>
          <cell r="R4726"/>
          <cell r="S4726"/>
          <cell r="T4726"/>
          <cell r="U4726"/>
          <cell r="V4726"/>
          <cell r="W4726"/>
          <cell r="X4726"/>
          <cell r="Y4726"/>
          <cell r="Z4726"/>
          <cell r="AA4726"/>
          <cell r="AB4726"/>
          <cell r="AC4726"/>
          <cell r="AD4726"/>
        </row>
        <row r="4727">
          <cell r="P4727">
            <v>999999999</v>
          </cell>
          <cell r="Q4727"/>
          <cell r="R4727"/>
          <cell r="S4727"/>
          <cell r="T4727"/>
          <cell r="U4727"/>
          <cell r="V4727"/>
          <cell r="W4727"/>
          <cell r="X4727"/>
          <cell r="Y4727"/>
          <cell r="Z4727"/>
          <cell r="AA4727"/>
          <cell r="AB4727"/>
          <cell r="AC4727"/>
          <cell r="AD4727"/>
        </row>
        <row r="4728">
          <cell r="P4728">
            <v>999999999</v>
          </cell>
          <cell r="Q4728"/>
          <cell r="R4728"/>
          <cell r="S4728"/>
          <cell r="T4728"/>
          <cell r="U4728"/>
          <cell r="V4728"/>
          <cell r="W4728"/>
          <cell r="X4728"/>
          <cell r="Y4728"/>
          <cell r="Z4728"/>
          <cell r="AA4728"/>
          <cell r="AB4728"/>
          <cell r="AC4728"/>
          <cell r="AD4728"/>
        </row>
        <row r="4729">
          <cell r="P4729">
            <v>999999999</v>
          </cell>
          <cell r="Q4729"/>
          <cell r="R4729"/>
          <cell r="S4729"/>
          <cell r="T4729"/>
          <cell r="U4729"/>
          <cell r="V4729"/>
          <cell r="W4729"/>
          <cell r="X4729"/>
          <cell r="Y4729"/>
          <cell r="Z4729"/>
          <cell r="AA4729"/>
          <cell r="AB4729"/>
          <cell r="AC4729"/>
          <cell r="AD4729"/>
        </row>
        <row r="4730">
          <cell r="P4730">
            <v>999999999</v>
          </cell>
          <cell r="Q4730"/>
          <cell r="R4730"/>
          <cell r="S4730"/>
          <cell r="T4730"/>
          <cell r="U4730"/>
          <cell r="V4730"/>
          <cell r="W4730"/>
          <cell r="X4730"/>
          <cell r="Y4730"/>
          <cell r="Z4730"/>
          <cell r="AA4730"/>
          <cell r="AB4730"/>
          <cell r="AC4730"/>
          <cell r="AD4730"/>
        </row>
        <row r="4731">
          <cell r="P4731">
            <v>999999999</v>
          </cell>
          <cell r="Q4731"/>
          <cell r="R4731"/>
          <cell r="S4731"/>
          <cell r="T4731"/>
          <cell r="U4731"/>
          <cell r="V4731"/>
          <cell r="W4731"/>
          <cell r="X4731"/>
          <cell r="Y4731"/>
          <cell r="Z4731"/>
          <cell r="AA4731"/>
          <cell r="AB4731"/>
          <cell r="AC4731"/>
          <cell r="AD4731"/>
        </row>
        <row r="4732">
          <cell r="P4732">
            <v>999999999</v>
          </cell>
          <cell r="Q4732"/>
          <cell r="R4732"/>
          <cell r="S4732"/>
          <cell r="T4732"/>
          <cell r="U4732"/>
          <cell r="V4732"/>
          <cell r="W4732"/>
          <cell r="X4732"/>
          <cell r="Y4732"/>
          <cell r="Z4732"/>
          <cell r="AA4732"/>
          <cell r="AB4732"/>
          <cell r="AC4732"/>
          <cell r="AD4732"/>
        </row>
        <row r="4733">
          <cell r="P4733">
            <v>999999999</v>
          </cell>
          <cell r="Q4733"/>
          <cell r="R4733"/>
          <cell r="S4733"/>
          <cell r="T4733"/>
          <cell r="U4733"/>
          <cell r="V4733"/>
          <cell r="W4733"/>
          <cell r="X4733"/>
          <cell r="Y4733"/>
          <cell r="Z4733"/>
          <cell r="AA4733"/>
          <cell r="AB4733"/>
          <cell r="AC4733"/>
          <cell r="AD4733"/>
        </row>
        <row r="4734">
          <cell r="P4734">
            <v>999999999</v>
          </cell>
          <cell r="Q4734"/>
          <cell r="R4734"/>
          <cell r="S4734"/>
          <cell r="T4734"/>
          <cell r="U4734"/>
          <cell r="V4734"/>
          <cell r="W4734"/>
          <cell r="X4734"/>
          <cell r="Y4734"/>
          <cell r="Z4734"/>
          <cell r="AA4734"/>
          <cell r="AB4734"/>
          <cell r="AC4734"/>
          <cell r="AD4734"/>
        </row>
        <row r="4735">
          <cell r="P4735">
            <v>999999999</v>
          </cell>
          <cell r="Q4735"/>
          <cell r="R4735"/>
          <cell r="S4735"/>
          <cell r="T4735"/>
          <cell r="U4735"/>
          <cell r="V4735"/>
          <cell r="W4735"/>
          <cell r="X4735"/>
          <cell r="Y4735"/>
          <cell r="Z4735"/>
          <cell r="AA4735"/>
          <cell r="AB4735"/>
          <cell r="AC4735"/>
          <cell r="AD4735"/>
        </row>
        <row r="4736">
          <cell r="P4736">
            <v>999999999</v>
          </cell>
          <cell r="Q4736"/>
          <cell r="R4736"/>
          <cell r="S4736"/>
          <cell r="T4736"/>
          <cell r="U4736"/>
          <cell r="V4736"/>
          <cell r="W4736"/>
          <cell r="X4736"/>
          <cell r="Y4736"/>
          <cell r="Z4736"/>
          <cell r="AA4736"/>
          <cell r="AB4736"/>
          <cell r="AC4736"/>
          <cell r="AD4736"/>
        </row>
        <row r="4737">
          <cell r="P4737">
            <v>999999999</v>
          </cell>
          <cell r="Q4737"/>
          <cell r="R4737"/>
          <cell r="S4737"/>
          <cell r="T4737"/>
          <cell r="U4737"/>
          <cell r="V4737"/>
          <cell r="W4737"/>
          <cell r="X4737"/>
          <cell r="Y4737"/>
          <cell r="Z4737"/>
          <cell r="AA4737"/>
          <cell r="AB4737"/>
          <cell r="AC4737"/>
          <cell r="AD4737"/>
        </row>
        <row r="4738">
          <cell r="P4738">
            <v>999999999</v>
          </cell>
          <cell r="Q4738"/>
          <cell r="R4738"/>
          <cell r="S4738"/>
          <cell r="T4738"/>
          <cell r="U4738"/>
          <cell r="V4738"/>
          <cell r="W4738"/>
          <cell r="X4738"/>
          <cell r="Y4738"/>
          <cell r="Z4738"/>
          <cell r="AA4738"/>
          <cell r="AB4738"/>
          <cell r="AC4738"/>
          <cell r="AD4738"/>
        </row>
        <row r="4739">
          <cell r="P4739">
            <v>999999999</v>
          </cell>
          <cell r="Q4739"/>
          <cell r="R4739"/>
          <cell r="S4739"/>
          <cell r="T4739"/>
          <cell r="U4739"/>
          <cell r="V4739"/>
          <cell r="W4739"/>
          <cell r="X4739"/>
          <cell r="Y4739"/>
          <cell r="Z4739"/>
          <cell r="AA4739"/>
          <cell r="AB4739"/>
          <cell r="AC4739"/>
          <cell r="AD4739"/>
        </row>
        <row r="4740">
          <cell r="P4740">
            <v>999999999</v>
          </cell>
          <cell r="Q4740"/>
          <cell r="R4740"/>
          <cell r="S4740"/>
          <cell r="T4740"/>
          <cell r="U4740"/>
          <cell r="V4740"/>
          <cell r="W4740"/>
          <cell r="X4740"/>
          <cell r="Y4740"/>
          <cell r="Z4740"/>
          <cell r="AA4740"/>
          <cell r="AB4740"/>
          <cell r="AC4740"/>
          <cell r="AD4740"/>
        </row>
        <row r="4741">
          <cell r="P4741">
            <v>999999999</v>
          </cell>
          <cell r="Q4741"/>
          <cell r="R4741"/>
          <cell r="S4741"/>
          <cell r="T4741"/>
          <cell r="U4741"/>
          <cell r="V4741"/>
          <cell r="W4741"/>
          <cell r="X4741"/>
          <cell r="Y4741"/>
          <cell r="Z4741"/>
          <cell r="AA4741"/>
          <cell r="AB4741"/>
          <cell r="AC4741"/>
          <cell r="AD4741"/>
        </row>
        <row r="4742">
          <cell r="P4742">
            <v>999999999</v>
          </cell>
          <cell r="Q4742"/>
          <cell r="R4742"/>
          <cell r="S4742"/>
          <cell r="T4742"/>
          <cell r="U4742"/>
          <cell r="V4742"/>
          <cell r="W4742"/>
          <cell r="X4742"/>
          <cell r="Y4742"/>
          <cell r="Z4742"/>
          <cell r="AA4742"/>
          <cell r="AB4742"/>
          <cell r="AC4742"/>
          <cell r="AD4742"/>
        </row>
        <row r="4743">
          <cell r="P4743">
            <v>999999999</v>
          </cell>
          <cell r="Q4743"/>
          <cell r="R4743"/>
          <cell r="S4743"/>
          <cell r="T4743"/>
          <cell r="U4743"/>
          <cell r="V4743"/>
          <cell r="W4743"/>
          <cell r="X4743"/>
          <cell r="Y4743"/>
          <cell r="Z4743"/>
          <cell r="AA4743"/>
          <cell r="AB4743"/>
          <cell r="AC4743"/>
          <cell r="AD4743"/>
        </row>
        <row r="4744">
          <cell r="P4744">
            <v>999999999</v>
          </cell>
          <cell r="Q4744"/>
          <cell r="R4744"/>
          <cell r="S4744"/>
          <cell r="T4744"/>
          <cell r="U4744"/>
          <cell r="V4744"/>
          <cell r="W4744"/>
          <cell r="X4744"/>
          <cell r="Y4744"/>
          <cell r="Z4744"/>
          <cell r="AA4744"/>
          <cell r="AB4744"/>
          <cell r="AC4744"/>
          <cell r="AD4744"/>
        </row>
        <row r="4745">
          <cell r="P4745">
            <v>999999999</v>
          </cell>
          <cell r="Q4745"/>
          <cell r="R4745"/>
          <cell r="S4745"/>
          <cell r="T4745"/>
          <cell r="U4745"/>
          <cell r="V4745"/>
          <cell r="W4745"/>
          <cell r="X4745"/>
          <cell r="Y4745"/>
          <cell r="Z4745"/>
          <cell r="AA4745"/>
          <cell r="AB4745"/>
          <cell r="AC4745"/>
          <cell r="AD4745"/>
        </row>
        <row r="4746">
          <cell r="P4746">
            <v>999999999</v>
          </cell>
          <cell r="Q4746"/>
          <cell r="R4746"/>
          <cell r="S4746"/>
          <cell r="T4746"/>
          <cell r="U4746"/>
          <cell r="V4746"/>
          <cell r="W4746"/>
          <cell r="X4746"/>
          <cell r="Y4746"/>
          <cell r="Z4746"/>
          <cell r="AA4746"/>
          <cell r="AB4746"/>
          <cell r="AC4746"/>
          <cell r="AD4746"/>
        </row>
        <row r="4747">
          <cell r="P4747">
            <v>999999999</v>
          </cell>
          <cell r="Q4747"/>
          <cell r="R4747"/>
          <cell r="S4747"/>
          <cell r="T4747"/>
          <cell r="U4747"/>
          <cell r="V4747"/>
          <cell r="W4747"/>
          <cell r="X4747"/>
          <cell r="Y4747"/>
          <cell r="Z4747"/>
          <cell r="AA4747"/>
          <cell r="AB4747"/>
          <cell r="AC4747"/>
          <cell r="AD4747"/>
        </row>
        <row r="4748">
          <cell r="P4748">
            <v>999999999</v>
          </cell>
          <cell r="Q4748"/>
          <cell r="R4748"/>
          <cell r="S4748"/>
          <cell r="T4748"/>
          <cell r="U4748"/>
          <cell r="V4748"/>
          <cell r="W4748"/>
          <cell r="X4748"/>
          <cell r="Y4748"/>
          <cell r="Z4748"/>
          <cell r="AA4748"/>
          <cell r="AB4748"/>
          <cell r="AC4748"/>
          <cell r="AD4748"/>
        </row>
        <row r="4749">
          <cell r="P4749">
            <v>999999999</v>
          </cell>
          <cell r="Q4749"/>
          <cell r="R4749"/>
          <cell r="S4749"/>
          <cell r="T4749"/>
          <cell r="U4749"/>
          <cell r="V4749"/>
          <cell r="W4749"/>
          <cell r="X4749"/>
          <cell r="Y4749"/>
          <cell r="Z4749"/>
          <cell r="AA4749"/>
          <cell r="AB4749"/>
          <cell r="AC4749"/>
          <cell r="AD4749"/>
        </row>
        <row r="4750">
          <cell r="P4750">
            <v>999999999</v>
          </cell>
          <cell r="Q4750"/>
          <cell r="R4750"/>
          <cell r="S4750"/>
          <cell r="T4750"/>
          <cell r="U4750"/>
          <cell r="V4750"/>
          <cell r="W4750"/>
          <cell r="X4750"/>
          <cell r="Y4750"/>
          <cell r="Z4750"/>
          <cell r="AA4750"/>
          <cell r="AB4750"/>
          <cell r="AC4750"/>
          <cell r="AD4750"/>
        </row>
        <row r="4751">
          <cell r="P4751">
            <v>999999999</v>
          </cell>
          <cell r="Q4751"/>
          <cell r="R4751"/>
          <cell r="S4751"/>
          <cell r="T4751"/>
          <cell r="U4751"/>
          <cell r="V4751"/>
          <cell r="W4751"/>
          <cell r="X4751"/>
          <cell r="Y4751"/>
          <cell r="Z4751"/>
          <cell r="AA4751"/>
          <cell r="AB4751"/>
          <cell r="AC4751"/>
          <cell r="AD4751"/>
        </row>
        <row r="4752">
          <cell r="P4752">
            <v>999999999</v>
          </cell>
          <cell r="Q4752"/>
          <cell r="R4752"/>
          <cell r="S4752"/>
          <cell r="T4752"/>
          <cell r="U4752"/>
          <cell r="V4752"/>
          <cell r="W4752"/>
          <cell r="X4752"/>
          <cell r="Y4752"/>
          <cell r="Z4752"/>
          <cell r="AA4752"/>
          <cell r="AB4752"/>
          <cell r="AC4752"/>
          <cell r="AD4752"/>
        </row>
        <row r="4753">
          <cell r="P4753">
            <v>999999999</v>
          </cell>
          <cell r="Q4753"/>
          <cell r="R4753"/>
          <cell r="S4753"/>
          <cell r="T4753"/>
          <cell r="U4753"/>
          <cell r="V4753"/>
          <cell r="W4753"/>
          <cell r="X4753"/>
          <cell r="Y4753"/>
          <cell r="Z4753"/>
          <cell r="AA4753"/>
          <cell r="AB4753"/>
          <cell r="AC4753"/>
          <cell r="AD4753"/>
        </row>
        <row r="4754">
          <cell r="P4754">
            <v>999999999</v>
          </cell>
          <cell r="Q4754"/>
          <cell r="R4754"/>
          <cell r="S4754"/>
          <cell r="T4754"/>
          <cell r="U4754"/>
          <cell r="V4754"/>
          <cell r="W4754"/>
          <cell r="X4754"/>
          <cell r="Y4754"/>
          <cell r="Z4754"/>
          <cell r="AA4754"/>
          <cell r="AB4754"/>
          <cell r="AC4754"/>
          <cell r="AD4754"/>
        </row>
        <row r="4755">
          <cell r="P4755">
            <v>999999999</v>
          </cell>
          <cell r="Q4755"/>
          <cell r="R4755"/>
          <cell r="S4755"/>
          <cell r="T4755"/>
          <cell r="U4755"/>
          <cell r="V4755"/>
          <cell r="W4755"/>
          <cell r="X4755"/>
          <cell r="Y4755"/>
          <cell r="Z4755"/>
          <cell r="AA4755"/>
          <cell r="AB4755"/>
          <cell r="AC4755"/>
          <cell r="AD4755"/>
        </row>
        <row r="4756">
          <cell r="P4756">
            <v>999999999</v>
          </cell>
          <cell r="Q4756"/>
          <cell r="R4756"/>
          <cell r="S4756"/>
          <cell r="T4756"/>
          <cell r="U4756"/>
          <cell r="V4756"/>
          <cell r="W4756"/>
          <cell r="X4756"/>
          <cell r="Y4756"/>
          <cell r="Z4756"/>
          <cell r="AA4756"/>
          <cell r="AB4756"/>
          <cell r="AC4756"/>
          <cell r="AD4756"/>
        </row>
        <row r="4757">
          <cell r="P4757">
            <v>999999999</v>
          </cell>
          <cell r="Q4757"/>
          <cell r="R4757"/>
          <cell r="S4757"/>
          <cell r="T4757"/>
          <cell r="U4757"/>
          <cell r="V4757"/>
          <cell r="W4757"/>
          <cell r="X4757"/>
          <cell r="Y4757"/>
          <cell r="Z4757"/>
          <cell r="AA4757"/>
          <cell r="AB4757"/>
          <cell r="AC4757"/>
          <cell r="AD4757"/>
        </row>
        <row r="4758">
          <cell r="P4758">
            <v>999999999</v>
          </cell>
          <cell r="Q4758"/>
          <cell r="R4758"/>
          <cell r="S4758"/>
          <cell r="T4758"/>
          <cell r="U4758"/>
          <cell r="V4758"/>
          <cell r="W4758"/>
          <cell r="X4758"/>
          <cell r="Y4758"/>
          <cell r="Z4758"/>
          <cell r="AA4758"/>
          <cell r="AB4758"/>
          <cell r="AC4758"/>
          <cell r="AD4758"/>
        </row>
        <row r="4759">
          <cell r="P4759">
            <v>999999999</v>
          </cell>
          <cell r="Q4759"/>
          <cell r="R4759"/>
          <cell r="S4759"/>
          <cell r="T4759"/>
          <cell r="U4759"/>
          <cell r="V4759"/>
          <cell r="W4759"/>
          <cell r="X4759"/>
          <cell r="Y4759"/>
          <cell r="Z4759"/>
          <cell r="AA4759"/>
          <cell r="AB4759"/>
          <cell r="AC4759"/>
          <cell r="AD4759"/>
        </row>
        <row r="4760">
          <cell r="P4760">
            <v>999999999</v>
          </cell>
          <cell r="Q4760"/>
          <cell r="R4760"/>
          <cell r="S4760"/>
          <cell r="T4760"/>
          <cell r="U4760"/>
          <cell r="V4760"/>
          <cell r="W4760"/>
          <cell r="X4760"/>
          <cell r="Y4760"/>
          <cell r="Z4760"/>
          <cell r="AA4760"/>
          <cell r="AB4760"/>
          <cell r="AC4760"/>
          <cell r="AD4760"/>
        </row>
        <row r="4761">
          <cell r="P4761">
            <v>999999999</v>
          </cell>
          <cell r="Q4761"/>
          <cell r="R4761"/>
          <cell r="S4761"/>
          <cell r="T4761"/>
          <cell r="U4761"/>
          <cell r="V4761"/>
          <cell r="W4761"/>
          <cell r="X4761"/>
          <cell r="Y4761"/>
          <cell r="Z4761"/>
          <cell r="AA4761"/>
          <cell r="AB4761"/>
          <cell r="AC4761"/>
          <cell r="AD4761"/>
        </row>
        <row r="4762">
          <cell r="P4762">
            <v>999999999</v>
          </cell>
          <cell r="Q4762"/>
          <cell r="R4762"/>
          <cell r="S4762"/>
          <cell r="T4762"/>
          <cell r="U4762"/>
          <cell r="V4762"/>
          <cell r="W4762"/>
          <cell r="X4762"/>
          <cell r="Y4762"/>
          <cell r="Z4762"/>
          <cell r="AA4762"/>
          <cell r="AB4762"/>
          <cell r="AC4762"/>
          <cell r="AD4762"/>
        </row>
        <row r="4763">
          <cell r="P4763">
            <v>999999999</v>
          </cell>
          <cell r="Q4763"/>
          <cell r="R4763"/>
          <cell r="S4763"/>
          <cell r="T4763"/>
          <cell r="U4763"/>
          <cell r="V4763"/>
          <cell r="W4763"/>
          <cell r="X4763"/>
          <cell r="Y4763"/>
          <cell r="Z4763"/>
          <cell r="AA4763"/>
          <cell r="AB4763"/>
          <cell r="AC4763"/>
          <cell r="AD4763"/>
        </row>
        <row r="4764">
          <cell r="P4764">
            <v>999999999</v>
          </cell>
          <cell r="Q4764"/>
          <cell r="R4764"/>
          <cell r="S4764"/>
          <cell r="T4764"/>
          <cell r="U4764"/>
          <cell r="V4764"/>
          <cell r="W4764"/>
          <cell r="X4764"/>
          <cell r="Y4764"/>
          <cell r="Z4764"/>
          <cell r="AA4764"/>
          <cell r="AB4764"/>
          <cell r="AC4764"/>
          <cell r="AD4764"/>
        </row>
        <row r="4765">
          <cell r="P4765">
            <v>999999999</v>
          </cell>
          <cell r="Q4765"/>
          <cell r="R4765"/>
          <cell r="S4765"/>
          <cell r="T4765"/>
          <cell r="U4765"/>
          <cell r="V4765"/>
          <cell r="W4765"/>
          <cell r="X4765"/>
          <cell r="Y4765"/>
          <cell r="Z4765"/>
          <cell r="AA4765"/>
          <cell r="AB4765"/>
          <cell r="AC4765"/>
          <cell r="AD4765"/>
        </row>
        <row r="4766">
          <cell r="P4766">
            <v>999999999</v>
          </cell>
          <cell r="Q4766"/>
          <cell r="R4766"/>
          <cell r="S4766"/>
          <cell r="T4766"/>
          <cell r="U4766"/>
          <cell r="V4766"/>
          <cell r="W4766"/>
          <cell r="X4766"/>
          <cell r="Y4766"/>
          <cell r="Z4766"/>
          <cell r="AA4766"/>
          <cell r="AB4766"/>
          <cell r="AC4766"/>
          <cell r="AD4766"/>
        </row>
        <row r="4767">
          <cell r="P4767">
            <v>999999999</v>
          </cell>
          <cell r="Q4767"/>
          <cell r="R4767"/>
          <cell r="S4767"/>
          <cell r="T4767"/>
          <cell r="U4767"/>
          <cell r="V4767"/>
          <cell r="W4767"/>
          <cell r="X4767"/>
          <cell r="Y4767"/>
          <cell r="Z4767"/>
          <cell r="AA4767"/>
          <cell r="AB4767"/>
          <cell r="AC4767"/>
          <cell r="AD4767"/>
        </row>
        <row r="4768">
          <cell r="P4768">
            <v>999999999</v>
          </cell>
          <cell r="Q4768"/>
          <cell r="R4768"/>
          <cell r="S4768"/>
          <cell r="T4768"/>
          <cell r="U4768"/>
          <cell r="V4768"/>
          <cell r="W4768"/>
          <cell r="X4768"/>
          <cell r="Y4768"/>
          <cell r="Z4768"/>
          <cell r="AA4768"/>
          <cell r="AB4768"/>
          <cell r="AC4768"/>
          <cell r="AD4768"/>
        </row>
        <row r="4769">
          <cell r="P4769">
            <v>999999999</v>
          </cell>
          <cell r="Q4769"/>
          <cell r="R4769"/>
          <cell r="S4769"/>
          <cell r="T4769"/>
          <cell r="U4769"/>
          <cell r="V4769"/>
          <cell r="W4769"/>
          <cell r="X4769"/>
          <cell r="Y4769"/>
          <cell r="Z4769"/>
          <cell r="AA4769"/>
          <cell r="AB4769"/>
          <cell r="AC4769"/>
          <cell r="AD4769"/>
        </row>
        <row r="4770">
          <cell r="P4770">
            <v>999999999</v>
          </cell>
          <cell r="Q4770"/>
          <cell r="R4770"/>
          <cell r="S4770"/>
          <cell r="T4770"/>
          <cell r="U4770"/>
          <cell r="V4770"/>
          <cell r="W4770"/>
          <cell r="X4770"/>
          <cell r="Y4770"/>
          <cell r="Z4770"/>
          <cell r="AA4770"/>
          <cell r="AB4770"/>
          <cell r="AC4770"/>
          <cell r="AD4770"/>
        </row>
        <row r="4771">
          <cell r="P4771">
            <v>999999999</v>
          </cell>
          <cell r="Q4771"/>
          <cell r="R4771"/>
          <cell r="S4771"/>
          <cell r="T4771"/>
          <cell r="U4771"/>
          <cell r="V4771"/>
          <cell r="W4771"/>
          <cell r="X4771"/>
          <cell r="Y4771"/>
          <cell r="Z4771"/>
          <cell r="AA4771"/>
          <cell r="AB4771"/>
          <cell r="AC4771"/>
          <cell r="AD4771"/>
        </row>
        <row r="4772">
          <cell r="P4772">
            <v>999999999</v>
          </cell>
          <cell r="Q4772"/>
          <cell r="R4772"/>
          <cell r="S4772"/>
          <cell r="T4772"/>
          <cell r="U4772"/>
          <cell r="V4772"/>
          <cell r="W4772"/>
          <cell r="X4772"/>
          <cell r="Y4772"/>
          <cell r="Z4772"/>
          <cell r="AA4772"/>
          <cell r="AB4772"/>
          <cell r="AC4772"/>
          <cell r="AD4772"/>
        </row>
        <row r="4773">
          <cell r="P4773">
            <v>999999999</v>
          </cell>
          <cell r="Q4773"/>
          <cell r="R4773"/>
          <cell r="S4773"/>
          <cell r="T4773"/>
          <cell r="U4773"/>
          <cell r="V4773"/>
          <cell r="W4773"/>
          <cell r="X4773"/>
          <cell r="Y4773"/>
          <cell r="Z4773"/>
          <cell r="AA4773"/>
          <cell r="AB4773"/>
          <cell r="AC4773"/>
          <cell r="AD4773"/>
        </row>
        <row r="4774">
          <cell r="P4774">
            <v>999999999</v>
          </cell>
          <cell r="Q4774"/>
          <cell r="R4774"/>
          <cell r="S4774"/>
          <cell r="T4774"/>
          <cell r="U4774"/>
          <cell r="V4774"/>
          <cell r="W4774"/>
          <cell r="X4774"/>
          <cell r="Y4774"/>
          <cell r="Z4774"/>
          <cell r="AA4774"/>
          <cell r="AB4774"/>
          <cell r="AC4774"/>
          <cell r="AD4774"/>
        </row>
        <row r="4775">
          <cell r="P4775">
            <v>999999999</v>
          </cell>
          <cell r="Q4775"/>
          <cell r="R4775"/>
          <cell r="S4775"/>
          <cell r="T4775"/>
          <cell r="U4775"/>
          <cell r="V4775"/>
          <cell r="W4775"/>
          <cell r="X4775"/>
          <cell r="Y4775"/>
          <cell r="Z4775"/>
          <cell r="AA4775"/>
          <cell r="AB4775"/>
          <cell r="AC4775"/>
          <cell r="AD4775"/>
        </row>
        <row r="4776">
          <cell r="P4776">
            <v>999999999</v>
          </cell>
          <cell r="Q4776"/>
          <cell r="R4776"/>
          <cell r="S4776"/>
          <cell r="T4776"/>
          <cell r="U4776"/>
          <cell r="V4776"/>
          <cell r="W4776"/>
          <cell r="X4776"/>
          <cell r="Y4776"/>
          <cell r="Z4776"/>
          <cell r="AA4776"/>
          <cell r="AB4776"/>
          <cell r="AC4776"/>
          <cell r="AD4776"/>
        </row>
        <row r="4777">
          <cell r="P4777">
            <v>999999999</v>
          </cell>
          <cell r="Q4777"/>
          <cell r="R4777"/>
          <cell r="S4777"/>
          <cell r="T4777"/>
          <cell r="U4777"/>
          <cell r="V4777"/>
          <cell r="W4777"/>
          <cell r="X4777"/>
          <cell r="Y4777"/>
          <cell r="Z4777"/>
          <cell r="AA4777"/>
          <cell r="AB4777"/>
          <cell r="AC4777"/>
          <cell r="AD4777"/>
        </row>
        <row r="4778">
          <cell r="P4778">
            <v>999999999</v>
          </cell>
          <cell r="Q4778"/>
          <cell r="R4778"/>
          <cell r="S4778"/>
          <cell r="T4778"/>
          <cell r="U4778"/>
          <cell r="V4778"/>
          <cell r="W4778"/>
          <cell r="X4778"/>
          <cell r="Y4778"/>
          <cell r="Z4778"/>
          <cell r="AA4778"/>
          <cell r="AB4778"/>
          <cell r="AC4778"/>
          <cell r="AD4778"/>
        </row>
        <row r="4779">
          <cell r="P4779">
            <v>999999999</v>
          </cell>
          <cell r="Q4779"/>
          <cell r="R4779"/>
          <cell r="S4779"/>
          <cell r="T4779"/>
          <cell r="U4779"/>
          <cell r="V4779"/>
          <cell r="W4779"/>
          <cell r="X4779"/>
          <cell r="Y4779"/>
          <cell r="Z4779"/>
          <cell r="AA4779"/>
          <cell r="AB4779"/>
          <cell r="AC4779"/>
          <cell r="AD4779"/>
        </row>
        <row r="4780">
          <cell r="P4780">
            <v>999999999</v>
          </cell>
          <cell r="Q4780"/>
          <cell r="R4780"/>
          <cell r="S4780"/>
          <cell r="T4780"/>
          <cell r="U4780"/>
          <cell r="V4780"/>
          <cell r="W4780"/>
          <cell r="X4780"/>
          <cell r="Y4780"/>
          <cell r="Z4780"/>
          <cell r="AA4780"/>
          <cell r="AB4780"/>
          <cell r="AC4780"/>
          <cell r="AD4780"/>
        </row>
        <row r="4781">
          <cell r="P4781">
            <v>999999999</v>
          </cell>
          <cell r="Q4781"/>
          <cell r="R4781"/>
          <cell r="S4781"/>
          <cell r="T4781"/>
          <cell r="U4781"/>
          <cell r="V4781"/>
          <cell r="W4781"/>
          <cell r="X4781"/>
          <cell r="Y4781"/>
          <cell r="Z4781"/>
          <cell r="AA4781"/>
          <cell r="AB4781"/>
          <cell r="AC4781"/>
          <cell r="AD4781"/>
        </row>
        <row r="4782">
          <cell r="P4782">
            <v>999999999</v>
          </cell>
          <cell r="Q4782"/>
          <cell r="R4782"/>
          <cell r="S4782"/>
          <cell r="T4782"/>
          <cell r="U4782"/>
          <cell r="V4782"/>
          <cell r="W4782"/>
          <cell r="X4782"/>
          <cell r="Y4782"/>
          <cell r="Z4782"/>
          <cell r="AA4782"/>
          <cell r="AB4782"/>
          <cell r="AC4782"/>
          <cell r="AD4782"/>
        </row>
        <row r="4783">
          <cell r="P4783">
            <v>999999999</v>
          </cell>
          <cell r="Q4783"/>
          <cell r="R4783"/>
          <cell r="S4783"/>
          <cell r="T4783"/>
          <cell r="U4783"/>
          <cell r="V4783"/>
          <cell r="W4783"/>
          <cell r="X4783"/>
          <cell r="Y4783"/>
          <cell r="Z4783"/>
          <cell r="AA4783"/>
          <cell r="AB4783"/>
          <cell r="AC4783"/>
          <cell r="AD4783"/>
        </row>
        <row r="4784">
          <cell r="P4784">
            <v>999999999</v>
          </cell>
          <cell r="Q4784"/>
          <cell r="R4784"/>
          <cell r="S4784"/>
          <cell r="T4784"/>
          <cell r="U4784"/>
          <cell r="V4784"/>
          <cell r="W4784"/>
          <cell r="X4784"/>
          <cell r="Y4784"/>
          <cell r="Z4784"/>
          <cell r="AA4784"/>
          <cell r="AB4784"/>
          <cell r="AC4784"/>
          <cell r="AD4784"/>
        </row>
        <row r="4785">
          <cell r="P4785">
            <v>999999999</v>
          </cell>
          <cell r="Q4785"/>
          <cell r="R4785"/>
          <cell r="S4785"/>
          <cell r="T4785"/>
          <cell r="U4785"/>
          <cell r="V4785"/>
          <cell r="W4785"/>
          <cell r="X4785"/>
          <cell r="Y4785"/>
          <cell r="Z4785"/>
          <cell r="AA4785"/>
          <cell r="AB4785"/>
          <cell r="AC4785"/>
          <cell r="AD4785"/>
        </row>
        <row r="4786">
          <cell r="P4786">
            <v>999999999</v>
          </cell>
          <cell r="Q4786"/>
          <cell r="R4786"/>
          <cell r="S4786"/>
          <cell r="T4786"/>
          <cell r="U4786"/>
          <cell r="V4786"/>
          <cell r="W4786"/>
          <cell r="X4786"/>
          <cell r="Y4786"/>
          <cell r="Z4786"/>
          <cell r="AA4786"/>
          <cell r="AB4786"/>
          <cell r="AC4786"/>
          <cell r="AD4786"/>
        </row>
        <row r="4787">
          <cell r="P4787">
            <v>999999999</v>
          </cell>
          <cell r="Q4787"/>
          <cell r="R4787"/>
          <cell r="S4787"/>
          <cell r="T4787"/>
          <cell r="U4787"/>
          <cell r="V4787"/>
          <cell r="W4787"/>
          <cell r="X4787"/>
          <cell r="Y4787"/>
          <cell r="Z4787"/>
          <cell r="AA4787"/>
          <cell r="AB4787"/>
          <cell r="AC4787"/>
          <cell r="AD4787"/>
        </row>
        <row r="4788">
          <cell r="P4788">
            <v>999999999</v>
          </cell>
          <cell r="Q4788"/>
          <cell r="R4788"/>
          <cell r="S4788"/>
          <cell r="T4788"/>
          <cell r="U4788"/>
          <cell r="V4788"/>
          <cell r="W4788"/>
          <cell r="X4788"/>
          <cell r="Y4788"/>
          <cell r="Z4788"/>
          <cell r="AA4788"/>
          <cell r="AB4788"/>
          <cell r="AC4788"/>
          <cell r="AD4788"/>
        </row>
        <row r="4789">
          <cell r="P4789">
            <v>999999999</v>
          </cell>
          <cell r="Q4789"/>
          <cell r="R4789"/>
          <cell r="S4789"/>
          <cell r="T4789"/>
          <cell r="U4789"/>
          <cell r="V4789"/>
          <cell r="W4789"/>
          <cell r="X4789"/>
          <cell r="Y4789"/>
          <cell r="Z4789"/>
          <cell r="AA4789"/>
          <cell r="AB4789"/>
          <cell r="AC4789"/>
          <cell r="AD4789"/>
        </row>
        <row r="4790">
          <cell r="P4790">
            <v>999999999</v>
          </cell>
          <cell r="Q4790"/>
          <cell r="R4790"/>
          <cell r="S4790"/>
          <cell r="T4790"/>
          <cell r="U4790"/>
          <cell r="V4790"/>
          <cell r="W4790"/>
          <cell r="X4790"/>
          <cell r="Y4790"/>
          <cell r="Z4790"/>
          <cell r="AA4790"/>
          <cell r="AB4790"/>
          <cell r="AC4790"/>
          <cell r="AD4790"/>
        </row>
        <row r="4791">
          <cell r="P4791">
            <v>999999999</v>
          </cell>
          <cell r="Q4791"/>
          <cell r="R4791"/>
          <cell r="S4791"/>
          <cell r="T4791"/>
          <cell r="U4791"/>
          <cell r="V4791"/>
          <cell r="W4791"/>
          <cell r="X4791"/>
          <cell r="Y4791"/>
          <cell r="Z4791"/>
          <cell r="AA4791"/>
          <cell r="AB4791"/>
          <cell r="AC4791"/>
          <cell r="AD4791"/>
        </row>
        <row r="4792">
          <cell r="P4792">
            <v>999999999</v>
          </cell>
          <cell r="Q4792"/>
          <cell r="R4792"/>
          <cell r="S4792"/>
          <cell r="T4792"/>
          <cell r="U4792"/>
          <cell r="V4792"/>
          <cell r="W4792"/>
          <cell r="X4792"/>
          <cell r="Y4792"/>
          <cell r="Z4792"/>
          <cell r="AA4792"/>
          <cell r="AB4792"/>
          <cell r="AC4792"/>
          <cell r="AD4792"/>
        </row>
        <row r="4793">
          <cell r="P4793">
            <v>999999999</v>
          </cell>
          <cell r="Q4793"/>
          <cell r="R4793"/>
          <cell r="S4793"/>
          <cell r="T4793"/>
          <cell r="U4793"/>
          <cell r="V4793"/>
          <cell r="W4793"/>
          <cell r="X4793"/>
          <cell r="Y4793"/>
          <cell r="Z4793"/>
          <cell r="AA4793"/>
          <cell r="AB4793"/>
          <cell r="AC4793"/>
          <cell r="AD4793"/>
        </row>
        <row r="4794">
          <cell r="P4794">
            <v>999999999</v>
          </cell>
          <cell r="Q4794"/>
          <cell r="R4794"/>
          <cell r="S4794"/>
          <cell r="T4794"/>
          <cell r="U4794"/>
          <cell r="V4794"/>
          <cell r="W4794"/>
          <cell r="X4794"/>
          <cell r="Y4794"/>
          <cell r="Z4794"/>
          <cell r="AA4794"/>
          <cell r="AB4794"/>
          <cell r="AC4794"/>
          <cell r="AD4794"/>
        </row>
        <row r="4795">
          <cell r="P4795">
            <v>999999999</v>
          </cell>
          <cell r="Q4795"/>
          <cell r="R4795"/>
          <cell r="S4795"/>
          <cell r="T4795"/>
          <cell r="U4795"/>
          <cell r="V4795"/>
          <cell r="W4795"/>
          <cell r="X4795"/>
          <cell r="Y4795"/>
          <cell r="Z4795"/>
          <cell r="AA4795"/>
          <cell r="AB4795"/>
          <cell r="AC4795"/>
          <cell r="AD4795"/>
        </row>
        <row r="4796">
          <cell r="P4796">
            <v>999999999</v>
          </cell>
          <cell r="Q4796"/>
          <cell r="R4796"/>
          <cell r="S4796"/>
          <cell r="T4796"/>
          <cell r="U4796"/>
          <cell r="V4796"/>
          <cell r="W4796"/>
          <cell r="X4796"/>
          <cell r="Y4796"/>
          <cell r="Z4796"/>
          <cell r="AA4796"/>
          <cell r="AB4796"/>
          <cell r="AC4796"/>
          <cell r="AD4796"/>
        </row>
        <row r="4797">
          <cell r="P4797">
            <v>999999999</v>
          </cell>
          <cell r="Q4797"/>
          <cell r="R4797"/>
          <cell r="S4797"/>
          <cell r="T4797"/>
          <cell r="U4797"/>
          <cell r="V4797"/>
          <cell r="W4797"/>
          <cell r="X4797"/>
          <cell r="Y4797"/>
          <cell r="Z4797"/>
          <cell r="AA4797"/>
          <cell r="AB4797"/>
          <cell r="AC4797"/>
          <cell r="AD4797"/>
        </row>
        <row r="4798">
          <cell r="P4798">
            <v>999999999</v>
          </cell>
          <cell r="Q4798"/>
          <cell r="R4798"/>
          <cell r="S4798"/>
          <cell r="T4798"/>
          <cell r="U4798"/>
          <cell r="V4798"/>
          <cell r="W4798"/>
          <cell r="X4798"/>
          <cell r="Y4798"/>
          <cell r="Z4798"/>
          <cell r="AA4798"/>
          <cell r="AB4798"/>
          <cell r="AC4798"/>
          <cell r="AD4798"/>
        </row>
        <row r="4799">
          <cell r="P4799">
            <v>999999999</v>
          </cell>
          <cell r="Q4799"/>
          <cell r="R4799"/>
          <cell r="S4799"/>
          <cell r="T4799"/>
          <cell r="U4799"/>
          <cell r="V4799"/>
          <cell r="W4799"/>
          <cell r="X4799"/>
          <cell r="Y4799"/>
          <cell r="Z4799"/>
          <cell r="AA4799"/>
          <cell r="AB4799"/>
          <cell r="AC4799"/>
          <cell r="AD4799"/>
        </row>
        <row r="4800">
          <cell r="P4800">
            <v>999999999</v>
          </cell>
          <cell r="Q4800"/>
          <cell r="R4800"/>
          <cell r="S4800"/>
          <cell r="T4800"/>
          <cell r="U4800"/>
          <cell r="V4800"/>
          <cell r="W4800"/>
          <cell r="X4800"/>
          <cell r="Y4800"/>
          <cell r="Z4800"/>
          <cell r="AA4800"/>
          <cell r="AB4800"/>
          <cell r="AC4800"/>
          <cell r="AD4800"/>
        </row>
        <row r="4801">
          <cell r="P4801">
            <v>999999999</v>
          </cell>
          <cell r="Q4801"/>
          <cell r="R4801"/>
          <cell r="S4801"/>
          <cell r="T4801"/>
          <cell r="U4801"/>
          <cell r="V4801"/>
          <cell r="W4801"/>
          <cell r="X4801"/>
          <cell r="Y4801"/>
          <cell r="Z4801"/>
          <cell r="AA4801"/>
          <cell r="AB4801"/>
          <cell r="AC4801"/>
          <cell r="AD4801"/>
        </row>
        <row r="4802">
          <cell r="P4802">
            <v>999999999</v>
          </cell>
          <cell r="Q4802"/>
          <cell r="R4802"/>
          <cell r="S4802"/>
          <cell r="T4802"/>
          <cell r="U4802"/>
          <cell r="V4802"/>
          <cell r="W4802"/>
          <cell r="X4802"/>
          <cell r="Y4802"/>
          <cell r="Z4802"/>
          <cell r="AA4802"/>
          <cell r="AB4802"/>
          <cell r="AC4802"/>
          <cell r="AD4802"/>
        </row>
        <row r="4803">
          <cell r="P4803">
            <v>999999999</v>
          </cell>
          <cell r="Q4803"/>
          <cell r="R4803"/>
          <cell r="S4803"/>
          <cell r="T4803"/>
          <cell r="U4803"/>
          <cell r="V4803"/>
          <cell r="W4803"/>
          <cell r="X4803"/>
          <cell r="Y4803"/>
          <cell r="Z4803"/>
          <cell r="AA4803"/>
          <cell r="AB4803"/>
          <cell r="AC4803"/>
          <cell r="AD4803"/>
        </row>
        <row r="4804">
          <cell r="P4804">
            <v>999999999</v>
          </cell>
          <cell r="Q4804"/>
          <cell r="R4804"/>
          <cell r="S4804"/>
          <cell r="T4804"/>
          <cell r="U4804"/>
          <cell r="V4804"/>
          <cell r="W4804"/>
          <cell r="X4804"/>
          <cell r="Y4804"/>
          <cell r="Z4804"/>
          <cell r="AA4804"/>
          <cell r="AB4804"/>
          <cell r="AC4804"/>
          <cell r="AD4804"/>
        </row>
        <row r="4805">
          <cell r="P4805">
            <v>999999999</v>
          </cell>
          <cell r="Q4805"/>
          <cell r="R4805"/>
          <cell r="S4805"/>
          <cell r="T4805"/>
          <cell r="U4805"/>
          <cell r="V4805"/>
          <cell r="W4805"/>
          <cell r="X4805"/>
          <cell r="Y4805"/>
          <cell r="Z4805"/>
          <cell r="AA4805"/>
          <cell r="AB4805"/>
          <cell r="AC4805"/>
          <cell r="AD4805"/>
        </row>
        <row r="4806">
          <cell r="P4806">
            <v>999999999</v>
          </cell>
          <cell r="Q4806"/>
          <cell r="R4806"/>
          <cell r="S4806"/>
          <cell r="T4806"/>
          <cell r="U4806"/>
          <cell r="V4806"/>
          <cell r="W4806"/>
          <cell r="X4806"/>
          <cell r="Y4806"/>
          <cell r="Z4806"/>
          <cell r="AA4806"/>
          <cell r="AB4806"/>
          <cell r="AC4806"/>
          <cell r="AD4806"/>
        </row>
        <row r="4807">
          <cell r="P4807">
            <v>999999999</v>
          </cell>
          <cell r="Q4807"/>
          <cell r="R4807"/>
          <cell r="S4807"/>
          <cell r="T4807"/>
          <cell r="U4807"/>
          <cell r="V4807"/>
          <cell r="W4807"/>
          <cell r="X4807"/>
          <cell r="Y4807"/>
          <cell r="Z4807"/>
          <cell r="AA4807"/>
          <cell r="AB4807"/>
          <cell r="AC4807"/>
          <cell r="AD4807"/>
        </row>
        <row r="4808">
          <cell r="P4808">
            <v>999999999</v>
          </cell>
          <cell r="Q4808"/>
          <cell r="R4808"/>
          <cell r="S4808"/>
          <cell r="T4808"/>
          <cell r="U4808"/>
          <cell r="V4808"/>
          <cell r="W4808"/>
          <cell r="X4808"/>
          <cell r="Y4808"/>
          <cell r="Z4808"/>
          <cell r="AA4808"/>
          <cell r="AB4808"/>
          <cell r="AC4808"/>
          <cell r="AD4808"/>
        </row>
        <row r="4809">
          <cell r="P4809">
            <v>999999999</v>
          </cell>
          <cell r="Q4809"/>
          <cell r="R4809"/>
          <cell r="S4809"/>
          <cell r="T4809"/>
          <cell r="U4809"/>
          <cell r="V4809"/>
          <cell r="W4809"/>
          <cell r="X4809"/>
          <cell r="Y4809"/>
          <cell r="Z4809"/>
          <cell r="AA4809"/>
          <cell r="AB4809"/>
          <cell r="AC4809"/>
          <cell r="AD4809"/>
        </row>
        <row r="4810">
          <cell r="P4810">
            <v>999999999</v>
          </cell>
          <cell r="Q4810"/>
          <cell r="R4810"/>
          <cell r="S4810"/>
          <cell r="T4810"/>
          <cell r="U4810"/>
          <cell r="V4810"/>
          <cell r="W4810"/>
          <cell r="X4810"/>
          <cell r="Y4810"/>
          <cell r="Z4810"/>
          <cell r="AA4810"/>
          <cell r="AB4810"/>
          <cell r="AC4810"/>
          <cell r="AD4810"/>
        </row>
        <row r="4811">
          <cell r="P4811">
            <v>999999999</v>
          </cell>
          <cell r="Q4811"/>
          <cell r="R4811"/>
          <cell r="S4811"/>
          <cell r="T4811"/>
          <cell r="U4811"/>
          <cell r="V4811"/>
          <cell r="W4811"/>
          <cell r="X4811"/>
          <cell r="Y4811"/>
          <cell r="Z4811"/>
          <cell r="AA4811"/>
          <cell r="AB4811"/>
          <cell r="AC4811"/>
          <cell r="AD4811"/>
        </row>
        <row r="4812">
          <cell r="P4812">
            <v>999999999</v>
          </cell>
          <cell r="Q4812"/>
          <cell r="R4812"/>
          <cell r="S4812"/>
          <cell r="T4812"/>
          <cell r="U4812"/>
          <cell r="V4812"/>
          <cell r="W4812"/>
          <cell r="X4812"/>
          <cell r="Y4812"/>
          <cell r="Z4812"/>
          <cell r="AA4812"/>
          <cell r="AB4812"/>
          <cell r="AC4812"/>
          <cell r="AD4812"/>
        </row>
        <row r="4813">
          <cell r="P4813">
            <v>999999999</v>
          </cell>
          <cell r="Q4813"/>
          <cell r="R4813"/>
          <cell r="S4813"/>
          <cell r="T4813"/>
          <cell r="U4813"/>
          <cell r="V4813"/>
          <cell r="W4813"/>
          <cell r="X4813"/>
          <cell r="Y4813"/>
          <cell r="Z4813"/>
          <cell r="AA4813"/>
          <cell r="AB4813"/>
          <cell r="AC4813"/>
          <cell r="AD4813"/>
        </row>
        <row r="4814">
          <cell r="P4814">
            <v>999999999</v>
          </cell>
          <cell r="Q4814"/>
          <cell r="R4814"/>
          <cell r="S4814"/>
          <cell r="T4814"/>
          <cell r="U4814"/>
          <cell r="V4814"/>
          <cell r="W4814"/>
          <cell r="X4814"/>
          <cell r="Y4814"/>
          <cell r="Z4814"/>
          <cell r="AA4814"/>
          <cell r="AB4814"/>
          <cell r="AC4814"/>
          <cell r="AD4814"/>
        </row>
        <row r="4815">
          <cell r="P4815">
            <v>999999999</v>
          </cell>
          <cell r="Q4815"/>
          <cell r="R4815"/>
          <cell r="S4815"/>
          <cell r="T4815"/>
          <cell r="U4815"/>
          <cell r="V4815"/>
          <cell r="W4815"/>
          <cell r="X4815"/>
          <cell r="Y4815"/>
          <cell r="Z4815"/>
          <cell r="AA4815"/>
          <cell r="AB4815"/>
          <cell r="AC4815"/>
          <cell r="AD4815"/>
        </row>
        <row r="4816">
          <cell r="P4816">
            <v>999999999</v>
          </cell>
          <cell r="Q4816"/>
          <cell r="R4816"/>
          <cell r="S4816"/>
          <cell r="T4816"/>
          <cell r="U4816"/>
          <cell r="V4816"/>
          <cell r="W4816"/>
          <cell r="X4816"/>
          <cell r="Y4816"/>
          <cell r="Z4816"/>
          <cell r="AA4816"/>
          <cell r="AB4816"/>
          <cell r="AC4816"/>
          <cell r="AD4816"/>
        </row>
        <row r="4817">
          <cell r="P4817">
            <v>999999999</v>
          </cell>
          <cell r="Q4817"/>
          <cell r="R4817"/>
          <cell r="S4817"/>
          <cell r="T4817"/>
          <cell r="U4817"/>
          <cell r="V4817"/>
          <cell r="W4817"/>
          <cell r="X4817"/>
          <cell r="Y4817"/>
          <cell r="Z4817"/>
          <cell r="AA4817"/>
          <cell r="AB4817"/>
          <cell r="AC4817"/>
          <cell r="AD4817"/>
        </row>
        <row r="4818">
          <cell r="P4818">
            <v>999999999</v>
          </cell>
          <cell r="Q4818"/>
          <cell r="R4818"/>
          <cell r="S4818"/>
          <cell r="T4818"/>
          <cell r="U4818"/>
          <cell r="V4818"/>
          <cell r="W4818"/>
          <cell r="X4818"/>
          <cell r="Y4818"/>
          <cell r="Z4818"/>
          <cell r="AA4818"/>
          <cell r="AB4818"/>
          <cell r="AC4818"/>
          <cell r="AD4818"/>
        </row>
        <row r="4819">
          <cell r="P4819">
            <v>999999999</v>
          </cell>
          <cell r="Q4819"/>
          <cell r="R4819"/>
          <cell r="S4819"/>
          <cell r="T4819"/>
          <cell r="U4819"/>
          <cell r="V4819"/>
          <cell r="W4819"/>
          <cell r="X4819"/>
          <cell r="Y4819"/>
          <cell r="Z4819"/>
          <cell r="AA4819"/>
          <cell r="AB4819"/>
          <cell r="AC4819"/>
          <cell r="AD4819"/>
        </row>
        <row r="4820">
          <cell r="P4820">
            <v>999999999</v>
          </cell>
          <cell r="Q4820"/>
          <cell r="R4820"/>
          <cell r="S4820"/>
          <cell r="T4820"/>
          <cell r="U4820"/>
          <cell r="V4820"/>
          <cell r="W4820"/>
          <cell r="X4820"/>
          <cell r="Y4820"/>
          <cell r="Z4820"/>
          <cell r="AA4820"/>
          <cell r="AB4820"/>
          <cell r="AC4820"/>
          <cell r="AD4820"/>
        </row>
        <row r="4821">
          <cell r="P4821">
            <v>999999999</v>
          </cell>
          <cell r="Q4821"/>
          <cell r="R4821"/>
          <cell r="S4821"/>
          <cell r="T4821"/>
          <cell r="U4821"/>
          <cell r="V4821"/>
          <cell r="W4821"/>
          <cell r="X4821"/>
          <cell r="Y4821"/>
          <cell r="Z4821"/>
          <cell r="AA4821"/>
          <cell r="AB4821"/>
          <cell r="AC4821"/>
          <cell r="AD4821"/>
        </row>
        <row r="4822">
          <cell r="P4822">
            <v>999999999</v>
          </cell>
          <cell r="Q4822"/>
          <cell r="R4822"/>
          <cell r="S4822"/>
          <cell r="T4822"/>
          <cell r="U4822"/>
          <cell r="V4822"/>
          <cell r="W4822"/>
          <cell r="X4822"/>
          <cell r="Y4822"/>
          <cell r="Z4822"/>
          <cell r="AA4822"/>
          <cell r="AB4822"/>
          <cell r="AC4822"/>
          <cell r="AD4822"/>
        </row>
        <row r="4823">
          <cell r="P4823">
            <v>999999999</v>
          </cell>
          <cell r="Q4823"/>
          <cell r="R4823"/>
          <cell r="S4823"/>
          <cell r="T4823"/>
          <cell r="U4823"/>
          <cell r="V4823"/>
          <cell r="W4823"/>
          <cell r="X4823"/>
          <cell r="Y4823"/>
          <cell r="Z4823"/>
          <cell r="AA4823"/>
          <cell r="AB4823"/>
          <cell r="AC4823"/>
          <cell r="AD4823"/>
        </row>
        <row r="4824">
          <cell r="P4824">
            <v>999999999</v>
          </cell>
          <cell r="Q4824"/>
          <cell r="R4824"/>
          <cell r="S4824"/>
          <cell r="T4824"/>
          <cell r="U4824"/>
          <cell r="V4824"/>
          <cell r="W4824"/>
          <cell r="X4824"/>
          <cell r="Y4824"/>
          <cell r="Z4824"/>
          <cell r="AA4824"/>
          <cell r="AB4824"/>
          <cell r="AC4824"/>
          <cell r="AD4824"/>
        </row>
        <row r="4825">
          <cell r="P4825">
            <v>999999999</v>
          </cell>
          <cell r="Q4825"/>
          <cell r="R4825"/>
          <cell r="S4825"/>
          <cell r="T4825"/>
          <cell r="U4825"/>
          <cell r="V4825"/>
          <cell r="W4825"/>
          <cell r="X4825"/>
          <cell r="Y4825"/>
          <cell r="Z4825"/>
          <cell r="AA4825"/>
          <cell r="AB4825"/>
          <cell r="AC4825"/>
          <cell r="AD4825"/>
        </row>
        <row r="4826">
          <cell r="P4826">
            <v>999999999</v>
          </cell>
          <cell r="Q4826"/>
          <cell r="R4826"/>
          <cell r="S4826"/>
          <cell r="T4826"/>
          <cell r="U4826"/>
          <cell r="V4826"/>
          <cell r="W4826"/>
          <cell r="X4826"/>
          <cell r="Y4826"/>
          <cell r="Z4826"/>
          <cell r="AA4826"/>
          <cell r="AB4826"/>
          <cell r="AC4826"/>
          <cell r="AD4826"/>
        </row>
        <row r="4827">
          <cell r="P4827">
            <v>999999999</v>
          </cell>
          <cell r="Q4827"/>
          <cell r="R4827"/>
          <cell r="S4827"/>
          <cell r="T4827"/>
          <cell r="U4827"/>
          <cell r="V4827"/>
          <cell r="W4827"/>
          <cell r="X4827"/>
          <cell r="Y4827"/>
          <cell r="Z4827"/>
          <cell r="AA4827"/>
          <cell r="AB4827"/>
          <cell r="AC4827"/>
          <cell r="AD4827"/>
        </row>
        <row r="4828">
          <cell r="P4828">
            <v>999999999</v>
          </cell>
          <cell r="Q4828"/>
          <cell r="R4828"/>
          <cell r="S4828"/>
          <cell r="T4828"/>
          <cell r="U4828"/>
          <cell r="V4828"/>
          <cell r="W4828"/>
          <cell r="X4828"/>
          <cell r="Y4828"/>
          <cell r="Z4828"/>
          <cell r="AA4828"/>
          <cell r="AB4828"/>
          <cell r="AC4828"/>
          <cell r="AD4828"/>
        </row>
        <row r="4829">
          <cell r="P4829">
            <v>999999999</v>
          </cell>
          <cell r="Q4829"/>
          <cell r="R4829"/>
          <cell r="S4829"/>
          <cell r="T4829"/>
          <cell r="U4829"/>
          <cell r="V4829"/>
          <cell r="W4829"/>
          <cell r="X4829"/>
          <cell r="Y4829"/>
          <cell r="Z4829"/>
          <cell r="AA4829"/>
          <cell r="AB4829"/>
          <cell r="AC4829"/>
          <cell r="AD4829"/>
        </row>
        <row r="4830">
          <cell r="P4830">
            <v>999999999</v>
          </cell>
          <cell r="Q4830"/>
          <cell r="R4830"/>
          <cell r="S4830"/>
          <cell r="T4830"/>
          <cell r="U4830"/>
          <cell r="V4830"/>
          <cell r="W4830"/>
          <cell r="X4830"/>
          <cell r="Y4830"/>
          <cell r="Z4830"/>
          <cell r="AA4830"/>
          <cell r="AB4830"/>
          <cell r="AC4830"/>
          <cell r="AD4830"/>
        </row>
        <row r="4831">
          <cell r="P4831">
            <v>999999999</v>
          </cell>
          <cell r="Q4831"/>
          <cell r="R4831"/>
          <cell r="S4831"/>
          <cell r="T4831"/>
          <cell r="U4831"/>
          <cell r="V4831"/>
          <cell r="W4831"/>
          <cell r="X4831"/>
          <cell r="Y4831"/>
          <cell r="Z4831"/>
          <cell r="AA4831"/>
          <cell r="AB4831"/>
          <cell r="AC4831"/>
          <cell r="AD4831"/>
        </row>
        <row r="4832">
          <cell r="P4832">
            <v>999999999</v>
          </cell>
          <cell r="Q4832"/>
          <cell r="R4832"/>
          <cell r="S4832"/>
          <cell r="T4832"/>
          <cell r="U4832"/>
          <cell r="V4832"/>
          <cell r="W4832"/>
          <cell r="X4832"/>
          <cell r="Y4832"/>
          <cell r="Z4832"/>
          <cell r="AA4832"/>
          <cell r="AB4832"/>
          <cell r="AC4832"/>
          <cell r="AD4832"/>
        </row>
        <row r="4833">
          <cell r="P4833">
            <v>999999999</v>
          </cell>
          <cell r="Q4833"/>
          <cell r="R4833"/>
          <cell r="S4833"/>
          <cell r="T4833"/>
          <cell r="U4833"/>
          <cell r="V4833"/>
          <cell r="W4833"/>
          <cell r="X4833"/>
          <cell r="Y4833"/>
          <cell r="Z4833"/>
          <cell r="AA4833"/>
          <cell r="AB4833"/>
          <cell r="AC4833"/>
          <cell r="AD4833"/>
        </row>
        <row r="4834">
          <cell r="P4834">
            <v>999999999</v>
          </cell>
          <cell r="Q4834"/>
          <cell r="R4834"/>
          <cell r="S4834"/>
          <cell r="T4834"/>
          <cell r="U4834"/>
          <cell r="V4834"/>
          <cell r="W4834"/>
          <cell r="X4834"/>
          <cell r="Y4834"/>
          <cell r="Z4834"/>
          <cell r="AA4834"/>
          <cell r="AB4834"/>
          <cell r="AC4834"/>
          <cell r="AD4834"/>
        </row>
        <row r="4835">
          <cell r="P4835">
            <v>999999999</v>
          </cell>
          <cell r="Q4835"/>
          <cell r="R4835"/>
          <cell r="S4835"/>
          <cell r="T4835"/>
          <cell r="U4835"/>
          <cell r="V4835"/>
          <cell r="W4835"/>
          <cell r="X4835"/>
          <cell r="Y4835"/>
          <cell r="Z4835"/>
          <cell r="AA4835"/>
          <cell r="AB4835"/>
          <cell r="AC4835"/>
          <cell r="AD4835"/>
        </row>
        <row r="4836">
          <cell r="P4836">
            <v>999999999</v>
          </cell>
          <cell r="Q4836"/>
          <cell r="R4836"/>
          <cell r="S4836"/>
          <cell r="T4836"/>
          <cell r="U4836"/>
          <cell r="V4836"/>
          <cell r="W4836"/>
          <cell r="X4836"/>
          <cell r="Y4836"/>
          <cell r="Z4836"/>
          <cell r="AA4836"/>
          <cell r="AB4836"/>
          <cell r="AC4836"/>
          <cell r="AD4836"/>
        </row>
        <row r="4837">
          <cell r="P4837">
            <v>999999999</v>
          </cell>
          <cell r="Q4837"/>
          <cell r="R4837"/>
          <cell r="S4837"/>
          <cell r="T4837"/>
          <cell r="U4837"/>
          <cell r="V4837"/>
          <cell r="W4837"/>
          <cell r="X4837"/>
          <cell r="Y4837"/>
          <cell r="Z4837"/>
          <cell r="AA4837"/>
          <cell r="AB4837"/>
          <cell r="AC4837"/>
          <cell r="AD4837"/>
        </row>
        <row r="4838">
          <cell r="P4838">
            <v>999999999</v>
          </cell>
          <cell r="Q4838"/>
          <cell r="R4838"/>
          <cell r="S4838"/>
          <cell r="T4838"/>
          <cell r="U4838"/>
          <cell r="V4838"/>
          <cell r="W4838"/>
          <cell r="X4838"/>
          <cell r="Y4838"/>
          <cell r="Z4838"/>
          <cell r="AA4838"/>
          <cell r="AB4838"/>
          <cell r="AC4838"/>
          <cell r="AD4838"/>
        </row>
        <row r="4839">
          <cell r="P4839">
            <v>999999999</v>
          </cell>
          <cell r="Q4839"/>
          <cell r="R4839"/>
          <cell r="S4839"/>
          <cell r="T4839"/>
          <cell r="U4839"/>
          <cell r="V4839"/>
          <cell r="W4839"/>
          <cell r="X4839"/>
          <cell r="Y4839"/>
          <cell r="Z4839"/>
          <cell r="AA4839"/>
          <cell r="AB4839"/>
          <cell r="AC4839"/>
          <cell r="AD4839"/>
        </row>
        <row r="4840">
          <cell r="P4840">
            <v>999999999</v>
          </cell>
          <cell r="Q4840"/>
          <cell r="R4840"/>
          <cell r="S4840"/>
          <cell r="T4840"/>
          <cell r="U4840"/>
          <cell r="V4840"/>
          <cell r="W4840"/>
          <cell r="X4840"/>
          <cell r="Y4840"/>
          <cell r="Z4840"/>
          <cell r="AA4840"/>
          <cell r="AB4840"/>
          <cell r="AC4840"/>
          <cell r="AD4840"/>
        </row>
        <row r="4841">
          <cell r="P4841">
            <v>999999999</v>
          </cell>
          <cell r="Q4841"/>
          <cell r="R4841"/>
          <cell r="S4841"/>
          <cell r="T4841"/>
          <cell r="U4841"/>
          <cell r="V4841"/>
          <cell r="W4841"/>
          <cell r="X4841"/>
          <cell r="Y4841"/>
          <cell r="Z4841"/>
          <cell r="AA4841"/>
          <cell r="AB4841"/>
          <cell r="AC4841"/>
          <cell r="AD4841"/>
        </row>
        <row r="4842">
          <cell r="P4842">
            <v>999999999</v>
          </cell>
          <cell r="Q4842"/>
          <cell r="R4842"/>
          <cell r="S4842"/>
          <cell r="T4842"/>
          <cell r="U4842"/>
          <cell r="V4842"/>
          <cell r="W4842"/>
          <cell r="X4842"/>
          <cell r="Y4842"/>
          <cell r="Z4842"/>
          <cell r="AA4842"/>
          <cell r="AB4842"/>
          <cell r="AC4842"/>
          <cell r="AD4842"/>
        </row>
        <row r="4843">
          <cell r="P4843">
            <v>999999999</v>
          </cell>
          <cell r="Q4843"/>
          <cell r="R4843"/>
          <cell r="S4843"/>
          <cell r="T4843"/>
          <cell r="U4843"/>
          <cell r="V4843"/>
          <cell r="W4843"/>
          <cell r="X4843"/>
          <cell r="Y4843"/>
          <cell r="Z4843"/>
          <cell r="AA4843"/>
          <cell r="AB4843"/>
          <cell r="AC4843"/>
          <cell r="AD4843"/>
        </row>
        <row r="4844">
          <cell r="P4844">
            <v>999999999</v>
          </cell>
          <cell r="Q4844"/>
          <cell r="R4844"/>
          <cell r="S4844"/>
          <cell r="T4844"/>
          <cell r="U4844"/>
          <cell r="V4844"/>
          <cell r="W4844"/>
          <cell r="X4844"/>
          <cell r="Y4844"/>
          <cell r="Z4844"/>
          <cell r="AA4844"/>
          <cell r="AB4844"/>
          <cell r="AC4844"/>
          <cell r="AD4844"/>
        </row>
        <row r="4845">
          <cell r="P4845">
            <v>999999999</v>
          </cell>
          <cell r="Q4845"/>
          <cell r="R4845"/>
          <cell r="S4845"/>
          <cell r="T4845"/>
          <cell r="U4845"/>
          <cell r="V4845"/>
          <cell r="W4845"/>
          <cell r="X4845"/>
          <cell r="Y4845"/>
          <cell r="Z4845"/>
          <cell r="AA4845"/>
          <cell r="AB4845"/>
          <cell r="AC4845"/>
          <cell r="AD4845"/>
        </row>
        <row r="4846">
          <cell r="P4846">
            <v>999999999</v>
          </cell>
          <cell r="Q4846"/>
          <cell r="R4846"/>
          <cell r="S4846"/>
          <cell r="T4846"/>
          <cell r="U4846"/>
          <cell r="V4846"/>
          <cell r="W4846"/>
          <cell r="X4846"/>
          <cell r="Y4846"/>
          <cell r="Z4846"/>
          <cell r="AA4846"/>
          <cell r="AB4846"/>
          <cell r="AC4846"/>
          <cell r="AD4846"/>
        </row>
        <row r="4847">
          <cell r="P4847">
            <v>999999999</v>
          </cell>
          <cell r="Q4847"/>
          <cell r="R4847"/>
          <cell r="S4847"/>
          <cell r="T4847"/>
          <cell r="U4847"/>
          <cell r="V4847"/>
          <cell r="W4847"/>
          <cell r="X4847"/>
          <cell r="Y4847"/>
          <cell r="Z4847"/>
          <cell r="AA4847"/>
          <cell r="AB4847"/>
          <cell r="AC4847"/>
          <cell r="AD4847"/>
        </row>
        <row r="4848">
          <cell r="P4848">
            <v>999999999</v>
          </cell>
          <cell r="Q4848"/>
          <cell r="R4848"/>
          <cell r="S4848"/>
          <cell r="T4848"/>
          <cell r="U4848"/>
          <cell r="V4848"/>
          <cell r="W4848"/>
          <cell r="X4848"/>
          <cell r="Y4848"/>
          <cell r="Z4848"/>
          <cell r="AA4848"/>
          <cell r="AB4848"/>
          <cell r="AC4848"/>
          <cell r="AD4848"/>
        </row>
        <row r="4849">
          <cell r="P4849">
            <v>999999999</v>
          </cell>
          <cell r="Q4849"/>
          <cell r="R4849"/>
          <cell r="S4849"/>
          <cell r="T4849"/>
          <cell r="U4849"/>
          <cell r="V4849"/>
          <cell r="W4849"/>
          <cell r="X4849"/>
          <cell r="Y4849"/>
          <cell r="Z4849"/>
          <cell r="AA4849"/>
          <cell r="AB4849"/>
          <cell r="AC4849"/>
          <cell r="AD4849"/>
        </row>
        <row r="4850">
          <cell r="P4850">
            <v>999999999</v>
          </cell>
          <cell r="Q4850"/>
          <cell r="R4850"/>
          <cell r="S4850"/>
          <cell r="T4850"/>
          <cell r="U4850"/>
          <cell r="V4850"/>
          <cell r="W4850"/>
          <cell r="X4850"/>
          <cell r="Y4850"/>
          <cell r="Z4850"/>
          <cell r="AA4850"/>
          <cell r="AB4850"/>
          <cell r="AC4850"/>
          <cell r="AD4850"/>
        </row>
        <row r="4851">
          <cell r="P4851">
            <v>999999999</v>
          </cell>
          <cell r="Q4851"/>
          <cell r="R4851"/>
          <cell r="S4851"/>
          <cell r="T4851"/>
          <cell r="U4851"/>
          <cell r="V4851"/>
          <cell r="W4851"/>
          <cell r="X4851"/>
          <cell r="Y4851"/>
          <cell r="Z4851"/>
          <cell r="AA4851"/>
          <cell r="AB4851"/>
          <cell r="AC4851"/>
          <cell r="AD4851"/>
        </row>
        <row r="4852">
          <cell r="P4852">
            <v>999999999</v>
          </cell>
          <cell r="Q4852"/>
          <cell r="R4852"/>
          <cell r="S4852"/>
          <cell r="T4852"/>
          <cell r="U4852"/>
          <cell r="V4852"/>
          <cell r="W4852"/>
          <cell r="X4852"/>
          <cell r="Y4852"/>
          <cell r="Z4852"/>
          <cell r="AA4852"/>
          <cell r="AB4852"/>
          <cell r="AC4852"/>
          <cell r="AD4852"/>
        </row>
        <row r="4853">
          <cell r="P4853">
            <v>999999999</v>
          </cell>
          <cell r="Q4853"/>
          <cell r="R4853"/>
          <cell r="S4853"/>
          <cell r="T4853"/>
          <cell r="U4853"/>
          <cell r="V4853"/>
          <cell r="W4853"/>
          <cell r="X4853"/>
          <cell r="Y4853"/>
          <cell r="Z4853"/>
          <cell r="AA4853"/>
          <cell r="AB4853"/>
          <cell r="AC4853"/>
          <cell r="AD4853"/>
        </row>
        <row r="4854">
          <cell r="P4854">
            <v>999999999</v>
          </cell>
          <cell r="Q4854"/>
          <cell r="R4854"/>
          <cell r="S4854"/>
          <cell r="T4854"/>
          <cell r="U4854"/>
          <cell r="V4854"/>
          <cell r="W4854"/>
          <cell r="X4854"/>
          <cell r="Y4854"/>
          <cell r="Z4854"/>
          <cell r="AA4854"/>
          <cell r="AB4854"/>
          <cell r="AC4854"/>
          <cell r="AD4854"/>
        </row>
        <row r="4855">
          <cell r="P4855">
            <v>999999999</v>
          </cell>
          <cell r="Q4855"/>
          <cell r="R4855"/>
          <cell r="S4855"/>
          <cell r="T4855"/>
          <cell r="U4855"/>
          <cell r="V4855"/>
          <cell r="W4855"/>
          <cell r="X4855"/>
          <cell r="Y4855"/>
          <cell r="Z4855"/>
          <cell r="AA4855"/>
          <cell r="AB4855"/>
          <cell r="AC4855"/>
          <cell r="AD4855"/>
        </row>
        <row r="4856">
          <cell r="P4856">
            <v>999999999</v>
          </cell>
          <cell r="Q4856"/>
          <cell r="R4856"/>
          <cell r="S4856"/>
          <cell r="T4856"/>
          <cell r="U4856"/>
          <cell r="V4856"/>
          <cell r="W4856"/>
          <cell r="X4856"/>
          <cell r="Y4856"/>
          <cell r="Z4856"/>
          <cell r="AA4856"/>
          <cell r="AB4856"/>
          <cell r="AC4856"/>
          <cell r="AD4856"/>
        </row>
        <row r="4857">
          <cell r="P4857">
            <v>999999999</v>
          </cell>
          <cell r="Q4857"/>
          <cell r="R4857"/>
          <cell r="S4857"/>
          <cell r="T4857"/>
          <cell r="U4857"/>
          <cell r="V4857"/>
          <cell r="W4857"/>
          <cell r="X4857"/>
          <cell r="Y4857"/>
          <cell r="Z4857"/>
          <cell r="AA4857"/>
          <cell r="AB4857"/>
          <cell r="AC4857"/>
          <cell r="AD4857"/>
        </row>
        <row r="4858">
          <cell r="P4858">
            <v>999999999</v>
          </cell>
          <cell r="Q4858"/>
          <cell r="R4858"/>
          <cell r="S4858"/>
          <cell r="T4858"/>
          <cell r="U4858"/>
          <cell r="V4858"/>
          <cell r="W4858"/>
          <cell r="X4858"/>
          <cell r="Y4858"/>
          <cell r="Z4858"/>
          <cell r="AA4858"/>
          <cell r="AB4858"/>
          <cell r="AC4858"/>
          <cell r="AD4858"/>
        </row>
        <row r="4859">
          <cell r="P4859">
            <v>999999999</v>
          </cell>
          <cell r="Q4859"/>
          <cell r="R4859"/>
          <cell r="S4859"/>
          <cell r="T4859"/>
          <cell r="U4859"/>
          <cell r="V4859"/>
          <cell r="W4859"/>
          <cell r="X4859"/>
          <cell r="Y4859"/>
          <cell r="Z4859"/>
          <cell r="AA4859"/>
          <cell r="AB4859"/>
          <cell r="AC4859"/>
          <cell r="AD4859"/>
        </row>
        <row r="4860">
          <cell r="P4860">
            <v>999999999</v>
          </cell>
          <cell r="Q4860"/>
          <cell r="R4860"/>
          <cell r="S4860"/>
          <cell r="T4860"/>
          <cell r="U4860"/>
          <cell r="V4860"/>
          <cell r="W4860"/>
          <cell r="X4860"/>
          <cell r="Y4860"/>
          <cell r="Z4860"/>
          <cell r="AA4860"/>
          <cell r="AB4860"/>
          <cell r="AC4860"/>
          <cell r="AD4860"/>
        </row>
        <row r="4861">
          <cell r="P4861">
            <v>999999999</v>
          </cell>
          <cell r="Q4861"/>
          <cell r="R4861"/>
          <cell r="S4861"/>
          <cell r="T4861"/>
          <cell r="U4861"/>
          <cell r="V4861"/>
          <cell r="W4861"/>
          <cell r="X4861"/>
          <cell r="Y4861"/>
          <cell r="Z4861"/>
          <cell r="AA4861"/>
          <cell r="AB4861"/>
          <cell r="AC4861"/>
          <cell r="AD4861"/>
        </row>
        <row r="4862">
          <cell r="P4862">
            <v>999999999</v>
          </cell>
          <cell r="Q4862"/>
          <cell r="R4862"/>
          <cell r="S4862"/>
          <cell r="T4862"/>
          <cell r="U4862"/>
          <cell r="V4862"/>
          <cell r="W4862"/>
          <cell r="X4862"/>
          <cell r="Y4862"/>
          <cell r="Z4862"/>
          <cell r="AA4862"/>
          <cell r="AB4862"/>
          <cell r="AC4862"/>
          <cell r="AD4862"/>
        </row>
        <row r="4863">
          <cell r="P4863">
            <v>999999999</v>
          </cell>
          <cell r="Q4863"/>
          <cell r="R4863"/>
          <cell r="S4863"/>
          <cell r="T4863"/>
          <cell r="U4863"/>
          <cell r="V4863"/>
          <cell r="W4863"/>
          <cell r="X4863"/>
          <cell r="Y4863"/>
          <cell r="Z4863"/>
          <cell r="AA4863"/>
          <cell r="AB4863"/>
          <cell r="AC4863"/>
          <cell r="AD4863"/>
        </row>
        <row r="4864">
          <cell r="P4864">
            <v>999999999</v>
          </cell>
          <cell r="Q4864"/>
          <cell r="R4864"/>
          <cell r="S4864"/>
          <cell r="T4864"/>
          <cell r="U4864"/>
          <cell r="V4864"/>
          <cell r="W4864"/>
          <cell r="X4864"/>
          <cell r="Y4864"/>
          <cell r="Z4864"/>
          <cell r="AA4864"/>
          <cell r="AB4864"/>
          <cell r="AC4864"/>
          <cell r="AD4864"/>
        </row>
        <row r="4865">
          <cell r="P4865">
            <v>999999999</v>
          </cell>
          <cell r="Q4865"/>
          <cell r="R4865"/>
          <cell r="S4865"/>
          <cell r="T4865"/>
          <cell r="U4865"/>
          <cell r="V4865"/>
          <cell r="W4865"/>
          <cell r="X4865"/>
          <cell r="Y4865"/>
          <cell r="Z4865"/>
          <cell r="AA4865"/>
          <cell r="AB4865"/>
          <cell r="AC4865"/>
          <cell r="AD4865"/>
        </row>
        <row r="4866">
          <cell r="P4866">
            <v>999999999</v>
          </cell>
          <cell r="Q4866"/>
          <cell r="R4866"/>
          <cell r="S4866"/>
          <cell r="T4866"/>
          <cell r="U4866"/>
          <cell r="V4866"/>
          <cell r="W4866"/>
          <cell r="X4866"/>
          <cell r="Y4866"/>
          <cell r="Z4866"/>
          <cell r="AA4866"/>
          <cell r="AB4866"/>
          <cell r="AC4866"/>
          <cell r="AD4866"/>
        </row>
        <row r="4867">
          <cell r="P4867">
            <v>999999999</v>
          </cell>
          <cell r="Q4867"/>
          <cell r="R4867"/>
          <cell r="S4867"/>
          <cell r="T4867"/>
          <cell r="U4867"/>
          <cell r="V4867"/>
          <cell r="W4867"/>
          <cell r="X4867"/>
          <cell r="Y4867"/>
          <cell r="Z4867"/>
          <cell r="AA4867"/>
          <cell r="AB4867"/>
          <cell r="AC4867"/>
          <cell r="AD4867"/>
        </row>
        <row r="4868">
          <cell r="P4868">
            <v>999999999</v>
          </cell>
          <cell r="Q4868"/>
          <cell r="R4868"/>
          <cell r="S4868"/>
          <cell r="T4868"/>
          <cell r="U4868"/>
          <cell r="V4868"/>
          <cell r="W4868"/>
          <cell r="X4868"/>
          <cell r="Y4868"/>
          <cell r="Z4868"/>
          <cell r="AA4868"/>
          <cell r="AB4868"/>
          <cell r="AC4868"/>
          <cell r="AD4868"/>
        </row>
        <row r="4869">
          <cell r="P4869">
            <v>999999999</v>
          </cell>
          <cell r="Q4869"/>
          <cell r="R4869"/>
          <cell r="S4869"/>
          <cell r="T4869"/>
          <cell r="U4869"/>
          <cell r="V4869"/>
          <cell r="W4869"/>
          <cell r="X4869"/>
          <cell r="Y4869"/>
          <cell r="Z4869"/>
          <cell r="AA4869"/>
          <cell r="AB4869"/>
          <cell r="AC4869"/>
          <cell r="AD4869"/>
        </row>
        <row r="4870">
          <cell r="P4870">
            <v>999999999</v>
          </cell>
          <cell r="Q4870"/>
          <cell r="R4870"/>
          <cell r="S4870"/>
          <cell r="T4870"/>
          <cell r="U4870"/>
          <cell r="V4870"/>
          <cell r="W4870"/>
          <cell r="X4870"/>
          <cell r="Y4870"/>
          <cell r="Z4870"/>
          <cell r="AA4870"/>
          <cell r="AB4870"/>
          <cell r="AC4870"/>
          <cell r="AD4870"/>
        </row>
        <row r="4871">
          <cell r="P4871">
            <v>999999999</v>
          </cell>
          <cell r="Q4871"/>
          <cell r="R4871"/>
          <cell r="S4871"/>
          <cell r="T4871"/>
          <cell r="U4871"/>
          <cell r="V4871"/>
          <cell r="W4871"/>
          <cell r="X4871"/>
          <cell r="Y4871"/>
          <cell r="Z4871"/>
          <cell r="AA4871"/>
          <cell r="AB4871"/>
          <cell r="AC4871"/>
          <cell r="AD4871"/>
        </row>
        <row r="4872">
          <cell r="P4872">
            <v>999999999</v>
          </cell>
          <cell r="Q4872"/>
          <cell r="R4872"/>
          <cell r="S4872"/>
          <cell r="T4872"/>
          <cell r="U4872"/>
          <cell r="V4872"/>
          <cell r="W4872"/>
          <cell r="X4872"/>
          <cell r="Y4872"/>
          <cell r="Z4872"/>
          <cell r="AA4872"/>
          <cell r="AB4872"/>
          <cell r="AC4872"/>
          <cell r="AD4872"/>
        </row>
        <row r="4873">
          <cell r="P4873">
            <v>999999999</v>
          </cell>
          <cell r="Q4873"/>
          <cell r="R4873"/>
          <cell r="S4873"/>
          <cell r="T4873"/>
          <cell r="U4873"/>
          <cell r="V4873"/>
          <cell r="W4873"/>
          <cell r="X4873"/>
          <cell r="Y4873"/>
          <cell r="Z4873"/>
          <cell r="AA4873"/>
          <cell r="AB4873"/>
          <cell r="AC4873"/>
          <cell r="AD4873"/>
        </row>
        <row r="4874">
          <cell r="P4874">
            <v>999999999</v>
          </cell>
          <cell r="Q4874"/>
          <cell r="R4874"/>
          <cell r="S4874"/>
          <cell r="T4874"/>
          <cell r="U4874"/>
          <cell r="V4874"/>
          <cell r="W4874"/>
          <cell r="X4874"/>
          <cell r="Y4874"/>
          <cell r="Z4874"/>
          <cell r="AA4874"/>
          <cell r="AB4874"/>
          <cell r="AC4874"/>
          <cell r="AD4874"/>
        </row>
        <row r="4875">
          <cell r="P4875">
            <v>999999999</v>
          </cell>
          <cell r="Q4875"/>
          <cell r="R4875"/>
          <cell r="S4875"/>
          <cell r="T4875"/>
          <cell r="U4875"/>
          <cell r="V4875"/>
          <cell r="W4875"/>
          <cell r="X4875"/>
          <cell r="Y4875"/>
          <cell r="Z4875"/>
          <cell r="AA4875"/>
          <cell r="AB4875"/>
          <cell r="AC4875"/>
          <cell r="AD4875"/>
        </row>
        <row r="4876">
          <cell r="P4876">
            <v>999999999</v>
          </cell>
          <cell r="Q4876"/>
          <cell r="R4876"/>
          <cell r="S4876"/>
          <cell r="T4876"/>
          <cell r="U4876"/>
          <cell r="V4876"/>
          <cell r="W4876"/>
          <cell r="X4876"/>
          <cell r="Y4876"/>
          <cell r="Z4876"/>
          <cell r="AA4876"/>
          <cell r="AB4876"/>
          <cell r="AC4876"/>
          <cell r="AD4876"/>
        </row>
        <row r="4877">
          <cell r="P4877">
            <v>999999999</v>
          </cell>
          <cell r="Q4877"/>
          <cell r="R4877"/>
          <cell r="S4877"/>
          <cell r="T4877"/>
          <cell r="U4877"/>
          <cell r="V4877"/>
          <cell r="W4877"/>
          <cell r="X4877"/>
          <cell r="Y4877"/>
          <cell r="Z4877"/>
          <cell r="AA4877"/>
          <cell r="AB4877"/>
          <cell r="AC4877"/>
          <cell r="AD4877"/>
        </row>
        <row r="4878">
          <cell r="P4878">
            <v>999999999</v>
          </cell>
          <cell r="Q4878"/>
          <cell r="R4878"/>
          <cell r="S4878"/>
          <cell r="T4878"/>
          <cell r="U4878"/>
          <cell r="V4878"/>
          <cell r="W4878"/>
          <cell r="X4878"/>
          <cell r="Y4878"/>
          <cell r="Z4878"/>
          <cell r="AA4878"/>
          <cell r="AB4878"/>
          <cell r="AC4878"/>
          <cell r="AD4878"/>
        </row>
        <row r="4879">
          <cell r="P4879">
            <v>999999999</v>
          </cell>
          <cell r="Q4879"/>
          <cell r="R4879"/>
          <cell r="S4879"/>
          <cell r="T4879"/>
          <cell r="U4879"/>
          <cell r="V4879"/>
          <cell r="W4879"/>
          <cell r="X4879"/>
          <cell r="Y4879"/>
          <cell r="Z4879"/>
          <cell r="AA4879"/>
          <cell r="AB4879"/>
          <cell r="AC4879"/>
          <cell r="AD4879"/>
        </row>
        <row r="4880">
          <cell r="P4880">
            <v>999999999</v>
          </cell>
          <cell r="Q4880"/>
          <cell r="R4880"/>
          <cell r="S4880"/>
          <cell r="T4880"/>
          <cell r="U4880"/>
          <cell r="V4880"/>
          <cell r="W4880"/>
          <cell r="X4880"/>
          <cell r="Y4880"/>
          <cell r="Z4880"/>
          <cell r="AA4880"/>
          <cell r="AB4880"/>
          <cell r="AC4880"/>
          <cell r="AD4880"/>
        </row>
        <row r="4881">
          <cell r="P4881">
            <v>999999999</v>
          </cell>
          <cell r="Q4881"/>
          <cell r="R4881"/>
          <cell r="S4881"/>
          <cell r="T4881"/>
          <cell r="U4881"/>
          <cell r="V4881"/>
          <cell r="W4881"/>
          <cell r="X4881"/>
          <cell r="Y4881"/>
          <cell r="Z4881"/>
          <cell r="AA4881"/>
          <cell r="AB4881"/>
          <cell r="AC4881"/>
          <cell r="AD4881"/>
        </row>
        <row r="4882">
          <cell r="P4882">
            <v>999999999</v>
          </cell>
          <cell r="Q4882"/>
          <cell r="R4882"/>
          <cell r="S4882"/>
          <cell r="T4882"/>
          <cell r="U4882"/>
          <cell r="V4882"/>
          <cell r="W4882"/>
          <cell r="X4882"/>
          <cell r="Y4882"/>
          <cell r="Z4882"/>
          <cell r="AA4882"/>
          <cell r="AB4882"/>
          <cell r="AC4882"/>
          <cell r="AD4882"/>
        </row>
        <row r="4883">
          <cell r="P4883">
            <v>999999999</v>
          </cell>
          <cell r="Q4883"/>
          <cell r="R4883"/>
          <cell r="S4883"/>
          <cell r="T4883"/>
          <cell r="U4883"/>
          <cell r="V4883"/>
          <cell r="W4883"/>
          <cell r="X4883"/>
          <cell r="Y4883"/>
          <cell r="Z4883"/>
          <cell r="AA4883"/>
          <cell r="AB4883"/>
          <cell r="AC4883"/>
          <cell r="AD4883"/>
        </row>
        <row r="4884">
          <cell r="P4884">
            <v>999999999</v>
          </cell>
          <cell r="Q4884"/>
          <cell r="R4884"/>
          <cell r="S4884"/>
          <cell r="T4884"/>
          <cell r="U4884"/>
          <cell r="V4884"/>
          <cell r="W4884"/>
          <cell r="X4884"/>
          <cell r="Y4884"/>
          <cell r="Z4884"/>
          <cell r="AA4884"/>
          <cell r="AB4884"/>
          <cell r="AC4884"/>
          <cell r="AD4884"/>
        </row>
        <row r="4885">
          <cell r="P4885">
            <v>999999999</v>
          </cell>
          <cell r="Q4885"/>
          <cell r="R4885"/>
          <cell r="S4885"/>
          <cell r="T4885"/>
          <cell r="U4885"/>
          <cell r="V4885"/>
          <cell r="W4885"/>
          <cell r="X4885"/>
          <cell r="Y4885"/>
          <cell r="Z4885"/>
          <cell r="AA4885"/>
          <cell r="AB4885"/>
          <cell r="AC4885"/>
          <cell r="AD4885"/>
        </row>
        <row r="4886">
          <cell r="P4886">
            <v>999999999</v>
          </cell>
          <cell r="Q4886"/>
          <cell r="R4886"/>
          <cell r="S4886"/>
          <cell r="T4886"/>
          <cell r="U4886"/>
          <cell r="V4886"/>
          <cell r="W4886"/>
          <cell r="X4886"/>
          <cell r="Y4886"/>
          <cell r="Z4886"/>
          <cell r="AA4886"/>
          <cell r="AB4886"/>
          <cell r="AC4886"/>
          <cell r="AD4886"/>
        </row>
        <row r="4887">
          <cell r="P4887">
            <v>999999999</v>
          </cell>
          <cell r="Q4887"/>
          <cell r="R4887"/>
          <cell r="S4887"/>
          <cell r="T4887"/>
          <cell r="U4887"/>
          <cell r="V4887"/>
          <cell r="W4887"/>
          <cell r="X4887"/>
          <cell r="Y4887"/>
          <cell r="Z4887"/>
          <cell r="AA4887"/>
          <cell r="AB4887"/>
          <cell r="AC4887"/>
          <cell r="AD4887"/>
        </row>
        <row r="4888">
          <cell r="P4888">
            <v>999999999</v>
          </cell>
          <cell r="Q4888"/>
          <cell r="R4888"/>
          <cell r="S4888"/>
          <cell r="T4888"/>
          <cell r="U4888"/>
          <cell r="V4888"/>
          <cell r="W4888"/>
          <cell r="X4888"/>
          <cell r="Y4888"/>
          <cell r="Z4888"/>
          <cell r="AA4888"/>
          <cell r="AB4888"/>
          <cell r="AC4888"/>
          <cell r="AD4888"/>
        </row>
        <row r="4889">
          <cell r="P4889">
            <v>999999999</v>
          </cell>
          <cell r="Q4889"/>
          <cell r="R4889"/>
          <cell r="S4889"/>
          <cell r="T4889"/>
          <cell r="U4889"/>
          <cell r="V4889"/>
          <cell r="W4889"/>
          <cell r="X4889"/>
          <cell r="Y4889"/>
          <cell r="Z4889"/>
          <cell r="AA4889"/>
          <cell r="AB4889"/>
          <cell r="AC4889"/>
          <cell r="AD4889"/>
        </row>
        <row r="4890">
          <cell r="P4890">
            <v>999999999</v>
          </cell>
          <cell r="Q4890"/>
          <cell r="R4890"/>
          <cell r="S4890"/>
          <cell r="T4890"/>
          <cell r="U4890"/>
          <cell r="V4890"/>
          <cell r="W4890"/>
          <cell r="X4890"/>
          <cell r="Y4890"/>
          <cell r="Z4890"/>
          <cell r="AA4890"/>
          <cell r="AB4890"/>
          <cell r="AC4890"/>
          <cell r="AD4890"/>
        </row>
        <row r="4891">
          <cell r="P4891">
            <v>999999999</v>
          </cell>
          <cell r="Q4891"/>
          <cell r="R4891"/>
          <cell r="S4891"/>
          <cell r="T4891"/>
          <cell r="U4891"/>
          <cell r="V4891"/>
          <cell r="W4891"/>
          <cell r="X4891"/>
          <cell r="Y4891"/>
          <cell r="Z4891"/>
          <cell r="AA4891"/>
          <cell r="AB4891"/>
          <cell r="AC4891"/>
          <cell r="AD4891"/>
        </row>
        <row r="4892">
          <cell r="P4892">
            <v>999999999</v>
          </cell>
          <cell r="Q4892"/>
          <cell r="R4892"/>
          <cell r="S4892"/>
          <cell r="T4892"/>
          <cell r="U4892"/>
          <cell r="V4892"/>
          <cell r="W4892"/>
          <cell r="X4892"/>
          <cell r="Y4892"/>
          <cell r="Z4892"/>
          <cell r="AA4892"/>
          <cell r="AB4892"/>
          <cell r="AC4892"/>
          <cell r="AD4892"/>
        </row>
        <row r="4893">
          <cell r="P4893">
            <v>999999999</v>
          </cell>
          <cell r="Q4893"/>
          <cell r="R4893"/>
          <cell r="S4893"/>
          <cell r="T4893"/>
          <cell r="U4893"/>
          <cell r="V4893"/>
          <cell r="W4893"/>
          <cell r="X4893"/>
          <cell r="Y4893"/>
          <cell r="Z4893"/>
          <cell r="AA4893"/>
          <cell r="AB4893"/>
          <cell r="AC4893"/>
          <cell r="AD4893"/>
        </row>
        <row r="4894">
          <cell r="P4894">
            <v>999999999</v>
          </cell>
          <cell r="Q4894"/>
          <cell r="R4894"/>
          <cell r="S4894"/>
          <cell r="T4894"/>
          <cell r="U4894"/>
          <cell r="V4894"/>
          <cell r="W4894"/>
          <cell r="X4894"/>
          <cell r="Y4894"/>
          <cell r="Z4894"/>
          <cell r="AA4894"/>
          <cell r="AB4894"/>
          <cell r="AC4894"/>
          <cell r="AD4894"/>
        </row>
        <row r="4895">
          <cell r="P4895">
            <v>999999999</v>
          </cell>
          <cell r="Q4895"/>
          <cell r="R4895"/>
          <cell r="S4895"/>
          <cell r="T4895"/>
          <cell r="U4895"/>
          <cell r="V4895"/>
          <cell r="W4895"/>
          <cell r="X4895"/>
          <cell r="Y4895"/>
          <cell r="Z4895"/>
          <cell r="AA4895"/>
          <cell r="AB4895"/>
          <cell r="AC4895"/>
          <cell r="AD4895"/>
        </row>
        <row r="4896">
          <cell r="P4896">
            <v>999999999</v>
          </cell>
          <cell r="Q4896"/>
          <cell r="R4896"/>
          <cell r="S4896"/>
          <cell r="T4896"/>
          <cell r="U4896"/>
          <cell r="V4896"/>
          <cell r="W4896"/>
          <cell r="X4896"/>
          <cell r="Y4896"/>
          <cell r="Z4896"/>
          <cell r="AA4896"/>
          <cell r="AB4896"/>
          <cell r="AC4896"/>
          <cell r="AD4896"/>
        </row>
        <row r="4897">
          <cell r="P4897">
            <v>999999999</v>
          </cell>
          <cell r="Q4897"/>
          <cell r="R4897"/>
          <cell r="S4897"/>
          <cell r="T4897"/>
          <cell r="U4897"/>
          <cell r="V4897"/>
          <cell r="W4897"/>
          <cell r="X4897"/>
          <cell r="Y4897"/>
          <cell r="Z4897"/>
          <cell r="AA4897"/>
          <cell r="AB4897"/>
          <cell r="AC4897"/>
          <cell r="AD4897"/>
        </row>
        <row r="4898">
          <cell r="P4898">
            <v>999999999</v>
          </cell>
          <cell r="Q4898"/>
          <cell r="R4898"/>
          <cell r="S4898"/>
          <cell r="T4898"/>
          <cell r="U4898"/>
          <cell r="V4898"/>
          <cell r="W4898"/>
          <cell r="X4898"/>
          <cell r="Y4898"/>
          <cell r="Z4898"/>
          <cell r="AA4898"/>
          <cell r="AB4898"/>
          <cell r="AC4898"/>
          <cell r="AD4898"/>
        </row>
        <row r="4899">
          <cell r="P4899">
            <v>999999999</v>
          </cell>
          <cell r="Q4899"/>
          <cell r="R4899"/>
          <cell r="S4899"/>
          <cell r="T4899"/>
          <cell r="U4899"/>
          <cell r="V4899"/>
          <cell r="W4899"/>
          <cell r="X4899"/>
          <cell r="Y4899"/>
          <cell r="Z4899"/>
          <cell r="AA4899"/>
          <cell r="AB4899"/>
          <cell r="AC4899"/>
          <cell r="AD4899"/>
        </row>
        <row r="4900">
          <cell r="P4900">
            <v>999999999</v>
          </cell>
          <cell r="Q4900"/>
          <cell r="R4900"/>
          <cell r="S4900"/>
          <cell r="T4900"/>
          <cell r="U4900"/>
          <cell r="V4900"/>
          <cell r="W4900"/>
          <cell r="X4900"/>
          <cell r="Y4900"/>
          <cell r="Z4900"/>
          <cell r="AA4900"/>
          <cell r="AB4900"/>
          <cell r="AC4900"/>
          <cell r="AD4900"/>
        </row>
        <row r="4901">
          <cell r="P4901">
            <v>999999999</v>
          </cell>
          <cell r="Q4901"/>
          <cell r="R4901"/>
          <cell r="S4901"/>
          <cell r="T4901"/>
          <cell r="U4901"/>
          <cell r="V4901"/>
          <cell r="W4901"/>
          <cell r="X4901"/>
          <cell r="Y4901"/>
          <cell r="Z4901"/>
          <cell r="AA4901"/>
          <cell r="AB4901"/>
          <cell r="AC4901"/>
          <cell r="AD4901"/>
        </row>
        <row r="4902">
          <cell r="P4902">
            <v>999999999</v>
          </cell>
          <cell r="Q4902"/>
          <cell r="R4902"/>
          <cell r="S4902"/>
          <cell r="T4902"/>
          <cell r="U4902"/>
          <cell r="V4902"/>
          <cell r="W4902"/>
          <cell r="X4902"/>
          <cell r="Y4902"/>
          <cell r="Z4902"/>
          <cell r="AA4902"/>
          <cell r="AB4902"/>
          <cell r="AC4902"/>
          <cell r="AD4902"/>
        </row>
        <row r="4903">
          <cell r="P4903">
            <v>999999999</v>
          </cell>
          <cell r="Q4903"/>
          <cell r="R4903"/>
          <cell r="S4903"/>
          <cell r="T4903"/>
          <cell r="U4903"/>
          <cell r="V4903"/>
          <cell r="W4903"/>
          <cell r="X4903"/>
          <cell r="Y4903"/>
          <cell r="Z4903"/>
          <cell r="AA4903"/>
          <cell r="AB4903"/>
          <cell r="AC4903"/>
          <cell r="AD4903"/>
        </row>
        <row r="4904">
          <cell r="P4904">
            <v>999999999</v>
          </cell>
          <cell r="Q4904"/>
          <cell r="R4904"/>
          <cell r="S4904"/>
          <cell r="T4904"/>
          <cell r="U4904"/>
          <cell r="V4904"/>
          <cell r="W4904"/>
          <cell r="X4904"/>
          <cell r="Y4904"/>
          <cell r="Z4904"/>
          <cell r="AA4904"/>
          <cell r="AB4904"/>
          <cell r="AC4904"/>
          <cell r="AD4904"/>
        </row>
        <row r="4905">
          <cell r="P4905">
            <v>999999999</v>
          </cell>
          <cell r="Q4905"/>
          <cell r="R4905"/>
          <cell r="S4905"/>
          <cell r="T4905"/>
          <cell r="U4905"/>
          <cell r="V4905"/>
          <cell r="W4905"/>
          <cell r="X4905"/>
          <cell r="Y4905"/>
          <cell r="Z4905"/>
          <cell r="AA4905"/>
          <cell r="AB4905"/>
          <cell r="AC4905"/>
          <cell r="AD4905"/>
        </row>
        <row r="4906">
          <cell r="P4906">
            <v>999999999</v>
          </cell>
          <cell r="Q4906"/>
          <cell r="R4906"/>
          <cell r="S4906"/>
          <cell r="T4906"/>
          <cell r="U4906"/>
          <cell r="V4906"/>
          <cell r="W4906"/>
          <cell r="X4906"/>
          <cell r="Y4906"/>
          <cell r="Z4906"/>
          <cell r="AA4906"/>
          <cell r="AB4906"/>
          <cell r="AC4906"/>
          <cell r="AD4906"/>
        </row>
        <row r="4907">
          <cell r="P4907">
            <v>999999999</v>
          </cell>
          <cell r="Q4907"/>
          <cell r="R4907"/>
          <cell r="S4907"/>
          <cell r="T4907"/>
          <cell r="U4907"/>
          <cell r="V4907"/>
          <cell r="W4907"/>
          <cell r="X4907"/>
          <cell r="Y4907"/>
          <cell r="Z4907"/>
          <cell r="AA4907"/>
          <cell r="AB4907"/>
          <cell r="AC4907"/>
          <cell r="AD4907"/>
        </row>
        <row r="4908">
          <cell r="P4908">
            <v>999999999</v>
          </cell>
          <cell r="Q4908"/>
          <cell r="R4908"/>
          <cell r="S4908"/>
          <cell r="T4908"/>
          <cell r="U4908"/>
          <cell r="V4908"/>
          <cell r="W4908"/>
          <cell r="X4908"/>
          <cell r="Y4908"/>
          <cell r="Z4908"/>
          <cell r="AA4908"/>
          <cell r="AB4908"/>
          <cell r="AC4908"/>
          <cell r="AD4908"/>
        </row>
        <row r="4909">
          <cell r="P4909">
            <v>999999999</v>
          </cell>
          <cell r="Q4909"/>
          <cell r="R4909"/>
          <cell r="S4909"/>
          <cell r="T4909"/>
          <cell r="U4909"/>
          <cell r="V4909"/>
          <cell r="W4909"/>
          <cell r="X4909"/>
          <cell r="Y4909"/>
          <cell r="Z4909"/>
          <cell r="AA4909"/>
          <cell r="AB4909"/>
          <cell r="AC4909"/>
          <cell r="AD4909"/>
        </row>
        <row r="4910">
          <cell r="P4910">
            <v>999999999</v>
          </cell>
          <cell r="Q4910"/>
          <cell r="R4910"/>
          <cell r="S4910"/>
          <cell r="T4910"/>
          <cell r="U4910"/>
          <cell r="V4910"/>
          <cell r="W4910"/>
          <cell r="X4910"/>
          <cell r="Y4910"/>
          <cell r="Z4910"/>
          <cell r="AA4910"/>
          <cell r="AB4910"/>
          <cell r="AC4910"/>
          <cell r="AD4910"/>
        </row>
        <row r="4911">
          <cell r="P4911">
            <v>999999999</v>
          </cell>
          <cell r="Q4911"/>
          <cell r="R4911"/>
          <cell r="S4911"/>
          <cell r="T4911"/>
          <cell r="U4911"/>
          <cell r="V4911"/>
          <cell r="W4911"/>
          <cell r="X4911"/>
          <cell r="Y4911"/>
          <cell r="Z4911"/>
          <cell r="AA4911"/>
          <cell r="AB4911"/>
          <cell r="AC4911"/>
          <cell r="AD4911"/>
        </row>
        <row r="4912">
          <cell r="P4912">
            <v>999999999</v>
          </cell>
          <cell r="Q4912"/>
          <cell r="R4912"/>
          <cell r="S4912"/>
          <cell r="T4912"/>
          <cell r="U4912"/>
          <cell r="V4912"/>
          <cell r="W4912"/>
          <cell r="X4912"/>
          <cell r="Y4912"/>
          <cell r="Z4912"/>
          <cell r="AA4912"/>
          <cell r="AB4912"/>
          <cell r="AC4912"/>
          <cell r="AD4912"/>
        </row>
        <row r="4913">
          <cell r="P4913">
            <v>999999999</v>
          </cell>
          <cell r="Q4913"/>
          <cell r="R4913"/>
          <cell r="S4913"/>
          <cell r="T4913"/>
          <cell r="U4913"/>
          <cell r="V4913"/>
          <cell r="W4913"/>
          <cell r="X4913"/>
          <cell r="Y4913"/>
          <cell r="Z4913"/>
          <cell r="AA4913"/>
          <cell r="AB4913"/>
          <cell r="AC4913"/>
          <cell r="AD4913"/>
        </row>
        <row r="4914">
          <cell r="P4914">
            <v>999999999</v>
          </cell>
          <cell r="Q4914"/>
          <cell r="R4914"/>
          <cell r="S4914"/>
          <cell r="T4914"/>
          <cell r="U4914"/>
          <cell r="V4914"/>
          <cell r="W4914"/>
          <cell r="X4914"/>
          <cell r="Y4914"/>
          <cell r="Z4914"/>
          <cell r="AA4914"/>
          <cell r="AB4914"/>
          <cell r="AC4914"/>
          <cell r="AD4914"/>
        </row>
        <row r="4915">
          <cell r="P4915">
            <v>999999999</v>
          </cell>
          <cell r="Q4915"/>
          <cell r="R4915"/>
          <cell r="S4915"/>
          <cell r="T4915"/>
          <cell r="U4915"/>
          <cell r="V4915"/>
          <cell r="W4915"/>
          <cell r="X4915"/>
          <cell r="Y4915"/>
          <cell r="Z4915"/>
          <cell r="AA4915"/>
          <cell r="AB4915"/>
          <cell r="AC4915"/>
          <cell r="AD4915"/>
        </row>
        <row r="4916">
          <cell r="P4916">
            <v>999999999</v>
          </cell>
          <cell r="Q4916"/>
          <cell r="R4916"/>
          <cell r="S4916"/>
          <cell r="T4916"/>
          <cell r="U4916"/>
          <cell r="V4916"/>
          <cell r="W4916"/>
          <cell r="X4916"/>
          <cell r="Y4916"/>
          <cell r="Z4916"/>
          <cell r="AA4916"/>
          <cell r="AB4916"/>
          <cell r="AC4916"/>
          <cell r="AD4916"/>
        </row>
        <row r="4917">
          <cell r="P4917">
            <v>999999999</v>
          </cell>
          <cell r="Q4917"/>
          <cell r="R4917"/>
          <cell r="S4917"/>
          <cell r="T4917"/>
          <cell r="U4917"/>
          <cell r="V4917"/>
          <cell r="W4917"/>
          <cell r="X4917"/>
          <cell r="Y4917"/>
          <cell r="Z4917"/>
          <cell r="AA4917"/>
          <cell r="AB4917"/>
          <cell r="AC4917"/>
          <cell r="AD4917"/>
        </row>
        <row r="4918">
          <cell r="P4918">
            <v>999999999</v>
          </cell>
          <cell r="Q4918"/>
          <cell r="R4918"/>
          <cell r="S4918"/>
          <cell r="T4918"/>
          <cell r="U4918"/>
          <cell r="V4918"/>
          <cell r="W4918"/>
          <cell r="X4918"/>
          <cell r="Y4918"/>
          <cell r="Z4918"/>
          <cell r="AA4918"/>
          <cell r="AB4918"/>
          <cell r="AC4918"/>
          <cell r="AD4918"/>
        </row>
        <row r="4919">
          <cell r="P4919">
            <v>999999999</v>
          </cell>
          <cell r="Q4919"/>
          <cell r="R4919"/>
          <cell r="S4919"/>
          <cell r="T4919"/>
          <cell r="U4919"/>
          <cell r="V4919"/>
          <cell r="W4919"/>
          <cell r="X4919"/>
          <cell r="Y4919"/>
          <cell r="Z4919"/>
          <cell r="AA4919"/>
          <cell r="AB4919"/>
          <cell r="AC4919"/>
          <cell r="AD4919"/>
        </row>
        <row r="4920">
          <cell r="P4920">
            <v>999999999</v>
          </cell>
          <cell r="Q4920"/>
          <cell r="R4920"/>
          <cell r="S4920"/>
          <cell r="T4920"/>
          <cell r="U4920"/>
          <cell r="V4920"/>
          <cell r="W4920"/>
          <cell r="X4920"/>
          <cell r="Y4920"/>
          <cell r="Z4920"/>
          <cell r="AA4920"/>
          <cell r="AB4920"/>
          <cell r="AC4920"/>
          <cell r="AD4920"/>
        </row>
        <row r="4921">
          <cell r="P4921">
            <v>999999999</v>
          </cell>
          <cell r="Q4921"/>
          <cell r="R4921"/>
          <cell r="S4921"/>
          <cell r="T4921"/>
          <cell r="U4921"/>
          <cell r="V4921"/>
          <cell r="W4921"/>
          <cell r="X4921"/>
          <cell r="Y4921"/>
          <cell r="Z4921"/>
          <cell r="AA4921"/>
          <cell r="AB4921"/>
          <cell r="AC4921"/>
          <cell r="AD4921"/>
        </row>
        <row r="4922">
          <cell r="P4922">
            <v>999999999</v>
          </cell>
          <cell r="Q4922"/>
          <cell r="R4922"/>
          <cell r="S4922"/>
          <cell r="T4922"/>
          <cell r="U4922"/>
          <cell r="V4922"/>
          <cell r="W4922"/>
          <cell r="X4922"/>
          <cell r="Y4922"/>
          <cell r="Z4922"/>
          <cell r="AA4922"/>
          <cell r="AB4922"/>
          <cell r="AC4922"/>
          <cell r="AD4922"/>
        </row>
        <row r="4923">
          <cell r="P4923">
            <v>999999999</v>
          </cell>
          <cell r="Q4923"/>
          <cell r="R4923"/>
          <cell r="S4923"/>
          <cell r="T4923"/>
          <cell r="U4923"/>
          <cell r="V4923"/>
          <cell r="W4923"/>
          <cell r="X4923"/>
          <cell r="Y4923"/>
          <cell r="Z4923"/>
          <cell r="AA4923"/>
          <cell r="AB4923"/>
          <cell r="AC4923"/>
          <cell r="AD4923"/>
        </row>
        <row r="4924">
          <cell r="P4924">
            <v>999999999</v>
          </cell>
          <cell r="Q4924"/>
          <cell r="R4924"/>
          <cell r="S4924"/>
          <cell r="T4924"/>
          <cell r="U4924"/>
          <cell r="V4924"/>
          <cell r="W4924"/>
          <cell r="X4924"/>
          <cell r="Y4924"/>
          <cell r="Z4924"/>
          <cell r="AA4924"/>
          <cell r="AB4924"/>
          <cell r="AC4924"/>
          <cell r="AD4924"/>
        </row>
        <row r="4925">
          <cell r="P4925">
            <v>999999999</v>
          </cell>
          <cell r="Q4925"/>
          <cell r="R4925"/>
          <cell r="S4925"/>
          <cell r="T4925"/>
          <cell r="U4925"/>
          <cell r="V4925"/>
          <cell r="W4925"/>
          <cell r="X4925"/>
          <cell r="Y4925"/>
          <cell r="Z4925"/>
          <cell r="AA4925"/>
          <cell r="AB4925"/>
          <cell r="AC4925"/>
          <cell r="AD4925"/>
        </row>
        <row r="4926">
          <cell r="P4926">
            <v>999999999</v>
          </cell>
          <cell r="Q4926"/>
          <cell r="R4926"/>
          <cell r="S4926"/>
          <cell r="T4926"/>
          <cell r="U4926"/>
          <cell r="V4926"/>
          <cell r="W4926"/>
          <cell r="X4926"/>
          <cell r="Y4926"/>
          <cell r="Z4926"/>
          <cell r="AA4926"/>
          <cell r="AB4926"/>
          <cell r="AC4926"/>
          <cell r="AD4926"/>
        </row>
        <row r="4927">
          <cell r="P4927">
            <v>999999999</v>
          </cell>
          <cell r="Q4927"/>
          <cell r="R4927"/>
          <cell r="S4927"/>
          <cell r="T4927"/>
          <cell r="U4927"/>
          <cell r="V4927"/>
          <cell r="W4927"/>
          <cell r="X4927"/>
          <cell r="Y4927"/>
          <cell r="Z4927"/>
          <cell r="AA4927"/>
          <cell r="AB4927"/>
          <cell r="AC4927"/>
          <cell r="AD4927"/>
        </row>
        <row r="4928">
          <cell r="P4928">
            <v>999999999</v>
          </cell>
          <cell r="Q4928"/>
          <cell r="R4928"/>
          <cell r="S4928"/>
          <cell r="T4928"/>
          <cell r="U4928"/>
          <cell r="V4928"/>
          <cell r="W4928"/>
          <cell r="X4928"/>
          <cell r="Y4928"/>
          <cell r="Z4928"/>
          <cell r="AA4928"/>
          <cell r="AB4928"/>
          <cell r="AC4928"/>
          <cell r="AD4928"/>
        </row>
        <row r="4929">
          <cell r="P4929">
            <v>999999999</v>
          </cell>
          <cell r="Q4929"/>
          <cell r="R4929"/>
          <cell r="S4929"/>
          <cell r="T4929"/>
          <cell r="U4929"/>
          <cell r="V4929"/>
          <cell r="W4929"/>
          <cell r="X4929"/>
          <cell r="Y4929"/>
          <cell r="Z4929"/>
          <cell r="AA4929"/>
          <cell r="AB4929"/>
          <cell r="AC4929"/>
          <cell r="AD4929"/>
        </row>
        <row r="4930">
          <cell r="P4930">
            <v>999999999</v>
          </cell>
          <cell r="Q4930"/>
          <cell r="R4930"/>
          <cell r="S4930"/>
          <cell r="T4930"/>
          <cell r="U4930"/>
          <cell r="V4930"/>
          <cell r="W4930"/>
          <cell r="X4930"/>
          <cell r="Y4930"/>
          <cell r="Z4930"/>
          <cell r="AA4930"/>
          <cell r="AB4930"/>
          <cell r="AC4930"/>
          <cell r="AD4930"/>
        </row>
        <row r="4931">
          <cell r="P4931">
            <v>999999999</v>
          </cell>
          <cell r="Q4931"/>
          <cell r="R4931"/>
          <cell r="S4931"/>
          <cell r="T4931"/>
          <cell r="U4931"/>
          <cell r="V4931"/>
          <cell r="W4931"/>
          <cell r="X4931"/>
          <cell r="Y4931"/>
          <cell r="Z4931"/>
          <cell r="AA4931"/>
          <cell r="AB4931"/>
          <cell r="AC4931"/>
          <cell r="AD4931"/>
        </row>
        <row r="4932">
          <cell r="P4932">
            <v>999999999</v>
          </cell>
          <cell r="Q4932"/>
          <cell r="R4932"/>
          <cell r="S4932"/>
          <cell r="T4932"/>
          <cell r="U4932"/>
          <cell r="V4932"/>
          <cell r="W4932"/>
          <cell r="X4932"/>
          <cell r="Y4932"/>
          <cell r="Z4932"/>
          <cell r="AA4932"/>
          <cell r="AB4932"/>
          <cell r="AC4932"/>
          <cell r="AD4932"/>
        </row>
        <row r="4933">
          <cell r="P4933">
            <v>999999999</v>
          </cell>
          <cell r="Q4933"/>
          <cell r="R4933"/>
          <cell r="S4933"/>
          <cell r="T4933"/>
          <cell r="U4933"/>
          <cell r="V4933"/>
          <cell r="W4933"/>
          <cell r="X4933"/>
          <cell r="Y4933"/>
          <cell r="Z4933"/>
          <cell r="AA4933"/>
          <cell r="AB4933"/>
          <cell r="AC4933"/>
          <cell r="AD4933"/>
        </row>
        <row r="4934">
          <cell r="P4934">
            <v>999999999</v>
          </cell>
          <cell r="Q4934"/>
          <cell r="R4934"/>
          <cell r="S4934"/>
          <cell r="T4934"/>
          <cell r="U4934"/>
          <cell r="V4934"/>
          <cell r="W4934"/>
          <cell r="X4934"/>
          <cell r="Y4934"/>
          <cell r="Z4934"/>
          <cell r="AA4934"/>
          <cell r="AB4934"/>
          <cell r="AC4934"/>
          <cell r="AD4934"/>
        </row>
        <row r="4935">
          <cell r="P4935">
            <v>999999999</v>
          </cell>
          <cell r="Q4935"/>
          <cell r="R4935"/>
          <cell r="S4935"/>
          <cell r="T4935"/>
          <cell r="U4935"/>
          <cell r="V4935"/>
          <cell r="W4935"/>
          <cell r="X4935"/>
          <cell r="Y4935"/>
          <cell r="Z4935"/>
          <cell r="AA4935"/>
          <cell r="AB4935"/>
          <cell r="AC4935"/>
          <cell r="AD4935"/>
        </row>
        <row r="4936">
          <cell r="P4936">
            <v>999999999</v>
          </cell>
          <cell r="Q4936"/>
          <cell r="R4936"/>
          <cell r="S4936"/>
          <cell r="T4936"/>
          <cell r="U4936"/>
          <cell r="V4936"/>
          <cell r="W4936"/>
          <cell r="X4936"/>
          <cell r="Y4936"/>
          <cell r="Z4936"/>
          <cell r="AA4936"/>
          <cell r="AB4936"/>
          <cell r="AC4936"/>
          <cell r="AD4936"/>
        </row>
        <row r="4937">
          <cell r="P4937">
            <v>999999999</v>
          </cell>
          <cell r="Q4937"/>
          <cell r="R4937"/>
          <cell r="S4937"/>
          <cell r="T4937"/>
          <cell r="U4937"/>
          <cell r="V4937"/>
          <cell r="W4937"/>
          <cell r="X4937"/>
          <cell r="Y4937"/>
          <cell r="Z4937"/>
          <cell r="AA4937"/>
          <cell r="AB4937"/>
          <cell r="AC4937"/>
          <cell r="AD4937"/>
        </row>
        <row r="4938">
          <cell r="P4938">
            <v>999999999</v>
          </cell>
          <cell r="Q4938"/>
          <cell r="R4938"/>
          <cell r="S4938"/>
          <cell r="T4938"/>
          <cell r="U4938"/>
          <cell r="V4938"/>
          <cell r="W4938"/>
          <cell r="X4938"/>
          <cell r="Y4938"/>
          <cell r="Z4938"/>
          <cell r="AA4938"/>
          <cell r="AB4938"/>
          <cell r="AC4938"/>
          <cell r="AD4938"/>
        </row>
        <row r="4939">
          <cell r="P4939">
            <v>999999999</v>
          </cell>
          <cell r="Q4939"/>
          <cell r="R4939"/>
          <cell r="S4939"/>
          <cell r="T4939"/>
          <cell r="U4939"/>
          <cell r="V4939"/>
          <cell r="W4939"/>
          <cell r="X4939"/>
          <cell r="Y4939"/>
          <cell r="Z4939"/>
          <cell r="AA4939"/>
          <cell r="AB4939"/>
          <cell r="AC4939"/>
          <cell r="AD4939"/>
        </row>
        <row r="4940">
          <cell r="P4940">
            <v>999999999</v>
          </cell>
          <cell r="Q4940"/>
          <cell r="R4940"/>
          <cell r="S4940"/>
          <cell r="T4940"/>
          <cell r="U4940"/>
          <cell r="V4940"/>
          <cell r="W4940"/>
          <cell r="X4940"/>
          <cell r="Y4940"/>
          <cell r="Z4940"/>
          <cell r="AA4940"/>
          <cell r="AB4940"/>
          <cell r="AC4940"/>
          <cell r="AD4940"/>
        </row>
        <row r="4941">
          <cell r="P4941">
            <v>999999999</v>
          </cell>
          <cell r="Q4941"/>
          <cell r="R4941"/>
          <cell r="S4941"/>
          <cell r="T4941"/>
          <cell r="U4941"/>
          <cell r="V4941"/>
          <cell r="W4941"/>
          <cell r="X4941"/>
          <cell r="Y4941"/>
          <cell r="Z4941"/>
          <cell r="AA4941"/>
          <cell r="AB4941"/>
          <cell r="AC4941"/>
          <cell r="AD4941"/>
        </row>
        <row r="4942">
          <cell r="P4942">
            <v>999999999</v>
          </cell>
          <cell r="Q4942"/>
          <cell r="R4942"/>
          <cell r="S4942"/>
          <cell r="T4942"/>
          <cell r="U4942"/>
          <cell r="V4942"/>
          <cell r="W4942"/>
          <cell r="X4942"/>
          <cell r="Y4942"/>
          <cell r="Z4942"/>
          <cell r="AA4942"/>
          <cell r="AB4942"/>
          <cell r="AC4942"/>
          <cell r="AD4942"/>
        </row>
        <row r="4943">
          <cell r="P4943">
            <v>999999999</v>
          </cell>
          <cell r="Q4943"/>
          <cell r="R4943"/>
          <cell r="S4943"/>
          <cell r="T4943"/>
          <cell r="U4943"/>
          <cell r="V4943"/>
          <cell r="W4943"/>
          <cell r="X4943"/>
          <cell r="Y4943"/>
          <cell r="Z4943"/>
          <cell r="AA4943"/>
          <cell r="AB4943"/>
          <cell r="AC4943"/>
          <cell r="AD4943"/>
        </row>
        <row r="4944">
          <cell r="P4944">
            <v>999999999</v>
          </cell>
          <cell r="Q4944"/>
          <cell r="R4944"/>
          <cell r="S4944"/>
          <cell r="T4944"/>
          <cell r="U4944"/>
          <cell r="V4944"/>
          <cell r="W4944"/>
          <cell r="X4944"/>
          <cell r="Y4944"/>
          <cell r="Z4944"/>
          <cell r="AA4944"/>
          <cell r="AB4944"/>
          <cell r="AC4944"/>
          <cell r="AD4944"/>
        </row>
        <row r="4945">
          <cell r="P4945">
            <v>999999999</v>
          </cell>
          <cell r="Q4945"/>
          <cell r="R4945"/>
          <cell r="S4945"/>
          <cell r="T4945"/>
          <cell r="U4945"/>
          <cell r="V4945"/>
          <cell r="W4945"/>
          <cell r="X4945"/>
          <cell r="Y4945"/>
          <cell r="Z4945"/>
          <cell r="AA4945"/>
          <cell r="AB4945"/>
          <cell r="AC4945"/>
          <cell r="AD4945"/>
        </row>
        <row r="4946">
          <cell r="P4946">
            <v>999999999</v>
          </cell>
          <cell r="Q4946"/>
          <cell r="R4946"/>
          <cell r="S4946"/>
          <cell r="T4946"/>
          <cell r="U4946"/>
          <cell r="V4946"/>
          <cell r="W4946"/>
          <cell r="X4946"/>
          <cell r="Y4946"/>
          <cell r="Z4946"/>
          <cell r="AA4946"/>
          <cell r="AB4946"/>
          <cell r="AC4946"/>
          <cell r="AD4946"/>
        </row>
        <row r="4947">
          <cell r="P4947">
            <v>999999999</v>
          </cell>
          <cell r="Q4947"/>
          <cell r="R4947"/>
          <cell r="S4947"/>
          <cell r="T4947"/>
          <cell r="U4947"/>
          <cell r="V4947"/>
          <cell r="W4947"/>
          <cell r="X4947"/>
          <cell r="Y4947"/>
          <cell r="Z4947"/>
          <cell r="AA4947"/>
          <cell r="AB4947"/>
          <cell r="AC4947"/>
          <cell r="AD4947"/>
        </row>
        <row r="4948">
          <cell r="P4948">
            <v>999999999</v>
          </cell>
          <cell r="Q4948"/>
          <cell r="R4948"/>
          <cell r="S4948"/>
          <cell r="T4948"/>
          <cell r="U4948"/>
          <cell r="V4948"/>
          <cell r="W4948"/>
          <cell r="X4948"/>
          <cell r="Y4948"/>
          <cell r="Z4948"/>
          <cell r="AA4948"/>
          <cell r="AB4948"/>
          <cell r="AC4948"/>
          <cell r="AD4948"/>
        </row>
        <row r="4949">
          <cell r="P4949">
            <v>999999999</v>
          </cell>
          <cell r="Q4949"/>
          <cell r="R4949"/>
          <cell r="S4949"/>
          <cell r="T4949"/>
          <cell r="U4949"/>
          <cell r="V4949"/>
          <cell r="W4949"/>
          <cell r="X4949"/>
          <cell r="Y4949"/>
          <cell r="Z4949"/>
          <cell r="AA4949"/>
          <cell r="AB4949"/>
          <cell r="AC4949"/>
          <cell r="AD4949"/>
        </row>
        <row r="4950">
          <cell r="P4950">
            <v>999999999</v>
          </cell>
          <cell r="Q4950"/>
          <cell r="R4950"/>
          <cell r="S4950"/>
          <cell r="T4950"/>
          <cell r="U4950"/>
          <cell r="V4950"/>
          <cell r="W4950"/>
          <cell r="X4950"/>
          <cell r="Y4950"/>
          <cell r="Z4950"/>
          <cell r="AA4950"/>
          <cell r="AB4950"/>
          <cell r="AC4950"/>
          <cell r="AD4950"/>
        </row>
        <row r="4951">
          <cell r="P4951">
            <v>999999999</v>
          </cell>
          <cell r="Q4951"/>
          <cell r="R4951"/>
          <cell r="S4951"/>
          <cell r="T4951"/>
          <cell r="U4951"/>
          <cell r="V4951"/>
          <cell r="W4951"/>
          <cell r="X4951"/>
          <cell r="Y4951"/>
          <cell r="Z4951"/>
          <cell r="AA4951"/>
          <cell r="AB4951"/>
          <cell r="AC4951"/>
          <cell r="AD4951"/>
        </row>
        <row r="4952">
          <cell r="P4952">
            <v>999999999</v>
          </cell>
          <cell r="Q4952"/>
          <cell r="R4952"/>
          <cell r="S4952"/>
          <cell r="T4952"/>
          <cell r="U4952"/>
          <cell r="V4952"/>
          <cell r="W4952"/>
          <cell r="X4952"/>
          <cell r="Y4952"/>
          <cell r="Z4952"/>
          <cell r="AA4952"/>
          <cell r="AB4952"/>
          <cell r="AC4952"/>
          <cell r="AD4952"/>
        </row>
        <row r="4953">
          <cell r="P4953">
            <v>999999999</v>
          </cell>
          <cell r="Q4953"/>
          <cell r="R4953"/>
          <cell r="S4953"/>
          <cell r="T4953"/>
          <cell r="U4953"/>
          <cell r="V4953"/>
          <cell r="W4953"/>
          <cell r="X4953"/>
          <cell r="Y4953"/>
          <cell r="Z4953"/>
          <cell r="AA4953"/>
          <cell r="AB4953"/>
          <cell r="AC4953"/>
          <cell r="AD4953"/>
        </row>
        <row r="4954">
          <cell r="P4954">
            <v>999999999</v>
          </cell>
          <cell r="Q4954"/>
          <cell r="R4954"/>
          <cell r="S4954"/>
          <cell r="T4954"/>
          <cell r="U4954"/>
          <cell r="V4954"/>
          <cell r="W4954"/>
          <cell r="X4954"/>
          <cell r="Y4954"/>
          <cell r="Z4954"/>
          <cell r="AA4954"/>
          <cell r="AB4954"/>
          <cell r="AC4954"/>
          <cell r="AD4954"/>
        </row>
        <row r="4955">
          <cell r="P4955">
            <v>999999999</v>
          </cell>
          <cell r="Q4955"/>
          <cell r="R4955"/>
          <cell r="S4955"/>
          <cell r="T4955"/>
          <cell r="U4955"/>
          <cell r="V4955"/>
          <cell r="W4955"/>
          <cell r="X4955"/>
          <cell r="Y4955"/>
          <cell r="Z4955"/>
          <cell r="AA4955"/>
          <cell r="AB4955"/>
          <cell r="AC4955"/>
          <cell r="AD4955"/>
        </row>
        <row r="4956">
          <cell r="P4956">
            <v>999999999</v>
          </cell>
          <cell r="Q4956"/>
          <cell r="R4956"/>
          <cell r="S4956"/>
          <cell r="T4956"/>
          <cell r="U4956"/>
          <cell r="V4956"/>
          <cell r="W4956"/>
          <cell r="X4956"/>
          <cell r="Y4956"/>
          <cell r="Z4956"/>
          <cell r="AA4956"/>
          <cell r="AB4956"/>
          <cell r="AC4956"/>
          <cell r="AD4956"/>
        </row>
        <row r="4957">
          <cell r="P4957">
            <v>999999999</v>
          </cell>
          <cell r="Q4957"/>
          <cell r="R4957"/>
          <cell r="S4957"/>
          <cell r="T4957"/>
          <cell r="U4957"/>
          <cell r="V4957"/>
          <cell r="W4957"/>
          <cell r="X4957"/>
          <cell r="Y4957"/>
          <cell r="Z4957"/>
          <cell r="AA4957"/>
          <cell r="AB4957"/>
          <cell r="AC4957"/>
          <cell r="AD4957"/>
        </row>
        <row r="4958">
          <cell r="P4958">
            <v>999999999</v>
          </cell>
          <cell r="Q4958"/>
          <cell r="R4958"/>
          <cell r="S4958"/>
          <cell r="T4958"/>
          <cell r="U4958"/>
          <cell r="V4958"/>
          <cell r="W4958"/>
          <cell r="X4958"/>
          <cell r="Y4958"/>
          <cell r="Z4958"/>
          <cell r="AA4958"/>
          <cell r="AB4958"/>
          <cell r="AC4958"/>
          <cell r="AD4958"/>
        </row>
        <row r="4959">
          <cell r="P4959">
            <v>999999999</v>
          </cell>
          <cell r="Q4959"/>
          <cell r="R4959"/>
          <cell r="S4959"/>
          <cell r="T4959"/>
          <cell r="U4959"/>
          <cell r="V4959"/>
          <cell r="W4959"/>
          <cell r="X4959"/>
          <cell r="Y4959"/>
          <cell r="Z4959"/>
          <cell r="AA4959"/>
          <cell r="AB4959"/>
          <cell r="AC4959"/>
          <cell r="AD4959"/>
        </row>
        <row r="4960">
          <cell r="P4960">
            <v>999999999</v>
          </cell>
          <cell r="Q4960"/>
          <cell r="R4960"/>
          <cell r="S4960"/>
          <cell r="T4960"/>
          <cell r="U4960"/>
          <cell r="V4960"/>
          <cell r="W4960"/>
          <cell r="X4960"/>
          <cell r="Y4960"/>
          <cell r="Z4960"/>
          <cell r="AA4960"/>
          <cell r="AB4960"/>
          <cell r="AC4960"/>
          <cell r="AD4960"/>
        </row>
        <row r="4961">
          <cell r="P4961">
            <v>999999999</v>
          </cell>
          <cell r="Q4961"/>
          <cell r="R4961"/>
          <cell r="S4961"/>
          <cell r="T4961"/>
          <cell r="U4961"/>
          <cell r="V4961"/>
          <cell r="W4961"/>
          <cell r="X4961"/>
          <cell r="Y4961"/>
          <cell r="Z4961"/>
          <cell r="AA4961"/>
          <cell r="AB4961"/>
          <cell r="AC4961"/>
          <cell r="AD4961"/>
        </row>
        <row r="4962">
          <cell r="P4962">
            <v>999999999</v>
          </cell>
          <cell r="Q4962"/>
          <cell r="R4962"/>
          <cell r="S4962"/>
          <cell r="T4962"/>
          <cell r="U4962"/>
          <cell r="V4962"/>
          <cell r="W4962"/>
          <cell r="X4962"/>
          <cell r="Y4962"/>
          <cell r="Z4962"/>
          <cell r="AA4962"/>
          <cell r="AB4962"/>
          <cell r="AC4962"/>
          <cell r="AD4962"/>
        </row>
        <row r="4963">
          <cell r="P4963">
            <v>999999999</v>
          </cell>
          <cell r="Q4963"/>
          <cell r="R4963"/>
          <cell r="S4963"/>
          <cell r="T4963"/>
          <cell r="U4963"/>
          <cell r="V4963"/>
          <cell r="W4963"/>
          <cell r="X4963"/>
          <cell r="Y4963"/>
          <cell r="Z4963"/>
          <cell r="AA4963"/>
          <cell r="AB4963"/>
          <cell r="AC4963"/>
          <cell r="AD4963"/>
        </row>
        <row r="4964">
          <cell r="P4964">
            <v>999999999</v>
          </cell>
          <cell r="Q4964"/>
          <cell r="R4964"/>
          <cell r="S4964"/>
          <cell r="T4964"/>
          <cell r="U4964"/>
          <cell r="V4964"/>
          <cell r="W4964"/>
          <cell r="X4964"/>
          <cell r="Y4964"/>
          <cell r="Z4964"/>
          <cell r="AA4964"/>
          <cell r="AB4964"/>
          <cell r="AC4964"/>
          <cell r="AD4964"/>
        </row>
        <row r="4965">
          <cell r="P4965">
            <v>999999999</v>
          </cell>
          <cell r="Q4965"/>
          <cell r="R4965"/>
          <cell r="S4965"/>
          <cell r="T4965"/>
          <cell r="U4965"/>
          <cell r="V4965"/>
          <cell r="W4965"/>
          <cell r="X4965"/>
          <cell r="Y4965"/>
          <cell r="Z4965"/>
          <cell r="AA4965"/>
          <cell r="AB4965"/>
          <cell r="AC4965"/>
          <cell r="AD4965"/>
        </row>
        <row r="4966">
          <cell r="P4966">
            <v>999999999</v>
          </cell>
          <cell r="Q4966"/>
          <cell r="R4966"/>
          <cell r="S4966"/>
          <cell r="T4966"/>
          <cell r="U4966"/>
          <cell r="V4966"/>
          <cell r="W4966"/>
          <cell r="X4966"/>
          <cell r="Y4966"/>
          <cell r="Z4966"/>
          <cell r="AA4966"/>
          <cell r="AB4966"/>
          <cell r="AC4966"/>
          <cell r="AD4966"/>
        </row>
        <row r="4967">
          <cell r="P4967">
            <v>999999999</v>
          </cell>
          <cell r="Q4967"/>
          <cell r="R4967"/>
          <cell r="S4967"/>
          <cell r="T4967"/>
          <cell r="U4967"/>
          <cell r="V4967"/>
          <cell r="W4967"/>
          <cell r="X4967"/>
          <cell r="Y4967"/>
          <cell r="Z4967"/>
          <cell r="AA4967"/>
          <cell r="AB4967"/>
          <cell r="AC4967"/>
          <cell r="AD4967"/>
        </row>
        <row r="4968">
          <cell r="P4968">
            <v>999999999</v>
          </cell>
          <cell r="Q4968"/>
          <cell r="R4968"/>
          <cell r="S4968"/>
          <cell r="T4968"/>
          <cell r="U4968"/>
          <cell r="V4968"/>
          <cell r="W4968"/>
          <cell r="X4968"/>
          <cell r="Y4968"/>
          <cell r="Z4968"/>
          <cell r="AA4968"/>
          <cell r="AB4968"/>
          <cell r="AC4968"/>
          <cell r="AD4968"/>
        </row>
        <row r="4969">
          <cell r="P4969">
            <v>999999999</v>
          </cell>
          <cell r="Q4969"/>
          <cell r="R4969"/>
          <cell r="S4969"/>
          <cell r="T4969"/>
          <cell r="U4969"/>
          <cell r="V4969"/>
          <cell r="W4969"/>
          <cell r="X4969"/>
          <cell r="Y4969"/>
          <cell r="Z4969"/>
          <cell r="AA4969"/>
          <cell r="AB4969"/>
          <cell r="AC4969"/>
          <cell r="AD4969"/>
        </row>
        <row r="4970">
          <cell r="P4970">
            <v>999999999</v>
          </cell>
          <cell r="Q4970"/>
          <cell r="R4970"/>
          <cell r="S4970"/>
          <cell r="T4970"/>
          <cell r="U4970"/>
          <cell r="V4970"/>
          <cell r="W4970"/>
          <cell r="X4970"/>
          <cell r="Y4970"/>
          <cell r="Z4970"/>
          <cell r="AA4970"/>
          <cell r="AB4970"/>
          <cell r="AC4970"/>
          <cell r="AD4970"/>
        </row>
        <row r="4971">
          <cell r="P4971">
            <v>999999999</v>
          </cell>
          <cell r="Q4971"/>
          <cell r="R4971"/>
          <cell r="S4971"/>
          <cell r="T4971"/>
          <cell r="U4971"/>
          <cell r="V4971"/>
          <cell r="W4971"/>
          <cell r="X4971"/>
          <cell r="Y4971"/>
          <cell r="Z4971"/>
          <cell r="AA4971"/>
          <cell r="AB4971"/>
          <cell r="AC4971"/>
          <cell r="AD4971"/>
        </row>
        <row r="4972">
          <cell r="P4972">
            <v>999999999</v>
          </cell>
          <cell r="Q4972"/>
          <cell r="R4972"/>
          <cell r="S4972"/>
          <cell r="T4972"/>
          <cell r="U4972"/>
          <cell r="V4972"/>
          <cell r="W4972"/>
          <cell r="X4972"/>
          <cell r="Y4972"/>
          <cell r="Z4972"/>
          <cell r="AA4972"/>
          <cell r="AB4972"/>
          <cell r="AC4972"/>
          <cell r="AD4972"/>
        </row>
        <row r="4973">
          <cell r="P4973">
            <v>999999999</v>
          </cell>
          <cell r="Q4973"/>
          <cell r="R4973"/>
          <cell r="S4973"/>
          <cell r="T4973"/>
          <cell r="U4973"/>
          <cell r="V4973"/>
          <cell r="W4973"/>
          <cell r="X4973"/>
          <cell r="Y4973"/>
          <cell r="Z4973"/>
          <cell r="AA4973"/>
          <cell r="AB4973"/>
          <cell r="AC4973"/>
          <cell r="AD4973"/>
        </row>
        <row r="4974">
          <cell r="P4974">
            <v>999999999</v>
          </cell>
          <cell r="Q4974"/>
          <cell r="R4974"/>
          <cell r="S4974"/>
          <cell r="T4974"/>
          <cell r="U4974"/>
          <cell r="V4974"/>
          <cell r="W4974"/>
          <cell r="X4974"/>
          <cell r="Y4974"/>
          <cell r="Z4974"/>
          <cell r="AA4974"/>
          <cell r="AB4974"/>
          <cell r="AC4974"/>
          <cell r="AD4974"/>
        </row>
        <row r="4975">
          <cell r="P4975">
            <v>999999999</v>
          </cell>
          <cell r="Q4975"/>
          <cell r="R4975"/>
          <cell r="S4975"/>
          <cell r="T4975"/>
          <cell r="U4975"/>
          <cell r="V4975"/>
          <cell r="W4975"/>
          <cell r="X4975"/>
          <cell r="Y4975"/>
          <cell r="Z4975"/>
          <cell r="AA4975"/>
          <cell r="AB4975"/>
          <cell r="AC4975"/>
          <cell r="AD4975"/>
        </row>
        <row r="4976">
          <cell r="P4976">
            <v>999999999</v>
          </cell>
          <cell r="Q4976"/>
          <cell r="R4976"/>
          <cell r="S4976"/>
          <cell r="T4976"/>
          <cell r="U4976"/>
          <cell r="V4976"/>
          <cell r="W4976"/>
          <cell r="X4976"/>
          <cell r="Y4976"/>
          <cell r="Z4976"/>
          <cell r="AA4976"/>
          <cell r="AB4976"/>
          <cell r="AC4976"/>
          <cell r="AD4976"/>
        </row>
        <row r="4977">
          <cell r="P4977">
            <v>999999999</v>
          </cell>
          <cell r="Q4977"/>
          <cell r="R4977"/>
          <cell r="S4977"/>
          <cell r="T4977"/>
          <cell r="U4977"/>
          <cell r="V4977"/>
          <cell r="W4977"/>
          <cell r="X4977"/>
          <cell r="Y4977"/>
          <cell r="Z4977"/>
          <cell r="AA4977"/>
          <cell r="AB4977"/>
          <cell r="AC4977"/>
          <cell r="AD4977"/>
        </row>
        <row r="4978">
          <cell r="P4978">
            <v>999999999</v>
          </cell>
          <cell r="Q4978"/>
          <cell r="R4978"/>
          <cell r="S4978"/>
          <cell r="T4978"/>
          <cell r="U4978"/>
          <cell r="V4978"/>
          <cell r="W4978"/>
          <cell r="X4978"/>
          <cell r="Y4978"/>
          <cell r="Z4978"/>
          <cell r="AA4978"/>
          <cell r="AB4978"/>
          <cell r="AC4978"/>
          <cell r="AD4978"/>
        </row>
        <row r="4979">
          <cell r="P4979">
            <v>999999999</v>
          </cell>
          <cell r="Q4979"/>
          <cell r="R4979"/>
          <cell r="S4979"/>
          <cell r="T4979"/>
          <cell r="U4979"/>
          <cell r="V4979"/>
          <cell r="W4979"/>
          <cell r="X4979"/>
          <cell r="Y4979"/>
          <cell r="Z4979"/>
          <cell r="AA4979"/>
          <cell r="AB4979"/>
          <cell r="AC4979"/>
          <cell r="AD4979"/>
        </row>
        <row r="4980">
          <cell r="P4980">
            <v>999999999</v>
          </cell>
          <cell r="Q4980"/>
          <cell r="R4980"/>
          <cell r="S4980"/>
          <cell r="T4980"/>
          <cell r="U4980"/>
          <cell r="V4980"/>
          <cell r="W4980"/>
          <cell r="X4980"/>
          <cell r="Y4980"/>
          <cell r="Z4980"/>
          <cell r="AA4980"/>
          <cell r="AB4980"/>
          <cell r="AC4980"/>
          <cell r="AD4980"/>
        </row>
        <row r="4981">
          <cell r="P4981">
            <v>999999999</v>
          </cell>
          <cell r="Q4981"/>
          <cell r="R4981"/>
          <cell r="S4981"/>
          <cell r="T4981"/>
          <cell r="U4981"/>
          <cell r="V4981"/>
          <cell r="W4981"/>
          <cell r="X4981"/>
          <cell r="Y4981"/>
          <cell r="Z4981"/>
          <cell r="AA4981"/>
          <cell r="AB4981"/>
          <cell r="AC4981"/>
          <cell r="AD4981"/>
        </row>
        <row r="4982">
          <cell r="P4982">
            <v>999999999</v>
          </cell>
          <cell r="Q4982"/>
          <cell r="R4982"/>
          <cell r="S4982"/>
          <cell r="T4982"/>
          <cell r="U4982"/>
          <cell r="V4982"/>
          <cell r="W4982"/>
          <cell r="X4982"/>
          <cell r="Y4982"/>
          <cell r="Z4982"/>
          <cell r="AA4982"/>
          <cell r="AB4982"/>
          <cell r="AC4982"/>
          <cell r="AD4982"/>
        </row>
        <row r="4983">
          <cell r="P4983">
            <v>999999999</v>
          </cell>
          <cell r="Q4983"/>
          <cell r="R4983"/>
          <cell r="S4983"/>
          <cell r="T4983"/>
          <cell r="U4983"/>
          <cell r="V4983"/>
          <cell r="W4983"/>
          <cell r="X4983"/>
          <cell r="Y4983"/>
          <cell r="Z4983"/>
          <cell r="AA4983"/>
          <cell r="AB4983"/>
          <cell r="AC4983"/>
          <cell r="AD4983"/>
        </row>
        <row r="4984">
          <cell r="P4984">
            <v>999999999</v>
          </cell>
          <cell r="Q4984"/>
          <cell r="R4984"/>
          <cell r="S4984"/>
          <cell r="T4984"/>
          <cell r="U4984"/>
          <cell r="V4984"/>
          <cell r="W4984"/>
          <cell r="X4984"/>
          <cell r="Y4984"/>
          <cell r="Z4984"/>
          <cell r="AA4984"/>
          <cell r="AB4984"/>
          <cell r="AC4984"/>
          <cell r="AD4984"/>
        </row>
        <row r="4985">
          <cell r="P4985">
            <v>999999999</v>
          </cell>
          <cell r="Q4985"/>
          <cell r="R4985"/>
          <cell r="S4985"/>
          <cell r="T4985"/>
          <cell r="U4985"/>
          <cell r="V4985"/>
          <cell r="W4985"/>
          <cell r="X4985"/>
          <cell r="Y4985"/>
          <cell r="Z4985"/>
          <cell r="AA4985"/>
          <cell r="AB4985"/>
          <cell r="AC4985"/>
          <cell r="AD4985"/>
        </row>
        <row r="4986">
          <cell r="P4986">
            <v>999999999</v>
          </cell>
          <cell r="Q4986"/>
          <cell r="R4986"/>
          <cell r="S4986"/>
          <cell r="T4986"/>
          <cell r="U4986"/>
          <cell r="V4986"/>
          <cell r="W4986"/>
          <cell r="X4986"/>
          <cell r="Y4986"/>
          <cell r="Z4986"/>
          <cell r="AA4986"/>
          <cell r="AB4986"/>
          <cell r="AC4986"/>
          <cell r="AD4986"/>
        </row>
        <row r="4987">
          <cell r="P4987">
            <v>999999999</v>
          </cell>
          <cell r="Q4987"/>
          <cell r="R4987"/>
          <cell r="S4987"/>
          <cell r="T4987"/>
          <cell r="U4987"/>
          <cell r="V4987"/>
          <cell r="W4987"/>
          <cell r="X4987"/>
          <cell r="Y4987"/>
          <cell r="Z4987"/>
          <cell r="AA4987"/>
          <cell r="AB4987"/>
          <cell r="AC4987"/>
          <cell r="AD4987"/>
        </row>
        <row r="4988">
          <cell r="P4988">
            <v>999999999</v>
          </cell>
          <cell r="Q4988"/>
          <cell r="R4988"/>
          <cell r="S4988"/>
          <cell r="T4988"/>
          <cell r="U4988"/>
          <cell r="V4988"/>
          <cell r="W4988"/>
          <cell r="X4988"/>
          <cell r="Y4988"/>
          <cell r="Z4988"/>
          <cell r="AA4988"/>
          <cell r="AB4988"/>
          <cell r="AC4988"/>
          <cell r="AD4988"/>
        </row>
        <row r="4989">
          <cell r="P4989">
            <v>999999999</v>
          </cell>
          <cell r="Q4989"/>
          <cell r="R4989"/>
          <cell r="S4989"/>
          <cell r="T4989"/>
          <cell r="U4989"/>
          <cell r="V4989"/>
          <cell r="W4989"/>
          <cell r="X4989"/>
          <cell r="Y4989"/>
          <cell r="Z4989"/>
          <cell r="AA4989"/>
          <cell r="AB4989"/>
          <cell r="AC4989"/>
          <cell r="AD4989"/>
        </row>
        <row r="4990">
          <cell r="P4990">
            <v>999999999</v>
          </cell>
          <cell r="Q4990"/>
          <cell r="R4990"/>
          <cell r="S4990"/>
          <cell r="T4990"/>
          <cell r="U4990"/>
          <cell r="V4990"/>
          <cell r="W4990"/>
          <cell r="X4990"/>
          <cell r="Y4990"/>
          <cell r="Z4990"/>
          <cell r="AA4990"/>
          <cell r="AB4990"/>
          <cell r="AC4990"/>
          <cell r="AD4990"/>
        </row>
        <row r="4991">
          <cell r="P4991">
            <v>999999999</v>
          </cell>
          <cell r="Q4991"/>
          <cell r="R4991"/>
          <cell r="S4991"/>
          <cell r="T4991"/>
          <cell r="U4991"/>
          <cell r="V4991"/>
          <cell r="W4991"/>
          <cell r="X4991"/>
          <cell r="Y4991"/>
          <cell r="Z4991"/>
          <cell r="AA4991"/>
          <cell r="AB4991"/>
          <cell r="AC4991"/>
          <cell r="AD4991"/>
        </row>
        <row r="4992">
          <cell r="P4992">
            <v>999999999</v>
          </cell>
          <cell r="Q4992"/>
          <cell r="R4992"/>
          <cell r="S4992"/>
          <cell r="T4992"/>
          <cell r="U4992"/>
          <cell r="V4992"/>
          <cell r="W4992"/>
          <cell r="X4992"/>
          <cell r="Y4992"/>
          <cell r="Z4992"/>
          <cell r="AA4992"/>
          <cell r="AB4992"/>
          <cell r="AC4992"/>
          <cell r="AD4992"/>
        </row>
        <row r="4993">
          <cell r="P4993">
            <v>999999999</v>
          </cell>
          <cell r="Q4993"/>
          <cell r="R4993"/>
          <cell r="S4993"/>
          <cell r="T4993"/>
          <cell r="U4993"/>
          <cell r="V4993"/>
          <cell r="W4993"/>
          <cell r="X4993"/>
          <cell r="Y4993"/>
          <cell r="Z4993"/>
          <cell r="AA4993"/>
          <cell r="AB4993"/>
          <cell r="AC4993"/>
          <cell r="AD4993"/>
        </row>
        <row r="4994">
          <cell r="P4994">
            <v>999999999</v>
          </cell>
          <cell r="Q4994"/>
          <cell r="R4994"/>
          <cell r="S4994"/>
          <cell r="T4994"/>
          <cell r="U4994"/>
          <cell r="V4994"/>
          <cell r="W4994"/>
          <cell r="X4994"/>
          <cell r="Y4994"/>
          <cell r="Z4994"/>
          <cell r="AA4994"/>
          <cell r="AB4994"/>
          <cell r="AC4994"/>
          <cell r="AD4994"/>
        </row>
        <row r="4995">
          <cell r="P4995">
            <v>999999999</v>
          </cell>
          <cell r="Q4995"/>
          <cell r="R4995"/>
          <cell r="S4995"/>
          <cell r="T4995"/>
          <cell r="U4995"/>
          <cell r="V4995"/>
          <cell r="W4995"/>
          <cell r="X4995"/>
          <cell r="Y4995"/>
          <cell r="Z4995"/>
          <cell r="AA4995"/>
          <cell r="AB4995"/>
          <cell r="AC4995"/>
          <cell r="AD4995"/>
        </row>
        <row r="4996">
          <cell r="P4996">
            <v>999999999</v>
          </cell>
          <cell r="Q4996"/>
          <cell r="R4996"/>
          <cell r="S4996"/>
          <cell r="T4996"/>
          <cell r="U4996"/>
          <cell r="V4996"/>
          <cell r="W4996"/>
          <cell r="X4996"/>
          <cell r="Y4996"/>
          <cell r="Z4996"/>
          <cell r="AA4996"/>
          <cell r="AB4996"/>
          <cell r="AC4996"/>
          <cell r="AD4996"/>
        </row>
        <row r="4997">
          <cell r="P4997">
            <v>999999999</v>
          </cell>
          <cell r="Q4997"/>
          <cell r="R4997"/>
          <cell r="S4997"/>
          <cell r="T4997"/>
          <cell r="U4997"/>
          <cell r="V4997"/>
          <cell r="W4997"/>
          <cell r="X4997"/>
          <cell r="Y4997"/>
          <cell r="Z4997"/>
          <cell r="AA4997"/>
          <cell r="AB4997"/>
          <cell r="AC4997"/>
          <cell r="AD4997"/>
        </row>
        <row r="4998">
          <cell r="P4998">
            <v>999999999</v>
          </cell>
          <cell r="Q4998"/>
          <cell r="R4998"/>
          <cell r="S4998"/>
          <cell r="T4998"/>
          <cell r="U4998"/>
          <cell r="V4998"/>
          <cell r="W4998"/>
          <cell r="X4998"/>
          <cell r="Y4998"/>
          <cell r="Z4998"/>
          <cell r="AA4998"/>
          <cell r="AB4998"/>
          <cell r="AC4998"/>
          <cell r="AD4998"/>
        </row>
        <row r="4999">
          <cell r="P4999">
            <v>999999999</v>
          </cell>
          <cell r="Q4999"/>
          <cell r="R4999"/>
          <cell r="S4999"/>
          <cell r="T4999"/>
          <cell r="U4999"/>
          <cell r="V4999"/>
          <cell r="W4999"/>
          <cell r="X4999"/>
          <cell r="Y4999"/>
          <cell r="Z4999"/>
          <cell r="AA4999"/>
          <cell r="AB4999"/>
          <cell r="AC4999"/>
          <cell r="AD4999"/>
        </row>
        <row r="5000">
          <cell r="P5000">
            <v>999999999</v>
          </cell>
          <cell r="Q5000"/>
          <cell r="R5000"/>
          <cell r="S5000"/>
          <cell r="T5000"/>
          <cell r="U5000"/>
          <cell r="V5000"/>
          <cell r="W5000"/>
          <cell r="X5000"/>
          <cell r="Y5000"/>
          <cell r="Z5000"/>
          <cell r="AA5000"/>
          <cell r="AB5000"/>
          <cell r="AC5000"/>
          <cell r="AD5000"/>
        </row>
        <row r="5001">
          <cell r="P5001">
            <v>999999999</v>
          </cell>
          <cell r="Q5001"/>
          <cell r="R5001"/>
          <cell r="S5001"/>
          <cell r="T5001"/>
          <cell r="U5001"/>
          <cell r="V5001"/>
          <cell r="W5001"/>
          <cell r="X5001"/>
          <cell r="Y5001"/>
          <cell r="Z5001"/>
          <cell r="AA5001"/>
          <cell r="AB5001"/>
          <cell r="AC5001"/>
          <cell r="AD5001"/>
        </row>
        <row r="5002">
          <cell r="P5002">
            <v>999999999</v>
          </cell>
          <cell r="Q5002"/>
          <cell r="R5002"/>
          <cell r="S5002"/>
          <cell r="T5002"/>
          <cell r="U5002"/>
          <cell r="V5002"/>
          <cell r="W5002"/>
          <cell r="X5002"/>
          <cell r="Y5002"/>
          <cell r="Z5002"/>
          <cell r="AA5002"/>
          <cell r="AB5002"/>
          <cell r="AC5002"/>
          <cell r="AD5002"/>
        </row>
        <row r="5003">
          <cell r="P5003">
            <v>999999999</v>
          </cell>
          <cell r="Q5003"/>
          <cell r="R5003"/>
          <cell r="S5003"/>
          <cell r="T5003"/>
          <cell r="U5003"/>
          <cell r="V5003"/>
          <cell r="W5003"/>
          <cell r="X5003"/>
          <cell r="Y5003"/>
          <cell r="Z5003"/>
          <cell r="AA5003"/>
          <cell r="AB5003"/>
          <cell r="AC5003"/>
          <cell r="AD5003"/>
        </row>
        <row r="5004">
          <cell r="P5004">
            <v>999999999</v>
          </cell>
          <cell r="Q5004"/>
          <cell r="R5004"/>
          <cell r="S5004"/>
          <cell r="T5004"/>
          <cell r="U5004"/>
          <cell r="V5004"/>
          <cell r="W5004"/>
          <cell r="X5004"/>
          <cell r="Y5004"/>
          <cell r="Z5004"/>
          <cell r="AA5004"/>
          <cell r="AB5004"/>
          <cell r="AC5004"/>
          <cell r="AD5004"/>
        </row>
        <row r="5005">
          <cell r="P5005">
            <v>999999999</v>
          </cell>
          <cell r="Q5005"/>
          <cell r="R5005"/>
          <cell r="S5005"/>
          <cell r="T5005"/>
          <cell r="U5005"/>
          <cell r="V5005"/>
          <cell r="W5005"/>
          <cell r="X5005"/>
          <cell r="Y5005"/>
          <cell r="Z5005"/>
          <cell r="AA5005"/>
          <cell r="AB5005"/>
          <cell r="AC5005"/>
          <cell r="AD5005"/>
        </row>
        <row r="5006">
          <cell r="P5006">
            <v>999999999</v>
          </cell>
          <cell r="Q5006"/>
          <cell r="R5006"/>
          <cell r="S5006"/>
          <cell r="T5006"/>
          <cell r="U5006"/>
          <cell r="V5006"/>
          <cell r="W5006"/>
          <cell r="X5006"/>
          <cell r="Y5006"/>
          <cell r="Z5006"/>
          <cell r="AA5006"/>
          <cell r="AB5006"/>
          <cell r="AC5006"/>
          <cell r="AD5006"/>
        </row>
        <row r="5007">
          <cell r="P5007">
            <v>999999999</v>
          </cell>
          <cell r="Q5007"/>
          <cell r="R5007"/>
          <cell r="S5007"/>
          <cell r="T5007"/>
          <cell r="U5007"/>
          <cell r="V5007"/>
          <cell r="W5007"/>
          <cell r="X5007"/>
          <cell r="Y5007"/>
          <cell r="Z5007"/>
          <cell r="AA5007"/>
          <cell r="AB5007"/>
          <cell r="AC5007"/>
          <cell r="AD5007"/>
        </row>
        <row r="5008">
          <cell r="P5008">
            <v>999999999</v>
          </cell>
          <cell r="Q5008"/>
          <cell r="R5008"/>
          <cell r="S5008"/>
          <cell r="T5008"/>
          <cell r="U5008"/>
          <cell r="V5008"/>
          <cell r="W5008"/>
          <cell r="X5008"/>
          <cell r="Y5008"/>
          <cell r="Z5008"/>
          <cell r="AA5008"/>
          <cell r="AB5008"/>
          <cell r="AC5008"/>
          <cell r="AD5008"/>
        </row>
        <row r="5009">
          <cell r="P5009">
            <v>999999999</v>
          </cell>
          <cell r="Q5009"/>
          <cell r="R5009"/>
          <cell r="S5009"/>
          <cell r="T5009"/>
          <cell r="U5009"/>
          <cell r="V5009"/>
          <cell r="W5009"/>
          <cell r="X5009"/>
          <cell r="Y5009"/>
          <cell r="Z5009"/>
          <cell r="AA5009"/>
          <cell r="AB5009"/>
          <cell r="AC5009"/>
          <cell r="AD5009"/>
        </row>
        <row r="5010">
          <cell r="P5010">
            <v>999999999</v>
          </cell>
          <cell r="Q5010"/>
          <cell r="R5010"/>
          <cell r="S5010"/>
          <cell r="T5010"/>
          <cell r="U5010"/>
          <cell r="V5010"/>
          <cell r="W5010"/>
          <cell r="X5010"/>
          <cell r="Y5010"/>
          <cell r="Z5010"/>
          <cell r="AA5010"/>
          <cell r="AB5010"/>
          <cell r="AC5010"/>
          <cell r="AD5010"/>
        </row>
        <row r="5011">
          <cell r="P5011">
            <v>999999999</v>
          </cell>
          <cell r="Q5011"/>
          <cell r="R5011"/>
          <cell r="S5011"/>
          <cell r="T5011"/>
          <cell r="U5011"/>
          <cell r="V5011"/>
          <cell r="W5011"/>
          <cell r="X5011"/>
          <cell r="Y5011"/>
          <cell r="Z5011"/>
          <cell r="AA5011"/>
          <cell r="AB5011"/>
          <cell r="AC5011"/>
          <cell r="AD5011"/>
        </row>
        <row r="5012">
          <cell r="P5012">
            <v>999999999</v>
          </cell>
          <cell r="Q5012"/>
          <cell r="R5012"/>
          <cell r="S5012"/>
          <cell r="T5012"/>
          <cell r="U5012"/>
          <cell r="V5012"/>
          <cell r="W5012"/>
          <cell r="X5012"/>
          <cell r="Y5012"/>
          <cell r="Z5012"/>
          <cell r="AA5012"/>
          <cell r="AB5012"/>
          <cell r="AC5012"/>
          <cell r="AD5012"/>
        </row>
        <row r="5013">
          <cell r="P5013">
            <v>999999999</v>
          </cell>
          <cell r="Q5013"/>
          <cell r="R5013"/>
          <cell r="S5013"/>
          <cell r="T5013"/>
          <cell r="U5013"/>
          <cell r="V5013"/>
          <cell r="W5013"/>
          <cell r="X5013"/>
          <cell r="Y5013"/>
          <cell r="Z5013"/>
          <cell r="AA5013"/>
          <cell r="AB5013"/>
          <cell r="AC5013"/>
          <cell r="AD5013"/>
        </row>
        <row r="5014">
          <cell r="P5014">
            <v>999999999</v>
          </cell>
          <cell r="Q5014"/>
          <cell r="R5014"/>
          <cell r="S5014"/>
          <cell r="T5014"/>
          <cell r="U5014"/>
          <cell r="V5014"/>
          <cell r="W5014"/>
          <cell r="X5014"/>
          <cell r="Y5014"/>
          <cell r="Z5014"/>
          <cell r="AA5014"/>
          <cell r="AB5014"/>
          <cell r="AC5014"/>
          <cell r="AD5014"/>
        </row>
        <row r="5015">
          <cell r="P5015">
            <v>999999999</v>
          </cell>
          <cell r="Q5015"/>
          <cell r="R5015"/>
          <cell r="S5015"/>
          <cell r="T5015"/>
          <cell r="U5015"/>
          <cell r="V5015"/>
          <cell r="W5015"/>
          <cell r="X5015"/>
          <cell r="Y5015"/>
          <cell r="Z5015"/>
          <cell r="AA5015"/>
          <cell r="AB5015"/>
          <cell r="AC5015"/>
          <cell r="AD5015"/>
        </row>
        <row r="5016">
          <cell r="P5016">
            <v>999999999</v>
          </cell>
          <cell r="Q5016"/>
          <cell r="R5016"/>
          <cell r="S5016"/>
          <cell r="T5016"/>
          <cell r="U5016"/>
          <cell r="V5016"/>
          <cell r="W5016"/>
          <cell r="X5016"/>
          <cell r="Y5016"/>
          <cell r="Z5016"/>
          <cell r="AA5016"/>
          <cell r="AB5016"/>
          <cell r="AC5016"/>
          <cell r="AD5016"/>
        </row>
        <row r="5017">
          <cell r="P5017">
            <v>999999999</v>
          </cell>
          <cell r="Q5017"/>
          <cell r="R5017"/>
          <cell r="S5017"/>
          <cell r="T5017"/>
          <cell r="U5017"/>
          <cell r="V5017"/>
          <cell r="W5017"/>
          <cell r="X5017"/>
          <cell r="Y5017"/>
          <cell r="Z5017"/>
          <cell r="AA5017"/>
          <cell r="AB5017"/>
          <cell r="AC5017"/>
          <cell r="AD5017"/>
        </row>
        <row r="5018">
          <cell r="P5018">
            <v>999999999</v>
          </cell>
          <cell r="Q5018"/>
          <cell r="R5018"/>
          <cell r="S5018"/>
          <cell r="T5018"/>
          <cell r="U5018"/>
          <cell r="V5018"/>
          <cell r="W5018"/>
          <cell r="X5018"/>
          <cell r="Y5018"/>
          <cell r="Z5018"/>
          <cell r="AA5018"/>
          <cell r="AB5018"/>
          <cell r="AC5018"/>
          <cell r="AD5018"/>
        </row>
        <row r="5019">
          <cell r="P5019">
            <v>999999999</v>
          </cell>
          <cell r="Q5019"/>
          <cell r="R5019"/>
          <cell r="S5019"/>
          <cell r="T5019"/>
          <cell r="U5019"/>
          <cell r="V5019"/>
          <cell r="W5019"/>
          <cell r="X5019"/>
          <cell r="Y5019"/>
          <cell r="Z5019"/>
          <cell r="AA5019"/>
          <cell r="AB5019"/>
          <cell r="AC5019"/>
          <cell r="AD5019"/>
        </row>
        <row r="5020">
          <cell r="P5020">
            <v>999999999</v>
          </cell>
          <cell r="Q5020"/>
          <cell r="R5020"/>
          <cell r="S5020"/>
          <cell r="T5020"/>
          <cell r="U5020"/>
          <cell r="V5020"/>
          <cell r="W5020"/>
          <cell r="X5020"/>
          <cell r="Y5020"/>
          <cell r="Z5020"/>
          <cell r="AA5020"/>
          <cell r="AB5020"/>
          <cell r="AC5020"/>
          <cell r="AD5020"/>
        </row>
        <row r="5021">
          <cell r="P5021">
            <v>999999999</v>
          </cell>
          <cell r="Q5021"/>
          <cell r="R5021"/>
          <cell r="S5021"/>
          <cell r="T5021"/>
          <cell r="U5021"/>
          <cell r="V5021"/>
          <cell r="W5021"/>
          <cell r="X5021"/>
          <cell r="Y5021"/>
          <cell r="Z5021"/>
          <cell r="AA5021"/>
          <cell r="AB5021"/>
          <cell r="AC5021"/>
          <cell r="AD5021"/>
        </row>
        <row r="5022">
          <cell r="P5022">
            <v>999999999</v>
          </cell>
          <cell r="Q5022"/>
          <cell r="R5022"/>
          <cell r="S5022"/>
          <cell r="T5022"/>
          <cell r="U5022"/>
          <cell r="V5022"/>
          <cell r="W5022"/>
          <cell r="X5022"/>
          <cell r="Y5022"/>
          <cell r="Z5022"/>
          <cell r="AA5022"/>
          <cell r="AB5022"/>
          <cell r="AC5022"/>
          <cell r="AD5022"/>
        </row>
        <row r="5023">
          <cell r="P5023">
            <v>999999999</v>
          </cell>
          <cell r="Q5023"/>
          <cell r="R5023"/>
          <cell r="S5023"/>
          <cell r="T5023"/>
          <cell r="U5023"/>
          <cell r="V5023"/>
          <cell r="W5023"/>
          <cell r="X5023"/>
          <cell r="Y5023"/>
          <cell r="Z5023"/>
          <cell r="AA5023"/>
          <cell r="AB5023"/>
          <cell r="AC5023"/>
          <cell r="AD5023"/>
        </row>
        <row r="5024">
          <cell r="P5024">
            <v>999999999</v>
          </cell>
          <cell r="Q5024"/>
          <cell r="R5024"/>
          <cell r="S5024"/>
          <cell r="T5024"/>
          <cell r="U5024"/>
          <cell r="V5024"/>
          <cell r="W5024"/>
          <cell r="X5024"/>
          <cell r="Y5024"/>
          <cell r="Z5024"/>
          <cell r="AA5024"/>
          <cell r="AB5024"/>
          <cell r="AC5024"/>
          <cell r="AD5024"/>
        </row>
        <row r="5025">
          <cell r="P5025">
            <v>999999999</v>
          </cell>
          <cell r="Q5025"/>
          <cell r="R5025"/>
          <cell r="S5025"/>
          <cell r="T5025"/>
          <cell r="U5025"/>
          <cell r="V5025"/>
          <cell r="W5025"/>
          <cell r="X5025"/>
          <cell r="Y5025"/>
          <cell r="Z5025"/>
          <cell r="AA5025"/>
          <cell r="AB5025"/>
          <cell r="AC5025"/>
          <cell r="AD5025"/>
        </row>
        <row r="5026">
          <cell r="P5026">
            <v>999999999</v>
          </cell>
          <cell r="Q5026"/>
          <cell r="R5026"/>
          <cell r="S5026"/>
          <cell r="T5026"/>
          <cell r="U5026"/>
          <cell r="V5026"/>
          <cell r="W5026"/>
          <cell r="X5026"/>
          <cell r="Y5026"/>
          <cell r="Z5026"/>
          <cell r="AA5026"/>
          <cell r="AB5026"/>
          <cell r="AC5026"/>
          <cell r="AD5026"/>
        </row>
        <row r="5027">
          <cell r="P5027">
            <v>999999999</v>
          </cell>
          <cell r="Q5027"/>
          <cell r="R5027"/>
          <cell r="S5027"/>
          <cell r="T5027"/>
          <cell r="U5027"/>
          <cell r="V5027"/>
          <cell r="W5027"/>
          <cell r="X5027"/>
          <cell r="Y5027"/>
          <cell r="Z5027"/>
          <cell r="AA5027"/>
          <cell r="AB5027"/>
          <cell r="AC5027"/>
          <cell r="AD5027"/>
        </row>
        <row r="5028">
          <cell r="P5028">
            <v>999999999</v>
          </cell>
          <cell r="Q5028"/>
          <cell r="R5028"/>
          <cell r="S5028"/>
          <cell r="T5028"/>
          <cell r="U5028"/>
          <cell r="V5028"/>
          <cell r="W5028"/>
          <cell r="X5028"/>
          <cell r="Y5028"/>
          <cell r="Z5028"/>
          <cell r="AA5028"/>
          <cell r="AB5028"/>
          <cell r="AC5028"/>
          <cell r="AD5028"/>
        </row>
        <row r="5029">
          <cell r="P5029">
            <v>999999999</v>
          </cell>
          <cell r="Q5029"/>
          <cell r="R5029"/>
          <cell r="S5029"/>
          <cell r="T5029"/>
          <cell r="U5029"/>
          <cell r="V5029"/>
          <cell r="W5029"/>
          <cell r="X5029"/>
          <cell r="Y5029"/>
          <cell r="Z5029"/>
          <cell r="AA5029"/>
          <cell r="AB5029"/>
          <cell r="AC5029"/>
          <cell r="AD5029"/>
        </row>
        <row r="5030">
          <cell r="P5030">
            <v>999999999</v>
          </cell>
          <cell r="Q5030"/>
          <cell r="R5030"/>
          <cell r="S5030"/>
          <cell r="T5030"/>
          <cell r="U5030"/>
          <cell r="V5030"/>
          <cell r="W5030"/>
          <cell r="X5030"/>
          <cell r="Y5030"/>
          <cell r="Z5030"/>
          <cell r="AA5030"/>
          <cell r="AB5030"/>
          <cell r="AC5030"/>
          <cell r="AD5030"/>
        </row>
        <row r="5031">
          <cell r="P5031">
            <v>999999999</v>
          </cell>
          <cell r="Q5031"/>
          <cell r="R5031"/>
          <cell r="S5031"/>
          <cell r="T5031"/>
          <cell r="U5031"/>
          <cell r="V5031"/>
          <cell r="W5031"/>
          <cell r="X5031"/>
          <cell r="Y5031"/>
          <cell r="Z5031"/>
          <cell r="AA5031"/>
          <cell r="AB5031"/>
          <cell r="AC5031"/>
          <cell r="AD5031"/>
        </row>
        <row r="5032">
          <cell r="P5032">
            <v>999999999</v>
          </cell>
          <cell r="Q5032"/>
          <cell r="R5032"/>
          <cell r="S5032"/>
          <cell r="T5032"/>
          <cell r="U5032"/>
          <cell r="V5032"/>
          <cell r="W5032"/>
          <cell r="X5032"/>
          <cell r="Y5032"/>
          <cell r="Z5032"/>
          <cell r="AA5032"/>
          <cell r="AB5032"/>
          <cell r="AC5032"/>
          <cell r="AD5032"/>
        </row>
        <row r="5033">
          <cell r="P5033">
            <v>999999999</v>
          </cell>
          <cell r="Q5033"/>
          <cell r="R5033"/>
          <cell r="S5033"/>
          <cell r="T5033"/>
          <cell r="U5033"/>
          <cell r="V5033"/>
          <cell r="W5033"/>
          <cell r="X5033"/>
          <cell r="Y5033"/>
          <cell r="Z5033"/>
          <cell r="AA5033"/>
          <cell r="AB5033"/>
          <cell r="AC5033"/>
          <cell r="AD5033"/>
        </row>
        <row r="5034">
          <cell r="P5034">
            <v>999999999</v>
          </cell>
          <cell r="Q5034"/>
          <cell r="R5034"/>
          <cell r="S5034"/>
          <cell r="T5034"/>
          <cell r="U5034"/>
          <cell r="V5034"/>
          <cell r="W5034"/>
          <cell r="X5034"/>
          <cell r="Y5034"/>
          <cell r="Z5034"/>
          <cell r="AA5034"/>
          <cell r="AB5034"/>
          <cell r="AC5034"/>
          <cell r="AD5034"/>
        </row>
        <row r="5035">
          <cell r="P5035">
            <v>999999999</v>
          </cell>
          <cell r="Q5035"/>
          <cell r="R5035"/>
          <cell r="S5035"/>
          <cell r="T5035"/>
          <cell r="U5035"/>
          <cell r="V5035"/>
          <cell r="W5035"/>
          <cell r="X5035"/>
          <cell r="Y5035"/>
          <cell r="Z5035"/>
          <cell r="AA5035"/>
          <cell r="AB5035"/>
          <cell r="AC5035"/>
          <cell r="AD5035"/>
        </row>
        <row r="5036">
          <cell r="P5036">
            <v>999999999</v>
          </cell>
          <cell r="Q5036"/>
          <cell r="R5036"/>
          <cell r="S5036"/>
          <cell r="T5036"/>
          <cell r="U5036"/>
          <cell r="V5036"/>
          <cell r="W5036"/>
          <cell r="X5036"/>
          <cell r="Y5036"/>
          <cell r="Z5036"/>
          <cell r="AA5036"/>
          <cell r="AB5036"/>
          <cell r="AC5036"/>
          <cell r="AD5036"/>
        </row>
        <row r="5037">
          <cell r="P5037">
            <v>999999999</v>
          </cell>
          <cell r="Q5037"/>
          <cell r="R5037"/>
          <cell r="S5037"/>
          <cell r="T5037"/>
          <cell r="U5037"/>
          <cell r="V5037"/>
          <cell r="W5037"/>
          <cell r="X5037"/>
          <cell r="Y5037"/>
          <cell r="Z5037"/>
          <cell r="AA5037"/>
          <cell r="AB5037"/>
          <cell r="AC5037"/>
          <cell r="AD5037"/>
        </row>
        <row r="5038">
          <cell r="P5038">
            <v>999999999</v>
          </cell>
          <cell r="Q5038"/>
          <cell r="R5038"/>
          <cell r="S5038"/>
          <cell r="T5038"/>
          <cell r="U5038"/>
          <cell r="V5038"/>
          <cell r="W5038"/>
          <cell r="X5038"/>
          <cell r="Y5038"/>
          <cell r="Z5038"/>
          <cell r="AA5038"/>
          <cell r="AB5038"/>
          <cell r="AC5038"/>
          <cell r="AD5038"/>
        </row>
        <row r="5039">
          <cell r="P5039">
            <v>999999999</v>
          </cell>
          <cell r="Q5039"/>
          <cell r="R5039"/>
          <cell r="S5039"/>
          <cell r="T5039"/>
          <cell r="U5039"/>
          <cell r="V5039"/>
          <cell r="W5039"/>
          <cell r="X5039"/>
          <cell r="Y5039"/>
          <cell r="Z5039"/>
          <cell r="AA5039"/>
          <cell r="AB5039"/>
          <cell r="AC5039"/>
          <cell r="AD5039"/>
        </row>
        <row r="5040">
          <cell r="P5040">
            <v>999999999</v>
          </cell>
          <cell r="Q5040"/>
          <cell r="R5040"/>
          <cell r="S5040"/>
          <cell r="T5040"/>
          <cell r="U5040"/>
          <cell r="V5040"/>
          <cell r="W5040"/>
          <cell r="X5040"/>
          <cell r="Y5040"/>
          <cell r="Z5040"/>
          <cell r="AA5040"/>
          <cell r="AB5040"/>
          <cell r="AC5040"/>
          <cell r="AD5040"/>
        </row>
        <row r="5041">
          <cell r="P5041">
            <v>999999999</v>
          </cell>
          <cell r="Q5041"/>
          <cell r="R5041"/>
          <cell r="S5041"/>
          <cell r="T5041"/>
          <cell r="U5041"/>
          <cell r="V5041"/>
          <cell r="W5041"/>
          <cell r="X5041"/>
          <cell r="Y5041"/>
          <cell r="Z5041"/>
          <cell r="AA5041"/>
          <cell r="AB5041"/>
          <cell r="AC5041"/>
          <cell r="AD5041"/>
        </row>
        <row r="5042">
          <cell r="P5042">
            <v>999999999</v>
          </cell>
          <cell r="Q5042"/>
          <cell r="R5042"/>
          <cell r="S5042"/>
          <cell r="T5042"/>
          <cell r="U5042"/>
          <cell r="V5042"/>
          <cell r="W5042"/>
          <cell r="X5042"/>
          <cell r="Y5042"/>
          <cell r="Z5042"/>
          <cell r="AA5042"/>
          <cell r="AB5042"/>
          <cell r="AC5042"/>
          <cell r="AD5042"/>
        </row>
        <row r="5043">
          <cell r="P5043">
            <v>999999999</v>
          </cell>
          <cell r="Q5043"/>
          <cell r="R5043"/>
          <cell r="S5043"/>
          <cell r="T5043"/>
          <cell r="U5043"/>
          <cell r="V5043"/>
          <cell r="W5043"/>
          <cell r="X5043"/>
          <cell r="Y5043"/>
          <cell r="Z5043"/>
          <cell r="AA5043"/>
          <cell r="AB5043"/>
          <cell r="AC5043"/>
          <cell r="AD5043"/>
        </row>
        <row r="5044">
          <cell r="P5044">
            <v>999999999</v>
          </cell>
          <cell r="Q5044"/>
          <cell r="R5044"/>
          <cell r="S5044"/>
          <cell r="T5044"/>
          <cell r="U5044"/>
          <cell r="V5044"/>
          <cell r="W5044"/>
          <cell r="X5044"/>
          <cell r="Y5044"/>
          <cell r="Z5044"/>
          <cell r="AA5044"/>
          <cell r="AB5044"/>
          <cell r="AC5044"/>
          <cell r="AD5044"/>
        </row>
        <row r="5045">
          <cell r="P5045">
            <v>999999999</v>
          </cell>
          <cell r="Q5045"/>
          <cell r="R5045"/>
          <cell r="S5045"/>
          <cell r="T5045"/>
          <cell r="U5045"/>
          <cell r="V5045"/>
          <cell r="W5045"/>
          <cell r="X5045"/>
          <cell r="Y5045"/>
          <cell r="Z5045"/>
          <cell r="AA5045"/>
          <cell r="AB5045"/>
          <cell r="AC5045"/>
          <cell r="AD5045"/>
        </row>
        <row r="5046">
          <cell r="P5046">
            <v>999999999</v>
          </cell>
          <cell r="Q5046"/>
          <cell r="R5046"/>
          <cell r="S5046"/>
          <cell r="T5046"/>
          <cell r="U5046"/>
          <cell r="V5046"/>
          <cell r="W5046"/>
          <cell r="X5046"/>
          <cell r="Y5046"/>
          <cell r="Z5046"/>
          <cell r="AA5046"/>
          <cell r="AB5046"/>
          <cell r="AC5046"/>
          <cell r="AD5046"/>
        </row>
        <row r="5047">
          <cell r="P5047">
            <v>999999999</v>
          </cell>
          <cell r="Q5047"/>
          <cell r="R5047"/>
          <cell r="S5047"/>
          <cell r="T5047"/>
          <cell r="U5047"/>
          <cell r="V5047"/>
          <cell r="W5047"/>
          <cell r="X5047"/>
          <cell r="Y5047"/>
          <cell r="Z5047"/>
          <cell r="AA5047"/>
          <cell r="AB5047"/>
          <cell r="AC5047"/>
          <cell r="AD5047"/>
        </row>
        <row r="5048">
          <cell r="P5048">
            <v>999999999</v>
          </cell>
          <cell r="Q5048"/>
          <cell r="R5048"/>
          <cell r="S5048"/>
          <cell r="T5048"/>
          <cell r="U5048"/>
          <cell r="V5048"/>
          <cell r="W5048"/>
          <cell r="X5048"/>
          <cell r="Y5048"/>
          <cell r="Z5048"/>
          <cell r="AA5048"/>
          <cell r="AB5048"/>
          <cell r="AC5048"/>
          <cell r="AD5048"/>
        </row>
        <row r="5049">
          <cell r="P5049">
            <v>999999999</v>
          </cell>
          <cell r="Q5049"/>
          <cell r="R5049"/>
          <cell r="S5049"/>
          <cell r="T5049"/>
          <cell r="U5049"/>
          <cell r="V5049"/>
          <cell r="W5049"/>
          <cell r="X5049"/>
          <cell r="Y5049"/>
          <cell r="Z5049"/>
          <cell r="AA5049"/>
          <cell r="AB5049"/>
          <cell r="AC5049"/>
          <cell r="AD5049"/>
        </row>
        <row r="5050">
          <cell r="P5050">
            <v>999999999</v>
          </cell>
          <cell r="Q5050"/>
          <cell r="R5050"/>
          <cell r="S5050"/>
          <cell r="T5050"/>
          <cell r="U5050"/>
          <cell r="V5050"/>
          <cell r="W5050"/>
          <cell r="X5050"/>
          <cell r="Y5050"/>
          <cell r="Z5050"/>
          <cell r="AA5050"/>
          <cell r="AB5050"/>
          <cell r="AC5050"/>
          <cell r="AD5050"/>
        </row>
        <row r="5051">
          <cell r="P5051">
            <v>999999999</v>
          </cell>
          <cell r="Q5051"/>
          <cell r="R5051"/>
          <cell r="S5051"/>
          <cell r="T5051"/>
          <cell r="U5051"/>
          <cell r="V5051"/>
          <cell r="W5051"/>
          <cell r="X5051"/>
          <cell r="Y5051"/>
          <cell r="Z5051"/>
          <cell r="AA5051"/>
          <cell r="AB5051"/>
          <cell r="AC5051"/>
          <cell r="AD5051"/>
        </row>
        <row r="5052">
          <cell r="P5052">
            <v>999999999</v>
          </cell>
          <cell r="Q5052"/>
          <cell r="R5052"/>
          <cell r="S5052"/>
          <cell r="T5052"/>
          <cell r="U5052"/>
          <cell r="V5052"/>
          <cell r="W5052"/>
          <cell r="X5052"/>
          <cell r="Y5052"/>
          <cell r="Z5052"/>
          <cell r="AA5052"/>
          <cell r="AB5052"/>
          <cell r="AC5052"/>
          <cell r="AD5052"/>
        </row>
        <row r="5053">
          <cell r="P5053">
            <v>999999999</v>
          </cell>
          <cell r="Q5053"/>
          <cell r="R5053"/>
          <cell r="S5053"/>
          <cell r="T5053"/>
          <cell r="U5053"/>
          <cell r="V5053"/>
          <cell r="W5053"/>
          <cell r="X5053"/>
          <cell r="Y5053"/>
          <cell r="Z5053"/>
          <cell r="AA5053"/>
          <cell r="AB5053"/>
          <cell r="AC5053"/>
          <cell r="AD5053"/>
        </row>
        <row r="5054">
          <cell r="P5054">
            <v>999999999</v>
          </cell>
          <cell r="Q5054"/>
          <cell r="R5054"/>
          <cell r="S5054"/>
          <cell r="T5054"/>
          <cell r="U5054"/>
          <cell r="V5054"/>
          <cell r="W5054"/>
          <cell r="X5054"/>
          <cell r="Y5054"/>
          <cell r="Z5054"/>
          <cell r="AA5054"/>
          <cell r="AB5054"/>
          <cell r="AC5054"/>
          <cell r="AD5054"/>
        </row>
        <row r="5055">
          <cell r="P5055">
            <v>999999999</v>
          </cell>
          <cell r="Q5055"/>
          <cell r="R5055"/>
          <cell r="S5055"/>
          <cell r="T5055"/>
          <cell r="U5055"/>
          <cell r="V5055"/>
          <cell r="W5055"/>
          <cell r="X5055"/>
          <cell r="Y5055"/>
          <cell r="Z5055"/>
          <cell r="AA5055"/>
          <cell r="AB5055"/>
          <cell r="AC5055"/>
          <cell r="AD5055"/>
        </row>
        <row r="5056">
          <cell r="P5056">
            <v>999999999</v>
          </cell>
          <cell r="Q5056"/>
          <cell r="R5056"/>
          <cell r="S5056"/>
          <cell r="T5056"/>
          <cell r="U5056"/>
          <cell r="V5056"/>
          <cell r="W5056"/>
          <cell r="X5056"/>
          <cell r="Y5056"/>
          <cell r="Z5056"/>
          <cell r="AA5056"/>
          <cell r="AB5056"/>
          <cell r="AC5056"/>
          <cell r="AD5056"/>
        </row>
        <row r="5057">
          <cell r="P5057">
            <v>999999999</v>
          </cell>
          <cell r="Q5057"/>
          <cell r="R5057"/>
          <cell r="S5057"/>
          <cell r="T5057"/>
          <cell r="U5057"/>
          <cell r="V5057"/>
          <cell r="W5057"/>
          <cell r="X5057"/>
          <cell r="Y5057"/>
          <cell r="Z5057"/>
          <cell r="AA5057"/>
          <cell r="AB5057"/>
          <cell r="AC5057"/>
          <cell r="AD5057"/>
        </row>
        <row r="5058">
          <cell r="P5058">
            <v>999999999</v>
          </cell>
          <cell r="Q5058"/>
          <cell r="R5058"/>
          <cell r="S5058"/>
          <cell r="T5058"/>
          <cell r="U5058"/>
          <cell r="V5058"/>
          <cell r="W5058"/>
          <cell r="X5058"/>
          <cell r="Y5058"/>
          <cell r="Z5058"/>
          <cell r="AA5058"/>
          <cell r="AB5058"/>
          <cell r="AC5058"/>
          <cell r="AD5058"/>
        </row>
        <row r="5059">
          <cell r="P5059">
            <v>999999999</v>
          </cell>
          <cell r="Q5059"/>
          <cell r="R5059"/>
          <cell r="S5059"/>
          <cell r="T5059"/>
          <cell r="U5059"/>
          <cell r="V5059"/>
          <cell r="W5059"/>
          <cell r="X5059"/>
          <cell r="Y5059"/>
          <cell r="Z5059"/>
          <cell r="AA5059"/>
          <cell r="AB5059"/>
          <cell r="AC5059"/>
          <cell r="AD5059"/>
        </row>
        <row r="5060">
          <cell r="P5060">
            <v>999999999</v>
          </cell>
          <cell r="Q5060"/>
          <cell r="R5060"/>
          <cell r="S5060"/>
          <cell r="T5060"/>
          <cell r="U5060"/>
          <cell r="V5060"/>
          <cell r="W5060"/>
          <cell r="X5060"/>
          <cell r="Y5060"/>
          <cell r="Z5060"/>
          <cell r="AA5060"/>
          <cell r="AB5060"/>
          <cell r="AC5060"/>
          <cell r="AD5060"/>
        </row>
        <row r="5061">
          <cell r="P5061">
            <v>999999999</v>
          </cell>
          <cell r="Q5061"/>
          <cell r="R5061"/>
          <cell r="S5061"/>
          <cell r="T5061"/>
          <cell r="U5061"/>
          <cell r="V5061"/>
          <cell r="W5061"/>
          <cell r="X5061"/>
          <cell r="Y5061"/>
          <cell r="Z5061"/>
          <cell r="AA5061"/>
          <cell r="AB5061"/>
          <cell r="AC5061"/>
          <cell r="AD5061"/>
        </row>
        <row r="5062">
          <cell r="P5062">
            <v>999999999</v>
          </cell>
          <cell r="Q5062"/>
          <cell r="R5062"/>
          <cell r="S5062"/>
          <cell r="T5062"/>
          <cell r="U5062"/>
          <cell r="V5062"/>
          <cell r="W5062"/>
          <cell r="X5062"/>
          <cell r="Y5062"/>
          <cell r="Z5062"/>
          <cell r="AA5062"/>
          <cell r="AB5062"/>
          <cell r="AC5062"/>
          <cell r="AD5062"/>
        </row>
        <row r="5063">
          <cell r="P5063">
            <v>999999999</v>
          </cell>
          <cell r="Q5063"/>
          <cell r="R5063"/>
          <cell r="S5063"/>
          <cell r="T5063"/>
          <cell r="U5063"/>
          <cell r="V5063"/>
          <cell r="W5063"/>
          <cell r="X5063"/>
          <cell r="Y5063"/>
          <cell r="Z5063"/>
          <cell r="AA5063"/>
          <cell r="AB5063"/>
          <cell r="AC5063"/>
          <cell r="AD5063"/>
        </row>
        <row r="5064">
          <cell r="P5064">
            <v>999999999</v>
          </cell>
          <cell r="Q5064"/>
          <cell r="R5064"/>
          <cell r="S5064"/>
          <cell r="T5064"/>
          <cell r="U5064"/>
          <cell r="V5064"/>
          <cell r="W5064"/>
          <cell r="X5064"/>
          <cell r="Y5064"/>
          <cell r="Z5064"/>
          <cell r="AA5064"/>
          <cell r="AB5064"/>
          <cell r="AC5064"/>
          <cell r="AD5064"/>
        </row>
        <row r="5065">
          <cell r="P5065">
            <v>999999999</v>
          </cell>
          <cell r="Q5065"/>
          <cell r="R5065"/>
          <cell r="S5065"/>
          <cell r="T5065"/>
          <cell r="U5065"/>
          <cell r="V5065"/>
          <cell r="W5065"/>
          <cell r="X5065"/>
          <cell r="Y5065"/>
          <cell r="Z5065"/>
          <cell r="AA5065"/>
          <cell r="AB5065"/>
          <cell r="AC5065"/>
          <cell r="AD5065"/>
        </row>
        <row r="5066">
          <cell r="P5066">
            <v>999999999</v>
          </cell>
          <cell r="Q5066"/>
          <cell r="R5066"/>
          <cell r="S5066"/>
          <cell r="T5066"/>
          <cell r="U5066"/>
          <cell r="V5066"/>
          <cell r="W5066"/>
          <cell r="X5066"/>
          <cell r="Y5066"/>
          <cell r="Z5066"/>
          <cell r="AA5066"/>
          <cell r="AB5066"/>
          <cell r="AC5066"/>
          <cell r="AD5066"/>
        </row>
        <row r="5067">
          <cell r="P5067">
            <v>999999999</v>
          </cell>
          <cell r="Q5067"/>
          <cell r="R5067"/>
          <cell r="S5067"/>
          <cell r="T5067"/>
          <cell r="U5067"/>
          <cell r="V5067"/>
          <cell r="W5067"/>
          <cell r="X5067"/>
          <cell r="Y5067"/>
          <cell r="Z5067"/>
          <cell r="AA5067"/>
          <cell r="AB5067"/>
          <cell r="AC5067"/>
          <cell r="AD5067"/>
        </row>
        <row r="5068">
          <cell r="P5068">
            <v>999999999</v>
          </cell>
          <cell r="Q5068"/>
          <cell r="R5068"/>
          <cell r="S5068"/>
          <cell r="T5068"/>
          <cell r="U5068"/>
          <cell r="V5068"/>
          <cell r="W5068"/>
          <cell r="X5068"/>
          <cell r="Y5068"/>
          <cell r="Z5068"/>
          <cell r="AA5068"/>
          <cell r="AB5068"/>
          <cell r="AC5068"/>
          <cell r="AD5068"/>
        </row>
        <row r="5069">
          <cell r="P5069">
            <v>999999999</v>
          </cell>
          <cell r="Q5069"/>
          <cell r="R5069"/>
          <cell r="S5069"/>
          <cell r="T5069"/>
          <cell r="U5069"/>
          <cell r="V5069"/>
          <cell r="W5069"/>
          <cell r="X5069"/>
          <cell r="Y5069"/>
          <cell r="Z5069"/>
          <cell r="AA5069"/>
          <cell r="AB5069"/>
          <cell r="AC5069"/>
          <cell r="AD5069"/>
        </row>
        <row r="5070">
          <cell r="P5070">
            <v>999999999</v>
          </cell>
          <cell r="Q5070"/>
          <cell r="R5070"/>
          <cell r="S5070"/>
          <cell r="T5070"/>
          <cell r="U5070"/>
          <cell r="V5070"/>
          <cell r="W5070"/>
          <cell r="X5070"/>
          <cell r="Y5070"/>
          <cell r="Z5070"/>
          <cell r="AA5070"/>
          <cell r="AB5070"/>
          <cell r="AC5070"/>
          <cell r="AD5070"/>
        </row>
        <row r="5071">
          <cell r="P5071">
            <v>999999999</v>
          </cell>
          <cell r="Q5071"/>
          <cell r="R5071"/>
          <cell r="S5071"/>
          <cell r="T5071"/>
          <cell r="U5071"/>
          <cell r="V5071"/>
          <cell r="W5071"/>
          <cell r="X5071"/>
          <cell r="Y5071"/>
          <cell r="Z5071"/>
          <cell r="AA5071"/>
          <cell r="AB5071"/>
          <cell r="AC5071"/>
          <cell r="AD5071"/>
        </row>
        <row r="5072">
          <cell r="P5072">
            <v>999999999</v>
          </cell>
          <cell r="Q5072"/>
          <cell r="R5072"/>
          <cell r="S5072"/>
          <cell r="T5072"/>
          <cell r="U5072"/>
          <cell r="V5072"/>
          <cell r="W5072"/>
          <cell r="X5072"/>
          <cell r="Y5072"/>
          <cell r="Z5072"/>
          <cell r="AA5072"/>
          <cell r="AB5072"/>
          <cell r="AC5072"/>
          <cell r="AD5072"/>
        </row>
        <row r="5073">
          <cell r="P5073">
            <v>999999999</v>
          </cell>
          <cell r="Q5073"/>
          <cell r="R5073"/>
          <cell r="S5073"/>
          <cell r="T5073"/>
          <cell r="U5073"/>
          <cell r="V5073"/>
          <cell r="W5073"/>
          <cell r="X5073"/>
          <cell r="Y5073"/>
          <cell r="Z5073"/>
          <cell r="AA5073"/>
          <cell r="AB5073"/>
          <cell r="AC5073"/>
          <cell r="AD5073"/>
        </row>
        <row r="5074">
          <cell r="P5074">
            <v>999999999</v>
          </cell>
          <cell r="Q5074"/>
          <cell r="R5074"/>
          <cell r="S5074"/>
          <cell r="T5074"/>
          <cell r="U5074"/>
          <cell r="V5074"/>
          <cell r="W5074"/>
          <cell r="X5074"/>
          <cell r="Y5074"/>
          <cell r="Z5074"/>
          <cell r="AA5074"/>
          <cell r="AB5074"/>
          <cell r="AC5074"/>
          <cell r="AD5074"/>
        </row>
        <row r="5075">
          <cell r="P5075">
            <v>999999999</v>
          </cell>
          <cell r="Q5075"/>
          <cell r="R5075"/>
          <cell r="S5075"/>
          <cell r="T5075"/>
          <cell r="U5075"/>
          <cell r="V5075"/>
          <cell r="W5075"/>
          <cell r="X5075"/>
          <cell r="Y5075"/>
          <cell r="Z5075"/>
          <cell r="AA5075"/>
          <cell r="AB5075"/>
          <cell r="AC5075"/>
          <cell r="AD5075"/>
        </row>
        <row r="5076">
          <cell r="P5076">
            <v>999999999</v>
          </cell>
          <cell r="Q5076"/>
          <cell r="R5076"/>
          <cell r="S5076"/>
          <cell r="T5076"/>
          <cell r="U5076"/>
          <cell r="V5076"/>
          <cell r="W5076"/>
          <cell r="X5076"/>
          <cell r="Y5076"/>
          <cell r="Z5076"/>
          <cell r="AA5076"/>
          <cell r="AB5076"/>
          <cell r="AC5076"/>
          <cell r="AD5076"/>
        </row>
        <row r="5077">
          <cell r="P5077">
            <v>999999999</v>
          </cell>
          <cell r="Q5077"/>
          <cell r="R5077"/>
          <cell r="S5077"/>
          <cell r="T5077"/>
          <cell r="U5077"/>
          <cell r="V5077"/>
          <cell r="W5077"/>
          <cell r="X5077"/>
          <cell r="Y5077"/>
          <cell r="Z5077"/>
          <cell r="AA5077"/>
          <cell r="AB5077"/>
          <cell r="AC5077"/>
          <cell r="AD5077"/>
        </row>
        <row r="5078">
          <cell r="P5078">
            <v>999999999</v>
          </cell>
          <cell r="Q5078"/>
          <cell r="R5078"/>
          <cell r="S5078"/>
          <cell r="T5078"/>
          <cell r="U5078"/>
          <cell r="V5078"/>
          <cell r="W5078"/>
          <cell r="X5078"/>
          <cell r="Y5078"/>
          <cell r="Z5078"/>
          <cell r="AA5078"/>
          <cell r="AB5078"/>
          <cell r="AC5078"/>
          <cell r="AD5078"/>
        </row>
        <row r="5079">
          <cell r="P5079">
            <v>999999999</v>
          </cell>
          <cell r="Q5079"/>
          <cell r="R5079"/>
          <cell r="S5079"/>
          <cell r="T5079"/>
          <cell r="U5079"/>
          <cell r="V5079"/>
          <cell r="W5079"/>
          <cell r="X5079"/>
          <cell r="Y5079"/>
          <cell r="Z5079"/>
          <cell r="AA5079"/>
          <cell r="AB5079"/>
          <cell r="AC5079"/>
          <cell r="AD5079"/>
        </row>
        <row r="5080">
          <cell r="P5080">
            <v>999999999</v>
          </cell>
          <cell r="Q5080"/>
          <cell r="R5080"/>
          <cell r="S5080"/>
          <cell r="T5080"/>
          <cell r="U5080"/>
          <cell r="V5080"/>
          <cell r="W5080"/>
          <cell r="X5080"/>
          <cell r="Y5080"/>
          <cell r="Z5080"/>
          <cell r="AA5080"/>
          <cell r="AB5080"/>
          <cell r="AC5080"/>
          <cell r="AD5080"/>
        </row>
        <row r="5081">
          <cell r="P5081">
            <v>999999999</v>
          </cell>
          <cell r="Q5081"/>
          <cell r="R5081"/>
          <cell r="S5081"/>
          <cell r="T5081"/>
          <cell r="U5081"/>
          <cell r="V5081"/>
          <cell r="W5081"/>
          <cell r="X5081"/>
          <cell r="Y5081"/>
          <cell r="Z5081"/>
          <cell r="AA5081"/>
          <cell r="AB5081"/>
          <cell r="AC5081"/>
          <cell r="AD5081"/>
        </row>
        <row r="5082">
          <cell r="P5082">
            <v>999999999</v>
          </cell>
          <cell r="Q5082"/>
          <cell r="R5082"/>
          <cell r="S5082"/>
          <cell r="T5082"/>
          <cell r="U5082"/>
          <cell r="V5082"/>
          <cell r="W5082"/>
          <cell r="X5082"/>
          <cell r="Y5082"/>
          <cell r="Z5082"/>
          <cell r="AA5082"/>
          <cell r="AB5082"/>
          <cell r="AC5082"/>
          <cell r="AD5082"/>
        </row>
        <row r="5083">
          <cell r="P5083">
            <v>999999999</v>
          </cell>
          <cell r="Q5083"/>
          <cell r="R5083"/>
          <cell r="S5083"/>
          <cell r="T5083"/>
          <cell r="U5083"/>
          <cell r="V5083"/>
          <cell r="W5083"/>
          <cell r="X5083"/>
          <cell r="Y5083"/>
          <cell r="Z5083"/>
          <cell r="AA5083"/>
          <cell r="AB5083"/>
          <cell r="AC5083"/>
          <cell r="AD5083"/>
        </row>
        <row r="5084">
          <cell r="P5084">
            <v>999999999</v>
          </cell>
          <cell r="Q5084"/>
          <cell r="R5084"/>
          <cell r="S5084"/>
          <cell r="T5084"/>
          <cell r="U5084"/>
          <cell r="V5084"/>
          <cell r="W5084"/>
          <cell r="X5084"/>
          <cell r="Y5084"/>
          <cell r="Z5084"/>
          <cell r="AA5084"/>
          <cell r="AB5084"/>
          <cell r="AC5084"/>
          <cell r="AD5084"/>
        </row>
        <row r="5085">
          <cell r="P5085">
            <v>999999999</v>
          </cell>
          <cell r="Q5085"/>
          <cell r="R5085"/>
          <cell r="S5085"/>
          <cell r="T5085"/>
          <cell r="U5085"/>
          <cell r="V5085"/>
          <cell r="W5085"/>
          <cell r="X5085"/>
          <cell r="Y5085"/>
          <cell r="Z5085"/>
          <cell r="AA5085"/>
          <cell r="AB5085"/>
          <cell r="AC5085"/>
          <cell r="AD5085"/>
        </row>
        <row r="5086">
          <cell r="P5086">
            <v>999999999</v>
          </cell>
          <cell r="Q5086"/>
          <cell r="R5086"/>
          <cell r="S5086"/>
          <cell r="T5086"/>
          <cell r="U5086"/>
          <cell r="V5086"/>
          <cell r="W5086"/>
          <cell r="X5086"/>
          <cell r="Y5086"/>
          <cell r="Z5086"/>
          <cell r="AA5086"/>
          <cell r="AB5086"/>
          <cell r="AC5086"/>
          <cell r="AD5086"/>
        </row>
        <row r="5087">
          <cell r="P5087">
            <v>999999999</v>
          </cell>
          <cell r="Q5087"/>
          <cell r="R5087"/>
          <cell r="S5087"/>
          <cell r="T5087"/>
          <cell r="U5087"/>
          <cell r="V5087"/>
          <cell r="W5087"/>
          <cell r="X5087"/>
          <cell r="Y5087"/>
          <cell r="Z5087"/>
          <cell r="AA5087"/>
          <cell r="AB5087"/>
          <cell r="AC5087"/>
          <cell r="AD5087"/>
        </row>
        <row r="5088">
          <cell r="P5088">
            <v>999999999</v>
          </cell>
          <cell r="Q5088"/>
          <cell r="R5088"/>
          <cell r="S5088"/>
          <cell r="T5088"/>
          <cell r="U5088"/>
          <cell r="V5088"/>
          <cell r="W5088"/>
          <cell r="X5088"/>
          <cell r="Y5088"/>
          <cell r="Z5088"/>
          <cell r="AA5088"/>
          <cell r="AB5088"/>
          <cell r="AC5088"/>
          <cell r="AD5088"/>
        </row>
        <row r="5089">
          <cell r="P5089">
            <v>999999999</v>
          </cell>
          <cell r="Q5089"/>
          <cell r="R5089"/>
          <cell r="S5089"/>
          <cell r="T5089"/>
          <cell r="U5089"/>
          <cell r="V5089"/>
          <cell r="W5089"/>
          <cell r="X5089"/>
          <cell r="Y5089"/>
          <cell r="Z5089"/>
          <cell r="AA5089"/>
          <cell r="AB5089"/>
          <cell r="AC5089"/>
          <cell r="AD5089"/>
        </row>
        <row r="5090">
          <cell r="P5090">
            <v>999999999</v>
          </cell>
          <cell r="Q5090"/>
          <cell r="R5090"/>
          <cell r="S5090"/>
          <cell r="T5090"/>
          <cell r="U5090"/>
          <cell r="V5090"/>
          <cell r="W5090"/>
          <cell r="X5090"/>
          <cell r="Y5090"/>
          <cell r="Z5090"/>
          <cell r="AA5090"/>
          <cell r="AB5090"/>
          <cell r="AC5090"/>
          <cell r="AD5090"/>
        </row>
        <row r="5091">
          <cell r="P5091">
            <v>999999999</v>
          </cell>
          <cell r="Q5091"/>
          <cell r="R5091"/>
          <cell r="S5091"/>
          <cell r="T5091"/>
          <cell r="U5091"/>
          <cell r="V5091"/>
          <cell r="W5091"/>
          <cell r="X5091"/>
          <cell r="Y5091"/>
          <cell r="Z5091"/>
          <cell r="AA5091"/>
          <cell r="AB5091"/>
          <cell r="AC5091"/>
          <cell r="AD5091"/>
        </row>
        <row r="5092">
          <cell r="P5092">
            <v>999999999</v>
          </cell>
          <cell r="Q5092"/>
          <cell r="R5092"/>
          <cell r="S5092"/>
          <cell r="T5092"/>
          <cell r="U5092"/>
          <cell r="V5092"/>
          <cell r="W5092"/>
          <cell r="X5092"/>
          <cell r="Y5092"/>
          <cell r="Z5092"/>
          <cell r="AA5092"/>
          <cell r="AB5092"/>
          <cell r="AC5092"/>
          <cell r="AD5092"/>
        </row>
        <row r="5093">
          <cell r="P5093">
            <v>999999999</v>
          </cell>
          <cell r="Q5093"/>
          <cell r="R5093"/>
          <cell r="S5093"/>
          <cell r="T5093"/>
          <cell r="U5093"/>
          <cell r="V5093"/>
          <cell r="W5093"/>
          <cell r="X5093"/>
          <cell r="Y5093"/>
          <cell r="Z5093"/>
          <cell r="AA5093"/>
          <cell r="AB5093"/>
          <cell r="AC5093"/>
          <cell r="AD5093"/>
        </row>
        <row r="5094">
          <cell r="P5094">
            <v>999999999</v>
          </cell>
          <cell r="Q5094"/>
          <cell r="R5094"/>
          <cell r="S5094"/>
          <cell r="T5094"/>
          <cell r="U5094"/>
          <cell r="V5094"/>
          <cell r="W5094"/>
          <cell r="X5094"/>
          <cell r="Y5094"/>
          <cell r="Z5094"/>
          <cell r="AA5094"/>
          <cell r="AB5094"/>
          <cell r="AC5094"/>
          <cell r="AD5094"/>
        </row>
        <row r="5095">
          <cell r="P5095">
            <v>999999999</v>
          </cell>
          <cell r="Q5095"/>
          <cell r="R5095"/>
          <cell r="S5095"/>
          <cell r="T5095"/>
          <cell r="U5095"/>
          <cell r="V5095"/>
          <cell r="W5095"/>
          <cell r="X5095"/>
          <cell r="Y5095"/>
          <cell r="Z5095"/>
          <cell r="AA5095"/>
          <cell r="AB5095"/>
          <cell r="AC5095"/>
          <cell r="AD5095"/>
        </row>
        <row r="5096">
          <cell r="P5096">
            <v>999999999</v>
          </cell>
          <cell r="Q5096"/>
          <cell r="R5096"/>
          <cell r="S5096"/>
          <cell r="T5096"/>
          <cell r="U5096"/>
          <cell r="V5096"/>
          <cell r="W5096"/>
          <cell r="X5096"/>
          <cell r="Y5096"/>
          <cell r="Z5096"/>
          <cell r="AA5096"/>
          <cell r="AB5096"/>
          <cell r="AC5096"/>
          <cell r="AD5096"/>
        </row>
        <row r="5097">
          <cell r="P5097">
            <v>999999999</v>
          </cell>
          <cell r="Q5097"/>
          <cell r="R5097"/>
          <cell r="S5097"/>
          <cell r="T5097"/>
          <cell r="U5097"/>
          <cell r="V5097"/>
          <cell r="W5097"/>
          <cell r="X5097"/>
          <cell r="Y5097"/>
          <cell r="Z5097"/>
          <cell r="AA5097"/>
          <cell r="AB5097"/>
          <cell r="AC5097"/>
          <cell r="AD5097"/>
        </row>
        <row r="5098">
          <cell r="P5098">
            <v>999999999</v>
          </cell>
          <cell r="Q5098"/>
          <cell r="R5098"/>
          <cell r="S5098"/>
          <cell r="T5098"/>
          <cell r="U5098"/>
          <cell r="V5098"/>
          <cell r="W5098"/>
          <cell r="X5098"/>
          <cell r="Y5098"/>
          <cell r="Z5098"/>
          <cell r="AA5098"/>
          <cell r="AB5098"/>
          <cell r="AC5098"/>
          <cell r="AD5098"/>
        </row>
        <row r="5099">
          <cell r="P5099">
            <v>999999999</v>
          </cell>
          <cell r="Q5099"/>
          <cell r="R5099"/>
          <cell r="S5099"/>
          <cell r="T5099"/>
          <cell r="U5099"/>
          <cell r="V5099"/>
          <cell r="W5099"/>
          <cell r="X5099"/>
          <cell r="Y5099"/>
          <cell r="Z5099"/>
          <cell r="AA5099"/>
          <cell r="AB5099"/>
          <cell r="AC5099"/>
          <cell r="AD5099"/>
        </row>
        <row r="5100">
          <cell r="P5100">
            <v>999999999</v>
          </cell>
          <cell r="Q5100"/>
          <cell r="R5100"/>
          <cell r="S5100"/>
          <cell r="T5100"/>
          <cell r="U5100"/>
          <cell r="V5100"/>
          <cell r="W5100"/>
          <cell r="X5100"/>
          <cell r="Y5100"/>
          <cell r="Z5100"/>
          <cell r="AA5100"/>
          <cell r="AB5100"/>
          <cell r="AC5100"/>
          <cell r="AD5100"/>
        </row>
        <row r="5101">
          <cell r="P5101">
            <v>999999999</v>
          </cell>
          <cell r="Q5101"/>
          <cell r="R5101"/>
          <cell r="S5101"/>
          <cell r="T5101"/>
          <cell r="U5101"/>
          <cell r="V5101"/>
          <cell r="W5101"/>
          <cell r="X5101"/>
          <cell r="Y5101"/>
          <cell r="Z5101"/>
          <cell r="AA5101"/>
          <cell r="AB5101"/>
          <cell r="AC5101"/>
          <cell r="AD5101"/>
        </row>
        <row r="5102">
          <cell r="P5102">
            <v>999999999</v>
          </cell>
          <cell r="Q5102"/>
          <cell r="R5102"/>
          <cell r="S5102"/>
          <cell r="T5102"/>
          <cell r="U5102"/>
          <cell r="V5102"/>
          <cell r="W5102"/>
          <cell r="X5102"/>
          <cell r="Y5102"/>
          <cell r="Z5102"/>
          <cell r="AA5102"/>
          <cell r="AB5102"/>
          <cell r="AC5102"/>
          <cell r="AD5102"/>
        </row>
        <row r="5103">
          <cell r="P5103">
            <v>999999999</v>
          </cell>
          <cell r="Q5103"/>
          <cell r="R5103"/>
          <cell r="S5103"/>
          <cell r="T5103"/>
          <cell r="U5103"/>
          <cell r="V5103"/>
          <cell r="W5103"/>
          <cell r="X5103"/>
          <cell r="Y5103"/>
          <cell r="Z5103"/>
          <cell r="AA5103"/>
          <cell r="AB5103"/>
          <cell r="AC5103"/>
          <cell r="AD5103"/>
        </row>
        <row r="5104">
          <cell r="P5104">
            <v>999999999</v>
          </cell>
          <cell r="Q5104"/>
          <cell r="R5104"/>
          <cell r="S5104"/>
          <cell r="T5104"/>
          <cell r="U5104"/>
          <cell r="V5104"/>
          <cell r="W5104"/>
          <cell r="X5104"/>
          <cell r="Y5104"/>
          <cell r="Z5104"/>
          <cell r="AA5104"/>
          <cell r="AB5104"/>
          <cell r="AC5104"/>
          <cell r="AD5104"/>
        </row>
        <row r="5105">
          <cell r="P5105">
            <v>999999999</v>
          </cell>
          <cell r="Q5105"/>
          <cell r="R5105"/>
          <cell r="S5105"/>
          <cell r="T5105"/>
          <cell r="U5105"/>
          <cell r="V5105"/>
          <cell r="W5105"/>
          <cell r="X5105"/>
          <cell r="Y5105"/>
          <cell r="Z5105"/>
          <cell r="AA5105"/>
          <cell r="AB5105"/>
          <cell r="AC5105"/>
          <cell r="AD5105"/>
        </row>
        <row r="5106">
          <cell r="P5106">
            <v>999999999</v>
          </cell>
          <cell r="Q5106"/>
          <cell r="R5106"/>
          <cell r="S5106"/>
          <cell r="T5106"/>
          <cell r="U5106"/>
          <cell r="V5106"/>
          <cell r="W5106"/>
          <cell r="X5106"/>
          <cell r="Y5106"/>
          <cell r="Z5106"/>
          <cell r="AA5106"/>
          <cell r="AB5106"/>
          <cell r="AC5106"/>
          <cell r="AD5106"/>
        </row>
        <row r="5107">
          <cell r="P5107">
            <v>999999999</v>
          </cell>
          <cell r="Q5107"/>
          <cell r="R5107"/>
          <cell r="S5107"/>
          <cell r="T5107"/>
          <cell r="U5107"/>
          <cell r="V5107"/>
          <cell r="W5107"/>
          <cell r="X5107"/>
          <cell r="Y5107"/>
          <cell r="Z5107"/>
          <cell r="AA5107"/>
          <cell r="AB5107"/>
          <cell r="AC5107"/>
          <cell r="AD5107"/>
        </row>
        <row r="5108">
          <cell r="P5108">
            <v>999999999</v>
          </cell>
          <cell r="Q5108"/>
          <cell r="R5108"/>
          <cell r="S5108"/>
          <cell r="T5108"/>
          <cell r="U5108"/>
          <cell r="V5108"/>
          <cell r="W5108"/>
          <cell r="X5108"/>
          <cell r="Y5108"/>
          <cell r="Z5108"/>
          <cell r="AA5108"/>
          <cell r="AB5108"/>
          <cell r="AC5108"/>
          <cell r="AD5108"/>
        </row>
        <row r="5109">
          <cell r="P5109">
            <v>999999999</v>
          </cell>
          <cell r="Q5109"/>
          <cell r="R5109"/>
          <cell r="S5109"/>
          <cell r="T5109"/>
          <cell r="U5109"/>
          <cell r="V5109"/>
          <cell r="W5109"/>
          <cell r="X5109"/>
          <cell r="Y5109"/>
          <cell r="Z5109"/>
          <cell r="AA5109"/>
          <cell r="AB5109"/>
          <cell r="AC5109"/>
          <cell r="AD5109"/>
        </row>
        <row r="5110">
          <cell r="P5110">
            <v>999999999</v>
          </cell>
          <cell r="Q5110"/>
          <cell r="R5110"/>
          <cell r="S5110"/>
          <cell r="T5110"/>
          <cell r="U5110"/>
          <cell r="V5110"/>
          <cell r="W5110"/>
          <cell r="X5110"/>
          <cell r="Y5110"/>
          <cell r="Z5110"/>
          <cell r="AA5110"/>
          <cell r="AB5110"/>
          <cell r="AC5110"/>
          <cell r="AD5110"/>
        </row>
        <row r="5111">
          <cell r="P5111">
            <v>999999999</v>
          </cell>
          <cell r="Q5111"/>
          <cell r="R5111"/>
          <cell r="S5111"/>
          <cell r="T5111"/>
          <cell r="U5111"/>
          <cell r="V5111"/>
          <cell r="W5111"/>
          <cell r="X5111"/>
          <cell r="Y5111"/>
          <cell r="Z5111"/>
          <cell r="AA5111"/>
          <cell r="AB5111"/>
          <cell r="AC5111"/>
          <cell r="AD5111"/>
        </row>
        <row r="5112">
          <cell r="P5112">
            <v>999999999</v>
          </cell>
          <cell r="Q5112"/>
          <cell r="R5112"/>
          <cell r="S5112"/>
          <cell r="T5112"/>
          <cell r="U5112"/>
          <cell r="V5112"/>
          <cell r="W5112"/>
          <cell r="X5112"/>
          <cell r="Y5112"/>
          <cell r="Z5112"/>
          <cell r="AA5112"/>
          <cell r="AB5112"/>
          <cell r="AC5112"/>
          <cell r="AD5112"/>
        </row>
        <row r="5113">
          <cell r="P5113">
            <v>999999999</v>
          </cell>
          <cell r="Q5113"/>
          <cell r="R5113"/>
          <cell r="S5113"/>
          <cell r="T5113"/>
          <cell r="U5113"/>
          <cell r="V5113"/>
          <cell r="W5113"/>
          <cell r="X5113"/>
          <cell r="Y5113"/>
          <cell r="Z5113"/>
          <cell r="AA5113"/>
          <cell r="AB5113"/>
          <cell r="AC5113"/>
          <cell r="AD5113"/>
        </row>
        <row r="5114">
          <cell r="P5114">
            <v>999999999</v>
          </cell>
          <cell r="Q5114"/>
          <cell r="R5114"/>
          <cell r="S5114"/>
          <cell r="T5114"/>
          <cell r="U5114"/>
          <cell r="V5114"/>
          <cell r="W5114"/>
          <cell r="X5114"/>
          <cell r="Y5114"/>
          <cell r="Z5114"/>
          <cell r="AA5114"/>
          <cell r="AB5114"/>
          <cell r="AC5114"/>
          <cell r="AD5114"/>
        </row>
        <row r="5115">
          <cell r="P5115">
            <v>999999999</v>
          </cell>
          <cell r="Q5115"/>
          <cell r="R5115"/>
          <cell r="S5115"/>
          <cell r="T5115"/>
          <cell r="U5115"/>
          <cell r="V5115"/>
          <cell r="W5115"/>
          <cell r="X5115"/>
          <cell r="Y5115"/>
          <cell r="Z5115"/>
          <cell r="AA5115"/>
          <cell r="AB5115"/>
          <cell r="AC5115"/>
          <cell r="AD5115"/>
        </row>
        <row r="5116">
          <cell r="P5116">
            <v>999999999</v>
          </cell>
          <cell r="Q5116"/>
          <cell r="R5116"/>
          <cell r="S5116"/>
          <cell r="T5116"/>
          <cell r="U5116"/>
          <cell r="V5116"/>
          <cell r="W5116"/>
          <cell r="X5116"/>
          <cell r="Y5116"/>
          <cell r="Z5116"/>
          <cell r="AA5116"/>
          <cell r="AB5116"/>
          <cell r="AC5116"/>
          <cell r="AD5116"/>
        </row>
        <row r="5117">
          <cell r="P5117">
            <v>999999999</v>
          </cell>
          <cell r="Q5117"/>
          <cell r="R5117"/>
          <cell r="S5117"/>
          <cell r="T5117"/>
          <cell r="U5117"/>
          <cell r="V5117"/>
          <cell r="W5117"/>
          <cell r="X5117"/>
          <cell r="Y5117"/>
          <cell r="Z5117"/>
          <cell r="AA5117"/>
          <cell r="AB5117"/>
          <cell r="AC5117"/>
          <cell r="AD5117"/>
        </row>
        <row r="5118">
          <cell r="P5118">
            <v>999999999</v>
          </cell>
          <cell r="Q5118"/>
          <cell r="R5118"/>
          <cell r="S5118"/>
          <cell r="T5118"/>
          <cell r="U5118"/>
          <cell r="V5118"/>
          <cell r="W5118"/>
          <cell r="X5118"/>
          <cell r="Y5118"/>
          <cell r="Z5118"/>
          <cell r="AA5118"/>
          <cell r="AB5118"/>
          <cell r="AC5118"/>
          <cell r="AD5118"/>
        </row>
        <row r="5119">
          <cell r="P5119">
            <v>999999999</v>
          </cell>
          <cell r="Q5119"/>
          <cell r="R5119"/>
          <cell r="S5119"/>
          <cell r="T5119"/>
          <cell r="U5119"/>
          <cell r="V5119"/>
          <cell r="W5119"/>
          <cell r="X5119"/>
          <cell r="Y5119"/>
          <cell r="Z5119"/>
          <cell r="AA5119"/>
          <cell r="AB5119"/>
          <cell r="AC5119"/>
          <cell r="AD5119"/>
        </row>
        <row r="5120">
          <cell r="P5120">
            <v>999999999</v>
          </cell>
          <cell r="Q5120"/>
          <cell r="R5120"/>
          <cell r="S5120"/>
          <cell r="T5120"/>
          <cell r="U5120"/>
          <cell r="V5120"/>
          <cell r="W5120"/>
          <cell r="X5120"/>
          <cell r="Y5120"/>
          <cell r="Z5120"/>
          <cell r="AA5120"/>
          <cell r="AB5120"/>
          <cell r="AC5120"/>
          <cell r="AD5120"/>
        </row>
        <row r="5121">
          <cell r="P5121">
            <v>999999999</v>
          </cell>
          <cell r="Q5121"/>
          <cell r="R5121"/>
          <cell r="S5121"/>
          <cell r="T5121"/>
          <cell r="U5121"/>
          <cell r="V5121"/>
          <cell r="W5121"/>
          <cell r="X5121"/>
          <cell r="Y5121"/>
          <cell r="Z5121"/>
          <cell r="AA5121"/>
          <cell r="AB5121"/>
          <cell r="AC5121"/>
          <cell r="AD5121"/>
        </row>
        <row r="5122">
          <cell r="P5122">
            <v>999999999</v>
          </cell>
          <cell r="Q5122"/>
          <cell r="R5122"/>
          <cell r="S5122"/>
          <cell r="T5122"/>
          <cell r="U5122"/>
          <cell r="V5122"/>
          <cell r="W5122"/>
          <cell r="X5122"/>
          <cell r="Y5122"/>
          <cell r="Z5122"/>
          <cell r="AA5122"/>
          <cell r="AB5122"/>
          <cell r="AC5122"/>
          <cell r="AD5122"/>
        </row>
        <row r="5123">
          <cell r="P5123">
            <v>999999999</v>
          </cell>
          <cell r="Q5123"/>
          <cell r="R5123"/>
          <cell r="S5123"/>
          <cell r="T5123"/>
          <cell r="U5123"/>
          <cell r="V5123"/>
          <cell r="W5123"/>
          <cell r="X5123"/>
          <cell r="Y5123"/>
          <cell r="Z5123"/>
          <cell r="AA5123"/>
          <cell r="AB5123"/>
          <cell r="AC5123"/>
          <cell r="AD5123"/>
        </row>
        <row r="5124">
          <cell r="P5124">
            <v>999999999</v>
          </cell>
          <cell r="Q5124"/>
          <cell r="R5124"/>
          <cell r="S5124"/>
          <cell r="T5124"/>
          <cell r="U5124"/>
          <cell r="V5124"/>
          <cell r="W5124"/>
          <cell r="X5124"/>
          <cell r="Y5124"/>
          <cell r="Z5124"/>
          <cell r="AA5124"/>
          <cell r="AB5124"/>
          <cell r="AC5124"/>
          <cell r="AD5124"/>
        </row>
        <row r="5125">
          <cell r="P5125">
            <v>999999999</v>
          </cell>
          <cell r="Q5125"/>
          <cell r="R5125"/>
          <cell r="S5125"/>
          <cell r="T5125"/>
          <cell r="U5125"/>
          <cell r="V5125"/>
          <cell r="W5125"/>
          <cell r="X5125"/>
          <cell r="Y5125"/>
          <cell r="Z5125"/>
          <cell r="AA5125"/>
          <cell r="AB5125"/>
          <cell r="AC5125"/>
          <cell r="AD5125"/>
        </row>
        <row r="5126">
          <cell r="P5126">
            <v>999999999</v>
          </cell>
          <cell r="Q5126"/>
          <cell r="R5126"/>
          <cell r="S5126"/>
          <cell r="T5126"/>
          <cell r="U5126"/>
          <cell r="V5126"/>
          <cell r="W5126"/>
          <cell r="X5126"/>
          <cell r="Y5126"/>
          <cell r="Z5126"/>
          <cell r="AA5126"/>
          <cell r="AB5126"/>
          <cell r="AC5126"/>
          <cell r="AD5126"/>
        </row>
        <row r="5127">
          <cell r="P5127">
            <v>999999999</v>
          </cell>
          <cell r="Q5127"/>
          <cell r="R5127"/>
          <cell r="S5127"/>
          <cell r="T5127"/>
          <cell r="U5127"/>
          <cell r="V5127"/>
          <cell r="W5127"/>
          <cell r="X5127"/>
          <cell r="Y5127"/>
          <cell r="Z5127"/>
          <cell r="AA5127"/>
          <cell r="AB5127"/>
          <cell r="AC5127"/>
          <cell r="AD5127"/>
        </row>
        <row r="5128">
          <cell r="P5128">
            <v>999999999</v>
          </cell>
          <cell r="Q5128"/>
          <cell r="R5128"/>
          <cell r="S5128"/>
          <cell r="T5128"/>
          <cell r="U5128"/>
          <cell r="V5128"/>
          <cell r="W5128"/>
          <cell r="X5128"/>
          <cell r="Y5128"/>
          <cell r="Z5128"/>
          <cell r="AA5128"/>
          <cell r="AB5128"/>
          <cell r="AC5128"/>
          <cell r="AD5128"/>
        </row>
        <row r="5129">
          <cell r="P5129">
            <v>999999999</v>
          </cell>
          <cell r="Q5129"/>
          <cell r="R5129"/>
          <cell r="S5129"/>
          <cell r="T5129"/>
          <cell r="U5129"/>
          <cell r="V5129"/>
          <cell r="W5129"/>
          <cell r="X5129"/>
          <cell r="Y5129"/>
          <cell r="Z5129"/>
          <cell r="AA5129"/>
          <cell r="AB5129"/>
          <cell r="AC5129"/>
          <cell r="AD5129"/>
        </row>
        <row r="5130">
          <cell r="P5130">
            <v>999999999</v>
          </cell>
          <cell r="Q5130"/>
          <cell r="R5130"/>
          <cell r="S5130"/>
          <cell r="T5130"/>
          <cell r="U5130"/>
          <cell r="V5130"/>
          <cell r="W5130"/>
          <cell r="X5130"/>
          <cell r="Y5130"/>
          <cell r="Z5130"/>
          <cell r="AA5130"/>
          <cell r="AB5130"/>
          <cell r="AC5130"/>
          <cell r="AD5130"/>
        </row>
        <row r="5131">
          <cell r="P5131">
            <v>999999999</v>
          </cell>
          <cell r="Q5131"/>
          <cell r="R5131"/>
          <cell r="S5131"/>
          <cell r="T5131"/>
          <cell r="U5131"/>
          <cell r="V5131"/>
          <cell r="W5131"/>
          <cell r="X5131"/>
          <cell r="Y5131"/>
          <cell r="Z5131"/>
          <cell r="AA5131"/>
          <cell r="AB5131"/>
          <cell r="AC5131"/>
          <cell r="AD5131"/>
        </row>
        <row r="5132">
          <cell r="P5132">
            <v>999999999</v>
          </cell>
          <cell r="Q5132"/>
          <cell r="R5132"/>
          <cell r="S5132"/>
          <cell r="T5132"/>
          <cell r="U5132"/>
          <cell r="V5132"/>
          <cell r="W5132"/>
          <cell r="X5132"/>
          <cell r="Y5132"/>
          <cell r="Z5132"/>
          <cell r="AA5132"/>
          <cell r="AB5132"/>
          <cell r="AC5132"/>
          <cell r="AD5132"/>
        </row>
        <row r="5133">
          <cell r="P5133">
            <v>999999999</v>
          </cell>
          <cell r="Q5133"/>
          <cell r="R5133"/>
          <cell r="S5133"/>
          <cell r="T5133"/>
          <cell r="U5133"/>
          <cell r="V5133"/>
          <cell r="W5133"/>
          <cell r="X5133"/>
          <cell r="Y5133"/>
          <cell r="Z5133"/>
          <cell r="AA5133"/>
          <cell r="AB5133"/>
          <cell r="AC5133"/>
          <cell r="AD5133"/>
        </row>
        <row r="5134">
          <cell r="P5134">
            <v>999999999</v>
          </cell>
          <cell r="Q5134"/>
          <cell r="R5134"/>
          <cell r="S5134"/>
          <cell r="T5134"/>
          <cell r="U5134"/>
          <cell r="V5134"/>
          <cell r="W5134"/>
          <cell r="X5134"/>
          <cell r="Y5134"/>
          <cell r="Z5134"/>
          <cell r="AA5134"/>
          <cell r="AB5134"/>
          <cell r="AC5134"/>
          <cell r="AD5134"/>
        </row>
        <row r="5135">
          <cell r="P5135">
            <v>999999999</v>
          </cell>
          <cell r="Q5135"/>
          <cell r="R5135"/>
          <cell r="S5135"/>
          <cell r="T5135"/>
          <cell r="U5135"/>
          <cell r="V5135"/>
          <cell r="W5135"/>
          <cell r="X5135"/>
          <cell r="Y5135"/>
          <cell r="Z5135"/>
          <cell r="AA5135"/>
          <cell r="AB5135"/>
          <cell r="AC5135"/>
          <cell r="AD5135"/>
        </row>
        <row r="5136">
          <cell r="P5136">
            <v>999999999</v>
          </cell>
          <cell r="Q5136"/>
          <cell r="R5136"/>
          <cell r="S5136"/>
          <cell r="T5136"/>
          <cell r="U5136"/>
          <cell r="V5136"/>
          <cell r="W5136"/>
          <cell r="X5136"/>
          <cell r="Y5136"/>
          <cell r="Z5136"/>
          <cell r="AA5136"/>
          <cell r="AB5136"/>
          <cell r="AC5136"/>
          <cell r="AD5136"/>
        </row>
        <row r="5137">
          <cell r="P5137">
            <v>999999999</v>
          </cell>
          <cell r="Q5137"/>
          <cell r="R5137"/>
          <cell r="S5137"/>
          <cell r="T5137"/>
          <cell r="U5137"/>
          <cell r="V5137"/>
          <cell r="W5137"/>
          <cell r="X5137"/>
          <cell r="Y5137"/>
          <cell r="Z5137"/>
          <cell r="AA5137"/>
          <cell r="AB5137"/>
          <cell r="AC5137"/>
          <cell r="AD5137"/>
        </row>
        <row r="5138">
          <cell r="P5138">
            <v>999999999</v>
          </cell>
          <cell r="Q5138"/>
          <cell r="R5138"/>
          <cell r="S5138"/>
          <cell r="T5138"/>
          <cell r="U5138"/>
          <cell r="V5138"/>
          <cell r="W5138"/>
          <cell r="X5138"/>
          <cell r="Y5138"/>
          <cell r="Z5138"/>
          <cell r="AA5138"/>
          <cell r="AB5138"/>
          <cell r="AC5138"/>
          <cell r="AD5138"/>
        </row>
        <row r="5139">
          <cell r="P5139">
            <v>999999999</v>
          </cell>
          <cell r="Q5139"/>
          <cell r="R5139"/>
          <cell r="S5139"/>
          <cell r="T5139"/>
          <cell r="U5139"/>
          <cell r="V5139"/>
          <cell r="W5139"/>
          <cell r="X5139"/>
          <cell r="Y5139"/>
          <cell r="Z5139"/>
          <cell r="AA5139"/>
          <cell r="AB5139"/>
          <cell r="AC5139"/>
          <cell r="AD5139"/>
        </row>
        <row r="5140">
          <cell r="P5140">
            <v>999999999</v>
          </cell>
          <cell r="Q5140"/>
          <cell r="R5140"/>
          <cell r="S5140"/>
          <cell r="T5140"/>
          <cell r="U5140"/>
          <cell r="V5140"/>
          <cell r="W5140"/>
          <cell r="X5140"/>
          <cell r="Y5140"/>
          <cell r="Z5140"/>
          <cell r="AA5140"/>
          <cell r="AB5140"/>
          <cell r="AC5140"/>
          <cell r="AD5140"/>
        </row>
        <row r="5141">
          <cell r="P5141">
            <v>999999999</v>
          </cell>
          <cell r="Q5141"/>
          <cell r="R5141"/>
          <cell r="S5141"/>
          <cell r="T5141"/>
          <cell r="U5141"/>
          <cell r="V5141"/>
          <cell r="W5141"/>
          <cell r="X5141"/>
          <cell r="Y5141"/>
          <cell r="Z5141"/>
          <cell r="AA5141"/>
          <cell r="AB5141"/>
          <cell r="AC5141"/>
          <cell r="AD5141"/>
        </row>
        <row r="5142">
          <cell r="P5142">
            <v>999999999</v>
          </cell>
          <cell r="Q5142"/>
          <cell r="R5142"/>
          <cell r="S5142"/>
          <cell r="T5142"/>
          <cell r="U5142"/>
          <cell r="V5142"/>
          <cell r="W5142"/>
          <cell r="X5142"/>
          <cell r="Y5142"/>
          <cell r="Z5142"/>
          <cell r="AA5142"/>
          <cell r="AB5142"/>
          <cell r="AC5142"/>
          <cell r="AD5142"/>
        </row>
        <row r="5143">
          <cell r="P5143">
            <v>999999999</v>
          </cell>
          <cell r="Q5143"/>
          <cell r="R5143"/>
          <cell r="S5143"/>
          <cell r="T5143"/>
          <cell r="U5143"/>
          <cell r="V5143"/>
          <cell r="W5143"/>
          <cell r="X5143"/>
          <cell r="Y5143"/>
          <cell r="Z5143"/>
          <cell r="AA5143"/>
          <cell r="AB5143"/>
          <cell r="AC5143"/>
          <cell r="AD5143"/>
        </row>
        <row r="5144">
          <cell r="P5144">
            <v>999999999</v>
          </cell>
          <cell r="Q5144"/>
          <cell r="R5144"/>
          <cell r="S5144"/>
          <cell r="T5144"/>
          <cell r="U5144"/>
          <cell r="V5144"/>
          <cell r="W5144"/>
          <cell r="X5144"/>
          <cell r="Y5144"/>
          <cell r="Z5144"/>
          <cell r="AA5144"/>
          <cell r="AB5144"/>
          <cell r="AC5144"/>
          <cell r="AD5144"/>
        </row>
        <row r="5145">
          <cell r="P5145">
            <v>999999999</v>
          </cell>
          <cell r="Q5145"/>
          <cell r="R5145"/>
          <cell r="S5145"/>
          <cell r="T5145"/>
          <cell r="U5145"/>
          <cell r="V5145"/>
          <cell r="W5145"/>
          <cell r="X5145"/>
          <cell r="Y5145"/>
          <cell r="Z5145"/>
          <cell r="AA5145"/>
          <cell r="AB5145"/>
          <cell r="AC5145"/>
          <cell r="AD5145"/>
        </row>
        <row r="5146">
          <cell r="P5146">
            <v>999999999</v>
          </cell>
          <cell r="Q5146"/>
          <cell r="R5146"/>
          <cell r="S5146"/>
          <cell r="T5146"/>
          <cell r="U5146"/>
          <cell r="V5146"/>
          <cell r="W5146"/>
          <cell r="X5146"/>
          <cell r="Y5146"/>
          <cell r="Z5146"/>
          <cell r="AA5146"/>
          <cell r="AB5146"/>
          <cell r="AC5146"/>
          <cell r="AD5146"/>
        </row>
        <row r="5147">
          <cell r="P5147">
            <v>999999999</v>
          </cell>
          <cell r="Q5147"/>
          <cell r="R5147"/>
          <cell r="S5147"/>
          <cell r="T5147"/>
          <cell r="U5147"/>
          <cell r="V5147"/>
          <cell r="W5147"/>
          <cell r="X5147"/>
          <cell r="Y5147"/>
          <cell r="Z5147"/>
          <cell r="AA5147"/>
          <cell r="AB5147"/>
          <cell r="AC5147"/>
          <cell r="AD5147"/>
        </row>
        <row r="5148">
          <cell r="P5148">
            <v>999999999</v>
          </cell>
          <cell r="Q5148"/>
          <cell r="R5148"/>
          <cell r="S5148"/>
          <cell r="T5148"/>
          <cell r="U5148"/>
          <cell r="V5148"/>
          <cell r="W5148"/>
          <cell r="X5148"/>
          <cell r="Y5148"/>
          <cell r="Z5148"/>
          <cell r="AA5148"/>
          <cell r="AB5148"/>
          <cell r="AC5148"/>
          <cell r="AD5148"/>
        </row>
        <row r="5149">
          <cell r="P5149">
            <v>999999999</v>
          </cell>
          <cell r="Q5149"/>
          <cell r="R5149"/>
          <cell r="S5149"/>
          <cell r="T5149"/>
          <cell r="U5149"/>
          <cell r="V5149"/>
          <cell r="W5149"/>
          <cell r="X5149"/>
          <cell r="Y5149"/>
          <cell r="Z5149"/>
          <cell r="AA5149"/>
          <cell r="AB5149"/>
          <cell r="AC5149"/>
          <cell r="AD5149"/>
        </row>
        <row r="5150">
          <cell r="P5150">
            <v>999999999</v>
          </cell>
          <cell r="Q5150"/>
          <cell r="R5150"/>
          <cell r="S5150"/>
          <cell r="T5150"/>
          <cell r="U5150"/>
          <cell r="V5150"/>
          <cell r="W5150"/>
          <cell r="X5150"/>
          <cell r="Y5150"/>
          <cell r="Z5150"/>
          <cell r="AA5150"/>
          <cell r="AB5150"/>
          <cell r="AC5150"/>
          <cell r="AD5150"/>
        </row>
        <row r="5151">
          <cell r="P5151">
            <v>999999999</v>
          </cell>
          <cell r="Q5151"/>
          <cell r="R5151"/>
          <cell r="S5151"/>
          <cell r="T5151"/>
          <cell r="U5151"/>
          <cell r="V5151"/>
          <cell r="W5151"/>
          <cell r="X5151"/>
          <cell r="Y5151"/>
          <cell r="Z5151"/>
          <cell r="AA5151"/>
          <cell r="AB5151"/>
          <cell r="AC5151"/>
          <cell r="AD5151"/>
        </row>
        <row r="5152">
          <cell r="P5152">
            <v>999999999</v>
          </cell>
          <cell r="Q5152"/>
          <cell r="R5152"/>
          <cell r="S5152"/>
          <cell r="T5152"/>
          <cell r="U5152"/>
          <cell r="V5152"/>
          <cell r="W5152"/>
          <cell r="X5152"/>
          <cell r="Y5152"/>
          <cell r="Z5152"/>
          <cell r="AA5152"/>
          <cell r="AB5152"/>
          <cell r="AC5152"/>
          <cell r="AD5152"/>
        </row>
        <row r="5153">
          <cell r="P5153">
            <v>999999999</v>
          </cell>
          <cell r="Q5153"/>
          <cell r="R5153"/>
          <cell r="S5153"/>
          <cell r="T5153"/>
          <cell r="U5153"/>
          <cell r="V5153"/>
          <cell r="W5153"/>
          <cell r="X5153"/>
          <cell r="Y5153"/>
          <cell r="Z5153"/>
          <cell r="AA5153"/>
          <cell r="AB5153"/>
          <cell r="AC5153"/>
          <cell r="AD5153"/>
        </row>
        <row r="5154">
          <cell r="P5154">
            <v>999999999</v>
          </cell>
          <cell r="Q5154"/>
          <cell r="R5154"/>
          <cell r="S5154"/>
          <cell r="T5154"/>
          <cell r="U5154"/>
          <cell r="V5154"/>
          <cell r="W5154"/>
          <cell r="X5154"/>
          <cell r="Y5154"/>
          <cell r="Z5154"/>
          <cell r="AA5154"/>
          <cell r="AB5154"/>
          <cell r="AC5154"/>
          <cell r="AD5154"/>
        </row>
        <row r="5155">
          <cell r="P5155">
            <v>999999999</v>
          </cell>
          <cell r="Q5155"/>
          <cell r="R5155"/>
          <cell r="S5155"/>
          <cell r="T5155"/>
          <cell r="U5155"/>
          <cell r="V5155"/>
          <cell r="W5155"/>
          <cell r="X5155"/>
          <cell r="Y5155"/>
          <cell r="Z5155"/>
          <cell r="AA5155"/>
          <cell r="AB5155"/>
          <cell r="AC5155"/>
          <cell r="AD5155"/>
        </row>
        <row r="5156">
          <cell r="P5156">
            <v>999999999</v>
          </cell>
          <cell r="Q5156"/>
          <cell r="R5156"/>
          <cell r="S5156"/>
          <cell r="T5156"/>
          <cell r="U5156"/>
          <cell r="V5156"/>
          <cell r="W5156"/>
          <cell r="X5156"/>
          <cell r="Y5156"/>
          <cell r="Z5156"/>
          <cell r="AA5156"/>
          <cell r="AB5156"/>
          <cell r="AC5156"/>
          <cell r="AD5156"/>
        </row>
        <row r="5157">
          <cell r="P5157">
            <v>999999999</v>
          </cell>
          <cell r="Q5157"/>
          <cell r="R5157"/>
          <cell r="S5157"/>
          <cell r="T5157"/>
          <cell r="U5157"/>
          <cell r="V5157"/>
          <cell r="W5157"/>
          <cell r="X5157"/>
          <cell r="Y5157"/>
          <cell r="Z5157"/>
          <cell r="AA5157"/>
          <cell r="AB5157"/>
          <cell r="AC5157"/>
          <cell r="AD5157"/>
        </row>
        <row r="5158">
          <cell r="P5158">
            <v>999999999</v>
          </cell>
          <cell r="Q5158"/>
          <cell r="R5158"/>
          <cell r="S5158"/>
          <cell r="T5158"/>
          <cell r="U5158"/>
          <cell r="V5158"/>
          <cell r="W5158"/>
          <cell r="X5158"/>
          <cell r="Y5158"/>
          <cell r="Z5158"/>
          <cell r="AA5158"/>
          <cell r="AB5158"/>
          <cell r="AC5158"/>
          <cell r="AD5158"/>
        </row>
        <row r="5159">
          <cell r="P5159">
            <v>999999999</v>
          </cell>
          <cell r="Q5159"/>
          <cell r="R5159"/>
          <cell r="S5159"/>
          <cell r="T5159"/>
          <cell r="U5159"/>
          <cell r="V5159"/>
          <cell r="W5159"/>
          <cell r="X5159"/>
          <cell r="Y5159"/>
          <cell r="Z5159"/>
          <cell r="AA5159"/>
          <cell r="AB5159"/>
          <cell r="AC5159"/>
          <cell r="AD5159"/>
        </row>
        <row r="5160">
          <cell r="P5160">
            <v>999999999</v>
          </cell>
          <cell r="Q5160"/>
          <cell r="R5160"/>
          <cell r="S5160"/>
          <cell r="T5160"/>
          <cell r="U5160"/>
          <cell r="V5160"/>
          <cell r="W5160"/>
          <cell r="X5160"/>
          <cell r="Y5160"/>
          <cell r="Z5160"/>
          <cell r="AA5160"/>
          <cell r="AB5160"/>
          <cell r="AC5160"/>
          <cell r="AD5160"/>
        </row>
        <row r="5161">
          <cell r="P5161">
            <v>999999999</v>
          </cell>
          <cell r="Q5161"/>
          <cell r="R5161"/>
          <cell r="S5161"/>
          <cell r="T5161"/>
          <cell r="U5161"/>
          <cell r="V5161"/>
          <cell r="W5161"/>
          <cell r="X5161"/>
          <cell r="Y5161"/>
          <cell r="Z5161"/>
          <cell r="AA5161"/>
          <cell r="AB5161"/>
          <cell r="AC5161"/>
          <cell r="AD5161"/>
        </row>
        <row r="5162">
          <cell r="P5162">
            <v>999999999</v>
          </cell>
          <cell r="Q5162"/>
          <cell r="R5162"/>
          <cell r="S5162"/>
          <cell r="T5162"/>
          <cell r="U5162"/>
          <cell r="V5162"/>
          <cell r="W5162"/>
          <cell r="X5162"/>
          <cell r="Y5162"/>
          <cell r="Z5162"/>
          <cell r="AA5162"/>
          <cell r="AB5162"/>
          <cell r="AC5162"/>
          <cell r="AD5162"/>
        </row>
        <row r="5163">
          <cell r="P5163">
            <v>999999999</v>
          </cell>
          <cell r="Q5163"/>
          <cell r="R5163"/>
          <cell r="S5163"/>
          <cell r="T5163"/>
          <cell r="U5163"/>
          <cell r="V5163"/>
          <cell r="W5163"/>
          <cell r="X5163"/>
          <cell r="Y5163"/>
          <cell r="Z5163"/>
          <cell r="AA5163"/>
          <cell r="AB5163"/>
          <cell r="AC5163"/>
          <cell r="AD5163"/>
        </row>
        <row r="5164">
          <cell r="P5164">
            <v>999999999</v>
          </cell>
          <cell r="Q5164"/>
          <cell r="R5164"/>
          <cell r="S5164"/>
          <cell r="T5164"/>
          <cell r="U5164"/>
          <cell r="V5164"/>
          <cell r="W5164"/>
          <cell r="X5164"/>
          <cell r="Y5164"/>
          <cell r="Z5164"/>
          <cell r="AA5164"/>
          <cell r="AB5164"/>
          <cell r="AC5164"/>
          <cell r="AD5164"/>
        </row>
        <row r="5165">
          <cell r="P5165">
            <v>999999999</v>
          </cell>
          <cell r="Q5165"/>
          <cell r="R5165"/>
          <cell r="S5165"/>
          <cell r="T5165"/>
          <cell r="U5165"/>
          <cell r="V5165"/>
          <cell r="W5165"/>
          <cell r="X5165"/>
          <cell r="Y5165"/>
          <cell r="Z5165"/>
          <cell r="AA5165"/>
          <cell r="AB5165"/>
          <cell r="AC5165"/>
          <cell r="AD5165"/>
        </row>
        <row r="5166">
          <cell r="P5166">
            <v>999999999</v>
          </cell>
          <cell r="Q5166"/>
          <cell r="R5166"/>
          <cell r="S5166"/>
          <cell r="T5166"/>
          <cell r="U5166"/>
          <cell r="V5166"/>
          <cell r="W5166"/>
          <cell r="X5166"/>
          <cell r="Y5166"/>
          <cell r="Z5166"/>
          <cell r="AA5166"/>
          <cell r="AB5166"/>
          <cell r="AC5166"/>
          <cell r="AD5166"/>
        </row>
        <row r="5167">
          <cell r="P5167">
            <v>999999999</v>
          </cell>
          <cell r="Q5167"/>
          <cell r="R5167"/>
          <cell r="S5167"/>
          <cell r="T5167"/>
          <cell r="U5167"/>
          <cell r="V5167"/>
          <cell r="W5167"/>
          <cell r="X5167"/>
          <cell r="Y5167"/>
          <cell r="Z5167"/>
          <cell r="AA5167"/>
          <cell r="AB5167"/>
          <cell r="AC5167"/>
          <cell r="AD5167"/>
        </row>
        <row r="5168">
          <cell r="P5168">
            <v>999999999</v>
          </cell>
          <cell r="Q5168"/>
          <cell r="R5168"/>
          <cell r="S5168"/>
          <cell r="T5168"/>
          <cell r="U5168"/>
          <cell r="V5168"/>
          <cell r="W5168"/>
          <cell r="X5168"/>
          <cell r="Y5168"/>
          <cell r="Z5168"/>
          <cell r="AA5168"/>
          <cell r="AB5168"/>
          <cell r="AC5168"/>
          <cell r="AD5168"/>
        </row>
        <row r="5169">
          <cell r="P5169">
            <v>999999999</v>
          </cell>
          <cell r="Q5169"/>
          <cell r="R5169"/>
          <cell r="S5169"/>
          <cell r="T5169"/>
          <cell r="U5169"/>
          <cell r="V5169"/>
          <cell r="W5169"/>
          <cell r="X5169"/>
          <cell r="Y5169"/>
          <cell r="Z5169"/>
          <cell r="AA5169"/>
          <cell r="AB5169"/>
          <cell r="AC5169"/>
          <cell r="AD5169"/>
        </row>
        <row r="5170">
          <cell r="P5170">
            <v>999999999</v>
          </cell>
          <cell r="Q5170"/>
          <cell r="R5170"/>
          <cell r="S5170"/>
          <cell r="T5170"/>
          <cell r="U5170"/>
          <cell r="V5170"/>
          <cell r="W5170"/>
          <cell r="X5170"/>
          <cell r="Y5170"/>
          <cell r="Z5170"/>
          <cell r="AA5170"/>
          <cell r="AB5170"/>
          <cell r="AC5170"/>
          <cell r="AD5170"/>
        </row>
        <row r="5171">
          <cell r="P5171">
            <v>999999999</v>
          </cell>
          <cell r="Q5171"/>
          <cell r="R5171"/>
          <cell r="S5171"/>
          <cell r="T5171"/>
          <cell r="U5171"/>
          <cell r="V5171"/>
          <cell r="W5171"/>
          <cell r="X5171"/>
          <cell r="Y5171"/>
          <cell r="Z5171"/>
          <cell r="AA5171"/>
          <cell r="AB5171"/>
          <cell r="AC5171"/>
          <cell r="AD5171"/>
        </row>
        <row r="5172">
          <cell r="P5172">
            <v>999999999</v>
          </cell>
          <cell r="Q5172"/>
          <cell r="R5172"/>
          <cell r="S5172"/>
          <cell r="T5172"/>
          <cell r="U5172"/>
          <cell r="V5172"/>
          <cell r="W5172"/>
          <cell r="X5172"/>
          <cell r="Y5172"/>
          <cell r="Z5172"/>
          <cell r="AA5172"/>
          <cell r="AB5172"/>
          <cell r="AC5172"/>
          <cell r="AD5172"/>
        </row>
        <row r="5173">
          <cell r="P5173">
            <v>999999999</v>
          </cell>
          <cell r="Q5173"/>
          <cell r="R5173"/>
          <cell r="S5173"/>
          <cell r="T5173"/>
          <cell r="U5173"/>
          <cell r="V5173"/>
          <cell r="W5173"/>
          <cell r="X5173"/>
          <cell r="Y5173"/>
          <cell r="Z5173"/>
          <cell r="AA5173"/>
          <cell r="AB5173"/>
          <cell r="AC5173"/>
          <cell r="AD5173"/>
        </row>
        <row r="5174">
          <cell r="P5174">
            <v>999999999</v>
          </cell>
          <cell r="Q5174"/>
          <cell r="R5174"/>
          <cell r="S5174"/>
          <cell r="T5174"/>
          <cell r="U5174"/>
          <cell r="V5174"/>
          <cell r="W5174"/>
          <cell r="X5174"/>
          <cell r="Y5174"/>
          <cell r="Z5174"/>
          <cell r="AA5174"/>
          <cell r="AB5174"/>
          <cell r="AC5174"/>
          <cell r="AD5174"/>
        </row>
        <row r="5175">
          <cell r="P5175">
            <v>999999999</v>
          </cell>
          <cell r="Q5175"/>
          <cell r="R5175"/>
          <cell r="S5175"/>
          <cell r="T5175"/>
          <cell r="U5175"/>
          <cell r="V5175"/>
          <cell r="W5175"/>
          <cell r="X5175"/>
          <cell r="Y5175"/>
          <cell r="Z5175"/>
          <cell r="AA5175"/>
          <cell r="AB5175"/>
          <cell r="AC5175"/>
          <cell r="AD5175"/>
        </row>
        <row r="5176">
          <cell r="P5176">
            <v>999999999</v>
          </cell>
          <cell r="Q5176"/>
          <cell r="R5176"/>
          <cell r="S5176"/>
          <cell r="T5176"/>
          <cell r="U5176"/>
          <cell r="V5176"/>
          <cell r="W5176"/>
          <cell r="X5176"/>
          <cell r="Y5176"/>
          <cell r="Z5176"/>
          <cell r="AA5176"/>
          <cell r="AB5176"/>
          <cell r="AC5176"/>
          <cell r="AD5176"/>
        </row>
        <row r="5177">
          <cell r="P5177">
            <v>999999999</v>
          </cell>
          <cell r="Q5177"/>
          <cell r="R5177"/>
          <cell r="S5177"/>
          <cell r="T5177"/>
          <cell r="U5177"/>
          <cell r="V5177"/>
          <cell r="W5177"/>
          <cell r="X5177"/>
          <cell r="Y5177"/>
          <cell r="Z5177"/>
          <cell r="AA5177"/>
          <cell r="AB5177"/>
          <cell r="AC5177"/>
          <cell r="AD5177"/>
        </row>
        <row r="5178">
          <cell r="P5178">
            <v>999999999</v>
          </cell>
          <cell r="Q5178"/>
          <cell r="R5178"/>
          <cell r="S5178"/>
          <cell r="T5178"/>
          <cell r="U5178"/>
          <cell r="V5178"/>
          <cell r="W5178"/>
          <cell r="X5178"/>
          <cell r="Y5178"/>
          <cell r="Z5178"/>
          <cell r="AA5178"/>
          <cell r="AB5178"/>
          <cell r="AC5178"/>
          <cell r="AD5178"/>
        </row>
        <row r="5179">
          <cell r="P5179">
            <v>999999999</v>
          </cell>
          <cell r="Q5179"/>
          <cell r="R5179"/>
          <cell r="S5179"/>
          <cell r="T5179"/>
          <cell r="U5179"/>
          <cell r="V5179"/>
          <cell r="W5179"/>
          <cell r="X5179"/>
          <cell r="Y5179"/>
          <cell r="Z5179"/>
          <cell r="AA5179"/>
          <cell r="AB5179"/>
          <cell r="AC5179"/>
          <cell r="AD5179"/>
        </row>
        <row r="5180">
          <cell r="P5180">
            <v>999999999</v>
          </cell>
          <cell r="Q5180"/>
          <cell r="R5180"/>
          <cell r="S5180"/>
          <cell r="T5180"/>
          <cell r="U5180"/>
          <cell r="V5180"/>
          <cell r="W5180"/>
          <cell r="X5180"/>
          <cell r="Y5180"/>
          <cell r="Z5180"/>
          <cell r="AA5180"/>
          <cell r="AB5180"/>
          <cell r="AC5180"/>
          <cell r="AD5180"/>
        </row>
        <row r="5181">
          <cell r="P5181">
            <v>999999999</v>
          </cell>
          <cell r="Q5181"/>
          <cell r="R5181"/>
          <cell r="S5181"/>
          <cell r="T5181"/>
          <cell r="U5181"/>
          <cell r="V5181"/>
          <cell r="W5181"/>
          <cell r="X5181"/>
          <cell r="Y5181"/>
          <cell r="Z5181"/>
          <cell r="AA5181"/>
          <cell r="AB5181"/>
          <cell r="AC5181"/>
          <cell r="AD5181"/>
        </row>
        <row r="5182">
          <cell r="P5182">
            <v>999999999</v>
          </cell>
          <cell r="Q5182"/>
          <cell r="R5182"/>
          <cell r="S5182"/>
          <cell r="T5182"/>
          <cell r="U5182"/>
          <cell r="V5182"/>
          <cell r="W5182"/>
          <cell r="X5182"/>
          <cell r="Y5182"/>
          <cell r="Z5182"/>
          <cell r="AA5182"/>
          <cell r="AB5182"/>
          <cell r="AC5182"/>
          <cell r="AD5182"/>
        </row>
        <row r="5183">
          <cell r="P5183">
            <v>999999999</v>
          </cell>
          <cell r="Q5183"/>
          <cell r="R5183"/>
          <cell r="S5183"/>
          <cell r="T5183"/>
          <cell r="U5183"/>
          <cell r="V5183"/>
          <cell r="W5183"/>
          <cell r="X5183"/>
          <cell r="Y5183"/>
          <cell r="Z5183"/>
          <cell r="AA5183"/>
          <cell r="AB5183"/>
          <cell r="AC5183"/>
          <cell r="AD5183"/>
        </row>
        <row r="5184">
          <cell r="P5184">
            <v>999999999</v>
          </cell>
          <cell r="Q5184"/>
          <cell r="R5184"/>
          <cell r="S5184"/>
          <cell r="T5184"/>
          <cell r="U5184"/>
          <cell r="V5184"/>
          <cell r="W5184"/>
          <cell r="X5184"/>
          <cell r="Y5184"/>
          <cell r="Z5184"/>
          <cell r="AA5184"/>
          <cell r="AB5184"/>
          <cell r="AC5184"/>
          <cell r="AD5184"/>
        </row>
        <row r="5185">
          <cell r="P5185">
            <v>999999999</v>
          </cell>
          <cell r="Q5185"/>
          <cell r="R5185"/>
          <cell r="S5185"/>
          <cell r="T5185"/>
          <cell r="U5185"/>
          <cell r="V5185"/>
          <cell r="W5185"/>
          <cell r="X5185"/>
          <cell r="Y5185"/>
          <cell r="Z5185"/>
          <cell r="AA5185"/>
          <cell r="AB5185"/>
          <cell r="AC5185"/>
          <cell r="AD5185"/>
        </row>
        <row r="5186">
          <cell r="P5186">
            <v>999999999</v>
          </cell>
          <cell r="Q5186"/>
          <cell r="R5186"/>
          <cell r="S5186"/>
          <cell r="T5186"/>
          <cell r="U5186"/>
          <cell r="V5186"/>
          <cell r="W5186"/>
          <cell r="X5186"/>
          <cell r="Y5186"/>
          <cell r="Z5186"/>
          <cell r="AA5186"/>
          <cell r="AB5186"/>
          <cell r="AC5186"/>
          <cell r="AD5186"/>
        </row>
        <row r="5187">
          <cell r="P5187">
            <v>999999999</v>
          </cell>
          <cell r="Q5187"/>
          <cell r="R5187"/>
          <cell r="S5187"/>
          <cell r="T5187"/>
          <cell r="U5187"/>
          <cell r="V5187"/>
          <cell r="W5187"/>
          <cell r="X5187"/>
          <cell r="Y5187"/>
          <cell r="Z5187"/>
          <cell r="AA5187"/>
          <cell r="AB5187"/>
          <cell r="AC5187"/>
          <cell r="AD5187"/>
        </row>
        <row r="5188">
          <cell r="P5188">
            <v>999999999</v>
          </cell>
          <cell r="Q5188"/>
          <cell r="R5188"/>
          <cell r="S5188"/>
          <cell r="T5188"/>
          <cell r="U5188"/>
          <cell r="V5188"/>
          <cell r="W5188"/>
          <cell r="X5188"/>
          <cell r="Y5188"/>
          <cell r="Z5188"/>
          <cell r="AA5188"/>
          <cell r="AB5188"/>
          <cell r="AC5188"/>
          <cell r="AD5188"/>
        </row>
        <row r="5189">
          <cell r="P5189">
            <v>999999999</v>
          </cell>
          <cell r="Q5189"/>
          <cell r="R5189"/>
          <cell r="S5189"/>
          <cell r="T5189"/>
          <cell r="U5189"/>
          <cell r="V5189"/>
          <cell r="W5189"/>
          <cell r="X5189"/>
          <cell r="Y5189"/>
          <cell r="Z5189"/>
          <cell r="AA5189"/>
          <cell r="AB5189"/>
          <cell r="AC5189"/>
          <cell r="AD5189"/>
        </row>
        <row r="5190">
          <cell r="P5190">
            <v>999999999</v>
          </cell>
          <cell r="Q5190"/>
          <cell r="R5190"/>
          <cell r="S5190"/>
          <cell r="T5190"/>
          <cell r="U5190"/>
          <cell r="V5190"/>
          <cell r="W5190"/>
          <cell r="X5190"/>
          <cell r="Y5190"/>
          <cell r="Z5190"/>
          <cell r="AA5190"/>
          <cell r="AB5190"/>
          <cell r="AC5190"/>
          <cell r="AD5190"/>
        </row>
        <row r="5191">
          <cell r="P5191">
            <v>999999999</v>
          </cell>
          <cell r="Q5191"/>
          <cell r="R5191"/>
          <cell r="S5191"/>
          <cell r="T5191"/>
          <cell r="U5191"/>
          <cell r="V5191"/>
          <cell r="W5191"/>
          <cell r="X5191"/>
          <cell r="Y5191"/>
          <cell r="Z5191"/>
          <cell r="AA5191"/>
          <cell r="AB5191"/>
          <cell r="AC5191"/>
          <cell r="AD5191"/>
        </row>
        <row r="5192">
          <cell r="P5192">
            <v>999999999</v>
          </cell>
          <cell r="Q5192"/>
          <cell r="R5192"/>
          <cell r="S5192"/>
          <cell r="T5192"/>
          <cell r="U5192"/>
          <cell r="V5192"/>
          <cell r="W5192"/>
          <cell r="X5192"/>
          <cell r="Y5192"/>
          <cell r="Z5192"/>
          <cell r="AA5192"/>
          <cell r="AB5192"/>
          <cell r="AC5192"/>
          <cell r="AD5192"/>
        </row>
        <row r="5193">
          <cell r="P5193">
            <v>999999999</v>
          </cell>
          <cell r="Q5193"/>
          <cell r="R5193"/>
          <cell r="S5193"/>
          <cell r="T5193"/>
          <cell r="U5193"/>
          <cell r="V5193"/>
          <cell r="W5193"/>
          <cell r="X5193"/>
          <cell r="Y5193"/>
          <cell r="Z5193"/>
          <cell r="AA5193"/>
          <cell r="AB5193"/>
          <cell r="AC5193"/>
          <cell r="AD5193"/>
        </row>
        <row r="5194">
          <cell r="P5194">
            <v>999999999</v>
          </cell>
          <cell r="Q5194"/>
          <cell r="R5194"/>
          <cell r="S5194"/>
          <cell r="T5194"/>
          <cell r="U5194"/>
          <cell r="V5194"/>
          <cell r="W5194"/>
          <cell r="X5194"/>
          <cell r="Y5194"/>
          <cell r="Z5194"/>
          <cell r="AA5194"/>
          <cell r="AB5194"/>
          <cell r="AC5194"/>
          <cell r="AD5194"/>
        </row>
        <row r="5195">
          <cell r="P5195">
            <v>999999999</v>
          </cell>
          <cell r="Q5195"/>
          <cell r="R5195"/>
          <cell r="S5195"/>
          <cell r="T5195"/>
          <cell r="U5195"/>
          <cell r="V5195"/>
          <cell r="W5195"/>
          <cell r="X5195"/>
          <cell r="Y5195"/>
          <cell r="Z5195"/>
          <cell r="AA5195"/>
          <cell r="AB5195"/>
          <cell r="AC5195"/>
          <cell r="AD5195"/>
        </row>
        <row r="5196">
          <cell r="P5196">
            <v>999999999</v>
          </cell>
          <cell r="Q5196"/>
          <cell r="R5196"/>
          <cell r="S5196"/>
          <cell r="T5196"/>
          <cell r="U5196"/>
          <cell r="V5196"/>
          <cell r="W5196"/>
          <cell r="X5196"/>
          <cell r="Y5196"/>
          <cell r="Z5196"/>
          <cell r="AA5196"/>
          <cell r="AB5196"/>
          <cell r="AC5196"/>
          <cell r="AD5196"/>
        </row>
        <row r="5197">
          <cell r="P5197">
            <v>999999999</v>
          </cell>
          <cell r="Q5197"/>
          <cell r="R5197"/>
          <cell r="S5197"/>
          <cell r="T5197"/>
          <cell r="U5197"/>
          <cell r="V5197"/>
          <cell r="W5197"/>
          <cell r="X5197"/>
          <cell r="Y5197"/>
          <cell r="Z5197"/>
          <cell r="AA5197"/>
          <cell r="AB5197"/>
          <cell r="AC5197"/>
          <cell r="AD5197"/>
        </row>
        <row r="5198">
          <cell r="P5198">
            <v>999999999</v>
          </cell>
          <cell r="Q5198"/>
          <cell r="R5198"/>
          <cell r="S5198"/>
          <cell r="T5198"/>
          <cell r="U5198"/>
          <cell r="V5198"/>
          <cell r="W5198"/>
          <cell r="X5198"/>
          <cell r="Y5198"/>
          <cell r="Z5198"/>
          <cell r="AA5198"/>
          <cell r="AB5198"/>
          <cell r="AC5198"/>
          <cell r="AD5198"/>
        </row>
        <row r="5199">
          <cell r="P5199">
            <v>999999999</v>
          </cell>
          <cell r="Q5199"/>
          <cell r="R5199"/>
          <cell r="S5199"/>
          <cell r="T5199"/>
          <cell r="U5199"/>
          <cell r="V5199"/>
          <cell r="W5199"/>
          <cell r="X5199"/>
          <cell r="Y5199"/>
          <cell r="Z5199"/>
          <cell r="AA5199"/>
          <cell r="AB5199"/>
          <cell r="AC5199"/>
          <cell r="AD5199"/>
        </row>
        <row r="5200">
          <cell r="P5200">
            <v>999999999</v>
          </cell>
          <cell r="Q5200"/>
          <cell r="R5200"/>
          <cell r="S5200"/>
          <cell r="T5200"/>
          <cell r="U5200"/>
          <cell r="V5200"/>
          <cell r="W5200"/>
          <cell r="X5200"/>
          <cell r="Y5200"/>
          <cell r="Z5200"/>
          <cell r="AA5200"/>
          <cell r="AB5200"/>
          <cell r="AC5200"/>
          <cell r="AD5200"/>
        </row>
        <row r="5201">
          <cell r="P5201">
            <v>999999999</v>
          </cell>
          <cell r="Q5201"/>
          <cell r="R5201"/>
          <cell r="S5201"/>
          <cell r="T5201"/>
          <cell r="U5201"/>
          <cell r="V5201"/>
          <cell r="W5201"/>
          <cell r="X5201"/>
          <cell r="Y5201"/>
          <cell r="Z5201"/>
          <cell r="AA5201"/>
          <cell r="AB5201"/>
          <cell r="AC5201"/>
          <cell r="AD5201"/>
        </row>
        <row r="5202">
          <cell r="P5202">
            <v>999999999</v>
          </cell>
          <cell r="Q5202"/>
          <cell r="R5202"/>
          <cell r="S5202"/>
          <cell r="T5202"/>
          <cell r="U5202"/>
          <cell r="V5202"/>
          <cell r="W5202"/>
          <cell r="X5202"/>
          <cell r="Y5202"/>
          <cell r="Z5202"/>
          <cell r="AA5202"/>
          <cell r="AB5202"/>
          <cell r="AC5202"/>
          <cell r="AD5202"/>
        </row>
        <row r="5203">
          <cell r="P5203">
            <v>999999999</v>
          </cell>
          <cell r="Q5203"/>
          <cell r="R5203"/>
          <cell r="S5203"/>
          <cell r="T5203"/>
          <cell r="U5203"/>
          <cell r="V5203"/>
          <cell r="W5203"/>
          <cell r="X5203"/>
          <cell r="Y5203"/>
          <cell r="Z5203"/>
          <cell r="AA5203"/>
          <cell r="AB5203"/>
          <cell r="AC5203"/>
          <cell r="AD5203"/>
        </row>
        <row r="5204">
          <cell r="P5204">
            <v>999999999</v>
          </cell>
          <cell r="Q5204"/>
          <cell r="R5204"/>
          <cell r="S5204"/>
          <cell r="T5204"/>
          <cell r="U5204"/>
          <cell r="V5204"/>
          <cell r="W5204"/>
          <cell r="X5204"/>
          <cell r="Y5204"/>
          <cell r="Z5204"/>
          <cell r="AA5204"/>
          <cell r="AB5204"/>
          <cell r="AC5204"/>
          <cell r="AD5204"/>
        </row>
        <row r="5205">
          <cell r="P5205">
            <v>999999999</v>
          </cell>
          <cell r="Q5205"/>
          <cell r="R5205"/>
          <cell r="S5205"/>
          <cell r="T5205"/>
          <cell r="U5205"/>
          <cell r="V5205"/>
          <cell r="W5205"/>
          <cell r="X5205"/>
          <cell r="Y5205"/>
          <cell r="Z5205"/>
          <cell r="AA5205"/>
          <cell r="AB5205"/>
          <cell r="AC5205"/>
          <cell r="AD5205"/>
        </row>
        <row r="5206">
          <cell r="P5206">
            <v>999999999</v>
          </cell>
          <cell r="Q5206"/>
          <cell r="R5206"/>
          <cell r="S5206"/>
          <cell r="T5206"/>
          <cell r="U5206"/>
          <cell r="V5206"/>
          <cell r="W5206"/>
          <cell r="X5206"/>
          <cell r="Y5206"/>
          <cell r="Z5206"/>
          <cell r="AA5206"/>
          <cell r="AB5206"/>
          <cell r="AC5206"/>
          <cell r="AD5206"/>
        </row>
        <row r="5207">
          <cell r="P5207">
            <v>999999999</v>
          </cell>
          <cell r="Q5207"/>
          <cell r="R5207"/>
          <cell r="S5207"/>
          <cell r="T5207"/>
          <cell r="U5207"/>
          <cell r="V5207"/>
          <cell r="W5207"/>
          <cell r="X5207"/>
          <cell r="Y5207"/>
          <cell r="Z5207"/>
          <cell r="AA5207"/>
          <cell r="AB5207"/>
          <cell r="AC5207"/>
          <cell r="AD5207"/>
        </row>
        <row r="5208">
          <cell r="P5208">
            <v>999999999</v>
          </cell>
          <cell r="Q5208"/>
          <cell r="R5208"/>
          <cell r="S5208"/>
          <cell r="T5208"/>
          <cell r="U5208"/>
          <cell r="V5208"/>
          <cell r="W5208"/>
          <cell r="X5208"/>
          <cell r="Y5208"/>
          <cell r="Z5208"/>
          <cell r="AA5208"/>
          <cell r="AB5208"/>
          <cell r="AC5208"/>
          <cell r="AD5208"/>
        </row>
        <row r="5209">
          <cell r="P5209">
            <v>999999999</v>
          </cell>
          <cell r="Q5209"/>
          <cell r="R5209"/>
          <cell r="S5209"/>
          <cell r="T5209"/>
          <cell r="U5209"/>
          <cell r="V5209"/>
          <cell r="W5209"/>
          <cell r="X5209"/>
          <cell r="Y5209"/>
          <cell r="Z5209"/>
          <cell r="AA5209"/>
          <cell r="AB5209"/>
          <cell r="AC5209"/>
          <cell r="AD5209"/>
        </row>
        <row r="5210">
          <cell r="P5210">
            <v>999999999</v>
          </cell>
          <cell r="Q5210"/>
          <cell r="R5210"/>
          <cell r="S5210"/>
          <cell r="T5210"/>
          <cell r="U5210"/>
          <cell r="V5210"/>
          <cell r="W5210"/>
          <cell r="X5210"/>
          <cell r="Y5210"/>
          <cell r="Z5210"/>
          <cell r="AA5210"/>
          <cell r="AB5210"/>
          <cell r="AC5210"/>
          <cell r="AD5210"/>
        </row>
        <row r="5211">
          <cell r="P5211">
            <v>999999999</v>
          </cell>
          <cell r="Q5211"/>
          <cell r="R5211"/>
          <cell r="S5211"/>
          <cell r="T5211"/>
          <cell r="U5211"/>
          <cell r="V5211"/>
          <cell r="W5211"/>
          <cell r="X5211"/>
          <cell r="Y5211"/>
          <cell r="Z5211"/>
          <cell r="AA5211"/>
          <cell r="AB5211"/>
          <cell r="AC5211"/>
          <cell r="AD5211"/>
        </row>
        <row r="5212">
          <cell r="P5212">
            <v>999999999</v>
          </cell>
          <cell r="Q5212"/>
          <cell r="R5212"/>
          <cell r="S5212"/>
          <cell r="T5212"/>
          <cell r="U5212"/>
          <cell r="V5212"/>
          <cell r="W5212"/>
          <cell r="X5212"/>
          <cell r="Y5212"/>
          <cell r="Z5212"/>
          <cell r="AA5212"/>
          <cell r="AB5212"/>
          <cell r="AC5212"/>
          <cell r="AD5212"/>
        </row>
        <row r="5213">
          <cell r="P5213">
            <v>999999999</v>
          </cell>
          <cell r="Q5213"/>
          <cell r="R5213"/>
          <cell r="S5213"/>
          <cell r="T5213"/>
          <cell r="U5213"/>
          <cell r="V5213"/>
          <cell r="W5213"/>
          <cell r="X5213"/>
          <cell r="Y5213"/>
          <cell r="Z5213"/>
          <cell r="AA5213"/>
          <cell r="AB5213"/>
          <cell r="AC5213"/>
          <cell r="AD5213"/>
        </row>
        <row r="5214">
          <cell r="P5214">
            <v>999999999</v>
          </cell>
          <cell r="Q5214"/>
          <cell r="R5214"/>
          <cell r="S5214"/>
          <cell r="T5214"/>
          <cell r="U5214"/>
          <cell r="V5214"/>
          <cell r="W5214"/>
          <cell r="X5214"/>
          <cell r="Y5214"/>
          <cell r="Z5214"/>
          <cell r="AA5214"/>
          <cell r="AB5214"/>
          <cell r="AC5214"/>
          <cell r="AD5214"/>
        </row>
        <row r="5215">
          <cell r="P5215">
            <v>999999999</v>
          </cell>
          <cell r="Q5215"/>
          <cell r="R5215"/>
          <cell r="S5215"/>
          <cell r="T5215"/>
          <cell r="U5215"/>
          <cell r="V5215"/>
          <cell r="W5215"/>
          <cell r="X5215"/>
          <cell r="Y5215"/>
          <cell r="Z5215"/>
          <cell r="AA5215"/>
          <cell r="AB5215"/>
          <cell r="AC5215"/>
          <cell r="AD5215"/>
        </row>
        <row r="5216">
          <cell r="P5216">
            <v>999999999</v>
          </cell>
          <cell r="Q5216"/>
          <cell r="R5216"/>
          <cell r="S5216"/>
          <cell r="T5216"/>
          <cell r="U5216"/>
          <cell r="V5216"/>
          <cell r="W5216"/>
          <cell r="X5216"/>
          <cell r="Y5216"/>
          <cell r="Z5216"/>
          <cell r="AA5216"/>
          <cell r="AB5216"/>
          <cell r="AC5216"/>
          <cell r="AD5216"/>
        </row>
        <row r="5217">
          <cell r="P5217">
            <v>999999999</v>
          </cell>
          <cell r="Q5217"/>
          <cell r="R5217"/>
          <cell r="S5217"/>
          <cell r="T5217"/>
          <cell r="U5217"/>
          <cell r="V5217"/>
          <cell r="W5217"/>
          <cell r="X5217"/>
          <cell r="Y5217"/>
          <cell r="Z5217"/>
          <cell r="AA5217"/>
          <cell r="AB5217"/>
          <cell r="AC5217"/>
          <cell r="AD5217"/>
        </row>
        <row r="5218">
          <cell r="P5218">
            <v>999999999</v>
          </cell>
          <cell r="Q5218"/>
          <cell r="R5218"/>
          <cell r="S5218"/>
          <cell r="T5218"/>
          <cell r="U5218"/>
          <cell r="V5218"/>
          <cell r="W5218"/>
          <cell r="X5218"/>
          <cell r="Y5218"/>
          <cell r="Z5218"/>
          <cell r="AA5218"/>
          <cell r="AB5218"/>
          <cell r="AC5218"/>
          <cell r="AD5218"/>
        </row>
        <row r="5219">
          <cell r="P5219">
            <v>999999999</v>
          </cell>
          <cell r="Q5219"/>
          <cell r="R5219"/>
          <cell r="S5219"/>
          <cell r="T5219"/>
          <cell r="U5219"/>
          <cell r="V5219"/>
          <cell r="W5219"/>
          <cell r="X5219"/>
          <cell r="Y5219"/>
          <cell r="Z5219"/>
          <cell r="AA5219"/>
          <cell r="AB5219"/>
          <cell r="AC5219"/>
          <cell r="AD5219"/>
        </row>
        <row r="5220">
          <cell r="P5220">
            <v>999999999</v>
          </cell>
          <cell r="Q5220"/>
          <cell r="R5220"/>
          <cell r="S5220"/>
          <cell r="T5220"/>
          <cell r="U5220"/>
          <cell r="V5220"/>
          <cell r="W5220"/>
          <cell r="X5220"/>
          <cell r="Y5220"/>
          <cell r="Z5220"/>
          <cell r="AA5220"/>
          <cell r="AB5220"/>
          <cell r="AC5220"/>
          <cell r="AD5220"/>
        </row>
        <row r="5221">
          <cell r="P5221">
            <v>999999999</v>
          </cell>
          <cell r="Q5221"/>
          <cell r="R5221"/>
          <cell r="S5221"/>
          <cell r="T5221"/>
          <cell r="U5221"/>
          <cell r="V5221"/>
          <cell r="W5221"/>
          <cell r="X5221"/>
          <cell r="Y5221"/>
          <cell r="Z5221"/>
          <cell r="AA5221"/>
          <cell r="AB5221"/>
          <cell r="AC5221"/>
          <cell r="AD5221"/>
        </row>
        <row r="5222">
          <cell r="P5222">
            <v>999999999</v>
          </cell>
          <cell r="Q5222"/>
          <cell r="R5222"/>
          <cell r="S5222"/>
          <cell r="T5222"/>
          <cell r="U5222"/>
          <cell r="V5222"/>
          <cell r="W5222"/>
          <cell r="X5222"/>
          <cell r="Y5222"/>
          <cell r="Z5222"/>
          <cell r="AA5222"/>
          <cell r="AB5222"/>
          <cell r="AC5222"/>
          <cell r="AD5222"/>
        </row>
        <row r="5223">
          <cell r="P5223">
            <v>999999999</v>
          </cell>
          <cell r="Q5223"/>
          <cell r="R5223"/>
          <cell r="S5223"/>
          <cell r="T5223"/>
          <cell r="U5223"/>
          <cell r="V5223"/>
          <cell r="W5223"/>
          <cell r="X5223"/>
          <cell r="Y5223"/>
          <cell r="Z5223"/>
          <cell r="AA5223"/>
          <cell r="AB5223"/>
          <cell r="AC5223"/>
          <cell r="AD5223"/>
        </row>
        <row r="5224">
          <cell r="P5224">
            <v>999999999</v>
          </cell>
          <cell r="Q5224"/>
          <cell r="R5224"/>
          <cell r="S5224"/>
          <cell r="T5224"/>
          <cell r="U5224"/>
          <cell r="V5224"/>
          <cell r="W5224"/>
          <cell r="X5224"/>
          <cell r="Y5224"/>
          <cell r="Z5224"/>
          <cell r="AA5224"/>
          <cell r="AB5224"/>
          <cell r="AC5224"/>
          <cell r="AD5224"/>
        </row>
        <row r="5225">
          <cell r="P5225">
            <v>999999999</v>
          </cell>
          <cell r="Q5225"/>
          <cell r="R5225"/>
          <cell r="S5225"/>
          <cell r="T5225"/>
          <cell r="U5225"/>
          <cell r="V5225"/>
          <cell r="W5225"/>
          <cell r="X5225"/>
          <cell r="Y5225"/>
          <cell r="Z5225"/>
          <cell r="AA5225"/>
          <cell r="AB5225"/>
          <cell r="AC5225"/>
          <cell r="AD5225"/>
        </row>
        <row r="5226">
          <cell r="P5226">
            <v>999999999</v>
          </cell>
          <cell r="Q5226"/>
          <cell r="R5226"/>
          <cell r="S5226"/>
          <cell r="T5226"/>
          <cell r="U5226"/>
          <cell r="V5226"/>
          <cell r="W5226"/>
          <cell r="X5226"/>
          <cell r="Y5226"/>
          <cell r="Z5226"/>
          <cell r="AA5226"/>
          <cell r="AB5226"/>
          <cell r="AC5226"/>
          <cell r="AD5226"/>
        </row>
        <row r="5227">
          <cell r="P5227">
            <v>999999999</v>
          </cell>
          <cell r="Q5227"/>
          <cell r="R5227"/>
          <cell r="S5227"/>
          <cell r="T5227"/>
          <cell r="U5227"/>
          <cell r="V5227"/>
          <cell r="W5227"/>
          <cell r="X5227"/>
          <cell r="Y5227"/>
          <cell r="Z5227"/>
          <cell r="AA5227"/>
          <cell r="AB5227"/>
          <cell r="AC5227"/>
          <cell r="AD5227"/>
        </row>
        <row r="5228">
          <cell r="P5228">
            <v>999999999</v>
          </cell>
          <cell r="Q5228"/>
          <cell r="R5228"/>
          <cell r="S5228"/>
          <cell r="T5228"/>
          <cell r="U5228"/>
          <cell r="V5228"/>
          <cell r="W5228"/>
          <cell r="X5228"/>
          <cell r="Y5228"/>
          <cell r="Z5228"/>
          <cell r="AA5228"/>
          <cell r="AB5228"/>
          <cell r="AC5228"/>
          <cell r="AD5228"/>
        </row>
        <row r="5229">
          <cell r="P5229">
            <v>999999999</v>
          </cell>
          <cell r="Q5229"/>
          <cell r="R5229"/>
          <cell r="S5229"/>
          <cell r="T5229"/>
          <cell r="U5229"/>
          <cell r="V5229"/>
          <cell r="W5229"/>
          <cell r="X5229"/>
          <cell r="Y5229"/>
          <cell r="Z5229"/>
          <cell r="AA5229"/>
          <cell r="AB5229"/>
          <cell r="AC5229"/>
          <cell r="AD5229"/>
        </row>
        <row r="5230">
          <cell r="P5230">
            <v>999999999</v>
          </cell>
          <cell r="Q5230"/>
          <cell r="R5230"/>
          <cell r="S5230"/>
          <cell r="T5230"/>
          <cell r="U5230"/>
          <cell r="V5230"/>
          <cell r="W5230"/>
          <cell r="X5230"/>
          <cell r="Y5230"/>
          <cell r="Z5230"/>
          <cell r="AA5230"/>
          <cell r="AB5230"/>
          <cell r="AC5230"/>
          <cell r="AD5230"/>
        </row>
        <row r="5231">
          <cell r="P5231">
            <v>999999999</v>
          </cell>
          <cell r="Q5231"/>
          <cell r="R5231"/>
          <cell r="S5231"/>
          <cell r="T5231"/>
          <cell r="U5231"/>
          <cell r="V5231"/>
          <cell r="W5231"/>
          <cell r="X5231"/>
          <cell r="Y5231"/>
          <cell r="Z5231"/>
          <cell r="AA5231"/>
          <cell r="AB5231"/>
          <cell r="AC5231"/>
          <cell r="AD5231"/>
        </row>
        <row r="5232">
          <cell r="P5232">
            <v>999999999</v>
          </cell>
          <cell r="Q5232"/>
          <cell r="R5232"/>
          <cell r="S5232"/>
          <cell r="T5232"/>
          <cell r="U5232"/>
          <cell r="V5232"/>
          <cell r="W5232"/>
          <cell r="X5232"/>
          <cell r="Y5232"/>
          <cell r="Z5232"/>
          <cell r="AA5232"/>
          <cell r="AB5232"/>
          <cell r="AC5232"/>
          <cell r="AD5232"/>
        </row>
        <row r="5233">
          <cell r="P5233">
            <v>999999999</v>
          </cell>
          <cell r="Q5233"/>
          <cell r="R5233"/>
          <cell r="S5233"/>
          <cell r="T5233"/>
          <cell r="U5233"/>
          <cell r="V5233"/>
          <cell r="W5233"/>
          <cell r="X5233"/>
          <cell r="Y5233"/>
          <cell r="Z5233"/>
          <cell r="AA5233"/>
          <cell r="AB5233"/>
          <cell r="AC5233"/>
          <cell r="AD5233"/>
        </row>
        <row r="5234">
          <cell r="P5234">
            <v>999999999</v>
          </cell>
          <cell r="Q5234"/>
          <cell r="R5234"/>
          <cell r="S5234"/>
          <cell r="T5234"/>
          <cell r="U5234"/>
          <cell r="V5234"/>
          <cell r="W5234"/>
          <cell r="X5234"/>
          <cell r="Y5234"/>
          <cell r="Z5234"/>
          <cell r="AA5234"/>
          <cell r="AB5234"/>
          <cell r="AC5234"/>
          <cell r="AD5234"/>
        </row>
        <row r="5235">
          <cell r="P5235">
            <v>999999999</v>
          </cell>
          <cell r="Q5235"/>
          <cell r="R5235"/>
          <cell r="S5235"/>
          <cell r="T5235"/>
          <cell r="U5235"/>
          <cell r="V5235"/>
          <cell r="W5235"/>
          <cell r="X5235"/>
          <cell r="Y5235"/>
          <cell r="Z5235"/>
          <cell r="AA5235"/>
          <cell r="AB5235"/>
          <cell r="AC5235"/>
          <cell r="AD5235"/>
        </row>
        <row r="5236">
          <cell r="P5236">
            <v>999999999</v>
          </cell>
          <cell r="Q5236"/>
          <cell r="R5236"/>
          <cell r="S5236"/>
          <cell r="T5236"/>
          <cell r="U5236"/>
          <cell r="V5236"/>
          <cell r="W5236"/>
          <cell r="X5236"/>
          <cell r="Y5236"/>
          <cell r="Z5236"/>
          <cell r="AA5236"/>
          <cell r="AB5236"/>
          <cell r="AC5236"/>
          <cell r="AD5236"/>
        </row>
        <row r="5237">
          <cell r="P5237">
            <v>999999999</v>
          </cell>
          <cell r="Q5237"/>
          <cell r="R5237"/>
          <cell r="S5237"/>
          <cell r="T5237"/>
          <cell r="U5237"/>
          <cell r="V5237"/>
          <cell r="W5237"/>
          <cell r="X5237"/>
          <cell r="Y5237"/>
          <cell r="Z5237"/>
          <cell r="AA5237"/>
          <cell r="AB5237"/>
          <cell r="AC5237"/>
          <cell r="AD5237"/>
        </row>
        <row r="5238">
          <cell r="P5238">
            <v>999999999</v>
          </cell>
          <cell r="Q5238"/>
          <cell r="R5238"/>
          <cell r="S5238"/>
          <cell r="T5238"/>
          <cell r="U5238"/>
          <cell r="V5238"/>
          <cell r="W5238"/>
          <cell r="X5238"/>
          <cell r="Y5238"/>
          <cell r="Z5238"/>
          <cell r="AA5238"/>
          <cell r="AB5238"/>
          <cell r="AC5238"/>
          <cell r="AD5238"/>
        </row>
        <row r="5239">
          <cell r="P5239">
            <v>999999999</v>
          </cell>
          <cell r="Q5239"/>
          <cell r="R5239"/>
          <cell r="S5239"/>
          <cell r="T5239"/>
          <cell r="U5239"/>
          <cell r="V5239"/>
          <cell r="W5239"/>
          <cell r="X5239"/>
          <cell r="Y5239"/>
          <cell r="Z5239"/>
          <cell r="AA5239"/>
          <cell r="AB5239"/>
          <cell r="AC5239"/>
          <cell r="AD5239"/>
        </row>
        <row r="5240">
          <cell r="P5240">
            <v>999999999</v>
          </cell>
          <cell r="Q5240"/>
          <cell r="R5240"/>
          <cell r="S5240"/>
          <cell r="T5240"/>
          <cell r="U5240"/>
          <cell r="V5240"/>
          <cell r="W5240"/>
          <cell r="X5240"/>
          <cell r="Y5240"/>
          <cell r="Z5240"/>
          <cell r="AA5240"/>
          <cell r="AB5240"/>
          <cell r="AC5240"/>
          <cell r="AD5240"/>
        </row>
        <row r="5241">
          <cell r="P5241">
            <v>999999999</v>
          </cell>
          <cell r="Q5241"/>
          <cell r="R5241"/>
          <cell r="S5241"/>
          <cell r="T5241"/>
          <cell r="U5241"/>
          <cell r="V5241"/>
          <cell r="W5241"/>
          <cell r="X5241"/>
          <cell r="Y5241"/>
          <cell r="Z5241"/>
          <cell r="AA5241"/>
          <cell r="AB5241"/>
          <cell r="AC5241"/>
          <cell r="AD5241"/>
        </row>
        <row r="5242">
          <cell r="P5242">
            <v>999999999</v>
          </cell>
          <cell r="Q5242"/>
          <cell r="R5242"/>
          <cell r="S5242"/>
          <cell r="T5242"/>
          <cell r="U5242"/>
          <cell r="V5242"/>
          <cell r="W5242"/>
          <cell r="X5242"/>
          <cell r="Y5242"/>
          <cell r="Z5242"/>
          <cell r="AA5242"/>
          <cell r="AB5242"/>
          <cell r="AC5242"/>
          <cell r="AD5242"/>
        </row>
        <row r="5243">
          <cell r="P5243">
            <v>999999999</v>
          </cell>
          <cell r="Q5243"/>
          <cell r="R5243"/>
          <cell r="S5243"/>
          <cell r="T5243"/>
          <cell r="U5243"/>
          <cell r="V5243"/>
          <cell r="W5243"/>
          <cell r="X5243"/>
          <cell r="Y5243"/>
          <cell r="Z5243"/>
          <cell r="AA5243"/>
          <cell r="AB5243"/>
          <cell r="AC5243"/>
          <cell r="AD5243"/>
        </row>
        <row r="5244">
          <cell r="P5244">
            <v>999999999</v>
          </cell>
          <cell r="Q5244"/>
          <cell r="R5244"/>
          <cell r="S5244"/>
          <cell r="T5244"/>
          <cell r="U5244"/>
          <cell r="V5244"/>
          <cell r="W5244"/>
          <cell r="X5244"/>
          <cell r="Y5244"/>
          <cell r="Z5244"/>
          <cell r="AA5244"/>
          <cell r="AB5244"/>
          <cell r="AC5244"/>
          <cell r="AD5244"/>
        </row>
        <row r="5245">
          <cell r="P5245">
            <v>999999999</v>
          </cell>
          <cell r="Q5245"/>
          <cell r="R5245"/>
          <cell r="S5245"/>
          <cell r="T5245"/>
          <cell r="U5245"/>
          <cell r="V5245"/>
          <cell r="W5245"/>
          <cell r="X5245"/>
          <cell r="Y5245"/>
          <cell r="Z5245"/>
          <cell r="AA5245"/>
          <cell r="AB5245"/>
          <cell r="AC5245"/>
          <cell r="AD5245"/>
        </row>
        <row r="5246">
          <cell r="P5246">
            <v>999999999</v>
          </cell>
          <cell r="Q5246"/>
          <cell r="R5246"/>
          <cell r="S5246"/>
          <cell r="T5246"/>
          <cell r="U5246"/>
          <cell r="V5246"/>
          <cell r="W5246"/>
          <cell r="X5246"/>
          <cell r="Y5246"/>
          <cell r="Z5246"/>
          <cell r="AA5246"/>
          <cell r="AB5246"/>
          <cell r="AC5246"/>
          <cell r="AD5246"/>
        </row>
        <row r="5247">
          <cell r="P5247">
            <v>999999999</v>
          </cell>
          <cell r="Q5247"/>
          <cell r="R5247"/>
          <cell r="S5247"/>
          <cell r="T5247"/>
          <cell r="U5247"/>
          <cell r="V5247"/>
          <cell r="W5247"/>
          <cell r="X5247"/>
          <cell r="Y5247"/>
          <cell r="Z5247"/>
          <cell r="AA5247"/>
          <cell r="AB5247"/>
          <cell r="AC5247"/>
          <cell r="AD5247"/>
        </row>
        <row r="5248">
          <cell r="P5248">
            <v>999999999</v>
          </cell>
          <cell r="Q5248"/>
          <cell r="R5248"/>
          <cell r="S5248"/>
          <cell r="T5248"/>
          <cell r="U5248"/>
          <cell r="V5248"/>
          <cell r="W5248"/>
          <cell r="X5248"/>
          <cell r="Y5248"/>
          <cell r="Z5248"/>
          <cell r="AA5248"/>
          <cell r="AB5248"/>
          <cell r="AC5248"/>
          <cell r="AD5248"/>
        </row>
        <row r="5249">
          <cell r="P5249">
            <v>999999999</v>
          </cell>
          <cell r="Q5249"/>
          <cell r="R5249"/>
          <cell r="S5249"/>
          <cell r="T5249"/>
          <cell r="U5249"/>
          <cell r="V5249"/>
          <cell r="W5249"/>
          <cell r="X5249"/>
          <cell r="Y5249"/>
          <cell r="Z5249"/>
          <cell r="AA5249"/>
          <cell r="AB5249"/>
          <cell r="AC5249"/>
          <cell r="AD5249"/>
        </row>
        <row r="5250">
          <cell r="P5250">
            <v>999999999</v>
          </cell>
          <cell r="Q5250"/>
          <cell r="R5250"/>
          <cell r="S5250"/>
          <cell r="T5250"/>
          <cell r="U5250"/>
          <cell r="V5250"/>
          <cell r="W5250"/>
          <cell r="X5250"/>
          <cell r="Y5250"/>
          <cell r="Z5250"/>
          <cell r="AA5250"/>
          <cell r="AB5250"/>
          <cell r="AC5250"/>
          <cell r="AD5250"/>
        </row>
        <row r="5251">
          <cell r="P5251">
            <v>999999999</v>
          </cell>
          <cell r="Q5251"/>
          <cell r="R5251"/>
          <cell r="S5251"/>
          <cell r="T5251"/>
          <cell r="U5251"/>
          <cell r="V5251"/>
          <cell r="W5251"/>
          <cell r="X5251"/>
          <cell r="Y5251"/>
          <cell r="Z5251"/>
          <cell r="AA5251"/>
          <cell r="AB5251"/>
          <cell r="AC5251"/>
          <cell r="AD5251"/>
        </row>
        <row r="5252">
          <cell r="P5252">
            <v>999999999</v>
          </cell>
          <cell r="Q5252"/>
          <cell r="R5252"/>
          <cell r="S5252"/>
          <cell r="T5252"/>
          <cell r="U5252"/>
          <cell r="V5252"/>
          <cell r="W5252"/>
          <cell r="X5252"/>
          <cell r="Y5252"/>
          <cell r="Z5252"/>
          <cell r="AA5252"/>
          <cell r="AB5252"/>
          <cell r="AC5252"/>
          <cell r="AD5252"/>
        </row>
        <row r="5253">
          <cell r="P5253">
            <v>999999999</v>
          </cell>
          <cell r="Q5253"/>
          <cell r="R5253"/>
          <cell r="S5253"/>
          <cell r="T5253"/>
          <cell r="U5253"/>
          <cell r="V5253"/>
          <cell r="W5253"/>
          <cell r="X5253"/>
          <cell r="Y5253"/>
          <cell r="Z5253"/>
          <cell r="AA5253"/>
          <cell r="AB5253"/>
          <cell r="AC5253"/>
          <cell r="AD5253"/>
        </row>
        <row r="5254">
          <cell r="P5254">
            <v>999999999</v>
          </cell>
          <cell r="Q5254"/>
          <cell r="R5254"/>
          <cell r="S5254"/>
          <cell r="T5254"/>
          <cell r="U5254"/>
          <cell r="V5254"/>
          <cell r="W5254"/>
          <cell r="X5254"/>
          <cell r="Y5254"/>
          <cell r="Z5254"/>
          <cell r="AA5254"/>
          <cell r="AB5254"/>
          <cell r="AC5254"/>
          <cell r="AD5254"/>
        </row>
        <row r="5255">
          <cell r="P5255">
            <v>999999999</v>
          </cell>
          <cell r="Q5255"/>
          <cell r="R5255"/>
          <cell r="S5255"/>
          <cell r="T5255"/>
          <cell r="U5255"/>
          <cell r="V5255"/>
          <cell r="W5255"/>
          <cell r="X5255"/>
          <cell r="Y5255"/>
          <cell r="Z5255"/>
          <cell r="AA5255"/>
          <cell r="AB5255"/>
          <cell r="AC5255"/>
          <cell r="AD5255"/>
        </row>
        <row r="5256">
          <cell r="P5256">
            <v>999999999</v>
          </cell>
          <cell r="Q5256"/>
          <cell r="R5256"/>
          <cell r="S5256"/>
          <cell r="T5256"/>
          <cell r="U5256"/>
          <cell r="V5256"/>
          <cell r="W5256"/>
          <cell r="X5256"/>
          <cell r="Y5256"/>
          <cell r="Z5256"/>
          <cell r="AA5256"/>
          <cell r="AB5256"/>
          <cell r="AC5256"/>
          <cell r="AD5256"/>
        </row>
        <row r="5257">
          <cell r="P5257">
            <v>999999999</v>
          </cell>
          <cell r="Q5257"/>
          <cell r="R5257"/>
          <cell r="S5257"/>
          <cell r="T5257"/>
          <cell r="U5257"/>
          <cell r="V5257"/>
          <cell r="W5257"/>
          <cell r="X5257"/>
          <cell r="Y5257"/>
          <cell r="Z5257"/>
          <cell r="AA5257"/>
          <cell r="AB5257"/>
          <cell r="AC5257"/>
          <cell r="AD5257"/>
        </row>
        <row r="5258">
          <cell r="P5258">
            <v>999999999</v>
          </cell>
          <cell r="Q5258"/>
          <cell r="R5258"/>
          <cell r="S5258"/>
          <cell r="T5258"/>
          <cell r="U5258"/>
          <cell r="V5258"/>
          <cell r="W5258"/>
          <cell r="X5258"/>
          <cell r="Y5258"/>
          <cell r="Z5258"/>
          <cell r="AA5258"/>
          <cell r="AB5258"/>
          <cell r="AC5258"/>
          <cell r="AD5258"/>
        </row>
        <row r="5259">
          <cell r="P5259">
            <v>999999999</v>
          </cell>
          <cell r="Q5259"/>
          <cell r="R5259"/>
          <cell r="S5259"/>
          <cell r="T5259"/>
          <cell r="U5259"/>
          <cell r="V5259"/>
          <cell r="W5259"/>
          <cell r="X5259"/>
          <cell r="Y5259"/>
          <cell r="Z5259"/>
          <cell r="AA5259"/>
          <cell r="AB5259"/>
          <cell r="AC5259"/>
          <cell r="AD5259"/>
        </row>
        <row r="5260">
          <cell r="P5260">
            <v>999999999</v>
          </cell>
          <cell r="Q5260"/>
          <cell r="R5260"/>
          <cell r="S5260"/>
          <cell r="T5260"/>
          <cell r="U5260"/>
          <cell r="V5260"/>
          <cell r="W5260"/>
          <cell r="X5260"/>
          <cell r="Y5260"/>
          <cell r="Z5260"/>
          <cell r="AA5260"/>
          <cell r="AB5260"/>
          <cell r="AC5260"/>
          <cell r="AD5260"/>
        </row>
        <row r="5261">
          <cell r="P5261">
            <v>999999999</v>
          </cell>
          <cell r="Q5261"/>
          <cell r="R5261"/>
          <cell r="S5261"/>
          <cell r="T5261"/>
          <cell r="U5261"/>
          <cell r="V5261"/>
          <cell r="W5261"/>
          <cell r="X5261"/>
          <cell r="Y5261"/>
          <cell r="Z5261"/>
          <cell r="AA5261"/>
          <cell r="AB5261"/>
          <cell r="AC5261"/>
          <cell r="AD5261"/>
        </row>
        <row r="5262">
          <cell r="P5262">
            <v>999999999</v>
          </cell>
          <cell r="Q5262"/>
          <cell r="R5262"/>
          <cell r="S5262"/>
          <cell r="T5262"/>
          <cell r="U5262"/>
          <cell r="V5262"/>
          <cell r="W5262"/>
          <cell r="X5262"/>
          <cell r="Y5262"/>
          <cell r="Z5262"/>
          <cell r="AA5262"/>
          <cell r="AB5262"/>
          <cell r="AC5262"/>
          <cell r="AD5262"/>
        </row>
        <row r="5263">
          <cell r="P5263">
            <v>999999999</v>
          </cell>
          <cell r="Q5263"/>
          <cell r="R5263"/>
          <cell r="S5263"/>
          <cell r="T5263"/>
          <cell r="U5263"/>
          <cell r="V5263"/>
          <cell r="W5263"/>
          <cell r="X5263"/>
          <cell r="Y5263"/>
          <cell r="Z5263"/>
          <cell r="AA5263"/>
          <cell r="AB5263"/>
          <cell r="AC5263"/>
          <cell r="AD5263"/>
        </row>
        <row r="5264">
          <cell r="P5264">
            <v>999999999</v>
          </cell>
          <cell r="Q5264"/>
          <cell r="R5264"/>
          <cell r="S5264"/>
          <cell r="T5264"/>
          <cell r="U5264"/>
          <cell r="V5264"/>
          <cell r="W5264"/>
          <cell r="X5264"/>
          <cell r="Y5264"/>
          <cell r="Z5264"/>
          <cell r="AA5264"/>
          <cell r="AB5264"/>
          <cell r="AC5264"/>
          <cell r="AD5264"/>
        </row>
        <row r="5265">
          <cell r="P5265">
            <v>999999999</v>
          </cell>
          <cell r="Q5265"/>
          <cell r="R5265"/>
          <cell r="S5265"/>
          <cell r="T5265"/>
          <cell r="U5265"/>
          <cell r="V5265"/>
          <cell r="W5265"/>
          <cell r="X5265"/>
          <cell r="Y5265"/>
          <cell r="Z5265"/>
          <cell r="AA5265"/>
          <cell r="AB5265"/>
          <cell r="AC5265"/>
          <cell r="AD5265"/>
        </row>
        <row r="5266">
          <cell r="P5266">
            <v>999999999</v>
          </cell>
          <cell r="Q5266"/>
          <cell r="R5266"/>
          <cell r="S5266"/>
          <cell r="T5266"/>
          <cell r="U5266"/>
          <cell r="V5266"/>
          <cell r="W5266"/>
          <cell r="X5266"/>
          <cell r="Y5266"/>
          <cell r="Z5266"/>
          <cell r="AA5266"/>
          <cell r="AB5266"/>
          <cell r="AC5266"/>
          <cell r="AD5266"/>
        </row>
        <row r="5267">
          <cell r="P5267">
            <v>999999999</v>
          </cell>
          <cell r="Q5267"/>
          <cell r="R5267"/>
          <cell r="S5267"/>
          <cell r="T5267"/>
          <cell r="U5267"/>
          <cell r="V5267"/>
          <cell r="W5267"/>
          <cell r="X5267"/>
          <cell r="Y5267"/>
          <cell r="Z5267"/>
          <cell r="AA5267"/>
          <cell r="AB5267"/>
          <cell r="AC5267"/>
          <cell r="AD5267"/>
        </row>
        <row r="5268">
          <cell r="P5268">
            <v>999999999</v>
          </cell>
          <cell r="Q5268"/>
          <cell r="R5268"/>
          <cell r="S5268"/>
          <cell r="T5268"/>
          <cell r="U5268"/>
          <cell r="V5268"/>
          <cell r="W5268"/>
          <cell r="X5268"/>
          <cell r="Y5268"/>
          <cell r="Z5268"/>
          <cell r="AA5268"/>
          <cell r="AB5268"/>
          <cell r="AC5268"/>
          <cell r="AD5268"/>
        </row>
        <row r="5269">
          <cell r="P5269">
            <v>999999999</v>
          </cell>
          <cell r="Q5269"/>
          <cell r="R5269"/>
          <cell r="S5269"/>
          <cell r="T5269"/>
          <cell r="U5269"/>
          <cell r="V5269"/>
          <cell r="W5269"/>
          <cell r="X5269"/>
          <cell r="Y5269"/>
          <cell r="Z5269"/>
          <cell r="AA5269"/>
          <cell r="AB5269"/>
          <cell r="AC5269"/>
          <cell r="AD5269"/>
        </row>
        <row r="5270">
          <cell r="P5270">
            <v>999999999</v>
          </cell>
          <cell r="Q5270"/>
          <cell r="R5270"/>
          <cell r="S5270"/>
          <cell r="T5270"/>
          <cell r="U5270"/>
          <cell r="V5270"/>
          <cell r="W5270"/>
          <cell r="X5270"/>
          <cell r="Y5270"/>
          <cell r="Z5270"/>
          <cell r="AA5270"/>
          <cell r="AB5270"/>
          <cell r="AC5270"/>
          <cell r="AD5270"/>
        </row>
        <row r="5271">
          <cell r="P5271">
            <v>999999999</v>
          </cell>
          <cell r="Q5271"/>
          <cell r="R5271"/>
          <cell r="S5271"/>
          <cell r="T5271"/>
          <cell r="U5271"/>
          <cell r="V5271"/>
          <cell r="W5271"/>
          <cell r="X5271"/>
          <cell r="Y5271"/>
          <cell r="Z5271"/>
          <cell r="AA5271"/>
          <cell r="AB5271"/>
          <cell r="AC5271"/>
          <cell r="AD5271"/>
        </row>
        <row r="5272">
          <cell r="P5272">
            <v>999999999</v>
          </cell>
          <cell r="Q5272"/>
          <cell r="R5272"/>
          <cell r="S5272"/>
          <cell r="T5272"/>
          <cell r="U5272"/>
          <cell r="V5272"/>
          <cell r="W5272"/>
          <cell r="X5272"/>
          <cell r="Y5272"/>
          <cell r="Z5272"/>
          <cell r="AA5272"/>
          <cell r="AB5272"/>
          <cell r="AC5272"/>
          <cell r="AD5272"/>
        </row>
        <row r="5273">
          <cell r="P5273">
            <v>999999999</v>
          </cell>
          <cell r="Q5273"/>
          <cell r="R5273"/>
          <cell r="S5273"/>
          <cell r="T5273"/>
          <cell r="U5273"/>
          <cell r="V5273"/>
          <cell r="W5273"/>
          <cell r="X5273"/>
          <cell r="Y5273"/>
          <cell r="Z5273"/>
          <cell r="AA5273"/>
          <cell r="AB5273"/>
          <cell r="AC5273"/>
          <cell r="AD5273"/>
        </row>
        <row r="5274">
          <cell r="P5274">
            <v>999999999</v>
          </cell>
          <cell r="Q5274"/>
          <cell r="R5274"/>
          <cell r="S5274"/>
          <cell r="T5274"/>
          <cell r="U5274"/>
          <cell r="V5274"/>
          <cell r="W5274"/>
          <cell r="X5274"/>
          <cell r="Y5274"/>
          <cell r="Z5274"/>
          <cell r="AA5274"/>
          <cell r="AB5274"/>
          <cell r="AC5274"/>
          <cell r="AD5274"/>
        </row>
        <row r="5275">
          <cell r="P5275">
            <v>999999999</v>
          </cell>
          <cell r="Q5275"/>
          <cell r="R5275"/>
          <cell r="S5275"/>
          <cell r="T5275"/>
          <cell r="U5275"/>
          <cell r="V5275"/>
          <cell r="W5275"/>
          <cell r="X5275"/>
          <cell r="Y5275"/>
          <cell r="Z5275"/>
          <cell r="AA5275"/>
          <cell r="AB5275"/>
          <cell r="AC5275"/>
          <cell r="AD5275"/>
        </row>
        <row r="5276">
          <cell r="P5276">
            <v>999999999</v>
          </cell>
          <cell r="Q5276"/>
          <cell r="R5276"/>
          <cell r="S5276"/>
          <cell r="T5276"/>
          <cell r="U5276"/>
          <cell r="V5276"/>
          <cell r="W5276"/>
          <cell r="X5276"/>
          <cell r="Y5276"/>
          <cell r="Z5276"/>
          <cell r="AA5276"/>
          <cell r="AB5276"/>
          <cell r="AC5276"/>
          <cell r="AD5276"/>
        </row>
        <row r="5277">
          <cell r="P5277">
            <v>999999999</v>
          </cell>
          <cell r="Q5277"/>
          <cell r="R5277"/>
          <cell r="S5277"/>
          <cell r="T5277"/>
          <cell r="U5277"/>
          <cell r="V5277"/>
          <cell r="W5277"/>
          <cell r="X5277"/>
          <cell r="Y5277"/>
          <cell r="Z5277"/>
          <cell r="AA5277"/>
          <cell r="AB5277"/>
          <cell r="AC5277"/>
          <cell r="AD5277"/>
        </row>
        <row r="5278">
          <cell r="P5278">
            <v>999999999</v>
          </cell>
          <cell r="Q5278"/>
          <cell r="R5278"/>
          <cell r="S5278"/>
          <cell r="T5278"/>
          <cell r="U5278"/>
          <cell r="V5278"/>
          <cell r="W5278"/>
          <cell r="X5278"/>
          <cell r="Y5278"/>
          <cell r="Z5278"/>
          <cell r="AA5278"/>
          <cell r="AB5278"/>
          <cell r="AC5278"/>
          <cell r="AD5278"/>
        </row>
        <row r="5279">
          <cell r="P5279">
            <v>999999999</v>
          </cell>
          <cell r="Q5279"/>
          <cell r="R5279"/>
          <cell r="S5279"/>
          <cell r="T5279"/>
          <cell r="U5279"/>
          <cell r="V5279"/>
          <cell r="W5279"/>
          <cell r="X5279"/>
          <cell r="Y5279"/>
          <cell r="Z5279"/>
          <cell r="AA5279"/>
          <cell r="AB5279"/>
          <cell r="AC5279"/>
          <cell r="AD5279"/>
        </row>
        <row r="5280">
          <cell r="P5280">
            <v>999999999</v>
          </cell>
          <cell r="Q5280"/>
          <cell r="R5280"/>
          <cell r="S5280"/>
          <cell r="T5280"/>
          <cell r="U5280"/>
          <cell r="V5280"/>
          <cell r="W5280"/>
          <cell r="X5280"/>
          <cell r="Y5280"/>
          <cell r="Z5280"/>
          <cell r="AA5280"/>
          <cell r="AB5280"/>
          <cell r="AC5280"/>
          <cell r="AD5280"/>
        </row>
        <row r="5281">
          <cell r="P5281">
            <v>999999999</v>
          </cell>
          <cell r="Q5281"/>
          <cell r="R5281"/>
          <cell r="S5281"/>
          <cell r="T5281"/>
          <cell r="U5281"/>
          <cell r="V5281"/>
          <cell r="W5281"/>
          <cell r="X5281"/>
          <cell r="Y5281"/>
          <cell r="Z5281"/>
          <cell r="AA5281"/>
          <cell r="AB5281"/>
          <cell r="AC5281"/>
          <cell r="AD5281"/>
        </row>
        <row r="5282">
          <cell r="P5282">
            <v>999999999</v>
          </cell>
          <cell r="Q5282"/>
          <cell r="R5282"/>
          <cell r="S5282"/>
          <cell r="T5282"/>
          <cell r="U5282"/>
          <cell r="V5282"/>
          <cell r="W5282"/>
          <cell r="X5282"/>
          <cell r="Y5282"/>
          <cell r="Z5282"/>
          <cell r="AA5282"/>
          <cell r="AB5282"/>
          <cell r="AC5282"/>
          <cell r="AD5282"/>
        </row>
        <row r="5283">
          <cell r="P5283">
            <v>999999999</v>
          </cell>
          <cell r="Q5283"/>
          <cell r="R5283"/>
          <cell r="S5283"/>
          <cell r="T5283"/>
          <cell r="U5283"/>
          <cell r="V5283"/>
          <cell r="W5283"/>
          <cell r="X5283"/>
          <cell r="Y5283"/>
          <cell r="Z5283"/>
          <cell r="AA5283"/>
          <cell r="AB5283"/>
          <cell r="AC5283"/>
          <cell r="AD5283"/>
        </row>
        <row r="5284">
          <cell r="P5284">
            <v>999999999</v>
          </cell>
          <cell r="Q5284"/>
          <cell r="R5284"/>
          <cell r="S5284"/>
          <cell r="T5284"/>
          <cell r="U5284"/>
          <cell r="V5284"/>
          <cell r="W5284"/>
          <cell r="X5284"/>
          <cell r="Y5284"/>
          <cell r="Z5284"/>
          <cell r="AA5284"/>
          <cell r="AB5284"/>
          <cell r="AC5284"/>
          <cell r="AD5284"/>
        </row>
        <row r="5285">
          <cell r="P5285">
            <v>999999999</v>
          </cell>
          <cell r="Q5285"/>
          <cell r="R5285"/>
          <cell r="S5285"/>
          <cell r="T5285"/>
          <cell r="U5285"/>
          <cell r="V5285"/>
          <cell r="W5285"/>
          <cell r="X5285"/>
          <cell r="Y5285"/>
          <cell r="Z5285"/>
          <cell r="AA5285"/>
          <cell r="AB5285"/>
          <cell r="AC5285"/>
          <cell r="AD5285"/>
        </row>
        <row r="5286">
          <cell r="P5286">
            <v>999999999</v>
          </cell>
          <cell r="Q5286"/>
          <cell r="R5286"/>
          <cell r="S5286"/>
          <cell r="T5286"/>
          <cell r="U5286"/>
          <cell r="V5286"/>
          <cell r="W5286"/>
          <cell r="X5286"/>
          <cell r="Y5286"/>
          <cell r="Z5286"/>
          <cell r="AA5286"/>
          <cell r="AB5286"/>
          <cell r="AC5286"/>
          <cell r="AD5286"/>
        </row>
        <row r="5287">
          <cell r="P5287">
            <v>999999999</v>
          </cell>
          <cell r="Q5287"/>
          <cell r="R5287"/>
          <cell r="S5287"/>
          <cell r="T5287"/>
          <cell r="U5287"/>
          <cell r="V5287"/>
          <cell r="W5287"/>
          <cell r="X5287"/>
          <cell r="Y5287"/>
          <cell r="Z5287"/>
          <cell r="AA5287"/>
          <cell r="AB5287"/>
          <cell r="AC5287"/>
          <cell r="AD5287"/>
        </row>
        <row r="5288">
          <cell r="P5288">
            <v>999999999</v>
          </cell>
          <cell r="Q5288"/>
          <cell r="R5288"/>
          <cell r="S5288"/>
          <cell r="T5288"/>
          <cell r="U5288"/>
          <cell r="V5288"/>
          <cell r="W5288"/>
          <cell r="X5288"/>
          <cell r="Y5288"/>
          <cell r="Z5288"/>
          <cell r="AA5288"/>
          <cell r="AB5288"/>
          <cell r="AC5288"/>
          <cell r="AD5288"/>
        </row>
        <row r="5289">
          <cell r="P5289">
            <v>999999999</v>
          </cell>
          <cell r="Q5289"/>
          <cell r="R5289"/>
          <cell r="S5289"/>
          <cell r="T5289"/>
          <cell r="U5289"/>
          <cell r="V5289"/>
          <cell r="W5289"/>
          <cell r="X5289"/>
          <cell r="Y5289"/>
          <cell r="Z5289"/>
          <cell r="AA5289"/>
          <cell r="AB5289"/>
          <cell r="AC5289"/>
          <cell r="AD5289"/>
        </row>
        <row r="5290">
          <cell r="P5290">
            <v>999999999</v>
          </cell>
          <cell r="Q5290"/>
          <cell r="R5290"/>
          <cell r="S5290"/>
          <cell r="T5290"/>
          <cell r="U5290"/>
          <cell r="V5290"/>
          <cell r="W5290"/>
          <cell r="X5290"/>
          <cell r="Y5290"/>
          <cell r="Z5290"/>
          <cell r="AA5290"/>
          <cell r="AB5290"/>
          <cell r="AC5290"/>
          <cell r="AD5290"/>
        </row>
        <row r="5291">
          <cell r="P5291">
            <v>999999999</v>
          </cell>
          <cell r="Q5291"/>
          <cell r="R5291"/>
          <cell r="S5291"/>
          <cell r="T5291"/>
          <cell r="U5291"/>
          <cell r="V5291"/>
          <cell r="W5291"/>
          <cell r="X5291"/>
          <cell r="Y5291"/>
          <cell r="Z5291"/>
          <cell r="AA5291"/>
          <cell r="AB5291"/>
          <cell r="AC5291"/>
          <cell r="AD5291"/>
        </row>
        <row r="5292">
          <cell r="P5292">
            <v>999999999</v>
          </cell>
          <cell r="Q5292"/>
          <cell r="R5292"/>
          <cell r="S5292"/>
          <cell r="T5292"/>
          <cell r="U5292"/>
          <cell r="V5292"/>
          <cell r="W5292"/>
          <cell r="X5292"/>
          <cell r="Y5292"/>
          <cell r="Z5292"/>
          <cell r="AA5292"/>
          <cell r="AB5292"/>
          <cell r="AC5292"/>
          <cell r="AD5292"/>
        </row>
        <row r="5293">
          <cell r="P5293">
            <v>999999999</v>
          </cell>
          <cell r="Q5293"/>
          <cell r="R5293"/>
          <cell r="S5293"/>
          <cell r="T5293"/>
          <cell r="U5293"/>
          <cell r="V5293"/>
          <cell r="W5293"/>
          <cell r="X5293"/>
          <cell r="Y5293"/>
          <cell r="Z5293"/>
          <cell r="AA5293"/>
          <cell r="AB5293"/>
          <cell r="AC5293"/>
          <cell r="AD5293"/>
        </row>
        <row r="5294">
          <cell r="P5294">
            <v>999999999</v>
          </cell>
          <cell r="Q5294"/>
          <cell r="R5294"/>
          <cell r="S5294"/>
          <cell r="T5294"/>
          <cell r="U5294"/>
          <cell r="V5294"/>
          <cell r="W5294"/>
          <cell r="X5294"/>
          <cell r="Y5294"/>
          <cell r="Z5294"/>
          <cell r="AA5294"/>
          <cell r="AB5294"/>
          <cell r="AC5294"/>
          <cell r="AD5294"/>
        </row>
        <row r="5295">
          <cell r="P5295">
            <v>999999999</v>
          </cell>
          <cell r="Q5295"/>
          <cell r="R5295"/>
          <cell r="S5295"/>
          <cell r="T5295"/>
          <cell r="U5295"/>
          <cell r="V5295"/>
          <cell r="W5295"/>
          <cell r="X5295"/>
          <cell r="Y5295"/>
          <cell r="Z5295"/>
          <cell r="AA5295"/>
          <cell r="AB5295"/>
          <cell r="AC5295"/>
          <cell r="AD5295"/>
        </row>
        <row r="5296">
          <cell r="P5296">
            <v>999999999</v>
          </cell>
          <cell r="Q5296"/>
          <cell r="R5296"/>
          <cell r="S5296"/>
          <cell r="T5296"/>
          <cell r="U5296"/>
          <cell r="V5296"/>
          <cell r="W5296"/>
          <cell r="X5296"/>
          <cell r="Y5296"/>
          <cell r="Z5296"/>
          <cell r="AA5296"/>
          <cell r="AB5296"/>
          <cell r="AC5296"/>
          <cell r="AD5296"/>
        </row>
        <row r="5297">
          <cell r="P5297">
            <v>999999999</v>
          </cell>
          <cell r="Q5297"/>
          <cell r="R5297"/>
          <cell r="S5297"/>
          <cell r="T5297"/>
          <cell r="U5297"/>
          <cell r="V5297"/>
          <cell r="W5297"/>
          <cell r="X5297"/>
          <cell r="Y5297"/>
          <cell r="Z5297"/>
          <cell r="AA5297"/>
          <cell r="AB5297"/>
          <cell r="AC5297"/>
          <cell r="AD5297"/>
        </row>
        <row r="5298">
          <cell r="P5298">
            <v>999999999</v>
          </cell>
          <cell r="Q5298"/>
          <cell r="R5298"/>
          <cell r="S5298"/>
          <cell r="T5298"/>
          <cell r="U5298"/>
          <cell r="V5298"/>
          <cell r="W5298"/>
          <cell r="X5298"/>
          <cell r="Y5298"/>
          <cell r="Z5298"/>
          <cell r="AA5298"/>
          <cell r="AB5298"/>
          <cell r="AC5298"/>
          <cell r="AD5298"/>
        </row>
        <row r="5299">
          <cell r="P5299">
            <v>999999999</v>
          </cell>
          <cell r="Q5299"/>
          <cell r="R5299"/>
          <cell r="S5299"/>
          <cell r="T5299"/>
          <cell r="U5299"/>
          <cell r="V5299"/>
          <cell r="W5299"/>
          <cell r="X5299"/>
          <cell r="Y5299"/>
          <cell r="Z5299"/>
          <cell r="AA5299"/>
          <cell r="AB5299"/>
          <cell r="AC5299"/>
          <cell r="AD5299"/>
        </row>
        <row r="5300">
          <cell r="P5300">
            <v>999999999</v>
          </cell>
          <cell r="Q5300"/>
          <cell r="R5300"/>
          <cell r="S5300"/>
          <cell r="T5300"/>
          <cell r="U5300"/>
          <cell r="V5300"/>
          <cell r="W5300"/>
          <cell r="X5300"/>
          <cell r="Y5300"/>
          <cell r="Z5300"/>
          <cell r="AA5300"/>
          <cell r="AB5300"/>
          <cell r="AC5300"/>
          <cell r="AD5300"/>
        </row>
        <row r="5301">
          <cell r="P5301">
            <v>999999999</v>
          </cell>
          <cell r="Q5301"/>
          <cell r="R5301"/>
          <cell r="S5301"/>
          <cell r="T5301"/>
          <cell r="U5301"/>
          <cell r="V5301"/>
          <cell r="W5301"/>
          <cell r="X5301"/>
          <cell r="Y5301"/>
          <cell r="Z5301"/>
          <cell r="AA5301"/>
          <cell r="AB5301"/>
          <cell r="AC5301"/>
          <cell r="AD5301"/>
        </row>
        <row r="5302">
          <cell r="P5302">
            <v>999999999</v>
          </cell>
          <cell r="Q5302"/>
          <cell r="R5302"/>
          <cell r="S5302"/>
          <cell r="T5302"/>
          <cell r="U5302"/>
          <cell r="V5302"/>
          <cell r="W5302"/>
          <cell r="X5302"/>
          <cell r="Y5302"/>
          <cell r="Z5302"/>
          <cell r="AA5302"/>
          <cell r="AB5302"/>
          <cell r="AC5302"/>
          <cell r="AD5302"/>
        </row>
        <row r="5303">
          <cell r="P5303">
            <v>999999999</v>
          </cell>
          <cell r="Q5303"/>
          <cell r="R5303"/>
          <cell r="S5303"/>
          <cell r="T5303"/>
          <cell r="U5303"/>
          <cell r="V5303"/>
          <cell r="W5303"/>
          <cell r="X5303"/>
          <cell r="Y5303"/>
          <cell r="Z5303"/>
          <cell r="AA5303"/>
          <cell r="AB5303"/>
          <cell r="AC5303"/>
          <cell r="AD5303"/>
        </row>
        <row r="5304">
          <cell r="P5304">
            <v>999999999</v>
          </cell>
          <cell r="Q5304"/>
          <cell r="R5304"/>
          <cell r="S5304"/>
          <cell r="T5304"/>
          <cell r="U5304"/>
          <cell r="V5304"/>
          <cell r="W5304"/>
          <cell r="X5304"/>
          <cell r="Y5304"/>
          <cell r="Z5304"/>
          <cell r="AA5304"/>
          <cell r="AB5304"/>
          <cell r="AC5304"/>
          <cell r="AD5304"/>
        </row>
        <row r="5305">
          <cell r="P5305">
            <v>999999999</v>
          </cell>
          <cell r="Q5305"/>
          <cell r="R5305"/>
          <cell r="S5305"/>
          <cell r="T5305"/>
          <cell r="U5305"/>
          <cell r="V5305"/>
          <cell r="W5305"/>
          <cell r="X5305"/>
          <cell r="Y5305"/>
          <cell r="Z5305"/>
          <cell r="AA5305"/>
          <cell r="AB5305"/>
          <cell r="AC5305"/>
          <cell r="AD5305"/>
        </row>
        <row r="5306">
          <cell r="P5306">
            <v>999999999</v>
          </cell>
          <cell r="Q5306"/>
          <cell r="R5306"/>
          <cell r="S5306"/>
          <cell r="T5306"/>
          <cell r="U5306"/>
          <cell r="V5306"/>
          <cell r="W5306"/>
          <cell r="X5306"/>
          <cell r="Y5306"/>
          <cell r="Z5306"/>
          <cell r="AA5306"/>
          <cell r="AB5306"/>
          <cell r="AC5306"/>
          <cell r="AD5306"/>
        </row>
        <row r="5307">
          <cell r="P5307">
            <v>999999999</v>
          </cell>
          <cell r="Q5307"/>
          <cell r="R5307"/>
          <cell r="S5307"/>
          <cell r="T5307"/>
          <cell r="U5307"/>
          <cell r="V5307"/>
          <cell r="W5307"/>
          <cell r="X5307"/>
          <cell r="Y5307"/>
          <cell r="Z5307"/>
          <cell r="AA5307"/>
          <cell r="AB5307"/>
          <cell r="AC5307"/>
          <cell r="AD5307"/>
        </row>
        <row r="5308">
          <cell r="P5308">
            <v>999999999</v>
          </cell>
          <cell r="Q5308"/>
          <cell r="R5308"/>
          <cell r="S5308"/>
          <cell r="T5308"/>
          <cell r="U5308"/>
          <cell r="V5308"/>
          <cell r="W5308"/>
          <cell r="X5308"/>
          <cell r="Y5308"/>
          <cell r="Z5308"/>
          <cell r="AA5308"/>
          <cell r="AB5308"/>
          <cell r="AC5308"/>
          <cell r="AD5308"/>
        </row>
        <row r="5309">
          <cell r="P5309">
            <v>999999999</v>
          </cell>
          <cell r="Q5309"/>
          <cell r="R5309"/>
          <cell r="S5309"/>
          <cell r="T5309"/>
          <cell r="U5309"/>
          <cell r="V5309"/>
          <cell r="W5309"/>
          <cell r="X5309"/>
          <cell r="Y5309"/>
          <cell r="Z5309"/>
          <cell r="AA5309"/>
          <cell r="AB5309"/>
          <cell r="AC5309"/>
          <cell r="AD5309"/>
        </row>
        <row r="5310">
          <cell r="P5310">
            <v>999999999</v>
          </cell>
          <cell r="Q5310"/>
          <cell r="R5310"/>
          <cell r="S5310"/>
          <cell r="T5310"/>
          <cell r="U5310"/>
          <cell r="V5310"/>
          <cell r="W5310"/>
          <cell r="X5310"/>
          <cell r="Y5310"/>
          <cell r="Z5310"/>
          <cell r="AA5310"/>
          <cell r="AB5310"/>
          <cell r="AC5310"/>
          <cell r="AD5310"/>
        </row>
        <row r="5311">
          <cell r="P5311">
            <v>999999999</v>
          </cell>
          <cell r="Q5311"/>
          <cell r="R5311"/>
          <cell r="S5311"/>
          <cell r="T5311"/>
          <cell r="U5311"/>
          <cell r="V5311"/>
          <cell r="W5311"/>
          <cell r="X5311"/>
          <cell r="Y5311"/>
          <cell r="Z5311"/>
          <cell r="AA5311"/>
          <cell r="AB5311"/>
          <cell r="AC5311"/>
          <cell r="AD5311"/>
        </row>
        <row r="5312">
          <cell r="P5312">
            <v>999999999</v>
          </cell>
          <cell r="Q5312"/>
          <cell r="R5312"/>
          <cell r="S5312"/>
          <cell r="T5312"/>
          <cell r="U5312"/>
          <cell r="V5312"/>
          <cell r="W5312"/>
          <cell r="X5312"/>
          <cell r="Y5312"/>
          <cell r="Z5312"/>
          <cell r="AA5312"/>
          <cell r="AB5312"/>
          <cell r="AC5312"/>
          <cell r="AD5312"/>
        </row>
        <row r="5313">
          <cell r="P5313">
            <v>999999999</v>
          </cell>
          <cell r="Q5313"/>
          <cell r="R5313"/>
          <cell r="S5313"/>
          <cell r="T5313"/>
          <cell r="U5313"/>
          <cell r="V5313"/>
          <cell r="W5313"/>
          <cell r="X5313"/>
          <cell r="Y5313"/>
          <cell r="Z5313"/>
          <cell r="AA5313"/>
          <cell r="AB5313"/>
          <cell r="AC5313"/>
          <cell r="AD5313"/>
        </row>
        <row r="5314">
          <cell r="P5314">
            <v>999999999</v>
          </cell>
          <cell r="Q5314"/>
          <cell r="R5314"/>
          <cell r="S5314"/>
          <cell r="T5314"/>
          <cell r="U5314"/>
          <cell r="V5314"/>
          <cell r="W5314"/>
          <cell r="X5314"/>
          <cell r="Y5314"/>
          <cell r="Z5314"/>
          <cell r="AA5314"/>
          <cell r="AB5314"/>
          <cell r="AC5314"/>
          <cell r="AD5314"/>
        </row>
        <row r="5315">
          <cell r="P5315">
            <v>999999999</v>
          </cell>
          <cell r="Q5315"/>
          <cell r="R5315"/>
          <cell r="S5315"/>
          <cell r="T5315"/>
          <cell r="U5315"/>
          <cell r="V5315"/>
          <cell r="W5315"/>
          <cell r="X5315"/>
          <cell r="Y5315"/>
          <cell r="Z5315"/>
          <cell r="AA5315"/>
          <cell r="AB5315"/>
          <cell r="AC5315"/>
          <cell r="AD5315"/>
        </row>
        <row r="5316">
          <cell r="P5316">
            <v>999999999</v>
          </cell>
          <cell r="Q5316"/>
          <cell r="R5316"/>
          <cell r="S5316"/>
          <cell r="T5316"/>
          <cell r="U5316"/>
          <cell r="V5316"/>
          <cell r="W5316"/>
          <cell r="X5316"/>
          <cell r="Y5316"/>
          <cell r="Z5316"/>
          <cell r="AA5316"/>
          <cell r="AB5316"/>
          <cell r="AC5316"/>
          <cell r="AD5316"/>
        </row>
        <row r="5317">
          <cell r="P5317">
            <v>999999999</v>
          </cell>
          <cell r="Q5317"/>
          <cell r="R5317"/>
          <cell r="S5317"/>
          <cell r="T5317"/>
          <cell r="U5317"/>
          <cell r="V5317"/>
          <cell r="W5317"/>
          <cell r="X5317"/>
          <cell r="Y5317"/>
          <cell r="Z5317"/>
          <cell r="AA5317"/>
          <cell r="AB5317"/>
          <cell r="AC5317"/>
          <cell r="AD5317"/>
        </row>
        <row r="5318">
          <cell r="P5318">
            <v>999999999</v>
          </cell>
          <cell r="Q5318"/>
          <cell r="R5318"/>
          <cell r="S5318"/>
          <cell r="T5318"/>
          <cell r="U5318"/>
          <cell r="V5318"/>
          <cell r="W5318"/>
          <cell r="X5318"/>
          <cell r="Y5318"/>
          <cell r="Z5318"/>
          <cell r="AA5318"/>
          <cell r="AB5318"/>
          <cell r="AC5318"/>
          <cell r="AD5318"/>
        </row>
        <row r="5319">
          <cell r="P5319">
            <v>999999999</v>
          </cell>
          <cell r="Q5319"/>
          <cell r="R5319"/>
          <cell r="S5319"/>
          <cell r="T5319"/>
          <cell r="U5319"/>
          <cell r="V5319"/>
          <cell r="W5319"/>
          <cell r="X5319"/>
          <cell r="Y5319"/>
          <cell r="Z5319"/>
          <cell r="AA5319"/>
          <cell r="AB5319"/>
          <cell r="AC5319"/>
          <cell r="AD5319"/>
        </row>
        <row r="5320">
          <cell r="P5320">
            <v>999999999</v>
          </cell>
          <cell r="Q5320"/>
          <cell r="R5320"/>
          <cell r="S5320"/>
          <cell r="T5320"/>
          <cell r="U5320"/>
          <cell r="V5320"/>
          <cell r="W5320"/>
          <cell r="X5320"/>
          <cell r="Y5320"/>
          <cell r="Z5320"/>
          <cell r="AA5320"/>
          <cell r="AB5320"/>
          <cell r="AC5320"/>
          <cell r="AD5320"/>
        </row>
        <row r="5321">
          <cell r="P5321">
            <v>999999999</v>
          </cell>
          <cell r="Q5321"/>
          <cell r="R5321"/>
          <cell r="S5321"/>
          <cell r="T5321"/>
          <cell r="U5321"/>
          <cell r="V5321"/>
          <cell r="W5321"/>
          <cell r="X5321"/>
          <cell r="Y5321"/>
          <cell r="Z5321"/>
          <cell r="AA5321"/>
          <cell r="AB5321"/>
          <cell r="AC5321"/>
          <cell r="AD5321"/>
        </row>
        <row r="5322">
          <cell r="P5322">
            <v>999999999</v>
          </cell>
          <cell r="Q5322"/>
          <cell r="R5322"/>
          <cell r="S5322"/>
          <cell r="T5322"/>
          <cell r="U5322"/>
          <cell r="V5322"/>
          <cell r="W5322"/>
          <cell r="X5322"/>
          <cell r="Y5322"/>
          <cell r="Z5322"/>
          <cell r="AA5322"/>
          <cell r="AB5322"/>
          <cell r="AC5322"/>
          <cell r="AD5322"/>
        </row>
        <row r="5323">
          <cell r="P5323">
            <v>999999999</v>
          </cell>
          <cell r="Q5323"/>
          <cell r="R5323"/>
          <cell r="S5323"/>
          <cell r="T5323"/>
          <cell r="U5323"/>
          <cell r="V5323"/>
          <cell r="W5323"/>
          <cell r="X5323"/>
          <cell r="Y5323"/>
          <cell r="Z5323"/>
          <cell r="AA5323"/>
          <cell r="AB5323"/>
          <cell r="AC5323"/>
          <cell r="AD5323"/>
        </row>
        <row r="5324">
          <cell r="P5324">
            <v>999999999</v>
          </cell>
          <cell r="Q5324"/>
          <cell r="R5324"/>
          <cell r="S5324"/>
          <cell r="T5324"/>
          <cell r="U5324"/>
          <cell r="V5324"/>
          <cell r="W5324"/>
          <cell r="X5324"/>
          <cell r="Y5324"/>
          <cell r="Z5324"/>
          <cell r="AA5324"/>
          <cell r="AB5324"/>
          <cell r="AC5324"/>
          <cell r="AD5324"/>
        </row>
        <row r="5325">
          <cell r="P5325">
            <v>999999999</v>
          </cell>
          <cell r="Q5325"/>
          <cell r="R5325"/>
          <cell r="S5325"/>
          <cell r="T5325"/>
          <cell r="U5325"/>
          <cell r="V5325"/>
          <cell r="W5325"/>
          <cell r="X5325"/>
          <cell r="Y5325"/>
          <cell r="Z5325"/>
          <cell r="AA5325"/>
          <cell r="AB5325"/>
          <cell r="AC5325"/>
          <cell r="AD5325"/>
        </row>
        <row r="5326">
          <cell r="P5326">
            <v>999999999</v>
          </cell>
          <cell r="Q5326"/>
          <cell r="R5326"/>
          <cell r="S5326"/>
          <cell r="T5326"/>
          <cell r="U5326"/>
          <cell r="V5326"/>
          <cell r="W5326"/>
          <cell r="X5326"/>
          <cell r="Y5326"/>
          <cell r="Z5326"/>
          <cell r="AA5326"/>
          <cell r="AB5326"/>
          <cell r="AC5326"/>
          <cell r="AD5326"/>
        </row>
        <row r="5327">
          <cell r="P5327">
            <v>999999999</v>
          </cell>
          <cell r="Q5327"/>
          <cell r="R5327"/>
          <cell r="S5327"/>
          <cell r="T5327"/>
          <cell r="U5327"/>
          <cell r="V5327"/>
          <cell r="W5327"/>
          <cell r="X5327"/>
          <cell r="Y5327"/>
          <cell r="Z5327"/>
          <cell r="AA5327"/>
          <cell r="AB5327"/>
          <cell r="AC5327"/>
          <cell r="AD5327"/>
        </row>
        <row r="5328">
          <cell r="P5328">
            <v>999999999</v>
          </cell>
          <cell r="Q5328"/>
          <cell r="R5328"/>
          <cell r="S5328"/>
          <cell r="T5328"/>
          <cell r="U5328"/>
          <cell r="V5328"/>
          <cell r="W5328"/>
          <cell r="X5328"/>
          <cell r="Y5328"/>
          <cell r="Z5328"/>
          <cell r="AA5328"/>
          <cell r="AB5328"/>
          <cell r="AC5328"/>
          <cell r="AD5328"/>
        </row>
        <row r="5329">
          <cell r="P5329">
            <v>999999999</v>
          </cell>
          <cell r="Q5329"/>
          <cell r="R5329"/>
          <cell r="S5329"/>
          <cell r="T5329"/>
          <cell r="U5329"/>
          <cell r="V5329"/>
          <cell r="W5329"/>
          <cell r="X5329"/>
          <cell r="Y5329"/>
          <cell r="Z5329"/>
          <cell r="AA5329"/>
          <cell r="AB5329"/>
          <cell r="AC5329"/>
          <cell r="AD5329"/>
        </row>
        <row r="5330">
          <cell r="P5330">
            <v>999999999</v>
          </cell>
          <cell r="Q5330"/>
          <cell r="R5330"/>
          <cell r="S5330"/>
          <cell r="T5330"/>
          <cell r="U5330"/>
          <cell r="V5330"/>
          <cell r="W5330"/>
          <cell r="X5330"/>
          <cell r="Y5330"/>
          <cell r="Z5330"/>
          <cell r="AA5330"/>
          <cell r="AB5330"/>
          <cell r="AC5330"/>
          <cell r="AD5330"/>
        </row>
        <row r="5331">
          <cell r="P5331">
            <v>999999999</v>
          </cell>
          <cell r="Q5331"/>
          <cell r="R5331"/>
          <cell r="S5331"/>
          <cell r="T5331"/>
          <cell r="U5331"/>
          <cell r="V5331"/>
          <cell r="W5331"/>
          <cell r="X5331"/>
          <cell r="Y5331"/>
          <cell r="Z5331"/>
          <cell r="AA5331"/>
          <cell r="AB5331"/>
          <cell r="AC5331"/>
          <cell r="AD5331"/>
        </row>
        <row r="5332">
          <cell r="P5332">
            <v>999999999</v>
          </cell>
          <cell r="Q5332"/>
          <cell r="R5332"/>
          <cell r="S5332"/>
          <cell r="T5332"/>
          <cell r="U5332"/>
          <cell r="V5332"/>
          <cell r="W5332"/>
          <cell r="X5332"/>
          <cell r="Y5332"/>
          <cell r="Z5332"/>
          <cell r="AA5332"/>
          <cell r="AB5332"/>
          <cell r="AC5332"/>
          <cell r="AD5332"/>
        </row>
        <row r="5333">
          <cell r="P5333">
            <v>999999999</v>
          </cell>
          <cell r="Q5333"/>
          <cell r="R5333"/>
          <cell r="S5333"/>
          <cell r="T5333"/>
          <cell r="U5333"/>
          <cell r="V5333"/>
          <cell r="W5333"/>
          <cell r="X5333"/>
          <cell r="Y5333"/>
          <cell r="Z5333"/>
          <cell r="AA5333"/>
          <cell r="AB5333"/>
          <cell r="AC5333"/>
          <cell r="AD5333"/>
        </row>
        <row r="5334">
          <cell r="P5334">
            <v>999999999</v>
          </cell>
          <cell r="Q5334"/>
          <cell r="R5334"/>
          <cell r="S5334"/>
          <cell r="T5334"/>
          <cell r="U5334"/>
          <cell r="V5334"/>
          <cell r="W5334"/>
          <cell r="X5334"/>
          <cell r="Y5334"/>
          <cell r="Z5334"/>
          <cell r="AA5334"/>
          <cell r="AB5334"/>
          <cell r="AC5334"/>
          <cell r="AD5334"/>
        </row>
        <row r="5335">
          <cell r="P5335">
            <v>999999999</v>
          </cell>
          <cell r="Q5335"/>
          <cell r="R5335"/>
          <cell r="S5335"/>
          <cell r="T5335"/>
          <cell r="U5335"/>
          <cell r="V5335"/>
          <cell r="W5335"/>
          <cell r="X5335"/>
          <cell r="Y5335"/>
          <cell r="Z5335"/>
          <cell r="AA5335"/>
          <cell r="AB5335"/>
          <cell r="AC5335"/>
          <cell r="AD5335"/>
        </row>
        <row r="5336">
          <cell r="P5336">
            <v>999999999</v>
          </cell>
          <cell r="Q5336"/>
          <cell r="R5336"/>
          <cell r="S5336"/>
          <cell r="T5336"/>
          <cell r="U5336"/>
          <cell r="V5336"/>
          <cell r="W5336"/>
          <cell r="X5336"/>
          <cell r="Y5336"/>
          <cell r="Z5336"/>
          <cell r="AA5336"/>
          <cell r="AB5336"/>
          <cell r="AC5336"/>
          <cell r="AD5336"/>
        </row>
        <row r="5337">
          <cell r="P5337">
            <v>999999999</v>
          </cell>
          <cell r="Q5337"/>
          <cell r="R5337"/>
          <cell r="S5337"/>
          <cell r="T5337"/>
          <cell r="U5337"/>
          <cell r="V5337"/>
          <cell r="W5337"/>
          <cell r="X5337"/>
          <cell r="Y5337"/>
          <cell r="Z5337"/>
          <cell r="AA5337"/>
          <cell r="AB5337"/>
          <cell r="AC5337"/>
          <cell r="AD5337"/>
        </row>
        <row r="5338">
          <cell r="P5338">
            <v>999999999</v>
          </cell>
          <cell r="Q5338"/>
          <cell r="R5338"/>
          <cell r="S5338"/>
          <cell r="T5338"/>
          <cell r="U5338"/>
          <cell r="V5338"/>
          <cell r="W5338"/>
          <cell r="X5338"/>
          <cell r="Y5338"/>
          <cell r="Z5338"/>
          <cell r="AA5338"/>
          <cell r="AB5338"/>
          <cell r="AC5338"/>
          <cell r="AD5338"/>
        </row>
        <row r="5339">
          <cell r="P5339">
            <v>999999999</v>
          </cell>
          <cell r="Q5339"/>
          <cell r="R5339"/>
          <cell r="S5339"/>
          <cell r="T5339"/>
          <cell r="U5339"/>
          <cell r="V5339"/>
          <cell r="W5339"/>
          <cell r="X5339"/>
          <cell r="Y5339"/>
          <cell r="Z5339"/>
          <cell r="AA5339"/>
          <cell r="AB5339"/>
          <cell r="AC5339"/>
          <cell r="AD5339"/>
        </row>
        <row r="5340">
          <cell r="P5340">
            <v>999999999</v>
          </cell>
          <cell r="Q5340"/>
          <cell r="R5340"/>
          <cell r="S5340"/>
          <cell r="T5340"/>
          <cell r="U5340"/>
          <cell r="V5340"/>
          <cell r="W5340"/>
          <cell r="X5340"/>
          <cell r="Y5340"/>
          <cell r="Z5340"/>
          <cell r="AA5340"/>
          <cell r="AB5340"/>
          <cell r="AC5340"/>
          <cell r="AD5340"/>
        </row>
        <row r="5341">
          <cell r="P5341">
            <v>999999999</v>
          </cell>
          <cell r="Q5341"/>
          <cell r="R5341"/>
          <cell r="S5341"/>
          <cell r="T5341"/>
          <cell r="U5341"/>
          <cell r="V5341"/>
          <cell r="W5341"/>
          <cell r="X5341"/>
          <cell r="Y5341"/>
          <cell r="Z5341"/>
          <cell r="AA5341"/>
          <cell r="AB5341"/>
          <cell r="AC5341"/>
          <cell r="AD5341"/>
        </row>
        <row r="5342">
          <cell r="P5342">
            <v>999999999</v>
          </cell>
          <cell r="Q5342"/>
          <cell r="R5342"/>
          <cell r="S5342"/>
          <cell r="T5342"/>
          <cell r="U5342"/>
          <cell r="V5342"/>
          <cell r="W5342"/>
          <cell r="X5342"/>
          <cell r="Y5342"/>
          <cell r="Z5342"/>
          <cell r="AA5342"/>
          <cell r="AB5342"/>
          <cell r="AC5342"/>
          <cell r="AD5342"/>
        </row>
        <row r="5343">
          <cell r="P5343">
            <v>999999999</v>
          </cell>
          <cell r="Q5343"/>
          <cell r="R5343"/>
          <cell r="S5343"/>
          <cell r="T5343"/>
          <cell r="U5343"/>
          <cell r="V5343"/>
          <cell r="W5343"/>
          <cell r="X5343"/>
          <cell r="Y5343"/>
          <cell r="Z5343"/>
          <cell r="AA5343"/>
          <cell r="AB5343"/>
          <cell r="AC5343"/>
          <cell r="AD5343"/>
        </row>
        <row r="5344">
          <cell r="P5344">
            <v>999999999</v>
          </cell>
          <cell r="Q5344"/>
          <cell r="R5344"/>
          <cell r="S5344"/>
          <cell r="T5344"/>
          <cell r="U5344"/>
          <cell r="V5344"/>
          <cell r="W5344"/>
          <cell r="X5344"/>
          <cell r="Y5344"/>
          <cell r="Z5344"/>
          <cell r="AA5344"/>
          <cell r="AB5344"/>
          <cell r="AC5344"/>
          <cell r="AD5344"/>
        </row>
        <row r="5345">
          <cell r="P5345">
            <v>999999999</v>
          </cell>
          <cell r="Q5345"/>
          <cell r="R5345"/>
          <cell r="S5345"/>
          <cell r="T5345"/>
          <cell r="U5345"/>
          <cell r="V5345"/>
          <cell r="W5345"/>
          <cell r="X5345"/>
          <cell r="Y5345"/>
          <cell r="Z5345"/>
          <cell r="AA5345"/>
          <cell r="AB5345"/>
          <cell r="AC5345"/>
          <cell r="AD5345"/>
        </row>
        <row r="5346">
          <cell r="P5346">
            <v>999999999</v>
          </cell>
          <cell r="Q5346"/>
          <cell r="R5346"/>
          <cell r="S5346"/>
          <cell r="T5346"/>
          <cell r="U5346"/>
          <cell r="V5346"/>
          <cell r="W5346"/>
          <cell r="X5346"/>
          <cell r="Y5346"/>
          <cell r="Z5346"/>
          <cell r="AA5346"/>
          <cell r="AB5346"/>
          <cell r="AC5346"/>
          <cell r="AD5346"/>
        </row>
        <row r="5347">
          <cell r="P5347">
            <v>999999999</v>
          </cell>
          <cell r="Q5347"/>
          <cell r="R5347"/>
          <cell r="S5347"/>
          <cell r="T5347"/>
          <cell r="U5347"/>
          <cell r="V5347"/>
          <cell r="W5347"/>
          <cell r="X5347"/>
          <cell r="Y5347"/>
          <cell r="Z5347"/>
          <cell r="AA5347"/>
          <cell r="AB5347"/>
          <cell r="AC5347"/>
          <cell r="AD5347"/>
        </row>
        <row r="5348">
          <cell r="P5348">
            <v>999999999</v>
          </cell>
          <cell r="Q5348"/>
          <cell r="R5348"/>
          <cell r="S5348"/>
          <cell r="T5348"/>
          <cell r="U5348"/>
          <cell r="V5348"/>
          <cell r="W5348"/>
          <cell r="X5348"/>
          <cell r="Y5348"/>
          <cell r="Z5348"/>
          <cell r="AA5348"/>
          <cell r="AB5348"/>
          <cell r="AC5348"/>
          <cell r="AD5348"/>
        </row>
        <row r="5349">
          <cell r="P5349">
            <v>999999999</v>
          </cell>
          <cell r="Q5349"/>
          <cell r="R5349"/>
          <cell r="S5349"/>
          <cell r="T5349"/>
          <cell r="U5349"/>
          <cell r="V5349"/>
          <cell r="W5349"/>
          <cell r="X5349"/>
          <cell r="Y5349"/>
          <cell r="Z5349"/>
          <cell r="AA5349"/>
          <cell r="AB5349"/>
          <cell r="AC5349"/>
          <cell r="AD5349"/>
        </row>
        <row r="5350">
          <cell r="P5350">
            <v>999999999</v>
          </cell>
          <cell r="Q5350"/>
          <cell r="R5350"/>
          <cell r="S5350"/>
          <cell r="T5350"/>
          <cell r="U5350"/>
          <cell r="V5350"/>
          <cell r="W5350"/>
          <cell r="X5350"/>
          <cell r="Y5350"/>
          <cell r="Z5350"/>
          <cell r="AA5350"/>
          <cell r="AB5350"/>
          <cell r="AC5350"/>
          <cell r="AD5350"/>
        </row>
        <row r="5351">
          <cell r="P5351">
            <v>999999999</v>
          </cell>
          <cell r="Q5351"/>
          <cell r="R5351"/>
          <cell r="S5351"/>
          <cell r="T5351"/>
          <cell r="U5351"/>
          <cell r="V5351"/>
          <cell r="W5351"/>
          <cell r="X5351"/>
          <cell r="Y5351"/>
          <cell r="Z5351"/>
          <cell r="AA5351"/>
          <cell r="AB5351"/>
          <cell r="AC5351"/>
          <cell r="AD5351"/>
        </row>
        <row r="5352">
          <cell r="P5352">
            <v>999999999</v>
          </cell>
          <cell r="Q5352"/>
          <cell r="R5352"/>
          <cell r="S5352"/>
          <cell r="T5352"/>
          <cell r="U5352"/>
          <cell r="V5352"/>
          <cell r="W5352"/>
          <cell r="X5352"/>
          <cell r="Y5352"/>
          <cell r="Z5352"/>
          <cell r="AA5352"/>
          <cell r="AB5352"/>
          <cell r="AC5352"/>
          <cell r="AD5352"/>
        </row>
        <row r="5353">
          <cell r="P5353">
            <v>999999999</v>
          </cell>
          <cell r="Q5353"/>
          <cell r="R5353"/>
          <cell r="S5353"/>
          <cell r="T5353"/>
          <cell r="U5353"/>
          <cell r="V5353"/>
          <cell r="W5353"/>
          <cell r="X5353"/>
          <cell r="Y5353"/>
          <cell r="Z5353"/>
          <cell r="AA5353"/>
          <cell r="AB5353"/>
          <cell r="AC5353"/>
          <cell r="AD5353"/>
        </row>
        <row r="5354">
          <cell r="P5354">
            <v>999999999</v>
          </cell>
          <cell r="Q5354"/>
          <cell r="R5354"/>
          <cell r="S5354"/>
          <cell r="T5354"/>
          <cell r="U5354"/>
          <cell r="V5354"/>
          <cell r="W5354"/>
          <cell r="X5354"/>
          <cell r="Y5354"/>
          <cell r="Z5354"/>
          <cell r="AA5354"/>
          <cell r="AB5354"/>
          <cell r="AC5354"/>
          <cell r="AD5354"/>
        </row>
        <row r="5355">
          <cell r="P5355">
            <v>999999999</v>
          </cell>
          <cell r="Q5355"/>
          <cell r="R5355"/>
          <cell r="S5355"/>
          <cell r="T5355"/>
          <cell r="U5355"/>
          <cell r="V5355"/>
          <cell r="W5355"/>
          <cell r="X5355"/>
          <cell r="Y5355"/>
          <cell r="Z5355"/>
          <cell r="AA5355"/>
          <cell r="AB5355"/>
          <cell r="AC5355"/>
          <cell r="AD5355"/>
        </row>
        <row r="5356">
          <cell r="P5356">
            <v>999999999</v>
          </cell>
          <cell r="Q5356"/>
          <cell r="R5356"/>
          <cell r="S5356"/>
          <cell r="T5356"/>
          <cell r="U5356"/>
          <cell r="V5356"/>
          <cell r="W5356"/>
          <cell r="X5356"/>
          <cell r="Y5356"/>
          <cell r="Z5356"/>
          <cell r="AA5356"/>
          <cell r="AB5356"/>
          <cell r="AC5356"/>
          <cell r="AD5356"/>
        </row>
        <row r="5357">
          <cell r="P5357">
            <v>999999999</v>
          </cell>
          <cell r="Q5357"/>
          <cell r="R5357"/>
          <cell r="S5357"/>
          <cell r="T5357"/>
          <cell r="U5357"/>
          <cell r="V5357"/>
          <cell r="W5357"/>
          <cell r="X5357"/>
          <cell r="Y5357"/>
          <cell r="Z5357"/>
          <cell r="AA5357"/>
          <cell r="AB5357"/>
          <cell r="AC5357"/>
          <cell r="AD5357"/>
        </row>
        <row r="5358">
          <cell r="P5358">
            <v>999999999</v>
          </cell>
          <cell r="Q5358"/>
          <cell r="R5358"/>
          <cell r="S5358"/>
          <cell r="T5358"/>
          <cell r="U5358"/>
          <cell r="V5358"/>
          <cell r="W5358"/>
          <cell r="X5358"/>
          <cell r="Y5358"/>
          <cell r="Z5358"/>
          <cell r="AA5358"/>
          <cell r="AB5358"/>
          <cell r="AC5358"/>
          <cell r="AD5358"/>
        </row>
        <row r="5359">
          <cell r="P5359">
            <v>999999999</v>
          </cell>
          <cell r="Q5359"/>
          <cell r="R5359"/>
          <cell r="S5359"/>
          <cell r="T5359"/>
          <cell r="U5359"/>
          <cell r="V5359"/>
          <cell r="W5359"/>
          <cell r="X5359"/>
          <cell r="Y5359"/>
          <cell r="Z5359"/>
          <cell r="AA5359"/>
          <cell r="AB5359"/>
          <cell r="AC5359"/>
          <cell r="AD5359"/>
        </row>
        <row r="5360">
          <cell r="P5360">
            <v>999999999</v>
          </cell>
          <cell r="Q5360"/>
          <cell r="R5360"/>
          <cell r="S5360"/>
          <cell r="T5360"/>
          <cell r="U5360"/>
          <cell r="V5360"/>
          <cell r="W5360"/>
          <cell r="X5360"/>
          <cell r="Y5360"/>
          <cell r="Z5360"/>
          <cell r="AA5360"/>
          <cell r="AB5360"/>
          <cell r="AC5360"/>
          <cell r="AD5360"/>
        </row>
        <row r="5361">
          <cell r="P5361">
            <v>999999999</v>
          </cell>
          <cell r="Q5361"/>
          <cell r="R5361"/>
          <cell r="S5361"/>
          <cell r="T5361"/>
          <cell r="U5361"/>
          <cell r="V5361"/>
          <cell r="W5361"/>
          <cell r="X5361"/>
          <cell r="Y5361"/>
          <cell r="Z5361"/>
          <cell r="AA5361"/>
          <cell r="AB5361"/>
          <cell r="AC5361"/>
          <cell r="AD5361"/>
        </row>
        <row r="5362">
          <cell r="P5362">
            <v>999999999</v>
          </cell>
          <cell r="Q5362"/>
          <cell r="R5362"/>
          <cell r="S5362"/>
          <cell r="T5362"/>
          <cell r="U5362"/>
          <cell r="V5362"/>
          <cell r="W5362"/>
          <cell r="X5362"/>
          <cell r="Y5362"/>
          <cell r="Z5362"/>
          <cell r="AA5362"/>
          <cell r="AB5362"/>
          <cell r="AC5362"/>
          <cell r="AD5362"/>
        </row>
        <row r="5363">
          <cell r="P5363">
            <v>999999999</v>
          </cell>
          <cell r="Q5363"/>
          <cell r="R5363"/>
          <cell r="S5363"/>
          <cell r="T5363"/>
          <cell r="U5363"/>
          <cell r="V5363"/>
          <cell r="W5363"/>
          <cell r="X5363"/>
          <cell r="Y5363"/>
          <cell r="Z5363"/>
          <cell r="AA5363"/>
          <cell r="AB5363"/>
          <cell r="AC5363"/>
          <cell r="AD5363"/>
        </row>
        <row r="5364">
          <cell r="P5364">
            <v>999999999</v>
          </cell>
          <cell r="Q5364"/>
          <cell r="R5364"/>
          <cell r="S5364"/>
          <cell r="T5364"/>
          <cell r="U5364"/>
          <cell r="V5364"/>
          <cell r="W5364"/>
          <cell r="X5364"/>
          <cell r="Y5364"/>
          <cell r="Z5364"/>
          <cell r="AA5364"/>
          <cell r="AB5364"/>
          <cell r="AC5364"/>
          <cell r="AD5364"/>
        </row>
        <row r="5365">
          <cell r="P5365">
            <v>999999999</v>
          </cell>
          <cell r="Q5365"/>
          <cell r="R5365"/>
          <cell r="S5365"/>
          <cell r="T5365"/>
          <cell r="U5365"/>
          <cell r="V5365"/>
          <cell r="W5365"/>
          <cell r="X5365"/>
          <cell r="Y5365"/>
          <cell r="Z5365"/>
          <cell r="AA5365"/>
          <cell r="AB5365"/>
          <cell r="AC5365"/>
          <cell r="AD5365"/>
        </row>
        <row r="5366">
          <cell r="P5366">
            <v>999999999</v>
          </cell>
          <cell r="Q5366"/>
          <cell r="R5366"/>
          <cell r="S5366"/>
          <cell r="T5366"/>
          <cell r="U5366"/>
          <cell r="V5366"/>
          <cell r="W5366"/>
          <cell r="X5366"/>
          <cell r="Y5366"/>
          <cell r="Z5366"/>
          <cell r="AA5366"/>
          <cell r="AB5366"/>
          <cell r="AC5366"/>
          <cell r="AD5366"/>
        </row>
        <row r="5367">
          <cell r="P5367">
            <v>999999999</v>
          </cell>
          <cell r="Q5367"/>
          <cell r="R5367"/>
          <cell r="S5367"/>
          <cell r="T5367"/>
          <cell r="U5367"/>
          <cell r="V5367"/>
          <cell r="W5367"/>
          <cell r="X5367"/>
          <cell r="Y5367"/>
          <cell r="Z5367"/>
          <cell r="AA5367"/>
          <cell r="AB5367"/>
          <cell r="AC5367"/>
          <cell r="AD5367"/>
        </row>
        <row r="5368">
          <cell r="P5368">
            <v>999999999</v>
          </cell>
          <cell r="Q5368"/>
          <cell r="R5368"/>
          <cell r="S5368"/>
          <cell r="T5368"/>
          <cell r="U5368"/>
          <cell r="V5368"/>
          <cell r="W5368"/>
          <cell r="X5368"/>
          <cell r="Y5368"/>
          <cell r="Z5368"/>
          <cell r="AA5368"/>
          <cell r="AB5368"/>
          <cell r="AC5368"/>
          <cell r="AD5368"/>
        </row>
        <row r="5369">
          <cell r="P5369">
            <v>999999999</v>
          </cell>
          <cell r="Q5369"/>
          <cell r="R5369"/>
          <cell r="S5369"/>
          <cell r="T5369"/>
          <cell r="U5369"/>
          <cell r="V5369"/>
          <cell r="W5369"/>
          <cell r="X5369"/>
          <cell r="Y5369"/>
          <cell r="Z5369"/>
          <cell r="AA5369"/>
          <cell r="AB5369"/>
          <cell r="AC5369"/>
          <cell r="AD5369"/>
        </row>
        <row r="5370">
          <cell r="P5370">
            <v>999999999</v>
          </cell>
          <cell r="Q5370"/>
          <cell r="R5370"/>
          <cell r="S5370"/>
          <cell r="T5370"/>
          <cell r="U5370"/>
          <cell r="V5370"/>
          <cell r="W5370"/>
          <cell r="X5370"/>
          <cell r="Y5370"/>
          <cell r="Z5370"/>
          <cell r="AA5370"/>
          <cell r="AB5370"/>
          <cell r="AC5370"/>
          <cell r="AD5370"/>
        </row>
        <row r="5371">
          <cell r="P5371">
            <v>999999999</v>
          </cell>
          <cell r="Q5371"/>
          <cell r="R5371"/>
          <cell r="S5371"/>
          <cell r="T5371"/>
          <cell r="U5371"/>
          <cell r="V5371"/>
          <cell r="W5371"/>
          <cell r="X5371"/>
          <cell r="Y5371"/>
          <cell r="Z5371"/>
          <cell r="AA5371"/>
          <cell r="AB5371"/>
          <cell r="AC5371"/>
          <cell r="AD5371"/>
        </row>
        <row r="5372">
          <cell r="P5372">
            <v>999999999</v>
          </cell>
          <cell r="Q5372"/>
          <cell r="R5372"/>
          <cell r="S5372"/>
          <cell r="T5372"/>
          <cell r="U5372"/>
          <cell r="V5372"/>
          <cell r="W5372"/>
          <cell r="X5372"/>
          <cell r="Y5372"/>
          <cell r="Z5372"/>
          <cell r="AA5372"/>
          <cell r="AB5372"/>
          <cell r="AC5372"/>
          <cell r="AD5372"/>
        </row>
        <row r="5373">
          <cell r="P5373">
            <v>999999999</v>
          </cell>
          <cell r="Q5373"/>
          <cell r="R5373"/>
          <cell r="S5373"/>
          <cell r="T5373"/>
          <cell r="U5373"/>
          <cell r="V5373"/>
          <cell r="W5373"/>
          <cell r="X5373"/>
          <cell r="Y5373"/>
          <cell r="Z5373"/>
          <cell r="AA5373"/>
          <cell r="AB5373"/>
          <cell r="AC5373"/>
          <cell r="AD5373"/>
        </row>
        <row r="5374">
          <cell r="P5374">
            <v>999999999</v>
          </cell>
          <cell r="Q5374"/>
          <cell r="R5374"/>
          <cell r="S5374"/>
          <cell r="T5374"/>
          <cell r="U5374"/>
          <cell r="V5374"/>
          <cell r="W5374"/>
          <cell r="X5374"/>
          <cell r="Y5374"/>
          <cell r="Z5374"/>
          <cell r="AA5374"/>
          <cell r="AB5374"/>
          <cell r="AC5374"/>
          <cell r="AD5374"/>
        </row>
        <row r="5375">
          <cell r="P5375">
            <v>999999999</v>
          </cell>
          <cell r="Q5375"/>
          <cell r="R5375"/>
          <cell r="S5375"/>
          <cell r="T5375"/>
          <cell r="U5375"/>
          <cell r="V5375"/>
          <cell r="W5375"/>
          <cell r="X5375"/>
          <cell r="Y5375"/>
          <cell r="Z5375"/>
          <cell r="AA5375"/>
          <cell r="AB5375"/>
          <cell r="AC5375"/>
          <cell r="AD5375"/>
        </row>
        <row r="5376">
          <cell r="P5376">
            <v>999999999</v>
          </cell>
          <cell r="Q5376"/>
          <cell r="R5376"/>
          <cell r="S5376"/>
          <cell r="T5376"/>
          <cell r="U5376"/>
          <cell r="V5376"/>
          <cell r="W5376"/>
          <cell r="X5376"/>
          <cell r="Y5376"/>
          <cell r="Z5376"/>
          <cell r="AA5376"/>
          <cell r="AB5376"/>
          <cell r="AC5376"/>
          <cell r="AD5376"/>
        </row>
        <row r="5377">
          <cell r="P5377">
            <v>999999999</v>
          </cell>
          <cell r="Q5377"/>
          <cell r="R5377"/>
          <cell r="S5377"/>
          <cell r="T5377"/>
          <cell r="U5377"/>
          <cell r="V5377"/>
          <cell r="W5377"/>
          <cell r="X5377"/>
          <cell r="Y5377"/>
          <cell r="Z5377"/>
          <cell r="AA5377"/>
          <cell r="AB5377"/>
          <cell r="AC5377"/>
          <cell r="AD5377"/>
        </row>
        <row r="5378">
          <cell r="P5378">
            <v>999999999</v>
          </cell>
          <cell r="Q5378"/>
          <cell r="R5378"/>
          <cell r="S5378"/>
          <cell r="T5378"/>
          <cell r="U5378"/>
          <cell r="V5378"/>
          <cell r="W5378"/>
          <cell r="X5378"/>
          <cell r="Y5378"/>
          <cell r="Z5378"/>
          <cell r="AA5378"/>
          <cell r="AB5378"/>
          <cell r="AC5378"/>
          <cell r="AD5378"/>
        </row>
        <row r="5379">
          <cell r="P5379">
            <v>999999999</v>
          </cell>
          <cell r="Q5379"/>
          <cell r="R5379"/>
          <cell r="S5379"/>
          <cell r="T5379"/>
          <cell r="U5379"/>
          <cell r="V5379"/>
          <cell r="W5379"/>
          <cell r="X5379"/>
          <cell r="Y5379"/>
          <cell r="Z5379"/>
          <cell r="AA5379"/>
          <cell r="AB5379"/>
          <cell r="AC5379"/>
          <cell r="AD5379"/>
        </row>
        <row r="5380">
          <cell r="P5380">
            <v>999999999</v>
          </cell>
          <cell r="Q5380"/>
          <cell r="R5380"/>
          <cell r="S5380"/>
          <cell r="T5380"/>
          <cell r="U5380"/>
          <cell r="V5380"/>
          <cell r="W5380"/>
          <cell r="X5380"/>
          <cell r="Y5380"/>
          <cell r="Z5380"/>
          <cell r="AA5380"/>
          <cell r="AB5380"/>
          <cell r="AC5380"/>
          <cell r="AD5380"/>
        </row>
        <row r="5381">
          <cell r="P5381">
            <v>999999999</v>
          </cell>
          <cell r="Q5381"/>
          <cell r="R5381"/>
          <cell r="S5381"/>
          <cell r="T5381"/>
          <cell r="U5381"/>
          <cell r="V5381"/>
          <cell r="W5381"/>
          <cell r="X5381"/>
          <cell r="Y5381"/>
          <cell r="Z5381"/>
          <cell r="AA5381"/>
          <cell r="AB5381"/>
          <cell r="AC5381"/>
          <cell r="AD5381"/>
        </row>
        <row r="5382">
          <cell r="P5382">
            <v>999999999</v>
          </cell>
          <cell r="Q5382"/>
          <cell r="R5382"/>
          <cell r="S5382"/>
          <cell r="T5382"/>
          <cell r="U5382"/>
          <cell r="V5382"/>
          <cell r="W5382"/>
          <cell r="X5382"/>
          <cell r="Y5382"/>
          <cell r="Z5382"/>
          <cell r="AA5382"/>
          <cell r="AB5382"/>
          <cell r="AC5382"/>
          <cell r="AD5382"/>
        </row>
        <row r="5383">
          <cell r="P5383">
            <v>999999999</v>
          </cell>
          <cell r="Q5383"/>
          <cell r="R5383"/>
          <cell r="S5383"/>
          <cell r="T5383"/>
          <cell r="U5383"/>
          <cell r="V5383"/>
          <cell r="W5383"/>
          <cell r="X5383"/>
          <cell r="Y5383"/>
          <cell r="Z5383"/>
          <cell r="AA5383"/>
          <cell r="AB5383"/>
          <cell r="AC5383"/>
          <cell r="AD5383"/>
        </row>
        <row r="5384">
          <cell r="P5384">
            <v>999999999</v>
          </cell>
          <cell r="Q5384"/>
          <cell r="R5384"/>
          <cell r="S5384"/>
          <cell r="T5384"/>
          <cell r="U5384"/>
          <cell r="V5384"/>
          <cell r="W5384"/>
          <cell r="X5384"/>
          <cell r="Y5384"/>
          <cell r="Z5384"/>
          <cell r="AA5384"/>
          <cell r="AB5384"/>
          <cell r="AC5384"/>
          <cell r="AD5384"/>
        </row>
        <row r="5385">
          <cell r="P5385">
            <v>999999999</v>
          </cell>
          <cell r="Q5385"/>
          <cell r="R5385"/>
          <cell r="S5385"/>
          <cell r="T5385"/>
          <cell r="U5385"/>
          <cell r="V5385"/>
          <cell r="W5385"/>
          <cell r="X5385"/>
          <cell r="Y5385"/>
          <cell r="Z5385"/>
          <cell r="AA5385"/>
          <cell r="AB5385"/>
          <cell r="AC5385"/>
          <cell r="AD5385"/>
        </row>
        <row r="5386">
          <cell r="P5386">
            <v>999999999</v>
          </cell>
          <cell r="Q5386"/>
          <cell r="R5386"/>
          <cell r="S5386"/>
          <cell r="T5386"/>
          <cell r="U5386"/>
          <cell r="V5386"/>
          <cell r="W5386"/>
          <cell r="X5386"/>
          <cell r="Y5386"/>
          <cell r="Z5386"/>
          <cell r="AA5386"/>
          <cell r="AB5386"/>
          <cell r="AC5386"/>
          <cell r="AD5386"/>
        </row>
        <row r="5387">
          <cell r="P5387">
            <v>999999999</v>
          </cell>
          <cell r="Q5387"/>
          <cell r="R5387"/>
          <cell r="S5387"/>
          <cell r="T5387"/>
          <cell r="U5387"/>
          <cell r="V5387"/>
          <cell r="W5387"/>
          <cell r="X5387"/>
          <cell r="Y5387"/>
          <cell r="Z5387"/>
          <cell r="AA5387"/>
          <cell r="AB5387"/>
          <cell r="AC5387"/>
          <cell r="AD5387"/>
        </row>
        <row r="5388">
          <cell r="P5388">
            <v>999999999</v>
          </cell>
          <cell r="Q5388"/>
          <cell r="R5388"/>
          <cell r="S5388"/>
          <cell r="T5388"/>
          <cell r="U5388"/>
          <cell r="V5388"/>
          <cell r="W5388"/>
          <cell r="X5388"/>
          <cell r="Y5388"/>
          <cell r="Z5388"/>
          <cell r="AA5388"/>
          <cell r="AB5388"/>
          <cell r="AC5388"/>
          <cell r="AD5388"/>
        </row>
        <row r="5389">
          <cell r="P5389">
            <v>999999999</v>
          </cell>
          <cell r="Q5389"/>
          <cell r="R5389"/>
          <cell r="S5389"/>
          <cell r="T5389"/>
          <cell r="U5389"/>
          <cell r="V5389"/>
          <cell r="W5389"/>
          <cell r="X5389"/>
          <cell r="Y5389"/>
          <cell r="Z5389"/>
          <cell r="AA5389"/>
          <cell r="AB5389"/>
          <cell r="AC5389"/>
          <cell r="AD5389"/>
        </row>
        <row r="5390">
          <cell r="P5390">
            <v>999999999</v>
          </cell>
          <cell r="Q5390"/>
          <cell r="R5390"/>
          <cell r="S5390"/>
          <cell r="T5390"/>
          <cell r="U5390"/>
          <cell r="V5390"/>
          <cell r="W5390"/>
          <cell r="X5390"/>
          <cell r="Y5390"/>
          <cell r="Z5390"/>
          <cell r="AA5390"/>
          <cell r="AB5390"/>
          <cell r="AC5390"/>
          <cell r="AD5390"/>
        </row>
        <row r="5391">
          <cell r="P5391">
            <v>999999999</v>
          </cell>
          <cell r="Q5391"/>
          <cell r="R5391"/>
          <cell r="S5391"/>
          <cell r="T5391"/>
          <cell r="U5391"/>
          <cell r="V5391"/>
          <cell r="W5391"/>
          <cell r="X5391"/>
          <cell r="Y5391"/>
          <cell r="Z5391"/>
          <cell r="AA5391"/>
          <cell r="AB5391"/>
          <cell r="AC5391"/>
          <cell r="AD5391"/>
        </row>
        <row r="5392">
          <cell r="P5392">
            <v>999999999</v>
          </cell>
          <cell r="Q5392"/>
          <cell r="R5392"/>
          <cell r="S5392"/>
          <cell r="T5392"/>
          <cell r="U5392"/>
          <cell r="V5392"/>
          <cell r="W5392"/>
          <cell r="X5392"/>
          <cell r="Y5392"/>
          <cell r="Z5392"/>
          <cell r="AA5392"/>
          <cell r="AB5392"/>
          <cell r="AC5392"/>
          <cell r="AD5392"/>
        </row>
        <row r="5393">
          <cell r="P5393">
            <v>999999999</v>
          </cell>
          <cell r="Q5393"/>
          <cell r="R5393"/>
          <cell r="S5393"/>
          <cell r="T5393"/>
          <cell r="U5393"/>
          <cell r="V5393"/>
          <cell r="W5393"/>
          <cell r="X5393"/>
          <cell r="Y5393"/>
          <cell r="Z5393"/>
          <cell r="AA5393"/>
          <cell r="AB5393"/>
          <cell r="AC5393"/>
          <cell r="AD5393"/>
        </row>
        <row r="5394">
          <cell r="P5394">
            <v>999999999</v>
          </cell>
          <cell r="Q5394"/>
          <cell r="R5394"/>
          <cell r="S5394"/>
          <cell r="T5394"/>
          <cell r="U5394"/>
          <cell r="V5394"/>
          <cell r="W5394"/>
          <cell r="X5394"/>
          <cell r="Y5394"/>
          <cell r="Z5394"/>
          <cell r="AA5394"/>
          <cell r="AB5394"/>
          <cell r="AC5394"/>
          <cell r="AD5394"/>
        </row>
        <row r="5395">
          <cell r="P5395">
            <v>999999999</v>
          </cell>
          <cell r="Q5395"/>
          <cell r="R5395"/>
          <cell r="S5395"/>
          <cell r="T5395"/>
          <cell r="U5395"/>
          <cell r="V5395"/>
          <cell r="W5395"/>
          <cell r="X5395"/>
          <cell r="Y5395"/>
          <cell r="Z5395"/>
          <cell r="AA5395"/>
          <cell r="AB5395"/>
          <cell r="AC5395"/>
          <cell r="AD5395"/>
        </row>
        <row r="5396">
          <cell r="P5396">
            <v>999999999</v>
          </cell>
          <cell r="Q5396"/>
          <cell r="R5396"/>
          <cell r="S5396"/>
          <cell r="T5396"/>
          <cell r="U5396"/>
          <cell r="V5396"/>
          <cell r="W5396"/>
          <cell r="X5396"/>
          <cell r="Y5396"/>
          <cell r="Z5396"/>
          <cell r="AA5396"/>
          <cell r="AB5396"/>
          <cell r="AC5396"/>
          <cell r="AD5396"/>
        </row>
        <row r="5397">
          <cell r="P5397">
            <v>999999999</v>
          </cell>
          <cell r="Q5397"/>
          <cell r="R5397"/>
          <cell r="S5397"/>
          <cell r="T5397"/>
          <cell r="U5397"/>
          <cell r="V5397"/>
          <cell r="W5397"/>
          <cell r="X5397"/>
          <cell r="Y5397"/>
          <cell r="Z5397"/>
          <cell r="AA5397"/>
          <cell r="AB5397"/>
          <cell r="AC5397"/>
          <cell r="AD5397"/>
        </row>
        <row r="5398">
          <cell r="P5398">
            <v>999999999</v>
          </cell>
          <cell r="Q5398"/>
          <cell r="R5398"/>
          <cell r="S5398"/>
          <cell r="T5398"/>
          <cell r="U5398"/>
          <cell r="V5398"/>
          <cell r="W5398"/>
          <cell r="X5398"/>
          <cell r="Y5398"/>
          <cell r="Z5398"/>
          <cell r="AA5398"/>
          <cell r="AB5398"/>
          <cell r="AC5398"/>
          <cell r="AD5398"/>
        </row>
        <row r="5399">
          <cell r="P5399">
            <v>999999999</v>
          </cell>
          <cell r="Q5399"/>
          <cell r="R5399"/>
          <cell r="S5399"/>
          <cell r="T5399"/>
          <cell r="U5399"/>
          <cell r="V5399"/>
          <cell r="W5399"/>
          <cell r="X5399"/>
          <cell r="Y5399"/>
          <cell r="Z5399"/>
          <cell r="AA5399"/>
          <cell r="AB5399"/>
          <cell r="AC5399"/>
          <cell r="AD5399"/>
        </row>
        <row r="5400">
          <cell r="P5400">
            <v>999999999</v>
          </cell>
          <cell r="Q5400"/>
          <cell r="R5400"/>
          <cell r="S5400"/>
          <cell r="T5400"/>
          <cell r="U5400"/>
          <cell r="V5400"/>
          <cell r="W5400"/>
          <cell r="X5400"/>
          <cell r="Y5400"/>
          <cell r="Z5400"/>
          <cell r="AA5400"/>
          <cell r="AB5400"/>
          <cell r="AC5400"/>
          <cell r="AD5400"/>
        </row>
        <row r="5401">
          <cell r="P5401">
            <v>999999999</v>
          </cell>
          <cell r="Q5401"/>
          <cell r="R5401"/>
          <cell r="S5401"/>
          <cell r="T5401"/>
          <cell r="U5401"/>
          <cell r="V5401"/>
          <cell r="W5401"/>
          <cell r="X5401"/>
          <cell r="Y5401"/>
          <cell r="Z5401"/>
          <cell r="AA5401"/>
          <cell r="AB5401"/>
          <cell r="AC5401"/>
          <cell r="AD5401"/>
        </row>
        <row r="5402">
          <cell r="P5402">
            <v>999999999</v>
          </cell>
          <cell r="Q5402"/>
          <cell r="R5402"/>
          <cell r="S5402"/>
          <cell r="T5402"/>
          <cell r="U5402"/>
          <cell r="V5402"/>
          <cell r="W5402"/>
          <cell r="X5402"/>
          <cell r="Y5402"/>
          <cell r="Z5402"/>
          <cell r="AA5402"/>
          <cell r="AB5402"/>
          <cell r="AC5402"/>
          <cell r="AD5402"/>
        </row>
        <row r="5403">
          <cell r="P5403">
            <v>999999999</v>
          </cell>
          <cell r="Q5403"/>
          <cell r="R5403"/>
          <cell r="S5403"/>
          <cell r="T5403"/>
          <cell r="U5403"/>
          <cell r="V5403"/>
          <cell r="W5403"/>
          <cell r="X5403"/>
          <cell r="Y5403"/>
          <cell r="Z5403"/>
          <cell r="AA5403"/>
          <cell r="AB5403"/>
          <cell r="AC5403"/>
          <cell r="AD5403"/>
        </row>
        <row r="5404">
          <cell r="P5404">
            <v>999999999</v>
          </cell>
          <cell r="Q5404"/>
          <cell r="R5404"/>
          <cell r="S5404"/>
          <cell r="T5404"/>
          <cell r="U5404"/>
          <cell r="V5404"/>
          <cell r="W5404"/>
          <cell r="X5404"/>
          <cell r="Y5404"/>
          <cell r="Z5404"/>
          <cell r="AA5404"/>
          <cell r="AB5404"/>
          <cell r="AC5404"/>
          <cell r="AD5404"/>
        </row>
        <row r="5405">
          <cell r="P5405">
            <v>999999999</v>
          </cell>
          <cell r="Q5405"/>
          <cell r="R5405"/>
          <cell r="S5405"/>
          <cell r="T5405"/>
          <cell r="U5405"/>
          <cell r="V5405"/>
          <cell r="W5405"/>
          <cell r="X5405"/>
          <cell r="Y5405"/>
          <cell r="Z5405"/>
          <cell r="AA5405"/>
          <cell r="AB5405"/>
          <cell r="AC5405"/>
          <cell r="AD5405"/>
        </row>
        <row r="5406">
          <cell r="P5406">
            <v>999999999</v>
          </cell>
          <cell r="Q5406"/>
          <cell r="R5406"/>
          <cell r="S5406"/>
          <cell r="T5406"/>
          <cell r="U5406"/>
          <cell r="V5406"/>
          <cell r="W5406"/>
          <cell r="X5406"/>
          <cell r="Y5406"/>
          <cell r="Z5406"/>
          <cell r="AA5406"/>
          <cell r="AB5406"/>
          <cell r="AC5406"/>
          <cell r="AD5406"/>
        </row>
        <row r="5407">
          <cell r="P5407">
            <v>999999999</v>
          </cell>
          <cell r="Q5407"/>
          <cell r="R5407"/>
          <cell r="S5407"/>
          <cell r="T5407"/>
          <cell r="U5407"/>
          <cell r="V5407"/>
          <cell r="W5407"/>
          <cell r="X5407"/>
          <cell r="Y5407"/>
          <cell r="Z5407"/>
          <cell r="AA5407"/>
          <cell r="AB5407"/>
          <cell r="AC5407"/>
          <cell r="AD5407"/>
        </row>
        <row r="5408">
          <cell r="P5408">
            <v>999999999</v>
          </cell>
          <cell r="Q5408"/>
          <cell r="R5408"/>
          <cell r="S5408"/>
          <cell r="T5408"/>
          <cell r="U5408"/>
          <cell r="V5408"/>
          <cell r="W5408"/>
          <cell r="X5408"/>
          <cell r="Y5408"/>
          <cell r="Z5408"/>
          <cell r="AA5408"/>
          <cell r="AB5408"/>
          <cell r="AC5408"/>
          <cell r="AD5408"/>
        </row>
        <row r="5409">
          <cell r="P5409">
            <v>999999999</v>
          </cell>
          <cell r="Q5409"/>
          <cell r="R5409"/>
          <cell r="S5409"/>
          <cell r="T5409"/>
          <cell r="U5409"/>
          <cell r="V5409"/>
          <cell r="W5409"/>
          <cell r="X5409"/>
          <cell r="Y5409"/>
          <cell r="Z5409"/>
          <cell r="AA5409"/>
          <cell r="AB5409"/>
          <cell r="AC5409"/>
          <cell r="AD5409"/>
        </row>
        <row r="5410">
          <cell r="P5410">
            <v>999999999</v>
          </cell>
          <cell r="Q5410"/>
          <cell r="R5410"/>
          <cell r="S5410"/>
          <cell r="T5410"/>
          <cell r="U5410"/>
          <cell r="V5410"/>
          <cell r="W5410"/>
          <cell r="X5410"/>
          <cell r="Y5410"/>
          <cell r="Z5410"/>
          <cell r="AA5410"/>
          <cell r="AB5410"/>
          <cell r="AC5410"/>
          <cell r="AD5410"/>
        </row>
        <row r="5411">
          <cell r="P5411">
            <v>999999999</v>
          </cell>
          <cell r="Q5411"/>
          <cell r="R5411"/>
          <cell r="S5411"/>
          <cell r="T5411"/>
          <cell r="U5411"/>
          <cell r="V5411"/>
          <cell r="W5411"/>
          <cell r="X5411"/>
          <cell r="Y5411"/>
          <cell r="Z5411"/>
          <cell r="AA5411"/>
          <cell r="AB5411"/>
          <cell r="AC5411"/>
          <cell r="AD5411"/>
        </row>
        <row r="5412">
          <cell r="P5412">
            <v>999999999</v>
          </cell>
          <cell r="Q5412"/>
          <cell r="R5412"/>
          <cell r="S5412"/>
          <cell r="T5412"/>
          <cell r="U5412"/>
          <cell r="V5412"/>
          <cell r="W5412"/>
          <cell r="X5412"/>
          <cell r="Y5412"/>
          <cell r="Z5412"/>
          <cell r="AA5412"/>
          <cell r="AB5412"/>
          <cell r="AC5412"/>
          <cell r="AD5412"/>
        </row>
        <row r="5413">
          <cell r="P5413">
            <v>999999999</v>
          </cell>
          <cell r="Q5413"/>
          <cell r="R5413"/>
          <cell r="S5413"/>
          <cell r="T5413"/>
          <cell r="U5413"/>
          <cell r="V5413"/>
          <cell r="W5413"/>
          <cell r="X5413"/>
          <cell r="Y5413"/>
          <cell r="Z5413"/>
          <cell r="AA5413"/>
          <cell r="AB5413"/>
          <cell r="AC5413"/>
          <cell r="AD5413"/>
        </row>
        <row r="5414">
          <cell r="P5414">
            <v>999999999</v>
          </cell>
          <cell r="Q5414"/>
          <cell r="R5414"/>
          <cell r="S5414"/>
          <cell r="T5414"/>
          <cell r="U5414"/>
          <cell r="V5414"/>
          <cell r="W5414"/>
          <cell r="X5414"/>
          <cell r="Y5414"/>
          <cell r="Z5414"/>
          <cell r="AA5414"/>
          <cell r="AB5414"/>
          <cell r="AC5414"/>
          <cell r="AD5414"/>
        </row>
        <row r="5415">
          <cell r="P5415">
            <v>999999999</v>
          </cell>
          <cell r="Q5415"/>
          <cell r="R5415"/>
          <cell r="S5415"/>
          <cell r="T5415"/>
          <cell r="U5415"/>
          <cell r="V5415"/>
          <cell r="W5415"/>
          <cell r="X5415"/>
          <cell r="Y5415"/>
          <cell r="Z5415"/>
          <cell r="AA5415"/>
          <cell r="AB5415"/>
          <cell r="AC5415"/>
          <cell r="AD5415"/>
        </row>
        <row r="5416">
          <cell r="P5416">
            <v>999999999</v>
          </cell>
          <cell r="Q5416"/>
          <cell r="R5416"/>
          <cell r="S5416"/>
          <cell r="T5416"/>
          <cell r="U5416"/>
          <cell r="V5416"/>
          <cell r="W5416"/>
          <cell r="X5416"/>
          <cell r="Y5416"/>
          <cell r="Z5416"/>
          <cell r="AA5416"/>
          <cell r="AB5416"/>
          <cell r="AC5416"/>
          <cell r="AD5416"/>
        </row>
        <row r="5417">
          <cell r="P5417">
            <v>999999999</v>
          </cell>
          <cell r="Q5417"/>
          <cell r="R5417"/>
          <cell r="S5417"/>
          <cell r="T5417"/>
          <cell r="U5417"/>
          <cell r="V5417"/>
          <cell r="W5417"/>
          <cell r="X5417"/>
          <cell r="Y5417"/>
          <cell r="Z5417"/>
          <cell r="AA5417"/>
          <cell r="AB5417"/>
          <cell r="AC5417"/>
          <cell r="AD5417"/>
        </row>
        <row r="5418">
          <cell r="P5418">
            <v>999999999</v>
          </cell>
          <cell r="Q5418"/>
          <cell r="R5418"/>
          <cell r="S5418"/>
          <cell r="T5418"/>
          <cell r="U5418"/>
          <cell r="V5418"/>
          <cell r="W5418"/>
          <cell r="X5418"/>
          <cell r="Y5418"/>
          <cell r="Z5418"/>
          <cell r="AA5418"/>
          <cell r="AB5418"/>
          <cell r="AC5418"/>
          <cell r="AD5418"/>
        </row>
        <row r="5419">
          <cell r="P5419">
            <v>999999999</v>
          </cell>
          <cell r="Q5419"/>
          <cell r="R5419"/>
          <cell r="S5419"/>
          <cell r="T5419"/>
          <cell r="U5419"/>
          <cell r="V5419"/>
          <cell r="W5419"/>
          <cell r="X5419"/>
          <cell r="Y5419"/>
          <cell r="Z5419"/>
          <cell r="AA5419"/>
          <cell r="AB5419"/>
          <cell r="AC5419"/>
          <cell r="AD5419"/>
        </row>
        <row r="5420">
          <cell r="P5420">
            <v>999999999</v>
          </cell>
          <cell r="Q5420"/>
          <cell r="R5420"/>
          <cell r="S5420"/>
          <cell r="T5420"/>
          <cell r="U5420"/>
          <cell r="V5420"/>
          <cell r="W5420"/>
          <cell r="X5420"/>
          <cell r="Y5420"/>
          <cell r="Z5420"/>
          <cell r="AA5420"/>
          <cell r="AB5420"/>
          <cell r="AC5420"/>
          <cell r="AD5420"/>
        </row>
        <row r="5421">
          <cell r="P5421">
            <v>999999999</v>
          </cell>
          <cell r="Q5421"/>
          <cell r="R5421"/>
          <cell r="S5421"/>
          <cell r="T5421"/>
          <cell r="U5421"/>
          <cell r="V5421"/>
          <cell r="W5421"/>
          <cell r="X5421"/>
          <cell r="Y5421"/>
          <cell r="Z5421"/>
          <cell r="AA5421"/>
          <cell r="AB5421"/>
          <cell r="AC5421"/>
          <cell r="AD5421"/>
        </row>
        <row r="5422">
          <cell r="P5422">
            <v>999999999</v>
          </cell>
          <cell r="Q5422"/>
          <cell r="R5422"/>
          <cell r="S5422"/>
          <cell r="T5422"/>
          <cell r="U5422"/>
          <cell r="V5422"/>
          <cell r="W5422"/>
          <cell r="X5422"/>
          <cell r="Y5422"/>
          <cell r="Z5422"/>
          <cell r="AA5422"/>
          <cell r="AB5422"/>
          <cell r="AC5422"/>
          <cell r="AD5422"/>
        </row>
        <row r="5423">
          <cell r="P5423">
            <v>999999999</v>
          </cell>
          <cell r="Q5423"/>
          <cell r="R5423"/>
          <cell r="S5423"/>
          <cell r="T5423"/>
          <cell r="U5423"/>
          <cell r="V5423"/>
          <cell r="W5423"/>
          <cell r="X5423"/>
          <cell r="Y5423"/>
          <cell r="Z5423"/>
          <cell r="AA5423"/>
          <cell r="AB5423"/>
          <cell r="AC5423"/>
          <cell r="AD5423"/>
        </row>
        <row r="5424">
          <cell r="P5424">
            <v>999999999</v>
          </cell>
          <cell r="Q5424"/>
          <cell r="R5424"/>
          <cell r="S5424"/>
          <cell r="T5424"/>
          <cell r="U5424"/>
          <cell r="V5424"/>
          <cell r="W5424"/>
          <cell r="X5424"/>
          <cell r="Y5424"/>
          <cell r="Z5424"/>
          <cell r="AA5424"/>
          <cell r="AB5424"/>
          <cell r="AC5424"/>
          <cell r="AD5424"/>
        </row>
        <row r="5425">
          <cell r="P5425">
            <v>999999999</v>
          </cell>
          <cell r="Q5425"/>
          <cell r="R5425"/>
          <cell r="S5425"/>
          <cell r="T5425"/>
          <cell r="U5425"/>
          <cell r="V5425"/>
          <cell r="W5425"/>
          <cell r="X5425"/>
          <cell r="Y5425"/>
          <cell r="Z5425"/>
          <cell r="AA5425"/>
          <cell r="AB5425"/>
          <cell r="AC5425"/>
          <cell r="AD5425"/>
        </row>
        <row r="5426">
          <cell r="P5426">
            <v>999999999</v>
          </cell>
          <cell r="Q5426"/>
          <cell r="R5426"/>
          <cell r="S5426"/>
          <cell r="T5426"/>
          <cell r="U5426"/>
          <cell r="V5426"/>
          <cell r="W5426"/>
          <cell r="X5426"/>
          <cell r="Y5426"/>
          <cell r="Z5426"/>
          <cell r="AA5426"/>
          <cell r="AB5426"/>
          <cell r="AC5426"/>
          <cell r="AD5426"/>
        </row>
        <row r="5427">
          <cell r="P5427">
            <v>999999999</v>
          </cell>
          <cell r="Q5427"/>
          <cell r="R5427"/>
          <cell r="S5427"/>
          <cell r="T5427"/>
          <cell r="U5427"/>
          <cell r="V5427"/>
          <cell r="W5427"/>
          <cell r="X5427"/>
          <cell r="Y5427"/>
          <cell r="Z5427"/>
          <cell r="AA5427"/>
          <cell r="AB5427"/>
          <cell r="AC5427"/>
          <cell r="AD5427"/>
        </row>
        <row r="5428">
          <cell r="P5428">
            <v>999999999</v>
          </cell>
          <cell r="Q5428"/>
          <cell r="R5428"/>
          <cell r="S5428"/>
          <cell r="T5428"/>
          <cell r="U5428"/>
          <cell r="V5428"/>
          <cell r="W5428"/>
          <cell r="X5428"/>
          <cell r="Y5428"/>
          <cell r="Z5428"/>
          <cell r="AA5428"/>
          <cell r="AB5428"/>
          <cell r="AC5428"/>
          <cell r="AD5428"/>
        </row>
        <row r="5429">
          <cell r="P5429">
            <v>999999999</v>
          </cell>
          <cell r="Q5429"/>
          <cell r="R5429"/>
          <cell r="S5429"/>
          <cell r="T5429"/>
          <cell r="U5429"/>
          <cell r="V5429"/>
          <cell r="W5429"/>
          <cell r="X5429"/>
          <cell r="Y5429"/>
          <cell r="Z5429"/>
          <cell r="AA5429"/>
          <cell r="AB5429"/>
          <cell r="AC5429"/>
          <cell r="AD5429"/>
        </row>
        <row r="5430">
          <cell r="P5430">
            <v>999999999</v>
          </cell>
          <cell r="Q5430"/>
          <cell r="R5430"/>
          <cell r="S5430"/>
          <cell r="T5430"/>
          <cell r="U5430"/>
          <cell r="V5430"/>
          <cell r="W5430"/>
          <cell r="X5430"/>
          <cell r="Y5430"/>
          <cell r="Z5430"/>
          <cell r="AA5430"/>
          <cell r="AB5430"/>
          <cell r="AC5430"/>
          <cell r="AD5430"/>
        </row>
        <row r="5431">
          <cell r="P5431">
            <v>999999999</v>
          </cell>
          <cell r="Q5431"/>
          <cell r="R5431"/>
          <cell r="S5431"/>
          <cell r="T5431"/>
          <cell r="U5431"/>
          <cell r="V5431"/>
          <cell r="W5431"/>
          <cell r="X5431"/>
          <cell r="Y5431"/>
          <cell r="Z5431"/>
          <cell r="AA5431"/>
          <cell r="AB5431"/>
          <cell r="AC5431"/>
          <cell r="AD5431"/>
        </row>
        <row r="5432">
          <cell r="P5432">
            <v>999999999</v>
          </cell>
          <cell r="Q5432"/>
          <cell r="R5432"/>
          <cell r="S5432"/>
          <cell r="T5432"/>
          <cell r="U5432"/>
          <cell r="V5432"/>
          <cell r="W5432"/>
          <cell r="X5432"/>
          <cell r="Y5432"/>
          <cell r="Z5432"/>
          <cell r="AA5432"/>
          <cell r="AB5432"/>
          <cell r="AC5432"/>
          <cell r="AD5432"/>
        </row>
        <row r="5433">
          <cell r="P5433">
            <v>999999999</v>
          </cell>
          <cell r="Q5433"/>
          <cell r="R5433"/>
          <cell r="S5433"/>
          <cell r="T5433"/>
          <cell r="U5433"/>
          <cell r="V5433"/>
          <cell r="W5433"/>
          <cell r="X5433"/>
          <cell r="Y5433"/>
          <cell r="Z5433"/>
          <cell r="AA5433"/>
          <cell r="AB5433"/>
          <cell r="AC5433"/>
          <cell r="AD5433"/>
        </row>
        <row r="5434">
          <cell r="P5434">
            <v>999999999</v>
          </cell>
          <cell r="Q5434"/>
          <cell r="R5434"/>
          <cell r="S5434"/>
          <cell r="T5434"/>
          <cell r="U5434"/>
          <cell r="V5434"/>
          <cell r="W5434"/>
          <cell r="X5434"/>
          <cell r="Y5434"/>
          <cell r="Z5434"/>
          <cell r="AA5434"/>
          <cell r="AB5434"/>
          <cell r="AC5434"/>
          <cell r="AD5434"/>
        </row>
        <row r="5435">
          <cell r="P5435">
            <v>999999999</v>
          </cell>
          <cell r="Q5435"/>
          <cell r="R5435"/>
          <cell r="S5435"/>
          <cell r="T5435"/>
          <cell r="U5435"/>
          <cell r="V5435"/>
          <cell r="W5435"/>
          <cell r="X5435"/>
          <cell r="Y5435"/>
          <cell r="Z5435"/>
          <cell r="AA5435"/>
          <cell r="AB5435"/>
          <cell r="AC5435"/>
          <cell r="AD5435"/>
        </row>
        <row r="5436">
          <cell r="P5436">
            <v>999999999</v>
          </cell>
          <cell r="Q5436"/>
          <cell r="R5436"/>
          <cell r="S5436"/>
          <cell r="T5436"/>
          <cell r="U5436"/>
          <cell r="V5436"/>
          <cell r="W5436"/>
          <cell r="X5436"/>
          <cell r="Y5436"/>
          <cell r="Z5436"/>
          <cell r="AA5436"/>
          <cell r="AB5436"/>
          <cell r="AC5436"/>
          <cell r="AD5436"/>
        </row>
        <row r="5437">
          <cell r="P5437">
            <v>999999999</v>
          </cell>
          <cell r="Q5437"/>
          <cell r="R5437"/>
          <cell r="S5437"/>
          <cell r="T5437"/>
          <cell r="U5437"/>
          <cell r="V5437"/>
          <cell r="W5437"/>
          <cell r="X5437"/>
          <cell r="Y5437"/>
          <cell r="Z5437"/>
          <cell r="AA5437"/>
          <cell r="AB5437"/>
          <cell r="AC5437"/>
          <cell r="AD5437"/>
        </row>
        <row r="5438">
          <cell r="P5438">
            <v>999999999</v>
          </cell>
          <cell r="Q5438"/>
          <cell r="R5438"/>
          <cell r="S5438"/>
          <cell r="T5438"/>
          <cell r="U5438"/>
          <cell r="V5438"/>
          <cell r="W5438"/>
          <cell r="X5438"/>
          <cell r="Y5438"/>
          <cell r="Z5438"/>
          <cell r="AA5438"/>
          <cell r="AB5438"/>
          <cell r="AC5438"/>
          <cell r="AD5438"/>
        </row>
        <row r="5439">
          <cell r="P5439">
            <v>999999999</v>
          </cell>
          <cell r="Q5439"/>
          <cell r="R5439"/>
          <cell r="S5439"/>
          <cell r="T5439"/>
          <cell r="U5439"/>
          <cell r="V5439"/>
          <cell r="W5439"/>
          <cell r="X5439"/>
          <cell r="Y5439"/>
          <cell r="Z5439"/>
          <cell r="AA5439"/>
          <cell r="AB5439"/>
          <cell r="AC5439"/>
          <cell r="AD5439"/>
        </row>
        <row r="5440">
          <cell r="P5440">
            <v>999999999</v>
          </cell>
          <cell r="Q5440"/>
          <cell r="R5440"/>
          <cell r="S5440"/>
          <cell r="T5440"/>
          <cell r="U5440"/>
          <cell r="V5440"/>
          <cell r="W5440"/>
          <cell r="X5440"/>
          <cell r="Y5440"/>
          <cell r="Z5440"/>
          <cell r="AA5440"/>
          <cell r="AB5440"/>
          <cell r="AC5440"/>
          <cell r="AD5440"/>
        </row>
        <row r="5441">
          <cell r="P5441">
            <v>999999999</v>
          </cell>
          <cell r="Q5441"/>
          <cell r="R5441"/>
          <cell r="S5441"/>
          <cell r="T5441"/>
          <cell r="U5441"/>
          <cell r="V5441"/>
          <cell r="W5441"/>
          <cell r="X5441"/>
          <cell r="Y5441"/>
          <cell r="Z5441"/>
          <cell r="AA5441"/>
          <cell r="AB5441"/>
          <cell r="AC5441"/>
          <cell r="AD5441"/>
        </row>
        <row r="5442">
          <cell r="P5442">
            <v>999999999</v>
          </cell>
          <cell r="Q5442"/>
          <cell r="R5442"/>
          <cell r="S5442"/>
          <cell r="T5442"/>
          <cell r="U5442"/>
          <cell r="V5442"/>
          <cell r="W5442"/>
          <cell r="X5442"/>
          <cell r="Y5442"/>
          <cell r="Z5442"/>
          <cell r="AA5442"/>
          <cell r="AB5442"/>
          <cell r="AC5442"/>
          <cell r="AD5442"/>
        </row>
        <row r="5443">
          <cell r="P5443">
            <v>999999999</v>
          </cell>
          <cell r="Q5443"/>
          <cell r="R5443"/>
          <cell r="S5443"/>
          <cell r="T5443"/>
          <cell r="U5443"/>
          <cell r="V5443"/>
          <cell r="W5443"/>
          <cell r="X5443"/>
          <cell r="Y5443"/>
          <cell r="Z5443"/>
          <cell r="AA5443"/>
          <cell r="AB5443"/>
          <cell r="AC5443"/>
          <cell r="AD5443"/>
        </row>
        <row r="5444">
          <cell r="P5444">
            <v>999999999</v>
          </cell>
          <cell r="Q5444"/>
          <cell r="R5444"/>
          <cell r="S5444"/>
          <cell r="T5444"/>
          <cell r="U5444"/>
          <cell r="V5444"/>
          <cell r="W5444"/>
          <cell r="X5444"/>
          <cell r="Y5444"/>
          <cell r="Z5444"/>
          <cell r="AA5444"/>
          <cell r="AB5444"/>
          <cell r="AC5444"/>
          <cell r="AD5444"/>
        </row>
        <row r="5445">
          <cell r="P5445">
            <v>999999999</v>
          </cell>
          <cell r="Q5445"/>
          <cell r="R5445"/>
          <cell r="S5445"/>
          <cell r="T5445"/>
          <cell r="U5445"/>
          <cell r="V5445"/>
          <cell r="W5445"/>
          <cell r="X5445"/>
          <cell r="Y5445"/>
          <cell r="Z5445"/>
          <cell r="AA5445"/>
          <cell r="AB5445"/>
          <cell r="AC5445"/>
          <cell r="AD5445"/>
        </row>
        <row r="5446">
          <cell r="P5446">
            <v>999999999</v>
          </cell>
          <cell r="Q5446"/>
          <cell r="R5446"/>
          <cell r="S5446"/>
          <cell r="T5446"/>
          <cell r="U5446"/>
          <cell r="V5446"/>
          <cell r="W5446"/>
          <cell r="X5446"/>
          <cell r="Y5446"/>
          <cell r="Z5446"/>
          <cell r="AA5446"/>
          <cell r="AB5446"/>
          <cell r="AC5446"/>
          <cell r="AD5446"/>
        </row>
        <row r="5447">
          <cell r="P5447">
            <v>999999999</v>
          </cell>
          <cell r="Q5447"/>
          <cell r="R5447"/>
          <cell r="S5447"/>
          <cell r="T5447"/>
          <cell r="U5447"/>
          <cell r="V5447"/>
          <cell r="W5447"/>
          <cell r="X5447"/>
          <cell r="Y5447"/>
          <cell r="Z5447"/>
          <cell r="AA5447"/>
          <cell r="AB5447"/>
          <cell r="AC5447"/>
          <cell r="AD5447"/>
        </row>
        <row r="5448">
          <cell r="P5448">
            <v>999999999</v>
          </cell>
          <cell r="Q5448"/>
          <cell r="R5448"/>
          <cell r="S5448"/>
          <cell r="T5448"/>
          <cell r="U5448"/>
          <cell r="V5448"/>
          <cell r="W5448"/>
          <cell r="X5448"/>
          <cell r="Y5448"/>
          <cell r="Z5448"/>
          <cell r="AA5448"/>
          <cell r="AB5448"/>
          <cell r="AC5448"/>
          <cell r="AD5448"/>
        </row>
        <row r="5449">
          <cell r="P5449">
            <v>999999999</v>
          </cell>
          <cell r="Q5449"/>
          <cell r="R5449"/>
          <cell r="S5449"/>
          <cell r="T5449"/>
          <cell r="U5449"/>
          <cell r="V5449"/>
          <cell r="W5449"/>
          <cell r="X5449"/>
          <cell r="Y5449"/>
          <cell r="Z5449"/>
          <cell r="AA5449"/>
          <cell r="AB5449"/>
          <cell r="AC5449"/>
          <cell r="AD5449"/>
        </row>
        <row r="5450">
          <cell r="P5450">
            <v>999999999</v>
          </cell>
          <cell r="Q5450"/>
          <cell r="R5450"/>
          <cell r="S5450"/>
          <cell r="T5450"/>
          <cell r="U5450"/>
          <cell r="V5450"/>
          <cell r="W5450"/>
          <cell r="X5450"/>
          <cell r="Y5450"/>
          <cell r="Z5450"/>
          <cell r="AA5450"/>
          <cell r="AB5450"/>
          <cell r="AC5450"/>
          <cell r="AD5450"/>
        </row>
        <row r="5451">
          <cell r="P5451">
            <v>999999999</v>
          </cell>
          <cell r="Q5451"/>
          <cell r="R5451"/>
          <cell r="S5451"/>
          <cell r="T5451"/>
          <cell r="U5451"/>
          <cell r="V5451"/>
          <cell r="W5451"/>
          <cell r="X5451"/>
          <cell r="Y5451"/>
          <cell r="Z5451"/>
          <cell r="AA5451"/>
          <cell r="AB5451"/>
          <cell r="AC5451"/>
          <cell r="AD5451"/>
        </row>
        <row r="5452">
          <cell r="P5452">
            <v>999999999</v>
          </cell>
          <cell r="Q5452"/>
          <cell r="R5452"/>
          <cell r="S5452"/>
          <cell r="T5452"/>
          <cell r="U5452"/>
          <cell r="V5452"/>
          <cell r="W5452"/>
          <cell r="X5452"/>
          <cell r="Y5452"/>
          <cell r="Z5452"/>
          <cell r="AA5452"/>
          <cell r="AB5452"/>
          <cell r="AC5452"/>
          <cell r="AD5452"/>
        </row>
        <row r="5453">
          <cell r="P5453">
            <v>999999999</v>
          </cell>
          <cell r="Q5453"/>
          <cell r="R5453"/>
          <cell r="S5453"/>
          <cell r="T5453"/>
          <cell r="U5453"/>
          <cell r="V5453"/>
          <cell r="W5453"/>
          <cell r="X5453"/>
          <cell r="Y5453"/>
          <cell r="Z5453"/>
          <cell r="AA5453"/>
          <cell r="AB5453"/>
          <cell r="AC5453"/>
          <cell r="AD5453"/>
        </row>
        <row r="5454">
          <cell r="P5454">
            <v>999999999</v>
          </cell>
          <cell r="Q5454"/>
          <cell r="R5454"/>
          <cell r="S5454"/>
          <cell r="T5454"/>
          <cell r="U5454"/>
          <cell r="V5454"/>
          <cell r="W5454"/>
          <cell r="X5454"/>
          <cell r="Y5454"/>
          <cell r="Z5454"/>
          <cell r="AA5454"/>
          <cell r="AB5454"/>
          <cell r="AC5454"/>
          <cell r="AD5454"/>
        </row>
        <row r="5455">
          <cell r="P5455">
            <v>999999999</v>
          </cell>
          <cell r="Q5455"/>
          <cell r="R5455"/>
          <cell r="S5455"/>
          <cell r="T5455"/>
          <cell r="U5455"/>
          <cell r="V5455"/>
          <cell r="W5455"/>
          <cell r="X5455"/>
          <cell r="Y5455"/>
          <cell r="Z5455"/>
          <cell r="AA5455"/>
          <cell r="AB5455"/>
          <cell r="AC5455"/>
          <cell r="AD5455"/>
        </row>
        <row r="5456">
          <cell r="P5456">
            <v>999999999</v>
          </cell>
          <cell r="Q5456"/>
          <cell r="R5456"/>
          <cell r="S5456"/>
          <cell r="T5456"/>
          <cell r="U5456"/>
          <cell r="V5456"/>
          <cell r="W5456"/>
          <cell r="X5456"/>
          <cell r="Y5456"/>
          <cell r="Z5456"/>
          <cell r="AA5456"/>
          <cell r="AB5456"/>
          <cell r="AC5456"/>
          <cell r="AD5456"/>
        </row>
        <row r="5457">
          <cell r="P5457">
            <v>999999999</v>
          </cell>
          <cell r="Q5457"/>
          <cell r="R5457"/>
          <cell r="S5457"/>
          <cell r="T5457"/>
          <cell r="U5457"/>
          <cell r="V5457"/>
          <cell r="W5457"/>
          <cell r="X5457"/>
          <cell r="Y5457"/>
          <cell r="Z5457"/>
          <cell r="AA5457"/>
          <cell r="AB5457"/>
          <cell r="AC5457"/>
          <cell r="AD5457"/>
        </row>
        <row r="5458">
          <cell r="P5458">
            <v>999999999</v>
          </cell>
          <cell r="Q5458"/>
          <cell r="R5458"/>
          <cell r="S5458"/>
          <cell r="T5458"/>
          <cell r="U5458"/>
          <cell r="V5458"/>
          <cell r="W5458"/>
          <cell r="X5458"/>
          <cell r="Y5458"/>
          <cell r="Z5458"/>
          <cell r="AA5458"/>
          <cell r="AB5458"/>
          <cell r="AC5458"/>
          <cell r="AD5458"/>
        </row>
        <row r="5459">
          <cell r="P5459">
            <v>999999999</v>
          </cell>
          <cell r="Q5459"/>
          <cell r="R5459"/>
          <cell r="S5459"/>
          <cell r="T5459"/>
          <cell r="U5459"/>
          <cell r="V5459"/>
          <cell r="W5459"/>
          <cell r="X5459"/>
          <cell r="Y5459"/>
          <cell r="Z5459"/>
          <cell r="AA5459"/>
          <cell r="AB5459"/>
          <cell r="AC5459"/>
          <cell r="AD5459"/>
        </row>
        <row r="5460">
          <cell r="P5460">
            <v>999999999</v>
          </cell>
          <cell r="Q5460"/>
          <cell r="R5460"/>
          <cell r="S5460"/>
          <cell r="T5460"/>
          <cell r="U5460"/>
          <cell r="V5460"/>
          <cell r="W5460"/>
          <cell r="X5460"/>
          <cell r="Y5460"/>
          <cell r="Z5460"/>
          <cell r="AA5460"/>
          <cell r="AB5460"/>
          <cell r="AC5460"/>
          <cell r="AD5460"/>
        </row>
        <row r="5461">
          <cell r="P5461">
            <v>999999999</v>
          </cell>
          <cell r="Q5461"/>
          <cell r="R5461"/>
          <cell r="S5461"/>
          <cell r="T5461"/>
          <cell r="U5461"/>
          <cell r="V5461"/>
          <cell r="W5461"/>
          <cell r="X5461"/>
          <cell r="Y5461"/>
          <cell r="Z5461"/>
          <cell r="AA5461"/>
          <cell r="AB5461"/>
          <cell r="AC5461"/>
          <cell r="AD5461"/>
        </row>
        <row r="5462">
          <cell r="P5462">
            <v>999999999</v>
          </cell>
          <cell r="Q5462"/>
          <cell r="R5462"/>
          <cell r="S5462"/>
          <cell r="T5462"/>
          <cell r="U5462"/>
          <cell r="V5462"/>
          <cell r="W5462"/>
          <cell r="X5462"/>
          <cell r="Y5462"/>
          <cell r="Z5462"/>
          <cell r="AA5462"/>
          <cell r="AB5462"/>
          <cell r="AC5462"/>
          <cell r="AD5462"/>
        </row>
        <row r="5463">
          <cell r="P5463">
            <v>999999999</v>
          </cell>
          <cell r="Q5463"/>
          <cell r="R5463"/>
          <cell r="S5463"/>
          <cell r="T5463"/>
          <cell r="U5463"/>
          <cell r="V5463"/>
          <cell r="W5463"/>
          <cell r="X5463"/>
          <cell r="Y5463"/>
          <cell r="Z5463"/>
          <cell r="AA5463"/>
          <cell r="AB5463"/>
          <cell r="AC5463"/>
          <cell r="AD5463"/>
        </row>
        <row r="5464">
          <cell r="P5464">
            <v>999999999</v>
          </cell>
          <cell r="Q5464"/>
          <cell r="R5464"/>
          <cell r="S5464"/>
          <cell r="T5464"/>
          <cell r="U5464"/>
          <cell r="V5464"/>
          <cell r="W5464"/>
          <cell r="X5464"/>
          <cell r="Y5464"/>
          <cell r="Z5464"/>
          <cell r="AA5464"/>
          <cell r="AB5464"/>
          <cell r="AC5464"/>
          <cell r="AD5464"/>
        </row>
        <row r="5465">
          <cell r="P5465">
            <v>999999999</v>
          </cell>
          <cell r="Q5465"/>
          <cell r="R5465"/>
          <cell r="S5465"/>
          <cell r="T5465"/>
          <cell r="U5465"/>
          <cell r="V5465"/>
          <cell r="W5465"/>
          <cell r="X5465"/>
          <cell r="Y5465"/>
          <cell r="Z5465"/>
          <cell r="AA5465"/>
          <cell r="AB5465"/>
          <cell r="AC5465"/>
          <cell r="AD5465"/>
        </row>
        <row r="5466">
          <cell r="P5466">
            <v>999999999</v>
          </cell>
          <cell r="Q5466"/>
          <cell r="R5466"/>
          <cell r="S5466"/>
          <cell r="T5466"/>
          <cell r="U5466"/>
          <cell r="V5466"/>
          <cell r="W5466"/>
          <cell r="X5466"/>
          <cell r="Y5466"/>
          <cell r="Z5466"/>
          <cell r="AA5466"/>
          <cell r="AB5466"/>
          <cell r="AC5466"/>
          <cell r="AD5466"/>
        </row>
        <row r="5467">
          <cell r="P5467">
            <v>999999999</v>
          </cell>
          <cell r="Q5467"/>
          <cell r="R5467"/>
          <cell r="S5467"/>
          <cell r="T5467"/>
          <cell r="U5467"/>
          <cell r="V5467"/>
          <cell r="W5467"/>
          <cell r="X5467"/>
          <cell r="Y5467"/>
          <cell r="Z5467"/>
          <cell r="AA5467"/>
          <cell r="AB5467"/>
          <cell r="AC5467"/>
          <cell r="AD5467"/>
        </row>
        <row r="5468">
          <cell r="P5468">
            <v>999999999</v>
          </cell>
          <cell r="Q5468"/>
          <cell r="R5468"/>
          <cell r="S5468"/>
          <cell r="T5468"/>
          <cell r="U5468"/>
          <cell r="V5468"/>
          <cell r="W5468"/>
          <cell r="X5468"/>
          <cell r="Y5468"/>
          <cell r="Z5468"/>
          <cell r="AA5468"/>
          <cell r="AB5468"/>
          <cell r="AC5468"/>
          <cell r="AD5468"/>
        </row>
        <row r="5469">
          <cell r="P5469">
            <v>999999999</v>
          </cell>
          <cell r="Q5469"/>
          <cell r="R5469"/>
          <cell r="S5469"/>
          <cell r="T5469"/>
          <cell r="U5469"/>
          <cell r="V5469"/>
          <cell r="W5469"/>
          <cell r="X5469"/>
          <cell r="Y5469"/>
          <cell r="Z5469"/>
          <cell r="AA5469"/>
          <cell r="AB5469"/>
          <cell r="AC5469"/>
          <cell r="AD5469"/>
        </row>
        <row r="5470">
          <cell r="P5470">
            <v>999999999</v>
          </cell>
          <cell r="Q5470"/>
          <cell r="R5470"/>
          <cell r="S5470"/>
          <cell r="T5470"/>
          <cell r="U5470"/>
          <cell r="V5470"/>
          <cell r="W5470"/>
          <cell r="X5470"/>
          <cell r="Y5470"/>
          <cell r="Z5470"/>
          <cell r="AA5470"/>
          <cell r="AB5470"/>
          <cell r="AC5470"/>
          <cell r="AD5470"/>
        </row>
        <row r="5471">
          <cell r="P5471">
            <v>999999999</v>
          </cell>
          <cell r="Q5471"/>
          <cell r="R5471"/>
          <cell r="S5471"/>
          <cell r="T5471"/>
          <cell r="U5471"/>
          <cell r="V5471"/>
          <cell r="W5471"/>
          <cell r="X5471"/>
          <cell r="Y5471"/>
          <cell r="Z5471"/>
          <cell r="AA5471"/>
          <cell r="AB5471"/>
          <cell r="AC5471"/>
          <cell r="AD5471"/>
        </row>
        <row r="5472">
          <cell r="P5472">
            <v>999999999</v>
          </cell>
          <cell r="Q5472"/>
          <cell r="R5472"/>
          <cell r="S5472"/>
          <cell r="T5472"/>
          <cell r="U5472"/>
          <cell r="V5472"/>
          <cell r="W5472"/>
          <cell r="X5472"/>
          <cell r="Y5472"/>
          <cell r="Z5472"/>
          <cell r="AA5472"/>
          <cell r="AB5472"/>
          <cell r="AC5472"/>
          <cell r="AD5472"/>
        </row>
        <row r="5473">
          <cell r="P5473">
            <v>999999999</v>
          </cell>
          <cell r="Q5473"/>
          <cell r="R5473"/>
          <cell r="S5473"/>
          <cell r="T5473"/>
          <cell r="U5473"/>
          <cell r="V5473"/>
          <cell r="W5473"/>
          <cell r="X5473"/>
          <cell r="Y5473"/>
          <cell r="Z5473"/>
          <cell r="AA5473"/>
          <cell r="AB5473"/>
          <cell r="AC5473"/>
          <cell r="AD5473"/>
        </row>
        <row r="5474">
          <cell r="P5474">
            <v>999999999</v>
          </cell>
          <cell r="Q5474"/>
          <cell r="R5474"/>
          <cell r="S5474"/>
          <cell r="T5474"/>
          <cell r="U5474"/>
          <cell r="V5474"/>
          <cell r="W5474"/>
          <cell r="X5474"/>
          <cell r="Y5474"/>
          <cell r="Z5474"/>
          <cell r="AA5474"/>
          <cell r="AB5474"/>
          <cell r="AC5474"/>
          <cell r="AD5474"/>
        </row>
        <row r="5475">
          <cell r="P5475">
            <v>999999999</v>
          </cell>
          <cell r="Q5475"/>
          <cell r="R5475"/>
          <cell r="S5475"/>
          <cell r="T5475"/>
          <cell r="U5475"/>
          <cell r="V5475"/>
          <cell r="W5475"/>
          <cell r="X5475"/>
          <cell r="Y5475"/>
          <cell r="Z5475"/>
          <cell r="AA5475"/>
          <cell r="AB5475"/>
          <cell r="AC5475"/>
          <cell r="AD5475"/>
        </row>
        <row r="5476">
          <cell r="P5476">
            <v>999999999</v>
          </cell>
          <cell r="Q5476"/>
          <cell r="R5476"/>
          <cell r="S5476"/>
          <cell r="T5476"/>
          <cell r="U5476"/>
          <cell r="V5476"/>
          <cell r="W5476"/>
          <cell r="X5476"/>
          <cell r="Y5476"/>
          <cell r="Z5476"/>
          <cell r="AA5476"/>
          <cell r="AB5476"/>
          <cell r="AC5476"/>
          <cell r="AD5476"/>
        </row>
        <row r="5477">
          <cell r="P5477">
            <v>999999999</v>
          </cell>
          <cell r="Q5477"/>
          <cell r="R5477"/>
          <cell r="S5477"/>
          <cell r="T5477"/>
          <cell r="U5477"/>
          <cell r="V5477"/>
          <cell r="W5477"/>
          <cell r="X5477"/>
          <cell r="Y5477"/>
          <cell r="Z5477"/>
          <cell r="AA5477"/>
          <cell r="AB5477"/>
          <cell r="AC5477"/>
          <cell r="AD5477"/>
        </row>
        <row r="5478">
          <cell r="P5478">
            <v>999999999</v>
          </cell>
          <cell r="Q5478"/>
          <cell r="R5478"/>
          <cell r="S5478"/>
          <cell r="T5478"/>
          <cell r="U5478"/>
          <cell r="V5478"/>
          <cell r="W5478"/>
          <cell r="X5478"/>
          <cell r="Y5478"/>
          <cell r="Z5478"/>
          <cell r="AA5478"/>
          <cell r="AB5478"/>
          <cell r="AC5478"/>
          <cell r="AD5478"/>
        </row>
        <row r="5479">
          <cell r="P5479">
            <v>999999999</v>
          </cell>
          <cell r="Q5479"/>
          <cell r="R5479"/>
          <cell r="S5479"/>
          <cell r="T5479"/>
          <cell r="U5479"/>
          <cell r="V5479"/>
          <cell r="W5479"/>
          <cell r="X5479"/>
          <cell r="Y5479"/>
          <cell r="Z5479"/>
          <cell r="AA5479"/>
          <cell r="AB5479"/>
          <cell r="AC5479"/>
          <cell r="AD5479"/>
        </row>
        <row r="5480">
          <cell r="P5480">
            <v>999999999</v>
          </cell>
          <cell r="Q5480"/>
          <cell r="R5480"/>
          <cell r="S5480"/>
          <cell r="T5480"/>
          <cell r="U5480"/>
          <cell r="V5480"/>
          <cell r="W5480"/>
          <cell r="X5480"/>
          <cell r="Y5480"/>
          <cell r="Z5480"/>
          <cell r="AA5480"/>
          <cell r="AB5480"/>
          <cell r="AC5480"/>
          <cell r="AD5480"/>
        </row>
        <row r="5481">
          <cell r="P5481">
            <v>999999999</v>
          </cell>
          <cell r="Q5481"/>
          <cell r="R5481"/>
          <cell r="S5481"/>
          <cell r="T5481"/>
          <cell r="U5481"/>
          <cell r="V5481"/>
          <cell r="W5481"/>
          <cell r="X5481"/>
          <cell r="Y5481"/>
          <cell r="Z5481"/>
          <cell r="AA5481"/>
          <cell r="AB5481"/>
          <cell r="AC5481"/>
          <cell r="AD5481"/>
        </row>
        <row r="5482">
          <cell r="P5482">
            <v>999999999</v>
          </cell>
          <cell r="Q5482"/>
          <cell r="R5482"/>
          <cell r="S5482"/>
          <cell r="T5482"/>
          <cell r="U5482"/>
          <cell r="V5482"/>
          <cell r="W5482"/>
          <cell r="X5482"/>
          <cell r="Y5482"/>
          <cell r="Z5482"/>
          <cell r="AA5482"/>
          <cell r="AB5482"/>
          <cell r="AC5482"/>
          <cell r="AD5482"/>
        </row>
        <row r="5483">
          <cell r="P5483">
            <v>999999999</v>
          </cell>
          <cell r="Q5483"/>
          <cell r="R5483"/>
          <cell r="S5483"/>
          <cell r="T5483"/>
          <cell r="U5483"/>
          <cell r="V5483"/>
          <cell r="W5483"/>
          <cell r="X5483"/>
          <cell r="Y5483"/>
          <cell r="Z5483"/>
          <cell r="AA5483"/>
          <cell r="AB5483"/>
          <cell r="AC5483"/>
          <cell r="AD5483"/>
        </row>
        <row r="5484">
          <cell r="P5484">
            <v>999999999</v>
          </cell>
          <cell r="Q5484"/>
          <cell r="R5484"/>
          <cell r="S5484"/>
          <cell r="T5484"/>
          <cell r="U5484"/>
          <cell r="V5484"/>
          <cell r="W5484"/>
          <cell r="X5484"/>
          <cell r="Y5484"/>
          <cell r="Z5484"/>
          <cell r="AA5484"/>
          <cell r="AB5484"/>
          <cell r="AC5484"/>
          <cell r="AD5484"/>
        </row>
        <row r="5485">
          <cell r="P5485">
            <v>999999999</v>
          </cell>
          <cell r="Q5485"/>
          <cell r="R5485"/>
          <cell r="S5485"/>
          <cell r="T5485"/>
          <cell r="U5485"/>
          <cell r="V5485"/>
          <cell r="W5485"/>
          <cell r="X5485"/>
          <cell r="Y5485"/>
          <cell r="Z5485"/>
          <cell r="AA5485"/>
          <cell r="AB5485"/>
          <cell r="AC5485"/>
          <cell r="AD5485"/>
        </row>
        <row r="5486">
          <cell r="P5486">
            <v>999999999</v>
          </cell>
          <cell r="Q5486"/>
          <cell r="R5486"/>
          <cell r="S5486"/>
          <cell r="T5486"/>
          <cell r="U5486"/>
          <cell r="V5486"/>
          <cell r="W5486"/>
          <cell r="X5486"/>
          <cell r="Y5486"/>
          <cell r="Z5486"/>
          <cell r="AA5486"/>
          <cell r="AB5486"/>
          <cell r="AC5486"/>
          <cell r="AD5486"/>
        </row>
        <row r="5487">
          <cell r="P5487">
            <v>999999999</v>
          </cell>
          <cell r="Q5487"/>
          <cell r="R5487"/>
          <cell r="S5487"/>
          <cell r="T5487"/>
          <cell r="U5487"/>
          <cell r="V5487"/>
          <cell r="W5487"/>
          <cell r="X5487"/>
          <cell r="Y5487"/>
          <cell r="Z5487"/>
          <cell r="AA5487"/>
          <cell r="AB5487"/>
          <cell r="AC5487"/>
          <cell r="AD5487"/>
        </row>
        <row r="5488">
          <cell r="P5488">
            <v>999999999</v>
          </cell>
          <cell r="Q5488"/>
          <cell r="R5488"/>
          <cell r="S5488"/>
          <cell r="T5488"/>
          <cell r="U5488"/>
          <cell r="V5488"/>
          <cell r="W5488"/>
          <cell r="X5488"/>
          <cell r="Y5488"/>
          <cell r="Z5488"/>
          <cell r="AA5488"/>
          <cell r="AB5488"/>
          <cell r="AC5488"/>
          <cell r="AD5488"/>
        </row>
        <row r="5489">
          <cell r="P5489">
            <v>999999999</v>
          </cell>
          <cell r="Q5489"/>
          <cell r="R5489"/>
          <cell r="S5489"/>
          <cell r="T5489"/>
          <cell r="U5489"/>
          <cell r="V5489"/>
          <cell r="W5489"/>
          <cell r="X5489"/>
          <cell r="Y5489"/>
          <cell r="Z5489"/>
          <cell r="AA5489"/>
          <cell r="AB5489"/>
          <cell r="AC5489"/>
          <cell r="AD5489"/>
        </row>
        <row r="5490">
          <cell r="P5490">
            <v>999999999</v>
          </cell>
          <cell r="Q5490"/>
          <cell r="R5490"/>
          <cell r="S5490"/>
          <cell r="T5490"/>
          <cell r="U5490"/>
          <cell r="V5490"/>
          <cell r="W5490"/>
          <cell r="X5490"/>
          <cell r="Y5490"/>
          <cell r="Z5490"/>
          <cell r="AA5490"/>
          <cell r="AB5490"/>
          <cell r="AC5490"/>
          <cell r="AD5490"/>
        </row>
        <row r="5491">
          <cell r="P5491">
            <v>999999999</v>
          </cell>
          <cell r="Q5491"/>
          <cell r="R5491"/>
          <cell r="S5491"/>
          <cell r="T5491"/>
          <cell r="U5491"/>
          <cell r="V5491"/>
          <cell r="W5491"/>
          <cell r="X5491"/>
          <cell r="Y5491"/>
          <cell r="Z5491"/>
          <cell r="AA5491"/>
          <cell r="AB5491"/>
          <cell r="AC5491"/>
          <cell r="AD5491"/>
        </row>
        <row r="5492">
          <cell r="P5492">
            <v>999999999</v>
          </cell>
          <cell r="Q5492"/>
          <cell r="R5492"/>
          <cell r="S5492"/>
          <cell r="T5492"/>
          <cell r="U5492"/>
          <cell r="V5492"/>
          <cell r="W5492"/>
          <cell r="X5492"/>
          <cell r="Y5492"/>
          <cell r="Z5492"/>
          <cell r="AA5492"/>
          <cell r="AB5492"/>
          <cell r="AC5492"/>
          <cell r="AD5492"/>
        </row>
        <row r="5493">
          <cell r="P5493">
            <v>999999999</v>
          </cell>
          <cell r="Q5493"/>
          <cell r="R5493"/>
          <cell r="S5493"/>
          <cell r="T5493"/>
          <cell r="U5493"/>
          <cell r="V5493"/>
          <cell r="W5493"/>
          <cell r="X5493"/>
          <cell r="Y5493"/>
          <cell r="Z5493"/>
          <cell r="AA5493"/>
          <cell r="AB5493"/>
          <cell r="AC5493"/>
          <cell r="AD5493"/>
        </row>
        <row r="5494">
          <cell r="P5494">
            <v>999999999</v>
          </cell>
          <cell r="Q5494"/>
          <cell r="R5494"/>
          <cell r="S5494"/>
          <cell r="T5494"/>
          <cell r="U5494"/>
          <cell r="V5494"/>
          <cell r="W5494"/>
          <cell r="X5494"/>
          <cell r="Y5494"/>
          <cell r="Z5494"/>
          <cell r="AA5494"/>
          <cell r="AB5494"/>
          <cell r="AC5494"/>
          <cell r="AD5494"/>
        </row>
        <row r="5495">
          <cell r="P5495">
            <v>999999999</v>
          </cell>
          <cell r="Q5495"/>
          <cell r="R5495"/>
          <cell r="S5495"/>
          <cell r="T5495"/>
          <cell r="U5495"/>
          <cell r="V5495"/>
          <cell r="W5495"/>
          <cell r="X5495"/>
          <cell r="Y5495"/>
          <cell r="Z5495"/>
          <cell r="AA5495"/>
          <cell r="AB5495"/>
          <cell r="AC5495"/>
          <cell r="AD5495"/>
        </row>
        <row r="5496">
          <cell r="P5496">
            <v>999999999</v>
          </cell>
          <cell r="Q5496"/>
          <cell r="R5496"/>
          <cell r="S5496"/>
          <cell r="T5496"/>
          <cell r="U5496"/>
          <cell r="V5496"/>
          <cell r="W5496"/>
          <cell r="X5496"/>
          <cell r="Y5496"/>
          <cell r="Z5496"/>
          <cell r="AA5496"/>
          <cell r="AB5496"/>
          <cell r="AC5496"/>
          <cell r="AD5496"/>
        </row>
        <row r="5497">
          <cell r="P5497">
            <v>999999999</v>
          </cell>
          <cell r="Q5497"/>
          <cell r="R5497"/>
          <cell r="S5497"/>
          <cell r="T5497"/>
          <cell r="U5497"/>
          <cell r="V5497"/>
          <cell r="W5497"/>
          <cell r="X5497"/>
          <cell r="Y5497"/>
          <cell r="Z5497"/>
          <cell r="AA5497"/>
          <cell r="AB5497"/>
          <cell r="AC5497"/>
          <cell r="AD5497"/>
        </row>
        <row r="5498">
          <cell r="P5498">
            <v>999999999</v>
          </cell>
          <cell r="Q5498"/>
          <cell r="R5498"/>
          <cell r="S5498"/>
          <cell r="T5498"/>
          <cell r="U5498"/>
          <cell r="V5498"/>
          <cell r="W5498"/>
          <cell r="X5498"/>
          <cell r="Y5498"/>
          <cell r="Z5498"/>
          <cell r="AA5498"/>
          <cell r="AB5498"/>
          <cell r="AC5498"/>
          <cell r="AD5498"/>
        </row>
        <row r="5499">
          <cell r="P5499">
            <v>999999999</v>
          </cell>
          <cell r="Q5499"/>
          <cell r="R5499"/>
          <cell r="S5499"/>
          <cell r="T5499"/>
          <cell r="U5499"/>
          <cell r="V5499"/>
          <cell r="W5499"/>
          <cell r="X5499"/>
          <cell r="Y5499"/>
          <cell r="Z5499"/>
          <cell r="AA5499"/>
          <cell r="AB5499"/>
          <cell r="AC5499"/>
          <cell r="AD5499"/>
        </row>
        <row r="5500">
          <cell r="P5500">
            <v>999999999</v>
          </cell>
          <cell r="Q5500"/>
          <cell r="R5500"/>
          <cell r="S5500"/>
          <cell r="T5500"/>
          <cell r="U5500"/>
          <cell r="V5500"/>
          <cell r="W5500"/>
          <cell r="X5500"/>
          <cell r="Y5500"/>
          <cell r="Z5500"/>
          <cell r="AA5500"/>
          <cell r="AB5500"/>
          <cell r="AC5500"/>
          <cell r="AD5500"/>
        </row>
        <row r="5501">
          <cell r="P5501">
            <v>999999999</v>
          </cell>
          <cell r="Q5501"/>
          <cell r="R5501"/>
          <cell r="S5501"/>
          <cell r="T5501"/>
          <cell r="U5501"/>
          <cell r="V5501"/>
          <cell r="W5501"/>
          <cell r="X5501"/>
          <cell r="Y5501"/>
          <cell r="Z5501"/>
          <cell r="AA5501"/>
          <cell r="AB5501"/>
          <cell r="AC5501"/>
          <cell r="AD5501"/>
        </row>
        <row r="5502">
          <cell r="P5502">
            <v>999999999</v>
          </cell>
          <cell r="Q5502"/>
          <cell r="R5502"/>
          <cell r="S5502"/>
          <cell r="T5502"/>
          <cell r="U5502"/>
          <cell r="V5502"/>
          <cell r="W5502"/>
          <cell r="X5502"/>
          <cell r="Y5502"/>
          <cell r="Z5502"/>
          <cell r="AA5502"/>
          <cell r="AB5502"/>
          <cell r="AC5502"/>
          <cell r="AD5502"/>
        </row>
        <row r="5503">
          <cell r="P5503">
            <v>999999999</v>
          </cell>
          <cell r="Q5503"/>
          <cell r="R5503"/>
          <cell r="S5503"/>
          <cell r="T5503"/>
          <cell r="U5503"/>
          <cell r="V5503"/>
          <cell r="W5503"/>
          <cell r="X5503"/>
          <cell r="Y5503"/>
          <cell r="Z5503"/>
          <cell r="AA5503"/>
          <cell r="AB5503"/>
          <cell r="AC5503"/>
          <cell r="AD5503"/>
        </row>
        <row r="5504">
          <cell r="P5504">
            <v>999999999</v>
          </cell>
          <cell r="Q5504"/>
          <cell r="R5504"/>
          <cell r="S5504"/>
          <cell r="T5504"/>
          <cell r="U5504"/>
          <cell r="V5504"/>
          <cell r="W5504"/>
          <cell r="X5504"/>
          <cell r="Y5504"/>
          <cell r="Z5504"/>
          <cell r="AA5504"/>
          <cell r="AB5504"/>
          <cell r="AC5504"/>
          <cell r="AD5504"/>
        </row>
        <row r="5505">
          <cell r="P5505">
            <v>999999999</v>
          </cell>
          <cell r="Q5505"/>
          <cell r="R5505"/>
          <cell r="S5505"/>
          <cell r="T5505"/>
          <cell r="U5505"/>
          <cell r="V5505"/>
          <cell r="W5505"/>
          <cell r="X5505"/>
          <cell r="Y5505"/>
          <cell r="Z5505"/>
          <cell r="AA5505"/>
          <cell r="AB5505"/>
          <cell r="AC5505"/>
          <cell r="AD5505"/>
        </row>
        <row r="5506">
          <cell r="P5506">
            <v>999999999</v>
          </cell>
          <cell r="Q5506"/>
          <cell r="R5506"/>
          <cell r="S5506"/>
          <cell r="T5506"/>
          <cell r="U5506"/>
          <cell r="V5506"/>
          <cell r="W5506"/>
          <cell r="X5506"/>
          <cell r="Y5506"/>
          <cell r="Z5506"/>
          <cell r="AA5506"/>
          <cell r="AB5506"/>
          <cell r="AC5506"/>
          <cell r="AD5506"/>
        </row>
        <row r="5507">
          <cell r="P5507">
            <v>999999999</v>
          </cell>
          <cell r="Q5507"/>
          <cell r="R5507"/>
          <cell r="S5507"/>
          <cell r="T5507"/>
          <cell r="U5507"/>
          <cell r="V5507"/>
          <cell r="W5507"/>
          <cell r="X5507"/>
          <cell r="Y5507"/>
          <cell r="Z5507"/>
          <cell r="AA5507"/>
          <cell r="AB5507"/>
          <cell r="AC5507"/>
          <cell r="AD5507"/>
        </row>
        <row r="5508">
          <cell r="P5508">
            <v>999999999</v>
          </cell>
          <cell r="Q5508"/>
          <cell r="R5508"/>
          <cell r="S5508"/>
          <cell r="T5508"/>
          <cell r="U5508"/>
          <cell r="V5508"/>
          <cell r="W5508"/>
          <cell r="X5508"/>
          <cell r="Y5508"/>
          <cell r="Z5508"/>
          <cell r="AA5508"/>
          <cell r="AB5508"/>
          <cell r="AC5508"/>
          <cell r="AD5508"/>
        </row>
        <row r="5509">
          <cell r="P5509">
            <v>999999999</v>
          </cell>
          <cell r="Q5509"/>
          <cell r="R5509"/>
          <cell r="S5509"/>
          <cell r="T5509"/>
          <cell r="U5509"/>
          <cell r="V5509"/>
          <cell r="W5509"/>
          <cell r="X5509"/>
          <cell r="Y5509"/>
          <cell r="Z5509"/>
          <cell r="AA5509"/>
          <cell r="AB5509"/>
          <cell r="AC5509"/>
          <cell r="AD5509"/>
        </row>
        <row r="5510">
          <cell r="P5510">
            <v>999999999</v>
          </cell>
          <cell r="Q5510"/>
          <cell r="R5510"/>
          <cell r="S5510"/>
          <cell r="T5510"/>
          <cell r="U5510"/>
          <cell r="V5510"/>
          <cell r="W5510"/>
          <cell r="X5510"/>
          <cell r="Y5510"/>
          <cell r="Z5510"/>
          <cell r="AA5510"/>
          <cell r="AB5510"/>
          <cell r="AC5510"/>
          <cell r="AD5510"/>
        </row>
        <row r="5511">
          <cell r="P5511">
            <v>999999999</v>
          </cell>
          <cell r="Q5511"/>
          <cell r="R5511"/>
          <cell r="S5511"/>
          <cell r="T5511"/>
          <cell r="U5511"/>
          <cell r="V5511"/>
          <cell r="W5511"/>
          <cell r="X5511"/>
          <cell r="Y5511"/>
          <cell r="Z5511"/>
          <cell r="AA5511"/>
          <cell r="AB5511"/>
          <cell r="AC5511"/>
          <cell r="AD5511"/>
        </row>
        <row r="5512">
          <cell r="P5512">
            <v>999999999</v>
          </cell>
          <cell r="Q5512"/>
          <cell r="R5512"/>
          <cell r="S5512"/>
          <cell r="T5512"/>
          <cell r="U5512"/>
          <cell r="V5512"/>
          <cell r="W5512"/>
          <cell r="X5512"/>
          <cell r="Y5512"/>
          <cell r="Z5512"/>
          <cell r="AA5512"/>
          <cell r="AB5512"/>
          <cell r="AC5512"/>
          <cell r="AD5512"/>
        </row>
        <row r="5513">
          <cell r="P5513">
            <v>999999999</v>
          </cell>
          <cell r="Q5513"/>
          <cell r="R5513"/>
          <cell r="S5513"/>
          <cell r="T5513"/>
          <cell r="U5513"/>
          <cell r="V5513"/>
          <cell r="W5513"/>
          <cell r="X5513"/>
          <cell r="Y5513"/>
          <cell r="Z5513"/>
          <cell r="AA5513"/>
          <cell r="AB5513"/>
          <cell r="AC5513"/>
          <cell r="AD5513"/>
        </row>
        <row r="5514">
          <cell r="P5514">
            <v>999999999</v>
          </cell>
          <cell r="Q5514"/>
          <cell r="R5514"/>
          <cell r="S5514"/>
          <cell r="T5514"/>
          <cell r="U5514"/>
          <cell r="V5514"/>
          <cell r="W5514"/>
          <cell r="X5514"/>
          <cell r="Y5514"/>
          <cell r="Z5514"/>
          <cell r="AA5514"/>
          <cell r="AB5514"/>
          <cell r="AC5514"/>
          <cell r="AD5514"/>
        </row>
        <row r="5515">
          <cell r="P5515">
            <v>999999999</v>
          </cell>
          <cell r="Q5515"/>
          <cell r="R5515"/>
          <cell r="S5515"/>
          <cell r="T5515"/>
          <cell r="U5515"/>
          <cell r="V5515"/>
          <cell r="W5515"/>
          <cell r="X5515"/>
          <cell r="Y5515"/>
          <cell r="Z5515"/>
          <cell r="AA5515"/>
          <cell r="AB5515"/>
          <cell r="AC5515"/>
          <cell r="AD5515"/>
        </row>
        <row r="5516">
          <cell r="P5516">
            <v>999999999</v>
          </cell>
          <cell r="Q5516"/>
          <cell r="R5516"/>
          <cell r="S5516"/>
          <cell r="T5516"/>
          <cell r="U5516"/>
          <cell r="V5516"/>
          <cell r="W5516"/>
          <cell r="X5516"/>
          <cell r="Y5516"/>
          <cell r="Z5516"/>
          <cell r="AA5516"/>
          <cell r="AB5516"/>
          <cell r="AC5516"/>
          <cell r="AD5516"/>
        </row>
        <row r="5517">
          <cell r="P5517">
            <v>999999999</v>
          </cell>
          <cell r="Q5517"/>
          <cell r="R5517"/>
          <cell r="S5517"/>
          <cell r="T5517"/>
          <cell r="U5517"/>
          <cell r="V5517"/>
          <cell r="W5517"/>
          <cell r="X5517"/>
          <cell r="Y5517"/>
          <cell r="Z5517"/>
          <cell r="AA5517"/>
          <cell r="AB5517"/>
          <cell r="AC5517"/>
          <cell r="AD5517"/>
        </row>
        <row r="5518">
          <cell r="P5518">
            <v>999999999</v>
          </cell>
          <cell r="Q5518"/>
          <cell r="R5518"/>
          <cell r="S5518"/>
          <cell r="T5518"/>
          <cell r="U5518"/>
          <cell r="V5518"/>
          <cell r="W5518"/>
          <cell r="X5518"/>
          <cell r="Y5518"/>
          <cell r="Z5518"/>
          <cell r="AA5518"/>
          <cell r="AB5518"/>
          <cell r="AC5518"/>
          <cell r="AD5518"/>
        </row>
        <row r="5519">
          <cell r="P5519">
            <v>999999999</v>
          </cell>
          <cell r="Q5519"/>
          <cell r="R5519"/>
          <cell r="S5519"/>
          <cell r="T5519"/>
          <cell r="U5519"/>
          <cell r="V5519"/>
          <cell r="W5519"/>
          <cell r="X5519"/>
          <cell r="Y5519"/>
          <cell r="Z5519"/>
          <cell r="AA5519"/>
          <cell r="AB5519"/>
          <cell r="AC5519"/>
          <cell r="AD5519"/>
        </row>
        <row r="5520">
          <cell r="P5520">
            <v>999999999</v>
          </cell>
          <cell r="Q5520"/>
          <cell r="R5520"/>
          <cell r="S5520"/>
          <cell r="T5520"/>
          <cell r="U5520"/>
          <cell r="V5520"/>
          <cell r="W5520"/>
          <cell r="X5520"/>
          <cell r="Y5520"/>
          <cell r="Z5520"/>
          <cell r="AA5520"/>
          <cell r="AB5520"/>
          <cell r="AC5520"/>
          <cell r="AD5520"/>
        </row>
        <row r="5521">
          <cell r="P5521">
            <v>999999999</v>
          </cell>
          <cell r="Q5521"/>
          <cell r="R5521"/>
          <cell r="S5521"/>
          <cell r="T5521"/>
          <cell r="U5521"/>
          <cell r="V5521"/>
          <cell r="W5521"/>
          <cell r="X5521"/>
          <cell r="Y5521"/>
          <cell r="Z5521"/>
          <cell r="AA5521"/>
          <cell r="AB5521"/>
          <cell r="AC5521"/>
          <cell r="AD5521"/>
        </row>
        <row r="5522">
          <cell r="P5522">
            <v>999999999</v>
          </cell>
          <cell r="Q5522"/>
          <cell r="R5522"/>
          <cell r="S5522"/>
          <cell r="T5522"/>
          <cell r="U5522"/>
          <cell r="V5522"/>
          <cell r="W5522"/>
          <cell r="X5522"/>
          <cell r="Y5522"/>
          <cell r="Z5522"/>
          <cell r="AA5522"/>
          <cell r="AB5522"/>
          <cell r="AC5522"/>
          <cell r="AD5522"/>
        </row>
        <row r="5523">
          <cell r="P5523">
            <v>999999999</v>
          </cell>
          <cell r="Q5523"/>
          <cell r="R5523"/>
          <cell r="S5523"/>
          <cell r="T5523"/>
          <cell r="U5523"/>
          <cell r="V5523"/>
          <cell r="W5523"/>
          <cell r="X5523"/>
          <cell r="Y5523"/>
          <cell r="Z5523"/>
          <cell r="AA5523"/>
          <cell r="AB5523"/>
          <cell r="AC5523"/>
          <cell r="AD5523"/>
        </row>
        <row r="5524">
          <cell r="P5524">
            <v>999999999</v>
          </cell>
          <cell r="Q5524"/>
          <cell r="R5524"/>
          <cell r="S5524"/>
          <cell r="T5524"/>
          <cell r="U5524"/>
          <cell r="V5524"/>
          <cell r="W5524"/>
          <cell r="X5524"/>
          <cell r="Y5524"/>
          <cell r="Z5524"/>
          <cell r="AA5524"/>
          <cell r="AB5524"/>
          <cell r="AC5524"/>
          <cell r="AD5524"/>
        </row>
        <row r="5525">
          <cell r="P5525">
            <v>999999999</v>
          </cell>
          <cell r="Q5525"/>
          <cell r="R5525"/>
          <cell r="S5525"/>
          <cell r="T5525"/>
          <cell r="U5525"/>
          <cell r="V5525"/>
          <cell r="W5525"/>
          <cell r="X5525"/>
          <cell r="Y5525"/>
          <cell r="Z5525"/>
          <cell r="AA5525"/>
          <cell r="AB5525"/>
          <cell r="AC5525"/>
          <cell r="AD5525"/>
        </row>
        <row r="5526">
          <cell r="P5526">
            <v>999999999</v>
          </cell>
          <cell r="Q5526"/>
          <cell r="R5526"/>
          <cell r="S5526"/>
          <cell r="T5526"/>
          <cell r="U5526"/>
          <cell r="V5526"/>
          <cell r="W5526"/>
          <cell r="X5526"/>
          <cell r="Y5526"/>
          <cell r="Z5526"/>
          <cell r="AA5526"/>
          <cell r="AB5526"/>
          <cell r="AC5526"/>
          <cell r="AD5526"/>
        </row>
        <row r="5527">
          <cell r="P5527">
            <v>999999999</v>
          </cell>
          <cell r="Q5527"/>
          <cell r="R5527"/>
          <cell r="S5527"/>
          <cell r="T5527"/>
          <cell r="U5527"/>
          <cell r="V5527"/>
          <cell r="W5527"/>
          <cell r="X5527"/>
          <cell r="Y5527"/>
          <cell r="Z5527"/>
          <cell r="AA5527"/>
          <cell r="AB5527"/>
          <cell r="AC5527"/>
          <cell r="AD5527"/>
        </row>
        <row r="5528">
          <cell r="P5528">
            <v>999999999</v>
          </cell>
          <cell r="Q5528"/>
          <cell r="R5528"/>
          <cell r="S5528"/>
          <cell r="T5528"/>
          <cell r="U5528"/>
          <cell r="V5528"/>
          <cell r="W5528"/>
          <cell r="X5528"/>
          <cell r="Y5528"/>
          <cell r="Z5528"/>
          <cell r="AA5528"/>
          <cell r="AB5528"/>
          <cell r="AC5528"/>
          <cell r="AD5528"/>
        </row>
        <row r="5529">
          <cell r="P5529">
            <v>999999999</v>
          </cell>
          <cell r="Q5529"/>
          <cell r="R5529"/>
          <cell r="S5529"/>
          <cell r="T5529"/>
          <cell r="U5529"/>
          <cell r="V5529"/>
          <cell r="W5529"/>
          <cell r="X5529"/>
          <cell r="Y5529"/>
          <cell r="Z5529"/>
          <cell r="AA5529"/>
          <cell r="AB5529"/>
          <cell r="AC5529"/>
          <cell r="AD5529"/>
        </row>
        <row r="5530">
          <cell r="P5530">
            <v>999999999</v>
          </cell>
          <cell r="Q5530"/>
          <cell r="R5530"/>
          <cell r="S5530"/>
          <cell r="T5530"/>
          <cell r="U5530"/>
          <cell r="V5530"/>
          <cell r="W5530"/>
          <cell r="X5530"/>
          <cell r="Y5530"/>
          <cell r="Z5530"/>
          <cell r="AA5530"/>
          <cell r="AB5530"/>
          <cell r="AC5530"/>
          <cell r="AD5530"/>
        </row>
        <row r="5531">
          <cell r="P5531">
            <v>999999999</v>
          </cell>
          <cell r="Q5531"/>
          <cell r="R5531"/>
          <cell r="S5531"/>
          <cell r="T5531"/>
          <cell r="U5531"/>
          <cell r="V5531"/>
          <cell r="W5531"/>
          <cell r="X5531"/>
          <cell r="Y5531"/>
          <cell r="Z5531"/>
          <cell r="AA5531"/>
          <cell r="AB5531"/>
          <cell r="AC5531"/>
          <cell r="AD5531"/>
        </row>
        <row r="5532">
          <cell r="P5532">
            <v>999999999</v>
          </cell>
          <cell r="Q5532"/>
          <cell r="R5532"/>
          <cell r="S5532"/>
          <cell r="T5532"/>
          <cell r="U5532"/>
          <cell r="V5532"/>
          <cell r="W5532"/>
          <cell r="X5532"/>
          <cell r="Y5532"/>
          <cell r="Z5532"/>
          <cell r="AA5532"/>
          <cell r="AB5532"/>
          <cell r="AC5532"/>
          <cell r="AD5532"/>
        </row>
        <row r="5533">
          <cell r="P5533">
            <v>999999999</v>
          </cell>
          <cell r="Q5533"/>
          <cell r="R5533"/>
          <cell r="S5533"/>
          <cell r="T5533"/>
          <cell r="U5533"/>
          <cell r="V5533"/>
          <cell r="W5533"/>
          <cell r="X5533"/>
          <cell r="Y5533"/>
          <cell r="Z5533"/>
          <cell r="AA5533"/>
          <cell r="AB5533"/>
          <cell r="AC5533"/>
          <cell r="AD5533"/>
        </row>
        <row r="5534">
          <cell r="P5534">
            <v>999999999</v>
          </cell>
          <cell r="Q5534"/>
          <cell r="R5534"/>
          <cell r="S5534"/>
          <cell r="T5534"/>
          <cell r="U5534"/>
          <cell r="V5534"/>
          <cell r="W5534"/>
          <cell r="X5534"/>
          <cell r="Y5534"/>
          <cell r="Z5534"/>
          <cell r="AA5534"/>
          <cell r="AB5534"/>
          <cell r="AC5534"/>
          <cell r="AD5534"/>
        </row>
        <row r="5535">
          <cell r="P5535">
            <v>999999999</v>
          </cell>
          <cell r="Q5535"/>
          <cell r="R5535"/>
          <cell r="S5535"/>
          <cell r="T5535"/>
          <cell r="U5535"/>
          <cell r="V5535"/>
          <cell r="W5535"/>
          <cell r="X5535"/>
          <cell r="Y5535"/>
          <cell r="Z5535"/>
          <cell r="AA5535"/>
          <cell r="AB5535"/>
          <cell r="AC5535"/>
          <cell r="AD5535"/>
        </row>
        <row r="5536">
          <cell r="P5536">
            <v>999999999</v>
          </cell>
          <cell r="Q5536"/>
          <cell r="R5536"/>
          <cell r="S5536"/>
          <cell r="T5536"/>
          <cell r="U5536"/>
          <cell r="V5536"/>
          <cell r="W5536"/>
          <cell r="X5536"/>
          <cell r="Y5536"/>
          <cell r="Z5536"/>
          <cell r="AA5536"/>
          <cell r="AB5536"/>
          <cell r="AC5536"/>
          <cell r="AD5536"/>
        </row>
        <row r="5537">
          <cell r="P5537">
            <v>999999999</v>
          </cell>
          <cell r="Q5537"/>
          <cell r="R5537"/>
          <cell r="S5537"/>
          <cell r="T5537"/>
          <cell r="U5537"/>
          <cell r="V5537"/>
          <cell r="W5537"/>
          <cell r="X5537"/>
          <cell r="Y5537"/>
          <cell r="Z5537"/>
          <cell r="AA5537"/>
          <cell r="AB5537"/>
          <cell r="AC5537"/>
          <cell r="AD5537"/>
        </row>
        <row r="5538">
          <cell r="P5538">
            <v>999999999</v>
          </cell>
          <cell r="Q5538"/>
          <cell r="R5538"/>
          <cell r="S5538"/>
          <cell r="T5538"/>
          <cell r="U5538"/>
          <cell r="V5538"/>
          <cell r="W5538"/>
          <cell r="X5538"/>
          <cell r="Y5538"/>
          <cell r="Z5538"/>
          <cell r="AA5538"/>
          <cell r="AB5538"/>
          <cell r="AC5538"/>
          <cell r="AD5538"/>
        </row>
        <row r="5539">
          <cell r="P5539">
            <v>999999999</v>
          </cell>
          <cell r="Q5539"/>
          <cell r="R5539"/>
          <cell r="S5539"/>
          <cell r="T5539"/>
          <cell r="U5539"/>
          <cell r="V5539"/>
          <cell r="W5539"/>
          <cell r="X5539"/>
          <cell r="Y5539"/>
          <cell r="Z5539"/>
          <cell r="AA5539"/>
          <cell r="AB5539"/>
          <cell r="AC5539"/>
          <cell r="AD5539"/>
        </row>
        <row r="5540">
          <cell r="P5540">
            <v>999999999</v>
          </cell>
          <cell r="Q5540"/>
          <cell r="R5540"/>
          <cell r="S5540"/>
          <cell r="T5540"/>
          <cell r="U5540"/>
          <cell r="V5540"/>
          <cell r="W5540"/>
          <cell r="X5540"/>
          <cell r="Y5540"/>
          <cell r="Z5540"/>
          <cell r="AA5540"/>
          <cell r="AB5540"/>
          <cell r="AC5540"/>
          <cell r="AD5540"/>
        </row>
        <row r="5541">
          <cell r="P5541">
            <v>999999999</v>
          </cell>
          <cell r="Q5541"/>
          <cell r="R5541"/>
          <cell r="S5541"/>
          <cell r="T5541"/>
          <cell r="U5541"/>
          <cell r="V5541"/>
          <cell r="W5541"/>
          <cell r="X5541"/>
          <cell r="Y5541"/>
          <cell r="Z5541"/>
          <cell r="AA5541"/>
          <cell r="AB5541"/>
          <cell r="AC5541"/>
          <cell r="AD5541"/>
        </row>
        <row r="5542">
          <cell r="P5542">
            <v>999999999</v>
          </cell>
          <cell r="Q5542"/>
          <cell r="R5542"/>
          <cell r="S5542"/>
          <cell r="T5542"/>
          <cell r="U5542"/>
          <cell r="V5542"/>
          <cell r="W5542"/>
          <cell r="X5542"/>
          <cell r="Y5542"/>
          <cell r="Z5542"/>
          <cell r="AA5542"/>
          <cell r="AB5542"/>
          <cell r="AC5542"/>
          <cell r="AD5542"/>
        </row>
        <row r="5543">
          <cell r="P5543">
            <v>999999999</v>
          </cell>
          <cell r="Q5543"/>
          <cell r="R5543"/>
          <cell r="S5543"/>
          <cell r="T5543"/>
          <cell r="U5543"/>
          <cell r="V5543"/>
          <cell r="W5543"/>
          <cell r="X5543"/>
          <cell r="Y5543"/>
          <cell r="Z5543"/>
          <cell r="AA5543"/>
          <cell r="AB5543"/>
          <cell r="AC5543"/>
          <cell r="AD5543"/>
        </row>
        <row r="5544">
          <cell r="P5544">
            <v>999999999</v>
          </cell>
          <cell r="Q5544"/>
          <cell r="R5544"/>
          <cell r="S5544"/>
          <cell r="T5544"/>
          <cell r="U5544"/>
          <cell r="V5544"/>
          <cell r="W5544"/>
          <cell r="X5544"/>
          <cell r="Y5544"/>
          <cell r="Z5544"/>
          <cell r="AA5544"/>
          <cell r="AB5544"/>
          <cell r="AC5544"/>
          <cell r="AD5544"/>
        </row>
        <row r="5545">
          <cell r="P5545">
            <v>999999999</v>
          </cell>
          <cell r="Q5545"/>
          <cell r="R5545"/>
          <cell r="S5545"/>
          <cell r="T5545"/>
          <cell r="U5545"/>
          <cell r="V5545"/>
          <cell r="W5545"/>
          <cell r="X5545"/>
          <cell r="Y5545"/>
          <cell r="Z5545"/>
          <cell r="AA5545"/>
          <cell r="AB5545"/>
          <cell r="AC5545"/>
          <cell r="AD5545"/>
        </row>
        <row r="5546">
          <cell r="P5546">
            <v>999999999</v>
          </cell>
          <cell r="Q5546"/>
          <cell r="R5546"/>
          <cell r="S5546"/>
          <cell r="T5546"/>
          <cell r="U5546"/>
          <cell r="V5546"/>
          <cell r="W5546"/>
          <cell r="X5546"/>
          <cell r="Y5546"/>
          <cell r="Z5546"/>
          <cell r="AA5546"/>
          <cell r="AB5546"/>
          <cell r="AC5546"/>
          <cell r="AD5546"/>
        </row>
        <row r="5547">
          <cell r="P5547">
            <v>999999999</v>
          </cell>
          <cell r="Q5547"/>
          <cell r="R5547"/>
          <cell r="S5547"/>
          <cell r="T5547"/>
          <cell r="U5547"/>
          <cell r="V5547"/>
          <cell r="W5547"/>
          <cell r="X5547"/>
          <cell r="Y5547"/>
          <cell r="Z5547"/>
          <cell r="AA5547"/>
          <cell r="AB5547"/>
          <cell r="AC5547"/>
          <cell r="AD5547"/>
        </row>
        <row r="5548">
          <cell r="P5548">
            <v>999999999</v>
          </cell>
          <cell r="Q5548"/>
          <cell r="R5548"/>
          <cell r="S5548"/>
          <cell r="T5548"/>
          <cell r="U5548"/>
          <cell r="V5548"/>
          <cell r="W5548"/>
          <cell r="X5548"/>
          <cell r="Y5548"/>
          <cell r="Z5548"/>
          <cell r="AA5548"/>
          <cell r="AB5548"/>
          <cell r="AC5548"/>
          <cell r="AD5548"/>
        </row>
        <row r="5549">
          <cell r="P5549">
            <v>999999999</v>
          </cell>
          <cell r="Q5549"/>
          <cell r="R5549"/>
          <cell r="S5549"/>
          <cell r="T5549"/>
          <cell r="U5549"/>
          <cell r="V5549"/>
          <cell r="W5549"/>
          <cell r="X5549"/>
          <cell r="Y5549"/>
          <cell r="Z5549"/>
          <cell r="AA5549"/>
          <cell r="AB5549"/>
          <cell r="AC5549"/>
          <cell r="AD5549"/>
        </row>
        <row r="5550">
          <cell r="P5550">
            <v>999999999</v>
          </cell>
          <cell r="Q5550"/>
          <cell r="R5550"/>
          <cell r="S5550"/>
          <cell r="T5550"/>
          <cell r="U5550"/>
          <cell r="V5550"/>
          <cell r="W5550"/>
          <cell r="X5550"/>
          <cell r="Y5550"/>
          <cell r="Z5550"/>
          <cell r="AA5550"/>
          <cell r="AB5550"/>
          <cell r="AC5550"/>
          <cell r="AD5550"/>
        </row>
        <row r="5551">
          <cell r="P5551">
            <v>999999999</v>
          </cell>
          <cell r="Q5551"/>
          <cell r="R5551"/>
          <cell r="S5551"/>
          <cell r="T5551"/>
          <cell r="U5551"/>
          <cell r="V5551"/>
          <cell r="W5551"/>
          <cell r="X5551"/>
          <cell r="Y5551"/>
          <cell r="Z5551"/>
          <cell r="AA5551"/>
          <cell r="AB5551"/>
          <cell r="AC5551"/>
          <cell r="AD5551"/>
        </row>
        <row r="5552">
          <cell r="P5552">
            <v>999999999</v>
          </cell>
          <cell r="Q5552"/>
          <cell r="R5552"/>
          <cell r="S5552"/>
          <cell r="T5552"/>
          <cell r="U5552"/>
          <cell r="V5552"/>
          <cell r="W5552"/>
          <cell r="X5552"/>
          <cell r="Y5552"/>
          <cell r="Z5552"/>
          <cell r="AA5552"/>
          <cell r="AB5552"/>
          <cell r="AC5552"/>
          <cell r="AD5552"/>
        </row>
        <row r="5553">
          <cell r="P5553">
            <v>999999999</v>
          </cell>
          <cell r="Q5553"/>
          <cell r="R5553"/>
          <cell r="S5553"/>
          <cell r="T5553"/>
          <cell r="U5553"/>
          <cell r="V5553"/>
          <cell r="W5553"/>
          <cell r="X5553"/>
          <cell r="Y5553"/>
          <cell r="Z5553"/>
          <cell r="AA5553"/>
          <cell r="AB5553"/>
          <cell r="AC5553"/>
          <cell r="AD5553"/>
        </row>
        <row r="5554">
          <cell r="P5554">
            <v>999999999</v>
          </cell>
          <cell r="Q5554"/>
          <cell r="R5554"/>
          <cell r="S5554"/>
          <cell r="T5554"/>
          <cell r="U5554"/>
          <cell r="V5554"/>
          <cell r="W5554"/>
          <cell r="X5554"/>
          <cell r="Y5554"/>
          <cell r="Z5554"/>
          <cell r="AA5554"/>
          <cell r="AB5554"/>
          <cell r="AC5554"/>
          <cell r="AD5554"/>
        </row>
        <row r="5555">
          <cell r="P5555">
            <v>999999999</v>
          </cell>
          <cell r="Q5555"/>
          <cell r="R5555"/>
          <cell r="S5555"/>
          <cell r="T5555"/>
          <cell r="U5555"/>
          <cell r="V5555"/>
          <cell r="W5555"/>
          <cell r="X5555"/>
          <cell r="Y5555"/>
          <cell r="Z5555"/>
          <cell r="AA5555"/>
          <cell r="AB5555"/>
          <cell r="AC5555"/>
          <cell r="AD5555"/>
        </row>
        <row r="5556">
          <cell r="P5556">
            <v>999999999</v>
          </cell>
          <cell r="Q5556"/>
          <cell r="R5556"/>
          <cell r="S5556"/>
          <cell r="T5556"/>
          <cell r="U5556"/>
          <cell r="V5556"/>
          <cell r="W5556"/>
          <cell r="X5556"/>
          <cell r="Y5556"/>
          <cell r="Z5556"/>
          <cell r="AA5556"/>
          <cell r="AB5556"/>
          <cell r="AC5556"/>
          <cell r="AD5556"/>
        </row>
        <row r="5557">
          <cell r="P5557">
            <v>999999999</v>
          </cell>
          <cell r="Q5557"/>
          <cell r="R5557"/>
          <cell r="S5557"/>
          <cell r="T5557"/>
          <cell r="U5557"/>
          <cell r="V5557"/>
          <cell r="W5557"/>
          <cell r="X5557"/>
          <cell r="Y5557"/>
          <cell r="Z5557"/>
          <cell r="AA5557"/>
          <cell r="AB5557"/>
          <cell r="AC5557"/>
          <cell r="AD5557"/>
        </row>
        <row r="5558">
          <cell r="P5558">
            <v>999999999</v>
          </cell>
          <cell r="Q5558"/>
          <cell r="R5558"/>
          <cell r="S5558"/>
          <cell r="T5558"/>
          <cell r="U5558"/>
          <cell r="V5558"/>
          <cell r="W5558"/>
          <cell r="X5558"/>
          <cell r="Y5558"/>
          <cell r="Z5558"/>
          <cell r="AA5558"/>
          <cell r="AB5558"/>
          <cell r="AC5558"/>
          <cell r="AD5558"/>
        </row>
        <row r="5559">
          <cell r="P5559">
            <v>999999999</v>
          </cell>
          <cell r="Q5559"/>
          <cell r="R5559"/>
          <cell r="S5559"/>
          <cell r="T5559"/>
          <cell r="U5559"/>
          <cell r="V5559"/>
          <cell r="W5559"/>
          <cell r="X5559"/>
          <cell r="Y5559"/>
          <cell r="Z5559"/>
          <cell r="AA5559"/>
          <cell r="AB5559"/>
          <cell r="AC5559"/>
          <cell r="AD5559"/>
        </row>
        <row r="5560">
          <cell r="P5560">
            <v>999999999</v>
          </cell>
          <cell r="Q5560"/>
          <cell r="R5560"/>
          <cell r="S5560"/>
          <cell r="T5560"/>
          <cell r="U5560"/>
          <cell r="V5560"/>
          <cell r="W5560"/>
          <cell r="X5560"/>
          <cell r="Y5560"/>
          <cell r="Z5560"/>
          <cell r="AA5560"/>
          <cell r="AB5560"/>
          <cell r="AC5560"/>
          <cell r="AD5560"/>
        </row>
        <row r="5561">
          <cell r="P5561">
            <v>999999999</v>
          </cell>
          <cell r="Q5561"/>
          <cell r="R5561"/>
          <cell r="S5561"/>
          <cell r="T5561"/>
          <cell r="U5561"/>
          <cell r="V5561"/>
          <cell r="W5561"/>
          <cell r="X5561"/>
          <cell r="Y5561"/>
          <cell r="Z5561"/>
          <cell r="AA5561"/>
          <cell r="AB5561"/>
          <cell r="AC5561"/>
          <cell r="AD5561"/>
        </row>
        <row r="5562">
          <cell r="P5562">
            <v>999999999</v>
          </cell>
          <cell r="Q5562"/>
          <cell r="R5562"/>
          <cell r="S5562"/>
          <cell r="T5562"/>
          <cell r="U5562"/>
          <cell r="V5562"/>
          <cell r="W5562"/>
          <cell r="X5562"/>
          <cell r="Y5562"/>
          <cell r="Z5562"/>
          <cell r="AA5562"/>
          <cell r="AB5562"/>
          <cell r="AC5562"/>
          <cell r="AD5562"/>
        </row>
        <row r="5563">
          <cell r="P5563">
            <v>999999999</v>
          </cell>
          <cell r="Q5563"/>
          <cell r="R5563"/>
          <cell r="S5563"/>
          <cell r="T5563"/>
          <cell r="U5563"/>
          <cell r="V5563"/>
          <cell r="W5563"/>
          <cell r="X5563"/>
          <cell r="Y5563"/>
          <cell r="Z5563"/>
          <cell r="AA5563"/>
          <cell r="AB5563"/>
          <cell r="AC5563"/>
          <cell r="AD5563"/>
        </row>
        <row r="5564">
          <cell r="P5564">
            <v>999999999</v>
          </cell>
          <cell r="Q5564"/>
          <cell r="R5564"/>
          <cell r="S5564"/>
          <cell r="T5564"/>
          <cell r="U5564"/>
          <cell r="V5564"/>
          <cell r="W5564"/>
          <cell r="X5564"/>
          <cell r="Y5564"/>
          <cell r="Z5564"/>
          <cell r="AA5564"/>
          <cell r="AB5564"/>
          <cell r="AC5564"/>
          <cell r="AD5564"/>
        </row>
        <row r="5565">
          <cell r="P5565">
            <v>999999999</v>
          </cell>
          <cell r="Q5565"/>
          <cell r="R5565"/>
          <cell r="S5565"/>
          <cell r="T5565"/>
          <cell r="U5565"/>
          <cell r="V5565"/>
          <cell r="W5565"/>
          <cell r="X5565"/>
          <cell r="Y5565"/>
          <cell r="Z5565"/>
          <cell r="AA5565"/>
          <cell r="AB5565"/>
          <cell r="AC5565"/>
          <cell r="AD5565"/>
        </row>
        <row r="5566">
          <cell r="P5566">
            <v>999999999</v>
          </cell>
          <cell r="Q5566"/>
          <cell r="R5566"/>
          <cell r="S5566"/>
          <cell r="T5566"/>
          <cell r="U5566"/>
          <cell r="V5566"/>
          <cell r="W5566"/>
          <cell r="X5566"/>
          <cell r="Y5566"/>
          <cell r="Z5566"/>
          <cell r="AA5566"/>
          <cell r="AB5566"/>
          <cell r="AC5566"/>
          <cell r="AD5566"/>
        </row>
        <row r="5567">
          <cell r="P5567">
            <v>999999999</v>
          </cell>
          <cell r="Q5567"/>
          <cell r="R5567"/>
          <cell r="S5567"/>
          <cell r="T5567"/>
          <cell r="U5567"/>
          <cell r="V5567"/>
          <cell r="W5567"/>
          <cell r="X5567"/>
          <cell r="Y5567"/>
          <cell r="Z5567"/>
          <cell r="AA5567"/>
          <cell r="AB5567"/>
          <cell r="AC5567"/>
          <cell r="AD5567"/>
        </row>
        <row r="5568">
          <cell r="P5568">
            <v>999999999</v>
          </cell>
          <cell r="Q5568"/>
          <cell r="R5568"/>
          <cell r="S5568"/>
          <cell r="T5568"/>
          <cell r="U5568"/>
          <cell r="V5568"/>
          <cell r="W5568"/>
          <cell r="X5568"/>
          <cell r="Y5568"/>
          <cell r="Z5568"/>
          <cell r="AA5568"/>
          <cell r="AB5568"/>
          <cell r="AC5568"/>
          <cell r="AD5568"/>
        </row>
        <row r="5569">
          <cell r="P5569">
            <v>999999999</v>
          </cell>
          <cell r="Q5569"/>
          <cell r="R5569"/>
          <cell r="S5569"/>
          <cell r="T5569"/>
          <cell r="U5569"/>
          <cell r="V5569"/>
          <cell r="W5569"/>
          <cell r="X5569"/>
          <cell r="Y5569"/>
          <cell r="Z5569"/>
          <cell r="AA5569"/>
          <cell r="AB5569"/>
          <cell r="AC5569"/>
          <cell r="AD5569"/>
        </row>
        <row r="5570">
          <cell r="P5570">
            <v>999999999</v>
          </cell>
          <cell r="Q5570"/>
          <cell r="R5570"/>
          <cell r="S5570"/>
          <cell r="T5570"/>
          <cell r="U5570"/>
          <cell r="V5570"/>
          <cell r="W5570"/>
          <cell r="X5570"/>
          <cell r="Y5570"/>
          <cell r="Z5570"/>
          <cell r="AA5570"/>
          <cell r="AB5570"/>
          <cell r="AC5570"/>
          <cell r="AD5570"/>
        </row>
        <row r="5571">
          <cell r="P5571">
            <v>999999999</v>
          </cell>
          <cell r="Q5571"/>
          <cell r="R5571"/>
          <cell r="S5571"/>
          <cell r="T5571"/>
          <cell r="U5571"/>
          <cell r="V5571"/>
          <cell r="W5571"/>
          <cell r="X5571"/>
          <cell r="Y5571"/>
          <cell r="Z5571"/>
          <cell r="AA5571"/>
          <cell r="AB5571"/>
          <cell r="AC5571"/>
          <cell r="AD5571"/>
        </row>
        <row r="5572">
          <cell r="P5572">
            <v>999999999</v>
          </cell>
          <cell r="Q5572"/>
          <cell r="R5572"/>
          <cell r="S5572"/>
          <cell r="T5572"/>
          <cell r="U5572"/>
          <cell r="V5572"/>
          <cell r="W5572"/>
          <cell r="X5572"/>
          <cell r="Y5572"/>
          <cell r="Z5572"/>
          <cell r="AA5572"/>
          <cell r="AB5572"/>
          <cell r="AC5572"/>
          <cell r="AD5572"/>
        </row>
        <row r="5573">
          <cell r="P5573">
            <v>999999999</v>
          </cell>
          <cell r="Q5573"/>
          <cell r="R5573"/>
          <cell r="S5573"/>
          <cell r="T5573"/>
          <cell r="U5573"/>
          <cell r="V5573"/>
          <cell r="W5573"/>
          <cell r="X5573"/>
          <cell r="Y5573"/>
          <cell r="Z5573"/>
          <cell r="AA5573"/>
          <cell r="AB5573"/>
          <cell r="AC5573"/>
          <cell r="AD5573"/>
        </row>
        <row r="5574">
          <cell r="P5574">
            <v>999999999</v>
          </cell>
          <cell r="Q5574"/>
          <cell r="R5574"/>
          <cell r="S5574"/>
          <cell r="T5574"/>
          <cell r="U5574"/>
          <cell r="V5574"/>
          <cell r="W5574"/>
          <cell r="X5574"/>
          <cell r="Y5574"/>
          <cell r="Z5574"/>
          <cell r="AA5574"/>
          <cell r="AB5574"/>
          <cell r="AC5574"/>
          <cell r="AD5574"/>
        </row>
        <row r="5575">
          <cell r="P5575">
            <v>999999999</v>
          </cell>
          <cell r="Q5575"/>
          <cell r="R5575"/>
          <cell r="S5575"/>
          <cell r="T5575"/>
          <cell r="U5575"/>
          <cell r="V5575"/>
          <cell r="W5575"/>
          <cell r="X5575"/>
          <cell r="Y5575"/>
          <cell r="Z5575"/>
          <cell r="AA5575"/>
          <cell r="AB5575"/>
          <cell r="AC5575"/>
          <cell r="AD5575"/>
        </row>
        <row r="5576">
          <cell r="P5576">
            <v>999999999</v>
          </cell>
          <cell r="Q5576"/>
          <cell r="R5576"/>
          <cell r="S5576"/>
          <cell r="T5576"/>
          <cell r="U5576"/>
          <cell r="V5576"/>
          <cell r="W5576"/>
          <cell r="X5576"/>
          <cell r="Y5576"/>
          <cell r="Z5576"/>
          <cell r="AA5576"/>
          <cell r="AB5576"/>
          <cell r="AC5576"/>
          <cell r="AD5576"/>
        </row>
        <row r="5577">
          <cell r="P5577">
            <v>999999999</v>
          </cell>
          <cell r="Q5577"/>
          <cell r="R5577"/>
          <cell r="S5577"/>
          <cell r="T5577"/>
          <cell r="U5577"/>
          <cell r="V5577"/>
          <cell r="W5577"/>
          <cell r="X5577"/>
          <cell r="Y5577"/>
          <cell r="Z5577"/>
          <cell r="AA5577"/>
          <cell r="AB5577"/>
          <cell r="AC5577"/>
          <cell r="AD5577"/>
        </row>
        <row r="5578">
          <cell r="P5578">
            <v>999999999</v>
          </cell>
          <cell r="Q5578"/>
          <cell r="R5578"/>
          <cell r="S5578"/>
          <cell r="T5578"/>
          <cell r="U5578"/>
          <cell r="V5578"/>
          <cell r="W5578"/>
          <cell r="X5578"/>
          <cell r="Y5578"/>
          <cell r="Z5578"/>
          <cell r="AA5578"/>
          <cell r="AB5578"/>
          <cell r="AC5578"/>
          <cell r="AD5578"/>
        </row>
        <row r="5579">
          <cell r="P5579">
            <v>999999999</v>
          </cell>
          <cell r="Q5579"/>
          <cell r="R5579"/>
          <cell r="S5579"/>
          <cell r="T5579"/>
          <cell r="U5579"/>
          <cell r="V5579"/>
          <cell r="W5579"/>
          <cell r="X5579"/>
          <cell r="Y5579"/>
          <cell r="Z5579"/>
          <cell r="AA5579"/>
          <cell r="AB5579"/>
          <cell r="AC5579"/>
          <cell r="AD5579"/>
        </row>
        <row r="5580">
          <cell r="P5580">
            <v>999999999</v>
          </cell>
          <cell r="Q5580"/>
          <cell r="R5580"/>
          <cell r="S5580"/>
          <cell r="T5580"/>
          <cell r="U5580"/>
          <cell r="V5580"/>
          <cell r="W5580"/>
          <cell r="X5580"/>
          <cell r="Y5580"/>
          <cell r="Z5580"/>
          <cell r="AA5580"/>
          <cell r="AB5580"/>
          <cell r="AC5580"/>
          <cell r="AD5580"/>
        </row>
        <row r="5581">
          <cell r="P5581">
            <v>999999999</v>
          </cell>
          <cell r="Q5581"/>
          <cell r="R5581"/>
          <cell r="S5581"/>
          <cell r="T5581"/>
          <cell r="U5581"/>
          <cell r="V5581"/>
          <cell r="W5581"/>
          <cell r="X5581"/>
          <cell r="Y5581"/>
          <cell r="Z5581"/>
          <cell r="AA5581"/>
          <cell r="AB5581"/>
          <cell r="AC5581"/>
          <cell r="AD5581"/>
        </row>
        <row r="5582">
          <cell r="P5582">
            <v>999999999</v>
          </cell>
          <cell r="Q5582"/>
          <cell r="R5582"/>
          <cell r="S5582"/>
          <cell r="T5582"/>
          <cell r="U5582"/>
          <cell r="V5582"/>
          <cell r="W5582"/>
          <cell r="X5582"/>
          <cell r="Y5582"/>
          <cell r="Z5582"/>
          <cell r="AA5582"/>
          <cell r="AB5582"/>
          <cell r="AC5582"/>
          <cell r="AD5582"/>
        </row>
        <row r="5583">
          <cell r="P5583">
            <v>999999999</v>
          </cell>
          <cell r="Q5583"/>
          <cell r="R5583"/>
          <cell r="S5583"/>
          <cell r="T5583"/>
          <cell r="U5583"/>
          <cell r="V5583"/>
          <cell r="W5583"/>
          <cell r="X5583"/>
          <cell r="Y5583"/>
          <cell r="Z5583"/>
          <cell r="AA5583"/>
          <cell r="AB5583"/>
          <cell r="AC5583"/>
          <cell r="AD5583"/>
        </row>
        <row r="5584">
          <cell r="P5584">
            <v>999999999</v>
          </cell>
          <cell r="Q5584"/>
          <cell r="R5584"/>
          <cell r="S5584"/>
          <cell r="T5584"/>
          <cell r="U5584"/>
          <cell r="V5584"/>
          <cell r="W5584"/>
          <cell r="X5584"/>
          <cell r="Y5584"/>
          <cell r="Z5584"/>
          <cell r="AA5584"/>
          <cell r="AB5584"/>
          <cell r="AC5584"/>
          <cell r="AD5584"/>
        </row>
        <row r="5585">
          <cell r="P5585">
            <v>999999999</v>
          </cell>
          <cell r="Q5585"/>
          <cell r="R5585"/>
          <cell r="S5585"/>
          <cell r="T5585"/>
          <cell r="U5585"/>
          <cell r="V5585"/>
          <cell r="W5585"/>
          <cell r="X5585"/>
          <cell r="Y5585"/>
          <cell r="Z5585"/>
          <cell r="AA5585"/>
          <cell r="AB5585"/>
          <cell r="AC5585"/>
          <cell r="AD5585"/>
        </row>
        <row r="5586">
          <cell r="P5586">
            <v>999999999</v>
          </cell>
          <cell r="Q5586"/>
          <cell r="R5586"/>
          <cell r="S5586"/>
          <cell r="T5586"/>
          <cell r="U5586"/>
          <cell r="V5586"/>
          <cell r="W5586"/>
          <cell r="X5586"/>
          <cell r="Y5586"/>
          <cell r="Z5586"/>
          <cell r="AA5586"/>
          <cell r="AB5586"/>
          <cell r="AC5586"/>
          <cell r="AD5586"/>
        </row>
        <row r="5587">
          <cell r="P5587">
            <v>999999999</v>
          </cell>
          <cell r="Q5587"/>
          <cell r="R5587"/>
          <cell r="S5587"/>
          <cell r="T5587"/>
          <cell r="U5587"/>
          <cell r="V5587"/>
          <cell r="W5587"/>
          <cell r="X5587"/>
          <cell r="Y5587"/>
          <cell r="Z5587"/>
          <cell r="AA5587"/>
          <cell r="AB5587"/>
          <cell r="AC5587"/>
          <cell r="AD5587"/>
        </row>
        <row r="5588">
          <cell r="P5588">
            <v>999999999</v>
          </cell>
          <cell r="Q5588"/>
          <cell r="R5588"/>
          <cell r="S5588"/>
          <cell r="T5588"/>
          <cell r="U5588"/>
          <cell r="V5588"/>
          <cell r="W5588"/>
          <cell r="X5588"/>
          <cell r="Y5588"/>
          <cell r="Z5588"/>
          <cell r="AA5588"/>
          <cell r="AB5588"/>
          <cell r="AC5588"/>
          <cell r="AD5588"/>
        </row>
        <row r="5589">
          <cell r="P5589">
            <v>999999999</v>
          </cell>
          <cell r="Q5589"/>
          <cell r="R5589"/>
          <cell r="S5589"/>
          <cell r="T5589"/>
          <cell r="U5589"/>
          <cell r="V5589"/>
          <cell r="W5589"/>
          <cell r="X5589"/>
          <cell r="Y5589"/>
          <cell r="Z5589"/>
          <cell r="AA5589"/>
          <cell r="AB5589"/>
          <cell r="AC5589"/>
          <cell r="AD5589"/>
        </row>
        <row r="5590">
          <cell r="P5590">
            <v>999999999</v>
          </cell>
          <cell r="Q5590"/>
          <cell r="R5590"/>
          <cell r="S5590"/>
          <cell r="T5590"/>
          <cell r="U5590"/>
          <cell r="V5590"/>
          <cell r="W5590"/>
          <cell r="X5590"/>
          <cell r="Y5590"/>
          <cell r="Z5590"/>
          <cell r="AA5590"/>
          <cell r="AB5590"/>
          <cell r="AC5590"/>
          <cell r="AD5590"/>
        </row>
        <row r="5591">
          <cell r="P5591">
            <v>999999999</v>
          </cell>
          <cell r="Q5591"/>
          <cell r="R5591"/>
          <cell r="S5591"/>
          <cell r="T5591"/>
          <cell r="U5591"/>
          <cell r="V5591"/>
          <cell r="W5591"/>
          <cell r="X5591"/>
          <cell r="Y5591"/>
          <cell r="Z5591"/>
          <cell r="AA5591"/>
          <cell r="AB5591"/>
          <cell r="AC5591"/>
          <cell r="AD5591"/>
        </row>
        <row r="5592">
          <cell r="P5592">
            <v>999999999</v>
          </cell>
          <cell r="Q5592"/>
          <cell r="R5592"/>
          <cell r="S5592"/>
          <cell r="T5592"/>
          <cell r="U5592"/>
          <cell r="V5592"/>
          <cell r="W5592"/>
          <cell r="X5592"/>
          <cell r="Y5592"/>
          <cell r="Z5592"/>
          <cell r="AA5592"/>
          <cell r="AB5592"/>
          <cell r="AC5592"/>
          <cell r="AD5592"/>
        </row>
        <row r="5593">
          <cell r="P5593">
            <v>999999999</v>
          </cell>
          <cell r="Q5593"/>
          <cell r="R5593"/>
          <cell r="S5593"/>
          <cell r="T5593"/>
          <cell r="U5593"/>
          <cell r="V5593"/>
          <cell r="W5593"/>
          <cell r="X5593"/>
          <cell r="Y5593"/>
          <cell r="Z5593"/>
          <cell r="AA5593"/>
          <cell r="AB5593"/>
          <cell r="AC5593"/>
          <cell r="AD5593"/>
        </row>
        <row r="5594">
          <cell r="P5594">
            <v>999999999</v>
          </cell>
          <cell r="Q5594"/>
          <cell r="R5594"/>
          <cell r="S5594"/>
          <cell r="T5594"/>
          <cell r="U5594"/>
          <cell r="V5594"/>
          <cell r="W5594"/>
          <cell r="X5594"/>
          <cell r="Y5594"/>
          <cell r="Z5594"/>
          <cell r="AA5594"/>
          <cell r="AB5594"/>
          <cell r="AC5594"/>
          <cell r="AD5594"/>
        </row>
        <row r="5595">
          <cell r="P5595">
            <v>999999999</v>
          </cell>
          <cell r="Q5595"/>
          <cell r="R5595"/>
          <cell r="S5595"/>
          <cell r="T5595"/>
          <cell r="U5595"/>
          <cell r="V5595"/>
          <cell r="W5595"/>
          <cell r="X5595"/>
          <cell r="Y5595"/>
          <cell r="Z5595"/>
          <cell r="AA5595"/>
          <cell r="AB5595"/>
          <cell r="AC5595"/>
          <cell r="AD5595"/>
        </row>
        <row r="5596">
          <cell r="P5596">
            <v>999999999</v>
          </cell>
          <cell r="Q5596"/>
          <cell r="R5596"/>
          <cell r="S5596"/>
          <cell r="T5596"/>
          <cell r="U5596"/>
          <cell r="V5596"/>
          <cell r="W5596"/>
          <cell r="X5596"/>
          <cell r="Y5596"/>
          <cell r="Z5596"/>
          <cell r="AA5596"/>
          <cell r="AB5596"/>
          <cell r="AC5596"/>
          <cell r="AD5596"/>
        </row>
        <row r="5597">
          <cell r="P5597">
            <v>999999999</v>
          </cell>
          <cell r="Q5597"/>
          <cell r="R5597"/>
          <cell r="S5597"/>
          <cell r="T5597"/>
          <cell r="U5597"/>
          <cell r="V5597"/>
          <cell r="W5597"/>
          <cell r="X5597"/>
          <cell r="Y5597"/>
          <cell r="Z5597"/>
          <cell r="AA5597"/>
          <cell r="AB5597"/>
          <cell r="AC5597"/>
          <cell r="AD5597"/>
        </row>
        <row r="5598">
          <cell r="P5598">
            <v>999999999</v>
          </cell>
          <cell r="Q5598"/>
          <cell r="R5598"/>
          <cell r="S5598"/>
          <cell r="T5598"/>
          <cell r="U5598"/>
          <cell r="V5598"/>
          <cell r="W5598"/>
          <cell r="X5598"/>
          <cell r="Y5598"/>
          <cell r="Z5598"/>
          <cell r="AA5598"/>
          <cell r="AB5598"/>
          <cell r="AC5598"/>
          <cell r="AD5598"/>
        </row>
        <row r="5599">
          <cell r="P5599">
            <v>999999999</v>
          </cell>
          <cell r="Q5599"/>
          <cell r="R5599"/>
          <cell r="S5599"/>
          <cell r="T5599"/>
          <cell r="U5599"/>
          <cell r="V5599"/>
          <cell r="W5599"/>
          <cell r="X5599"/>
          <cell r="Y5599"/>
          <cell r="Z5599"/>
          <cell r="AA5599"/>
          <cell r="AB5599"/>
          <cell r="AC5599"/>
          <cell r="AD5599"/>
        </row>
        <row r="5600">
          <cell r="P5600">
            <v>999999999</v>
          </cell>
          <cell r="Q5600"/>
          <cell r="R5600"/>
          <cell r="S5600"/>
          <cell r="T5600"/>
          <cell r="U5600"/>
          <cell r="V5600"/>
          <cell r="W5600"/>
          <cell r="X5600"/>
          <cell r="Y5600"/>
          <cell r="Z5600"/>
          <cell r="AA5600"/>
          <cell r="AB5600"/>
          <cell r="AC5600"/>
          <cell r="AD5600"/>
        </row>
        <row r="5601">
          <cell r="P5601">
            <v>999999999</v>
          </cell>
          <cell r="Q5601"/>
          <cell r="R5601"/>
          <cell r="S5601"/>
          <cell r="T5601"/>
          <cell r="U5601"/>
          <cell r="V5601"/>
          <cell r="W5601"/>
          <cell r="X5601"/>
          <cell r="Y5601"/>
          <cell r="Z5601"/>
          <cell r="AA5601"/>
          <cell r="AB5601"/>
          <cell r="AC5601"/>
          <cell r="AD5601"/>
        </row>
        <row r="5602">
          <cell r="P5602">
            <v>999999999</v>
          </cell>
          <cell r="Q5602"/>
          <cell r="R5602"/>
          <cell r="S5602"/>
          <cell r="T5602"/>
          <cell r="U5602"/>
          <cell r="V5602"/>
          <cell r="W5602"/>
          <cell r="X5602"/>
          <cell r="Y5602"/>
          <cell r="Z5602"/>
          <cell r="AA5602"/>
          <cell r="AB5602"/>
          <cell r="AC5602"/>
          <cell r="AD5602"/>
        </row>
        <row r="5603">
          <cell r="P5603">
            <v>999999999</v>
          </cell>
          <cell r="Q5603"/>
          <cell r="R5603"/>
          <cell r="S5603"/>
          <cell r="T5603"/>
          <cell r="U5603"/>
          <cell r="V5603"/>
          <cell r="W5603"/>
          <cell r="X5603"/>
          <cell r="Y5603"/>
          <cell r="Z5603"/>
          <cell r="AA5603"/>
          <cell r="AB5603"/>
          <cell r="AC5603"/>
          <cell r="AD5603"/>
        </row>
        <row r="5604">
          <cell r="P5604">
            <v>999999999</v>
          </cell>
          <cell r="Q5604"/>
          <cell r="R5604"/>
          <cell r="S5604"/>
          <cell r="T5604"/>
          <cell r="U5604"/>
          <cell r="V5604"/>
          <cell r="W5604"/>
          <cell r="X5604"/>
          <cell r="Y5604"/>
          <cell r="Z5604"/>
          <cell r="AA5604"/>
          <cell r="AB5604"/>
          <cell r="AC5604"/>
          <cell r="AD5604"/>
        </row>
        <row r="5605">
          <cell r="P5605">
            <v>999999999</v>
          </cell>
          <cell r="Q5605"/>
          <cell r="R5605"/>
          <cell r="S5605"/>
          <cell r="T5605"/>
          <cell r="U5605"/>
          <cell r="V5605"/>
          <cell r="W5605"/>
          <cell r="X5605"/>
          <cell r="Y5605"/>
          <cell r="Z5605"/>
          <cell r="AA5605"/>
          <cell r="AB5605"/>
          <cell r="AC5605"/>
          <cell r="AD5605"/>
        </row>
        <row r="5606">
          <cell r="P5606">
            <v>999999999</v>
          </cell>
          <cell r="Q5606"/>
          <cell r="R5606"/>
          <cell r="S5606"/>
          <cell r="T5606"/>
          <cell r="U5606"/>
          <cell r="V5606"/>
          <cell r="W5606"/>
          <cell r="X5606"/>
          <cell r="Y5606"/>
          <cell r="Z5606"/>
          <cell r="AA5606"/>
          <cell r="AB5606"/>
          <cell r="AC5606"/>
          <cell r="AD5606"/>
        </row>
        <row r="5607">
          <cell r="P5607">
            <v>999999999</v>
          </cell>
          <cell r="Q5607"/>
          <cell r="R5607"/>
          <cell r="S5607"/>
          <cell r="T5607"/>
          <cell r="U5607"/>
          <cell r="V5607"/>
          <cell r="W5607"/>
          <cell r="X5607"/>
          <cell r="Y5607"/>
          <cell r="Z5607"/>
          <cell r="AA5607"/>
          <cell r="AB5607"/>
          <cell r="AC5607"/>
          <cell r="AD5607"/>
        </row>
        <row r="5608">
          <cell r="P5608">
            <v>999999999</v>
          </cell>
          <cell r="Q5608"/>
          <cell r="R5608"/>
          <cell r="S5608"/>
          <cell r="T5608"/>
          <cell r="U5608"/>
          <cell r="V5608"/>
          <cell r="W5608"/>
          <cell r="X5608"/>
          <cell r="Y5608"/>
          <cell r="Z5608"/>
          <cell r="AA5608"/>
          <cell r="AB5608"/>
          <cell r="AC5608"/>
          <cell r="AD5608"/>
        </row>
        <row r="5609">
          <cell r="P5609">
            <v>999999999</v>
          </cell>
          <cell r="Q5609"/>
          <cell r="R5609"/>
          <cell r="S5609"/>
          <cell r="T5609"/>
          <cell r="U5609"/>
          <cell r="V5609"/>
          <cell r="W5609"/>
          <cell r="X5609"/>
          <cell r="Y5609"/>
          <cell r="Z5609"/>
          <cell r="AA5609"/>
          <cell r="AB5609"/>
          <cell r="AC5609"/>
          <cell r="AD5609"/>
        </row>
        <row r="5610">
          <cell r="P5610">
            <v>999999999</v>
          </cell>
          <cell r="Q5610"/>
          <cell r="R5610"/>
          <cell r="S5610"/>
          <cell r="T5610"/>
          <cell r="U5610"/>
          <cell r="V5610"/>
          <cell r="W5610"/>
          <cell r="X5610"/>
          <cell r="Y5610"/>
          <cell r="Z5610"/>
          <cell r="AA5610"/>
          <cell r="AB5610"/>
          <cell r="AC5610"/>
          <cell r="AD5610"/>
        </row>
        <row r="5611">
          <cell r="P5611">
            <v>999999999</v>
          </cell>
          <cell r="Q5611"/>
          <cell r="R5611"/>
          <cell r="S5611"/>
          <cell r="T5611"/>
          <cell r="U5611"/>
          <cell r="V5611"/>
          <cell r="W5611"/>
          <cell r="X5611"/>
          <cell r="Y5611"/>
          <cell r="Z5611"/>
          <cell r="AA5611"/>
          <cell r="AB5611"/>
          <cell r="AC5611"/>
          <cell r="AD5611"/>
        </row>
        <row r="5612">
          <cell r="P5612">
            <v>999999999</v>
          </cell>
          <cell r="Q5612"/>
          <cell r="R5612"/>
          <cell r="S5612"/>
          <cell r="T5612"/>
          <cell r="U5612"/>
          <cell r="V5612"/>
          <cell r="W5612"/>
          <cell r="X5612"/>
          <cell r="Y5612"/>
          <cell r="Z5612"/>
          <cell r="AA5612"/>
          <cell r="AB5612"/>
          <cell r="AC5612"/>
          <cell r="AD5612"/>
        </row>
        <row r="5613">
          <cell r="P5613">
            <v>999999999</v>
          </cell>
          <cell r="Q5613"/>
          <cell r="R5613"/>
          <cell r="S5613"/>
          <cell r="T5613"/>
          <cell r="U5613"/>
          <cell r="V5613"/>
          <cell r="W5613"/>
          <cell r="X5613"/>
          <cell r="Y5613"/>
          <cell r="Z5613"/>
          <cell r="AA5613"/>
          <cell r="AB5613"/>
          <cell r="AC5613"/>
          <cell r="AD5613"/>
        </row>
        <row r="5614">
          <cell r="P5614">
            <v>999999999</v>
          </cell>
          <cell r="Q5614"/>
          <cell r="R5614"/>
          <cell r="S5614"/>
          <cell r="T5614"/>
          <cell r="U5614"/>
          <cell r="V5614"/>
          <cell r="W5614"/>
          <cell r="X5614"/>
          <cell r="Y5614"/>
          <cell r="Z5614"/>
          <cell r="AA5614"/>
          <cell r="AB5614"/>
          <cell r="AC5614"/>
          <cell r="AD5614"/>
        </row>
        <row r="5615">
          <cell r="P5615">
            <v>999999999</v>
          </cell>
          <cell r="Q5615"/>
          <cell r="R5615"/>
          <cell r="S5615"/>
          <cell r="T5615"/>
          <cell r="U5615"/>
          <cell r="V5615"/>
          <cell r="W5615"/>
          <cell r="X5615"/>
          <cell r="Y5615"/>
          <cell r="Z5615"/>
          <cell r="AA5615"/>
          <cell r="AB5615"/>
          <cell r="AC5615"/>
          <cell r="AD5615"/>
        </row>
        <row r="5616">
          <cell r="P5616">
            <v>999999999</v>
          </cell>
          <cell r="Q5616"/>
          <cell r="R5616"/>
          <cell r="S5616"/>
          <cell r="T5616"/>
          <cell r="U5616"/>
          <cell r="V5616"/>
          <cell r="W5616"/>
          <cell r="X5616"/>
          <cell r="Y5616"/>
          <cell r="Z5616"/>
          <cell r="AA5616"/>
          <cell r="AB5616"/>
          <cell r="AC5616"/>
          <cell r="AD5616"/>
        </row>
        <row r="5617">
          <cell r="P5617">
            <v>999999999</v>
          </cell>
          <cell r="Q5617"/>
          <cell r="R5617"/>
          <cell r="S5617"/>
          <cell r="T5617"/>
          <cell r="U5617"/>
          <cell r="V5617"/>
          <cell r="W5617"/>
          <cell r="X5617"/>
          <cell r="Y5617"/>
          <cell r="Z5617"/>
          <cell r="AA5617"/>
          <cell r="AB5617"/>
          <cell r="AC5617"/>
          <cell r="AD5617"/>
        </row>
        <row r="5618">
          <cell r="P5618">
            <v>999999999</v>
          </cell>
          <cell r="Q5618"/>
          <cell r="R5618"/>
          <cell r="S5618"/>
          <cell r="T5618"/>
          <cell r="U5618"/>
          <cell r="V5618"/>
          <cell r="W5618"/>
          <cell r="X5618"/>
          <cell r="Y5618"/>
          <cell r="Z5618"/>
          <cell r="AA5618"/>
          <cell r="AB5618"/>
          <cell r="AC5618"/>
          <cell r="AD5618"/>
        </row>
        <row r="5619">
          <cell r="P5619">
            <v>999999999</v>
          </cell>
          <cell r="Q5619"/>
          <cell r="R5619"/>
          <cell r="S5619"/>
          <cell r="T5619"/>
          <cell r="U5619"/>
          <cell r="V5619"/>
          <cell r="W5619"/>
          <cell r="X5619"/>
          <cell r="Y5619"/>
          <cell r="Z5619"/>
          <cell r="AA5619"/>
          <cell r="AB5619"/>
          <cell r="AC5619"/>
          <cell r="AD5619"/>
        </row>
        <row r="5620">
          <cell r="P5620">
            <v>999999999</v>
          </cell>
          <cell r="Q5620"/>
          <cell r="R5620"/>
          <cell r="S5620"/>
          <cell r="T5620"/>
          <cell r="U5620"/>
          <cell r="V5620"/>
          <cell r="W5620"/>
          <cell r="X5620"/>
          <cell r="Y5620"/>
          <cell r="Z5620"/>
          <cell r="AA5620"/>
          <cell r="AB5620"/>
          <cell r="AC5620"/>
          <cell r="AD5620"/>
        </row>
        <row r="5621">
          <cell r="P5621">
            <v>999999999</v>
          </cell>
          <cell r="Q5621"/>
          <cell r="R5621"/>
          <cell r="S5621"/>
          <cell r="T5621"/>
          <cell r="U5621"/>
          <cell r="V5621"/>
          <cell r="W5621"/>
          <cell r="X5621"/>
          <cell r="Y5621"/>
          <cell r="Z5621"/>
          <cell r="AA5621"/>
          <cell r="AB5621"/>
          <cell r="AC5621"/>
          <cell r="AD5621"/>
        </row>
        <row r="5622">
          <cell r="P5622">
            <v>999999999</v>
          </cell>
          <cell r="Q5622"/>
          <cell r="R5622"/>
          <cell r="S5622"/>
          <cell r="T5622"/>
          <cell r="U5622"/>
          <cell r="V5622"/>
          <cell r="W5622"/>
          <cell r="X5622"/>
          <cell r="Y5622"/>
          <cell r="Z5622"/>
          <cell r="AA5622"/>
          <cell r="AB5622"/>
          <cell r="AC5622"/>
          <cell r="AD5622"/>
        </row>
        <row r="5623">
          <cell r="P5623">
            <v>999999999</v>
          </cell>
          <cell r="Q5623"/>
          <cell r="R5623"/>
          <cell r="S5623"/>
          <cell r="T5623"/>
          <cell r="U5623"/>
          <cell r="V5623"/>
          <cell r="W5623"/>
          <cell r="X5623"/>
          <cell r="Y5623"/>
          <cell r="Z5623"/>
          <cell r="AA5623"/>
          <cell r="AB5623"/>
          <cell r="AC5623"/>
          <cell r="AD5623"/>
        </row>
        <row r="5624">
          <cell r="P5624">
            <v>999999999</v>
          </cell>
          <cell r="Q5624"/>
          <cell r="R5624"/>
          <cell r="S5624"/>
          <cell r="T5624"/>
          <cell r="U5624"/>
          <cell r="V5624"/>
          <cell r="W5624"/>
          <cell r="X5624"/>
          <cell r="Y5624"/>
          <cell r="Z5624"/>
          <cell r="AA5624"/>
          <cell r="AB5624"/>
          <cell r="AC5624"/>
          <cell r="AD5624"/>
        </row>
        <row r="5625">
          <cell r="P5625">
            <v>999999999</v>
          </cell>
          <cell r="Q5625"/>
          <cell r="R5625"/>
          <cell r="S5625"/>
          <cell r="T5625"/>
          <cell r="U5625"/>
          <cell r="V5625"/>
          <cell r="W5625"/>
          <cell r="X5625"/>
          <cell r="Y5625"/>
          <cell r="Z5625"/>
          <cell r="AA5625"/>
          <cell r="AB5625"/>
          <cell r="AC5625"/>
          <cell r="AD5625"/>
        </row>
        <row r="5626">
          <cell r="P5626">
            <v>999999999</v>
          </cell>
          <cell r="Q5626"/>
          <cell r="R5626"/>
          <cell r="S5626"/>
          <cell r="T5626"/>
          <cell r="U5626"/>
          <cell r="V5626"/>
          <cell r="W5626"/>
          <cell r="X5626"/>
          <cell r="Y5626"/>
          <cell r="Z5626"/>
          <cell r="AA5626"/>
          <cell r="AB5626"/>
          <cell r="AC5626"/>
          <cell r="AD5626"/>
        </row>
        <row r="5627">
          <cell r="P5627">
            <v>999999999</v>
          </cell>
          <cell r="Q5627"/>
          <cell r="R5627"/>
          <cell r="S5627"/>
          <cell r="T5627"/>
          <cell r="U5627"/>
          <cell r="V5627"/>
          <cell r="W5627"/>
          <cell r="X5627"/>
          <cell r="Y5627"/>
          <cell r="Z5627"/>
          <cell r="AA5627"/>
          <cell r="AB5627"/>
          <cell r="AC5627"/>
          <cell r="AD5627"/>
        </row>
        <row r="5628">
          <cell r="P5628">
            <v>999999999</v>
          </cell>
          <cell r="Q5628"/>
          <cell r="R5628"/>
          <cell r="S5628"/>
          <cell r="T5628"/>
          <cell r="U5628"/>
          <cell r="V5628"/>
          <cell r="W5628"/>
          <cell r="X5628"/>
          <cell r="Y5628"/>
          <cell r="Z5628"/>
          <cell r="AA5628"/>
          <cell r="AB5628"/>
          <cell r="AC5628"/>
          <cell r="AD5628"/>
        </row>
        <row r="5629">
          <cell r="P5629">
            <v>999999999</v>
          </cell>
          <cell r="Q5629"/>
          <cell r="R5629"/>
          <cell r="S5629"/>
          <cell r="T5629"/>
          <cell r="U5629"/>
          <cell r="V5629"/>
          <cell r="W5629"/>
          <cell r="X5629"/>
          <cell r="Y5629"/>
          <cell r="Z5629"/>
          <cell r="AA5629"/>
          <cell r="AB5629"/>
          <cell r="AC5629"/>
          <cell r="AD5629"/>
        </row>
        <row r="5630">
          <cell r="P5630">
            <v>999999999</v>
          </cell>
          <cell r="Q5630"/>
          <cell r="R5630"/>
          <cell r="S5630"/>
          <cell r="T5630"/>
          <cell r="U5630"/>
          <cell r="V5630"/>
          <cell r="W5630"/>
          <cell r="X5630"/>
          <cell r="Y5630"/>
          <cell r="Z5630"/>
          <cell r="AA5630"/>
          <cell r="AB5630"/>
          <cell r="AC5630"/>
          <cell r="AD5630"/>
        </row>
        <row r="5631">
          <cell r="P5631">
            <v>999999999</v>
          </cell>
          <cell r="Q5631"/>
          <cell r="R5631"/>
          <cell r="S5631"/>
          <cell r="T5631"/>
          <cell r="U5631"/>
          <cell r="V5631"/>
          <cell r="W5631"/>
          <cell r="X5631"/>
          <cell r="Y5631"/>
          <cell r="Z5631"/>
          <cell r="AA5631"/>
          <cell r="AB5631"/>
          <cell r="AC5631"/>
          <cell r="AD5631"/>
        </row>
        <row r="5632">
          <cell r="P5632">
            <v>999999999</v>
          </cell>
          <cell r="Q5632"/>
          <cell r="R5632"/>
          <cell r="S5632"/>
          <cell r="T5632"/>
          <cell r="U5632"/>
          <cell r="V5632"/>
          <cell r="W5632"/>
          <cell r="X5632"/>
          <cell r="Y5632"/>
          <cell r="Z5632"/>
          <cell r="AA5632"/>
          <cell r="AB5632"/>
          <cell r="AC5632"/>
          <cell r="AD5632"/>
        </row>
        <row r="5633">
          <cell r="P5633">
            <v>999999999</v>
          </cell>
          <cell r="Q5633"/>
          <cell r="R5633"/>
          <cell r="S5633"/>
          <cell r="T5633"/>
          <cell r="U5633"/>
          <cell r="V5633"/>
          <cell r="W5633"/>
          <cell r="X5633"/>
          <cell r="Y5633"/>
          <cell r="Z5633"/>
          <cell r="AA5633"/>
          <cell r="AB5633"/>
          <cell r="AC5633"/>
          <cell r="AD5633"/>
        </row>
        <row r="5634">
          <cell r="P5634">
            <v>999999999</v>
          </cell>
          <cell r="Q5634"/>
          <cell r="R5634"/>
          <cell r="S5634"/>
          <cell r="T5634"/>
          <cell r="U5634"/>
          <cell r="V5634"/>
          <cell r="W5634"/>
          <cell r="X5634"/>
          <cell r="Y5634"/>
          <cell r="Z5634"/>
          <cell r="AA5634"/>
          <cell r="AB5634"/>
          <cell r="AC5634"/>
          <cell r="AD5634"/>
        </row>
        <row r="5635">
          <cell r="P5635">
            <v>999999999</v>
          </cell>
          <cell r="Q5635"/>
          <cell r="R5635"/>
          <cell r="S5635"/>
          <cell r="T5635"/>
          <cell r="U5635"/>
          <cell r="V5635"/>
          <cell r="W5635"/>
          <cell r="X5635"/>
          <cell r="Y5635"/>
          <cell r="Z5635"/>
          <cell r="AA5635"/>
          <cell r="AB5635"/>
          <cell r="AC5635"/>
          <cell r="AD5635"/>
        </row>
        <row r="5636">
          <cell r="P5636">
            <v>999999999</v>
          </cell>
          <cell r="Q5636"/>
          <cell r="R5636"/>
          <cell r="S5636"/>
          <cell r="T5636"/>
          <cell r="U5636"/>
          <cell r="V5636"/>
          <cell r="W5636"/>
          <cell r="X5636"/>
          <cell r="Y5636"/>
          <cell r="Z5636"/>
          <cell r="AA5636"/>
          <cell r="AB5636"/>
          <cell r="AC5636"/>
          <cell r="AD5636"/>
        </row>
        <row r="5637">
          <cell r="P5637">
            <v>999999999</v>
          </cell>
          <cell r="Q5637"/>
          <cell r="R5637"/>
          <cell r="S5637"/>
          <cell r="T5637"/>
          <cell r="U5637"/>
          <cell r="V5637"/>
          <cell r="W5637"/>
          <cell r="X5637"/>
          <cell r="Y5637"/>
          <cell r="Z5637"/>
          <cell r="AA5637"/>
          <cell r="AB5637"/>
          <cell r="AC5637"/>
          <cell r="AD5637"/>
        </row>
        <row r="5638">
          <cell r="P5638">
            <v>999999999</v>
          </cell>
          <cell r="Q5638"/>
          <cell r="R5638"/>
          <cell r="S5638"/>
          <cell r="T5638"/>
          <cell r="U5638"/>
          <cell r="V5638"/>
          <cell r="W5638"/>
          <cell r="X5638"/>
          <cell r="Y5638"/>
          <cell r="Z5638"/>
          <cell r="AA5638"/>
          <cell r="AB5638"/>
          <cell r="AC5638"/>
          <cell r="AD5638"/>
        </row>
        <row r="5639">
          <cell r="P5639">
            <v>999999999</v>
          </cell>
          <cell r="Q5639"/>
          <cell r="R5639"/>
          <cell r="S5639"/>
          <cell r="T5639"/>
          <cell r="U5639"/>
          <cell r="V5639"/>
          <cell r="W5639"/>
          <cell r="X5639"/>
          <cell r="Y5639"/>
          <cell r="Z5639"/>
          <cell r="AA5639"/>
          <cell r="AB5639"/>
          <cell r="AC5639"/>
          <cell r="AD5639"/>
        </row>
        <row r="5640">
          <cell r="P5640">
            <v>999999999</v>
          </cell>
          <cell r="Q5640"/>
          <cell r="R5640"/>
          <cell r="S5640"/>
          <cell r="T5640"/>
          <cell r="U5640"/>
          <cell r="V5640"/>
          <cell r="W5640"/>
          <cell r="X5640"/>
          <cell r="Y5640"/>
          <cell r="Z5640"/>
          <cell r="AA5640"/>
          <cell r="AB5640"/>
          <cell r="AC5640"/>
          <cell r="AD5640"/>
        </row>
        <row r="5641">
          <cell r="P5641">
            <v>999999999</v>
          </cell>
          <cell r="Q5641"/>
          <cell r="R5641"/>
          <cell r="S5641"/>
          <cell r="T5641"/>
          <cell r="U5641"/>
          <cell r="V5641"/>
          <cell r="W5641"/>
          <cell r="X5641"/>
          <cell r="Y5641"/>
          <cell r="Z5641"/>
          <cell r="AA5641"/>
          <cell r="AB5641"/>
          <cell r="AC5641"/>
          <cell r="AD5641"/>
        </row>
        <row r="5642">
          <cell r="P5642">
            <v>999999999</v>
          </cell>
          <cell r="Q5642"/>
          <cell r="R5642"/>
          <cell r="S5642"/>
          <cell r="T5642"/>
          <cell r="U5642"/>
          <cell r="V5642"/>
          <cell r="W5642"/>
          <cell r="X5642"/>
          <cell r="Y5642"/>
          <cell r="Z5642"/>
          <cell r="AA5642"/>
          <cell r="AB5642"/>
          <cell r="AC5642"/>
          <cell r="AD5642"/>
        </row>
        <row r="5643">
          <cell r="P5643">
            <v>999999999</v>
          </cell>
          <cell r="Q5643"/>
          <cell r="R5643"/>
          <cell r="S5643"/>
          <cell r="T5643"/>
          <cell r="U5643"/>
          <cell r="V5643"/>
          <cell r="W5643"/>
          <cell r="X5643"/>
          <cell r="Y5643"/>
          <cell r="Z5643"/>
          <cell r="AA5643"/>
          <cell r="AB5643"/>
          <cell r="AC5643"/>
          <cell r="AD5643"/>
        </row>
        <row r="5644">
          <cell r="P5644">
            <v>999999999</v>
          </cell>
          <cell r="Q5644"/>
          <cell r="R5644"/>
          <cell r="S5644"/>
          <cell r="T5644"/>
          <cell r="U5644"/>
          <cell r="V5644"/>
          <cell r="W5644"/>
          <cell r="X5644"/>
          <cell r="Y5644"/>
          <cell r="Z5644"/>
          <cell r="AA5644"/>
          <cell r="AB5644"/>
          <cell r="AC5644"/>
          <cell r="AD5644"/>
        </row>
        <row r="5645">
          <cell r="P5645">
            <v>999999999</v>
          </cell>
          <cell r="Q5645"/>
          <cell r="R5645"/>
          <cell r="S5645"/>
          <cell r="T5645"/>
          <cell r="U5645"/>
          <cell r="V5645"/>
          <cell r="W5645"/>
          <cell r="X5645"/>
          <cell r="Y5645"/>
          <cell r="Z5645"/>
          <cell r="AA5645"/>
          <cell r="AB5645"/>
          <cell r="AC5645"/>
          <cell r="AD5645"/>
        </row>
        <row r="5646">
          <cell r="P5646">
            <v>999999999</v>
          </cell>
          <cell r="Q5646"/>
          <cell r="R5646"/>
          <cell r="S5646"/>
          <cell r="T5646"/>
          <cell r="U5646"/>
          <cell r="V5646"/>
          <cell r="W5646"/>
          <cell r="X5646"/>
          <cell r="Y5646"/>
          <cell r="Z5646"/>
          <cell r="AA5646"/>
          <cell r="AB5646"/>
          <cell r="AC5646"/>
          <cell r="AD5646"/>
        </row>
        <row r="5647">
          <cell r="P5647">
            <v>999999999</v>
          </cell>
          <cell r="Q5647"/>
          <cell r="R5647"/>
          <cell r="S5647"/>
          <cell r="T5647"/>
          <cell r="U5647"/>
          <cell r="V5647"/>
          <cell r="W5647"/>
          <cell r="X5647"/>
          <cell r="Y5647"/>
          <cell r="Z5647"/>
          <cell r="AA5647"/>
          <cell r="AB5647"/>
          <cell r="AC5647"/>
          <cell r="AD5647"/>
        </row>
        <row r="5648">
          <cell r="P5648">
            <v>999999999</v>
          </cell>
          <cell r="Q5648"/>
          <cell r="R5648"/>
          <cell r="S5648"/>
          <cell r="T5648"/>
          <cell r="U5648"/>
          <cell r="V5648"/>
          <cell r="W5648"/>
          <cell r="X5648"/>
          <cell r="Y5648"/>
          <cell r="Z5648"/>
          <cell r="AA5648"/>
          <cell r="AB5648"/>
          <cell r="AC5648"/>
          <cell r="AD5648"/>
        </row>
        <row r="5649">
          <cell r="P5649">
            <v>999999999</v>
          </cell>
          <cell r="Q5649"/>
          <cell r="R5649"/>
          <cell r="S5649"/>
          <cell r="T5649"/>
          <cell r="U5649"/>
          <cell r="V5649"/>
          <cell r="W5649"/>
          <cell r="X5649"/>
          <cell r="Y5649"/>
          <cell r="Z5649"/>
          <cell r="AA5649"/>
          <cell r="AB5649"/>
          <cell r="AC5649"/>
          <cell r="AD5649"/>
        </row>
        <row r="5650">
          <cell r="P5650">
            <v>999999999</v>
          </cell>
          <cell r="Q5650"/>
          <cell r="R5650"/>
          <cell r="S5650"/>
          <cell r="T5650"/>
          <cell r="U5650"/>
          <cell r="V5650"/>
          <cell r="W5650"/>
          <cell r="X5650"/>
          <cell r="Y5650"/>
          <cell r="Z5650"/>
          <cell r="AA5650"/>
          <cell r="AB5650"/>
          <cell r="AC5650"/>
          <cell r="AD5650"/>
        </row>
        <row r="5651">
          <cell r="P5651">
            <v>999999999</v>
          </cell>
          <cell r="Q5651"/>
          <cell r="R5651"/>
          <cell r="S5651"/>
          <cell r="T5651"/>
          <cell r="U5651"/>
          <cell r="V5651"/>
          <cell r="W5651"/>
          <cell r="X5651"/>
          <cell r="Y5651"/>
          <cell r="Z5651"/>
          <cell r="AA5651"/>
          <cell r="AB5651"/>
          <cell r="AC5651"/>
          <cell r="AD5651"/>
        </row>
        <row r="5652">
          <cell r="P5652">
            <v>999999999</v>
          </cell>
          <cell r="Q5652"/>
          <cell r="R5652"/>
          <cell r="S5652"/>
          <cell r="T5652"/>
          <cell r="U5652"/>
          <cell r="V5652"/>
          <cell r="W5652"/>
          <cell r="X5652"/>
          <cell r="Y5652"/>
          <cell r="Z5652"/>
          <cell r="AA5652"/>
          <cell r="AB5652"/>
          <cell r="AC5652"/>
          <cell r="AD5652"/>
        </row>
        <row r="5653">
          <cell r="P5653">
            <v>999999999</v>
          </cell>
          <cell r="Q5653"/>
          <cell r="R5653"/>
          <cell r="S5653"/>
          <cell r="T5653"/>
          <cell r="U5653"/>
          <cell r="V5653"/>
          <cell r="W5653"/>
          <cell r="X5653"/>
          <cell r="Y5653"/>
          <cell r="Z5653"/>
          <cell r="AA5653"/>
          <cell r="AB5653"/>
          <cell r="AC5653"/>
          <cell r="AD5653"/>
        </row>
        <row r="5654">
          <cell r="P5654">
            <v>999999999</v>
          </cell>
          <cell r="Q5654"/>
          <cell r="R5654"/>
          <cell r="S5654"/>
          <cell r="T5654"/>
          <cell r="U5654"/>
          <cell r="V5654"/>
          <cell r="W5654"/>
          <cell r="X5654"/>
          <cell r="Y5654"/>
          <cell r="Z5654"/>
          <cell r="AA5654"/>
          <cell r="AB5654"/>
          <cell r="AC5654"/>
          <cell r="AD5654"/>
        </row>
        <row r="5655">
          <cell r="P5655">
            <v>999999999</v>
          </cell>
          <cell r="Q5655"/>
          <cell r="R5655"/>
          <cell r="S5655"/>
          <cell r="T5655"/>
          <cell r="U5655"/>
          <cell r="V5655"/>
          <cell r="W5655"/>
          <cell r="X5655"/>
          <cell r="Y5655"/>
          <cell r="Z5655"/>
          <cell r="AA5655"/>
          <cell r="AB5655"/>
          <cell r="AC5655"/>
          <cell r="AD5655"/>
        </row>
        <row r="5656">
          <cell r="P5656">
            <v>999999999</v>
          </cell>
          <cell r="Q5656"/>
          <cell r="R5656"/>
          <cell r="S5656"/>
          <cell r="T5656"/>
          <cell r="U5656"/>
          <cell r="V5656"/>
          <cell r="W5656"/>
          <cell r="X5656"/>
          <cell r="Y5656"/>
          <cell r="Z5656"/>
          <cell r="AA5656"/>
          <cell r="AB5656"/>
          <cell r="AC5656"/>
          <cell r="AD5656"/>
        </row>
        <row r="5657">
          <cell r="P5657">
            <v>999999999</v>
          </cell>
          <cell r="Q5657"/>
          <cell r="R5657"/>
          <cell r="S5657"/>
          <cell r="T5657"/>
          <cell r="U5657"/>
          <cell r="V5657"/>
          <cell r="W5657"/>
          <cell r="X5657"/>
          <cell r="Y5657"/>
          <cell r="Z5657"/>
          <cell r="AA5657"/>
          <cell r="AB5657"/>
          <cell r="AC5657"/>
          <cell r="AD5657"/>
        </row>
        <row r="5658">
          <cell r="P5658">
            <v>999999999</v>
          </cell>
          <cell r="Q5658"/>
          <cell r="R5658"/>
          <cell r="S5658"/>
          <cell r="T5658"/>
          <cell r="U5658"/>
          <cell r="V5658"/>
          <cell r="W5658"/>
          <cell r="X5658"/>
          <cell r="Y5658"/>
          <cell r="Z5658"/>
          <cell r="AA5658"/>
          <cell r="AB5658"/>
          <cell r="AC5658"/>
          <cell r="AD5658"/>
        </row>
        <row r="5659">
          <cell r="P5659">
            <v>999999999</v>
          </cell>
          <cell r="Q5659"/>
          <cell r="R5659"/>
          <cell r="S5659"/>
          <cell r="T5659"/>
          <cell r="U5659"/>
          <cell r="V5659"/>
          <cell r="W5659"/>
          <cell r="X5659"/>
          <cell r="Y5659"/>
          <cell r="Z5659"/>
          <cell r="AA5659"/>
          <cell r="AB5659"/>
          <cell r="AC5659"/>
          <cell r="AD5659"/>
        </row>
        <row r="5660">
          <cell r="P5660">
            <v>999999999</v>
          </cell>
          <cell r="Q5660"/>
          <cell r="R5660"/>
          <cell r="S5660"/>
          <cell r="T5660"/>
          <cell r="U5660"/>
          <cell r="V5660"/>
          <cell r="W5660"/>
          <cell r="X5660"/>
          <cell r="Y5660"/>
          <cell r="Z5660"/>
          <cell r="AA5660"/>
          <cell r="AB5660"/>
          <cell r="AC5660"/>
          <cell r="AD5660"/>
        </row>
        <row r="5661">
          <cell r="P5661">
            <v>999999999</v>
          </cell>
          <cell r="Q5661"/>
          <cell r="R5661"/>
          <cell r="S5661"/>
          <cell r="T5661"/>
          <cell r="U5661"/>
          <cell r="V5661"/>
          <cell r="W5661"/>
          <cell r="X5661"/>
          <cell r="Y5661"/>
          <cell r="Z5661"/>
          <cell r="AA5661"/>
          <cell r="AB5661"/>
          <cell r="AC5661"/>
          <cell r="AD5661"/>
        </row>
        <row r="5662">
          <cell r="P5662">
            <v>999999999</v>
          </cell>
          <cell r="Q5662"/>
          <cell r="R5662"/>
          <cell r="S5662"/>
          <cell r="T5662"/>
          <cell r="U5662"/>
          <cell r="V5662"/>
          <cell r="W5662"/>
          <cell r="X5662"/>
          <cell r="Y5662"/>
          <cell r="Z5662"/>
          <cell r="AA5662"/>
          <cell r="AB5662"/>
          <cell r="AC5662"/>
          <cell r="AD5662"/>
        </row>
        <row r="5663">
          <cell r="P5663">
            <v>999999999</v>
          </cell>
          <cell r="Q5663"/>
          <cell r="R5663"/>
          <cell r="S5663"/>
          <cell r="T5663"/>
          <cell r="U5663"/>
          <cell r="V5663"/>
          <cell r="W5663"/>
          <cell r="X5663"/>
          <cell r="Y5663"/>
          <cell r="Z5663"/>
          <cell r="AA5663"/>
          <cell r="AB5663"/>
          <cell r="AC5663"/>
          <cell r="AD5663"/>
        </row>
        <row r="5664">
          <cell r="P5664">
            <v>999999999</v>
          </cell>
          <cell r="Q5664"/>
          <cell r="R5664"/>
          <cell r="S5664"/>
          <cell r="T5664"/>
          <cell r="U5664"/>
          <cell r="V5664"/>
          <cell r="W5664"/>
          <cell r="X5664"/>
          <cell r="Y5664"/>
          <cell r="Z5664"/>
          <cell r="AA5664"/>
          <cell r="AB5664"/>
          <cell r="AC5664"/>
          <cell r="AD5664"/>
        </row>
        <row r="5665">
          <cell r="P5665">
            <v>999999999</v>
          </cell>
          <cell r="Q5665"/>
          <cell r="R5665"/>
          <cell r="S5665"/>
          <cell r="T5665"/>
          <cell r="U5665"/>
          <cell r="V5665"/>
          <cell r="W5665"/>
          <cell r="X5665"/>
          <cell r="Y5665"/>
          <cell r="Z5665"/>
          <cell r="AA5665"/>
          <cell r="AB5665"/>
          <cell r="AC5665"/>
          <cell r="AD5665"/>
        </row>
        <row r="5666">
          <cell r="P5666">
            <v>999999999</v>
          </cell>
          <cell r="Q5666"/>
          <cell r="R5666"/>
          <cell r="S5666"/>
          <cell r="T5666"/>
          <cell r="U5666"/>
          <cell r="V5666"/>
          <cell r="W5666"/>
          <cell r="X5666"/>
          <cell r="Y5666"/>
          <cell r="Z5666"/>
          <cell r="AA5666"/>
          <cell r="AB5666"/>
          <cell r="AC5666"/>
          <cell r="AD5666"/>
        </row>
        <row r="5667">
          <cell r="P5667">
            <v>999999999</v>
          </cell>
          <cell r="Q5667"/>
          <cell r="R5667"/>
          <cell r="S5667"/>
          <cell r="T5667"/>
          <cell r="U5667"/>
          <cell r="V5667"/>
          <cell r="W5667"/>
          <cell r="X5667"/>
          <cell r="Y5667"/>
          <cell r="Z5667"/>
          <cell r="AA5667"/>
          <cell r="AB5667"/>
          <cell r="AC5667"/>
          <cell r="AD5667"/>
        </row>
        <row r="5668">
          <cell r="P5668">
            <v>999999999</v>
          </cell>
          <cell r="Q5668"/>
          <cell r="R5668"/>
          <cell r="S5668"/>
          <cell r="T5668"/>
          <cell r="U5668"/>
          <cell r="V5668"/>
          <cell r="W5668"/>
          <cell r="X5668"/>
          <cell r="Y5668"/>
          <cell r="Z5668"/>
          <cell r="AA5668"/>
          <cell r="AB5668"/>
          <cell r="AC5668"/>
          <cell r="AD5668"/>
        </row>
        <row r="5669">
          <cell r="P5669">
            <v>999999999</v>
          </cell>
          <cell r="Q5669"/>
          <cell r="R5669"/>
          <cell r="S5669"/>
          <cell r="T5669"/>
          <cell r="U5669"/>
          <cell r="V5669"/>
          <cell r="W5669"/>
          <cell r="X5669"/>
          <cell r="Y5669"/>
          <cell r="Z5669"/>
          <cell r="AA5669"/>
          <cell r="AB5669"/>
          <cell r="AC5669"/>
          <cell r="AD5669"/>
        </row>
        <row r="5670">
          <cell r="P5670">
            <v>999999999</v>
          </cell>
          <cell r="Q5670"/>
          <cell r="R5670"/>
          <cell r="S5670"/>
          <cell r="T5670"/>
          <cell r="U5670"/>
          <cell r="V5670"/>
          <cell r="W5670"/>
          <cell r="X5670"/>
          <cell r="Y5670"/>
          <cell r="Z5670"/>
          <cell r="AA5670"/>
          <cell r="AB5670"/>
          <cell r="AC5670"/>
          <cell r="AD5670"/>
        </row>
        <row r="5671">
          <cell r="P5671">
            <v>999999999</v>
          </cell>
          <cell r="Q5671"/>
          <cell r="R5671"/>
          <cell r="S5671"/>
          <cell r="T5671"/>
          <cell r="U5671"/>
          <cell r="V5671"/>
          <cell r="W5671"/>
          <cell r="X5671"/>
          <cell r="Y5671"/>
          <cell r="Z5671"/>
          <cell r="AA5671"/>
          <cell r="AB5671"/>
          <cell r="AC5671"/>
          <cell r="AD5671"/>
        </row>
        <row r="5672">
          <cell r="P5672">
            <v>999999999</v>
          </cell>
          <cell r="Q5672"/>
          <cell r="R5672"/>
          <cell r="S5672"/>
          <cell r="T5672"/>
          <cell r="U5672"/>
          <cell r="V5672"/>
          <cell r="W5672"/>
          <cell r="X5672"/>
          <cell r="Y5672"/>
          <cell r="Z5672"/>
          <cell r="AA5672"/>
          <cell r="AB5672"/>
          <cell r="AC5672"/>
          <cell r="AD5672"/>
        </row>
        <row r="5673">
          <cell r="P5673">
            <v>999999999</v>
          </cell>
          <cell r="Q5673"/>
          <cell r="R5673"/>
          <cell r="S5673"/>
          <cell r="T5673"/>
          <cell r="U5673"/>
          <cell r="V5673"/>
          <cell r="W5673"/>
          <cell r="X5673"/>
          <cell r="Y5673"/>
          <cell r="Z5673"/>
          <cell r="AA5673"/>
          <cell r="AB5673"/>
          <cell r="AC5673"/>
          <cell r="AD5673"/>
        </row>
        <row r="5674">
          <cell r="P5674">
            <v>999999999</v>
          </cell>
          <cell r="Q5674"/>
          <cell r="R5674"/>
          <cell r="S5674"/>
          <cell r="T5674"/>
          <cell r="U5674"/>
          <cell r="V5674"/>
          <cell r="W5674"/>
          <cell r="X5674"/>
          <cell r="Y5674"/>
          <cell r="Z5674"/>
          <cell r="AA5674"/>
          <cell r="AB5674"/>
          <cell r="AC5674"/>
          <cell r="AD5674"/>
        </row>
        <row r="5675">
          <cell r="P5675">
            <v>999999999</v>
          </cell>
          <cell r="Q5675"/>
          <cell r="R5675"/>
          <cell r="S5675"/>
          <cell r="T5675"/>
          <cell r="U5675"/>
          <cell r="V5675"/>
          <cell r="W5675"/>
          <cell r="X5675"/>
          <cell r="Y5675"/>
          <cell r="Z5675"/>
          <cell r="AA5675"/>
          <cell r="AB5675"/>
          <cell r="AC5675"/>
          <cell r="AD5675"/>
        </row>
        <row r="5676">
          <cell r="P5676">
            <v>999999999</v>
          </cell>
          <cell r="Q5676"/>
          <cell r="R5676"/>
          <cell r="S5676"/>
          <cell r="T5676"/>
          <cell r="U5676"/>
          <cell r="V5676"/>
          <cell r="W5676"/>
          <cell r="X5676"/>
          <cell r="Y5676"/>
          <cell r="Z5676"/>
          <cell r="AA5676"/>
          <cell r="AB5676"/>
          <cell r="AC5676"/>
          <cell r="AD5676"/>
        </row>
        <row r="5677">
          <cell r="P5677">
            <v>999999999</v>
          </cell>
          <cell r="Q5677"/>
          <cell r="R5677"/>
          <cell r="S5677"/>
          <cell r="T5677"/>
          <cell r="U5677"/>
          <cell r="V5677"/>
          <cell r="W5677"/>
          <cell r="X5677"/>
          <cell r="Y5677"/>
          <cell r="Z5677"/>
          <cell r="AA5677"/>
          <cell r="AB5677"/>
          <cell r="AC5677"/>
          <cell r="AD5677"/>
        </row>
        <row r="5678">
          <cell r="P5678">
            <v>999999999</v>
          </cell>
          <cell r="Q5678"/>
          <cell r="R5678"/>
          <cell r="S5678"/>
          <cell r="T5678"/>
          <cell r="U5678"/>
          <cell r="V5678"/>
          <cell r="W5678"/>
          <cell r="X5678"/>
          <cell r="Y5678"/>
          <cell r="Z5678"/>
          <cell r="AA5678"/>
          <cell r="AB5678"/>
          <cell r="AC5678"/>
          <cell r="AD5678"/>
        </row>
        <row r="5679">
          <cell r="P5679">
            <v>999999999</v>
          </cell>
          <cell r="Q5679"/>
          <cell r="R5679"/>
          <cell r="S5679"/>
          <cell r="T5679"/>
          <cell r="U5679"/>
          <cell r="V5679"/>
          <cell r="W5679"/>
          <cell r="X5679"/>
          <cell r="Y5679"/>
          <cell r="Z5679"/>
          <cell r="AA5679"/>
          <cell r="AB5679"/>
          <cell r="AC5679"/>
          <cell r="AD5679"/>
        </row>
        <row r="5680">
          <cell r="P5680">
            <v>999999999</v>
          </cell>
          <cell r="Q5680"/>
          <cell r="R5680"/>
          <cell r="S5680"/>
          <cell r="T5680"/>
          <cell r="U5680"/>
          <cell r="V5680"/>
          <cell r="W5680"/>
          <cell r="X5680"/>
          <cell r="Y5680"/>
          <cell r="Z5680"/>
          <cell r="AA5680"/>
          <cell r="AB5680"/>
          <cell r="AC5680"/>
          <cell r="AD5680"/>
        </row>
        <row r="5681">
          <cell r="P5681">
            <v>999999999</v>
          </cell>
          <cell r="Q5681"/>
          <cell r="R5681"/>
          <cell r="S5681"/>
          <cell r="T5681"/>
          <cell r="U5681"/>
          <cell r="V5681"/>
          <cell r="W5681"/>
          <cell r="X5681"/>
          <cell r="Y5681"/>
          <cell r="Z5681"/>
          <cell r="AA5681"/>
          <cell r="AB5681"/>
          <cell r="AC5681"/>
          <cell r="AD5681"/>
        </row>
        <row r="5682">
          <cell r="P5682">
            <v>999999999</v>
          </cell>
          <cell r="Q5682"/>
          <cell r="R5682"/>
          <cell r="S5682"/>
          <cell r="T5682"/>
          <cell r="U5682"/>
          <cell r="V5682"/>
          <cell r="W5682"/>
          <cell r="X5682"/>
          <cell r="Y5682"/>
          <cell r="Z5682"/>
          <cell r="AA5682"/>
          <cell r="AB5682"/>
          <cell r="AC5682"/>
          <cell r="AD5682"/>
        </row>
        <row r="5683">
          <cell r="P5683">
            <v>999999999</v>
          </cell>
          <cell r="Q5683"/>
          <cell r="R5683"/>
          <cell r="S5683"/>
          <cell r="T5683"/>
          <cell r="U5683"/>
          <cell r="V5683"/>
          <cell r="W5683"/>
          <cell r="X5683"/>
          <cell r="Y5683"/>
          <cell r="Z5683"/>
          <cell r="AA5683"/>
          <cell r="AB5683"/>
          <cell r="AC5683"/>
          <cell r="AD5683"/>
        </row>
        <row r="5684">
          <cell r="P5684">
            <v>999999999</v>
          </cell>
          <cell r="Q5684"/>
          <cell r="R5684"/>
          <cell r="S5684"/>
          <cell r="T5684"/>
          <cell r="U5684"/>
          <cell r="V5684"/>
          <cell r="W5684"/>
          <cell r="X5684"/>
          <cell r="Y5684"/>
          <cell r="Z5684"/>
          <cell r="AA5684"/>
          <cell r="AB5684"/>
          <cell r="AC5684"/>
          <cell r="AD5684"/>
        </row>
        <row r="5685">
          <cell r="P5685">
            <v>999999999</v>
          </cell>
          <cell r="Q5685"/>
          <cell r="R5685"/>
          <cell r="S5685"/>
          <cell r="T5685"/>
          <cell r="U5685"/>
          <cell r="V5685"/>
          <cell r="W5685"/>
          <cell r="X5685"/>
          <cell r="Y5685"/>
          <cell r="Z5685"/>
          <cell r="AA5685"/>
          <cell r="AB5685"/>
          <cell r="AC5685"/>
          <cell r="AD5685"/>
        </row>
        <row r="5686">
          <cell r="P5686">
            <v>999999999</v>
          </cell>
          <cell r="Q5686"/>
          <cell r="R5686"/>
          <cell r="S5686"/>
          <cell r="T5686"/>
          <cell r="U5686"/>
          <cell r="V5686"/>
          <cell r="W5686"/>
          <cell r="X5686"/>
          <cell r="Y5686"/>
          <cell r="Z5686"/>
          <cell r="AA5686"/>
          <cell r="AB5686"/>
          <cell r="AC5686"/>
          <cell r="AD5686"/>
        </row>
        <row r="5687">
          <cell r="P5687">
            <v>999999999</v>
          </cell>
          <cell r="Q5687"/>
          <cell r="R5687"/>
          <cell r="S5687"/>
          <cell r="T5687"/>
          <cell r="U5687"/>
          <cell r="V5687"/>
          <cell r="W5687"/>
          <cell r="X5687"/>
          <cell r="Y5687"/>
          <cell r="Z5687"/>
          <cell r="AA5687"/>
          <cell r="AB5687"/>
          <cell r="AC5687"/>
          <cell r="AD5687"/>
        </row>
        <row r="5688">
          <cell r="P5688">
            <v>999999999</v>
          </cell>
          <cell r="Q5688"/>
          <cell r="R5688"/>
          <cell r="S5688"/>
          <cell r="T5688"/>
          <cell r="U5688"/>
          <cell r="V5688"/>
          <cell r="W5688"/>
          <cell r="X5688"/>
          <cell r="Y5688"/>
          <cell r="Z5688"/>
          <cell r="AA5688"/>
          <cell r="AB5688"/>
          <cell r="AC5688"/>
          <cell r="AD5688"/>
        </row>
        <row r="5689">
          <cell r="P5689">
            <v>999999999</v>
          </cell>
          <cell r="Q5689"/>
          <cell r="R5689"/>
          <cell r="S5689"/>
          <cell r="T5689"/>
          <cell r="U5689"/>
          <cell r="V5689"/>
          <cell r="W5689"/>
          <cell r="X5689"/>
          <cell r="Y5689"/>
          <cell r="Z5689"/>
          <cell r="AA5689"/>
          <cell r="AB5689"/>
          <cell r="AC5689"/>
          <cell r="AD5689"/>
        </row>
        <row r="5690">
          <cell r="P5690">
            <v>999999999</v>
          </cell>
          <cell r="Q5690"/>
          <cell r="R5690"/>
          <cell r="S5690"/>
          <cell r="T5690"/>
          <cell r="U5690"/>
          <cell r="V5690"/>
          <cell r="W5690"/>
          <cell r="X5690"/>
          <cell r="Y5690"/>
          <cell r="Z5690"/>
          <cell r="AA5690"/>
          <cell r="AB5690"/>
          <cell r="AC5690"/>
          <cell r="AD5690"/>
        </row>
        <row r="5691">
          <cell r="P5691">
            <v>999999999</v>
          </cell>
          <cell r="Q5691"/>
          <cell r="R5691"/>
          <cell r="S5691"/>
          <cell r="T5691"/>
          <cell r="U5691"/>
          <cell r="V5691"/>
          <cell r="W5691"/>
          <cell r="X5691"/>
          <cell r="Y5691"/>
          <cell r="Z5691"/>
          <cell r="AA5691"/>
          <cell r="AB5691"/>
          <cell r="AC5691"/>
          <cell r="AD5691"/>
        </row>
        <row r="5692">
          <cell r="P5692">
            <v>999999999</v>
          </cell>
          <cell r="Q5692"/>
          <cell r="R5692"/>
          <cell r="S5692"/>
          <cell r="T5692"/>
          <cell r="U5692"/>
          <cell r="V5692"/>
          <cell r="W5692"/>
          <cell r="X5692"/>
          <cell r="Y5692"/>
          <cell r="Z5692"/>
          <cell r="AA5692"/>
          <cell r="AB5692"/>
          <cell r="AC5692"/>
          <cell r="AD5692"/>
        </row>
        <row r="5693">
          <cell r="P5693">
            <v>999999999</v>
          </cell>
          <cell r="Q5693"/>
          <cell r="R5693"/>
          <cell r="S5693"/>
          <cell r="T5693"/>
          <cell r="U5693"/>
          <cell r="V5693"/>
          <cell r="W5693"/>
          <cell r="X5693"/>
          <cell r="Y5693"/>
          <cell r="Z5693"/>
          <cell r="AA5693"/>
          <cell r="AB5693"/>
          <cell r="AC5693"/>
          <cell r="AD5693"/>
        </row>
        <row r="5694">
          <cell r="P5694">
            <v>999999999</v>
          </cell>
          <cell r="Q5694"/>
          <cell r="R5694"/>
          <cell r="S5694"/>
          <cell r="T5694"/>
          <cell r="U5694"/>
          <cell r="V5694"/>
          <cell r="W5694"/>
          <cell r="X5694"/>
          <cell r="Y5694"/>
          <cell r="Z5694"/>
          <cell r="AA5694"/>
          <cell r="AB5694"/>
          <cell r="AC5694"/>
          <cell r="AD5694"/>
        </row>
        <row r="5695">
          <cell r="P5695">
            <v>999999999</v>
          </cell>
          <cell r="Q5695"/>
          <cell r="R5695"/>
          <cell r="S5695"/>
          <cell r="T5695"/>
          <cell r="U5695"/>
          <cell r="V5695"/>
          <cell r="W5695"/>
          <cell r="X5695"/>
          <cell r="Y5695"/>
          <cell r="Z5695"/>
          <cell r="AA5695"/>
          <cell r="AB5695"/>
          <cell r="AC5695"/>
          <cell r="AD5695"/>
        </row>
        <row r="5696">
          <cell r="P5696">
            <v>999999999</v>
          </cell>
          <cell r="Q5696"/>
          <cell r="R5696"/>
          <cell r="S5696"/>
          <cell r="T5696"/>
          <cell r="U5696"/>
          <cell r="V5696"/>
          <cell r="W5696"/>
          <cell r="X5696"/>
          <cell r="Y5696"/>
          <cell r="Z5696"/>
          <cell r="AA5696"/>
          <cell r="AB5696"/>
          <cell r="AC5696"/>
          <cell r="AD5696"/>
        </row>
        <row r="5697">
          <cell r="P5697">
            <v>999999999</v>
          </cell>
          <cell r="Q5697"/>
          <cell r="R5697"/>
          <cell r="S5697"/>
          <cell r="T5697"/>
          <cell r="U5697"/>
          <cell r="V5697"/>
          <cell r="W5697"/>
          <cell r="X5697"/>
          <cell r="Y5697"/>
          <cell r="Z5697"/>
          <cell r="AA5697"/>
          <cell r="AB5697"/>
          <cell r="AC5697"/>
          <cell r="AD5697"/>
        </row>
        <row r="5698">
          <cell r="P5698">
            <v>999999999</v>
          </cell>
          <cell r="Q5698"/>
          <cell r="R5698"/>
          <cell r="S5698"/>
          <cell r="T5698"/>
          <cell r="U5698"/>
          <cell r="V5698"/>
          <cell r="W5698"/>
          <cell r="X5698"/>
          <cell r="Y5698"/>
          <cell r="Z5698"/>
          <cell r="AA5698"/>
          <cell r="AB5698"/>
          <cell r="AC5698"/>
          <cell r="AD5698"/>
        </row>
        <row r="5699">
          <cell r="P5699">
            <v>999999999</v>
          </cell>
          <cell r="Q5699"/>
          <cell r="R5699"/>
          <cell r="S5699"/>
          <cell r="T5699"/>
          <cell r="U5699"/>
          <cell r="V5699"/>
          <cell r="W5699"/>
          <cell r="X5699"/>
          <cell r="Y5699"/>
          <cell r="Z5699"/>
          <cell r="AA5699"/>
          <cell r="AB5699"/>
          <cell r="AC5699"/>
          <cell r="AD5699"/>
        </row>
        <row r="5700">
          <cell r="P5700">
            <v>999999999</v>
          </cell>
          <cell r="Q5700"/>
          <cell r="R5700"/>
          <cell r="S5700"/>
          <cell r="T5700"/>
          <cell r="U5700"/>
          <cell r="V5700"/>
          <cell r="W5700"/>
          <cell r="X5700"/>
          <cell r="Y5700"/>
          <cell r="Z5700"/>
          <cell r="AA5700"/>
          <cell r="AB5700"/>
          <cell r="AC5700"/>
          <cell r="AD5700"/>
        </row>
        <row r="5701">
          <cell r="P5701">
            <v>999999999</v>
          </cell>
          <cell r="Q5701"/>
          <cell r="R5701"/>
          <cell r="S5701"/>
          <cell r="T5701"/>
          <cell r="U5701"/>
          <cell r="V5701"/>
          <cell r="W5701"/>
          <cell r="X5701"/>
          <cell r="Y5701"/>
          <cell r="Z5701"/>
          <cell r="AA5701"/>
          <cell r="AB5701"/>
          <cell r="AC5701"/>
          <cell r="AD5701"/>
        </row>
        <row r="5702">
          <cell r="P5702">
            <v>999999999</v>
          </cell>
          <cell r="Q5702"/>
          <cell r="R5702"/>
          <cell r="S5702"/>
          <cell r="T5702"/>
          <cell r="U5702"/>
          <cell r="V5702"/>
          <cell r="W5702"/>
          <cell r="X5702"/>
          <cell r="Y5702"/>
          <cell r="Z5702"/>
          <cell r="AA5702"/>
          <cell r="AB5702"/>
          <cell r="AC5702"/>
          <cell r="AD5702"/>
        </row>
        <row r="5703">
          <cell r="P5703">
            <v>999999999</v>
          </cell>
          <cell r="Q5703"/>
          <cell r="R5703"/>
          <cell r="S5703"/>
          <cell r="T5703"/>
          <cell r="U5703"/>
          <cell r="V5703"/>
          <cell r="W5703"/>
          <cell r="X5703"/>
          <cell r="Y5703"/>
          <cell r="Z5703"/>
          <cell r="AA5703"/>
          <cell r="AB5703"/>
          <cell r="AC5703"/>
          <cell r="AD5703"/>
        </row>
        <row r="5704">
          <cell r="P5704">
            <v>999999999</v>
          </cell>
          <cell r="Q5704"/>
          <cell r="R5704"/>
          <cell r="S5704"/>
          <cell r="T5704"/>
          <cell r="U5704"/>
          <cell r="V5704"/>
          <cell r="W5704"/>
          <cell r="X5704"/>
          <cell r="Y5704"/>
          <cell r="Z5704"/>
          <cell r="AA5704"/>
          <cell r="AB5704"/>
          <cell r="AC5704"/>
          <cell r="AD5704"/>
        </row>
        <row r="5705">
          <cell r="P5705">
            <v>999999999</v>
          </cell>
          <cell r="Q5705"/>
          <cell r="R5705"/>
          <cell r="S5705"/>
          <cell r="T5705"/>
          <cell r="U5705"/>
          <cell r="V5705"/>
          <cell r="W5705"/>
          <cell r="X5705"/>
          <cell r="Y5705"/>
          <cell r="Z5705"/>
          <cell r="AA5705"/>
          <cell r="AB5705"/>
          <cell r="AC5705"/>
          <cell r="AD5705"/>
        </row>
        <row r="5706">
          <cell r="P5706">
            <v>999999999</v>
          </cell>
          <cell r="Q5706"/>
          <cell r="R5706"/>
          <cell r="S5706"/>
          <cell r="T5706"/>
          <cell r="U5706"/>
          <cell r="V5706"/>
          <cell r="W5706"/>
          <cell r="X5706"/>
          <cell r="Y5706"/>
          <cell r="Z5706"/>
          <cell r="AA5706"/>
          <cell r="AB5706"/>
          <cell r="AC5706"/>
          <cell r="AD5706"/>
        </row>
        <row r="5707">
          <cell r="P5707">
            <v>999999999</v>
          </cell>
          <cell r="Q5707"/>
          <cell r="R5707"/>
          <cell r="S5707"/>
          <cell r="T5707"/>
          <cell r="U5707"/>
          <cell r="V5707"/>
          <cell r="W5707"/>
          <cell r="X5707"/>
          <cell r="Y5707"/>
          <cell r="Z5707"/>
          <cell r="AA5707"/>
          <cell r="AB5707"/>
          <cell r="AC5707"/>
          <cell r="AD5707"/>
        </row>
        <row r="5708">
          <cell r="P5708">
            <v>999999999</v>
          </cell>
          <cell r="Q5708"/>
          <cell r="R5708"/>
          <cell r="S5708"/>
          <cell r="T5708"/>
          <cell r="U5708"/>
          <cell r="V5708"/>
          <cell r="W5708"/>
          <cell r="X5708"/>
          <cell r="Y5708"/>
          <cell r="Z5708"/>
          <cell r="AA5708"/>
          <cell r="AB5708"/>
          <cell r="AC5708"/>
          <cell r="AD5708"/>
        </row>
        <row r="5709">
          <cell r="P5709">
            <v>999999999</v>
          </cell>
          <cell r="Q5709"/>
          <cell r="R5709"/>
          <cell r="S5709"/>
          <cell r="T5709"/>
          <cell r="U5709"/>
          <cell r="V5709"/>
          <cell r="W5709"/>
          <cell r="X5709"/>
          <cell r="Y5709"/>
          <cell r="Z5709"/>
          <cell r="AA5709"/>
          <cell r="AB5709"/>
          <cell r="AC5709"/>
          <cell r="AD5709"/>
        </row>
        <row r="5710">
          <cell r="P5710">
            <v>999999999</v>
          </cell>
          <cell r="Q5710"/>
          <cell r="R5710"/>
          <cell r="S5710"/>
          <cell r="T5710"/>
          <cell r="U5710"/>
          <cell r="V5710"/>
          <cell r="W5710"/>
          <cell r="X5710"/>
          <cell r="Y5710"/>
          <cell r="Z5710"/>
          <cell r="AA5710"/>
          <cell r="AB5710"/>
          <cell r="AC5710"/>
          <cell r="AD5710"/>
        </row>
        <row r="5711">
          <cell r="P5711">
            <v>999999999</v>
          </cell>
          <cell r="Q5711"/>
          <cell r="R5711"/>
          <cell r="S5711"/>
          <cell r="T5711"/>
          <cell r="U5711"/>
          <cell r="V5711"/>
          <cell r="W5711"/>
          <cell r="X5711"/>
          <cell r="Y5711"/>
          <cell r="Z5711"/>
          <cell r="AA5711"/>
          <cell r="AB5711"/>
          <cell r="AC5711"/>
          <cell r="AD5711"/>
        </row>
        <row r="5712">
          <cell r="P5712">
            <v>999999999</v>
          </cell>
          <cell r="Q5712"/>
          <cell r="R5712"/>
          <cell r="S5712"/>
          <cell r="T5712"/>
          <cell r="U5712"/>
          <cell r="V5712"/>
          <cell r="W5712"/>
          <cell r="X5712"/>
          <cell r="Y5712"/>
          <cell r="Z5712"/>
          <cell r="AA5712"/>
          <cell r="AB5712"/>
          <cell r="AC5712"/>
          <cell r="AD5712"/>
        </row>
        <row r="5713">
          <cell r="P5713">
            <v>999999999</v>
          </cell>
          <cell r="Q5713"/>
          <cell r="R5713"/>
          <cell r="S5713"/>
          <cell r="T5713"/>
          <cell r="U5713"/>
          <cell r="V5713"/>
          <cell r="W5713"/>
          <cell r="X5713"/>
          <cell r="Y5713"/>
          <cell r="Z5713"/>
          <cell r="AA5713"/>
          <cell r="AB5713"/>
          <cell r="AC5713"/>
          <cell r="AD5713"/>
        </row>
        <row r="5714">
          <cell r="P5714">
            <v>999999999</v>
          </cell>
          <cell r="Q5714"/>
          <cell r="R5714"/>
          <cell r="S5714"/>
          <cell r="T5714"/>
          <cell r="U5714"/>
          <cell r="V5714"/>
          <cell r="W5714"/>
          <cell r="X5714"/>
          <cell r="Y5714"/>
          <cell r="Z5714"/>
          <cell r="AA5714"/>
          <cell r="AB5714"/>
          <cell r="AC5714"/>
          <cell r="AD5714"/>
        </row>
        <row r="5715">
          <cell r="P5715">
            <v>999999999</v>
          </cell>
          <cell r="Q5715"/>
          <cell r="R5715"/>
          <cell r="S5715"/>
          <cell r="T5715"/>
          <cell r="U5715"/>
          <cell r="V5715"/>
          <cell r="W5715"/>
          <cell r="X5715"/>
          <cell r="Y5715"/>
          <cell r="Z5715"/>
          <cell r="AA5715"/>
          <cell r="AB5715"/>
          <cell r="AC5715"/>
          <cell r="AD5715"/>
        </row>
        <row r="5716">
          <cell r="P5716">
            <v>999999999</v>
          </cell>
          <cell r="Q5716"/>
          <cell r="R5716"/>
          <cell r="S5716"/>
          <cell r="T5716"/>
          <cell r="U5716"/>
          <cell r="V5716"/>
          <cell r="W5716"/>
          <cell r="X5716"/>
          <cell r="Y5716"/>
          <cell r="Z5716"/>
          <cell r="AA5716"/>
          <cell r="AB5716"/>
          <cell r="AC5716"/>
          <cell r="AD5716"/>
        </row>
        <row r="5717">
          <cell r="P5717">
            <v>999999999</v>
          </cell>
          <cell r="Q5717"/>
          <cell r="R5717"/>
          <cell r="S5717"/>
          <cell r="T5717"/>
          <cell r="U5717"/>
          <cell r="V5717"/>
          <cell r="W5717"/>
          <cell r="X5717"/>
          <cell r="Y5717"/>
          <cell r="Z5717"/>
          <cell r="AA5717"/>
          <cell r="AB5717"/>
          <cell r="AC5717"/>
          <cell r="AD5717"/>
        </row>
        <row r="5718">
          <cell r="P5718">
            <v>999999999</v>
          </cell>
          <cell r="Q5718"/>
          <cell r="R5718"/>
          <cell r="S5718"/>
          <cell r="T5718"/>
          <cell r="U5718"/>
          <cell r="V5718"/>
          <cell r="W5718"/>
          <cell r="X5718"/>
          <cell r="Y5718"/>
          <cell r="Z5718"/>
          <cell r="AA5718"/>
          <cell r="AB5718"/>
          <cell r="AC5718"/>
          <cell r="AD5718"/>
        </row>
        <row r="5719">
          <cell r="P5719">
            <v>999999999</v>
          </cell>
          <cell r="Q5719"/>
          <cell r="R5719"/>
          <cell r="S5719"/>
          <cell r="T5719"/>
          <cell r="U5719"/>
          <cell r="V5719"/>
          <cell r="W5719"/>
          <cell r="X5719"/>
          <cell r="Y5719"/>
          <cell r="Z5719"/>
          <cell r="AA5719"/>
          <cell r="AB5719"/>
          <cell r="AC5719"/>
          <cell r="AD5719"/>
        </row>
        <row r="5720">
          <cell r="P5720">
            <v>999999999</v>
          </cell>
          <cell r="Q5720"/>
          <cell r="R5720"/>
          <cell r="S5720"/>
          <cell r="T5720"/>
          <cell r="U5720"/>
          <cell r="V5720"/>
          <cell r="W5720"/>
          <cell r="X5720"/>
          <cell r="Y5720"/>
          <cell r="Z5720"/>
          <cell r="AA5720"/>
          <cell r="AB5720"/>
          <cell r="AC5720"/>
          <cell r="AD5720"/>
        </row>
        <row r="5721">
          <cell r="P5721">
            <v>999999999</v>
          </cell>
          <cell r="Q5721"/>
          <cell r="R5721"/>
          <cell r="S5721"/>
          <cell r="T5721"/>
          <cell r="U5721"/>
          <cell r="V5721"/>
          <cell r="W5721"/>
          <cell r="X5721"/>
          <cell r="Y5721"/>
          <cell r="Z5721"/>
          <cell r="AA5721"/>
          <cell r="AB5721"/>
          <cell r="AC5721"/>
          <cell r="AD5721"/>
        </row>
        <row r="5722">
          <cell r="P5722">
            <v>999999999</v>
          </cell>
          <cell r="Q5722"/>
          <cell r="R5722"/>
          <cell r="S5722"/>
          <cell r="T5722"/>
          <cell r="U5722"/>
          <cell r="V5722"/>
          <cell r="W5722"/>
          <cell r="X5722"/>
          <cell r="Y5722"/>
          <cell r="Z5722"/>
          <cell r="AA5722"/>
          <cell r="AB5722"/>
          <cell r="AC5722"/>
          <cell r="AD5722"/>
        </row>
        <row r="5723">
          <cell r="P5723">
            <v>999999999</v>
          </cell>
          <cell r="Q5723"/>
          <cell r="R5723"/>
          <cell r="S5723"/>
          <cell r="T5723"/>
          <cell r="U5723"/>
          <cell r="V5723"/>
          <cell r="W5723"/>
          <cell r="X5723"/>
          <cell r="Y5723"/>
          <cell r="Z5723"/>
          <cell r="AA5723"/>
          <cell r="AB5723"/>
          <cell r="AC5723"/>
          <cell r="AD5723"/>
        </row>
        <row r="5724">
          <cell r="P5724">
            <v>999999999</v>
          </cell>
          <cell r="Q5724"/>
          <cell r="R5724"/>
          <cell r="S5724"/>
          <cell r="T5724"/>
          <cell r="U5724"/>
          <cell r="V5724"/>
          <cell r="W5724"/>
          <cell r="X5724"/>
          <cell r="Y5724"/>
          <cell r="Z5724"/>
          <cell r="AA5724"/>
          <cell r="AB5724"/>
          <cell r="AC5724"/>
          <cell r="AD5724"/>
        </row>
        <row r="5725">
          <cell r="P5725">
            <v>999999999</v>
          </cell>
          <cell r="Q5725"/>
          <cell r="R5725"/>
          <cell r="S5725"/>
          <cell r="T5725"/>
          <cell r="U5725"/>
          <cell r="V5725"/>
          <cell r="W5725"/>
          <cell r="X5725"/>
          <cell r="Y5725"/>
          <cell r="Z5725"/>
          <cell r="AA5725"/>
          <cell r="AB5725"/>
          <cell r="AC5725"/>
          <cell r="AD5725"/>
        </row>
        <row r="5726">
          <cell r="P5726">
            <v>999999999</v>
          </cell>
          <cell r="Q5726"/>
          <cell r="R5726"/>
          <cell r="S5726"/>
          <cell r="T5726"/>
          <cell r="U5726"/>
          <cell r="V5726"/>
          <cell r="W5726"/>
          <cell r="X5726"/>
          <cell r="Y5726"/>
          <cell r="Z5726"/>
          <cell r="AA5726"/>
          <cell r="AB5726"/>
          <cell r="AC5726"/>
          <cell r="AD5726"/>
        </row>
        <row r="5727">
          <cell r="P5727">
            <v>999999999</v>
          </cell>
          <cell r="Q5727"/>
          <cell r="R5727"/>
          <cell r="S5727"/>
          <cell r="T5727"/>
          <cell r="U5727"/>
          <cell r="V5727"/>
          <cell r="W5727"/>
          <cell r="X5727"/>
          <cell r="Y5727"/>
          <cell r="Z5727"/>
          <cell r="AA5727"/>
          <cell r="AB5727"/>
          <cell r="AC5727"/>
          <cell r="AD5727"/>
        </row>
        <row r="5728">
          <cell r="P5728">
            <v>999999999</v>
          </cell>
          <cell r="Q5728"/>
          <cell r="R5728"/>
          <cell r="S5728"/>
          <cell r="T5728"/>
          <cell r="U5728"/>
          <cell r="V5728"/>
          <cell r="W5728"/>
          <cell r="X5728"/>
          <cell r="Y5728"/>
          <cell r="Z5728"/>
          <cell r="AA5728"/>
          <cell r="AB5728"/>
          <cell r="AC5728"/>
          <cell r="AD5728"/>
        </row>
        <row r="5729">
          <cell r="P5729">
            <v>999999999</v>
          </cell>
          <cell r="Q5729"/>
          <cell r="R5729"/>
          <cell r="S5729"/>
          <cell r="T5729"/>
          <cell r="U5729"/>
          <cell r="V5729"/>
          <cell r="W5729"/>
          <cell r="X5729"/>
          <cell r="Y5729"/>
          <cell r="Z5729"/>
          <cell r="AA5729"/>
          <cell r="AB5729"/>
          <cell r="AC5729"/>
          <cell r="AD5729"/>
        </row>
        <row r="5730">
          <cell r="P5730">
            <v>999999999</v>
          </cell>
          <cell r="Q5730"/>
          <cell r="R5730"/>
          <cell r="S5730"/>
          <cell r="T5730"/>
          <cell r="U5730"/>
          <cell r="V5730"/>
          <cell r="W5730"/>
          <cell r="X5730"/>
          <cell r="Y5730"/>
          <cell r="Z5730"/>
          <cell r="AA5730"/>
          <cell r="AB5730"/>
          <cell r="AC5730"/>
          <cell r="AD5730"/>
        </row>
        <row r="5731">
          <cell r="P5731">
            <v>999999999</v>
          </cell>
          <cell r="Q5731"/>
          <cell r="R5731"/>
          <cell r="S5731"/>
          <cell r="T5731"/>
          <cell r="U5731"/>
          <cell r="V5731"/>
          <cell r="W5731"/>
          <cell r="X5731"/>
          <cell r="Y5731"/>
          <cell r="Z5731"/>
          <cell r="AA5731"/>
          <cell r="AB5731"/>
          <cell r="AC5731"/>
          <cell r="AD5731"/>
        </row>
        <row r="5732">
          <cell r="P5732">
            <v>999999999</v>
          </cell>
          <cell r="Q5732"/>
          <cell r="R5732"/>
          <cell r="S5732"/>
          <cell r="T5732"/>
          <cell r="U5732"/>
          <cell r="V5732"/>
          <cell r="W5732"/>
          <cell r="X5732"/>
          <cell r="Y5732"/>
          <cell r="Z5732"/>
          <cell r="AA5732"/>
          <cell r="AB5732"/>
          <cell r="AC5732"/>
          <cell r="AD5732"/>
        </row>
        <row r="5733">
          <cell r="P5733">
            <v>999999999</v>
          </cell>
          <cell r="Q5733"/>
          <cell r="R5733"/>
          <cell r="S5733"/>
          <cell r="T5733"/>
          <cell r="U5733"/>
          <cell r="V5733"/>
          <cell r="W5733"/>
          <cell r="X5733"/>
          <cell r="Y5733"/>
          <cell r="Z5733"/>
          <cell r="AA5733"/>
          <cell r="AB5733"/>
          <cell r="AC5733"/>
          <cell r="AD5733"/>
        </row>
        <row r="5734">
          <cell r="P5734">
            <v>999999999</v>
          </cell>
          <cell r="Q5734"/>
          <cell r="R5734"/>
          <cell r="S5734"/>
          <cell r="T5734"/>
          <cell r="U5734"/>
          <cell r="V5734"/>
          <cell r="W5734"/>
          <cell r="X5734"/>
          <cell r="Y5734"/>
          <cell r="Z5734"/>
          <cell r="AA5734"/>
          <cell r="AB5734"/>
          <cell r="AC5734"/>
          <cell r="AD5734"/>
        </row>
        <row r="5735">
          <cell r="P5735">
            <v>999999999</v>
          </cell>
          <cell r="Q5735"/>
          <cell r="R5735"/>
          <cell r="S5735"/>
          <cell r="T5735"/>
          <cell r="U5735"/>
          <cell r="V5735"/>
          <cell r="W5735"/>
          <cell r="X5735"/>
          <cell r="Y5735"/>
          <cell r="Z5735"/>
          <cell r="AA5735"/>
          <cell r="AB5735"/>
          <cell r="AC5735"/>
          <cell r="AD5735"/>
        </row>
        <row r="5736">
          <cell r="P5736">
            <v>999999999</v>
          </cell>
          <cell r="Q5736"/>
          <cell r="R5736"/>
          <cell r="S5736"/>
          <cell r="T5736"/>
          <cell r="U5736"/>
          <cell r="V5736"/>
          <cell r="W5736"/>
          <cell r="X5736"/>
          <cell r="Y5736"/>
          <cell r="Z5736"/>
          <cell r="AA5736"/>
          <cell r="AB5736"/>
          <cell r="AC5736"/>
          <cell r="AD5736"/>
        </row>
        <row r="5737">
          <cell r="P5737">
            <v>999999999</v>
          </cell>
          <cell r="Q5737"/>
          <cell r="R5737"/>
          <cell r="S5737"/>
          <cell r="T5737"/>
          <cell r="U5737"/>
          <cell r="V5737"/>
          <cell r="W5737"/>
          <cell r="X5737"/>
          <cell r="Y5737"/>
          <cell r="Z5737"/>
          <cell r="AA5737"/>
          <cell r="AB5737"/>
          <cell r="AC5737"/>
          <cell r="AD5737"/>
        </row>
        <row r="5738">
          <cell r="P5738">
            <v>999999999</v>
          </cell>
          <cell r="Q5738"/>
          <cell r="R5738"/>
          <cell r="S5738"/>
          <cell r="T5738"/>
          <cell r="U5738"/>
          <cell r="V5738"/>
          <cell r="W5738"/>
          <cell r="X5738"/>
          <cell r="Y5738"/>
          <cell r="Z5738"/>
          <cell r="AA5738"/>
          <cell r="AB5738"/>
          <cell r="AC5738"/>
          <cell r="AD5738"/>
        </row>
        <row r="5739">
          <cell r="P5739">
            <v>999999999</v>
          </cell>
          <cell r="Q5739"/>
          <cell r="R5739"/>
          <cell r="S5739"/>
          <cell r="T5739"/>
          <cell r="U5739"/>
          <cell r="V5739"/>
          <cell r="W5739"/>
          <cell r="X5739"/>
          <cell r="Y5739"/>
          <cell r="Z5739"/>
          <cell r="AA5739"/>
          <cell r="AB5739"/>
          <cell r="AC5739"/>
          <cell r="AD5739"/>
        </row>
        <row r="5740">
          <cell r="P5740">
            <v>999999999</v>
          </cell>
          <cell r="Q5740"/>
          <cell r="R5740"/>
          <cell r="S5740"/>
          <cell r="T5740"/>
          <cell r="U5740"/>
          <cell r="V5740"/>
          <cell r="W5740"/>
          <cell r="X5740"/>
          <cell r="Y5740"/>
          <cell r="Z5740"/>
          <cell r="AA5740"/>
          <cell r="AB5740"/>
          <cell r="AC5740"/>
          <cell r="AD5740"/>
        </row>
        <row r="5741">
          <cell r="P5741">
            <v>999999999</v>
          </cell>
          <cell r="Q5741"/>
          <cell r="R5741"/>
          <cell r="S5741"/>
          <cell r="T5741"/>
          <cell r="U5741"/>
          <cell r="V5741"/>
          <cell r="W5741"/>
          <cell r="X5741"/>
          <cell r="Y5741"/>
          <cell r="Z5741"/>
          <cell r="AA5741"/>
          <cell r="AB5741"/>
          <cell r="AC5741"/>
          <cell r="AD5741"/>
        </row>
        <row r="5742">
          <cell r="P5742">
            <v>999999999</v>
          </cell>
          <cell r="Q5742"/>
          <cell r="R5742"/>
          <cell r="S5742"/>
          <cell r="T5742"/>
          <cell r="U5742"/>
          <cell r="V5742"/>
          <cell r="W5742"/>
          <cell r="X5742"/>
          <cell r="Y5742"/>
          <cell r="Z5742"/>
          <cell r="AA5742"/>
          <cell r="AB5742"/>
          <cell r="AC5742"/>
          <cell r="AD5742"/>
        </row>
        <row r="5743">
          <cell r="P5743">
            <v>999999999</v>
          </cell>
          <cell r="Q5743"/>
          <cell r="R5743"/>
          <cell r="S5743"/>
          <cell r="T5743"/>
          <cell r="U5743"/>
          <cell r="V5743"/>
          <cell r="W5743"/>
          <cell r="X5743"/>
          <cell r="Y5743"/>
          <cell r="Z5743"/>
          <cell r="AA5743"/>
          <cell r="AB5743"/>
          <cell r="AC5743"/>
          <cell r="AD5743"/>
        </row>
        <row r="5744">
          <cell r="P5744">
            <v>999999999</v>
          </cell>
          <cell r="Q5744"/>
          <cell r="R5744"/>
          <cell r="S5744"/>
          <cell r="T5744"/>
          <cell r="U5744"/>
          <cell r="V5744"/>
          <cell r="W5744"/>
          <cell r="X5744"/>
          <cell r="Y5744"/>
          <cell r="Z5744"/>
          <cell r="AA5744"/>
          <cell r="AB5744"/>
          <cell r="AC5744"/>
          <cell r="AD5744"/>
        </row>
        <row r="5745">
          <cell r="P5745">
            <v>999999999</v>
          </cell>
          <cell r="Q5745"/>
          <cell r="R5745"/>
          <cell r="S5745"/>
          <cell r="T5745"/>
          <cell r="U5745"/>
          <cell r="V5745"/>
          <cell r="W5745"/>
          <cell r="X5745"/>
          <cell r="Y5745"/>
          <cell r="Z5745"/>
          <cell r="AA5745"/>
          <cell r="AB5745"/>
          <cell r="AC5745"/>
          <cell r="AD5745"/>
        </row>
        <row r="5746">
          <cell r="P5746">
            <v>999999999</v>
          </cell>
          <cell r="Q5746"/>
          <cell r="R5746"/>
          <cell r="S5746"/>
          <cell r="T5746"/>
          <cell r="U5746"/>
          <cell r="V5746"/>
          <cell r="W5746"/>
          <cell r="X5746"/>
          <cell r="Y5746"/>
          <cell r="Z5746"/>
          <cell r="AA5746"/>
          <cell r="AB5746"/>
          <cell r="AC5746"/>
          <cell r="AD5746"/>
        </row>
        <row r="5747">
          <cell r="P5747">
            <v>999999999</v>
          </cell>
          <cell r="Q5747"/>
          <cell r="R5747"/>
          <cell r="S5747"/>
          <cell r="T5747"/>
          <cell r="U5747"/>
          <cell r="V5747"/>
          <cell r="W5747"/>
          <cell r="X5747"/>
          <cell r="Y5747"/>
          <cell r="Z5747"/>
          <cell r="AA5747"/>
          <cell r="AB5747"/>
          <cell r="AC5747"/>
          <cell r="AD5747"/>
        </row>
        <row r="5748">
          <cell r="P5748">
            <v>999999999</v>
          </cell>
          <cell r="Q5748"/>
          <cell r="R5748"/>
          <cell r="S5748"/>
          <cell r="T5748"/>
          <cell r="U5748"/>
          <cell r="V5748"/>
          <cell r="W5748"/>
          <cell r="X5748"/>
          <cell r="Y5748"/>
          <cell r="Z5748"/>
          <cell r="AA5748"/>
          <cell r="AB5748"/>
          <cell r="AC5748"/>
          <cell r="AD5748"/>
        </row>
        <row r="5749">
          <cell r="P5749">
            <v>999999999</v>
          </cell>
          <cell r="Q5749"/>
          <cell r="R5749"/>
          <cell r="S5749"/>
          <cell r="T5749"/>
          <cell r="U5749"/>
          <cell r="V5749"/>
          <cell r="W5749"/>
          <cell r="X5749"/>
          <cell r="Y5749"/>
          <cell r="Z5749"/>
          <cell r="AA5749"/>
          <cell r="AB5749"/>
          <cell r="AC5749"/>
          <cell r="AD5749"/>
        </row>
        <row r="5750">
          <cell r="P5750">
            <v>999999999</v>
          </cell>
          <cell r="Q5750"/>
          <cell r="R5750"/>
          <cell r="S5750"/>
          <cell r="T5750"/>
          <cell r="U5750"/>
          <cell r="V5750"/>
          <cell r="W5750"/>
          <cell r="X5750"/>
          <cell r="Y5750"/>
          <cell r="Z5750"/>
          <cell r="AA5750"/>
          <cell r="AB5750"/>
          <cell r="AC5750"/>
          <cell r="AD5750"/>
        </row>
        <row r="5751">
          <cell r="P5751">
            <v>999999999</v>
          </cell>
          <cell r="Q5751"/>
          <cell r="R5751"/>
          <cell r="S5751"/>
          <cell r="T5751"/>
          <cell r="U5751"/>
          <cell r="V5751"/>
          <cell r="W5751"/>
          <cell r="X5751"/>
          <cell r="Y5751"/>
          <cell r="Z5751"/>
          <cell r="AA5751"/>
          <cell r="AB5751"/>
          <cell r="AC5751"/>
          <cell r="AD5751"/>
        </row>
        <row r="5752">
          <cell r="P5752">
            <v>999999999</v>
          </cell>
          <cell r="Q5752"/>
          <cell r="R5752"/>
          <cell r="S5752"/>
          <cell r="T5752"/>
          <cell r="U5752"/>
          <cell r="V5752"/>
          <cell r="W5752"/>
          <cell r="X5752"/>
          <cell r="Y5752"/>
          <cell r="Z5752"/>
          <cell r="AA5752"/>
          <cell r="AB5752"/>
          <cell r="AC5752"/>
          <cell r="AD5752"/>
        </row>
        <row r="5753">
          <cell r="P5753">
            <v>999999999</v>
          </cell>
          <cell r="Q5753"/>
          <cell r="R5753"/>
          <cell r="S5753"/>
          <cell r="T5753"/>
          <cell r="U5753"/>
          <cell r="V5753"/>
          <cell r="W5753"/>
          <cell r="X5753"/>
          <cell r="Y5753"/>
          <cell r="Z5753"/>
          <cell r="AA5753"/>
          <cell r="AB5753"/>
          <cell r="AC5753"/>
          <cell r="AD5753"/>
        </row>
        <row r="5754">
          <cell r="P5754">
            <v>999999999</v>
          </cell>
          <cell r="Q5754"/>
          <cell r="R5754"/>
          <cell r="S5754"/>
          <cell r="T5754"/>
          <cell r="U5754"/>
          <cell r="V5754"/>
          <cell r="W5754"/>
          <cell r="X5754"/>
          <cell r="Y5754"/>
          <cell r="Z5754"/>
          <cell r="AA5754"/>
          <cell r="AB5754"/>
          <cell r="AC5754"/>
          <cell r="AD5754"/>
        </row>
        <row r="5755">
          <cell r="P5755">
            <v>999999999</v>
          </cell>
          <cell r="Q5755"/>
          <cell r="R5755"/>
          <cell r="S5755"/>
          <cell r="T5755"/>
          <cell r="U5755"/>
          <cell r="V5755"/>
          <cell r="W5755"/>
          <cell r="X5755"/>
          <cell r="Y5755"/>
          <cell r="Z5755"/>
          <cell r="AA5755"/>
          <cell r="AB5755"/>
          <cell r="AC5755"/>
          <cell r="AD5755"/>
        </row>
        <row r="5756">
          <cell r="P5756">
            <v>999999999</v>
          </cell>
          <cell r="Q5756"/>
          <cell r="R5756"/>
          <cell r="S5756"/>
          <cell r="T5756"/>
          <cell r="U5756"/>
          <cell r="V5756"/>
          <cell r="W5756"/>
          <cell r="X5756"/>
          <cell r="Y5756"/>
          <cell r="Z5756"/>
          <cell r="AA5756"/>
          <cell r="AB5756"/>
          <cell r="AC5756"/>
          <cell r="AD5756"/>
        </row>
        <row r="5757">
          <cell r="P5757">
            <v>999999999</v>
          </cell>
          <cell r="Q5757"/>
          <cell r="R5757"/>
          <cell r="S5757"/>
          <cell r="T5757"/>
          <cell r="U5757"/>
          <cell r="V5757"/>
          <cell r="W5757"/>
          <cell r="X5757"/>
          <cell r="Y5757"/>
          <cell r="Z5757"/>
          <cell r="AA5757"/>
          <cell r="AB5757"/>
          <cell r="AC5757"/>
          <cell r="AD5757"/>
        </row>
        <row r="5758">
          <cell r="P5758">
            <v>999999999</v>
          </cell>
          <cell r="Q5758"/>
          <cell r="R5758"/>
          <cell r="S5758"/>
          <cell r="T5758"/>
          <cell r="U5758"/>
          <cell r="V5758"/>
          <cell r="W5758"/>
          <cell r="X5758"/>
          <cell r="Y5758"/>
          <cell r="Z5758"/>
          <cell r="AA5758"/>
          <cell r="AB5758"/>
          <cell r="AC5758"/>
          <cell r="AD5758"/>
        </row>
        <row r="5759">
          <cell r="P5759">
            <v>999999999</v>
          </cell>
          <cell r="Q5759"/>
          <cell r="R5759"/>
          <cell r="S5759"/>
          <cell r="T5759"/>
          <cell r="U5759"/>
          <cell r="V5759"/>
          <cell r="W5759"/>
          <cell r="X5759"/>
          <cell r="Y5759"/>
          <cell r="Z5759"/>
          <cell r="AA5759"/>
          <cell r="AB5759"/>
          <cell r="AC5759"/>
          <cell r="AD5759"/>
        </row>
        <row r="5760">
          <cell r="P5760">
            <v>999999999</v>
          </cell>
          <cell r="Q5760"/>
          <cell r="R5760"/>
          <cell r="S5760"/>
          <cell r="T5760"/>
          <cell r="U5760"/>
          <cell r="V5760"/>
          <cell r="W5760"/>
          <cell r="X5760"/>
          <cell r="Y5760"/>
          <cell r="Z5760"/>
          <cell r="AA5760"/>
          <cell r="AB5760"/>
          <cell r="AC5760"/>
          <cell r="AD5760"/>
        </row>
        <row r="5761">
          <cell r="P5761">
            <v>999999999</v>
          </cell>
          <cell r="Q5761"/>
          <cell r="R5761"/>
          <cell r="S5761"/>
          <cell r="T5761"/>
          <cell r="U5761"/>
          <cell r="V5761"/>
          <cell r="W5761"/>
          <cell r="X5761"/>
          <cell r="Y5761"/>
          <cell r="Z5761"/>
          <cell r="AA5761"/>
          <cell r="AB5761"/>
          <cell r="AC5761"/>
          <cell r="AD5761"/>
        </row>
        <row r="5762">
          <cell r="P5762">
            <v>999999999</v>
          </cell>
          <cell r="Q5762"/>
          <cell r="R5762"/>
          <cell r="S5762"/>
          <cell r="T5762"/>
          <cell r="U5762"/>
          <cell r="V5762"/>
          <cell r="W5762"/>
          <cell r="X5762"/>
          <cell r="Y5762"/>
          <cell r="Z5762"/>
          <cell r="AA5762"/>
          <cell r="AB5762"/>
          <cell r="AC5762"/>
          <cell r="AD5762"/>
        </row>
        <row r="5763">
          <cell r="P5763">
            <v>999999999</v>
          </cell>
          <cell r="Q5763"/>
          <cell r="R5763"/>
          <cell r="S5763"/>
          <cell r="T5763"/>
          <cell r="U5763"/>
          <cell r="V5763"/>
          <cell r="W5763"/>
          <cell r="X5763"/>
          <cell r="Y5763"/>
          <cell r="Z5763"/>
          <cell r="AA5763"/>
          <cell r="AB5763"/>
          <cell r="AC5763"/>
          <cell r="AD5763"/>
        </row>
        <row r="5764">
          <cell r="P5764">
            <v>999999999</v>
          </cell>
          <cell r="Q5764"/>
          <cell r="R5764"/>
          <cell r="S5764"/>
          <cell r="T5764"/>
          <cell r="U5764"/>
          <cell r="V5764"/>
          <cell r="W5764"/>
          <cell r="X5764"/>
          <cell r="Y5764"/>
          <cell r="Z5764"/>
          <cell r="AA5764"/>
          <cell r="AB5764"/>
          <cell r="AC5764"/>
          <cell r="AD5764"/>
        </row>
        <row r="5765">
          <cell r="P5765">
            <v>999999999</v>
          </cell>
          <cell r="Q5765"/>
          <cell r="R5765"/>
          <cell r="S5765"/>
          <cell r="T5765"/>
          <cell r="U5765"/>
          <cell r="V5765"/>
          <cell r="W5765"/>
          <cell r="X5765"/>
          <cell r="Y5765"/>
          <cell r="Z5765"/>
          <cell r="AA5765"/>
          <cell r="AB5765"/>
          <cell r="AC5765"/>
          <cell r="AD5765"/>
        </row>
        <row r="5766">
          <cell r="P5766">
            <v>999999999</v>
          </cell>
          <cell r="Q5766"/>
          <cell r="R5766"/>
          <cell r="S5766"/>
          <cell r="T5766"/>
          <cell r="U5766"/>
          <cell r="V5766"/>
          <cell r="W5766"/>
          <cell r="X5766"/>
          <cell r="Y5766"/>
          <cell r="Z5766"/>
          <cell r="AA5766"/>
          <cell r="AB5766"/>
          <cell r="AC5766"/>
          <cell r="AD5766"/>
        </row>
        <row r="5767">
          <cell r="P5767">
            <v>999999999</v>
          </cell>
          <cell r="Q5767"/>
          <cell r="R5767"/>
          <cell r="S5767"/>
          <cell r="T5767"/>
          <cell r="U5767"/>
          <cell r="V5767"/>
          <cell r="W5767"/>
          <cell r="X5767"/>
          <cell r="Y5767"/>
          <cell r="Z5767"/>
          <cell r="AA5767"/>
          <cell r="AB5767"/>
          <cell r="AC5767"/>
          <cell r="AD5767"/>
        </row>
        <row r="5768">
          <cell r="P5768">
            <v>999999999</v>
          </cell>
          <cell r="Q5768"/>
          <cell r="R5768"/>
          <cell r="S5768"/>
          <cell r="T5768"/>
          <cell r="U5768"/>
          <cell r="V5768"/>
          <cell r="W5768"/>
          <cell r="X5768"/>
          <cell r="Y5768"/>
          <cell r="Z5768"/>
          <cell r="AA5768"/>
          <cell r="AB5768"/>
          <cell r="AC5768"/>
          <cell r="AD5768"/>
        </row>
        <row r="5769">
          <cell r="P5769">
            <v>999999999</v>
          </cell>
          <cell r="Q5769"/>
          <cell r="R5769"/>
          <cell r="S5769"/>
          <cell r="T5769"/>
          <cell r="U5769"/>
          <cell r="V5769"/>
          <cell r="W5769"/>
          <cell r="X5769"/>
          <cell r="Y5769"/>
          <cell r="Z5769"/>
          <cell r="AA5769"/>
          <cell r="AB5769"/>
          <cell r="AC5769"/>
          <cell r="AD5769"/>
        </row>
        <row r="5770">
          <cell r="P5770">
            <v>999999999</v>
          </cell>
          <cell r="Q5770"/>
          <cell r="R5770"/>
          <cell r="S5770"/>
          <cell r="T5770"/>
          <cell r="U5770"/>
          <cell r="V5770"/>
          <cell r="W5770"/>
          <cell r="X5770"/>
          <cell r="Y5770"/>
          <cell r="Z5770"/>
          <cell r="AA5770"/>
          <cell r="AB5770"/>
          <cell r="AC5770"/>
          <cell r="AD5770"/>
        </row>
        <row r="5771">
          <cell r="P5771">
            <v>999999999</v>
          </cell>
          <cell r="Q5771"/>
          <cell r="R5771"/>
          <cell r="S5771"/>
          <cell r="T5771"/>
          <cell r="U5771"/>
          <cell r="V5771"/>
          <cell r="W5771"/>
          <cell r="X5771"/>
          <cell r="Y5771"/>
          <cell r="Z5771"/>
          <cell r="AA5771"/>
          <cell r="AB5771"/>
          <cell r="AC5771"/>
          <cell r="AD5771"/>
        </row>
        <row r="5772">
          <cell r="P5772">
            <v>999999999</v>
          </cell>
          <cell r="Q5772"/>
          <cell r="R5772"/>
          <cell r="S5772"/>
          <cell r="T5772"/>
          <cell r="U5772"/>
          <cell r="V5772"/>
          <cell r="W5772"/>
          <cell r="X5772"/>
          <cell r="Y5772"/>
          <cell r="Z5772"/>
          <cell r="AA5772"/>
          <cell r="AB5772"/>
          <cell r="AC5772"/>
          <cell r="AD5772"/>
        </row>
        <row r="5773">
          <cell r="P5773">
            <v>999999999</v>
          </cell>
          <cell r="Q5773"/>
          <cell r="R5773"/>
          <cell r="S5773"/>
          <cell r="T5773"/>
          <cell r="U5773"/>
          <cell r="V5773"/>
          <cell r="W5773"/>
          <cell r="X5773"/>
          <cell r="Y5773"/>
          <cell r="Z5773"/>
          <cell r="AA5773"/>
          <cell r="AB5773"/>
          <cell r="AC5773"/>
          <cell r="AD5773"/>
        </row>
        <row r="5774">
          <cell r="P5774">
            <v>999999999</v>
          </cell>
          <cell r="Q5774"/>
          <cell r="R5774"/>
          <cell r="S5774"/>
          <cell r="T5774"/>
          <cell r="U5774"/>
          <cell r="V5774"/>
          <cell r="W5774"/>
          <cell r="X5774"/>
          <cell r="Y5774"/>
          <cell r="Z5774"/>
          <cell r="AA5774"/>
          <cell r="AB5774"/>
          <cell r="AC5774"/>
          <cell r="AD5774"/>
        </row>
        <row r="5775">
          <cell r="P5775">
            <v>999999999</v>
          </cell>
          <cell r="Q5775"/>
          <cell r="R5775"/>
          <cell r="S5775"/>
          <cell r="T5775"/>
          <cell r="U5775"/>
          <cell r="V5775"/>
          <cell r="W5775"/>
          <cell r="X5775"/>
          <cell r="Y5775"/>
          <cell r="Z5775"/>
          <cell r="AA5775"/>
          <cell r="AB5775"/>
          <cell r="AC5775"/>
          <cell r="AD5775"/>
        </row>
        <row r="5776">
          <cell r="P5776">
            <v>999999999</v>
          </cell>
          <cell r="Q5776"/>
          <cell r="R5776"/>
          <cell r="S5776"/>
          <cell r="T5776"/>
          <cell r="U5776"/>
          <cell r="V5776"/>
          <cell r="W5776"/>
          <cell r="X5776"/>
          <cell r="Y5776"/>
          <cell r="Z5776"/>
          <cell r="AA5776"/>
          <cell r="AB5776"/>
          <cell r="AC5776"/>
          <cell r="AD5776"/>
        </row>
        <row r="5777">
          <cell r="P5777">
            <v>999999999</v>
          </cell>
          <cell r="Q5777"/>
          <cell r="R5777"/>
          <cell r="S5777"/>
          <cell r="T5777"/>
          <cell r="U5777"/>
          <cell r="V5777"/>
          <cell r="W5777"/>
          <cell r="X5777"/>
          <cell r="Y5777"/>
          <cell r="Z5777"/>
          <cell r="AA5777"/>
          <cell r="AB5777"/>
          <cell r="AC5777"/>
          <cell r="AD5777"/>
        </row>
        <row r="5778">
          <cell r="P5778">
            <v>999999999</v>
          </cell>
          <cell r="Q5778"/>
          <cell r="R5778"/>
          <cell r="S5778"/>
          <cell r="T5778"/>
          <cell r="U5778"/>
          <cell r="V5778"/>
          <cell r="W5778"/>
          <cell r="X5778"/>
          <cell r="Y5778"/>
          <cell r="Z5778"/>
          <cell r="AA5778"/>
          <cell r="AB5778"/>
          <cell r="AC5778"/>
          <cell r="AD5778"/>
        </row>
        <row r="5779">
          <cell r="P5779">
            <v>999999999</v>
          </cell>
          <cell r="Q5779"/>
          <cell r="R5779"/>
          <cell r="S5779"/>
          <cell r="T5779"/>
          <cell r="U5779"/>
          <cell r="V5779"/>
          <cell r="W5779"/>
          <cell r="X5779"/>
          <cell r="Y5779"/>
          <cell r="Z5779"/>
          <cell r="AA5779"/>
          <cell r="AB5779"/>
          <cell r="AC5779"/>
          <cell r="AD5779"/>
        </row>
        <row r="5780">
          <cell r="P5780">
            <v>999999999</v>
          </cell>
          <cell r="Q5780"/>
          <cell r="R5780"/>
          <cell r="S5780"/>
          <cell r="T5780"/>
          <cell r="U5780"/>
          <cell r="V5780"/>
          <cell r="W5780"/>
          <cell r="X5780"/>
          <cell r="Y5780"/>
          <cell r="Z5780"/>
          <cell r="AA5780"/>
          <cell r="AB5780"/>
          <cell r="AC5780"/>
          <cell r="AD5780"/>
        </row>
        <row r="5781">
          <cell r="P5781">
            <v>999999999</v>
          </cell>
          <cell r="Q5781"/>
          <cell r="R5781"/>
          <cell r="S5781"/>
          <cell r="T5781"/>
          <cell r="U5781"/>
          <cell r="V5781"/>
          <cell r="W5781"/>
          <cell r="X5781"/>
          <cell r="Y5781"/>
          <cell r="Z5781"/>
          <cell r="AA5781"/>
          <cell r="AB5781"/>
          <cell r="AC5781"/>
          <cell r="AD5781"/>
        </row>
        <row r="5782">
          <cell r="P5782">
            <v>999999999</v>
          </cell>
          <cell r="Q5782"/>
          <cell r="R5782"/>
          <cell r="S5782"/>
          <cell r="T5782"/>
          <cell r="U5782"/>
          <cell r="V5782"/>
          <cell r="W5782"/>
          <cell r="X5782"/>
          <cell r="Y5782"/>
          <cell r="Z5782"/>
          <cell r="AA5782"/>
          <cell r="AB5782"/>
          <cell r="AC5782"/>
          <cell r="AD5782"/>
        </row>
        <row r="5783">
          <cell r="P5783">
            <v>999999999</v>
          </cell>
          <cell r="Q5783"/>
          <cell r="R5783"/>
          <cell r="S5783"/>
          <cell r="T5783"/>
          <cell r="U5783"/>
          <cell r="V5783"/>
          <cell r="W5783"/>
          <cell r="X5783"/>
          <cell r="Y5783"/>
          <cell r="Z5783"/>
          <cell r="AA5783"/>
          <cell r="AB5783"/>
          <cell r="AC5783"/>
          <cell r="AD5783"/>
        </row>
        <row r="5784">
          <cell r="P5784">
            <v>999999999</v>
          </cell>
          <cell r="Q5784"/>
          <cell r="R5784"/>
          <cell r="S5784"/>
          <cell r="T5784"/>
          <cell r="U5784"/>
          <cell r="V5784"/>
          <cell r="W5784"/>
          <cell r="X5784"/>
          <cell r="Y5784"/>
          <cell r="Z5784"/>
          <cell r="AA5784"/>
          <cell r="AB5784"/>
          <cell r="AC5784"/>
          <cell r="AD5784"/>
        </row>
        <row r="5785">
          <cell r="P5785">
            <v>999999999</v>
          </cell>
          <cell r="Q5785"/>
          <cell r="R5785"/>
          <cell r="S5785"/>
          <cell r="T5785"/>
          <cell r="U5785"/>
          <cell r="V5785"/>
          <cell r="W5785"/>
          <cell r="X5785"/>
          <cell r="Y5785"/>
          <cell r="Z5785"/>
          <cell r="AA5785"/>
          <cell r="AB5785"/>
          <cell r="AC5785"/>
          <cell r="AD5785"/>
        </row>
        <row r="5786">
          <cell r="P5786">
            <v>999999999</v>
          </cell>
          <cell r="Q5786"/>
          <cell r="R5786"/>
          <cell r="S5786"/>
          <cell r="T5786"/>
          <cell r="U5786"/>
          <cell r="V5786"/>
          <cell r="W5786"/>
          <cell r="X5786"/>
          <cell r="Y5786"/>
          <cell r="Z5786"/>
          <cell r="AA5786"/>
          <cell r="AB5786"/>
          <cell r="AC5786"/>
          <cell r="AD5786"/>
        </row>
        <row r="5787">
          <cell r="P5787">
            <v>999999999</v>
          </cell>
          <cell r="Q5787"/>
          <cell r="R5787"/>
          <cell r="S5787"/>
          <cell r="T5787"/>
          <cell r="U5787"/>
          <cell r="V5787"/>
          <cell r="W5787"/>
          <cell r="X5787"/>
          <cell r="Y5787"/>
          <cell r="Z5787"/>
          <cell r="AA5787"/>
          <cell r="AB5787"/>
          <cell r="AC5787"/>
          <cell r="AD5787"/>
        </row>
        <row r="5788">
          <cell r="P5788">
            <v>999999999</v>
          </cell>
          <cell r="Q5788"/>
          <cell r="R5788"/>
          <cell r="S5788"/>
          <cell r="T5788"/>
          <cell r="U5788"/>
          <cell r="V5788"/>
          <cell r="W5788"/>
          <cell r="X5788"/>
          <cell r="Y5788"/>
          <cell r="Z5788"/>
          <cell r="AA5788"/>
          <cell r="AB5788"/>
          <cell r="AC5788"/>
          <cell r="AD5788"/>
        </row>
        <row r="5789">
          <cell r="P5789">
            <v>999999999</v>
          </cell>
          <cell r="Q5789"/>
          <cell r="R5789"/>
          <cell r="S5789"/>
          <cell r="T5789"/>
          <cell r="U5789"/>
          <cell r="V5789"/>
          <cell r="W5789"/>
          <cell r="X5789"/>
          <cell r="Y5789"/>
          <cell r="Z5789"/>
          <cell r="AA5789"/>
          <cell r="AB5789"/>
          <cell r="AC5789"/>
          <cell r="AD5789"/>
        </row>
        <row r="5790">
          <cell r="P5790">
            <v>999999999</v>
          </cell>
          <cell r="Q5790"/>
          <cell r="R5790"/>
          <cell r="S5790"/>
          <cell r="T5790"/>
          <cell r="U5790"/>
          <cell r="V5790"/>
          <cell r="W5790"/>
          <cell r="X5790"/>
          <cell r="Y5790"/>
          <cell r="Z5790"/>
          <cell r="AA5790"/>
          <cell r="AB5790"/>
          <cell r="AC5790"/>
          <cell r="AD5790"/>
        </row>
        <row r="5791">
          <cell r="P5791">
            <v>999999999</v>
          </cell>
          <cell r="Q5791"/>
          <cell r="R5791"/>
          <cell r="S5791"/>
          <cell r="T5791"/>
          <cell r="U5791"/>
          <cell r="V5791"/>
          <cell r="W5791"/>
          <cell r="X5791"/>
          <cell r="Y5791"/>
          <cell r="Z5791"/>
          <cell r="AA5791"/>
          <cell r="AB5791"/>
          <cell r="AC5791"/>
          <cell r="AD5791"/>
        </row>
        <row r="5792">
          <cell r="P5792">
            <v>999999999</v>
          </cell>
          <cell r="Q5792"/>
          <cell r="R5792"/>
          <cell r="S5792"/>
          <cell r="T5792"/>
          <cell r="U5792"/>
          <cell r="V5792"/>
          <cell r="W5792"/>
          <cell r="X5792"/>
          <cell r="Y5792"/>
          <cell r="Z5792"/>
          <cell r="AA5792"/>
          <cell r="AB5792"/>
          <cell r="AC5792"/>
          <cell r="AD5792"/>
        </row>
        <row r="5793">
          <cell r="P5793">
            <v>999999999</v>
          </cell>
          <cell r="Q5793"/>
          <cell r="R5793"/>
          <cell r="S5793"/>
          <cell r="T5793"/>
          <cell r="U5793"/>
          <cell r="V5793"/>
          <cell r="W5793"/>
          <cell r="X5793"/>
          <cell r="Y5793"/>
          <cell r="Z5793"/>
          <cell r="AA5793"/>
          <cell r="AB5793"/>
          <cell r="AC5793"/>
          <cell r="AD5793"/>
        </row>
        <row r="5794">
          <cell r="P5794">
            <v>999999999</v>
          </cell>
          <cell r="Q5794"/>
          <cell r="R5794"/>
          <cell r="S5794"/>
          <cell r="T5794"/>
          <cell r="U5794"/>
          <cell r="V5794"/>
          <cell r="W5794"/>
          <cell r="X5794"/>
          <cell r="Y5794"/>
          <cell r="Z5794"/>
          <cell r="AA5794"/>
          <cell r="AB5794"/>
          <cell r="AC5794"/>
          <cell r="AD5794"/>
        </row>
        <row r="5795">
          <cell r="P5795">
            <v>999999999</v>
          </cell>
          <cell r="Q5795"/>
          <cell r="R5795"/>
          <cell r="S5795"/>
          <cell r="T5795"/>
          <cell r="U5795"/>
          <cell r="V5795"/>
          <cell r="W5795"/>
          <cell r="X5795"/>
          <cell r="Y5795"/>
          <cell r="Z5795"/>
          <cell r="AA5795"/>
          <cell r="AB5795"/>
          <cell r="AC5795"/>
          <cell r="AD5795"/>
        </row>
        <row r="5796">
          <cell r="P5796">
            <v>999999999</v>
          </cell>
          <cell r="Q5796"/>
          <cell r="R5796"/>
          <cell r="S5796"/>
          <cell r="T5796"/>
          <cell r="U5796"/>
          <cell r="V5796"/>
          <cell r="W5796"/>
          <cell r="X5796"/>
          <cell r="Y5796"/>
          <cell r="Z5796"/>
          <cell r="AA5796"/>
          <cell r="AB5796"/>
          <cell r="AC5796"/>
          <cell r="AD5796"/>
        </row>
        <row r="5797">
          <cell r="P5797">
            <v>999999999</v>
          </cell>
          <cell r="Q5797"/>
          <cell r="R5797"/>
          <cell r="S5797"/>
          <cell r="T5797"/>
          <cell r="U5797"/>
          <cell r="V5797"/>
          <cell r="W5797"/>
          <cell r="X5797"/>
          <cell r="Y5797"/>
          <cell r="Z5797"/>
          <cell r="AA5797"/>
          <cell r="AB5797"/>
          <cell r="AC5797"/>
          <cell r="AD5797"/>
        </row>
        <row r="5798">
          <cell r="P5798">
            <v>999999999</v>
          </cell>
          <cell r="Q5798"/>
          <cell r="R5798"/>
          <cell r="S5798"/>
          <cell r="T5798"/>
          <cell r="U5798"/>
          <cell r="V5798"/>
          <cell r="W5798"/>
          <cell r="X5798"/>
          <cell r="Y5798"/>
          <cell r="Z5798"/>
          <cell r="AA5798"/>
          <cell r="AB5798"/>
          <cell r="AC5798"/>
          <cell r="AD5798"/>
        </row>
        <row r="5799">
          <cell r="P5799">
            <v>999999999</v>
          </cell>
          <cell r="Q5799"/>
          <cell r="R5799"/>
          <cell r="S5799"/>
          <cell r="T5799"/>
          <cell r="U5799"/>
          <cell r="V5799"/>
          <cell r="W5799"/>
          <cell r="X5799"/>
          <cell r="Y5799"/>
          <cell r="Z5799"/>
          <cell r="AA5799"/>
          <cell r="AB5799"/>
          <cell r="AC5799"/>
          <cell r="AD5799"/>
        </row>
        <row r="5800">
          <cell r="P5800">
            <v>999999999</v>
          </cell>
          <cell r="Q5800"/>
          <cell r="R5800"/>
          <cell r="S5800"/>
          <cell r="T5800"/>
          <cell r="U5800"/>
          <cell r="V5800"/>
          <cell r="W5800"/>
          <cell r="X5800"/>
          <cell r="Y5800"/>
          <cell r="Z5800"/>
          <cell r="AA5800"/>
          <cell r="AB5800"/>
          <cell r="AC5800"/>
          <cell r="AD5800"/>
        </row>
        <row r="5801">
          <cell r="P5801">
            <v>999999999</v>
          </cell>
          <cell r="Q5801"/>
          <cell r="R5801"/>
          <cell r="S5801"/>
          <cell r="T5801"/>
          <cell r="U5801"/>
          <cell r="V5801"/>
          <cell r="W5801"/>
          <cell r="X5801"/>
          <cell r="Y5801"/>
          <cell r="Z5801"/>
          <cell r="AA5801"/>
          <cell r="AB5801"/>
          <cell r="AC5801"/>
          <cell r="AD5801"/>
        </row>
        <row r="5802">
          <cell r="P5802">
            <v>999999999</v>
          </cell>
          <cell r="Q5802"/>
          <cell r="R5802"/>
          <cell r="S5802"/>
          <cell r="T5802"/>
          <cell r="U5802"/>
          <cell r="V5802"/>
          <cell r="W5802"/>
          <cell r="X5802"/>
          <cell r="Y5802"/>
          <cell r="Z5802"/>
          <cell r="AA5802"/>
          <cell r="AB5802"/>
          <cell r="AC5802"/>
          <cell r="AD5802"/>
        </row>
        <row r="5803">
          <cell r="P5803">
            <v>999999999</v>
          </cell>
          <cell r="Q5803"/>
          <cell r="R5803"/>
          <cell r="S5803"/>
          <cell r="T5803"/>
          <cell r="U5803"/>
          <cell r="V5803"/>
          <cell r="W5803"/>
          <cell r="X5803"/>
          <cell r="Y5803"/>
          <cell r="Z5803"/>
          <cell r="AA5803"/>
          <cell r="AB5803"/>
          <cell r="AC5803"/>
          <cell r="AD5803"/>
        </row>
        <row r="5804">
          <cell r="P5804">
            <v>999999999</v>
          </cell>
          <cell r="Q5804"/>
          <cell r="R5804"/>
          <cell r="S5804"/>
          <cell r="T5804"/>
          <cell r="U5804"/>
          <cell r="V5804"/>
          <cell r="W5804"/>
          <cell r="X5804"/>
          <cell r="Y5804"/>
          <cell r="Z5804"/>
          <cell r="AA5804"/>
          <cell r="AB5804"/>
          <cell r="AC5804"/>
          <cell r="AD5804"/>
        </row>
        <row r="5805">
          <cell r="P5805">
            <v>999999999</v>
          </cell>
          <cell r="Q5805"/>
          <cell r="R5805"/>
          <cell r="S5805"/>
          <cell r="T5805"/>
          <cell r="U5805"/>
          <cell r="V5805"/>
          <cell r="W5805"/>
          <cell r="X5805"/>
          <cell r="Y5805"/>
          <cell r="Z5805"/>
          <cell r="AA5805"/>
          <cell r="AB5805"/>
          <cell r="AC5805"/>
          <cell r="AD5805"/>
        </row>
        <row r="5806">
          <cell r="P5806">
            <v>999999999</v>
          </cell>
          <cell r="Q5806"/>
          <cell r="R5806"/>
          <cell r="S5806"/>
          <cell r="T5806"/>
          <cell r="U5806"/>
          <cell r="V5806"/>
          <cell r="W5806"/>
          <cell r="X5806"/>
          <cell r="Y5806"/>
          <cell r="Z5806"/>
          <cell r="AA5806"/>
          <cell r="AB5806"/>
          <cell r="AC5806"/>
          <cell r="AD5806"/>
        </row>
        <row r="5807">
          <cell r="P5807">
            <v>999999999</v>
          </cell>
          <cell r="Q5807"/>
          <cell r="R5807"/>
          <cell r="S5807"/>
          <cell r="T5807"/>
          <cell r="U5807"/>
          <cell r="V5807"/>
          <cell r="W5807"/>
          <cell r="X5807"/>
          <cell r="Y5807"/>
          <cell r="Z5807"/>
          <cell r="AA5807"/>
          <cell r="AB5807"/>
          <cell r="AC5807"/>
          <cell r="AD5807"/>
        </row>
        <row r="5808">
          <cell r="P5808">
            <v>999999999</v>
          </cell>
          <cell r="Q5808"/>
          <cell r="R5808"/>
          <cell r="S5808"/>
          <cell r="T5808"/>
          <cell r="U5808"/>
          <cell r="V5808"/>
          <cell r="W5808"/>
          <cell r="X5808"/>
          <cell r="Y5808"/>
          <cell r="Z5808"/>
          <cell r="AA5808"/>
          <cell r="AB5808"/>
          <cell r="AC5808"/>
          <cell r="AD5808"/>
        </row>
        <row r="5809">
          <cell r="P5809">
            <v>999999999</v>
          </cell>
          <cell r="Q5809"/>
          <cell r="R5809"/>
          <cell r="S5809"/>
          <cell r="T5809"/>
          <cell r="U5809"/>
          <cell r="V5809"/>
          <cell r="W5809"/>
          <cell r="X5809"/>
          <cell r="Y5809"/>
          <cell r="Z5809"/>
          <cell r="AA5809"/>
          <cell r="AB5809"/>
          <cell r="AC5809"/>
          <cell r="AD5809"/>
        </row>
        <row r="5810">
          <cell r="P5810">
            <v>999999999</v>
          </cell>
          <cell r="Q5810"/>
          <cell r="R5810"/>
          <cell r="S5810"/>
          <cell r="T5810"/>
          <cell r="U5810"/>
          <cell r="V5810"/>
          <cell r="W5810"/>
          <cell r="X5810"/>
          <cell r="Y5810"/>
          <cell r="Z5810"/>
          <cell r="AA5810"/>
          <cell r="AB5810"/>
          <cell r="AC5810"/>
          <cell r="AD5810"/>
        </row>
        <row r="5811">
          <cell r="P5811">
            <v>999999999</v>
          </cell>
          <cell r="Q5811"/>
          <cell r="R5811"/>
          <cell r="S5811"/>
          <cell r="T5811"/>
          <cell r="U5811"/>
          <cell r="V5811"/>
          <cell r="W5811"/>
          <cell r="X5811"/>
          <cell r="Y5811"/>
          <cell r="Z5811"/>
          <cell r="AA5811"/>
          <cell r="AB5811"/>
          <cell r="AC5811"/>
          <cell r="AD5811"/>
        </row>
        <row r="5812">
          <cell r="P5812">
            <v>999999999</v>
          </cell>
          <cell r="Q5812"/>
          <cell r="R5812"/>
          <cell r="S5812"/>
          <cell r="T5812"/>
          <cell r="U5812"/>
          <cell r="V5812"/>
          <cell r="W5812"/>
          <cell r="X5812"/>
          <cell r="Y5812"/>
          <cell r="Z5812"/>
          <cell r="AA5812"/>
          <cell r="AB5812"/>
          <cell r="AC5812"/>
          <cell r="AD5812"/>
        </row>
        <row r="5813">
          <cell r="P5813">
            <v>999999999</v>
          </cell>
          <cell r="Q5813"/>
          <cell r="R5813"/>
          <cell r="S5813"/>
          <cell r="T5813"/>
          <cell r="U5813"/>
          <cell r="V5813"/>
          <cell r="W5813"/>
          <cell r="X5813"/>
          <cell r="Y5813"/>
          <cell r="Z5813"/>
          <cell r="AA5813"/>
          <cell r="AB5813"/>
          <cell r="AC5813"/>
          <cell r="AD5813"/>
        </row>
        <row r="5814">
          <cell r="P5814">
            <v>999999999</v>
          </cell>
          <cell r="Q5814"/>
          <cell r="R5814"/>
          <cell r="S5814"/>
          <cell r="T5814"/>
          <cell r="U5814"/>
          <cell r="V5814"/>
          <cell r="W5814"/>
          <cell r="X5814"/>
          <cell r="Y5814"/>
          <cell r="Z5814"/>
          <cell r="AA5814"/>
          <cell r="AB5814"/>
          <cell r="AC5814"/>
          <cell r="AD5814"/>
        </row>
        <row r="5815">
          <cell r="P5815">
            <v>999999999</v>
          </cell>
          <cell r="Q5815"/>
          <cell r="R5815"/>
          <cell r="S5815"/>
          <cell r="T5815"/>
          <cell r="U5815"/>
          <cell r="V5815"/>
          <cell r="W5815"/>
          <cell r="X5815"/>
          <cell r="Y5815"/>
          <cell r="Z5815"/>
          <cell r="AA5815"/>
          <cell r="AB5815"/>
          <cell r="AC5815"/>
          <cell r="AD5815"/>
        </row>
        <row r="5816">
          <cell r="P5816">
            <v>999999999</v>
          </cell>
          <cell r="Q5816"/>
          <cell r="R5816"/>
          <cell r="S5816"/>
          <cell r="T5816"/>
          <cell r="U5816"/>
          <cell r="V5816"/>
          <cell r="W5816"/>
          <cell r="X5816"/>
          <cell r="Y5816"/>
          <cell r="Z5816"/>
          <cell r="AA5816"/>
          <cell r="AB5816"/>
          <cell r="AC5816"/>
          <cell r="AD5816"/>
        </row>
        <row r="5817">
          <cell r="P5817">
            <v>999999999</v>
          </cell>
          <cell r="Q5817"/>
          <cell r="R5817"/>
          <cell r="S5817"/>
          <cell r="T5817"/>
          <cell r="U5817"/>
          <cell r="V5817"/>
          <cell r="W5817"/>
          <cell r="X5817"/>
          <cell r="Y5817"/>
          <cell r="Z5817"/>
          <cell r="AA5817"/>
          <cell r="AB5817"/>
          <cell r="AC5817"/>
          <cell r="AD5817"/>
        </row>
        <row r="5818">
          <cell r="P5818">
            <v>999999999</v>
          </cell>
          <cell r="Q5818"/>
          <cell r="R5818"/>
          <cell r="S5818"/>
          <cell r="T5818"/>
          <cell r="U5818"/>
          <cell r="V5818"/>
          <cell r="W5818"/>
          <cell r="X5818"/>
          <cell r="Y5818"/>
          <cell r="Z5818"/>
          <cell r="AA5818"/>
          <cell r="AB5818"/>
          <cell r="AC5818"/>
          <cell r="AD5818"/>
        </row>
        <row r="5819">
          <cell r="P5819">
            <v>999999999</v>
          </cell>
          <cell r="Q5819"/>
          <cell r="R5819"/>
          <cell r="S5819"/>
          <cell r="T5819"/>
          <cell r="U5819"/>
          <cell r="V5819"/>
          <cell r="W5819"/>
          <cell r="X5819"/>
          <cell r="Y5819"/>
          <cell r="Z5819"/>
          <cell r="AA5819"/>
          <cell r="AB5819"/>
          <cell r="AC5819"/>
          <cell r="AD5819"/>
        </row>
        <row r="5820">
          <cell r="P5820">
            <v>999999999</v>
          </cell>
          <cell r="Q5820"/>
          <cell r="R5820"/>
          <cell r="S5820"/>
          <cell r="T5820"/>
          <cell r="U5820"/>
          <cell r="V5820"/>
          <cell r="W5820"/>
          <cell r="X5820"/>
          <cell r="Y5820"/>
          <cell r="Z5820"/>
          <cell r="AA5820"/>
          <cell r="AB5820"/>
          <cell r="AC5820"/>
          <cell r="AD5820"/>
        </row>
        <row r="5821">
          <cell r="P5821">
            <v>999999999</v>
          </cell>
          <cell r="Q5821"/>
          <cell r="R5821"/>
          <cell r="S5821"/>
          <cell r="T5821"/>
          <cell r="U5821"/>
          <cell r="V5821"/>
          <cell r="W5821"/>
          <cell r="X5821"/>
          <cell r="Y5821"/>
          <cell r="Z5821"/>
          <cell r="AA5821"/>
          <cell r="AB5821"/>
          <cell r="AC5821"/>
          <cell r="AD5821"/>
        </row>
        <row r="5822">
          <cell r="P5822">
            <v>999999999</v>
          </cell>
          <cell r="Q5822"/>
          <cell r="R5822"/>
          <cell r="S5822"/>
          <cell r="T5822"/>
          <cell r="U5822"/>
          <cell r="V5822"/>
          <cell r="W5822"/>
          <cell r="X5822"/>
          <cell r="Y5822"/>
          <cell r="Z5822"/>
          <cell r="AA5822"/>
          <cell r="AB5822"/>
          <cell r="AC5822"/>
          <cell r="AD5822"/>
        </row>
        <row r="5823">
          <cell r="P5823">
            <v>999999999</v>
          </cell>
          <cell r="Q5823"/>
          <cell r="R5823"/>
          <cell r="S5823"/>
          <cell r="T5823"/>
          <cell r="U5823"/>
          <cell r="V5823"/>
          <cell r="W5823"/>
          <cell r="X5823"/>
          <cell r="Y5823"/>
          <cell r="Z5823"/>
          <cell r="AA5823"/>
          <cell r="AB5823"/>
          <cell r="AC5823"/>
          <cell r="AD5823"/>
        </row>
        <row r="5824">
          <cell r="P5824">
            <v>999999999</v>
          </cell>
          <cell r="Q5824"/>
          <cell r="R5824"/>
          <cell r="S5824"/>
          <cell r="T5824"/>
          <cell r="U5824"/>
          <cell r="V5824"/>
          <cell r="W5824"/>
          <cell r="X5824"/>
          <cell r="Y5824"/>
          <cell r="Z5824"/>
          <cell r="AA5824"/>
          <cell r="AB5824"/>
          <cell r="AC5824"/>
          <cell r="AD5824"/>
        </row>
        <row r="5825">
          <cell r="P5825">
            <v>999999999</v>
          </cell>
          <cell r="Q5825"/>
          <cell r="R5825"/>
          <cell r="S5825"/>
          <cell r="T5825"/>
          <cell r="U5825"/>
          <cell r="V5825"/>
          <cell r="W5825"/>
          <cell r="X5825"/>
          <cell r="Y5825"/>
          <cell r="Z5825"/>
          <cell r="AA5825"/>
          <cell r="AB5825"/>
          <cell r="AC5825"/>
          <cell r="AD5825"/>
        </row>
        <row r="5826">
          <cell r="P5826">
            <v>999999999</v>
          </cell>
          <cell r="Q5826"/>
          <cell r="R5826"/>
          <cell r="S5826"/>
          <cell r="T5826"/>
          <cell r="U5826"/>
          <cell r="V5826"/>
          <cell r="W5826"/>
          <cell r="X5826"/>
          <cell r="Y5826"/>
          <cell r="Z5826"/>
          <cell r="AA5826"/>
          <cell r="AB5826"/>
          <cell r="AC5826"/>
          <cell r="AD5826"/>
        </row>
        <row r="5827">
          <cell r="P5827">
            <v>999999999</v>
          </cell>
          <cell r="Q5827"/>
          <cell r="R5827"/>
          <cell r="S5827"/>
          <cell r="T5827"/>
          <cell r="U5827"/>
          <cell r="V5827"/>
          <cell r="W5827"/>
          <cell r="X5827"/>
          <cell r="Y5827"/>
          <cell r="Z5827"/>
          <cell r="AA5827"/>
          <cell r="AB5827"/>
          <cell r="AC5827"/>
          <cell r="AD5827"/>
        </row>
        <row r="5828">
          <cell r="P5828">
            <v>999999999</v>
          </cell>
          <cell r="Q5828"/>
          <cell r="R5828"/>
          <cell r="S5828"/>
          <cell r="T5828"/>
          <cell r="U5828"/>
          <cell r="V5828"/>
          <cell r="W5828"/>
          <cell r="X5828"/>
          <cell r="Y5828"/>
          <cell r="Z5828"/>
          <cell r="AA5828"/>
          <cell r="AB5828"/>
          <cell r="AC5828"/>
          <cell r="AD5828"/>
        </row>
        <row r="5829">
          <cell r="P5829">
            <v>999999999</v>
          </cell>
          <cell r="Q5829"/>
          <cell r="R5829"/>
          <cell r="S5829"/>
          <cell r="T5829"/>
          <cell r="U5829"/>
          <cell r="V5829"/>
          <cell r="W5829"/>
          <cell r="X5829"/>
          <cell r="Y5829"/>
          <cell r="Z5829"/>
          <cell r="AA5829"/>
          <cell r="AB5829"/>
          <cell r="AC5829"/>
          <cell r="AD5829"/>
        </row>
        <row r="5830">
          <cell r="P5830">
            <v>999999999</v>
          </cell>
          <cell r="Q5830"/>
          <cell r="R5830"/>
          <cell r="S5830"/>
          <cell r="T5830"/>
          <cell r="U5830"/>
          <cell r="V5830"/>
          <cell r="W5830"/>
          <cell r="X5830"/>
          <cell r="Y5830"/>
          <cell r="Z5830"/>
          <cell r="AA5830"/>
          <cell r="AB5830"/>
          <cell r="AC5830"/>
          <cell r="AD5830"/>
        </row>
        <row r="5831">
          <cell r="P5831">
            <v>999999999</v>
          </cell>
          <cell r="Q5831"/>
          <cell r="R5831"/>
          <cell r="S5831"/>
          <cell r="T5831"/>
          <cell r="U5831"/>
          <cell r="V5831"/>
          <cell r="W5831"/>
          <cell r="X5831"/>
          <cell r="Y5831"/>
          <cell r="Z5831"/>
          <cell r="AA5831"/>
          <cell r="AB5831"/>
          <cell r="AC5831"/>
          <cell r="AD5831"/>
        </row>
        <row r="5832">
          <cell r="P5832">
            <v>999999999</v>
          </cell>
          <cell r="Q5832"/>
          <cell r="R5832"/>
          <cell r="S5832"/>
          <cell r="T5832"/>
          <cell r="U5832"/>
          <cell r="V5832"/>
          <cell r="W5832"/>
          <cell r="X5832"/>
          <cell r="Y5832"/>
          <cell r="Z5832"/>
          <cell r="AA5832"/>
          <cell r="AB5832"/>
          <cell r="AC5832"/>
          <cell r="AD5832"/>
        </row>
        <row r="5833">
          <cell r="P5833">
            <v>999999999</v>
          </cell>
          <cell r="Q5833"/>
          <cell r="R5833"/>
          <cell r="S5833"/>
          <cell r="T5833"/>
          <cell r="U5833"/>
          <cell r="V5833"/>
          <cell r="W5833"/>
          <cell r="X5833"/>
          <cell r="Y5833"/>
          <cell r="Z5833"/>
          <cell r="AA5833"/>
          <cell r="AB5833"/>
          <cell r="AC5833"/>
          <cell r="AD5833"/>
        </row>
        <row r="5834">
          <cell r="P5834">
            <v>999999999</v>
          </cell>
          <cell r="Q5834"/>
          <cell r="R5834"/>
          <cell r="S5834"/>
          <cell r="T5834"/>
          <cell r="U5834"/>
          <cell r="V5834"/>
          <cell r="W5834"/>
          <cell r="X5834"/>
          <cell r="Y5834"/>
          <cell r="Z5834"/>
          <cell r="AA5834"/>
          <cell r="AB5834"/>
          <cell r="AC5834"/>
          <cell r="AD5834"/>
        </row>
        <row r="5835">
          <cell r="P5835">
            <v>999999999</v>
          </cell>
          <cell r="Q5835"/>
          <cell r="R5835"/>
          <cell r="S5835"/>
          <cell r="T5835"/>
          <cell r="U5835"/>
          <cell r="V5835"/>
          <cell r="W5835"/>
          <cell r="X5835"/>
          <cell r="Y5835"/>
          <cell r="Z5835"/>
          <cell r="AA5835"/>
          <cell r="AB5835"/>
          <cell r="AC5835"/>
          <cell r="AD5835"/>
        </row>
        <row r="5836">
          <cell r="P5836">
            <v>999999999</v>
          </cell>
          <cell r="Q5836"/>
          <cell r="R5836"/>
          <cell r="S5836"/>
          <cell r="T5836"/>
          <cell r="U5836"/>
          <cell r="V5836"/>
          <cell r="W5836"/>
          <cell r="X5836"/>
          <cell r="Y5836"/>
          <cell r="Z5836"/>
          <cell r="AA5836"/>
          <cell r="AB5836"/>
          <cell r="AC5836"/>
          <cell r="AD5836"/>
        </row>
        <row r="5837">
          <cell r="P5837">
            <v>999999999</v>
          </cell>
          <cell r="Q5837"/>
          <cell r="R5837"/>
          <cell r="S5837"/>
          <cell r="T5837"/>
          <cell r="U5837"/>
          <cell r="V5837"/>
          <cell r="W5837"/>
          <cell r="X5837"/>
          <cell r="Y5837"/>
          <cell r="Z5837"/>
          <cell r="AA5837"/>
          <cell r="AB5837"/>
          <cell r="AC5837"/>
          <cell r="AD5837"/>
        </row>
        <row r="5838">
          <cell r="P5838">
            <v>999999999</v>
          </cell>
          <cell r="Q5838"/>
          <cell r="R5838"/>
          <cell r="S5838"/>
          <cell r="T5838"/>
          <cell r="U5838"/>
          <cell r="V5838"/>
          <cell r="W5838"/>
          <cell r="X5838"/>
          <cell r="Y5838"/>
          <cell r="Z5838"/>
          <cell r="AA5838"/>
          <cell r="AB5838"/>
          <cell r="AC5838"/>
          <cell r="AD5838"/>
        </row>
        <row r="5839">
          <cell r="P5839">
            <v>999999999</v>
          </cell>
          <cell r="Q5839"/>
          <cell r="R5839"/>
          <cell r="S5839"/>
          <cell r="T5839"/>
          <cell r="U5839"/>
          <cell r="V5839"/>
          <cell r="W5839"/>
          <cell r="X5839"/>
          <cell r="Y5839"/>
          <cell r="Z5839"/>
          <cell r="AA5839"/>
          <cell r="AB5839"/>
          <cell r="AC5839"/>
          <cell r="AD5839"/>
        </row>
        <row r="5840">
          <cell r="P5840">
            <v>999999999</v>
          </cell>
          <cell r="Q5840"/>
          <cell r="R5840"/>
          <cell r="S5840"/>
          <cell r="T5840"/>
          <cell r="U5840"/>
          <cell r="V5840"/>
          <cell r="W5840"/>
          <cell r="X5840"/>
          <cell r="Y5840"/>
          <cell r="Z5840"/>
          <cell r="AA5840"/>
          <cell r="AB5840"/>
          <cell r="AC5840"/>
          <cell r="AD5840"/>
        </row>
        <row r="5841">
          <cell r="P5841">
            <v>999999999</v>
          </cell>
          <cell r="Q5841"/>
          <cell r="R5841"/>
          <cell r="S5841"/>
          <cell r="T5841"/>
          <cell r="U5841"/>
          <cell r="V5841"/>
          <cell r="W5841"/>
          <cell r="X5841"/>
          <cell r="Y5841"/>
          <cell r="Z5841"/>
          <cell r="AA5841"/>
          <cell r="AB5841"/>
          <cell r="AC5841"/>
          <cell r="AD5841"/>
        </row>
        <row r="5842">
          <cell r="P5842">
            <v>999999999</v>
          </cell>
          <cell r="Q5842"/>
          <cell r="R5842"/>
          <cell r="S5842"/>
          <cell r="T5842"/>
          <cell r="U5842"/>
          <cell r="V5842"/>
          <cell r="W5842"/>
          <cell r="X5842"/>
          <cell r="Y5842"/>
          <cell r="Z5842"/>
          <cell r="AA5842"/>
          <cell r="AB5842"/>
          <cell r="AC5842"/>
          <cell r="AD5842"/>
        </row>
        <row r="5843">
          <cell r="P5843">
            <v>999999999</v>
          </cell>
          <cell r="Q5843"/>
          <cell r="R5843"/>
          <cell r="S5843"/>
          <cell r="T5843"/>
          <cell r="U5843"/>
          <cell r="V5843"/>
          <cell r="W5843"/>
          <cell r="X5843"/>
          <cell r="Y5843"/>
          <cell r="Z5843"/>
          <cell r="AA5843"/>
          <cell r="AB5843"/>
          <cell r="AC5843"/>
          <cell r="AD5843"/>
        </row>
        <row r="5844">
          <cell r="P5844">
            <v>999999999</v>
          </cell>
          <cell r="Q5844"/>
          <cell r="R5844"/>
          <cell r="S5844"/>
          <cell r="T5844"/>
          <cell r="U5844"/>
          <cell r="V5844"/>
          <cell r="W5844"/>
          <cell r="X5844"/>
          <cell r="Y5844"/>
          <cell r="Z5844"/>
          <cell r="AA5844"/>
          <cell r="AB5844"/>
          <cell r="AC5844"/>
          <cell r="AD5844"/>
        </row>
        <row r="5845">
          <cell r="P5845">
            <v>999999999</v>
          </cell>
          <cell r="Q5845"/>
          <cell r="R5845"/>
          <cell r="S5845"/>
          <cell r="T5845"/>
          <cell r="U5845"/>
          <cell r="V5845"/>
          <cell r="W5845"/>
          <cell r="X5845"/>
          <cell r="Y5845"/>
          <cell r="Z5845"/>
          <cell r="AA5845"/>
          <cell r="AB5845"/>
          <cell r="AC5845"/>
          <cell r="AD5845"/>
        </row>
        <row r="5846">
          <cell r="P5846">
            <v>999999999</v>
          </cell>
          <cell r="Q5846"/>
          <cell r="R5846"/>
          <cell r="S5846"/>
          <cell r="T5846"/>
          <cell r="U5846"/>
          <cell r="V5846"/>
          <cell r="W5846"/>
          <cell r="X5846"/>
          <cell r="Y5846"/>
          <cell r="Z5846"/>
          <cell r="AA5846"/>
          <cell r="AB5846"/>
          <cell r="AC5846"/>
          <cell r="AD5846"/>
        </row>
        <row r="5847">
          <cell r="P5847">
            <v>999999999</v>
          </cell>
          <cell r="Q5847"/>
          <cell r="R5847"/>
          <cell r="S5847"/>
          <cell r="T5847"/>
          <cell r="U5847"/>
          <cell r="V5847"/>
          <cell r="W5847"/>
          <cell r="X5847"/>
          <cell r="Y5847"/>
          <cell r="Z5847"/>
          <cell r="AA5847"/>
          <cell r="AB5847"/>
          <cell r="AC5847"/>
          <cell r="AD5847"/>
        </row>
        <row r="5848">
          <cell r="P5848">
            <v>999999999</v>
          </cell>
          <cell r="Q5848"/>
          <cell r="R5848"/>
          <cell r="S5848"/>
          <cell r="T5848"/>
          <cell r="U5848"/>
          <cell r="V5848"/>
          <cell r="W5848"/>
          <cell r="X5848"/>
          <cell r="Y5848"/>
          <cell r="Z5848"/>
          <cell r="AA5848"/>
          <cell r="AB5848"/>
          <cell r="AC5848"/>
          <cell r="AD5848"/>
        </row>
        <row r="5849">
          <cell r="P5849">
            <v>999999999</v>
          </cell>
          <cell r="Q5849"/>
          <cell r="R5849"/>
          <cell r="S5849"/>
          <cell r="T5849"/>
          <cell r="U5849"/>
          <cell r="V5849"/>
          <cell r="W5849"/>
          <cell r="X5849"/>
          <cell r="Y5849"/>
          <cell r="Z5849"/>
          <cell r="AA5849"/>
          <cell r="AB5849"/>
          <cell r="AC5849"/>
          <cell r="AD5849"/>
        </row>
        <row r="5850">
          <cell r="P5850">
            <v>999999999</v>
          </cell>
          <cell r="Q5850"/>
          <cell r="R5850"/>
          <cell r="S5850"/>
          <cell r="T5850"/>
          <cell r="U5850"/>
          <cell r="V5850"/>
          <cell r="W5850"/>
          <cell r="X5850"/>
          <cell r="Y5850"/>
          <cell r="Z5850"/>
          <cell r="AA5850"/>
          <cell r="AB5850"/>
          <cell r="AC5850"/>
          <cell r="AD5850"/>
        </row>
        <row r="5851">
          <cell r="P5851">
            <v>999999999</v>
          </cell>
          <cell r="Q5851"/>
          <cell r="R5851"/>
          <cell r="S5851"/>
          <cell r="T5851"/>
          <cell r="U5851"/>
          <cell r="V5851"/>
          <cell r="W5851"/>
          <cell r="X5851"/>
          <cell r="Y5851"/>
          <cell r="Z5851"/>
          <cell r="AA5851"/>
          <cell r="AB5851"/>
          <cell r="AC5851"/>
          <cell r="AD5851"/>
        </row>
        <row r="5852">
          <cell r="P5852">
            <v>999999999</v>
          </cell>
          <cell r="Q5852"/>
          <cell r="R5852"/>
          <cell r="S5852"/>
          <cell r="T5852"/>
          <cell r="U5852"/>
          <cell r="V5852"/>
          <cell r="W5852"/>
          <cell r="X5852"/>
          <cell r="Y5852"/>
          <cell r="Z5852"/>
          <cell r="AA5852"/>
          <cell r="AB5852"/>
          <cell r="AC5852"/>
          <cell r="AD5852"/>
        </row>
        <row r="5853">
          <cell r="P5853">
            <v>999999999</v>
          </cell>
          <cell r="Q5853"/>
          <cell r="R5853"/>
          <cell r="S5853"/>
          <cell r="T5853"/>
          <cell r="U5853"/>
          <cell r="V5853"/>
          <cell r="W5853"/>
          <cell r="X5853"/>
          <cell r="Y5853"/>
          <cell r="Z5853"/>
          <cell r="AA5853"/>
          <cell r="AB5853"/>
          <cell r="AC5853"/>
          <cell r="AD5853"/>
        </row>
        <row r="5854">
          <cell r="P5854">
            <v>999999999</v>
          </cell>
          <cell r="Q5854"/>
          <cell r="R5854"/>
          <cell r="S5854"/>
          <cell r="T5854"/>
          <cell r="U5854"/>
          <cell r="V5854"/>
          <cell r="W5854"/>
          <cell r="X5854"/>
          <cell r="Y5854"/>
          <cell r="Z5854"/>
          <cell r="AA5854"/>
          <cell r="AB5854"/>
          <cell r="AC5854"/>
          <cell r="AD5854"/>
        </row>
        <row r="5855">
          <cell r="P5855">
            <v>999999999</v>
          </cell>
          <cell r="Q5855"/>
          <cell r="R5855"/>
          <cell r="S5855"/>
          <cell r="T5855"/>
          <cell r="U5855"/>
          <cell r="V5855"/>
          <cell r="W5855"/>
          <cell r="X5855"/>
          <cell r="Y5855"/>
          <cell r="Z5855"/>
          <cell r="AA5855"/>
          <cell r="AB5855"/>
          <cell r="AC5855"/>
          <cell r="AD5855"/>
        </row>
        <row r="5856">
          <cell r="P5856">
            <v>999999999</v>
          </cell>
          <cell r="Q5856"/>
          <cell r="R5856"/>
          <cell r="S5856"/>
          <cell r="T5856"/>
          <cell r="U5856"/>
          <cell r="V5856"/>
          <cell r="W5856"/>
          <cell r="X5856"/>
          <cell r="Y5856"/>
          <cell r="Z5856"/>
          <cell r="AA5856"/>
          <cell r="AB5856"/>
          <cell r="AC5856"/>
          <cell r="AD5856"/>
        </row>
        <row r="5857">
          <cell r="P5857">
            <v>999999999</v>
          </cell>
          <cell r="Q5857"/>
          <cell r="R5857"/>
          <cell r="S5857"/>
          <cell r="T5857"/>
          <cell r="U5857"/>
          <cell r="V5857"/>
          <cell r="W5857"/>
          <cell r="X5857"/>
          <cell r="Y5857"/>
          <cell r="Z5857"/>
          <cell r="AA5857"/>
          <cell r="AB5857"/>
          <cell r="AC5857"/>
          <cell r="AD5857"/>
        </row>
        <row r="5858">
          <cell r="P5858">
            <v>999999999</v>
          </cell>
          <cell r="Q5858"/>
          <cell r="R5858"/>
          <cell r="S5858"/>
          <cell r="T5858"/>
          <cell r="U5858"/>
          <cell r="V5858"/>
          <cell r="W5858"/>
          <cell r="X5858"/>
          <cell r="Y5858"/>
          <cell r="Z5858"/>
          <cell r="AA5858"/>
          <cell r="AB5858"/>
          <cell r="AC5858"/>
          <cell r="AD5858"/>
        </row>
        <row r="5859">
          <cell r="P5859">
            <v>999999999</v>
          </cell>
          <cell r="Q5859"/>
          <cell r="R5859"/>
          <cell r="S5859"/>
          <cell r="T5859"/>
          <cell r="U5859"/>
          <cell r="V5859"/>
          <cell r="W5859"/>
          <cell r="X5859"/>
          <cell r="Y5859"/>
          <cell r="Z5859"/>
          <cell r="AA5859"/>
          <cell r="AB5859"/>
          <cell r="AC5859"/>
          <cell r="AD5859"/>
        </row>
        <row r="5860">
          <cell r="P5860">
            <v>999999999</v>
          </cell>
          <cell r="Q5860"/>
          <cell r="R5860"/>
          <cell r="S5860"/>
          <cell r="T5860"/>
          <cell r="U5860"/>
          <cell r="V5860"/>
          <cell r="W5860"/>
          <cell r="X5860"/>
          <cell r="Y5860"/>
          <cell r="Z5860"/>
          <cell r="AA5860"/>
          <cell r="AB5860"/>
          <cell r="AC5860"/>
          <cell r="AD5860"/>
        </row>
        <row r="5861">
          <cell r="P5861">
            <v>999999999</v>
          </cell>
          <cell r="Q5861"/>
          <cell r="R5861"/>
          <cell r="S5861"/>
          <cell r="T5861"/>
          <cell r="U5861"/>
          <cell r="V5861"/>
          <cell r="W5861"/>
          <cell r="X5861"/>
          <cell r="Y5861"/>
          <cell r="Z5861"/>
          <cell r="AA5861"/>
          <cell r="AB5861"/>
          <cell r="AC5861"/>
          <cell r="AD5861"/>
        </row>
        <row r="5862">
          <cell r="P5862">
            <v>999999999</v>
          </cell>
          <cell r="Q5862"/>
          <cell r="R5862"/>
          <cell r="S5862"/>
          <cell r="T5862"/>
          <cell r="U5862"/>
          <cell r="V5862"/>
          <cell r="W5862"/>
          <cell r="X5862"/>
          <cell r="Y5862"/>
          <cell r="Z5862"/>
          <cell r="AA5862"/>
          <cell r="AB5862"/>
          <cell r="AC5862"/>
          <cell r="AD5862"/>
        </row>
        <row r="5863">
          <cell r="P5863">
            <v>999999999</v>
          </cell>
          <cell r="Q5863"/>
          <cell r="R5863"/>
          <cell r="S5863"/>
          <cell r="T5863"/>
          <cell r="U5863"/>
          <cell r="V5863"/>
          <cell r="W5863"/>
          <cell r="X5863"/>
          <cell r="Y5863"/>
          <cell r="Z5863"/>
          <cell r="AA5863"/>
          <cell r="AB5863"/>
          <cell r="AC5863"/>
          <cell r="AD5863"/>
        </row>
        <row r="5864">
          <cell r="P5864">
            <v>999999999</v>
          </cell>
          <cell r="Q5864"/>
          <cell r="R5864"/>
          <cell r="S5864"/>
          <cell r="T5864"/>
          <cell r="U5864"/>
          <cell r="V5864"/>
          <cell r="W5864"/>
          <cell r="X5864"/>
          <cell r="Y5864"/>
          <cell r="Z5864"/>
          <cell r="AA5864"/>
          <cell r="AB5864"/>
          <cell r="AC5864"/>
          <cell r="AD5864"/>
        </row>
        <row r="5865">
          <cell r="P5865">
            <v>999999999</v>
          </cell>
          <cell r="Q5865"/>
          <cell r="R5865"/>
          <cell r="S5865"/>
          <cell r="T5865"/>
          <cell r="U5865"/>
          <cell r="V5865"/>
          <cell r="W5865"/>
          <cell r="X5865"/>
          <cell r="Y5865"/>
          <cell r="Z5865"/>
          <cell r="AA5865"/>
          <cell r="AB5865"/>
          <cell r="AC5865"/>
          <cell r="AD5865"/>
        </row>
        <row r="5866">
          <cell r="P5866">
            <v>999999999</v>
          </cell>
          <cell r="Q5866"/>
          <cell r="R5866"/>
          <cell r="S5866"/>
          <cell r="T5866"/>
          <cell r="U5866"/>
          <cell r="V5866"/>
          <cell r="W5866"/>
          <cell r="X5866"/>
          <cell r="Y5866"/>
          <cell r="Z5866"/>
          <cell r="AA5866"/>
          <cell r="AB5866"/>
          <cell r="AC5866"/>
          <cell r="AD5866"/>
        </row>
        <row r="5867">
          <cell r="P5867">
            <v>999999999</v>
          </cell>
          <cell r="Q5867"/>
          <cell r="R5867"/>
          <cell r="S5867"/>
          <cell r="T5867"/>
          <cell r="U5867"/>
          <cell r="V5867"/>
          <cell r="W5867"/>
          <cell r="X5867"/>
          <cell r="Y5867"/>
          <cell r="Z5867"/>
          <cell r="AA5867"/>
          <cell r="AB5867"/>
          <cell r="AC5867"/>
          <cell r="AD5867"/>
        </row>
        <row r="5868">
          <cell r="P5868">
            <v>999999999</v>
          </cell>
          <cell r="Q5868"/>
          <cell r="R5868"/>
          <cell r="S5868"/>
          <cell r="T5868"/>
          <cell r="U5868"/>
          <cell r="V5868"/>
          <cell r="W5868"/>
          <cell r="X5868"/>
          <cell r="Y5868"/>
          <cell r="Z5868"/>
          <cell r="AA5868"/>
          <cell r="AB5868"/>
          <cell r="AC5868"/>
          <cell r="AD5868"/>
        </row>
        <row r="5869">
          <cell r="P5869">
            <v>999999999</v>
          </cell>
          <cell r="Q5869"/>
          <cell r="R5869"/>
          <cell r="S5869"/>
          <cell r="T5869"/>
          <cell r="U5869"/>
          <cell r="V5869"/>
          <cell r="W5869"/>
          <cell r="X5869"/>
          <cell r="Y5869"/>
          <cell r="Z5869"/>
          <cell r="AA5869"/>
          <cell r="AB5869"/>
          <cell r="AC5869"/>
          <cell r="AD5869"/>
        </row>
        <row r="5870">
          <cell r="P5870">
            <v>999999999</v>
          </cell>
          <cell r="Q5870"/>
          <cell r="R5870"/>
          <cell r="S5870"/>
          <cell r="T5870"/>
          <cell r="U5870"/>
          <cell r="V5870"/>
          <cell r="W5870"/>
          <cell r="X5870"/>
          <cell r="Y5870"/>
          <cell r="Z5870"/>
          <cell r="AA5870"/>
          <cell r="AB5870"/>
          <cell r="AC5870"/>
          <cell r="AD5870"/>
        </row>
        <row r="5871">
          <cell r="P5871">
            <v>999999999</v>
          </cell>
          <cell r="Q5871"/>
          <cell r="R5871"/>
          <cell r="S5871"/>
          <cell r="T5871"/>
          <cell r="U5871"/>
          <cell r="V5871"/>
          <cell r="W5871"/>
          <cell r="X5871"/>
          <cell r="Y5871"/>
          <cell r="Z5871"/>
          <cell r="AA5871"/>
          <cell r="AB5871"/>
          <cell r="AC5871"/>
          <cell r="AD5871"/>
        </row>
        <row r="5872">
          <cell r="P5872">
            <v>999999999</v>
          </cell>
          <cell r="Q5872"/>
          <cell r="R5872"/>
          <cell r="S5872"/>
          <cell r="T5872"/>
          <cell r="U5872"/>
          <cell r="V5872"/>
          <cell r="W5872"/>
          <cell r="X5872"/>
          <cell r="Y5872"/>
          <cell r="Z5872"/>
          <cell r="AA5872"/>
          <cell r="AB5872"/>
          <cell r="AC5872"/>
          <cell r="AD5872"/>
        </row>
        <row r="5873">
          <cell r="P5873">
            <v>999999999</v>
          </cell>
          <cell r="Q5873"/>
          <cell r="R5873"/>
          <cell r="S5873"/>
          <cell r="T5873"/>
          <cell r="U5873"/>
          <cell r="V5873"/>
          <cell r="W5873"/>
          <cell r="X5873"/>
          <cell r="Y5873"/>
          <cell r="Z5873"/>
          <cell r="AA5873"/>
          <cell r="AB5873"/>
          <cell r="AC5873"/>
          <cell r="AD5873"/>
        </row>
        <row r="5874">
          <cell r="P5874">
            <v>999999999</v>
          </cell>
          <cell r="Q5874"/>
          <cell r="R5874"/>
          <cell r="S5874"/>
          <cell r="T5874"/>
          <cell r="U5874"/>
          <cell r="V5874"/>
          <cell r="W5874"/>
          <cell r="X5874"/>
          <cell r="Y5874"/>
          <cell r="Z5874"/>
          <cell r="AA5874"/>
          <cell r="AB5874"/>
          <cell r="AC5874"/>
          <cell r="AD5874"/>
        </row>
        <row r="5875">
          <cell r="P5875">
            <v>999999999</v>
          </cell>
          <cell r="Q5875"/>
          <cell r="R5875"/>
          <cell r="S5875"/>
          <cell r="T5875"/>
          <cell r="U5875"/>
          <cell r="V5875"/>
          <cell r="W5875"/>
          <cell r="X5875"/>
          <cell r="Y5875"/>
          <cell r="Z5875"/>
          <cell r="AA5875"/>
          <cell r="AB5875"/>
          <cell r="AC5875"/>
          <cell r="AD5875"/>
        </row>
        <row r="5876">
          <cell r="P5876">
            <v>999999999</v>
          </cell>
          <cell r="Q5876"/>
          <cell r="R5876"/>
          <cell r="S5876"/>
          <cell r="T5876"/>
          <cell r="U5876"/>
          <cell r="V5876"/>
          <cell r="W5876"/>
          <cell r="X5876"/>
          <cell r="Y5876"/>
          <cell r="Z5876"/>
          <cell r="AA5876"/>
          <cell r="AB5876"/>
          <cell r="AC5876"/>
          <cell r="AD5876"/>
        </row>
        <row r="5877">
          <cell r="P5877">
            <v>999999999</v>
          </cell>
          <cell r="Q5877"/>
          <cell r="R5877"/>
          <cell r="S5877"/>
          <cell r="T5877"/>
          <cell r="U5877"/>
          <cell r="V5877"/>
          <cell r="W5877"/>
          <cell r="X5877"/>
          <cell r="Y5877"/>
          <cell r="Z5877"/>
          <cell r="AA5877"/>
          <cell r="AB5877"/>
          <cell r="AC5877"/>
          <cell r="AD5877"/>
        </row>
        <row r="5878">
          <cell r="P5878">
            <v>999999999</v>
          </cell>
          <cell r="Q5878"/>
          <cell r="R5878"/>
          <cell r="S5878"/>
          <cell r="T5878"/>
          <cell r="U5878"/>
          <cell r="V5878"/>
          <cell r="W5878"/>
          <cell r="X5878"/>
          <cell r="Y5878"/>
          <cell r="Z5878"/>
          <cell r="AA5878"/>
          <cell r="AB5878"/>
          <cell r="AC5878"/>
          <cell r="AD5878"/>
        </row>
        <row r="5879">
          <cell r="P5879">
            <v>999999999</v>
          </cell>
          <cell r="Q5879"/>
          <cell r="R5879"/>
          <cell r="S5879"/>
          <cell r="T5879"/>
          <cell r="U5879"/>
          <cell r="V5879"/>
          <cell r="W5879"/>
          <cell r="X5879"/>
          <cell r="Y5879"/>
          <cell r="Z5879"/>
          <cell r="AA5879"/>
          <cell r="AB5879"/>
          <cell r="AC5879"/>
          <cell r="AD5879"/>
        </row>
        <row r="5880">
          <cell r="P5880">
            <v>999999999</v>
          </cell>
          <cell r="Q5880"/>
          <cell r="R5880"/>
          <cell r="S5880"/>
          <cell r="T5880"/>
          <cell r="U5880"/>
          <cell r="V5880"/>
          <cell r="W5880"/>
          <cell r="X5880"/>
          <cell r="Y5880"/>
          <cell r="Z5880"/>
          <cell r="AA5880"/>
          <cell r="AB5880"/>
          <cell r="AC5880"/>
          <cell r="AD5880"/>
        </row>
        <row r="5881">
          <cell r="P5881">
            <v>999999999</v>
          </cell>
          <cell r="Q5881"/>
          <cell r="R5881"/>
          <cell r="S5881"/>
          <cell r="T5881"/>
          <cell r="U5881"/>
          <cell r="V5881"/>
          <cell r="W5881"/>
          <cell r="X5881"/>
          <cell r="Y5881"/>
          <cell r="Z5881"/>
          <cell r="AA5881"/>
          <cell r="AB5881"/>
          <cell r="AC5881"/>
          <cell r="AD5881"/>
        </row>
        <row r="5882">
          <cell r="P5882">
            <v>999999999</v>
          </cell>
          <cell r="Q5882"/>
          <cell r="R5882"/>
          <cell r="S5882"/>
          <cell r="T5882"/>
          <cell r="U5882"/>
          <cell r="V5882"/>
          <cell r="W5882"/>
          <cell r="X5882"/>
          <cell r="Y5882"/>
          <cell r="Z5882"/>
          <cell r="AA5882"/>
          <cell r="AB5882"/>
          <cell r="AC5882"/>
          <cell r="AD5882"/>
        </row>
        <row r="5883">
          <cell r="P5883">
            <v>999999999</v>
          </cell>
          <cell r="Q5883"/>
          <cell r="R5883"/>
          <cell r="S5883"/>
          <cell r="T5883"/>
          <cell r="U5883"/>
          <cell r="V5883"/>
          <cell r="W5883"/>
          <cell r="X5883"/>
          <cell r="Y5883"/>
          <cell r="Z5883"/>
          <cell r="AA5883"/>
          <cell r="AB5883"/>
          <cell r="AC5883"/>
          <cell r="AD5883"/>
        </row>
        <row r="5884">
          <cell r="P5884">
            <v>999999999</v>
          </cell>
          <cell r="Q5884"/>
          <cell r="R5884"/>
          <cell r="S5884"/>
          <cell r="T5884"/>
          <cell r="U5884"/>
          <cell r="V5884"/>
          <cell r="W5884"/>
          <cell r="X5884"/>
          <cell r="Y5884"/>
          <cell r="Z5884"/>
          <cell r="AA5884"/>
          <cell r="AB5884"/>
          <cell r="AC5884"/>
          <cell r="AD5884"/>
        </row>
        <row r="5885">
          <cell r="P5885">
            <v>999999999</v>
          </cell>
          <cell r="Q5885"/>
          <cell r="R5885"/>
          <cell r="S5885"/>
          <cell r="T5885"/>
          <cell r="U5885"/>
          <cell r="V5885"/>
          <cell r="W5885"/>
          <cell r="X5885"/>
          <cell r="Y5885"/>
          <cell r="Z5885"/>
          <cell r="AA5885"/>
          <cell r="AB5885"/>
          <cell r="AC5885"/>
          <cell r="AD5885"/>
        </row>
        <row r="5886">
          <cell r="P5886">
            <v>999999999</v>
          </cell>
          <cell r="Q5886"/>
          <cell r="R5886"/>
          <cell r="S5886"/>
          <cell r="T5886"/>
          <cell r="U5886"/>
          <cell r="V5886"/>
          <cell r="W5886"/>
          <cell r="X5886"/>
          <cell r="Y5886"/>
          <cell r="Z5886"/>
          <cell r="AA5886"/>
          <cell r="AB5886"/>
          <cell r="AC5886"/>
          <cell r="AD5886"/>
        </row>
        <row r="5887">
          <cell r="P5887">
            <v>999999999</v>
          </cell>
          <cell r="Q5887"/>
          <cell r="R5887"/>
          <cell r="S5887"/>
          <cell r="T5887"/>
          <cell r="U5887"/>
          <cell r="V5887"/>
          <cell r="W5887"/>
          <cell r="X5887"/>
          <cell r="Y5887"/>
          <cell r="Z5887"/>
          <cell r="AA5887"/>
          <cell r="AB5887"/>
          <cell r="AC5887"/>
          <cell r="AD5887"/>
        </row>
        <row r="5888">
          <cell r="P5888">
            <v>999999999</v>
          </cell>
          <cell r="Q5888"/>
          <cell r="R5888"/>
          <cell r="S5888"/>
          <cell r="T5888"/>
          <cell r="U5888"/>
          <cell r="V5888"/>
          <cell r="W5888"/>
          <cell r="X5888"/>
          <cell r="Y5888"/>
          <cell r="Z5888"/>
          <cell r="AA5888"/>
          <cell r="AB5888"/>
          <cell r="AC5888"/>
          <cell r="AD5888"/>
        </row>
        <row r="5889">
          <cell r="P5889">
            <v>999999999</v>
          </cell>
          <cell r="Q5889"/>
          <cell r="R5889"/>
          <cell r="S5889"/>
          <cell r="T5889"/>
          <cell r="U5889"/>
          <cell r="V5889"/>
          <cell r="W5889"/>
          <cell r="X5889"/>
          <cell r="Y5889"/>
          <cell r="Z5889"/>
          <cell r="AA5889"/>
          <cell r="AB5889"/>
          <cell r="AC5889"/>
          <cell r="AD5889"/>
        </row>
        <row r="5890">
          <cell r="P5890">
            <v>999999999</v>
          </cell>
          <cell r="Q5890"/>
          <cell r="R5890"/>
          <cell r="S5890"/>
          <cell r="T5890"/>
          <cell r="U5890"/>
          <cell r="V5890"/>
          <cell r="W5890"/>
          <cell r="X5890"/>
          <cell r="Y5890"/>
          <cell r="Z5890"/>
          <cell r="AA5890"/>
          <cell r="AB5890"/>
          <cell r="AC5890"/>
          <cell r="AD5890"/>
        </row>
        <row r="5891">
          <cell r="P5891">
            <v>999999999</v>
          </cell>
          <cell r="Q5891"/>
          <cell r="R5891"/>
          <cell r="S5891"/>
          <cell r="T5891"/>
          <cell r="U5891"/>
          <cell r="V5891"/>
          <cell r="W5891"/>
          <cell r="X5891"/>
          <cell r="Y5891"/>
          <cell r="Z5891"/>
          <cell r="AA5891"/>
          <cell r="AB5891"/>
          <cell r="AC5891"/>
          <cell r="AD5891"/>
        </row>
        <row r="5892">
          <cell r="P5892">
            <v>999999999</v>
          </cell>
          <cell r="Q5892"/>
          <cell r="R5892"/>
          <cell r="S5892"/>
          <cell r="T5892"/>
          <cell r="U5892"/>
          <cell r="V5892"/>
          <cell r="W5892"/>
          <cell r="X5892"/>
          <cell r="Y5892"/>
          <cell r="Z5892"/>
          <cell r="AA5892"/>
          <cell r="AB5892"/>
          <cell r="AC5892"/>
          <cell r="AD5892"/>
        </row>
        <row r="5893">
          <cell r="P5893">
            <v>999999999</v>
          </cell>
          <cell r="Q5893"/>
          <cell r="R5893"/>
          <cell r="S5893"/>
          <cell r="T5893"/>
          <cell r="U5893"/>
          <cell r="V5893"/>
          <cell r="W5893"/>
          <cell r="X5893"/>
          <cell r="Y5893"/>
          <cell r="Z5893"/>
          <cell r="AA5893"/>
          <cell r="AB5893"/>
          <cell r="AC5893"/>
          <cell r="AD5893"/>
        </row>
        <row r="5894">
          <cell r="P5894">
            <v>999999999</v>
          </cell>
          <cell r="Q5894"/>
          <cell r="R5894"/>
          <cell r="S5894"/>
          <cell r="T5894"/>
          <cell r="U5894"/>
          <cell r="V5894"/>
          <cell r="W5894"/>
          <cell r="X5894"/>
          <cell r="Y5894"/>
          <cell r="Z5894"/>
          <cell r="AA5894"/>
          <cell r="AB5894"/>
          <cell r="AC5894"/>
          <cell r="AD5894"/>
        </row>
        <row r="5895">
          <cell r="P5895">
            <v>999999999</v>
          </cell>
          <cell r="Q5895"/>
          <cell r="R5895"/>
          <cell r="S5895"/>
          <cell r="T5895"/>
          <cell r="U5895"/>
          <cell r="V5895"/>
          <cell r="W5895"/>
          <cell r="X5895"/>
          <cell r="Y5895"/>
          <cell r="Z5895"/>
          <cell r="AA5895"/>
          <cell r="AB5895"/>
          <cell r="AC5895"/>
          <cell r="AD5895"/>
        </row>
        <row r="5896">
          <cell r="P5896">
            <v>999999999</v>
          </cell>
          <cell r="Q5896"/>
          <cell r="R5896"/>
          <cell r="S5896"/>
          <cell r="T5896"/>
          <cell r="U5896"/>
          <cell r="V5896"/>
          <cell r="W5896"/>
          <cell r="X5896"/>
          <cell r="Y5896"/>
          <cell r="Z5896"/>
          <cell r="AA5896"/>
          <cell r="AB5896"/>
          <cell r="AC5896"/>
          <cell r="AD5896"/>
        </row>
        <row r="5897">
          <cell r="P5897">
            <v>999999999</v>
          </cell>
          <cell r="Q5897"/>
          <cell r="R5897"/>
          <cell r="S5897"/>
          <cell r="T5897"/>
          <cell r="U5897"/>
          <cell r="V5897"/>
          <cell r="W5897"/>
          <cell r="X5897"/>
          <cell r="Y5897"/>
          <cell r="Z5897"/>
          <cell r="AA5897"/>
          <cell r="AB5897"/>
          <cell r="AC5897"/>
          <cell r="AD5897"/>
        </row>
        <row r="5898">
          <cell r="P5898">
            <v>999999999</v>
          </cell>
          <cell r="Q5898"/>
          <cell r="R5898"/>
          <cell r="S5898"/>
          <cell r="T5898"/>
          <cell r="U5898"/>
          <cell r="V5898"/>
          <cell r="W5898"/>
          <cell r="X5898"/>
          <cell r="Y5898"/>
          <cell r="Z5898"/>
          <cell r="AA5898"/>
          <cell r="AB5898"/>
          <cell r="AC5898"/>
          <cell r="AD5898"/>
        </row>
        <row r="5899">
          <cell r="P5899">
            <v>999999999</v>
          </cell>
          <cell r="Q5899"/>
          <cell r="R5899"/>
          <cell r="S5899"/>
          <cell r="T5899"/>
          <cell r="U5899"/>
          <cell r="V5899"/>
          <cell r="W5899"/>
          <cell r="X5899"/>
          <cell r="Y5899"/>
          <cell r="Z5899"/>
          <cell r="AA5899"/>
          <cell r="AB5899"/>
          <cell r="AC5899"/>
          <cell r="AD5899"/>
        </row>
        <row r="5900">
          <cell r="P5900">
            <v>999999999</v>
          </cell>
          <cell r="Q5900"/>
          <cell r="R5900"/>
          <cell r="S5900"/>
          <cell r="T5900"/>
          <cell r="U5900"/>
          <cell r="V5900"/>
          <cell r="W5900"/>
          <cell r="X5900"/>
          <cell r="Y5900"/>
          <cell r="Z5900"/>
          <cell r="AA5900"/>
          <cell r="AB5900"/>
          <cell r="AC5900"/>
          <cell r="AD5900"/>
        </row>
        <row r="5901">
          <cell r="P5901">
            <v>999999999</v>
          </cell>
          <cell r="Q5901"/>
          <cell r="R5901"/>
          <cell r="S5901"/>
          <cell r="T5901"/>
          <cell r="U5901"/>
          <cell r="V5901"/>
          <cell r="W5901"/>
          <cell r="X5901"/>
          <cell r="Y5901"/>
          <cell r="Z5901"/>
          <cell r="AA5901"/>
          <cell r="AB5901"/>
          <cell r="AC5901"/>
          <cell r="AD5901"/>
        </row>
        <row r="5902">
          <cell r="P5902">
            <v>999999999</v>
          </cell>
          <cell r="Q5902"/>
          <cell r="R5902"/>
          <cell r="S5902"/>
          <cell r="T5902"/>
          <cell r="U5902"/>
          <cell r="V5902"/>
          <cell r="W5902"/>
          <cell r="X5902"/>
          <cell r="Y5902"/>
          <cell r="Z5902"/>
          <cell r="AA5902"/>
          <cell r="AB5902"/>
          <cell r="AC5902"/>
          <cell r="AD5902"/>
        </row>
        <row r="5903">
          <cell r="P5903">
            <v>999999999</v>
          </cell>
          <cell r="Q5903"/>
          <cell r="R5903"/>
          <cell r="S5903"/>
          <cell r="T5903"/>
          <cell r="U5903"/>
          <cell r="V5903"/>
          <cell r="W5903"/>
          <cell r="X5903"/>
          <cell r="Y5903"/>
          <cell r="Z5903"/>
          <cell r="AA5903"/>
          <cell r="AB5903"/>
          <cell r="AC5903"/>
          <cell r="AD5903"/>
        </row>
        <row r="5904">
          <cell r="P5904">
            <v>999999999</v>
          </cell>
          <cell r="Q5904"/>
          <cell r="R5904"/>
          <cell r="S5904"/>
          <cell r="T5904"/>
          <cell r="U5904"/>
          <cell r="V5904"/>
          <cell r="W5904"/>
          <cell r="X5904"/>
          <cell r="Y5904"/>
          <cell r="Z5904"/>
          <cell r="AA5904"/>
          <cell r="AB5904"/>
          <cell r="AC5904"/>
          <cell r="AD5904"/>
        </row>
        <row r="5905">
          <cell r="P5905">
            <v>999999999</v>
          </cell>
          <cell r="Q5905"/>
          <cell r="R5905"/>
          <cell r="S5905"/>
          <cell r="T5905"/>
          <cell r="U5905"/>
          <cell r="V5905"/>
          <cell r="W5905"/>
          <cell r="X5905"/>
          <cell r="Y5905"/>
          <cell r="Z5905"/>
          <cell r="AA5905"/>
          <cell r="AB5905"/>
          <cell r="AC5905"/>
          <cell r="AD5905"/>
        </row>
        <row r="5906">
          <cell r="P5906">
            <v>999999999</v>
          </cell>
          <cell r="Q5906"/>
          <cell r="R5906"/>
          <cell r="S5906"/>
          <cell r="T5906"/>
          <cell r="U5906"/>
          <cell r="V5906"/>
          <cell r="W5906"/>
          <cell r="X5906"/>
          <cell r="Y5906"/>
          <cell r="Z5906"/>
          <cell r="AA5906"/>
          <cell r="AB5906"/>
          <cell r="AC5906"/>
          <cell r="AD5906"/>
        </row>
        <row r="5907">
          <cell r="P5907">
            <v>999999999</v>
          </cell>
          <cell r="Q5907"/>
          <cell r="R5907"/>
          <cell r="S5907"/>
          <cell r="T5907"/>
          <cell r="U5907"/>
          <cell r="V5907"/>
          <cell r="W5907"/>
          <cell r="X5907"/>
          <cell r="Y5907"/>
          <cell r="Z5907"/>
          <cell r="AA5907"/>
          <cell r="AB5907"/>
          <cell r="AC5907"/>
          <cell r="AD5907"/>
        </row>
        <row r="5908">
          <cell r="P5908">
            <v>999999999</v>
          </cell>
          <cell r="Q5908"/>
          <cell r="R5908"/>
          <cell r="S5908"/>
          <cell r="T5908"/>
          <cell r="U5908"/>
          <cell r="V5908"/>
          <cell r="W5908"/>
          <cell r="X5908"/>
          <cell r="Y5908"/>
          <cell r="Z5908"/>
          <cell r="AA5908"/>
          <cell r="AB5908"/>
          <cell r="AC5908"/>
          <cell r="AD5908"/>
        </row>
        <row r="5909">
          <cell r="P5909">
            <v>999999999</v>
          </cell>
          <cell r="Q5909"/>
          <cell r="R5909"/>
          <cell r="S5909"/>
          <cell r="T5909"/>
          <cell r="U5909"/>
          <cell r="V5909"/>
          <cell r="W5909"/>
          <cell r="X5909"/>
          <cell r="Y5909"/>
          <cell r="Z5909"/>
          <cell r="AA5909"/>
          <cell r="AB5909"/>
          <cell r="AC5909"/>
          <cell r="AD5909"/>
        </row>
        <row r="5910">
          <cell r="P5910">
            <v>999999999</v>
          </cell>
          <cell r="Q5910"/>
          <cell r="R5910"/>
          <cell r="S5910"/>
          <cell r="T5910"/>
          <cell r="U5910"/>
          <cell r="V5910"/>
          <cell r="W5910"/>
          <cell r="X5910"/>
          <cell r="Y5910"/>
          <cell r="Z5910"/>
          <cell r="AA5910"/>
          <cell r="AB5910"/>
          <cell r="AC5910"/>
          <cell r="AD5910"/>
        </row>
        <row r="5911">
          <cell r="P5911">
            <v>999999999</v>
          </cell>
          <cell r="Q5911"/>
          <cell r="R5911"/>
          <cell r="S5911"/>
          <cell r="T5911"/>
          <cell r="U5911"/>
          <cell r="V5911"/>
          <cell r="W5911"/>
          <cell r="X5911"/>
          <cell r="Y5911"/>
          <cell r="Z5911"/>
          <cell r="AA5911"/>
          <cell r="AB5911"/>
          <cell r="AC5911"/>
          <cell r="AD5911"/>
        </row>
        <row r="5912">
          <cell r="P5912">
            <v>999999999</v>
          </cell>
          <cell r="Q5912"/>
          <cell r="R5912"/>
          <cell r="S5912"/>
          <cell r="T5912"/>
          <cell r="U5912"/>
          <cell r="V5912"/>
          <cell r="W5912"/>
          <cell r="X5912"/>
          <cell r="Y5912"/>
          <cell r="Z5912"/>
          <cell r="AA5912"/>
          <cell r="AB5912"/>
          <cell r="AC5912"/>
          <cell r="AD5912"/>
        </row>
        <row r="5913">
          <cell r="P5913">
            <v>999999999</v>
          </cell>
          <cell r="Q5913"/>
          <cell r="R5913"/>
          <cell r="S5913"/>
          <cell r="T5913"/>
          <cell r="U5913"/>
          <cell r="V5913"/>
          <cell r="W5913"/>
          <cell r="X5913"/>
          <cell r="Y5913"/>
          <cell r="Z5913"/>
          <cell r="AA5913"/>
          <cell r="AB5913"/>
          <cell r="AC5913"/>
          <cell r="AD5913"/>
        </row>
        <row r="5914">
          <cell r="P5914">
            <v>999999999</v>
          </cell>
          <cell r="Q5914"/>
          <cell r="R5914"/>
          <cell r="S5914"/>
          <cell r="T5914"/>
          <cell r="U5914"/>
          <cell r="V5914"/>
          <cell r="W5914"/>
          <cell r="X5914"/>
          <cell r="Y5914"/>
          <cell r="Z5914"/>
          <cell r="AA5914"/>
          <cell r="AB5914"/>
          <cell r="AC5914"/>
          <cell r="AD5914"/>
        </row>
        <row r="5915">
          <cell r="P5915">
            <v>999999999</v>
          </cell>
          <cell r="Q5915"/>
          <cell r="R5915"/>
          <cell r="S5915"/>
          <cell r="T5915"/>
          <cell r="U5915"/>
          <cell r="V5915"/>
          <cell r="W5915"/>
          <cell r="X5915"/>
          <cell r="Y5915"/>
          <cell r="Z5915"/>
          <cell r="AA5915"/>
          <cell r="AB5915"/>
          <cell r="AC5915"/>
          <cell r="AD5915"/>
        </row>
        <row r="5916">
          <cell r="P5916">
            <v>999999999</v>
          </cell>
          <cell r="Q5916"/>
          <cell r="R5916"/>
          <cell r="S5916"/>
          <cell r="T5916"/>
          <cell r="U5916"/>
          <cell r="V5916"/>
          <cell r="W5916"/>
          <cell r="X5916"/>
          <cell r="Y5916"/>
          <cell r="Z5916"/>
          <cell r="AA5916"/>
          <cell r="AB5916"/>
          <cell r="AC5916"/>
          <cell r="AD5916"/>
        </row>
        <row r="5917">
          <cell r="P5917">
            <v>999999999</v>
          </cell>
          <cell r="Q5917"/>
          <cell r="R5917"/>
          <cell r="S5917"/>
          <cell r="T5917"/>
          <cell r="U5917"/>
          <cell r="V5917"/>
          <cell r="W5917"/>
          <cell r="X5917"/>
          <cell r="Y5917"/>
          <cell r="Z5917"/>
          <cell r="AA5917"/>
          <cell r="AB5917"/>
          <cell r="AC5917"/>
          <cell r="AD5917"/>
        </row>
        <row r="5918">
          <cell r="P5918">
            <v>999999999</v>
          </cell>
          <cell r="Q5918"/>
          <cell r="R5918"/>
          <cell r="S5918"/>
          <cell r="T5918"/>
          <cell r="U5918"/>
          <cell r="V5918"/>
          <cell r="W5918"/>
          <cell r="X5918"/>
          <cell r="Y5918"/>
          <cell r="Z5918"/>
          <cell r="AA5918"/>
          <cell r="AB5918"/>
          <cell r="AC5918"/>
          <cell r="AD5918"/>
        </row>
        <row r="5919">
          <cell r="P5919">
            <v>999999999</v>
          </cell>
          <cell r="Q5919"/>
          <cell r="R5919"/>
          <cell r="S5919"/>
          <cell r="T5919"/>
          <cell r="U5919"/>
          <cell r="V5919"/>
          <cell r="W5919"/>
          <cell r="X5919"/>
          <cell r="Y5919"/>
          <cell r="Z5919"/>
          <cell r="AA5919"/>
          <cell r="AB5919"/>
          <cell r="AC5919"/>
          <cell r="AD5919"/>
        </row>
        <row r="5920">
          <cell r="P5920">
            <v>999999999</v>
          </cell>
          <cell r="Q5920"/>
          <cell r="R5920"/>
          <cell r="S5920"/>
          <cell r="T5920"/>
          <cell r="U5920"/>
          <cell r="V5920"/>
          <cell r="W5920"/>
          <cell r="X5920"/>
          <cell r="Y5920"/>
          <cell r="Z5920"/>
          <cell r="AA5920"/>
          <cell r="AB5920"/>
          <cell r="AC5920"/>
          <cell r="AD5920"/>
        </row>
        <row r="5921">
          <cell r="P5921">
            <v>999999999</v>
          </cell>
          <cell r="Q5921"/>
          <cell r="R5921"/>
          <cell r="S5921"/>
          <cell r="T5921"/>
          <cell r="U5921"/>
          <cell r="V5921"/>
          <cell r="W5921"/>
          <cell r="X5921"/>
          <cell r="Y5921"/>
          <cell r="Z5921"/>
          <cell r="AA5921"/>
          <cell r="AB5921"/>
          <cell r="AC5921"/>
          <cell r="AD5921"/>
        </row>
        <row r="5922">
          <cell r="P5922">
            <v>999999999</v>
          </cell>
          <cell r="Q5922"/>
          <cell r="R5922"/>
          <cell r="S5922"/>
          <cell r="T5922"/>
          <cell r="U5922"/>
          <cell r="V5922"/>
          <cell r="W5922"/>
          <cell r="X5922"/>
          <cell r="Y5922"/>
          <cell r="Z5922"/>
          <cell r="AA5922"/>
          <cell r="AB5922"/>
          <cell r="AC5922"/>
          <cell r="AD5922"/>
        </row>
        <row r="5923">
          <cell r="P5923">
            <v>999999999</v>
          </cell>
          <cell r="Q5923"/>
          <cell r="R5923"/>
          <cell r="S5923"/>
          <cell r="T5923"/>
          <cell r="U5923"/>
          <cell r="V5923"/>
          <cell r="W5923"/>
          <cell r="X5923"/>
          <cell r="Y5923"/>
          <cell r="Z5923"/>
          <cell r="AA5923"/>
          <cell r="AB5923"/>
          <cell r="AC5923"/>
          <cell r="AD5923"/>
        </row>
        <row r="5924">
          <cell r="P5924">
            <v>999999999</v>
          </cell>
          <cell r="Q5924"/>
          <cell r="R5924"/>
          <cell r="S5924"/>
          <cell r="T5924"/>
          <cell r="U5924"/>
          <cell r="V5924"/>
          <cell r="W5924"/>
          <cell r="X5924"/>
          <cell r="Y5924"/>
          <cell r="Z5924"/>
          <cell r="AA5924"/>
          <cell r="AB5924"/>
          <cell r="AC5924"/>
          <cell r="AD5924"/>
        </row>
        <row r="5925">
          <cell r="P5925">
            <v>999999999</v>
          </cell>
          <cell r="Q5925"/>
          <cell r="R5925"/>
          <cell r="S5925"/>
          <cell r="T5925"/>
          <cell r="U5925"/>
          <cell r="V5925"/>
          <cell r="W5925"/>
          <cell r="X5925"/>
          <cell r="Y5925"/>
          <cell r="Z5925"/>
          <cell r="AA5925"/>
          <cell r="AB5925"/>
          <cell r="AC5925"/>
          <cell r="AD5925"/>
        </row>
        <row r="5926">
          <cell r="P5926">
            <v>999999999</v>
          </cell>
          <cell r="Q5926"/>
          <cell r="R5926"/>
          <cell r="S5926"/>
          <cell r="T5926"/>
          <cell r="U5926"/>
          <cell r="V5926"/>
          <cell r="W5926"/>
          <cell r="X5926"/>
          <cell r="Y5926"/>
          <cell r="Z5926"/>
          <cell r="AA5926"/>
          <cell r="AB5926"/>
          <cell r="AC5926"/>
          <cell r="AD5926"/>
        </row>
        <row r="5927">
          <cell r="P5927">
            <v>999999999</v>
          </cell>
          <cell r="Q5927"/>
          <cell r="R5927"/>
          <cell r="S5927"/>
          <cell r="T5927"/>
          <cell r="U5927"/>
          <cell r="V5927"/>
          <cell r="W5927"/>
          <cell r="X5927"/>
          <cell r="Y5927"/>
          <cell r="Z5927"/>
          <cell r="AA5927"/>
          <cell r="AB5927"/>
          <cell r="AC5927"/>
          <cell r="AD5927"/>
        </row>
        <row r="5928">
          <cell r="P5928">
            <v>999999999</v>
          </cell>
          <cell r="Q5928"/>
          <cell r="R5928"/>
          <cell r="S5928"/>
          <cell r="T5928"/>
          <cell r="U5928"/>
          <cell r="V5928"/>
          <cell r="W5928"/>
          <cell r="X5928"/>
          <cell r="Y5928"/>
          <cell r="Z5928"/>
          <cell r="AA5928"/>
          <cell r="AB5928"/>
          <cell r="AC5928"/>
          <cell r="AD5928"/>
        </row>
        <row r="5929">
          <cell r="P5929">
            <v>999999999</v>
          </cell>
          <cell r="Q5929"/>
          <cell r="R5929"/>
          <cell r="S5929"/>
          <cell r="T5929"/>
          <cell r="U5929"/>
          <cell r="V5929"/>
          <cell r="W5929"/>
          <cell r="X5929"/>
          <cell r="Y5929"/>
          <cell r="Z5929"/>
          <cell r="AA5929"/>
          <cell r="AB5929"/>
          <cell r="AC5929"/>
          <cell r="AD5929"/>
        </row>
        <row r="5930">
          <cell r="P5930">
            <v>999999999</v>
          </cell>
          <cell r="Q5930"/>
          <cell r="R5930"/>
          <cell r="S5930"/>
          <cell r="T5930"/>
          <cell r="U5930"/>
          <cell r="V5930"/>
          <cell r="W5930"/>
          <cell r="X5930"/>
          <cell r="Y5930"/>
          <cell r="Z5930"/>
          <cell r="AA5930"/>
          <cell r="AB5930"/>
          <cell r="AC5930"/>
          <cell r="AD5930"/>
        </row>
        <row r="5931">
          <cell r="P5931">
            <v>999999999</v>
          </cell>
          <cell r="Q5931"/>
          <cell r="R5931"/>
          <cell r="S5931"/>
          <cell r="T5931"/>
          <cell r="U5931"/>
          <cell r="V5931"/>
          <cell r="W5931"/>
          <cell r="X5931"/>
          <cell r="Y5931"/>
          <cell r="Z5931"/>
          <cell r="AA5931"/>
          <cell r="AB5931"/>
          <cell r="AC5931"/>
          <cell r="AD5931"/>
        </row>
        <row r="5932">
          <cell r="P5932">
            <v>999999999</v>
          </cell>
          <cell r="Q5932"/>
          <cell r="R5932"/>
          <cell r="S5932"/>
          <cell r="T5932"/>
          <cell r="U5932"/>
          <cell r="V5932"/>
          <cell r="W5932"/>
          <cell r="X5932"/>
          <cell r="Y5932"/>
          <cell r="Z5932"/>
          <cell r="AA5932"/>
          <cell r="AB5932"/>
          <cell r="AC5932"/>
          <cell r="AD5932"/>
        </row>
        <row r="5933">
          <cell r="P5933">
            <v>999999999</v>
          </cell>
          <cell r="Q5933"/>
          <cell r="R5933"/>
          <cell r="S5933"/>
          <cell r="T5933"/>
          <cell r="U5933"/>
          <cell r="V5933"/>
          <cell r="W5933"/>
          <cell r="X5933"/>
          <cell r="Y5933"/>
          <cell r="Z5933"/>
          <cell r="AA5933"/>
          <cell r="AB5933"/>
          <cell r="AC5933"/>
          <cell r="AD5933"/>
        </row>
        <row r="5934">
          <cell r="P5934">
            <v>999999999</v>
          </cell>
          <cell r="Q5934"/>
          <cell r="R5934"/>
          <cell r="S5934"/>
          <cell r="T5934"/>
          <cell r="U5934"/>
          <cell r="V5934"/>
          <cell r="W5934"/>
          <cell r="X5934"/>
          <cell r="Y5934"/>
          <cell r="Z5934"/>
          <cell r="AA5934"/>
          <cell r="AB5934"/>
          <cell r="AC5934"/>
          <cell r="AD5934"/>
        </row>
        <row r="5935">
          <cell r="P5935">
            <v>999999999</v>
          </cell>
          <cell r="Q5935"/>
          <cell r="R5935"/>
          <cell r="S5935"/>
          <cell r="T5935"/>
          <cell r="U5935"/>
          <cell r="V5935"/>
          <cell r="W5935"/>
          <cell r="X5935"/>
          <cell r="Y5935"/>
          <cell r="Z5935"/>
          <cell r="AA5935"/>
          <cell r="AB5935"/>
          <cell r="AC5935"/>
          <cell r="AD5935"/>
        </row>
        <row r="5936">
          <cell r="P5936">
            <v>999999999</v>
          </cell>
          <cell r="Q5936"/>
          <cell r="R5936"/>
          <cell r="S5936"/>
          <cell r="T5936"/>
          <cell r="U5936"/>
          <cell r="V5936"/>
          <cell r="W5936"/>
          <cell r="X5936"/>
          <cell r="Y5936"/>
          <cell r="Z5936"/>
          <cell r="AA5936"/>
          <cell r="AB5936"/>
          <cell r="AC5936"/>
          <cell r="AD5936"/>
        </row>
        <row r="5937">
          <cell r="P5937">
            <v>999999999</v>
          </cell>
          <cell r="Q5937"/>
          <cell r="R5937"/>
          <cell r="S5937"/>
          <cell r="T5937"/>
          <cell r="U5937"/>
          <cell r="V5937"/>
          <cell r="W5937"/>
          <cell r="X5937"/>
          <cell r="Y5937"/>
          <cell r="Z5937"/>
          <cell r="AA5937"/>
          <cell r="AB5937"/>
          <cell r="AC5937"/>
          <cell r="AD5937"/>
        </row>
        <row r="5938">
          <cell r="P5938">
            <v>999999999</v>
          </cell>
          <cell r="Q5938"/>
          <cell r="R5938"/>
          <cell r="S5938"/>
          <cell r="T5938"/>
          <cell r="U5938"/>
          <cell r="V5938"/>
          <cell r="W5938"/>
          <cell r="X5938"/>
          <cell r="Y5938"/>
          <cell r="Z5938"/>
          <cell r="AA5938"/>
          <cell r="AB5938"/>
          <cell r="AC5938"/>
          <cell r="AD5938"/>
        </row>
        <row r="5939">
          <cell r="P5939">
            <v>999999999</v>
          </cell>
          <cell r="Q5939"/>
          <cell r="R5939"/>
          <cell r="S5939"/>
          <cell r="T5939"/>
          <cell r="U5939"/>
          <cell r="V5939"/>
          <cell r="W5939"/>
          <cell r="X5939"/>
          <cell r="Y5939"/>
          <cell r="Z5939"/>
          <cell r="AA5939"/>
          <cell r="AB5939"/>
          <cell r="AC5939"/>
          <cell r="AD5939"/>
        </row>
        <row r="5940">
          <cell r="P5940">
            <v>999999999</v>
          </cell>
          <cell r="Q5940"/>
          <cell r="R5940"/>
          <cell r="S5940"/>
          <cell r="T5940"/>
          <cell r="U5940"/>
          <cell r="V5940"/>
          <cell r="W5940"/>
          <cell r="X5940"/>
          <cell r="Y5940"/>
          <cell r="Z5940"/>
          <cell r="AA5940"/>
          <cell r="AB5940"/>
          <cell r="AC5940"/>
          <cell r="AD5940"/>
        </row>
        <row r="5941">
          <cell r="P5941">
            <v>999999999</v>
          </cell>
          <cell r="Q5941"/>
          <cell r="R5941"/>
          <cell r="S5941"/>
          <cell r="T5941"/>
          <cell r="U5941"/>
          <cell r="V5941"/>
          <cell r="W5941"/>
          <cell r="X5941"/>
          <cell r="Y5941"/>
          <cell r="Z5941"/>
          <cell r="AA5941"/>
          <cell r="AB5941"/>
          <cell r="AC5941"/>
          <cell r="AD5941"/>
        </row>
        <row r="5942">
          <cell r="P5942">
            <v>999999999</v>
          </cell>
          <cell r="Q5942"/>
          <cell r="R5942"/>
          <cell r="S5942"/>
          <cell r="T5942"/>
          <cell r="U5942"/>
          <cell r="V5942"/>
          <cell r="W5942"/>
          <cell r="X5942"/>
          <cell r="Y5942"/>
          <cell r="Z5942"/>
          <cell r="AA5942"/>
          <cell r="AB5942"/>
          <cell r="AC5942"/>
          <cell r="AD5942"/>
        </row>
        <row r="5943">
          <cell r="P5943">
            <v>999999999</v>
          </cell>
          <cell r="Q5943"/>
          <cell r="R5943"/>
          <cell r="S5943"/>
          <cell r="T5943"/>
          <cell r="U5943"/>
          <cell r="V5943"/>
          <cell r="W5943"/>
          <cell r="X5943"/>
          <cell r="Y5943"/>
          <cell r="Z5943"/>
          <cell r="AA5943"/>
          <cell r="AB5943"/>
          <cell r="AC5943"/>
          <cell r="AD5943"/>
        </row>
        <row r="5944">
          <cell r="P5944">
            <v>999999999</v>
          </cell>
          <cell r="Q5944"/>
          <cell r="R5944"/>
          <cell r="S5944"/>
          <cell r="T5944"/>
          <cell r="U5944"/>
          <cell r="V5944"/>
          <cell r="W5944"/>
          <cell r="X5944"/>
          <cell r="Y5944"/>
          <cell r="Z5944"/>
          <cell r="AA5944"/>
          <cell r="AB5944"/>
          <cell r="AC5944"/>
          <cell r="AD5944"/>
        </row>
        <row r="5945">
          <cell r="P5945">
            <v>999999999</v>
          </cell>
          <cell r="Q5945"/>
          <cell r="R5945"/>
          <cell r="S5945"/>
          <cell r="T5945"/>
          <cell r="U5945"/>
          <cell r="V5945"/>
          <cell r="W5945"/>
          <cell r="X5945"/>
          <cell r="Y5945"/>
          <cell r="Z5945"/>
          <cell r="AA5945"/>
          <cell r="AB5945"/>
          <cell r="AC5945"/>
          <cell r="AD5945"/>
        </row>
        <row r="5946">
          <cell r="P5946">
            <v>999999999</v>
          </cell>
          <cell r="Q5946"/>
          <cell r="R5946"/>
          <cell r="S5946"/>
          <cell r="T5946"/>
          <cell r="U5946"/>
          <cell r="V5946"/>
          <cell r="W5946"/>
          <cell r="X5946"/>
          <cell r="Y5946"/>
          <cell r="Z5946"/>
          <cell r="AA5946"/>
          <cell r="AB5946"/>
          <cell r="AC5946"/>
          <cell r="AD5946"/>
        </row>
        <row r="5947">
          <cell r="P5947">
            <v>999999999</v>
          </cell>
          <cell r="Q5947"/>
          <cell r="R5947"/>
          <cell r="S5947"/>
          <cell r="T5947"/>
          <cell r="U5947"/>
          <cell r="V5947"/>
          <cell r="W5947"/>
          <cell r="X5947"/>
          <cell r="Y5947"/>
          <cell r="Z5947"/>
          <cell r="AA5947"/>
          <cell r="AB5947"/>
          <cell r="AC5947"/>
          <cell r="AD5947"/>
        </row>
        <row r="5948">
          <cell r="P5948">
            <v>999999999</v>
          </cell>
          <cell r="Q5948"/>
          <cell r="R5948"/>
          <cell r="S5948"/>
          <cell r="T5948"/>
          <cell r="U5948"/>
          <cell r="V5948"/>
          <cell r="W5948"/>
          <cell r="X5948"/>
          <cell r="Y5948"/>
          <cell r="Z5948"/>
          <cell r="AA5948"/>
          <cell r="AB5948"/>
          <cell r="AC5948"/>
          <cell r="AD5948"/>
        </row>
        <row r="5949">
          <cell r="P5949">
            <v>999999999</v>
          </cell>
          <cell r="Q5949"/>
          <cell r="R5949"/>
          <cell r="S5949"/>
          <cell r="T5949"/>
          <cell r="U5949"/>
          <cell r="V5949"/>
          <cell r="W5949"/>
          <cell r="X5949"/>
          <cell r="Y5949"/>
          <cell r="Z5949"/>
          <cell r="AA5949"/>
          <cell r="AB5949"/>
          <cell r="AC5949"/>
          <cell r="AD5949"/>
        </row>
        <row r="5950">
          <cell r="P5950">
            <v>999999999</v>
          </cell>
          <cell r="Q5950"/>
          <cell r="R5950"/>
          <cell r="S5950"/>
          <cell r="T5950"/>
          <cell r="U5950"/>
          <cell r="V5950"/>
          <cell r="W5950"/>
          <cell r="X5950"/>
          <cell r="Y5950"/>
          <cell r="Z5950"/>
          <cell r="AA5950"/>
          <cell r="AB5950"/>
          <cell r="AC5950"/>
          <cell r="AD5950"/>
        </row>
        <row r="5951">
          <cell r="P5951">
            <v>999999999</v>
          </cell>
          <cell r="Q5951"/>
          <cell r="R5951"/>
          <cell r="S5951"/>
          <cell r="T5951"/>
          <cell r="U5951"/>
          <cell r="V5951"/>
          <cell r="W5951"/>
          <cell r="X5951"/>
          <cell r="Y5951"/>
          <cell r="Z5951"/>
          <cell r="AA5951"/>
          <cell r="AB5951"/>
          <cell r="AC5951"/>
          <cell r="AD5951"/>
        </row>
        <row r="5952">
          <cell r="P5952">
            <v>999999999</v>
          </cell>
          <cell r="Q5952"/>
          <cell r="R5952"/>
          <cell r="S5952"/>
          <cell r="T5952"/>
          <cell r="U5952"/>
          <cell r="V5952"/>
          <cell r="W5952"/>
          <cell r="X5952"/>
          <cell r="Y5952"/>
          <cell r="Z5952"/>
          <cell r="AA5952"/>
          <cell r="AB5952"/>
          <cell r="AC5952"/>
          <cell r="AD5952"/>
        </row>
        <row r="5953">
          <cell r="P5953">
            <v>999999999</v>
          </cell>
          <cell r="Q5953"/>
          <cell r="R5953"/>
          <cell r="S5953"/>
          <cell r="T5953"/>
          <cell r="U5953"/>
          <cell r="V5953"/>
          <cell r="W5953"/>
          <cell r="X5953"/>
          <cell r="Y5953"/>
          <cell r="Z5953"/>
          <cell r="AA5953"/>
          <cell r="AB5953"/>
          <cell r="AC5953"/>
          <cell r="AD5953"/>
        </row>
        <row r="5954">
          <cell r="P5954">
            <v>999999999</v>
          </cell>
          <cell r="Q5954"/>
          <cell r="R5954"/>
          <cell r="S5954"/>
          <cell r="T5954"/>
          <cell r="U5954"/>
          <cell r="V5954"/>
          <cell r="W5954"/>
          <cell r="X5954"/>
          <cell r="Y5954"/>
          <cell r="Z5954"/>
          <cell r="AA5954"/>
          <cell r="AB5954"/>
          <cell r="AC5954"/>
          <cell r="AD5954"/>
        </row>
        <row r="5955">
          <cell r="P5955">
            <v>999999999</v>
          </cell>
          <cell r="Q5955"/>
          <cell r="R5955"/>
          <cell r="S5955"/>
          <cell r="T5955"/>
          <cell r="U5955"/>
          <cell r="V5955"/>
          <cell r="W5955"/>
          <cell r="X5955"/>
          <cell r="Y5955"/>
          <cell r="Z5955"/>
          <cell r="AA5955"/>
          <cell r="AB5955"/>
          <cell r="AC5955"/>
          <cell r="AD5955"/>
        </row>
        <row r="5956">
          <cell r="P5956">
            <v>999999999</v>
          </cell>
          <cell r="Q5956"/>
          <cell r="R5956"/>
          <cell r="S5956"/>
          <cell r="T5956"/>
          <cell r="U5956"/>
          <cell r="V5956"/>
          <cell r="W5956"/>
          <cell r="X5956"/>
          <cell r="Y5956"/>
          <cell r="Z5956"/>
          <cell r="AA5956"/>
          <cell r="AB5956"/>
          <cell r="AC5956"/>
          <cell r="AD5956"/>
        </row>
        <row r="5957">
          <cell r="P5957">
            <v>999999999</v>
          </cell>
          <cell r="Q5957"/>
          <cell r="R5957"/>
          <cell r="S5957"/>
          <cell r="T5957"/>
          <cell r="U5957"/>
          <cell r="V5957"/>
          <cell r="W5957"/>
          <cell r="X5957"/>
          <cell r="Y5957"/>
          <cell r="Z5957"/>
          <cell r="AA5957"/>
          <cell r="AB5957"/>
          <cell r="AC5957"/>
          <cell r="AD5957"/>
        </row>
        <row r="5958">
          <cell r="P5958">
            <v>999999999</v>
          </cell>
          <cell r="Q5958"/>
          <cell r="R5958"/>
          <cell r="S5958"/>
          <cell r="T5958"/>
          <cell r="U5958"/>
          <cell r="V5958"/>
          <cell r="W5958"/>
          <cell r="X5958"/>
          <cell r="Y5958"/>
          <cell r="Z5958"/>
          <cell r="AA5958"/>
          <cell r="AB5958"/>
          <cell r="AC5958"/>
          <cell r="AD5958"/>
        </row>
        <row r="5959">
          <cell r="P5959">
            <v>999999999</v>
          </cell>
          <cell r="Q5959"/>
          <cell r="R5959"/>
          <cell r="S5959"/>
          <cell r="T5959"/>
          <cell r="U5959"/>
          <cell r="V5959"/>
          <cell r="W5959"/>
          <cell r="X5959"/>
          <cell r="Y5959"/>
          <cell r="Z5959"/>
          <cell r="AA5959"/>
          <cell r="AB5959"/>
          <cell r="AC5959"/>
          <cell r="AD5959"/>
        </row>
        <row r="5960">
          <cell r="P5960">
            <v>999999999</v>
          </cell>
          <cell r="Q5960"/>
          <cell r="R5960"/>
          <cell r="S5960"/>
          <cell r="T5960"/>
          <cell r="U5960"/>
          <cell r="V5960"/>
          <cell r="W5960"/>
          <cell r="X5960"/>
          <cell r="Y5960"/>
          <cell r="Z5960"/>
          <cell r="AA5960"/>
          <cell r="AB5960"/>
          <cell r="AC5960"/>
          <cell r="AD5960"/>
        </row>
        <row r="5961">
          <cell r="P5961">
            <v>999999999</v>
          </cell>
          <cell r="Q5961"/>
          <cell r="R5961"/>
          <cell r="S5961"/>
          <cell r="T5961"/>
          <cell r="U5961"/>
          <cell r="V5961"/>
          <cell r="W5961"/>
          <cell r="X5961"/>
          <cell r="Y5961"/>
          <cell r="Z5961"/>
          <cell r="AA5961"/>
          <cell r="AB5961"/>
          <cell r="AC5961"/>
          <cell r="AD5961"/>
        </row>
        <row r="5962">
          <cell r="P5962">
            <v>999999999</v>
          </cell>
          <cell r="Q5962"/>
          <cell r="R5962"/>
          <cell r="S5962"/>
          <cell r="T5962"/>
          <cell r="U5962"/>
          <cell r="V5962"/>
          <cell r="W5962"/>
          <cell r="X5962"/>
          <cell r="Y5962"/>
          <cell r="Z5962"/>
          <cell r="AA5962"/>
          <cell r="AB5962"/>
          <cell r="AC5962"/>
          <cell r="AD5962"/>
        </row>
        <row r="5963">
          <cell r="P5963">
            <v>999999999</v>
          </cell>
          <cell r="Q5963"/>
          <cell r="R5963"/>
          <cell r="S5963"/>
          <cell r="T5963"/>
          <cell r="U5963"/>
          <cell r="V5963"/>
          <cell r="W5963"/>
          <cell r="X5963"/>
          <cell r="Y5963"/>
          <cell r="Z5963"/>
          <cell r="AA5963"/>
          <cell r="AB5963"/>
          <cell r="AC5963"/>
          <cell r="AD5963"/>
        </row>
        <row r="5964">
          <cell r="P5964">
            <v>999999999</v>
          </cell>
          <cell r="Q5964"/>
          <cell r="R5964"/>
          <cell r="S5964"/>
          <cell r="T5964"/>
          <cell r="U5964"/>
          <cell r="V5964"/>
          <cell r="W5964"/>
          <cell r="X5964"/>
          <cell r="Y5964"/>
          <cell r="Z5964"/>
          <cell r="AA5964"/>
          <cell r="AB5964"/>
          <cell r="AC5964"/>
          <cell r="AD5964"/>
        </row>
        <row r="5965">
          <cell r="P5965">
            <v>999999999</v>
          </cell>
          <cell r="Q5965"/>
          <cell r="R5965"/>
          <cell r="S5965"/>
          <cell r="T5965"/>
          <cell r="U5965"/>
          <cell r="V5965"/>
          <cell r="W5965"/>
          <cell r="X5965"/>
          <cell r="Y5965"/>
          <cell r="Z5965"/>
          <cell r="AA5965"/>
          <cell r="AB5965"/>
          <cell r="AC5965"/>
          <cell r="AD5965"/>
        </row>
        <row r="5966">
          <cell r="P5966">
            <v>999999999</v>
          </cell>
          <cell r="Q5966"/>
          <cell r="R5966"/>
          <cell r="S5966"/>
          <cell r="T5966"/>
          <cell r="U5966"/>
          <cell r="V5966"/>
          <cell r="W5966"/>
          <cell r="X5966"/>
          <cell r="Y5966"/>
          <cell r="Z5966"/>
          <cell r="AA5966"/>
          <cell r="AB5966"/>
          <cell r="AC5966"/>
          <cell r="AD5966"/>
        </row>
        <row r="5967">
          <cell r="P5967">
            <v>999999999</v>
          </cell>
          <cell r="Q5967"/>
          <cell r="R5967"/>
          <cell r="S5967"/>
          <cell r="T5967"/>
          <cell r="U5967"/>
          <cell r="V5967"/>
          <cell r="W5967"/>
          <cell r="X5967"/>
          <cell r="Y5967"/>
          <cell r="Z5967"/>
          <cell r="AA5967"/>
          <cell r="AB5967"/>
          <cell r="AC5967"/>
          <cell r="AD5967"/>
        </row>
        <row r="5968">
          <cell r="P5968">
            <v>999999999</v>
          </cell>
          <cell r="Q5968"/>
          <cell r="R5968"/>
          <cell r="S5968"/>
          <cell r="T5968"/>
          <cell r="U5968"/>
          <cell r="V5968"/>
          <cell r="W5968"/>
          <cell r="X5968"/>
          <cell r="Y5968"/>
          <cell r="Z5968"/>
          <cell r="AA5968"/>
          <cell r="AB5968"/>
          <cell r="AC5968"/>
          <cell r="AD5968"/>
        </row>
        <row r="5969">
          <cell r="P5969">
            <v>999999999</v>
          </cell>
          <cell r="Q5969"/>
          <cell r="R5969"/>
          <cell r="S5969"/>
          <cell r="T5969"/>
          <cell r="U5969"/>
          <cell r="V5969"/>
          <cell r="W5969"/>
          <cell r="X5969"/>
          <cell r="Y5969"/>
          <cell r="Z5969"/>
          <cell r="AA5969"/>
          <cell r="AB5969"/>
          <cell r="AC5969"/>
          <cell r="AD5969"/>
        </row>
        <row r="5970">
          <cell r="P5970">
            <v>999999999</v>
          </cell>
          <cell r="Q5970"/>
          <cell r="R5970"/>
          <cell r="S5970"/>
          <cell r="T5970"/>
          <cell r="U5970"/>
          <cell r="V5970"/>
          <cell r="W5970"/>
          <cell r="X5970"/>
          <cell r="Y5970"/>
          <cell r="Z5970"/>
          <cell r="AA5970"/>
          <cell r="AB5970"/>
          <cell r="AC5970"/>
          <cell r="AD5970"/>
        </row>
        <row r="5971">
          <cell r="P5971">
            <v>999999999</v>
          </cell>
          <cell r="Q5971"/>
          <cell r="R5971"/>
          <cell r="S5971"/>
          <cell r="T5971"/>
          <cell r="U5971"/>
          <cell r="V5971"/>
          <cell r="W5971"/>
          <cell r="X5971"/>
          <cell r="Y5971"/>
          <cell r="Z5971"/>
          <cell r="AA5971"/>
          <cell r="AB5971"/>
          <cell r="AC5971"/>
          <cell r="AD5971"/>
        </row>
        <row r="5972">
          <cell r="P5972">
            <v>999999999</v>
          </cell>
          <cell r="Q5972"/>
          <cell r="R5972"/>
          <cell r="S5972"/>
          <cell r="T5972"/>
          <cell r="U5972"/>
          <cell r="V5972"/>
          <cell r="W5972"/>
          <cell r="X5972"/>
          <cell r="Y5972"/>
          <cell r="Z5972"/>
          <cell r="AA5972"/>
          <cell r="AB5972"/>
          <cell r="AC5972"/>
          <cell r="AD5972"/>
        </row>
        <row r="5973">
          <cell r="P5973">
            <v>999999999</v>
          </cell>
          <cell r="Q5973"/>
          <cell r="R5973"/>
          <cell r="S5973"/>
          <cell r="T5973"/>
          <cell r="U5973"/>
          <cell r="V5973"/>
          <cell r="W5973"/>
          <cell r="X5973"/>
          <cell r="Y5973"/>
          <cell r="Z5973"/>
          <cell r="AA5973"/>
          <cell r="AB5973"/>
          <cell r="AC5973"/>
          <cell r="AD5973"/>
        </row>
        <row r="5974">
          <cell r="P5974">
            <v>999999999</v>
          </cell>
          <cell r="Q5974"/>
          <cell r="R5974"/>
          <cell r="S5974"/>
          <cell r="T5974"/>
          <cell r="U5974"/>
          <cell r="V5974"/>
          <cell r="W5974"/>
          <cell r="X5974"/>
          <cell r="Y5974"/>
          <cell r="Z5974"/>
          <cell r="AA5974"/>
          <cell r="AB5974"/>
          <cell r="AC5974"/>
          <cell r="AD5974"/>
        </row>
        <row r="5975">
          <cell r="P5975">
            <v>999999999</v>
          </cell>
          <cell r="Q5975"/>
          <cell r="R5975"/>
          <cell r="S5975"/>
          <cell r="T5975"/>
          <cell r="U5975"/>
          <cell r="V5975"/>
          <cell r="W5975"/>
          <cell r="X5975"/>
          <cell r="Y5975"/>
          <cell r="Z5975"/>
          <cell r="AA5975"/>
          <cell r="AB5975"/>
          <cell r="AC5975"/>
          <cell r="AD5975"/>
        </row>
        <row r="5976">
          <cell r="P5976">
            <v>999999999</v>
          </cell>
          <cell r="Q5976"/>
          <cell r="R5976"/>
          <cell r="S5976"/>
          <cell r="T5976"/>
          <cell r="U5976"/>
          <cell r="V5976"/>
          <cell r="W5976"/>
          <cell r="X5976"/>
          <cell r="Y5976"/>
          <cell r="Z5976"/>
          <cell r="AA5976"/>
          <cell r="AB5976"/>
          <cell r="AC5976"/>
          <cell r="AD5976"/>
        </row>
        <row r="5977">
          <cell r="P5977">
            <v>999999999</v>
          </cell>
          <cell r="Q5977"/>
          <cell r="R5977"/>
          <cell r="S5977"/>
          <cell r="T5977"/>
          <cell r="U5977"/>
          <cell r="V5977"/>
          <cell r="W5977"/>
          <cell r="X5977"/>
          <cell r="Y5977"/>
          <cell r="Z5977"/>
          <cell r="AA5977"/>
          <cell r="AB5977"/>
          <cell r="AC5977"/>
          <cell r="AD5977"/>
        </row>
        <row r="5978">
          <cell r="P5978">
            <v>999999999</v>
          </cell>
          <cell r="Q5978"/>
          <cell r="R5978"/>
          <cell r="S5978"/>
          <cell r="T5978"/>
          <cell r="U5978"/>
          <cell r="V5978"/>
          <cell r="W5978"/>
          <cell r="X5978"/>
          <cell r="Y5978"/>
          <cell r="Z5978"/>
          <cell r="AA5978"/>
          <cell r="AB5978"/>
          <cell r="AC5978"/>
          <cell r="AD5978"/>
        </row>
        <row r="5979">
          <cell r="P5979">
            <v>999999999</v>
          </cell>
          <cell r="Q5979"/>
          <cell r="R5979"/>
          <cell r="S5979"/>
          <cell r="T5979"/>
          <cell r="U5979"/>
          <cell r="V5979"/>
          <cell r="W5979"/>
          <cell r="X5979"/>
          <cell r="Y5979"/>
          <cell r="Z5979"/>
          <cell r="AA5979"/>
          <cell r="AB5979"/>
          <cell r="AC5979"/>
          <cell r="AD5979"/>
        </row>
        <row r="5980">
          <cell r="P5980">
            <v>999999999</v>
          </cell>
          <cell r="Q5980"/>
          <cell r="R5980"/>
          <cell r="S5980"/>
          <cell r="T5980"/>
          <cell r="U5980"/>
          <cell r="V5980"/>
          <cell r="W5980"/>
          <cell r="X5980"/>
          <cell r="Y5980"/>
          <cell r="Z5980"/>
          <cell r="AA5980"/>
          <cell r="AB5980"/>
          <cell r="AC5980"/>
          <cell r="AD5980"/>
        </row>
        <row r="5981">
          <cell r="P5981">
            <v>999999999</v>
          </cell>
          <cell r="Q5981"/>
          <cell r="R5981"/>
          <cell r="S5981"/>
          <cell r="T5981"/>
          <cell r="U5981"/>
          <cell r="V5981"/>
          <cell r="W5981"/>
          <cell r="X5981"/>
          <cell r="Y5981"/>
          <cell r="Z5981"/>
          <cell r="AA5981"/>
          <cell r="AB5981"/>
          <cell r="AC5981"/>
          <cell r="AD5981"/>
        </row>
        <row r="5982">
          <cell r="P5982">
            <v>999999999</v>
          </cell>
          <cell r="Q5982"/>
          <cell r="R5982"/>
          <cell r="S5982"/>
          <cell r="T5982"/>
          <cell r="U5982"/>
          <cell r="V5982"/>
          <cell r="W5982"/>
          <cell r="X5982"/>
          <cell r="Y5982"/>
          <cell r="Z5982"/>
          <cell r="AA5982"/>
          <cell r="AB5982"/>
          <cell r="AC5982"/>
          <cell r="AD5982"/>
        </row>
        <row r="5983">
          <cell r="P5983">
            <v>999999999</v>
          </cell>
          <cell r="Q5983"/>
          <cell r="R5983"/>
          <cell r="S5983"/>
          <cell r="T5983"/>
          <cell r="U5983"/>
          <cell r="V5983"/>
          <cell r="W5983"/>
          <cell r="X5983"/>
          <cell r="Y5983"/>
          <cell r="Z5983"/>
          <cell r="AA5983"/>
          <cell r="AB5983"/>
          <cell r="AC5983"/>
          <cell r="AD5983"/>
        </row>
        <row r="5984">
          <cell r="P5984">
            <v>999999999</v>
          </cell>
          <cell r="Q5984"/>
          <cell r="R5984"/>
          <cell r="S5984"/>
          <cell r="T5984"/>
          <cell r="U5984"/>
          <cell r="V5984"/>
          <cell r="W5984"/>
          <cell r="X5984"/>
          <cell r="Y5984"/>
          <cell r="Z5984"/>
          <cell r="AA5984"/>
          <cell r="AB5984"/>
          <cell r="AC5984"/>
          <cell r="AD5984"/>
        </row>
        <row r="5985">
          <cell r="P5985">
            <v>999999999</v>
          </cell>
          <cell r="Q5985"/>
          <cell r="R5985"/>
          <cell r="S5985"/>
          <cell r="T5985"/>
          <cell r="U5985"/>
          <cell r="V5985"/>
          <cell r="W5985"/>
          <cell r="X5985"/>
          <cell r="Y5985"/>
          <cell r="Z5985"/>
          <cell r="AA5985"/>
          <cell r="AB5985"/>
          <cell r="AC5985"/>
          <cell r="AD5985"/>
        </row>
        <row r="5986">
          <cell r="P5986">
            <v>999999999</v>
          </cell>
          <cell r="Q5986"/>
          <cell r="R5986"/>
          <cell r="S5986"/>
          <cell r="T5986"/>
          <cell r="U5986"/>
          <cell r="V5986"/>
          <cell r="W5986"/>
          <cell r="X5986"/>
          <cell r="Y5986"/>
          <cell r="Z5986"/>
          <cell r="AA5986"/>
          <cell r="AB5986"/>
          <cell r="AC5986"/>
          <cell r="AD5986"/>
        </row>
        <row r="5987">
          <cell r="P5987">
            <v>999999999</v>
          </cell>
          <cell r="Q5987"/>
          <cell r="R5987"/>
          <cell r="S5987"/>
          <cell r="T5987"/>
          <cell r="U5987"/>
          <cell r="V5987"/>
          <cell r="W5987"/>
          <cell r="X5987"/>
          <cell r="Y5987"/>
          <cell r="Z5987"/>
          <cell r="AA5987"/>
          <cell r="AB5987"/>
          <cell r="AC5987"/>
          <cell r="AD5987"/>
        </row>
        <row r="5988">
          <cell r="P5988">
            <v>999999999</v>
          </cell>
          <cell r="Q5988"/>
          <cell r="R5988"/>
          <cell r="S5988"/>
          <cell r="T5988"/>
          <cell r="U5988"/>
          <cell r="V5988"/>
          <cell r="W5988"/>
          <cell r="X5988"/>
          <cell r="Y5988"/>
          <cell r="Z5988"/>
          <cell r="AA5988"/>
          <cell r="AB5988"/>
          <cell r="AC5988"/>
          <cell r="AD5988"/>
        </row>
        <row r="5989">
          <cell r="P5989">
            <v>999999999</v>
          </cell>
          <cell r="Q5989"/>
          <cell r="R5989"/>
          <cell r="S5989"/>
          <cell r="T5989"/>
          <cell r="U5989"/>
          <cell r="V5989"/>
          <cell r="W5989"/>
          <cell r="X5989"/>
          <cell r="Y5989"/>
          <cell r="Z5989"/>
          <cell r="AA5989"/>
          <cell r="AB5989"/>
          <cell r="AC5989"/>
          <cell r="AD5989"/>
        </row>
        <row r="5990">
          <cell r="P5990">
            <v>999999999</v>
          </cell>
          <cell r="Q5990"/>
          <cell r="R5990"/>
          <cell r="S5990"/>
          <cell r="T5990"/>
          <cell r="U5990"/>
          <cell r="V5990"/>
          <cell r="W5990"/>
          <cell r="X5990"/>
          <cell r="Y5990"/>
          <cell r="Z5990"/>
          <cell r="AA5990"/>
          <cell r="AB5990"/>
          <cell r="AC5990"/>
          <cell r="AD5990"/>
        </row>
        <row r="5991">
          <cell r="P5991">
            <v>999999999</v>
          </cell>
          <cell r="Q5991"/>
          <cell r="R5991"/>
          <cell r="S5991"/>
          <cell r="T5991"/>
          <cell r="U5991"/>
          <cell r="V5991"/>
          <cell r="W5991"/>
          <cell r="X5991"/>
          <cell r="Y5991"/>
          <cell r="Z5991"/>
          <cell r="AA5991"/>
          <cell r="AB5991"/>
          <cell r="AC5991"/>
          <cell r="AD5991"/>
        </row>
        <row r="5992">
          <cell r="P5992">
            <v>999999999</v>
          </cell>
          <cell r="Q5992"/>
          <cell r="R5992"/>
          <cell r="S5992"/>
          <cell r="T5992"/>
          <cell r="U5992"/>
          <cell r="V5992"/>
          <cell r="W5992"/>
          <cell r="X5992"/>
          <cell r="Y5992"/>
          <cell r="Z5992"/>
          <cell r="AA5992"/>
          <cell r="AB5992"/>
          <cell r="AC5992"/>
          <cell r="AD5992"/>
        </row>
        <row r="5993">
          <cell r="P5993">
            <v>999999999</v>
          </cell>
          <cell r="Q5993"/>
          <cell r="R5993"/>
          <cell r="S5993"/>
          <cell r="T5993"/>
          <cell r="U5993"/>
          <cell r="V5993"/>
          <cell r="W5993"/>
          <cell r="X5993"/>
          <cell r="Y5993"/>
          <cell r="Z5993"/>
          <cell r="AA5993"/>
          <cell r="AB5993"/>
          <cell r="AC5993"/>
          <cell r="AD5993"/>
        </row>
        <row r="5994">
          <cell r="P5994">
            <v>999999999</v>
          </cell>
          <cell r="Q5994"/>
          <cell r="R5994"/>
          <cell r="S5994"/>
          <cell r="T5994"/>
          <cell r="U5994"/>
          <cell r="V5994"/>
          <cell r="W5994"/>
          <cell r="X5994"/>
          <cell r="Y5994"/>
          <cell r="Z5994"/>
          <cell r="AA5994"/>
          <cell r="AB5994"/>
          <cell r="AC5994"/>
          <cell r="AD5994"/>
        </row>
        <row r="5995">
          <cell r="P5995">
            <v>999999999</v>
          </cell>
          <cell r="Q5995"/>
          <cell r="R5995"/>
          <cell r="S5995"/>
          <cell r="T5995"/>
          <cell r="U5995"/>
          <cell r="V5995"/>
          <cell r="W5995"/>
          <cell r="X5995"/>
          <cell r="Y5995"/>
          <cell r="Z5995"/>
          <cell r="AA5995"/>
          <cell r="AB5995"/>
          <cell r="AC5995"/>
          <cell r="AD5995"/>
        </row>
        <row r="5996">
          <cell r="P5996">
            <v>999999999</v>
          </cell>
          <cell r="Q5996"/>
          <cell r="R5996"/>
          <cell r="S5996"/>
          <cell r="T5996"/>
          <cell r="U5996"/>
          <cell r="V5996"/>
          <cell r="W5996"/>
          <cell r="X5996"/>
          <cell r="Y5996"/>
          <cell r="Z5996"/>
          <cell r="AA5996"/>
          <cell r="AB5996"/>
          <cell r="AC5996"/>
          <cell r="AD5996"/>
        </row>
        <row r="5997">
          <cell r="P5997">
            <v>999999999</v>
          </cell>
          <cell r="Q5997"/>
          <cell r="R5997"/>
          <cell r="S5997"/>
          <cell r="T5997"/>
          <cell r="U5997"/>
          <cell r="V5997"/>
          <cell r="W5997"/>
          <cell r="X5997"/>
          <cell r="Y5997"/>
          <cell r="Z5997"/>
          <cell r="AA5997"/>
          <cell r="AB5997"/>
          <cell r="AC5997"/>
          <cell r="AD5997"/>
        </row>
        <row r="5998">
          <cell r="P5998">
            <v>999999999</v>
          </cell>
          <cell r="Q5998"/>
          <cell r="R5998"/>
          <cell r="S5998"/>
          <cell r="T5998"/>
          <cell r="U5998"/>
          <cell r="V5998"/>
          <cell r="W5998"/>
          <cell r="X5998"/>
          <cell r="Y5998"/>
          <cell r="Z5998"/>
          <cell r="AA5998"/>
          <cell r="AB5998"/>
          <cell r="AC5998"/>
          <cell r="AD5998"/>
        </row>
        <row r="5999">
          <cell r="P5999">
            <v>999999999</v>
          </cell>
          <cell r="Q5999"/>
          <cell r="R5999"/>
          <cell r="S5999"/>
          <cell r="T5999"/>
          <cell r="U5999"/>
          <cell r="V5999"/>
          <cell r="W5999"/>
          <cell r="X5999"/>
          <cell r="Y5999"/>
          <cell r="Z5999"/>
          <cell r="AA5999"/>
          <cell r="AB5999"/>
          <cell r="AC5999"/>
          <cell r="AD5999"/>
        </row>
        <row r="6000">
          <cell r="P6000">
            <v>999999999</v>
          </cell>
          <cell r="Q6000"/>
          <cell r="R6000"/>
          <cell r="S6000"/>
          <cell r="T6000"/>
          <cell r="U6000"/>
          <cell r="V6000"/>
          <cell r="W6000"/>
          <cell r="X6000"/>
          <cell r="Y6000"/>
          <cell r="Z6000"/>
          <cell r="AA6000"/>
          <cell r="AB6000"/>
          <cell r="AC6000"/>
          <cell r="AD6000"/>
        </row>
        <row r="6001">
          <cell r="P6001">
            <v>999999999</v>
          </cell>
          <cell r="Q6001"/>
          <cell r="R6001"/>
          <cell r="S6001"/>
          <cell r="T6001"/>
          <cell r="U6001"/>
          <cell r="V6001"/>
          <cell r="W6001"/>
          <cell r="X6001"/>
          <cell r="Y6001"/>
          <cell r="Z6001"/>
          <cell r="AA6001"/>
          <cell r="AB6001"/>
          <cell r="AC6001"/>
          <cell r="AD6001"/>
        </row>
        <row r="6002">
          <cell r="P6002">
            <v>999999999</v>
          </cell>
          <cell r="Q6002"/>
          <cell r="R6002"/>
          <cell r="S6002"/>
          <cell r="T6002"/>
          <cell r="U6002"/>
          <cell r="V6002"/>
          <cell r="W6002"/>
          <cell r="X6002"/>
          <cell r="Y6002"/>
          <cell r="Z6002"/>
          <cell r="AA6002"/>
          <cell r="AB6002"/>
          <cell r="AC6002"/>
          <cell r="AD6002"/>
        </row>
        <row r="6003">
          <cell r="P6003">
            <v>999999999</v>
          </cell>
          <cell r="Q6003"/>
          <cell r="R6003"/>
          <cell r="S6003"/>
          <cell r="T6003"/>
          <cell r="U6003"/>
          <cell r="V6003"/>
          <cell r="W6003"/>
          <cell r="X6003"/>
          <cell r="Y6003"/>
          <cell r="Z6003"/>
          <cell r="AA6003"/>
          <cell r="AB6003"/>
          <cell r="AC6003"/>
          <cell r="AD6003"/>
        </row>
        <row r="6004">
          <cell r="P6004">
            <v>999999999</v>
          </cell>
          <cell r="Q6004"/>
          <cell r="R6004"/>
          <cell r="S6004"/>
          <cell r="T6004"/>
          <cell r="U6004"/>
          <cell r="V6004"/>
          <cell r="W6004"/>
          <cell r="X6004"/>
          <cell r="Y6004"/>
          <cell r="Z6004"/>
          <cell r="AA6004"/>
          <cell r="AB6004"/>
          <cell r="AC6004"/>
          <cell r="AD6004"/>
        </row>
        <row r="6005">
          <cell r="P6005">
            <v>999999999</v>
          </cell>
          <cell r="Q6005"/>
          <cell r="R6005"/>
          <cell r="S6005"/>
          <cell r="T6005"/>
          <cell r="U6005"/>
          <cell r="V6005"/>
          <cell r="W6005"/>
          <cell r="X6005"/>
          <cell r="Y6005"/>
          <cell r="Z6005"/>
          <cell r="AA6005"/>
          <cell r="AB6005"/>
          <cell r="AC6005"/>
          <cell r="AD6005"/>
        </row>
        <row r="6006">
          <cell r="P6006">
            <v>999999999</v>
          </cell>
          <cell r="Q6006"/>
          <cell r="R6006"/>
          <cell r="S6006"/>
          <cell r="T6006"/>
          <cell r="U6006"/>
          <cell r="V6006"/>
          <cell r="W6006"/>
          <cell r="X6006"/>
          <cell r="Y6006"/>
          <cell r="Z6006"/>
          <cell r="AA6006"/>
          <cell r="AB6006"/>
          <cell r="AC6006"/>
          <cell r="AD6006"/>
        </row>
        <row r="6007">
          <cell r="P6007">
            <v>999999999</v>
          </cell>
          <cell r="Q6007"/>
          <cell r="R6007"/>
          <cell r="S6007"/>
          <cell r="T6007"/>
          <cell r="U6007"/>
          <cell r="V6007"/>
          <cell r="W6007"/>
          <cell r="X6007"/>
          <cell r="Y6007"/>
          <cell r="Z6007"/>
          <cell r="AA6007"/>
          <cell r="AB6007"/>
          <cell r="AC6007"/>
          <cell r="AD6007"/>
        </row>
        <row r="6008">
          <cell r="P6008">
            <v>999999999</v>
          </cell>
          <cell r="Q6008"/>
          <cell r="R6008"/>
          <cell r="S6008"/>
          <cell r="T6008"/>
          <cell r="U6008"/>
          <cell r="V6008"/>
          <cell r="W6008"/>
          <cell r="X6008"/>
          <cell r="Y6008"/>
          <cell r="Z6008"/>
          <cell r="AA6008"/>
          <cell r="AB6008"/>
          <cell r="AC6008"/>
          <cell r="AD6008"/>
        </row>
        <row r="6009">
          <cell r="P6009">
            <v>999999999</v>
          </cell>
          <cell r="Q6009"/>
          <cell r="R6009"/>
          <cell r="S6009"/>
          <cell r="T6009"/>
          <cell r="U6009"/>
          <cell r="V6009"/>
          <cell r="W6009"/>
          <cell r="X6009"/>
          <cell r="Y6009"/>
          <cell r="Z6009"/>
          <cell r="AA6009"/>
          <cell r="AB6009"/>
          <cell r="AC6009"/>
          <cell r="AD6009"/>
        </row>
        <row r="6010">
          <cell r="P6010">
            <v>999999999</v>
          </cell>
          <cell r="Q6010"/>
          <cell r="R6010"/>
          <cell r="S6010"/>
          <cell r="T6010"/>
          <cell r="U6010"/>
          <cell r="V6010"/>
          <cell r="W6010"/>
          <cell r="X6010"/>
          <cell r="Y6010"/>
          <cell r="Z6010"/>
          <cell r="AA6010"/>
          <cell r="AB6010"/>
          <cell r="AC6010"/>
          <cell r="AD6010"/>
        </row>
        <row r="6011">
          <cell r="P6011">
            <v>999999999</v>
          </cell>
          <cell r="Q6011"/>
          <cell r="R6011"/>
          <cell r="S6011"/>
          <cell r="T6011"/>
          <cell r="U6011"/>
          <cell r="V6011"/>
          <cell r="W6011"/>
          <cell r="X6011"/>
          <cell r="Y6011"/>
          <cell r="Z6011"/>
          <cell r="AA6011"/>
          <cell r="AB6011"/>
          <cell r="AC6011"/>
          <cell r="AD6011"/>
        </row>
        <row r="6012">
          <cell r="P6012">
            <v>999999999</v>
          </cell>
          <cell r="Q6012"/>
          <cell r="R6012"/>
          <cell r="S6012"/>
          <cell r="T6012"/>
          <cell r="U6012"/>
          <cell r="V6012"/>
          <cell r="W6012"/>
          <cell r="X6012"/>
          <cell r="Y6012"/>
          <cell r="Z6012"/>
          <cell r="AA6012"/>
          <cell r="AB6012"/>
          <cell r="AC6012"/>
          <cell r="AD6012"/>
        </row>
        <row r="6013">
          <cell r="P6013">
            <v>999999999</v>
          </cell>
          <cell r="Q6013"/>
          <cell r="R6013"/>
          <cell r="S6013"/>
          <cell r="T6013"/>
          <cell r="U6013"/>
          <cell r="V6013"/>
          <cell r="W6013"/>
          <cell r="X6013"/>
          <cell r="Y6013"/>
          <cell r="Z6013"/>
          <cell r="AA6013"/>
          <cell r="AB6013"/>
          <cell r="AC6013"/>
          <cell r="AD6013"/>
        </row>
        <row r="6014">
          <cell r="P6014">
            <v>999999999</v>
          </cell>
          <cell r="Q6014"/>
          <cell r="R6014"/>
          <cell r="S6014"/>
          <cell r="T6014"/>
          <cell r="U6014"/>
          <cell r="V6014"/>
          <cell r="W6014"/>
          <cell r="X6014"/>
          <cell r="Y6014"/>
          <cell r="Z6014"/>
          <cell r="AA6014"/>
          <cell r="AB6014"/>
          <cell r="AC6014"/>
          <cell r="AD6014"/>
        </row>
        <row r="6015">
          <cell r="P6015">
            <v>999999999</v>
          </cell>
          <cell r="Q6015"/>
          <cell r="R6015"/>
          <cell r="S6015"/>
          <cell r="T6015"/>
          <cell r="U6015"/>
          <cell r="V6015"/>
          <cell r="W6015"/>
          <cell r="X6015"/>
          <cell r="Y6015"/>
          <cell r="Z6015"/>
          <cell r="AA6015"/>
          <cell r="AB6015"/>
          <cell r="AC6015"/>
          <cell r="AD6015"/>
        </row>
        <row r="6016">
          <cell r="P6016">
            <v>999999999</v>
          </cell>
          <cell r="Q6016"/>
          <cell r="R6016"/>
          <cell r="S6016"/>
          <cell r="T6016"/>
          <cell r="U6016"/>
          <cell r="V6016"/>
          <cell r="W6016"/>
          <cell r="X6016"/>
          <cell r="Y6016"/>
          <cell r="Z6016"/>
          <cell r="AA6016"/>
          <cell r="AB6016"/>
          <cell r="AC6016"/>
          <cell r="AD6016"/>
        </row>
        <row r="6017">
          <cell r="P6017">
            <v>999999999</v>
          </cell>
          <cell r="Q6017"/>
          <cell r="R6017"/>
          <cell r="S6017"/>
          <cell r="T6017"/>
          <cell r="U6017"/>
          <cell r="V6017"/>
          <cell r="W6017"/>
          <cell r="X6017"/>
          <cell r="Y6017"/>
          <cell r="Z6017"/>
          <cell r="AA6017"/>
          <cell r="AB6017"/>
          <cell r="AC6017"/>
          <cell r="AD6017"/>
        </row>
        <row r="6018">
          <cell r="P6018">
            <v>999999999</v>
          </cell>
          <cell r="Q6018"/>
          <cell r="R6018"/>
          <cell r="S6018"/>
          <cell r="T6018"/>
          <cell r="U6018"/>
          <cell r="V6018"/>
          <cell r="W6018"/>
          <cell r="X6018"/>
          <cell r="Y6018"/>
          <cell r="Z6018"/>
          <cell r="AA6018"/>
          <cell r="AB6018"/>
          <cell r="AC6018"/>
          <cell r="AD6018"/>
        </row>
        <row r="6019">
          <cell r="P6019">
            <v>999999999</v>
          </cell>
          <cell r="Q6019"/>
          <cell r="R6019"/>
          <cell r="S6019"/>
          <cell r="T6019"/>
          <cell r="U6019"/>
          <cell r="V6019"/>
          <cell r="W6019"/>
          <cell r="X6019"/>
          <cell r="Y6019"/>
          <cell r="Z6019"/>
          <cell r="AA6019"/>
          <cell r="AB6019"/>
          <cell r="AC6019"/>
          <cell r="AD6019"/>
        </row>
        <row r="6020">
          <cell r="P6020">
            <v>999999999</v>
          </cell>
          <cell r="Q6020"/>
          <cell r="R6020"/>
          <cell r="S6020"/>
          <cell r="T6020"/>
          <cell r="U6020"/>
          <cell r="V6020"/>
          <cell r="W6020"/>
          <cell r="X6020"/>
          <cell r="Y6020"/>
          <cell r="Z6020"/>
          <cell r="AA6020"/>
          <cell r="AB6020"/>
          <cell r="AC6020"/>
          <cell r="AD6020"/>
        </row>
        <row r="6021">
          <cell r="P6021">
            <v>999999999</v>
          </cell>
          <cell r="Q6021"/>
          <cell r="R6021"/>
          <cell r="S6021"/>
          <cell r="T6021"/>
          <cell r="U6021"/>
          <cell r="V6021"/>
          <cell r="W6021"/>
          <cell r="X6021"/>
          <cell r="Y6021"/>
          <cell r="Z6021"/>
          <cell r="AA6021"/>
          <cell r="AB6021"/>
          <cell r="AC6021"/>
          <cell r="AD6021"/>
        </row>
        <row r="6022">
          <cell r="P6022">
            <v>999999999</v>
          </cell>
          <cell r="Q6022"/>
          <cell r="R6022"/>
          <cell r="S6022"/>
          <cell r="T6022"/>
          <cell r="U6022"/>
          <cell r="V6022"/>
          <cell r="W6022"/>
          <cell r="X6022"/>
          <cell r="Y6022"/>
          <cell r="Z6022"/>
          <cell r="AA6022"/>
          <cell r="AB6022"/>
          <cell r="AC6022"/>
          <cell r="AD6022"/>
        </row>
        <row r="6023">
          <cell r="P6023">
            <v>999999999</v>
          </cell>
          <cell r="Q6023"/>
          <cell r="R6023"/>
          <cell r="S6023"/>
          <cell r="T6023"/>
          <cell r="U6023"/>
          <cell r="V6023"/>
          <cell r="W6023"/>
          <cell r="X6023"/>
          <cell r="Y6023"/>
          <cell r="Z6023"/>
          <cell r="AA6023"/>
          <cell r="AB6023"/>
          <cell r="AC6023"/>
          <cell r="AD6023"/>
        </row>
        <row r="6024">
          <cell r="P6024">
            <v>999999999</v>
          </cell>
          <cell r="Q6024"/>
          <cell r="R6024"/>
          <cell r="S6024"/>
          <cell r="T6024"/>
          <cell r="U6024"/>
          <cell r="V6024"/>
          <cell r="W6024"/>
          <cell r="X6024"/>
          <cell r="Y6024"/>
          <cell r="Z6024"/>
          <cell r="AA6024"/>
          <cell r="AB6024"/>
          <cell r="AC6024"/>
          <cell r="AD6024"/>
        </row>
        <row r="6025">
          <cell r="P6025">
            <v>999999999</v>
          </cell>
          <cell r="Q6025"/>
          <cell r="R6025"/>
          <cell r="S6025"/>
          <cell r="T6025"/>
          <cell r="U6025"/>
          <cell r="V6025"/>
          <cell r="W6025"/>
          <cell r="X6025"/>
          <cell r="Y6025"/>
          <cell r="Z6025"/>
          <cell r="AA6025"/>
          <cell r="AB6025"/>
          <cell r="AC6025"/>
          <cell r="AD6025"/>
        </row>
        <row r="6026">
          <cell r="P6026">
            <v>999999999</v>
          </cell>
          <cell r="Q6026"/>
          <cell r="R6026"/>
          <cell r="S6026"/>
          <cell r="T6026"/>
          <cell r="U6026"/>
          <cell r="V6026"/>
          <cell r="W6026"/>
          <cell r="X6026"/>
          <cell r="Y6026"/>
          <cell r="Z6026"/>
          <cell r="AA6026"/>
          <cell r="AB6026"/>
          <cell r="AC6026"/>
          <cell r="AD6026"/>
        </row>
        <row r="6027">
          <cell r="P6027">
            <v>999999999</v>
          </cell>
          <cell r="Q6027"/>
          <cell r="R6027"/>
          <cell r="S6027"/>
          <cell r="T6027"/>
          <cell r="U6027"/>
          <cell r="V6027"/>
          <cell r="W6027"/>
          <cell r="X6027"/>
          <cell r="Y6027"/>
          <cell r="Z6027"/>
          <cell r="AA6027"/>
          <cell r="AB6027"/>
          <cell r="AC6027"/>
          <cell r="AD6027"/>
        </row>
        <row r="6028">
          <cell r="P6028">
            <v>999999999</v>
          </cell>
          <cell r="Q6028"/>
          <cell r="R6028"/>
          <cell r="S6028"/>
          <cell r="T6028"/>
          <cell r="U6028"/>
          <cell r="V6028"/>
          <cell r="W6028"/>
          <cell r="X6028"/>
          <cell r="Y6028"/>
          <cell r="Z6028"/>
          <cell r="AA6028"/>
          <cell r="AB6028"/>
          <cell r="AC6028"/>
          <cell r="AD6028"/>
        </row>
        <row r="6029">
          <cell r="P6029">
            <v>999999999</v>
          </cell>
          <cell r="Q6029"/>
          <cell r="R6029"/>
          <cell r="S6029"/>
          <cell r="T6029"/>
          <cell r="U6029"/>
          <cell r="V6029"/>
          <cell r="W6029"/>
          <cell r="X6029"/>
          <cell r="Y6029"/>
          <cell r="Z6029"/>
          <cell r="AA6029"/>
          <cell r="AB6029"/>
          <cell r="AC6029"/>
          <cell r="AD6029"/>
        </row>
        <row r="6030">
          <cell r="P6030">
            <v>999999999</v>
          </cell>
          <cell r="Q6030"/>
          <cell r="R6030"/>
          <cell r="S6030"/>
          <cell r="T6030"/>
          <cell r="U6030"/>
          <cell r="V6030"/>
          <cell r="W6030"/>
          <cell r="X6030"/>
          <cell r="Y6030"/>
          <cell r="Z6030"/>
          <cell r="AA6030"/>
          <cell r="AB6030"/>
          <cell r="AC6030"/>
          <cell r="AD6030"/>
        </row>
        <row r="6031">
          <cell r="P6031">
            <v>999999999</v>
          </cell>
          <cell r="Q6031"/>
          <cell r="R6031"/>
          <cell r="S6031"/>
          <cell r="T6031"/>
          <cell r="U6031"/>
          <cell r="V6031"/>
          <cell r="W6031"/>
          <cell r="X6031"/>
          <cell r="Y6031"/>
          <cell r="Z6031"/>
          <cell r="AA6031"/>
          <cell r="AB6031"/>
          <cell r="AC6031"/>
          <cell r="AD6031"/>
        </row>
        <row r="6032">
          <cell r="P6032">
            <v>999999999</v>
          </cell>
          <cell r="Q6032"/>
          <cell r="R6032"/>
          <cell r="S6032"/>
          <cell r="T6032"/>
          <cell r="U6032"/>
          <cell r="V6032"/>
          <cell r="W6032"/>
          <cell r="X6032"/>
          <cell r="Y6032"/>
          <cell r="Z6032"/>
          <cell r="AA6032"/>
          <cell r="AB6032"/>
          <cell r="AC6032"/>
          <cell r="AD6032"/>
        </row>
        <row r="6033">
          <cell r="P6033">
            <v>999999999</v>
          </cell>
          <cell r="Q6033"/>
          <cell r="R6033"/>
          <cell r="S6033"/>
          <cell r="T6033"/>
          <cell r="U6033"/>
          <cell r="V6033"/>
          <cell r="W6033"/>
          <cell r="X6033"/>
          <cell r="Y6033"/>
          <cell r="Z6033"/>
          <cell r="AA6033"/>
          <cell r="AB6033"/>
          <cell r="AC6033"/>
          <cell r="AD6033"/>
        </row>
        <row r="6034">
          <cell r="P6034">
            <v>999999999</v>
          </cell>
          <cell r="Q6034"/>
          <cell r="R6034"/>
          <cell r="S6034"/>
          <cell r="T6034"/>
          <cell r="U6034"/>
          <cell r="V6034"/>
          <cell r="W6034"/>
          <cell r="X6034"/>
          <cell r="Y6034"/>
          <cell r="Z6034"/>
          <cell r="AA6034"/>
          <cell r="AB6034"/>
          <cell r="AC6034"/>
          <cell r="AD6034"/>
        </row>
        <row r="6035">
          <cell r="P6035">
            <v>999999999</v>
          </cell>
          <cell r="Q6035"/>
          <cell r="R6035"/>
          <cell r="S6035"/>
          <cell r="T6035"/>
          <cell r="U6035"/>
          <cell r="V6035"/>
          <cell r="W6035"/>
          <cell r="X6035"/>
          <cell r="Y6035"/>
          <cell r="Z6035"/>
          <cell r="AA6035"/>
          <cell r="AB6035"/>
          <cell r="AC6035"/>
          <cell r="AD6035"/>
        </row>
        <row r="6036">
          <cell r="P6036">
            <v>999999999</v>
          </cell>
          <cell r="Q6036"/>
          <cell r="R6036"/>
          <cell r="S6036"/>
          <cell r="T6036"/>
          <cell r="U6036"/>
          <cell r="V6036"/>
          <cell r="W6036"/>
          <cell r="X6036"/>
          <cell r="Y6036"/>
          <cell r="Z6036"/>
          <cell r="AA6036"/>
          <cell r="AB6036"/>
          <cell r="AC6036"/>
          <cell r="AD6036"/>
        </row>
        <row r="6037">
          <cell r="P6037">
            <v>999999999</v>
          </cell>
          <cell r="Q6037"/>
          <cell r="R6037"/>
          <cell r="S6037"/>
          <cell r="T6037"/>
          <cell r="U6037"/>
          <cell r="V6037"/>
          <cell r="W6037"/>
          <cell r="X6037"/>
          <cell r="Y6037"/>
          <cell r="Z6037"/>
          <cell r="AA6037"/>
          <cell r="AB6037"/>
          <cell r="AC6037"/>
          <cell r="AD6037"/>
        </row>
        <row r="6038">
          <cell r="P6038">
            <v>999999999</v>
          </cell>
          <cell r="Q6038"/>
          <cell r="R6038"/>
          <cell r="S6038"/>
          <cell r="T6038"/>
          <cell r="U6038"/>
          <cell r="V6038"/>
          <cell r="W6038"/>
          <cell r="X6038"/>
          <cell r="Y6038"/>
          <cell r="Z6038"/>
          <cell r="AA6038"/>
          <cell r="AB6038"/>
          <cell r="AC6038"/>
          <cell r="AD6038"/>
        </row>
        <row r="6039">
          <cell r="P6039">
            <v>999999999</v>
          </cell>
          <cell r="Q6039"/>
          <cell r="R6039"/>
          <cell r="S6039"/>
          <cell r="T6039"/>
          <cell r="U6039"/>
          <cell r="V6039"/>
          <cell r="W6039"/>
          <cell r="X6039"/>
          <cell r="Y6039"/>
          <cell r="Z6039"/>
          <cell r="AA6039"/>
          <cell r="AB6039"/>
          <cell r="AC6039"/>
          <cell r="AD6039"/>
        </row>
        <row r="6040">
          <cell r="P6040">
            <v>999999999</v>
          </cell>
          <cell r="Q6040"/>
          <cell r="R6040"/>
          <cell r="S6040"/>
          <cell r="T6040"/>
          <cell r="U6040"/>
          <cell r="V6040"/>
          <cell r="W6040"/>
          <cell r="X6040"/>
          <cell r="Y6040"/>
          <cell r="Z6040"/>
          <cell r="AA6040"/>
          <cell r="AB6040"/>
          <cell r="AC6040"/>
          <cell r="AD6040"/>
        </row>
        <row r="6041">
          <cell r="P6041">
            <v>999999999</v>
          </cell>
          <cell r="Q6041"/>
          <cell r="R6041"/>
          <cell r="S6041"/>
          <cell r="T6041"/>
          <cell r="U6041"/>
          <cell r="V6041"/>
          <cell r="W6041"/>
          <cell r="X6041"/>
          <cell r="Y6041"/>
          <cell r="Z6041"/>
          <cell r="AA6041"/>
          <cell r="AB6041"/>
          <cell r="AC6041"/>
          <cell r="AD6041"/>
        </row>
        <row r="6042">
          <cell r="P6042">
            <v>999999999</v>
          </cell>
          <cell r="Q6042"/>
          <cell r="R6042"/>
          <cell r="S6042"/>
          <cell r="T6042"/>
          <cell r="U6042"/>
          <cell r="V6042"/>
          <cell r="W6042"/>
          <cell r="X6042"/>
          <cell r="Y6042"/>
          <cell r="Z6042"/>
          <cell r="AA6042"/>
          <cell r="AB6042"/>
          <cell r="AC6042"/>
          <cell r="AD6042"/>
        </row>
        <row r="6043">
          <cell r="P6043">
            <v>999999999</v>
          </cell>
          <cell r="Q6043"/>
          <cell r="R6043"/>
          <cell r="S6043"/>
          <cell r="T6043"/>
          <cell r="U6043"/>
          <cell r="V6043"/>
          <cell r="W6043"/>
          <cell r="X6043"/>
          <cell r="Y6043"/>
          <cell r="Z6043"/>
          <cell r="AA6043"/>
          <cell r="AB6043"/>
          <cell r="AC6043"/>
          <cell r="AD6043"/>
        </row>
        <row r="6044">
          <cell r="P6044">
            <v>999999999</v>
          </cell>
          <cell r="Q6044"/>
          <cell r="R6044"/>
          <cell r="S6044"/>
          <cell r="T6044"/>
          <cell r="U6044"/>
          <cell r="V6044"/>
          <cell r="W6044"/>
          <cell r="X6044"/>
          <cell r="Y6044"/>
          <cell r="Z6044"/>
          <cell r="AA6044"/>
          <cell r="AB6044"/>
          <cell r="AC6044"/>
          <cell r="AD6044"/>
        </row>
        <row r="6045">
          <cell r="P6045">
            <v>999999999</v>
          </cell>
          <cell r="Q6045"/>
          <cell r="R6045"/>
          <cell r="S6045"/>
          <cell r="T6045"/>
          <cell r="U6045"/>
          <cell r="V6045"/>
          <cell r="W6045"/>
          <cell r="X6045"/>
          <cell r="Y6045"/>
          <cell r="Z6045"/>
          <cell r="AA6045"/>
          <cell r="AB6045"/>
          <cell r="AC6045"/>
          <cell r="AD6045"/>
        </row>
        <row r="6046">
          <cell r="P6046">
            <v>999999999</v>
          </cell>
          <cell r="Q6046"/>
          <cell r="R6046"/>
          <cell r="S6046"/>
          <cell r="T6046"/>
          <cell r="U6046"/>
          <cell r="V6046"/>
          <cell r="W6046"/>
          <cell r="X6046"/>
          <cell r="Y6046"/>
          <cell r="Z6046"/>
          <cell r="AA6046"/>
          <cell r="AB6046"/>
          <cell r="AC6046"/>
          <cell r="AD6046"/>
        </row>
        <row r="6047">
          <cell r="P6047">
            <v>999999999</v>
          </cell>
          <cell r="Q6047"/>
          <cell r="R6047"/>
          <cell r="S6047"/>
          <cell r="T6047"/>
          <cell r="U6047"/>
          <cell r="V6047"/>
          <cell r="W6047"/>
          <cell r="X6047"/>
          <cell r="Y6047"/>
          <cell r="Z6047"/>
          <cell r="AA6047"/>
          <cell r="AB6047"/>
          <cell r="AC6047"/>
          <cell r="AD6047"/>
        </row>
        <row r="6048">
          <cell r="P6048">
            <v>999999999</v>
          </cell>
          <cell r="Q6048"/>
          <cell r="R6048"/>
          <cell r="S6048"/>
          <cell r="T6048"/>
          <cell r="U6048"/>
          <cell r="V6048"/>
          <cell r="W6048"/>
          <cell r="X6048"/>
          <cell r="Y6048"/>
          <cell r="Z6048"/>
          <cell r="AA6048"/>
          <cell r="AB6048"/>
          <cell r="AC6048"/>
          <cell r="AD6048"/>
        </row>
        <row r="6049">
          <cell r="P6049">
            <v>999999999</v>
          </cell>
          <cell r="Q6049"/>
          <cell r="R6049"/>
          <cell r="S6049"/>
          <cell r="T6049"/>
          <cell r="U6049"/>
          <cell r="V6049"/>
          <cell r="W6049"/>
          <cell r="X6049"/>
          <cell r="Y6049"/>
          <cell r="Z6049"/>
          <cell r="AA6049"/>
          <cell r="AB6049"/>
          <cell r="AC6049"/>
          <cell r="AD6049"/>
        </row>
        <row r="6050">
          <cell r="P6050">
            <v>999999999</v>
          </cell>
          <cell r="Q6050"/>
          <cell r="R6050"/>
          <cell r="S6050"/>
          <cell r="T6050"/>
          <cell r="U6050"/>
          <cell r="V6050"/>
          <cell r="W6050"/>
          <cell r="X6050"/>
          <cell r="Y6050"/>
          <cell r="Z6050"/>
          <cell r="AA6050"/>
          <cell r="AB6050"/>
          <cell r="AC6050"/>
          <cell r="AD6050"/>
        </row>
        <row r="6051">
          <cell r="P6051">
            <v>999999999</v>
          </cell>
          <cell r="Q6051"/>
          <cell r="R6051"/>
          <cell r="S6051"/>
          <cell r="T6051"/>
          <cell r="U6051"/>
          <cell r="V6051"/>
          <cell r="W6051"/>
          <cell r="X6051"/>
          <cell r="Y6051"/>
          <cell r="Z6051"/>
          <cell r="AA6051"/>
          <cell r="AB6051"/>
          <cell r="AC6051"/>
          <cell r="AD6051"/>
        </row>
        <row r="6052">
          <cell r="P6052">
            <v>999999999</v>
          </cell>
          <cell r="Q6052"/>
          <cell r="R6052"/>
          <cell r="S6052"/>
          <cell r="T6052"/>
          <cell r="U6052"/>
          <cell r="V6052"/>
          <cell r="W6052"/>
          <cell r="X6052"/>
          <cell r="Y6052"/>
          <cell r="Z6052"/>
          <cell r="AA6052"/>
          <cell r="AB6052"/>
          <cell r="AC6052"/>
          <cell r="AD6052"/>
        </row>
        <row r="6053">
          <cell r="P6053">
            <v>999999999</v>
          </cell>
          <cell r="Q6053"/>
          <cell r="R6053"/>
          <cell r="S6053"/>
          <cell r="T6053"/>
          <cell r="U6053"/>
          <cell r="V6053"/>
          <cell r="W6053"/>
          <cell r="X6053"/>
          <cell r="Y6053"/>
          <cell r="Z6053"/>
          <cell r="AA6053"/>
          <cell r="AB6053"/>
          <cell r="AC6053"/>
          <cell r="AD6053"/>
        </row>
        <row r="6054">
          <cell r="P6054">
            <v>999999999</v>
          </cell>
          <cell r="Q6054"/>
          <cell r="R6054"/>
          <cell r="S6054"/>
          <cell r="T6054"/>
          <cell r="U6054"/>
          <cell r="V6054"/>
          <cell r="W6054"/>
          <cell r="X6054"/>
          <cell r="Y6054"/>
          <cell r="Z6054"/>
          <cell r="AA6054"/>
          <cell r="AB6054"/>
          <cell r="AC6054"/>
          <cell r="AD6054"/>
        </row>
        <row r="6055">
          <cell r="P6055">
            <v>999999999</v>
          </cell>
          <cell r="Q6055"/>
          <cell r="R6055"/>
          <cell r="S6055"/>
          <cell r="T6055"/>
          <cell r="U6055"/>
          <cell r="V6055"/>
          <cell r="W6055"/>
          <cell r="X6055"/>
          <cell r="Y6055"/>
          <cell r="Z6055"/>
          <cell r="AA6055"/>
          <cell r="AB6055"/>
          <cell r="AC6055"/>
          <cell r="AD6055"/>
        </row>
        <row r="6056">
          <cell r="P6056">
            <v>999999999</v>
          </cell>
          <cell r="Q6056"/>
          <cell r="R6056"/>
          <cell r="S6056"/>
          <cell r="T6056"/>
          <cell r="U6056"/>
          <cell r="V6056"/>
          <cell r="W6056"/>
          <cell r="X6056"/>
          <cell r="Y6056"/>
          <cell r="Z6056"/>
          <cell r="AA6056"/>
          <cell r="AB6056"/>
          <cell r="AC6056"/>
          <cell r="AD6056"/>
        </row>
        <row r="6057">
          <cell r="P6057">
            <v>999999999</v>
          </cell>
          <cell r="Q6057"/>
          <cell r="R6057"/>
          <cell r="S6057"/>
          <cell r="T6057"/>
          <cell r="U6057"/>
          <cell r="V6057"/>
          <cell r="W6057"/>
          <cell r="X6057"/>
          <cell r="Y6057"/>
          <cell r="Z6057"/>
          <cell r="AA6057"/>
          <cell r="AB6057"/>
          <cell r="AC6057"/>
          <cell r="AD6057"/>
        </row>
        <row r="6058">
          <cell r="P6058">
            <v>999999999</v>
          </cell>
          <cell r="Q6058"/>
          <cell r="R6058"/>
          <cell r="S6058"/>
          <cell r="T6058"/>
          <cell r="U6058"/>
          <cell r="V6058"/>
          <cell r="W6058"/>
          <cell r="X6058"/>
          <cell r="Y6058"/>
          <cell r="Z6058"/>
          <cell r="AA6058"/>
          <cell r="AB6058"/>
          <cell r="AC6058"/>
          <cell r="AD6058"/>
        </row>
        <row r="6059">
          <cell r="P6059">
            <v>999999999</v>
          </cell>
          <cell r="Q6059"/>
          <cell r="R6059"/>
          <cell r="S6059"/>
          <cell r="T6059"/>
          <cell r="U6059"/>
          <cell r="V6059"/>
          <cell r="W6059"/>
          <cell r="X6059"/>
          <cell r="Y6059"/>
          <cell r="Z6059"/>
          <cell r="AA6059"/>
          <cell r="AB6059"/>
          <cell r="AC6059"/>
          <cell r="AD6059"/>
        </row>
        <row r="6060">
          <cell r="P6060">
            <v>999999999</v>
          </cell>
          <cell r="Q6060"/>
          <cell r="R6060"/>
          <cell r="S6060"/>
          <cell r="T6060"/>
          <cell r="U6060"/>
          <cell r="V6060"/>
          <cell r="W6060"/>
          <cell r="X6060"/>
          <cell r="Y6060"/>
          <cell r="Z6060"/>
          <cell r="AA6060"/>
          <cell r="AB6060"/>
          <cell r="AC6060"/>
          <cell r="AD6060"/>
        </row>
        <row r="6061">
          <cell r="P6061">
            <v>999999999</v>
          </cell>
          <cell r="Q6061"/>
          <cell r="R6061"/>
          <cell r="S6061"/>
          <cell r="T6061"/>
          <cell r="U6061"/>
          <cell r="V6061"/>
          <cell r="W6061"/>
          <cell r="X6061"/>
          <cell r="Y6061"/>
          <cell r="Z6061"/>
          <cell r="AA6061"/>
          <cell r="AB6061"/>
          <cell r="AC6061"/>
          <cell r="AD6061"/>
        </row>
        <row r="6062">
          <cell r="P6062">
            <v>999999999</v>
          </cell>
          <cell r="Q6062"/>
          <cell r="R6062"/>
          <cell r="S6062"/>
          <cell r="T6062"/>
          <cell r="U6062"/>
          <cell r="V6062"/>
          <cell r="W6062"/>
          <cell r="X6062"/>
          <cell r="Y6062"/>
          <cell r="Z6062"/>
          <cell r="AA6062"/>
          <cell r="AB6062"/>
          <cell r="AC6062"/>
          <cell r="AD6062"/>
        </row>
        <row r="6063">
          <cell r="P6063">
            <v>999999999</v>
          </cell>
          <cell r="Q6063"/>
          <cell r="R6063"/>
          <cell r="S6063"/>
          <cell r="T6063"/>
          <cell r="U6063"/>
          <cell r="V6063"/>
          <cell r="W6063"/>
          <cell r="X6063"/>
          <cell r="Y6063"/>
          <cell r="Z6063"/>
          <cell r="AA6063"/>
          <cell r="AB6063"/>
          <cell r="AC6063"/>
          <cell r="AD6063"/>
        </row>
        <row r="6064">
          <cell r="P6064">
            <v>999999999</v>
          </cell>
          <cell r="Q6064"/>
          <cell r="R6064"/>
          <cell r="S6064"/>
          <cell r="T6064"/>
          <cell r="U6064"/>
          <cell r="V6064"/>
          <cell r="W6064"/>
          <cell r="X6064"/>
          <cell r="Y6064"/>
          <cell r="Z6064"/>
          <cell r="AA6064"/>
          <cell r="AB6064"/>
          <cell r="AC6064"/>
          <cell r="AD6064"/>
        </row>
        <row r="6065">
          <cell r="P6065">
            <v>999999999</v>
          </cell>
          <cell r="Q6065"/>
          <cell r="R6065"/>
          <cell r="S6065"/>
          <cell r="T6065"/>
          <cell r="U6065"/>
          <cell r="V6065"/>
          <cell r="W6065"/>
          <cell r="X6065"/>
          <cell r="Y6065"/>
          <cell r="Z6065"/>
          <cell r="AA6065"/>
          <cell r="AB6065"/>
          <cell r="AC6065"/>
          <cell r="AD6065"/>
        </row>
        <row r="6066">
          <cell r="P6066">
            <v>999999999</v>
          </cell>
          <cell r="Q6066"/>
          <cell r="R6066"/>
          <cell r="S6066"/>
          <cell r="T6066"/>
          <cell r="U6066"/>
          <cell r="V6066"/>
          <cell r="W6066"/>
          <cell r="X6066"/>
          <cell r="Y6066"/>
          <cell r="Z6066"/>
          <cell r="AA6066"/>
          <cell r="AB6066"/>
          <cell r="AC6066"/>
          <cell r="AD6066"/>
        </row>
        <row r="6067">
          <cell r="P6067">
            <v>999999999</v>
          </cell>
          <cell r="Q6067"/>
          <cell r="R6067"/>
          <cell r="S6067"/>
          <cell r="T6067"/>
          <cell r="U6067"/>
          <cell r="V6067"/>
          <cell r="W6067"/>
          <cell r="X6067"/>
          <cell r="Y6067"/>
          <cell r="Z6067"/>
          <cell r="AA6067"/>
          <cell r="AB6067"/>
          <cell r="AC6067"/>
          <cell r="AD6067"/>
        </row>
        <row r="6068">
          <cell r="P6068">
            <v>999999999</v>
          </cell>
          <cell r="Q6068"/>
          <cell r="R6068"/>
          <cell r="S6068"/>
          <cell r="T6068"/>
          <cell r="U6068"/>
          <cell r="V6068"/>
          <cell r="W6068"/>
          <cell r="X6068"/>
          <cell r="Y6068"/>
          <cell r="Z6068"/>
          <cell r="AA6068"/>
          <cell r="AB6068"/>
          <cell r="AC6068"/>
          <cell r="AD6068"/>
        </row>
        <row r="6069">
          <cell r="P6069">
            <v>999999999</v>
          </cell>
          <cell r="Q6069"/>
          <cell r="R6069"/>
          <cell r="S6069"/>
          <cell r="T6069"/>
          <cell r="U6069"/>
          <cell r="V6069"/>
          <cell r="W6069"/>
          <cell r="X6069"/>
          <cell r="Y6069"/>
          <cell r="Z6069"/>
          <cell r="AA6069"/>
          <cell r="AB6069"/>
          <cell r="AC6069"/>
          <cell r="AD6069"/>
        </row>
        <row r="6070">
          <cell r="P6070">
            <v>999999999</v>
          </cell>
          <cell r="Q6070"/>
          <cell r="R6070"/>
          <cell r="S6070"/>
          <cell r="T6070"/>
          <cell r="U6070"/>
          <cell r="V6070"/>
          <cell r="W6070"/>
          <cell r="X6070"/>
          <cell r="Y6070"/>
          <cell r="Z6070"/>
          <cell r="AA6070"/>
          <cell r="AB6070"/>
          <cell r="AC6070"/>
          <cell r="AD6070"/>
        </row>
        <row r="6071">
          <cell r="P6071">
            <v>999999999</v>
          </cell>
          <cell r="Q6071"/>
          <cell r="R6071"/>
          <cell r="S6071"/>
          <cell r="T6071"/>
          <cell r="U6071"/>
          <cell r="V6071"/>
          <cell r="W6071"/>
          <cell r="X6071"/>
          <cell r="Y6071"/>
          <cell r="Z6071"/>
          <cell r="AA6071"/>
          <cell r="AB6071"/>
          <cell r="AC6071"/>
          <cell r="AD6071"/>
        </row>
        <row r="6072">
          <cell r="P6072">
            <v>999999999</v>
          </cell>
          <cell r="Q6072"/>
          <cell r="R6072"/>
          <cell r="S6072"/>
          <cell r="T6072"/>
          <cell r="U6072"/>
          <cell r="V6072"/>
          <cell r="W6072"/>
          <cell r="X6072"/>
          <cell r="Y6072"/>
          <cell r="Z6072"/>
          <cell r="AA6072"/>
          <cell r="AB6072"/>
          <cell r="AC6072"/>
          <cell r="AD6072"/>
        </row>
        <row r="6073">
          <cell r="P6073">
            <v>999999999</v>
          </cell>
          <cell r="Q6073"/>
          <cell r="R6073"/>
          <cell r="S6073"/>
          <cell r="T6073"/>
          <cell r="U6073"/>
          <cell r="V6073"/>
          <cell r="W6073"/>
          <cell r="X6073"/>
          <cell r="Y6073"/>
          <cell r="Z6073"/>
          <cell r="AA6073"/>
          <cell r="AB6073"/>
          <cell r="AC6073"/>
          <cell r="AD6073"/>
        </row>
        <row r="6074">
          <cell r="P6074">
            <v>999999999</v>
          </cell>
          <cell r="Q6074"/>
          <cell r="R6074"/>
          <cell r="S6074"/>
          <cell r="T6074"/>
          <cell r="U6074"/>
          <cell r="V6074"/>
          <cell r="W6074"/>
          <cell r="X6074"/>
          <cell r="Y6074"/>
          <cell r="Z6074"/>
          <cell r="AA6074"/>
          <cell r="AB6074"/>
          <cell r="AC6074"/>
          <cell r="AD6074"/>
        </row>
        <row r="6075">
          <cell r="P6075">
            <v>999999999</v>
          </cell>
          <cell r="Q6075"/>
          <cell r="R6075"/>
          <cell r="S6075"/>
          <cell r="T6075"/>
          <cell r="U6075"/>
          <cell r="V6075"/>
          <cell r="W6075"/>
          <cell r="X6075"/>
          <cell r="Y6075"/>
          <cell r="Z6075"/>
          <cell r="AA6075"/>
          <cell r="AB6075"/>
          <cell r="AC6075"/>
          <cell r="AD6075"/>
        </row>
        <row r="6076">
          <cell r="P6076">
            <v>999999999</v>
          </cell>
          <cell r="Q6076"/>
          <cell r="R6076"/>
          <cell r="S6076"/>
          <cell r="T6076"/>
          <cell r="U6076"/>
          <cell r="V6076"/>
          <cell r="W6076"/>
          <cell r="X6076"/>
          <cell r="Y6076"/>
          <cell r="Z6076"/>
          <cell r="AA6076"/>
          <cell r="AB6076"/>
          <cell r="AC6076"/>
          <cell r="AD6076"/>
        </row>
        <row r="6077">
          <cell r="P6077">
            <v>999999999</v>
          </cell>
          <cell r="Q6077"/>
          <cell r="R6077"/>
          <cell r="S6077"/>
          <cell r="T6077"/>
          <cell r="U6077"/>
          <cell r="V6077"/>
          <cell r="W6077"/>
          <cell r="X6077"/>
          <cell r="Y6077"/>
          <cell r="Z6077"/>
          <cell r="AA6077"/>
          <cell r="AB6077"/>
          <cell r="AC6077"/>
          <cell r="AD6077"/>
        </row>
        <row r="6078">
          <cell r="P6078">
            <v>999999999</v>
          </cell>
          <cell r="Q6078"/>
          <cell r="R6078"/>
          <cell r="S6078"/>
          <cell r="T6078"/>
          <cell r="U6078"/>
          <cell r="V6078"/>
          <cell r="W6078"/>
          <cell r="X6078"/>
          <cell r="Y6078"/>
          <cell r="Z6078"/>
          <cell r="AA6078"/>
          <cell r="AB6078"/>
          <cell r="AC6078"/>
          <cell r="AD6078"/>
        </row>
        <row r="6079">
          <cell r="P6079">
            <v>999999999</v>
          </cell>
          <cell r="Q6079"/>
          <cell r="R6079"/>
          <cell r="S6079"/>
          <cell r="T6079"/>
          <cell r="U6079"/>
          <cell r="V6079"/>
          <cell r="W6079"/>
          <cell r="X6079"/>
          <cell r="Y6079"/>
          <cell r="Z6079"/>
          <cell r="AA6079"/>
          <cell r="AB6079"/>
          <cell r="AC6079"/>
          <cell r="AD6079"/>
        </row>
        <row r="6080">
          <cell r="P6080">
            <v>999999999</v>
          </cell>
          <cell r="Q6080"/>
          <cell r="R6080"/>
          <cell r="S6080"/>
          <cell r="T6080"/>
          <cell r="U6080"/>
          <cell r="V6080"/>
          <cell r="W6080"/>
          <cell r="X6080"/>
          <cell r="Y6080"/>
          <cell r="Z6080"/>
          <cell r="AA6080"/>
          <cell r="AB6080"/>
          <cell r="AC6080"/>
          <cell r="AD6080"/>
        </row>
        <row r="6081">
          <cell r="P6081">
            <v>999999999</v>
          </cell>
          <cell r="Q6081"/>
          <cell r="R6081"/>
          <cell r="S6081"/>
          <cell r="T6081"/>
          <cell r="U6081"/>
          <cell r="V6081"/>
          <cell r="W6081"/>
          <cell r="X6081"/>
          <cell r="Y6081"/>
          <cell r="Z6081"/>
          <cell r="AA6081"/>
          <cell r="AB6081"/>
          <cell r="AC6081"/>
          <cell r="AD6081"/>
        </row>
        <row r="6082">
          <cell r="P6082">
            <v>999999999</v>
          </cell>
          <cell r="Q6082"/>
          <cell r="R6082"/>
          <cell r="S6082"/>
          <cell r="T6082"/>
          <cell r="U6082"/>
          <cell r="V6082"/>
          <cell r="W6082"/>
          <cell r="X6082"/>
          <cell r="Y6082"/>
          <cell r="Z6082"/>
          <cell r="AA6082"/>
          <cell r="AB6082"/>
          <cell r="AC6082"/>
          <cell r="AD6082"/>
        </row>
        <row r="6083">
          <cell r="P6083">
            <v>999999999</v>
          </cell>
          <cell r="Q6083"/>
          <cell r="R6083"/>
          <cell r="S6083"/>
          <cell r="T6083"/>
          <cell r="U6083"/>
          <cell r="V6083"/>
          <cell r="W6083"/>
          <cell r="X6083"/>
          <cell r="Y6083"/>
          <cell r="Z6083"/>
          <cell r="AA6083"/>
          <cell r="AB6083"/>
          <cell r="AC6083"/>
          <cell r="AD6083"/>
        </row>
        <row r="6084">
          <cell r="P6084">
            <v>999999999</v>
          </cell>
          <cell r="Q6084"/>
          <cell r="R6084"/>
          <cell r="S6084"/>
          <cell r="T6084"/>
          <cell r="U6084"/>
          <cell r="V6084"/>
          <cell r="W6084"/>
          <cell r="X6084"/>
          <cell r="Y6084"/>
          <cell r="Z6084"/>
          <cell r="AA6084"/>
          <cell r="AB6084"/>
          <cell r="AC6084"/>
          <cell r="AD6084"/>
        </row>
        <row r="6085">
          <cell r="P6085">
            <v>999999999</v>
          </cell>
          <cell r="Q6085"/>
          <cell r="R6085"/>
          <cell r="S6085"/>
          <cell r="T6085"/>
          <cell r="U6085"/>
          <cell r="V6085"/>
          <cell r="W6085"/>
          <cell r="X6085"/>
          <cell r="Y6085"/>
          <cell r="Z6085"/>
          <cell r="AA6085"/>
          <cell r="AB6085"/>
          <cell r="AC6085"/>
          <cell r="AD6085"/>
        </row>
        <row r="6086">
          <cell r="P6086">
            <v>999999999</v>
          </cell>
          <cell r="Q6086"/>
          <cell r="R6086"/>
          <cell r="S6086"/>
          <cell r="T6086"/>
          <cell r="U6086"/>
          <cell r="V6086"/>
          <cell r="W6086"/>
          <cell r="X6086"/>
          <cell r="Y6086"/>
          <cell r="Z6086"/>
          <cell r="AA6086"/>
          <cell r="AB6086"/>
          <cell r="AC6086"/>
          <cell r="AD6086"/>
        </row>
        <row r="6087">
          <cell r="P6087">
            <v>999999999</v>
          </cell>
          <cell r="Q6087"/>
          <cell r="R6087"/>
          <cell r="S6087"/>
          <cell r="T6087"/>
          <cell r="U6087"/>
          <cell r="V6087"/>
          <cell r="W6087"/>
          <cell r="X6087"/>
          <cell r="Y6087"/>
          <cell r="Z6087"/>
          <cell r="AA6087"/>
          <cell r="AB6087"/>
          <cell r="AC6087"/>
          <cell r="AD6087"/>
        </row>
        <row r="6088">
          <cell r="P6088">
            <v>999999999</v>
          </cell>
          <cell r="Q6088"/>
          <cell r="R6088"/>
          <cell r="S6088"/>
          <cell r="T6088"/>
          <cell r="U6088"/>
          <cell r="V6088"/>
          <cell r="W6088"/>
          <cell r="X6088"/>
          <cell r="Y6088"/>
          <cell r="Z6088"/>
          <cell r="AA6088"/>
          <cell r="AB6088"/>
          <cell r="AC6088"/>
          <cell r="AD6088"/>
        </row>
        <row r="6089">
          <cell r="P6089">
            <v>999999999</v>
          </cell>
          <cell r="Q6089"/>
          <cell r="R6089"/>
          <cell r="S6089"/>
          <cell r="T6089"/>
          <cell r="U6089"/>
          <cell r="V6089"/>
          <cell r="W6089"/>
          <cell r="X6089"/>
          <cell r="Y6089"/>
          <cell r="Z6089"/>
          <cell r="AA6089"/>
          <cell r="AB6089"/>
          <cell r="AC6089"/>
          <cell r="AD6089"/>
        </row>
        <row r="6090">
          <cell r="P6090">
            <v>999999999</v>
          </cell>
          <cell r="Q6090"/>
          <cell r="R6090"/>
          <cell r="S6090"/>
          <cell r="T6090"/>
          <cell r="U6090"/>
          <cell r="V6090"/>
          <cell r="W6090"/>
          <cell r="X6090"/>
          <cell r="Y6090"/>
          <cell r="Z6090"/>
          <cell r="AA6090"/>
          <cell r="AB6090"/>
          <cell r="AC6090"/>
          <cell r="AD6090"/>
        </row>
        <row r="6091">
          <cell r="P6091">
            <v>999999999</v>
          </cell>
          <cell r="Q6091"/>
          <cell r="R6091"/>
          <cell r="S6091"/>
          <cell r="T6091"/>
          <cell r="U6091"/>
          <cell r="V6091"/>
          <cell r="W6091"/>
          <cell r="X6091"/>
          <cell r="Y6091"/>
          <cell r="Z6091"/>
          <cell r="AA6091"/>
          <cell r="AB6091"/>
          <cell r="AC6091"/>
          <cell r="AD6091"/>
        </row>
        <row r="6092">
          <cell r="P6092">
            <v>999999999</v>
          </cell>
          <cell r="Q6092"/>
          <cell r="R6092"/>
          <cell r="S6092"/>
          <cell r="T6092"/>
          <cell r="U6092"/>
          <cell r="V6092"/>
          <cell r="W6092"/>
          <cell r="X6092"/>
          <cell r="Y6092"/>
          <cell r="Z6092"/>
          <cell r="AA6092"/>
          <cell r="AB6092"/>
          <cell r="AC6092"/>
          <cell r="AD6092"/>
        </row>
        <row r="6093">
          <cell r="P6093">
            <v>999999999</v>
          </cell>
          <cell r="Q6093"/>
          <cell r="R6093"/>
          <cell r="S6093"/>
          <cell r="T6093"/>
          <cell r="U6093"/>
          <cell r="V6093"/>
          <cell r="W6093"/>
          <cell r="X6093"/>
          <cell r="Y6093"/>
          <cell r="Z6093"/>
          <cell r="AA6093"/>
          <cell r="AB6093"/>
          <cell r="AC6093"/>
          <cell r="AD6093"/>
        </row>
        <row r="6094">
          <cell r="P6094">
            <v>999999999</v>
          </cell>
          <cell r="Q6094"/>
          <cell r="R6094"/>
          <cell r="S6094"/>
          <cell r="T6094"/>
          <cell r="U6094"/>
          <cell r="V6094"/>
          <cell r="W6094"/>
          <cell r="X6094"/>
          <cell r="Y6094"/>
          <cell r="Z6094"/>
          <cell r="AA6094"/>
          <cell r="AB6094"/>
          <cell r="AC6094"/>
          <cell r="AD6094"/>
        </row>
        <row r="6095">
          <cell r="P6095">
            <v>999999999</v>
          </cell>
          <cell r="Q6095"/>
          <cell r="R6095"/>
          <cell r="S6095"/>
          <cell r="T6095"/>
          <cell r="U6095"/>
          <cell r="V6095"/>
          <cell r="W6095"/>
          <cell r="X6095"/>
          <cell r="Y6095"/>
          <cell r="Z6095"/>
          <cell r="AA6095"/>
          <cell r="AB6095"/>
          <cell r="AC6095"/>
          <cell r="AD6095"/>
        </row>
        <row r="6096">
          <cell r="P6096">
            <v>999999999</v>
          </cell>
          <cell r="Q6096"/>
          <cell r="R6096"/>
          <cell r="S6096"/>
          <cell r="T6096"/>
          <cell r="U6096"/>
          <cell r="V6096"/>
          <cell r="W6096"/>
          <cell r="X6096"/>
          <cell r="Y6096"/>
          <cell r="Z6096"/>
          <cell r="AA6096"/>
          <cell r="AB6096"/>
          <cell r="AC6096"/>
          <cell r="AD6096"/>
        </row>
        <row r="6097">
          <cell r="P6097">
            <v>999999999</v>
          </cell>
          <cell r="Q6097"/>
          <cell r="R6097"/>
          <cell r="S6097"/>
          <cell r="T6097"/>
          <cell r="U6097"/>
          <cell r="V6097"/>
          <cell r="W6097"/>
          <cell r="X6097"/>
          <cell r="Y6097"/>
          <cell r="Z6097"/>
          <cell r="AA6097"/>
          <cell r="AB6097"/>
          <cell r="AC6097"/>
          <cell r="AD6097"/>
        </row>
        <row r="6098">
          <cell r="P6098">
            <v>999999999</v>
          </cell>
          <cell r="Q6098"/>
          <cell r="R6098"/>
          <cell r="S6098"/>
          <cell r="T6098"/>
          <cell r="U6098"/>
          <cell r="V6098"/>
          <cell r="W6098"/>
          <cell r="X6098"/>
          <cell r="Y6098"/>
          <cell r="Z6098"/>
          <cell r="AA6098"/>
          <cell r="AB6098"/>
          <cell r="AC6098"/>
          <cell r="AD6098"/>
        </row>
        <row r="6099">
          <cell r="P6099">
            <v>999999999</v>
          </cell>
          <cell r="Q6099"/>
          <cell r="R6099"/>
          <cell r="S6099"/>
          <cell r="T6099"/>
          <cell r="U6099"/>
          <cell r="V6099"/>
          <cell r="W6099"/>
          <cell r="X6099"/>
          <cell r="Y6099"/>
          <cell r="Z6099"/>
          <cell r="AA6099"/>
          <cell r="AB6099"/>
          <cell r="AC6099"/>
          <cell r="AD6099"/>
        </row>
        <row r="6100">
          <cell r="P6100">
            <v>999999999</v>
          </cell>
          <cell r="Q6100"/>
          <cell r="R6100"/>
          <cell r="S6100"/>
          <cell r="T6100"/>
          <cell r="U6100"/>
          <cell r="V6100"/>
          <cell r="W6100"/>
          <cell r="X6100"/>
          <cell r="Y6100"/>
          <cell r="Z6100"/>
          <cell r="AA6100"/>
          <cell r="AB6100"/>
          <cell r="AC6100"/>
          <cell r="AD6100"/>
        </row>
        <row r="6101">
          <cell r="P6101">
            <v>999999999</v>
          </cell>
          <cell r="Q6101"/>
          <cell r="R6101"/>
          <cell r="S6101"/>
          <cell r="T6101"/>
          <cell r="U6101"/>
          <cell r="V6101"/>
          <cell r="W6101"/>
          <cell r="X6101"/>
          <cell r="Y6101"/>
          <cell r="Z6101"/>
          <cell r="AA6101"/>
          <cell r="AB6101"/>
          <cell r="AC6101"/>
          <cell r="AD6101"/>
        </row>
        <row r="6102">
          <cell r="P6102">
            <v>999999999</v>
          </cell>
          <cell r="Q6102"/>
          <cell r="R6102"/>
          <cell r="S6102"/>
          <cell r="T6102"/>
          <cell r="U6102"/>
          <cell r="V6102"/>
          <cell r="W6102"/>
          <cell r="X6102"/>
          <cell r="Y6102"/>
          <cell r="Z6102"/>
          <cell r="AA6102"/>
          <cell r="AB6102"/>
          <cell r="AC6102"/>
          <cell r="AD6102"/>
        </row>
        <row r="6103">
          <cell r="P6103">
            <v>999999999</v>
          </cell>
          <cell r="Q6103"/>
          <cell r="R6103"/>
          <cell r="S6103"/>
          <cell r="T6103"/>
          <cell r="U6103"/>
          <cell r="V6103"/>
          <cell r="W6103"/>
          <cell r="X6103"/>
          <cell r="Y6103"/>
          <cell r="Z6103"/>
          <cell r="AA6103"/>
          <cell r="AB6103"/>
          <cell r="AC6103"/>
          <cell r="AD6103"/>
        </row>
        <row r="6104">
          <cell r="P6104">
            <v>999999999</v>
          </cell>
          <cell r="Q6104"/>
          <cell r="R6104"/>
          <cell r="S6104"/>
          <cell r="T6104"/>
          <cell r="U6104"/>
          <cell r="V6104"/>
          <cell r="W6104"/>
          <cell r="X6104"/>
          <cell r="Y6104"/>
          <cell r="Z6104"/>
          <cell r="AA6104"/>
          <cell r="AB6104"/>
          <cell r="AC6104"/>
          <cell r="AD6104"/>
        </row>
        <row r="6105">
          <cell r="P6105">
            <v>999999999</v>
          </cell>
          <cell r="Q6105"/>
          <cell r="R6105"/>
          <cell r="S6105"/>
          <cell r="T6105"/>
          <cell r="U6105"/>
          <cell r="V6105"/>
          <cell r="W6105"/>
          <cell r="X6105"/>
          <cell r="Y6105"/>
          <cell r="Z6105"/>
          <cell r="AA6105"/>
          <cell r="AB6105"/>
          <cell r="AC6105"/>
          <cell r="AD6105"/>
        </row>
        <row r="6106">
          <cell r="P6106">
            <v>999999999</v>
          </cell>
          <cell r="Q6106"/>
          <cell r="R6106"/>
          <cell r="S6106"/>
          <cell r="T6106"/>
          <cell r="U6106"/>
          <cell r="V6106"/>
          <cell r="W6106"/>
          <cell r="X6106"/>
          <cell r="Y6106"/>
          <cell r="Z6106"/>
          <cell r="AA6106"/>
          <cell r="AB6106"/>
          <cell r="AC6106"/>
          <cell r="AD6106"/>
        </row>
        <row r="6107">
          <cell r="P6107">
            <v>999999999</v>
          </cell>
          <cell r="Q6107"/>
          <cell r="R6107"/>
          <cell r="S6107"/>
          <cell r="T6107"/>
          <cell r="U6107"/>
          <cell r="V6107"/>
          <cell r="W6107"/>
          <cell r="X6107"/>
          <cell r="Y6107"/>
          <cell r="Z6107"/>
          <cell r="AA6107"/>
          <cell r="AB6107"/>
          <cell r="AC6107"/>
          <cell r="AD6107"/>
        </row>
        <row r="6108">
          <cell r="P6108">
            <v>999999999</v>
          </cell>
          <cell r="Q6108"/>
          <cell r="R6108"/>
          <cell r="S6108"/>
          <cell r="T6108"/>
          <cell r="U6108"/>
          <cell r="V6108"/>
          <cell r="W6108"/>
          <cell r="X6108"/>
          <cell r="Y6108"/>
          <cell r="Z6108"/>
          <cell r="AA6108"/>
          <cell r="AB6108"/>
          <cell r="AC6108"/>
          <cell r="AD6108"/>
        </row>
        <row r="6109">
          <cell r="P6109">
            <v>999999999</v>
          </cell>
          <cell r="Q6109"/>
          <cell r="R6109"/>
          <cell r="S6109"/>
          <cell r="T6109"/>
          <cell r="U6109"/>
          <cell r="V6109"/>
          <cell r="W6109"/>
          <cell r="X6109"/>
          <cell r="Y6109"/>
          <cell r="Z6109"/>
          <cell r="AA6109"/>
          <cell r="AB6109"/>
          <cell r="AC6109"/>
          <cell r="AD6109"/>
        </row>
        <row r="6110">
          <cell r="P6110">
            <v>999999999</v>
          </cell>
          <cell r="Q6110"/>
          <cell r="R6110"/>
          <cell r="S6110"/>
          <cell r="T6110"/>
          <cell r="U6110"/>
          <cell r="V6110"/>
          <cell r="W6110"/>
          <cell r="X6110"/>
          <cell r="Y6110"/>
          <cell r="Z6110"/>
          <cell r="AA6110"/>
          <cell r="AB6110"/>
          <cell r="AC6110"/>
          <cell r="AD6110"/>
        </row>
        <row r="6111">
          <cell r="P6111">
            <v>999999999</v>
          </cell>
          <cell r="Q6111"/>
          <cell r="R6111"/>
          <cell r="S6111"/>
          <cell r="T6111"/>
          <cell r="U6111"/>
          <cell r="V6111"/>
          <cell r="W6111"/>
          <cell r="X6111"/>
          <cell r="Y6111"/>
          <cell r="Z6111"/>
          <cell r="AA6111"/>
          <cell r="AB6111"/>
          <cell r="AC6111"/>
          <cell r="AD6111"/>
        </row>
        <row r="6112">
          <cell r="P6112">
            <v>999999999</v>
          </cell>
          <cell r="Q6112"/>
          <cell r="R6112"/>
          <cell r="S6112"/>
          <cell r="T6112"/>
          <cell r="U6112"/>
          <cell r="V6112"/>
          <cell r="W6112"/>
          <cell r="X6112"/>
          <cell r="Y6112"/>
          <cell r="Z6112"/>
          <cell r="AA6112"/>
          <cell r="AB6112"/>
          <cell r="AC6112"/>
          <cell r="AD6112"/>
        </row>
        <row r="6113">
          <cell r="P6113">
            <v>999999999</v>
          </cell>
          <cell r="Q6113"/>
          <cell r="R6113"/>
          <cell r="S6113"/>
          <cell r="T6113"/>
          <cell r="U6113"/>
          <cell r="V6113"/>
          <cell r="W6113"/>
          <cell r="X6113"/>
          <cell r="Y6113"/>
          <cell r="Z6113"/>
          <cell r="AA6113"/>
          <cell r="AB6113"/>
          <cell r="AC6113"/>
          <cell r="AD6113"/>
        </row>
        <row r="6114">
          <cell r="P6114">
            <v>999999999</v>
          </cell>
          <cell r="Q6114"/>
          <cell r="R6114"/>
          <cell r="S6114"/>
          <cell r="T6114"/>
          <cell r="U6114"/>
          <cell r="V6114"/>
          <cell r="W6114"/>
          <cell r="X6114"/>
          <cell r="Y6114"/>
          <cell r="Z6114"/>
          <cell r="AA6114"/>
          <cell r="AB6114"/>
          <cell r="AC6114"/>
          <cell r="AD6114"/>
        </row>
        <row r="6115">
          <cell r="P6115">
            <v>999999999</v>
          </cell>
          <cell r="Q6115"/>
          <cell r="R6115"/>
          <cell r="S6115"/>
          <cell r="T6115"/>
          <cell r="U6115"/>
          <cell r="V6115"/>
          <cell r="W6115"/>
          <cell r="X6115"/>
          <cell r="Y6115"/>
          <cell r="Z6115"/>
          <cell r="AA6115"/>
          <cell r="AB6115"/>
          <cell r="AC6115"/>
          <cell r="AD6115"/>
        </row>
        <row r="6116">
          <cell r="P6116">
            <v>999999999</v>
          </cell>
          <cell r="Q6116"/>
          <cell r="R6116"/>
          <cell r="S6116"/>
          <cell r="T6116"/>
          <cell r="U6116"/>
          <cell r="V6116"/>
          <cell r="W6116"/>
          <cell r="X6116"/>
          <cell r="Y6116"/>
          <cell r="Z6116"/>
          <cell r="AA6116"/>
          <cell r="AB6116"/>
          <cell r="AC6116"/>
          <cell r="AD6116"/>
        </row>
        <row r="6117">
          <cell r="P6117">
            <v>999999999</v>
          </cell>
          <cell r="Q6117"/>
          <cell r="R6117"/>
          <cell r="S6117"/>
          <cell r="T6117"/>
          <cell r="U6117"/>
          <cell r="V6117"/>
          <cell r="W6117"/>
          <cell r="X6117"/>
          <cell r="Y6117"/>
          <cell r="Z6117"/>
          <cell r="AA6117"/>
          <cell r="AB6117"/>
          <cell r="AC6117"/>
          <cell r="AD6117"/>
        </row>
        <row r="6118">
          <cell r="P6118">
            <v>999999999</v>
          </cell>
          <cell r="Q6118"/>
          <cell r="R6118"/>
          <cell r="S6118"/>
          <cell r="T6118"/>
          <cell r="U6118"/>
          <cell r="V6118"/>
          <cell r="W6118"/>
          <cell r="X6118"/>
          <cell r="Y6118"/>
          <cell r="Z6118"/>
          <cell r="AA6118"/>
          <cell r="AB6118"/>
          <cell r="AC6118"/>
          <cell r="AD6118"/>
        </row>
        <row r="6119">
          <cell r="P6119">
            <v>999999999</v>
          </cell>
          <cell r="Q6119"/>
          <cell r="R6119"/>
          <cell r="S6119"/>
          <cell r="T6119"/>
          <cell r="U6119"/>
          <cell r="V6119"/>
          <cell r="W6119"/>
          <cell r="X6119"/>
          <cell r="Y6119"/>
          <cell r="Z6119"/>
          <cell r="AA6119"/>
          <cell r="AB6119"/>
          <cell r="AC6119"/>
          <cell r="AD6119"/>
        </row>
        <row r="6120">
          <cell r="P6120">
            <v>999999999</v>
          </cell>
          <cell r="Q6120"/>
          <cell r="R6120"/>
          <cell r="S6120"/>
          <cell r="T6120"/>
          <cell r="U6120"/>
          <cell r="V6120"/>
          <cell r="W6120"/>
          <cell r="X6120"/>
          <cell r="Y6120"/>
          <cell r="Z6120"/>
          <cell r="AA6120"/>
          <cell r="AB6120"/>
          <cell r="AC6120"/>
          <cell r="AD6120"/>
        </row>
        <row r="6121">
          <cell r="P6121">
            <v>999999999</v>
          </cell>
          <cell r="Q6121"/>
          <cell r="R6121"/>
          <cell r="S6121"/>
          <cell r="T6121"/>
          <cell r="U6121"/>
          <cell r="V6121"/>
          <cell r="W6121"/>
          <cell r="X6121"/>
          <cell r="Y6121"/>
          <cell r="Z6121"/>
          <cell r="AA6121"/>
          <cell r="AB6121"/>
          <cell r="AC6121"/>
          <cell r="AD6121"/>
        </row>
        <row r="6122">
          <cell r="P6122">
            <v>999999999</v>
          </cell>
          <cell r="Q6122"/>
          <cell r="R6122"/>
          <cell r="S6122"/>
          <cell r="T6122"/>
          <cell r="U6122"/>
          <cell r="V6122"/>
          <cell r="W6122"/>
          <cell r="X6122"/>
          <cell r="Y6122"/>
          <cell r="Z6122"/>
          <cell r="AA6122"/>
          <cell r="AB6122"/>
          <cell r="AC6122"/>
          <cell r="AD6122"/>
        </row>
        <row r="6123">
          <cell r="P6123">
            <v>999999999</v>
          </cell>
          <cell r="Q6123"/>
          <cell r="R6123"/>
          <cell r="S6123"/>
          <cell r="T6123"/>
          <cell r="U6123"/>
          <cell r="V6123"/>
          <cell r="W6123"/>
          <cell r="X6123"/>
          <cell r="Y6123"/>
          <cell r="Z6123"/>
          <cell r="AA6123"/>
          <cell r="AB6123"/>
          <cell r="AC6123"/>
          <cell r="AD6123"/>
        </row>
        <row r="6124">
          <cell r="P6124">
            <v>999999999</v>
          </cell>
          <cell r="Q6124"/>
          <cell r="R6124"/>
          <cell r="S6124"/>
          <cell r="T6124"/>
          <cell r="U6124"/>
          <cell r="V6124"/>
          <cell r="W6124"/>
          <cell r="X6124"/>
          <cell r="Y6124"/>
          <cell r="Z6124"/>
          <cell r="AA6124"/>
          <cell r="AB6124"/>
          <cell r="AC6124"/>
          <cell r="AD6124"/>
        </row>
        <row r="6125">
          <cell r="P6125">
            <v>999999999</v>
          </cell>
          <cell r="Q6125"/>
          <cell r="R6125"/>
          <cell r="S6125"/>
          <cell r="T6125"/>
          <cell r="U6125"/>
          <cell r="V6125"/>
          <cell r="W6125"/>
          <cell r="X6125"/>
          <cell r="Y6125"/>
          <cell r="Z6125"/>
          <cell r="AA6125"/>
          <cell r="AB6125"/>
          <cell r="AC6125"/>
          <cell r="AD6125"/>
        </row>
        <row r="6126">
          <cell r="P6126">
            <v>999999999</v>
          </cell>
          <cell r="Q6126"/>
          <cell r="R6126"/>
          <cell r="S6126"/>
          <cell r="T6126"/>
          <cell r="U6126"/>
          <cell r="V6126"/>
          <cell r="W6126"/>
          <cell r="X6126"/>
          <cell r="Y6126"/>
          <cell r="Z6126"/>
          <cell r="AA6126"/>
          <cell r="AB6126"/>
          <cell r="AC6126"/>
          <cell r="AD6126"/>
        </row>
        <row r="6127">
          <cell r="P6127">
            <v>999999999</v>
          </cell>
          <cell r="Q6127"/>
          <cell r="R6127"/>
          <cell r="S6127"/>
          <cell r="T6127"/>
          <cell r="U6127"/>
          <cell r="V6127"/>
          <cell r="W6127"/>
          <cell r="X6127"/>
          <cell r="Y6127"/>
          <cell r="Z6127"/>
          <cell r="AA6127"/>
          <cell r="AB6127"/>
          <cell r="AC6127"/>
          <cell r="AD6127"/>
        </row>
        <row r="6128">
          <cell r="P6128">
            <v>999999999</v>
          </cell>
          <cell r="Q6128"/>
          <cell r="R6128"/>
          <cell r="S6128"/>
          <cell r="T6128"/>
          <cell r="U6128"/>
          <cell r="V6128"/>
          <cell r="W6128"/>
          <cell r="X6128"/>
          <cell r="Y6128"/>
          <cell r="Z6128"/>
          <cell r="AA6128"/>
          <cell r="AB6128"/>
          <cell r="AC6128"/>
          <cell r="AD6128"/>
        </row>
        <row r="6129">
          <cell r="P6129">
            <v>999999999</v>
          </cell>
          <cell r="Q6129"/>
          <cell r="R6129"/>
          <cell r="S6129"/>
          <cell r="T6129"/>
          <cell r="U6129"/>
          <cell r="V6129"/>
          <cell r="W6129"/>
          <cell r="X6129"/>
          <cell r="Y6129"/>
          <cell r="Z6129"/>
          <cell r="AA6129"/>
          <cell r="AB6129"/>
          <cell r="AC6129"/>
          <cell r="AD6129"/>
        </row>
        <row r="6130">
          <cell r="P6130">
            <v>999999999</v>
          </cell>
          <cell r="Q6130"/>
          <cell r="R6130"/>
          <cell r="S6130"/>
          <cell r="T6130"/>
          <cell r="U6130"/>
          <cell r="V6130"/>
          <cell r="W6130"/>
          <cell r="X6130"/>
          <cell r="Y6130"/>
          <cell r="Z6130"/>
          <cell r="AA6130"/>
          <cell r="AB6130"/>
          <cell r="AC6130"/>
          <cell r="AD6130"/>
        </row>
        <row r="6131">
          <cell r="P6131">
            <v>999999999</v>
          </cell>
          <cell r="Q6131"/>
          <cell r="R6131"/>
          <cell r="S6131"/>
          <cell r="T6131"/>
          <cell r="U6131"/>
          <cell r="V6131"/>
          <cell r="W6131"/>
          <cell r="X6131"/>
          <cell r="Y6131"/>
          <cell r="Z6131"/>
          <cell r="AA6131"/>
          <cell r="AB6131"/>
          <cell r="AC6131"/>
          <cell r="AD6131"/>
        </row>
        <row r="6132">
          <cell r="P6132">
            <v>999999999</v>
          </cell>
          <cell r="Q6132"/>
          <cell r="R6132"/>
          <cell r="S6132"/>
          <cell r="T6132"/>
          <cell r="U6132"/>
          <cell r="V6132"/>
          <cell r="W6132"/>
          <cell r="X6132"/>
          <cell r="Y6132"/>
          <cell r="Z6132"/>
          <cell r="AA6132"/>
          <cell r="AB6132"/>
          <cell r="AC6132"/>
          <cell r="AD6132"/>
        </row>
        <row r="6133">
          <cell r="P6133">
            <v>999999999</v>
          </cell>
          <cell r="Q6133"/>
          <cell r="R6133"/>
          <cell r="S6133"/>
          <cell r="T6133"/>
          <cell r="U6133"/>
          <cell r="V6133"/>
          <cell r="W6133"/>
          <cell r="X6133"/>
          <cell r="Y6133"/>
          <cell r="Z6133"/>
          <cell r="AA6133"/>
          <cell r="AB6133"/>
          <cell r="AC6133"/>
          <cell r="AD6133"/>
        </row>
        <row r="6134">
          <cell r="P6134">
            <v>999999999</v>
          </cell>
          <cell r="Q6134"/>
          <cell r="R6134"/>
          <cell r="S6134"/>
          <cell r="T6134"/>
          <cell r="U6134"/>
          <cell r="V6134"/>
          <cell r="W6134"/>
          <cell r="X6134"/>
          <cell r="Y6134"/>
          <cell r="Z6134"/>
          <cell r="AA6134"/>
          <cell r="AB6134"/>
          <cell r="AC6134"/>
          <cell r="AD6134"/>
        </row>
        <row r="6135">
          <cell r="P6135">
            <v>999999999</v>
          </cell>
          <cell r="Q6135"/>
          <cell r="R6135"/>
          <cell r="S6135"/>
          <cell r="T6135"/>
          <cell r="U6135"/>
          <cell r="V6135"/>
          <cell r="W6135"/>
          <cell r="X6135"/>
          <cell r="Y6135"/>
          <cell r="Z6135"/>
          <cell r="AA6135"/>
          <cell r="AB6135"/>
          <cell r="AC6135"/>
          <cell r="AD6135"/>
        </row>
        <row r="6136">
          <cell r="P6136">
            <v>999999999</v>
          </cell>
          <cell r="Q6136"/>
          <cell r="R6136"/>
          <cell r="S6136"/>
          <cell r="T6136"/>
          <cell r="U6136"/>
          <cell r="V6136"/>
          <cell r="W6136"/>
          <cell r="X6136"/>
          <cell r="Y6136"/>
          <cell r="Z6136"/>
          <cell r="AA6136"/>
          <cell r="AB6136"/>
          <cell r="AC6136"/>
          <cell r="AD6136"/>
        </row>
        <row r="6137">
          <cell r="P6137">
            <v>999999999</v>
          </cell>
          <cell r="Q6137"/>
          <cell r="R6137"/>
          <cell r="S6137"/>
          <cell r="T6137"/>
          <cell r="U6137"/>
          <cell r="V6137"/>
          <cell r="W6137"/>
          <cell r="X6137"/>
          <cell r="Y6137"/>
          <cell r="Z6137"/>
          <cell r="AA6137"/>
          <cell r="AB6137"/>
          <cell r="AC6137"/>
          <cell r="AD6137"/>
        </row>
        <row r="6138">
          <cell r="P6138">
            <v>999999999</v>
          </cell>
          <cell r="Q6138"/>
          <cell r="R6138"/>
          <cell r="S6138"/>
          <cell r="T6138"/>
          <cell r="U6138"/>
          <cell r="V6138"/>
          <cell r="W6138"/>
          <cell r="X6138"/>
          <cell r="Y6138"/>
          <cell r="Z6138"/>
          <cell r="AA6138"/>
          <cell r="AB6138"/>
          <cell r="AC6138"/>
          <cell r="AD6138"/>
        </row>
        <row r="6139">
          <cell r="P6139">
            <v>999999999</v>
          </cell>
          <cell r="Q6139"/>
          <cell r="R6139"/>
          <cell r="S6139"/>
          <cell r="T6139"/>
          <cell r="U6139"/>
          <cell r="V6139"/>
          <cell r="W6139"/>
          <cell r="X6139"/>
          <cell r="Y6139"/>
          <cell r="Z6139"/>
          <cell r="AA6139"/>
          <cell r="AB6139"/>
          <cell r="AC6139"/>
          <cell r="AD6139"/>
        </row>
        <row r="6140">
          <cell r="P6140">
            <v>999999999</v>
          </cell>
          <cell r="Q6140"/>
          <cell r="R6140"/>
          <cell r="S6140"/>
          <cell r="T6140"/>
          <cell r="U6140"/>
          <cell r="V6140"/>
          <cell r="W6140"/>
          <cell r="X6140"/>
          <cell r="Y6140"/>
          <cell r="Z6140"/>
          <cell r="AA6140"/>
          <cell r="AB6140"/>
          <cell r="AC6140"/>
          <cell r="AD6140"/>
        </row>
        <row r="6141">
          <cell r="P6141">
            <v>999999999</v>
          </cell>
          <cell r="Q6141"/>
          <cell r="R6141"/>
          <cell r="S6141"/>
          <cell r="T6141"/>
          <cell r="U6141"/>
          <cell r="V6141"/>
          <cell r="W6141"/>
          <cell r="X6141"/>
          <cell r="Y6141"/>
          <cell r="Z6141"/>
          <cell r="AA6141"/>
          <cell r="AB6141"/>
          <cell r="AC6141"/>
          <cell r="AD6141"/>
        </row>
        <row r="6142">
          <cell r="P6142">
            <v>999999999</v>
          </cell>
          <cell r="Q6142"/>
          <cell r="R6142"/>
          <cell r="S6142"/>
          <cell r="T6142"/>
          <cell r="U6142"/>
          <cell r="V6142"/>
          <cell r="W6142"/>
          <cell r="X6142"/>
          <cell r="Y6142"/>
          <cell r="Z6142"/>
          <cell r="AA6142"/>
          <cell r="AB6142"/>
          <cell r="AC6142"/>
          <cell r="AD6142"/>
        </row>
        <row r="6143">
          <cell r="P6143">
            <v>999999999</v>
          </cell>
          <cell r="Q6143"/>
          <cell r="R6143"/>
          <cell r="S6143"/>
          <cell r="T6143"/>
          <cell r="U6143"/>
          <cell r="V6143"/>
          <cell r="W6143"/>
          <cell r="X6143"/>
          <cell r="Y6143"/>
          <cell r="Z6143"/>
          <cell r="AA6143"/>
          <cell r="AB6143"/>
          <cell r="AC6143"/>
          <cell r="AD6143"/>
        </row>
        <row r="6144">
          <cell r="P6144">
            <v>999999999</v>
          </cell>
          <cell r="Q6144"/>
          <cell r="R6144"/>
          <cell r="S6144"/>
          <cell r="T6144"/>
          <cell r="U6144"/>
          <cell r="V6144"/>
          <cell r="W6144"/>
          <cell r="X6144"/>
          <cell r="Y6144"/>
          <cell r="Z6144"/>
          <cell r="AA6144"/>
          <cell r="AB6144"/>
          <cell r="AC6144"/>
          <cell r="AD6144"/>
        </row>
        <row r="6145">
          <cell r="P6145">
            <v>999999999</v>
          </cell>
          <cell r="Q6145"/>
          <cell r="R6145"/>
          <cell r="S6145"/>
          <cell r="T6145"/>
          <cell r="U6145"/>
          <cell r="V6145"/>
          <cell r="W6145"/>
          <cell r="X6145"/>
          <cell r="Y6145"/>
          <cell r="Z6145"/>
          <cell r="AA6145"/>
          <cell r="AB6145"/>
          <cell r="AC6145"/>
          <cell r="AD6145"/>
        </row>
        <row r="6146">
          <cell r="P6146">
            <v>999999999</v>
          </cell>
          <cell r="Q6146"/>
          <cell r="R6146"/>
          <cell r="S6146"/>
          <cell r="T6146"/>
          <cell r="U6146"/>
          <cell r="V6146"/>
          <cell r="W6146"/>
          <cell r="X6146"/>
          <cell r="Y6146"/>
          <cell r="Z6146"/>
          <cell r="AA6146"/>
          <cell r="AB6146"/>
          <cell r="AC6146"/>
          <cell r="AD6146"/>
        </row>
        <row r="6147">
          <cell r="P6147">
            <v>999999999</v>
          </cell>
          <cell r="Q6147"/>
          <cell r="R6147"/>
          <cell r="S6147"/>
          <cell r="T6147"/>
          <cell r="U6147"/>
          <cell r="V6147"/>
          <cell r="W6147"/>
          <cell r="X6147"/>
          <cell r="Y6147"/>
          <cell r="Z6147"/>
          <cell r="AA6147"/>
          <cell r="AB6147"/>
          <cell r="AC6147"/>
          <cell r="AD6147"/>
        </row>
        <row r="6148">
          <cell r="P6148">
            <v>999999999</v>
          </cell>
          <cell r="Q6148"/>
          <cell r="R6148"/>
          <cell r="S6148"/>
          <cell r="T6148"/>
          <cell r="U6148"/>
          <cell r="V6148"/>
          <cell r="W6148"/>
          <cell r="X6148"/>
          <cell r="Y6148"/>
          <cell r="Z6148"/>
          <cell r="AA6148"/>
          <cell r="AB6148"/>
          <cell r="AC6148"/>
          <cell r="AD6148"/>
        </row>
        <row r="6149">
          <cell r="P6149">
            <v>999999999</v>
          </cell>
          <cell r="Q6149"/>
          <cell r="R6149"/>
          <cell r="S6149"/>
          <cell r="T6149"/>
          <cell r="U6149"/>
          <cell r="V6149"/>
          <cell r="W6149"/>
          <cell r="X6149"/>
          <cell r="Y6149"/>
          <cell r="Z6149"/>
          <cell r="AA6149"/>
          <cell r="AB6149"/>
          <cell r="AC6149"/>
          <cell r="AD6149"/>
        </row>
        <row r="6150">
          <cell r="P6150">
            <v>999999999</v>
          </cell>
          <cell r="Q6150"/>
          <cell r="R6150"/>
          <cell r="S6150"/>
          <cell r="T6150"/>
          <cell r="U6150"/>
          <cell r="V6150"/>
          <cell r="W6150"/>
          <cell r="X6150"/>
          <cell r="Y6150"/>
          <cell r="Z6150"/>
          <cell r="AA6150"/>
          <cell r="AB6150"/>
          <cell r="AC6150"/>
          <cell r="AD6150"/>
        </row>
        <row r="6151">
          <cell r="P6151">
            <v>999999999</v>
          </cell>
          <cell r="Q6151"/>
          <cell r="R6151"/>
          <cell r="S6151"/>
          <cell r="T6151"/>
          <cell r="U6151"/>
          <cell r="V6151"/>
          <cell r="W6151"/>
          <cell r="X6151"/>
          <cell r="Y6151"/>
          <cell r="Z6151"/>
          <cell r="AA6151"/>
          <cell r="AB6151"/>
          <cell r="AC6151"/>
          <cell r="AD6151"/>
        </row>
        <row r="6152">
          <cell r="P6152">
            <v>999999999</v>
          </cell>
          <cell r="Q6152"/>
          <cell r="R6152"/>
          <cell r="S6152"/>
          <cell r="T6152"/>
          <cell r="U6152"/>
          <cell r="V6152"/>
          <cell r="W6152"/>
          <cell r="X6152"/>
          <cell r="Y6152"/>
          <cell r="Z6152"/>
          <cell r="AA6152"/>
          <cell r="AB6152"/>
          <cell r="AC6152"/>
          <cell r="AD6152"/>
        </row>
        <row r="6153">
          <cell r="P6153">
            <v>999999999</v>
          </cell>
          <cell r="Q6153"/>
          <cell r="R6153"/>
          <cell r="S6153"/>
          <cell r="T6153"/>
          <cell r="U6153"/>
          <cell r="V6153"/>
          <cell r="W6153"/>
          <cell r="X6153"/>
          <cell r="Y6153"/>
          <cell r="Z6153"/>
          <cell r="AA6153"/>
          <cell r="AB6153"/>
          <cell r="AC6153"/>
          <cell r="AD6153"/>
        </row>
        <row r="6154">
          <cell r="P6154">
            <v>999999999</v>
          </cell>
          <cell r="Q6154"/>
          <cell r="R6154"/>
          <cell r="S6154"/>
          <cell r="T6154"/>
          <cell r="U6154"/>
          <cell r="V6154"/>
          <cell r="W6154"/>
          <cell r="X6154"/>
          <cell r="Y6154"/>
          <cell r="Z6154"/>
          <cell r="AA6154"/>
          <cell r="AB6154"/>
          <cell r="AC6154"/>
          <cell r="AD6154"/>
        </row>
        <row r="6155">
          <cell r="P6155">
            <v>999999999</v>
          </cell>
          <cell r="Q6155"/>
          <cell r="R6155"/>
          <cell r="S6155"/>
          <cell r="T6155"/>
          <cell r="U6155"/>
          <cell r="V6155"/>
          <cell r="W6155"/>
          <cell r="X6155"/>
          <cell r="Y6155"/>
          <cell r="Z6155"/>
          <cell r="AA6155"/>
          <cell r="AB6155"/>
          <cell r="AC6155"/>
          <cell r="AD6155"/>
        </row>
        <row r="6156">
          <cell r="P6156">
            <v>999999999</v>
          </cell>
          <cell r="Q6156"/>
          <cell r="R6156"/>
          <cell r="S6156"/>
          <cell r="T6156"/>
          <cell r="U6156"/>
          <cell r="V6156"/>
          <cell r="W6156"/>
          <cell r="X6156"/>
          <cell r="Y6156"/>
          <cell r="Z6156"/>
          <cell r="AA6156"/>
          <cell r="AB6156"/>
          <cell r="AC6156"/>
          <cell r="AD6156"/>
        </row>
        <row r="6157">
          <cell r="P6157">
            <v>999999999</v>
          </cell>
          <cell r="Q6157"/>
          <cell r="R6157"/>
          <cell r="S6157"/>
          <cell r="T6157"/>
          <cell r="U6157"/>
          <cell r="V6157"/>
          <cell r="W6157"/>
          <cell r="X6157"/>
          <cell r="Y6157"/>
          <cell r="Z6157"/>
          <cell r="AA6157"/>
          <cell r="AB6157"/>
          <cell r="AC6157"/>
          <cell r="AD6157"/>
        </row>
        <row r="6158">
          <cell r="P6158">
            <v>999999999</v>
          </cell>
          <cell r="Q6158"/>
          <cell r="R6158"/>
          <cell r="S6158"/>
          <cell r="T6158"/>
          <cell r="U6158"/>
          <cell r="V6158"/>
          <cell r="W6158"/>
          <cell r="X6158"/>
          <cell r="Y6158"/>
          <cell r="Z6158"/>
          <cell r="AA6158"/>
          <cell r="AB6158"/>
          <cell r="AC6158"/>
          <cell r="AD6158"/>
        </row>
        <row r="6159">
          <cell r="P6159">
            <v>999999999</v>
          </cell>
          <cell r="Q6159"/>
          <cell r="R6159"/>
          <cell r="S6159"/>
          <cell r="T6159"/>
          <cell r="U6159"/>
          <cell r="V6159"/>
          <cell r="W6159"/>
          <cell r="X6159"/>
          <cell r="Y6159"/>
          <cell r="Z6159"/>
          <cell r="AA6159"/>
          <cell r="AB6159"/>
          <cell r="AC6159"/>
          <cell r="AD6159"/>
        </row>
        <row r="6160">
          <cell r="P6160">
            <v>999999999</v>
          </cell>
          <cell r="Q6160"/>
          <cell r="R6160"/>
          <cell r="S6160"/>
          <cell r="T6160"/>
          <cell r="U6160"/>
          <cell r="V6160"/>
          <cell r="W6160"/>
          <cell r="X6160"/>
          <cell r="Y6160"/>
          <cell r="Z6160"/>
          <cell r="AA6160"/>
          <cell r="AB6160"/>
          <cell r="AC6160"/>
          <cell r="AD6160"/>
        </row>
        <row r="6161">
          <cell r="P6161">
            <v>999999999</v>
          </cell>
          <cell r="Q6161"/>
          <cell r="R6161"/>
          <cell r="S6161"/>
          <cell r="T6161"/>
          <cell r="U6161"/>
          <cell r="V6161"/>
          <cell r="W6161"/>
          <cell r="X6161"/>
          <cell r="Y6161"/>
          <cell r="Z6161"/>
          <cell r="AA6161"/>
          <cell r="AB6161"/>
          <cell r="AC6161"/>
          <cell r="AD6161"/>
        </row>
        <row r="6162">
          <cell r="P6162">
            <v>999999999</v>
          </cell>
          <cell r="Q6162"/>
          <cell r="R6162"/>
          <cell r="S6162"/>
          <cell r="T6162"/>
          <cell r="U6162"/>
          <cell r="V6162"/>
          <cell r="W6162"/>
          <cell r="X6162"/>
          <cell r="Y6162"/>
          <cell r="Z6162"/>
          <cell r="AA6162"/>
          <cell r="AB6162"/>
          <cell r="AC6162"/>
          <cell r="AD6162"/>
        </row>
        <row r="6163">
          <cell r="P6163">
            <v>999999999</v>
          </cell>
          <cell r="Q6163"/>
          <cell r="R6163"/>
          <cell r="S6163"/>
          <cell r="T6163"/>
          <cell r="U6163"/>
          <cell r="V6163"/>
          <cell r="W6163"/>
          <cell r="X6163"/>
          <cell r="Y6163"/>
          <cell r="Z6163"/>
          <cell r="AA6163"/>
          <cell r="AB6163"/>
          <cell r="AC6163"/>
          <cell r="AD6163"/>
        </row>
        <row r="6164">
          <cell r="P6164">
            <v>999999999</v>
          </cell>
          <cell r="Q6164"/>
          <cell r="R6164"/>
          <cell r="S6164"/>
          <cell r="T6164"/>
          <cell r="U6164"/>
          <cell r="V6164"/>
          <cell r="W6164"/>
          <cell r="X6164"/>
          <cell r="Y6164"/>
          <cell r="Z6164"/>
          <cell r="AA6164"/>
          <cell r="AB6164"/>
          <cell r="AC6164"/>
          <cell r="AD6164"/>
        </row>
        <row r="6165">
          <cell r="P6165">
            <v>999999999</v>
          </cell>
          <cell r="Q6165"/>
          <cell r="R6165"/>
          <cell r="S6165"/>
          <cell r="T6165"/>
          <cell r="U6165"/>
          <cell r="V6165"/>
          <cell r="W6165"/>
          <cell r="X6165"/>
          <cell r="Y6165"/>
          <cell r="Z6165"/>
          <cell r="AA6165"/>
          <cell r="AB6165"/>
          <cell r="AC6165"/>
          <cell r="AD6165"/>
        </row>
        <row r="6166">
          <cell r="P6166">
            <v>999999999</v>
          </cell>
          <cell r="Q6166"/>
          <cell r="R6166"/>
          <cell r="S6166"/>
          <cell r="T6166"/>
          <cell r="U6166"/>
          <cell r="V6166"/>
          <cell r="W6166"/>
          <cell r="X6166"/>
          <cell r="Y6166"/>
          <cell r="Z6166"/>
          <cell r="AA6166"/>
          <cell r="AB6166"/>
          <cell r="AC6166"/>
          <cell r="AD6166"/>
        </row>
        <row r="6167">
          <cell r="P6167">
            <v>999999999</v>
          </cell>
          <cell r="Q6167"/>
          <cell r="R6167"/>
          <cell r="S6167"/>
          <cell r="T6167"/>
          <cell r="U6167"/>
          <cell r="V6167"/>
          <cell r="W6167"/>
          <cell r="X6167"/>
          <cell r="Y6167"/>
          <cell r="Z6167"/>
          <cell r="AA6167"/>
          <cell r="AB6167"/>
          <cell r="AC6167"/>
          <cell r="AD6167"/>
        </row>
        <row r="6168">
          <cell r="P6168">
            <v>999999999</v>
          </cell>
          <cell r="Q6168"/>
          <cell r="R6168"/>
          <cell r="S6168"/>
          <cell r="T6168"/>
          <cell r="U6168"/>
          <cell r="V6168"/>
          <cell r="W6168"/>
          <cell r="X6168"/>
          <cell r="Y6168"/>
          <cell r="Z6168"/>
          <cell r="AA6168"/>
          <cell r="AB6168"/>
          <cell r="AC6168"/>
          <cell r="AD6168"/>
        </row>
        <row r="6169">
          <cell r="P6169">
            <v>999999999</v>
          </cell>
          <cell r="Q6169"/>
          <cell r="R6169"/>
          <cell r="S6169"/>
          <cell r="T6169"/>
          <cell r="U6169"/>
          <cell r="V6169"/>
          <cell r="W6169"/>
          <cell r="X6169"/>
          <cell r="Y6169"/>
          <cell r="Z6169"/>
          <cell r="AA6169"/>
          <cell r="AB6169"/>
          <cell r="AC6169"/>
          <cell r="AD6169"/>
        </row>
        <row r="6170">
          <cell r="P6170">
            <v>999999999</v>
          </cell>
          <cell r="Q6170"/>
          <cell r="R6170"/>
          <cell r="S6170"/>
          <cell r="T6170"/>
          <cell r="U6170"/>
          <cell r="V6170"/>
          <cell r="W6170"/>
          <cell r="X6170"/>
          <cell r="Y6170"/>
          <cell r="Z6170"/>
          <cell r="AA6170"/>
          <cell r="AB6170"/>
          <cell r="AC6170"/>
          <cell r="AD6170"/>
        </row>
        <row r="6171">
          <cell r="P6171">
            <v>999999999</v>
          </cell>
          <cell r="Q6171"/>
          <cell r="R6171"/>
          <cell r="S6171"/>
          <cell r="T6171"/>
          <cell r="U6171"/>
          <cell r="V6171"/>
          <cell r="W6171"/>
          <cell r="X6171"/>
          <cell r="Y6171"/>
          <cell r="Z6171"/>
          <cell r="AA6171"/>
          <cell r="AB6171"/>
          <cell r="AC6171"/>
          <cell r="AD6171"/>
        </row>
        <row r="6172">
          <cell r="P6172">
            <v>999999999</v>
          </cell>
          <cell r="Q6172"/>
          <cell r="R6172"/>
          <cell r="S6172"/>
          <cell r="T6172"/>
          <cell r="U6172"/>
          <cell r="V6172"/>
          <cell r="W6172"/>
          <cell r="X6172"/>
          <cell r="Y6172"/>
          <cell r="Z6172"/>
          <cell r="AA6172"/>
          <cell r="AB6172"/>
          <cell r="AC6172"/>
          <cell r="AD6172"/>
        </row>
        <row r="6173">
          <cell r="P6173">
            <v>999999999</v>
          </cell>
          <cell r="Q6173"/>
          <cell r="R6173"/>
          <cell r="S6173"/>
          <cell r="T6173"/>
          <cell r="U6173"/>
          <cell r="V6173"/>
          <cell r="W6173"/>
          <cell r="X6173"/>
          <cell r="Y6173"/>
          <cell r="Z6173"/>
          <cell r="AA6173"/>
          <cell r="AB6173"/>
          <cell r="AC6173"/>
          <cell r="AD6173"/>
        </row>
        <row r="6174">
          <cell r="P6174">
            <v>999999999</v>
          </cell>
          <cell r="Q6174"/>
          <cell r="R6174"/>
          <cell r="S6174"/>
          <cell r="T6174"/>
          <cell r="U6174"/>
          <cell r="V6174"/>
          <cell r="W6174"/>
          <cell r="X6174"/>
          <cell r="Y6174"/>
          <cell r="Z6174"/>
          <cell r="AA6174"/>
          <cell r="AB6174"/>
          <cell r="AC6174"/>
          <cell r="AD6174"/>
        </row>
        <row r="6175">
          <cell r="P6175">
            <v>999999999</v>
          </cell>
          <cell r="Q6175"/>
          <cell r="R6175"/>
          <cell r="S6175"/>
          <cell r="T6175"/>
          <cell r="U6175"/>
          <cell r="V6175"/>
          <cell r="W6175"/>
          <cell r="X6175"/>
          <cell r="Y6175"/>
          <cell r="Z6175"/>
          <cell r="AA6175"/>
          <cell r="AB6175"/>
          <cell r="AC6175"/>
          <cell r="AD6175"/>
        </row>
        <row r="6176">
          <cell r="P6176">
            <v>999999999</v>
          </cell>
          <cell r="Q6176"/>
          <cell r="R6176"/>
          <cell r="S6176"/>
          <cell r="T6176"/>
          <cell r="U6176"/>
          <cell r="V6176"/>
          <cell r="W6176"/>
          <cell r="X6176"/>
          <cell r="Y6176"/>
          <cell r="Z6176"/>
          <cell r="AA6176"/>
          <cell r="AB6176"/>
          <cell r="AC6176"/>
          <cell r="AD6176"/>
        </row>
        <row r="6177">
          <cell r="P6177">
            <v>999999999</v>
          </cell>
          <cell r="Q6177"/>
          <cell r="R6177"/>
          <cell r="S6177"/>
          <cell r="T6177"/>
          <cell r="U6177"/>
          <cell r="V6177"/>
          <cell r="W6177"/>
          <cell r="X6177"/>
          <cell r="Y6177"/>
          <cell r="Z6177"/>
          <cell r="AA6177"/>
          <cell r="AB6177"/>
          <cell r="AC6177"/>
          <cell r="AD6177"/>
        </row>
        <row r="6178">
          <cell r="P6178">
            <v>999999999</v>
          </cell>
          <cell r="Q6178"/>
          <cell r="R6178"/>
          <cell r="S6178"/>
          <cell r="T6178"/>
          <cell r="U6178"/>
          <cell r="V6178"/>
          <cell r="W6178"/>
          <cell r="X6178"/>
          <cell r="Y6178"/>
          <cell r="Z6178"/>
          <cell r="AA6178"/>
          <cell r="AB6178"/>
          <cell r="AC6178"/>
          <cell r="AD6178"/>
        </row>
        <row r="6179">
          <cell r="P6179">
            <v>999999999</v>
          </cell>
          <cell r="Q6179"/>
          <cell r="R6179"/>
          <cell r="S6179"/>
          <cell r="T6179"/>
          <cell r="U6179"/>
          <cell r="V6179"/>
          <cell r="W6179"/>
          <cell r="X6179"/>
          <cell r="Y6179"/>
          <cell r="Z6179"/>
          <cell r="AA6179"/>
          <cell r="AB6179"/>
          <cell r="AC6179"/>
          <cell r="AD6179"/>
        </row>
        <row r="6180">
          <cell r="P6180">
            <v>999999999</v>
          </cell>
          <cell r="Q6180"/>
          <cell r="R6180"/>
          <cell r="S6180"/>
          <cell r="T6180"/>
          <cell r="U6180"/>
          <cell r="V6180"/>
          <cell r="W6180"/>
          <cell r="X6180"/>
          <cell r="Y6180"/>
          <cell r="Z6180"/>
          <cell r="AA6180"/>
          <cell r="AB6180"/>
          <cell r="AC6180"/>
          <cell r="AD6180"/>
        </row>
        <row r="6181">
          <cell r="P6181">
            <v>999999999</v>
          </cell>
          <cell r="Q6181"/>
          <cell r="R6181"/>
          <cell r="S6181"/>
          <cell r="T6181"/>
          <cell r="U6181"/>
          <cell r="V6181"/>
          <cell r="W6181"/>
          <cell r="X6181"/>
          <cell r="Y6181"/>
          <cell r="Z6181"/>
          <cell r="AA6181"/>
          <cell r="AB6181"/>
          <cell r="AC6181"/>
          <cell r="AD6181"/>
        </row>
        <row r="6182">
          <cell r="P6182">
            <v>999999999</v>
          </cell>
          <cell r="Q6182"/>
          <cell r="R6182"/>
          <cell r="S6182"/>
          <cell r="T6182"/>
          <cell r="U6182"/>
          <cell r="V6182"/>
          <cell r="W6182"/>
          <cell r="X6182"/>
          <cell r="Y6182"/>
          <cell r="Z6182"/>
          <cell r="AA6182"/>
          <cell r="AB6182"/>
          <cell r="AC6182"/>
          <cell r="AD6182"/>
        </row>
        <row r="6183">
          <cell r="P6183">
            <v>999999999</v>
          </cell>
          <cell r="Q6183"/>
          <cell r="R6183"/>
          <cell r="S6183"/>
          <cell r="T6183"/>
          <cell r="U6183"/>
          <cell r="V6183"/>
          <cell r="W6183"/>
          <cell r="X6183"/>
          <cell r="Y6183"/>
          <cell r="Z6183"/>
          <cell r="AA6183"/>
          <cell r="AB6183"/>
          <cell r="AC6183"/>
          <cell r="AD6183"/>
        </row>
        <row r="6184">
          <cell r="P6184">
            <v>999999999</v>
          </cell>
          <cell r="Q6184"/>
          <cell r="R6184"/>
          <cell r="S6184"/>
          <cell r="T6184"/>
          <cell r="U6184"/>
          <cell r="V6184"/>
          <cell r="W6184"/>
          <cell r="X6184"/>
          <cell r="Y6184"/>
          <cell r="Z6184"/>
          <cell r="AA6184"/>
          <cell r="AB6184"/>
          <cell r="AC6184"/>
          <cell r="AD6184"/>
        </row>
        <row r="6185">
          <cell r="P6185">
            <v>999999999</v>
          </cell>
          <cell r="Q6185"/>
          <cell r="R6185"/>
          <cell r="S6185"/>
          <cell r="T6185"/>
          <cell r="U6185"/>
          <cell r="V6185"/>
          <cell r="W6185"/>
          <cell r="X6185"/>
          <cell r="Y6185"/>
          <cell r="Z6185"/>
          <cell r="AA6185"/>
          <cell r="AB6185"/>
          <cell r="AC6185"/>
          <cell r="AD6185"/>
        </row>
        <row r="6186">
          <cell r="P6186">
            <v>999999999</v>
          </cell>
          <cell r="Q6186"/>
          <cell r="R6186"/>
          <cell r="S6186"/>
          <cell r="T6186"/>
          <cell r="U6186"/>
          <cell r="V6186"/>
          <cell r="W6186"/>
          <cell r="X6186"/>
          <cell r="Y6186"/>
          <cell r="Z6186"/>
          <cell r="AA6186"/>
          <cell r="AB6186"/>
          <cell r="AC6186"/>
          <cell r="AD6186"/>
        </row>
        <row r="6187">
          <cell r="P6187">
            <v>999999999</v>
          </cell>
          <cell r="Q6187"/>
          <cell r="R6187"/>
          <cell r="S6187"/>
          <cell r="T6187"/>
          <cell r="U6187"/>
          <cell r="V6187"/>
          <cell r="W6187"/>
          <cell r="X6187"/>
          <cell r="Y6187"/>
          <cell r="Z6187"/>
          <cell r="AA6187"/>
          <cell r="AB6187"/>
          <cell r="AC6187"/>
          <cell r="AD6187"/>
        </row>
        <row r="6188">
          <cell r="P6188">
            <v>999999999</v>
          </cell>
          <cell r="Q6188"/>
          <cell r="R6188"/>
          <cell r="S6188"/>
          <cell r="T6188"/>
          <cell r="U6188"/>
          <cell r="V6188"/>
          <cell r="W6188"/>
          <cell r="X6188"/>
          <cell r="Y6188"/>
          <cell r="Z6188"/>
          <cell r="AA6188"/>
          <cell r="AB6188"/>
          <cell r="AC6188"/>
          <cell r="AD6188"/>
        </row>
        <row r="6189">
          <cell r="P6189">
            <v>999999999</v>
          </cell>
          <cell r="Q6189"/>
          <cell r="R6189"/>
          <cell r="S6189"/>
          <cell r="T6189"/>
          <cell r="U6189"/>
          <cell r="V6189"/>
          <cell r="W6189"/>
          <cell r="X6189"/>
          <cell r="Y6189"/>
          <cell r="Z6189"/>
          <cell r="AA6189"/>
          <cell r="AB6189"/>
          <cell r="AC6189"/>
          <cell r="AD6189"/>
        </row>
        <row r="6190">
          <cell r="P6190">
            <v>999999999</v>
          </cell>
          <cell r="Q6190"/>
          <cell r="R6190"/>
          <cell r="S6190"/>
          <cell r="T6190"/>
          <cell r="U6190"/>
          <cell r="V6190"/>
          <cell r="W6190"/>
          <cell r="X6190"/>
          <cell r="Y6190"/>
          <cell r="Z6190"/>
          <cell r="AA6190"/>
          <cell r="AB6190"/>
          <cell r="AC6190"/>
          <cell r="AD6190"/>
        </row>
        <row r="6191">
          <cell r="P6191">
            <v>999999999</v>
          </cell>
          <cell r="Q6191"/>
          <cell r="R6191"/>
          <cell r="S6191"/>
          <cell r="T6191"/>
          <cell r="U6191"/>
          <cell r="V6191"/>
          <cell r="W6191"/>
          <cell r="X6191"/>
          <cell r="Y6191"/>
          <cell r="Z6191"/>
          <cell r="AA6191"/>
          <cell r="AB6191"/>
          <cell r="AC6191"/>
          <cell r="AD6191"/>
        </row>
        <row r="6192">
          <cell r="P6192">
            <v>999999999</v>
          </cell>
          <cell r="Q6192"/>
          <cell r="R6192"/>
          <cell r="S6192"/>
          <cell r="T6192"/>
          <cell r="U6192"/>
          <cell r="V6192"/>
          <cell r="W6192"/>
          <cell r="X6192"/>
          <cell r="Y6192"/>
          <cell r="Z6192"/>
          <cell r="AA6192"/>
          <cell r="AB6192"/>
          <cell r="AC6192"/>
          <cell r="AD6192"/>
        </row>
        <row r="6193">
          <cell r="P6193">
            <v>999999999</v>
          </cell>
          <cell r="Q6193"/>
          <cell r="R6193"/>
          <cell r="S6193"/>
          <cell r="T6193"/>
          <cell r="U6193"/>
          <cell r="V6193"/>
          <cell r="W6193"/>
          <cell r="X6193"/>
          <cell r="Y6193"/>
          <cell r="Z6193"/>
          <cell r="AA6193"/>
          <cell r="AB6193"/>
          <cell r="AC6193"/>
          <cell r="AD6193"/>
        </row>
        <row r="6194">
          <cell r="P6194">
            <v>999999999</v>
          </cell>
          <cell r="Q6194"/>
          <cell r="R6194"/>
          <cell r="S6194"/>
          <cell r="T6194"/>
          <cell r="U6194"/>
          <cell r="V6194"/>
          <cell r="W6194"/>
          <cell r="X6194"/>
          <cell r="Y6194"/>
          <cell r="Z6194"/>
          <cell r="AA6194"/>
          <cell r="AB6194"/>
          <cell r="AC6194"/>
          <cell r="AD6194"/>
        </row>
        <row r="6195">
          <cell r="P6195">
            <v>999999999</v>
          </cell>
          <cell r="Q6195"/>
          <cell r="R6195"/>
          <cell r="S6195"/>
          <cell r="T6195"/>
          <cell r="U6195"/>
          <cell r="V6195"/>
          <cell r="W6195"/>
          <cell r="X6195"/>
          <cell r="Y6195"/>
          <cell r="Z6195"/>
          <cell r="AA6195"/>
          <cell r="AB6195"/>
          <cell r="AC6195"/>
          <cell r="AD6195"/>
        </row>
        <row r="6196">
          <cell r="P6196">
            <v>999999999</v>
          </cell>
          <cell r="Q6196"/>
          <cell r="R6196"/>
          <cell r="S6196"/>
          <cell r="T6196"/>
          <cell r="U6196"/>
          <cell r="V6196"/>
          <cell r="W6196"/>
          <cell r="X6196"/>
          <cell r="Y6196"/>
          <cell r="Z6196"/>
          <cell r="AA6196"/>
          <cell r="AB6196"/>
          <cell r="AC6196"/>
          <cell r="AD6196"/>
        </row>
        <row r="6197">
          <cell r="P6197">
            <v>999999999</v>
          </cell>
          <cell r="Q6197"/>
          <cell r="R6197"/>
          <cell r="S6197"/>
          <cell r="T6197"/>
          <cell r="U6197"/>
          <cell r="V6197"/>
          <cell r="W6197"/>
          <cell r="X6197"/>
          <cell r="Y6197"/>
          <cell r="Z6197"/>
          <cell r="AA6197"/>
          <cell r="AB6197"/>
          <cell r="AC6197"/>
          <cell r="AD6197"/>
        </row>
        <row r="6198">
          <cell r="P6198">
            <v>999999999</v>
          </cell>
          <cell r="Q6198"/>
          <cell r="R6198"/>
          <cell r="S6198"/>
          <cell r="T6198"/>
          <cell r="U6198"/>
          <cell r="V6198"/>
          <cell r="W6198"/>
          <cell r="X6198"/>
          <cell r="Y6198"/>
          <cell r="Z6198"/>
          <cell r="AA6198"/>
          <cell r="AB6198"/>
          <cell r="AC6198"/>
          <cell r="AD6198"/>
        </row>
        <row r="6199">
          <cell r="P6199">
            <v>999999999</v>
          </cell>
          <cell r="Q6199"/>
          <cell r="R6199"/>
          <cell r="S6199"/>
          <cell r="T6199"/>
          <cell r="U6199"/>
          <cell r="V6199"/>
          <cell r="W6199"/>
          <cell r="X6199"/>
          <cell r="Y6199"/>
          <cell r="Z6199"/>
          <cell r="AA6199"/>
          <cell r="AB6199"/>
          <cell r="AC6199"/>
          <cell r="AD6199"/>
        </row>
        <row r="6200">
          <cell r="P6200">
            <v>999999999</v>
          </cell>
          <cell r="Q6200"/>
          <cell r="R6200"/>
          <cell r="S6200"/>
          <cell r="T6200"/>
          <cell r="U6200"/>
          <cell r="V6200"/>
          <cell r="W6200"/>
          <cell r="X6200"/>
          <cell r="Y6200"/>
          <cell r="Z6200"/>
          <cell r="AA6200"/>
          <cell r="AB6200"/>
          <cell r="AC6200"/>
          <cell r="AD6200"/>
        </row>
        <row r="6201">
          <cell r="P6201">
            <v>999999999</v>
          </cell>
          <cell r="Q6201"/>
          <cell r="R6201"/>
          <cell r="S6201"/>
          <cell r="T6201"/>
          <cell r="U6201"/>
          <cell r="V6201"/>
          <cell r="W6201"/>
          <cell r="X6201"/>
          <cell r="Y6201"/>
          <cell r="Z6201"/>
          <cell r="AA6201"/>
          <cell r="AB6201"/>
          <cell r="AC6201"/>
          <cell r="AD6201"/>
        </row>
        <row r="6202">
          <cell r="P6202">
            <v>999999999</v>
          </cell>
          <cell r="Q6202"/>
          <cell r="R6202"/>
          <cell r="S6202"/>
          <cell r="T6202"/>
          <cell r="U6202"/>
          <cell r="V6202"/>
          <cell r="W6202"/>
          <cell r="X6202"/>
          <cell r="Y6202"/>
          <cell r="Z6202"/>
          <cell r="AA6202"/>
          <cell r="AB6202"/>
          <cell r="AC6202"/>
          <cell r="AD6202"/>
        </row>
        <row r="6203">
          <cell r="P6203">
            <v>999999999</v>
          </cell>
          <cell r="Q6203"/>
          <cell r="R6203"/>
          <cell r="S6203"/>
          <cell r="T6203"/>
          <cell r="U6203"/>
          <cell r="V6203"/>
          <cell r="W6203"/>
          <cell r="X6203"/>
          <cell r="Y6203"/>
          <cell r="Z6203"/>
          <cell r="AA6203"/>
          <cell r="AB6203"/>
          <cell r="AC6203"/>
          <cell r="AD6203"/>
        </row>
        <row r="6204">
          <cell r="P6204">
            <v>999999999</v>
          </cell>
          <cell r="Q6204"/>
          <cell r="R6204"/>
          <cell r="S6204"/>
          <cell r="T6204"/>
          <cell r="U6204"/>
          <cell r="V6204"/>
          <cell r="W6204"/>
          <cell r="X6204"/>
          <cell r="Y6204"/>
          <cell r="Z6204"/>
          <cell r="AA6204"/>
          <cell r="AB6204"/>
          <cell r="AC6204"/>
          <cell r="AD6204"/>
        </row>
        <row r="6205">
          <cell r="P6205">
            <v>999999999</v>
          </cell>
          <cell r="Q6205"/>
          <cell r="R6205"/>
          <cell r="S6205"/>
          <cell r="T6205"/>
          <cell r="U6205"/>
          <cell r="V6205"/>
          <cell r="W6205"/>
          <cell r="X6205"/>
          <cell r="Y6205"/>
          <cell r="Z6205"/>
          <cell r="AA6205"/>
          <cell r="AB6205"/>
          <cell r="AC6205"/>
          <cell r="AD6205"/>
        </row>
        <row r="6206">
          <cell r="P6206">
            <v>999999999</v>
          </cell>
          <cell r="Q6206"/>
          <cell r="R6206"/>
          <cell r="S6206"/>
          <cell r="T6206"/>
          <cell r="U6206"/>
          <cell r="V6206"/>
          <cell r="W6206"/>
          <cell r="X6206"/>
          <cell r="Y6206"/>
          <cell r="Z6206"/>
          <cell r="AA6206"/>
          <cell r="AB6206"/>
          <cell r="AC6206"/>
          <cell r="AD6206"/>
        </row>
        <row r="6207">
          <cell r="P6207">
            <v>999999999</v>
          </cell>
          <cell r="Q6207"/>
          <cell r="R6207"/>
          <cell r="S6207"/>
          <cell r="T6207"/>
          <cell r="U6207"/>
          <cell r="V6207"/>
          <cell r="W6207"/>
          <cell r="X6207"/>
          <cell r="Y6207"/>
          <cell r="Z6207"/>
          <cell r="AA6207"/>
          <cell r="AB6207"/>
          <cell r="AC6207"/>
          <cell r="AD6207"/>
        </row>
        <row r="6208">
          <cell r="P6208">
            <v>999999999</v>
          </cell>
          <cell r="Q6208"/>
          <cell r="R6208"/>
          <cell r="S6208"/>
          <cell r="T6208"/>
          <cell r="U6208"/>
          <cell r="V6208"/>
          <cell r="W6208"/>
          <cell r="X6208"/>
          <cell r="Y6208"/>
          <cell r="Z6208"/>
          <cell r="AA6208"/>
          <cell r="AB6208"/>
          <cell r="AC6208"/>
          <cell r="AD6208"/>
        </row>
        <row r="6209">
          <cell r="P6209">
            <v>999999999</v>
          </cell>
          <cell r="Q6209"/>
          <cell r="R6209"/>
          <cell r="S6209"/>
          <cell r="T6209"/>
          <cell r="U6209"/>
          <cell r="V6209"/>
          <cell r="W6209"/>
          <cell r="X6209"/>
          <cell r="Y6209"/>
          <cell r="Z6209"/>
          <cell r="AA6209"/>
          <cell r="AB6209"/>
          <cell r="AC6209"/>
          <cell r="AD6209"/>
        </row>
        <row r="6210">
          <cell r="P6210">
            <v>999999999</v>
          </cell>
          <cell r="Q6210"/>
          <cell r="R6210"/>
          <cell r="S6210"/>
          <cell r="T6210"/>
          <cell r="U6210"/>
          <cell r="V6210"/>
          <cell r="W6210"/>
          <cell r="X6210"/>
          <cell r="Y6210"/>
          <cell r="Z6210"/>
          <cell r="AA6210"/>
          <cell r="AB6210"/>
          <cell r="AC6210"/>
          <cell r="AD6210"/>
        </row>
        <row r="6211">
          <cell r="P6211">
            <v>999999999</v>
          </cell>
          <cell r="Q6211"/>
          <cell r="R6211"/>
          <cell r="S6211"/>
          <cell r="T6211"/>
          <cell r="U6211"/>
          <cell r="V6211"/>
          <cell r="W6211"/>
          <cell r="X6211"/>
          <cell r="Y6211"/>
          <cell r="Z6211"/>
          <cell r="AA6211"/>
          <cell r="AB6211"/>
          <cell r="AC6211"/>
          <cell r="AD6211"/>
        </row>
        <row r="6212">
          <cell r="P6212">
            <v>999999999</v>
          </cell>
          <cell r="Q6212"/>
          <cell r="R6212"/>
          <cell r="S6212"/>
          <cell r="T6212"/>
          <cell r="U6212"/>
          <cell r="V6212"/>
          <cell r="W6212"/>
          <cell r="X6212"/>
          <cell r="Y6212"/>
          <cell r="Z6212"/>
          <cell r="AA6212"/>
          <cell r="AB6212"/>
          <cell r="AC6212"/>
          <cell r="AD6212"/>
        </row>
        <row r="6213">
          <cell r="P6213">
            <v>999999999</v>
          </cell>
          <cell r="Q6213"/>
          <cell r="R6213"/>
          <cell r="S6213"/>
          <cell r="T6213"/>
          <cell r="U6213"/>
          <cell r="V6213"/>
          <cell r="W6213"/>
          <cell r="X6213"/>
          <cell r="Y6213"/>
          <cell r="Z6213"/>
          <cell r="AA6213"/>
          <cell r="AB6213"/>
          <cell r="AC6213"/>
          <cell r="AD6213"/>
        </row>
        <row r="6214">
          <cell r="P6214">
            <v>999999999</v>
          </cell>
          <cell r="Q6214"/>
          <cell r="R6214"/>
          <cell r="S6214"/>
          <cell r="T6214"/>
          <cell r="U6214"/>
          <cell r="V6214"/>
          <cell r="W6214"/>
          <cell r="X6214"/>
          <cell r="Y6214"/>
          <cell r="Z6214"/>
          <cell r="AA6214"/>
          <cell r="AB6214"/>
          <cell r="AC6214"/>
          <cell r="AD6214"/>
        </row>
        <row r="6215">
          <cell r="P6215">
            <v>999999999</v>
          </cell>
          <cell r="Q6215"/>
          <cell r="R6215"/>
          <cell r="S6215"/>
          <cell r="T6215"/>
          <cell r="U6215"/>
          <cell r="V6215"/>
          <cell r="W6215"/>
          <cell r="X6215"/>
          <cell r="Y6215"/>
          <cell r="Z6215"/>
          <cell r="AA6215"/>
          <cell r="AB6215"/>
          <cell r="AC6215"/>
          <cell r="AD6215"/>
        </row>
        <row r="6216">
          <cell r="P6216">
            <v>999999999</v>
          </cell>
          <cell r="Q6216"/>
          <cell r="R6216"/>
          <cell r="S6216"/>
          <cell r="T6216"/>
          <cell r="U6216"/>
          <cell r="V6216"/>
          <cell r="W6216"/>
          <cell r="X6216"/>
          <cell r="Y6216"/>
          <cell r="Z6216"/>
          <cell r="AA6216"/>
          <cell r="AB6216"/>
          <cell r="AC6216"/>
          <cell r="AD6216"/>
        </row>
        <row r="6217">
          <cell r="P6217">
            <v>999999999</v>
          </cell>
          <cell r="Q6217"/>
          <cell r="R6217"/>
          <cell r="S6217"/>
          <cell r="T6217"/>
          <cell r="U6217"/>
          <cell r="V6217"/>
          <cell r="W6217"/>
          <cell r="X6217"/>
          <cell r="Y6217"/>
          <cell r="Z6217"/>
          <cell r="AA6217"/>
          <cell r="AB6217"/>
          <cell r="AC6217"/>
          <cell r="AD6217"/>
        </row>
        <row r="6218">
          <cell r="P6218">
            <v>999999999</v>
          </cell>
          <cell r="Q6218"/>
          <cell r="R6218"/>
          <cell r="S6218"/>
          <cell r="T6218"/>
          <cell r="U6218"/>
          <cell r="V6218"/>
          <cell r="W6218"/>
          <cell r="X6218"/>
          <cell r="Y6218"/>
          <cell r="Z6218"/>
          <cell r="AA6218"/>
          <cell r="AB6218"/>
          <cell r="AC6218"/>
          <cell r="AD6218"/>
        </row>
        <row r="6219">
          <cell r="P6219">
            <v>999999999</v>
          </cell>
          <cell r="Q6219"/>
          <cell r="R6219"/>
          <cell r="S6219"/>
          <cell r="T6219"/>
          <cell r="U6219"/>
          <cell r="V6219"/>
          <cell r="W6219"/>
          <cell r="X6219"/>
          <cell r="Y6219"/>
          <cell r="Z6219"/>
          <cell r="AA6219"/>
          <cell r="AB6219"/>
          <cell r="AC6219"/>
          <cell r="AD6219"/>
        </row>
        <row r="6220">
          <cell r="P6220">
            <v>999999999</v>
          </cell>
          <cell r="Q6220"/>
          <cell r="R6220"/>
          <cell r="S6220"/>
          <cell r="T6220"/>
          <cell r="U6220"/>
          <cell r="V6220"/>
          <cell r="W6220"/>
          <cell r="X6220"/>
          <cell r="Y6220"/>
          <cell r="Z6220"/>
          <cell r="AA6220"/>
          <cell r="AB6220"/>
          <cell r="AC6220"/>
          <cell r="AD6220"/>
        </row>
        <row r="6221">
          <cell r="P6221">
            <v>999999999</v>
          </cell>
          <cell r="Q6221"/>
          <cell r="R6221"/>
          <cell r="S6221"/>
          <cell r="T6221"/>
          <cell r="U6221"/>
          <cell r="V6221"/>
          <cell r="W6221"/>
          <cell r="X6221"/>
          <cell r="Y6221"/>
          <cell r="Z6221"/>
          <cell r="AA6221"/>
          <cell r="AB6221"/>
          <cell r="AC6221"/>
          <cell r="AD6221"/>
        </row>
        <row r="6222">
          <cell r="P6222">
            <v>999999999</v>
          </cell>
          <cell r="Q6222"/>
          <cell r="R6222"/>
          <cell r="S6222"/>
          <cell r="T6222"/>
          <cell r="U6222"/>
          <cell r="V6222"/>
          <cell r="W6222"/>
          <cell r="X6222"/>
          <cell r="Y6222"/>
          <cell r="Z6222"/>
          <cell r="AA6222"/>
          <cell r="AB6222"/>
          <cell r="AC6222"/>
          <cell r="AD6222"/>
        </row>
        <row r="6223">
          <cell r="P6223">
            <v>999999999</v>
          </cell>
          <cell r="Q6223"/>
          <cell r="R6223"/>
          <cell r="S6223"/>
          <cell r="T6223"/>
          <cell r="U6223"/>
          <cell r="V6223"/>
          <cell r="W6223"/>
          <cell r="X6223"/>
          <cell r="Y6223"/>
          <cell r="Z6223"/>
          <cell r="AA6223"/>
          <cell r="AB6223"/>
          <cell r="AC6223"/>
          <cell r="AD6223"/>
        </row>
        <row r="6224">
          <cell r="P6224">
            <v>999999999</v>
          </cell>
          <cell r="Q6224"/>
          <cell r="R6224"/>
          <cell r="S6224"/>
          <cell r="T6224"/>
          <cell r="U6224"/>
          <cell r="V6224"/>
          <cell r="W6224"/>
          <cell r="X6224"/>
          <cell r="Y6224"/>
          <cell r="Z6224"/>
          <cell r="AA6224"/>
          <cell r="AB6224"/>
          <cell r="AC6224"/>
          <cell r="AD6224"/>
        </row>
        <row r="6225">
          <cell r="P6225">
            <v>999999999</v>
          </cell>
          <cell r="Q6225"/>
          <cell r="R6225"/>
          <cell r="S6225"/>
          <cell r="T6225"/>
          <cell r="U6225"/>
          <cell r="V6225"/>
          <cell r="W6225"/>
          <cell r="X6225"/>
          <cell r="Y6225"/>
          <cell r="Z6225"/>
          <cell r="AA6225"/>
          <cell r="AB6225"/>
          <cell r="AC6225"/>
          <cell r="AD6225"/>
        </row>
        <row r="6226">
          <cell r="P6226">
            <v>999999999</v>
          </cell>
          <cell r="Q6226"/>
          <cell r="R6226"/>
          <cell r="S6226"/>
          <cell r="T6226"/>
          <cell r="U6226"/>
          <cell r="V6226"/>
          <cell r="W6226"/>
          <cell r="X6226"/>
          <cell r="Y6226"/>
          <cell r="Z6226"/>
          <cell r="AA6226"/>
          <cell r="AB6226"/>
          <cell r="AC6226"/>
          <cell r="AD6226"/>
        </row>
        <row r="6227">
          <cell r="P6227">
            <v>999999999</v>
          </cell>
          <cell r="Q6227"/>
          <cell r="R6227"/>
          <cell r="S6227"/>
          <cell r="T6227"/>
          <cell r="U6227"/>
          <cell r="V6227"/>
          <cell r="W6227"/>
          <cell r="X6227"/>
          <cell r="Y6227"/>
          <cell r="Z6227"/>
          <cell r="AA6227"/>
          <cell r="AB6227"/>
          <cell r="AC6227"/>
          <cell r="AD6227"/>
        </row>
        <row r="6228">
          <cell r="P6228">
            <v>999999999</v>
          </cell>
          <cell r="Q6228"/>
          <cell r="R6228"/>
          <cell r="S6228"/>
          <cell r="T6228"/>
          <cell r="U6228"/>
          <cell r="V6228"/>
          <cell r="W6228"/>
          <cell r="X6228"/>
          <cell r="Y6228"/>
          <cell r="Z6228"/>
          <cell r="AA6228"/>
          <cell r="AB6228"/>
          <cell r="AC6228"/>
          <cell r="AD6228"/>
        </row>
        <row r="6229">
          <cell r="P6229">
            <v>999999999</v>
          </cell>
          <cell r="Q6229"/>
          <cell r="R6229"/>
          <cell r="S6229"/>
          <cell r="T6229"/>
          <cell r="U6229"/>
          <cell r="V6229"/>
          <cell r="W6229"/>
          <cell r="X6229"/>
          <cell r="Y6229"/>
          <cell r="Z6229"/>
          <cell r="AA6229"/>
          <cell r="AB6229"/>
          <cell r="AC6229"/>
          <cell r="AD6229"/>
        </row>
        <row r="6230">
          <cell r="P6230">
            <v>999999999</v>
          </cell>
          <cell r="Q6230"/>
          <cell r="R6230"/>
          <cell r="S6230"/>
          <cell r="T6230"/>
          <cell r="U6230"/>
          <cell r="V6230"/>
          <cell r="W6230"/>
          <cell r="X6230"/>
          <cell r="Y6230"/>
          <cell r="Z6230"/>
          <cell r="AA6230"/>
          <cell r="AB6230"/>
          <cell r="AC6230"/>
          <cell r="AD6230"/>
        </row>
        <row r="6231">
          <cell r="P6231">
            <v>999999999</v>
          </cell>
          <cell r="Q6231"/>
          <cell r="R6231"/>
          <cell r="S6231"/>
          <cell r="T6231"/>
          <cell r="U6231"/>
          <cell r="V6231"/>
          <cell r="W6231"/>
          <cell r="X6231"/>
          <cell r="Y6231"/>
          <cell r="Z6231"/>
          <cell r="AA6231"/>
          <cell r="AB6231"/>
          <cell r="AC6231"/>
          <cell r="AD6231"/>
        </row>
        <row r="6232">
          <cell r="P6232">
            <v>999999999</v>
          </cell>
          <cell r="Q6232"/>
          <cell r="R6232"/>
          <cell r="S6232"/>
          <cell r="T6232"/>
          <cell r="U6232"/>
          <cell r="V6232"/>
          <cell r="W6232"/>
          <cell r="X6232"/>
          <cell r="Y6232"/>
          <cell r="Z6232"/>
          <cell r="AA6232"/>
          <cell r="AB6232"/>
          <cell r="AC6232"/>
          <cell r="AD6232"/>
        </row>
        <row r="6233">
          <cell r="P6233">
            <v>999999999</v>
          </cell>
          <cell r="Q6233"/>
          <cell r="R6233"/>
          <cell r="S6233"/>
          <cell r="T6233"/>
          <cell r="U6233"/>
          <cell r="V6233"/>
          <cell r="W6233"/>
          <cell r="X6233"/>
          <cell r="Y6233"/>
          <cell r="Z6233"/>
          <cell r="AA6233"/>
          <cell r="AB6233"/>
          <cell r="AC6233"/>
          <cell r="AD6233"/>
        </row>
        <row r="6234">
          <cell r="P6234">
            <v>999999999</v>
          </cell>
          <cell r="Q6234"/>
          <cell r="R6234"/>
          <cell r="S6234"/>
          <cell r="T6234"/>
          <cell r="U6234"/>
          <cell r="V6234"/>
          <cell r="W6234"/>
          <cell r="X6234"/>
          <cell r="Y6234"/>
          <cell r="Z6234"/>
          <cell r="AA6234"/>
          <cell r="AB6234"/>
          <cell r="AC6234"/>
          <cell r="AD6234"/>
        </row>
        <row r="6235">
          <cell r="P6235">
            <v>999999999</v>
          </cell>
          <cell r="Q6235"/>
          <cell r="R6235"/>
          <cell r="S6235"/>
          <cell r="T6235"/>
          <cell r="U6235"/>
          <cell r="V6235"/>
          <cell r="W6235"/>
          <cell r="X6235"/>
          <cell r="Y6235"/>
          <cell r="Z6235"/>
          <cell r="AA6235"/>
          <cell r="AB6235"/>
          <cell r="AC6235"/>
          <cell r="AD6235"/>
        </row>
        <row r="6236">
          <cell r="P6236">
            <v>999999999</v>
          </cell>
          <cell r="Q6236"/>
          <cell r="R6236"/>
          <cell r="S6236"/>
          <cell r="T6236"/>
          <cell r="U6236"/>
          <cell r="V6236"/>
          <cell r="W6236"/>
          <cell r="X6236"/>
          <cell r="Y6236"/>
          <cell r="Z6236"/>
          <cell r="AA6236"/>
          <cell r="AB6236"/>
          <cell r="AC6236"/>
          <cell r="AD6236"/>
        </row>
        <row r="6237">
          <cell r="P6237">
            <v>999999999</v>
          </cell>
          <cell r="Q6237"/>
          <cell r="R6237"/>
          <cell r="S6237"/>
          <cell r="T6237"/>
          <cell r="U6237"/>
          <cell r="V6237"/>
          <cell r="W6237"/>
          <cell r="X6237"/>
          <cell r="Y6237"/>
          <cell r="Z6237"/>
          <cell r="AA6237"/>
          <cell r="AB6237"/>
          <cell r="AC6237"/>
          <cell r="AD6237"/>
        </row>
        <row r="6238">
          <cell r="P6238">
            <v>999999999</v>
          </cell>
          <cell r="Q6238"/>
          <cell r="R6238"/>
          <cell r="S6238"/>
          <cell r="T6238"/>
          <cell r="U6238"/>
          <cell r="V6238"/>
          <cell r="W6238"/>
          <cell r="X6238"/>
          <cell r="Y6238"/>
          <cell r="Z6238"/>
          <cell r="AA6238"/>
          <cell r="AB6238"/>
          <cell r="AC6238"/>
          <cell r="AD6238"/>
        </row>
        <row r="6239">
          <cell r="P6239">
            <v>999999999</v>
          </cell>
          <cell r="Q6239"/>
          <cell r="R6239"/>
          <cell r="S6239"/>
          <cell r="T6239"/>
          <cell r="U6239"/>
          <cell r="V6239"/>
          <cell r="W6239"/>
          <cell r="X6239"/>
          <cell r="Y6239"/>
          <cell r="Z6239"/>
          <cell r="AA6239"/>
          <cell r="AB6239"/>
          <cell r="AC6239"/>
          <cell r="AD6239"/>
        </row>
        <row r="6240">
          <cell r="P6240">
            <v>999999999</v>
          </cell>
          <cell r="Q6240"/>
          <cell r="R6240"/>
          <cell r="S6240"/>
          <cell r="T6240"/>
          <cell r="U6240"/>
          <cell r="V6240"/>
          <cell r="W6240"/>
          <cell r="X6240"/>
          <cell r="Y6240"/>
          <cell r="Z6240"/>
          <cell r="AA6240"/>
          <cell r="AB6240"/>
          <cell r="AC6240"/>
          <cell r="AD6240"/>
        </row>
        <row r="6241">
          <cell r="P6241">
            <v>999999999</v>
          </cell>
          <cell r="Q6241"/>
          <cell r="R6241"/>
          <cell r="S6241"/>
          <cell r="T6241"/>
          <cell r="U6241"/>
          <cell r="V6241"/>
          <cell r="W6241"/>
          <cell r="X6241"/>
          <cell r="Y6241"/>
          <cell r="Z6241"/>
          <cell r="AA6241"/>
          <cell r="AB6241"/>
          <cell r="AC6241"/>
          <cell r="AD6241"/>
        </row>
        <row r="6242">
          <cell r="P6242">
            <v>999999999</v>
          </cell>
          <cell r="Q6242"/>
          <cell r="R6242"/>
          <cell r="S6242"/>
          <cell r="T6242"/>
          <cell r="U6242"/>
          <cell r="V6242"/>
          <cell r="W6242"/>
          <cell r="X6242"/>
          <cell r="Y6242"/>
          <cell r="Z6242"/>
          <cell r="AA6242"/>
          <cell r="AB6242"/>
          <cell r="AC6242"/>
          <cell r="AD6242"/>
        </row>
        <row r="6243">
          <cell r="P6243">
            <v>999999999</v>
          </cell>
          <cell r="Q6243"/>
          <cell r="R6243"/>
          <cell r="S6243"/>
          <cell r="T6243"/>
          <cell r="U6243"/>
          <cell r="V6243"/>
          <cell r="W6243"/>
          <cell r="X6243"/>
          <cell r="Y6243"/>
          <cell r="Z6243"/>
          <cell r="AA6243"/>
          <cell r="AB6243"/>
          <cell r="AC6243"/>
          <cell r="AD6243"/>
        </row>
        <row r="6244">
          <cell r="P6244">
            <v>999999999</v>
          </cell>
          <cell r="Q6244"/>
          <cell r="R6244"/>
          <cell r="S6244"/>
          <cell r="T6244"/>
          <cell r="U6244"/>
          <cell r="V6244"/>
          <cell r="W6244"/>
          <cell r="X6244"/>
          <cell r="Y6244"/>
          <cell r="Z6244"/>
          <cell r="AA6244"/>
          <cell r="AB6244"/>
          <cell r="AC6244"/>
          <cell r="AD6244"/>
        </row>
        <row r="6245">
          <cell r="P6245">
            <v>999999999</v>
          </cell>
          <cell r="Q6245"/>
          <cell r="R6245"/>
          <cell r="S6245"/>
          <cell r="T6245"/>
          <cell r="U6245"/>
          <cell r="V6245"/>
          <cell r="W6245"/>
          <cell r="X6245"/>
          <cell r="Y6245"/>
          <cell r="Z6245"/>
          <cell r="AA6245"/>
          <cell r="AB6245"/>
          <cell r="AC6245"/>
          <cell r="AD6245"/>
        </row>
        <row r="6246">
          <cell r="P6246">
            <v>999999999</v>
          </cell>
          <cell r="Q6246"/>
          <cell r="R6246"/>
          <cell r="S6246"/>
          <cell r="T6246"/>
          <cell r="U6246"/>
          <cell r="V6246"/>
          <cell r="W6246"/>
          <cell r="X6246"/>
          <cell r="Y6246"/>
          <cell r="Z6246"/>
          <cell r="AA6246"/>
          <cell r="AB6246"/>
          <cell r="AC6246"/>
          <cell r="AD6246"/>
        </row>
        <row r="6247">
          <cell r="P6247">
            <v>999999999</v>
          </cell>
          <cell r="Q6247"/>
          <cell r="R6247"/>
          <cell r="S6247"/>
          <cell r="T6247"/>
          <cell r="U6247"/>
          <cell r="V6247"/>
          <cell r="W6247"/>
          <cell r="X6247"/>
          <cell r="Y6247"/>
          <cell r="Z6247"/>
          <cell r="AA6247"/>
          <cell r="AB6247"/>
          <cell r="AC6247"/>
          <cell r="AD6247"/>
        </row>
        <row r="6248">
          <cell r="P6248">
            <v>999999999</v>
          </cell>
          <cell r="Q6248"/>
          <cell r="R6248"/>
          <cell r="S6248"/>
          <cell r="T6248"/>
          <cell r="U6248"/>
          <cell r="V6248"/>
          <cell r="W6248"/>
          <cell r="X6248"/>
          <cell r="Y6248"/>
          <cell r="Z6248"/>
          <cell r="AA6248"/>
          <cell r="AB6248"/>
          <cell r="AC6248"/>
          <cell r="AD6248"/>
        </row>
        <row r="6249">
          <cell r="P6249">
            <v>999999999</v>
          </cell>
          <cell r="Q6249"/>
          <cell r="R6249"/>
          <cell r="S6249"/>
          <cell r="T6249"/>
          <cell r="U6249"/>
          <cell r="V6249"/>
          <cell r="W6249"/>
          <cell r="X6249"/>
          <cell r="Y6249"/>
          <cell r="Z6249"/>
          <cell r="AA6249"/>
          <cell r="AB6249"/>
          <cell r="AC6249"/>
          <cell r="AD6249"/>
        </row>
        <row r="6250">
          <cell r="P6250">
            <v>999999999</v>
          </cell>
          <cell r="Q6250"/>
          <cell r="R6250"/>
          <cell r="S6250"/>
          <cell r="T6250"/>
          <cell r="U6250"/>
          <cell r="V6250"/>
          <cell r="W6250"/>
          <cell r="X6250"/>
          <cell r="Y6250"/>
          <cell r="Z6250"/>
          <cell r="AA6250"/>
          <cell r="AB6250"/>
          <cell r="AC6250"/>
          <cell r="AD6250"/>
        </row>
        <row r="6251">
          <cell r="P6251">
            <v>999999999</v>
          </cell>
          <cell r="Q6251"/>
          <cell r="R6251"/>
          <cell r="S6251"/>
          <cell r="T6251"/>
          <cell r="U6251"/>
          <cell r="V6251"/>
          <cell r="W6251"/>
          <cell r="X6251"/>
          <cell r="Y6251"/>
          <cell r="Z6251"/>
          <cell r="AA6251"/>
          <cell r="AB6251"/>
          <cell r="AC6251"/>
          <cell r="AD6251"/>
        </row>
        <row r="6252">
          <cell r="P6252">
            <v>999999999</v>
          </cell>
          <cell r="Q6252"/>
          <cell r="R6252"/>
          <cell r="S6252"/>
          <cell r="T6252"/>
          <cell r="U6252"/>
          <cell r="V6252"/>
          <cell r="W6252"/>
          <cell r="X6252"/>
          <cell r="Y6252"/>
          <cell r="Z6252"/>
          <cell r="AA6252"/>
          <cell r="AB6252"/>
          <cell r="AC6252"/>
          <cell r="AD6252"/>
        </row>
        <row r="6253">
          <cell r="P6253">
            <v>999999999</v>
          </cell>
          <cell r="Q6253"/>
          <cell r="R6253"/>
          <cell r="S6253"/>
          <cell r="T6253"/>
          <cell r="U6253"/>
          <cell r="V6253"/>
          <cell r="W6253"/>
          <cell r="X6253"/>
          <cell r="Y6253"/>
          <cell r="Z6253"/>
          <cell r="AA6253"/>
          <cell r="AB6253"/>
          <cell r="AC6253"/>
          <cell r="AD6253"/>
        </row>
        <row r="6254">
          <cell r="P6254">
            <v>999999999</v>
          </cell>
          <cell r="Q6254"/>
          <cell r="R6254"/>
          <cell r="S6254"/>
          <cell r="T6254"/>
          <cell r="U6254"/>
          <cell r="V6254"/>
          <cell r="W6254"/>
          <cell r="X6254"/>
          <cell r="Y6254"/>
          <cell r="Z6254"/>
          <cell r="AA6254"/>
          <cell r="AB6254"/>
          <cell r="AC6254"/>
          <cell r="AD6254"/>
        </row>
        <row r="6255">
          <cell r="P6255">
            <v>999999999</v>
          </cell>
          <cell r="Q6255"/>
          <cell r="R6255"/>
          <cell r="S6255"/>
          <cell r="T6255"/>
          <cell r="U6255"/>
          <cell r="V6255"/>
          <cell r="W6255"/>
          <cell r="X6255"/>
          <cell r="Y6255"/>
          <cell r="Z6255"/>
          <cell r="AA6255"/>
          <cell r="AB6255"/>
          <cell r="AC6255"/>
          <cell r="AD6255"/>
        </row>
        <row r="6256">
          <cell r="P6256">
            <v>999999999</v>
          </cell>
          <cell r="Q6256"/>
          <cell r="R6256"/>
          <cell r="S6256"/>
          <cell r="T6256"/>
          <cell r="U6256"/>
          <cell r="V6256"/>
          <cell r="W6256"/>
          <cell r="X6256"/>
          <cell r="Y6256"/>
          <cell r="Z6256"/>
          <cell r="AA6256"/>
          <cell r="AB6256"/>
          <cell r="AC6256"/>
          <cell r="AD6256"/>
        </row>
        <row r="6257">
          <cell r="P6257">
            <v>999999999</v>
          </cell>
          <cell r="Q6257"/>
          <cell r="R6257"/>
          <cell r="S6257"/>
          <cell r="T6257"/>
          <cell r="U6257"/>
          <cell r="V6257"/>
          <cell r="W6257"/>
          <cell r="X6257"/>
          <cell r="Y6257"/>
          <cell r="Z6257"/>
          <cell r="AA6257"/>
          <cell r="AB6257"/>
          <cell r="AC6257"/>
          <cell r="AD6257"/>
        </row>
        <row r="6258">
          <cell r="P6258">
            <v>999999999</v>
          </cell>
          <cell r="Q6258"/>
          <cell r="R6258"/>
          <cell r="S6258"/>
          <cell r="T6258"/>
          <cell r="U6258"/>
          <cell r="V6258"/>
          <cell r="W6258"/>
          <cell r="X6258"/>
          <cell r="Y6258"/>
          <cell r="Z6258"/>
          <cell r="AA6258"/>
          <cell r="AB6258"/>
          <cell r="AC6258"/>
          <cell r="AD6258"/>
        </row>
        <row r="6259">
          <cell r="P6259">
            <v>999999999</v>
          </cell>
          <cell r="Q6259"/>
          <cell r="R6259"/>
          <cell r="S6259"/>
          <cell r="T6259"/>
          <cell r="U6259"/>
          <cell r="V6259"/>
          <cell r="W6259"/>
          <cell r="X6259"/>
          <cell r="Y6259"/>
          <cell r="Z6259"/>
          <cell r="AA6259"/>
          <cell r="AB6259"/>
          <cell r="AC6259"/>
          <cell r="AD6259"/>
        </row>
        <row r="6260">
          <cell r="P6260">
            <v>999999999</v>
          </cell>
          <cell r="Q6260"/>
          <cell r="R6260"/>
          <cell r="S6260"/>
          <cell r="T6260"/>
          <cell r="U6260"/>
          <cell r="V6260"/>
          <cell r="W6260"/>
          <cell r="X6260"/>
          <cell r="Y6260"/>
          <cell r="Z6260"/>
          <cell r="AA6260"/>
          <cell r="AB6260"/>
          <cell r="AC6260"/>
          <cell r="AD6260"/>
        </row>
        <row r="6261">
          <cell r="P6261">
            <v>999999999</v>
          </cell>
          <cell r="Q6261"/>
          <cell r="R6261"/>
          <cell r="S6261"/>
          <cell r="T6261"/>
          <cell r="U6261"/>
          <cell r="V6261"/>
          <cell r="W6261"/>
          <cell r="X6261"/>
          <cell r="Y6261"/>
          <cell r="Z6261"/>
          <cell r="AA6261"/>
          <cell r="AB6261"/>
          <cell r="AC6261"/>
          <cell r="AD6261"/>
        </row>
        <row r="6262">
          <cell r="P6262">
            <v>999999999</v>
          </cell>
          <cell r="Q6262"/>
          <cell r="R6262"/>
          <cell r="S6262"/>
          <cell r="T6262"/>
          <cell r="U6262"/>
          <cell r="V6262"/>
          <cell r="W6262"/>
          <cell r="X6262"/>
          <cell r="Y6262"/>
          <cell r="Z6262"/>
          <cell r="AA6262"/>
          <cell r="AB6262"/>
          <cell r="AC6262"/>
          <cell r="AD6262"/>
        </row>
        <row r="6263">
          <cell r="P6263">
            <v>999999999</v>
          </cell>
          <cell r="Q6263"/>
          <cell r="R6263"/>
          <cell r="S6263"/>
          <cell r="T6263"/>
          <cell r="U6263"/>
          <cell r="V6263"/>
          <cell r="W6263"/>
          <cell r="X6263"/>
          <cell r="Y6263"/>
          <cell r="Z6263"/>
          <cell r="AA6263"/>
          <cell r="AB6263"/>
          <cell r="AC6263"/>
          <cell r="AD6263"/>
        </row>
        <row r="6264">
          <cell r="P6264">
            <v>999999999</v>
          </cell>
          <cell r="Q6264"/>
          <cell r="R6264"/>
          <cell r="S6264"/>
          <cell r="T6264"/>
          <cell r="U6264"/>
          <cell r="V6264"/>
          <cell r="W6264"/>
          <cell r="X6264"/>
          <cell r="Y6264"/>
          <cell r="Z6264"/>
          <cell r="AA6264"/>
          <cell r="AB6264"/>
          <cell r="AC6264"/>
          <cell r="AD6264"/>
        </row>
        <row r="6265">
          <cell r="P6265">
            <v>999999999</v>
          </cell>
          <cell r="Q6265"/>
          <cell r="R6265"/>
          <cell r="S6265"/>
          <cell r="T6265"/>
          <cell r="U6265"/>
          <cell r="V6265"/>
          <cell r="W6265"/>
          <cell r="X6265"/>
          <cell r="Y6265"/>
          <cell r="Z6265"/>
          <cell r="AA6265"/>
          <cell r="AB6265"/>
          <cell r="AC6265"/>
          <cell r="AD6265"/>
        </row>
        <row r="6266">
          <cell r="P6266">
            <v>999999999</v>
          </cell>
          <cell r="Q6266"/>
          <cell r="R6266"/>
          <cell r="S6266"/>
          <cell r="T6266"/>
          <cell r="U6266"/>
          <cell r="V6266"/>
          <cell r="W6266"/>
          <cell r="X6266"/>
          <cell r="Y6266"/>
          <cell r="Z6266"/>
          <cell r="AA6266"/>
          <cell r="AB6266"/>
          <cell r="AC6266"/>
          <cell r="AD6266"/>
        </row>
        <row r="6267">
          <cell r="P6267">
            <v>999999999</v>
          </cell>
          <cell r="Q6267"/>
          <cell r="R6267"/>
          <cell r="S6267"/>
          <cell r="T6267"/>
          <cell r="U6267"/>
          <cell r="V6267"/>
          <cell r="W6267"/>
          <cell r="X6267"/>
          <cell r="Y6267"/>
          <cell r="Z6267"/>
          <cell r="AA6267"/>
          <cell r="AB6267"/>
          <cell r="AC6267"/>
          <cell r="AD6267"/>
        </row>
        <row r="6268">
          <cell r="P6268">
            <v>999999999</v>
          </cell>
          <cell r="Q6268"/>
          <cell r="R6268"/>
          <cell r="S6268"/>
          <cell r="T6268"/>
          <cell r="U6268"/>
          <cell r="V6268"/>
          <cell r="W6268"/>
          <cell r="X6268"/>
          <cell r="Y6268"/>
          <cell r="Z6268"/>
          <cell r="AA6268"/>
          <cell r="AB6268"/>
          <cell r="AC6268"/>
          <cell r="AD6268"/>
        </row>
        <row r="6269">
          <cell r="P6269">
            <v>999999999</v>
          </cell>
          <cell r="Q6269"/>
          <cell r="R6269"/>
          <cell r="S6269"/>
          <cell r="T6269"/>
          <cell r="U6269"/>
          <cell r="V6269"/>
          <cell r="W6269"/>
          <cell r="X6269"/>
          <cell r="Y6269"/>
          <cell r="Z6269"/>
          <cell r="AA6269"/>
          <cell r="AB6269"/>
          <cell r="AC6269"/>
          <cell r="AD6269"/>
        </row>
        <row r="6270">
          <cell r="P6270">
            <v>999999999</v>
          </cell>
          <cell r="Q6270"/>
          <cell r="R6270"/>
          <cell r="S6270"/>
          <cell r="T6270"/>
          <cell r="U6270"/>
          <cell r="V6270"/>
          <cell r="W6270"/>
          <cell r="X6270"/>
          <cell r="Y6270"/>
          <cell r="Z6270"/>
          <cell r="AA6270"/>
          <cell r="AB6270"/>
          <cell r="AC6270"/>
          <cell r="AD6270"/>
        </row>
        <row r="6271">
          <cell r="P6271">
            <v>999999999</v>
          </cell>
          <cell r="Q6271"/>
          <cell r="R6271"/>
          <cell r="S6271"/>
          <cell r="T6271"/>
          <cell r="U6271"/>
          <cell r="V6271"/>
          <cell r="W6271"/>
          <cell r="X6271"/>
          <cell r="Y6271"/>
          <cell r="Z6271"/>
          <cell r="AA6271"/>
          <cell r="AB6271"/>
          <cell r="AC6271"/>
          <cell r="AD6271"/>
        </row>
        <row r="6272">
          <cell r="P6272">
            <v>999999999</v>
          </cell>
          <cell r="Q6272"/>
          <cell r="R6272"/>
          <cell r="S6272"/>
          <cell r="T6272"/>
          <cell r="U6272"/>
          <cell r="V6272"/>
          <cell r="W6272"/>
          <cell r="X6272"/>
          <cell r="Y6272"/>
          <cell r="Z6272"/>
          <cell r="AA6272"/>
          <cell r="AB6272"/>
          <cell r="AC6272"/>
          <cell r="AD6272"/>
        </row>
        <row r="6273">
          <cell r="P6273">
            <v>999999999</v>
          </cell>
          <cell r="Q6273"/>
          <cell r="R6273"/>
          <cell r="S6273"/>
          <cell r="T6273"/>
          <cell r="U6273"/>
          <cell r="V6273"/>
          <cell r="W6273"/>
          <cell r="X6273"/>
          <cell r="Y6273"/>
          <cell r="Z6273"/>
          <cell r="AA6273"/>
          <cell r="AB6273"/>
          <cell r="AC6273"/>
          <cell r="AD6273"/>
        </row>
        <row r="6274">
          <cell r="P6274">
            <v>999999999</v>
          </cell>
          <cell r="Q6274"/>
          <cell r="R6274"/>
          <cell r="S6274"/>
          <cell r="T6274"/>
          <cell r="U6274"/>
          <cell r="V6274"/>
          <cell r="W6274"/>
          <cell r="X6274"/>
          <cell r="Y6274"/>
          <cell r="Z6274"/>
          <cell r="AA6274"/>
          <cell r="AB6274"/>
          <cell r="AC6274"/>
          <cell r="AD6274"/>
        </row>
        <row r="6275">
          <cell r="P6275">
            <v>999999999</v>
          </cell>
          <cell r="Q6275"/>
          <cell r="R6275"/>
          <cell r="S6275"/>
          <cell r="T6275"/>
          <cell r="U6275"/>
          <cell r="V6275"/>
          <cell r="W6275"/>
          <cell r="X6275"/>
          <cell r="Y6275"/>
          <cell r="Z6275"/>
          <cell r="AA6275"/>
          <cell r="AB6275"/>
          <cell r="AC6275"/>
          <cell r="AD6275"/>
        </row>
        <row r="6276">
          <cell r="P6276">
            <v>999999999</v>
          </cell>
          <cell r="Q6276"/>
          <cell r="R6276"/>
          <cell r="S6276"/>
          <cell r="T6276"/>
          <cell r="U6276"/>
          <cell r="V6276"/>
          <cell r="W6276"/>
          <cell r="X6276"/>
          <cell r="Y6276"/>
          <cell r="Z6276"/>
          <cell r="AA6276"/>
          <cell r="AB6276"/>
          <cell r="AC6276"/>
          <cell r="AD6276"/>
        </row>
        <row r="6277">
          <cell r="P6277">
            <v>999999999</v>
          </cell>
          <cell r="Q6277"/>
          <cell r="R6277"/>
          <cell r="S6277"/>
          <cell r="T6277"/>
          <cell r="U6277"/>
          <cell r="V6277"/>
          <cell r="W6277"/>
          <cell r="X6277"/>
          <cell r="Y6277"/>
          <cell r="Z6277"/>
          <cell r="AA6277"/>
          <cell r="AB6277"/>
          <cell r="AC6277"/>
          <cell r="AD6277"/>
        </row>
        <row r="6278">
          <cell r="P6278">
            <v>999999999</v>
          </cell>
          <cell r="Q6278"/>
          <cell r="R6278"/>
          <cell r="S6278"/>
          <cell r="T6278"/>
          <cell r="U6278"/>
          <cell r="V6278"/>
          <cell r="W6278"/>
          <cell r="X6278"/>
          <cell r="Y6278"/>
          <cell r="Z6278"/>
          <cell r="AA6278"/>
          <cell r="AB6278"/>
          <cell r="AC6278"/>
          <cell r="AD6278"/>
        </row>
        <row r="6279">
          <cell r="P6279">
            <v>999999999</v>
          </cell>
          <cell r="Q6279"/>
          <cell r="R6279"/>
          <cell r="S6279"/>
          <cell r="T6279"/>
          <cell r="U6279"/>
          <cell r="V6279"/>
          <cell r="W6279"/>
          <cell r="X6279"/>
          <cell r="Y6279"/>
          <cell r="Z6279"/>
          <cell r="AA6279"/>
          <cell r="AB6279"/>
          <cell r="AC6279"/>
          <cell r="AD6279"/>
        </row>
        <row r="6280">
          <cell r="P6280">
            <v>999999999</v>
          </cell>
          <cell r="Q6280"/>
          <cell r="R6280"/>
          <cell r="S6280"/>
          <cell r="T6280"/>
          <cell r="U6280"/>
          <cell r="V6280"/>
          <cell r="W6280"/>
          <cell r="X6280"/>
          <cell r="Y6280"/>
          <cell r="Z6280"/>
          <cell r="AA6280"/>
          <cell r="AB6280"/>
          <cell r="AC6280"/>
          <cell r="AD6280"/>
        </row>
        <row r="6281">
          <cell r="P6281">
            <v>999999999</v>
          </cell>
          <cell r="Q6281"/>
          <cell r="R6281"/>
          <cell r="S6281"/>
          <cell r="T6281"/>
          <cell r="U6281"/>
          <cell r="V6281"/>
          <cell r="W6281"/>
          <cell r="X6281"/>
          <cell r="Y6281"/>
          <cell r="Z6281"/>
          <cell r="AA6281"/>
          <cell r="AB6281"/>
          <cell r="AC6281"/>
          <cell r="AD6281"/>
        </row>
        <row r="6282">
          <cell r="P6282">
            <v>999999999</v>
          </cell>
          <cell r="Q6282"/>
          <cell r="R6282"/>
          <cell r="S6282"/>
          <cell r="T6282"/>
          <cell r="U6282"/>
          <cell r="V6282"/>
          <cell r="W6282"/>
          <cell r="X6282"/>
          <cell r="Y6282"/>
          <cell r="Z6282"/>
          <cell r="AA6282"/>
          <cell r="AB6282"/>
          <cell r="AC6282"/>
          <cell r="AD6282"/>
        </row>
        <row r="6283">
          <cell r="P6283">
            <v>999999999</v>
          </cell>
          <cell r="Q6283"/>
          <cell r="R6283"/>
          <cell r="S6283"/>
          <cell r="T6283"/>
          <cell r="U6283"/>
          <cell r="V6283"/>
          <cell r="W6283"/>
          <cell r="X6283"/>
          <cell r="Y6283"/>
          <cell r="Z6283"/>
          <cell r="AA6283"/>
          <cell r="AB6283"/>
          <cell r="AC6283"/>
          <cell r="AD6283"/>
        </row>
        <row r="6284">
          <cell r="P6284">
            <v>999999999</v>
          </cell>
          <cell r="Q6284"/>
          <cell r="R6284"/>
          <cell r="S6284"/>
          <cell r="T6284"/>
          <cell r="U6284"/>
          <cell r="V6284"/>
          <cell r="W6284"/>
          <cell r="X6284"/>
          <cell r="Y6284"/>
          <cell r="Z6284"/>
          <cell r="AA6284"/>
          <cell r="AB6284"/>
          <cell r="AC6284"/>
          <cell r="AD6284"/>
        </row>
        <row r="6285">
          <cell r="P6285">
            <v>999999999</v>
          </cell>
          <cell r="Q6285"/>
          <cell r="R6285"/>
          <cell r="S6285"/>
          <cell r="T6285"/>
          <cell r="U6285"/>
          <cell r="V6285"/>
          <cell r="W6285"/>
          <cell r="X6285"/>
          <cell r="Y6285"/>
          <cell r="Z6285"/>
          <cell r="AA6285"/>
          <cell r="AB6285"/>
          <cell r="AC6285"/>
          <cell r="AD6285"/>
        </row>
        <row r="6286">
          <cell r="P6286">
            <v>999999999</v>
          </cell>
          <cell r="Q6286"/>
          <cell r="R6286"/>
          <cell r="S6286"/>
          <cell r="T6286"/>
          <cell r="U6286"/>
          <cell r="V6286"/>
          <cell r="W6286"/>
          <cell r="X6286"/>
          <cell r="Y6286"/>
          <cell r="Z6286"/>
          <cell r="AA6286"/>
          <cell r="AB6286"/>
          <cell r="AC6286"/>
          <cell r="AD6286"/>
        </row>
        <row r="6287">
          <cell r="P6287">
            <v>999999999</v>
          </cell>
          <cell r="Q6287"/>
          <cell r="R6287"/>
          <cell r="S6287"/>
          <cell r="T6287"/>
          <cell r="U6287"/>
          <cell r="V6287"/>
          <cell r="W6287"/>
          <cell r="X6287"/>
          <cell r="Y6287"/>
          <cell r="Z6287"/>
          <cell r="AA6287"/>
          <cell r="AB6287"/>
          <cell r="AC6287"/>
          <cell r="AD6287"/>
        </row>
        <row r="6288">
          <cell r="P6288">
            <v>999999999</v>
          </cell>
          <cell r="Q6288"/>
          <cell r="R6288"/>
          <cell r="S6288"/>
          <cell r="T6288"/>
          <cell r="U6288"/>
          <cell r="V6288"/>
          <cell r="W6288"/>
          <cell r="X6288"/>
          <cell r="Y6288"/>
          <cell r="Z6288"/>
          <cell r="AA6288"/>
          <cell r="AB6288"/>
          <cell r="AC6288"/>
          <cell r="AD6288"/>
        </row>
        <row r="6289">
          <cell r="P6289">
            <v>999999999</v>
          </cell>
          <cell r="Q6289"/>
          <cell r="R6289"/>
          <cell r="S6289"/>
          <cell r="T6289"/>
          <cell r="U6289"/>
          <cell r="V6289"/>
          <cell r="W6289"/>
          <cell r="X6289"/>
          <cell r="Y6289"/>
          <cell r="Z6289"/>
          <cell r="AA6289"/>
          <cell r="AB6289"/>
          <cell r="AC6289"/>
          <cell r="AD6289"/>
        </row>
        <row r="6290">
          <cell r="P6290">
            <v>999999999</v>
          </cell>
          <cell r="Q6290"/>
          <cell r="R6290"/>
          <cell r="S6290"/>
          <cell r="T6290"/>
          <cell r="U6290"/>
          <cell r="V6290"/>
          <cell r="W6290"/>
          <cell r="X6290"/>
          <cell r="Y6290"/>
          <cell r="Z6290"/>
          <cell r="AA6290"/>
          <cell r="AB6290"/>
          <cell r="AC6290"/>
          <cell r="AD6290"/>
        </row>
        <row r="6291">
          <cell r="P6291">
            <v>999999999</v>
          </cell>
          <cell r="Q6291"/>
          <cell r="R6291"/>
          <cell r="S6291"/>
          <cell r="T6291"/>
          <cell r="U6291"/>
          <cell r="V6291"/>
          <cell r="W6291"/>
          <cell r="X6291"/>
          <cell r="Y6291"/>
          <cell r="Z6291"/>
          <cell r="AA6291"/>
          <cell r="AB6291"/>
          <cell r="AC6291"/>
          <cell r="AD6291"/>
        </row>
        <row r="6292">
          <cell r="P6292">
            <v>999999999</v>
          </cell>
          <cell r="Q6292"/>
          <cell r="R6292"/>
          <cell r="S6292"/>
          <cell r="T6292"/>
          <cell r="U6292"/>
          <cell r="V6292"/>
          <cell r="W6292"/>
          <cell r="X6292"/>
          <cell r="Y6292"/>
          <cell r="Z6292"/>
          <cell r="AA6292"/>
          <cell r="AB6292"/>
          <cell r="AC6292"/>
          <cell r="AD6292"/>
        </row>
        <row r="6293">
          <cell r="P6293">
            <v>999999999</v>
          </cell>
          <cell r="Q6293"/>
          <cell r="R6293"/>
          <cell r="S6293"/>
          <cell r="T6293"/>
          <cell r="U6293"/>
          <cell r="V6293"/>
          <cell r="W6293"/>
          <cell r="X6293"/>
          <cell r="Y6293"/>
          <cell r="Z6293"/>
          <cell r="AA6293"/>
          <cell r="AB6293"/>
          <cell r="AC6293"/>
          <cell r="AD6293"/>
        </row>
        <row r="6294">
          <cell r="P6294">
            <v>999999999</v>
          </cell>
          <cell r="Q6294"/>
          <cell r="R6294"/>
          <cell r="S6294"/>
          <cell r="T6294"/>
          <cell r="U6294"/>
          <cell r="V6294"/>
          <cell r="W6294"/>
          <cell r="X6294"/>
          <cell r="Y6294"/>
          <cell r="Z6294"/>
          <cell r="AA6294"/>
          <cell r="AB6294"/>
          <cell r="AC6294"/>
          <cell r="AD6294"/>
        </row>
        <row r="6295">
          <cell r="P6295">
            <v>999999999</v>
          </cell>
          <cell r="Q6295"/>
          <cell r="R6295"/>
          <cell r="S6295"/>
          <cell r="T6295"/>
          <cell r="U6295"/>
          <cell r="V6295"/>
          <cell r="W6295"/>
          <cell r="X6295"/>
          <cell r="Y6295"/>
          <cell r="Z6295"/>
          <cell r="AA6295"/>
          <cell r="AB6295"/>
          <cell r="AC6295"/>
          <cell r="AD6295"/>
        </row>
        <row r="6296">
          <cell r="P6296">
            <v>999999999</v>
          </cell>
          <cell r="Q6296"/>
          <cell r="R6296"/>
          <cell r="S6296"/>
          <cell r="T6296"/>
          <cell r="U6296"/>
          <cell r="V6296"/>
          <cell r="W6296"/>
          <cell r="X6296"/>
          <cell r="Y6296"/>
          <cell r="Z6296"/>
          <cell r="AA6296"/>
          <cell r="AB6296"/>
          <cell r="AC6296"/>
          <cell r="AD6296"/>
        </row>
        <row r="6297">
          <cell r="P6297">
            <v>999999999</v>
          </cell>
          <cell r="Q6297"/>
          <cell r="R6297"/>
          <cell r="S6297"/>
          <cell r="T6297"/>
          <cell r="U6297"/>
          <cell r="V6297"/>
          <cell r="W6297"/>
          <cell r="X6297"/>
          <cell r="Y6297"/>
          <cell r="Z6297"/>
          <cell r="AA6297"/>
          <cell r="AB6297"/>
          <cell r="AC6297"/>
          <cell r="AD6297"/>
        </row>
        <row r="6298">
          <cell r="P6298">
            <v>999999999</v>
          </cell>
          <cell r="Q6298"/>
          <cell r="R6298"/>
          <cell r="S6298"/>
          <cell r="T6298"/>
          <cell r="U6298"/>
          <cell r="V6298"/>
          <cell r="W6298"/>
          <cell r="X6298"/>
          <cell r="Y6298"/>
          <cell r="Z6298"/>
          <cell r="AA6298"/>
          <cell r="AB6298"/>
          <cell r="AC6298"/>
          <cell r="AD6298"/>
        </row>
        <row r="6299">
          <cell r="P6299">
            <v>999999999</v>
          </cell>
          <cell r="Q6299"/>
          <cell r="R6299"/>
          <cell r="S6299"/>
          <cell r="T6299"/>
          <cell r="U6299"/>
          <cell r="V6299"/>
          <cell r="W6299"/>
          <cell r="X6299"/>
          <cell r="Y6299"/>
          <cell r="Z6299"/>
          <cell r="AA6299"/>
          <cell r="AB6299"/>
          <cell r="AC6299"/>
          <cell r="AD6299"/>
        </row>
        <row r="6300">
          <cell r="P6300">
            <v>999999999</v>
          </cell>
          <cell r="Q6300"/>
          <cell r="R6300"/>
          <cell r="S6300"/>
          <cell r="T6300"/>
          <cell r="U6300"/>
          <cell r="V6300"/>
          <cell r="W6300"/>
          <cell r="X6300"/>
          <cell r="Y6300"/>
          <cell r="Z6300"/>
          <cell r="AA6300"/>
          <cell r="AB6300"/>
          <cell r="AC6300"/>
          <cell r="AD6300"/>
        </row>
        <row r="6301">
          <cell r="P6301">
            <v>999999999</v>
          </cell>
          <cell r="Q6301"/>
          <cell r="R6301"/>
          <cell r="S6301"/>
          <cell r="T6301"/>
          <cell r="U6301"/>
          <cell r="V6301"/>
          <cell r="W6301"/>
          <cell r="X6301"/>
          <cell r="Y6301"/>
          <cell r="Z6301"/>
          <cell r="AA6301"/>
          <cell r="AB6301"/>
          <cell r="AC6301"/>
          <cell r="AD6301"/>
        </row>
        <row r="6302">
          <cell r="P6302">
            <v>999999999</v>
          </cell>
          <cell r="Q6302"/>
          <cell r="R6302"/>
          <cell r="S6302"/>
          <cell r="T6302"/>
          <cell r="U6302"/>
          <cell r="V6302"/>
          <cell r="W6302"/>
          <cell r="X6302"/>
          <cell r="Y6302"/>
          <cell r="Z6302"/>
          <cell r="AA6302"/>
          <cell r="AB6302"/>
          <cell r="AC6302"/>
          <cell r="AD6302"/>
        </row>
        <row r="6303">
          <cell r="P6303">
            <v>999999999</v>
          </cell>
          <cell r="Q6303"/>
          <cell r="R6303"/>
          <cell r="S6303"/>
          <cell r="T6303"/>
          <cell r="U6303"/>
          <cell r="V6303"/>
          <cell r="W6303"/>
          <cell r="X6303"/>
          <cell r="Y6303"/>
          <cell r="Z6303"/>
          <cell r="AA6303"/>
          <cell r="AB6303"/>
          <cell r="AC6303"/>
          <cell r="AD6303"/>
        </row>
        <row r="6304">
          <cell r="P6304">
            <v>999999999</v>
          </cell>
          <cell r="Q6304"/>
          <cell r="R6304"/>
          <cell r="S6304"/>
          <cell r="T6304"/>
          <cell r="U6304"/>
          <cell r="V6304"/>
          <cell r="W6304"/>
          <cell r="X6304"/>
          <cell r="Y6304"/>
          <cell r="Z6304"/>
          <cell r="AA6304"/>
          <cell r="AB6304"/>
          <cell r="AC6304"/>
          <cell r="AD6304"/>
        </row>
        <row r="6305">
          <cell r="P6305">
            <v>999999999</v>
          </cell>
          <cell r="Q6305"/>
          <cell r="R6305"/>
          <cell r="S6305"/>
          <cell r="T6305"/>
          <cell r="U6305"/>
          <cell r="V6305"/>
          <cell r="W6305"/>
          <cell r="X6305"/>
          <cell r="Y6305"/>
          <cell r="Z6305"/>
          <cell r="AA6305"/>
          <cell r="AB6305"/>
          <cell r="AC6305"/>
          <cell r="AD6305"/>
        </row>
        <row r="6306">
          <cell r="P6306">
            <v>999999999</v>
          </cell>
          <cell r="Q6306"/>
          <cell r="R6306"/>
          <cell r="S6306"/>
          <cell r="T6306"/>
          <cell r="U6306"/>
          <cell r="V6306"/>
          <cell r="W6306"/>
          <cell r="X6306"/>
          <cell r="Y6306"/>
          <cell r="Z6306"/>
          <cell r="AA6306"/>
          <cell r="AB6306"/>
          <cell r="AC6306"/>
          <cell r="AD6306"/>
        </row>
        <row r="6307">
          <cell r="P6307">
            <v>999999999</v>
          </cell>
          <cell r="Q6307"/>
          <cell r="R6307"/>
          <cell r="S6307"/>
          <cell r="T6307"/>
          <cell r="U6307"/>
          <cell r="V6307"/>
          <cell r="W6307"/>
          <cell r="X6307"/>
          <cell r="Y6307"/>
          <cell r="Z6307"/>
          <cell r="AA6307"/>
          <cell r="AB6307"/>
          <cell r="AC6307"/>
          <cell r="AD6307"/>
        </row>
        <row r="6308">
          <cell r="P6308">
            <v>999999999</v>
          </cell>
          <cell r="Q6308"/>
          <cell r="R6308"/>
          <cell r="S6308"/>
          <cell r="T6308"/>
          <cell r="U6308"/>
          <cell r="V6308"/>
          <cell r="W6308"/>
          <cell r="X6308"/>
          <cell r="Y6308"/>
          <cell r="Z6308"/>
          <cell r="AA6308"/>
          <cell r="AB6308"/>
          <cell r="AC6308"/>
          <cell r="AD6308"/>
        </row>
        <row r="6309">
          <cell r="P6309">
            <v>999999999</v>
          </cell>
          <cell r="Q6309"/>
          <cell r="R6309"/>
          <cell r="S6309"/>
          <cell r="T6309"/>
          <cell r="U6309"/>
          <cell r="V6309"/>
          <cell r="W6309"/>
          <cell r="X6309"/>
          <cell r="Y6309"/>
          <cell r="Z6309"/>
          <cell r="AA6309"/>
          <cell r="AB6309"/>
          <cell r="AC6309"/>
          <cell r="AD6309"/>
        </row>
        <row r="6310">
          <cell r="P6310">
            <v>999999999</v>
          </cell>
          <cell r="Q6310"/>
          <cell r="R6310"/>
          <cell r="S6310"/>
          <cell r="T6310"/>
          <cell r="U6310"/>
          <cell r="V6310"/>
          <cell r="W6310"/>
          <cell r="X6310"/>
          <cell r="Y6310"/>
          <cell r="Z6310"/>
          <cell r="AA6310"/>
          <cell r="AB6310"/>
          <cell r="AC6310"/>
          <cell r="AD6310"/>
        </row>
        <row r="6311">
          <cell r="P6311">
            <v>999999999</v>
          </cell>
          <cell r="Q6311"/>
          <cell r="R6311"/>
          <cell r="S6311"/>
          <cell r="T6311"/>
          <cell r="U6311"/>
          <cell r="V6311"/>
          <cell r="W6311"/>
          <cell r="X6311"/>
          <cell r="Y6311"/>
          <cell r="Z6311"/>
          <cell r="AA6311"/>
          <cell r="AB6311"/>
          <cell r="AC6311"/>
          <cell r="AD6311"/>
        </row>
        <row r="6312">
          <cell r="P6312">
            <v>999999999</v>
          </cell>
          <cell r="Q6312"/>
          <cell r="R6312"/>
          <cell r="S6312"/>
          <cell r="T6312"/>
          <cell r="U6312"/>
          <cell r="V6312"/>
          <cell r="W6312"/>
          <cell r="X6312"/>
          <cell r="Y6312"/>
          <cell r="Z6312"/>
          <cell r="AA6312"/>
          <cell r="AB6312"/>
          <cell r="AC6312"/>
          <cell r="AD6312"/>
        </row>
        <row r="6313">
          <cell r="P6313">
            <v>999999999</v>
          </cell>
          <cell r="Q6313"/>
          <cell r="R6313"/>
          <cell r="S6313"/>
          <cell r="T6313"/>
          <cell r="U6313"/>
          <cell r="V6313"/>
          <cell r="W6313"/>
          <cell r="X6313"/>
          <cell r="Y6313"/>
          <cell r="Z6313"/>
          <cell r="AA6313"/>
          <cell r="AB6313"/>
          <cell r="AC6313"/>
          <cell r="AD6313"/>
        </row>
        <row r="6314">
          <cell r="P6314">
            <v>999999999</v>
          </cell>
          <cell r="Q6314"/>
          <cell r="R6314"/>
          <cell r="S6314"/>
          <cell r="T6314"/>
          <cell r="U6314"/>
          <cell r="V6314"/>
          <cell r="W6314"/>
          <cell r="X6314"/>
          <cell r="Y6314"/>
          <cell r="Z6314"/>
          <cell r="AA6314"/>
          <cell r="AB6314"/>
          <cell r="AC6314"/>
          <cell r="AD6314"/>
        </row>
        <row r="6315">
          <cell r="P6315">
            <v>999999999</v>
          </cell>
          <cell r="Q6315"/>
          <cell r="R6315"/>
          <cell r="S6315"/>
          <cell r="T6315"/>
          <cell r="U6315"/>
          <cell r="V6315"/>
          <cell r="W6315"/>
          <cell r="X6315"/>
          <cell r="Y6315"/>
          <cell r="Z6315"/>
          <cell r="AA6315"/>
          <cell r="AB6315"/>
          <cell r="AC6315"/>
          <cell r="AD6315"/>
        </row>
        <row r="6316">
          <cell r="P6316">
            <v>999999999</v>
          </cell>
          <cell r="Q6316"/>
          <cell r="R6316"/>
          <cell r="S6316"/>
          <cell r="T6316"/>
          <cell r="U6316"/>
          <cell r="V6316"/>
          <cell r="W6316"/>
          <cell r="X6316"/>
          <cell r="Y6316"/>
          <cell r="Z6316"/>
          <cell r="AA6316"/>
          <cell r="AB6316"/>
          <cell r="AC6316"/>
          <cell r="AD6316"/>
        </row>
        <row r="6317">
          <cell r="P6317">
            <v>999999999</v>
          </cell>
          <cell r="Q6317"/>
          <cell r="R6317"/>
          <cell r="S6317"/>
          <cell r="T6317"/>
          <cell r="U6317"/>
          <cell r="V6317"/>
          <cell r="W6317"/>
          <cell r="X6317"/>
          <cell r="Y6317"/>
          <cell r="Z6317"/>
          <cell r="AA6317"/>
          <cell r="AB6317"/>
          <cell r="AC6317"/>
          <cell r="AD6317"/>
        </row>
        <row r="6318">
          <cell r="P6318">
            <v>999999999</v>
          </cell>
          <cell r="Q6318"/>
          <cell r="R6318"/>
          <cell r="S6318"/>
          <cell r="T6318"/>
          <cell r="U6318"/>
          <cell r="V6318"/>
          <cell r="W6318"/>
          <cell r="X6318"/>
          <cell r="Y6318"/>
          <cell r="Z6318"/>
          <cell r="AA6318"/>
          <cell r="AB6318"/>
          <cell r="AC6318"/>
          <cell r="AD6318"/>
        </row>
        <row r="6319">
          <cell r="P6319">
            <v>999999999</v>
          </cell>
          <cell r="Q6319"/>
          <cell r="R6319"/>
          <cell r="S6319"/>
          <cell r="T6319"/>
          <cell r="U6319"/>
          <cell r="V6319"/>
          <cell r="W6319"/>
          <cell r="X6319"/>
          <cell r="Y6319"/>
          <cell r="Z6319"/>
          <cell r="AA6319"/>
          <cell r="AB6319"/>
          <cell r="AC6319"/>
          <cell r="AD6319"/>
        </row>
        <row r="6320">
          <cell r="P6320">
            <v>999999999</v>
          </cell>
          <cell r="Q6320"/>
          <cell r="R6320"/>
          <cell r="S6320"/>
          <cell r="T6320"/>
          <cell r="U6320"/>
          <cell r="V6320"/>
          <cell r="W6320"/>
          <cell r="X6320"/>
          <cell r="Y6320"/>
          <cell r="Z6320"/>
          <cell r="AA6320"/>
          <cell r="AB6320"/>
          <cell r="AC6320"/>
          <cell r="AD6320"/>
        </row>
        <row r="6321">
          <cell r="P6321">
            <v>999999999</v>
          </cell>
          <cell r="Q6321"/>
          <cell r="R6321"/>
          <cell r="S6321"/>
          <cell r="T6321"/>
          <cell r="U6321"/>
          <cell r="V6321"/>
          <cell r="W6321"/>
          <cell r="X6321"/>
          <cell r="Y6321"/>
          <cell r="Z6321"/>
          <cell r="AA6321"/>
          <cell r="AB6321"/>
          <cell r="AC6321"/>
          <cell r="AD6321"/>
        </row>
        <row r="6322">
          <cell r="P6322">
            <v>999999999</v>
          </cell>
          <cell r="Q6322"/>
          <cell r="R6322"/>
          <cell r="S6322"/>
          <cell r="T6322"/>
          <cell r="U6322"/>
          <cell r="V6322"/>
          <cell r="W6322"/>
          <cell r="X6322"/>
          <cell r="Y6322"/>
          <cell r="Z6322"/>
          <cell r="AA6322"/>
          <cell r="AB6322"/>
          <cell r="AC6322"/>
          <cell r="AD6322"/>
        </row>
        <row r="6323">
          <cell r="P6323">
            <v>999999999</v>
          </cell>
          <cell r="Q6323"/>
          <cell r="R6323"/>
          <cell r="S6323"/>
          <cell r="T6323"/>
          <cell r="U6323"/>
          <cell r="V6323"/>
          <cell r="W6323"/>
          <cell r="X6323"/>
          <cell r="Y6323"/>
          <cell r="Z6323"/>
          <cell r="AA6323"/>
          <cell r="AB6323"/>
          <cell r="AC6323"/>
          <cell r="AD6323"/>
        </row>
        <row r="6324">
          <cell r="P6324">
            <v>999999999</v>
          </cell>
          <cell r="Q6324"/>
          <cell r="R6324"/>
          <cell r="S6324"/>
          <cell r="T6324"/>
          <cell r="U6324"/>
          <cell r="V6324"/>
          <cell r="W6324"/>
          <cell r="X6324"/>
          <cell r="Y6324"/>
          <cell r="Z6324"/>
          <cell r="AA6324"/>
          <cell r="AB6324"/>
          <cell r="AC6324"/>
          <cell r="AD6324"/>
        </row>
        <row r="6325">
          <cell r="P6325">
            <v>999999999</v>
          </cell>
          <cell r="Q6325"/>
          <cell r="R6325"/>
          <cell r="S6325"/>
          <cell r="T6325"/>
          <cell r="U6325"/>
          <cell r="V6325"/>
          <cell r="W6325"/>
          <cell r="X6325"/>
          <cell r="Y6325"/>
          <cell r="Z6325"/>
          <cell r="AA6325"/>
          <cell r="AB6325"/>
          <cell r="AC6325"/>
          <cell r="AD6325"/>
        </row>
        <row r="6326">
          <cell r="P6326">
            <v>999999999</v>
          </cell>
          <cell r="Q6326"/>
          <cell r="R6326"/>
          <cell r="S6326"/>
          <cell r="T6326"/>
          <cell r="U6326"/>
          <cell r="V6326"/>
          <cell r="W6326"/>
          <cell r="X6326"/>
          <cell r="Y6326"/>
          <cell r="Z6326"/>
          <cell r="AA6326"/>
          <cell r="AB6326"/>
          <cell r="AC6326"/>
          <cell r="AD6326"/>
        </row>
        <row r="6327">
          <cell r="P6327">
            <v>999999999</v>
          </cell>
          <cell r="Q6327"/>
          <cell r="R6327"/>
          <cell r="S6327"/>
          <cell r="T6327"/>
          <cell r="U6327"/>
          <cell r="V6327"/>
          <cell r="W6327"/>
          <cell r="X6327"/>
          <cell r="Y6327"/>
          <cell r="Z6327"/>
          <cell r="AA6327"/>
          <cell r="AB6327"/>
          <cell r="AC6327"/>
          <cell r="AD6327"/>
        </row>
        <row r="6328">
          <cell r="P6328">
            <v>999999999</v>
          </cell>
          <cell r="Q6328"/>
          <cell r="R6328"/>
          <cell r="S6328"/>
          <cell r="T6328"/>
          <cell r="U6328"/>
          <cell r="V6328"/>
          <cell r="W6328"/>
          <cell r="X6328"/>
          <cell r="Y6328"/>
          <cell r="Z6328"/>
          <cell r="AA6328"/>
          <cell r="AB6328"/>
          <cell r="AC6328"/>
          <cell r="AD6328"/>
        </row>
        <row r="6329">
          <cell r="P6329">
            <v>999999999</v>
          </cell>
          <cell r="Q6329"/>
          <cell r="R6329"/>
          <cell r="S6329"/>
          <cell r="T6329"/>
          <cell r="U6329"/>
          <cell r="V6329"/>
          <cell r="W6329"/>
          <cell r="X6329"/>
          <cell r="Y6329"/>
          <cell r="Z6329"/>
          <cell r="AA6329"/>
          <cell r="AB6329"/>
          <cell r="AC6329"/>
          <cell r="AD6329"/>
        </row>
        <row r="6330">
          <cell r="P6330">
            <v>999999999</v>
          </cell>
          <cell r="Q6330"/>
          <cell r="R6330"/>
          <cell r="S6330"/>
          <cell r="T6330"/>
          <cell r="U6330"/>
          <cell r="V6330"/>
          <cell r="W6330"/>
          <cell r="X6330"/>
          <cell r="Y6330"/>
          <cell r="Z6330"/>
          <cell r="AA6330"/>
          <cell r="AB6330"/>
          <cell r="AC6330"/>
          <cell r="AD6330"/>
        </row>
        <row r="6331">
          <cell r="P6331">
            <v>999999999</v>
          </cell>
          <cell r="Q6331"/>
          <cell r="R6331"/>
          <cell r="S6331"/>
          <cell r="T6331"/>
          <cell r="U6331"/>
          <cell r="V6331"/>
          <cell r="W6331"/>
          <cell r="X6331"/>
          <cell r="Y6331"/>
          <cell r="Z6331"/>
          <cell r="AA6331"/>
          <cell r="AB6331"/>
          <cell r="AC6331"/>
          <cell r="AD6331"/>
        </row>
        <row r="6332">
          <cell r="P6332">
            <v>999999999</v>
          </cell>
          <cell r="Q6332"/>
          <cell r="R6332"/>
          <cell r="S6332"/>
          <cell r="T6332"/>
          <cell r="U6332"/>
          <cell r="V6332"/>
          <cell r="W6332"/>
          <cell r="X6332"/>
          <cell r="Y6332"/>
          <cell r="Z6332"/>
          <cell r="AA6332"/>
          <cell r="AB6332"/>
          <cell r="AC6332"/>
          <cell r="AD6332"/>
        </row>
        <row r="6333">
          <cell r="P6333">
            <v>999999999</v>
          </cell>
          <cell r="Q6333"/>
          <cell r="R6333"/>
          <cell r="S6333"/>
          <cell r="T6333"/>
          <cell r="U6333"/>
          <cell r="V6333"/>
          <cell r="W6333"/>
          <cell r="X6333"/>
          <cell r="Y6333"/>
          <cell r="Z6333"/>
          <cell r="AA6333"/>
          <cell r="AB6333"/>
          <cell r="AC6333"/>
          <cell r="AD6333"/>
        </row>
        <row r="6334">
          <cell r="P6334">
            <v>999999999</v>
          </cell>
          <cell r="Q6334"/>
          <cell r="R6334"/>
          <cell r="S6334"/>
          <cell r="T6334"/>
          <cell r="U6334"/>
          <cell r="V6334"/>
          <cell r="W6334"/>
          <cell r="X6334"/>
          <cell r="Y6334"/>
          <cell r="Z6334"/>
          <cell r="AA6334"/>
          <cell r="AB6334"/>
          <cell r="AC6334"/>
          <cell r="AD6334"/>
        </row>
        <row r="6335">
          <cell r="P6335">
            <v>999999999</v>
          </cell>
          <cell r="Q6335"/>
          <cell r="R6335"/>
          <cell r="S6335"/>
          <cell r="T6335"/>
          <cell r="U6335"/>
          <cell r="V6335"/>
          <cell r="W6335"/>
          <cell r="X6335"/>
          <cell r="Y6335"/>
          <cell r="Z6335"/>
          <cell r="AA6335"/>
          <cell r="AB6335"/>
          <cell r="AC6335"/>
          <cell r="AD6335"/>
        </row>
        <row r="6336">
          <cell r="P6336">
            <v>999999999</v>
          </cell>
          <cell r="Q6336"/>
          <cell r="R6336"/>
          <cell r="S6336"/>
          <cell r="T6336"/>
          <cell r="U6336"/>
          <cell r="V6336"/>
          <cell r="W6336"/>
          <cell r="X6336"/>
          <cell r="Y6336"/>
          <cell r="Z6336"/>
          <cell r="AA6336"/>
          <cell r="AB6336"/>
          <cell r="AC6336"/>
          <cell r="AD6336"/>
        </row>
        <row r="6337">
          <cell r="P6337">
            <v>999999999</v>
          </cell>
          <cell r="Q6337"/>
          <cell r="R6337"/>
          <cell r="S6337"/>
          <cell r="T6337"/>
          <cell r="U6337"/>
          <cell r="V6337"/>
          <cell r="W6337"/>
          <cell r="X6337"/>
          <cell r="Y6337"/>
          <cell r="Z6337"/>
          <cell r="AA6337"/>
          <cell r="AB6337"/>
          <cell r="AC6337"/>
          <cell r="AD6337"/>
        </row>
        <row r="6338">
          <cell r="P6338">
            <v>999999999</v>
          </cell>
          <cell r="Q6338"/>
          <cell r="R6338"/>
          <cell r="S6338"/>
          <cell r="T6338"/>
          <cell r="U6338"/>
          <cell r="V6338"/>
          <cell r="W6338"/>
          <cell r="X6338"/>
          <cell r="Y6338"/>
          <cell r="Z6338"/>
          <cell r="AA6338"/>
          <cell r="AB6338"/>
          <cell r="AC6338"/>
          <cell r="AD6338"/>
        </row>
        <row r="6339">
          <cell r="P6339">
            <v>999999999</v>
          </cell>
          <cell r="Q6339"/>
          <cell r="R6339"/>
          <cell r="S6339"/>
          <cell r="T6339"/>
          <cell r="U6339"/>
          <cell r="V6339"/>
          <cell r="W6339"/>
          <cell r="X6339"/>
          <cell r="Y6339"/>
          <cell r="Z6339"/>
          <cell r="AA6339"/>
          <cell r="AB6339"/>
          <cell r="AC6339"/>
          <cell r="AD6339"/>
        </row>
        <row r="6340">
          <cell r="P6340">
            <v>999999999</v>
          </cell>
          <cell r="Q6340"/>
          <cell r="R6340"/>
          <cell r="S6340"/>
          <cell r="T6340"/>
          <cell r="U6340"/>
          <cell r="V6340"/>
          <cell r="W6340"/>
          <cell r="X6340"/>
          <cell r="Y6340"/>
          <cell r="Z6340"/>
          <cell r="AA6340"/>
          <cell r="AB6340"/>
          <cell r="AC6340"/>
          <cell r="AD6340"/>
        </row>
        <row r="6341">
          <cell r="P6341">
            <v>999999999</v>
          </cell>
          <cell r="Q6341"/>
          <cell r="R6341"/>
          <cell r="S6341"/>
          <cell r="T6341"/>
          <cell r="U6341"/>
          <cell r="V6341"/>
          <cell r="W6341"/>
          <cell r="X6341"/>
          <cell r="Y6341"/>
          <cell r="Z6341"/>
          <cell r="AA6341"/>
          <cell r="AB6341"/>
          <cell r="AC6341"/>
          <cell r="AD6341"/>
        </row>
        <row r="6342">
          <cell r="P6342">
            <v>999999999</v>
          </cell>
          <cell r="Q6342"/>
          <cell r="R6342"/>
          <cell r="S6342"/>
          <cell r="T6342"/>
          <cell r="U6342"/>
          <cell r="V6342"/>
          <cell r="W6342"/>
          <cell r="X6342"/>
          <cell r="Y6342"/>
          <cell r="Z6342"/>
          <cell r="AA6342"/>
          <cell r="AB6342"/>
          <cell r="AC6342"/>
          <cell r="AD6342"/>
        </row>
        <row r="6343">
          <cell r="P6343">
            <v>999999999</v>
          </cell>
          <cell r="Q6343"/>
          <cell r="R6343"/>
          <cell r="S6343"/>
          <cell r="T6343"/>
          <cell r="U6343"/>
          <cell r="V6343"/>
          <cell r="W6343"/>
          <cell r="X6343"/>
          <cell r="Y6343"/>
          <cell r="Z6343"/>
          <cell r="AA6343"/>
          <cell r="AB6343"/>
          <cell r="AC6343"/>
          <cell r="AD6343"/>
        </row>
        <row r="6344">
          <cell r="P6344">
            <v>999999999</v>
          </cell>
          <cell r="Q6344"/>
          <cell r="R6344"/>
          <cell r="S6344"/>
          <cell r="T6344"/>
          <cell r="U6344"/>
          <cell r="V6344"/>
          <cell r="W6344"/>
          <cell r="X6344"/>
          <cell r="Y6344"/>
          <cell r="Z6344"/>
          <cell r="AA6344"/>
          <cell r="AB6344"/>
          <cell r="AC6344"/>
          <cell r="AD6344"/>
        </row>
        <row r="6345">
          <cell r="P6345">
            <v>999999999</v>
          </cell>
          <cell r="Q6345"/>
          <cell r="R6345"/>
          <cell r="S6345"/>
          <cell r="T6345"/>
          <cell r="U6345"/>
          <cell r="V6345"/>
          <cell r="W6345"/>
          <cell r="X6345"/>
          <cell r="Y6345"/>
          <cell r="Z6345"/>
          <cell r="AA6345"/>
          <cell r="AB6345"/>
          <cell r="AC6345"/>
          <cell r="AD6345"/>
        </row>
        <row r="6346">
          <cell r="P6346">
            <v>999999999</v>
          </cell>
          <cell r="Q6346"/>
          <cell r="R6346"/>
          <cell r="S6346"/>
          <cell r="T6346"/>
          <cell r="U6346"/>
          <cell r="V6346"/>
          <cell r="W6346"/>
          <cell r="X6346"/>
          <cell r="Y6346"/>
          <cell r="Z6346"/>
          <cell r="AA6346"/>
          <cell r="AB6346"/>
          <cell r="AC6346"/>
          <cell r="AD6346"/>
        </row>
        <row r="6347">
          <cell r="P6347">
            <v>999999999</v>
          </cell>
          <cell r="Q6347"/>
          <cell r="R6347"/>
          <cell r="S6347"/>
          <cell r="T6347"/>
          <cell r="U6347"/>
          <cell r="V6347"/>
          <cell r="W6347"/>
          <cell r="X6347"/>
          <cell r="Y6347"/>
          <cell r="Z6347"/>
          <cell r="AA6347"/>
          <cell r="AB6347"/>
          <cell r="AC6347"/>
          <cell r="AD6347"/>
        </row>
        <row r="6348">
          <cell r="P6348">
            <v>999999999</v>
          </cell>
          <cell r="Q6348"/>
          <cell r="R6348"/>
          <cell r="S6348"/>
          <cell r="T6348"/>
          <cell r="U6348"/>
          <cell r="V6348"/>
          <cell r="W6348"/>
          <cell r="X6348"/>
          <cell r="Y6348"/>
          <cell r="Z6348"/>
          <cell r="AA6348"/>
          <cell r="AB6348"/>
          <cell r="AC6348"/>
          <cell r="AD6348"/>
        </row>
        <row r="6349">
          <cell r="P6349">
            <v>999999999</v>
          </cell>
          <cell r="Q6349"/>
          <cell r="R6349"/>
          <cell r="S6349"/>
          <cell r="T6349"/>
          <cell r="U6349"/>
          <cell r="V6349"/>
          <cell r="W6349"/>
          <cell r="X6349"/>
          <cell r="Y6349"/>
          <cell r="Z6349"/>
          <cell r="AA6349"/>
          <cell r="AB6349"/>
          <cell r="AC6349"/>
          <cell r="AD6349"/>
        </row>
        <row r="6350">
          <cell r="P6350">
            <v>999999999</v>
          </cell>
          <cell r="Q6350"/>
          <cell r="R6350"/>
          <cell r="S6350"/>
          <cell r="T6350"/>
          <cell r="U6350"/>
          <cell r="V6350"/>
          <cell r="W6350"/>
          <cell r="X6350"/>
          <cell r="Y6350"/>
          <cell r="Z6350"/>
          <cell r="AA6350"/>
          <cell r="AB6350"/>
          <cell r="AC6350"/>
          <cell r="AD6350"/>
        </row>
        <row r="6351">
          <cell r="P6351">
            <v>999999999</v>
          </cell>
          <cell r="Q6351"/>
          <cell r="R6351"/>
          <cell r="S6351"/>
          <cell r="T6351"/>
          <cell r="U6351"/>
          <cell r="V6351"/>
          <cell r="W6351"/>
          <cell r="X6351"/>
          <cell r="Y6351"/>
          <cell r="Z6351"/>
          <cell r="AA6351"/>
          <cell r="AB6351"/>
          <cell r="AC6351"/>
          <cell r="AD6351"/>
        </row>
        <row r="6352">
          <cell r="P6352">
            <v>999999999</v>
          </cell>
          <cell r="Q6352"/>
          <cell r="R6352"/>
          <cell r="S6352"/>
          <cell r="T6352"/>
          <cell r="U6352"/>
          <cell r="V6352"/>
          <cell r="W6352"/>
          <cell r="X6352"/>
          <cell r="Y6352"/>
          <cell r="Z6352"/>
          <cell r="AA6352"/>
          <cell r="AB6352"/>
          <cell r="AC6352"/>
          <cell r="AD6352"/>
        </row>
        <row r="6353">
          <cell r="P6353">
            <v>999999999</v>
          </cell>
          <cell r="Q6353"/>
          <cell r="R6353"/>
          <cell r="S6353"/>
          <cell r="T6353"/>
          <cell r="U6353"/>
          <cell r="V6353"/>
          <cell r="W6353"/>
          <cell r="X6353"/>
          <cell r="Y6353"/>
          <cell r="Z6353"/>
          <cell r="AA6353"/>
          <cell r="AB6353"/>
          <cell r="AC6353"/>
          <cell r="AD6353"/>
        </row>
        <row r="6354">
          <cell r="P6354">
            <v>999999999</v>
          </cell>
          <cell r="Q6354"/>
          <cell r="R6354"/>
          <cell r="S6354"/>
          <cell r="T6354"/>
          <cell r="U6354"/>
          <cell r="V6354"/>
          <cell r="W6354"/>
          <cell r="X6354"/>
          <cell r="Y6354"/>
          <cell r="Z6354"/>
          <cell r="AA6354"/>
          <cell r="AB6354"/>
          <cell r="AC6354"/>
          <cell r="AD6354"/>
        </row>
        <row r="6355">
          <cell r="P6355">
            <v>999999999</v>
          </cell>
          <cell r="Q6355"/>
          <cell r="R6355"/>
          <cell r="S6355"/>
          <cell r="T6355"/>
          <cell r="U6355"/>
          <cell r="V6355"/>
          <cell r="W6355"/>
          <cell r="X6355"/>
          <cell r="Y6355"/>
          <cell r="Z6355"/>
          <cell r="AA6355"/>
          <cell r="AB6355"/>
          <cell r="AC6355"/>
          <cell r="AD6355"/>
        </row>
        <row r="6356">
          <cell r="P6356">
            <v>999999999</v>
          </cell>
          <cell r="Q6356"/>
          <cell r="R6356"/>
          <cell r="S6356"/>
          <cell r="T6356"/>
          <cell r="U6356"/>
          <cell r="V6356"/>
          <cell r="W6356"/>
          <cell r="X6356"/>
          <cell r="Y6356"/>
          <cell r="Z6356"/>
          <cell r="AA6356"/>
          <cell r="AB6356"/>
          <cell r="AC6356"/>
          <cell r="AD6356"/>
        </row>
        <row r="6357">
          <cell r="P6357">
            <v>999999999</v>
          </cell>
          <cell r="Q6357"/>
          <cell r="R6357"/>
          <cell r="S6357"/>
          <cell r="T6357"/>
          <cell r="U6357"/>
          <cell r="V6357"/>
          <cell r="W6357"/>
          <cell r="X6357"/>
          <cell r="Y6357"/>
          <cell r="Z6357"/>
          <cell r="AA6357"/>
          <cell r="AB6357"/>
          <cell r="AC6357"/>
          <cell r="AD6357"/>
        </row>
        <row r="6358">
          <cell r="P6358">
            <v>999999999</v>
          </cell>
          <cell r="Q6358"/>
          <cell r="R6358"/>
          <cell r="S6358"/>
          <cell r="T6358"/>
          <cell r="U6358"/>
          <cell r="V6358"/>
          <cell r="W6358"/>
          <cell r="X6358"/>
          <cell r="Y6358"/>
          <cell r="Z6358"/>
          <cell r="AA6358"/>
          <cell r="AB6358"/>
          <cell r="AC6358"/>
          <cell r="AD6358"/>
        </row>
        <row r="6359">
          <cell r="P6359">
            <v>999999999</v>
          </cell>
          <cell r="Q6359"/>
          <cell r="R6359"/>
          <cell r="S6359"/>
          <cell r="T6359"/>
          <cell r="U6359"/>
          <cell r="V6359"/>
          <cell r="W6359"/>
          <cell r="X6359"/>
          <cell r="Y6359"/>
          <cell r="Z6359"/>
          <cell r="AA6359"/>
          <cell r="AB6359"/>
          <cell r="AC6359"/>
          <cell r="AD6359"/>
        </row>
        <row r="6360">
          <cell r="P6360">
            <v>999999999</v>
          </cell>
          <cell r="Q6360"/>
          <cell r="R6360"/>
          <cell r="S6360"/>
          <cell r="T6360"/>
          <cell r="U6360"/>
          <cell r="V6360"/>
          <cell r="W6360"/>
          <cell r="X6360"/>
          <cell r="Y6360"/>
          <cell r="Z6360"/>
          <cell r="AA6360"/>
          <cell r="AB6360"/>
          <cell r="AC6360"/>
          <cell r="AD6360"/>
        </row>
        <row r="6361">
          <cell r="P6361">
            <v>999999999</v>
          </cell>
          <cell r="Q6361"/>
          <cell r="R6361"/>
          <cell r="S6361"/>
          <cell r="T6361"/>
          <cell r="U6361"/>
          <cell r="V6361"/>
          <cell r="W6361"/>
          <cell r="X6361"/>
          <cell r="Y6361"/>
          <cell r="Z6361"/>
          <cell r="AA6361"/>
          <cell r="AB6361"/>
          <cell r="AC6361"/>
          <cell r="AD6361"/>
        </row>
        <row r="6362">
          <cell r="P6362">
            <v>999999999</v>
          </cell>
          <cell r="Q6362"/>
          <cell r="R6362"/>
          <cell r="S6362"/>
          <cell r="T6362"/>
          <cell r="U6362"/>
          <cell r="V6362"/>
          <cell r="W6362"/>
          <cell r="X6362"/>
          <cell r="Y6362"/>
          <cell r="Z6362"/>
          <cell r="AA6362"/>
          <cell r="AB6362"/>
          <cell r="AC6362"/>
          <cell r="AD6362"/>
        </row>
        <row r="6363">
          <cell r="P6363">
            <v>999999999</v>
          </cell>
          <cell r="Q6363"/>
          <cell r="R6363"/>
          <cell r="S6363"/>
          <cell r="T6363"/>
          <cell r="U6363"/>
          <cell r="V6363"/>
          <cell r="W6363"/>
          <cell r="X6363"/>
          <cell r="Y6363"/>
          <cell r="Z6363"/>
          <cell r="AA6363"/>
          <cell r="AB6363"/>
          <cell r="AC6363"/>
          <cell r="AD6363"/>
        </row>
        <row r="6364">
          <cell r="P6364">
            <v>999999999</v>
          </cell>
          <cell r="Q6364"/>
          <cell r="R6364"/>
          <cell r="S6364"/>
          <cell r="T6364"/>
          <cell r="U6364"/>
          <cell r="V6364"/>
          <cell r="W6364"/>
          <cell r="X6364"/>
          <cell r="Y6364"/>
          <cell r="Z6364"/>
          <cell r="AA6364"/>
          <cell r="AB6364"/>
          <cell r="AC6364"/>
          <cell r="AD6364"/>
        </row>
        <row r="6365">
          <cell r="P6365">
            <v>999999999</v>
          </cell>
          <cell r="Q6365"/>
          <cell r="R6365"/>
          <cell r="S6365"/>
          <cell r="T6365"/>
          <cell r="U6365"/>
          <cell r="V6365"/>
          <cell r="W6365"/>
          <cell r="X6365"/>
          <cell r="Y6365"/>
          <cell r="Z6365"/>
          <cell r="AA6365"/>
          <cell r="AB6365"/>
          <cell r="AC6365"/>
          <cell r="AD6365"/>
        </row>
        <row r="6366">
          <cell r="P6366">
            <v>999999999</v>
          </cell>
          <cell r="Q6366"/>
          <cell r="R6366"/>
          <cell r="S6366"/>
          <cell r="T6366"/>
          <cell r="U6366"/>
          <cell r="V6366"/>
          <cell r="W6366"/>
          <cell r="X6366"/>
          <cell r="Y6366"/>
          <cell r="Z6366"/>
          <cell r="AA6366"/>
          <cell r="AB6366"/>
          <cell r="AC6366"/>
          <cell r="AD6366"/>
        </row>
        <row r="6367">
          <cell r="P6367">
            <v>999999999</v>
          </cell>
          <cell r="Q6367"/>
          <cell r="R6367"/>
          <cell r="S6367"/>
          <cell r="T6367"/>
          <cell r="U6367"/>
          <cell r="V6367"/>
          <cell r="W6367"/>
          <cell r="X6367"/>
          <cell r="Y6367"/>
          <cell r="Z6367"/>
          <cell r="AA6367"/>
          <cell r="AB6367"/>
          <cell r="AC6367"/>
          <cell r="AD6367"/>
        </row>
        <row r="6368">
          <cell r="P6368">
            <v>999999999</v>
          </cell>
          <cell r="Q6368"/>
          <cell r="R6368"/>
          <cell r="S6368"/>
          <cell r="T6368"/>
          <cell r="U6368"/>
          <cell r="V6368"/>
          <cell r="W6368"/>
          <cell r="X6368"/>
          <cell r="Y6368"/>
          <cell r="Z6368"/>
          <cell r="AA6368"/>
          <cell r="AB6368"/>
          <cell r="AC6368"/>
          <cell r="AD6368"/>
        </row>
        <row r="6369">
          <cell r="P6369">
            <v>999999999</v>
          </cell>
          <cell r="Q6369"/>
          <cell r="R6369"/>
          <cell r="S6369"/>
          <cell r="T6369"/>
          <cell r="U6369"/>
          <cell r="V6369"/>
          <cell r="W6369"/>
          <cell r="X6369"/>
          <cell r="Y6369"/>
          <cell r="Z6369"/>
          <cell r="AA6369"/>
          <cell r="AB6369"/>
          <cell r="AC6369"/>
          <cell r="AD6369"/>
        </row>
        <row r="6370">
          <cell r="P6370">
            <v>999999999</v>
          </cell>
          <cell r="Q6370"/>
          <cell r="R6370"/>
          <cell r="S6370"/>
          <cell r="T6370"/>
          <cell r="U6370"/>
          <cell r="V6370"/>
          <cell r="W6370"/>
          <cell r="X6370"/>
          <cell r="Y6370"/>
          <cell r="Z6370"/>
          <cell r="AA6370"/>
          <cell r="AB6370"/>
          <cell r="AC6370"/>
          <cell r="AD6370"/>
        </row>
        <row r="6371">
          <cell r="P6371">
            <v>999999999</v>
          </cell>
          <cell r="Q6371"/>
          <cell r="R6371"/>
          <cell r="S6371"/>
          <cell r="T6371"/>
          <cell r="U6371"/>
          <cell r="V6371"/>
          <cell r="W6371"/>
          <cell r="X6371"/>
          <cell r="Y6371"/>
          <cell r="Z6371"/>
          <cell r="AA6371"/>
          <cell r="AB6371"/>
          <cell r="AC6371"/>
          <cell r="AD6371"/>
        </row>
        <row r="6372">
          <cell r="P6372">
            <v>999999999</v>
          </cell>
          <cell r="Q6372"/>
          <cell r="R6372"/>
          <cell r="S6372"/>
          <cell r="T6372"/>
          <cell r="U6372"/>
          <cell r="V6372"/>
          <cell r="W6372"/>
          <cell r="X6372"/>
          <cell r="Y6372"/>
          <cell r="Z6372"/>
          <cell r="AA6372"/>
          <cell r="AB6372"/>
          <cell r="AC6372"/>
          <cell r="AD6372"/>
        </row>
        <row r="6373">
          <cell r="P6373">
            <v>999999999</v>
          </cell>
          <cell r="Q6373"/>
          <cell r="R6373"/>
          <cell r="S6373"/>
          <cell r="T6373"/>
          <cell r="U6373"/>
          <cell r="V6373"/>
          <cell r="W6373"/>
          <cell r="X6373"/>
          <cell r="Y6373"/>
          <cell r="Z6373"/>
          <cell r="AA6373"/>
          <cell r="AB6373"/>
          <cell r="AC6373"/>
          <cell r="AD6373"/>
        </row>
        <row r="6374">
          <cell r="P6374">
            <v>999999999</v>
          </cell>
          <cell r="Q6374"/>
          <cell r="R6374"/>
          <cell r="S6374"/>
          <cell r="T6374"/>
          <cell r="U6374"/>
          <cell r="V6374"/>
          <cell r="W6374"/>
          <cell r="X6374"/>
          <cell r="Y6374"/>
          <cell r="Z6374"/>
          <cell r="AA6374"/>
          <cell r="AB6374"/>
          <cell r="AC6374"/>
          <cell r="AD6374"/>
        </row>
        <row r="6375">
          <cell r="P6375">
            <v>999999999</v>
          </cell>
          <cell r="Q6375"/>
          <cell r="R6375"/>
          <cell r="S6375"/>
          <cell r="T6375"/>
          <cell r="U6375"/>
          <cell r="V6375"/>
          <cell r="W6375"/>
          <cell r="X6375"/>
          <cell r="Y6375"/>
          <cell r="Z6375"/>
          <cell r="AA6375"/>
          <cell r="AB6375"/>
          <cell r="AC6375"/>
          <cell r="AD6375"/>
        </row>
        <row r="6376">
          <cell r="P6376">
            <v>999999999</v>
          </cell>
          <cell r="Q6376"/>
          <cell r="R6376"/>
          <cell r="S6376"/>
          <cell r="T6376"/>
          <cell r="U6376"/>
          <cell r="V6376"/>
          <cell r="W6376"/>
          <cell r="X6376"/>
          <cell r="Y6376"/>
          <cell r="Z6376"/>
          <cell r="AA6376"/>
          <cell r="AB6376"/>
          <cell r="AC6376"/>
          <cell r="AD6376"/>
        </row>
        <row r="6377">
          <cell r="P6377">
            <v>999999999</v>
          </cell>
          <cell r="Q6377"/>
          <cell r="R6377"/>
          <cell r="S6377"/>
          <cell r="T6377"/>
          <cell r="U6377"/>
          <cell r="V6377"/>
          <cell r="W6377"/>
          <cell r="X6377"/>
          <cell r="Y6377"/>
          <cell r="Z6377"/>
          <cell r="AA6377"/>
          <cell r="AB6377"/>
          <cell r="AC6377"/>
          <cell r="AD6377"/>
        </row>
        <row r="6378">
          <cell r="P6378">
            <v>999999999</v>
          </cell>
          <cell r="Q6378"/>
          <cell r="R6378"/>
          <cell r="S6378"/>
          <cell r="T6378"/>
          <cell r="U6378"/>
          <cell r="V6378"/>
          <cell r="W6378"/>
          <cell r="X6378"/>
          <cell r="Y6378"/>
          <cell r="Z6378"/>
          <cell r="AA6378"/>
          <cell r="AB6378"/>
          <cell r="AC6378"/>
          <cell r="AD6378"/>
        </row>
        <row r="6379">
          <cell r="P6379">
            <v>999999999</v>
          </cell>
          <cell r="Q6379"/>
          <cell r="R6379"/>
          <cell r="S6379"/>
          <cell r="T6379"/>
          <cell r="U6379"/>
          <cell r="V6379"/>
          <cell r="W6379"/>
          <cell r="X6379"/>
          <cell r="Y6379"/>
          <cell r="Z6379"/>
          <cell r="AA6379"/>
          <cell r="AB6379"/>
          <cell r="AC6379"/>
          <cell r="AD6379"/>
        </row>
        <row r="6380">
          <cell r="P6380">
            <v>999999999</v>
          </cell>
          <cell r="Q6380"/>
          <cell r="R6380"/>
          <cell r="S6380"/>
          <cell r="T6380"/>
          <cell r="U6380"/>
          <cell r="V6380"/>
          <cell r="W6380"/>
          <cell r="X6380"/>
          <cell r="Y6380"/>
          <cell r="Z6380"/>
          <cell r="AA6380"/>
          <cell r="AB6380"/>
          <cell r="AC6380"/>
          <cell r="AD6380"/>
        </row>
        <row r="6381">
          <cell r="P6381">
            <v>999999999</v>
          </cell>
          <cell r="Q6381"/>
          <cell r="R6381"/>
          <cell r="S6381"/>
          <cell r="T6381"/>
          <cell r="U6381"/>
          <cell r="V6381"/>
          <cell r="W6381"/>
          <cell r="X6381"/>
          <cell r="Y6381"/>
          <cell r="Z6381"/>
          <cell r="AA6381"/>
          <cell r="AB6381"/>
          <cell r="AC6381"/>
          <cell r="AD6381"/>
        </row>
        <row r="6382">
          <cell r="P6382">
            <v>999999999</v>
          </cell>
          <cell r="Q6382"/>
          <cell r="R6382"/>
          <cell r="S6382"/>
          <cell r="T6382"/>
          <cell r="U6382"/>
          <cell r="V6382"/>
          <cell r="W6382"/>
          <cell r="X6382"/>
          <cell r="Y6382"/>
          <cell r="Z6382"/>
          <cell r="AA6382"/>
          <cell r="AB6382"/>
          <cell r="AC6382"/>
          <cell r="AD6382"/>
        </row>
        <row r="6383">
          <cell r="P6383">
            <v>999999999</v>
          </cell>
          <cell r="Q6383"/>
          <cell r="R6383"/>
          <cell r="S6383"/>
          <cell r="T6383"/>
          <cell r="U6383"/>
          <cell r="V6383"/>
          <cell r="W6383"/>
          <cell r="X6383"/>
          <cell r="Y6383"/>
          <cell r="Z6383"/>
          <cell r="AA6383"/>
          <cell r="AB6383"/>
          <cell r="AC6383"/>
          <cell r="AD6383"/>
        </row>
        <row r="6384">
          <cell r="P6384">
            <v>999999999</v>
          </cell>
          <cell r="Q6384"/>
          <cell r="R6384"/>
          <cell r="S6384"/>
          <cell r="T6384"/>
          <cell r="U6384"/>
          <cell r="V6384"/>
          <cell r="W6384"/>
          <cell r="X6384"/>
          <cell r="Y6384"/>
          <cell r="Z6384"/>
          <cell r="AA6384"/>
          <cell r="AB6384"/>
          <cell r="AC6384"/>
          <cell r="AD6384"/>
        </row>
        <row r="6385">
          <cell r="P6385">
            <v>999999999</v>
          </cell>
          <cell r="Q6385"/>
          <cell r="R6385"/>
          <cell r="S6385"/>
          <cell r="T6385"/>
          <cell r="U6385"/>
          <cell r="V6385"/>
          <cell r="W6385"/>
          <cell r="X6385"/>
          <cell r="Y6385"/>
          <cell r="Z6385"/>
          <cell r="AA6385"/>
          <cell r="AB6385"/>
          <cell r="AC6385"/>
          <cell r="AD6385"/>
        </row>
        <row r="6386">
          <cell r="P6386">
            <v>999999999</v>
          </cell>
          <cell r="Q6386"/>
          <cell r="R6386"/>
          <cell r="S6386"/>
          <cell r="T6386"/>
          <cell r="U6386"/>
          <cell r="V6386"/>
          <cell r="W6386"/>
          <cell r="X6386"/>
          <cell r="Y6386"/>
          <cell r="Z6386"/>
          <cell r="AA6386"/>
          <cell r="AB6386"/>
          <cell r="AC6386"/>
          <cell r="AD6386"/>
        </row>
        <row r="6387">
          <cell r="P6387">
            <v>999999999</v>
          </cell>
          <cell r="Q6387"/>
          <cell r="R6387"/>
          <cell r="S6387"/>
          <cell r="T6387"/>
          <cell r="U6387"/>
          <cell r="V6387"/>
          <cell r="W6387"/>
          <cell r="X6387"/>
          <cell r="Y6387"/>
          <cell r="Z6387"/>
          <cell r="AA6387"/>
          <cell r="AB6387"/>
          <cell r="AC6387"/>
          <cell r="AD6387"/>
        </row>
        <row r="6388">
          <cell r="P6388">
            <v>999999999</v>
          </cell>
          <cell r="Q6388"/>
          <cell r="R6388"/>
          <cell r="S6388"/>
          <cell r="T6388"/>
          <cell r="U6388"/>
          <cell r="V6388"/>
          <cell r="W6388"/>
          <cell r="X6388"/>
          <cell r="Y6388"/>
          <cell r="Z6388"/>
          <cell r="AA6388"/>
          <cell r="AB6388"/>
          <cell r="AC6388"/>
          <cell r="AD6388"/>
        </row>
        <row r="6389">
          <cell r="P6389">
            <v>999999999</v>
          </cell>
          <cell r="Q6389"/>
          <cell r="R6389"/>
          <cell r="S6389"/>
          <cell r="T6389"/>
          <cell r="U6389"/>
          <cell r="V6389"/>
          <cell r="W6389"/>
          <cell r="X6389"/>
          <cell r="Y6389"/>
          <cell r="Z6389"/>
          <cell r="AA6389"/>
          <cell r="AB6389"/>
          <cell r="AC6389"/>
          <cell r="AD6389"/>
        </row>
        <row r="6390">
          <cell r="P6390">
            <v>999999999</v>
          </cell>
          <cell r="Q6390"/>
          <cell r="R6390"/>
          <cell r="S6390"/>
          <cell r="T6390"/>
          <cell r="U6390"/>
          <cell r="V6390"/>
          <cell r="W6390"/>
          <cell r="X6390"/>
          <cell r="Y6390"/>
          <cell r="Z6390"/>
          <cell r="AA6390"/>
          <cell r="AB6390"/>
          <cell r="AC6390"/>
          <cell r="AD6390"/>
        </row>
        <row r="6391">
          <cell r="P6391">
            <v>999999999</v>
          </cell>
          <cell r="Q6391"/>
          <cell r="R6391"/>
          <cell r="S6391"/>
          <cell r="T6391"/>
          <cell r="U6391"/>
          <cell r="V6391"/>
          <cell r="W6391"/>
          <cell r="X6391"/>
          <cell r="Y6391"/>
          <cell r="Z6391"/>
          <cell r="AA6391"/>
          <cell r="AB6391"/>
          <cell r="AC6391"/>
          <cell r="AD6391"/>
        </row>
        <row r="6392">
          <cell r="P6392">
            <v>999999999</v>
          </cell>
          <cell r="Q6392"/>
          <cell r="R6392"/>
          <cell r="S6392"/>
          <cell r="T6392"/>
          <cell r="U6392"/>
          <cell r="V6392"/>
          <cell r="W6392"/>
          <cell r="X6392"/>
          <cell r="Y6392"/>
          <cell r="Z6392"/>
          <cell r="AA6392"/>
          <cell r="AB6392"/>
          <cell r="AC6392"/>
          <cell r="AD6392"/>
        </row>
        <row r="6393">
          <cell r="P6393">
            <v>999999999</v>
          </cell>
          <cell r="Q6393"/>
          <cell r="R6393"/>
          <cell r="S6393"/>
          <cell r="T6393"/>
          <cell r="U6393"/>
          <cell r="V6393"/>
          <cell r="W6393"/>
          <cell r="X6393"/>
          <cell r="Y6393"/>
          <cell r="Z6393"/>
          <cell r="AA6393"/>
          <cell r="AB6393"/>
          <cell r="AC6393"/>
          <cell r="AD6393"/>
        </row>
        <row r="6394">
          <cell r="P6394">
            <v>999999999</v>
          </cell>
          <cell r="Q6394"/>
          <cell r="R6394"/>
          <cell r="S6394"/>
          <cell r="T6394"/>
          <cell r="U6394"/>
          <cell r="V6394"/>
          <cell r="W6394"/>
          <cell r="X6394"/>
          <cell r="Y6394"/>
          <cell r="Z6394"/>
          <cell r="AA6394"/>
          <cell r="AB6394"/>
          <cell r="AC6394"/>
          <cell r="AD6394"/>
        </row>
        <row r="6395">
          <cell r="P6395">
            <v>999999999</v>
          </cell>
          <cell r="Q6395"/>
          <cell r="R6395"/>
          <cell r="S6395"/>
          <cell r="T6395"/>
          <cell r="U6395"/>
          <cell r="V6395"/>
          <cell r="W6395"/>
          <cell r="X6395"/>
          <cell r="Y6395"/>
          <cell r="Z6395"/>
          <cell r="AA6395"/>
          <cell r="AB6395"/>
          <cell r="AC6395"/>
          <cell r="AD6395"/>
        </row>
        <row r="6396">
          <cell r="P6396">
            <v>999999999</v>
          </cell>
          <cell r="Q6396"/>
          <cell r="R6396"/>
          <cell r="S6396"/>
          <cell r="T6396"/>
          <cell r="U6396"/>
          <cell r="V6396"/>
          <cell r="W6396"/>
          <cell r="X6396"/>
          <cell r="Y6396"/>
          <cell r="Z6396"/>
          <cell r="AA6396"/>
          <cell r="AB6396"/>
          <cell r="AC6396"/>
          <cell r="AD6396"/>
        </row>
        <row r="6397">
          <cell r="P6397">
            <v>999999999</v>
          </cell>
          <cell r="Q6397"/>
          <cell r="R6397"/>
          <cell r="S6397"/>
          <cell r="T6397"/>
          <cell r="U6397"/>
          <cell r="V6397"/>
          <cell r="W6397"/>
          <cell r="X6397"/>
          <cell r="Y6397"/>
          <cell r="Z6397"/>
          <cell r="AA6397"/>
          <cell r="AB6397"/>
          <cell r="AC6397"/>
          <cell r="AD6397"/>
        </row>
        <row r="6398">
          <cell r="P6398">
            <v>999999999</v>
          </cell>
          <cell r="Q6398"/>
          <cell r="R6398"/>
          <cell r="S6398"/>
          <cell r="T6398"/>
          <cell r="U6398"/>
          <cell r="V6398"/>
          <cell r="W6398"/>
          <cell r="X6398"/>
          <cell r="Y6398"/>
          <cell r="Z6398"/>
          <cell r="AA6398"/>
          <cell r="AB6398"/>
          <cell r="AC6398"/>
          <cell r="AD6398"/>
        </row>
        <row r="6399">
          <cell r="P6399">
            <v>999999999</v>
          </cell>
          <cell r="Q6399"/>
          <cell r="R6399"/>
          <cell r="S6399"/>
          <cell r="T6399"/>
          <cell r="U6399"/>
          <cell r="V6399"/>
          <cell r="W6399"/>
          <cell r="X6399"/>
          <cell r="Y6399"/>
          <cell r="Z6399"/>
          <cell r="AA6399"/>
          <cell r="AB6399"/>
          <cell r="AC6399"/>
          <cell r="AD6399"/>
        </row>
        <row r="6400">
          <cell r="P6400">
            <v>999999999</v>
          </cell>
          <cell r="Q6400"/>
          <cell r="R6400"/>
          <cell r="S6400"/>
          <cell r="T6400"/>
          <cell r="U6400"/>
          <cell r="V6400"/>
          <cell r="W6400"/>
          <cell r="X6400"/>
          <cell r="Y6400"/>
          <cell r="Z6400"/>
          <cell r="AA6400"/>
          <cell r="AB6400"/>
          <cell r="AC6400"/>
          <cell r="AD6400"/>
        </row>
        <row r="6401">
          <cell r="P6401">
            <v>999999999</v>
          </cell>
          <cell r="Q6401"/>
          <cell r="R6401"/>
          <cell r="S6401"/>
          <cell r="T6401"/>
          <cell r="U6401"/>
          <cell r="V6401"/>
          <cell r="W6401"/>
          <cell r="X6401"/>
          <cell r="Y6401"/>
          <cell r="Z6401"/>
          <cell r="AA6401"/>
          <cell r="AB6401"/>
          <cell r="AC6401"/>
          <cell r="AD6401"/>
        </row>
        <row r="6402">
          <cell r="P6402">
            <v>999999999</v>
          </cell>
          <cell r="Q6402"/>
          <cell r="R6402"/>
          <cell r="S6402"/>
          <cell r="T6402"/>
          <cell r="U6402"/>
          <cell r="V6402"/>
          <cell r="W6402"/>
          <cell r="X6402"/>
          <cell r="Y6402"/>
          <cell r="Z6402"/>
          <cell r="AA6402"/>
          <cell r="AB6402"/>
          <cell r="AC6402"/>
          <cell r="AD6402"/>
        </row>
        <row r="6403">
          <cell r="P6403">
            <v>999999999</v>
          </cell>
          <cell r="Q6403"/>
          <cell r="R6403"/>
          <cell r="S6403"/>
          <cell r="T6403"/>
          <cell r="U6403"/>
          <cell r="V6403"/>
          <cell r="W6403"/>
          <cell r="X6403"/>
          <cell r="Y6403"/>
          <cell r="Z6403"/>
          <cell r="AA6403"/>
          <cell r="AB6403"/>
          <cell r="AC6403"/>
          <cell r="AD6403"/>
        </row>
        <row r="6404">
          <cell r="P6404">
            <v>999999999</v>
          </cell>
          <cell r="Q6404"/>
          <cell r="R6404"/>
          <cell r="S6404"/>
          <cell r="T6404"/>
          <cell r="U6404"/>
          <cell r="V6404"/>
          <cell r="W6404"/>
          <cell r="X6404"/>
          <cell r="Y6404"/>
          <cell r="Z6404"/>
          <cell r="AA6404"/>
          <cell r="AB6404"/>
          <cell r="AC6404"/>
          <cell r="AD6404"/>
        </row>
        <row r="6405">
          <cell r="P6405">
            <v>999999999</v>
          </cell>
          <cell r="Q6405"/>
          <cell r="R6405"/>
          <cell r="S6405"/>
          <cell r="T6405"/>
          <cell r="U6405"/>
          <cell r="V6405"/>
          <cell r="W6405"/>
          <cell r="X6405"/>
          <cell r="Y6405"/>
          <cell r="Z6405"/>
          <cell r="AA6405"/>
          <cell r="AB6405"/>
          <cell r="AC6405"/>
          <cell r="AD6405"/>
        </row>
        <row r="6406">
          <cell r="P6406">
            <v>999999999</v>
          </cell>
          <cell r="Q6406"/>
          <cell r="R6406"/>
          <cell r="S6406"/>
          <cell r="T6406"/>
          <cell r="U6406"/>
          <cell r="V6406"/>
          <cell r="W6406"/>
          <cell r="X6406"/>
          <cell r="Y6406"/>
          <cell r="Z6406"/>
          <cell r="AA6406"/>
          <cell r="AB6406"/>
          <cell r="AC6406"/>
          <cell r="AD6406"/>
        </row>
        <row r="6407">
          <cell r="P6407">
            <v>999999999</v>
          </cell>
          <cell r="Q6407"/>
          <cell r="R6407"/>
          <cell r="S6407"/>
          <cell r="T6407"/>
          <cell r="U6407"/>
          <cell r="V6407"/>
          <cell r="W6407"/>
          <cell r="X6407"/>
          <cell r="Y6407"/>
          <cell r="Z6407"/>
          <cell r="AA6407"/>
          <cell r="AB6407"/>
          <cell r="AC6407"/>
          <cell r="AD6407"/>
        </row>
        <row r="6408">
          <cell r="P6408">
            <v>999999999</v>
          </cell>
          <cell r="Q6408"/>
          <cell r="R6408"/>
          <cell r="S6408"/>
          <cell r="T6408"/>
          <cell r="U6408"/>
          <cell r="V6408"/>
          <cell r="W6408"/>
          <cell r="X6408"/>
          <cell r="Y6408"/>
          <cell r="Z6408"/>
          <cell r="AA6408"/>
          <cell r="AB6408"/>
          <cell r="AC6408"/>
          <cell r="AD6408"/>
        </row>
        <row r="6409">
          <cell r="P6409">
            <v>999999999</v>
          </cell>
          <cell r="Q6409"/>
          <cell r="R6409"/>
          <cell r="S6409"/>
          <cell r="T6409"/>
          <cell r="U6409"/>
          <cell r="V6409"/>
          <cell r="W6409"/>
          <cell r="X6409"/>
          <cell r="Y6409"/>
          <cell r="Z6409"/>
          <cell r="AA6409"/>
          <cell r="AB6409"/>
          <cell r="AC6409"/>
          <cell r="AD6409"/>
        </row>
        <row r="6410">
          <cell r="P6410">
            <v>999999999</v>
          </cell>
          <cell r="Q6410"/>
          <cell r="R6410"/>
          <cell r="S6410"/>
          <cell r="T6410"/>
          <cell r="U6410"/>
          <cell r="V6410"/>
          <cell r="W6410"/>
          <cell r="X6410"/>
          <cell r="Y6410"/>
          <cell r="Z6410"/>
          <cell r="AA6410"/>
          <cell r="AB6410"/>
          <cell r="AC6410"/>
          <cell r="AD6410"/>
        </row>
        <row r="6411">
          <cell r="P6411">
            <v>999999999</v>
          </cell>
          <cell r="Q6411"/>
          <cell r="R6411"/>
          <cell r="S6411"/>
          <cell r="T6411"/>
          <cell r="U6411"/>
          <cell r="V6411"/>
          <cell r="W6411"/>
          <cell r="X6411"/>
          <cell r="Y6411"/>
          <cell r="Z6411"/>
          <cell r="AA6411"/>
          <cell r="AB6411"/>
          <cell r="AC6411"/>
          <cell r="AD6411"/>
        </row>
        <row r="6412">
          <cell r="P6412">
            <v>999999999</v>
          </cell>
          <cell r="Q6412"/>
          <cell r="R6412"/>
          <cell r="S6412"/>
          <cell r="T6412"/>
          <cell r="U6412"/>
          <cell r="V6412"/>
          <cell r="W6412"/>
          <cell r="X6412"/>
          <cell r="Y6412"/>
          <cell r="Z6412"/>
          <cell r="AA6412"/>
          <cell r="AB6412"/>
          <cell r="AC6412"/>
          <cell r="AD6412"/>
        </row>
        <row r="6413">
          <cell r="P6413">
            <v>999999999</v>
          </cell>
          <cell r="Q6413"/>
          <cell r="R6413"/>
          <cell r="S6413"/>
          <cell r="T6413"/>
          <cell r="U6413"/>
          <cell r="V6413"/>
          <cell r="W6413"/>
          <cell r="X6413"/>
          <cell r="Y6413"/>
          <cell r="Z6413"/>
          <cell r="AA6413"/>
          <cell r="AB6413"/>
          <cell r="AC6413"/>
          <cell r="AD6413"/>
        </row>
        <row r="6414">
          <cell r="P6414">
            <v>999999999</v>
          </cell>
          <cell r="Q6414"/>
          <cell r="R6414"/>
          <cell r="S6414"/>
          <cell r="T6414"/>
          <cell r="U6414"/>
          <cell r="V6414"/>
          <cell r="W6414"/>
          <cell r="X6414"/>
          <cell r="Y6414"/>
          <cell r="Z6414"/>
          <cell r="AA6414"/>
          <cell r="AB6414"/>
          <cell r="AC6414"/>
          <cell r="AD6414"/>
        </row>
        <row r="6415">
          <cell r="P6415">
            <v>999999999</v>
          </cell>
          <cell r="Q6415"/>
          <cell r="R6415"/>
          <cell r="S6415"/>
          <cell r="T6415"/>
          <cell r="U6415"/>
          <cell r="V6415"/>
          <cell r="W6415"/>
          <cell r="X6415"/>
          <cell r="Y6415"/>
          <cell r="Z6415"/>
          <cell r="AA6415"/>
          <cell r="AB6415"/>
          <cell r="AC6415"/>
          <cell r="AD6415"/>
        </row>
        <row r="6416">
          <cell r="P6416">
            <v>999999999</v>
          </cell>
          <cell r="Q6416"/>
          <cell r="R6416"/>
          <cell r="S6416"/>
          <cell r="T6416"/>
          <cell r="U6416"/>
          <cell r="V6416"/>
          <cell r="W6416"/>
          <cell r="X6416"/>
          <cell r="Y6416"/>
          <cell r="Z6416"/>
          <cell r="AA6416"/>
          <cell r="AB6416"/>
          <cell r="AC6416"/>
          <cell r="AD6416"/>
        </row>
        <row r="6417">
          <cell r="P6417">
            <v>999999999</v>
          </cell>
          <cell r="Q6417"/>
          <cell r="R6417"/>
          <cell r="S6417"/>
          <cell r="T6417"/>
          <cell r="U6417"/>
          <cell r="V6417"/>
          <cell r="W6417"/>
          <cell r="X6417"/>
          <cell r="Y6417"/>
          <cell r="Z6417"/>
          <cell r="AA6417"/>
          <cell r="AB6417"/>
          <cell r="AC6417"/>
          <cell r="AD6417"/>
        </row>
        <row r="6418">
          <cell r="P6418">
            <v>999999999</v>
          </cell>
          <cell r="Q6418"/>
          <cell r="R6418"/>
          <cell r="S6418"/>
          <cell r="T6418"/>
          <cell r="U6418"/>
          <cell r="V6418"/>
          <cell r="W6418"/>
          <cell r="X6418"/>
          <cell r="Y6418"/>
          <cell r="Z6418"/>
          <cell r="AA6418"/>
          <cell r="AB6418"/>
          <cell r="AC6418"/>
          <cell r="AD6418"/>
        </row>
        <row r="6419">
          <cell r="P6419">
            <v>999999999</v>
          </cell>
          <cell r="Q6419"/>
          <cell r="R6419"/>
          <cell r="S6419"/>
          <cell r="T6419"/>
          <cell r="U6419"/>
          <cell r="V6419"/>
          <cell r="W6419"/>
          <cell r="X6419"/>
          <cell r="Y6419"/>
          <cell r="Z6419"/>
          <cell r="AA6419"/>
          <cell r="AB6419"/>
          <cell r="AC6419"/>
          <cell r="AD6419"/>
        </row>
        <row r="6420">
          <cell r="P6420">
            <v>999999999</v>
          </cell>
          <cell r="Q6420"/>
          <cell r="R6420"/>
          <cell r="S6420"/>
          <cell r="T6420"/>
          <cell r="U6420"/>
          <cell r="V6420"/>
          <cell r="W6420"/>
          <cell r="X6420"/>
          <cell r="Y6420"/>
          <cell r="Z6420"/>
          <cell r="AA6420"/>
          <cell r="AB6420"/>
          <cell r="AC6420"/>
          <cell r="AD6420"/>
        </row>
        <row r="6421">
          <cell r="P6421">
            <v>999999999</v>
          </cell>
          <cell r="Q6421"/>
          <cell r="R6421"/>
          <cell r="S6421"/>
          <cell r="T6421"/>
          <cell r="U6421"/>
          <cell r="V6421"/>
          <cell r="W6421"/>
          <cell r="X6421"/>
          <cell r="Y6421"/>
          <cell r="Z6421"/>
          <cell r="AA6421"/>
          <cell r="AB6421"/>
          <cell r="AC6421"/>
          <cell r="AD6421"/>
        </row>
        <row r="6422">
          <cell r="P6422">
            <v>999999999</v>
          </cell>
          <cell r="Q6422"/>
          <cell r="R6422"/>
          <cell r="S6422"/>
          <cell r="T6422"/>
          <cell r="U6422"/>
          <cell r="V6422"/>
          <cell r="W6422"/>
          <cell r="X6422"/>
          <cell r="Y6422"/>
          <cell r="Z6422"/>
          <cell r="AA6422"/>
          <cell r="AB6422"/>
          <cell r="AC6422"/>
          <cell r="AD6422"/>
        </row>
        <row r="6423">
          <cell r="P6423">
            <v>999999999</v>
          </cell>
          <cell r="Q6423"/>
          <cell r="R6423"/>
          <cell r="S6423"/>
          <cell r="T6423"/>
          <cell r="U6423"/>
          <cell r="V6423"/>
          <cell r="W6423"/>
          <cell r="X6423"/>
          <cell r="Y6423"/>
          <cell r="Z6423"/>
          <cell r="AA6423"/>
          <cell r="AB6423"/>
          <cell r="AC6423"/>
          <cell r="AD6423"/>
        </row>
        <row r="6424">
          <cell r="P6424">
            <v>999999999</v>
          </cell>
          <cell r="Q6424"/>
          <cell r="R6424"/>
          <cell r="S6424"/>
          <cell r="T6424"/>
          <cell r="U6424"/>
          <cell r="V6424"/>
          <cell r="W6424"/>
          <cell r="X6424"/>
          <cell r="Y6424"/>
          <cell r="Z6424"/>
          <cell r="AA6424"/>
          <cell r="AB6424"/>
          <cell r="AC6424"/>
          <cell r="AD6424"/>
        </row>
        <row r="6425">
          <cell r="P6425">
            <v>999999999</v>
          </cell>
          <cell r="Q6425"/>
          <cell r="R6425"/>
          <cell r="S6425"/>
          <cell r="T6425"/>
          <cell r="U6425"/>
          <cell r="V6425"/>
          <cell r="W6425"/>
          <cell r="X6425"/>
          <cell r="Y6425"/>
          <cell r="Z6425"/>
          <cell r="AA6425"/>
          <cell r="AB6425"/>
          <cell r="AC6425"/>
          <cell r="AD6425"/>
        </row>
        <row r="6426">
          <cell r="P6426">
            <v>999999999</v>
          </cell>
          <cell r="Q6426"/>
          <cell r="R6426"/>
          <cell r="S6426"/>
          <cell r="T6426"/>
          <cell r="U6426"/>
          <cell r="V6426"/>
          <cell r="W6426"/>
          <cell r="X6426"/>
          <cell r="Y6426"/>
          <cell r="Z6426"/>
          <cell r="AA6426"/>
          <cell r="AB6426"/>
          <cell r="AC6426"/>
          <cell r="AD6426"/>
        </row>
        <row r="6427">
          <cell r="P6427">
            <v>999999999</v>
          </cell>
          <cell r="Q6427"/>
          <cell r="R6427"/>
          <cell r="S6427"/>
          <cell r="T6427"/>
          <cell r="U6427"/>
          <cell r="V6427"/>
          <cell r="W6427"/>
          <cell r="X6427"/>
          <cell r="Y6427"/>
          <cell r="Z6427"/>
          <cell r="AA6427"/>
          <cell r="AB6427"/>
          <cell r="AC6427"/>
          <cell r="AD6427"/>
        </row>
        <row r="6428">
          <cell r="P6428">
            <v>999999999</v>
          </cell>
          <cell r="Q6428"/>
          <cell r="R6428"/>
          <cell r="S6428"/>
          <cell r="T6428"/>
          <cell r="U6428"/>
          <cell r="V6428"/>
          <cell r="W6428"/>
          <cell r="X6428"/>
          <cell r="Y6428"/>
          <cell r="Z6428"/>
          <cell r="AA6428"/>
          <cell r="AB6428"/>
          <cell r="AC6428"/>
          <cell r="AD6428"/>
        </row>
        <row r="6429">
          <cell r="P6429">
            <v>999999999</v>
          </cell>
          <cell r="Q6429"/>
          <cell r="R6429"/>
          <cell r="S6429"/>
          <cell r="T6429"/>
          <cell r="U6429"/>
          <cell r="V6429"/>
          <cell r="W6429"/>
          <cell r="X6429"/>
          <cell r="Y6429"/>
          <cell r="Z6429"/>
          <cell r="AA6429"/>
          <cell r="AB6429"/>
          <cell r="AC6429"/>
          <cell r="AD6429"/>
        </row>
        <row r="6430">
          <cell r="P6430">
            <v>999999999</v>
          </cell>
          <cell r="Q6430"/>
          <cell r="R6430"/>
          <cell r="S6430"/>
          <cell r="T6430"/>
          <cell r="U6430"/>
          <cell r="V6430"/>
          <cell r="W6430"/>
          <cell r="X6430"/>
          <cell r="Y6430"/>
          <cell r="Z6430"/>
          <cell r="AA6430"/>
          <cell r="AB6430"/>
          <cell r="AC6430"/>
          <cell r="AD6430"/>
        </row>
        <row r="6431">
          <cell r="P6431">
            <v>999999999</v>
          </cell>
          <cell r="Q6431"/>
          <cell r="R6431"/>
          <cell r="S6431"/>
          <cell r="T6431"/>
          <cell r="U6431"/>
          <cell r="V6431"/>
          <cell r="W6431"/>
          <cell r="X6431"/>
          <cell r="Y6431"/>
          <cell r="Z6431"/>
          <cell r="AA6431"/>
          <cell r="AB6431"/>
          <cell r="AC6431"/>
          <cell r="AD6431"/>
        </row>
        <row r="6432">
          <cell r="P6432">
            <v>999999999</v>
          </cell>
          <cell r="Q6432"/>
          <cell r="R6432"/>
          <cell r="S6432"/>
          <cell r="T6432"/>
          <cell r="U6432"/>
          <cell r="V6432"/>
          <cell r="W6432"/>
          <cell r="X6432"/>
          <cell r="Y6432"/>
          <cell r="Z6432"/>
          <cell r="AA6432"/>
          <cell r="AB6432"/>
          <cell r="AC6432"/>
          <cell r="AD6432"/>
        </row>
        <row r="6433">
          <cell r="P6433">
            <v>999999999</v>
          </cell>
          <cell r="Q6433"/>
          <cell r="R6433"/>
          <cell r="S6433"/>
          <cell r="T6433"/>
          <cell r="U6433"/>
          <cell r="V6433"/>
          <cell r="W6433"/>
          <cell r="X6433"/>
          <cell r="Y6433"/>
          <cell r="Z6433"/>
          <cell r="AA6433"/>
          <cell r="AB6433"/>
          <cell r="AC6433"/>
          <cell r="AD6433"/>
        </row>
        <row r="6434">
          <cell r="P6434">
            <v>999999999</v>
          </cell>
          <cell r="Q6434"/>
          <cell r="R6434"/>
          <cell r="S6434"/>
          <cell r="T6434"/>
          <cell r="U6434"/>
          <cell r="V6434"/>
          <cell r="W6434"/>
          <cell r="X6434"/>
          <cell r="Y6434"/>
          <cell r="Z6434"/>
          <cell r="AA6434"/>
          <cell r="AB6434"/>
          <cell r="AC6434"/>
          <cell r="AD6434"/>
        </row>
        <row r="6435">
          <cell r="P6435">
            <v>999999999</v>
          </cell>
          <cell r="Q6435"/>
          <cell r="R6435"/>
          <cell r="S6435"/>
          <cell r="T6435"/>
          <cell r="U6435"/>
          <cell r="V6435"/>
          <cell r="W6435"/>
          <cell r="X6435"/>
          <cell r="Y6435"/>
          <cell r="Z6435"/>
          <cell r="AA6435"/>
          <cell r="AB6435"/>
          <cell r="AC6435"/>
          <cell r="AD6435"/>
        </row>
        <row r="6436">
          <cell r="P6436">
            <v>999999999</v>
          </cell>
          <cell r="Q6436"/>
          <cell r="R6436"/>
          <cell r="S6436"/>
          <cell r="T6436"/>
          <cell r="U6436"/>
          <cell r="V6436"/>
          <cell r="W6436"/>
          <cell r="X6436"/>
          <cell r="Y6436"/>
          <cell r="Z6436"/>
          <cell r="AA6436"/>
          <cell r="AB6436"/>
          <cell r="AC6436"/>
          <cell r="AD6436"/>
        </row>
        <row r="6437">
          <cell r="P6437">
            <v>999999999</v>
          </cell>
          <cell r="Q6437"/>
          <cell r="R6437"/>
          <cell r="S6437"/>
          <cell r="T6437"/>
          <cell r="U6437"/>
          <cell r="V6437"/>
          <cell r="W6437"/>
          <cell r="X6437"/>
          <cell r="Y6437"/>
          <cell r="Z6437"/>
          <cell r="AA6437"/>
          <cell r="AB6437"/>
          <cell r="AC6437"/>
          <cell r="AD6437"/>
        </row>
        <row r="6438">
          <cell r="P6438">
            <v>999999999</v>
          </cell>
          <cell r="Q6438"/>
          <cell r="R6438"/>
          <cell r="S6438"/>
          <cell r="T6438"/>
          <cell r="U6438"/>
          <cell r="V6438"/>
          <cell r="W6438"/>
          <cell r="X6438"/>
          <cell r="Y6438"/>
          <cell r="Z6438"/>
          <cell r="AA6438"/>
          <cell r="AB6438"/>
          <cell r="AC6438"/>
          <cell r="AD6438"/>
        </row>
        <row r="6439">
          <cell r="P6439">
            <v>999999999</v>
          </cell>
          <cell r="Q6439"/>
          <cell r="R6439"/>
          <cell r="S6439"/>
          <cell r="T6439"/>
          <cell r="U6439"/>
          <cell r="V6439"/>
          <cell r="W6439"/>
          <cell r="X6439"/>
          <cell r="Y6439"/>
          <cell r="Z6439"/>
          <cell r="AA6439"/>
          <cell r="AB6439"/>
          <cell r="AC6439"/>
          <cell r="AD6439"/>
        </row>
        <row r="6440">
          <cell r="P6440">
            <v>999999999</v>
          </cell>
          <cell r="Q6440"/>
          <cell r="R6440"/>
          <cell r="S6440"/>
          <cell r="T6440"/>
          <cell r="U6440"/>
          <cell r="V6440"/>
          <cell r="W6440"/>
          <cell r="X6440"/>
          <cell r="Y6440"/>
          <cell r="Z6440"/>
          <cell r="AA6440"/>
          <cell r="AB6440"/>
          <cell r="AC6440"/>
          <cell r="AD6440"/>
        </row>
        <row r="6441">
          <cell r="P6441">
            <v>999999999</v>
          </cell>
          <cell r="Q6441"/>
          <cell r="R6441"/>
          <cell r="S6441"/>
          <cell r="T6441"/>
          <cell r="U6441"/>
          <cell r="V6441"/>
          <cell r="W6441"/>
          <cell r="X6441"/>
          <cell r="Y6441"/>
          <cell r="Z6441"/>
          <cell r="AA6441"/>
          <cell r="AB6441"/>
          <cell r="AC6441"/>
          <cell r="AD6441"/>
        </row>
        <row r="6442">
          <cell r="P6442">
            <v>999999999</v>
          </cell>
          <cell r="Q6442"/>
          <cell r="R6442"/>
          <cell r="S6442"/>
          <cell r="T6442"/>
          <cell r="U6442"/>
          <cell r="V6442"/>
          <cell r="W6442"/>
          <cell r="X6442"/>
          <cell r="Y6442"/>
          <cell r="Z6442"/>
          <cell r="AA6442"/>
          <cell r="AB6442"/>
          <cell r="AC6442"/>
          <cell r="AD6442"/>
        </row>
        <row r="6443">
          <cell r="P6443">
            <v>999999999</v>
          </cell>
          <cell r="Q6443"/>
          <cell r="R6443"/>
          <cell r="S6443"/>
          <cell r="T6443"/>
          <cell r="U6443"/>
          <cell r="V6443"/>
          <cell r="W6443"/>
          <cell r="X6443"/>
          <cell r="Y6443"/>
          <cell r="Z6443"/>
          <cell r="AA6443"/>
          <cell r="AB6443"/>
          <cell r="AC6443"/>
          <cell r="AD6443"/>
        </row>
        <row r="6444">
          <cell r="P6444">
            <v>999999999</v>
          </cell>
          <cell r="Q6444"/>
          <cell r="R6444"/>
          <cell r="S6444"/>
          <cell r="T6444"/>
          <cell r="U6444"/>
          <cell r="V6444"/>
          <cell r="W6444"/>
          <cell r="X6444"/>
          <cell r="Y6444"/>
          <cell r="Z6444"/>
          <cell r="AA6444"/>
          <cell r="AB6444"/>
          <cell r="AC6444"/>
          <cell r="AD6444"/>
        </row>
        <row r="6445">
          <cell r="P6445">
            <v>999999999</v>
          </cell>
          <cell r="Q6445"/>
          <cell r="R6445"/>
          <cell r="S6445"/>
          <cell r="T6445"/>
          <cell r="U6445"/>
          <cell r="V6445"/>
          <cell r="W6445"/>
          <cell r="X6445"/>
          <cell r="Y6445"/>
          <cell r="Z6445"/>
          <cell r="AA6445"/>
          <cell r="AB6445"/>
          <cell r="AC6445"/>
          <cell r="AD6445"/>
        </row>
        <row r="6446">
          <cell r="P6446">
            <v>999999999</v>
          </cell>
          <cell r="Q6446"/>
          <cell r="R6446"/>
          <cell r="S6446"/>
          <cell r="T6446"/>
          <cell r="U6446"/>
          <cell r="V6446"/>
          <cell r="W6446"/>
          <cell r="X6446"/>
          <cell r="Y6446"/>
          <cell r="Z6446"/>
          <cell r="AA6446"/>
          <cell r="AB6446"/>
          <cell r="AC6446"/>
          <cell r="AD6446"/>
        </row>
        <row r="6447">
          <cell r="P6447">
            <v>999999999</v>
          </cell>
          <cell r="Q6447"/>
          <cell r="R6447"/>
          <cell r="S6447"/>
          <cell r="T6447"/>
          <cell r="U6447"/>
          <cell r="V6447"/>
          <cell r="W6447"/>
          <cell r="X6447"/>
          <cell r="Y6447"/>
          <cell r="Z6447"/>
          <cell r="AA6447"/>
          <cell r="AB6447"/>
          <cell r="AC6447"/>
          <cell r="AD6447"/>
        </row>
        <row r="6448">
          <cell r="P6448">
            <v>999999999</v>
          </cell>
          <cell r="Q6448"/>
          <cell r="R6448"/>
          <cell r="S6448"/>
          <cell r="T6448"/>
          <cell r="U6448"/>
          <cell r="V6448"/>
          <cell r="W6448"/>
          <cell r="X6448"/>
          <cell r="Y6448"/>
          <cell r="Z6448"/>
          <cell r="AA6448"/>
          <cell r="AB6448"/>
          <cell r="AC6448"/>
          <cell r="AD6448"/>
        </row>
        <row r="6449">
          <cell r="P6449">
            <v>999999999</v>
          </cell>
          <cell r="Q6449"/>
          <cell r="R6449"/>
          <cell r="S6449"/>
          <cell r="T6449"/>
          <cell r="U6449"/>
          <cell r="V6449"/>
          <cell r="W6449"/>
          <cell r="X6449"/>
          <cell r="Y6449"/>
          <cell r="Z6449"/>
          <cell r="AA6449"/>
          <cell r="AB6449"/>
          <cell r="AC6449"/>
          <cell r="AD6449"/>
        </row>
        <row r="6450">
          <cell r="P6450">
            <v>999999999</v>
          </cell>
          <cell r="Q6450"/>
          <cell r="R6450"/>
          <cell r="S6450"/>
          <cell r="T6450"/>
          <cell r="U6450"/>
          <cell r="V6450"/>
          <cell r="W6450"/>
          <cell r="X6450"/>
          <cell r="Y6450"/>
          <cell r="Z6450"/>
          <cell r="AA6450"/>
          <cell r="AB6450"/>
          <cell r="AC6450"/>
          <cell r="AD6450"/>
        </row>
        <row r="6451">
          <cell r="P6451">
            <v>999999999</v>
          </cell>
          <cell r="Q6451"/>
          <cell r="R6451"/>
          <cell r="S6451"/>
          <cell r="T6451"/>
          <cell r="U6451"/>
          <cell r="V6451"/>
          <cell r="W6451"/>
          <cell r="X6451"/>
          <cell r="Y6451"/>
          <cell r="Z6451"/>
          <cell r="AA6451"/>
          <cell r="AB6451"/>
          <cell r="AC6451"/>
          <cell r="AD6451"/>
        </row>
        <row r="6452">
          <cell r="P6452">
            <v>999999999</v>
          </cell>
          <cell r="Q6452"/>
          <cell r="R6452"/>
          <cell r="S6452"/>
          <cell r="T6452"/>
          <cell r="U6452"/>
          <cell r="V6452"/>
          <cell r="W6452"/>
          <cell r="X6452"/>
          <cell r="Y6452"/>
          <cell r="Z6452"/>
          <cell r="AA6452"/>
          <cell r="AB6452"/>
          <cell r="AC6452"/>
          <cell r="AD6452"/>
        </row>
        <row r="6453">
          <cell r="P6453">
            <v>999999999</v>
          </cell>
          <cell r="Q6453"/>
          <cell r="R6453"/>
          <cell r="S6453"/>
          <cell r="T6453"/>
          <cell r="U6453"/>
          <cell r="V6453"/>
          <cell r="W6453"/>
          <cell r="X6453"/>
          <cell r="Y6453"/>
          <cell r="Z6453"/>
          <cell r="AA6453"/>
          <cell r="AB6453"/>
          <cell r="AC6453"/>
          <cell r="AD6453"/>
        </row>
        <row r="6454">
          <cell r="P6454">
            <v>999999999</v>
          </cell>
          <cell r="Q6454"/>
          <cell r="R6454"/>
          <cell r="S6454"/>
          <cell r="T6454"/>
          <cell r="U6454"/>
          <cell r="V6454"/>
          <cell r="W6454"/>
          <cell r="X6454"/>
          <cell r="Y6454"/>
          <cell r="Z6454"/>
          <cell r="AA6454"/>
          <cell r="AB6454"/>
          <cell r="AC6454"/>
          <cell r="AD6454"/>
        </row>
        <row r="6455">
          <cell r="P6455">
            <v>999999999</v>
          </cell>
          <cell r="Q6455"/>
          <cell r="R6455"/>
          <cell r="S6455"/>
          <cell r="T6455"/>
          <cell r="U6455"/>
          <cell r="V6455"/>
          <cell r="W6455"/>
          <cell r="X6455"/>
          <cell r="Y6455"/>
          <cell r="Z6455"/>
          <cell r="AA6455"/>
          <cell r="AB6455"/>
          <cell r="AC6455"/>
          <cell r="AD6455"/>
        </row>
        <row r="6456">
          <cell r="P6456">
            <v>999999999</v>
          </cell>
          <cell r="Q6456"/>
          <cell r="R6456"/>
          <cell r="S6456"/>
          <cell r="T6456"/>
          <cell r="U6456"/>
          <cell r="V6456"/>
          <cell r="W6456"/>
          <cell r="X6456"/>
          <cell r="Y6456"/>
          <cell r="Z6456"/>
          <cell r="AA6456"/>
          <cell r="AB6456"/>
          <cell r="AC6456"/>
          <cell r="AD6456"/>
        </row>
        <row r="6457">
          <cell r="P6457">
            <v>999999999</v>
          </cell>
          <cell r="Q6457"/>
          <cell r="R6457"/>
          <cell r="S6457"/>
          <cell r="T6457"/>
          <cell r="U6457"/>
          <cell r="V6457"/>
          <cell r="W6457"/>
          <cell r="X6457"/>
          <cell r="Y6457"/>
          <cell r="Z6457"/>
          <cell r="AA6457"/>
          <cell r="AB6457"/>
          <cell r="AC6457"/>
          <cell r="AD6457"/>
        </row>
        <row r="6458">
          <cell r="P6458">
            <v>999999999</v>
          </cell>
          <cell r="Q6458"/>
          <cell r="R6458"/>
          <cell r="S6458"/>
          <cell r="T6458"/>
          <cell r="U6458"/>
          <cell r="V6458"/>
          <cell r="W6458"/>
          <cell r="X6458"/>
          <cell r="Y6458"/>
          <cell r="Z6458"/>
          <cell r="AA6458"/>
          <cell r="AB6458"/>
          <cell r="AC6458"/>
          <cell r="AD6458"/>
        </row>
        <row r="6459">
          <cell r="P6459">
            <v>999999999</v>
          </cell>
          <cell r="Q6459"/>
          <cell r="R6459"/>
          <cell r="S6459"/>
          <cell r="T6459"/>
          <cell r="U6459"/>
          <cell r="V6459"/>
          <cell r="W6459"/>
          <cell r="X6459"/>
          <cell r="Y6459"/>
          <cell r="Z6459"/>
          <cell r="AA6459"/>
          <cell r="AB6459"/>
          <cell r="AC6459"/>
          <cell r="AD6459"/>
        </row>
        <row r="6460">
          <cell r="P6460">
            <v>999999999</v>
          </cell>
          <cell r="Q6460"/>
          <cell r="R6460"/>
          <cell r="S6460"/>
          <cell r="T6460"/>
          <cell r="U6460"/>
          <cell r="V6460"/>
          <cell r="W6460"/>
          <cell r="X6460"/>
          <cell r="Y6460"/>
          <cell r="Z6460"/>
          <cell r="AA6460"/>
          <cell r="AB6460"/>
          <cell r="AC6460"/>
          <cell r="AD6460"/>
        </row>
        <row r="6461">
          <cell r="P6461">
            <v>999999999</v>
          </cell>
          <cell r="Q6461"/>
          <cell r="R6461"/>
          <cell r="S6461"/>
          <cell r="T6461"/>
          <cell r="U6461"/>
          <cell r="V6461"/>
          <cell r="W6461"/>
          <cell r="X6461"/>
          <cell r="Y6461"/>
          <cell r="Z6461"/>
          <cell r="AA6461"/>
          <cell r="AB6461"/>
          <cell r="AC6461"/>
          <cell r="AD6461"/>
        </row>
        <row r="6462">
          <cell r="P6462">
            <v>999999999</v>
          </cell>
          <cell r="Q6462"/>
          <cell r="R6462"/>
          <cell r="S6462"/>
          <cell r="T6462"/>
          <cell r="U6462"/>
          <cell r="V6462"/>
          <cell r="W6462"/>
          <cell r="X6462"/>
          <cell r="Y6462"/>
          <cell r="Z6462"/>
          <cell r="AA6462"/>
          <cell r="AB6462"/>
          <cell r="AC6462"/>
          <cell r="AD6462"/>
        </row>
        <row r="6463">
          <cell r="P6463">
            <v>999999999</v>
          </cell>
          <cell r="Q6463"/>
          <cell r="R6463"/>
          <cell r="S6463"/>
          <cell r="T6463"/>
          <cell r="U6463"/>
          <cell r="V6463"/>
          <cell r="W6463"/>
          <cell r="X6463"/>
          <cell r="Y6463"/>
          <cell r="Z6463"/>
          <cell r="AA6463"/>
          <cell r="AB6463"/>
          <cell r="AC6463"/>
          <cell r="AD6463"/>
        </row>
        <row r="6464">
          <cell r="P6464">
            <v>999999999</v>
          </cell>
          <cell r="Q6464"/>
          <cell r="R6464"/>
          <cell r="S6464"/>
          <cell r="T6464"/>
          <cell r="U6464"/>
          <cell r="V6464"/>
          <cell r="W6464"/>
          <cell r="X6464"/>
          <cell r="Y6464"/>
          <cell r="Z6464"/>
          <cell r="AA6464"/>
          <cell r="AB6464"/>
          <cell r="AC6464"/>
          <cell r="AD6464"/>
        </row>
        <row r="6465">
          <cell r="P6465">
            <v>999999999</v>
          </cell>
          <cell r="Q6465"/>
          <cell r="R6465"/>
          <cell r="S6465"/>
          <cell r="T6465"/>
          <cell r="U6465"/>
          <cell r="V6465"/>
          <cell r="W6465"/>
          <cell r="X6465"/>
          <cell r="Y6465"/>
          <cell r="Z6465"/>
          <cell r="AA6465"/>
          <cell r="AB6465"/>
          <cell r="AC6465"/>
          <cell r="AD6465"/>
        </row>
        <row r="6466">
          <cell r="P6466">
            <v>999999999</v>
          </cell>
          <cell r="Q6466"/>
          <cell r="R6466"/>
          <cell r="S6466"/>
          <cell r="T6466"/>
          <cell r="U6466"/>
          <cell r="V6466"/>
          <cell r="W6466"/>
          <cell r="X6466"/>
          <cell r="Y6466"/>
          <cell r="Z6466"/>
          <cell r="AA6466"/>
          <cell r="AB6466"/>
          <cell r="AC6466"/>
          <cell r="AD6466"/>
        </row>
        <row r="6467">
          <cell r="P6467">
            <v>999999999</v>
          </cell>
          <cell r="Q6467"/>
          <cell r="R6467"/>
          <cell r="S6467"/>
          <cell r="T6467"/>
          <cell r="U6467"/>
          <cell r="V6467"/>
          <cell r="W6467"/>
          <cell r="X6467"/>
          <cell r="Y6467"/>
          <cell r="Z6467"/>
          <cell r="AA6467"/>
          <cell r="AB6467"/>
          <cell r="AC6467"/>
          <cell r="AD6467"/>
        </row>
        <row r="6468">
          <cell r="P6468">
            <v>999999999</v>
          </cell>
          <cell r="Q6468"/>
          <cell r="R6468"/>
          <cell r="S6468"/>
          <cell r="T6468"/>
          <cell r="U6468"/>
          <cell r="V6468"/>
          <cell r="W6468"/>
          <cell r="X6468"/>
          <cell r="Y6468"/>
          <cell r="Z6468"/>
          <cell r="AA6468"/>
          <cell r="AB6468"/>
          <cell r="AC6468"/>
          <cell r="AD6468"/>
        </row>
        <row r="6469">
          <cell r="P6469">
            <v>999999999</v>
          </cell>
          <cell r="Q6469"/>
          <cell r="R6469"/>
          <cell r="S6469"/>
          <cell r="T6469"/>
          <cell r="U6469"/>
          <cell r="V6469"/>
          <cell r="W6469"/>
          <cell r="X6469"/>
          <cell r="Y6469"/>
          <cell r="Z6469"/>
          <cell r="AA6469"/>
          <cell r="AB6469"/>
          <cell r="AC6469"/>
          <cell r="AD6469"/>
        </row>
        <row r="6470">
          <cell r="P6470">
            <v>999999999</v>
          </cell>
          <cell r="Q6470"/>
          <cell r="R6470"/>
          <cell r="S6470"/>
          <cell r="T6470"/>
          <cell r="U6470"/>
          <cell r="V6470"/>
          <cell r="W6470"/>
          <cell r="X6470"/>
          <cell r="Y6470"/>
          <cell r="Z6470"/>
          <cell r="AA6470"/>
          <cell r="AB6470"/>
          <cell r="AC6470"/>
          <cell r="AD6470"/>
        </row>
        <row r="6471">
          <cell r="P6471">
            <v>999999999</v>
          </cell>
          <cell r="Q6471"/>
          <cell r="R6471"/>
          <cell r="S6471"/>
          <cell r="T6471"/>
          <cell r="U6471"/>
          <cell r="V6471"/>
          <cell r="W6471"/>
          <cell r="X6471"/>
          <cell r="Y6471"/>
          <cell r="Z6471"/>
          <cell r="AA6471"/>
          <cell r="AB6471"/>
          <cell r="AC6471"/>
          <cell r="AD6471"/>
        </row>
        <row r="6472">
          <cell r="P6472">
            <v>999999999</v>
          </cell>
          <cell r="Q6472"/>
          <cell r="R6472"/>
          <cell r="S6472"/>
          <cell r="T6472"/>
          <cell r="U6472"/>
          <cell r="V6472"/>
          <cell r="W6472"/>
          <cell r="X6472"/>
          <cell r="Y6472"/>
          <cell r="Z6472"/>
          <cell r="AA6472"/>
          <cell r="AB6472"/>
          <cell r="AC6472"/>
          <cell r="AD6472"/>
        </row>
        <row r="6473">
          <cell r="P6473">
            <v>999999999</v>
          </cell>
          <cell r="Q6473"/>
          <cell r="R6473"/>
          <cell r="S6473"/>
          <cell r="T6473"/>
          <cell r="U6473"/>
          <cell r="V6473"/>
          <cell r="W6473"/>
          <cell r="X6473"/>
          <cell r="Y6473"/>
          <cell r="Z6473"/>
          <cell r="AA6473"/>
          <cell r="AB6473"/>
          <cell r="AC6473"/>
          <cell r="AD6473"/>
        </row>
        <row r="6474">
          <cell r="P6474">
            <v>999999999</v>
          </cell>
          <cell r="Q6474"/>
          <cell r="R6474"/>
          <cell r="S6474"/>
          <cell r="T6474"/>
          <cell r="U6474"/>
          <cell r="V6474"/>
          <cell r="W6474"/>
          <cell r="X6474"/>
          <cell r="Y6474"/>
          <cell r="Z6474"/>
          <cell r="AA6474"/>
          <cell r="AB6474"/>
          <cell r="AC6474"/>
          <cell r="AD6474"/>
        </row>
        <row r="6475">
          <cell r="P6475">
            <v>999999999</v>
          </cell>
          <cell r="Q6475"/>
          <cell r="R6475"/>
          <cell r="S6475"/>
          <cell r="T6475"/>
          <cell r="U6475"/>
          <cell r="V6475"/>
          <cell r="W6475"/>
          <cell r="X6475"/>
          <cell r="Y6475"/>
          <cell r="Z6475"/>
          <cell r="AA6475"/>
          <cell r="AB6475"/>
          <cell r="AC6475"/>
          <cell r="AD6475"/>
        </row>
        <row r="6476">
          <cell r="P6476">
            <v>999999999</v>
          </cell>
          <cell r="Q6476"/>
          <cell r="R6476"/>
          <cell r="S6476"/>
          <cell r="T6476"/>
          <cell r="U6476"/>
          <cell r="V6476"/>
          <cell r="W6476"/>
          <cell r="X6476"/>
          <cell r="Y6476"/>
          <cell r="Z6476"/>
          <cell r="AA6476"/>
          <cell r="AB6476"/>
          <cell r="AC6476"/>
          <cell r="AD6476"/>
        </row>
        <row r="6477">
          <cell r="P6477">
            <v>999999999</v>
          </cell>
          <cell r="Q6477"/>
          <cell r="R6477"/>
          <cell r="S6477"/>
          <cell r="T6477"/>
          <cell r="U6477"/>
          <cell r="V6477"/>
          <cell r="W6477"/>
          <cell r="X6477"/>
          <cell r="Y6477"/>
          <cell r="Z6477"/>
          <cell r="AA6477"/>
          <cell r="AB6477"/>
          <cell r="AC6477"/>
          <cell r="AD6477"/>
        </row>
        <row r="6478">
          <cell r="P6478">
            <v>999999999</v>
          </cell>
          <cell r="Q6478"/>
          <cell r="R6478"/>
          <cell r="S6478"/>
          <cell r="T6478"/>
          <cell r="U6478"/>
          <cell r="V6478"/>
          <cell r="W6478"/>
          <cell r="X6478"/>
          <cell r="Y6478"/>
          <cell r="Z6478"/>
          <cell r="AA6478"/>
          <cell r="AB6478"/>
          <cell r="AC6478"/>
          <cell r="AD6478"/>
        </row>
        <row r="6479">
          <cell r="P6479">
            <v>999999999</v>
          </cell>
          <cell r="Q6479"/>
          <cell r="R6479"/>
          <cell r="S6479"/>
          <cell r="T6479"/>
          <cell r="U6479"/>
          <cell r="V6479"/>
          <cell r="W6479"/>
          <cell r="X6479"/>
          <cell r="Y6479"/>
          <cell r="Z6479"/>
          <cell r="AA6479"/>
          <cell r="AB6479"/>
          <cell r="AC6479"/>
          <cell r="AD6479"/>
        </row>
        <row r="6480">
          <cell r="P6480">
            <v>999999999</v>
          </cell>
          <cell r="Q6480"/>
          <cell r="R6480"/>
          <cell r="S6480"/>
          <cell r="T6480"/>
          <cell r="U6480"/>
          <cell r="V6480"/>
          <cell r="W6480"/>
          <cell r="X6480"/>
          <cell r="Y6480"/>
          <cell r="Z6480"/>
          <cell r="AA6480"/>
          <cell r="AB6480"/>
          <cell r="AC6480"/>
          <cell r="AD6480"/>
        </row>
        <row r="6481">
          <cell r="P6481">
            <v>999999999</v>
          </cell>
          <cell r="Q6481"/>
          <cell r="R6481"/>
          <cell r="S6481"/>
          <cell r="T6481"/>
          <cell r="U6481"/>
          <cell r="V6481"/>
          <cell r="W6481"/>
          <cell r="X6481"/>
          <cell r="Y6481"/>
          <cell r="Z6481"/>
          <cell r="AA6481"/>
          <cell r="AB6481"/>
          <cell r="AC6481"/>
          <cell r="AD6481"/>
        </row>
        <row r="6482">
          <cell r="P6482">
            <v>999999999</v>
          </cell>
          <cell r="Q6482"/>
          <cell r="R6482"/>
          <cell r="S6482"/>
          <cell r="T6482"/>
          <cell r="U6482"/>
          <cell r="V6482"/>
          <cell r="W6482"/>
          <cell r="X6482"/>
          <cell r="Y6482"/>
          <cell r="Z6482"/>
          <cell r="AA6482"/>
          <cell r="AB6482"/>
          <cell r="AC6482"/>
          <cell r="AD6482"/>
        </row>
        <row r="6483">
          <cell r="P6483">
            <v>999999999</v>
          </cell>
          <cell r="Q6483"/>
          <cell r="R6483"/>
          <cell r="S6483"/>
          <cell r="T6483"/>
          <cell r="U6483"/>
          <cell r="V6483"/>
          <cell r="W6483"/>
          <cell r="X6483"/>
          <cell r="Y6483"/>
          <cell r="Z6483"/>
          <cell r="AA6483"/>
          <cell r="AB6483"/>
          <cell r="AC6483"/>
          <cell r="AD6483"/>
        </row>
        <row r="6484">
          <cell r="P6484">
            <v>999999999</v>
          </cell>
          <cell r="Q6484"/>
          <cell r="R6484"/>
          <cell r="S6484"/>
          <cell r="T6484"/>
          <cell r="U6484"/>
          <cell r="V6484"/>
          <cell r="W6484"/>
          <cell r="X6484"/>
          <cell r="Y6484"/>
          <cell r="Z6484"/>
          <cell r="AA6484"/>
          <cell r="AB6484"/>
          <cell r="AC6484"/>
          <cell r="AD6484"/>
        </row>
        <row r="6485">
          <cell r="P6485">
            <v>999999999</v>
          </cell>
          <cell r="Q6485"/>
          <cell r="R6485"/>
          <cell r="S6485"/>
          <cell r="T6485"/>
          <cell r="U6485"/>
          <cell r="V6485"/>
          <cell r="W6485"/>
          <cell r="X6485"/>
          <cell r="Y6485"/>
          <cell r="Z6485"/>
          <cell r="AA6485"/>
          <cell r="AB6485"/>
          <cell r="AC6485"/>
          <cell r="AD6485"/>
        </row>
        <row r="6486">
          <cell r="P6486">
            <v>999999999</v>
          </cell>
          <cell r="Q6486"/>
          <cell r="R6486"/>
          <cell r="S6486"/>
          <cell r="T6486"/>
          <cell r="U6486"/>
          <cell r="V6486"/>
          <cell r="W6486"/>
          <cell r="X6486"/>
          <cell r="Y6486"/>
          <cell r="Z6486"/>
          <cell r="AA6486"/>
          <cell r="AB6486"/>
          <cell r="AC6486"/>
          <cell r="AD6486"/>
        </row>
        <row r="6487">
          <cell r="P6487">
            <v>999999999</v>
          </cell>
          <cell r="Q6487"/>
          <cell r="R6487"/>
          <cell r="S6487"/>
          <cell r="T6487"/>
          <cell r="U6487"/>
          <cell r="V6487"/>
          <cell r="W6487"/>
          <cell r="X6487"/>
          <cell r="Y6487"/>
          <cell r="Z6487"/>
          <cell r="AA6487"/>
          <cell r="AB6487"/>
          <cell r="AC6487"/>
          <cell r="AD6487"/>
        </row>
        <row r="6488">
          <cell r="P6488">
            <v>999999999</v>
          </cell>
          <cell r="Q6488"/>
          <cell r="R6488"/>
          <cell r="S6488"/>
          <cell r="T6488"/>
          <cell r="U6488"/>
          <cell r="V6488"/>
          <cell r="W6488"/>
          <cell r="X6488"/>
          <cell r="Y6488"/>
          <cell r="Z6488"/>
          <cell r="AA6488"/>
          <cell r="AB6488"/>
          <cell r="AC6488"/>
          <cell r="AD6488"/>
        </row>
        <row r="6489">
          <cell r="P6489">
            <v>999999999</v>
          </cell>
          <cell r="Q6489"/>
          <cell r="R6489"/>
          <cell r="S6489"/>
          <cell r="T6489"/>
          <cell r="U6489"/>
          <cell r="V6489"/>
          <cell r="W6489"/>
          <cell r="X6489"/>
          <cell r="Y6489"/>
          <cell r="Z6489"/>
          <cell r="AA6489"/>
          <cell r="AB6489"/>
          <cell r="AC6489"/>
          <cell r="AD6489"/>
        </row>
        <row r="6490">
          <cell r="P6490">
            <v>999999999</v>
          </cell>
          <cell r="Q6490"/>
          <cell r="R6490"/>
          <cell r="S6490"/>
          <cell r="T6490"/>
          <cell r="U6490"/>
          <cell r="V6490"/>
          <cell r="W6490"/>
          <cell r="X6490"/>
          <cell r="Y6490"/>
          <cell r="Z6490"/>
          <cell r="AA6490"/>
          <cell r="AB6490"/>
          <cell r="AC6490"/>
          <cell r="AD6490"/>
        </row>
        <row r="6491">
          <cell r="P6491">
            <v>999999999</v>
          </cell>
          <cell r="Q6491"/>
          <cell r="R6491"/>
          <cell r="S6491"/>
          <cell r="T6491"/>
          <cell r="U6491"/>
          <cell r="V6491"/>
          <cell r="W6491"/>
          <cell r="X6491"/>
          <cell r="Y6491"/>
          <cell r="Z6491"/>
          <cell r="AA6491"/>
          <cell r="AB6491"/>
          <cell r="AC6491"/>
          <cell r="AD6491"/>
        </row>
        <row r="6492">
          <cell r="P6492">
            <v>999999999</v>
          </cell>
          <cell r="Q6492"/>
          <cell r="R6492"/>
          <cell r="S6492"/>
          <cell r="T6492"/>
          <cell r="U6492"/>
          <cell r="V6492"/>
          <cell r="W6492"/>
          <cell r="X6492"/>
          <cell r="Y6492"/>
          <cell r="Z6492"/>
          <cell r="AA6492"/>
          <cell r="AB6492"/>
          <cell r="AC6492"/>
          <cell r="AD6492"/>
        </row>
        <row r="6493">
          <cell r="P6493">
            <v>999999999</v>
          </cell>
          <cell r="Q6493"/>
          <cell r="R6493"/>
          <cell r="S6493"/>
          <cell r="T6493"/>
          <cell r="U6493"/>
          <cell r="V6493"/>
          <cell r="W6493"/>
          <cell r="X6493"/>
          <cell r="Y6493"/>
          <cell r="Z6493"/>
          <cell r="AA6493"/>
          <cell r="AB6493"/>
          <cell r="AC6493"/>
          <cell r="AD6493"/>
        </row>
        <row r="6494">
          <cell r="P6494">
            <v>999999999</v>
          </cell>
          <cell r="Q6494"/>
          <cell r="R6494"/>
          <cell r="S6494"/>
          <cell r="T6494"/>
          <cell r="U6494"/>
          <cell r="V6494"/>
          <cell r="W6494"/>
          <cell r="X6494"/>
          <cell r="Y6494"/>
          <cell r="Z6494"/>
          <cell r="AA6494"/>
          <cell r="AB6494"/>
          <cell r="AC6494"/>
          <cell r="AD6494"/>
        </row>
        <row r="6495">
          <cell r="P6495">
            <v>999999999</v>
          </cell>
          <cell r="Q6495"/>
          <cell r="R6495"/>
          <cell r="S6495"/>
          <cell r="T6495"/>
          <cell r="U6495"/>
          <cell r="V6495"/>
          <cell r="W6495"/>
          <cell r="X6495"/>
          <cell r="Y6495"/>
          <cell r="Z6495"/>
          <cell r="AA6495"/>
          <cell r="AB6495"/>
          <cell r="AC6495"/>
          <cell r="AD6495"/>
        </row>
        <row r="6496">
          <cell r="P6496">
            <v>999999999</v>
          </cell>
          <cell r="Q6496"/>
          <cell r="R6496"/>
          <cell r="S6496"/>
          <cell r="T6496"/>
          <cell r="U6496"/>
          <cell r="V6496"/>
          <cell r="W6496"/>
          <cell r="X6496"/>
          <cell r="Y6496"/>
          <cell r="Z6496"/>
          <cell r="AA6496"/>
          <cell r="AB6496"/>
          <cell r="AC6496"/>
          <cell r="AD6496"/>
        </row>
        <row r="6497">
          <cell r="P6497">
            <v>999999999</v>
          </cell>
          <cell r="Q6497"/>
          <cell r="R6497"/>
          <cell r="S6497"/>
          <cell r="T6497"/>
          <cell r="U6497"/>
          <cell r="V6497"/>
          <cell r="W6497"/>
          <cell r="X6497"/>
          <cell r="Y6497"/>
          <cell r="Z6497"/>
          <cell r="AA6497"/>
          <cell r="AB6497"/>
          <cell r="AC6497"/>
          <cell r="AD6497"/>
        </row>
        <row r="6498">
          <cell r="P6498">
            <v>999999999</v>
          </cell>
          <cell r="Q6498"/>
          <cell r="R6498"/>
          <cell r="S6498"/>
          <cell r="T6498"/>
          <cell r="U6498"/>
          <cell r="V6498"/>
          <cell r="W6498"/>
          <cell r="X6498"/>
          <cell r="Y6498"/>
          <cell r="Z6498"/>
          <cell r="AA6498"/>
          <cell r="AB6498"/>
          <cell r="AC6498"/>
          <cell r="AD6498"/>
        </row>
        <row r="6499">
          <cell r="P6499">
            <v>999999999</v>
          </cell>
          <cell r="Q6499"/>
          <cell r="R6499"/>
          <cell r="S6499"/>
          <cell r="T6499"/>
          <cell r="U6499"/>
          <cell r="V6499"/>
          <cell r="W6499"/>
          <cell r="X6499"/>
          <cell r="Y6499"/>
          <cell r="Z6499"/>
          <cell r="AA6499"/>
          <cell r="AB6499"/>
          <cell r="AC6499"/>
          <cell r="AD6499"/>
        </row>
        <row r="6500">
          <cell r="P6500">
            <v>999999999</v>
          </cell>
          <cell r="Q6500"/>
          <cell r="R6500"/>
          <cell r="S6500"/>
          <cell r="T6500"/>
          <cell r="U6500"/>
          <cell r="V6500"/>
          <cell r="W6500"/>
          <cell r="X6500"/>
          <cell r="Y6500"/>
          <cell r="Z6500"/>
          <cell r="AA6500"/>
          <cell r="AB6500"/>
          <cell r="AC6500"/>
          <cell r="AD6500"/>
        </row>
        <row r="6501">
          <cell r="P6501">
            <v>999999999</v>
          </cell>
          <cell r="Q6501"/>
          <cell r="R6501"/>
          <cell r="S6501"/>
          <cell r="T6501"/>
          <cell r="U6501"/>
          <cell r="V6501"/>
          <cell r="W6501"/>
          <cell r="X6501"/>
          <cell r="Y6501"/>
          <cell r="Z6501"/>
          <cell r="AA6501"/>
          <cell r="AB6501"/>
          <cell r="AC6501"/>
          <cell r="AD6501"/>
        </row>
        <row r="6502">
          <cell r="P6502">
            <v>999999999</v>
          </cell>
          <cell r="Q6502"/>
          <cell r="R6502"/>
          <cell r="S6502"/>
          <cell r="T6502"/>
          <cell r="U6502"/>
          <cell r="V6502"/>
          <cell r="W6502"/>
          <cell r="X6502"/>
          <cell r="Y6502"/>
          <cell r="Z6502"/>
          <cell r="AA6502"/>
          <cell r="AB6502"/>
          <cell r="AC6502"/>
          <cell r="AD6502"/>
        </row>
        <row r="6503">
          <cell r="P6503">
            <v>999999999</v>
          </cell>
          <cell r="Q6503"/>
          <cell r="R6503"/>
          <cell r="S6503"/>
          <cell r="T6503"/>
          <cell r="U6503"/>
          <cell r="V6503"/>
          <cell r="W6503"/>
          <cell r="X6503"/>
          <cell r="Y6503"/>
          <cell r="Z6503"/>
          <cell r="AA6503"/>
          <cell r="AB6503"/>
          <cell r="AC6503"/>
          <cell r="AD6503"/>
        </row>
        <row r="6504">
          <cell r="P6504">
            <v>999999999</v>
          </cell>
          <cell r="Q6504"/>
          <cell r="R6504"/>
          <cell r="S6504"/>
          <cell r="T6504"/>
          <cell r="U6504"/>
          <cell r="V6504"/>
          <cell r="W6504"/>
          <cell r="X6504"/>
          <cell r="Y6504"/>
          <cell r="Z6504"/>
          <cell r="AA6504"/>
          <cell r="AB6504"/>
          <cell r="AC6504"/>
          <cell r="AD6504"/>
        </row>
        <row r="6505">
          <cell r="P6505">
            <v>999999999</v>
          </cell>
          <cell r="Q6505"/>
          <cell r="R6505"/>
          <cell r="S6505"/>
          <cell r="T6505"/>
          <cell r="U6505"/>
          <cell r="V6505"/>
          <cell r="W6505"/>
          <cell r="X6505"/>
          <cell r="Y6505"/>
          <cell r="Z6505"/>
          <cell r="AA6505"/>
          <cell r="AB6505"/>
          <cell r="AC6505"/>
          <cell r="AD6505"/>
        </row>
        <row r="6506">
          <cell r="P6506">
            <v>999999999</v>
          </cell>
          <cell r="Q6506"/>
          <cell r="R6506"/>
          <cell r="S6506"/>
          <cell r="T6506"/>
          <cell r="U6506"/>
          <cell r="V6506"/>
          <cell r="W6506"/>
          <cell r="X6506"/>
          <cell r="Y6506"/>
          <cell r="Z6506"/>
          <cell r="AA6506"/>
          <cell r="AB6506"/>
          <cell r="AC6506"/>
          <cell r="AD6506"/>
        </row>
        <row r="6507">
          <cell r="P6507">
            <v>999999999</v>
          </cell>
          <cell r="Q6507"/>
          <cell r="R6507"/>
          <cell r="S6507"/>
          <cell r="T6507"/>
          <cell r="U6507"/>
          <cell r="V6507"/>
          <cell r="W6507"/>
          <cell r="X6507"/>
          <cell r="Y6507"/>
          <cell r="Z6507"/>
          <cell r="AA6507"/>
          <cell r="AB6507"/>
          <cell r="AC6507"/>
          <cell r="AD6507"/>
        </row>
        <row r="6508">
          <cell r="P6508">
            <v>999999999</v>
          </cell>
          <cell r="Q6508"/>
          <cell r="R6508"/>
          <cell r="S6508"/>
          <cell r="T6508"/>
          <cell r="U6508"/>
          <cell r="V6508"/>
          <cell r="W6508"/>
          <cell r="X6508"/>
          <cell r="Y6508"/>
          <cell r="Z6508"/>
          <cell r="AA6508"/>
          <cell r="AB6508"/>
          <cell r="AC6508"/>
          <cell r="AD6508"/>
        </row>
        <row r="6509">
          <cell r="P6509">
            <v>999999999</v>
          </cell>
          <cell r="Q6509"/>
          <cell r="R6509"/>
          <cell r="S6509"/>
          <cell r="T6509"/>
          <cell r="U6509"/>
          <cell r="V6509"/>
          <cell r="W6509"/>
          <cell r="X6509"/>
          <cell r="Y6509"/>
          <cell r="Z6509"/>
          <cell r="AA6509"/>
          <cell r="AB6509"/>
          <cell r="AC6509"/>
          <cell r="AD6509"/>
        </row>
        <row r="6510">
          <cell r="P6510">
            <v>999999999</v>
          </cell>
          <cell r="Q6510"/>
          <cell r="R6510"/>
          <cell r="S6510"/>
          <cell r="T6510"/>
          <cell r="U6510"/>
          <cell r="V6510"/>
          <cell r="W6510"/>
          <cell r="X6510"/>
          <cell r="Y6510"/>
          <cell r="Z6510"/>
          <cell r="AA6510"/>
          <cell r="AB6510"/>
          <cell r="AC6510"/>
          <cell r="AD6510"/>
        </row>
        <row r="6511">
          <cell r="P6511">
            <v>999999999</v>
          </cell>
          <cell r="Q6511"/>
          <cell r="R6511"/>
          <cell r="S6511"/>
          <cell r="T6511"/>
          <cell r="U6511"/>
          <cell r="V6511"/>
          <cell r="W6511"/>
          <cell r="X6511"/>
          <cell r="Y6511"/>
          <cell r="Z6511"/>
          <cell r="AA6511"/>
          <cell r="AB6511"/>
          <cell r="AC6511"/>
          <cell r="AD6511"/>
        </row>
        <row r="6512">
          <cell r="P6512">
            <v>999999999</v>
          </cell>
          <cell r="Q6512"/>
          <cell r="R6512"/>
          <cell r="S6512"/>
          <cell r="T6512"/>
          <cell r="U6512"/>
          <cell r="V6512"/>
          <cell r="W6512"/>
          <cell r="X6512"/>
          <cell r="Y6512"/>
          <cell r="Z6512"/>
          <cell r="AA6512"/>
          <cell r="AB6512"/>
          <cell r="AC6512"/>
          <cell r="AD6512"/>
        </row>
        <row r="6513">
          <cell r="P6513">
            <v>999999999</v>
          </cell>
          <cell r="Q6513"/>
          <cell r="R6513"/>
          <cell r="S6513"/>
          <cell r="T6513"/>
          <cell r="U6513"/>
          <cell r="V6513"/>
          <cell r="W6513"/>
          <cell r="X6513"/>
          <cell r="Y6513"/>
          <cell r="Z6513"/>
          <cell r="AA6513"/>
          <cell r="AB6513"/>
          <cell r="AC6513"/>
          <cell r="AD6513"/>
        </row>
        <row r="6514">
          <cell r="P6514">
            <v>999999999</v>
          </cell>
          <cell r="Q6514"/>
          <cell r="R6514"/>
          <cell r="S6514"/>
          <cell r="T6514"/>
          <cell r="U6514"/>
          <cell r="V6514"/>
          <cell r="W6514"/>
          <cell r="X6514"/>
          <cell r="Y6514"/>
          <cell r="Z6514"/>
          <cell r="AA6514"/>
          <cell r="AB6514"/>
          <cell r="AC6514"/>
          <cell r="AD6514"/>
        </row>
        <row r="6515">
          <cell r="P6515">
            <v>999999999</v>
          </cell>
          <cell r="Q6515"/>
          <cell r="R6515"/>
          <cell r="S6515"/>
          <cell r="T6515"/>
          <cell r="U6515"/>
          <cell r="V6515"/>
          <cell r="W6515"/>
          <cell r="X6515"/>
          <cell r="Y6515"/>
          <cell r="Z6515"/>
          <cell r="AA6515"/>
          <cell r="AB6515"/>
          <cell r="AC6515"/>
          <cell r="AD6515"/>
        </row>
        <row r="6516">
          <cell r="P6516">
            <v>999999999</v>
          </cell>
          <cell r="Q6516"/>
          <cell r="R6516"/>
          <cell r="S6516"/>
          <cell r="T6516"/>
          <cell r="U6516"/>
          <cell r="V6516"/>
          <cell r="W6516"/>
          <cell r="X6516"/>
          <cell r="Y6516"/>
          <cell r="Z6516"/>
          <cell r="AA6516"/>
          <cell r="AB6516"/>
          <cell r="AC6516"/>
          <cell r="AD6516"/>
        </row>
        <row r="6517">
          <cell r="P6517">
            <v>999999999</v>
          </cell>
          <cell r="Q6517"/>
          <cell r="R6517"/>
          <cell r="S6517"/>
          <cell r="T6517"/>
          <cell r="U6517"/>
          <cell r="V6517"/>
          <cell r="W6517"/>
          <cell r="X6517"/>
          <cell r="Y6517"/>
          <cell r="Z6517"/>
          <cell r="AA6517"/>
          <cell r="AB6517"/>
          <cell r="AC6517"/>
          <cell r="AD6517"/>
        </row>
        <row r="6518">
          <cell r="P6518">
            <v>999999999</v>
          </cell>
          <cell r="Q6518"/>
          <cell r="R6518"/>
          <cell r="S6518"/>
          <cell r="T6518"/>
          <cell r="U6518"/>
          <cell r="V6518"/>
          <cell r="W6518"/>
          <cell r="X6518"/>
          <cell r="Y6518"/>
          <cell r="Z6518"/>
          <cell r="AA6518"/>
          <cell r="AB6518"/>
          <cell r="AC6518"/>
          <cell r="AD6518"/>
        </row>
        <row r="6519">
          <cell r="P6519">
            <v>999999999</v>
          </cell>
          <cell r="Q6519"/>
          <cell r="R6519"/>
          <cell r="S6519"/>
          <cell r="T6519"/>
          <cell r="U6519"/>
          <cell r="V6519"/>
          <cell r="W6519"/>
          <cell r="X6519"/>
          <cell r="Y6519"/>
          <cell r="Z6519"/>
          <cell r="AA6519"/>
          <cell r="AB6519"/>
          <cell r="AC6519"/>
          <cell r="AD6519"/>
        </row>
        <row r="6520">
          <cell r="P6520">
            <v>999999999</v>
          </cell>
          <cell r="Q6520"/>
          <cell r="R6520"/>
          <cell r="S6520"/>
          <cell r="T6520"/>
          <cell r="U6520"/>
          <cell r="V6520"/>
          <cell r="W6520"/>
          <cell r="X6520"/>
          <cell r="Y6520"/>
          <cell r="Z6520"/>
          <cell r="AA6520"/>
          <cell r="AB6520"/>
          <cell r="AC6520"/>
          <cell r="AD6520"/>
        </row>
        <row r="6521">
          <cell r="P6521">
            <v>999999999</v>
          </cell>
          <cell r="Q6521"/>
          <cell r="R6521"/>
          <cell r="S6521"/>
          <cell r="T6521"/>
          <cell r="U6521"/>
          <cell r="V6521"/>
          <cell r="W6521"/>
          <cell r="X6521"/>
          <cell r="Y6521"/>
          <cell r="Z6521"/>
          <cell r="AA6521"/>
          <cell r="AB6521"/>
          <cell r="AC6521"/>
          <cell r="AD6521"/>
        </row>
        <row r="6522">
          <cell r="P6522">
            <v>999999999</v>
          </cell>
          <cell r="Q6522"/>
          <cell r="R6522"/>
          <cell r="S6522"/>
          <cell r="T6522"/>
          <cell r="U6522"/>
          <cell r="V6522"/>
          <cell r="W6522"/>
          <cell r="X6522"/>
          <cell r="Y6522"/>
          <cell r="Z6522"/>
          <cell r="AA6522"/>
          <cell r="AB6522"/>
          <cell r="AC6522"/>
          <cell r="AD6522"/>
        </row>
        <row r="6523">
          <cell r="P6523">
            <v>999999999</v>
          </cell>
          <cell r="Q6523"/>
          <cell r="R6523"/>
          <cell r="S6523"/>
          <cell r="T6523"/>
          <cell r="U6523"/>
          <cell r="V6523"/>
          <cell r="W6523"/>
          <cell r="X6523"/>
          <cell r="Y6523"/>
          <cell r="Z6523"/>
          <cell r="AA6523"/>
          <cell r="AB6523"/>
          <cell r="AC6523"/>
          <cell r="AD6523"/>
        </row>
        <row r="6524">
          <cell r="P6524">
            <v>999999999</v>
          </cell>
          <cell r="Q6524"/>
          <cell r="R6524"/>
          <cell r="S6524"/>
          <cell r="T6524"/>
          <cell r="U6524"/>
          <cell r="V6524"/>
          <cell r="W6524"/>
          <cell r="X6524"/>
          <cell r="Y6524"/>
          <cell r="Z6524"/>
          <cell r="AA6524"/>
          <cell r="AB6524"/>
          <cell r="AC6524"/>
          <cell r="AD6524"/>
        </row>
        <row r="6525">
          <cell r="P6525">
            <v>999999999</v>
          </cell>
          <cell r="Q6525"/>
          <cell r="R6525"/>
          <cell r="S6525"/>
          <cell r="T6525"/>
          <cell r="U6525"/>
          <cell r="V6525"/>
          <cell r="W6525"/>
          <cell r="X6525"/>
          <cell r="Y6525"/>
          <cell r="Z6525"/>
          <cell r="AA6525"/>
          <cell r="AB6525"/>
          <cell r="AC6525"/>
          <cell r="AD6525"/>
        </row>
        <row r="6526">
          <cell r="P6526">
            <v>999999999</v>
          </cell>
          <cell r="Q6526"/>
          <cell r="R6526"/>
          <cell r="S6526"/>
          <cell r="T6526"/>
          <cell r="U6526"/>
          <cell r="V6526"/>
          <cell r="W6526"/>
          <cell r="X6526"/>
          <cell r="Y6526"/>
          <cell r="Z6526"/>
          <cell r="AA6526"/>
          <cell r="AB6526"/>
          <cell r="AC6526"/>
          <cell r="AD6526"/>
        </row>
        <row r="6527">
          <cell r="P6527">
            <v>999999999</v>
          </cell>
          <cell r="Q6527"/>
          <cell r="R6527"/>
          <cell r="S6527"/>
          <cell r="T6527"/>
          <cell r="U6527"/>
          <cell r="V6527"/>
          <cell r="W6527"/>
          <cell r="X6527"/>
          <cell r="Y6527"/>
          <cell r="Z6527"/>
          <cell r="AA6527"/>
          <cell r="AB6527"/>
          <cell r="AC6527"/>
          <cell r="AD6527"/>
        </row>
        <row r="6528">
          <cell r="P6528">
            <v>999999999</v>
          </cell>
          <cell r="Q6528"/>
          <cell r="R6528"/>
          <cell r="S6528"/>
          <cell r="T6528"/>
          <cell r="U6528"/>
          <cell r="V6528"/>
          <cell r="W6528"/>
          <cell r="X6528"/>
          <cell r="Y6528"/>
          <cell r="Z6528"/>
          <cell r="AA6528"/>
          <cell r="AB6528"/>
          <cell r="AC6528"/>
          <cell r="AD6528"/>
        </row>
        <row r="6529">
          <cell r="P6529">
            <v>999999999</v>
          </cell>
          <cell r="Q6529"/>
          <cell r="R6529"/>
          <cell r="S6529"/>
          <cell r="T6529"/>
          <cell r="U6529"/>
          <cell r="V6529"/>
          <cell r="W6529"/>
          <cell r="X6529"/>
          <cell r="Y6529"/>
          <cell r="Z6529"/>
          <cell r="AA6529"/>
          <cell r="AB6529"/>
          <cell r="AC6529"/>
          <cell r="AD6529"/>
        </row>
        <row r="6530">
          <cell r="P6530">
            <v>999999999</v>
          </cell>
          <cell r="Q6530"/>
          <cell r="R6530"/>
          <cell r="S6530"/>
          <cell r="T6530"/>
          <cell r="U6530"/>
          <cell r="V6530"/>
          <cell r="W6530"/>
          <cell r="X6530"/>
          <cell r="Y6530"/>
          <cell r="Z6530"/>
          <cell r="AA6530"/>
          <cell r="AB6530"/>
          <cell r="AC6530"/>
          <cell r="AD6530"/>
        </row>
        <row r="6531">
          <cell r="P6531">
            <v>999999999</v>
          </cell>
          <cell r="Q6531"/>
          <cell r="R6531"/>
          <cell r="S6531"/>
          <cell r="T6531"/>
          <cell r="U6531"/>
          <cell r="V6531"/>
          <cell r="W6531"/>
          <cell r="X6531"/>
          <cell r="Y6531"/>
          <cell r="Z6531"/>
          <cell r="AA6531"/>
          <cell r="AB6531"/>
          <cell r="AC6531"/>
          <cell r="AD6531"/>
        </row>
        <row r="6532">
          <cell r="P6532">
            <v>999999999</v>
          </cell>
          <cell r="Q6532"/>
          <cell r="R6532"/>
          <cell r="S6532"/>
          <cell r="T6532"/>
          <cell r="U6532"/>
          <cell r="V6532"/>
          <cell r="W6532"/>
          <cell r="X6532"/>
          <cell r="Y6532"/>
          <cell r="Z6532"/>
          <cell r="AA6532"/>
          <cell r="AB6532"/>
          <cell r="AC6532"/>
          <cell r="AD6532"/>
        </row>
        <row r="6533">
          <cell r="P6533">
            <v>999999999</v>
          </cell>
          <cell r="Q6533"/>
          <cell r="R6533"/>
          <cell r="S6533"/>
          <cell r="T6533"/>
          <cell r="U6533"/>
          <cell r="V6533"/>
          <cell r="W6533"/>
          <cell r="X6533"/>
          <cell r="Y6533"/>
          <cell r="Z6533"/>
          <cell r="AA6533"/>
          <cell r="AB6533"/>
          <cell r="AC6533"/>
          <cell r="AD6533"/>
        </row>
        <row r="6534">
          <cell r="P6534">
            <v>999999999</v>
          </cell>
          <cell r="Q6534"/>
          <cell r="R6534"/>
          <cell r="S6534"/>
          <cell r="T6534"/>
          <cell r="U6534"/>
          <cell r="V6534"/>
          <cell r="W6534"/>
          <cell r="X6534"/>
          <cell r="Y6534"/>
          <cell r="Z6534"/>
          <cell r="AA6534"/>
          <cell r="AB6534"/>
          <cell r="AC6534"/>
          <cell r="AD6534"/>
        </row>
        <row r="6535">
          <cell r="P6535">
            <v>999999999</v>
          </cell>
          <cell r="Q6535"/>
          <cell r="R6535"/>
          <cell r="S6535"/>
          <cell r="T6535"/>
          <cell r="U6535"/>
          <cell r="V6535"/>
          <cell r="W6535"/>
          <cell r="X6535"/>
          <cell r="Y6535"/>
          <cell r="Z6535"/>
          <cell r="AA6535"/>
          <cell r="AB6535"/>
          <cell r="AC6535"/>
          <cell r="AD6535"/>
        </row>
        <row r="6536">
          <cell r="P6536">
            <v>999999999</v>
          </cell>
          <cell r="Q6536"/>
          <cell r="R6536"/>
          <cell r="S6536"/>
          <cell r="T6536"/>
          <cell r="U6536"/>
          <cell r="V6536"/>
          <cell r="W6536"/>
          <cell r="X6536"/>
          <cell r="Y6536"/>
          <cell r="Z6536"/>
          <cell r="AA6536"/>
          <cell r="AB6536"/>
          <cell r="AC6536"/>
          <cell r="AD6536"/>
        </row>
        <row r="6537">
          <cell r="P6537">
            <v>999999999</v>
          </cell>
          <cell r="Q6537"/>
          <cell r="R6537"/>
          <cell r="S6537"/>
          <cell r="T6537"/>
          <cell r="U6537"/>
          <cell r="V6537"/>
          <cell r="W6537"/>
          <cell r="X6537"/>
          <cell r="Y6537"/>
          <cell r="Z6537"/>
          <cell r="AA6537"/>
          <cell r="AB6537"/>
          <cell r="AC6537"/>
          <cell r="AD6537"/>
        </row>
        <row r="6538">
          <cell r="P6538">
            <v>999999999</v>
          </cell>
          <cell r="Q6538"/>
          <cell r="R6538"/>
          <cell r="S6538"/>
          <cell r="T6538"/>
          <cell r="U6538"/>
          <cell r="V6538"/>
          <cell r="W6538"/>
          <cell r="X6538"/>
          <cell r="Y6538"/>
          <cell r="Z6538"/>
          <cell r="AA6538"/>
          <cell r="AB6538"/>
          <cell r="AC6538"/>
          <cell r="AD6538"/>
        </row>
        <row r="6539">
          <cell r="P6539">
            <v>999999999</v>
          </cell>
          <cell r="Q6539"/>
          <cell r="R6539"/>
          <cell r="S6539"/>
          <cell r="T6539"/>
          <cell r="U6539"/>
          <cell r="V6539"/>
          <cell r="W6539"/>
          <cell r="X6539"/>
          <cell r="Y6539"/>
          <cell r="Z6539"/>
          <cell r="AA6539"/>
          <cell r="AB6539"/>
          <cell r="AC6539"/>
          <cell r="AD6539"/>
        </row>
        <row r="6540">
          <cell r="P6540">
            <v>999999999</v>
          </cell>
          <cell r="Q6540"/>
          <cell r="R6540"/>
          <cell r="S6540"/>
          <cell r="T6540"/>
          <cell r="U6540"/>
          <cell r="V6540"/>
          <cell r="W6540"/>
          <cell r="X6540"/>
          <cell r="Y6540"/>
          <cell r="Z6540"/>
          <cell r="AA6540"/>
          <cell r="AB6540"/>
          <cell r="AC6540"/>
          <cell r="AD6540"/>
        </row>
        <row r="6541">
          <cell r="P6541">
            <v>999999999</v>
          </cell>
          <cell r="Q6541"/>
          <cell r="R6541"/>
          <cell r="S6541"/>
          <cell r="T6541"/>
          <cell r="U6541"/>
          <cell r="V6541"/>
          <cell r="W6541"/>
          <cell r="X6541"/>
          <cell r="Y6541"/>
          <cell r="Z6541"/>
          <cell r="AA6541"/>
          <cell r="AB6541"/>
          <cell r="AC6541"/>
          <cell r="AD6541"/>
        </row>
        <row r="6542">
          <cell r="P6542">
            <v>999999999</v>
          </cell>
          <cell r="Q6542"/>
          <cell r="R6542"/>
          <cell r="S6542"/>
          <cell r="T6542"/>
          <cell r="U6542"/>
          <cell r="V6542"/>
          <cell r="W6542"/>
          <cell r="X6542"/>
          <cell r="Y6542"/>
          <cell r="Z6542"/>
          <cell r="AA6542"/>
          <cell r="AB6542"/>
          <cell r="AC6542"/>
          <cell r="AD6542"/>
        </row>
        <row r="6543">
          <cell r="P6543">
            <v>999999999</v>
          </cell>
          <cell r="Q6543"/>
          <cell r="R6543"/>
          <cell r="S6543"/>
          <cell r="T6543"/>
          <cell r="U6543"/>
          <cell r="V6543"/>
          <cell r="W6543"/>
          <cell r="X6543"/>
          <cell r="Y6543"/>
          <cell r="Z6543"/>
          <cell r="AA6543"/>
          <cell r="AB6543"/>
          <cell r="AC6543"/>
          <cell r="AD6543"/>
        </row>
        <row r="6544">
          <cell r="P6544">
            <v>999999999</v>
          </cell>
          <cell r="Q6544"/>
          <cell r="R6544"/>
          <cell r="S6544"/>
          <cell r="T6544"/>
          <cell r="U6544"/>
          <cell r="V6544"/>
          <cell r="W6544"/>
          <cell r="X6544"/>
          <cell r="Y6544"/>
          <cell r="Z6544"/>
          <cell r="AA6544"/>
          <cell r="AB6544"/>
          <cell r="AC6544"/>
          <cell r="AD6544"/>
        </row>
        <row r="6545">
          <cell r="P6545">
            <v>999999999</v>
          </cell>
          <cell r="Q6545"/>
          <cell r="R6545"/>
          <cell r="S6545"/>
          <cell r="T6545"/>
          <cell r="U6545"/>
          <cell r="V6545"/>
          <cell r="W6545"/>
          <cell r="X6545"/>
          <cell r="Y6545"/>
          <cell r="Z6545"/>
          <cell r="AA6545"/>
          <cell r="AB6545"/>
          <cell r="AC6545"/>
          <cell r="AD6545"/>
        </row>
        <row r="6546">
          <cell r="P6546">
            <v>999999999</v>
          </cell>
          <cell r="Q6546"/>
          <cell r="R6546"/>
          <cell r="S6546"/>
          <cell r="T6546"/>
          <cell r="U6546"/>
          <cell r="V6546"/>
          <cell r="W6546"/>
          <cell r="X6546"/>
          <cell r="Y6546"/>
          <cell r="Z6546"/>
          <cell r="AA6546"/>
          <cell r="AB6546"/>
          <cell r="AC6546"/>
          <cell r="AD6546"/>
        </row>
        <row r="6547">
          <cell r="P6547">
            <v>999999999</v>
          </cell>
          <cell r="Q6547"/>
          <cell r="R6547"/>
          <cell r="S6547"/>
          <cell r="T6547"/>
          <cell r="U6547"/>
          <cell r="V6547"/>
          <cell r="W6547"/>
          <cell r="X6547"/>
          <cell r="Y6547"/>
          <cell r="Z6547"/>
          <cell r="AA6547"/>
          <cell r="AB6547"/>
          <cell r="AC6547"/>
          <cell r="AD6547"/>
        </row>
        <row r="6548">
          <cell r="P6548">
            <v>999999999</v>
          </cell>
          <cell r="Q6548"/>
          <cell r="R6548"/>
          <cell r="S6548"/>
          <cell r="T6548"/>
          <cell r="U6548"/>
          <cell r="V6548"/>
          <cell r="W6548"/>
          <cell r="X6548"/>
          <cell r="Y6548"/>
          <cell r="Z6548"/>
          <cell r="AA6548"/>
          <cell r="AB6548"/>
          <cell r="AC6548"/>
          <cell r="AD6548"/>
        </row>
        <row r="6549">
          <cell r="P6549">
            <v>999999999</v>
          </cell>
          <cell r="Q6549"/>
          <cell r="R6549"/>
          <cell r="S6549"/>
          <cell r="T6549"/>
          <cell r="U6549"/>
          <cell r="V6549"/>
          <cell r="W6549"/>
          <cell r="X6549"/>
          <cell r="Y6549"/>
          <cell r="Z6549"/>
          <cell r="AA6549"/>
          <cell r="AB6549"/>
          <cell r="AC6549"/>
          <cell r="AD6549"/>
        </row>
        <row r="6550">
          <cell r="P6550">
            <v>999999999</v>
          </cell>
          <cell r="Q6550"/>
          <cell r="R6550"/>
          <cell r="S6550"/>
          <cell r="T6550"/>
          <cell r="U6550"/>
          <cell r="V6550"/>
          <cell r="W6550"/>
          <cell r="X6550"/>
          <cell r="Y6550"/>
          <cell r="Z6550"/>
          <cell r="AA6550"/>
          <cell r="AB6550"/>
          <cell r="AC6550"/>
          <cell r="AD6550"/>
        </row>
        <row r="6551">
          <cell r="P6551">
            <v>999999999</v>
          </cell>
          <cell r="Q6551"/>
          <cell r="R6551"/>
          <cell r="S6551"/>
          <cell r="T6551"/>
          <cell r="U6551"/>
          <cell r="V6551"/>
          <cell r="W6551"/>
          <cell r="X6551"/>
          <cell r="Y6551"/>
          <cell r="Z6551"/>
          <cell r="AA6551"/>
          <cell r="AB6551"/>
          <cell r="AC6551"/>
          <cell r="AD6551"/>
        </row>
        <row r="6552">
          <cell r="P6552">
            <v>999999999</v>
          </cell>
          <cell r="Q6552"/>
          <cell r="R6552"/>
          <cell r="S6552"/>
          <cell r="T6552"/>
          <cell r="U6552"/>
          <cell r="V6552"/>
          <cell r="W6552"/>
          <cell r="X6552"/>
          <cell r="Y6552"/>
          <cell r="Z6552"/>
          <cell r="AA6552"/>
          <cell r="AB6552"/>
          <cell r="AC6552"/>
          <cell r="AD6552"/>
        </row>
        <row r="6553">
          <cell r="P6553">
            <v>999999999</v>
          </cell>
          <cell r="Q6553"/>
          <cell r="R6553"/>
          <cell r="S6553"/>
          <cell r="T6553"/>
          <cell r="U6553"/>
          <cell r="V6553"/>
          <cell r="W6553"/>
          <cell r="X6553"/>
          <cell r="Y6553"/>
          <cell r="Z6553"/>
          <cell r="AA6553"/>
          <cell r="AB6553"/>
          <cell r="AC6553"/>
          <cell r="AD6553"/>
        </row>
        <row r="6554">
          <cell r="P6554">
            <v>999999999</v>
          </cell>
          <cell r="Q6554"/>
          <cell r="R6554"/>
          <cell r="S6554"/>
          <cell r="T6554"/>
          <cell r="U6554"/>
          <cell r="V6554"/>
          <cell r="W6554"/>
          <cell r="X6554"/>
          <cell r="Y6554"/>
          <cell r="Z6554"/>
          <cell r="AA6554"/>
          <cell r="AB6554"/>
          <cell r="AC6554"/>
          <cell r="AD6554"/>
        </row>
        <row r="6555">
          <cell r="P6555">
            <v>999999999</v>
          </cell>
          <cell r="Q6555"/>
          <cell r="R6555"/>
          <cell r="S6555"/>
          <cell r="T6555"/>
          <cell r="U6555"/>
          <cell r="V6555"/>
          <cell r="W6555"/>
          <cell r="X6555"/>
          <cell r="Y6555"/>
          <cell r="Z6555"/>
          <cell r="AA6555"/>
          <cell r="AB6555"/>
          <cell r="AC6555"/>
          <cell r="AD6555"/>
        </row>
        <row r="6556">
          <cell r="P6556">
            <v>999999999</v>
          </cell>
          <cell r="Q6556"/>
          <cell r="R6556"/>
          <cell r="S6556"/>
          <cell r="T6556"/>
          <cell r="U6556"/>
          <cell r="V6556"/>
          <cell r="W6556"/>
          <cell r="X6556"/>
          <cell r="Y6556"/>
          <cell r="Z6556"/>
          <cell r="AA6556"/>
          <cell r="AB6556"/>
          <cell r="AC6556"/>
          <cell r="AD6556"/>
        </row>
        <row r="6557">
          <cell r="P6557">
            <v>999999999</v>
          </cell>
          <cell r="Q6557"/>
          <cell r="R6557"/>
          <cell r="S6557"/>
          <cell r="T6557"/>
          <cell r="U6557"/>
          <cell r="V6557"/>
          <cell r="W6557"/>
          <cell r="X6557"/>
          <cell r="Y6557"/>
          <cell r="Z6557"/>
          <cell r="AA6557"/>
          <cell r="AB6557"/>
          <cell r="AC6557"/>
          <cell r="AD6557"/>
        </row>
        <row r="6558">
          <cell r="P6558">
            <v>999999999</v>
          </cell>
          <cell r="Q6558"/>
          <cell r="R6558"/>
          <cell r="S6558"/>
          <cell r="T6558"/>
          <cell r="U6558"/>
          <cell r="V6558"/>
          <cell r="W6558"/>
          <cell r="X6558"/>
          <cell r="Y6558"/>
          <cell r="Z6558"/>
          <cell r="AA6558"/>
          <cell r="AB6558"/>
          <cell r="AC6558"/>
          <cell r="AD6558"/>
        </row>
        <row r="6559">
          <cell r="P6559">
            <v>999999999</v>
          </cell>
          <cell r="Q6559"/>
          <cell r="R6559"/>
          <cell r="S6559"/>
          <cell r="T6559"/>
          <cell r="U6559"/>
          <cell r="V6559"/>
          <cell r="W6559"/>
          <cell r="X6559"/>
          <cell r="Y6559"/>
          <cell r="Z6559"/>
          <cell r="AA6559"/>
          <cell r="AB6559"/>
          <cell r="AC6559"/>
          <cell r="AD6559"/>
        </row>
        <row r="6560">
          <cell r="P6560">
            <v>999999999</v>
          </cell>
          <cell r="Q6560"/>
          <cell r="R6560"/>
          <cell r="S6560"/>
          <cell r="T6560"/>
          <cell r="U6560"/>
          <cell r="V6560"/>
          <cell r="W6560"/>
          <cell r="X6560"/>
          <cell r="Y6560"/>
          <cell r="Z6560"/>
          <cell r="AA6560"/>
          <cell r="AB6560"/>
          <cell r="AC6560"/>
          <cell r="AD6560"/>
        </row>
        <row r="6561">
          <cell r="P6561">
            <v>999999999</v>
          </cell>
          <cell r="Q6561"/>
          <cell r="R6561"/>
          <cell r="S6561"/>
          <cell r="T6561"/>
          <cell r="U6561"/>
          <cell r="V6561"/>
          <cell r="W6561"/>
          <cell r="X6561"/>
          <cell r="Y6561"/>
          <cell r="Z6561"/>
          <cell r="AA6561"/>
          <cell r="AB6561"/>
          <cell r="AC6561"/>
          <cell r="AD6561"/>
        </row>
        <row r="6562">
          <cell r="P6562">
            <v>999999999</v>
          </cell>
          <cell r="Q6562"/>
          <cell r="R6562"/>
          <cell r="S6562"/>
          <cell r="T6562"/>
          <cell r="U6562"/>
          <cell r="V6562"/>
          <cell r="W6562"/>
          <cell r="X6562"/>
          <cell r="Y6562"/>
          <cell r="Z6562"/>
          <cell r="AA6562"/>
          <cell r="AB6562"/>
          <cell r="AC6562"/>
          <cell r="AD6562"/>
        </row>
        <row r="6563">
          <cell r="P6563">
            <v>999999999</v>
          </cell>
          <cell r="Q6563"/>
          <cell r="R6563"/>
          <cell r="S6563"/>
          <cell r="T6563"/>
          <cell r="U6563"/>
          <cell r="V6563"/>
          <cell r="W6563"/>
          <cell r="X6563"/>
          <cell r="Y6563"/>
          <cell r="Z6563"/>
          <cell r="AA6563"/>
          <cell r="AB6563"/>
          <cell r="AC6563"/>
          <cell r="AD6563"/>
        </row>
        <row r="6564">
          <cell r="P6564">
            <v>999999999</v>
          </cell>
          <cell r="Q6564"/>
          <cell r="R6564"/>
          <cell r="S6564"/>
          <cell r="T6564"/>
          <cell r="U6564"/>
          <cell r="V6564"/>
          <cell r="W6564"/>
          <cell r="X6564"/>
          <cell r="Y6564"/>
          <cell r="Z6564"/>
          <cell r="AA6564"/>
          <cell r="AB6564"/>
          <cell r="AC6564"/>
          <cell r="AD6564"/>
        </row>
        <row r="6565">
          <cell r="P6565">
            <v>999999999</v>
          </cell>
          <cell r="Q6565"/>
          <cell r="R6565"/>
          <cell r="S6565"/>
          <cell r="T6565"/>
          <cell r="U6565"/>
          <cell r="V6565"/>
          <cell r="W6565"/>
          <cell r="X6565"/>
          <cell r="Y6565"/>
          <cell r="Z6565"/>
          <cell r="AA6565"/>
          <cell r="AB6565"/>
          <cell r="AC6565"/>
          <cell r="AD6565"/>
        </row>
        <row r="6566">
          <cell r="P6566">
            <v>999999999</v>
          </cell>
          <cell r="Q6566"/>
          <cell r="R6566"/>
          <cell r="S6566"/>
          <cell r="T6566"/>
          <cell r="U6566"/>
          <cell r="V6566"/>
          <cell r="W6566"/>
          <cell r="X6566"/>
          <cell r="Y6566"/>
          <cell r="Z6566"/>
          <cell r="AA6566"/>
          <cell r="AB6566"/>
          <cell r="AC6566"/>
          <cell r="AD6566"/>
        </row>
        <row r="6567">
          <cell r="P6567">
            <v>999999999</v>
          </cell>
          <cell r="Q6567"/>
          <cell r="R6567"/>
          <cell r="S6567"/>
          <cell r="T6567"/>
          <cell r="U6567"/>
          <cell r="V6567"/>
          <cell r="W6567"/>
          <cell r="X6567"/>
          <cell r="Y6567"/>
          <cell r="Z6567"/>
          <cell r="AA6567"/>
          <cell r="AB6567"/>
          <cell r="AC6567"/>
          <cell r="AD6567"/>
        </row>
        <row r="6568">
          <cell r="P6568">
            <v>999999999</v>
          </cell>
          <cell r="Q6568"/>
          <cell r="R6568"/>
          <cell r="S6568"/>
          <cell r="T6568"/>
          <cell r="U6568"/>
          <cell r="V6568"/>
          <cell r="W6568"/>
          <cell r="X6568"/>
          <cell r="Y6568"/>
          <cell r="Z6568"/>
          <cell r="AA6568"/>
          <cell r="AB6568"/>
          <cell r="AC6568"/>
          <cell r="AD6568"/>
        </row>
        <row r="6569">
          <cell r="P6569">
            <v>999999999</v>
          </cell>
          <cell r="Q6569"/>
          <cell r="R6569"/>
          <cell r="S6569"/>
          <cell r="T6569"/>
          <cell r="U6569"/>
          <cell r="V6569"/>
          <cell r="W6569"/>
          <cell r="X6569"/>
          <cell r="Y6569"/>
          <cell r="Z6569"/>
          <cell r="AA6569"/>
          <cell r="AB6569"/>
          <cell r="AC6569"/>
          <cell r="AD6569"/>
        </row>
        <row r="6570">
          <cell r="P6570">
            <v>999999999</v>
          </cell>
          <cell r="Q6570"/>
          <cell r="R6570"/>
          <cell r="S6570"/>
          <cell r="T6570"/>
          <cell r="U6570"/>
          <cell r="V6570"/>
          <cell r="W6570"/>
          <cell r="X6570"/>
          <cell r="Y6570"/>
          <cell r="Z6570"/>
          <cell r="AA6570"/>
          <cell r="AB6570"/>
          <cell r="AC6570"/>
          <cell r="AD6570"/>
        </row>
        <row r="6571">
          <cell r="P6571">
            <v>999999999</v>
          </cell>
          <cell r="Q6571"/>
          <cell r="R6571"/>
          <cell r="S6571"/>
          <cell r="T6571"/>
          <cell r="U6571"/>
          <cell r="V6571"/>
          <cell r="W6571"/>
          <cell r="X6571"/>
          <cell r="Y6571"/>
          <cell r="Z6571"/>
          <cell r="AA6571"/>
          <cell r="AB6571"/>
          <cell r="AC6571"/>
          <cell r="AD6571"/>
        </row>
        <row r="6572">
          <cell r="P6572">
            <v>999999999</v>
          </cell>
          <cell r="Q6572"/>
          <cell r="R6572"/>
          <cell r="S6572"/>
          <cell r="T6572"/>
          <cell r="U6572"/>
          <cell r="V6572"/>
          <cell r="W6572"/>
          <cell r="X6572"/>
          <cell r="Y6572"/>
          <cell r="Z6572"/>
          <cell r="AA6572"/>
          <cell r="AB6572"/>
          <cell r="AC6572"/>
          <cell r="AD6572"/>
        </row>
        <row r="6573">
          <cell r="P6573">
            <v>999999999</v>
          </cell>
          <cell r="Q6573"/>
          <cell r="R6573"/>
          <cell r="S6573"/>
          <cell r="T6573"/>
          <cell r="U6573"/>
          <cell r="V6573"/>
          <cell r="W6573"/>
          <cell r="X6573"/>
          <cell r="Y6573"/>
          <cell r="Z6573"/>
          <cell r="AA6573"/>
          <cell r="AB6573"/>
          <cell r="AC6573"/>
          <cell r="AD6573"/>
        </row>
        <row r="6574">
          <cell r="P6574">
            <v>999999999</v>
          </cell>
          <cell r="Q6574"/>
          <cell r="R6574"/>
          <cell r="S6574"/>
          <cell r="T6574"/>
          <cell r="U6574"/>
          <cell r="V6574"/>
          <cell r="W6574"/>
          <cell r="X6574"/>
          <cell r="Y6574"/>
          <cell r="Z6574"/>
          <cell r="AA6574"/>
          <cell r="AB6574"/>
          <cell r="AC6574"/>
          <cell r="AD6574"/>
        </row>
        <row r="6575">
          <cell r="P6575">
            <v>999999999</v>
          </cell>
          <cell r="Q6575"/>
          <cell r="R6575"/>
          <cell r="S6575"/>
          <cell r="T6575"/>
          <cell r="U6575"/>
          <cell r="V6575"/>
          <cell r="W6575"/>
          <cell r="X6575"/>
          <cell r="Y6575"/>
          <cell r="Z6575"/>
          <cell r="AA6575"/>
          <cell r="AB6575"/>
          <cell r="AC6575"/>
          <cell r="AD6575"/>
        </row>
        <row r="6576">
          <cell r="P6576">
            <v>999999999</v>
          </cell>
          <cell r="Q6576"/>
          <cell r="R6576"/>
          <cell r="S6576"/>
          <cell r="T6576"/>
          <cell r="U6576"/>
          <cell r="V6576"/>
          <cell r="W6576"/>
          <cell r="X6576"/>
          <cell r="Y6576"/>
          <cell r="Z6576"/>
          <cell r="AA6576"/>
          <cell r="AB6576"/>
          <cell r="AC6576"/>
          <cell r="AD6576"/>
        </row>
        <row r="6577">
          <cell r="P6577">
            <v>999999999</v>
          </cell>
          <cell r="Q6577"/>
          <cell r="R6577"/>
          <cell r="S6577"/>
          <cell r="T6577"/>
          <cell r="U6577"/>
          <cell r="V6577"/>
          <cell r="W6577"/>
          <cell r="X6577"/>
          <cell r="Y6577"/>
          <cell r="Z6577"/>
          <cell r="AA6577"/>
          <cell r="AB6577"/>
          <cell r="AC6577"/>
          <cell r="AD6577"/>
        </row>
        <row r="6578">
          <cell r="P6578">
            <v>999999999</v>
          </cell>
          <cell r="Q6578"/>
          <cell r="R6578"/>
          <cell r="S6578"/>
          <cell r="T6578"/>
          <cell r="U6578"/>
          <cell r="V6578"/>
          <cell r="W6578"/>
          <cell r="X6578"/>
          <cell r="Y6578"/>
          <cell r="Z6578"/>
          <cell r="AA6578"/>
          <cell r="AB6578"/>
          <cell r="AC6578"/>
          <cell r="AD6578"/>
        </row>
        <row r="6579">
          <cell r="P6579">
            <v>999999999</v>
          </cell>
          <cell r="Q6579"/>
          <cell r="R6579"/>
          <cell r="S6579"/>
          <cell r="T6579"/>
          <cell r="U6579"/>
          <cell r="V6579"/>
          <cell r="W6579"/>
          <cell r="X6579"/>
          <cell r="Y6579"/>
          <cell r="Z6579"/>
          <cell r="AA6579"/>
          <cell r="AB6579"/>
          <cell r="AC6579"/>
          <cell r="AD6579"/>
        </row>
        <row r="6580">
          <cell r="P6580">
            <v>999999999</v>
          </cell>
          <cell r="Q6580"/>
          <cell r="R6580"/>
          <cell r="S6580"/>
          <cell r="T6580"/>
          <cell r="U6580"/>
          <cell r="V6580"/>
          <cell r="W6580"/>
          <cell r="X6580"/>
          <cell r="Y6580"/>
          <cell r="Z6580"/>
          <cell r="AA6580"/>
          <cell r="AB6580"/>
          <cell r="AC6580"/>
          <cell r="AD6580"/>
        </row>
        <row r="6581">
          <cell r="P6581">
            <v>999999999</v>
          </cell>
          <cell r="Q6581"/>
          <cell r="R6581"/>
          <cell r="S6581"/>
          <cell r="T6581"/>
          <cell r="U6581"/>
          <cell r="V6581"/>
          <cell r="W6581"/>
          <cell r="X6581"/>
          <cell r="Y6581"/>
          <cell r="Z6581"/>
          <cell r="AA6581"/>
          <cell r="AB6581"/>
          <cell r="AC6581"/>
          <cell r="AD6581"/>
        </row>
        <row r="6582">
          <cell r="P6582">
            <v>999999999</v>
          </cell>
          <cell r="Q6582"/>
          <cell r="R6582"/>
          <cell r="S6582"/>
          <cell r="T6582"/>
          <cell r="U6582"/>
          <cell r="V6582"/>
          <cell r="W6582"/>
          <cell r="X6582"/>
          <cell r="Y6582"/>
          <cell r="Z6582"/>
          <cell r="AA6582"/>
          <cell r="AB6582"/>
          <cell r="AC6582"/>
          <cell r="AD6582"/>
        </row>
        <row r="6583">
          <cell r="P6583">
            <v>999999999</v>
          </cell>
          <cell r="Q6583"/>
          <cell r="R6583"/>
          <cell r="S6583"/>
          <cell r="T6583"/>
          <cell r="U6583"/>
          <cell r="V6583"/>
          <cell r="W6583"/>
          <cell r="X6583"/>
          <cell r="Y6583"/>
          <cell r="Z6583"/>
          <cell r="AA6583"/>
          <cell r="AB6583"/>
          <cell r="AC6583"/>
          <cell r="AD6583"/>
        </row>
        <row r="6584">
          <cell r="P6584">
            <v>999999999</v>
          </cell>
          <cell r="Q6584"/>
          <cell r="R6584"/>
          <cell r="S6584"/>
          <cell r="T6584"/>
          <cell r="U6584"/>
          <cell r="V6584"/>
          <cell r="W6584"/>
          <cell r="X6584"/>
          <cell r="Y6584"/>
          <cell r="Z6584"/>
          <cell r="AA6584"/>
          <cell r="AB6584"/>
          <cell r="AC6584"/>
          <cell r="AD6584"/>
        </row>
        <row r="6585">
          <cell r="P6585">
            <v>999999999</v>
          </cell>
          <cell r="Q6585"/>
          <cell r="R6585"/>
          <cell r="S6585"/>
          <cell r="T6585"/>
          <cell r="U6585"/>
          <cell r="V6585"/>
          <cell r="W6585"/>
          <cell r="X6585"/>
          <cell r="Y6585"/>
          <cell r="Z6585"/>
          <cell r="AA6585"/>
          <cell r="AB6585"/>
          <cell r="AC6585"/>
          <cell r="AD6585"/>
        </row>
        <row r="6586">
          <cell r="P6586">
            <v>999999999</v>
          </cell>
          <cell r="Q6586"/>
          <cell r="R6586"/>
          <cell r="S6586"/>
          <cell r="T6586"/>
          <cell r="U6586"/>
          <cell r="V6586"/>
          <cell r="W6586"/>
          <cell r="X6586"/>
          <cell r="Y6586"/>
          <cell r="Z6586"/>
          <cell r="AA6586"/>
          <cell r="AB6586"/>
          <cell r="AC6586"/>
          <cell r="AD6586"/>
        </row>
        <row r="6587">
          <cell r="P6587">
            <v>999999999</v>
          </cell>
          <cell r="Q6587"/>
          <cell r="R6587"/>
          <cell r="S6587"/>
          <cell r="T6587"/>
          <cell r="U6587"/>
          <cell r="V6587"/>
          <cell r="W6587"/>
          <cell r="X6587"/>
          <cell r="Y6587"/>
          <cell r="Z6587"/>
          <cell r="AA6587"/>
          <cell r="AB6587"/>
          <cell r="AC6587"/>
          <cell r="AD6587"/>
        </row>
        <row r="6588">
          <cell r="P6588">
            <v>999999999</v>
          </cell>
          <cell r="Q6588"/>
          <cell r="R6588"/>
          <cell r="S6588"/>
          <cell r="T6588"/>
          <cell r="U6588"/>
          <cell r="V6588"/>
          <cell r="W6588"/>
          <cell r="X6588"/>
          <cell r="Y6588"/>
          <cell r="Z6588"/>
          <cell r="AA6588"/>
          <cell r="AB6588"/>
          <cell r="AC6588"/>
          <cell r="AD6588"/>
        </row>
        <row r="6589">
          <cell r="P6589">
            <v>999999999</v>
          </cell>
          <cell r="Q6589"/>
          <cell r="R6589"/>
          <cell r="S6589"/>
          <cell r="T6589"/>
          <cell r="U6589"/>
          <cell r="V6589"/>
          <cell r="W6589"/>
          <cell r="X6589"/>
          <cell r="Y6589"/>
          <cell r="Z6589"/>
          <cell r="AA6589"/>
          <cell r="AB6589"/>
          <cell r="AC6589"/>
          <cell r="AD6589"/>
        </row>
        <row r="6590">
          <cell r="P6590">
            <v>999999999</v>
          </cell>
          <cell r="Q6590"/>
          <cell r="R6590"/>
          <cell r="S6590"/>
          <cell r="T6590"/>
          <cell r="U6590"/>
          <cell r="V6590"/>
          <cell r="W6590"/>
          <cell r="X6590"/>
          <cell r="Y6590"/>
          <cell r="Z6590"/>
          <cell r="AA6590"/>
          <cell r="AB6590"/>
          <cell r="AC6590"/>
          <cell r="AD6590"/>
        </row>
        <row r="6591">
          <cell r="P6591">
            <v>999999999</v>
          </cell>
          <cell r="Q6591"/>
          <cell r="R6591"/>
          <cell r="S6591"/>
          <cell r="T6591"/>
          <cell r="U6591"/>
          <cell r="V6591"/>
          <cell r="W6591"/>
          <cell r="X6591"/>
          <cell r="Y6591"/>
          <cell r="Z6591"/>
          <cell r="AA6591"/>
          <cell r="AB6591"/>
          <cell r="AC6591"/>
          <cell r="AD6591"/>
        </row>
        <row r="6592">
          <cell r="P6592">
            <v>999999999</v>
          </cell>
          <cell r="Q6592"/>
          <cell r="R6592"/>
          <cell r="S6592"/>
          <cell r="T6592"/>
          <cell r="U6592"/>
          <cell r="V6592"/>
          <cell r="W6592"/>
          <cell r="X6592"/>
          <cell r="Y6592"/>
          <cell r="Z6592"/>
          <cell r="AA6592"/>
          <cell r="AB6592"/>
          <cell r="AC6592"/>
          <cell r="AD6592"/>
        </row>
        <row r="6593">
          <cell r="P6593">
            <v>999999999</v>
          </cell>
          <cell r="Q6593"/>
          <cell r="R6593"/>
          <cell r="S6593"/>
          <cell r="T6593"/>
          <cell r="U6593"/>
          <cell r="V6593"/>
          <cell r="W6593"/>
          <cell r="X6593"/>
          <cell r="Y6593"/>
          <cell r="Z6593"/>
          <cell r="AA6593"/>
          <cell r="AB6593"/>
          <cell r="AC6593"/>
          <cell r="AD6593"/>
        </row>
        <row r="6594">
          <cell r="P6594">
            <v>999999999</v>
          </cell>
          <cell r="Q6594"/>
          <cell r="R6594"/>
          <cell r="S6594"/>
          <cell r="T6594"/>
          <cell r="U6594"/>
          <cell r="V6594"/>
          <cell r="W6594"/>
          <cell r="X6594"/>
          <cell r="Y6594"/>
          <cell r="Z6594"/>
          <cell r="AA6594"/>
          <cell r="AB6594"/>
          <cell r="AC6594"/>
          <cell r="AD6594"/>
        </row>
        <row r="6595">
          <cell r="P6595">
            <v>999999999</v>
          </cell>
          <cell r="Q6595"/>
          <cell r="R6595"/>
          <cell r="S6595"/>
          <cell r="T6595"/>
          <cell r="U6595"/>
          <cell r="V6595"/>
          <cell r="W6595"/>
          <cell r="X6595"/>
          <cell r="Y6595"/>
          <cell r="Z6595"/>
          <cell r="AA6595"/>
          <cell r="AB6595"/>
          <cell r="AC6595"/>
          <cell r="AD6595"/>
        </row>
        <row r="6596">
          <cell r="P6596">
            <v>999999999</v>
          </cell>
          <cell r="Q6596"/>
          <cell r="R6596"/>
          <cell r="S6596"/>
          <cell r="T6596"/>
          <cell r="U6596"/>
          <cell r="V6596"/>
          <cell r="W6596"/>
          <cell r="X6596"/>
          <cell r="Y6596"/>
          <cell r="Z6596"/>
          <cell r="AA6596"/>
          <cell r="AB6596"/>
          <cell r="AC6596"/>
          <cell r="AD6596"/>
        </row>
        <row r="6597">
          <cell r="P6597">
            <v>999999999</v>
          </cell>
          <cell r="Q6597"/>
          <cell r="R6597"/>
          <cell r="S6597"/>
          <cell r="T6597"/>
          <cell r="U6597"/>
          <cell r="V6597"/>
          <cell r="W6597"/>
          <cell r="X6597"/>
          <cell r="Y6597"/>
          <cell r="Z6597"/>
          <cell r="AA6597"/>
          <cell r="AB6597"/>
          <cell r="AC6597"/>
          <cell r="AD6597"/>
        </row>
        <row r="6598">
          <cell r="P6598">
            <v>999999999</v>
          </cell>
          <cell r="Q6598"/>
          <cell r="R6598"/>
          <cell r="S6598"/>
          <cell r="T6598"/>
          <cell r="U6598"/>
          <cell r="V6598"/>
          <cell r="W6598"/>
          <cell r="X6598"/>
          <cell r="Y6598"/>
          <cell r="Z6598"/>
          <cell r="AA6598"/>
          <cell r="AB6598"/>
          <cell r="AC6598"/>
          <cell r="AD6598"/>
        </row>
        <row r="6599">
          <cell r="P6599">
            <v>999999999</v>
          </cell>
          <cell r="Q6599"/>
          <cell r="R6599"/>
          <cell r="S6599"/>
          <cell r="T6599"/>
          <cell r="U6599"/>
          <cell r="V6599"/>
          <cell r="W6599"/>
          <cell r="X6599"/>
          <cell r="Y6599"/>
          <cell r="Z6599"/>
          <cell r="AA6599"/>
          <cell r="AB6599"/>
          <cell r="AC6599"/>
          <cell r="AD6599"/>
        </row>
        <row r="6600">
          <cell r="P6600">
            <v>999999999</v>
          </cell>
          <cell r="Q6600"/>
          <cell r="R6600"/>
          <cell r="S6600"/>
          <cell r="T6600"/>
          <cell r="U6600"/>
          <cell r="V6600"/>
          <cell r="W6600"/>
          <cell r="X6600"/>
          <cell r="Y6600"/>
          <cell r="Z6600"/>
          <cell r="AA6600"/>
          <cell r="AB6600"/>
          <cell r="AC6600"/>
          <cell r="AD6600"/>
        </row>
        <row r="6601">
          <cell r="P6601">
            <v>999999999</v>
          </cell>
          <cell r="Q6601"/>
          <cell r="R6601"/>
          <cell r="S6601"/>
          <cell r="T6601"/>
          <cell r="U6601"/>
          <cell r="V6601"/>
          <cell r="W6601"/>
          <cell r="X6601"/>
          <cell r="Y6601"/>
          <cell r="Z6601"/>
          <cell r="AA6601"/>
          <cell r="AB6601"/>
          <cell r="AC6601"/>
          <cell r="AD6601"/>
        </row>
        <row r="6602">
          <cell r="P6602">
            <v>999999999</v>
          </cell>
          <cell r="Q6602"/>
          <cell r="R6602"/>
          <cell r="S6602"/>
          <cell r="T6602"/>
          <cell r="U6602"/>
          <cell r="V6602"/>
          <cell r="W6602"/>
          <cell r="X6602"/>
          <cell r="Y6602"/>
          <cell r="Z6602"/>
          <cell r="AA6602"/>
          <cell r="AB6602"/>
          <cell r="AC6602"/>
          <cell r="AD6602"/>
        </row>
        <row r="6603">
          <cell r="P6603">
            <v>999999999</v>
          </cell>
          <cell r="Q6603"/>
          <cell r="R6603"/>
          <cell r="S6603"/>
          <cell r="T6603"/>
          <cell r="U6603"/>
          <cell r="V6603"/>
          <cell r="W6603"/>
          <cell r="X6603"/>
          <cell r="Y6603"/>
          <cell r="Z6603"/>
          <cell r="AA6603"/>
          <cell r="AB6603"/>
          <cell r="AC6603"/>
          <cell r="AD6603"/>
        </row>
        <row r="6604">
          <cell r="P6604">
            <v>999999999</v>
          </cell>
          <cell r="Q6604"/>
          <cell r="R6604"/>
          <cell r="S6604"/>
          <cell r="T6604"/>
          <cell r="U6604"/>
          <cell r="V6604"/>
          <cell r="W6604"/>
          <cell r="X6604"/>
          <cell r="Y6604"/>
          <cell r="Z6604"/>
          <cell r="AA6604"/>
          <cell r="AB6604"/>
          <cell r="AC6604"/>
          <cell r="AD6604"/>
        </row>
        <row r="6605">
          <cell r="P6605">
            <v>999999999</v>
          </cell>
          <cell r="Q6605"/>
          <cell r="R6605"/>
          <cell r="S6605"/>
          <cell r="T6605"/>
          <cell r="U6605"/>
          <cell r="V6605"/>
          <cell r="W6605"/>
          <cell r="X6605"/>
          <cell r="Y6605"/>
          <cell r="Z6605"/>
          <cell r="AA6605"/>
          <cell r="AB6605"/>
          <cell r="AC6605"/>
          <cell r="AD6605"/>
        </row>
        <row r="6606">
          <cell r="P6606">
            <v>999999999</v>
          </cell>
          <cell r="Q6606"/>
          <cell r="R6606"/>
          <cell r="S6606"/>
          <cell r="T6606"/>
          <cell r="U6606"/>
          <cell r="V6606"/>
          <cell r="W6606"/>
          <cell r="X6606"/>
          <cell r="Y6606"/>
          <cell r="Z6606"/>
          <cell r="AA6606"/>
          <cell r="AB6606"/>
          <cell r="AC6606"/>
          <cell r="AD6606"/>
        </row>
        <row r="6607">
          <cell r="P6607">
            <v>999999999</v>
          </cell>
          <cell r="Q6607"/>
          <cell r="R6607"/>
          <cell r="S6607"/>
          <cell r="T6607"/>
          <cell r="U6607"/>
          <cell r="V6607"/>
          <cell r="W6607"/>
          <cell r="X6607"/>
          <cell r="Y6607"/>
          <cell r="Z6607"/>
          <cell r="AA6607"/>
          <cell r="AB6607"/>
          <cell r="AC6607"/>
          <cell r="AD6607"/>
        </row>
        <row r="6608">
          <cell r="P6608">
            <v>999999999</v>
          </cell>
          <cell r="Q6608"/>
          <cell r="R6608"/>
          <cell r="S6608"/>
          <cell r="T6608"/>
          <cell r="U6608"/>
          <cell r="V6608"/>
          <cell r="W6608"/>
          <cell r="X6608"/>
          <cell r="Y6608"/>
          <cell r="Z6608"/>
          <cell r="AA6608"/>
          <cell r="AB6608"/>
          <cell r="AC6608"/>
          <cell r="AD6608"/>
        </row>
        <row r="6609">
          <cell r="P6609">
            <v>999999999</v>
          </cell>
          <cell r="Q6609"/>
          <cell r="R6609"/>
          <cell r="S6609"/>
          <cell r="T6609"/>
          <cell r="U6609"/>
          <cell r="V6609"/>
          <cell r="W6609"/>
          <cell r="X6609"/>
          <cell r="Y6609"/>
          <cell r="Z6609"/>
          <cell r="AA6609"/>
          <cell r="AB6609"/>
          <cell r="AC6609"/>
          <cell r="AD6609"/>
        </row>
        <row r="6610">
          <cell r="P6610">
            <v>999999999</v>
          </cell>
          <cell r="Q6610"/>
          <cell r="R6610"/>
          <cell r="S6610"/>
          <cell r="T6610"/>
          <cell r="U6610"/>
          <cell r="V6610"/>
          <cell r="W6610"/>
          <cell r="X6610"/>
          <cell r="Y6610"/>
          <cell r="Z6610"/>
          <cell r="AA6610"/>
          <cell r="AB6610"/>
          <cell r="AC6610"/>
          <cell r="AD6610"/>
        </row>
        <row r="6611">
          <cell r="P6611">
            <v>999999999</v>
          </cell>
          <cell r="Q6611"/>
          <cell r="R6611"/>
          <cell r="S6611"/>
          <cell r="T6611"/>
          <cell r="U6611"/>
          <cell r="V6611"/>
          <cell r="W6611"/>
          <cell r="X6611"/>
          <cell r="Y6611"/>
          <cell r="Z6611"/>
          <cell r="AA6611"/>
          <cell r="AB6611"/>
          <cell r="AC6611"/>
          <cell r="AD6611"/>
        </row>
        <row r="6612">
          <cell r="P6612">
            <v>999999999</v>
          </cell>
          <cell r="Q6612"/>
          <cell r="R6612"/>
          <cell r="S6612"/>
          <cell r="T6612"/>
          <cell r="U6612"/>
          <cell r="V6612"/>
          <cell r="W6612"/>
          <cell r="X6612"/>
          <cell r="Y6612"/>
          <cell r="Z6612"/>
          <cell r="AA6612"/>
          <cell r="AB6612"/>
          <cell r="AC6612"/>
          <cell r="AD6612"/>
        </row>
        <row r="6613">
          <cell r="P6613">
            <v>999999999</v>
          </cell>
          <cell r="Q6613"/>
          <cell r="R6613"/>
          <cell r="S6613"/>
          <cell r="T6613"/>
          <cell r="U6613"/>
          <cell r="V6613"/>
          <cell r="W6613"/>
          <cell r="X6613"/>
          <cell r="Y6613"/>
          <cell r="Z6613"/>
          <cell r="AA6613"/>
          <cell r="AB6613"/>
          <cell r="AC6613"/>
          <cell r="AD6613"/>
        </row>
        <row r="6614">
          <cell r="P6614">
            <v>999999999</v>
          </cell>
          <cell r="Q6614"/>
          <cell r="R6614"/>
          <cell r="S6614"/>
          <cell r="T6614"/>
          <cell r="U6614"/>
          <cell r="V6614"/>
          <cell r="W6614"/>
          <cell r="X6614"/>
          <cell r="Y6614"/>
          <cell r="Z6614"/>
          <cell r="AA6614"/>
          <cell r="AB6614"/>
          <cell r="AC6614"/>
          <cell r="AD6614"/>
        </row>
        <row r="6615">
          <cell r="P6615">
            <v>999999999</v>
          </cell>
          <cell r="Q6615"/>
          <cell r="R6615"/>
          <cell r="S6615"/>
          <cell r="T6615"/>
          <cell r="U6615"/>
          <cell r="V6615"/>
          <cell r="W6615"/>
          <cell r="X6615"/>
          <cell r="Y6615"/>
          <cell r="Z6615"/>
          <cell r="AA6615"/>
          <cell r="AB6615"/>
          <cell r="AC6615"/>
          <cell r="AD6615"/>
        </row>
        <row r="6616">
          <cell r="P6616">
            <v>999999999</v>
          </cell>
          <cell r="Q6616"/>
          <cell r="R6616"/>
          <cell r="S6616"/>
          <cell r="T6616"/>
          <cell r="U6616"/>
          <cell r="V6616"/>
          <cell r="W6616"/>
          <cell r="X6616"/>
          <cell r="Y6616"/>
          <cell r="Z6616"/>
          <cell r="AA6616"/>
          <cell r="AB6616"/>
          <cell r="AC6616"/>
          <cell r="AD6616"/>
        </row>
        <row r="6617">
          <cell r="P6617">
            <v>999999999</v>
          </cell>
          <cell r="Q6617"/>
          <cell r="R6617"/>
          <cell r="S6617"/>
          <cell r="T6617"/>
          <cell r="U6617"/>
          <cell r="V6617"/>
          <cell r="W6617"/>
          <cell r="X6617"/>
          <cell r="Y6617"/>
          <cell r="Z6617"/>
          <cell r="AA6617"/>
          <cell r="AB6617"/>
          <cell r="AC6617"/>
          <cell r="AD6617"/>
        </row>
        <row r="6618">
          <cell r="P6618">
            <v>999999999</v>
          </cell>
          <cell r="Q6618"/>
          <cell r="R6618"/>
          <cell r="S6618"/>
          <cell r="T6618"/>
          <cell r="U6618"/>
          <cell r="V6618"/>
          <cell r="W6618"/>
          <cell r="X6618"/>
          <cell r="Y6618"/>
          <cell r="Z6618"/>
          <cell r="AA6618"/>
          <cell r="AB6618"/>
          <cell r="AC6618"/>
          <cell r="AD6618"/>
        </row>
        <row r="6619">
          <cell r="P6619">
            <v>999999999</v>
          </cell>
          <cell r="Q6619"/>
          <cell r="R6619"/>
          <cell r="S6619"/>
          <cell r="T6619"/>
          <cell r="U6619"/>
          <cell r="V6619"/>
          <cell r="W6619"/>
          <cell r="X6619"/>
          <cell r="Y6619"/>
          <cell r="Z6619"/>
          <cell r="AA6619"/>
          <cell r="AB6619"/>
          <cell r="AC6619"/>
          <cell r="AD6619"/>
        </row>
        <row r="6620">
          <cell r="P6620">
            <v>999999999</v>
          </cell>
          <cell r="Q6620"/>
          <cell r="R6620"/>
          <cell r="S6620"/>
          <cell r="T6620"/>
          <cell r="U6620"/>
          <cell r="V6620"/>
          <cell r="W6620"/>
          <cell r="X6620"/>
          <cell r="Y6620"/>
          <cell r="Z6620"/>
          <cell r="AA6620"/>
          <cell r="AB6620"/>
          <cell r="AC6620"/>
          <cell r="AD6620"/>
        </row>
        <row r="6621">
          <cell r="P6621">
            <v>999999999</v>
          </cell>
          <cell r="Q6621"/>
          <cell r="R6621"/>
          <cell r="S6621"/>
          <cell r="T6621"/>
          <cell r="U6621"/>
          <cell r="V6621"/>
          <cell r="W6621"/>
          <cell r="X6621"/>
          <cell r="Y6621"/>
          <cell r="Z6621"/>
          <cell r="AA6621"/>
          <cell r="AB6621"/>
          <cell r="AC6621"/>
          <cell r="AD6621"/>
        </row>
        <row r="6622">
          <cell r="P6622">
            <v>999999999</v>
          </cell>
          <cell r="Q6622"/>
          <cell r="R6622"/>
          <cell r="S6622"/>
          <cell r="T6622"/>
          <cell r="U6622"/>
          <cell r="V6622"/>
          <cell r="W6622"/>
          <cell r="X6622"/>
          <cell r="Y6622"/>
          <cell r="Z6622"/>
          <cell r="AA6622"/>
          <cell r="AB6622"/>
          <cell r="AC6622"/>
          <cell r="AD6622"/>
        </row>
        <row r="6623">
          <cell r="P6623">
            <v>999999999</v>
          </cell>
          <cell r="Q6623"/>
          <cell r="R6623"/>
          <cell r="S6623"/>
          <cell r="T6623"/>
          <cell r="U6623"/>
          <cell r="V6623"/>
          <cell r="W6623"/>
          <cell r="X6623"/>
          <cell r="Y6623"/>
          <cell r="Z6623"/>
          <cell r="AA6623"/>
          <cell r="AB6623"/>
          <cell r="AC6623"/>
          <cell r="AD6623"/>
        </row>
        <row r="6624">
          <cell r="P6624">
            <v>999999999</v>
          </cell>
          <cell r="Q6624"/>
          <cell r="R6624"/>
          <cell r="S6624"/>
          <cell r="T6624"/>
          <cell r="U6624"/>
          <cell r="V6624"/>
          <cell r="W6624"/>
          <cell r="X6624"/>
          <cell r="Y6624"/>
          <cell r="Z6624"/>
          <cell r="AA6624"/>
          <cell r="AB6624"/>
          <cell r="AC6624"/>
          <cell r="AD6624"/>
        </row>
        <row r="6625">
          <cell r="P6625">
            <v>999999999</v>
          </cell>
          <cell r="Q6625"/>
          <cell r="R6625"/>
          <cell r="S6625"/>
          <cell r="T6625"/>
          <cell r="U6625"/>
          <cell r="V6625"/>
          <cell r="W6625"/>
          <cell r="X6625"/>
          <cell r="Y6625"/>
          <cell r="Z6625"/>
          <cell r="AA6625"/>
          <cell r="AB6625"/>
          <cell r="AC6625"/>
          <cell r="AD6625"/>
        </row>
        <row r="6626">
          <cell r="P6626">
            <v>999999999</v>
          </cell>
          <cell r="Q6626"/>
          <cell r="R6626"/>
          <cell r="S6626"/>
          <cell r="T6626"/>
          <cell r="U6626"/>
          <cell r="V6626"/>
          <cell r="W6626"/>
          <cell r="X6626"/>
          <cell r="Y6626"/>
          <cell r="Z6626"/>
          <cell r="AA6626"/>
          <cell r="AB6626"/>
          <cell r="AC6626"/>
          <cell r="AD6626"/>
        </row>
        <row r="6627">
          <cell r="P6627">
            <v>999999999</v>
          </cell>
          <cell r="Q6627"/>
          <cell r="R6627"/>
          <cell r="S6627"/>
          <cell r="T6627"/>
          <cell r="U6627"/>
          <cell r="V6627"/>
          <cell r="W6627"/>
          <cell r="X6627"/>
          <cell r="Y6627"/>
          <cell r="Z6627"/>
          <cell r="AA6627"/>
          <cell r="AB6627"/>
          <cell r="AC6627"/>
          <cell r="AD6627"/>
        </row>
        <row r="6628">
          <cell r="P6628">
            <v>999999999</v>
          </cell>
          <cell r="Q6628"/>
          <cell r="R6628"/>
          <cell r="S6628"/>
          <cell r="T6628"/>
          <cell r="U6628"/>
          <cell r="V6628"/>
          <cell r="W6628"/>
          <cell r="X6628"/>
          <cell r="Y6628"/>
          <cell r="Z6628"/>
          <cell r="AA6628"/>
          <cell r="AB6628"/>
          <cell r="AC6628"/>
          <cell r="AD6628"/>
        </row>
        <row r="6629">
          <cell r="P6629">
            <v>999999999</v>
          </cell>
          <cell r="Q6629"/>
          <cell r="R6629"/>
          <cell r="S6629"/>
          <cell r="T6629"/>
          <cell r="U6629"/>
          <cell r="V6629"/>
          <cell r="W6629"/>
          <cell r="X6629"/>
          <cell r="Y6629"/>
          <cell r="Z6629"/>
          <cell r="AA6629"/>
          <cell r="AB6629"/>
          <cell r="AC6629"/>
          <cell r="AD6629"/>
        </row>
        <row r="6630">
          <cell r="P6630">
            <v>999999999</v>
          </cell>
          <cell r="Q6630"/>
          <cell r="R6630"/>
          <cell r="S6630"/>
          <cell r="T6630"/>
          <cell r="U6630"/>
          <cell r="V6630"/>
          <cell r="W6630"/>
          <cell r="X6630"/>
          <cell r="Y6630"/>
          <cell r="Z6630"/>
          <cell r="AA6630"/>
          <cell r="AB6630"/>
          <cell r="AC6630"/>
          <cell r="AD6630"/>
        </row>
        <row r="6631">
          <cell r="P6631">
            <v>999999999</v>
          </cell>
          <cell r="Q6631"/>
          <cell r="R6631"/>
          <cell r="S6631"/>
          <cell r="T6631"/>
          <cell r="U6631"/>
          <cell r="V6631"/>
          <cell r="W6631"/>
          <cell r="X6631"/>
          <cell r="Y6631"/>
          <cell r="Z6631"/>
          <cell r="AA6631"/>
          <cell r="AB6631"/>
          <cell r="AC6631"/>
          <cell r="AD6631"/>
        </row>
        <row r="6632">
          <cell r="P6632">
            <v>999999999</v>
          </cell>
          <cell r="Q6632"/>
          <cell r="R6632"/>
          <cell r="S6632"/>
          <cell r="T6632"/>
          <cell r="U6632"/>
          <cell r="V6632"/>
          <cell r="W6632"/>
          <cell r="X6632"/>
          <cell r="Y6632"/>
          <cell r="Z6632"/>
          <cell r="AA6632"/>
          <cell r="AB6632"/>
          <cell r="AC6632"/>
          <cell r="AD6632"/>
        </row>
        <row r="6633">
          <cell r="P6633">
            <v>999999999</v>
          </cell>
          <cell r="Q6633"/>
          <cell r="R6633"/>
          <cell r="S6633"/>
          <cell r="T6633"/>
          <cell r="U6633"/>
          <cell r="V6633"/>
          <cell r="W6633"/>
          <cell r="X6633"/>
          <cell r="Y6633"/>
          <cell r="Z6633"/>
          <cell r="AA6633"/>
          <cell r="AB6633"/>
          <cell r="AC6633"/>
          <cell r="AD6633"/>
        </row>
        <row r="6634">
          <cell r="P6634">
            <v>999999999</v>
          </cell>
          <cell r="Q6634"/>
          <cell r="R6634"/>
          <cell r="S6634"/>
          <cell r="T6634"/>
          <cell r="U6634"/>
          <cell r="V6634"/>
          <cell r="W6634"/>
          <cell r="X6634"/>
          <cell r="Y6634"/>
          <cell r="Z6634"/>
          <cell r="AA6634"/>
          <cell r="AB6634"/>
          <cell r="AC6634"/>
          <cell r="AD6634"/>
        </row>
        <row r="6635">
          <cell r="P6635">
            <v>999999999</v>
          </cell>
          <cell r="Q6635"/>
          <cell r="R6635"/>
          <cell r="S6635"/>
          <cell r="T6635"/>
          <cell r="U6635"/>
          <cell r="V6635"/>
          <cell r="W6635"/>
          <cell r="X6635"/>
          <cell r="Y6635"/>
          <cell r="Z6635"/>
          <cell r="AA6635"/>
          <cell r="AB6635"/>
          <cell r="AC6635"/>
          <cell r="AD6635"/>
        </row>
        <row r="6636">
          <cell r="P6636">
            <v>999999999</v>
          </cell>
          <cell r="Q6636"/>
          <cell r="R6636"/>
          <cell r="S6636"/>
          <cell r="T6636"/>
          <cell r="U6636"/>
          <cell r="V6636"/>
          <cell r="W6636"/>
          <cell r="X6636"/>
          <cell r="Y6636"/>
          <cell r="Z6636"/>
          <cell r="AA6636"/>
          <cell r="AB6636"/>
          <cell r="AC6636"/>
          <cell r="AD6636"/>
        </row>
        <row r="6637">
          <cell r="P6637">
            <v>999999999</v>
          </cell>
          <cell r="Q6637"/>
          <cell r="R6637"/>
          <cell r="S6637"/>
          <cell r="T6637"/>
          <cell r="U6637"/>
          <cell r="V6637"/>
          <cell r="W6637"/>
          <cell r="X6637"/>
          <cell r="Y6637"/>
          <cell r="Z6637"/>
          <cell r="AA6637"/>
          <cell r="AB6637"/>
          <cell r="AC6637"/>
          <cell r="AD6637"/>
        </row>
        <row r="6638">
          <cell r="P6638">
            <v>999999999</v>
          </cell>
          <cell r="Q6638"/>
          <cell r="R6638"/>
          <cell r="S6638"/>
          <cell r="T6638"/>
          <cell r="U6638"/>
          <cell r="V6638"/>
          <cell r="W6638"/>
          <cell r="X6638"/>
          <cell r="Y6638"/>
          <cell r="Z6638"/>
          <cell r="AA6638"/>
          <cell r="AB6638"/>
          <cell r="AC6638"/>
          <cell r="AD6638"/>
        </row>
        <row r="6639">
          <cell r="P6639">
            <v>999999999</v>
          </cell>
          <cell r="Q6639"/>
          <cell r="R6639"/>
          <cell r="S6639"/>
          <cell r="T6639"/>
          <cell r="U6639"/>
          <cell r="V6639"/>
          <cell r="W6639"/>
          <cell r="X6639"/>
          <cell r="Y6639"/>
          <cell r="Z6639"/>
          <cell r="AA6639"/>
          <cell r="AB6639"/>
          <cell r="AC6639"/>
          <cell r="AD6639"/>
        </row>
        <row r="6640">
          <cell r="P6640">
            <v>999999999</v>
          </cell>
          <cell r="Q6640"/>
          <cell r="R6640"/>
          <cell r="S6640"/>
          <cell r="T6640"/>
          <cell r="U6640"/>
          <cell r="V6640"/>
          <cell r="W6640"/>
          <cell r="X6640"/>
          <cell r="Y6640"/>
          <cell r="Z6640"/>
          <cell r="AA6640"/>
          <cell r="AB6640"/>
          <cell r="AC6640"/>
          <cell r="AD6640"/>
        </row>
        <row r="6641">
          <cell r="P6641">
            <v>999999999</v>
          </cell>
          <cell r="Q6641"/>
          <cell r="R6641"/>
          <cell r="S6641"/>
          <cell r="T6641"/>
          <cell r="U6641"/>
          <cell r="V6641"/>
          <cell r="W6641"/>
          <cell r="X6641"/>
          <cell r="Y6641"/>
          <cell r="Z6641"/>
          <cell r="AA6641"/>
          <cell r="AB6641"/>
          <cell r="AC6641"/>
          <cell r="AD6641"/>
        </row>
        <row r="6642">
          <cell r="P6642">
            <v>999999999</v>
          </cell>
          <cell r="Q6642"/>
          <cell r="R6642"/>
          <cell r="S6642"/>
          <cell r="T6642"/>
          <cell r="U6642"/>
          <cell r="V6642"/>
          <cell r="W6642"/>
          <cell r="X6642"/>
          <cell r="Y6642"/>
          <cell r="Z6642"/>
          <cell r="AA6642"/>
          <cell r="AB6642"/>
          <cell r="AC6642"/>
          <cell r="AD6642"/>
        </row>
        <row r="6643">
          <cell r="P6643">
            <v>999999999</v>
          </cell>
          <cell r="Q6643"/>
          <cell r="R6643"/>
          <cell r="S6643"/>
          <cell r="T6643"/>
          <cell r="U6643"/>
          <cell r="V6643"/>
          <cell r="W6643"/>
          <cell r="X6643"/>
          <cell r="Y6643"/>
          <cell r="Z6643"/>
          <cell r="AA6643"/>
          <cell r="AB6643"/>
          <cell r="AC6643"/>
          <cell r="AD6643"/>
        </row>
        <row r="6644">
          <cell r="P6644">
            <v>999999999</v>
          </cell>
          <cell r="Q6644"/>
          <cell r="R6644"/>
          <cell r="S6644"/>
          <cell r="T6644"/>
          <cell r="U6644"/>
          <cell r="V6644"/>
          <cell r="W6644"/>
          <cell r="X6644"/>
          <cell r="Y6644"/>
          <cell r="Z6644"/>
          <cell r="AA6644"/>
          <cell r="AB6644"/>
          <cell r="AC6644"/>
          <cell r="AD6644"/>
        </row>
        <row r="6645">
          <cell r="P6645">
            <v>999999999</v>
          </cell>
          <cell r="Q6645"/>
          <cell r="R6645"/>
          <cell r="S6645"/>
          <cell r="T6645"/>
          <cell r="U6645"/>
          <cell r="V6645"/>
          <cell r="W6645"/>
          <cell r="X6645"/>
          <cell r="Y6645"/>
          <cell r="Z6645"/>
          <cell r="AA6645"/>
          <cell r="AB6645"/>
          <cell r="AC6645"/>
          <cell r="AD6645"/>
        </row>
        <row r="6646">
          <cell r="P6646">
            <v>999999999</v>
          </cell>
          <cell r="Q6646"/>
          <cell r="R6646"/>
          <cell r="S6646"/>
          <cell r="T6646"/>
          <cell r="U6646"/>
          <cell r="V6646"/>
          <cell r="W6646"/>
          <cell r="X6646"/>
          <cell r="Y6646"/>
          <cell r="Z6646"/>
          <cell r="AA6646"/>
          <cell r="AB6646"/>
          <cell r="AC6646"/>
          <cell r="AD6646"/>
        </row>
        <row r="6647">
          <cell r="P6647">
            <v>999999999</v>
          </cell>
          <cell r="Q6647"/>
          <cell r="R6647"/>
          <cell r="S6647"/>
          <cell r="T6647"/>
          <cell r="U6647"/>
          <cell r="V6647"/>
          <cell r="W6647"/>
          <cell r="X6647"/>
          <cell r="Y6647"/>
          <cell r="Z6647"/>
          <cell r="AA6647"/>
          <cell r="AB6647"/>
          <cell r="AC6647"/>
          <cell r="AD6647"/>
        </row>
        <row r="6648">
          <cell r="P6648">
            <v>999999999</v>
          </cell>
          <cell r="Q6648"/>
          <cell r="R6648"/>
          <cell r="S6648"/>
          <cell r="T6648"/>
          <cell r="U6648"/>
          <cell r="V6648"/>
          <cell r="W6648"/>
          <cell r="X6648"/>
          <cell r="Y6648"/>
          <cell r="Z6648"/>
          <cell r="AA6648"/>
          <cell r="AB6648"/>
          <cell r="AC6648"/>
          <cell r="AD6648"/>
        </row>
        <row r="6649">
          <cell r="P6649">
            <v>999999999</v>
          </cell>
          <cell r="Q6649"/>
          <cell r="R6649"/>
          <cell r="S6649"/>
          <cell r="T6649"/>
          <cell r="U6649"/>
          <cell r="V6649"/>
          <cell r="W6649"/>
          <cell r="X6649"/>
          <cell r="Y6649"/>
          <cell r="Z6649"/>
          <cell r="AA6649"/>
          <cell r="AB6649"/>
          <cell r="AC6649"/>
          <cell r="AD6649"/>
        </row>
        <row r="6650">
          <cell r="P6650">
            <v>999999999</v>
          </cell>
          <cell r="Q6650"/>
          <cell r="R6650"/>
          <cell r="S6650"/>
          <cell r="T6650"/>
          <cell r="U6650"/>
          <cell r="V6650"/>
          <cell r="W6650"/>
          <cell r="X6650"/>
          <cell r="Y6650"/>
          <cell r="Z6650"/>
          <cell r="AA6650"/>
          <cell r="AB6650"/>
          <cell r="AC6650"/>
          <cell r="AD6650"/>
        </row>
        <row r="6651">
          <cell r="P6651">
            <v>999999999</v>
          </cell>
          <cell r="Q6651"/>
          <cell r="R6651"/>
          <cell r="S6651"/>
          <cell r="T6651"/>
          <cell r="U6651"/>
          <cell r="V6651"/>
          <cell r="W6651"/>
          <cell r="X6651"/>
          <cell r="Y6651"/>
          <cell r="Z6651"/>
          <cell r="AA6651"/>
          <cell r="AB6651"/>
          <cell r="AC6651"/>
          <cell r="AD6651"/>
        </row>
        <row r="6652">
          <cell r="P6652">
            <v>999999999</v>
          </cell>
          <cell r="Q6652"/>
          <cell r="R6652"/>
          <cell r="S6652"/>
          <cell r="T6652"/>
          <cell r="U6652"/>
          <cell r="V6652"/>
          <cell r="W6652"/>
          <cell r="X6652"/>
          <cell r="Y6652"/>
          <cell r="Z6652"/>
          <cell r="AA6652"/>
          <cell r="AB6652"/>
          <cell r="AC6652"/>
          <cell r="AD6652"/>
        </row>
        <row r="6653">
          <cell r="P6653">
            <v>999999999</v>
          </cell>
          <cell r="Q6653"/>
          <cell r="R6653"/>
          <cell r="S6653"/>
          <cell r="T6653"/>
          <cell r="U6653"/>
          <cell r="V6653"/>
          <cell r="W6653"/>
          <cell r="X6653"/>
          <cell r="Y6653"/>
          <cell r="Z6653"/>
          <cell r="AA6653"/>
          <cell r="AB6653"/>
          <cell r="AC6653"/>
          <cell r="AD6653"/>
        </row>
        <row r="6654">
          <cell r="P6654">
            <v>999999999</v>
          </cell>
          <cell r="Q6654"/>
          <cell r="R6654"/>
          <cell r="S6654"/>
          <cell r="T6654"/>
          <cell r="U6654"/>
          <cell r="V6654"/>
          <cell r="W6654"/>
          <cell r="X6654"/>
          <cell r="Y6654"/>
          <cell r="Z6654"/>
          <cell r="AA6654"/>
          <cell r="AB6654"/>
          <cell r="AC6654"/>
          <cell r="AD6654"/>
        </row>
        <row r="6655">
          <cell r="P6655">
            <v>999999999</v>
          </cell>
          <cell r="Q6655"/>
          <cell r="R6655"/>
          <cell r="S6655"/>
          <cell r="T6655"/>
          <cell r="U6655"/>
          <cell r="V6655"/>
          <cell r="W6655"/>
          <cell r="X6655"/>
          <cell r="Y6655"/>
          <cell r="Z6655"/>
          <cell r="AA6655"/>
          <cell r="AB6655"/>
          <cell r="AC6655"/>
          <cell r="AD6655"/>
        </row>
        <row r="6656">
          <cell r="P6656">
            <v>999999999</v>
          </cell>
          <cell r="Q6656"/>
          <cell r="R6656"/>
          <cell r="S6656"/>
          <cell r="T6656"/>
          <cell r="U6656"/>
          <cell r="V6656"/>
          <cell r="W6656"/>
          <cell r="X6656"/>
          <cell r="Y6656"/>
          <cell r="Z6656"/>
          <cell r="AA6656"/>
          <cell r="AB6656"/>
          <cell r="AC6656"/>
          <cell r="AD6656"/>
        </row>
        <row r="6657">
          <cell r="P6657">
            <v>999999999</v>
          </cell>
          <cell r="Q6657"/>
          <cell r="R6657"/>
          <cell r="S6657"/>
          <cell r="T6657"/>
          <cell r="U6657"/>
          <cell r="V6657"/>
          <cell r="W6657"/>
          <cell r="X6657"/>
          <cell r="Y6657"/>
          <cell r="Z6657"/>
          <cell r="AA6657"/>
          <cell r="AB6657"/>
          <cell r="AC6657"/>
          <cell r="AD6657"/>
        </row>
        <row r="6658">
          <cell r="P6658">
            <v>999999999</v>
          </cell>
          <cell r="Q6658"/>
          <cell r="R6658"/>
          <cell r="S6658"/>
          <cell r="T6658"/>
          <cell r="U6658"/>
          <cell r="V6658"/>
          <cell r="W6658"/>
          <cell r="X6658"/>
          <cell r="Y6658"/>
          <cell r="Z6658"/>
          <cell r="AA6658"/>
          <cell r="AB6658"/>
          <cell r="AC6658"/>
          <cell r="AD6658"/>
        </row>
        <row r="6659">
          <cell r="P6659">
            <v>999999999</v>
          </cell>
          <cell r="Q6659"/>
          <cell r="R6659"/>
          <cell r="S6659"/>
          <cell r="T6659"/>
          <cell r="U6659"/>
          <cell r="V6659"/>
          <cell r="W6659"/>
          <cell r="X6659"/>
          <cell r="Y6659"/>
          <cell r="Z6659"/>
          <cell r="AA6659"/>
          <cell r="AB6659"/>
          <cell r="AC6659"/>
          <cell r="AD6659"/>
        </row>
        <row r="6660">
          <cell r="P6660">
            <v>999999999</v>
          </cell>
          <cell r="Q6660"/>
          <cell r="R6660"/>
          <cell r="S6660"/>
          <cell r="T6660"/>
          <cell r="U6660"/>
          <cell r="V6660"/>
          <cell r="W6660"/>
          <cell r="X6660"/>
          <cell r="Y6660"/>
          <cell r="Z6660"/>
          <cell r="AA6660"/>
          <cell r="AB6660"/>
          <cell r="AC6660"/>
          <cell r="AD6660"/>
        </row>
        <row r="6661">
          <cell r="P6661">
            <v>999999999</v>
          </cell>
          <cell r="Q6661"/>
          <cell r="R6661"/>
          <cell r="S6661"/>
          <cell r="T6661"/>
          <cell r="U6661"/>
          <cell r="V6661"/>
          <cell r="W6661"/>
          <cell r="X6661"/>
          <cell r="Y6661"/>
          <cell r="Z6661"/>
          <cell r="AA6661"/>
          <cell r="AB6661"/>
          <cell r="AC6661"/>
          <cell r="AD6661"/>
        </row>
        <row r="6662">
          <cell r="P6662">
            <v>999999999</v>
          </cell>
          <cell r="Q6662"/>
          <cell r="R6662"/>
          <cell r="S6662"/>
          <cell r="T6662"/>
          <cell r="U6662"/>
          <cell r="V6662"/>
          <cell r="W6662"/>
          <cell r="X6662"/>
          <cell r="Y6662"/>
          <cell r="Z6662"/>
          <cell r="AA6662"/>
          <cell r="AB6662"/>
          <cell r="AC6662"/>
          <cell r="AD6662"/>
        </row>
        <row r="6663">
          <cell r="P6663">
            <v>999999999</v>
          </cell>
          <cell r="Q6663"/>
          <cell r="R6663"/>
          <cell r="S6663"/>
          <cell r="T6663"/>
          <cell r="U6663"/>
          <cell r="V6663"/>
          <cell r="W6663"/>
          <cell r="X6663"/>
          <cell r="Y6663"/>
          <cell r="Z6663"/>
          <cell r="AA6663"/>
          <cell r="AB6663"/>
          <cell r="AC6663"/>
          <cell r="AD6663"/>
        </row>
        <row r="6664">
          <cell r="P6664">
            <v>999999999</v>
          </cell>
          <cell r="Q6664"/>
          <cell r="R6664"/>
          <cell r="S6664"/>
          <cell r="T6664"/>
          <cell r="U6664"/>
          <cell r="V6664"/>
          <cell r="W6664"/>
          <cell r="X6664"/>
          <cell r="Y6664"/>
          <cell r="Z6664"/>
          <cell r="AA6664"/>
          <cell r="AB6664"/>
          <cell r="AC6664"/>
          <cell r="AD6664"/>
        </row>
        <row r="6665">
          <cell r="P6665">
            <v>999999999</v>
          </cell>
          <cell r="Q6665"/>
          <cell r="R6665"/>
          <cell r="S6665"/>
          <cell r="T6665"/>
          <cell r="U6665"/>
          <cell r="V6665"/>
          <cell r="W6665"/>
          <cell r="X6665"/>
          <cell r="Y6665"/>
          <cell r="Z6665"/>
          <cell r="AA6665"/>
          <cell r="AB6665"/>
          <cell r="AC6665"/>
          <cell r="AD6665"/>
        </row>
        <row r="6666">
          <cell r="P6666">
            <v>999999999</v>
          </cell>
          <cell r="Q6666"/>
          <cell r="R6666"/>
          <cell r="S6666"/>
          <cell r="T6666"/>
          <cell r="U6666"/>
          <cell r="V6666"/>
          <cell r="W6666"/>
          <cell r="X6666"/>
          <cell r="Y6666"/>
          <cell r="Z6666"/>
          <cell r="AA6666"/>
          <cell r="AB6666"/>
          <cell r="AC6666"/>
          <cell r="AD6666"/>
        </row>
        <row r="6667">
          <cell r="P6667">
            <v>999999999</v>
          </cell>
          <cell r="Q6667"/>
          <cell r="R6667"/>
          <cell r="S6667"/>
          <cell r="T6667"/>
          <cell r="U6667"/>
          <cell r="V6667"/>
          <cell r="W6667"/>
          <cell r="X6667"/>
          <cell r="Y6667"/>
          <cell r="Z6667"/>
          <cell r="AA6667"/>
          <cell r="AB6667"/>
          <cell r="AC6667"/>
          <cell r="AD6667"/>
        </row>
        <row r="6668">
          <cell r="P6668">
            <v>999999999</v>
          </cell>
          <cell r="Q6668"/>
          <cell r="R6668"/>
          <cell r="S6668"/>
          <cell r="T6668"/>
          <cell r="U6668"/>
          <cell r="V6668"/>
          <cell r="W6668"/>
          <cell r="X6668"/>
          <cell r="Y6668"/>
          <cell r="Z6668"/>
          <cell r="AA6668"/>
          <cell r="AB6668"/>
          <cell r="AC6668"/>
          <cell r="AD6668"/>
        </row>
        <row r="6669">
          <cell r="P6669">
            <v>999999999</v>
          </cell>
          <cell r="Q6669"/>
          <cell r="R6669"/>
          <cell r="S6669"/>
          <cell r="T6669"/>
          <cell r="U6669"/>
          <cell r="V6669"/>
          <cell r="W6669"/>
          <cell r="X6669"/>
          <cell r="Y6669"/>
          <cell r="Z6669"/>
          <cell r="AA6669"/>
          <cell r="AB6669"/>
          <cell r="AC6669"/>
          <cell r="AD6669"/>
        </row>
        <row r="6670">
          <cell r="P6670">
            <v>999999999</v>
          </cell>
          <cell r="Q6670"/>
          <cell r="R6670"/>
          <cell r="S6670"/>
          <cell r="T6670"/>
          <cell r="U6670"/>
          <cell r="V6670"/>
          <cell r="W6670"/>
          <cell r="X6670"/>
          <cell r="Y6670"/>
          <cell r="Z6670"/>
          <cell r="AA6670"/>
          <cell r="AB6670"/>
          <cell r="AC6670"/>
          <cell r="AD6670"/>
        </row>
        <row r="6671">
          <cell r="P6671">
            <v>999999999</v>
          </cell>
          <cell r="Q6671"/>
          <cell r="R6671"/>
          <cell r="S6671"/>
          <cell r="T6671"/>
          <cell r="U6671"/>
          <cell r="V6671"/>
          <cell r="W6671"/>
          <cell r="X6671"/>
          <cell r="Y6671"/>
          <cell r="Z6671"/>
          <cell r="AA6671"/>
          <cell r="AB6671"/>
          <cell r="AC6671"/>
          <cell r="AD6671"/>
        </row>
        <row r="6672">
          <cell r="P6672">
            <v>999999999</v>
          </cell>
          <cell r="Q6672"/>
          <cell r="R6672"/>
          <cell r="S6672"/>
          <cell r="T6672"/>
          <cell r="U6672"/>
          <cell r="V6672"/>
          <cell r="W6672"/>
          <cell r="X6672"/>
          <cell r="Y6672"/>
          <cell r="Z6672"/>
          <cell r="AA6672"/>
          <cell r="AB6672"/>
          <cell r="AC6672"/>
          <cell r="AD6672"/>
        </row>
        <row r="6673">
          <cell r="P6673">
            <v>999999999</v>
          </cell>
          <cell r="Q6673"/>
          <cell r="R6673"/>
          <cell r="S6673"/>
          <cell r="T6673"/>
          <cell r="U6673"/>
          <cell r="V6673"/>
          <cell r="W6673"/>
          <cell r="X6673"/>
          <cell r="Y6673"/>
          <cell r="Z6673"/>
          <cell r="AA6673"/>
          <cell r="AB6673"/>
          <cell r="AC6673"/>
          <cell r="AD6673"/>
        </row>
        <row r="6674">
          <cell r="P6674">
            <v>999999999</v>
          </cell>
          <cell r="Q6674"/>
          <cell r="R6674"/>
          <cell r="S6674"/>
          <cell r="T6674"/>
          <cell r="U6674"/>
          <cell r="V6674"/>
          <cell r="W6674"/>
          <cell r="X6674"/>
          <cell r="Y6674"/>
          <cell r="Z6674"/>
          <cell r="AA6674"/>
          <cell r="AB6674"/>
          <cell r="AC6674"/>
          <cell r="AD6674"/>
        </row>
        <row r="6675">
          <cell r="P6675">
            <v>999999999</v>
          </cell>
          <cell r="Q6675"/>
          <cell r="R6675"/>
          <cell r="S6675"/>
          <cell r="T6675"/>
          <cell r="U6675"/>
          <cell r="V6675"/>
          <cell r="W6675"/>
          <cell r="X6675"/>
          <cell r="Y6675"/>
          <cell r="Z6675"/>
          <cell r="AA6675"/>
          <cell r="AB6675"/>
          <cell r="AC6675"/>
          <cell r="AD6675"/>
        </row>
        <row r="6676">
          <cell r="P6676">
            <v>999999999</v>
          </cell>
          <cell r="Q6676"/>
          <cell r="R6676"/>
          <cell r="S6676"/>
          <cell r="T6676"/>
          <cell r="U6676"/>
          <cell r="V6676"/>
          <cell r="W6676"/>
          <cell r="X6676"/>
          <cell r="Y6676"/>
          <cell r="Z6676"/>
          <cell r="AA6676"/>
          <cell r="AB6676"/>
          <cell r="AC6676"/>
          <cell r="AD6676"/>
        </row>
        <row r="6677">
          <cell r="P6677">
            <v>999999999</v>
          </cell>
          <cell r="Q6677"/>
          <cell r="R6677"/>
          <cell r="S6677"/>
          <cell r="T6677"/>
          <cell r="U6677"/>
          <cell r="V6677"/>
          <cell r="W6677"/>
          <cell r="X6677"/>
          <cell r="Y6677"/>
          <cell r="Z6677"/>
          <cell r="AA6677"/>
          <cell r="AB6677"/>
          <cell r="AC6677"/>
          <cell r="AD6677"/>
        </row>
        <row r="6678">
          <cell r="P6678">
            <v>999999999</v>
          </cell>
          <cell r="Q6678"/>
          <cell r="R6678"/>
          <cell r="S6678"/>
          <cell r="T6678"/>
          <cell r="U6678"/>
          <cell r="V6678"/>
          <cell r="W6678"/>
          <cell r="X6678"/>
          <cell r="Y6678"/>
          <cell r="Z6678"/>
          <cell r="AA6678"/>
          <cell r="AB6678"/>
          <cell r="AC6678"/>
          <cell r="AD6678"/>
        </row>
        <row r="6679">
          <cell r="P6679">
            <v>999999999</v>
          </cell>
          <cell r="Q6679"/>
          <cell r="R6679"/>
          <cell r="S6679"/>
          <cell r="T6679"/>
          <cell r="U6679"/>
          <cell r="V6679"/>
          <cell r="W6679"/>
          <cell r="X6679"/>
          <cell r="Y6679"/>
          <cell r="Z6679"/>
          <cell r="AA6679"/>
          <cell r="AB6679"/>
          <cell r="AC6679"/>
          <cell r="AD6679"/>
        </row>
        <row r="6680">
          <cell r="P6680">
            <v>999999999</v>
          </cell>
          <cell r="Q6680"/>
          <cell r="R6680"/>
          <cell r="S6680"/>
          <cell r="T6680"/>
          <cell r="U6680"/>
          <cell r="V6680"/>
          <cell r="W6680"/>
          <cell r="X6680"/>
          <cell r="Y6680"/>
          <cell r="Z6680"/>
          <cell r="AA6680"/>
          <cell r="AB6680"/>
          <cell r="AC6680"/>
          <cell r="AD6680"/>
        </row>
        <row r="6681">
          <cell r="P6681">
            <v>999999999</v>
          </cell>
          <cell r="Q6681"/>
          <cell r="R6681"/>
          <cell r="S6681"/>
          <cell r="T6681"/>
          <cell r="U6681"/>
          <cell r="V6681"/>
          <cell r="W6681"/>
          <cell r="X6681"/>
          <cell r="Y6681"/>
          <cell r="Z6681"/>
          <cell r="AA6681"/>
          <cell r="AB6681"/>
          <cell r="AC6681"/>
          <cell r="AD6681"/>
        </row>
        <row r="6682">
          <cell r="P6682">
            <v>999999999</v>
          </cell>
          <cell r="Q6682"/>
          <cell r="R6682"/>
          <cell r="S6682"/>
          <cell r="T6682"/>
          <cell r="U6682"/>
          <cell r="V6682"/>
          <cell r="W6682"/>
          <cell r="X6682"/>
          <cell r="Y6682"/>
          <cell r="Z6682"/>
          <cell r="AA6682"/>
          <cell r="AB6682"/>
          <cell r="AC6682"/>
          <cell r="AD6682"/>
        </row>
        <row r="6683">
          <cell r="P6683">
            <v>999999999</v>
          </cell>
          <cell r="Q6683"/>
          <cell r="R6683"/>
          <cell r="S6683"/>
          <cell r="T6683"/>
          <cell r="U6683"/>
          <cell r="V6683"/>
          <cell r="W6683"/>
          <cell r="X6683"/>
          <cell r="Y6683"/>
          <cell r="Z6683"/>
          <cell r="AA6683"/>
          <cell r="AB6683"/>
          <cell r="AC6683"/>
          <cell r="AD6683"/>
        </row>
        <row r="6684">
          <cell r="P6684">
            <v>999999999</v>
          </cell>
          <cell r="Q6684"/>
          <cell r="R6684"/>
          <cell r="S6684"/>
          <cell r="T6684"/>
          <cell r="U6684"/>
          <cell r="V6684"/>
          <cell r="W6684"/>
          <cell r="X6684"/>
          <cell r="Y6684"/>
          <cell r="Z6684"/>
          <cell r="AA6684"/>
          <cell r="AB6684"/>
          <cell r="AC6684"/>
          <cell r="AD6684"/>
        </row>
        <row r="6685">
          <cell r="P6685">
            <v>999999999</v>
          </cell>
          <cell r="Q6685"/>
          <cell r="R6685"/>
          <cell r="S6685"/>
          <cell r="T6685"/>
          <cell r="U6685"/>
          <cell r="V6685"/>
          <cell r="W6685"/>
          <cell r="X6685"/>
          <cell r="Y6685"/>
          <cell r="Z6685"/>
          <cell r="AA6685"/>
          <cell r="AB6685"/>
          <cell r="AC6685"/>
          <cell r="AD6685"/>
        </row>
        <row r="6686">
          <cell r="P6686">
            <v>999999999</v>
          </cell>
          <cell r="Q6686"/>
          <cell r="R6686"/>
          <cell r="S6686"/>
          <cell r="T6686"/>
          <cell r="U6686"/>
          <cell r="V6686"/>
          <cell r="W6686"/>
          <cell r="X6686"/>
          <cell r="Y6686"/>
          <cell r="Z6686"/>
          <cell r="AA6686"/>
          <cell r="AB6686"/>
          <cell r="AC6686"/>
          <cell r="AD6686"/>
        </row>
        <row r="6687">
          <cell r="P6687">
            <v>999999999</v>
          </cell>
          <cell r="Q6687"/>
          <cell r="R6687"/>
          <cell r="S6687"/>
          <cell r="T6687"/>
          <cell r="U6687"/>
          <cell r="V6687"/>
          <cell r="W6687"/>
          <cell r="X6687"/>
          <cell r="Y6687"/>
          <cell r="Z6687"/>
          <cell r="AA6687"/>
          <cell r="AB6687"/>
          <cell r="AC6687"/>
          <cell r="AD6687"/>
        </row>
        <row r="6688">
          <cell r="P6688">
            <v>999999999</v>
          </cell>
          <cell r="Q6688"/>
          <cell r="R6688"/>
          <cell r="S6688"/>
          <cell r="T6688"/>
          <cell r="U6688"/>
          <cell r="V6688"/>
          <cell r="W6688"/>
          <cell r="X6688"/>
          <cell r="Y6688"/>
          <cell r="Z6688"/>
          <cell r="AA6688"/>
          <cell r="AB6688"/>
          <cell r="AC6688"/>
          <cell r="AD6688"/>
        </row>
        <row r="6689">
          <cell r="P6689">
            <v>999999999</v>
          </cell>
          <cell r="Q6689"/>
          <cell r="R6689"/>
          <cell r="S6689"/>
          <cell r="T6689"/>
          <cell r="U6689"/>
          <cell r="V6689"/>
          <cell r="W6689"/>
          <cell r="X6689"/>
          <cell r="Y6689"/>
          <cell r="Z6689"/>
          <cell r="AA6689"/>
          <cell r="AB6689"/>
          <cell r="AC6689"/>
          <cell r="AD6689"/>
        </row>
        <row r="6690">
          <cell r="P6690">
            <v>999999999</v>
          </cell>
          <cell r="Q6690"/>
          <cell r="R6690"/>
          <cell r="S6690"/>
          <cell r="T6690"/>
          <cell r="U6690"/>
          <cell r="V6690"/>
          <cell r="W6690"/>
          <cell r="X6690"/>
          <cell r="Y6690"/>
          <cell r="Z6690"/>
          <cell r="AA6690"/>
          <cell r="AB6690"/>
          <cell r="AC6690"/>
          <cell r="AD6690"/>
        </row>
        <row r="6691">
          <cell r="P6691">
            <v>999999999</v>
          </cell>
          <cell r="Q6691"/>
          <cell r="R6691"/>
          <cell r="S6691"/>
          <cell r="T6691"/>
          <cell r="U6691"/>
          <cell r="V6691"/>
          <cell r="W6691"/>
          <cell r="X6691"/>
          <cell r="Y6691"/>
          <cell r="Z6691"/>
          <cell r="AA6691"/>
          <cell r="AB6691"/>
          <cell r="AC6691"/>
          <cell r="AD6691"/>
        </row>
        <row r="6692">
          <cell r="P6692">
            <v>999999999</v>
          </cell>
          <cell r="Q6692"/>
          <cell r="R6692"/>
          <cell r="S6692"/>
          <cell r="T6692"/>
          <cell r="U6692"/>
          <cell r="V6692"/>
          <cell r="W6692"/>
          <cell r="X6692"/>
          <cell r="Y6692"/>
          <cell r="Z6692"/>
          <cell r="AA6692"/>
          <cell r="AB6692"/>
          <cell r="AC6692"/>
          <cell r="AD6692"/>
        </row>
        <row r="6693">
          <cell r="P6693">
            <v>999999999</v>
          </cell>
          <cell r="Q6693"/>
          <cell r="R6693"/>
          <cell r="S6693"/>
          <cell r="T6693"/>
          <cell r="U6693"/>
          <cell r="V6693"/>
          <cell r="W6693"/>
          <cell r="X6693"/>
          <cell r="Y6693"/>
          <cell r="Z6693"/>
          <cell r="AA6693"/>
          <cell r="AB6693"/>
          <cell r="AC6693"/>
          <cell r="AD6693"/>
        </row>
        <row r="6694">
          <cell r="P6694">
            <v>999999999</v>
          </cell>
          <cell r="Q6694"/>
          <cell r="R6694"/>
          <cell r="S6694"/>
          <cell r="T6694"/>
          <cell r="U6694"/>
          <cell r="V6694"/>
          <cell r="W6694"/>
          <cell r="X6694"/>
          <cell r="Y6694"/>
          <cell r="Z6694"/>
          <cell r="AA6694"/>
          <cell r="AB6694"/>
          <cell r="AC6694"/>
          <cell r="AD6694"/>
        </row>
        <row r="6695">
          <cell r="P6695">
            <v>999999999</v>
          </cell>
          <cell r="Q6695"/>
          <cell r="R6695"/>
          <cell r="S6695"/>
          <cell r="T6695"/>
          <cell r="U6695"/>
          <cell r="V6695"/>
          <cell r="W6695"/>
          <cell r="X6695"/>
          <cell r="Y6695"/>
          <cell r="Z6695"/>
          <cell r="AA6695"/>
          <cell r="AB6695"/>
          <cell r="AC6695"/>
          <cell r="AD6695"/>
        </row>
        <row r="6696">
          <cell r="P6696">
            <v>999999999</v>
          </cell>
          <cell r="Q6696"/>
          <cell r="R6696"/>
          <cell r="S6696"/>
          <cell r="T6696"/>
          <cell r="U6696"/>
          <cell r="V6696"/>
          <cell r="W6696"/>
          <cell r="X6696"/>
          <cell r="Y6696"/>
          <cell r="Z6696"/>
          <cell r="AA6696"/>
          <cell r="AB6696"/>
          <cell r="AC6696"/>
          <cell r="AD6696"/>
        </row>
        <row r="6697">
          <cell r="P6697">
            <v>999999999</v>
          </cell>
          <cell r="Q6697"/>
          <cell r="R6697"/>
          <cell r="S6697"/>
          <cell r="T6697"/>
          <cell r="U6697"/>
          <cell r="V6697"/>
          <cell r="W6697"/>
          <cell r="X6697"/>
          <cell r="Y6697"/>
          <cell r="Z6697"/>
          <cell r="AA6697"/>
          <cell r="AB6697"/>
          <cell r="AC6697"/>
          <cell r="AD6697"/>
        </row>
        <row r="6698">
          <cell r="P6698">
            <v>999999999</v>
          </cell>
          <cell r="Q6698"/>
          <cell r="R6698"/>
          <cell r="S6698"/>
          <cell r="T6698"/>
          <cell r="U6698"/>
          <cell r="V6698"/>
          <cell r="W6698"/>
          <cell r="X6698"/>
          <cell r="Y6698"/>
          <cell r="Z6698"/>
          <cell r="AA6698"/>
          <cell r="AB6698"/>
          <cell r="AC6698"/>
          <cell r="AD6698"/>
        </row>
        <row r="6699">
          <cell r="P6699">
            <v>999999999</v>
          </cell>
          <cell r="Q6699"/>
          <cell r="R6699"/>
          <cell r="S6699"/>
          <cell r="T6699"/>
          <cell r="U6699"/>
          <cell r="V6699"/>
          <cell r="W6699"/>
          <cell r="X6699"/>
          <cell r="Y6699"/>
          <cell r="Z6699"/>
          <cell r="AA6699"/>
          <cell r="AB6699"/>
          <cell r="AC6699"/>
          <cell r="AD6699"/>
        </row>
        <row r="6700">
          <cell r="P6700">
            <v>999999999</v>
          </cell>
          <cell r="Q6700"/>
          <cell r="R6700"/>
          <cell r="S6700"/>
          <cell r="T6700"/>
          <cell r="U6700"/>
          <cell r="V6700"/>
          <cell r="W6700"/>
          <cell r="X6700"/>
          <cell r="Y6700"/>
          <cell r="Z6700"/>
          <cell r="AA6700"/>
          <cell r="AB6700"/>
          <cell r="AC6700"/>
          <cell r="AD6700"/>
        </row>
        <row r="6701">
          <cell r="P6701">
            <v>999999999</v>
          </cell>
          <cell r="Q6701"/>
          <cell r="R6701"/>
          <cell r="S6701"/>
          <cell r="T6701"/>
          <cell r="U6701"/>
          <cell r="V6701"/>
          <cell r="W6701"/>
          <cell r="X6701"/>
          <cell r="Y6701"/>
          <cell r="Z6701"/>
          <cell r="AA6701"/>
          <cell r="AB6701"/>
          <cell r="AC6701"/>
          <cell r="AD6701"/>
        </row>
        <row r="6702">
          <cell r="P6702">
            <v>999999999</v>
          </cell>
          <cell r="Q6702"/>
          <cell r="R6702"/>
          <cell r="S6702"/>
          <cell r="T6702"/>
          <cell r="U6702"/>
          <cell r="V6702"/>
          <cell r="W6702"/>
          <cell r="X6702"/>
          <cell r="Y6702"/>
          <cell r="Z6702"/>
          <cell r="AA6702"/>
          <cell r="AB6702"/>
          <cell r="AC6702"/>
          <cell r="AD6702"/>
        </row>
        <row r="6703">
          <cell r="P6703">
            <v>999999999</v>
          </cell>
          <cell r="Q6703"/>
          <cell r="R6703"/>
          <cell r="S6703"/>
          <cell r="T6703"/>
          <cell r="U6703"/>
          <cell r="V6703"/>
          <cell r="W6703"/>
          <cell r="X6703"/>
          <cell r="Y6703"/>
          <cell r="Z6703"/>
          <cell r="AA6703"/>
          <cell r="AB6703"/>
          <cell r="AC6703"/>
          <cell r="AD6703"/>
        </row>
        <row r="6704">
          <cell r="P6704">
            <v>999999999</v>
          </cell>
          <cell r="Q6704"/>
          <cell r="R6704"/>
          <cell r="S6704"/>
          <cell r="T6704"/>
          <cell r="U6704"/>
          <cell r="V6704"/>
          <cell r="W6704"/>
          <cell r="X6704"/>
          <cell r="Y6704"/>
          <cell r="Z6704"/>
          <cell r="AA6704"/>
          <cell r="AB6704"/>
          <cell r="AC6704"/>
          <cell r="AD6704"/>
        </row>
        <row r="6705">
          <cell r="P6705">
            <v>999999999</v>
          </cell>
          <cell r="Q6705"/>
          <cell r="R6705"/>
          <cell r="S6705"/>
          <cell r="T6705"/>
          <cell r="U6705"/>
          <cell r="V6705"/>
          <cell r="W6705"/>
          <cell r="X6705"/>
          <cell r="Y6705"/>
          <cell r="Z6705"/>
          <cell r="AA6705"/>
          <cell r="AB6705"/>
          <cell r="AC6705"/>
          <cell r="AD6705"/>
        </row>
        <row r="6706">
          <cell r="P6706">
            <v>999999999</v>
          </cell>
          <cell r="Q6706"/>
          <cell r="R6706"/>
          <cell r="S6706"/>
          <cell r="T6706"/>
          <cell r="U6706"/>
          <cell r="V6706"/>
          <cell r="W6706"/>
          <cell r="X6706"/>
          <cell r="Y6706"/>
          <cell r="Z6706"/>
          <cell r="AA6706"/>
          <cell r="AB6706"/>
          <cell r="AC6706"/>
          <cell r="AD6706"/>
        </row>
        <row r="6707">
          <cell r="P6707">
            <v>999999999</v>
          </cell>
          <cell r="Q6707"/>
          <cell r="R6707"/>
          <cell r="S6707"/>
          <cell r="T6707"/>
          <cell r="U6707"/>
          <cell r="V6707"/>
          <cell r="W6707"/>
          <cell r="X6707"/>
          <cell r="Y6707"/>
          <cell r="Z6707"/>
          <cell r="AA6707"/>
          <cell r="AB6707"/>
          <cell r="AC6707"/>
          <cell r="AD6707"/>
        </row>
        <row r="6708">
          <cell r="P6708">
            <v>999999999</v>
          </cell>
          <cell r="Q6708"/>
          <cell r="R6708"/>
          <cell r="S6708"/>
          <cell r="T6708"/>
          <cell r="U6708"/>
          <cell r="V6708"/>
          <cell r="W6708"/>
          <cell r="X6708"/>
          <cell r="Y6708"/>
          <cell r="Z6708"/>
          <cell r="AA6708"/>
          <cell r="AB6708"/>
          <cell r="AC6708"/>
          <cell r="AD6708"/>
        </row>
        <row r="6709">
          <cell r="P6709">
            <v>999999999</v>
          </cell>
          <cell r="Q6709"/>
          <cell r="R6709"/>
          <cell r="S6709"/>
          <cell r="T6709"/>
          <cell r="U6709"/>
          <cell r="V6709"/>
          <cell r="W6709"/>
          <cell r="X6709"/>
          <cell r="Y6709"/>
          <cell r="Z6709"/>
          <cell r="AA6709"/>
          <cell r="AB6709"/>
          <cell r="AC6709"/>
          <cell r="AD6709"/>
        </row>
        <row r="6710">
          <cell r="P6710">
            <v>999999999</v>
          </cell>
          <cell r="Q6710"/>
          <cell r="R6710"/>
          <cell r="S6710"/>
          <cell r="T6710"/>
          <cell r="U6710"/>
          <cell r="V6710"/>
          <cell r="W6710"/>
          <cell r="X6710"/>
          <cell r="Y6710"/>
          <cell r="Z6710"/>
          <cell r="AA6710"/>
          <cell r="AB6710"/>
          <cell r="AC6710"/>
          <cell r="AD6710"/>
        </row>
        <row r="6711">
          <cell r="P6711">
            <v>999999999</v>
          </cell>
          <cell r="Q6711"/>
          <cell r="R6711"/>
          <cell r="S6711"/>
          <cell r="T6711"/>
          <cell r="U6711"/>
          <cell r="V6711"/>
          <cell r="W6711"/>
          <cell r="X6711"/>
          <cell r="Y6711"/>
          <cell r="Z6711"/>
          <cell r="AA6711"/>
          <cell r="AB6711"/>
          <cell r="AC6711"/>
          <cell r="AD6711"/>
        </row>
        <row r="6712">
          <cell r="P6712">
            <v>999999999</v>
          </cell>
          <cell r="Q6712"/>
          <cell r="R6712"/>
          <cell r="S6712"/>
          <cell r="T6712"/>
          <cell r="U6712"/>
          <cell r="V6712"/>
          <cell r="W6712"/>
          <cell r="X6712"/>
          <cell r="Y6712"/>
          <cell r="Z6712"/>
          <cell r="AA6712"/>
          <cell r="AB6712"/>
          <cell r="AC6712"/>
          <cell r="AD6712"/>
        </row>
        <row r="6713">
          <cell r="P6713">
            <v>999999999</v>
          </cell>
          <cell r="Q6713"/>
          <cell r="R6713"/>
          <cell r="S6713"/>
          <cell r="T6713"/>
          <cell r="U6713"/>
          <cell r="V6713"/>
          <cell r="W6713"/>
          <cell r="X6713"/>
          <cell r="Y6713"/>
          <cell r="Z6713"/>
          <cell r="AA6713"/>
          <cell r="AB6713"/>
          <cell r="AC6713"/>
          <cell r="AD6713"/>
        </row>
        <row r="6714">
          <cell r="P6714">
            <v>999999999</v>
          </cell>
          <cell r="Q6714"/>
          <cell r="R6714"/>
          <cell r="S6714"/>
          <cell r="T6714"/>
          <cell r="U6714"/>
          <cell r="V6714"/>
          <cell r="W6714"/>
          <cell r="X6714"/>
          <cell r="Y6714"/>
          <cell r="Z6714"/>
          <cell r="AA6714"/>
          <cell r="AB6714"/>
          <cell r="AC6714"/>
          <cell r="AD6714"/>
        </row>
        <row r="6715">
          <cell r="P6715">
            <v>999999999</v>
          </cell>
          <cell r="Q6715"/>
          <cell r="R6715"/>
          <cell r="S6715"/>
          <cell r="T6715"/>
          <cell r="U6715"/>
          <cell r="V6715"/>
          <cell r="W6715"/>
          <cell r="X6715"/>
          <cell r="Y6715"/>
          <cell r="Z6715"/>
          <cell r="AA6715"/>
          <cell r="AB6715"/>
          <cell r="AC6715"/>
          <cell r="AD6715"/>
        </row>
        <row r="6716">
          <cell r="P6716">
            <v>999999999</v>
          </cell>
          <cell r="Q6716"/>
          <cell r="R6716"/>
          <cell r="S6716"/>
          <cell r="T6716"/>
          <cell r="U6716"/>
          <cell r="V6716"/>
          <cell r="W6716"/>
          <cell r="X6716"/>
          <cell r="Y6716"/>
          <cell r="Z6716"/>
          <cell r="AA6716"/>
          <cell r="AB6716"/>
          <cell r="AC6716"/>
          <cell r="AD6716"/>
        </row>
        <row r="6717">
          <cell r="P6717">
            <v>999999999</v>
          </cell>
          <cell r="Q6717"/>
          <cell r="R6717"/>
          <cell r="S6717"/>
          <cell r="T6717"/>
          <cell r="U6717"/>
          <cell r="V6717"/>
          <cell r="W6717"/>
          <cell r="X6717"/>
          <cell r="Y6717"/>
          <cell r="Z6717"/>
          <cell r="AA6717"/>
          <cell r="AB6717"/>
          <cell r="AC6717"/>
          <cell r="AD6717"/>
        </row>
        <row r="6718">
          <cell r="P6718">
            <v>999999999</v>
          </cell>
          <cell r="Q6718"/>
          <cell r="R6718"/>
          <cell r="S6718"/>
          <cell r="T6718"/>
          <cell r="U6718"/>
          <cell r="V6718"/>
          <cell r="W6718"/>
          <cell r="X6718"/>
          <cell r="Y6718"/>
          <cell r="Z6718"/>
          <cell r="AA6718"/>
          <cell r="AB6718"/>
          <cell r="AC6718"/>
          <cell r="AD6718"/>
        </row>
        <row r="6719">
          <cell r="P6719">
            <v>999999999</v>
          </cell>
          <cell r="Q6719"/>
          <cell r="R6719"/>
          <cell r="S6719"/>
          <cell r="T6719"/>
          <cell r="U6719"/>
          <cell r="V6719"/>
          <cell r="W6719"/>
          <cell r="X6719"/>
          <cell r="Y6719"/>
          <cell r="Z6719"/>
          <cell r="AA6719"/>
          <cell r="AB6719"/>
          <cell r="AC6719"/>
          <cell r="AD6719"/>
        </row>
        <row r="6720">
          <cell r="P6720">
            <v>999999999</v>
          </cell>
          <cell r="Q6720"/>
          <cell r="R6720"/>
          <cell r="S6720"/>
          <cell r="T6720"/>
          <cell r="U6720"/>
          <cell r="V6720"/>
          <cell r="W6720"/>
          <cell r="X6720"/>
          <cell r="Y6720"/>
          <cell r="Z6720"/>
          <cell r="AA6720"/>
          <cell r="AB6720"/>
          <cell r="AC6720"/>
          <cell r="AD6720"/>
        </row>
        <row r="6721">
          <cell r="P6721">
            <v>999999999</v>
          </cell>
          <cell r="Q6721"/>
          <cell r="R6721"/>
          <cell r="S6721"/>
          <cell r="T6721"/>
          <cell r="U6721"/>
          <cell r="V6721"/>
          <cell r="W6721"/>
          <cell r="X6721"/>
          <cell r="Y6721"/>
          <cell r="Z6721"/>
          <cell r="AA6721"/>
          <cell r="AB6721"/>
          <cell r="AC6721"/>
          <cell r="AD6721"/>
        </row>
        <row r="6722">
          <cell r="P6722">
            <v>999999999</v>
          </cell>
          <cell r="Q6722"/>
          <cell r="R6722"/>
          <cell r="S6722"/>
          <cell r="T6722"/>
          <cell r="U6722"/>
          <cell r="V6722"/>
          <cell r="W6722"/>
          <cell r="X6722"/>
          <cell r="Y6722"/>
          <cell r="Z6722"/>
          <cell r="AA6722"/>
          <cell r="AB6722"/>
          <cell r="AC6722"/>
          <cell r="AD6722"/>
        </row>
        <row r="6723">
          <cell r="P6723">
            <v>999999999</v>
          </cell>
          <cell r="Q6723"/>
          <cell r="R6723"/>
          <cell r="S6723"/>
          <cell r="T6723"/>
          <cell r="U6723"/>
          <cell r="V6723"/>
          <cell r="W6723"/>
          <cell r="X6723"/>
          <cell r="Y6723"/>
          <cell r="Z6723"/>
          <cell r="AA6723"/>
          <cell r="AB6723"/>
          <cell r="AC6723"/>
          <cell r="AD6723"/>
        </row>
        <row r="6724">
          <cell r="P6724">
            <v>999999999</v>
          </cell>
          <cell r="Q6724"/>
          <cell r="R6724"/>
          <cell r="S6724"/>
          <cell r="T6724"/>
          <cell r="U6724"/>
          <cell r="V6724"/>
          <cell r="W6724"/>
          <cell r="X6724"/>
          <cell r="Y6724"/>
          <cell r="Z6724"/>
          <cell r="AA6724"/>
          <cell r="AB6724"/>
          <cell r="AC6724"/>
          <cell r="AD6724"/>
        </row>
        <row r="6725">
          <cell r="P6725">
            <v>999999999</v>
          </cell>
          <cell r="Q6725"/>
          <cell r="R6725"/>
          <cell r="S6725"/>
          <cell r="T6725"/>
          <cell r="U6725"/>
          <cell r="V6725"/>
          <cell r="W6725"/>
          <cell r="X6725"/>
          <cell r="Y6725"/>
          <cell r="Z6725"/>
          <cell r="AA6725"/>
          <cell r="AB6725"/>
          <cell r="AC6725"/>
          <cell r="AD6725"/>
        </row>
        <row r="6726">
          <cell r="P6726">
            <v>999999999</v>
          </cell>
          <cell r="Q6726"/>
          <cell r="R6726"/>
          <cell r="S6726"/>
          <cell r="T6726"/>
          <cell r="U6726"/>
          <cell r="V6726"/>
          <cell r="W6726"/>
          <cell r="X6726"/>
          <cell r="Y6726"/>
          <cell r="Z6726"/>
          <cell r="AA6726"/>
          <cell r="AB6726"/>
          <cell r="AC6726"/>
          <cell r="AD6726"/>
        </row>
        <row r="6727">
          <cell r="P6727">
            <v>999999999</v>
          </cell>
          <cell r="Q6727"/>
          <cell r="R6727"/>
          <cell r="S6727"/>
          <cell r="T6727"/>
          <cell r="U6727"/>
          <cell r="V6727"/>
          <cell r="W6727"/>
          <cell r="X6727"/>
          <cell r="Y6727"/>
          <cell r="Z6727"/>
          <cell r="AA6727"/>
          <cell r="AB6727"/>
          <cell r="AC6727"/>
          <cell r="AD6727"/>
        </row>
        <row r="6728">
          <cell r="P6728">
            <v>999999999</v>
          </cell>
          <cell r="Q6728"/>
          <cell r="R6728"/>
          <cell r="S6728"/>
          <cell r="T6728"/>
          <cell r="U6728"/>
          <cell r="V6728"/>
          <cell r="W6728"/>
          <cell r="X6728"/>
          <cell r="Y6728"/>
          <cell r="Z6728"/>
          <cell r="AA6728"/>
          <cell r="AB6728"/>
          <cell r="AC6728"/>
          <cell r="AD6728"/>
        </row>
        <row r="6729">
          <cell r="P6729">
            <v>999999999</v>
          </cell>
          <cell r="Q6729"/>
          <cell r="R6729"/>
          <cell r="S6729"/>
          <cell r="T6729"/>
          <cell r="U6729"/>
          <cell r="V6729"/>
          <cell r="W6729"/>
          <cell r="X6729"/>
          <cell r="Y6729"/>
          <cell r="Z6729"/>
          <cell r="AA6729"/>
          <cell r="AB6729"/>
          <cell r="AC6729"/>
          <cell r="AD6729"/>
        </row>
        <row r="6730">
          <cell r="P6730">
            <v>999999999</v>
          </cell>
          <cell r="Q6730"/>
          <cell r="R6730"/>
          <cell r="S6730"/>
          <cell r="T6730"/>
          <cell r="U6730"/>
          <cell r="V6730"/>
          <cell r="W6730"/>
          <cell r="X6730"/>
          <cell r="Y6730"/>
          <cell r="Z6730"/>
          <cell r="AA6730"/>
          <cell r="AB6730"/>
          <cell r="AC6730"/>
          <cell r="AD6730"/>
        </row>
        <row r="6731">
          <cell r="P6731">
            <v>999999999</v>
          </cell>
          <cell r="Q6731"/>
          <cell r="R6731"/>
          <cell r="S6731"/>
          <cell r="T6731"/>
          <cell r="U6731"/>
          <cell r="V6731"/>
          <cell r="W6731"/>
          <cell r="X6731"/>
          <cell r="Y6731"/>
          <cell r="Z6731"/>
          <cell r="AA6731"/>
          <cell r="AB6731"/>
          <cell r="AC6731"/>
          <cell r="AD6731"/>
        </row>
        <row r="6732">
          <cell r="P6732">
            <v>999999999</v>
          </cell>
          <cell r="Q6732"/>
          <cell r="R6732"/>
          <cell r="S6732"/>
          <cell r="T6732"/>
          <cell r="U6732"/>
          <cell r="V6732"/>
          <cell r="W6732"/>
          <cell r="X6732"/>
          <cell r="Y6732"/>
          <cell r="Z6732"/>
          <cell r="AA6732"/>
          <cell r="AB6732"/>
          <cell r="AC6732"/>
          <cell r="AD6732"/>
        </row>
        <row r="6733">
          <cell r="P6733">
            <v>999999999</v>
          </cell>
          <cell r="Q6733"/>
          <cell r="R6733"/>
          <cell r="S6733"/>
          <cell r="T6733"/>
          <cell r="U6733"/>
          <cell r="V6733"/>
          <cell r="W6733"/>
          <cell r="X6733"/>
          <cell r="Y6733"/>
          <cell r="Z6733"/>
          <cell r="AA6733"/>
          <cell r="AB6733"/>
          <cell r="AC6733"/>
          <cell r="AD6733"/>
        </row>
        <row r="6734">
          <cell r="P6734">
            <v>999999999</v>
          </cell>
          <cell r="Q6734"/>
          <cell r="R6734"/>
          <cell r="S6734"/>
          <cell r="T6734"/>
          <cell r="U6734"/>
          <cell r="V6734"/>
          <cell r="W6734"/>
          <cell r="X6734"/>
          <cell r="Y6734"/>
          <cell r="Z6734"/>
          <cell r="AA6734"/>
          <cell r="AB6734"/>
          <cell r="AC6734"/>
          <cell r="AD6734"/>
        </row>
        <row r="6735">
          <cell r="P6735">
            <v>999999999</v>
          </cell>
          <cell r="Q6735"/>
          <cell r="R6735"/>
          <cell r="S6735"/>
          <cell r="T6735"/>
          <cell r="U6735"/>
          <cell r="V6735"/>
          <cell r="W6735"/>
          <cell r="X6735"/>
          <cell r="Y6735"/>
          <cell r="Z6735"/>
          <cell r="AA6735"/>
          <cell r="AB6735"/>
          <cell r="AC6735"/>
          <cell r="AD6735"/>
        </row>
        <row r="6736">
          <cell r="P6736">
            <v>999999999</v>
          </cell>
          <cell r="Q6736"/>
          <cell r="R6736"/>
          <cell r="S6736"/>
          <cell r="T6736"/>
          <cell r="U6736"/>
          <cell r="V6736"/>
          <cell r="W6736"/>
          <cell r="X6736"/>
          <cell r="Y6736"/>
          <cell r="Z6736"/>
          <cell r="AA6736"/>
          <cell r="AB6736"/>
          <cell r="AC6736"/>
          <cell r="AD6736"/>
        </row>
        <row r="6737">
          <cell r="P6737">
            <v>999999999</v>
          </cell>
          <cell r="Q6737"/>
          <cell r="R6737"/>
          <cell r="S6737"/>
          <cell r="T6737"/>
          <cell r="U6737"/>
          <cell r="V6737"/>
          <cell r="W6737"/>
          <cell r="X6737"/>
          <cell r="Y6737"/>
          <cell r="Z6737"/>
          <cell r="AA6737"/>
          <cell r="AB6737"/>
          <cell r="AC6737"/>
          <cell r="AD6737"/>
        </row>
        <row r="6738">
          <cell r="P6738">
            <v>999999999</v>
          </cell>
          <cell r="Q6738"/>
          <cell r="R6738"/>
          <cell r="S6738"/>
          <cell r="T6738"/>
          <cell r="U6738"/>
          <cell r="V6738"/>
          <cell r="W6738"/>
          <cell r="X6738"/>
          <cell r="Y6738"/>
          <cell r="Z6738"/>
          <cell r="AA6738"/>
          <cell r="AB6738"/>
          <cell r="AC6738"/>
          <cell r="AD6738"/>
        </row>
        <row r="6739">
          <cell r="P6739">
            <v>999999999</v>
          </cell>
          <cell r="Q6739"/>
          <cell r="R6739"/>
          <cell r="S6739"/>
          <cell r="T6739"/>
          <cell r="U6739"/>
          <cell r="V6739"/>
          <cell r="W6739"/>
          <cell r="X6739"/>
          <cell r="Y6739"/>
          <cell r="Z6739"/>
          <cell r="AA6739"/>
          <cell r="AB6739"/>
          <cell r="AC6739"/>
          <cell r="AD6739"/>
        </row>
        <row r="6740">
          <cell r="P6740">
            <v>999999999</v>
          </cell>
          <cell r="Q6740"/>
          <cell r="R6740"/>
          <cell r="S6740"/>
          <cell r="T6740"/>
          <cell r="U6740"/>
          <cell r="V6740"/>
          <cell r="W6740"/>
          <cell r="X6740"/>
          <cell r="Y6740"/>
          <cell r="Z6740"/>
          <cell r="AA6740"/>
          <cell r="AB6740"/>
          <cell r="AC6740"/>
          <cell r="AD6740"/>
        </row>
        <row r="6741">
          <cell r="P6741">
            <v>999999999</v>
          </cell>
          <cell r="Q6741"/>
          <cell r="R6741"/>
          <cell r="S6741"/>
          <cell r="T6741"/>
          <cell r="U6741"/>
          <cell r="V6741"/>
          <cell r="W6741"/>
          <cell r="X6741"/>
          <cell r="Y6741"/>
          <cell r="Z6741"/>
          <cell r="AA6741"/>
          <cell r="AB6741"/>
          <cell r="AC6741"/>
          <cell r="AD6741"/>
        </row>
        <row r="6742">
          <cell r="P6742">
            <v>999999999</v>
          </cell>
          <cell r="Q6742"/>
          <cell r="R6742"/>
          <cell r="S6742"/>
          <cell r="T6742"/>
          <cell r="U6742"/>
          <cell r="V6742"/>
          <cell r="W6742"/>
          <cell r="X6742"/>
          <cell r="Y6742"/>
          <cell r="Z6742"/>
          <cell r="AA6742"/>
          <cell r="AB6742"/>
          <cell r="AC6742"/>
          <cell r="AD6742"/>
        </row>
        <row r="6743">
          <cell r="P6743">
            <v>999999999</v>
          </cell>
          <cell r="Q6743"/>
          <cell r="R6743"/>
          <cell r="S6743"/>
          <cell r="T6743"/>
          <cell r="U6743"/>
          <cell r="V6743"/>
          <cell r="W6743"/>
          <cell r="X6743"/>
          <cell r="Y6743"/>
          <cell r="Z6743"/>
          <cell r="AA6743"/>
          <cell r="AB6743"/>
          <cell r="AC6743"/>
          <cell r="AD6743"/>
        </row>
        <row r="6744">
          <cell r="P6744">
            <v>999999999</v>
          </cell>
          <cell r="Q6744"/>
          <cell r="R6744"/>
          <cell r="S6744"/>
          <cell r="T6744"/>
          <cell r="U6744"/>
          <cell r="V6744"/>
          <cell r="W6744"/>
          <cell r="X6744"/>
          <cell r="Y6744"/>
          <cell r="Z6744"/>
          <cell r="AA6744"/>
          <cell r="AB6744"/>
          <cell r="AC6744"/>
          <cell r="AD6744"/>
        </row>
        <row r="6745">
          <cell r="P6745">
            <v>999999999</v>
          </cell>
          <cell r="Q6745"/>
          <cell r="R6745"/>
          <cell r="S6745"/>
          <cell r="T6745"/>
          <cell r="U6745"/>
          <cell r="V6745"/>
          <cell r="W6745"/>
          <cell r="X6745"/>
          <cell r="Y6745"/>
          <cell r="Z6745"/>
          <cell r="AA6745"/>
          <cell r="AB6745"/>
          <cell r="AC6745"/>
          <cell r="AD6745"/>
        </row>
        <row r="6746">
          <cell r="P6746">
            <v>999999999</v>
          </cell>
          <cell r="Q6746"/>
          <cell r="R6746"/>
          <cell r="S6746"/>
          <cell r="T6746"/>
          <cell r="U6746"/>
          <cell r="V6746"/>
          <cell r="W6746"/>
          <cell r="X6746"/>
          <cell r="Y6746"/>
          <cell r="Z6746"/>
          <cell r="AA6746"/>
          <cell r="AB6746"/>
          <cell r="AC6746"/>
          <cell r="AD6746"/>
        </row>
        <row r="6747">
          <cell r="P6747">
            <v>999999999</v>
          </cell>
          <cell r="Q6747"/>
          <cell r="R6747"/>
          <cell r="S6747"/>
          <cell r="T6747"/>
          <cell r="U6747"/>
          <cell r="V6747"/>
          <cell r="W6747"/>
          <cell r="X6747"/>
          <cell r="Y6747"/>
          <cell r="Z6747"/>
          <cell r="AA6747"/>
          <cell r="AB6747"/>
          <cell r="AC6747"/>
          <cell r="AD6747"/>
        </row>
        <row r="6748">
          <cell r="P6748">
            <v>999999999</v>
          </cell>
          <cell r="Q6748"/>
          <cell r="R6748"/>
          <cell r="S6748"/>
          <cell r="T6748"/>
          <cell r="U6748"/>
          <cell r="V6748"/>
          <cell r="W6748"/>
          <cell r="X6748"/>
          <cell r="Y6748"/>
          <cell r="Z6748"/>
          <cell r="AA6748"/>
          <cell r="AB6748"/>
          <cell r="AC6748"/>
          <cell r="AD6748"/>
        </row>
        <row r="6749">
          <cell r="P6749">
            <v>999999999</v>
          </cell>
          <cell r="Q6749"/>
          <cell r="R6749"/>
          <cell r="S6749"/>
          <cell r="T6749"/>
          <cell r="U6749"/>
          <cell r="V6749"/>
          <cell r="W6749"/>
          <cell r="X6749"/>
          <cell r="Y6749"/>
          <cell r="Z6749"/>
          <cell r="AA6749"/>
          <cell r="AB6749"/>
          <cell r="AC6749"/>
          <cell r="AD6749"/>
        </row>
        <row r="6750">
          <cell r="P6750">
            <v>999999999</v>
          </cell>
          <cell r="Q6750"/>
          <cell r="R6750"/>
          <cell r="S6750"/>
          <cell r="T6750"/>
          <cell r="U6750"/>
          <cell r="V6750"/>
          <cell r="W6750"/>
          <cell r="X6750"/>
          <cell r="Y6750"/>
          <cell r="Z6750"/>
          <cell r="AA6750"/>
          <cell r="AB6750"/>
          <cell r="AC6750"/>
          <cell r="AD6750"/>
        </row>
        <row r="6751">
          <cell r="P6751">
            <v>999999999</v>
          </cell>
          <cell r="Q6751"/>
          <cell r="R6751"/>
          <cell r="S6751"/>
          <cell r="T6751"/>
          <cell r="U6751"/>
          <cell r="V6751"/>
          <cell r="W6751"/>
          <cell r="X6751"/>
          <cell r="Y6751"/>
          <cell r="Z6751"/>
          <cell r="AA6751"/>
          <cell r="AB6751"/>
          <cell r="AC6751"/>
          <cell r="AD6751"/>
        </row>
        <row r="6752">
          <cell r="P6752">
            <v>999999999</v>
          </cell>
          <cell r="Q6752"/>
          <cell r="R6752"/>
          <cell r="S6752"/>
          <cell r="T6752"/>
          <cell r="U6752"/>
          <cell r="V6752"/>
          <cell r="W6752"/>
          <cell r="X6752"/>
          <cell r="Y6752"/>
          <cell r="Z6752"/>
          <cell r="AA6752"/>
          <cell r="AB6752"/>
          <cell r="AC6752"/>
          <cell r="AD6752"/>
        </row>
        <row r="6753">
          <cell r="P6753">
            <v>999999999</v>
          </cell>
          <cell r="Q6753"/>
          <cell r="R6753"/>
          <cell r="S6753"/>
          <cell r="T6753"/>
          <cell r="U6753"/>
          <cell r="V6753"/>
          <cell r="W6753"/>
          <cell r="X6753"/>
          <cell r="Y6753"/>
          <cell r="Z6753"/>
          <cell r="AA6753"/>
          <cell r="AB6753"/>
          <cell r="AC6753"/>
          <cell r="AD6753"/>
        </row>
        <row r="6754">
          <cell r="P6754">
            <v>999999999</v>
          </cell>
          <cell r="Q6754"/>
          <cell r="R6754"/>
          <cell r="S6754"/>
          <cell r="T6754"/>
          <cell r="U6754"/>
          <cell r="V6754"/>
          <cell r="W6754"/>
          <cell r="X6754"/>
          <cell r="Y6754"/>
          <cell r="Z6754"/>
          <cell r="AA6754"/>
          <cell r="AB6754"/>
          <cell r="AC6754"/>
          <cell r="AD6754"/>
        </row>
        <row r="6755">
          <cell r="P6755">
            <v>999999999</v>
          </cell>
          <cell r="Q6755"/>
          <cell r="R6755"/>
          <cell r="S6755"/>
          <cell r="T6755"/>
          <cell r="U6755"/>
          <cell r="V6755"/>
          <cell r="W6755"/>
          <cell r="X6755"/>
          <cell r="Y6755"/>
          <cell r="Z6755"/>
          <cell r="AA6755"/>
          <cell r="AB6755"/>
          <cell r="AC6755"/>
          <cell r="AD6755"/>
        </row>
        <row r="6756">
          <cell r="P6756">
            <v>999999999</v>
          </cell>
          <cell r="Q6756"/>
          <cell r="R6756"/>
          <cell r="S6756"/>
          <cell r="T6756"/>
          <cell r="U6756"/>
          <cell r="V6756"/>
          <cell r="W6756"/>
          <cell r="X6756"/>
          <cell r="Y6756"/>
          <cell r="Z6756"/>
          <cell r="AA6756"/>
          <cell r="AB6756"/>
          <cell r="AC6756"/>
          <cell r="AD6756"/>
        </row>
        <row r="6757">
          <cell r="P6757">
            <v>999999999</v>
          </cell>
          <cell r="Q6757"/>
          <cell r="R6757"/>
          <cell r="S6757"/>
          <cell r="T6757"/>
          <cell r="U6757"/>
          <cell r="V6757"/>
          <cell r="W6757"/>
          <cell r="X6757"/>
          <cell r="Y6757"/>
          <cell r="Z6757"/>
          <cell r="AA6757"/>
          <cell r="AB6757"/>
          <cell r="AC6757"/>
          <cell r="AD6757"/>
        </row>
        <row r="6758">
          <cell r="P6758">
            <v>999999999</v>
          </cell>
          <cell r="Q6758"/>
          <cell r="R6758"/>
          <cell r="S6758"/>
          <cell r="T6758"/>
          <cell r="U6758"/>
          <cell r="V6758"/>
          <cell r="W6758"/>
          <cell r="X6758"/>
          <cell r="Y6758"/>
          <cell r="Z6758"/>
          <cell r="AA6758"/>
          <cell r="AB6758"/>
          <cell r="AC6758"/>
          <cell r="AD6758"/>
        </row>
        <row r="6759">
          <cell r="P6759">
            <v>999999999</v>
          </cell>
          <cell r="Q6759"/>
          <cell r="R6759"/>
          <cell r="S6759"/>
          <cell r="T6759"/>
          <cell r="U6759"/>
          <cell r="V6759"/>
          <cell r="W6759"/>
          <cell r="X6759"/>
          <cell r="Y6759"/>
          <cell r="Z6759"/>
          <cell r="AA6759"/>
          <cell r="AB6759"/>
          <cell r="AC6759"/>
          <cell r="AD6759"/>
        </row>
        <row r="6760">
          <cell r="P6760">
            <v>999999999</v>
          </cell>
          <cell r="Q6760"/>
          <cell r="R6760"/>
          <cell r="S6760"/>
          <cell r="T6760"/>
          <cell r="U6760"/>
          <cell r="V6760"/>
          <cell r="W6760"/>
          <cell r="X6760"/>
          <cell r="Y6760"/>
          <cell r="Z6760"/>
          <cell r="AA6760"/>
          <cell r="AB6760"/>
          <cell r="AC6760"/>
          <cell r="AD6760"/>
        </row>
        <row r="6761">
          <cell r="P6761">
            <v>999999999</v>
          </cell>
          <cell r="Q6761"/>
          <cell r="R6761"/>
          <cell r="S6761"/>
          <cell r="T6761"/>
          <cell r="U6761"/>
          <cell r="V6761"/>
          <cell r="W6761"/>
          <cell r="X6761"/>
          <cell r="Y6761"/>
          <cell r="Z6761"/>
          <cell r="AA6761"/>
          <cell r="AB6761"/>
          <cell r="AC6761"/>
          <cell r="AD6761"/>
        </row>
        <row r="6762">
          <cell r="P6762">
            <v>999999999</v>
          </cell>
          <cell r="Q6762"/>
          <cell r="R6762"/>
          <cell r="S6762"/>
          <cell r="T6762"/>
          <cell r="U6762"/>
          <cell r="V6762"/>
          <cell r="W6762"/>
          <cell r="X6762"/>
          <cell r="Y6762"/>
          <cell r="Z6762"/>
          <cell r="AA6762"/>
          <cell r="AB6762"/>
          <cell r="AC6762"/>
          <cell r="AD6762"/>
        </row>
        <row r="6763">
          <cell r="P6763">
            <v>999999999</v>
          </cell>
          <cell r="Q6763"/>
          <cell r="R6763"/>
          <cell r="S6763"/>
          <cell r="T6763"/>
          <cell r="U6763"/>
          <cell r="V6763"/>
          <cell r="W6763"/>
          <cell r="X6763"/>
          <cell r="Y6763"/>
          <cell r="Z6763"/>
          <cell r="AA6763"/>
          <cell r="AB6763"/>
          <cell r="AC6763"/>
          <cell r="AD6763"/>
        </row>
        <row r="6764">
          <cell r="P6764">
            <v>999999999</v>
          </cell>
          <cell r="Q6764"/>
          <cell r="R6764"/>
          <cell r="S6764"/>
          <cell r="T6764"/>
          <cell r="U6764"/>
          <cell r="V6764"/>
          <cell r="W6764"/>
          <cell r="X6764"/>
          <cell r="Y6764"/>
          <cell r="Z6764"/>
          <cell r="AA6764"/>
          <cell r="AB6764"/>
          <cell r="AC6764"/>
          <cell r="AD6764"/>
        </row>
        <row r="6765">
          <cell r="P6765">
            <v>999999999</v>
          </cell>
          <cell r="Q6765"/>
          <cell r="R6765"/>
          <cell r="S6765"/>
          <cell r="T6765"/>
          <cell r="U6765"/>
          <cell r="V6765"/>
          <cell r="W6765"/>
          <cell r="X6765"/>
          <cell r="Y6765"/>
          <cell r="Z6765"/>
          <cell r="AA6765"/>
          <cell r="AB6765"/>
          <cell r="AC6765"/>
          <cell r="AD6765"/>
        </row>
        <row r="6766">
          <cell r="P6766">
            <v>999999999</v>
          </cell>
          <cell r="Q6766"/>
          <cell r="R6766"/>
          <cell r="S6766"/>
          <cell r="T6766"/>
          <cell r="U6766"/>
          <cell r="V6766"/>
          <cell r="W6766"/>
          <cell r="X6766"/>
          <cell r="Y6766"/>
          <cell r="Z6766"/>
          <cell r="AA6766"/>
          <cell r="AB6766"/>
          <cell r="AC6766"/>
          <cell r="AD6766"/>
        </row>
        <row r="6767">
          <cell r="P6767">
            <v>999999999</v>
          </cell>
          <cell r="Q6767"/>
          <cell r="R6767"/>
          <cell r="S6767"/>
          <cell r="T6767"/>
          <cell r="U6767"/>
          <cell r="V6767"/>
          <cell r="W6767"/>
          <cell r="X6767"/>
          <cell r="Y6767"/>
          <cell r="Z6767"/>
          <cell r="AA6767"/>
          <cell r="AB6767"/>
          <cell r="AC6767"/>
          <cell r="AD6767"/>
        </row>
        <row r="6768">
          <cell r="P6768">
            <v>999999999</v>
          </cell>
          <cell r="Q6768"/>
          <cell r="R6768"/>
          <cell r="S6768"/>
          <cell r="T6768"/>
          <cell r="U6768"/>
          <cell r="V6768"/>
          <cell r="W6768"/>
          <cell r="X6768"/>
          <cell r="Y6768"/>
          <cell r="Z6768"/>
          <cell r="AA6768"/>
          <cell r="AB6768"/>
          <cell r="AC6768"/>
          <cell r="AD6768"/>
        </row>
        <row r="6769">
          <cell r="P6769">
            <v>999999999</v>
          </cell>
          <cell r="Q6769"/>
          <cell r="R6769"/>
          <cell r="S6769"/>
          <cell r="T6769"/>
          <cell r="U6769"/>
          <cell r="V6769"/>
          <cell r="W6769"/>
          <cell r="X6769"/>
          <cell r="Y6769"/>
          <cell r="Z6769"/>
          <cell r="AA6769"/>
          <cell r="AB6769"/>
          <cell r="AC6769"/>
          <cell r="AD6769"/>
        </row>
        <row r="6770">
          <cell r="P6770">
            <v>999999999</v>
          </cell>
          <cell r="Q6770"/>
          <cell r="R6770"/>
          <cell r="S6770"/>
          <cell r="T6770"/>
          <cell r="U6770"/>
          <cell r="V6770"/>
          <cell r="W6770"/>
          <cell r="X6770"/>
          <cell r="Y6770"/>
          <cell r="Z6770"/>
          <cell r="AA6770"/>
          <cell r="AB6770"/>
          <cell r="AC6770"/>
          <cell r="AD6770"/>
        </row>
        <row r="6771">
          <cell r="P6771">
            <v>999999999</v>
          </cell>
          <cell r="Q6771"/>
          <cell r="R6771"/>
          <cell r="S6771"/>
          <cell r="T6771"/>
          <cell r="U6771"/>
          <cell r="V6771"/>
          <cell r="W6771"/>
          <cell r="X6771"/>
          <cell r="Y6771"/>
          <cell r="Z6771"/>
          <cell r="AA6771"/>
          <cell r="AB6771"/>
          <cell r="AC6771"/>
          <cell r="AD6771"/>
        </row>
        <row r="6772">
          <cell r="P6772">
            <v>999999999</v>
          </cell>
          <cell r="Q6772"/>
          <cell r="R6772"/>
          <cell r="S6772"/>
          <cell r="T6772"/>
          <cell r="U6772"/>
          <cell r="V6772"/>
          <cell r="W6772"/>
          <cell r="X6772"/>
          <cell r="Y6772"/>
          <cell r="Z6772"/>
          <cell r="AA6772"/>
          <cell r="AB6772"/>
          <cell r="AC6772"/>
          <cell r="AD6772"/>
        </row>
        <row r="6773">
          <cell r="P6773">
            <v>999999999</v>
          </cell>
          <cell r="Q6773"/>
          <cell r="R6773"/>
          <cell r="S6773"/>
          <cell r="T6773"/>
          <cell r="U6773"/>
          <cell r="V6773"/>
          <cell r="W6773"/>
          <cell r="X6773"/>
          <cell r="Y6773"/>
          <cell r="Z6773"/>
          <cell r="AA6773"/>
          <cell r="AB6773"/>
          <cell r="AC6773"/>
          <cell r="AD6773"/>
        </row>
        <row r="6774">
          <cell r="P6774">
            <v>999999999</v>
          </cell>
          <cell r="Q6774"/>
          <cell r="R6774"/>
          <cell r="S6774"/>
          <cell r="T6774"/>
          <cell r="U6774"/>
          <cell r="V6774"/>
          <cell r="W6774"/>
          <cell r="X6774"/>
          <cell r="Y6774"/>
          <cell r="Z6774"/>
          <cell r="AA6774"/>
          <cell r="AB6774"/>
          <cell r="AC6774"/>
          <cell r="AD6774"/>
        </row>
        <row r="6775">
          <cell r="P6775">
            <v>999999999</v>
          </cell>
          <cell r="Q6775"/>
          <cell r="R6775"/>
          <cell r="S6775"/>
          <cell r="T6775"/>
          <cell r="U6775"/>
          <cell r="V6775"/>
          <cell r="W6775"/>
          <cell r="X6775"/>
          <cell r="Y6775"/>
          <cell r="Z6775"/>
          <cell r="AA6775"/>
          <cell r="AB6775"/>
          <cell r="AC6775"/>
          <cell r="AD6775"/>
        </row>
        <row r="6776">
          <cell r="P6776">
            <v>999999999</v>
          </cell>
          <cell r="Q6776"/>
          <cell r="R6776"/>
          <cell r="S6776"/>
          <cell r="T6776"/>
          <cell r="U6776"/>
          <cell r="V6776"/>
          <cell r="W6776"/>
          <cell r="X6776"/>
          <cell r="Y6776"/>
          <cell r="Z6776"/>
          <cell r="AA6776"/>
          <cell r="AB6776"/>
          <cell r="AC6776"/>
          <cell r="AD6776"/>
        </row>
        <row r="6777">
          <cell r="P6777">
            <v>999999999</v>
          </cell>
          <cell r="Q6777"/>
          <cell r="R6777"/>
          <cell r="S6777"/>
          <cell r="T6777"/>
          <cell r="U6777"/>
          <cell r="V6777"/>
          <cell r="W6777"/>
          <cell r="X6777"/>
          <cell r="Y6777"/>
          <cell r="Z6777"/>
          <cell r="AA6777"/>
          <cell r="AB6777"/>
          <cell r="AC6777"/>
          <cell r="AD6777"/>
        </row>
        <row r="6778">
          <cell r="P6778">
            <v>999999999</v>
          </cell>
          <cell r="Q6778"/>
          <cell r="R6778"/>
          <cell r="S6778"/>
          <cell r="T6778"/>
          <cell r="U6778"/>
          <cell r="V6778"/>
          <cell r="W6778"/>
          <cell r="X6778"/>
          <cell r="Y6778"/>
          <cell r="Z6778"/>
          <cell r="AA6778"/>
          <cell r="AB6778"/>
          <cell r="AC6778"/>
          <cell r="AD6778"/>
        </row>
        <row r="6779">
          <cell r="P6779">
            <v>999999999</v>
          </cell>
          <cell r="Q6779"/>
          <cell r="R6779"/>
          <cell r="S6779"/>
          <cell r="T6779"/>
          <cell r="U6779"/>
          <cell r="V6779"/>
          <cell r="W6779"/>
          <cell r="X6779"/>
          <cell r="Y6779"/>
          <cell r="Z6779"/>
          <cell r="AA6779"/>
          <cell r="AB6779"/>
          <cell r="AC6779"/>
          <cell r="AD6779"/>
        </row>
        <row r="6780">
          <cell r="P6780">
            <v>999999999</v>
          </cell>
          <cell r="Q6780"/>
          <cell r="R6780"/>
          <cell r="S6780"/>
          <cell r="T6780"/>
          <cell r="U6780"/>
          <cell r="V6780"/>
          <cell r="W6780"/>
          <cell r="X6780"/>
          <cell r="Y6780"/>
          <cell r="Z6780"/>
          <cell r="AA6780"/>
          <cell r="AB6780"/>
          <cell r="AC6780"/>
          <cell r="AD6780"/>
        </row>
        <row r="6781">
          <cell r="P6781">
            <v>999999999</v>
          </cell>
          <cell r="Q6781"/>
          <cell r="R6781"/>
          <cell r="S6781"/>
          <cell r="T6781"/>
          <cell r="U6781"/>
          <cell r="V6781"/>
          <cell r="W6781"/>
          <cell r="X6781"/>
          <cell r="Y6781"/>
          <cell r="Z6781"/>
          <cell r="AA6781"/>
          <cell r="AB6781"/>
          <cell r="AC6781"/>
          <cell r="AD6781"/>
        </row>
        <row r="6782">
          <cell r="P6782">
            <v>999999999</v>
          </cell>
          <cell r="Q6782"/>
          <cell r="R6782"/>
          <cell r="S6782"/>
          <cell r="T6782"/>
          <cell r="U6782"/>
          <cell r="V6782"/>
          <cell r="W6782"/>
          <cell r="X6782"/>
          <cell r="Y6782"/>
          <cell r="Z6782"/>
          <cell r="AA6782"/>
          <cell r="AB6782"/>
          <cell r="AC6782"/>
          <cell r="AD6782"/>
        </row>
        <row r="6783">
          <cell r="P6783">
            <v>999999999</v>
          </cell>
          <cell r="Q6783"/>
          <cell r="R6783"/>
          <cell r="S6783"/>
          <cell r="T6783"/>
          <cell r="U6783"/>
          <cell r="V6783"/>
          <cell r="W6783"/>
          <cell r="X6783"/>
          <cell r="Y6783"/>
          <cell r="Z6783"/>
          <cell r="AA6783"/>
          <cell r="AB6783"/>
          <cell r="AC6783"/>
          <cell r="AD6783"/>
        </row>
        <row r="6784">
          <cell r="P6784">
            <v>999999999</v>
          </cell>
          <cell r="Q6784"/>
          <cell r="R6784"/>
          <cell r="S6784"/>
          <cell r="T6784"/>
          <cell r="U6784"/>
          <cell r="V6784"/>
          <cell r="W6784"/>
          <cell r="X6784"/>
          <cell r="Y6784"/>
          <cell r="Z6784"/>
          <cell r="AA6784"/>
          <cell r="AB6784"/>
          <cell r="AC6784"/>
          <cell r="AD6784"/>
        </row>
        <row r="6785">
          <cell r="P6785">
            <v>999999999</v>
          </cell>
          <cell r="Q6785"/>
          <cell r="R6785"/>
          <cell r="S6785"/>
          <cell r="T6785"/>
          <cell r="U6785"/>
          <cell r="V6785"/>
          <cell r="W6785"/>
          <cell r="X6785"/>
          <cell r="Y6785"/>
          <cell r="Z6785"/>
          <cell r="AA6785"/>
          <cell r="AB6785"/>
          <cell r="AC6785"/>
          <cell r="AD6785"/>
        </row>
        <row r="6786">
          <cell r="P6786">
            <v>999999999</v>
          </cell>
          <cell r="Q6786"/>
          <cell r="R6786"/>
          <cell r="S6786"/>
          <cell r="T6786"/>
          <cell r="U6786"/>
          <cell r="V6786"/>
          <cell r="W6786"/>
          <cell r="X6786"/>
          <cell r="Y6786"/>
          <cell r="Z6786"/>
          <cell r="AA6786"/>
          <cell r="AB6786"/>
          <cell r="AC6786"/>
          <cell r="AD6786"/>
        </row>
        <row r="6787">
          <cell r="P6787">
            <v>999999999</v>
          </cell>
          <cell r="Q6787"/>
          <cell r="R6787"/>
          <cell r="S6787"/>
          <cell r="T6787"/>
          <cell r="U6787"/>
          <cell r="V6787"/>
          <cell r="W6787"/>
          <cell r="X6787"/>
          <cell r="Y6787"/>
          <cell r="Z6787"/>
          <cell r="AA6787"/>
          <cell r="AB6787"/>
          <cell r="AC6787"/>
          <cell r="AD6787"/>
        </row>
        <row r="6788">
          <cell r="P6788">
            <v>999999999</v>
          </cell>
          <cell r="Q6788"/>
          <cell r="R6788"/>
          <cell r="S6788"/>
          <cell r="T6788"/>
          <cell r="U6788"/>
          <cell r="V6788"/>
          <cell r="W6788"/>
          <cell r="X6788"/>
          <cell r="Y6788"/>
          <cell r="Z6788"/>
          <cell r="AA6788"/>
          <cell r="AB6788"/>
          <cell r="AC6788"/>
          <cell r="AD6788"/>
        </row>
        <row r="6789">
          <cell r="P6789">
            <v>999999999</v>
          </cell>
          <cell r="Q6789"/>
          <cell r="R6789"/>
          <cell r="S6789"/>
          <cell r="T6789"/>
          <cell r="U6789"/>
          <cell r="V6789"/>
          <cell r="W6789"/>
          <cell r="X6789"/>
          <cell r="Y6789"/>
          <cell r="Z6789"/>
          <cell r="AA6789"/>
          <cell r="AB6789"/>
          <cell r="AC6789"/>
          <cell r="AD6789"/>
        </row>
        <row r="6790">
          <cell r="P6790">
            <v>999999999</v>
          </cell>
          <cell r="Q6790"/>
          <cell r="R6790"/>
          <cell r="S6790"/>
          <cell r="T6790"/>
          <cell r="U6790"/>
          <cell r="V6790"/>
          <cell r="W6790"/>
          <cell r="X6790"/>
          <cell r="Y6790"/>
          <cell r="Z6790"/>
          <cell r="AA6790"/>
          <cell r="AB6790"/>
          <cell r="AC6790"/>
          <cell r="AD6790"/>
        </row>
        <row r="6791">
          <cell r="P6791">
            <v>999999999</v>
          </cell>
          <cell r="Q6791"/>
          <cell r="R6791"/>
          <cell r="S6791"/>
          <cell r="T6791"/>
          <cell r="U6791"/>
          <cell r="V6791"/>
          <cell r="W6791"/>
          <cell r="X6791"/>
          <cell r="Y6791"/>
          <cell r="Z6791"/>
          <cell r="AA6791"/>
          <cell r="AB6791"/>
          <cell r="AC6791"/>
          <cell r="AD6791"/>
        </row>
        <row r="6792">
          <cell r="P6792">
            <v>999999999</v>
          </cell>
          <cell r="Q6792"/>
          <cell r="R6792"/>
          <cell r="S6792"/>
          <cell r="T6792"/>
          <cell r="U6792"/>
          <cell r="V6792"/>
          <cell r="W6792"/>
          <cell r="X6792"/>
          <cell r="Y6792"/>
          <cell r="Z6792"/>
          <cell r="AA6792"/>
          <cell r="AB6792"/>
          <cell r="AC6792"/>
          <cell r="AD6792"/>
        </row>
        <row r="6793">
          <cell r="P6793">
            <v>999999999</v>
          </cell>
          <cell r="Q6793"/>
          <cell r="R6793"/>
          <cell r="S6793"/>
          <cell r="T6793"/>
          <cell r="U6793"/>
          <cell r="V6793"/>
          <cell r="W6793"/>
          <cell r="X6793"/>
          <cell r="Y6793"/>
          <cell r="Z6793"/>
          <cell r="AA6793"/>
          <cell r="AB6793"/>
          <cell r="AC6793"/>
          <cell r="AD6793"/>
        </row>
        <row r="6794">
          <cell r="P6794">
            <v>999999999</v>
          </cell>
          <cell r="Q6794"/>
          <cell r="R6794"/>
          <cell r="S6794"/>
          <cell r="T6794"/>
          <cell r="U6794"/>
          <cell r="V6794"/>
          <cell r="W6794"/>
          <cell r="X6794"/>
          <cell r="Y6794"/>
          <cell r="Z6794"/>
          <cell r="AA6794"/>
          <cell r="AB6794"/>
          <cell r="AC6794"/>
          <cell r="AD6794"/>
        </row>
        <row r="6795">
          <cell r="P6795">
            <v>999999999</v>
          </cell>
          <cell r="Q6795"/>
          <cell r="R6795"/>
          <cell r="S6795"/>
          <cell r="T6795"/>
          <cell r="U6795"/>
          <cell r="V6795"/>
          <cell r="W6795"/>
          <cell r="X6795"/>
          <cell r="Y6795"/>
          <cell r="Z6795"/>
          <cell r="AA6795"/>
          <cell r="AB6795"/>
          <cell r="AC6795"/>
          <cell r="AD6795"/>
        </row>
        <row r="6796">
          <cell r="P6796">
            <v>999999999</v>
          </cell>
          <cell r="Q6796"/>
          <cell r="R6796"/>
          <cell r="S6796"/>
          <cell r="T6796"/>
          <cell r="U6796"/>
          <cell r="V6796"/>
          <cell r="W6796"/>
          <cell r="X6796"/>
          <cell r="Y6796"/>
          <cell r="Z6796"/>
          <cell r="AA6796"/>
          <cell r="AB6796"/>
          <cell r="AC6796"/>
          <cell r="AD6796"/>
        </row>
        <row r="6797">
          <cell r="P6797">
            <v>999999999</v>
          </cell>
          <cell r="Q6797"/>
          <cell r="R6797"/>
          <cell r="S6797"/>
          <cell r="T6797"/>
          <cell r="U6797"/>
          <cell r="V6797"/>
          <cell r="W6797"/>
          <cell r="X6797"/>
          <cell r="Y6797"/>
          <cell r="Z6797"/>
          <cell r="AA6797"/>
          <cell r="AB6797"/>
          <cell r="AC6797"/>
          <cell r="AD6797"/>
        </row>
        <row r="6798">
          <cell r="P6798">
            <v>999999999</v>
          </cell>
          <cell r="Q6798"/>
          <cell r="R6798"/>
          <cell r="S6798"/>
          <cell r="T6798"/>
          <cell r="U6798"/>
          <cell r="V6798"/>
          <cell r="W6798"/>
          <cell r="X6798"/>
          <cell r="Y6798"/>
          <cell r="Z6798"/>
          <cell r="AA6798"/>
          <cell r="AB6798"/>
          <cell r="AC6798"/>
          <cell r="AD6798"/>
        </row>
        <row r="6799">
          <cell r="P6799">
            <v>999999999</v>
          </cell>
          <cell r="Q6799"/>
          <cell r="R6799"/>
          <cell r="S6799"/>
          <cell r="T6799"/>
          <cell r="U6799"/>
          <cell r="V6799"/>
          <cell r="W6799"/>
          <cell r="X6799"/>
          <cell r="Y6799"/>
          <cell r="Z6799"/>
          <cell r="AA6799"/>
          <cell r="AB6799"/>
          <cell r="AC6799"/>
          <cell r="AD6799"/>
        </row>
        <row r="6800">
          <cell r="P6800">
            <v>999999999</v>
          </cell>
          <cell r="Q6800"/>
          <cell r="R6800"/>
          <cell r="S6800"/>
          <cell r="T6800"/>
          <cell r="U6800"/>
          <cell r="V6800"/>
          <cell r="W6800"/>
          <cell r="X6800"/>
          <cell r="Y6800"/>
          <cell r="Z6800"/>
          <cell r="AA6800"/>
          <cell r="AB6800"/>
          <cell r="AC6800"/>
          <cell r="AD6800"/>
        </row>
        <row r="6801">
          <cell r="P6801">
            <v>999999999</v>
          </cell>
          <cell r="Q6801"/>
          <cell r="R6801"/>
          <cell r="S6801"/>
          <cell r="T6801"/>
          <cell r="U6801"/>
          <cell r="V6801"/>
          <cell r="W6801"/>
          <cell r="X6801"/>
          <cell r="Y6801"/>
          <cell r="Z6801"/>
          <cell r="AA6801"/>
          <cell r="AB6801"/>
          <cell r="AC6801"/>
          <cell r="AD6801"/>
        </row>
        <row r="6802">
          <cell r="P6802">
            <v>999999999</v>
          </cell>
          <cell r="Q6802"/>
          <cell r="R6802"/>
          <cell r="S6802"/>
          <cell r="T6802"/>
          <cell r="U6802"/>
          <cell r="V6802"/>
          <cell r="W6802"/>
          <cell r="X6802"/>
          <cell r="Y6802"/>
          <cell r="Z6802"/>
          <cell r="AA6802"/>
          <cell r="AB6802"/>
          <cell r="AC6802"/>
          <cell r="AD6802"/>
        </row>
        <row r="6803">
          <cell r="P6803">
            <v>999999999</v>
          </cell>
          <cell r="Q6803"/>
          <cell r="R6803"/>
          <cell r="S6803"/>
          <cell r="T6803"/>
          <cell r="U6803"/>
          <cell r="V6803"/>
          <cell r="W6803"/>
          <cell r="X6803"/>
          <cell r="Y6803"/>
          <cell r="Z6803"/>
          <cell r="AA6803"/>
          <cell r="AB6803"/>
          <cell r="AC6803"/>
          <cell r="AD6803"/>
        </row>
        <row r="6804">
          <cell r="P6804">
            <v>999999999</v>
          </cell>
          <cell r="Q6804"/>
          <cell r="R6804"/>
          <cell r="S6804"/>
          <cell r="T6804"/>
          <cell r="U6804"/>
          <cell r="V6804"/>
          <cell r="W6804"/>
          <cell r="X6804"/>
          <cell r="Y6804"/>
          <cell r="Z6804"/>
          <cell r="AA6804"/>
          <cell r="AB6804"/>
          <cell r="AC6804"/>
          <cell r="AD6804"/>
        </row>
        <row r="6805">
          <cell r="P6805">
            <v>999999999</v>
          </cell>
          <cell r="Q6805"/>
          <cell r="R6805"/>
          <cell r="S6805"/>
          <cell r="T6805"/>
          <cell r="U6805"/>
          <cell r="V6805"/>
          <cell r="W6805"/>
          <cell r="X6805"/>
          <cell r="Y6805"/>
          <cell r="Z6805"/>
          <cell r="AA6805"/>
          <cell r="AB6805"/>
          <cell r="AC6805"/>
          <cell r="AD6805"/>
        </row>
        <row r="6806">
          <cell r="P6806">
            <v>999999999</v>
          </cell>
          <cell r="Q6806"/>
          <cell r="R6806"/>
          <cell r="S6806"/>
          <cell r="T6806"/>
          <cell r="U6806"/>
          <cell r="V6806"/>
          <cell r="W6806"/>
          <cell r="X6806"/>
          <cell r="Y6806"/>
          <cell r="Z6806"/>
          <cell r="AA6806"/>
          <cell r="AB6806"/>
          <cell r="AC6806"/>
          <cell r="AD6806"/>
        </row>
        <row r="6807">
          <cell r="P6807">
            <v>999999999</v>
          </cell>
          <cell r="Q6807"/>
          <cell r="R6807"/>
          <cell r="S6807"/>
          <cell r="T6807"/>
          <cell r="U6807"/>
          <cell r="V6807"/>
          <cell r="W6807"/>
          <cell r="X6807"/>
          <cell r="Y6807"/>
          <cell r="Z6807"/>
          <cell r="AA6807"/>
          <cell r="AB6807"/>
          <cell r="AC6807"/>
          <cell r="AD6807"/>
        </row>
        <row r="6808">
          <cell r="P6808">
            <v>999999999</v>
          </cell>
          <cell r="Q6808"/>
          <cell r="R6808"/>
          <cell r="S6808"/>
          <cell r="T6808"/>
          <cell r="U6808"/>
          <cell r="V6808"/>
          <cell r="W6808"/>
          <cell r="X6808"/>
          <cell r="Y6808"/>
          <cell r="Z6808"/>
          <cell r="AA6808"/>
          <cell r="AB6808"/>
          <cell r="AC6808"/>
          <cell r="AD6808"/>
        </row>
        <row r="6809">
          <cell r="P6809">
            <v>999999999</v>
          </cell>
          <cell r="Q6809"/>
          <cell r="R6809"/>
          <cell r="S6809"/>
          <cell r="T6809"/>
          <cell r="U6809"/>
          <cell r="V6809"/>
          <cell r="W6809"/>
          <cell r="X6809"/>
          <cell r="Y6809"/>
          <cell r="Z6809"/>
          <cell r="AA6809"/>
          <cell r="AB6809"/>
          <cell r="AC6809"/>
          <cell r="AD6809"/>
        </row>
        <row r="6810">
          <cell r="P6810">
            <v>999999999</v>
          </cell>
          <cell r="Q6810"/>
          <cell r="R6810"/>
          <cell r="S6810"/>
          <cell r="T6810"/>
          <cell r="U6810"/>
          <cell r="V6810"/>
          <cell r="W6810"/>
          <cell r="X6810"/>
          <cell r="Y6810"/>
          <cell r="Z6810"/>
          <cell r="AA6810"/>
          <cell r="AB6810"/>
          <cell r="AC6810"/>
          <cell r="AD6810"/>
        </row>
        <row r="6811">
          <cell r="P6811">
            <v>999999999</v>
          </cell>
          <cell r="Q6811"/>
          <cell r="R6811"/>
          <cell r="S6811"/>
          <cell r="T6811"/>
          <cell r="U6811"/>
          <cell r="V6811"/>
          <cell r="W6811"/>
          <cell r="X6811"/>
          <cell r="Y6811"/>
          <cell r="Z6811"/>
          <cell r="AA6811"/>
          <cell r="AB6811"/>
          <cell r="AC6811"/>
          <cell r="AD6811"/>
        </row>
        <row r="6812">
          <cell r="P6812">
            <v>999999999</v>
          </cell>
          <cell r="Q6812"/>
          <cell r="R6812"/>
          <cell r="S6812"/>
          <cell r="T6812"/>
          <cell r="U6812"/>
          <cell r="V6812"/>
          <cell r="W6812"/>
          <cell r="X6812"/>
          <cell r="Y6812"/>
          <cell r="Z6812"/>
          <cell r="AA6812"/>
          <cell r="AB6812"/>
          <cell r="AC6812"/>
          <cell r="AD6812"/>
        </row>
        <row r="6813">
          <cell r="P6813">
            <v>999999999</v>
          </cell>
          <cell r="Q6813"/>
          <cell r="R6813"/>
          <cell r="S6813"/>
          <cell r="T6813"/>
          <cell r="U6813"/>
          <cell r="V6813"/>
          <cell r="W6813"/>
          <cell r="X6813"/>
          <cell r="Y6813"/>
          <cell r="Z6813"/>
          <cell r="AA6813"/>
          <cell r="AB6813"/>
          <cell r="AC6813"/>
          <cell r="AD6813"/>
        </row>
        <row r="6814">
          <cell r="P6814">
            <v>999999999</v>
          </cell>
          <cell r="Q6814"/>
          <cell r="R6814"/>
          <cell r="S6814"/>
          <cell r="T6814"/>
          <cell r="U6814"/>
          <cell r="V6814"/>
          <cell r="W6814"/>
          <cell r="X6814"/>
          <cell r="Y6814"/>
          <cell r="Z6814"/>
          <cell r="AA6814"/>
          <cell r="AB6814"/>
          <cell r="AC6814"/>
          <cell r="AD6814"/>
        </row>
        <row r="6815">
          <cell r="P6815">
            <v>999999999</v>
          </cell>
          <cell r="Q6815"/>
          <cell r="R6815"/>
          <cell r="S6815"/>
          <cell r="T6815"/>
          <cell r="U6815"/>
          <cell r="V6815"/>
          <cell r="W6815"/>
          <cell r="X6815"/>
          <cell r="Y6815"/>
          <cell r="Z6815"/>
          <cell r="AA6815"/>
          <cell r="AB6815"/>
          <cell r="AC6815"/>
          <cell r="AD6815"/>
        </row>
        <row r="6816">
          <cell r="P6816">
            <v>999999999</v>
          </cell>
          <cell r="Q6816"/>
          <cell r="R6816"/>
          <cell r="S6816"/>
          <cell r="T6816"/>
          <cell r="U6816"/>
          <cell r="V6816"/>
          <cell r="W6816"/>
          <cell r="X6816"/>
          <cell r="Y6816"/>
          <cell r="Z6816"/>
          <cell r="AA6816"/>
          <cell r="AB6816"/>
          <cell r="AC6816"/>
          <cell r="AD6816"/>
        </row>
        <row r="6817">
          <cell r="P6817">
            <v>999999999</v>
          </cell>
          <cell r="Q6817"/>
          <cell r="R6817"/>
          <cell r="S6817"/>
          <cell r="T6817"/>
          <cell r="U6817"/>
          <cell r="V6817"/>
          <cell r="W6817"/>
          <cell r="X6817"/>
          <cell r="Y6817"/>
          <cell r="Z6817"/>
          <cell r="AA6817"/>
          <cell r="AB6817"/>
          <cell r="AC6817"/>
          <cell r="AD6817"/>
        </row>
        <row r="6818">
          <cell r="P6818">
            <v>999999999</v>
          </cell>
          <cell r="Q6818"/>
          <cell r="R6818"/>
          <cell r="S6818"/>
          <cell r="T6818"/>
          <cell r="U6818"/>
          <cell r="V6818"/>
          <cell r="W6818"/>
          <cell r="X6818"/>
          <cell r="Y6818"/>
          <cell r="Z6818"/>
          <cell r="AA6818"/>
          <cell r="AB6818"/>
          <cell r="AC6818"/>
          <cell r="AD6818"/>
        </row>
        <row r="6819">
          <cell r="P6819">
            <v>999999999</v>
          </cell>
          <cell r="Q6819"/>
          <cell r="R6819"/>
          <cell r="S6819"/>
          <cell r="T6819"/>
          <cell r="U6819"/>
          <cell r="V6819"/>
          <cell r="W6819"/>
          <cell r="X6819"/>
          <cell r="Y6819"/>
          <cell r="Z6819"/>
          <cell r="AA6819"/>
          <cell r="AB6819"/>
          <cell r="AC6819"/>
          <cell r="AD6819"/>
        </row>
        <row r="6820">
          <cell r="P6820">
            <v>999999999</v>
          </cell>
          <cell r="Q6820"/>
          <cell r="R6820"/>
          <cell r="S6820"/>
          <cell r="T6820"/>
          <cell r="U6820"/>
          <cell r="V6820"/>
          <cell r="W6820"/>
          <cell r="X6820"/>
          <cell r="Y6820"/>
          <cell r="Z6820"/>
          <cell r="AA6820"/>
          <cell r="AB6820"/>
          <cell r="AC6820"/>
          <cell r="AD6820"/>
        </row>
        <row r="6821">
          <cell r="P6821">
            <v>999999999</v>
          </cell>
          <cell r="Q6821"/>
          <cell r="R6821"/>
          <cell r="S6821"/>
          <cell r="T6821"/>
          <cell r="U6821"/>
          <cell r="V6821"/>
          <cell r="W6821"/>
          <cell r="X6821"/>
          <cell r="Y6821"/>
          <cell r="Z6821"/>
          <cell r="AA6821"/>
          <cell r="AB6821"/>
          <cell r="AC6821"/>
          <cell r="AD6821"/>
        </row>
        <row r="6822">
          <cell r="P6822">
            <v>999999999</v>
          </cell>
          <cell r="Q6822"/>
          <cell r="R6822"/>
          <cell r="S6822"/>
          <cell r="T6822"/>
          <cell r="U6822"/>
          <cell r="V6822"/>
          <cell r="W6822"/>
          <cell r="X6822"/>
          <cell r="Y6822"/>
          <cell r="Z6822"/>
          <cell r="AA6822"/>
          <cell r="AB6822"/>
          <cell r="AC6822"/>
          <cell r="AD6822"/>
        </row>
        <row r="6823">
          <cell r="P6823">
            <v>999999999</v>
          </cell>
          <cell r="Q6823"/>
          <cell r="R6823"/>
          <cell r="S6823"/>
          <cell r="T6823"/>
          <cell r="U6823"/>
          <cell r="V6823"/>
          <cell r="W6823"/>
          <cell r="X6823"/>
          <cell r="Y6823"/>
          <cell r="Z6823"/>
          <cell r="AA6823"/>
          <cell r="AB6823"/>
          <cell r="AC6823"/>
          <cell r="AD6823"/>
        </row>
        <row r="6824">
          <cell r="P6824">
            <v>999999999</v>
          </cell>
          <cell r="Q6824"/>
          <cell r="R6824"/>
          <cell r="S6824"/>
          <cell r="T6824"/>
          <cell r="U6824"/>
          <cell r="V6824"/>
          <cell r="W6824"/>
          <cell r="X6824"/>
          <cell r="Y6824"/>
          <cell r="Z6824"/>
          <cell r="AA6824"/>
          <cell r="AB6824"/>
          <cell r="AC6824"/>
          <cell r="AD6824"/>
        </row>
        <row r="6825">
          <cell r="P6825">
            <v>999999999</v>
          </cell>
          <cell r="Q6825"/>
          <cell r="R6825"/>
          <cell r="S6825"/>
          <cell r="T6825"/>
          <cell r="U6825"/>
          <cell r="V6825"/>
          <cell r="W6825"/>
          <cell r="X6825"/>
          <cell r="Y6825"/>
          <cell r="Z6825"/>
          <cell r="AA6825"/>
          <cell r="AB6825"/>
          <cell r="AC6825"/>
          <cell r="AD6825"/>
        </row>
        <row r="6826">
          <cell r="P6826">
            <v>999999999</v>
          </cell>
          <cell r="Q6826"/>
          <cell r="R6826"/>
          <cell r="S6826"/>
          <cell r="T6826"/>
          <cell r="U6826"/>
          <cell r="V6826"/>
          <cell r="W6826"/>
          <cell r="X6826"/>
          <cell r="Y6826"/>
          <cell r="Z6826"/>
          <cell r="AA6826"/>
          <cell r="AB6826"/>
          <cell r="AC6826"/>
          <cell r="AD6826"/>
        </row>
        <row r="6827">
          <cell r="P6827">
            <v>999999999</v>
          </cell>
          <cell r="Q6827"/>
          <cell r="R6827"/>
          <cell r="S6827"/>
          <cell r="T6827"/>
          <cell r="U6827"/>
          <cell r="V6827"/>
          <cell r="W6827"/>
          <cell r="X6827"/>
          <cell r="Y6827"/>
          <cell r="Z6827"/>
          <cell r="AA6827"/>
          <cell r="AB6827"/>
          <cell r="AC6827"/>
          <cell r="AD6827"/>
        </row>
        <row r="6828">
          <cell r="P6828">
            <v>999999999</v>
          </cell>
          <cell r="Q6828"/>
          <cell r="R6828"/>
          <cell r="S6828"/>
          <cell r="T6828"/>
          <cell r="U6828"/>
          <cell r="V6828"/>
          <cell r="W6828"/>
          <cell r="X6828"/>
          <cell r="Y6828"/>
          <cell r="Z6828"/>
          <cell r="AA6828"/>
          <cell r="AB6828"/>
          <cell r="AC6828"/>
          <cell r="AD6828"/>
        </row>
        <row r="6829">
          <cell r="P6829">
            <v>999999999</v>
          </cell>
          <cell r="Q6829"/>
          <cell r="R6829"/>
          <cell r="S6829"/>
          <cell r="T6829"/>
          <cell r="U6829"/>
          <cell r="V6829"/>
          <cell r="W6829"/>
          <cell r="X6829"/>
          <cell r="Y6829"/>
          <cell r="Z6829"/>
          <cell r="AA6829"/>
          <cell r="AB6829"/>
          <cell r="AC6829"/>
          <cell r="AD6829"/>
        </row>
        <row r="6830">
          <cell r="P6830">
            <v>999999999</v>
          </cell>
          <cell r="Q6830"/>
          <cell r="R6830"/>
          <cell r="S6830"/>
          <cell r="T6830"/>
          <cell r="U6830"/>
          <cell r="V6830"/>
          <cell r="W6830"/>
          <cell r="X6830"/>
          <cell r="Y6830"/>
          <cell r="Z6830"/>
          <cell r="AA6830"/>
          <cell r="AB6830"/>
          <cell r="AC6830"/>
          <cell r="AD6830"/>
        </row>
        <row r="6831">
          <cell r="P6831">
            <v>999999999</v>
          </cell>
          <cell r="Q6831"/>
          <cell r="R6831"/>
          <cell r="S6831"/>
          <cell r="T6831"/>
          <cell r="U6831"/>
          <cell r="V6831"/>
          <cell r="W6831"/>
          <cell r="X6831"/>
          <cell r="Y6831"/>
          <cell r="Z6831"/>
          <cell r="AA6831"/>
          <cell r="AB6831"/>
          <cell r="AC6831"/>
          <cell r="AD6831"/>
        </row>
        <row r="6832">
          <cell r="P6832">
            <v>999999999</v>
          </cell>
          <cell r="Q6832"/>
          <cell r="R6832"/>
          <cell r="S6832"/>
          <cell r="T6832"/>
          <cell r="U6832"/>
          <cell r="V6832"/>
          <cell r="W6832"/>
          <cell r="X6832"/>
          <cell r="Y6832"/>
          <cell r="Z6832"/>
          <cell r="AA6832"/>
          <cell r="AB6832"/>
          <cell r="AC6832"/>
          <cell r="AD6832"/>
        </row>
        <row r="6833">
          <cell r="P6833">
            <v>999999999</v>
          </cell>
          <cell r="Q6833"/>
          <cell r="R6833"/>
          <cell r="S6833"/>
          <cell r="T6833"/>
          <cell r="U6833"/>
          <cell r="V6833"/>
          <cell r="W6833"/>
          <cell r="X6833"/>
          <cell r="Y6833"/>
          <cell r="Z6833"/>
          <cell r="AA6833"/>
          <cell r="AB6833"/>
          <cell r="AC6833"/>
          <cell r="AD6833"/>
        </row>
        <row r="6834">
          <cell r="P6834">
            <v>999999999</v>
          </cell>
          <cell r="Q6834"/>
          <cell r="R6834"/>
          <cell r="S6834"/>
          <cell r="T6834"/>
          <cell r="U6834"/>
          <cell r="V6834"/>
          <cell r="W6834"/>
          <cell r="X6834"/>
          <cell r="Y6834"/>
          <cell r="Z6834"/>
          <cell r="AA6834"/>
          <cell r="AB6834"/>
          <cell r="AC6834"/>
          <cell r="AD6834"/>
        </row>
        <row r="6835">
          <cell r="P6835">
            <v>999999999</v>
          </cell>
          <cell r="Q6835"/>
          <cell r="R6835"/>
          <cell r="S6835"/>
          <cell r="T6835"/>
          <cell r="U6835"/>
          <cell r="V6835"/>
          <cell r="W6835"/>
          <cell r="X6835"/>
          <cell r="Y6835"/>
          <cell r="Z6835"/>
          <cell r="AA6835"/>
          <cell r="AB6835"/>
          <cell r="AC6835"/>
          <cell r="AD6835"/>
        </row>
        <row r="6836">
          <cell r="P6836">
            <v>999999999</v>
          </cell>
          <cell r="Q6836"/>
          <cell r="R6836"/>
          <cell r="S6836"/>
          <cell r="T6836"/>
          <cell r="U6836"/>
          <cell r="V6836"/>
          <cell r="W6836"/>
          <cell r="X6836"/>
          <cell r="Y6836"/>
          <cell r="Z6836"/>
          <cell r="AA6836"/>
          <cell r="AB6836"/>
          <cell r="AC6836"/>
          <cell r="AD6836"/>
        </row>
        <row r="6837">
          <cell r="P6837">
            <v>999999999</v>
          </cell>
          <cell r="Q6837"/>
          <cell r="R6837"/>
          <cell r="S6837"/>
          <cell r="T6837"/>
          <cell r="U6837"/>
          <cell r="V6837"/>
          <cell r="W6837"/>
          <cell r="X6837"/>
          <cell r="Y6837"/>
          <cell r="Z6837"/>
          <cell r="AA6837"/>
          <cell r="AB6837"/>
          <cell r="AC6837"/>
          <cell r="AD6837"/>
        </row>
        <row r="6838">
          <cell r="P6838">
            <v>999999999</v>
          </cell>
          <cell r="Q6838"/>
          <cell r="R6838"/>
          <cell r="S6838"/>
          <cell r="T6838"/>
          <cell r="U6838"/>
          <cell r="V6838"/>
          <cell r="W6838"/>
          <cell r="X6838"/>
          <cell r="Y6838"/>
          <cell r="Z6838"/>
          <cell r="AA6838"/>
          <cell r="AB6838"/>
          <cell r="AC6838"/>
          <cell r="AD6838"/>
        </row>
        <row r="6839">
          <cell r="P6839">
            <v>999999999</v>
          </cell>
          <cell r="Q6839"/>
          <cell r="R6839"/>
          <cell r="S6839"/>
          <cell r="T6839"/>
          <cell r="U6839"/>
          <cell r="V6839"/>
          <cell r="W6839"/>
          <cell r="X6839"/>
          <cell r="Y6839"/>
          <cell r="Z6839"/>
          <cell r="AA6839"/>
          <cell r="AB6839"/>
          <cell r="AC6839"/>
          <cell r="AD6839"/>
        </row>
        <row r="6840">
          <cell r="P6840">
            <v>999999999</v>
          </cell>
          <cell r="Q6840"/>
          <cell r="R6840"/>
          <cell r="S6840"/>
          <cell r="T6840"/>
          <cell r="U6840"/>
          <cell r="V6840"/>
          <cell r="W6840"/>
          <cell r="X6840"/>
          <cell r="Y6840"/>
          <cell r="Z6840"/>
          <cell r="AA6840"/>
          <cell r="AB6840"/>
          <cell r="AC6840"/>
          <cell r="AD6840"/>
        </row>
        <row r="6841">
          <cell r="P6841">
            <v>999999999</v>
          </cell>
          <cell r="Q6841"/>
          <cell r="R6841"/>
          <cell r="S6841"/>
          <cell r="T6841"/>
          <cell r="U6841"/>
          <cell r="V6841"/>
          <cell r="W6841"/>
          <cell r="X6841"/>
          <cell r="Y6841"/>
          <cell r="Z6841"/>
          <cell r="AA6841"/>
          <cell r="AB6841"/>
          <cell r="AC6841"/>
          <cell r="AD6841"/>
        </row>
        <row r="6842">
          <cell r="P6842">
            <v>999999999</v>
          </cell>
          <cell r="Q6842"/>
          <cell r="R6842"/>
          <cell r="S6842"/>
          <cell r="T6842"/>
          <cell r="U6842"/>
          <cell r="V6842"/>
          <cell r="W6842"/>
          <cell r="X6842"/>
          <cell r="Y6842"/>
          <cell r="Z6842"/>
          <cell r="AA6842"/>
          <cell r="AB6842"/>
          <cell r="AC6842"/>
          <cell r="AD6842"/>
        </row>
        <row r="6843">
          <cell r="P6843">
            <v>999999999</v>
          </cell>
          <cell r="Q6843"/>
          <cell r="R6843"/>
          <cell r="S6843"/>
          <cell r="T6843"/>
          <cell r="U6843"/>
          <cell r="V6843"/>
          <cell r="W6843"/>
          <cell r="X6843"/>
          <cell r="Y6843"/>
          <cell r="Z6843"/>
          <cell r="AA6843"/>
          <cell r="AB6843"/>
          <cell r="AC6843"/>
          <cell r="AD6843"/>
        </row>
        <row r="6844">
          <cell r="P6844">
            <v>999999999</v>
          </cell>
          <cell r="Q6844"/>
          <cell r="R6844"/>
          <cell r="S6844"/>
          <cell r="T6844"/>
          <cell r="U6844"/>
          <cell r="V6844"/>
          <cell r="W6844"/>
          <cell r="X6844"/>
          <cell r="Y6844"/>
          <cell r="Z6844"/>
          <cell r="AA6844"/>
          <cell r="AB6844"/>
          <cell r="AC6844"/>
          <cell r="AD6844"/>
        </row>
        <row r="6845">
          <cell r="P6845">
            <v>999999999</v>
          </cell>
          <cell r="Q6845"/>
          <cell r="R6845"/>
          <cell r="S6845"/>
          <cell r="T6845"/>
          <cell r="U6845"/>
          <cell r="V6845"/>
          <cell r="W6845"/>
          <cell r="X6845"/>
          <cell r="Y6845"/>
          <cell r="Z6845"/>
          <cell r="AA6845"/>
          <cell r="AB6845"/>
          <cell r="AC6845"/>
          <cell r="AD6845"/>
        </row>
        <row r="6846">
          <cell r="P6846">
            <v>999999999</v>
          </cell>
          <cell r="Q6846"/>
          <cell r="R6846"/>
          <cell r="S6846"/>
          <cell r="T6846"/>
          <cell r="U6846"/>
          <cell r="V6846"/>
          <cell r="W6846"/>
          <cell r="X6846"/>
          <cell r="Y6846"/>
          <cell r="Z6846"/>
          <cell r="AA6846"/>
          <cell r="AB6846"/>
          <cell r="AC6846"/>
          <cell r="AD6846"/>
        </row>
        <row r="6847">
          <cell r="P6847">
            <v>999999999</v>
          </cell>
          <cell r="Q6847"/>
          <cell r="R6847"/>
          <cell r="S6847"/>
          <cell r="T6847"/>
          <cell r="U6847"/>
          <cell r="V6847"/>
          <cell r="W6847"/>
          <cell r="X6847"/>
          <cell r="Y6847"/>
          <cell r="Z6847"/>
          <cell r="AA6847"/>
          <cell r="AB6847"/>
          <cell r="AC6847"/>
          <cell r="AD6847"/>
        </row>
        <row r="6848">
          <cell r="P6848">
            <v>999999999</v>
          </cell>
          <cell r="Q6848"/>
          <cell r="R6848"/>
          <cell r="S6848"/>
          <cell r="T6848"/>
          <cell r="U6848"/>
          <cell r="V6848"/>
          <cell r="W6848"/>
          <cell r="X6848"/>
          <cell r="Y6848"/>
          <cell r="Z6848"/>
          <cell r="AA6848"/>
          <cell r="AB6848"/>
          <cell r="AC6848"/>
          <cell r="AD6848"/>
        </row>
        <row r="6849">
          <cell r="P6849">
            <v>999999999</v>
          </cell>
          <cell r="Q6849"/>
          <cell r="R6849"/>
          <cell r="S6849"/>
          <cell r="T6849"/>
          <cell r="U6849"/>
          <cell r="V6849"/>
          <cell r="W6849"/>
          <cell r="X6849"/>
          <cell r="Y6849"/>
          <cell r="Z6849"/>
          <cell r="AA6849"/>
          <cell r="AB6849"/>
          <cell r="AC6849"/>
          <cell r="AD6849"/>
        </row>
        <row r="6850">
          <cell r="P6850">
            <v>999999999</v>
          </cell>
          <cell r="Q6850"/>
          <cell r="R6850"/>
          <cell r="S6850"/>
          <cell r="T6850"/>
          <cell r="U6850"/>
          <cell r="V6850"/>
          <cell r="W6850"/>
          <cell r="X6850"/>
          <cell r="Y6850"/>
          <cell r="Z6850"/>
          <cell r="AA6850"/>
          <cell r="AB6850"/>
          <cell r="AC6850"/>
          <cell r="AD6850"/>
        </row>
        <row r="6851">
          <cell r="P6851">
            <v>999999999</v>
          </cell>
          <cell r="Q6851"/>
          <cell r="R6851"/>
          <cell r="S6851"/>
          <cell r="T6851"/>
          <cell r="U6851"/>
          <cell r="V6851"/>
          <cell r="W6851"/>
          <cell r="X6851"/>
          <cell r="Y6851"/>
          <cell r="Z6851"/>
          <cell r="AA6851"/>
          <cell r="AB6851"/>
          <cell r="AC6851"/>
          <cell r="AD6851"/>
        </row>
        <row r="6852">
          <cell r="P6852">
            <v>999999999</v>
          </cell>
          <cell r="Q6852"/>
          <cell r="R6852"/>
          <cell r="S6852"/>
          <cell r="T6852"/>
          <cell r="U6852"/>
          <cell r="V6852"/>
          <cell r="W6852"/>
          <cell r="X6852"/>
          <cell r="Y6852"/>
          <cell r="Z6852"/>
          <cell r="AA6852"/>
          <cell r="AB6852"/>
          <cell r="AC6852"/>
          <cell r="AD6852"/>
        </row>
        <row r="6853">
          <cell r="P6853">
            <v>999999999</v>
          </cell>
          <cell r="Q6853"/>
          <cell r="R6853"/>
          <cell r="S6853"/>
          <cell r="T6853"/>
          <cell r="U6853"/>
          <cell r="V6853"/>
          <cell r="W6853"/>
          <cell r="X6853"/>
          <cell r="Y6853"/>
          <cell r="Z6853"/>
          <cell r="AA6853"/>
          <cell r="AB6853"/>
          <cell r="AC6853"/>
          <cell r="AD6853"/>
        </row>
        <row r="6854">
          <cell r="P6854">
            <v>999999999</v>
          </cell>
          <cell r="Q6854"/>
          <cell r="R6854"/>
          <cell r="S6854"/>
          <cell r="T6854"/>
          <cell r="U6854"/>
          <cell r="V6854"/>
          <cell r="W6854"/>
          <cell r="X6854"/>
          <cell r="Y6854"/>
          <cell r="Z6854"/>
          <cell r="AA6854"/>
          <cell r="AB6854"/>
          <cell r="AC6854"/>
          <cell r="AD6854"/>
        </row>
        <row r="6855">
          <cell r="P6855">
            <v>999999999</v>
          </cell>
          <cell r="Q6855"/>
          <cell r="R6855"/>
          <cell r="S6855"/>
          <cell r="T6855"/>
          <cell r="U6855"/>
          <cell r="V6855"/>
          <cell r="W6855"/>
          <cell r="X6855"/>
          <cell r="Y6855"/>
          <cell r="Z6855"/>
          <cell r="AA6855"/>
          <cell r="AB6855"/>
          <cell r="AC6855"/>
          <cell r="AD6855"/>
        </row>
        <row r="6856">
          <cell r="P6856">
            <v>999999999</v>
          </cell>
          <cell r="Q6856"/>
          <cell r="R6856"/>
          <cell r="S6856"/>
          <cell r="T6856"/>
          <cell r="U6856"/>
          <cell r="V6856"/>
          <cell r="W6856"/>
          <cell r="X6856"/>
          <cell r="Y6856"/>
          <cell r="Z6856"/>
          <cell r="AA6856"/>
          <cell r="AB6856"/>
          <cell r="AC6856"/>
          <cell r="AD6856"/>
        </row>
        <row r="6857">
          <cell r="P6857">
            <v>999999999</v>
          </cell>
          <cell r="Q6857"/>
          <cell r="R6857"/>
          <cell r="S6857"/>
          <cell r="T6857"/>
          <cell r="U6857"/>
          <cell r="V6857"/>
          <cell r="W6857"/>
          <cell r="X6857"/>
          <cell r="Y6857"/>
          <cell r="Z6857"/>
          <cell r="AA6857"/>
          <cell r="AB6857"/>
          <cell r="AC6857"/>
          <cell r="AD6857"/>
        </row>
        <row r="6858">
          <cell r="P6858">
            <v>999999999</v>
          </cell>
          <cell r="Q6858"/>
          <cell r="R6858"/>
          <cell r="S6858"/>
          <cell r="T6858"/>
          <cell r="U6858"/>
          <cell r="V6858"/>
          <cell r="W6858"/>
          <cell r="X6858"/>
          <cell r="Y6858"/>
          <cell r="Z6858"/>
          <cell r="AA6858"/>
          <cell r="AB6858"/>
          <cell r="AC6858"/>
          <cell r="AD6858"/>
        </row>
        <row r="6859">
          <cell r="P6859">
            <v>999999999</v>
          </cell>
          <cell r="Q6859"/>
          <cell r="R6859"/>
          <cell r="S6859"/>
          <cell r="T6859"/>
          <cell r="U6859"/>
          <cell r="V6859"/>
          <cell r="W6859"/>
          <cell r="X6859"/>
          <cell r="Y6859"/>
          <cell r="Z6859"/>
          <cell r="AA6859"/>
          <cell r="AB6859"/>
          <cell r="AC6859"/>
          <cell r="AD6859"/>
        </row>
        <row r="6860">
          <cell r="P6860">
            <v>999999999</v>
          </cell>
          <cell r="Q6860"/>
          <cell r="R6860"/>
          <cell r="S6860"/>
          <cell r="T6860"/>
          <cell r="U6860"/>
          <cell r="V6860"/>
          <cell r="W6860"/>
          <cell r="X6860"/>
          <cell r="Y6860"/>
          <cell r="Z6860"/>
          <cell r="AA6860"/>
          <cell r="AB6860"/>
          <cell r="AC6860"/>
          <cell r="AD6860"/>
        </row>
        <row r="6861">
          <cell r="P6861">
            <v>999999999</v>
          </cell>
          <cell r="Q6861"/>
          <cell r="R6861"/>
          <cell r="S6861"/>
          <cell r="T6861"/>
          <cell r="U6861"/>
          <cell r="V6861"/>
          <cell r="W6861"/>
          <cell r="X6861"/>
          <cell r="Y6861"/>
          <cell r="Z6861"/>
          <cell r="AA6861"/>
          <cell r="AB6861"/>
          <cell r="AC6861"/>
          <cell r="AD6861"/>
        </row>
        <row r="6862">
          <cell r="P6862">
            <v>999999999</v>
          </cell>
          <cell r="Q6862"/>
          <cell r="R6862"/>
          <cell r="S6862"/>
          <cell r="T6862"/>
          <cell r="U6862"/>
          <cell r="V6862"/>
          <cell r="W6862"/>
          <cell r="X6862"/>
          <cell r="Y6862"/>
          <cell r="Z6862"/>
          <cell r="AA6862"/>
          <cell r="AB6862"/>
          <cell r="AC6862"/>
          <cell r="AD6862"/>
        </row>
        <row r="6863">
          <cell r="P6863">
            <v>999999999</v>
          </cell>
          <cell r="Q6863"/>
          <cell r="R6863"/>
          <cell r="S6863"/>
          <cell r="T6863"/>
          <cell r="U6863"/>
          <cell r="V6863"/>
          <cell r="W6863"/>
          <cell r="X6863"/>
          <cell r="Y6863"/>
          <cell r="Z6863"/>
          <cell r="AA6863"/>
          <cell r="AB6863"/>
          <cell r="AC6863"/>
          <cell r="AD6863"/>
        </row>
        <row r="6864">
          <cell r="P6864">
            <v>999999999</v>
          </cell>
          <cell r="Q6864"/>
          <cell r="R6864"/>
          <cell r="S6864"/>
          <cell r="T6864"/>
          <cell r="U6864"/>
          <cell r="V6864"/>
          <cell r="W6864"/>
          <cell r="X6864"/>
          <cell r="Y6864"/>
          <cell r="Z6864"/>
          <cell r="AA6864"/>
          <cell r="AB6864"/>
          <cell r="AC6864"/>
          <cell r="AD6864"/>
        </row>
        <row r="6865">
          <cell r="P6865">
            <v>999999999</v>
          </cell>
          <cell r="Q6865"/>
          <cell r="R6865"/>
          <cell r="S6865"/>
          <cell r="T6865"/>
          <cell r="U6865"/>
          <cell r="V6865"/>
          <cell r="W6865"/>
          <cell r="X6865"/>
          <cell r="Y6865"/>
          <cell r="Z6865"/>
          <cell r="AA6865"/>
          <cell r="AB6865"/>
          <cell r="AC6865"/>
          <cell r="AD6865"/>
        </row>
        <row r="6866">
          <cell r="P6866">
            <v>999999999</v>
          </cell>
          <cell r="Q6866"/>
          <cell r="R6866"/>
          <cell r="S6866"/>
          <cell r="T6866"/>
          <cell r="U6866"/>
          <cell r="V6866"/>
          <cell r="W6866"/>
          <cell r="X6866"/>
          <cell r="Y6866"/>
          <cell r="Z6866"/>
          <cell r="AA6866"/>
          <cell r="AB6866"/>
          <cell r="AC6866"/>
          <cell r="AD6866"/>
        </row>
        <row r="6867">
          <cell r="P6867">
            <v>999999999</v>
          </cell>
          <cell r="Q6867"/>
          <cell r="R6867"/>
          <cell r="S6867"/>
          <cell r="T6867"/>
          <cell r="U6867"/>
          <cell r="V6867"/>
          <cell r="W6867"/>
          <cell r="X6867"/>
          <cell r="Y6867"/>
          <cell r="Z6867"/>
          <cell r="AA6867"/>
          <cell r="AB6867"/>
          <cell r="AC6867"/>
          <cell r="AD6867"/>
        </row>
        <row r="6868">
          <cell r="P6868">
            <v>999999999</v>
          </cell>
          <cell r="Q6868"/>
          <cell r="R6868"/>
          <cell r="S6868"/>
          <cell r="T6868"/>
          <cell r="U6868"/>
          <cell r="V6868"/>
          <cell r="W6868"/>
          <cell r="X6868"/>
          <cell r="Y6868"/>
          <cell r="Z6868"/>
          <cell r="AA6868"/>
          <cell r="AB6868"/>
          <cell r="AC6868"/>
          <cell r="AD6868"/>
        </row>
        <row r="6869">
          <cell r="P6869">
            <v>999999999</v>
          </cell>
          <cell r="Q6869"/>
          <cell r="R6869"/>
          <cell r="S6869"/>
          <cell r="T6869"/>
          <cell r="U6869"/>
          <cell r="V6869"/>
          <cell r="W6869"/>
          <cell r="X6869"/>
          <cell r="Y6869"/>
          <cell r="Z6869"/>
          <cell r="AA6869"/>
          <cell r="AB6869"/>
          <cell r="AC6869"/>
          <cell r="AD6869"/>
        </row>
        <row r="6870">
          <cell r="P6870">
            <v>999999999</v>
          </cell>
          <cell r="Q6870"/>
          <cell r="R6870"/>
          <cell r="S6870"/>
          <cell r="T6870"/>
          <cell r="U6870"/>
          <cell r="V6870"/>
          <cell r="W6870"/>
          <cell r="X6870"/>
          <cell r="Y6870"/>
          <cell r="Z6870"/>
          <cell r="AA6870"/>
          <cell r="AB6870"/>
          <cell r="AC6870"/>
          <cell r="AD6870"/>
        </row>
        <row r="6871">
          <cell r="P6871">
            <v>999999999</v>
          </cell>
          <cell r="Q6871"/>
          <cell r="R6871"/>
          <cell r="S6871"/>
          <cell r="T6871"/>
          <cell r="U6871"/>
          <cell r="V6871"/>
          <cell r="W6871"/>
          <cell r="X6871"/>
          <cell r="Y6871"/>
          <cell r="Z6871"/>
          <cell r="AA6871"/>
          <cell r="AB6871"/>
          <cell r="AC6871"/>
          <cell r="AD6871"/>
        </row>
        <row r="6872">
          <cell r="P6872">
            <v>999999999</v>
          </cell>
          <cell r="Q6872"/>
          <cell r="R6872"/>
          <cell r="S6872"/>
          <cell r="T6872"/>
          <cell r="U6872"/>
          <cell r="V6872"/>
          <cell r="W6872"/>
          <cell r="X6872"/>
          <cell r="Y6872"/>
          <cell r="Z6872"/>
          <cell r="AA6872"/>
          <cell r="AB6872"/>
          <cell r="AC6872"/>
          <cell r="AD6872"/>
        </row>
        <row r="6873">
          <cell r="P6873">
            <v>999999999</v>
          </cell>
          <cell r="Q6873"/>
          <cell r="R6873"/>
          <cell r="S6873"/>
          <cell r="T6873"/>
          <cell r="U6873"/>
          <cell r="V6873"/>
          <cell r="W6873"/>
          <cell r="X6873"/>
          <cell r="Y6873"/>
          <cell r="Z6873"/>
          <cell r="AA6873"/>
          <cell r="AB6873"/>
          <cell r="AC6873"/>
          <cell r="AD6873"/>
        </row>
        <row r="6874">
          <cell r="P6874">
            <v>999999999</v>
          </cell>
          <cell r="Q6874"/>
          <cell r="R6874"/>
          <cell r="S6874"/>
          <cell r="T6874"/>
          <cell r="U6874"/>
          <cell r="V6874"/>
          <cell r="W6874"/>
          <cell r="X6874"/>
          <cell r="Y6874"/>
          <cell r="Z6874"/>
          <cell r="AA6874"/>
          <cell r="AB6874"/>
          <cell r="AC6874"/>
          <cell r="AD6874"/>
        </row>
        <row r="6875">
          <cell r="P6875">
            <v>999999999</v>
          </cell>
          <cell r="Q6875"/>
          <cell r="R6875"/>
          <cell r="S6875"/>
          <cell r="T6875"/>
          <cell r="U6875"/>
          <cell r="V6875"/>
          <cell r="W6875"/>
          <cell r="X6875"/>
          <cell r="Y6875"/>
          <cell r="Z6875"/>
          <cell r="AA6875"/>
          <cell r="AB6875"/>
          <cell r="AC6875"/>
          <cell r="AD6875"/>
        </row>
        <row r="6876">
          <cell r="P6876">
            <v>999999999</v>
          </cell>
          <cell r="Q6876"/>
          <cell r="R6876"/>
          <cell r="S6876"/>
          <cell r="T6876"/>
          <cell r="U6876"/>
          <cell r="V6876"/>
          <cell r="W6876"/>
          <cell r="X6876"/>
          <cell r="Y6876"/>
          <cell r="Z6876"/>
          <cell r="AA6876"/>
          <cell r="AB6876"/>
          <cell r="AC6876"/>
          <cell r="AD6876"/>
        </row>
        <row r="6877">
          <cell r="P6877">
            <v>999999999</v>
          </cell>
          <cell r="Q6877"/>
          <cell r="R6877"/>
          <cell r="S6877"/>
          <cell r="T6877"/>
          <cell r="U6877"/>
          <cell r="V6877"/>
          <cell r="W6877"/>
          <cell r="X6877"/>
          <cell r="Y6877"/>
          <cell r="Z6877"/>
          <cell r="AA6877"/>
          <cell r="AB6877"/>
          <cell r="AC6877"/>
          <cell r="AD6877"/>
        </row>
        <row r="6878">
          <cell r="P6878">
            <v>999999999</v>
          </cell>
          <cell r="Q6878"/>
          <cell r="R6878"/>
          <cell r="S6878"/>
          <cell r="T6878"/>
          <cell r="U6878"/>
          <cell r="V6878"/>
          <cell r="W6878"/>
          <cell r="X6878"/>
          <cell r="Y6878"/>
          <cell r="Z6878"/>
          <cell r="AA6878"/>
          <cell r="AB6878"/>
          <cell r="AC6878"/>
          <cell r="AD6878"/>
        </row>
        <row r="6879">
          <cell r="P6879">
            <v>999999999</v>
          </cell>
          <cell r="Q6879"/>
          <cell r="R6879"/>
          <cell r="S6879"/>
          <cell r="T6879"/>
          <cell r="U6879"/>
          <cell r="V6879"/>
          <cell r="W6879"/>
          <cell r="X6879"/>
          <cell r="Y6879"/>
          <cell r="Z6879"/>
          <cell r="AA6879"/>
          <cell r="AB6879"/>
          <cell r="AC6879"/>
          <cell r="AD6879"/>
        </row>
        <row r="6880">
          <cell r="P6880">
            <v>999999999</v>
          </cell>
          <cell r="Q6880"/>
          <cell r="R6880"/>
          <cell r="S6880"/>
          <cell r="T6880"/>
          <cell r="U6880"/>
          <cell r="V6880"/>
          <cell r="W6880"/>
          <cell r="X6880"/>
          <cell r="Y6880"/>
          <cell r="Z6880"/>
          <cell r="AA6880"/>
          <cell r="AB6880"/>
          <cell r="AC6880"/>
          <cell r="AD6880"/>
        </row>
        <row r="6881">
          <cell r="P6881">
            <v>999999999</v>
          </cell>
          <cell r="Q6881"/>
          <cell r="R6881"/>
          <cell r="S6881"/>
          <cell r="T6881"/>
          <cell r="U6881"/>
          <cell r="V6881"/>
          <cell r="W6881"/>
          <cell r="X6881"/>
          <cell r="Y6881"/>
          <cell r="Z6881"/>
          <cell r="AA6881"/>
          <cell r="AB6881"/>
          <cell r="AC6881"/>
          <cell r="AD6881"/>
        </row>
        <row r="6882">
          <cell r="P6882">
            <v>999999999</v>
          </cell>
          <cell r="Q6882"/>
          <cell r="R6882"/>
          <cell r="S6882"/>
          <cell r="T6882"/>
          <cell r="U6882"/>
          <cell r="V6882"/>
          <cell r="W6882"/>
          <cell r="X6882"/>
          <cell r="Y6882"/>
          <cell r="Z6882"/>
          <cell r="AA6882"/>
          <cell r="AB6882"/>
          <cell r="AC6882"/>
          <cell r="AD6882"/>
        </row>
        <row r="6883">
          <cell r="P6883">
            <v>999999999</v>
          </cell>
          <cell r="Q6883"/>
          <cell r="R6883"/>
          <cell r="S6883"/>
          <cell r="T6883"/>
          <cell r="U6883"/>
          <cell r="V6883"/>
          <cell r="W6883"/>
          <cell r="X6883"/>
          <cell r="Y6883"/>
          <cell r="Z6883"/>
          <cell r="AA6883"/>
          <cell r="AB6883"/>
          <cell r="AC6883"/>
          <cell r="AD6883"/>
        </row>
        <row r="6884">
          <cell r="P6884">
            <v>999999999</v>
          </cell>
          <cell r="Q6884"/>
          <cell r="R6884"/>
          <cell r="S6884"/>
          <cell r="T6884"/>
          <cell r="U6884"/>
          <cell r="V6884"/>
          <cell r="W6884"/>
          <cell r="X6884"/>
          <cell r="Y6884"/>
          <cell r="Z6884"/>
          <cell r="AA6884"/>
          <cell r="AB6884"/>
          <cell r="AC6884"/>
          <cell r="AD6884"/>
        </row>
        <row r="6885">
          <cell r="P6885">
            <v>999999999</v>
          </cell>
          <cell r="Q6885"/>
          <cell r="R6885"/>
          <cell r="S6885"/>
          <cell r="T6885"/>
          <cell r="U6885"/>
          <cell r="V6885"/>
          <cell r="W6885"/>
          <cell r="X6885"/>
          <cell r="Y6885"/>
          <cell r="Z6885"/>
          <cell r="AA6885"/>
          <cell r="AB6885"/>
          <cell r="AC6885"/>
          <cell r="AD6885"/>
        </row>
        <row r="6886">
          <cell r="P6886">
            <v>999999999</v>
          </cell>
          <cell r="Q6886"/>
          <cell r="R6886"/>
          <cell r="S6886"/>
          <cell r="T6886"/>
          <cell r="U6886"/>
          <cell r="V6886"/>
          <cell r="W6886"/>
          <cell r="X6886"/>
          <cell r="Y6886"/>
          <cell r="Z6886"/>
          <cell r="AA6886"/>
          <cell r="AB6886"/>
          <cell r="AC6886"/>
          <cell r="AD6886"/>
        </row>
        <row r="6887">
          <cell r="P6887">
            <v>999999999</v>
          </cell>
          <cell r="Q6887"/>
          <cell r="R6887"/>
          <cell r="S6887"/>
          <cell r="T6887"/>
          <cell r="U6887"/>
          <cell r="V6887"/>
          <cell r="W6887"/>
          <cell r="X6887"/>
          <cell r="Y6887"/>
          <cell r="Z6887"/>
          <cell r="AA6887"/>
          <cell r="AB6887"/>
          <cell r="AC6887"/>
          <cell r="AD6887"/>
        </row>
        <row r="6888">
          <cell r="P6888">
            <v>999999999</v>
          </cell>
          <cell r="Q6888"/>
          <cell r="R6888"/>
          <cell r="S6888"/>
          <cell r="T6888"/>
          <cell r="U6888"/>
          <cell r="V6888"/>
          <cell r="W6888"/>
          <cell r="X6888"/>
          <cell r="Y6888"/>
          <cell r="Z6888"/>
          <cell r="AA6888"/>
          <cell r="AB6888"/>
          <cell r="AC6888"/>
          <cell r="AD6888"/>
        </row>
        <row r="6889">
          <cell r="P6889">
            <v>999999999</v>
          </cell>
          <cell r="Q6889"/>
          <cell r="R6889"/>
          <cell r="S6889"/>
          <cell r="T6889"/>
          <cell r="U6889"/>
          <cell r="V6889"/>
          <cell r="W6889"/>
          <cell r="X6889"/>
          <cell r="Y6889"/>
          <cell r="Z6889"/>
          <cell r="AA6889"/>
          <cell r="AB6889"/>
          <cell r="AC6889"/>
          <cell r="AD6889"/>
        </row>
        <row r="6890">
          <cell r="P6890">
            <v>999999999</v>
          </cell>
          <cell r="Q6890"/>
          <cell r="R6890"/>
          <cell r="S6890"/>
          <cell r="T6890"/>
          <cell r="U6890"/>
          <cell r="V6890"/>
          <cell r="W6890"/>
          <cell r="X6890"/>
          <cell r="Y6890"/>
          <cell r="Z6890"/>
          <cell r="AA6890"/>
          <cell r="AB6890"/>
          <cell r="AC6890"/>
          <cell r="AD6890"/>
        </row>
        <row r="6891">
          <cell r="P6891">
            <v>999999999</v>
          </cell>
          <cell r="Q6891"/>
          <cell r="R6891"/>
          <cell r="S6891"/>
          <cell r="T6891"/>
          <cell r="U6891"/>
          <cell r="V6891"/>
          <cell r="W6891"/>
          <cell r="X6891"/>
          <cell r="Y6891"/>
          <cell r="Z6891"/>
          <cell r="AA6891"/>
          <cell r="AB6891"/>
          <cell r="AC6891"/>
          <cell r="AD6891"/>
        </row>
        <row r="6892">
          <cell r="P6892">
            <v>999999999</v>
          </cell>
          <cell r="Q6892"/>
          <cell r="R6892"/>
          <cell r="S6892"/>
          <cell r="T6892"/>
          <cell r="U6892"/>
          <cell r="V6892"/>
          <cell r="W6892"/>
          <cell r="X6892"/>
          <cell r="Y6892"/>
          <cell r="Z6892"/>
          <cell r="AA6892"/>
          <cell r="AB6892"/>
          <cell r="AC6892"/>
          <cell r="AD6892"/>
        </row>
        <row r="6893">
          <cell r="P6893">
            <v>999999999</v>
          </cell>
          <cell r="Q6893"/>
          <cell r="R6893"/>
          <cell r="S6893"/>
          <cell r="T6893"/>
          <cell r="U6893"/>
          <cell r="V6893"/>
          <cell r="W6893"/>
          <cell r="X6893"/>
          <cell r="Y6893"/>
          <cell r="Z6893"/>
          <cell r="AA6893"/>
          <cell r="AB6893"/>
          <cell r="AC6893"/>
          <cell r="AD6893"/>
        </row>
        <row r="6894">
          <cell r="P6894">
            <v>999999999</v>
          </cell>
          <cell r="Q6894"/>
          <cell r="R6894"/>
          <cell r="S6894"/>
          <cell r="T6894"/>
          <cell r="U6894"/>
          <cell r="V6894"/>
          <cell r="W6894"/>
          <cell r="X6894"/>
          <cell r="Y6894"/>
          <cell r="Z6894"/>
          <cell r="AA6894"/>
          <cell r="AB6894"/>
          <cell r="AC6894"/>
          <cell r="AD6894"/>
        </row>
        <row r="6895">
          <cell r="P6895">
            <v>999999999</v>
          </cell>
          <cell r="Q6895"/>
          <cell r="R6895"/>
          <cell r="S6895"/>
          <cell r="T6895"/>
          <cell r="U6895"/>
          <cell r="V6895"/>
          <cell r="W6895"/>
          <cell r="X6895"/>
          <cell r="Y6895"/>
          <cell r="Z6895"/>
          <cell r="AA6895"/>
          <cell r="AB6895"/>
          <cell r="AC6895"/>
          <cell r="AD6895"/>
        </row>
        <row r="6896">
          <cell r="P6896">
            <v>999999999</v>
          </cell>
          <cell r="Q6896"/>
          <cell r="R6896"/>
          <cell r="S6896"/>
          <cell r="T6896"/>
          <cell r="U6896"/>
          <cell r="V6896"/>
          <cell r="W6896"/>
          <cell r="X6896"/>
          <cell r="Y6896"/>
          <cell r="Z6896"/>
          <cell r="AA6896"/>
          <cell r="AB6896"/>
          <cell r="AC6896"/>
          <cell r="AD6896"/>
        </row>
        <row r="6897">
          <cell r="P6897">
            <v>999999999</v>
          </cell>
          <cell r="Q6897"/>
          <cell r="R6897"/>
          <cell r="S6897"/>
          <cell r="T6897"/>
          <cell r="U6897"/>
          <cell r="V6897"/>
          <cell r="W6897"/>
          <cell r="X6897"/>
          <cell r="Y6897"/>
          <cell r="Z6897"/>
          <cell r="AA6897"/>
          <cell r="AB6897"/>
          <cell r="AC6897"/>
          <cell r="AD6897"/>
        </row>
        <row r="6898">
          <cell r="P6898">
            <v>999999999</v>
          </cell>
          <cell r="Q6898"/>
          <cell r="R6898"/>
          <cell r="S6898"/>
          <cell r="T6898"/>
          <cell r="U6898"/>
          <cell r="V6898"/>
          <cell r="W6898"/>
          <cell r="X6898"/>
          <cell r="Y6898"/>
          <cell r="Z6898"/>
          <cell r="AA6898"/>
          <cell r="AB6898"/>
          <cell r="AC6898"/>
          <cell r="AD6898"/>
        </row>
        <row r="6899">
          <cell r="P6899">
            <v>999999999</v>
          </cell>
          <cell r="Q6899"/>
          <cell r="R6899"/>
          <cell r="S6899"/>
          <cell r="T6899"/>
          <cell r="U6899"/>
          <cell r="V6899"/>
          <cell r="W6899"/>
          <cell r="X6899"/>
          <cell r="Y6899"/>
          <cell r="Z6899"/>
          <cell r="AA6899"/>
          <cell r="AB6899"/>
          <cell r="AC6899"/>
          <cell r="AD6899"/>
        </row>
        <row r="6900">
          <cell r="P6900">
            <v>999999999</v>
          </cell>
          <cell r="Q6900"/>
          <cell r="R6900"/>
          <cell r="S6900"/>
          <cell r="T6900"/>
          <cell r="U6900"/>
          <cell r="V6900"/>
          <cell r="W6900"/>
          <cell r="X6900"/>
          <cell r="Y6900"/>
          <cell r="Z6900"/>
          <cell r="AA6900"/>
          <cell r="AB6900"/>
          <cell r="AC6900"/>
          <cell r="AD6900"/>
        </row>
        <row r="6901">
          <cell r="P6901">
            <v>999999999</v>
          </cell>
          <cell r="Q6901"/>
          <cell r="R6901"/>
          <cell r="S6901"/>
          <cell r="T6901"/>
          <cell r="U6901"/>
          <cell r="V6901"/>
          <cell r="W6901"/>
          <cell r="X6901"/>
          <cell r="Y6901"/>
          <cell r="Z6901"/>
          <cell r="AA6901"/>
          <cell r="AB6901"/>
          <cell r="AC6901"/>
          <cell r="AD6901"/>
        </row>
        <row r="6902">
          <cell r="P6902">
            <v>999999999</v>
          </cell>
          <cell r="Q6902"/>
          <cell r="R6902"/>
          <cell r="S6902"/>
          <cell r="T6902"/>
          <cell r="U6902"/>
          <cell r="V6902"/>
          <cell r="W6902"/>
          <cell r="X6902"/>
          <cell r="Y6902"/>
          <cell r="Z6902"/>
          <cell r="AA6902"/>
          <cell r="AB6902"/>
          <cell r="AC6902"/>
          <cell r="AD6902"/>
        </row>
        <row r="6903">
          <cell r="P6903">
            <v>999999999</v>
          </cell>
          <cell r="Q6903"/>
          <cell r="R6903"/>
          <cell r="S6903"/>
          <cell r="T6903"/>
          <cell r="U6903"/>
          <cell r="V6903"/>
          <cell r="W6903"/>
          <cell r="X6903"/>
          <cell r="Y6903"/>
          <cell r="Z6903"/>
          <cell r="AA6903"/>
          <cell r="AB6903"/>
          <cell r="AC6903"/>
          <cell r="AD6903"/>
        </row>
        <row r="6904">
          <cell r="P6904">
            <v>999999999</v>
          </cell>
          <cell r="Q6904"/>
          <cell r="R6904"/>
          <cell r="S6904"/>
          <cell r="T6904"/>
          <cell r="U6904"/>
          <cell r="V6904"/>
          <cell r="W6904"/>
          <cell r="X6904"/>
          <cell r="Y6904"/>
          <cell r="Z6904"/>
          <cell r="AA6904"/>
          <cell r="AB6904"/>
          <cell r="AC6904"/>
          <cell r="AD6904"/>
        </row>
        <row r="6905">
          <cell r="P6905">
            <v>999999999</v>
          </cell>
          <cell r="Q6905"/>
          <cell r="R6905"/>
          <cell r="S6905"/>
          <cell r="T6905"/>
          <cell r="U6905"/>
          <cell r="V6905"/>
          <cell r="W6905"/>
          <cell r="X6905"/>
          <cell r="Y6905"/>
          <cell r="Z6905"/>
          <cell r="AA6905"/>
          <cell r="AB6905"/>
          <cell r="AC6905"/>
          <cell r="AD6905"/>
        </row>
        <row r="6906">
          <cell r="P6906">
            <v>999999999</v>
          </cell>
          <cell r="Q6906"/>
          <cell r="R6906"/>
          <cell r="S6906"/>
          <cell r="T6906"/>
          <cell r="U6906"/>
          <cell r="V6906"/>
          <cell r="W6906"/>
          <cell r="X6906"/>
          <cell r="Y6906"/>
          <cell r="Z6906"/>
          <cell r="AA6906"/>
          <cell r="AB6906"/>
          <cell r="AC6906"/>
          <cell r="AD6906"/>
        </row>
        <row r="6907">
          <cell r="P6907">
            <v>999999999</v>
          </cell>
          <cell r="Q6907"/>
          <cell r="R6907"/>
          <cell r="S6907"/>
          <cell r="T6907"/>
          <cell r="U6907"/>
          <cell r="V6907"/>
          <cell r="W6907"/>
          <cell r="X6907"/>
          <cell r="Y6907"/>
          <cell r="Z6907"/>
          <cell r="AA6907"/>
          <cell r="AB6907"/>
          <cell r="AC6907"/>
          <cell r="AD6907"/>
        </row>
        <row r="6908">
          <cell r="P6908">
            <v>999999999</v>
          </cell>
          <cell r="Q6908"/>
          <cell r="R6908"/>
          <cell r="S6908"/>
          <cell r="T6908"/>
          <cell r="U6908"/>
          <cell r="V6908"/>
          <cell r="W6908"/>
          <cell r="X6908"/>
          <cell r="Y6908"/>
          <cell r="Z6908"/>
          <cell r="AA6908"/>
          <cell r="AB6908"/>
          <cell r="AC6908"/>
          <cell r="AD6908"/>
        </row>
        <row r="6909">
          <cell r="P6909">
            <v>999999999</v>
          </cell>
          <cell r="Q6909"/>
          <cell r="R6909"/>
          <cell r="S6909"/>
          <cell r="T6909"/>
          <cell r="U6909"/>
          <cell r="V6909"/>
          <cell r="W6909"/>
          <cell r="X6909"/>
          <cell r="Y6909"/>
          <cell r="Z6909"/>
          <cell r="AA6909"/>
          <cell r="AB6909"/>
          <cell r="AC6909"/>
          <cell r="AD6909"/>
        </row>
        <row r="6910">
          <cell r="P6910">
            <v>999999999</v>
          </cell>
          <cell r="Q6910"/>
          <cell r="R6910"/>
          <cell r="S6910"/>
          <cell r="T6910"/>
          <cell r="U6910"/>
          <cell r="V6910"/>
          <cell r="W6910"/>
          <cell r="X6910"/>
          <cell r="Y6910"/>
          <cell r="Z6910"/>
          <cell r="AA6910"/>
          <cell r="AB6910"/>
          <cell r="AC6910"/>
          <cell r="AD6910"/>
        </row>
        <row r="6911">
          <cell r="P6911">
            <v>999999999</v>
          </cell>
          <cell r="Q6911"/>
          <cell r="R6911"/>
          <cell r="S6911"/>
          <cell r="T6911"/>
          <cell r="U6911"/>
          <cell r="V6911"/>
          <cell r="W6911"/>
          <cell r="X6911"/>
          <cell r="Y6911"/>
          <cell r="Z6911"/>
          <cell r="AA6911"/>
          <cell r="AB6911"/>
          <cell r="AC6911"/>
          <cell r="AD6911"/>
        </row>
        <row r="6912">
          <cell r="P6912">
            <v>999999999</v>
          </cell>
          <cell r="Q6912"/>
          <cell r="R6912"/>
          <cell r="S6912"/>
          <cell r="T6912"/>
          <cell r="U6912"/>
          <cell r="V6912"/>
          <cell r="W6912"/>
          <cell r="X6912"/>
          <cell r="Y6912"/>
          <cell r="Z6912"/>
          <cell r="AA6912"/>
          <cell r="AB6912"/>
          <cell r="AC6912"/>
          <cell r="AD6912"/>
        </row>
        <row r="6913">
          <cell r="P6913">
            <v>999999999</v>
          </cell>
          <cell r="Q6913"/>
          <cell r="R6913"/>
          <cell r="S6913"/>
          <cell r="T6913"/>
          <cell r="U6913"/>
          <cell r="V6913"/>
          <cell r="W6913"/>
          <cell r="X6913"/>
          <cell r="Y6913"/>
          <cell r="Z6913"/>
          <cell r="AA6913"/>
          <cell r="AB6913"/>
          <cell r="AC6913"/>
          <cell r="AD6913"/>
        </row>
        <row r="6914">
          <cell r="P6914">
            <v>999999999</v>
          </cell>
          <cell r="Q6914"/>
          <cell r="R6914"/>
          <cell r="S6914"/>
          <cell r="T6914"/>
          <cell r="U6914"/>
          <cell r="V6914"/>
          <cell r="W6914"/>
          <cell r="X6914"/>
          <cell r="Y6914"/>
          <cell r="Z6914"/>
          <cell r="AA6914"/>
          <cell r="AB6914"/>
          <cell r="AC6914"/>
          <cell r="AD6914"/>
        </row>
        <row r="6915">
          <cell r="P6915">
            <v>999999999</v>
          </cell>
          <cell r="Q6915"/>
          <cell r="R6915"/>
          <cell r="S6915"/>
          <cell r="T6915"/>
          <cell r="U6915"/>
          <cell r="V6915"/>
          <cell r="W6915"/>
          <cell r="X6915"/>
          <cell r="Y6915"/>
          <cell r="Z6915"/>
          <cell r="AA6915"/>
          <cell r="AB6915"/>
          <cell r="AC6915"/>
          <cell r="AD6915"/>
        </row>
        <row r="6916">
          <cell r="P6916">
            <v>999999999</v>
          </cell>
          <cell r="Q6916"/>
          <cell r="R6916"/>
          <cell r="S6916"/>
          <cell r="T6916"/>
          <cell r="U6916"/>
          <cell r="V6916"/>
          <cell r="W6916"/>
          <cell r="X6916"/>
          <cell r="Y6916"/>
          <cell r="Z6916"/>
          <cell r="AA6916"/>
          <cell r="AB6916"/>
          <cell r="AC6916"/>
          <cell r="AD6916"/>
        </row>
        <row r="6917">
          <cell r="P6917">
            <v>999999999</v>
          </cell>
          <cell r="Q6917"/>
          <cell r="R6917"/>
          <cell r="S6917"/>
          <cell r="T6917"/>
          <cell r="U6917"/>
          <cell r="V6917"/>
          <cell r="W6917"/>
          <cell r="X6917"/>
          <cell r="Y6917"/>
          <cell r="Z6917"/>
          <cell r="AA6917"/>
          <cell r="AB6917"/>
          <cell r="AC6917"/>
          <cell r="AD6917"/>
        </row>
        <row r="6918">
          <cell r="P6918">
            <v>999999999</v>
          </cell>
          <cell r="Q6918"/>
          <cell r="R6918"/>
          <cell r="S6918"/>
          <cell r="T6918"/>
          <cell r="U6918"/>
          <cell r="V6918"/>
          <cell r="W6918"/>
          <cell r="X6918"/>
          <cell r="Y6918"/>
          <cell r="Z6918"/>
          <cell r="AA6918"/>
          <cell r="AB6918"/>
          <cell r="AC6918"/>
          <cell r="AD6918"/>
        </row>
        <row r="6919">
          <cell r="P6919">
            <v>999999999</v>
          </cell>
          <cell r="Q6919"/>
          <cell r="R6919"/>
          <cell r="S6919"/>
          <cell r="T6919"/>
          <cell r="U6919"/>
          <cell r="V6919"/>
          <cell r="W6919"/>
          <cell r="X6919"/>
          <cell r="Y6919"/>
          <cell r="Z6919"/>
          <cell r="AA6919"/>
          <cell r="AB6919"/>
          <cell r="AC6919"/>
          <cell r="AD6919"/>
        </row>
        <row r="6920">
          <cell r="P6920">
            <v>999999999</v>
          </cell>
          <cell r="Q6920"/>
          <cell r="R6920"/>
          <cell r="S6920"/>
          <cell r="T6920"/>
          <cell r="U6920"/>
          <cell r="V6920"/>
          <cell r="W6920"/>
          <cell r="X6920"/>
          <cell r="Y6920"/>
          <cell r="Z6920"/>
          <cell r="AA6920"/>
          <cell r="AB6920"/>
          <cell r="AC6920"/>
          <cell r="AD6920"/>
        </row>
        <row r="6921">
          <cell r="P6921">
            <v>999999999</v>
          </cell>
          <cell r="Q6921"/>
          <cell r="R6921"/>
          <cell r="S6921"/>
          <cell r="T6921"/>
          <cell r="U6921"/>
          <cell r="V6921"/>
          <cell r="W6921"/>
          <cell r="X6921"/>
          <cell r="Y6921"/>
          <cell r="Z6921"/>
          <cell r="AA6921"/>
          <cell r="AB6921"/>
          <cell r="AC6921"/>
          <cell r="AD6921"/>
        </row>
        <row r="6922">
          <cell r="P6922">
            <v>999999999</v>
          </cell>
          <cell r="Q6922"/>
          <cell r="R6922"/>
          <cell r="S6922"/>
          <cell r="T6922"/>
          <cell r="U6922"/>
          <cell r="V6922"/>
          <cell r="W6922"/>
          <cell r="X6922"/>
          <cell r="Y6922"/>
          <cell r="Z6922"/>
          <cell r="AA6922"/>
          <cell r="AB6922"/>
          <cell r="AC6922"/>
          <cell r="AD6922"/>
        </row>
        <row r="6923">
          <cell r="P6923">
            <v>999999999</v>
          </cell>
          <cell r="Q6923"/>
          <cell r="R6923"/>
          <cell r="S6923"/>
          <cell r="T6923"/>
          <cell r="U6923"/>
          <cell r="V6923"/>
          <cell r="W6923"/>
          <cell r="X6923"/>
          <cell r="Y6923"/>
          <cell r="Z6923"/>
          <cell r="AA6923"/>
          <cell r="AB6923"/>
          <cell r="AC6923"/>
          <cell r="AD6923"/>
        </row>
        <row r="6924">
          <cell r="P6924">
            <v>999999999</v>
          </cell>
          <cell r="Q6924"/>
          <cell r="R6924"/>
          <cell r="S6924"/>
          <cell r="T6924"/>
          <cell r="U6924"/>
          <cell r="V6924"/>
          <cell r="W6924"/>
          <cell r="X6924"/>
          <cell r="Y6924"/>
          <cell r="Z6924"/>
          <cell r="AA6924"/>
          <cell r="AB6924"/>
          <cell r="AC6924"/>
          <cell r="AD6924"/>
        </row>
        <row r="6925">
          <cell r="P6925">
            <v>999999999</v>
          </cell>
          <cell r="Q6925"/>
          <cell r="R6925"/>
          <cell r="S6925"/>
          <cell r="T6925"/>
          <cell r="U6925"/>
          <cell r="V6925"/>
          <cell r="W6925"/>
          <cell r="X6925"/>
          <cell r="Y6925"/>
          <cell r="Z6925"/>
          <cell r="AA6925"/>
          <cell r="AB6925"/>
          <cell r="AC6925"/>
          <cell r="AD6925"/>
        </row>
        <row r="6926">
          <cell r="P6926">
            <v>999999999</v>
          </cell>
          <cell r="Q6926"/>
          <cell r="R6926"/>
          <cell r="S6926"/>
          <cell r="T6926"/>
          <cell r="U6926"/>
          <cell r="V6926"/>
          <cell r="W6926"/>
          <cell r="X6926"/>
          <cell r="Y6926"/>
          <cell r="Z6926"/>
          <cell r="AA6926"/>
          <cell r="AB6926"/>
          <cell r="AC6926"/>
          <cell r="AD6926"/>
        </row>
        <row r="6927">
          <cell r="P6927">
            <v>999999999</v>
          </cell>
          <cell r="Q6927"/>
          <cell r="R6927"/>
          <cell r="S6927"/>
          <cell r="T6927"/>
          <cell r="U6927"/>
          <cell r="V6927"/>
          <cell r="W6927"/>
          <cell r="X6927"/>
          <cell r="Y6927"/>
          <cell r="Z6927"/>
          <cell r="AA6927"/>
          <cell r="AB6927"/>
          <cell r="AC6927"/>
          <cell r="AD6927"/>
        </row>
        <row r="6928">
          <cell r="P6928">
            <v>999999999</v>
          </cell>
          <cell r="Q6928"/>
          <cell r="R6928"/>
          <cell r="S6928"/>
          <cell r="T6928"/>
          <cell r="U6928"/>
          <cell r="V6928"/>
          <cell r="W6928"/>
          <cell r="X6928"/>
          <cell r="Y6928"/>
          <cell r="Z6928"/>
          <cell r="AA6928"/>
          <cell r="AB6928"/>
          <cell r="AC6928"/>
          <cell r="AD6928"/>
        </row>
        <row r="6929">
          <cell r="P6929">
            <v>999999999</v>
          </cell>
          <cell r="Q6929"/>
          <cell r="R6929"/>
          <cell r="S6929"/>
          <cell r="T6929"/>
          <cell r="U6929"/>
          <cell r="V6929"/>
          <cell r="W6929"/>
          <cell r="X6929"/>
          <cell r="Y6929"/>
          <cell r="Z6929"/>
          <cell r="AA6929"/>
          <cell r="AB6929"/>
          <cell r="AC6929"/>
          <cell r="AD6929"/>
        </row>
        <row r="6930">
          <cell r="P6930">
            <v>999999999</v>
          </cell>
          <cell r="Q6930"/>
          <cell r="R6930"/>
          <cell r="S6930"/>
          <cell r="T6930"/>
          <cell r="U6930"/>
          <cell r="V6930"/>
          <cell r="W6930"/>
          <cell r="X6930"/>
          <cell r="Y6930"/>
          <cell r="Z6930"/>
          <cell r="AA6930"/>
          <cell r="AB6930"/>
          <cell r="AC6930"/>
          <cell r="AD6930"/>
        </row>
        <row r="6931">
          <cell r="P6931">
            <v>999999999</v>
          </cell>
          <cell r="Q6931"/>
          <cell r="R6931"/>
          <cell r="S6931"/>
          <cell r="T6931"/>
          <cell r="U6931"/>
          <cell r="V6931"/>
          <cell r="W6931"/>
          <cell r="X6931"/>
          <cell r="Y6931"/>
          <cell r="Z6931"/>
          <cell r="AA6931"/>
          <cell r="AB6931"/>
          <cell r="AC6931"/>
          <cell r="AD6931"/>
        </row>
        <row r="6932">
          <cell r="P6932">
            <v>999999999</v>
          </cell>
          <cell r="Q6932"/>
          <cell r="R6932"/>
          <cell r="S6932"/>
          <cell r="T6932"/>
          <cell r="U6932"/>
          <cell r="V6932"/>
          <cell r="W6932"/>
          <cell r="X6932"/>
          <cell r="Y6932"/>
          <cell r="Z6932"/>
          <cell r="AA6932"/>
          <cell r="AB6932"/>
          <cell r="AC6932"/>
          <cell r="AD6932"/>
        </row>
        <row r="6933">
          <cell r="P6933">
            <v>999999999</v>
          </cell>
          <cell r="Q6933"/>
          <cell r="R6933"/>
          <cell r="S6933"/>
          <cell r="T6933"/>
          <cell r="U6933"/>
          <cell r="V6933"/>
          <cell r="W6933"/>
          <cell r="X6933"/>
          <cell r="Y6933"/>
          <cell r="Z6933"/>
          <cell r="AA6933"/>
          <cell r="AB6933"/>
          <cell r="AC6933"/>
          <cell r="AD6933"/>
        </row>
        <row r="6934">
          <cell r="P6934">
            <v>999999999</v>
          </cell>
          <cell r="Q6934"/>
          <cell r="R6934"/>
          <cell r="S6934"/>
          <cell r="T6934"/>
          <cell r="U6934"/>
          <cell r="V6934"/>
          <cell r="W6934"/>
          <cell r="X6934"/>
          <cell r="Y6934"/>
          <cell r="Z6934"/>
          <cell r="AA6934"/>
          <cell r="AB6934"/>
          <cell r="AC6934"/>
          <cell r="AD6934"/>
        </row>
        <row r="6935">
          <cell r="P6935">
            <v>999999999</v>
          </cell>
          <cell r="Q6935"/>
          <cell r="R6935"/>
          <cell r="S6935"/>
          <cell r="T6935"/>
          <cell r="U6935"/>
          <cell r="V6935"/>
          <cell r="W6935"/>
          <cell r="X6935"/>
          <cell r="Y6935"/>
          <cell r="Z6935"/>
          <cell r="AA6935"/>
          <cell r="AB6935"/>
          <cell r="AC6935"/>
          <cell r="AD6935"/>
        </row>
        <row r="6936">
          <cell r="P6936">
            <v>999999999</v>
          </cell>
          <cell r="Q6936"/>
          <cell r="R6936"/>
          <cell r="S6936"/>
          <cell r="T6936"/>
          <cell r="U6936"/>
          <cell r="V6936"/>
          <cell r="W6936"/>
          <cell r="X6936"/>
          <cell r="Y6936"/>
          <cell r="Z6936"/>
          <cell r="AA6936"/>
          <cell r="AB6936"/>
          <cell r="AC6936"/>
          <cell r="AD6936"/>
        </row>
        <row r="6937">
          <cell r="P6937">
            <v>999999999</v>
          </cell>
          <cell r="Q6937"/>
          <cell r="R6937"/>
          <cell r="S6937"/>
          <cell r="T6937"/>
          <cell r="U6937"/>
          <cell r="V6937"/>
          <cell r="W6937"/>
          <cell r="X6937"/>
          <cell r="Y6937"/>
          <cell r="Z6937"/>
          <cell r="AA6937"/>
          <cell r="AB6937"/>
          <cell r="AC6937"/>
          <cell r="AD6937"/>
        </row>
        <row r="6938">
          <cell r="P6938">
            <v>999999999</v>
          </cell>
          <cell r="Q6938"/>
          <cell r="R6938"/>
          <cell r="S6938"/>
          <cell r="T6938"/>
          <cell r="U6938"/>
          <cell r="V6938"/>
          <cell r="W6938"/>
          <cell r="X6938"/>
          <cell r="Y6938"/>
          <cell r="Z6938"/>
          <cell r="AA6938"/>
          <cell r="AB6938"/>
          <cell r="AC6938"/>
          <cell r="AD6938"/>
        </row>
        <row r="6939">
          <cell r="P6939">
            <v>999999999</v>
          </cell>
          <cell r="Q6939"/>
          <cell r="R6939"/>
          <cell r="S6939"/>
          <cell r="T6939"/>
          <cell r="U6939"/>
          <cell r="V6939"/>
          <cell r="W6939"/>
          <cell r="X6939"/>
          <cell r="Y6939"/>
          <cell r="Z6939"/>
          <cell r="AA6939"/>
          <cell r="AB6939"/>
          <cell r="AC6939"/>
          <cell r="AD6939"/>
        </row>
        <row r="6940">
          <cell r="P6940">
            <v>999999999</v>
          </cell>
          <cell r="Q6940"/>
          <cell r="R6940"/>
          <cell r="S6940"/>
          <cell r="T6940"/>
          <cell r="U6940"/>
          <cell r="V6940"/>
          <cell r="W6940"/>
          <cell r="X6940"/>
          <cell r="Y6940"/>
          <cell r="Z6940"/>
          <cell r="AA6940"/>
          <cell r="AB6940"/>
          <cell r="AC6940"/>
          <cell r="AD6940"/>
        </row>
        <row r="6941">
          <cell r="P6941">
            <v>999999999</v>
          </cell>
          <cell r="Q6941"/>
          <cell r="R6941"/>
          <cell r="S6941"/>
          <cell r="T6941"/>
          <cell r="U6941"/>
          <cell r="V6941"/>
          <cell r="W6941"/>
          <cell r="X6941"/>
          <cell r="Y6941"/>
          <cell r="Z6941"/>
          <cell r="AA6941"/>
          <cell r="AB6941"/>
          <cell r="AC6941"/>
          <cell r="AD6941"/>
        </row>
        <row r="6942">
          <cell r="P6942">
            <v>999999999</v>
          </cell>
          <cell r="Q6942"/>
          <cell r="R6942"/>
          <cell r="S6942"/>
          <cell r="T6942"/>
          <cell r="U6942"/>
          <cell r="V6942"/>
          <cell r="W6942"/>
          <cell r="X6942"/>
          <cell r="Y6942"/>
          <cell r="Z6942"/>
          <cell r="AA6942"/>
          <cell r="AB6942"/>
          <cell r="AC6942"/>
          <cell r="AD6942"/>
        </row>
        <row r="6943">
          <cell r="P6943">
            <v>999999999</v>
          </cell>
          <cell r="Q6943"/>
          <cell r="R6943"/>
          <cell r="S6943"/>
          <cell r="T6943"/>
          <cell r="U6943"/>
          <cell r="V6943"/>
          <cell r="W6943"/>
          <cell r="X6943"/>
          <cell r="Y6943"/>
          <cell r="Z6943"/>
          <cell r="AA6943"/>
          <cell r="AB6943"/>
          <cell r="AC6943"/>
          <cell r="AD6943"/>
        </row>
        <row r="6944">
          <cell r="P6944">
            <v>999999999</v>
          </cell>
          <cell r="Q6944"/>
          <cell r="R6944"/>
          <cell r="S6944"/>
          <cell r="T6944"/>
          <cell r="U6944"/>
          <cell r="V6944"/>
          <cell r="W6944"/>
          <cell r="X6944"/>
          <cell r="Y6944"/>
          <cell r="Z6944"/>
          <cell r="AA6944"/>
          <cell r="AB6944"/>
          <cell r="AC6944"/>
          <cell r="AD6944"/>
        </row>
        <row r="6945">
          <cell r="P6945">
            <v>999999999</v>
          </cell>
          <cell r="Q6945"/>
          <cell r="R6945"/>
          <cell r="S6945"/>
          <cell r="T6945"/>
          <cell r="U6945"/>
          <cell r="V6945"/>
          <cell r="W6945"/>
          <cell r="X6945"/>
          <cell r="Y6945"/>
          <cell r="Z6945"/>
          <cell r="AA6945"/>
          <cell r="AB6945"/>
          <cell r="AC6945"/>
          <cell r="AD6945"/>
        </row>
        <row r="6946">
          <cell r="P6946">
            <v>999999999</v>
          </cell>
          <cell r="Q6946"/>
          <cell r="R6946"/>
          <cell r="S6946"/>
          <cell r="T6946"/>
          <cell r="U6946"/>
          <cell r="V6946"/>
          <cell r="W6946"/>
          <cell r="X6946"/>
          <cell r="Y6946"/>
          <cell r="Z6946"/>
          <cell r="AA6946"/>
          <cell r="AB6946"/>
          <cell r="AC6946"/>
          <cell r="AD6946"/>
        </row>
        <row r="6947">
          <cell r="P6947">
            <v>999999999</v>
          </cell>
          <cell r="Q6947"/>
          <cell r="R6947"/>
          <cell r="S6947"/>
          <cell r="T6947"/>
          <cell r="U6947"/>
          <cell r="V6947"/>
          <cell r="W6947"/>
          <cell r="X6947"/>
          <cell r="Y6947"/>
          <cell r="Z6947"/>
          <cell r="AA6947"/>
          <cell r="AB6947"/>
          <cell r="AC6947"/>
          <cell r="AD6947"/>
        </row>
        <row r="6948">
          <cell r="P6948">
            <v>999999999</v>
          </cell>
          <cell r="Q6948"/>
          <cell r="R6948"/>
          <cell r="S6948"/>
          <cell r="T6948"/>
          <cell r="U6948"/>
          <cell r="V6948"/>
          <cell r="W6948"/>
          <cell r="X6948"/>
          <cell r="Y6948"/>
          <cell r="Z6948"/>
          <cell r="AA6948"/>
          <cell r="AB6948"/>
          <cell r="AC6948"/>
          <cell r="AD6948"/>
        </row>
        <row r="6949">
          <cell r="P6949">
            <v>999999999</v>
          </cell>
          <cell r="Q6949"/>
          <cell r="R6949"/>
          <cell r="S6949"/>
          <cell r="T6949"/>
          <cell r="U6949"/>
          <cell r="V6949"/>
          <cell r="W6949"/>
          <cell r="X6949"/>
          <cell r="Y6949"/>
          <cell r="Z6949"/>
          <cell r="AA6949"/>
          <cell r="AB6949"/>
          <cell r="AC6949"/>
          <cell r="AD6949"/>
        </row>
        <row r="6950">
          <cell r="P6950">
            <v>999999999</v>
          </cell>
          <cell r="Q6950"/>
          <cell r="R6950"/>
          <cell r="S6950"/>
          <cell r="T6950"/>
          <cell r="U6950"/>
          <cell r="V6950"/>
          <cell r="W6950"/>
          <cell r="X6950"/>
          <cell r="Y6950"/>
          <cell r="Z6950"/>
          <cell r="AA6950"/>
          <cell r="AB6950"/>
          <cell r="AC6950"/>
          <cell r="AD6950"/>
        </row>
        <row r="6951">
          <cell r="P6951">
            <v>999999999</v>
          </cell>
          <cell r="Q6951"/>
          <cell r="R6951"/>
          <cell r="S6951"/>
          <cell r="T6951"/>
          <cell r="U6951"/>
          <cell r="V6951"/>
          <cell r="W6951"/>
          <cell r="X6951"/>
          <cell r="Y6951"/>
          <cell r="Z6951"/>
          <cell r="AA6951"/>
          <cell r="AB6951"/>
          <cell r="AC6951"/>
          <cell r="AD6951"/>
        </row>
        <row r="6952">
          <cell r="P6952">
            <v>999999999</v>
          </cell>
          <cell r="Q6952"/>
          <cell r="R6952"/>
          <cell r="S6952"/>
          <cell r="T6952"/>
          <cell r="U6952"/>
          <cell r="V6952"/>
          <cell r="W6952"/>
          <cell r="X6952"/>
          <cell r="Y6952"/>
          <cell r="Z6952"/>
          <cell r="AA6952"/>
          <cell r="AB6952"/>
          <cell r="AC6952"/>
          <cell r="AD6952"/>
        </row>
        <row r="6953">
          <cell r="P6953">
            <v>999999999</v>
          </cell>
          <cell r="Q6953"/>
          <cell r="R6953"/>
          <cell r="S6953"/>
          <cell r="T6953"/>
          <cell r="U6953"/>
          <cell r="V6953"/>
          <cell r="W6953"/>
          <cell r="X6953"/>
          <cell r="Y6953"/>
          <cell r="Z6953"/>
          <cell r="AA6953"/>
          <cell r="AB6953"/>
          <cell r="AC6953"/>
          <cell r="AD6953"/>
        </row>
        <row r="6954">
          <cell r="P6954">
            <v>999999999</v>
          </cell>
          <cell r="Q6954"/>
          <cell r="R6954"/>
          <cell r="S6954"/>
          <cell r="T6954"/>
          <cell r="U6954"/>
          <cell r="V6954"/>
          <cell r="W6954"/>
          <cell r="X6954"/>
          <cell r="Y6954"/>
          <cell r="Z6954"/>
          <cell r="AA6954"/>
          <cell r="AB6954"/>
          <cell r="AC6954"/>
          <cell r="AD6954"/>
        </row>
        <row r="6955">
          <cell r="P6955">
            <v>999999999</v>
          </cell>
          <cell r="Q6955"/>
          <cell r="R6955"/>
          <cell r="S6955"/>
          <cell r="T6955"/>
          <cell r="U6955"/>
          <cell r="V6955"/>
          <cell r="W6955"/>
          <cell r="X6955"/>
          <cell r="Y6955"/>
          <cell r="Z6955"/>
          <cell r="AA6955"/>
          <cell r="AB6955"/>
          <cell r="AC6955"/>
          <cell r="AD6955"/>
        </row>
        <row r="6956">
          <cell r="P6956">
            <v>999999999</v>
          </cell>
          <cell r="Q6956"/>
          <cell r="R6956"/>
          <cell r="S6956"/>
          <cell r="T6956"/>
          <cell r="U6956"/>
          <cell r="V6956"/>
          <cell r="W6956"/>
          <cell r="X6956"/>
          <cell r="Y6956"/>
          <cell r="Z6956"/>
          <cell r="AA6956"/>
          <cell r="AB6956"/>
          <cell r="AC6956"/>
          <cell r="AD6956"/>
        </row>
        <row r="6957">
          <cell r="P6957">
            <v>999999999</v>
          </cell>
          <cell r="Q6957"/>
          <cell r="R6957"/>
          <cell r="S6957"/>
          <cell r="T6957"/>
          <cell r="U6957"/>
          <cell r="V6957"/>
          <cell r="W6957"/>
          <cell r="X6957"/>
          <cell r="Y6957"/>
          <cell r="Z6957"/>
          <cell r="AA6957"/>
          <cell r="AB6957"/>
          <cell r="AC6957"/>
          <cell r="AD6957"/>
        </row>
        <row r="6958">
          <cell r="P6958">
            <v>999999999</v>
          </cell>
          <cell r="Q6958"/>
          <cell r="R6958"/>
          <cell r="S6958"/>
          <cell r="T6958"/>
          <cell r="U6958"/>
          <cell r="V6958"/>
          <cell r="W6958"/>
          <cell r="X6958"/>
          <cell r="Y6958"/>
          <cell r="Z6958"/>
          <cell r="AA6958"/>
          <cell r="AB6958"/>
          <cell r="AC6958"/>
          <cell r="AD6958"/>
        </row>
        <row r="6959">
          <cell r="P6959">
            <v>999999999</v>
          </cell>
          <cell r="Q6959"/>
          <cell r="R6959"/>
          <cell r="S6959"/>
          <cell r="T6959"/>
          <cell r="U6959"/>
          <cell r="V6959"/>
          <cell r="W6959"/>
          <cell r="X6959"/>
          <cell r="Y6959"/>
          <cell r="Z6959"/>
          <cell r="AA6959"/>
          <cell r="AB6959"/>
          <cell r="AC6959"/>
          <cell r="AD6959"/>
        </row>
        <row r="6960">
          <cell r="P6960">
            <v>999999999</v>
          </cell>
          <cell r="Q6960"/>
          <cell r="R6960"/>
          <cell r="S6960"/>
          <cell r="T6960"/>
          <cell r="U6960"/>
          <cell r="V6960"/>
          <cell r="W6960"/>
          <cell r="X6960"/>
          <cell r="Y6960"/>
          <cell r="Z6960"/>
          <cell r="AA6960"/>
          <cell r="AB6960"/>
          <cell r="AC6960"/>
          <cell r="AD6960"/>
        </row>
        <row r="6961">
          <cell r="P6961">
            <v>999999999</v>
          </cell>
          <cell r="Q6961"/>
          <cell r="R6961"/>
          <cell r="S6961"/>
          <cell r="T6961"/>
          <cell r="U6961"/>
          <cell r="V6961"/>
          <cell r="W6961"/>
          <cell r="X6961"/>
          <cell r="Y6961"/>
          <cell r="Z6961"/>
          <cell r="AA6961"/>
          <cell r="AB6961"/>
          <cell r="AC6961"/>
          <cell r="AD6961"/>
        </row>
        <row r="6962">
          <cell r="P6962">
            <v>999999999</v>
          </cell>
          <cell r="Q6962"/>
          <cell r="R6962"/>
          <cell r="S6962"/>
          <cell r="T6962"/>
          <cell r="U6962"/>
          <cell r="V6962"/>
          <cell r="W6962"/>
          <cell r="X6962"/>
          <cell r="Y6962"/>
          <cell r="Z6962"/>
          <cell r="AA6962"/>
          <cell r="AB6962"/>
          <cell r="AC6962"/>
          <cell r="AD6962"/>
        </row>
        <row r="6963">
          <cell r="P6963">
            <v>999999999</v>
          </cell>
          <cell r="Q6963"/>
          <cell r="R6963"/>
          <cell r="S6963"/>
          <cell r="T6963"/>
          <cell r="U6963"/>
          <cell r="V6963"/>
          <cell r="W6963"/>
          <cell r="X6963"/>
          <cell r="Y6963"/>
          <cell r="Z6963"/>
          <cell r="AA6963"/>
          <cell r="AB6963"/>
          <cell r="AC6963"/>
          <cell r="AD6963"/>
        </row>
        <row r="6964">
          <cell r="P6964">
            <v>999999999</v>
          </cell>
          <cell r="Q6964"/>
          <cell r="R6964"/>
          <cell r="S6964"/>
          <cell r="T6964"/>
          <cell r="U6964"/>
          <cell r="V6964"/>
          <cell r="W6964"/>
          <cell r="X6964"/>
          <cell r="Y6964"/>
          <cell r="Z6964"/>
          <cell r="AA6964"/>
          <cell r="AB6964"/>
          <cell r="AC6964"/>
          <cell r="AD6964"/>
        </row>
        <row r="6965">
          <cell r="P6965">
            <v>999999999</v>
          </cell>
          <cell r="Q6965"/>
          <cell r="R6965"/>
          <cell r="S6965"/>
          <cell r="T6965"/>
          <cell r="U6965"/>
          <cell r="V6965"/>
          <cell r="W6965"/>
          <cell r="X6965"/>
          <cell r="Y6965"/>
          <cell r="Z6965"/>
          <cell r="AA6965"/>
          <cell r="AB6965"/>
          <cell r="AC6965"/>
          <cell r="AD6965"/>
        </row>
        <row r="6966">
          <cell r="P6966">
            <v>999999999</v>
          </cell>
          <cell r="Q6966"/>
          <cell r="R6966"/>
          <cell r="S6966"/>
          <cell r="T6966"/>
          <cell r="U6966"/>
          <cell r="V6966"/>
          <cell r="W6966"/>
          <cell r="X6966"/>
          <cell r="Y6966"/>
          <cell r="Z6966"/>
          <cell r="AA6966"/>
          <cell r="AB6966"/>
          <cell r="AC6966"/>
          <cell r="AD6966"/>
        </row>
        <row r="6967">
          <cell r="P6967">
            <v>999999999</v>
          </cell>
          <cell r="Q6967"/>
          <cell r="R6967"/>
          <cell r="S6967"/>
          <cell r="T6967"/>
          <cell r="U6967"/>
          <cell r="V6967"/>
          <cell r="W6967"/>
          <cell r="X6967"/>
          <cell r="Y6967"/>
          <cell r="Z6967"/>
          <cell r="AA6967"/>
          <cell r="AB6967"/>
          <cell r="AC6967"/>
          <cell r="AD6967"/>
        </row>
        <row r="6968">
          <cell r="P6968">
            <v>999999999</v>
          </cell>
          <cell r="Q6968"/>
          <cell r="R6968"/>
          <cell r="S6968"/>
          <cell r="T6968"/>
          <cell r="U6968"/>
          <cell r="V6968"/>
          <cell r="W6968"/>
          <cell r="X6968"/>
          <cell r="Y6968"/>
          <cell r="Z6968"/>
          <cell r="AA6968"/>
          <cell r="AB6968"/>
          <cell r="AC6968"/>
          <cell r="AD6968"/>
        </row>
        <row r="6969">
          <cell r="P6969">
            <v>999999999</v>
          </cell>
          <cell r="Q6969"/>
          <cell r="R6969"/>
          <cell r="S6969"/>
          <cell r="T6969"/>
          <cell r="U6969"/>
          <cell r="V6969"/>
          <cell r="W6969"/>
          <cell r="X6969"/>
          <cell r="Y6969"/>
          <cell r="Z6969"/>
          <cell r="AA6969"/>
          <cell r="AB6969"/>
          <cell r="AC6969"/>
          <cell r="AD6969"/>
        </row>
        <row r="6970">
          <cell r="P6970">
            <v>999999999</v>
          </cell>
          <cell r="Q6970"/>
          <cell r="R6970"/>
          <cell r="S6970"/>
          <cell r="T6970"/>
          <cell r="U6970"/>
          <cell r="V6970"/>
          <cell r="W6970"/>
          <cell r="X6970"/>
          <cell r="Y6970"/>
          <cell r="Z6970"/>
          <cell r="AA6970"/>
          <cell r="AB6970"/>
          <cell r="AC6970"/>
          <cell r="AD6970"/>
        </row>
        <row r="6971">
          <cell r="P6971">
            <v>999999999</v>
          </cell>
          <cell r="Q6971"/>
          <cell r="R6971"/>
          <cell r="S6971"/>
          <cell r="T6971"/>
          <cell r="U6971"/>
          <cell r="V6971"/>
          <cell r="W6971"/>
          <cell r="X6971"/>
          <cell r="Y6971"/>
          <cell r="Z6971"/>
          <cell r="AA6971"/>
          <cell r="AB6971"/>
          <cell r="AC6971"/>
          <cell r="AD6971"/>
        </row>
        <row r="6972">
          <cell r="P6972">
            <v>999999999</v>
          </cell>
          <cell r="Q6972"/>
          <cell r="R6972"/>
          <cell r="S6972"/>
          <cell r="T6972"/>
          <cell r="U6972"/>
          <cell r="V6972"/>
          <cell r="W6972"/>
          <cell r="X6972"/>
          <cell r="Y6972"/>
          <cell r="Z6972"/>
          <cell r="AA6972"/>
          <cell r="AB6972"/>
          <cell r="AC6972"/>
          <cell r="AD6972"/>
        </row>
        <row r="6973">
          <cell r="P6973">
            <v>999999999</v>
          </cell>
          <cell r="Q6973"/>
          <cell r="R6973"/>
          <cell r="S6973"/>
          <cell r="T6973"/>
          <cell r="U6973"/>
          <cell r="V6973"/>
          <cell r="W6973"/>
          <cell r="X6973"/>
          <cell r="Y6973"/>
          <cell r="Z6973"/>
          <cell r="AA6973"/>
          <cell r="AB6973"/>
          <cell r="AC6973"/>
          <cell r="AD6973"/>
        </row>
        <row r="6974">
          <cell r="P6974">
            <v>999999999</v>
          </cell>
          <cell r="Q6974"/>
          <cell r="R6974"/>
          <cell r="S6974"/>
          <cell r="T6974"/>
          <cell r="U6974"/>
          <cell r="V6974"/>
          <cell r="W6974"/>
          <cell r="X6974"/>
          <cell r="Y6974"/>
          <cell r="Z6974"/>
          <cell r="AA6974"/>
          <cell r="AB6974"/>
          <cell r="AC6974"/>
          <cell r="AD6974"/>
        </row>
        <row r="6975">
          <cell r="P6975">
            <v>999999999</v>
          </cell>
          <cell r="Q6975"/>
          <cell r="R6975"/>
          <cell r="S6975"/>
          <cell r="T6975"/>
          <cell r="U6975"/>
          <cell r="V6975"/>
          <cell r="W6975"/>
          <cell r="X6975"/>
          <cell r="Y6975"/>
          <cell r="Z6975"/>
          <cell r="AA6975"/>
          <cell r="AB6975"/>
          <cell r="AC6975"/>
          <cell r="AD6975"/>
        </row>
        <row r="6976">
          <cell r="P6976">
            <v>999999999</v>
          </cell>
          <cell r="Q6976"/>
          <cell r="R6976"/>
          <cell r="S6976"/>
          <cell r="T6976"/>
          <cell r="U6976"/>
          <cell r="V6976"/>
          <cell r="W6976"/>
          <cell r="X6976"/>
          <cell r="Y6976"/>
          <cell r="Z6976"/>
          <cell r="AA6976"/>
          <cell r="AB6976"/>
          <cell r="AC6976"/>
          <cell r="AD6976"/>
        </row>
        <row r="6977">
          <cell r="P6977">
            <v>999999999</v>
          </cell>
          <cell r="Q6977"/>
          <cell r="R6977"/>
          <cell r="S6977"/>
          <cell r="T6977"/>
          <cell r="U6977"/>
          <cell r="V6977"/>
          <cell r="W6977"/>
          <cell r="X6977"/>
          <cell r="Y6977"/>
          <cell r="Z6977"/>
          <cell r="AA6977"/>
          <cell r="AB6977"/>
          <cell r="AC6977"/>
          <cell r="AD6977"/>
        </row>
        <row r="6978">
          <cell r="P6978">
            <v>999999999</v>
          </cell>
          <cell r="Q6978"/>
          <cell r="R6978"/>
          <cell r="S6978"/>
          <cell r="T6978"/>
          <cell r="U6978"/>
          <cell r="V6978"/>
          <cell r="W6978"/>
          <cell r="X6978"/>
          <cell r="Y6978"/>
          <cell r="Z6978"/>
          <cell r="AA6978"/>
          <cell r="AB6978"/>
          <cell r="AC6978"/>
          <cell r="AD6978"/>
        </row>
        <row r="6979">
          <cell r="P6979">
            <v>999999999</v>
          </cell>
          <cell r="Q6979"/>
          <cell r="R6979"/>
          <cell r="S6979"/>
          <cell r="T6979"/>
          <cell r="U6979"/>
          <cell r="V6979"/>
          <cell r="W6979"/>
          <cell r="X6979"/>
          <cell r="Y6979"/>
          <cell r="Z6979"/>
          <cell r="AA6979"/>
          <cell r="AB6979"/>
          <cell r="AC6979"/>
          <cell r="AD6979"/>
        </row>
        <row r="6980">
          <cell r="P6980">
            <v>999999999</v>
          </cell>
          <cell r="Q6980"/>
          <cell r="R6980"/>
          <cell r="S6980"/>
          <cell r="T6980"/>
          <cell r="U6980"/>
          <cell r="V6980"/>
          <cell r="W6980"/>
          <cell r="X6980"/>
          <cell r="Y6980"/>
          <cell r="Z6980"/>
          <cell r="AA6980"/>
          <cell r="AB6980"/>
          <cell r="AC6980"/>
          <cell r="AD6980"/>
        </row>
        <row r="6981">
          <cell r="P6981">
            <v>999999999</v>
          </cell>
          <cell r="Q6981"/>
          <cell r="R6981"/>
          <cell r="S6981"/>
          <cell r="T6981"/>
          <cell r="U6981"/>
          <cell r="V6981"/>
          <cell r="W6981"/>
          <cell r="X6981"/>
          <cell r="Y6981"/>
          <cell r="Z6981"/>
          <cell r="AA6981"/>
          <cell r="AB6981"/>
          <cell r="AC6981"/>
          <cell r="AD6981"/>
        </row>
        <row r="6982">
          <cell r="P6982">
            <v>999999999</v>
          </cell>
          <cell r="Q6982"/>
          <cell r="R6982"/>
          <cell r="S6982"/>
          <cell r="T6982"/>
          <cell r="U6982"/>
          <cell r="V6982"/>
          <cell r="W6982"/>
          <cell r="X6982"/>
          <cell r="Y6982"/>
          <cell r="Z6982"/>
          <cell r="AA6982"/>
          <cell r="AB6982"/>
          <cell r="AC6982"/>
          <cell r="AD6982"/>
        </row>
        <row r="6983">
          <cell r="P6983">
            <v>999999999</v>
          </cell>
          <cell r="Q6983"/>
          <cell r="R6983"/>
          <cell r="S6983"/>
          <cell r="T6983"/>
          <cell r="U6983"/>
          <cell r="V6983"/>
          <cell r="W6983"/>
          <cell r="X6983"/>
          <cell r="Y6983"/>
          <cell r="Z6983"/>
          <cell r="AA6983"/>
          <cell r="AB6983"/>
          <cell r="AC6983"/>
          <cell r="AD6983"/>
        </row>
        <row r="6984">
          <cell r="P6984">
            <v>999999999</v>
          </cell>
          <cell r="Q6984"/>
          <cell r="R6984"/>
          <cell r="S6984"/>
          <cell r="T6984"/>
          <cell r="U6984"/>
          <cell r="V6984"/>
          <cell r="W6984"/>
          <cell r="X6984"/>
          <cell r="Y6984"/>
          <cell r="Z6984"/>
          <cell r="AA6984"/>
          <cell r="AB6984"/>
          <cell r="AC6984"/>
          <cell r="AD6984"/>
        </row>
        <row r="6985">
          <cell r="P6985">
            <v>999999999</v>
          </cell>
          <cell r="Q6985"/>
          <cell r="R6985"/>
          <cell r="S6985"/>
          <cell r="T6985"/>
          <cell r="U6985"/>
          <cell r="V6985"/>
          <cell r="W6985"/>
          <cell r="X6985"/>
          <cell r="Y6985"/>
          <cell r="Z6985"/>
          <cell r="AA6985"/>
          <cell r="AB6985"/>
          <cell r="AC6985"/>
          <cell r="AD6985"/>
        </row>
        <row r="6986">
          <cell r="P6986">
            <v>999999999</v>
          </cell>
          <cell r="Q6986"/>
          <cell r="R6986"/>
          <cell r="S6986"/>
          <cell r="T6986"/>
          <cell r="U6986"/>
          <cell r="V6986"/>
          <cell r="W6986"/>
          <cell r="X6986"/>
          <cell r="Y6986"/>
          <cell r="Z6986"/>
          <cell r="AA6986"/>
          <cell r="AB6986"/>
          <cell r="AC6986"/>
          <cell r="AD6986"/>
        </row>
        <row r="6987">
          <cell r="P6987">
            <v>999999999</v>
          </cell>
          <cell r="Q6987"/>
          <cell r="R6987"/>
          <cell r="S6987"/>
          <cell r="T6987"/>
          <cell r="U6987"/>
          <cell r="V6987"/>
          <cell r="W6987"/>
          <cell r="X6987"/>
          <cell r="Y6987"/>
          <cell r="Z6987"/>
          <cell r="AA6987"/>
          <cell r="AB6987"/>
          <cell r="AC6987"/>
          <cell r="AD6987"/>
        </row>
        <row r="6988">
          <cell r="P6988">
            <v>999999999</v>
          </cell>
          <cell r="Q6988"/>
          <cell r="R6988"/>
          <cell r="S6988"/>
          <cell r="T6988"/>
          <cell r="U6988"/>
          <cell r="V6988"/>
          <cell r="W6988"/>
          <cell r="X6988"/>
          <cell r="Y6988"/>
          <cell r="Z6988"/>
          <cell r="AA6988"/>
          <cell r="AB6988"/>
          <cell r="AC6988"/>
          <cell r="AD6988"/>
        </row>
        <row r="6989">
          <cell r="P6989">
            <v>999999999</v>
          </cell>
          <cell r="Q6989"/>
          <cell r="R6989"/>
          <cell r="S6989"/>
          <cell r="T6989"/>
          <cell r="U6989"/>
          <cell r="V6989"/>
          <cell r="W6989"/>
          <cell r="X6989"/>
          <cell r="Y6989"/>
          <cell r="Z6989"/>
          <cell r="AA6989"/>
          <cell r="AB6989"/>
          <cell r="AC6989"/>
          <cell r="AD6989"/>
        </row>
        <row r="6990">
          <cell r="P6990">
            <v>999999999</v>
          </cell>
          <cell r="Q6990"/>
          <cell r="R6990"/>
          <cell r="S6990"/>
          <cell r="T6990"/>
          <cell r="U6990"/>
          <cell r="V6990"/>
          <cell r="W6990"/>
          <cell r="X6990"/>
          <cell r="Y6990"/>
          <cell r="Z6990"/>
          <cell r="AA6990"/>
          <cell r="AB6990"/>
          <cell r="AC6990"/>
          <cell r="AD6990"/>
        </row>
        <row r="6991">
          <cell r="P6991">
            <v>999999999</v>
          </cell>
          <cell r="Q6991"/>
          <cell r="R6991"/>
          <cell r="S6991"/>
          <cell r="T6991"/>
          <cell r="U6991"/>
          <cell r="V6991"/>
          <cell r="W6991"/>
          <cell r="X6991"/>
          <cell r="Y6991"/>
          <cell r="Z6991"/>
          <cell r="AA6991"/>
          <cell r="AB6991"/>
          <cell r="AC6991"/>
          <cell r="AD6991"/>
        </row>
        <row r="6992">
          <cell r="P6992">
            <v>999999999</v>
          </cell>
          <cell r="Q6992"/>
          <cell r="R6992"/>
          <cell r="S6992"/>
          <cell r="T6992"/>
          <cell r="U6992"/>
          <cell r="V6992"/>
          <cell r="W6992"/>
          <cell r="X6992"/>
          <cell r="Y6992"/>
          <cell r="Z6992"/>
          <cell r="AA6992"/>
          <cell r="AB6992"/>
          <cell r="AC6992"/>
          <cell r="AD6992"/>
        </row>
        <row r="6993">
          <cell r="P6993">
            <v>999999999</v>
          </cell>
          <cell r="Q6993"/>
          <cell r="R6993"/>
          <cell r="S6993"/>
          <cell r="T6993"/>
          <cell r="U6993"/>
          <cell r="V6993"/>
          <cell r="W6993"/>
          <cell r="X6993"/>
          <cell r="Y6993"/>
          <cell r="Z6993"/>
          <cell r="AA6993"/>
          <cell r="AB6993"/>
          <cell r="AC6993"/>
          <cell r="AD6993"/>
        </row>
        <row r="6994">
          <cell r="P6994">
            <v>999999999</v>
          </cell>
          <cell r="Q6994"/>
          <cell r="R6994"/>
          <cell r="S6994"/>
          <cell r="T6994"/>
          <cell r="U6994"/>
          <cell r="V6994"/>
          <cell r="W6994"/>
          <cell r="X6994"/>
          <cell r="Y6994"/>
          <cell r="Z6994"/>
          <cell r="AA6994"/>
          <cell r="AB6994"/>
          <cell r="AC6994"/>
          <cell r="AD6994"/>
        </row>
        <row r="6995">
          <cell r="P6995">
            <v>999999999</v>
          </cell>
          <cell r="Q6995"/>
          <cell r="R6995"/>
          <cell r="S6995"/>
          <cell r="T6995"/>
          <cell r="U6995"/>
          <cell r="V6995"/>
          <cell r="W6995"/>
          <cell r="X6995"/>
          <cell r="Y6995"/>
          <cell r="Z6995"/>
          <cell r="AA6995"/>
          <cell r="AB6995"/>
          <cell r="AC6995"/>
          <cell r="AD6995"/>
        </row>
        <row r="6996">
          <cell r="P6996">
            <v>999999999</v>
          </cell>
          <cell r="Q6996"/>
          <cell r="R6996"/>
          <cell r="S6996"/>
          <cell r="T6996"/>
          <cell r="U6996"/>
          <cell r="V6996"/>
          <cell r="W6996"/>
          <cell r="X6996"/>
          <cell r="Y6996"/>
          <cell r="Z6996"/>
          <cell r="AA6996"/>
          <cell r="AB6996"/>
          <cell r="AC6996"/>
          <cell r="AD6996"/>
        </row>
        <row r="6997">
          <cell r="P6997">
            <v>999999999</v>
          </cell>
          <cell r="Q6997"/>
          <cell r="R6997"/>
          <cell r="S6997"/>
          <cell r="T6997"/>
          <cell r="U6997"/>
          <cell r="V6997"/>
          <cell r="W6997"/>
          <cell r="X6997"/>
          <cell r="Y6997"/>
          <cell r="Z6997"/>
          <cell r="AA6997"/>
          <cell r="AB6997"/>
          <cell r="AC6997"/>
          <cell r="AD6997"/>
        </row>
        <row r="6998">
          <cell r="P6998">
            <v>999999999</v>
          </cell>
          <cell r="Q6998"/>
          <cell r="R6998"/>
          <cell r="S6998"/>
          <cell r="T6998"/>
          <cell r="U6998"/>
          <cell r="V6998"/>
          <cell r="W6998"/>
          <cell r="X6998"/>
          <cell r="Y6998"/>
          <cell r="Z6998"/>
          <cell r="AA6998"/>
          <cell r="AB6998"/>
          <cell r="AC6998"/>
          <cell r="AD6998"/>
        </row>
        <row r="6999">
          <cell r="P6999">
            <v>999999999</v>
          </cell>
          <cell r="Q6999"/>
          <cell r="R6999"/>
          <cell r="S6999"/>
          <cell r="T6999"/>
          <cell r="U6999"/>
          <cell r="V6999"/>
          <cell r="W6999"/>
          <cell r="X6999"/>
          <cell r="Y6999"/>
          <cell r="Z6999"/>
          <cell r="AA6999"/>
          <cell r="AB6999"/>
          <cell r="AC6999"/>
          <cell r="AD6999"/>
        </row>
        <row r="7000">
          <cell r="P7000">
            <v>999999999</v>
          </cell>
          <cell r="Q7000"/>
          <cell r="R7000"/>
          <cell r="S7000"/>
          <cell r="T7000"/>
          <cell r="U7000"/>
          <cell r="V7000"/>
          <cell r="W7000"/>
          <cell r="X7000"/>
          <cell r="Y7000"/>
          <cell r="Z7000"/>
          <cell r="AA7000"/>
          <cell r="AB7000"/>
          <cell r="AC7000"/>
          <cell r="AD7000"/>
        </row>
        <row r="7001">
          <cell r="P7001">
            <v>999999999</v>
          </cell>
          <cell r="Q7001"/>
          <cell r="R7001"/>
          <cell r="S7001"/>
          <cell r="T7001"/>
          <cell r="U7001"/>
          <cell r="V7001"/>
          <cell r="W7001"/>
          <cell r="X7001"/>
          <cell r="Y7001"/>
          <cell r="Z7001"/>
          <cell r="AA7001"/>
          <cell r="AB7001"/>
          <cell r="AC7001"/>
          <cell r="AD7001"/>
        </row>
        <row r="7002">
          <cell r="P7002">
            <v>999999999</v>
          </cell>
          <cell r="Q7002"/>
          <cell r="R7002"/>
          <cell r="S7002"/>
          <cell r="T7002"/>
          <cell r="U7002"/>
          <cell r="V7002"/>
          <cell r="W7002"/>
          <cell r="X7002"/>
          <cell r="Y7002"/>
          <cell r="Z7002"/>
          <cell r="AA7002"/>
          <cell r="AB7002"/>
          <cell r="AC7002"/>
          <cell r="AD7002"/>
        </row>
        <row r="7003">
          <cell r="P7003">
            <v>999999999</v>
          </cell>
          <cell r="Q7003"/>
          <cell r="R7003"/>
          <cell r="S7003"/>
          <cell r="T7003"/>
          <cell r="U7003"/>
          <cell r="V7003"/>
          <cell r="W7003"/>
          <cell r="X7003"/>
          <cell r="Y7003"/>
          <cell r="Z7003"/>
          <cell r="AA7003"/>
          <cell r="AB7003"/>
          <cell r="AC7003"/>
          <cell r="AD7003"/>
        </row>
        <row r="7004">
          <cell r="P7004">
            <v>999999999</v>
          </cell>
          <cell r="Q7004"/>
          <cell r="R7004"/>
          <cell r="S7004"/>
          <cell r="T7004"/>
          <cell r="U7004"/>
          <cell r="V7004"/>
          <cell r="W7004"/>
          <cell r="X7004"/>
          <cell r="Y7004"/>
          <cell r="Z7004"/>
          <cell r="AA7004"/>
          <cell r="AB7004"/>
          <cell r="AC7004"/>
          <cell r="AD7004"/>
        </row>
        <row r="7005">
          <cell r="P7005">
            <v>999999999</v>
          </cell>
          <cell r="Q7005"/>
          <cell r="R7005"/>
          <cell r="S7005"/>
          <cell r="T7005"/>
          <cell r="U7005"/>
          <cell r="V7005"/>
          <cell r="W7005"/>
          <cell r="X7005"/>
          <cell r="Y7005"/>
          <cell r="Z7005"/>
          <cell r="AA7005"/>
          <cell r="AB7005"/>
          <cell r="AC7005"/>
          <cell r="AD7005"/>
        </row>
        <row r="7006">
          <cell r="P7006">
            <v>999999999</v>
          </cell>
          <cell r="Q7006"/>
          <cell r="R7006"/>
          <cell r="S7006"/>
          <cell r="T7006"/>
          <cell r="U7006"/>
          <cell r="V7006"/>
          <cell r="W7006"/>
          <cell r="X7006"/>
          <cell r="Y7006"/>
          <cell r="Z7006"/>
          <cell r="AA7006"/>
          <cell r="AB7006"/>
          <cell r="AC7006"/>
          <cell r="AD7006"/>
        </row>
        <row r="7007">
          <cell r="P7007">
            <v>999999999</v>
          </cell>
          <cell r="Q7007"/>
          <cell r="R7007"/>
          <cell r="S7007"/>
          <cell r="T7007"/>
          <cell r="U7007"/>
          <cell r="V7007"/>
          <cell r="W7007"/>
          <cell r="X7007"/>
          <cell r="Y7007"/>
          <cell r="Z7007"/>
          <cell r="AA7007"/>
          <cell r="AB7007"/>
          <cell r="AC7007"/>
          <cell r="AD7007"/>
        </row>
        <row r="7008">
          <cell r="P7008">
            <v>999999999</v>
          </cell>
          <cell r="Q7008"/>
          <cell r="R7008"/>
          <cell r="S7008"/>
          <cell r="T7008"/>
          <cell r="U7008"/>
          <cell r="V7008"/>
          <cell r="W7008"/>
          <cell r="X7008"/>
          <cell r="Y7008"/>
          <cell r="Z7008"/>
          <cell r="AA7008"/>
          <cell r="AB7008"/>
          <cell r="AC7008"/>
          <cell r="AD7008"/>
        </row>
        <row r="7009">
          <cell r="P7009">
            <v>999999999</v>
          </cell>
          <cell r="Q7009"/>
          <cell r="R7009"/>
          <cell r="S7009"/>
          <cell r="T7009"/>
          <cell r="U7009"/>
          <cell r="V7009"/>
          <cell r="W7009"/>
          <cell r="X7009"/>
          <cell r="Y7009"/>
          <cell r="Z7009"/>
          <cell r="AA7009"/>
          <cell r="AB7009"/>
          <cell r="AC7009"/>
          <cell r="AD7009"/>
        </row>
        <row r="7010">
          <cell r="P7010">
            <v>999999999</v>
          </cell>
          <cell r="Q7010"/>
          <cell r="R7010"/>
          <cell r="S7010"/>
          <cell r="T7010"/>
          <cell r="U7010"/>
          <cell r="V7010"/>
          <cell r="W7010"/>
          <cell r="X7010"/>
          <cell r="Y7010"/>
          <cell r="Z7010"/>
          <cell r="AA7010"/>
          <cell r="AB7010"/>
          <cell r="AC7010"/>
          <cell r="AD7010"/>
        </row>
        <row r="7011">
          <cell r="P7011">
            <v>999999999</v>
          </cell>
          <cell r="Q7011"/>
          <cell r="R7011"/>
          <cell r="S7011"/>
          <cell r="T7011"/>
          <cell r="U7011"/>
          <cell r="V7011"/>
          <cell r="W7011"/>
          <cell r="X7011"/>
          <cell r="Y7011"/>
          <cell r="Z7011"/>
          <cell r="AA7011"/>
          <cell r="AB7011"/>
          <cell r="AC7011"/>
          <cell r="AD7011"/>
        </row>
        <row r="7012">
          <cell r="P7012">
            <v>999999999</v>
          </cell>
          <cell r="Q7012"/>
          <cell r="R7012"/>
          <cell r="S7012"/>
          <cell r="T7012"/>
          <cell r="U7012"/>
          <cell r="V7012"/>
          <cell r="W7012"/>
          <cell r="X7012"/>
          <cell r="Y7012"/>
          <cell r="Z7012"/>
          <cell r="AA7012"/>
          <cell r="AB7012"/>
          <cell r="AC7012"/>
          <cell r="AD7012"/>
        </row>
        <row r="7013">
          <cell r="P7013">
            <v>999999999</v>
          </cell>
          <cell r="Q7013"/>
          <cell r="R7013"/>
          <cell r="S7013"/>
          <cell r="T7013"/>
          <cell r="U7013"/>
          <cell r="V7013"/>
          <cell r="W7013"/>
          <cell r="X7013"/>
          <cell r="Y7013"/>
          <cell r="Z7013"/>
          <cell r="AA7013"/>
          <cell r="AB7013"/>
          <cell r="AC7013"/>
          <cell r="AD7013"/>
        </row>
        <row r="7014">
          <cell r="P7014">
            <v>999999999</v>
          </cell>
          <cell r="Q7014"/>
          <cell r="R7014"/>
          <cell r="S7014"/>
          <cell r="T7014"/>
          <cell r="U7014"/>
          <cell r="V7014"/>
          <cell r="W7014"/>
          <cell r="X7014"/>
          <cell r="Y7014"/>
          <cell r="Z7014"/>
          <cell r="AA7014"/>
          <cell r="AB7014"/>
          <cell r="AC7014"/>
          <cell r="AD7014"/>
        </row>
        <row r="7015">
          <cell r="P7015">
            <v>999999999</v>
          </cell>
          <cell r="Q7015"/>
          <cell r="R7015"/>
          <cell r="S7015"/>
          <cell r="T7015"/>
          <cell r="U7015"/>
          <cell r="V7015"/>
          <cell r="W7015"/>
          <cell r="X7015"/>
          <cell r="Y7015"/>
          <cell r="Z7015"/>
          <cell r="AA7015"/>
          <cell r="AB7015"/>
          <cell r="AC7015"/>
          <cell r="AD7015"/>
        </row>
        <row r="7016">
          <cell r="P7016">
            <v>999999999</v>
          </cell>
          <cell r="Q7016"/>
          <cell r="R7016"/>
          <cell r="S7016"/>
          <cell r="T7016"/>
          <cell r="U7016"/>
          <cell r="V7016"/>
          <cell r="W7016"/>
          <cell r="X7016"/>
          <cell r="Y7016"/>
          <cell r="Z7016"/>
          <cell r="AA7016"/>
          <cell r="AB7016"/>
          <cell r="AC7016"/>
          <cell r="AD7016"/>
        </row>
        <row r="7017">
          <cell r="P7017">
            <v>999999999</v>
          </cell>
          <cell r="Q7017"/>
          <cell r="R7017"/>
          <cell r="S7017"/>
          <cell r="T7017"/>
          <cell r="U7017"/>
          <cell r="V7017"/>
          <cell r="W7017"/>
          <cell r="X7017"/>
          <cell r="Y7017"/>
          <cell r="Z7017"/>
          <cell r="AA7017"/>
          <cell r="AB7017"/>
          <cell r="AC7017"/>
          <cell r="AD7017"/>
        </row>
        <row r="7018">
          <cell r="P7018">
            <v>999999999</v>
          </cell>
          <cell r="Q7018"/>
          <cell r="R7018"/>
          <cell r="S7018"/>
          <cell r="T7018"/>
          <cell r="U7018"/>
          <cell r="V7018"/>
          <cell r="W7018"/>
          <cell r="X7018"/>
          <cell r="Y7018"/>
          <cell r="Z7018"/>
          <cell r="AA7018"/>
          <cell r="AB7018"/>
          <cell r="AC7018"/>
          <cell r="AD7018"/>
        </row>
        <row r="7019">
          <cell r="P7019">
            <v>999999999</v>
          </cell>
          <cell r="Q7019"/>
          <cell r="R7019"/>
          <cell r="S7019"/>
          <cell r="T7019"/>
          <cell r="U7019"/>
          <cell r="V7019"/>
          <cell r="W7019"/>
          <cell r="X7019"/>
          <cell r="Y7019"/>
          <cell r="Z7019"/>
          <cell r="AA7019"/>
          <cell r="AB7019"/>
          <cell r="AC7019"/>
          <cell r="AD7019"/>
        </row>
        <row r="7020">
          <cell r="P7020">
            <v>999999999</v>
          </cell>
          <cell r="Q7020"/>
          <cell r="R7020"/>
          <cell r="S7020"/>
          <cell r="T7020"/>
          <cell r="U7020"/>
          <cell r="V7020"/>
          <cell r="W7020"/>
          <cell r="X7020"/>
          <cell r="Y7020"/>
          <cell r="Z7020"/>
          <cell r="AA7020"/>
          <cell r="AB7020"/>
          <cell r="AC7020"/>
          <cell r="AD7020"/>
        </row>
        <row r="7021">
          <cell r="P7021">
            <v>999999999</v>
          </cell>
          <cell r="Q7021"/>
          <cell r="R7021"/>
          <cell r="S7021"/>
          <cell r="T7021"/>
          <cell r="U7021"/>
          <cell r="V7021"/>
          <cell r="W7021"/>
          <cell r="X7021"/>
          <cell r="Y7021"/>
          <cell r="Z7021"/>
          <cell r="AA7021"/>
          <cell r="AB7021"/>
          <cell r="AC7021"/>
          <cell r="AD7021"/>
        </row>
        <row r="7022">
          <cell r="P7022">
            <v>999999999</v>
          </cell>
          <cell r="Q7022"/>
          <cell r="R7022"/>
          <cell r="S7022"/>
          <cell r="T7022"/>
          <cell r="U7022"/>
          <cell r="V7022"/>
          <cell r="W7022"/>
          <cell r="X7022"/>
          <cell r="Y7022"/>
          <cell r="Z7022"/>
          <cell r="AA7022"/>
          <cell r="AB7022"/>
          <cell r="AC7022"/>
          <cell r="AD7022"/>
        </row>
        <row r="7023">
          <cell r="P7023">
            <v>999999999</v>
          </cell>
          <cell r="Q7023"/>
          <cell r="R7023"/>
          <cell r="S7023"/>
          <cell r="T7023"/>
          <cell r="U7023"/>
          <cell r="V7023"/>
          <cell r="W7023"/>
          <cell r="X7023"/>
          <cell r="Y7023"/>
          <cell r="Z7023"/>
          <cell r="AA7023"/>
          <cell r="AB7023"/>
          <cell r="AC7023"/>
          <cell r="AD7023"/>
        </row>
        <row r="7024">
          <cell r="P7024">
            <v>999999999</v>
          </cell>
          <cell r="Q7024"/>
          <cell r="R7024"/>
          <cell r="S7024"/>
          <cell r="T7024"/>
          <cell r="U7024"/>
          <cell r="V7024"/>
          <cell r="W7024"/>
          <cell r="X7024"/>
          <cell r="Y7024"/>
          <cell r="Z7024"/>
          <cell r="AA7024"/>
          <cell r="AB7024"/>
          <cell r="AC7024"/>
          <cell r="AD7024"/>
        </row>
        <row r="7025">
          <cell r="P7025">
            <v>999999999</v>
          </cell>
          <cell r="Q7025"/>
          <cell r="R7025"/>
          <cell r="S7025"/>
          <cell r="T7025"/>
          <cell r="U7025"/>
          <cell r="V7025"/>
          <cell r="W7025"/>
          <cell r="X7025"/>
          <cell r="Y7025"/>
          <cell r="Z7025"/>
          <cell r="AA7025"/>
          <cell r="AB7025"/>
          <cell r="AC7025"/>
          <cell r="AD7025"/>
        </row>
        <row r="7026">
          <cell r="P7026">
            <v>999999999</v>
          </cell>
          <cell r="Q7026"/>
          <cell r="R7026"/>
          <cell r="S7026"/>
          <cell r="T7026"/>
          <cell r="U7026"/>
          <cell r="V7026"/>
          <cell r="W7026"/>
          <cell r="X7026"/>
          <cell r="Y7026"/>
          <cell r="Z7026"/>
          <cell r="AA7026"/>
          <cell r="AB7026"/>
          <cell r="AC7026"/>
          <cell r="AD7026"/>
        </row>
        <row r="7027">
          <cell r="P7027">
            <v>999999999</v>
          </cell>
          <cell r="Q7027"/>
          <cell r="R7027"/>
          <cell r="S7027"/>
          <cell r="T7027"/>
          <cell r="U7027"/>
          <cell r="V7027"/>
          <cell r="W7027"/>
          <cell r="X7027"/>
          <cell r="Y7027"/>
          <cell r="Z7027"/>
          <cell r="AA7027"/>
          <cell r="AB7027"/>
          <cell r="AC7027"/>
          <cell r="AD7027"/>
        </row>
        <row r="7028">
          <cell r="P7028">
            <v>999999999</v>
          </cell>
          <cell r="Q7028"/>
          <cell r="R7028"/>
          <cell r="S7028"/>
          <cell r="T7028"/>
          <cell r="U7028"/>
          <cell r="V7028"/>
          <cell r="W7028"/>
          <cell r="X7028"/>
          <cell r="Y7028"/>
          <cell r="Z7028"/>
          <cell r="AA7028"/>
          <cell r="AB7028"/>
          <cell r="AC7028"/>
          <cell r="AD7028"/>
        </row>
        <row r="7029">
          <cell r="P7029">
            <v>999999999</v>
          </cell>
          <cell r="Q7029"/>
          <cell r="R7029"/>
          <cell r="S7029"/>
          <cell r="T7029"/>
          <cell r="U7029"/>
          <cell r="V7029"/>
          <cell r="W7029"/>
          <cell r="X7029"/>
          <cell r="Y7029"/>
          <cell r="Z7029"/>
          <cell r="AA7029"/>
          <cell r="AB7029"/>
          <cell r="AC7029"/>
          <cell r="AD7029"/>
        </row>
        <row r="7030">
          <cell r="P7030">
            <v>999999999</v>
          </cell>
          <cell r="Q7030"/>
          <cell r="R7030"/>
          <cell r="S7030"/>
          <cell r="T7030"/>
          <cell r="U7030"/>
          <cell r="V7030"/>
          <cell r="W7030"/>
          <cell r="X7030"/>
          <cell r="Y7030"/>
          <cell r="Z7030"/>
          <cell r="AA7030"/>
          <cell r="AB7030"/>
          <cell r="AC7030"/>
          <cell r="AD7030"/>
        </row>
        <row r="7031">
          <cell r="P7031">
            <v>999999999</v>
          </cell>
          <cell r="Q7031"/>
          <cell r="R7031"/>
          <cell r="S7031"/>
          <cell r="T7031"/>
          <cell r="U7031"/>
          <cell r="V7031"/>
          <cell r="W7031"/>
          <cell r="X7031"/>
          <cell r="Y7031"/>
          <cell r="Z7031"/>
          <cell r="AA7031"/>
          <cell r="AB7031"/>
          <cell r="AC7031"/>
          <cell r="AD7031"/>
        </row>
        <row r="7032">
          <cell r="P7032">
            <v>999999999</v>
          </cell>
          <cell r="Q7032"/>
          <cell r="R7032"/>
          <cell r="S7032"/>
          <cell r="T7032"/>
          <cell r="U7032"/>
          <cell r="V7032"/>
          <cell r="W7032"/>
          <cell r="X7032"/>
          <cell r="Y7032"/>
          <cell r="Z7032"/>
          <cell r="AA7032"/>
          <cell r="AB7032"/>
          <cell r="AC7032"/>
          <cell r="AD7032"/>
        </row>
        <row r="7033">
          <cell r="P7033">
            <v>999999999</v>
          </cell>
          <cell r="Q7033"/>
          <cell r="R7033"/>
          <cell r="S7033"/>
          <cell r="T7033"/>
          <cell r="U7033"/>
          <cell r="V7033"/>
          <cell r="W7033"/>
          <cell r="X7033"/>
          <cell r="Y7033"/>
          <cell r="Z7033"/>
          <cell r="AA7033"/>
          <cell r="AB7033"/>
          <cell r="AC7033"/>
          <cell r="AD7033"/>
        </row>
        <row r="7034">
          <cell r="P7034">
            <v>999999999</v>
          </cell>
          <cell r="Q7034"/>
          <cell r="R7034"/>
          <cell r="S7034"/>
          <cell r="T7034"/>
          <cell r="U7034"/>
          <cell r="V7034"/>
          <cell r="W7034"/>
          <cell r="X7034"/>
          <cell r="Y7034"/>
          <cell r="Z7034"/>
          <cell r="AA7034"/>
          <cell r="AB7034"/>
          <cell r="AC7034"/>
          <cell r="AD7034"/>
        </row>
        <row r="7035">
          <cell r="P7035">
            <v>999999999</v>
          </cell>
          <cell r="Q7035"/>
          <cell r="R7035"/>
          <cell r="S7035"/>
          <cell r="T7035"/>
          <cell r="U7035"/>
          <cell r="V7035"/>
          <cell r="W7035"/>
          <cell r="X7035"/>
          <cell r="Y7035"/>
          <cell r="Z7035"/>
          <cell r="AA7035"/>
          <cell r="AB7035"/>
          <cell r="AC7035"/>
          <cell r="AD7035"/>
        </row>
        <row r="7036">
          <cell r="P7036">
            <v>999999999</v>
          </cell>
          <cell r="Q7036"/>
          <cell r="R7036"/>
          <cell r="S7036"/>
          <cell r="T7036"/>
          <cell r="U7036"/>
          <cell r="V7036"/>
          <cell r="W7036"/>
          <cell r="X7036"/>
          <cell r="Y7036"/>
          <cell r="Z7036"/>
          <cell r="AA7036"/>
          <cell r="AB7036"/>
          <cell r="AC7036"/>
          <cell r="AD7036"/>
        </row>
        <row r="7037">
          <cell r="P7037">
            <v>999999999</v>
          </cell>
          <cell r="Q7037"/>
          <cell r="R7037"/>
          <cell r="S7037"/>
          <cell r="T7037"/>
          <cell r="U7037"/>
          <cell r="V7037"/>
          <cell r="W7037"/>
          <cell r="X7037"/>
          <cell r="Y7037"/>
          <cell r="Z7037"/>
          <cell r="AA7037"/>
          <cell r="AB7037"/>
          <cell r="AC7037"/>
          <cell r="AD7037"/>
        </row>
        <row r="7038">
          <cell r="P7038">
            <v>999999999</v>
          </cell>
          <cell r="Q7038"/>
          <cell r="R7038"/>
          <cell r="S7038"/>
          <cell r="T7038"/>
          <cell r="U7038"/>
          <cell r="V7038"/>
          <cell r="W7038"/>
          <cell r="X7038"/>
          <cell r="Y7038"/>
          <cell r="Z7038"/>
          <cell r="AA7038"/>
          <cell r="AB7038"/>
          <cell r="AC7038"/>
          <cell r="AD7038"/>
        </row>
        <row r="7039">
          <cell r="P7039">
            <v>999999999</v>
          </cell>
          <cell r="Q7039"/>
          <cell r="R7039"/>
          <cell r="S7039"/>
          <cell r="T7039"/>
          <cell r="U7039"/>
          <cell r="V7039"/>
          <cell r="W7039"/>
          <cell r="X7039"/>
          <cell r="Y7039"/>
          <cell r="Z7039"/>
          <cell r="AA7039"/>
          <cell r="AB7039"/>
          <cell r="AC7039"/>
          <cell r="AD7039"/>
        </row>
        <row r="7040">
          <cell r="P7040">
            <v>999999999</v>
          </cell>
          <cell r="Q7040"/>
          <cell r="R7040"/>
          <cell r="S7040"/>
          <cell r="T7040"/>
          <cell r="U7040"/>
          <cell r="V7040"/>
          <cell r="W7040"/>
          <cell r="X7040"/>
          <cell r="Y7040"/>
          <cell r="Z7040"/>
          <cell r="AA7040"/>
          <cell r="AB7040"/>
          <cell r="AC7040"/>
          <cell r="AD7040"/>
        </row>
        <row r="7041">
          <cell r="P7041">
            <v>999999999</v>
          </cell>
          <cell r="Q7041"/>
          <cell r="R7041"/>
          <cell r="S7041"/>
          <cell r="T7041"/>
          <cell r="U7041"/>
          <cell r="V7041"/>
          <cell r="W7041"/>
          <cell r="X7041"/>
          <cell r="Y7041"/>
          <cell r="Z7041"/>
          <cell r="AA7041"/>
          <cell r="AB7041"/>
          <cell r="AC7041"/>
          <cell r="AD7041"/>
        </row>
        <row r="7042">
          <cell r="P7042">
            <v>999999999</v>
          </cell>
          <cell r="Q7042"/>
          <cell r="R7042"/>
          <cell r="S7042"/>
          <cell r="T7042"/>
          <cell r="U7042"/>
          <cell r="V7042"/>
          <cell r="W7042"/>
          <cell r="X7042"/>
          <cell r="Y7042"/>
          <cell r="Z7042"/>
          <cell r="AA7042"/>
          <cell r="AB7042"/>
          <cell r="AC7042"/>
          <cell r="AD7042"/>
        </row>
        <row r="7043">
          <cell r="P7043">
            <v>999999999</v>
          </cell>
          <cell r="Q7043"/>
          <cell r="R7043"/>
          <cell r="S7043"/>
          <cell r="T7043"/>
          <cell r="U7043"/>
          <cell r="V7043"/>
          <cell r="W7043"/>
          <cell r="X7043"/>
          <cell r="Y7043"/>
          <cell r="Z7043"/>
          <cell r="AA7043"/>
          <cell r="AB7043"/>
          <cell r="AC7043"/>
          <cell r="AD7043"/>
        </row>
        <row r="7044">
          <cell r="P7044">
            <v>999999999</v>
          </cell>
          <cell r="Q7044"/>
          <cell r="R7044"/>
          <cell r="S7044"/>
          <cell r="T7044"/>
          <cell r="U7044"/>
          <cell r="V7044"/>
          <cell r="W7044"/>
          <cell r="X7044"/>
          <cell r="Y7044"/>
          <cell r="Z7044"/>
          <cell r="AA7044"/>
          <cell r="AB7044"/>
          <cell r="AC7044"/>
          <cell r="AD7044"/>
        </row>
        <row r="7045">
          <cell r="P7045">
            <v>999999999</v>
          </cell>
          <cell r="Q7045"/>
          <cell r="R7045"/>
          <cell r="S7045"/>
          <cell r="T7045"/>
          <cell r="U7045"/>
          <cell r="V7045"/>
          <cell r="W7045"/>
          <cell r="X7045"/>
          <cell r="Y7045"/>
          <cell r="Z7045"/>
          <cell r="AA7045"/>
          <cell r="AB7045"/>
          <cell r="AC7045"/>
          <cell r="AD7045"/>
        </row>
        <row r="7046">
          <cell r="P7046">
            <v>999999999</v>
          </cell>
          <cell r="Q7046"/>
          <cell r="R7046"/>
          <cell r="S7046"/>
          <cell r="T7046"/>
          <cell r="U7046"/>
          <cell r="V7046"/>
          <cell r="W7046"/>
          <cell r="X7046"/>
          <cell r="Y7046"/>
          <cell r="Z7046"/>
          <cell r="AA7046"/>
          <cell r="AB7046"/>
          <cell r="AC7046"/>
          <cell r="AD7046"/>
        </row>
        <row r="7047">
          <cell r="P7047">
            <v>999999999</v>
          </cell>
          <cell r="Q7047"/>
          <cell r="R7047"/>
          <cell r="S7047"/>
          <cell r="T7047"/>
          <cell r="U7047"/>
          <cell r="V7047"/>
          <cell r="W7047"/>
          <cell r="X7047"/>
          <cell r="Y7047"/>
          <cell r="Z7047"/>
          <cell r="AA7047"/>
          <cell r="AB7047"/>
          <cell r="AC7047"/>
          <cell r="AD7047"/>
        </row>
        <row r="7048">
          <cell r="P7048">
            <v>999999999</v>
          </cell>
          <cell r="Q7048"/>
          <cell r="R7048"/>
          <cell r="S7048"/>
          <cell r="T7048"/>
          <cell r="U7048"/>
          <cell r="V7048"/>
          <cell r="W7048"/>
          <cell r="X7048"/>
          <cell r="Y7048"/>
          <cell r="Z7048"/>
          <cell r="AA7048"/>
          <cell r="AB7048"/>
          <cell r="AC7048"/>
          <cell r="AD7048"/>
        </row>
        <row r="7049">
          <cell r="P7049">
            <v>999999999</v>
          </cell>
          <cell r="Q7049"/>
          <cell r="R7049"/>
          <cell r="S7049"/>
          <cell r="T7049"/>
          <cell r="U7049"/>
          <cell r="V7049"/>
          <cell r="W7049"/>
          <cell r="X7049"/>
          <cell r="Y7049"/>
          <cell r="Z7049"/>
          <cell r="AA7049"/>
          <cell r="AB7049"/>
          <cell r="AC7049"/>
          <cell r="AD7049"/>
        </row>
        <row r="7050">
          <cell r="P7050">
            <v>999999999</v>
          </cell>
          <cell r="Q7050"/>
          <cell r="R7050"/>
          <cell r="S7050"/>
          <cell r="T7050"/>
          <cell r="U7050"/>
          <cell r="V7050"/>
          <cell r="W7050"/>
          <cell r="X7050"/>
          <cell r="Y7050"/>
          <cell r="Z7050"/>
          <cell r="AA7050"/>
          <cell r="AB7050"/>
          <cell r="AC7050"/>
          <cell r="AD7050"/>
        </row>
        <row r="7051">
          <cell r="P7051">
            <v>999999999</v>
          </cell>
          <cell r="Q7051"/>
          <cell r="R7051"/>
          <cell r="S7051"/>
          <cell r="T7051"/>
          <cell r="U7051"/>
          <cell r="V7051"/>
          <cell r="W7051"/>
          <cell r="X7051"/>
          <cell r="Y7051"/>
          <cell r="Z7051"/>
          <cell r="AA7051"/>
          <cell r="AB7051"/>
          <cell r="AC7051"/>
          <cell r="AD7051"/>
        </row>
        <row r="7052">
          <cell r="P7052">
            <v>999999999</v>
          </cell>
          <cell r="Q7052"/>
          <cell r="R7052"/>
          <cell r="S7052"/>
          <cell r="T7052"/>
          <cell r="U7052"/>
          <cell r="V7052"/>
          <cell r="W7052"/>
          <cell r="X7052"/>
          <cell r="Y7052"/>
          <cell r="Z7052"/>
          <cell r="AA7052"/>
          <cell r="AB7052"/>
          <cell r="AC7052"/>
          <cell r="AD7052"/>
        </row>
        <row r="7053">
          <cell r="P7053">
            <v>999999999</v>
          </cell>
          <cell r="Q7053"/>
          <cell r="R7053"/>
          <cell r="S7053"/>
          <cell r="T7053"/>
          <cell r="U7053"/>
          <cell r="V7053"/>
          <cell r="W7053"/>
          <cell r="X7053"/>
          <cell r="Y7053"/>
          <cell r="Z7053"/>
          <cell r="AA7053"/>
          <cell r="AB7053"/>
          <cell r="AC7053"/>
          <cell r="AD7053"/>
        </row>
        <row r="7054">
          <cell r="P7054">
            <v>999999999</v>
          </cell>
          <cell r="Q7054"/>
          <cell r="R7054"/>
          <cell r="S7054"/>
          <cell r="T7054"/>
          <cell r="U7054"/>
          <cell r="V7054"/>
          <cell r="W7054"/>
          <cell r="X7054"/>
          <cell r="Y7054"/>
          <cell r="Z7054"/>
          <cell r="AA7054"/>
          <cell r="AB7054"/>
          <cell r="AC7054"/>
          <cell r="AD7054"/>
        </row>
        <row r="7055">
          <cell r="P7055">
            <v>999999999</v>
          </cell>
          <cell r="Q7055"/>
          <cell r="R7055"/>
          <cell r="S7055"/>
          <cell r="T7055"/>
          <cell r="U7055"/>
          <cell r="V7055"/>
          <cell r="W7055"/>
          <cell r="X7055"/>
          <cell r="Y7055"/>
          <cell r="Z7055"/>
          <cell r="AA7055"/>
          <cell r="AB7055"/>
          <cell r="AC7055"/>
          <cell r="AD7055"/>
        </row>
        <row r="7056">
          <cell r="P7056">
            <v>999999999</v>
          </cell>
          <cell r="Q7056"/>
          <cell r="R7056"/>
          <cell r="S7056"/>
          <cell r="T7056"/>
          <cell r="U7056"/>
          <cell r="V7056"/>
          <cell r="W7056"/>
          <cell r="X7056"/>
          <cell r="Y7056"/>
          <cell r="Z7056"/>
          <cell r="AA7056"/>
          <cell r="AB7056"/>
          <cell r="AC7056"/>
          <cell r="AD7056"/>
        </row>
        <row r="7057">
          <cell r="P7057">
            <v>999999999</v>
          </cell>
          <cell r="Q7057"/>
          <cell r="R7057"/>
          <cell r="S7057"/>
          <cell r="T7057"/>
          <cell r="U7057"/>
          <cell r="V7057"/>
          <cell r="W7057"/>
          <cell r="X7057"/>
          <cell r="Y7057"/>
          <cell r="Z7057"/>
          <cell r="AA7057"/>
          <cell r="AB7057"/>
          <cell r="AC7057"/>
          <cell r="AD7057"/>
        </row>
        <row r="7058">
          <cell r="P7058">
            <v>999999999</v>
          </cell>
          <cell r="Q7058"/>
          <cell r="R7058"/>
          <cell r="S7058"/>
          <cell r="T7058"/>
          <cell r="U7058"/>
          <cell r="V7058"/>
          <cell r="W7058"/>
          <cell r="X7058"/>
          <cell r="Y7058"/>
          <cell r="Z7058"/>
          <cell r="AA7058"/>
          <cell r="AB7058"/>
          <cell r="AC7058"/>
          <cell r="AD7058"/>
        </row>
        <row r="7059">
          <cell r="P7059">
            <v>999999999</v>
          </cell>
          <cell r="Q7059"/>
          <cell r="R7059"/>
          <cell r="S7059"/>
          <cell r="T7059"/>
          <cell r="U7059"/>
          <cell r="V7059"/>
          <cell r="W7059"/>
          <cell r="X7059"/>
          <cell r="Y7059"/>
          <cell r="Z7059"/>
          <cell r="AA7059"/>
          <cell r="AB7059"/>
          <cell r="AC7059"/>
          <cell r="AD7059"/>
        </row>
        <row r="7060">
          <cell r="P7060">
            <v>999999999</v>
          </cell>
          <cell r="Q7060"/>
          <cell r="R7060"/>
          <cell r="S7060"/>
          <cell r="T7060"/>
          <cell r="U7060"/>
          <cell r="V7060"/>
          <cell r="W7060"/>
          <cell r="X7060"/>
          <cell r="Y7060"/>
          <cell r="Z7060"/>
          <cell r="AA7060"/>
          <cell r="AB7060"/>
          <cell r="AC7060"/>
          <cell r="AD7060"/>
        </row>
        <row r="7061">
          <cell r="P7061">
            <v>999999999</v>
          </cell>
          <cell r="Q7061"/>
          <cell r="R7061"/>
          <cell r="S7061"/>
          <cell r="T7061"/>
          <cell r="U7061"/>
          <cell r="V7061"/>
          <cell r="W7061"/>
          <cell r="X7061"/>
          <cell r="Y7061"/>
          <cell r="Z7061"/>
          <cell r="AA7061"/>
          <cell r="AB7061"/>
          <cell r="AC7061"/>
          <cell r="AD7061"/>
        </row>
        <row r="7062">
          <cell r="P7062">
            <v>999999999</v>
          </cell>
          <cell r="Q7062"/>
          <cell r="R7062"/>
          <cell r="S7062"/>
          <cell r="T7062"/>
          <cell r="U7062"/>
          <cell r="V7062"/>
          <cell r="W7062"/>
          <cell r="X7062"/>
          <cell r="Y7062"/>
          <cell r="Z7062"/>
          <cell r="AA7062"/>
          <cell r="AB7062"/>
          <cell r="AC7062"/>
          <cell r="AD7062"/>
        </row>
        <row r="7063">
          <cell r="P7063">
            <v>999999999</v>
          </cell>
          <cell r="Q7063"/>
          <cell r="R7063"/>
          <cell r="S7063"/>
          <cell r="T7063"/>
          <cell r="U7063"/>
          <cell r="V7063"/>
          <cell r="W7063"/>
          <cell r="X7063"/>
          <cell r="Y7063"/>
          <cell r="Z7063"/>
          <cell r="AA7063"/>
          <cell r="AB7063"/>
          <cell r="AC7063"/>
          <cell r="AD7063"/>
        </row>
        <row r="7064">
          <cell r="P7064">
            <v>999999999</v>
          </cell>
          <cell r="Q7064"/>
          <cell r="R7064"/>
          <cell r="S7064"/>
          <cell r="T7064"/>
          <cell r="U7064"/>
          <cell r="V7064"/>
          <cell r="W7064"/>
          <cell r="X7064"/>
          <cell r="Y7064"/>
          <cell r="Z7064"/>
          <cell r="AA7064"/>
          <cell r="AB7064"/>
          <cell r="AC7064"/>
          <cell r="AD7064"/>
        </row>
        <row r="7065">
          <cell r="P7065">
            <v>999999999</v>
          </cell>
          <cell r="Q7065"/>
          <cell r="R7065"/>
          <cell r="S7065"/>
          <cell r="T7065"/>
          <cell r="U7065"/>
          <cell r="V7065"/>
          <cell r="W7065"/>
          <cell r="X7065"/>
          <cell r="Y7065"/>
          <cell r="Z7065"/>
          <cell r="AA7065"/>
          <cell r="AB7065"/>
          <cell r="AC7065"/>
          <cell r="AD7065"/>
        </row>
        <row r="7066">
          <cell r="P7066">
            <v>999999999</v>
          </cell>
          <cell r="Q7066"/>
          <cell r="R7066"/>
          <cell r="S7066"/>
          <cell r="T7066"/>
          <cell r="U7066"/>
          <cell r="V7066"/>
          <cell r="W7066"/>
          <cell r="X7066"/>
          <cell r="Y7066"/>
          <cell r="Z7066"/>
          <cell r="AA7066"/>
          <cell r="AB7066"/>
          <cell r="AC7066"/>
          <cell r="AD7066"/>
        </row>
        <row r="7067">
          <cell r="P7067">
            <v>999999999</v>
          </cell>
          <cell r="Q7067"/>
          <cell r="R7067"/>
          <cell r="S7067"/>
          <cell r="T7067"/>
          <cell r="U7067"/>
          <cell r="V7067"/>
          <cell r="W7067"/>
          <cell r="X7067"/>
          <cell r="Y7067"/>
          <cell r="Z7067"/>
          <cell r="AA7067"/>
          <cell r="AB7067"/>
          <cell r="AC7067"/>
          <cell r="AD7067"/>
        </row>
        <row r="7068">
          <cell r="P7068">
            <v>999999999</v>
          </cell>
          <cell r="Q7068"/>
          <cell r="R7068"/>
          <cell r="S7068"/>
          <cell r="T7068"/>
          <cell r="U7068"/>
          <cell r="V7068"/>
          <cell r="W7068"/>
          <cell r="X7068"/>
          <cell r="Y7068"/>
          <cell r="Z7068"/>
          <cell r="AA7068"/>
          <cell r="AB7068"/>
          <cell r="AC7068"/>
          <cell r="AD7068"/>
        </row>
        <row r="7069">
          <cell r="P7069">
            <v>999999999</v>
          </cell>
          <cell r="Q7069"/>
          <cell r="R7069"/>
          <cell r="S7069"/>
          <cell r="T7069"/>
          <cell r="U7069"/>
          <cell r="V7069"/>
          <cell r="W7069"/>
          <cell r="X7069"/>
          <cell r="Y7069"/>
          <cell r="Z7069"/>
          <cell r="AA7069"/>
          <cell r="AB7069"/>
          <cell r="AC7069"/>
          <cell r="AD7069"/>
        </row>
        <row r="7070">
          <cell r="P7070">
            <v>999999999</v>
          </cell>
          <cell r="Q7070"/>
          <cell r="R7070"/>
          <cell r="S7070"/>
          <cell r="T7070"/>
          <cell r="U7070"/>
          <cell r="V7070"/>
          <cell r="W7070"/>
          <cell r="X7070"/>
          <cell r="Y7070"/>
          <cell r="Z7070"/>
          <cell r="AA7070"/>
          <cell r="AB7070"/>
          <cell r="AC7070"/>
          <cell r="AD7070"/>
        </row>
        <row r="7071">
          <cell r="P7071">
            <v>999999999</v>
          </cell>
          <cell r="Q7071"/>
          <cell r="R7071"/>
          <cell r="S7071"/>
          <cell r="T7071"/>
          <cell r="U7071"/>
          <cell r="V7071"/>
          <cell r="W7071"/>
          <cell r="X7071"/>
          <cell r="Y7071"/>
          <cell r="Z7071"/>
          <cell r="AA7071"/>
          <cell r="AB7071"/>
          <cell r="AC7071"/>
          <cell r="AD7071"/>
        </row>
        <row r="7072">
          <cell r="P7072">
            <v>999999999</v>
          </cell>
          <cell r="Q7072"/>
          <cell r="R7072"/>
          <cell r="S7072"/>
          <cell r="T7072"/>
          <cell r="U7072"/>
          <cell r="V7072"/>
          <cell r="W7072"/>
          <cell r="X7072"/>
          <cell r="Y7072"/>
          <cell r="Z7072"/>
          <cell r="AA7072"/>
          <cell r="AB7072"/>
          <cell r="AC7072"/>
          <cell r="AD7072"/>
        </row>
        <row r="7073">
          <cell r="P7073">
            <v>999999999</v>
          </cell>
          <cell r="Q7073"/>
          <cell r="R7073"/>
          <cell r="S7073"/>
          <cell r="T7073"/>
          <cell r="U7073"/>
          <cell r="V7073"/>
          <cell r="W7073"/>
          <cell r="X7073"/>
          <cell r="Y7073"/>
          <cell r="Z7073"/>
          <cell r="AA7073"/>
          <cell r="AB7073"/>
          <cell r="AC7073"/>
          <cell r="AD7073"/>
        </row>
        <row r="7074">
          <cell r="P7074">
            <v>999999999</v>
          </cell>
          <cell r="Q7074"/>
          <cell r="R7074"/>
          <cell r="S7074"/>
          <cell r="T7074"/>
          <cell r="U7074"/>
          <cell r="V7074"/>
          <cell r="W7074"/>
          <cell r="X7074"/>
          <cell r="Y7074"/>
          <cell r="Z7074"/>
          <cell r="AA7074"/>
          <cell r="AB7074"/>
          <cell r="AC7074"/>
          <cell r="AD7074"/>
        </row>
        <row r="7075">
          <cell r="P7075">
            <v>999999999</v>
          </cell>
          <cell r="Q7075"/>
          <cell r="R7075"/>
          <cell r="S7075"/>
          <cell r="T7075"/>
          <cell r="U7075"/>
          <cell r="V7075"/>
          <cell r="W7075"/>
          <cell r="X7075"/>
          <cell r="Y7075"/>
          <cell r="Z7075"/>
          <cell r="AA7075"/>
          <cell r="AB7075"/>
          <cell r="AC7075"/>
          <cell r="AD7075"/>
        </row>
        <row r="7076">
          <cell r="P7076">
            <v>999999999</v>
          </cell>
          <cell r="Q7076"/>
          <cell r="R7076"/>
          <cell r="S7076"/>
          <cell r="T7076"/>
          <cell r="U7076"/>
          <cell r="V7076"/>
          <cell r="W7076"/>
          <cell r="X7076"/>
          <cell r="Y7076"/>
          <cell r="Z7076"/>
          <cell r="AA7076"/>
          <cell r="AB7076"/>
          <cell r="AC7076"/>
          <cell r="AD7076"/>
        </row>
        <row r="7077">
          <cell r="P7077">
            <v>999999999</v>
          </cell>
          <cell r="Q7077"/>
          <cell r="R7077"/>
          <cell r="S7077"/>
          <cell r="T7077"/>
          <cell r="U7077"/>
          <cell r="V7077"/>
          <cell r="W7077"/>
          <cell r="X7077"/>
          <cell r="Y7077"/>
          <cell r="Z7077"/>
          <cell r="AA7077"/>
          <cell r="AB7077"/>
          <cell r="AC7077"/>
          <cell r="AD7077"/>
        </row>
        <row r="7078">
          <cell r="P7078">
            <v>999999999</v>
          </cell>
          <cell r="Q7078"/>
          <cell r="R7078"/>
          <cell r="S7078"/>
          <cell r="T7078"/>
          <cell r="U7078"/>
          <cell r="V7078"/>
          <cell r="W7078"/>
          <cell r="X7078"/>
          <cell r="Y7078"/>
          <cell r="Z7078"/>
          <cell r="AA7078"/>
          <cell r="AB7078"/>
          <cell r="AC7078"/>
          <cell r="AD7078"/>
        </row>
        <row r="7079">
          <cell r="P7079">
            <v>999999999</v>
          </cell>
          <cell r="Q7079"/>
          <cell r="R7079"/>
          <cell r="S7079"/>
          <cell r="T7079"/>
          <cell r="U7079"/>
          <cell r="V7079"/>
          <cell r="W7079"/>
          <cell r="X7079"/>
          <cell r="Y7079"/>
          <cell r="Z7079"/>
          <cell r="AA7079"/>
          <cell r="AB7079"/>
          <cell r="AC7079"/>
          <cell r="AD7079"/>
        </row>
        <row r="7080">
          <cell r="P7080">
            <v>999999999</v>
          </cell>
          <cell r="Q7080"/>
          <cell r="R7080"/>
          <cell r="S7080"/>
          <cell r="T7080"/>
          <cell r="U7080"/>
          <cell r="V7080"/>
          <cell r="W7080"/>
          <cell r="X7080"/>
          <cell r="Y7080"/>
          <cell r="Z7080"/>
          <cell r="AA7080"/>
          <cell r="AB7080"/>
          <cell r="AC7080"/>
          <cell r="AD7080"/>
        </row>
        <row r="7081">
          <cell r="P7081">
            <v>999999999</v>
          </cell>
          <cell r="Q7081"/>
          <cell r="R7081"/>
          <cell r="S7081"/>
          <cell r="T7081"/>
          <cell r="U7081"/>
          <cell r="V7081"/>
          <cell r="W7081"/>
          <cell r="X7081"/>
          <cell r="Y7081"/>
          <cell r="Z7081"/>
          <cell r="AA7081"/>
          <cell r="AB7081"/>
          <cell r="AC7081"/>
          <cell r="AD7081"/>
        </row>
        <row r="7082">
          <cell r="P7082">
            <v>999999999</v>
          </cell>
          <cell r="Q7082"/>
          <cell r="R7082"/>
          <cell r="S7082"/>
          <cell r="T7082"/>
          <cell r="U7082"/>
          <cell r="V7082"/>
          <cell r="W7082"/>
          <cell r="X7082"/>
          <cell r="Y7082"/>
          <cell r="Z7082"/>
          <cell r="AA7082"/>
          <cell r="AB7082"/>
          <cell r="AC7082"/>
          <cell r="AD7082"/>
        </row>
        <row r="7083">
          <cell r="P7083">
            <v>999999999</v>
          </cell>
          <cell r="Q7083"/>
          <cell r="R7083"/>
          <cell r="S7083"/>
          <cell r="T7083"/>
          <cell r="U7083"/>
          <cell r="V7083"/>
          <cell r="W7083"/>
          <cell r="X7083"/>
          <cell r="Y7083"/>
          <cell r="Z7083"/>
          <cell r="AA7083"/>
          <cell r="AB7083"/>
          <cell r="AC7083"/>
          <cell r="AD7083"/>
        </row>
        <row r="7084">
          <cell r="P7084">
            <v>999999999</v>
          </cell>
          <cell r="Q7084"/>
          <cell r="R7084"/>
          <cell r="S7084"/>
          <cell r="T7084"/>
          <cell r="U7084"/>
          <cell r="V7084"/>
          <cell r="W7084"/>
          <cell r="X7084"/>
          <cell r="Y7084"/>
          <cell r="Z7084"/>
          <cell r="AA7084"/>
          <cell r="AB7084"/>
          <cell r="AC7084"/>
          <cell r="AD7084"/>
        </row>
        <row r="7085">
          <cell r="P7085">
            <v>999999999</v>
          </cell>
          <cell r="Q7085"/>
          <cell r="R7085"/>
          <cell r="S7085"/>
          <cell r="T7085"/>
          <cell r="U7085"/>
          <cell r="V7085"/>
          <cell r="W7085"/>
          <cell r="X7085"/>
          <cell r="Y7085"/>
          <cell r="Z7085"/>
          <cell r="AA7085"/>
          <cell r="AB7085"/>
          <cell r="AC7085"/>
          <cell r="AD7085"/>
        </row>
        <row r="7086">
          <cell r="P7086">
            <v>999999999</v>
          </cell>
          <cell r="Q7086"/>
          <cell r="R7086"/>
          <cell r="S7086"/>
          <cell r="T7086"/>
          <cell r="U7086"/>
          <cell r="V7086"/>
          <cell r="W7086"/>
          <cell r="X7086"/>
          <cell r="Y7086"/>
          <cell r="Z7086"/>
          <cell r="AA7086"/>
          <cell r="AB7086"/>
          <cell r="AC7086"/>
          <cell r="AD7086"/>
        </row>
        <row r="7087">
          <cell r="P7087">
            <v>999999999</v>
          </cell>
          <cell r="Q7087"/>
          <cell r="R7087"/>
          <cell r="S7087"/>
          <cell r="T7087"/>
          <cell r="U7087"/>
          <cell r="V7087"/>
          <cell r="W7087"/>
          <cell r="X7087"/>
          <cell r="Y7087"/>
          <cell r="Z7087"/>
          <cell r="AA7087"/>
          <cell r="AB7087"/>
          <cell r="AC7087"/>
          <cell r="AD7087"/>
        </row>
        <row r="7088">
          <cell r="P7088">
            <v>999999999</v>
          </cell>
          <cell r="Q7088"/>
          <cell r="R7088"/>
          <cell r="S7088"/>
          <cell r="T7088"/>
          <cell r="U7088"/>
          <cell r="V7088"/>
          <cell r="W7088"/>
          <cell r="X7088"/>
          <cell r="Y7088"/>
          <cell r="Z7088"/>
          <cell r="AA7088"/>
          <cell r="AB7088"/>
          <cell r="AC7088"/>
          <cell r="AD7088"/>
        </row>
        <row r="7089">
          <cell r="P7089">
            <v>999999999</v>
          </cell>
          <cell r="Q7089"/>
          <cell r="R7089"/>
          <cell r="S7089"/>
          <cell r="T7089"/>
          <cell r="U7089"/>
          <cell r="V7089"/>
          <cell r="W7089"/>
          <cell r="X7089"/>
          <cell r="Y7089"/>
          <cell r="Z7089"/>
          <cell r="AA7089"/>
          <cell r="AB7089"/>
          <cell r="AC7089"/>
          <cell r="AD7089"/>
        </row>
        <row r="7090">
          <cell r="P7090">
            <v>999999999</v>
          </cell>
          <cell r="Q7090"/>
          <cell r="R7090"/>
          <cell r="S7090"/>
          <cell r="T7090"/>
          <cell r="U7090"/>
          <cell r="V7090"/>
          <cell r="W7090"/>
          <cell r="X7090"/>
          <cell r="Y7090"/>
          <cell r="Z7090"/>
          <cell r="AA7090"/>
          <cell r="AB7090"/>
          <cell r="AC7090"/>
          <cell r="AD7090"/>
        </row>
        <row r="7091">
          <cell r="P7091">
            <v>999999999</v>
          </cell>
          <cell r="Q7091"/>
          <cell r="R7091"/>
          <cell r="S7091"/>
          <cell r="T7091"/>
          <cell r="U7091"/>
          <cell r="V7091"/>
          <cell r="W7091"/>
          <cell r="X7091"/>
          <cell r="Y7091"/>
          <cell r="Z7091"/>
          <cell r="AA7091"/>
          <cell r="AB7091"/>
          <cell r="AC7091"/>
          <cell r="AD7091"/>
        </row>
        <row r="7092">
          <cell r="P7092">
            <v>999999999</v>
          </cell>
          <cell r="Q7092"/>
          <cell r="R7092"/>
          <cell r="S7092"/>
          <cell r="T7092"/>
          <cell r="U7092"/>
          <cell r="V7092"/>
          <cell r="W7092"/>
          <cell r="X7092"/>
          <cell r="Y7092"/>
          <cell r="Z7092"/>
          <cell r="AA7092"/>
          <cell r="AB7092"/>
          <cell r="AC7092"/>
          <cell r="AD7092"/>
        </row>
        <row r="7093">
          <cell r="P7093">
            <v>999999999</v>
          </cell>
          <cell r="Q7093"/>
          <cell r="R7093"/>
          <cell r="S7093"/>
          <cell r="T7093"/>
          <cell r="U7093"/>
          <cell r="V7093"/>
          <cell r="W7093"/>
          <cell r="X7093"/>
          <cell r="Y7093"/>
          <cell r="Z7093"/>
          <cell r="AA7093"/>
          <cell r="AB7093"/>
          <cell r="AC7093"/>
          <cell r="AD7093"/>
        </row>
        <row r="7094">
          <cell r="P7094">
            <v>999999999</v>
          </cell>
          <cell r="Q7094"/>
          <cell r="R7094"/>
          <cell r="S7094"/>
          <cell r="T7094"/>
          <cell r="U7094"/>
          <cell r="V7094"/>
          <cell r="W7094"/>
          <cell r="X7094"/>
          <cell r="Y7094"/>
          <cell r="Z7094"/>
          <cell r="AA7094"/>
          <cell r="AB7094"/>
          <cell r="AC7094"/>
          <cell r="AD7094"/>
        </row>
        <row r="7095">
          <cell r="P7095">
            <v>999999999</v>
          </cell>
          <cell r="Q7095"/>
          <cell r="R7095"/>
          <cell r="S7095"/>
          <cell r="T7095"/>
          <cell r="U7095"/>
          <cell r="V7095"/>
          <cell r="W7095"/>
          <cell r="X7095"/>
          <cell r="Y7095"/>
          <cell r="Z7095"/>
          <cell r="AA7095"/>
          <cell r="AB7095"/>
          <cell r="AC7095"/>
          <cell r="AD7095"/>
        </row>
        <row r="7096">
          <cell r="P7096">
            <v>999999999</v>
          </cell>
          <cell r="Q7096"/>
          <cell r="R7096"/>
          <cell r="S7096"/>
          <cell r="T7096"/>
          <cell r="U7096"/>
          <cell r="V7096"/>
          <cell r="W7096"/>
          <cell r="X7096"/>
          <cell r="Y7096"/>
          <cell r="Z7096"/>
          <cell r="AA7096"/>
          <cell r="AB7096"/>
          <cell r="AC7096"/>
          <cell r="AD7096"/>
        </row>
        <row r="7097">
          <cell r="P7097">
            <v>999999999</v>
          </cell>
          <cell r="Q7097"/>
          <cell r="R7097"/>
          <cell r="S7097"/>
          <cell r="T7097"/>
          <cell r="U7097"/>
          <cell r="V7097"/>
          <cell r="W7097"/>
          <cell r="X7097"/>
          <cell r="Y7097"/>
          <cell r="Z7097"/>
          <cell r="AA7097"/>
          <cell r="AB7097"/>
          <cell r="AC7097"/>
          <cell r="AD7097"/>
        </row>
        <row r="7098">
          <cell r="P7098">
            <v>999999999</v>
          </cell>
          <cell r="Q7098"/>
          <cell r="R7098"/>
          <cell r="S7098"/>
          <cell r="T7098"/>
          <cell r="U7098"/>
          <cell r="V7098"/>
          <cell r="W7098"/>
          <cell r="X7098"/>
          <cell r="Y7098"/>
          <cell r="Z7098"/>
          <cell r="AA7098"/>
          <cell r="AB7098"/>
          <cell r="AC7098"/>
          <cell r="AD7098"/>
        </row>
        <row r="7099">
          <cell r="P7099">
            <v>999999999</v>
          </cell>
          <cell r="Q7099"/>
          <cell r="R7099"/>
          <cell r="S7099"/>
          <cell r="T7099"/>
          <cell r="U7099"/>
          <cell r="V7099"/>
          <cell r="W7099"/>
          <cell r="X7099"/>
          <cell r="Y7099"/>
          <cell r="Z7099"/>
          <cell r="AA7099"/>
          <cell r="AB7099"/>
          <cell r="AC7099"/>
          <cell r="AD7099"/>
        </row>
        <row r="7100">
          <cell r="P7100">
            <v>999999999</v>
          </cell>
          <cell r="Q7100"/>
          <cell r="R7100"/>
          <cell r="S7100"/>
          <cell r="T7100"/>
          <cell r="U7100"/>
          <cell r="V7100"/>
          <cell r="W7100"/>
          <cell r="X7100"/>
          <cell r="Y7100"/>
          <cell r="Z7100"/>
          <cell r="AA7100"/>
          <cell r="AB7100"/>
          <cell r="AC7100"/>
          <cell r="AD7100"/>
        </row>
        <row r="7101">
          <cell r="P7101">
            <v>999999999</v>
          </cell>
          <cell r="Q7101"/>
          <cell r="R7101"/>
          <cell r="S7101"/>
          <cell r="T7101"/>
          <cell r="U7101"/>
          <cell r="V7101"/>
          <cell r="W7101"/>
          <cell r="X7101"/>
          <cell r="Y7101"/>
          <cell r="Z7101"/>
          <cell r="AA7101"/>
          <cell r="AB7101"/>
          <cell r="AC7101"/>
          <cell r="AD7101"/>
        </row>
        <row r="7102">
          <cell r="P7102">
            <v>999999999</v>
          </cell>
          <cell r="Q7102"/>
          <cell r="R7102"/>
          <cell r="S7102"/>
          <cell r="T7102"/>
          <cell r="U7102"/>
          <cell r="V7102"/>
          <cell r="W7102"/>
          <cell r="X7102"/>
          <cell r="Y7102"/>
          <cell r="Z7102"/>
          <cell r="AA7102"/>
          <cell r="AB7102"/>
          <cell r="AC7102"/>
          <cell r="AD7102"/>
        </row>
        <row r="7103">
          <cell r="P7103">
            <v>999999999</v>
          </cell>
          <cell r="Q7103"/>
          <cell r="R7103"/>
          <cell r="S7103"/>
          <cell r="T7103"/>
          <cell r="U7103"/>
          <cell r="V7103"/>
          <cell r="W7103"/>
          <cell r="X7103"/>
          <cell r="Y7103"/>
          <cell r="Z7103"/>
          <cell r="AA7103"/>
          <cell r="AB7103"/>
          <cell r="AC7103"/>
          <cell r="AD7103"/>
        </row>
        <row r="7104">
          <cell r="P7104">
            <v>999999999</v>
          </cell>
          <cell r="Q7104"/>
          <cell r="R7104"/>
          <cell r="S7104"/>
          <cell r="T7104"/>
          <cell r="U7104"/>
          <cell r="V7104"/>
          <cell r="W7104"/>
          <cell r="X7104"/>
          <cell r="Y7104"/>
          <cell r="Z7104"/>
          <cell r="AA7104"/>
          <cell r="AB7104"/>
          <cell r="AC7104"/>
          <cell r="AD7104"/>
        </row>
        <row r="7105">
          <cell r="P7105">
            <v>999999999</v>
          </cell>
          <cell r="Q7105"/>
          <cell r="R7105"/>
          <cell r="S7105"/>
          <cell r="T7105"/>
          <cell r="U7105"/>
          <cell r="V7105"/>
          <cell r="W7105"/>
          <cell r="X7105"/>
          <cell r="Y7105"/>
          <cell r="Z7105"/>
          <cell r="AA7105"/>
          <cell r="AB7105"/>
          <cell r="AC7105"/>
          <cell r="AD7105"/>
        </row>
        <row r="7106">
          <cell r="P7106">
            <v>999999999</v>
          </cell>
          <cell r="Q7106"/>
          <cell r="R7106"/>
          <cell r="S7106"/>
          <cell r="T7106"/>
          <cell r="U7106"/>
          <cell r="V7106"/>
          <cell r="W7106"/>
          <cell r="X7106"/>
          <cell r="Y7106"/>
          <cell r="Z7106"/>
          <cell r="AA7106"/>
          <cell r="AB7106"/>
          <cell r="AC7106"/>
          <cell r="AD7106"/>
        </row>
        <row r="7107">
          <cell r="P7107">
            <v>999999999</v>
          </cell>
          <cell r="Q7107"/>
          <cell r="R7107"/>
          <cell r="S7107"/>
          <cell r="T7107"/>
          <cell r="U7107"/>
          <cell r="V7107"/>
          <cell r="W7107"/>
          <cell r="X7107"/>
          <cell r="Y7107"/>
          <cell r="Z7107"/>
          <cell r="AA7107"/>
          <cell r="AB7107"/>
          <cell r="AC7107"/>
          <cell r="AD7107"/>
        </row>
        <row r="7108">
          <cell r="P7108">
            <v>999999999</v>
          </cell>
          <cell r="Q7108"/>
          <cell r="R7108"/>
          <cell r="S7108"/>
          <cell r="T7108"/>
          <cell r="U7108"/>
          <cell r="V7108"/>
          <cell r="W7108"/>
          <cell r="X7108"/>
          <cell r="Y7108"/>
          <cell r="Z7108"/>
          <cell r="AA7108"/>
          <cell r="AB7108"/>
          <cell r="AC7108"/>
          <cell r="AD7108"/>
        </row>
        <row r="7109">
          <cell r="P7109">
            <v>999999999</v>
          </cell>
          <cell r="Q7109"/>
          <cell r="R7109"/>
          <cell r="S7109"/>
          <cell r="T7109"/>
          <cell r="U7109"/>
          <cell r="V7109"/>
          <cell r="W7109"/>
          <cell r="X7109"/>
          <cell r="Y7109"/>
          <cell r="Z7109"/>
          <cell r="AA7109"/>
          <cell r="AB7109"/>
          <cell r="AC7109"/>
          <cell r="AD7109"/>
        </row>
        <row r="7110">
          <cell r="P7110">
            <v>999999999</v>
          </cell>
          <cell r="Q7110"/>
          <cell r="R7110"/>
          <cell r="S7110"/>
          <cell r="T7110"/>
          <cell r="U7110"/>
          <cell r="V7110"/>
          <cell r="W7110"/>
          <cell r="X7110"/>
          <cell r="Y7110"/>
          <cell r="Z7110"/>
          <cell r="AA7110"/>
          <cell r="AB7110"/>
          <cell r="AC7110"/>
          <cell r="AD7110"/>
        </row>
        <row r="7111">
          <cell r="P7111">
            <v>999999999</v>
          </cell>
          <cell r="Q7111"/>
          <cell r="R7111"/>
          <cell r="S7111"/>
          <cell r="T7111"/>
          <cell r="U7111"/>
          <cell r="V7111"/>
          <cell r="W7111"/>
          <cell r="X7111"/>
          <cell r="Y7111"/>
          <cell r="Z7111"/>
          <cell r="AA7111"/>
          <cell r="AB7111"/>
          <cell r="AC7111"/>
          <cell r="AD7111"/>
        </row>
        <row r="7112">
          <cell r="P7112">
            <v>999999999</v>
          </cell>
          <cell r="Q7112"/>
          <cell r="R7112"/>
          <cell r="S7112"/>
          <cell r="T7112"/>
          <cell r="U7112"/>
          <cell r="V7112"/>
          <cell r="W7112"/>
          <cell r="X7112"/>
          <cell r="Y7112"/>
          <cell r="Z7112"/>
          <cell r="AA7112"/>
          <cell r="AB7112"/>
          <cell r="AC7112"/>
          <cell r="AD7112"/>
        </row>
        <row r="7113">
          <cell r="P7113">
            <v>999999999</v>
          </cell>
          <cell r="Q7113"/>
          <cell r="R7113"/>
          <cell r="S7113"/>
          <cell r="T7113"/>
          <cell r="U7113"/>
          <cell r="V7113"/>
          <cell r="W7113"/>
          <cell r="X7113"/>
          <cell r="Y7113"/>
          <cell r="Z7113"/>
          <cell r="AA7113"/>
          <cell r="AB7113"/>
          <cell r="AC7113"/>
          <cell r="AD7113"/>
        </row>
        <row r="7114">
          <cell r="P7114">
            <v>999999999</v>
          </cell>
          <cell r="Q7114"/>
          <cell r="R7114"/>
          <cell r="S7114"/>
          <cell r="T7114"/>
          <cell r="U7114"/>
          <cell r="V7114"/>
          <cell r="W7114"/>
          <cell r="X7114"/>
          <cell r="Y7114"/>
          <cell r="Z7114"/>
          <cell r="AA7114"/>
          <cell r="AB7114"/>
          <cell r="AC7114"/>
          <cell r="AD7114"/>
        </row>
        <row r="7115">
          <cell r="P7115">
            <v>999999999</v>
          </cell>
          <cell r="Q7115"/>
          <cell r="R7115"/>
          <cell r="S7115"/>
          <cell r="T7115"/>
          <cell r="U7115"/>
          <cell r="V7115"/>
          <cell r="W7115"/>
          <cell r="X7115"/>
          <cell r="Y7115"/>
          <cell r="Z7115"/>
          <cell r="AA7115"/>
          <cell r="AB7115"/>
          <cell r="AC7115"/>
          <cell r="AD7115"/>
        </row>
        <row r="7116">
          <cell r="P7116">
            <v>999999999</v>
          </cell>
          <cell r="Q7116"/>
          <cell r="R7116"/>
          <cell r="S7116"/>
          <cell r="T7116"/>
          <cell r="U7116"/>
          <cell r="V7116"/>
          <cell r="W7116"/>
          <cell r="X7116"/>
          <cell r="Y7116"/>
          <cell r="Z7116"/>
          <cell r="AA7116"/>
          <cell r="AB7116"/>
          <cell r="AC7116"/>
          <cell r="AD7116"/>
        </row>
        <row r="7117">
          <cell r="P7117">
            <v>999999999</v>
          </cell>
          <cell r="Q7117"/>
          <cell r="R7117"/>
          <cell r="S7117"/>
          <cell r="T7117"/>
          <cell r="U7117"/>
          <cell r="V7117"/>
          <cell r="W7117"/>
          <cell r="X7117"/>
          <cell r="Y7117"/>
          <cell r="Z7117"/>
          <cell r="AA7117"/>
          <cell r="AB7117"/>
          <cell r="AC7117"/>
          <cell r="AD7117"/>
        </row>
        <row r="7118">
          <cell r="P7118">
            <v>999999999</v>
          </cell>
          <cell r="Q7118"/>
          <cell r="R7118"/>
          <cell r="S7118"/>
          <cell r="T7118"/>
          <cell r="U7118"/>
          <cell r="V7118"/>
          <cell r="W7118"/>
          <cell r="X7118"/>
          <cell r="Y7118"/>
          <cell r="Z7118"/>
          <cell r="AA7118"/>
          <cell r="AB7118"/>
          <cell r="AC7118"/>
          <cell r="AD7118"/>
        </row>
        <row r="7119">
          <cell r="P7119">
            <v>999999999</v>
          </cell>
          <cell r="Q7119"/>
          <cell r="R7119"/>
          <cell r="S7119"/>
          <cell r="T7119"/>
          <cell r="U7119"/>
          <cell r="V7119"/>
          <cell r="W7119"/>
          <cell r="X7119"/>
          <cell r="Y7119"/>
          <cell r="Z7119"/>
          <cell r="AA7119"/>
          <cell r="AB7119"/>
          <cell r="AC7119"/>
          <cell r="AD7119"/>
        </row>
        <row r="7120">
          <cell r="P7120">
            <v>999999999</v>
          </cell>
          <cell r="Q7120"/>
          <cell r="R7120"/>
          <cell r="S7120"/>
          <cell r="T7120"/>
          <cell r="U7120"/>
          <cell r="V7120"/>
          <cell r="W7120"/>
          <cell r="X7120"/>
          <cell r="Y7120"/>
          <cell r="Z7120"/>
          <cell r="AA7120"/>
          <cell r="AB7120"/>
          <cell r="AC7120"/>
          <cell r="AD7120"/>
        </row>
        <row r="7121">
          <cell r="P7121">
            <v>999999999</v>
          </cell>
          <cell r="Q7121"/>
          <cell r="R7121"/>
          <cell r="S7121"/>
          <cell r="T7121"/>
          <cell r="U7121"/>
          <cell r="V7121"/>
          <cell r="W7121"/>
          <cell r="X7121"/>
          <cell r="Y7121"/>
          <cell r="Z7121"/>
          <cell r="AA7121"/>
          <cell r="AB7121"/>
          <cell r="AC7121"/>
          <cell r="AD7121"/>
        </row>
        <row r="7122">
          <cell r="P7122">
            <v>999999999</v>
          </cell>
          <cell r="Q7122"/>
          <cell r="R7122"/>
          <cell r="S7122"/>
          <cell r="T7122"/>
          <cell r="U7122"/>
          <cell r="V7122"/>
          <cell r="W7122"/>
          <cell r="X7122"/>
          <cell r="Y7122"/>
          <cell r="Z7122"/>
          <cell r="AA7122"/>
          <cell r="AB7122"/>
          <cell r="AC7122"/>
          <cell r="AD7122"/>
        </row>
        <row r="7123">
          <cell r="P7123">
            <v>999999999</v>
          </cell>
          <cell r="Q7123"/>
          <cell r="R7123"/>
          <cell r="S7123"/>
          <cell r="T7123"/>
          <cell r="U7123"/>
          <cell r="V7123"/>
          <cell r="W7123"/>
          <cell r="X7123"/>
          <cell r="Y7123"/>
          <cell r="Z7123"/>
          <cell r="AA7123"/>
          <cell r="AB7123"/>
          <cell r="AC7123"/>
          <cell r="AD7123"/>
        </row>
        <row r="7124">
          <cell r="P7124">
            <v>999999999</v>
          </cell>
          <cell r="Q7124"/>
          <cell r="R7124"/>
          <cell r="S7124"/>
          <cell r="T7124"/>
          <cell r="U7124"/>
          <cell r="V7124"/>
          <cell r="W7124"/>
          <cell r="X7124"/>
          <cell r="Y7124"/>
          <cell r="Z7124"/>
          <cell r="AA7124"/>
          <cell r="AB7124"/>
          <cell r="AC7124"/>
          <cell r="AD7124"/>
        </row>
        <row r="7125">
          <cell r="P7125">
            <v>999999999</v>
          </cell>
          <cell r="Q7125"/>
          <cell r="R7125"/>
          <cell r="S7125"/>
          <cell r="T7125"/>
          <cell r="U7125"/>
          <cell r="V7125"/>
          <cell r="W7125"/>
          <cell r="X7125"/>
          <cell r="Y7125"/>
          <cell r="Z7125"/>
          <cell r="AA7125"/>
          <cell r="AB7125"/>
          <cell r="AC7125"/>
          <cell r="AD7125"/>
        </row>
        <row r="7126">
          <cell r="P7126">
            <v>999999999</v>
          </cell>
          <cell r="Q7126"/>
          <cell r="R7126"/>
          <cell r="S7126"/>
          <cell r="T7126"/>
          <cell r="U7126"/>
          <cell r="V7126"/>
          <cell r="W7126"/>
          <cell r="X7126"/>
          <cell r="Y7126"/>
          <cell r="Z7126"/>
          <cell r="AA7126"/>
          <cell r="AB7126"/>
          <cell r="AC7126"/>
          <cell r="AD7126"/>
        </row>
        <row r="7127">
          <cell r="P7127">
            <v>999999999</v>
          </cell>
          <cell r="Q7127"/>
          <cell r="R7127"/>
          <cell r="S7127"/>
          <cell r="T7127"/>
          <cell r="U7127"/>
          <cell r="V7127"/>
          <cell r="W7127"/>
          <cell r="X7127"/>
          <cell r="Y7127"/>
          <cell r="Z7127"/>
          <cell r="AA7127"/>
          <cell r="AB7127"/>
          <cell r="AC7127"/>
          <cell r="AD7127"/>
        </row>
        <row r="7128">
          <cell r="P7128">
            <v>999999999</v>
          </cell>
          <cell r="Q7128"/>
          <cell r="R7128"/>
          <cell r="S7128"/>
          <cell r="T7128"/>
          <cell r="U7128"/>
          <cell r="V7128"/>
          <cell r="W7128"/>
          <cell r="X7128"/>
          <cell r="Y7128"/>
          <cell r="Z7128"/>
          <cell r="AA7128"/>
          <cell r="AB7128"/>
          <cell r="AC7128"/>
          <cell r="AD7128"/>
        </row>
        <row r="7129">
          <cell r="P7129">
            <v>999999999</v>
          </cell>
          <cell r="Q7129"/>
          <cell r="R7129"/>
          <cell r="S7129"/>
          <cell r="T7129"/>
          <cell r="U7129"/>
          <cell r="V7129"/>
          <cell r="W7129"/>
          <cell r="X7129"/>
          <cell r="Y7129"/>
          <cell r="Z7129"/>
          <cell r="AA7129"/>
          <cell r="AB7129"/>
          <cell r="AC7129"/>
          <cell r="AD7129"/>
        </row>
        <row r="7130">
          <cell r="P7130">
            <v>999999999</v>
          </cell>
          <cell r="Q7130"/>
          <cell r="R7130"/>
          <cell r="S7130"/>
          <cell r="T7130"/>
          <cell r="U7130"/>
          <cell r="V7130"/>
          <cell r="W7130"/>
          <cell r="X7130"/>
          <cell r="Y7130"/>
          <cell r="Z7130"/>
          <cell r="AA7130"/>
          <cell r="AB7130"/>
          <cell r="AC7130"/>
          <cell r="AD7130"/>
        </row>
        <row r="7131">
          <cell r="P7131">
            <v>999999999</v>
          </cell>
          <cell r="Q7131"/>
          <cell r="R7131"/>
          <cell r="S7131"/>
          <cell r="T7131"/>
          <cell r="U7131"/>
          <cell r="V7131"/>
          <cell r="W7131"/>
          <cell r="X7131"/>
          <cell r="Y7131"/>
          <cell r="Z7131"/>
          <cell r="AA7131"/>
          <cell r="AB7131"/>
          <cell r="AC7131"/>
          <cell r="AD7131"/>
        </row>
        <row r="7132">
          <cell r="P7132">
            <v>999999999</v>
          </cell>
          <cell r="Q7132"/>
          <cell r="R7132"/>
          <cell r="S7132"/>
          <cell r="T7132"/>
          <cell r="U7132"/>
          <cell r="V7132"/>
          <cell r="W7132"/>
          <cell r="X7132"/>
          <cell r="Y7132"/>
          <cell r="Z7132"/>
          <cell r="AA7132"/>
          <cell r="AB7132"/>
          <cell r="AC7132"/>
          <cell r="AD7132"/>
        </row>
        <row r="7133">
          <cell r="P7133">
            <v>999999999</v>
          </cell>
          <cell r="Q7133"/>
          <cell r="R7133"/>
          <cell r="S7133"/>
          <cell r="T7133"/>
          <cell r="U7133"/>
          <cell r="V7133"/>
          <cell r="W7133"/>
          <cell r="X7133"/>
          <cell r="Y7133"/>
          <cell r="Z7133"/>
          <cell r="AA7133"/>
          <cell r="AB7133"/>
          <cell r="AC7133"/>
          <cell r="AD7133"/>
        </row>
        <row r="7134">
          <cell r="P7134">
            <v>999999999</v>
          </cell>
          <cell r="Q7134"/>
          <cell r="R7134"/>
          <cell r="S7134"/>
          <cell r="T7134"/>
          <cell r="U7134"/>
          <cell r="V7134"/>
          <cell r="W7134"/>
          <cell r="X7134"/>
          <cell r="Y7134"/>
          <cell r="Z7134"/>
          <cell r="AA7134"/>
          <cell r="AB7134"/>
          <cell r="AC7134"/>
          <cell r="AD7134"/>
        </row>
        <row r="7135">
          <cell r="P7135">
            <v>999999999</v>
          </cell>
          <cell r="Q7135"/>
          <cell r="R7135"/>
          <cell r="S7135"/>
          <cell r="T7135"/>
          <cell r="U7135"/>
          <cell r="V7135"/>
          <cell r="W7135"/>
          <cell r="X7135"/>
          <cell r="Y7135"/>
          <cell r="Z7135"/>
          <cell r="AA7135"/>
          <cell r="AB7135"/>
          <cell r="AC7135"/>
          <cell r="AD7135"/>
        </row>
        <row r="7136">
          <cell r="P7136">
            <v>999999999</v>
          </cell>
          <cell r="Q7136"/>
          <cell r="R7136"/>
          <cell r="S7136"/>
          <cell r="T7136"/>
          <cell r="U7136"/>
          <cell r="V7136"/>
          <cell r="W7136"/>
          <cell r="X7136"/>
          <cell r="Y7136"/>
          <cell r="Z7136"/>
          <cell r="AA7136"/>
          <cell r="AB7136"/>
          <cell r="AC7136"/>
          <cell r="AD7136"/>
        </row>
        <row r="7137">
          <cell r="P7137">
            <v>999999999</v>
          </cell>
          <cell r="Q7137"/>
          <cell r="R7137"/>
          <cell r="S7137"/>
          <cell r="T7137"/>
          <cell r="U7137"/>
          <cell r="V7137"/>
          <cell r="W7137"/>
          <cell r="X7137"/>
          <cell r="Y7137"/>
          <cell r="Z7137"/>
          <cell r="AA7137"/>
          <cell r="AB7137"/>
          <cell r="AC7137"/>
          <cell r="AD7137"/>
        </row>
        <row r="7138">
          <cell r="P7138">
            <v>999999999</v>
          </cell>
          <cell r="Q7138"/>
          <cell r="R7138"/>
          <cell r="S7138"/>
          <cell r="T7138"/>
          <cell r="U7138"/>
          <cell r="V7138"/>
          <cell r="W7138"/>
          <cell r="X7138"/>
          <cell r="Y7138"/>
          <cell r="Z7138"/>
          <cell r="AA7138"/>
          <cell r="AB7138"/>
          <cell r="AC7138"/>
          <cell r="AD7138"/>
        </row>
        <row r="7139">
          <cell r="P7139">
            <v>999999999</v>
          </cell>
          <cell r="Q7139"/>
          <cell r="R7139"/>
          <cell r="S7139"/>
          <cell r="T7139"/>
          <cell r="U7139"/>
          <cell r="V7139"/>
          <cell r="W7139"/>
          <cell r="X7139"/>
          <cell r="Y7139"/>
          <cell r="Z7139"/>
          <cell r="AA7139"/>
          <cell r="AB7139"/>
          <cell r="AC7139"/>
          <cell r="AD7139"/>
        </row>
        <row r="7140">
          <cell r="P7140">
            <v>999999999</v>
          </cell>
          <cell r="Q7140"/>
          <cell r="R7140"/>
          <cell r="S7140"/>
          <cell r="T7140"/>
          <cell r="U7140"/>
          <cell r="V7140"/>
          <cell r="W7140"/>
          <cell r="X7140"/>
          <cell r="Y7140"/>
          <cell r="Z7140"/>
          <cell r="AA7140"/>
          <cell r="AB7140"/>
          <cell r="AC7140"/>
          <cell r="AD7140"/>
        </row>
        <row r="7141">
          <cell r="P7141">
            <v>999999999</v>
          </cell>
          <cell r="Q7141"/>
          <cell r="R7141"/>
          <cell r="S7141"/>
          <cell r="T7141"/>
          <cell r="U7141"/>
          <cell r="V7141"/>
          <cell r="W7141"/>
          <cell r="X7141"/>
          <cell r="Y7141"/>
          <cell r="Z7141"/>
          <cell r="AA7141"/>
          <cell r="AB7141"/>
          <cell r="AC7141"/>
          <cell r="AD7141"/>
        </row>
        <row r="7142">
          <cell r="P7142">
            <v>999999999</v>
          </cell>
          <cell r="Q7142"/>
          <cell r="R7142"/>
          <cell r="S7142"/>
          <cell r="T7142"/>
          <cell r="U7142"/>
          <cell r="V7142"/>
          <cell r="W7142"/>
          <cell r="X7142"/>
          <cell r="Y7142"/>
          <cell r="Z7142"/>
          <cell r="AA7142"/>
          <cell r="AB7142"/>
          <cell r="AC7142"/>
          <cell r="AD7142"/>
        </row>
        <row r="7143">
          <cell r="P7143">
            <v>999999999</v>
          </cell>
          <cell r="Q7143"/>
          <cell r="R7143"/>
          <cell r="S7143"/>
          <cell r="T7143"/>
          <cell r="U7143"/>
          <cell r="V7143"/>
          <cell r="W7143"/>
          <cell r="X7143"/>
          <cell r="Y7143"/>
          <cell r="Z7143"/>
          <cell r="AA7143"/>
          <cell r="AB7143"/>
          <cell r="AC7143"/>
          <cell r="AD7143"/>
        </row>
        <row r="7144">
          <cell r="P7144">
            <v>999999999</v>
          </cell>
          <cell r="Q7144"/>
          <cell r="R7144"/>
          <cell r="S7144"/>
          <cell r="T7144"/>
          <cell r="U7144"/>
          <cell r="V7144"/>
          <cell r="W7144"/>
          <cell r="X7144"/>
          <cell r="Y7144"/>
          <cell r="Z7144"/>
          <cell r="AA7144"/>
          <cell r="AB7144"/>
          <cell r="AC7144"/>
          <cell r="AD7144"/>
        </row>
        <row r="7145">
          <cell r="P7145">
            <v>999999999</v>
          </cell>
          <cell r="Q7145"/>
          <cell r="R7145"/>
          <cell r="S7145"/>
          <cell r="T7145"/>
          <cell r="U7145"/>
          <cell r="V7145"/>
          <cell r="W7145"/>
          <cell r="X7145"/>
          <cell r="Y7145"/>
          <cell r="Z7145"/>
          <cell r="AA7145"/>
          <cell r="AB7145"/>
          <cell r="AC7145"/>
          <cell r="AD7145"/>
        </row>
        <row r="7146">
          <cell r="P7146">
            <v>999999999</v>
          </cell>
          <cell r="Q7146"/>
          <cell r="R7146"/>
          <cell r="S7146"/>
          <cell r="T7146"/>
          <cell r="U7146"/>
          <cell r="V7146"/>
          <cell r="W7146"/>
          <cell r="X7146"/>
          <cell r="Y7146"/>
          <cell r="Z7146"/>
          <cell r="AA7146"/>
          <cell r="AB7146"/>
          <cell r="AC7146"/>
          <cell r="AD7146"/>
        </row>
        <row r="7147">
          <cell r="P7147">
            <v>999999999</v>
          </cell>
          <cell r="Q7147"/>
          <cell r="R7147"/>
          <cell r="S7147"/>
          <cell r="T7147"/>
          <cell r="U7147"/>
          <cell r="V7147"/>
          <cell r="W7147"/>
          <cell r="X7147"/>
          <cell r="Y7147"/>
          <cell r="Z7147"/>
          <cell r="AA7147"/>
          <cell r="AB7147"/>
          <cell r="AC7147"/>
          <cell r="AD7147"/>
        </row>
        <row r="7148">
          <cell r="P7148">
            <v>999999999</v>
          </cell>
          <cell r="Q7148"/>
          <cell r="R7148"/>
          <cell r="S7148"/>
          <cell r="T7148"/>
          <cell r="U7148"/>
          <cell r="V7148"/>
          <cell r="W7148"/>
          <cell r="X7148"/>
          <cell r="Y7148"/>
          <cell r="Z7148"/>
          <cell r="AA7148"/>
          <cell r="AB7148"/>
          <cell r="AC7148"/>
          <cell r="AD7148"/>
        </row>
        <row r="7149">
          <cell r="P7149">
            <v>999999999</v>
          </cell>
          <cell r="Q7149"/>
          <cell r="R7149"/>
          <cell r="S7149"/>
          <cell r="T7149"/>
          <cell r="U7149"/>
          <cell r="V7149"/>
          <cell r="W7149"/>
          <cell r="X7149"/>
          <cell r="Y7149"/>
          <cell r="Z7149"/>
          <cell r="AA7149"/>
          <cell r="AB7149"/>
          <cell r="AC7149"/>
          <cell r="AD7149"/>
        </row>
        <row r="7150">
          <cell r="P7150">
            <v>999999999</v>
          </cell>
          <cell r="Q7150"/>
          <cell r="R7150"/>
          <cell r="S7150"/>
          <cell r="T7150"/>
          <cell r="U7150"/>
          <cell r="V7150"/>
          <cell r="W7150"/>
          <cell r="X7150"/>
          <cell r="Y7150"/>
          <cell r="Z7150"/>
          <cell r="AA7150"/>
          <cell r="AB7150"/>
          <cell r="AC7150"/>
          <cell r="AD7150"/>
        </row>
        <row r="7151">
          <cell r="P7151">
            <v>999999999</v>
          </cell>
          <cell r="Q7151"/>
          <cell r="R7151"/>
          <cell r="S7151"/>
          <cell r="T7151"/>
          <cell r="U7151"/>
          <cell r="V7151"/>
          <cell r="W7151"/>
          <cell r="X7151"/>
          <cell r="Y7151"/>
          <cell r="Z7151"/>
          <cell r="AA7151"/>
          <cell r="AB7151"/>
          <cell r="AC7151"/>
          <cell r="AD7151"/>
        </row>
        <row r="7152">
          <cell r="P7152">
            <v>999999999</v>
          </cell>
          <cell r="Q7152"/>
          <cell r="R7152"/>
          <cell r="S7152"/>
          <cell r="T7152"/>
          <cell r="U7152"/>
          <cell r="V7152"/>
          <cell r="W7152"/>
          <cell r="X7152"/>
          <cell r="Y7152"/>
          <cell r="Z7152"/>
          <cell r="AA7152"/>
          <cell r="AB7152"/>
          <cell r="AC7152"/>
          <cell r="AD7152"/>
        </row>
        <row r="7153">
          <cell r="P7153">
            <v>999999999</v>
          </cell>
          <cell r="Q7153"/>
          <cell r="R7153"/>
          <cell r="S7153"/>
          <cell r="T7153"/>
          <cell r="U7153"/>
          <cell r="V7153"/>
          <cell r="W7153"/>
          <cell r="X7153"/>
          <cell r="Y7153"/>
          <cell r="Z7153"/>
          <cell r="AA7153"/>
          <cell r="AB7153"/>
          <cell r="AC7153"/>
          <cell r="AD7153"/>
        </row>
        <row r="7154">
          <cell r="P7154">
            <v>999999999</v>
          </cell>
          <cell r="Q7154"/>
          <cell r="R7154"/>
          <cell r="S7154"/>
          <cell r="T7154"/>
          <cell r="U7154"/>
          <cell r="V7154"/>
          <cell r="W7154"/>
          <cell r="X7154"/>
          <cell r="Y7154"/>
          <cell r="Z7154"/>
          <cell r="AA7154"/>
          <cell r="AB7154"/>
          <cell r="AC7154"/>
          <cell r="AD7154"/>
        </row>
        <row r="7155">
          <cell r="P7155">
            <v>999999999</v>
          </cell>
          <cell r="Q7155"/>
          <cell r="R7155"/>
          <cell r="S7155"/>
          <cell r="T7155"/>
          <cell r="U7155"/>
          <cell r="V7155"/>
          <cell r="W7155"/>
          <cell r="X7155"/>
          <cell r="Y7155"/>
          <cell r="Z7155"/>
          <cell r="AA7155"/>
          <cell r="AB7155"/>
          <cell r="AC7155"/>
          <cell r="AD7155"/>
        </row>
        <row r="7156">
          <cell r="P7156">
            <v>999999999</v>
          </cell>
          <cell r="Q7156"/>
          <cell r="R7156"/>
          <cell r="S7156"/>
          <cell r="T7156"/>
          <cell r="U7156"/>
          <cell r="V7156"/>
          <cell r="W7156"/>
          <cell r="X7156"/>
          <cell r="Y7156"/>
          <cell r="Z7156"/>
          <cell r="AA7156"/>
          <cell r="AB7156"/>
          <cell r="AC7156"/>
          <cell r="AD7156"/>
        </row>
        <row r="7157">
          <cell r="P7157">
            <v>999999999</v>
          </cell>
          <cell r="Q7157"/>
          <cell r="R7157"/>
          <cell r="S7157"/>
          <cell r="T7157"/>
          <cell r="U7157"/>
          <cell r="V7157"/>
          <cell r="W7157"/>
          <cell r="X7157"/>
          <cell r="Y7157"/>
          <cell r="Z7157"/>
          <cell r="AA7157"/>
          <cell r="AB7157"/>
          <cell r="AC7157"/>
          <cell r="AD7157"/>
        </row>
        <row r="7158">
          <cell r="P7158">
            <v>999999999</v>
          </cell>
          <cell r="Q7158"/>
          <cell r="R7158"/>
          <cell r="S7158"/>
          <cell r="T7158"/>
          <cell r="U7158"/>
          <cell r="V7158"/>
          <cell r="W7158"/>
          <cell r="X7158"/>
          <cell r="Y7158"/>
          <cell r="Z7158"/>
          <cell r="AA7158"/>
          <cell r="AB7158"/>
          <cell r="AC7158"/>
          <cell r="AD7158"/>
        </row>
        <row r="7159">
          <cell r="P7159">
            <v>999999999</v>
          </cell>
          <cell r="Q7159"/>
          <cell r="R7159"/>
          <cell r="S7159"/>
          <cell r="T7159"/>
          <cell r="U7159"/>
          <cell r="V7159"/>
          <cell r="W7159"/>
          <cell r="X7159"/>
          <cell r="Y7159"/>
          <cell r="Z7159"/>
          <cell r="AA7159"/>
          <cell r="AB7159"/>
          <cell r="AC7159"/>
          <cell r="AD7159"/>
        </row>
        <row r="7160">
          <cell r="P7160">
            <v>999999999</v>
          </cell>
          <cell r="Q7160"/>
          <cell r="R7160"/>
          <cell r="S7160"/>
          <cell r="T7160"/>
          <cell r="U7160"/>
          <cell r="V7160"/>
          <cell r="W7160"/>
          <cell r="X7160"/>
          <cell r="Y7160"/>
          <cell r="Z7160"/>
          <cell r="AA7160"/>
          <cell r="AB7160"/>
          <cell r="AC7160"/>
          <cell r="AD7160"/>
        </row>
        <row r="7161">
          <cell r="P7161">
            <v>999999999</v>
          </cell>
          <cell r="Q7161"/>
          <cell r="R7161"/>
          <cell r="S7161"/>
          <cell r="T7161"/>
          <cell r="U7161"/>
          <cell r="V7161"/>
          <cell r="W7161"/>
          <cell r="X7161"/>
          <cell r="Y7161"/>
          <cell r="Z7161"/>
          <cell r="AA7161"/>
          <cell r="AB7161"/>
          <cell r="AC7161"/>
          <cell r="AD7161"/>
        </row>
        <row r="7162">
          <cell r="P7162">
            <v>999999999</v>
          </cell>
          <cell r="Q7162"/>
          <cell r="R7162"/>
          <cell r="S7162"/>
          <cell r="T7162"/>
          <cell r="U7162"/>
          <cell r="V7162"/>
          <cell r="W7162"/>
          <cell r="X7162"/>
          <cell r="Y7162"/>
          <cell r="Z7162"/>
          <cell r="AA7162"/>
          <cell r="AB7162"/>
          <cell r="AC7162"/>
          <cell r="AD7162"/>
        </row>
        <row r="7163">
          <cell r="P7163">
            <v>999999999</v>
          </cell>
          <cell r="Q7163"/>
          <cell r="R7163"/>
          <cell r="S7163"/>
          <cell r="T7163"/>
          <cell r="U7163"/>
          <cell r="V7163"/>
          <cell r="W7163"/>
          <cell r="X7163"/>
          <cell r="Y7163"/>
          <cell r="Z7163"/>
          <cell r="AA7163"/>
          <cell r="AB7163"/>
          <cell r="AC7163"/>
          <cell r="AD7163"/>
        </row>
        <row r="7164">
          <cell r="P7164">
            <v>999999999</v>
          </cell>
          <cell r="Q7164"/>
          <cell r="R7164"/>
          <cell r="S7164"/>
          <cell r="T7164"/>
          <cell r="U7164"/>
          <cell r="V7164"/>
          <cell r="W7164"/>
          <cell r="X7164"/>
          <cell r="Y7164"/>
          <cell r="Z7164"/>
          <cell r="AA7164"/>
          <cell r="AB7164"/>
          <cell r="AC7164"/>
          <cell r="AD7164"/>
        </row>
        <row r="7165">
          <cell r="P7165">
            <v>999999999</v>
          </cell>
          <cell r="Q7165"/>
          <cell r="R7165"/>
          <cell r="S7165"/>
          <cell r="T7165"/>
          <cell r="U7165"/>
          <cell r="V7165"/>
          <cell r="W7165"/>
          <cell r="X7165"/>
          <cell r="Y7165"/>
          <cell r="Z7165"/>
          <cell r="AA7165"/>
          <cell r="AB7165"/>
          <cell r="AC7165"/>
          <cell r="AD7165"/>
        </row>
        <row r="7166">
          <cell r="P7166">
            <v>999999999</v>
          </cell>
          <cell r="Q7166"/>
          <cell r="R7166"/>
          <cell r="S7166"/>
          <cell r="T7166"/>
          <cell r="U7166"/>
          <cell r="V7166"/>
          <cell r="W7166"/>
          <cell r="X7166"/>
          <cell r="Y7166"/>
          <cell r="Z7166"/>
          <cell r="AA7166"/>
          <cell r="AB7166"/>
          <cell r="AC7166"/>
          <cell r="AD7166"/>
        </row>
        <row r="7167">
          <cell r="P7167">
            <v>999999999</v>
          </cell>
          <cell r="Q7167"/>
          <cell r="R7167"/>
          <cell r="S7167"/>
          <cell r="T7167"/>
          <cell r="U7167"/>
          <cell r="V7167"/>
          <cell r="W7167"/>
          <cell r="X7167"/>
          <cell r="Y7167"/>
          <cell r="Z7167"/>
          <cell r="AA7167"/>
          <cell r="AB7167"/>
          <cell r="AC7167"/>
          <cell r="AD7167"/>
        </row>
        <row r="7168">
          <cell r="P7168">
            <v>999999999</v>
          </cell>
          <cell r="Q7168"/>
          <cell r="R7168"/>
          <cell r="S7168"/>
          <cell r="T7168"/>
          <cell r="U7168"/>
          <cell r="V7168"/>
          <cell r="W7168"/>
          <cell r="X7168"/>
          <cell r="Y7168"/>
          <cell r="Z7168"/>
          <cell r="AA7168"/>
          <cell r="AB7168"/>
          <cell r="AC7168"/>
          <cell r="AD7168"/>
        </row>
        <row r="7169">
          <cell r="P7169">
            <v>999999999</v>
          </cell>
          <cell r="Q7169"/>
          <cell r="R7169"/>
          <cell r="S7169"/>
          <cell r="T7169"/>
          <cell r="U7169"/>
          <cell r="V7169"/>
          <cell r="W7169"/>
          <cell r="X7169"/>
          <cell r="Y7169"/>
          <cell r="Z7169"/>
          <cell r="AA7169"/>
          <cell r="AB7169"/>
          <cell r="AC7169"/>
          <cell r="AD7169"/>
        </row>
        <row r="7170">
          <cell r="P7170">
            <v>999999999</v>
          </cell>
          <cell r="Q7170"/>
          <cell r="R7170"/>
          <cell r="S7170"/>
          <cell r="T7170"/>
          <cell r="U7170"/>
          <cell r="V7170"/>
          <cell r="W7170"/>
          <cell r="X7170"/>
          <cell r="Y7170"/>
          <cell r="Z7170"/>
          <cell r="AA7170"/>
          <cell r="AB7170"/>
          <cell r="AC7170"/>
          <cell r="AD7170"/>
        </row>
        <row r="7171">
          <cell r="P7171">
            <v>999999999</v>
          </cell>
          <cell r="Q7171"/>
          <cell r="R7171"/>
          <cell r="S7171"/>
          <cell r="T7171"/>
          <cell r="U7171"/>
          <cell r="V7171"/>
          <cell r="W7171"/>
          <cell r="X7171"/>
          <cell r="Y7171"/>
          <cell r="Z7171"/>
          <cell r="AA7171"/>
          <cell r="AB7171"/>
          <cell r="AC7171"/>
          <cell r="AD7171"/>
        </row>
        <row r="7172">
          <cell r="P7172">
            <v>999999999</v>
          </cell>
          <cell r="Q7172"/>
          <cell r="R7172"/>
          <cell r="S7172"/>
          <cell r="T7172"/>
          <cell r="U7172"/>
          <cell r="V7172"/>
          <cell r="W7172"/>
          <cell r="X7172"/>
          <cell r="Y7172"/>
          <cell r="Z7172"/>
          <cell r="AA7172"/>
          <cell r="AB7172"/>
          <cell r="AC7172"/>
          <cell r="AD7172"/>
        </row>
        <row r="7173">
          <cell r="P7173">
            <v>999999999</v>
          </cell>
          <cell r="Q7173"/>
          <cell r="R7173"/>
          <cell r="S7173"/>
          <cell r="T7173"/>
          <cell r="U7173"/>
          <cell r="V7173"/>
          <cell r="W7173"/>
          <cell r="X7173"/>
          <cell r="Y7173"/>
          <cell r="Z7173"/>
          <cell r="AA7173"/>
          <cell r="AB7173"/>
          <cell r="AC7173"/>
          <cell r="AD7173"/>
        </row>
        <row r="7174">
          <cell r="P7174">
            <v>999999999</v>
          </cell>
          <cell r="Q7174"/>
          <cell r="R7174"/>
          <cell r="S7174"/>
          <cell r="T7174"/>
          <cell r="U7174"/>
          <cell r="V7174"/>
          <cell r="W7174"/>
          <cell r="X7174"/>
          <cell r="Y7174"/>
          <cell r="Z7174"/>
          <cell r="AA7174"/>
          <cell r="AB7174"/>
          <cell r="AC7174"/>
          <cell r="AD7174"/>
        </row>
        <row r="7175">
          <cell r="P7175">
            <v>999999999</v>
          </cell>
          <cell r="Q7175"/>
          <cell r="R7175"/>
          <cell r="S7175"/>
          <cell r="T7175"/>
          <cell r="U7175"/>
          <cell r="V7175"/>
          <cell r="W7175"/>
          <cell r="X7175"/>
          <cell r="Y7175"/>
          <cell r="Z7175"/>
          <cell r="AA7175"/>
          <cell r="AB7175"/>
          <cell r="AC7175"/>
          <cell r="AD7175"/>
        </row>
        <row r="7176">
          <cell r="P7176">
            <v>999999999</v>
          </cell>
          <cell r="Q7176"/>
          <cell r="R7176"/>
          <cell r="S7176"/>
          <cell r="T7176"/>
          <cell r="U7176"/>
          <cell r="V7176"/>
          <cell r="W7176"/>
          <cell r="X7176"/>
          <cell r="Y7176"/>
          <cell r="Z7176"/>
          <cell r="AA7176"/>
          <cell r="AB7176"/>
          <cell r="AC7176"/>
          <cell r="AD7176"/>
        </row>
        <row r="7177">
          <cell r="P7177">
            <v>999999999</v>
          </cell>
          <cell r="Q7177"/>
          <cell r="R7177"/>
          <cell r="S7177"/>
          <cell r="T7177"/>
          <cell r="U7177"/>
          <cell r="V7177"/>
          <cell r="W7177"/>
          <cell r="X7177"/>
          <cell r="Y7177"/>
          <cell r="Z7177"/>
          <cell r="AA7177"/>
          <cell r="AB7177"/>
          <cell r="AC7177"/>
          <cell r="AD7177"/>
        </row>
        <row r="7178">
          <cell r="P7178">
            <v>999999999</v>
          </cell>
          <cell r="Q7178"/>
          <cell r="R7178"/>
          <cell r="S7178"/>
          <cell r="T7178"/>
          <cell r="U7178"/>
          <cell r="V7178"/>
          <cell r="W7178"/>
          <cell r="X7178"/>
          <cell r="Y7178"/>
          <cell r="Z7178"/>
          <cell r="AA7178"/>
          <cell r="AB7178"/>
          <cell r="AC7178"/>
          <cell r="AD7178"/>
        </row>
        <row r="7179">
          <cell r="P7179">
            <v>999999999</v>
          </cell>
          <cell r="Q7179"/>
          <cell r="R7179"/>
          <cell r="S7179"/>
          <cell r="T7179"/>
          <cell r="U7179"/>
          <cell r="V7179"/>
          <cell r="W7179"/>
          <cell r="X7179"/>
          <cell r="Y7179"/>
          <cell r="Z7179"/>
          <cell r="AA7179"/>
          <cell r="AB7179"/>
          <cell r="AC7179"/>
          <cell r="AD7179"/>
        </row>
        <row r="7180">
          <cell r="P7180">
            <v>999999999</v>
          </cell>
          <cell r="Q7180"/>
          <cell r="R7180"/>
          <cell r="S7180"/>
          <cell r="T7180"/>
          <cell r="U7180"/>
          <cell r="V7180"/>
          <cell r="W7180"/>
          <cell r="X7180"/>
          <cell r="Y7180"/>
          <cell r="Z7180"/>
          <cell r="AA7180"/>
          <cell r="AB7180"/>
          <cell r="AC7180"/>
          <cell r="AD7180"/>
        </row>
        <row r="7181">
          <cell r="P7181">
            <v>999999999</v>
          </cell>
          <cell r="Q7181"/>
          <cell r="R7181"/>
          <cell r="S7181"/>
          <cell r="T7181"/>
          <cell r="U7181"/>
          <cell r="V7181"/>
          <cell r="W7181"/>
          <cell r="X7181"/>
          <cell r="Y7181"/>
          <cell r="Z7181"/>
          <cell r="AA7181"/>
          <cell r="AB7181"/>
          <cell r="AC7181"/>
          <cell r="AD7181"/>
        </row>
        <row r="7182">
          <cell r="P7182">
            <v>999999999</v>
          </cell>
          <cell r="Q7182"/>
          <cell r="R7182"/>
          <cell r="S7182"/>
          <cell r="T7182"/>
          <cell r="U7182"/>
          <cell r="V7182"/>
          <cell r="W7182"/>
          <cell r="X7182"/>
          <cell r="Y7182"/>
          <cell r="Z7182"/>
          <cell r="AA7182"/>
          <cell r="AB7182"/>
          <cell r="AC7182"/>
          <cell r="AD7182"/>
        </row>
        <row r="7183">
          <cell r="P7183">
            <v>999999999</v>
          </cell>
          <cell r="Q7183"/>
          <cell r="R7183"/>
          <cell r="S7183"/>
          <cell r="T7183"/>
          <cell r="U7183"/>
          <cell r="V7183"/>
          <cell r="W7183"/>
          <cell r="X7183"/>
          <cell r="Y7183"/>
          <cell r="Z7183"/>
          <cell r="AA7183"/>
          <cell r="AB7183"/>
          <cell r="AC7183"/>
          <cell r="AD7183"/>
        </row>
        <row r="7184">
          <cell r="P7184">
            <v>999999999</v>
          </cell>
          <cell r="Q7184"/>
          <cell r="R7184"/>
          <cell r="S7184"/>
          <cell r="T7184"/>
          <cell r="U7184"/>
          <cell r="V7184"/>
          <cell r="W7184"/>
          <cell r="X7184"/>
          <cell r="Y7184"/>
          <cell r="Z7184"/>
          <cell r="AA7184"/>
          <cell r="AB7184"/>
          <cell r="AC7184"/>
          <cell r="AD7184"/>
        </row>
        <row r="7185">
          <cell r="P7185">
            <v>999999999</v>
          </cell>
          <cell r="Q7185"/>
          <cell r="R7185"/>
          <cell r="S7185"/>
          <cell r="T7185"/>
          <cell r="U7185"/>
          <cell r="V7185"/>
          <cell r="W7185"/>
          <cell r="X7185"/>
          <cell r="Y7185"/>
          <cell r="Z7185"/>
          <cell r="AA7185"/>
          <cell r="AB7185"/>
          <cell r="AC7185"/>
          <cell r="AD7185"/>
        </row>
        <row r="7186">
          <cell r="P7186">
            <v>999999999</v>
          </cell>
          <cell r="Q7186"/>
          <cell r="R7186"/>
          <cell r="S7186"/>
          <cell r="T7186"/>
          <cell r="U7186"/>
          <cell r="V7186"/>
          <cell r="W7186"/>
          <cell r="X7186"/>
          <cell r="Y7186"/>
          <cell r="Z7186"/>
          <cell r="AA7186"/>
          <cell r="AB7186"/>
          <cell r="AC7186"/>
          <cell r="AD7186"/>
        </row>
        <row r="7187">
          <cell r="P7187">
            <v>999999999</v>
          </cell>
          <cell r="Q7187"/>
          <cell r="R7187"/>
          <cell r="S7187"/>
          <cell r="T7187"/>
          <cell r="U7187"/>
          <cell r="V7187"/>
          <cell r="W7187"/>
          <cell r="X7187"/>
          <cell r="Y7187"/>
          <cell r="Z7187"/>
          <cell r="AA7187"/>
          <cell r="AB7187"/>
          <cell r="AC7187"/>
          <cell r="AD7187"/>
        </row>
        <row r="7188">
          <cell r="P7188">
            <v>999999999</v>
          </cell>
          <cell r="Q7188"/>
          <cell r="R7188"/>
          <cell r="S7188"/>
          <cell r="T7188"/>
          <cell r="U7188"/>
          <cell r="V7188"/>
          <cell r="W7188"/>
          <cell r="X7188"/>
          <cell r="Y7188"/>
          <cell r="Z7188"/>
          <cell r="AA7188"/>
          <cell r="AB7188"/>
          <cell r="AC7188"/>
          <cell r="AD7188"/>
        </row>
        <row r="7189">
          <cell r="P7189">
            <v>999999999</v>
          </cell>
          <cell r="Q7189"/>
          <cell r="R7189"/>
          <cell r="S7189"/>
          <cell r="T7189"/>
          <cell r="U7189"/>
          <cell r="V7189"/>
          <cell r="W7189"/>
          <cell r="X7189"/>
          <cell r="Y7189"/>
          <cell r="Z7189"/>
          <cell r="AA7189"/>
          <cell r="AB7189"/>
          <cell r="AC7189"/>
          <cell r="AD7189"/>
        </row>
        <row r="7190">
          <cell r="P7190">
            <v>999999999</v>
          </cell>
          <cell r="Q7190"/>
          <cell r="R7190"/>
          <cell r="S7190"/>
          <cell r="T7190"/>
          <cell r="U7190"/>
          <cell r="V7190"/>
          <cell r="W7190"/>
          <cell r="X7190"/>
          <cell r="Y7190"/>
          <cell r="Z7190"/>
          <cell r="AA7190"/>
          <cell r="AB7190"/>
          <cell r="AC7190"/>
          <cell r="AD7190"/>
        </row>
        <row r="7191">
          <cell r="P7191">
            <v>999999999</v>
          </cell>
          <cell r="Q7191"/>
          <cell r="R7191"/>
          <cell r="S7191"/>
          <cell r="T7191"/>
          <cell r="U7191"/>
          <cell r="V7191"/>
          <cell r="W7191"/>
          <cell r="X7191"/>
          <cell r="Y7191"/>
          <cell r="Z7191"/>
          <cell r="AA7191"/>
          <cell r="AB7191"/>
          <cell r="AC7191"/>
          <cell r="AD7191"/>
        </row>
        <row r="7192">
          <cell r="P7192">
            <v>999999999</v>
          </cell>
          <cell r="Q7192"/>
          <cell r="R7192"/>
          <cell r="S7192"/>
          <cell r="T7192"/>
          <cell r="U7192"/>
          <cell r="V7192"/>
          <cell r="W7192"/>
          <cell r="X7192"/>
          <cell r="Y7192"/>
          <cell r="Z7192"/>
          <cell r="AA7192"/>
          <cell r="AB7192"/>
          <cell r="AC7192"/>
          <cell r="AD7192"/>
        </row>
        <row r="7193">
          <cell r="P7193">
            <v>999999999</v>
          </cell>
          <cell r="Q7193"/>
          <cell r="R7193"/>
          <cell r="S7193"/>
          <cell r="T7193"/>
          <cell r="U7193"/>
          <cell r="V7193"/>
          <cell r="W7193"/>
          <cell r="X7193"/>
          <cell r="Y7193"/>
          <cell r="Z7193"/>
          <cell r="AA7193"/>
          <cell r="AB7193"/>
          <cell r="AC7193"/>
          <cell r="AD7193"/>
        </row>
        <row r="7194">
          <cell r="P7194">
            <v>999999999</v>
          </cell>
          <cell r="Q7194"/>
          <cell r="R7194"/>
          <cell r="S7194"/>
          <cell r="T7194"/>
          <cell r="U7194"/>
          <cell r="V7194"/>
          <cell r="W7194"/>
          <cell r="X7194"/>
          <cell r="Y7194"/>
          <cell r="Z7194"/>
          <cell r="AA7194"/>
          <cell r="AB7194"/>
          <cell r="AC7194"/>
          <cell r="AD7194"/>
        </row>
        <row r="7195">
          <cell r="P7195">
            <v>999999999</v>
          </cell>
          <cell r="Q7195"/>
          <cell r="R7195"/>
          <cell r="S7195"/>
          <cell r="T7195"/>
          <cell r="U7195"/>
          <cell r="V7195"/>
          <cell r="W7195"/>
          <cell r="X7195"/>
          <cell r="Y7195"/>
          <cell r="Z7195"/>
          <cell r="AA7195"/>
          <cell r="AB7195"/>
          <cell r="AC7195"/>
          <cell r="AD7195"/>
        </row>
        <row r="7196">
          <cell r="P7196">
            <v>999999999</v>
          </cell>
          <cell r="Q7196"/>
          <cell r="R7196"/>
          <cell r="S7196"/>
          <cell r="T7196"/>
          <cell r="U7196"/>
          <cell r="V7196"/>
          <cell r="W7196"/>
          <cell r="X7196"/>
          <cell r="Y7196"/>
          <cell r="Z7196"/>
          <cell r="AA7196"/>
          <cell r="AB7196"/>
          <cell r="AC7196"/>
          <cell r="AD7196"/>
        </row>
        <row r="7197">
          <cell r="P7197">
            <v>999999999</v>
          </cell>
          <cell r="Q7197"/>
          <cell r="R7197"/>
          <cell r="S7197"/>
          <cell r="T7197"/>
          <cell r="U7197"/>
          <cell r="V7197"/>
          <cell r="W7197"/>
          <cell r="X7197"/>
          <cell r="Y7197"/>
          <cell r="Z7197"/>
          <cell r="AA7197"/>
          <cell r="AB7197"/>
          <cell r="AC7197"/>
          <cell r="AD7197"/>
        </row>
        <row r="7198">
          <cell r="P7198">
            <v>999999999</v>
          </cell>
          <cell r="Q7198"/>
          <cell r="R7198"/>
          <cell r="S7198"/>
          <cell r="T7198"/>
          <cell r="U7198"/>
          <cell r="V7198"/>
          <cell r="W7198"/>
          <cell r="X7198"/>
          <cell r="Y7198"/>
          <cell r="Z7198"/>
          <cell r="AA7198"/>
          <cell r="AB7198"/>
          <cell r="AC7198"/>
          <cell r="AD7198"/>
        </row>
        <row r="7199">
          <cell r="P7199">
            <v>999999999</v>
          </cell>
          <cell r="Q7199"/>
          <cell r="R7199"/>
          <cell r="S7199"/>
          <cell r="T7199"/>
          <cell r="U7199"/>
          <cell r="V7199"/>
          <cell r="W7199"/>
          <cell r="X7199"/>
          <cell r="Y7199"/>
          <cell r="Z7199"/>
          <cell r="AA7199"/>
          <cell r="AB7199"/>
          <cell r="AC7199"/>
          <cell r="AD7199"/>
        </row>
        <row r="7200">
          <cell r="P7200">
            <v>999999999</v>
          </cell>
          <cell r="Q7200"/>
          <cell r="R7200"/>
          <cell r="S7200"/>
          <cell r="T7200"/>
          <cell r="U7200"/>
          <cell r="V7200"/>
          <cell r="W7200"/>
          <cell r="X7200"/>
          <cell r="Y7200"/>
          <cell r="Z7200"/>
          <cell r="AA7200"/>
          <cell r="AB7200"/>
          <cell r="AC7200"/>
          <cell r="AD7200"/>
        </row>
        <row r="7201">
          <cell r="P7201">
            <v>999999999</v>
          </cell>
          <cell r="Q7201"/>
          <cell r="R7201"/>
          <cell r="S7201"/>
          <cell r="T7201"/>
          <cell r="U7201"/>
          <cell r="V7201"/>
          <cell r="W7201"/>
          <cell r="X7201"/>
          <cell r="Y7201"/>
          <cell r="Z7201"/>
          <cell r="AA7201"/>
          <cell r="AB7201"/>
          <cell r="AC7201"/>
          <cell r="AD7201"/>
        </row>
        <row r="7202">
          <cell r="P7202">
            <v>999999999</v>
          </cell>
          <cell r="Q7202"/>
          <cell r="R7202"/>
          <cell r="S7202"/>
          <cell r="T7202"/>
          <cell r="U7202"/>
          <cell r="V7202"/>
          <cell r="W7202"/>
          <cell r="X7202"/>
          <cell r="Y7202"/>
          <cell r="Z7202"/>
          <cell r="AA7202"/>
          <cell r="AB7202"/>
          <cell r="AC7202"/>
          <cell r="AD7202"/>
        </row>
        <row r="7203">
          <cell r="P7203">
            <v>999999999</v>
          </cell>
          <cell r="Q7203"/>
          <cell r="R7203"/>
          <cell r="S7203"/>
          <cell r="T7203"/>
          <cell r="U7203"/>
          <cell r="V7203"/>
          <cell r="W7203"/>
          <cell r="X7203"/>
          <cell r="Y7203"/>
          <cell r="Z7203"/>
          <cell r="AA7203"/>
          <cell r="AB7203"/>
          <cell r="AC7203"/>
          <cell r="AD7203"/>
        </row>
        <row r="7204">
          <cell r="P7204">
            <v>999999999</v>
          </cell>
          <cell r="Q7204"/>
          <cell r="R7204"/>
          <cell r="S7204"/>
          <cell r="T7204"/>
          <cell r="U7204"/>
          <cell r="V7204"/>
          <cell r="W7204"/>
          <cell r="X7204"/>
          <cell r="Y7204"/>
          <cell r="Z7204"/>
          <cell r="AA7204"/>
          <cell r="AB7204"/>
          <cell r="AC7204"/>
          <cell r="AD7204"/>
        </row>
        <row r="7205">
          <cell r="P7205">
            <v>999999999</v>
          </cell>
          <cell r="Q7205"/>
          <cell r="R7205"/>
          <cell r="S7205"/>
          <cell r="T7205"/>
          <cell r="U7205"/>
          <cell r="V7205"/>
          <cell r="W7205"/>
          <cell r="X7205"/>
          <cell r="Y7205"/>
          <cell r="Z7205"/>
          <cell r="AA7205"/>
          <cell r="AB7205"/>
          <cell r="AC7205"/>
          <cell r="AD7205"/>
        </row>
        <row r="7206">
          <cell r="P7206">
            <v>999999999</v>
          </cell>
          <cell r="Q7206"/>
          <cell r="R7206"/>
          <cell r="S7206"/>
          <cell r="T7206"/>
          <cell r="U7206"/>
          <cell r="V7206"/>
          <cell r="W7206"/>
          <cell r="X7206"/>
          <cell r="Y7206"/>
          <cell r="Z7206"/>
          <cell r="AA7206"/>
          <cell r="AB7206"/>
          <cell r="AC7206"/>
          <cell r="AD7206"/>
        </row>
        <row r="7207">
          <cell r="P7207">
            <v>999999999</v>
          </cell>
          <cell r="Q7207"/>
          <cell r="R7207"/>
          <cell r="S7207"/>
          <cell r="T7207"/>
          <cell r="U7207"/>
          <cell r="V7207"/>
          <cell r="W7207"/>
          <cell r="X7207"/>
          <cell r="Y7207"/>
          <cell r="Z7207"/>
          <cell r="AA7207"/>
          <cell r="AB7207"/>
          <cell r="AC7207"/>
          <cell r="AD7207"/>
        </row>
        <row r="7208">
          <cell r="P7208">
            <v>999999999</v>
          </cell>
          <cell r="Q7208"/>
          <cell r="R7208"/>
          <cell r="S7208"/>
          <cell r="T7208"/>
          <cell r="U7208"/>
          <cell r="V7208"/>
          <cell r="W7208"/>
          <cell r="X7208"/>
          <cell r="Y7208"/>
          <cell r="Z7208"/>
          <cell r="AA7208"/>
          <cell r="AB7208"/>
          <cell r="AC7208"/>
          <cell r="AD7208"/>
        </row>
        <row r="7209">
          <cell r="P7209">
            <v>999999999</v>
          </cell>
          <cell r="Q7209"/>
          <cell r="R7209"/>
          <cell r="S7209"/>
          <cell r="T7209"/>
          <cell r="U7209"/>
          <cell r="V7209"/>
          <cell r="W7209"/>
          <cell r="X7209"/>
          <cell r="Y7209"/>
          <cell r="Z7209"/>
          <cell r="AA7209"/>
          <cell r="AB7209"/>
          <cell r="AC7209"/>
          <cell r="AD7209"/>
        </row>
        <row r="7210">
          <cell r="P7210">
            <v>999999999</v>
          </cell>
          <cell r="Q7210"/>
          <cell r="R7210"/>
          <cell r="S7210"/>
          <cell r="T7210"/>
          <cell r="U7210"/>
          <cell r="V7210"/>
          <cell r="W7210"/>
          <cell r="X7210"/>
          <cell r="Y7210"/>
          <cell r="Z7210"/>
          <cell r="AA7210"/>
          <cell r="AB7210"/>
          <cell r="AC7210"/>
          <cell r="AD7210"/>
        </row>
        <row r="7211">
          <cell r="P7211">
            <v>999999999</v>
          </cell>
          <cell r="Q7211"/>
          <cell r="R7211"/>
          <cell r="S7211"/>
          <cell r="T7211"/>
          <cell r="U7211"/>
          <cell r="V7211"/>
          <cell r="W7211"/>
          <cell r="X7211"/>
          <cell r="Y7211"/>
          <cell r="Z7211"/>
          <cell r="AA7211"/>
          <cell r="AB7211"/>
          <cell r="AC7211"/>
          <cell r="AD7211"/>
        </row>
        <row r="7212">
          <cell r="P7212">
            <v>999999999</v>
          </cell>
          <cell r="Q7212"/>
          <cell r="R7212"/>
          <cell r="S7212"/>
          <cell r="T7212"/>
          <cell r="U7212"/>
          <cell r="V7212"/>
          <cell r="W7212"/>
          <cell r="X7212"/>
          <cell r="Y7212"/>
          <cell r="Z7212"/>
          <cell r="AA7212"/>
          <cell r="AB7212"/>
          <cell r="AC7212"/>
          <cell r="AD7212"/>
        </row>
        <row r="7213">
          <cell r="P7213">
            <v>999999999</v>
          </cell>
          <cell r="Q7213"/>
          <cell r="R7213"/>
          <cell r="S7213"/>
          <cell r="T7213"/>
          <cell r="U7213"/>
          <cell r="V7213"/>
          <cell r="W7213"/>
          <cell r="X7213"/>
          <cell r="Y7213"/>
          <cell r="Z7213"/>
          <cell r="AA7213"/>
          <cell r="AB7213"/>
          <cell r="AC7213"/>
          <cell r="AD7213"/>
        </row>
        <row r="7214">
          <cell r="P7214">
            <v>999999999</v>
          </cell>
          <cell r="Q7214"/>
          <cell r="R7214"/>
          <cell r="S7214"/>
          <cell r="T7214"/>
          <cell r="U7214"/>
          <cell r="V7214"/>
          <cell r="W7214"/>
          <cell r="X7214"/>
          <cell r="Y7214"/>
          <cell r="Z7214"/>
          <cell r="AA7214"/>
          <cell r="AB7214"/>
          <cell r="AC7214"/>
          <cell r="AD7214"/>
        </row>
        <row r="7215">
          <cell r="P7215">
            <v>999999999</v>
          </cell>
          <cell r="Q7215"/>
          <cell r="R7215"/>
          <cell r="S7215"/>
          <cell r="T7215"/>
          <cell r="U7215"/>
          <cell r="V7215"/>
          <cell r="W7215"/>
          <cell r="X7215"/>
          <cell r="Y7215"/>
          <cell r="Z7215"/>
          <cell r="AA7215"/>
          <cell r="AB7215"/>
          <cell r="AC7215"/>
          <cell r="AD7215"/>
        </row>
        <row r="7216">
          <cell r="P7216">
            <v>999999999</v>
          </cell>
          <cell r="Q7216"/>
          <cell r="R7216"/>
          <cell r="S7216"/>
          <cell r="T7216"/>
          <cell r="U7216"/>
          <cell r="V7216"/>
          <cell r="W7216"/>
          <cell r="X7216"/>
          <cell r="Y7216"/>
          <cell r="Z7216"/>
          <cell r="AA7216"/>
          <cell r="AB7216"/>
          <cell r="AC7216"/>
          <cell r="AD7216"/>
        </row>
        <row r="7217">
          <cell r="P7217">
            <v>999999999</v>
          </cell>
          <cell r="Q7217"/>
          <cell r="R7217"/>
          <cell r="S7217"/>
          <cell r="T7217"/>
          <cell r="U7217"/>
          <cell r="V7217"/>
          <cell r="W7217"/>
          <cell r="X7217"/>
          <cell r="Y7217"/>
          <cell r="Z7217"/>
          <cell r="AA7217"/>
          <cell r="AB7217"/>
          <cell r="AC7217"/>
          <cell r="AD7217"/>
        </row>
        <row r="7218">
          <cell r="P7218">
            <v>999999999</v>
          </cell>
          <cell r="Q7218"/>
          <cell r="R7218"/>
          <cell r="S7218"/>
          <cell r="T7218"/>
          <cell r="U7218"/>
          <cell r="V7218"/>
          <cell r="W7218"/>
          <cell r="X7218"/>
          <cell r="Y7218"/>
          <cell r="Z7218"/>
          <cell r="AA7218"/>
          <cell r="AB7218"/>
          <cell r="AC7218"/>
          <cell r="AD7218"/>
        </row>
        <row r="7219">
          <cell r="P7219">
            <v>999999999</v>
          </cell>
          <cell r="Q7219"/>
          <cell r="R7219"/>
          <cell r="S7219"/>
          <cell r="T7219"/>
          <cell r="U7219"/>
          <cell r="V7219"/>
          <cell r="W7219"/>
          <cell r="X7219"/>
          <cell r="Y7219"/>
          <cell r="Z7219"/>
          <cell r="AA7219"/>
          <cell r="AB7219"/>
          <cell r="AC7219"/>
          <cell r="AD7219"/>
        </row>
        <row r="7220">
          <cell r="P7220">
            <v>999999999</v>
          </cell>
          <cell r="Q7220"/>
          <cell r="R7220"/>
          <cell r="S7220"/>
          <cell r="T7220"/>
          <cell r="U7220"/>
          <cell r="V7220"/>
          <cell r="W7220"/>
          <cell r="X7220"/>
          <cell r="Y7220"/>
          <cell r="Z7220"/>
          <cell r="AA7220"/>
          <cell r="AB7220"/>
          <cell r="AC7220"/>
          <cell r="AD7220"/>
        </row>
        <row r="7221">
          <cell r="P7221">
            <v>999999999</v>
          </cell>
          <cell r="Q7221"/>
          <cell r="R7221"/>
          <cell r="S7221"/>
          <cell r="T7221"/>
          <cell r="U7221"/>
          <cell r="V7221"/>
          <cell r="W7221"/>
          <cell r="X7221"/>
          <cell r="Y7221"/>
          <cell r="Z7221"/>
          <cell r="AA7221"/>
          <cell r="AB7221"/>
          <cell r="AC7221"/>
          <cell r="AD7221"/>
        </row>
        <row r="7222">
          <cell r="P7222">
            <v>999999999</v>
          </cell>
          <cell r="Q7222"/>
          <cell r="R7222"/>
          <cell r="S7222"/>
          <cell r="T7222"/>
          <cell r="U7222"/>
          <cell r="V7222"/>
          <cell r="W7222"/>
          <cell r="X7222"/>
          <cell r="Y7222"/>
          <cell r="Z7222"/>
          <cell r="AA7222"/>
          <cell r="AB7222"/>
          <cell r="AC7222"/>
          <cell r="AD7222"/>
        </row>
        <row r="7223">
          <cell r="P7223">
            <v>999999999</v>
          </cell>
          <cell r="Q7223"/>
          <cell r="R7223"/>
          <cell r="S7223"/>
          <cell r="T7223"/>
          <cell r="U7223"/>
          <cell r="V7223"/>
          <cell r="W7223"/>
          <cell r="X7223"/>
          <cell r="Y7223"/>
          <cell r="Z7223"/>
          <cell r="AA7223"/>
          <cell r="AB7223"/>
          <cell r="AC7223"/>
          <cell r="AD7223"/>
        </row>
        <row r="7224">
          <cell r="P7224">
            <v>999999999</v>
          </cell>
          <cell r="Q7224"/>
          <cell r="R7224"/>
          <cell r="S7224"/>
          <cell r="T7224"/>
          <cell r="U7224"/>
          <cell r="V7224"/>
          <cell r="W7224"/>
          <cell r="X7224"/>
          <cell r="Y7224"/>
          <cell r="Z7224"/>
          <cell r="AA7224"/>
          <cell r="AB7224"/>
          <cell r="AC7224"/>
          <cell r="AD7224"/>
        </row>
        <row r="7225">
          <cell r="P7225">
            <v>999999999</v>
          </cell>
          <cell r="Q7225"/>
          <cell r="R7225"/>
          <cell r="S7225"/>
          <cell r="T7225"/>
          <cell r="U7225"/>
          <cell r="V7225"/>
          <cell r="W7225"/>
          <cell r="X7225"/>
          <cell r="Y7225"/>
          <cell r="Z7225"/>
          <cell r="AA7225"/>
          <cell r="AB7225"/>
          <cell r="AC7225"/>
          <cell r="AD7225"/>
        </row>
        <row r="7226">
          <cell r="P7226">
            <v>999999999</v>
          </cell>
          <cell r="Q7226"/>
          <cell r="R7226"/>
          <cell r="S7226"/>
          <cell r="T7226"/>
          <cell r="U7226"/>
          <cell r="V7226"/>
          <cell r="W7226"/>
          <cell r="X7226"/>
          <cell r="Y7226"/>
          <cell r="Z7226"/>
          <cell r="AA7226"/>
          <cell r="AB7226"/>
          <cell r="AC7226"/>
          <cell r="AD7226"/>
        </row>
        <row r="7227">
          <cell r="P7227">
            <v>999999999</v>
          </cell>
          <cell r="Q7227"/>
          <cell r="R7227"/>
          <cell r="S7227"/>
          <cell r="T7227"/>
          <cell r="U7227"/>
          <cell r="V7227"/>
          <cell r="W7227"/>
          <cell r="X7227"/>
          <cell r="Y7227"/>
          <cell r="Z7227"/>
          <cell r="AA7227"/>
          <cell r="AB7227"/>
          <cell r="AC7227"/>
          <cell r="AD7227"/>
        </row>
        <row r="7228">
          <cell r="P7228">
            <v>999999999</v>
          </cell>
          <cell r="Q7228"/>
          <cell r="R7228"/>
          <cell r="S7228"/>
          <cell r="T7228"/>
          <cell r="U7228"/>
          <cell r="V7228"/>
          <cell r="W7228"/>
          <cell r="X7228"/>
          <cell r="Y7228"/>
          <cell r="Z7228"/>
          <cell r="AA7228"/>
          <cell r="AB7228"/>
          <cell r="AC7228"/>
          <cell r="AD7228"/>
        </row>
        <row r="7229">
          <cell r="P7229">
            <v>999999999</v>
          </cell>
          <cell r="Q7229"/>
          <cell r="R7229"/>
          <cell r="S7229"/>
          <cell r="T7229"/>
          <cell r="U7229"/>
          <cell r="V7229"/>
          <cell r="W7229"/>
          <cell r="X7229"/>
          <cell r="Y7229"/>
          <cell r="Z7229"/>
          <cell r="AA7229"/>
          <cell r="AB7229"/>
          <cell r="AC7229"/>
          <cell r="AD7229"/>
        </row>
        <row r="7230">
          <cell r="P7230">
            <v>999999999</v>
          </cell>
          <cell r="Q7230"/>
          <cell r="R7230"/>
          <cell r="S7230"/>
          <cell r="T7230"/>
          <cell r="U7230"/>
          <cell r="V7230"/>
          <cell r="W7230"/>
          <cell r="X7230"/>
          <cell r="Y7230"/>
          <cell r="Z7230"/>
          <cell r="AA7230"/>
          <cell r="AB7230"/>
          <cell r="AC7230"/>
          <cell r="AD7230"/>
        </row>
        <row r="7231">
          <cell r="P7231">
            <v>999999999</v>
          </cell>
          <cell r="Q7231"/>
          <cell r="R7231"/>
          <cell r="S7231"/>
          <cell r="T7231"/>
          <cell r="U7231"/>
          <cell r="V7231"/>
          <cell r="W7231"/>
          <cell r="X7231"/>
          <cell r="Y7231"/>
          <cell r="Z7231"/>
          <cell r="AA7231"/>
          <cell r="AB7231"/>
          <cell r="AC7231"/>
          <cell r="AD7231"/>
        </row>
        <row r="7232">
          <cell r="P7232">
            <v>999999999</v>
          </cell>
          <cell r="Q7232"/>
          <cell r="R7232"/>
          <cell r="S7232"/>
          <cell r="T7232"/>
          <cell r="U7232"/>
          <cell r="V7232"/>
          <cell r="W7232"/>
          <cell r="X7232"/>
          <cell r="Y7232"/>
          <cell r="Z7232"/>
          <cell r="AA7232"/>
          <cell r="AB7232"/>
          <cell r="AC7232"/>
          <cell r="AD7232"/>
        </row>
        <row r="7233">
          <cell r="P7233">
            <v>999999999</v>
          </cell>
          <cell r="Q7233"/>
          <cell r="R7233"/>
          <cell r="S7233"/>
          <cell r="T7233"/>
          <cell r="U7233"/>
          <cell r="V7233"/>
          <cell r="W7233"/>
          <cell r="X7233"/>
          <cell r="Y7233"/>
          <cell r="Z7233"/>
          <cell r="AA7233"/>
          <cell r="AB7233"/>
          <cell r="AC7233"/>
          <cell r="AD7233"/>
        </row>
        <row r="7234">
          <cell r="P7234">
            <v>999999999</v>
          </cell>
          <cell r="Q7234"/>
          <cell r="R7234"/>
          <cell r="S7234"/>
          <cell r="T7234"/>
          <cell r="U7234"/>
          <cell r="V7234"/>
          <cell r="W7234"/>
          <cell r="X7234"/>
          <cell r="Y7234"/>
          <cell r="Z7234"/>
          <cell r="AA7234"/>
          <cell r="AB7234"/>
          <cell r="AC7234"/>
          <cell r="AD7234"/>
        </row>
        <row r="7235">
          <cell r="P7235">
            <v>999999999</v>
          </cell>
          <cell r="Q7235"/>
          <cell r="R7235"/>
          <cell r="S7235"/>
          <cell r="T7235"/>
          <cell r="U7235"/>
          <cell r="V7235"/>
          <cell r="W7235"/>
          <cell r="X7235"/>
          <cell r="Y7235"/>
          <cell r="Z7235"/>
          <cell r="AA7235"/>
          <cell r="AB7235"/>
          <cell r="AC7235"/>
          <cell r="AD7235"/>
        </row>
        <row r="7236">
          <cell r="P7236">
            <v>999999999</v>
          </cell>
          <cell r="Q7236"/>
          <cell r="R7236"/>
          <cell r="S7236"/>
          <cell r="T7236"/>
          <cell r="U7236"/>
          <cell r="V7236"/>
          <cell r="W7236"/>
          <cell r="X7236"/>
          <cell r="Y7236"/>
          <cell r="Z7236"/>
          <cell r="AA7236"/>
          <cell r="AB7236"/>
          <cell r="AC7236"/>
          <cell r="AD7236"/>
        </row>
        <row r="7237">
          <cell r="P7237">
            <v>999999999</v>
          </cell>
          <cell r="Q7237"/>
          <cell r="R7237"/>
          <cell r="S7237"/>
          <cell r="T7237"/>
          <cell r="U7237"/>
          <cell r="V7237"/>
          <cell r="W7237"/>
          <cell r="X7237"/>
          <cell r="Y7237"/>
          <cell r="Z7237"/>
          <cell r="AA7237"/>
          <cell r="AB7237"/>
          <cell r="AC7237"/>
          <cell r="AD7237"/>
        </row>
        <row r="7238">
          <cell r="P7238">
            <v>999999999</v>
          </cell>
          <cell r="Q7238"/>
          <cell r="R7238"/>
          <cell r="S7238"/>
          <cell r="T7238"/>
          <cell r="U7238"/>
          <cell r="V7238"/>
          <cell r="W7238"/>
          <cell r="X7238"/>
          <cell r="Y7238"/>
          <cell r="Z7238"/>
          <cell r="AA7238"/>
          <cell r="AB7238"/>
          <cell r="AC7238"/>
          <cell r="AD7238"/>
        </row>
        <row r="7239">
          <cell r="P7239">
            <v>999999999</v>
          </cell>
          <cell r="Q7239"/>
          <cell r="R7239"/>
          <cell r="S7239"/>
          <cell r="T7239"/>
          <cell r="U7239"/>
          <cell r="V7239"/>
          <cell r="W7239"/>
          <cell r="X7239"/>
          <cell r="Y7239"/>
          <cell r="Z7239"/>
          <cell r="AA7239"/>
          <cell r="AB7239"/>
          <cell r="AC7239"/>
          <cell r="AD7239"/>
        </row>
        <row r="7240">
          <cell r="P7240">
            <v>999999999</v>
          </cell>
          <cell r="Q7240"/>
          <cell r="R7240"/>
          <cell r="S7240"/>
          <cell r="T7240"/>
          <cell r="U7240"/>
          <cell r="V7240"/>
          <cell r="W7240"/>
          <cell r="X7240"/>
          <cell r="Y7240"/>
          <cell r="Z7240"/>
          <cell r="AA7240"/>
          <cell r="AB7240"/>
          <cell r="AC7240"/>
          <cell r="AD7240"/>
        </row>
        <row r="7241">
          <cell r="P7241">
            <v>999999999</v>
          </cell>
          <cell r="Q7241"/>
          <cell r="R7241"/>
          <cell r="S7241"/>
          <cell r="T7241"/>
          <cell r="U7241"/>
          <cell r="V7241"/>
          <cell r="W7241"/>
          <cell r="X7241"/>
          <cell r="Y7241"/>
          <cell r="Z7241"/>
          <cell r="AA7241"/>
          <cell r="AB7241"/>
          <cell r="AC7241"/>
          <cell r="AD7241"/>
        </row>
        <row r="7242">
          <cell r="P7242">
            <v>999999999</v>
          </cell>
          <cell r="Q7242"/>
          <cell r="R7242"/>
          <cell r="S7242"/>
          <cell r="T7242"/>
          <cell r="U7242"/>
          <cell r="V7242"/>
          <cell r="W7242"/>
          <cell r="X7242"/>
          <cell r="Y7242"/>
          <cell r="Z7242"/>
          <cell r="AA7242"/>
          <cell r="AB7242"/>
          <cell r="AC7242"/>
          <cell r="AD7242"/>
        </row>
        <row r="7243">
          <cell r="P7243">
            <v>999999999</v>
          </cell>
          <cell r="Q7243"/>
          <cell r="R7243"/>
          <cell r="S7243"/>
          <cell r="T7243"/>
          <cell r="U7243"/>
          <cell r="V7243"/>
          <cell r="W7243"/>
          <cell r="X7243"/>
          <cell r="Y7243"/>
          <cell r="Z7243"/>
          <cell r="AA7243"/>
          <cell r="AB7243"/>
          <cell r="AC7243"/>
          <cell r="AD7243"/>
        </row>
        <row r="7244">
          <cell r="P7244">
            <v>999999999</v>
          </cell>
          <cell r="Q7244"/>
          <cell r="R7244"/>
          <cell r="S7244"/>
          <cell r="T7244"/>
          <cell r="U7244"/>
          <cell r="V7244"/>
          <cell r="W7244"/>
          <cell r="X7244"/>
          <cell r="Y7244"/>
          <cell r="Z7244"/>
          <cell r="AA7244"/>
          <cell r="AB7244"/>
          <cell r="AC7244"/>
          <cell r="AD7244"/>
        </row>
        <row r="7245">
          <cell r="P7245">
            <v>999999999</v>
          </cell>
          <cell r="Q7245"/>
          <cell r="R7245"/>
          <cell r="S7245"/>
          <cell r="T7245"/>
          <cell r="U7245"/>
          <cell r="V7245"/>
          <cell r="W7245"/>
          <cell r="X7245"/>
          <cell r="Y7245"/>
          <cell r="Z7245"/>
          <cell r="AA7245"/>
          <cell r="AB7245"/>
          <cell r="AC7245"/>
          <cell r="AD7245"/>
        </row>
        <row r="7246">
          <cell r="P7246">
            <v>999999999</v>
          </cell>
          <cell r="Q7246"/>
          <cell r="R7246"/>
          <cell r="S7246"/>
          <cell r="T7246"/>
          <cell r="U7246"/>
          <cell r="V7246"/>
          <cell r="W7246"/>
          <cell r="X7246"/>
          <cell r="Y7246"/>
          <cell r="Z7246"/>
          <cell r="AA7246"/>
          <cell r="AB7246"/>
          <cell r="AC7246"/>
          <cell r="AD7246"/>
        </row>
        <row r="7247">
          <cell r="P7247">
            <v>999999999</v>
          </cell>
          <cell r="Q7247"/>
          <cell r="R7247"/>
          <cell r="S7247"/>
          <cell r="T7247"/>
          <cell r="U7247"/>
          <cell r="V7247"/>
          <cell r="W7247"/>
          <cell r="X7247"/>
          <cell r="Y7247"/>
          <cell r="Z7247"/>
          <cell r="AA7247"/>
          <cell r="AB7247"/>
          <cell r="AC7247"/>
          <cell r="AD7247"/>
        </row>
        <row r="7248">
          <cell r="P7248">
            <v>999999999</v>
          </cell>
          <cell r="Q7248"/>
          <cell r="R7248"/>
          <cell r="S7248"/>
          <cell r="T7248"/>
          <cell r="U7248"/>
          <cell r="V7248"/>
          <cell r="W7248"/>
          <cell r="X7248"/>
          <cell r="Y7248"/>
          <cell r="Z7248"/>
          <cell r="AA7248"/>
          <cell r="AB7248"/>
          <cell r="AC7248"/>
          <cell r="AD7248"/>
        </row>
        <row r="7249">
          <cell r="P7249">
            <v>999999999</v>
          </cell>
          <cell r="Q7249"/>
          <cell r="R7249"/>
          <cell r="S7249"/>
          <cell r="T7249"/>
          <cell r="U7249"/>
          <cell r="V7249"/>
          <cell r="W7249"/>
          <cell r="X7249"/>
          <cell r="Y7249"/>
          <cell r="Z7249"/>
          <cell r="AA7249"/>
          <cell r="AB7249"/>
          <cell r="AC7249"/>
          <cell r="AD7249"/>
        </row>
        <row r="7250">
          <cell r="P7250">
            <v>999999999</v>
          </cell>
          <cell r="Q7250"/>
          <cell r="R7250"/>
          <cell r="S7250"/>
          <cell r="T7250"/>
          <cell r="U7250"/>
          <cell r="V7250"/>
          <cell r="W7250"/>
          <cell r="X7250"/>
          <cell r="Y7250"/>
          <cell r="Z7250"/>
          <cell r="AA7250"/>
          <cell r="AB7250"/>
          <cell r="AC7250"/>
          <cell r="AD7250"/>
        </row>
        <row r="7251">
          <cell r="P7251">
            <v>999999999</v>
          </cell>
          <cell r="Q7251"/>
          <cell r="R7251"/>
          <cell r="S7251"/>
          <cell r="T7251"/>
          <cell r="U7251"/>
          <cell r="V7251"/>
          <cell r="W7251"/>
          <cell r="X7251"/>
          <cell r="Y7251"/>
          <cell r="Z7251"/>
          <cell r="AA7251"/>
          <cell r="AB7251"/>
          <cell r="AC7251"/>
          <cell r="AD7251"/>
        </row>
        <row r="7252">
          <cell r="P7252">
            <v>999999999</v>
          </cell>
          <cell r="Q7252"/>
          <cell r="R7252"/>
          <cell r="S7252"/>
          <cell r="T7252"/>
          <cell r="U7252"/>
          <cell r="V7252"/>
          <cell r="W7252"/>
          <cell r="X7252"/>
          <cell r="Y7252"/>
          <cell r="Z7252"/>
          <cell r="AA7252"/>
          <cell r="AB7252"/>
          <cell r="AC7252"/>
          <cell r="AD7252"/>
        </row>
        <row r="7253">
          <cell r="P7253">
            <v>999999999</v>
          </cell>
          <cell r="Q7253"/>
          <cell r="R7253"/>
          <cell r="S7253"/>
          <cell r="T7253"/>
          <cell r="U7253"/>
          <cell r="V7253"/>
          <cell r="W7253"/>
          <cell r="X7253"/>
          <cell r="Y7253"/>
          <cell r="Z7253"/>
          <cell r="AA7253"/>
          <cell r="AB7253"/>
          <cell r="AC7253"/>
          <cell r="AD7253"/>
        </row>
        <row r="7254">
          <cell r="P7254">
            <v>999999999</v>
          </cell>
          <cell r="Q7254"/>
          <cell r="R7254"/>
          <cell r="S7254"/>
          <cell r="T7254"/>
          <cell r="U7254"/>
          <cell r="V7254"/>
          <cell r="W7254"/>
          <cell r="X7254"/>
          <cell r="Y7254"/>
          <cell r="Z7254"/>
          <cell r="AA7254"/>
          <cell r="AB7254"/>
          <cell r="AC7254"/>
          <cell r="AD7254"/>
        </row>
        <row r="7255">
          <cell r="P7255">
            <v>999999999</v>
          </cell>
          <cell r="Q7255"/>
          <cell r="R7255"/>
          <cell r="S7255"/>
          <cell r="T7255"/>
          <cell r="U7255"/>
          <cell r="V7255"/>
          <cell r="W7255"/>
          <cell r="X7255"/>
          <cell r="Y7255"/>
          <cell r="Z7255"/>
          <cell r="AA7255"/>
          <cell r="AB7255"/>
          <cell r="AC7255"/>
          <cell r="AD7255"/>
        </row>
        <row r="7256">
          <cell r="P7256">
            <v>999999999</v>
          </cell>
          <cell r="Q7256"/>
          <cell r="R7256"/>
          <cell r="S7256"/>
          <cell r="T7256"/>
          <cell r="U7256"/>
          <cell r="V7256"/>
          <cell r="W7256"/>
          <cell r="X7256"/>
          <cell r="Y7256"/>
          <cell r="Z7256"/>
          <cell r="AA7256"/>
          <cell r="AB7256"/>
          <cell r="AC7256"/>
          <cell r="AD7256"/>
        </row>
        <row r="7257">
          <cell r="P7257">
            <v>999999999</v>
          </cell>
          <cell r="Q7257"/>
          <cell r="R7257"/>
          <cell r="S7257"/>
          <cell r="T7257"/>
          <cell r="U7257"/>
          <cell r="V7257"/>
          <cell r="W7257"/>
          <cell r="X7257"/>
          <cell r="Y7257"/>
          <cell r="Z7257"/>
          <cell r="AA7257"/>
          <cell r="AB7257"/>
          <cell r="AC7257"/>
          <cell r="AD7257"/>
        </row>
        <row r="7258">
          <cell r="P7258">
            <v>999999999</v>
          </cell>
          <cell r="Q7258"/>
          <cell r="R7258"/>
          <cell r="S7258"/>
          <cell r="T7258"/>
          <cell r="U7258"/>
          <cell r="V7258"/>
          <cell r="W7258"/>
          <cell r="X7258"/>
          <cell r="Y7258"/>
          <cell r="Z7258"/>
          <cell r="AA7258"/>
          <cell r="AB7258"/>
          <cell r="AC7258"/>
          <cell r="AD7258"/>
        </row>
        <row r="7259">
          <cell r="P7259">
            <v>999999999</v>
          </cell>
          <cell r="Q7259"/>
          <cell r="R7259"/>
          <cell r="S7259"/>
          <cell r="T7259"/>
          <cell r="U7259"/>
          <cell r="V7259"/>
          <cell r="W7259"/>
          <cell r="X7259"/>
          <cell r="Y7259"/>
          <cell r="Z7259"/>
          <cell r="AA7259"/>
          <cell r="AB7259"/>
          <cell r="AC7259"/>
          <cell r="AD7259"/>
        </row>
        <row r="7260">
          <cell r="P7260">
            <v>999999999</v>
          </cell>
          <cell r="Q7260"/>
          <cell r="R7260"/>
          <cell r="S7260"/>
          <cell r="T7260"/>
          <cell r="U7260"/>
          <cell r="V7260"/>
          <cell r="W7260"/>
          <cell r="X7260"/>
          <cell r="Y7260"/>
          <cell r="Z7260"/>
          <cell r="AA7260"/>
          <cell r="AB7260"/>
          <cell r="AC7260"/>
          <cell r="AD7260"/>
        </row>
        <row r="7261">
          <cell r="P7261">
            <v>999999999</v>
          </cell>
          <cell r="Q7261"/>
          <cell r="R7261"/>
          <cell r="S7261"/>
          <cell r="T7261"/>
          <cell r="U7261"/>
          <cell r="V7261"/>
          <cell r="W7261"/>
          <cell r="X7261"/>
          <cell r="Y7261"/>
          <cell r="Z7261"/>
          <cell r="AA7261"/>
          <cell r="AB7261"/>
          <cell r="AC7261"/>
          <cell r="AD7261"/>
        </row>
        <row r="7262">
          <cell r="P7262">
            <v>999999999</v>
          </cell>
          <cell r="Q7262"/>
          <cell r="R7262"/>
          <cell r="S7262"/>
          <cell r="T7262"/>
          <cell r="U7262"/>
          <cell r="V7262"/>
          <cell r="W7262"/>
          <cell r="X7262"/>
          <cell r="Y7262"/>
          <cell r="Z7262"/>
          <cell r="AA7262"/>
          <cell r="AB7262"/>
          <cell r="AC7262"/>
          <cell r="AD7262"/>
        </row>
        <row r="7263">
          <cell r="P7263">
            <v>999999999</v>
          </cell>
          <cell r="Q7263"/>
          <cell r="R7263"/>
          <cell r="S7263"/>
          <cell r="T7263"/>
          <cell r="U7263"/>
          <cell r="V7263"/>
          <cell r="W7263"/>
          <cell r="X7263"/>
          <cell r="Y7263"/>
          <cell r="Z7263"/>
          <cell r="AA7263"/>
          <cell r="AB7263"/>
          <cell r="AC7263"/>
          <cell r="AD7263"/>
        </row>
        <row r="7264">
          <cell r="P7264">
            <v>999999999</v>
          </cell>
          <cell r="Q7264"/>
          <cell r="R7264"/>
          <cell r="S7264"/>
          <cell r="T7264"/>
          <cell r="U7264"/>
          <cell r="V7264"/>
          <cell r="W7264"/>
          <cell r="X7264"/>
          <cell r="Y7264"/>
          <cell r="Z7264"/>
          <cell r="AA7264"/>
          <cell r="AB7264"/>
          <cell r="AC7264"/>
          <cell r="AD7264"/>
        </row>
        <row r="7265">
          <cell r="P7265">
            <v>999999999</v>
          </cell>
          <cell r="Q7265"/>
          <cell r="R7265"/>
          <cell r="S7265"/>
          <cell r="T7265"/>
          <cell r="U7265"/>
          <cell r="V7265"/>
          <cell r="W7265"/>
          <cell r="X7265"/>
          <cell r="Y7265"/>
          <cell r="Z7265"/>
          <cell r="AA7265"/>
          <cell r="AB7265"/>
          <cell r="AC7265"/>
          <cell r="AD7265"/>
        </row>
        <row r="7266">
          <cell r="P7266">
            <v>999999999</v>
          </cell>
          <cell r="Q7266"/>
          <cell r="R7266"/>
          <cell r="S7266"/>
          <cell r="T7266"/>
          <cell r="U7266"/>
          <cell r="V7266"/>
          <cell r="W7266"/>
          <cell r="X7266"/>
          <cell r="Y7266"/>
          <cell r="Z7266"/>
          <cell r="AA7266"/>
          <cell r="AB7266"/>
          <cell r="AC7266"/>
          <cell r="AD7266"/>
        </row>
        <row r="7267">
          <cell r="P7267">
            <v>999999999</v>
          </cell>
          <cell r="Q7267"/>
          <cell r="R7267"/>
          <cell r="S7267"/>
          <cell r="T7267"/>
          <cell r="U7267"/>
          <cell r="V7267"/>
          <cell r="W7267"/>
          <cell r="X7267"/>
          <cell r="Y7267"/>
          <cell r="Z7267"/>
          <cell r="AA7267"/>
          <cell r="AB7267"/>
          <cell r="AC7267"/>
          <cell r="AD7267"/>
        </row>
        <row r="7268">
          <cell r="P7268">
            <v>999999999</v>
          </cell>
          <cell r="Q7268"/>
          <cell r="R7268"/>
          <cell r="S7268"/>
          <cell r="T7268"/>
          <cell r="U7268"/>
          <cell r="V7268"/>
          <cell r="W7268"/>
          <cell r="X7268"/>
          <cell r="Y7268"/>
          <cell r="Z7268"/>
          <cell r="AA7268"/>
          <cell r="AB7268"/>
          <cell r="AC7268"/>
          <cell r="AD7268"/>
        </row>
        <row r="7269">
          <cell r="P7269">
            <v>999999999</v>
          </cell>
          <cell r="Q7269"/>
          <cell r="R7269"/>
          <cell r="S7269"/>
          <cell r="T7269"/>
          <cell r="U7269"/>
          <cell r="V7269"/>
          <cell r="W7269"/>
          <cell r="X7269"/>
          <cell r="Y7269"/>
          <cell r="Z7269"/>
          <cell r="AA7269"/>
          <cell r="AB7269"/>
          <cell r="AC7269"/>
          <cell r="AD7269"/>
        </row>
        <row r="7270">
          <cell r="P7270">
            <v>999999999</v>
          </cell>
          <cell r="Q7270"/>
          <cell r="R7270"/>
          <cell r="S7270"/>
          <cell r="T7270"/>
          <cell r="U7270"/>
          <cell r="V7270"/>
          <cell r="W7270"/>
          <cell r="X7270"/>
          <cell r="Y7270"/>
          <cell r="Z7270"/>
          <cell r="AA7270"/>
          <cell r="AB7270"/>
          <cell r="AC7270"/>
          <cell r="AD7270"/>
        </row>
        <row r="7271">
          <cell r="P7271">
            <v>999999999</v>
          </cell>
          <cell r="Q7271"/>
          <cell r="R7271"/>
          <cell r="S7271"/>
          <cell r="T7271"/>
          <cell r="U7271"/>
          <cell r="V7271"/>
          <cell r="W7271"/>
          <cell r="X7271"/>
          <cell r="Y7271"/>
          <cell r="Z7271"/>
          <cell r="AA7271"/>
          <cell r="AB7271"/>
          <cell r="AC7271"/>
          <cell r="AD7271"/>
        </row>
        <row r="7272">
          <cell r="P7272">
            <v>999999999</v>
          </cell>
          <cell r="Q7272"/>
          <cell r="R7272"/>
          <cell r="S7272"/>
          <cell r="T7272"/>
          <cell r="U7272"/>
          <cell r="V7272"/>
          <cell r="W7272"/>
          <cell r="X7272"/>
          <cell r="Y7272"/>
          <cell r="Z7272"/>
          <cell r="AA7272"/>
          <cell r="AB7272"/>
          <cell r="AC7272"/>
          <cell r="AD7272"/>
        </row>
        <row r="7273">
          <cell r="P7273">
            <v>999999999</v>
          </cell>
          <cell r="Q7273"/>
          <cell r="R7273"/>
          <cell r="S7273"/>
          <cell r="T7273"/>
          <cell r="U7273"/>
          <cell r="V7273"/>
          <cell r="W7273"/>
          <cell r="X7273"/>
          <cell r="Y7273"/>
          <cell r="Z7273"/>
          <cell r="AA7273"/>
          <cell r="AB7273"/>
          <cell r="AC7273"/>
          <cell r="AD7273"/>
        </row>
        <row r="7274">
          <cell r="P7274">
            <v>999999999</v>
          </cell>
          <cell r="Q7274"/>
          <cell r="R7274"/>
          <cell r="S7274"/>
          <cell r="T7274"/>
          <cell r="U7274"/>
          <cell r="V7274"/>
          <cell r="W7274"/>
          <cell r="X7274"/>
          <cell r="Y7274"/>
          <cell r="Z7274"/>
          <cell r="AA7274"/>
          <cell r="AB7274"/>
          <cell r="AC7274"/>
          <cell r="AD7274"/>
        </row>
        <row r="7275">
          <cell r="P7275">
            <v>999999999</v>
          </cell>
          <cell r="Q7275"/>
          <cell r="R7275"/>
          <cell r="S7275"/>
          <cell r="T7275"/>
          <cell r="U7275"/>
          <cell r="V7275"/>
          <cell r="W7275"/>
          <cell r="X7275"/>
          <cell r="Y7275"/>
          <cell r="Z7275"/>
          <cell r="AA7275"/>
          <cell r="AB7275"/>
          <cell r="AC7275"/>
          <cell r="AD7275"/>
        </row>
        <row r="7276">
          <cell r="P7276">
            <v>999999999</v>
          </cell>
          <cell r="Q7276"/>
          <cell r="R7276"/>
          <cell r="S7276"/>
          <cell r="T7276"/>
          <cell r="U7276"/>
          <cell r="V7276"/>
          <cell r="W7276"/>
          <cell r="X7276"/>
          <cell r="Y7276"/>
          <cell r="Z7276"/>
          <cell r="AA7276"/>
          <cell r="AB7276"/>
          <cell r="AC7276"/>
          <cell r="AD7276"/>
        </row>
        <row r="7277">
          <cell r="P7277">
            <v>999999999</v>
          </cell>
          <cell r="Q7277"/>
          <cell r="R7277"/>
          <cell r="S7277"/>
          <cell r="T7277"/>
          <cell r="U7277"/>
          <cell r="V7277"/>
          <cell r="W7277"/>
          <cell r="X7277"/>
          <cell r="Y7277"/>
          <cell r="Z7277"/>
          <cell r="AA7277"/>
          <cell r="AB7277"/>
          <cell r="AC7277"/>
          <cell r="AD7277"/>
        </row>
        <row r="7278">
          <cell r="P7278">
            <v>999999999</v>
          </cell>
          <cell r="Q7278"/>
          <cell r="R7278"/>
          <cell r="S7278"/>
          <cell r="T7278"/>
          <cell r="U7278"/>
          <cell r="V7278"/>
          <cell r="W7278"/>
          <cell r="X7278"/>
          <cell r="Y7278"/>
          <cell r="Z7278"/>
          <cell r="AA7278"/>
          <cell r="AB7278"/>
          <cell r="AC7278"/>
          <cell r="AD7278"/>
        </row>
        <row r="7279">
          <cell r="P7279">
            <v>999999999</v>
          </cell>
          <cell r="Q7279"/>
          <cell r="R7279"/>
          <cell r="S7279"/>
          <cell r="T7279"/>
          <cell r="U7279"/>
          <cell r="V7279"/>
          <cell r="W7279"/>
          <cell r="X7279"/>
          <cell r="Y7279"/>
          <cell r="Z7279"/>
          <cell r="AA7279"/>
          <cell r="AB7279"/>
          <cell r="AC7279"/>
          <cell r="AD7279"/>
        </row>
        <row r="7280">
          <cell r="P7280">
            <v>999999999</v>
          </cell>
          <cell r="Q7280"/>
          <cell r="R7280"/>
          <cell r="S7280"/>
          <cell r="T7280"/>
          <cell r="U7280"/>
          <cell r="V7280"/>
          <cell r="W7280"/>
          <cell r="X7280"/>
          <cell r="Y7280"/>
          <cell r="Z7280"/>
          <cell r="AA7280"/>
          <cell r="AB7280"/>
          <cell r="AC7280"/>
          <cell r="AD7280"/>
        </row>
        <row r="7281">
          <cell r="P7281">
            <v>999999999</v>
          </cell>
          <cell r="Q7281"/>
          <cell r="R7281"/>
          <cell r="S7281"/>
          <cell r="T7281"/>
          <cell r="U7281"/>
          <cell r="V7281"/>
          <cell r="W7281"/>
          <cell r="X7281"/>
          <cell r="Y7281"/>
          <cell r="Z7281"/>
          <cell r="AA7281"/>
          <cell r="AB7281"/>
          <cell r="AC7281"/>
          <cell r="AD7281"/>
        </row>
        <row r="7282">
          <cell r="P7282">
            <v>999999999</v>
          </cell>
          <cell r="Q7282"/>
          <cell r="R7282"/>
          <cell r="S7282"/>
          <cell r="T7282"/>
          <cell r="U7282"/>
          <cell r="V7282"/>
          <cell r="W7282"/>
          <cell r="X7282"/>
          <cell r="Y7282"/>
          <cell r="Z7282"/>
          <cell r="AA7282"/>
          <cell r="AB7282"/>
          <cell r="AC7282"/>
          <cell r="AD7282"/>
        </row>
        <row r="7283">
          <cell r="P7283">
            <v>999999999</v>
          </cell>
          <cell r="Q7283"/>
          <cell r="R7283"/>
          <cell r="S7283"/>
          <cell r="T7283"/>
          <cell r="U7283"/>
          <cell r="V7283"/>
          <cell r="W7283"/>
          <cell r="X7283"/>
          <cell r="Y7283"/>
          <cell r="Z7283"/>
          <cell r="AA7283"/>
          <cell r="AB7283"/>
          <cell r="AC7283"/>
          <cell r="AD7283"/>
        </row>
        <row r="7284">
          <cell r="P7284">
            <v>999999999</v>
          </cell>
          <cell r="Q7284"/>
          <cell r="R7284"/>
          <cell r="S7284"/>
          <cell r="T7284"/>
          <cell r="U7284"/>
          <cell r="V7284"/>
          <cell r="W7284"/>
          <cell r="X7284"/>
          <cell r="Y7284"/>
          <cell r="Z7284"/>
          <cell r="AA7284"/>
          <cell r="AB7284"/>
          <cell r="AC7284"/>
          <cell r="AD7284"/>
        </row>
        <row r="7285">
          <cell r="P7285">
            <v>999999999</v>
          </cell>
          <cell r="Q7285"/>
          <cell r="R7285"/>
          <cell r="S7285"/>
          <cell r="T7285"/>
          <cell r="U7285"/>
          <cell r="V7285"/>
          <cell r="W7285"/>
          <cell r="X7285"/>
          <cell r="Y7285"/>
          <cell r="Z7285"/>
          <cell r="AA7285"/>
          <cell r="AB7285"/>
          <cell r="AC7285"/>
          <cell r="AD7285"/>
        </row>
        <row r="7286">
          <cell r="P7286">
            <v>999999999</v>
          </cell>
          <cell r="Q7286"/>
          <cell r="R7286"/>
          <cell r="S7286"/>
          <cell r="T7286"/>
          <cell r="U7286"/>
          <cell r="V7286"/>
          <cell r="W7286"/>
          <cell r="X7286"/>
          <cell r="Y7286"/>
          <cell r="Z7286"/>
          <cell r="AA7286"/>
          <cell r="AB7286"/>
          <cell r="AC7286"/>
          <cell r="AD7286"/>
        </row>
        <row r="7287">
          <cell r="P7287">
            <v>999999999</v>
          </cell>
          <cell r="Q7287"/>
          <cell r="R7287"/>
          <cell r="S7287"/>
          <cell r="T7287"/>
          <cell r="U7287"/>
          <cell r="V7287"/>
          <cell r="W7287"/>
          <cell r="X7287"/>
          <cell r="Y7287"/>
          <cell r="Z7287"/>
          <cell r="AA7287"/>
          <cell r="AB7287"/>
          <cell r="AC7287"/>
          <cell r="AD7287"/>
        </row>
        <row r="7288">
          <cell r="P7288">
            <v>999999999</v>
          </cell>
          <cell r="Q7288"/>
          <cell r="R7288"/>
          <cell r="S7288"/>
          <cell r="T7288"/>
          <cell r="U7288"/>
          <cell r="V7288"/>
          <cell r="W7288"/>
          <cell r="X7288"/>
          <cell r="Y7288"/>
          <cell r="Z7288"/>
          <cell r="AA7288"/>
          <cell r="AB7288"/>
          <cell r="AC7288"/>
          <cell r="AD7288"/>
        </row>
        <row r="7289">
          <cell r="P7289">
            <v>999999999</v>
          </cell>
          <cell r="Q7289"/>
          <cell r="R7289"/>
          <cell r="S7289"/>
          <cell r="T7289"/>
          <cell r="U7289"/>
          <cell r="V7289"/>
          <cell r="W7289"/>
          <cell r="X7289"/>
          <cell r="Y7289"/>
          <cell r="Z7289"/>
          <cell r="AA7289"/>
          <cell r="AB7289"/>
          <cell r="AC7289"/>
          <cell r="AD7289"/>
        </row>
        <row r="7290">
          <cell r="P7290">
            <v>999999999</v>
          </cell>
          <cell r="Q7290"/>
          <cell r="R7290"/>
          <cell r="S7290"/>
          <cell r="T7290"/>
          <cell r="U7290"/>
          <cell r="V7290"/>
          <cell r="W7290"/>
          <cell r="X7290"/>
          <cell r="Y7290"/>
          <cell r="Z7290"/>
          <cell r="AA7290"/>
          <cell r="AB7290"/>
          <cell r="AC7290"/>
          <cell r="AD7290"/>
        </row>
        <row r="7291">
          <cell r="P7291">
            <v>999999999</v>
          </cell>
          <cell r="Q7291"/>
          <cell r="R7291"/>
          <cell r="S7291"/>
          <cell r="T7291"/>
          <cell r="U7291"/>
          <cell r="V7291"/>
          <cell r="W7291"/>
          <cell r="X7291"/>
          <cell r="Y7291"/>
          <cell r="Z7291"/>
          <cell r="AA7291"/>
          <cell r="AB7291"/>
          <cell r="AC7291"/>
          <cell r="AD7291"/>
        </row>
        <row r="7292">
          <cell r="P7292">
            <v>999999999</v>
          </cell>
          <cell r="Q7292"/>
          <cell r="R7292"/>
          <cell r="S7292"/>
          <cell r="T7292"/>
          <cell r="U7292"/>
          <cell r="V7292"/>
          <cell r="W7292"/>
          <cell r="X7292"/>
          <cell r="Y7292"/>
          <cell r="Z7292"/>
          <cell r="AA7292"/>
          <cell r="AB7292"/>
          <cell r="AC7292"/>
          <cell r="AD7292"/>
        </row>
        <row r="7293">
          <cell r="P7293">
            <v>999999999</v>
          </cell>
          <cell r="Q7293"/>
          <cell r="R7293"/>
          <cell r="S7293"/>
          <cell r="T7293"/>
          <cell r="U7293"/>
          <cell r="V7293"/>
          <cell r="W7293"/>
          <cell r="X7293"/>
          <cell r="Y7293"/>
          <cell r="Z7293"/>
          <cell r="AA7293"/>
          <cell r="AB7293"/>
          <cell r="AC7293"/>
          <cell r="AD7293"/>
        </row>
        <row r="7294">
          <cell r="P7294">
            <v>999999999</v>
          </cell>
          <cell r="Q7294"/>
          <cell r="R7294"/>
          <cell r="S7294"/>
          <cell r="T7294"/>
          <cell r="U7294"/>
          <cell r="V7294"/>
          <cell r="W7294"/>
          <cell r="X7294"/>
          <cell r="Y7294"/>
          <cell r="Z7294"/>
          <cell r="AA7294"/>
          <cell r="AB7294"/>
          <cell r="AC7294"/>
          <cell r="AD7294"/>
        </row>
        <row r="7295">
          <cell r="P7295">
            <v>999999999</v>
          </cell>
          <cell r="Q7295"/>
          <cell r="R7295"/>
          <cell r="S7295"/>
          <cell r="T7295"/>
          <cell r="U7295"/>
          <cell r="V7295"/>
          <cell r="W7295"/>
          <cell r="X7295"/>
          <cell r="Y7295"/>
          <cell r="Z7295"/>
          <cell r="AA7295"/>
          <cell r="AB7295"/>
          <cell r="AC7295"/>
          <cell r="AD7295"/>
        </row>
        <row r="7296">
          <cell r="P7296">
            <v>999999999</v>
          </cell>
          <cell r="Q7296"/>
          <cell r="R7296"/>
          <cell r="S7296"/>
          <cell r="T7296"/>
          <cell r="U7296"/>
          <cell r="V7296"/>
          <cell r="W7296"/>
          <cell r="X7296"/>
          <cell r="Y7296"/>
          <cell r="Z7296"/>
          <cell r="AA7296"/>
          <cell r="AB7296"/>
          <cell r="AC7296"/>
          <cell r="AD7296"/>
        </row>
        <row r="7297">
          <cell r="P7297">
            <v>999999999</v>
          </cell>
          <cell r="Q7297"/>
          <cell r="R7297"/>
          <cell r="S7297"/>
          <cell r="T7297"/>
          <cell r="U7297"/>
          <cell r="V7297"/>
          <cell r="W7297"/>
          <cell r="X7297"/>
          <cell r="Y7297"/>
          <cell r="Z7297"/>
          <cell r="AA7297"/>
          <cell r="AB7297"/>
          <cell r="AC7297"/>
          <cell r="AD7297"/>
        </row>
        <row r="7298">
          <cell r="P7298">
            <v>999999999</v>
          </cell>
          <cell r="Q7298"/>
          <cell r="R7298"/>
          <cell r="S7298"/>
          <cell r="T7298"/>
          <cell r="U7298"/>
          <cell r="V7298"/>
          <cell r="W7298"/>
          <cell r="X7298"/>
          <cell r="Y7298"/>
          <cell r="Z7298"/>
          <cell r="AA7298"/>
          <cell r="AB7298"/>
          <cell r="AC7298"/>
          <cell r="AD7298"/>
        </row>
        <row r="7299">
          <cell r="P7299">
            <v>999999999</v>
          </cell>
          <cell r="Q7299"/>
          <cell r="R7299"/>
          <cell r="S7299"/>
          <cell r="T7299"/>
          <cell r="U7299"/>
          <cell r="V7299"/>
          <cell r="W7299"/>
          <cell r="X7299"/>
          <cell r="Y7299"/>
          <cell r="Z7299"/>
          <cell r="AA7299"/>
          <cell r="AB7299"/>
          <cell r="AC7299"/>
          <cell r="AD7299"/>
        </row>
        <row r="7300">
          <cell r="P7300">
            <v>999999999</v>
          </cell>
          <cell r="Q7300"/>
          <cell r="R7300"/>
          <cell r="S7300"/>
          <cell r="T7300"/>
          <cell r="U7300"/>
          <cell r="V7300"/>
          <cell r="W7300"/>
          <cell r="X7300"/>
          <cell r="Y7300"/>
          <cell r="Z7300"/>
          <cell r="AA7300"/>
          <cell r="AB7300"/>
          <cell r="AC7300"/>
          <cell r="AD7300"/>
        </row>
        <row r="7301">
          <cell r="P7301">
            <v>999999999</v>
          </cell>
          <cell r="Q7301"/>
          <cell r="R7301"/>
          <cell r="S7301"/>
          <cell r="T7301"/>
          <cell r="U7301"/>
          <cell r="V7301"/>
          <cell r="W7301"/>
          <cell r="X7301"/>
          <cell r="Y7301"/>
          <cell r="Z7301"/>
          <cell r="AA7301"/>
          <cell r="AB7301"/>
          <cell r="AC7301"/>
          <cell r="AD7301"/>
        </row>
        <row r="7302">
          <cell r="P7302">
            <v>999999999</v>
          </cell>
          <cell r="Q7302"/>
          <cell r="R7302"/>
          <cell r="S7302"/>
          <cell r="T7302"/>
          <cell r="U7302"/>
          <cell r="V7302"/>
          <cell r="W7302"/>
          <cell r="X7302"/>
          <cell r="Y7302"/>
          <cell r="Z7302"/>
          <cell r="AA7302"/>
          <cell r="AB7302"/>
          <cell r="AC7302"/>
          <cell r="AD7302"/>
        </row>
        <row r="7303">
          <cell r="P7303">
            <v>999999999</v>
          </cell>
          <cell r="Q7303"/>
          <cell r="R7303"/>
          <cell r="S7303"/>
          <cell r="T7303"/>
          <cell r="U7303"/>
          <cell r="V7303"/>
          <cell r="W7303"/>
          <cell r="X7303"/>
          <cell r="Y7303"/>
          <cell r="Z7303"/>
          <cell r="AA7303"/>
          <cell r="AB7303"/>
          <cell r="AC7303"/>
          <cell r="AD7303"/>
        </row>
        <row r="7304">
          <cell r="P7304">
            <v>999999999</v>
          </cell>
          <cell r="Q7304"/>
          <cell r="R7304"/>
          <cell r="S7304"/>
          <cell r="T7304"/>
          <cell r="U7304"/>
          <cell r="V7304"/>
          <cell r="W7304"/>
          <cell r="X7304"/>
          <cell r="Y7304"/>
          <cell r="Z7304"/>
          <cell r="AA7304"/>
          <cell r="AB7304"/>
          <cell r="AC7304"/>
          <cell r="AD7304"/>
        </row>
        <row r="7305">
          <cell r="P7305">
            <v>999999999</v>
          </cell>
          <cell r="Q7305"/>
          <cell r="R7305"/>
          <cell r="S7305"/>
          <cell r="T7305"/>
          <cell r="U7305"/>
          <cell r="V7305"/>
          <cell r="W7305"/>
          <cell r="X7305"/>
          <cell r="Y7305"/>
          <cell r="Z7305"/>
          <cell r="AA7305"/>
          <cell r="AB7305"/>
          <cell r="AC7305"/>
          <cell r="AD7305"/>
        </row>
        <row r="7306">
          <cell r="P7306">
            <v>999999999</v>
          </cell>
          <cell r="Q7306"/>
          <cell r="R7306"/>
          <cell r="S7306"/>
          <cell r="T7306"/>
          <cell r="U7306"/>
          <cell r="V7306"/>
          <cell r="W7306"/>
          <cell r="X7306"/>
          <cell r="Y7306"/>
          <cell r="Z7306"/>
          <cell r="AA7306"/>
          <cell r="AB7306"/>
          <cell r="AC7306"/>
          <cell r="AD7306"/>
        </row>
        <row r="7307">
          <cell r="P7307">
            <v>999999999</v>
          </cell>
          <cell r="Q7307"/>
          <cell r="R7307"/>
          <cell r="S7307"/>
          <cell r="T7307"/>
          <cell r="U7307"/>
          <cell r="V7307"/>
          <cell r="W7307"/>
          <cell r="X7307"/>
          <cell r="Y7307"/>
          <cell r="Z7307"/>
          <cell r="AA7307"/>
          <cell r="AB7307"/>
          <cell r="AC7307"/>
          <cell r="AD7307"/>
        </row>
        <row r="7308">
          <cell r="P7308">
            <v>999999999</v>
          </cell>
          <cell r="Q7308"/>
          <cell r="R7308"/>
          <cell r="S7308"/>
          <cell r="T7308"/>
          <cell r="U7308"/>
          <cell r="V7308"/>
          <cell r="W7308"/>
          <cell r="X7308"/>
          <cell r="Y7308"/>
          <cell r="Z7308"/>
          <cell r="AA7308"/>
          <cell r="AB7308"/>
          <cell r="AC7308"/>
          <cell r="AD7308"/>
        </row>
        <row r="7309">
          <cell r="P7309">
            <v>999999999</v>
          </cell>
          <cell r="Q7309"/>
          <cell r="R7309"/>
          <cell r="S7309"/>
          <cell r="T7309"/>
          <cell r="U7309"/>
          <cell r="V7309"/>
          <cell r="W7309"/>
          <cell r="X7309"/>
          <cell r="Y7309"/>
          <cell r="Z7309"/>
          <cell r="AA7309"/>
          <cell r="AB7309"/>
          <cell r="AC7309"/>
          <cell r="AD7309"/>
        </row>
        <row r="7310">
          <cell r="P7310">
            <v>999999999</v>
          </cell>
          <cell r="Q7310"/>
          <cell r="R7310"/>
          <cell r="S7310"/>
          <cell r="T7310"/>
          <cell r="U7310"/>
          <cell r="V7310"/>
          <cell r="W7310"/>
          <cell r="X7310"/>
          <cell r="Y7310"/>
          <cell r="Z7310"/>
          <cell r="AA7310"/>
          <cell r="AB7310"/>
          <cell r="AC7310"/>
          <cell r="AD7310"/>
        </row>
        <row r="7311">
          <cell r="P7311">
            <v>999999999</v>
          </cell>
          <cell r="Q7311"/>
          <cell r="R7311"/>
          <cell r="S7311"/>
          <cell r="T7311"/>
          <cell r="U7311"/>
          <cell r="V7311"/>
          <cell r="W7311"/>
          <cell r="X7311"/>
          <cell r="Y7311"/>
          <cell r="Z7311"/>
          <cell r="AA7311"/>
          <cell r="AB7311"/>
          <cell r="AC7311"/>
          <cell r="AD7311"/>
        </row>
        <row r="7312">
          <cell r="P7312">
            <v>999999999</v>
          </cell>
          <cell r="Q7312"/>
          <cell r="R7312"/>
          <cell r="S7312"/>
          <cell r="T7312"/>
          <cell r="U7312"/>
          <cell r="V7312"/>
          <cell r="W7312"/>
          <cell r="X7312"/>
          <cell r="Y7312"/>
          <cell r="Z7312"/>
          <cell r="AA7312"/>
          <cell r="AB7312"/>
          <cell r="AC7312"/>
          <cell r="AD7312"/>
        </row>
        <row r="7313">
          <cell r="P7313">
            <v>999999999</v>
          </cell>
          <cell r="Q7313"/>
          <cell r="R7313"/>
          <cell r="S7313"/>
          <cell r="T7313"/>
          <cell r="U7313"/>
          <cell r="V7313"/>
          <cell r="W7313"/>
          <cell r="X7313"/>
          <cell r="Y7313"/>
          <cell r="Z7313"/>
          <cell r="AA7313"/>
          <cell r="AB7313"/>
          <cell r="AC7313"/>
          <cell r="AD7313"/>
        </row>
        <row r="7314">
          <cell r="P7314">
            <v>999999999</v>
          </cell>
          <cell r="Q7314"/>
          <cell r="R7314"/>
          <cell r="S7314"/>
          <cell r="T7314"/>
          <cell r="U7314"/>
          <cell r="V7314"/>
          <cell r="W7314"/>
          <cell r="X7314"/>
          <cell r="Y7314"/>
          <cell r="Z7314"/>
          <cell r="AA7314"/>
          <cell r="AB7314"/>
          <cell r="AC7314"/>
          <cell r="AD7314"/>
        </row>
        <row r="7315">
          <cell r="P7315">
            <v>999999999</v>
          </cell>
          <cell r="Q7315"/>
          <cell r="R7315"/>
          <cell r="S7315"/>
          <cell r="T7315"/>
          <cell r="U7315"/>
          <cell r="V7315"/>
          <cell r="W7315"/>
          <cell r="X7315"/>
          <cell r="Y7315"/>
          <cell r="Z7315"/>
          <cell r="AA7315"/>
          <cell r="AB7315"/>
          <cell r="AC7315"/>
          <cell r="AD7315"/>
        </row>
        <row r="7316">
          <cell r="P7316">
            <v>999999999</v>
          </cell>
          <cell r="Q7316"/>
          <cell r="R7316"/>
          <cell r="S7316"/>
          <cell r="T7316"/>
          <cell r="U7316"/>
          <cell r="V7316"/>
          <cell r="W7316"/>
          <cell r="X7316"/>
          <cell r="Y7316"/>
          <cell r="Z7316"/>
          <cell r="AA7316"/>
          <cell r="AB7316"/>
          <cell r="AC7316"/>
          <cell r="AD7316"/>
        </row>
        <row r="7317">
          <cell r="P7317">
            <v>999999999</v>
          </cell>
          <cell r="Q7317"/>
          <cell r="R7317"/>
          <cell r="S7317"/>
          <cell r="T7317"/>
          <cell r="U7317"/>
          <cell r="V7317"/>
          <cell r="W7317"/>
          <cell r="X7317"/>
          <cell r="Y7317"/>
          <cell r="Z7317"/>
          <cell r="AA7317"/>
          <cell r="AB7317"/>
          <cell r="AC7317"/>
          <cell r="AD7317"/>
        </row>
        <row r="7318">
          <cell r="P7318">
            <v>999999999</v>
          </cell>
          <cell r="Q7318"/>
          <cell r="R7318"/>
          <cell r="S7318"/>
          <cell r="T7318"/>
          <cell r="U7318"/>
          <cell r="V7318"/>
          <cell r="W7318"/>
          <cell r="X7318"/>
          <cell r="Y7318"/>
          <cell r="Z7318"/>
          <cell r="AA7318"/>
          <cell r="AB7318"/>
          <cell r="AC7318"/>
          <cell r="AD7318"/>
        </row>
        <row r="7319">
          <cell r="P7319">
            <v>999999999</v>
          </cell>
          <cell r="Q7319"/>
          <cell r="R7319"/>
          <cell r="S7319"/>
          <cell r="T7319"/>
          <cell r="U7319"/>
          <cell r="V7319"/>
          <cell r="W7319"/>
          <cell r="X7319"/>
          <cell r="Y7319"/>
          <cell r="Z7319"/>
          <cell r="AA7319"/>
          <cell r="AB7319"/>
          <cell r="AC7319"/>
          <cell r="AD7319"/>
        </row>
        <row r="7320">
          <cell r="P7320">
            <v>999999999</v>
          </cell>
          <cell r="Q7320"/>
          <cell r="R7320"/>
          <cell r="S7320"/>
          <cell r="T7320"/>
          <cell r="U7320"/>
          <cell r="V7320"/>
          <cell r="W7320"/>
          <cell r="X7320"/>
          <cell r="Y7320"/>
          <cell r="Z7320"/>
          <cell r="AA7320"/>
          <cell r="AB7320"/>
          <cell r="AC7320"/>
          <cell r="AD7320"/>
        </row>
        <row r="7321">
          <cell r="P7321">
            <v>999999999</v>
          </cell>
          <cell r="Q7321"/>
          <cell r="R7321"/>
          <cell r="S7321"/>
          <cell r="T7321"/>
          <cell r="U7321"/>
          <cell r="V7321"/>
          <cell r="W7321"/>
          <cell r="X7321"/>
          <cell r="Y7321"/>
          <cell r="Z7321"/>
          <cell r="AA7321"/>
          <cell r="AB7321"/>
          <cell r="AC7321"/>
          <cell r="AD7321"/>
        </row>
        <row r="7322">
          <cell r="P7322">
            <v>999999999</v>
          </cell>
          <cell r="Q7322"/>
          <cell r="R7322"/>
          <cell r="S7322"/>
          <cell r="T7322"/>
          <cell r="U7322"/>
          <cell r="V7322"/>
          <cell r="W7322"/>
          <cell r="X7322"/>
          <cell r="Y7322"/>
          <cell r="Z7322"/>
          <cell r="AA7322"/>
          <cell r="AB7322"/>
          <cell r="AC7322"/>
          <cell r="AD7322"/>
        </row>
        <row r="7323">
          <cell r="P7323">
            <v>999999999</v>
          </cell>
          <cell r="Q7323"/>
          <cell r="R7323"/>
          <cell r="S7323"/>
          <cell r="T7323"/>
          <cell r="U7323"/>
          <cell r="V7323"/>
          <cell r="W7323"/>
          <cell r="X7323"/>
          <cell r="Y7323"/>
          <cell r="Z7323"/>
          <cell r="AA7323"/>
          <cell r="AB7323"/>
          <cell r="AC7323"/>
          <cell r="AD7323"/>
        </row>
        <row r="7324">
          <cell r="P7324">
            <v>999999999</v>
          </cell>
          <cell r="Q7324"/>
          <cell r="R7324"/>
          <cell r="S7324"/>
          <cell r="T7324"/>
          <cell r="U7324"/>
          <cell r="V7324"/>
          <cell r="W7324"/>
          <cell r="X7324"/>
          <cell r="Y7324"/>
          <cell r="Z7324"/>
          <cell r="AA7324"/>
          <cell r="AB7324"/>
          <cell r="AC7324"/>
          <cell r="AD7324"/>
        </row>
        <row r="7325">
          <cell r="P7325">
            <v>999999999</v>
          </cell>
          <cell r="Q7325"/>
          <cell r="R7325"/>
          <cell r="S7325"/>
          <cell r="T7325"/>
          <cell r="U7325"/>
          <cell r="V7325"/>
          <cell r="W7325"/>
          <cell r="X7325"/>
          <cell r="Y7325"/>
          <cell r="Z7325"/>
          <cell r="AA7325"/>
          <cell r="AB7325"/>
          <cell r="AC7325"/>
          <cell r="AD7325"/>
        </row>
        <row r="7326">
          <cell r="P7326">
            <v>999999999</v>
          </cell>
          <cell r="Q7326"/>
          <cell r="R7326"/>
          <cell r="S7326"/>
          <cell r="T7326"/>
          <cell r="U7326"/>
          <cell r="V7326"/>
          <cell r="W7326"/>
          <cell r="X7326"/>
          <cell r="Y7326"/>
          <cell r="Z7326"/>
          <cell r="AA7326"/>
          <cell r="AB7326"/>
          <cell r="AC7326"/>
          <cell r="AD7326"/>
        </row>
        <row r="7327">
          <cell r="P7327">
            <v>999999999</v>
          </cell>
          <cell r="Q7327"/>
          <cell r="R7327"/>
          <cell r="S7327"/>
          <cell r="T7327"/>
          <cell r="U7327"/>
          <cell r="V7327"/>
          <cell r="W7327"/>
          <cell r="X7327"/>
          <cell r="Y7327"/>
          <cell r="Z7327"/>
          <cell r="AA7327"/>
          <cell r="AB7327"/>
          <cell r="AC7327"/>
          <cell r="AD7327"/>
        </row>
        <row r="7328">
          <cell r="P7328">
            <v>999999999</v>
          </cell>
          <cell r="Q7328"/>
          <cell r="R7328"/>
          <cell r="S7328"/>
          <cell r="T7328"/>
          <cell r="U7328"/>
          <cell r="V7328"/>
          <cell r="W7328"/>
          <cell r="X7328"/>
          <cell r="Y7328"/>
          <cell r="Z7328"/>
          <cell r="AA7328"/>
          <cell r="AB7328"/>
          <cell r="AC7328"/>
          <cell r="AD7328"/>
        </row>
        <row r="7329">
          <cell r="P7329">
            <v>999999999</v>
          </cell>
          <cell r="Q7329"/>
          <cell r="R7329"/>
          <cell r="S7329"/>
          <cell r="T7329"/>
          <cell r="U7329"/>
          <cell r="V7329"/>
          <cell r="W7329"/>
          <cell r="X7329"/>
          <cell r="Y7329"/>
          <cell r="Z7329"/>
          <cell r="AA7329"/>
          <cell r="AB7329"/>
          <cell r="AC7329"/>
          <cell r="AD7329"/>
        </row>
        <row r="7330">
          <cell r="P7330">
            <v>999999999</v>
          </cell>
          <cell r="Q7330"/>
          <cell r="R7330"/>
          <cell r="S7330"/>
          <cell r="T7330"/>
          <cell r="U7330"/>
          <cell r="V7330"/>
          <cell r="W7330"/>
          <cell r="X7330"/>
          <cell r="Y7330"/>
          <cell r="Z7330"/>
          <cell r="AA7330"/>
          <cell r="AB7330"/>
          <cell r="AC7330"/>
          <cell r="AD7330"/>
        </row>
        <row r="7331">
          <cell r="P7331">
            <v>999999999</v>
          </cell>
          <cell r="Q7331"/>
          <cell r="R7331"/>
          <cell r="S7331"/>
          <cell r="T7331"/>
          <cell r="U7331"/>
          <cell r="V7331"/>
          <cell r="W7331"/>
          <cell r="X7331"/>
          <cell r="Y7331"/>
          <cell r="Z7331"/>
          <cell r="AA7331"/>
          <cell r="AB7331"/>
          <cell r="AC7331"/>
          <cell r="AD7331"/>
        </row>
        <row r="7332">
          <cell r="P7332">
            <v>999999999</v>
          </cell>
          <cell r="Q7332"/>
          <cell r="R7332"/>
          <cell r="S7332"/>
          <cell r="T7332"/>
          <cell r="U7332"/>
          <cell r="V7332"/>
          <cell r="W7332"/>
          <cell r="X7332"/>
          <cell r="Y7332"/>
          <cell r="Z7332"/>
          <cell r="AA7332"/>
          <cell r="AB7332"/>
          <cell r="AC7332"/>
          <cell r="AD7332"/>
        </row>
        <row r="7333">
          <cell r="P7333">
            <v>999999999</v>
          </cell>
          <cell r="Q7333"/>
          <cell r="R7333"/>
          <cell r="S7333"/>
          <cell r="T7333"/>
          <cell r="U7333"/>
          <cell r="V7333"/>
          <cell r="W7333"/>
          <cell r="X7333"/>
          <cell r="Y7333"/>
          <cell r="Z7333"/>
          <cell r="AA7333"/>
          <cell r="AB7333"/>
          <cell r="AC7333"/>
          <cell r="AD7333"/>
        </row>
        <row r="7334">
          <cell r="P7334">
            <v>999999999</v>
          </cell>
          <cell r="Q7334"/>
          <cell r="R7334"/>
          <cell r="S7334"/>
          <cell r="T7334"/>
          <cell r="U7334"/>
          <cell r="V7334"/>
          <cell r="W7334"/>
          <cell r="X7334"/>
          <cell r="Y7334"/>
          <cell r="Z7334"/>
          <cell r="AA7334"/>
          <cell r="AB7334"/>
          <cell r="AC7334"/>
          <cell r="AD7334"/>
        </row>
        <row r="7335">
          <cell r="P7335">
            <v>999999999</v>
          </cell>
          <cell r="Q7335"/>
          <cell r="R7335"/>
          <cell r="S7335"/>
          <cell r="T7335"/>
          <cell r="U7335"/>
          <cell r="V7335"/>
          <cell r="W7335"/>
          <cell r="X7335"/>
          <cell r="Y7335"/>
          <cell r="Z7335"/>
          <cell r="AA7335"/>
          <cell r="AB7335"/>
          <cell r="AC7335"/>
          <cell r="AD7335"/>
        </row>
        <row r="7336">
          <cell r="P7336">
            <v>999999999</v>
          </cell>
          <cell r="Q7336"/>
          <cell r="R7336"/>
          <cell r="S7336"/>
          <cell r="T7336"/>
          <cell r="U7336"/>
          <cell r="V7336"/>
          <cell r="W7336"/>
          <cell r="X7336"/>
          <cell r="Y7336"/>
          <cell r="Z7336"/>
          <cell r="AA7336"/>
          <cell r="AB7336"/>
          <cell r="AC7336"/>
          <cell r="AD7336"/>
        </row>
        <row r="7337">
          <cell r="P7337">
            <v>999999999</v>
          </cell>
          <cell r="Q7337"/>
          <cell r="R7337"/>
          <cell r="S7337"/>
          <cell r="T7337"/>
          <cell r="U7337"/>
          <cell r="V7337"/>
          <cell r="W7337"/>
          <cell r="X7337"/>
          <cell r="Y7337"/>
          <cell r="Z7337"/>
          <cell r="AA7337"/>
          <cell r="AB7337"/>
          <cell r="AC7337"/>
          <cell r="AD7337"/>
        </row>
        <row r="7338">
          <cell r="P7338">
            <v>999999999</v>
          </cell>
          <cell r="Q7338"/>
          <cell r="R7338"/>
          <cell r="S7338"/>
          <cell r="T7338"/>
          <cell r="U7338"/>
          <cell r="V7338"/>
          <cell r="W7338"/>
          <cell r="X7338"/>
          <cell r="Y7338"/>
          <cell r="Z7338"/>
          <cell r="AA7338"/>
          <cell r="AB7338"/>
          <cell r="AC7338"/>
          <cell r="AD7338"/>
        </row>
        <row r="7339">
          <cell r="P7339">
            <v>999999999</v>
          </cell>
          <cell r="Q7339"/>
          <cell r="R7339"/>
          <cell r="S7339"/>
          <cell r="T7339"/>
          <cell r="U7339"/>
          <cell r="V7339"/>
          <cell r="W7339"/>
          <cell r="X7339"/>
          <cell r="Y7339"/>
          <cell r="Z7339"/>
          <cell r="AA7339"/>
          <cell r="AB7339"/>
          <cell r="AC7339"/>
          <cell r="AD7339"/>
        </row>
        <row r="7340">
          <cell r="P7340">
            <v>999999999</v>
          </cell>
          <cell r="Q7340"/>
          <cell r="R7340"/>
          <cell r="S7340"/>
          <cell r="T7340"/>
          <cell r="U7340"/>
          <cell r="V7340"/>
          <cell r="W7340"/>
          <cell r="X7340"/>
          <cell r="Y7340"/>
          <cell r="Z7340"/>
          <cell r="AA7340"/>
          <cell r="AB7340"/>
          <cell r="AC7340"/>
          <cell r="AD7340"/>
        </row>
        <row r="7341">
          <cell r="P7341">
            <v>999999999</v>
          </cell>
          <cell r="Q7341"/>
          <cell r="R7341"/>
          <cell r="S7341"/>
          <cell r="T7341"/>
          <cell r="U7341"/>
          <cell r="V7341"/>
          <cell r="W7341"/>
          <cell r="X7341"/>
          <cell r="Y7341"/>
          <cell r="Z7341"/>
          <cell r="AA7341"/>
          <cell r="AB7341"/>
          <cell r="AC7341"/>
          <cell r="AD7341"/>
        </row>
        <row r="7342">
          <cell r="P7342">
            <v>999999999</v>
          </cell>
          <cell r="Q7342"/>
          <cell r="R7342"/>
          <cell r="S7342"/>
          <cell r="T7342"/>
          <cell r="U7342"/>
          <cell r="V7342"/>
          <cell r="W7342"/>
          <cell r="X7342"/>
          <cell r="Y7342"/>
          <cell r="Z7342"/>
          <cell r="AA7342"/>
          <cell r="AB7342"/>
          <cell r="AC7342"/>
          <cell r="AD7342"/>
        </row>
        <row r="7343">
          <cell r="P7343">
            <v>999999999</v>
          </cell>
          <cell r="Q7343"/>
          <cell r="R7343"/>
          <cell r="S7343"/>
          <cell r="T7343"/>
          <cell r="U7343"/>
          <cell r="V7343"/>
          <cell r="W7343"/>
          <cell r="X7343"/>
          <cell r="Y7343"/>
          <cell r="Z7343"/>
          <cell r="AA7343"/>
          <cell r="AB7343"/>
          <cell r="AC7343"/>
          <cell r="AD7343"/>
        </row>
        <row r="7344">
          <cell r="P7344">
            <v>999999999</v>
          </cell>
          <cell r="Q7344"/>
          <cell r="R7344"/>
          <cell r="S7344"/>
          <cell r="T7344"/>
          <cell r="U7344"/>
          <cell r="V7344"/>
          <cell r="W7344"/>
          <cell r="X7344"/>
          <cell r="Y7344"/>
          <cell r="Z7344"/>
          <cell r="AA7344"/>
          <cell r="AB7344"/>
          <cell r="AC7344"/>
          <cell r="AD7344"/>
        </row>
        <row r="7345">
          <cell r="P7345">
            <v>999999999</v>
          </cell>
          <cell r="Q7345"/>
          <cell r="R7345"/>
          <cell r="S7345"/>
          <cell r="T7345"/>
          <cell r="U7345"/>
          <cell r="V7345"/>
          <cell r="W7345"/>
          <cell r="X7345"/>
          <cell r="Y7345"/>
          <cell r="Z7345"/>
          <cell r="AA7345"/>
          <cell r="AB7345"/>
          <cell r="AC7345"/>
          <cell r="AD7345"/>
        </row>
        <row r="7346">
          <cell r="P7346">
            <v>999999999</v>
          </cell>
          <cell r="Q7346"/>
          <cell r="R7346"/>
          <cell r="S7346"/>
          <cell r="T7346"/>
          <cell r="U7346"/>
          <cell r="V7346"/>
          <cell r="W7346"/>
          <cell r="X7346"/>
          <cell r="Y7346"/>
          <cell r="Z7346"/>
          <cell r="AA7346"/>
          <cell r="AB7346"/>
          <cell r="AC7346"/>
          <cell r="AD7346"/>
        </row>
        <row r="7347">
          <cell r="P7347">
            <v>999999999</v>
          </cell>
          <cell r="Q7347"/>
          <cell r="R7347"/>
          <cell r="S7347"/>
          <cell r="T7347"/>
          <cell r="U7347"/>
          <cell r="V7347"/>
          <cell r="W7347"/>
          <cell r="X7347"/>
          <cell r="Y7347"/>
          <cell r="Z7347"/>
          <cell r="AA7347"/>
          <cell r="AB7347"/>
          <cell r="AC7347"/>
          <cell r="AD7347"/>
        </row>
        <row r="7348">
          <cell r="P7348">
            <v>999999999</v>
          </cell>
          <cell r="Q7348"/>
          <cell r="R7348"/>
          <cell r="S7348"/>
          <cell r="T7348"/>
          <cell r="U7348"/>
          <cell r="V7348"/>
          <cell r="W7348"/>
          <cell r="X7348"/>
          <cell r="Y7348"/>
          <cell r="Z7348"/>
          <cell r="AA7348"/>
          <cell r="AB7348"/>
          <cell r="AC7348"/>
          <cell r="AD7348"/>
        </row>
        <row r="7349">
          <cell r="P7349">
            <v>999999999</v>
          </cell>
          <cell r="Q7349"/>
          <cell r="R7349"/>
          <cell r="S7349"/>
          <cell r="T7349"/>
          <cell r="U7349"/>
          <cell r="V7349"/>
          <cell r="W7349"/>
          <cell r="X7349"/>
          <cell r="Y7349"/>
          <cell r="Z7349"/>
          <cell r="AA7349"/>
          <cell r="AB7349"/>
          <cell r="AC7349"/>
          <cell r="AD7349"/>
        </row>
        <row r="7350">
          <cell r="P7350">
            <v>999999999</v>
          </cell>
          <cell r="Q7350"/>
          <cell r="R7350"/>
          <cell r="S7350"/>
          <cell r="T7350"/>
          <cell r="U7350"/>
          <cell r="V7350"/>
          <cell r="W7350"/>
          <cell r="X7350"/>
          <cell r="Y7350"/>
          <cell r="Z7350"/>
          <cell r="AA7350"/>
          <cell r="AB7350"/>
          <cell r="AC7350"/>
          <cell r="AD7350"/>
        </row>
        <row r="7351">
          <cell r="P7351">
            <v>999999999</v>
          </cell>
          <cell r="Q7351"/>
          <cell r="R7351"/>
          <cell r="S7351"/>
          <cell r="T7351"/>
          <cell r="U7351"/>
          <cell r="V7351"/>
          <cell r="W7351"/>
          <cell r="X7351"/>
          <cell r="Y7351"/>
          <cell r="Z7351"/>
          <cell r="AA7351"/>
          <cell r="AB7351"/>
          <cell r="AC7351"/>
          <cell r="AD7351"/>
        </row>
        <row r="7352">
          <cell r="P7352">
            <v>999999999</v>
          </cell>
          <cell r="Q7352"/>
          <cell r="R7352"/>
          <cell r="S7352"/>
          <cell r="T7352"/>
          <cell r="U7352"/>
          <cell r="V7352"/>
          <cell r="W7352"/>
          <cell r="X7352"/>
          <cell r="Y7352"/>
          <cell r="Z7352"/>
          <cell r="AA7352"/>
          <cell r="AB7352"/>
          <cell r="AC7352"/>
          <cell r="AD7352"/>
        </row>
        <row r="7353">
          <cell r="P7353">
            <v>999999999</v>
          </cell>
          <cell r="Q7353"/>
          <cell r="R7353"/>
          <cell r="S7353"/>
          <cell r="T7353"/>
          <cell r="U7353"/>
          <cell r="V7353"/>
          <cell r="W7353"/>
          <cell r="X7353"/>
          <cell r="Y7353"/>
          <cell r="Z7353"/>
          <cell r="AA7353"/>
          <cell r="AB7353"/>
          <cell r="AC7353"/>
          <cell r="AD7353"/>
        </row>
        <row r="7354">
          <cell r="P7354">
            <v>999999999</v>
          </cell>
          <cell r="Q7354"/>
          <cell r="R7354"/>
          <cell r="S7354"/>
          <cell r="T7354"/>
          <cell r="U7354"/>
          <cell r="V7354"/>
          <cell r="W7354"/>
          <cell r="X7354"/>
          <cell r="Y7354"/>
          <cell r="Z7354"/>
          <cell r="AA7354"/>
          <cell r="AB7354"/>
          <cell r="AC7354"/>
          <cell r="AD7354"/>
        </row>
        <row r="7355">
          <cell r="P7355">
            <v>999999999</v>
          </cell>
          <cell r="Q7355"/>
          <cell r="R7355"/>
          <cell r="S7355"/>
          <cell r="T7355"/>
          <cell r="U7355"/>
          <cell r="V7355"/>
          <cell r="W7355"/>
          <cell r="X7355"/>
          <cell r="Y7355"/>
          <cell r="Z7355"/>
          <cell r="AA7355"/>
          <cell r="AB7355"/>
          <cell r="AC7355"/>
          <cell r="AD7355"/>
        </row>
        <row r="7356">
          <cell r="P7356">
            <v>999999999</v>
          </cell>
          <cell r="Q7356"/>
          <cell r="R7356"/>
          <cell r="S7356"/>
          <cell r="T7356"/>
          <cell r="U7356"/>
          <cell r="V7356"/>
          <cell r="W7356"/>
          <cell r="X7356"/>
          <cell r="Y7356"/>
          <cell r="Z7356"/>
          <cell r="AA7356"/>
          <cell r="AB7356"/>
          <cell r="AC7356"/>
          <cell r="AD7356"/>
        </row>
        <row r="7357">
          <cell r="P7357">
            <v>999999999</v>
          </cell>
          <cell r="Q7357"/>
          <cell r="R7357"/>
          <cell r="S7357"/>
          <cell r="T7357"/>
          <cell r="U7357"/>
          <cell r="V7357"/>
          <cell r="W7357"/>
          <cell r="X7357"/>
          <cell r="Y7357"/>
          <cell r="Z7357"/>
          <cell r="AA7357"/>
          <cell r="AB7357"/>
          <cell r="AC7357"/>
          <cell r="AD7357"/>
        </row>
        <row r="7358">
          <cell r="P7358">
            <v>999999999</v>
          </cell>
          <cell r="Q7358"/>
          <cell r="R7358"/>
          <cell r="S7358"/>
          <cell r="T7358"/>
          <cell r="U7358"/>
          <cell r="V7358"/>
          <cell r="W7358"/>
          <cell r="X7358"/>
          <cell r="Y7358"/>
          <cell r="Z7358"/>
          <cell r="AA7358"/>
          <cell r="AB7358"/>
          <cell r="AC7358"/>
          <cell r="AD7358"/>
        </row>
        <row r="7359">
          <cell r="P7359">
            <v>999999999</v>
          </cell>
          <cell r="Q7359"/>
          <cell r="R7359"/>
          <cell r="S7359"/>
          <cell r="T7359"/>
          <cell r="U7359"/>
          <cell r="V7359"/>
          <cell r="W7359"/>
          <cell r="X7359"/>
          <cell r="Y7359"/>
          <cell r="Z7359"/>
          <cell r="AA7359"/>
          <cell r="AB7359"/>
          <cell r="AC7359"/>
          <cell r="AD7359"/>
        </row>
        <row r="7360">
          <cell r="P7360">
            <v>999999999</v>
          </cell>
          <cell r="Q7360"/>
          <cell r="R7360"/>
          <cell r="S7360"/>
          <cell r="T7360"/>
          <cell r="U7360"/>
          <cell r="V7360"/>
          <cell r="W7360"/>
          <cell r="X7360"/>
          <cell r="Y7360"/>
          <cell r="Z7360"/>
          <cell r="AA7360"/>
          <cell r="AB7360"/>
          <cell r="AC7360"/>
          <cell r="AD7360"/>
        </row>
        <row r="7361">
          <cell r="P7361">
            <v>999999999</v>
          </cell>
          <cell r="Q7361"/>
          <cell r="R7361"/>
          <cell r="S7361"/>
          <cell r="T7361"/>
          <cell r="U7361"/>
          <cell r="V7361"/>
          <cell r="W7361"/>
          <cell r="X7361"/>
          <cell r="Y7361"/>
          <cell r="Z7361"/>
          <cell r="AA7361"/>
          <cell r="AB7361"/>
          <cell r="AC7361"/>
          <cell r="AD7361"/>
        </row>
        <row r="7362">
          <cell r="P7362">
            <v>999999999</v>
          </cell>
          <cell r="Q7362"/>
          <cell r="R7362"/>
          <cell r="S7362"/>
          <cell r="T7362"/>
          <cell r="U7362"/>
          <cell r="V7362"/>
          <cell r="W7362"/>
          <cell r="X7362"/>
          <cell r="Y7362"/>
          <cell r="Z7362"/>
          <cell r="AA7362"/>
          <cell r="AB7362"/>
          <cell r="AC7362"/>
          <cell r="AD7362"/>
        </row>
        <row r="7363">
          <cell r="P7363">
            <v>999999999</v>
          </cell>
          <cell r="Q7363"/>
          <cell r="R7363"/>
          <cell r="S7363"/>
          <cell r="T7363"/>
          <cell r="U7363"/>
          <cell r="V7363"/>
          <cell r="W7363"/>
          <cell r="X7363"/>
          <cell r="Y7363"/>
          <cell r="Z7363"/>
          <cell r="AA7363"/>
          <cell r="AB7363"/>
          <cell r="AC7363"/>
          <cell r="AD7363"/>
        </row>
        <row r="7364">
          <cell r="P7364">
            <v>999999999</v>
          </cell>
          <cell r="Q7364"/>
          <cell r="R7364"/>
          <cell r="S7364"/>
          <cell r="T7364"/>
          <cell r="U7364"/>
          <cell r="V7364"/>
          <cell r="W7364"/>
          <cell r="X7364"/>
          <cell r="Y7364"/>
          <cell r="Z7364"/>
          <cell r="AA7364"/>
          <cell r="AB7364"/>
          <cell r="AC7364"/>
          <cell r="AD7364"/>
        </row>
        <row r="7365">
          <cell r="P7365">
            <v>999999999</v>
          </cell>
          <cell r="Q7365"/>
          <cell r="R7365"/>
          <cell r="S7365"/>
          <cell r="T7365"/>
          <cell r="U7365"/>
          <cell r="V7365"/>
          <cell r="W7365"/>
          <cell r="X7365"/>
          <cell r="Y7365"/>
          <cell r="Z7365"/>
          <cell r="AA7365"/>
          <cell r="AB7365"/>
          <cell r="AC7365"/>
          <cell r="AD7365"/>
        </row>
        <row r="7366">
          <cell r="P7366">
            <v>999999999</v>
          </cell>
          <cell r="Q7366"/>
          <cell r="R7366"/>
          <cell r="S7366"/>
          <cell r="T7366"/>
          <cell r="U7366"/>
          <cell r="V7366"/>
          <cell r="W7366"/>
          <cell r="X7366"/>
          <cell r="Y7366"/>
          <cell r="Z7366"/>
          <cell r="AA7366"/>
          <cell r="AB7366"/>
          <cell r="AC7366"/>
          <cell r="AD7366"/>
        </row>
        <row r="7367">
          <cell r="P7367">
            <v>999999999</v>
          </cell>
          <cell r="Q7367"/>
          <cell r="R7367"/>
          <cell r="S7367"/>
          <cell r="T7367"/>
          <cell r="U7367"/>
          <cell r="V7367"/>
          <cell r="W7367"/>
          <cell r="X7367"/>
          <cell r="Y7367"/>
          <cell r="Z7367"/>
          <cell r="AA7367"/>
          <cell r="AB7367"/>
          <cell r="AC7367"/>
          <cell r="AD7367"/>
        </row>
        <row r="7368">
          <cell r="P7368">
            <v>999999999</v>
          </cell>
          <cell r="Q7368"/>
          <cell r="R7368"/>
          <cell r="S7368"/>
          <cell r="T7368"/>
          <cell r="U7368"/>
          <cell r="V7368"/>
          <cell r="W7368"/>
          <cell r="X7368"/>
          <cell r="Y7368"/>
          <cell r="Z7368"/>
          <cell r="AA7368"/>
          <cell r="AB7368"/>
          <cell r="AC7368"/>
          <cell r="AD7368"/>
        </row>
        <row r="7369">
          <cell r="P7369">
            <v>999999999</v>
          </cell>
          <cell r="Q7369"/>
          <cell r="R7369"/>
          <cell r="S7369"/>
          <cell r="T7369"/>
          <cell r="U7369"/>
          <cell r="V7369"/>
          <cell r="W7369"/>
          <cell r="X7369"/>
          <cell r="Y7369"/>
          <cell r="Z7369"/>
          <cell r="AA7369"/>
          <cell r="AB7369"/>
          <cell r="AC7369"/>
          <cell r="AD7369"/>
        </row>
        <row r="7370">
          <cell r="P7370">
            <v>999999999</v>
          </cell>
          <cell r="Q7370"/>
          <cell r="R7370"/>
          <cell r="S7370"/>
          <cell r="T7370"/>
          <cell r="U7370"/>
          <cell r="V7370"/>
          <cell r="W7370"/>
          <cell r="X7370"/>
          <cell r="Y7370"/>
          <cell r="Z7370"/>
          <cell r="AA7370"/>
          <cell r="AB7370"/>
          <cell r="AC7370"/>
          <cell r="AD7370"/>
        </row>
        <row r="7371">
          <cell r="P7371">
            <v>999999999</v>
          </cell>
          <cell r="Q7371"/>
          <cell r="R7371"/>
          <cell r="S7371"/>
          <cell r="T7371"/>
          <cell r="U7371"/>
          <cell r="V7371"/>
          <cell r="W7371"/>
          <cell r="X7371"/>
          <cell r="Y7371"/>
          <cell r="Z7371"/>
          <cell r="AA7371"/>
          <cell r="AB7371"/>
          <cell r="AC7371"/>
          <cell r="AD7371"/>
        </row>
        <row r="7372">
          <cell r="P7372">
            <v>999999999</v>
          </cell>
          <cell r="Q7372"/>
          <cell r="R7372"/>
          <cell r="S7372"/>
          <cell r="T7372"/>
          <cell r="U7372"/>
          <cell r="V7372"/>
          <cell r="W7372"/>
          <cell r="X7372"/>
          <cell r="Y7372"/>
          <cell r="Z7372"/>
          <cell r="AA7372"/>
          <cell r="AB7372"/>
          <cell r="AC7372"/>
          <cell r="AD7372"/>
        </row>
        <row r="7373">
          <cell r="P7373">
            <v>999999999</v>
          </cell>
          <cell r="Q7373"/>
          <cell r="R7373"/>
          <cell r="S7373"/>
          <cell r="T7373"/>
          <cell r="U7373"/>
          <cell r="V7373"/>
          <cell r="W7373"/>
          <cell r="X7373"/>
          <cell r="Y7373"/>
          <cell r="Z7373"/>
          <cell r="AA7373"/>
          <cell r="AB7373"/>
          <cell r="AC7373"/>
          <cell r="AD7373"/>
        </row>
        <row r="7374">
          <cell r="P7374">
            <v>999999999</v>
          </cell>
          <cell r="Q7374"/>
          <cell r="R7374"/>
          <cell r="S7374"/>
          <cell r="T7374"/>
          <cell r="U7374"/>
          <cell r="V7374"/>
          <cell r="W7374"/>
          <cell r="X7374"/>
          <cell r="Y7374"/>
          <cell r="Z7374"/>
          <cell r="AA7374"/>
          <cell r="AB7374"/>
          <cell r="AC7374"/>
          <cell r="AD7374"/>
        </row>
        <row r="7375">
          <cell r="P7375">
            <v>999999999</v>
          </cell>
          <cell r="Q7375"/>
          <cell r="R7375"/>
          <cell r="S7375"/>
          <cell r="T7375"/>
          <cell r="U7375"/>
          <cell r="V7375"/>
          <cell r="W7375"/>
          <cell r="X7375"/>
          <cell r="Y7375"/>
          <cell r="Z7375"/>
          <cell r="AA7375"/>
          <cell r="AB7375"/>
          <cell r="AC7375"/>
          <cell r="AD7375"/>
        </row>
        <row r="7376">
          <cell r="P7376">
            <v>999999999</v>
          </cell>
          <cell r="Q7376"/>
          <cell r="R7376"/>
          <cell r="S7376"/>
          <cell r="T7376"/>
          <cell r="U7376"/>
          <cell r="V7376"/>
          <cell r="W7376"/>
          <cell r="X7376"/>
          <cell r="Y7376"/>
          <cell r="Z7376"/>
          <cell r="AA7376"/>
          <cell r="AB7376"/>
          <cell r="AC7376"/>
          <cell r="AD7376"/>
        </row>
        <row r="7377">
          <cell r="P7377">
            <v>999999999</v>
          </cell>
          <cell r="Q7377"/>
          <cell r="R7377"/>
          <cell r="S7377"/>
          <cell r="T7377"/>
          <cell r="U7377"/>
          <cell r="V7377"/>
          <cell r="W7377"/>
          <cell r="X7377"/>
          <cell r="Y7377"/>
          <cell r="Z7377"/>
          <cell r="AA7377"/>
          <cell r="AB7377"/>
          <cell r="AC7377"/>
          <cell r="AD7377"/>
        </row>
        <row r="7378">
          <cell r="P7378">
            <v>999999999</v>
          </cell>
          <cell r="Q7378"/>
          <cell r="R7378"/>
          <cell r="S7378"/>
          <cell r="T7378"/>
          <cell r="U7378"/>
          <cell r="V7378"/>
          <cell r="W7378"/>
          <cell r="X7378"/>
          <cell r="Y7378"/>
          <cell r="Z7378"/>
          <cell r="AA7378"/>
          <cell r="AB7378"/>
          <cell r="AC7378"/>
          <cell r="AD7378"/>
        </row>
        <row r="7379">
          <cell r="P7379">
            <v>999999999</v>
          </cell>
          <cell r="Q7379"/>
          <cell r="R7379"/>
          <cell r="S7379"/>
          <cell r="T7379"/>
          <cell r="U7379"/>
          <cell r="V7379"/>
          <cell r="W7379"/>
          <cell r="X7379"/>
          <cell r="Y7379"/>
          <cell r="Z7379"/>
          <cell r="AA7379"/>
          <cell r="AB7379"/>
          <cell r="AC7379"/>
          <cell r="AD7379"/>
        </row>
        <row r="7380">
          <cell r="P7380">
            <v>999999999</v>
          </cell>
          <cell r="Q7380"/>
          <cell r="R7380"/>
          <cell r="S7380"/>
          <cell r="T7380"/>
          <cell r="U7380"/>
          <cell r="V7380"/>
          <cell r="W7380"/>
          <cell r="X7380"/>
          <cell r="Y7380"/>
          <cell r="Z7380"/>
          <cell r="AA7380"/>
          <cell r="AB7380"/>
          <cell r="AC7380"/>
          <cell r="AD7380"/>
        </row>
        <row r="7381">
          <cell r="P7381">
            <v>999999999</v>
          </cell>
          <cell r="Q7381"/>
          <cell r="R7381"/>
          <cell r="S7381"/>
          <cell r="T7381"/>
          <cell r="U7381"/>
          <cell r="V7381"/>
          <cell r="W7381"/>
          <cell r="X7381"/>
          <cell r="Y7381"/>
          <cell r="Z7381"/>
          <cell r="AA7381"/>
          <cell r="AB7381"/>
          <cell r="AC7381"/>
          <cell r="AD7381"/>
        </row>
        <row r="7382">
          <cell r="P7382">
            <v>999999999</v>
          </cell>
          <cell r="Q7382"/>
          <cell r="R7382"/>
          <cell r="S7382"/>
          <cell r="T7382"/>
          <cell r="U7382"/>
          <cell r="V7382"/>
          <cell r="W7382"/>
          <cell r="X7382"/>
          <cell r="Y7382"/>
          <cell r="Z7382"/>
          <cell r="AA7382"/>
          <cell r="AB7382"/>
          <cell r="AC7382"/>
          <cell r="AD7382"/>
        </row>
        <row r="7383">
          <cell r="P7383">
            <v>999999999</v>
          </cell>
          <cell r="Q7383"/>
          <cell r="R7383"/>
          <cell r="S7383"/>
          <cell r="T7383"/>
          <cell r="U7383"/>
          <cell r="V7383"/>
          <cell r="W7383"/>
          <cell r="X7383"/>
          <cell r="Y7383"/>
          <cell r="Z7383"/>
          <cell r="AA7383"/>
          <cell r="AB7383"/>
          <cell r="AC7383"/>
          <cell r="AD7383"/>
        </row>
        <row r="7384">
          <cell r="P7384">
            <v>999999999</v>
          </cell>
          <cell r="Q7384"/>
          <cell r="R7384"/>
          <cell r="S7384"/>
          <cell r="T7384"/>
          <cell r="U7384"/>
          <cell r="V7384"/>
          <cell r="W7384"/>
          <cell r="X7384"/>
          <cell r="Y7384"/>
          <cell r="Z7384"/>
          <cell r="AA7384"/>
          <cell r="AB7384"/>
          <cell r="AC7384"/>
          <cell r="AD7384"/>
        </row>
        <row r="7385">
          <cell r="P7385">
            <v>999999999</v>
          </cell>
          <cell r="Q7385"/>
          <cell r="R7385"/>
          <cell r="S7385"/>
          <cell r="T7385"/>
          <cell r="U7385"/>
          <cell r="V7385"/>
          <cell r="W7385"/>
          <cell r="X7385"/>
          <cell r="Y7385"/>
          <cell r="Z7385"/>
          <cell r="AA7385"/>
          <cell r="AB7385"/>
          <cell r="AC7385"/>
          <cell r="AD7385"/>
        </row>
        <row r="7386">
          <cell r="P7386">
            <v>999999999</v>
          </cell>
          <cell r="Q7386"/>
          <cell r="R7386"/>
          <cell r="S7386"/>
          <cell r="T7386"/>
          <cell r="U7386"/>
          <cell r="V7386"/>
          <cell r="W7386"/>
          <cell r="X7386"/>
          <cell r="Y7386"/>
          <cell r="Z7386"/>
          <cell r="AA7386"/>
          <cell r="AB7386"/>
          <cell r="AC7386"/>
          <cell r="AD7386"/>
        </row>
        <row r="7387">
          <cell r="P7387">
            <v>999999999</v>
          </cell>
          <cell r="Q7387"/>
          <cell r="R7387"/>
          <cell r="S7387"/>
          <cell r="T7387"/>
          <cell r="U7387"/>
          <cell r="V7387"/>
          <cell r="W7387"/>
          <cell r="X7387"/>
          <cell r="Y7387"/>
          <cell r="Z7387"/>
          <cell r="AA7387"/>
          <cell r="AB7387"/>
          <cell r="AC7387"/>
          <cell r="AD7387"/>
        </row>
        <row r="7388">
          <cell r="P7388">
            <v>999999999</v>
          </cell>
          <cell r="Q7388"/>
          <cell r="R7388"/>
          <cell r="S7388"/>
          <cell r="T7388"/>
          <cell r="U7388"/>
          <cell r="V7388"/>
          <cell r="W7388"/>
          <cell r="X7388"/>
          <cell r="Y7388"/>
          <cell r="Z7388"/>
          <cell r="AA7388"/>
          <cell r="AB7388"/>
          <cell r="AC7388"/>
          <cell r="AD7388"/>
        </row>
        <row r="7389">
          <cell r="P7389">
            <v>999999999</v>
          </cell>
          <cell r="Q7389"/>
          <cell r="R7389"/>
          <cell r="S7389"/>
          <cell r="T7389"/>
          <cell r="U7389"/>
          <cell r="V7389"/>
          <cell r="W7389"/>
          <cell r="X7389"/>
          <cell r="Y7389"/>
          <cell r="Z7389"/>
          <cell r="AA7389"/>
          <cell r="AB7389"/>
          <cell r="AC7389"/>
          <cell r="AD7389"/>
        </row>
        <row r="7390">
          <cell r="P7390">
            <v>999999999</v>
          </cell>
          <cell r="Q7390"/>
          <cell r="R7390"/>
          <cell r="S7390"/>
          <cell r="T7390"/>
          <cell r="U7390"/>
          <cell r="V7390"/>
          <cell r="W7390"/>
          <cell r="X7390"/>
          <cell r="Y7390"/>
          <cell r="Z7390"/>
          <cell r="AA7390"/>
          <cell r="AB7390"/>
          <cell r="AC7390"/>
          <cell r="AD7390"/>
        </row>
        <row r="7391">
          <cell r="P7391">
            <v>999999999</v>
          </cell>
          <cell r="Q7391"/>
          <cell r="R7391"/>
          <cell r="S7391"/>
          <cell r="T7391"/>
          <cell r="U7391"/>
          <cell r="V7391"/>
          <cell r="W7391"/>
          <cell r="X7391"/>
          <cell r="Y7391"/>
          <cell r="Z7391"/>
          <cell r="AA7391"/>
          <cell r="AB7391"/>
          <cell r="AC7391"/>
          <cell r="AD7391"/>
        </row>
        <row r="7392">
          <cell r="P7392">
            <v>999999999</v>
          </cell>
          <cell r="Q7392"/>
          <cell r="R7392"/>
          <cell r="S7392"/>
          <cell r="T7392"/>
          <cell r="U7392"/>
          <cell r="V7392"/>
          <cell r="W7392"/>
          <cell r="X7392"/>
          <cell r="Y7392"/>
          <cell r="Z7392"/>
          <cell r="AA7392"/>
          <cell r="AB7392"/>
          <cell r="AC7392"/>
          <cell r="AD7392"/>
        </row>
        <row r="7393">
          <cell r="P7393">
            <v>999999999</v>
          </cell>
          <cell r="Q7393"/>
          <cell r="R7393"/>
          <cell r="S7393"/>
          <cell r="T7393"/>
          <cell r="U7393"/>
          <cell r="V7393"/>
          <cell r="W7393"/>
          <cell r="X7393"/>
          <cell r="Y7393"/>
          <cell r="Z7393"/>
          <cell r="AA7393"/>
          <cell r="AB7393"/>
          <cell r="AC7393"/>
          <cell r="AD7393"/>
        </row>
        <row r="7394">
          <cell r="P7394">
            <v>999999999</v>
          </cell>
          <cell r="Q7394"/>
          <cell r="R7394"/>
          <cell r="S7394"/>
          <cell r="T7394"/>
          <cell r="U7394"/>
          <cell r="V7394"/>
          <cell r="W7394"/>
          <cell r="X7394"/>
          <cell r="Y7394"/>
          <cell r="Z7394"/>
          <cell r="AA7394"/>
          <cell r="AB7394"/>
          <cell r="AC7394"/>
          <cell r="AD7394"/>
        </row>
        <row r="7395">
          <cell r="P7395">
            <v>999999999</v>
          </cell>
          <cell r="Q7395"/>
          <cell r="R7395"/>
          <cell r="S7395"/>
          <cell r="T7395"/>
          <cell r="U7395"/>
          <cell r="V7395"/>
          <cell r="W7395"/>
          <cell r="X7395"/>
          <cell r="Y7395"/>
          <cell r="Z7395"/>
          <cell r="AA7395"/>
          <cell r="AB7395"/>
          <cell r="AC7395"/>
          <cell r="AD7395"/>
        </row>
        <row r="7396">
          <cell r="P7396">
            <v>999999999</v>
          </cell>
          <cell r="Q7396"/>
          <cell r="R7396"/>
          <cell r="S7396"/>
          <cell r="T7396"/>
          <cell r="U7396"/>
          <cell r="V7396"/>
          <cell r="W7396"/>
          <cell r="X7396"/>
          <cell r="Y7396"/>
          <cell r="Z7396"/>
          <cell r="AA7396"/>
          <cell r="AB7396"/>
          <cell r="AC7396"/>
          <cell r="AD7396"/>
        </row>
        <row r="7397">
          <cell r="P7397">
            <v>999999999</v>
          </cell>
          <cell r="Q7397"/>
          <cell r="R7397"/>
          <cell r="S7397"/>
          <cell r="T7397"/>
          <cell r="U7397"/>
          <cell r="V7397"/>
          <cell r="W7397"/>
          <cell r="X7397"/>
          <cell r="Y7397"/>
          <cell r="Z7397"/>
          <cell r="AA7397"/>
          <cell r="AB7397"/>
          <cell r="AC7397"/>
          <cell r="AD7397"/>
        </row>
        <row r="7398">
          <cell r="P7398">
            <v>999999999</v>
          </cell>
          <cell r="Q7398"/>
          <cell r="R7398"/>
          <cell r="S7398"/>
          <cell r="T7398"/>
          <cell r="U7398"/>
          <cell r="V7398"/>
          <cell r="W7398"/>
          <cell r="X7398"/>
          <cell r="Y7398"/>
          <cell r="Z7398"/>
          <cell r="AA7398"/>
          <cell r="AB7398"/>
          <cell r="AC7398"/>
          <cell r="AD7398"/>
        </row>
        <row r="7399">
          <cell r="P7399">
            <v>999999999</v>
          </cell>
          <cell r="Q7399"/>
          <cell r="R7399"/>
          <cell r="S7399"/>
          <cell r="T7399"/>
          <cell r="U7399"/>
          <cell r="V7399"/>
          <cell r="W7399"/>
          <cell r="X7399"/>
          <cell r="Y7399"/>
          <cell r="Z7399"/>
          <cell r="AA7399"/>
          <cell r="AB7399"/>
          <cell r="AC7399"/>
          <cell r="AD7399"/>
        </row>
        <row r="7400">
          <cell r="P7400">
            <v>999999999</v>
          </cell>
          <cell r="Q7400"/>
          <cell r="R7400"/>
          <cell r="S7400"/>
          <cell r="T7400"/>
          <cell r="U7400"/>
          <cell r="V7400"/>
          <cell r="W7400"/>
          <cell r="X7400"/>
          <cell r="Y7400"/>
          <cell r="Z7400"/>
          <cell r="AA7400"/>
          <cell r="AB7400"/>
          <cell r="AC7400"/>
          <cell r="AD7400"/>
        </row>
        <row r="7401">
          <cell r="P7401">
            <v>999999999</v>
          </cell>
          <cell r="Q7401"/>
          <cell r="R7401"/>
          <cell r="S7401"/>
          <cell r="T7401"/>
          <cell r="U7401"/>
          <cell r="V7401"/>
          <cell r="W7401"/>
          <cell r="X7401"/>
          <cell r="Y7401"/>
          <cell r="Z7401"/>
          <cell r="AA7401"/>
          <cell r="AB7401"/>
          <cell r="AC7401"/>
          <cell r="AD7401"/>
        </row>
        <row r="7402">
          <cell r="P7402">
            <v>999999999</v>
          </cell>
          <cell r="Q7402"/>
          <cell r="R7402"/>
          <cell r="S7402"/>
          <cell r="T7402"/>
          <cell r="U7402"/>
          <cell r="V7402"/>
          <cell r="W7402"/>
          <cell r="X7402"/>
          <cell r="Y7402"/>
          <cell r="Z7402"/>
          <cell r="AA7402"/>
          <cell r="AB7402"/>
          <cell r="AC7402"/>
          <cell r="AD7402"/>
        </row>
        <row r="7403">
          <cell r="P7403">
            <v>999999999</v>
          </cell>
          <cell r="Q7403"/>
          <cell r="R7403"/>
          <cell r="S7403"/>
          <cell r="T7403"/>
          <cell r="U7403"/>
          <cell r="V7403"/>
          <cell r="W7403"/>
          <cell r="X7403"/>
          <cell r="Y7403"/>
          <cell r="Z7403"/>
          <cell r="AA7403"/>
          <cell r="AB7403"/>
          <cell r="AC7403"/>
          <cell r="AD7403"/>
        </row>
        <row r="7404">
          <cell r="P7404">
            <v>999999999</v>
          </cell>
          <cell r="Q7404"/>
          <cell r="R7404"/>
          <cell r="S7404"/>
          <cell r="T7404"/>
          <cell r="U7404"/>
          <cell r="V7404"/>
          <cell r="W7404"/>
          <cell r="X7404"/>
          <cell r="Y7404"/>
          <cell r="Z7404"/>
          <cell r="AA7404"/>
          <cell r="AB7404"/>
          <cell r="AC7404"/>
          <cell r="AD7404"/>
        </row>
        <row r="7405">
          <cell r="P7405">
            <v>999999999</v>
          </cell>
          <cell r="Q7405"/>
          <cell r="R7405"/>
          <cell r="S7405"/>
          <cell r="T7405"/>
          <cell r="U7405"/>
          <cell r="V7405"/>
          <cell r="W7405"/>
          <cell r="X7405"/>
          <cell r="Y7405"/>
          <cell r="Z7405"/>
          <cell r="AA7405"/>
          <cell r="AB7405"/>
          <cell r="AC7405"/>
          <cell r="AD7405"/>
        </row>
        <row r="7406">
          <cell r="P7406">
            <v>999999999</v>
          </cell>
          <cell r="Q7406"/>
          <cell r="R7406"/>
          <cell r="S7406"/>
          <cell r="T7406"/>
          <cell r="U7406"/>
          <cell r="V7406"/>
          <cell r="W7406"/>
          <cell r="X7406"/>
          <cell r="Y7406"/>
          <cell r="Z7406"/>
          <cell r="AA7406"/>
          <cell r="AB7406"/>
          <cell r="AC7406"/>
          <cell r="AD7406"/>
        </row>
        <row r="7407">
          <cell r="P7407">
            <v>999999999</v>
          </cell>
          <cell r="Q7407"/>
          <cell r="R7407"/>
          <cell r="S7407"/>
          <cell r="T7407"/>
          <cell r="U7407"/>
          <cell r="V7407"/>
          <cell r="W7407"/>
          <cell r="X7407"/>
          <cell r="Y7407"/>
          <cell r="Z7407"/>
          <cell r="AA7407"/>
          <cell r="AB7407"/>
          <cell r="AC7407"/>
          <cell r="AD7407"/>
        </row>
        <row r="7408">
          <cell r="P7408">
            <v>999999999</v>
          </cell>
          <cell r="Q7408"/>
          <cell r="R7408"/>
          <cell r="S7408"/>
          <cell r="T7408"/>
          <cell r="U7408"/>
          <cell r="V7408"/>
          <cell r="W7408"/>
          <cell r="X7408"/>
          <cell r="Y7408"/>
          <cell r="Z7408"/>
          <cell r="AA7408"/>
          <cell r="AB7408"/>
          <cell r="AC7408"/>
          <cell r="AD7408"/>
        </row>
        <row r="7409">
          <cell r="P7409">
            <v>999999999</v>
          </cell>
          <cell r="Q7409"/>
          <cell r="R7409"/>
          <cell r="S7409"/>
          <cell r="T7409"/>
          <cell r="U7409"/>
          <cell r="V7409"/>
          <cell r="W7409"/>
          <cell r="X7409"/>
          <cell r="Y7409"/>
          <cell r="Z7409"/>
          <cell r="AA7409"/>
          <cell r="AB7409"/>
          <cell r="AC7409"/>
          <cell r="AD7409"/>
        </row>
        <row r="7410">
          <cell r="P7410">
            <v>999999999</v>
          </cell>
          <cell r="Q7410"/>
          <cell r="R7410"/>
          <cell r="S7410"/>
          <cell r="T7410"/>
          <cell r="U7410"/>
          <cell r="V7410"/>
          <cell r="W7410"/>
          <cell r="X7410"/>
          <cell r="Y7410"/>
          <cell r="Z7410"/>
          <cell r="AA7410"/>
          <cell r="AB7410"/>
          <cell r="AC7410"/>
          <cell r="AD7410"/>
        </row>
        <row r="7411">
          <cell r="P7411">
            <v>999999999</v>
          </cell>
          <cell r="Q7411"/>
          <cell r="R7411"/>
          <cell r="S7411"/>
          <cell r="T7411"/>
          <cell r="U7411"/>
          <cell r="V7411"/>
          <cell r="W7411"/>
          <cell r="X7411"/>
          <cell r="Y7411"/>
          <cell r="Z7411"/>
          <cell r="AA7411"/>
          <cell r="AB7411"/>
          <cell r="AC7411"/>
          <cell r="AD7411"/>
        </row>
        <row r="7412">
          <cell r="P7412">
            <v>999999999</v>
          </cell>
          <cell r="Q7412"/>
          <cell r="R7412"/>
          <cell r="S7412"/>
          <cell r="T7412"/>
          <cell r="U7412"/>
          <cell r="V7412"/>
          <cell r="W7412"/>
          <cell r="X7412"/>
          <cell r="Y7412"/>
          <cell r="Z7412"/>
          <cell r="AA7412"/>
          <cell r="AB7412"/>
          <cell r="AC7412"/>
          <cell r="AD7412"/>
        </row>
        <row r="7413">
          <cell r="P7413">
            <v>999999999</v>
          </cell>
          <cell r="Q7413"/>
          <cell r="R7413"/>
          <cell r="S7413"/>
          <cell r="T7413"/>
          <cell r="U7413"/>
          <cell r="V7413"/>
          <cell r="W7413"/>
          <cell r="X7413"/>
          <cell r="Y7413"/>
          <cell r="Z7413"/>
          <cell r="AA7413"/>
          <cell r="AB7413"/>
          <cell r="AC7413"/>
          <cell r="AD7413"/>
        </row>
        <row r="7414">
          <cell r="P7414">
            <v>999999999</v>
          </cell>
          <cell r="Q7414"/>
          <cell r="R7414"/>
          <cell r="S7414"/>
          <cell r="T7414"/>
          <cell r="U7414"/>
          <cell r="V7414"/>
          <cell r="W7414"/>
          <cell r="X7414"/>
          <cell r="Y7414"/>
          <cell r="Z7414"/>
          <cell r="AA7414"/>
          <cell r="AB7414"/>
          <cell r="AC7414"/>
          <cell r="AD7414"/>
        </row>
        <row r="7415">
          <cell r="P7415">
            <v>999999999</v>
          </cell>
          <cell r="Q7415"/>
          <cell r="R7415"/>
          <cell r="S7415"/>
          <cell r="T7415"/>
          <cell r="U7415"/>
          <cell r="V7415"/>
          <cell r="W7415"/>
          <cell r="X7415"/>
          <cell r="Y7415"/>
          <cell r="Z7415"/>
          <cell r="AA7415"/>
          <cell r="AB7415"/>
          <cell r="AC7415"/>
          <cell r="AD7415"/>
        </row>
        <row r="7416">
          <cell r="P7416">
            <v>999999999</v>
          </cell>
          <cell r="Q7416"/>
          <cell r="R7416"/>
          <cell r="S7416"/>
          <cell r="T7416"/>
          <cell r="U7416"/>
          <cell r="V7416"/>
          <cell r="W7416"/>
          <cell r="X7416"/>
          <cell r="Y7416"/>
          <cell r="Z7416"/>
          <cell r="AA7416"/>
          <cell r="AB7416"/>
          <cell r="AC7416"/>
          <cell r="AD7416"/>
        </row>
        <row r="7417">
          <cell r="P7417">
            <v>999999999</v>
          </cell>
          <cell r="Q7417"/>
          <cell r="R7417"/>
          <cell r="S7417"/>
          <cell r="T7417"/>
          <cell r="U7417"/>
          <cell r="V7417"/>
          <cell r="W7417"/>
          <cell r="X7417"/>
          <cell r="Y7417"/>
          <cell r="Z7417"/>
          <cell r="AA7417"/>
          <cell r="AB7417"/>
          <cell r="AC7417"/>
          <cell r="AD7417"/>
        </row>
        <row r="7418">
          <cell r="P7418">
            <v>999999999</v>
          </cell>
          <cell r="Q7418"/>
          <cell r="R7418"/>
          <cell r="S7418"/>
          <cell r="T7418"/>
          <cell r="U7418"/>
          <cell r="V7418"/>
          <cell r="W7418"/>
          <cell r="X7418"/>
          <cell r="Y7418"/>
          <cell r="Z7418"/>
          <cell r="AA7418"/>
          <cell r="AB7418"/>
          <cell r="AC7418"/>
          <cell r="AD7418"/>
        </row>
        <row r="7419">
          <cell r="P7419">
            <v>999999999</v>
          </cell>
          <cell r="Q7419"/>
          <cell r="R7419"/>
          <cell r="S7419"/>
          <cell r="T7419"/>
          <cell r="U7419"/>
          <cell r="V7419"/>
          <cell r="W7419"/>
          <cell r="X7419"/>
          <cell r="Y7419"/>
          <cell r="Z7419"/>
          <cell r="AA7419"/>
          <cell r="AB7419"/>
          <cell r="AC7419"/>
          <cell r="AD7419"/>
        </row>
        <row r="7420">
          <cell r="P7420">
            <v>999999999</v>
          </cell>
          <cell r="Q7420"/>
          <cell r="R7420"/>
          <cell r="S7420"/>
          <cell r="T7420"/>
          <cell r="U7420"/>
          <cell r="V7420"/>
          <cell r="W7420"/>
          <cell r="X7420"/>
          <cell r="Y7420"/>
          <cell r="Z7420"/>
          <cell r="AA7420"/>
          <cell r="AB7420"/>
          <cell r="AC7420"/>
          <cell r="AD7420"/>
        </row>
        <row r="7421">
          <cell r="P7421">
            <v>999999999</v>
          </cell>
          <cell r="Q7421"/>
          <cell r="R7421"/>
          <cell r="S7421"/>
          <cell r="T7421"/>
          <cell r="U7421"/>
          <cell r="V7421"/>
          <cell r="W7421"/>
          <cell r="X7421"/>
          <cell r="Y7421"/>
          <cell r="Z7421"/>
          <cell r="AA7421"/>
          <cell r="AB7421"/>
          <cell r="AC7421"/>
          <cell r="AD7421"/>
        </row>
        <row r="7422">
          <cell r="P7422">
            <v>999999999</v>
          </cell>
          <cell r="Q7422"/>
          <cell r="R7422"/>
          <cell r="S7422"/>
          <cell r="T7422"/>
          <cell r="U7422"/>
          <cell r="V7422"/>
          <cell r="W7422"/>
          <cell r="X7422"/>
          <cell r="Y7422"/>
          <cell r="Z7422"/>
          <cell r="AA7422"/>
          <cell r="AB7422"/>
          <cell r="AC7422"/>
          <cell r="AD7422"/>
        </row>
        <row r="7423">
          <cell r="P7423">
            <v>999999999</v>
          </cell>
          <cell r="Q7423"/>
          <cell r="R7423"/>
          <cell r="S7423"/>
          <cell r="T7423"/>
          <cell r="U7423"/>
          <cell r="V7423"/>
          <cell r="W7423"/>
          <cell r="X7423"/>
          <cell r="Y7423"/>
          <cell r="Z7423"/>
          <cell r="AA7423"/>
          <cell r="AB7423"/>
          <cell r="AC7423"/>
          <cell r="AD7423"/>
        </row>
        <row r="7424">
          <cell r="P7424">
            <v>999999999</v>
          </cell>
          <cell r="Q7424"/>
          <cell r="R7424"/>
          <cell r="S7424"/>
          <cell r="T7424"/>
          <cell r="U7424"/>
          <cell r="V7424"/>
          <cell r="W7424"/>
          <cell r="X7424"/>
          <cell r="Y7424"/>
          <cell r="Z7424"/>
          <cell r="AA7424"/>
          <cell r="AB7424"/>
          <cell r="AC7424"/>
          <cell r="AD7424"/>
        </row>
        <row r="7425">
          <cell r="P7425">
            <v>999999999</v>
          </cell>
          <cell r="Q7425"/>
          <cell r="R7425"/>
          <cell r="S7425"/>
          <cell r="T7425"/>
          <cell r="U7425"/>
          <cell r="V7425"/>
          <cell r="W7425"/>
          <cell r="X7425"/>
          <cell r="Y7425"/>
          <cell r="Z7425"/>
          <cell r="AA7425"/>
          <cell r="AB7425"/>
          <cell r="AC7425"/>
          <cell r="AD7425"/>
        </row>
        <row r="7426">
          <cell r="P7426">
            <v>999999999</v>
          </cell>
          <cell r="Q7426"/>
          <cell r="R7426"/>
          <cell r="S7426"/>
          <cell r="T7426"/>
          <cell r="U7426"/>
          <cell r="V7426"/>
          <cell r="W7426"/>
          <cell r="X7426"/>
          <cell r="Y7426"/>
          <cell r="Z7426"/>
          <cell r="AA7426"/>
          <cell r="AB7426"/>
          <cell r="AC7426"/>
          <cell r="AD7426"/>
        </row>
        <row r="7427">
          <cell r="P7427">
            <v>999999999</v>
          </cell>
          <cell r="Q7427"/>
          <cell r="R7427"/>
          <cell r="S7427"/>
          <cell r="T7427"/>
          <cell r="U7427"/>
          <cell r="V7427"/>
          <cell r="W7427"/>
          <cell r="X7427"/>
          <cell r="Y7427"/>
          <cell r="Z7427"/>
          <cell r="AA7427"/>
          <cell r="AB7427"/>
          <cell r="AC7427"/>
          <cell r="AD7427"/>
        </row>
        <row r="7428">
          <cell r="P7428">
            <v>999999999</v>
          </cell>
          <cell r="Q7428"/>
          <cell r="R7428"/>
          <cell r="S7428"/>
          <cell r="T7428"/>
          <cell r="U7428"/>
          <cell r="V7428"/>
          <cell r="W7428"/>
          <cell r="X7428"/>
          <cell r="Y7428"/>
          <cell r="Z7428"/>
          <cell r="AA7428"/>
          <cell r="AB7428"/>
          <cell r="AC7428"/>
          <cell r="AD7428"/>
        </row>
        <row r="7429">
          <cell r="P7429">
            <v>999999999</v>
          </cell>
          <cell r="Q7429"/>
          <cell r="R7429"/>
          <cell r="S7429"/>
          <cell r="T7429"/>
          <cell r="U7429"/>
          <cell r="V7429"/>
          <cell r="W7429"/>
          <cell r="X7429"/>
          <cell r="Y7429"/>
          <cell r="Z7429"/>
          <cell r="AA7429"/>
          <cell r="AB7429"/>
          <cell r="AC7429"/>
          <cell r="AD7429"/>
        </row>
        <row r="7430">
          <cell r="P7430">
            <v>999999999</v>
          </cell>
          <cell r="Q7430"/>
          <cell r="R7430"/>
          <cell r="S7430"/>
          <cell r="T7430"/>
          <cell r="U7430"/>
          <cell r="V7430"/>
          <cell r="W7430"/>
          <cell r="X7430"/>
          <cell r="Y7430"/>
          <cell r="Z7430"/>
          <cell r="AA7430"/>
          <cell r="AB7430"/>
          <cell r="AC7430"/>
          <cell r="AD7430"/>
        </row>
        <row r="7431">
          <cell r="P7431">
            <v>999999999</v>
          </cell>
          <cell r="Q7431"/>
          <cell r="R7431"/>
          <cell r="S7431"/>
          <cell r="T7431"/>
          <cell r="U7431"/>
          <cell r="V7431"/>
          <cell r="W7431"/>
          <cell r="X7431"/>
          <cell r="Y7431"/>
          <cell r="Z7431"/>
          <cell r="AA7431"/>
          <cell r="AB7431"/>
          <cell r="AC7431"/>
          <cell r="AD7431"/>
        </row>
        <row r="7432">
          <cell r="P7432">
            <v>999999999</v>
          </cell>
          <cell r="Q7432"/>
          <cell r="R7432"/>
          <cell r="S7432"/>
          <cell r="T7432"/>
          <cell r="U7432"/>
          <cell r="V7432"/>
          <cell r="W7432"/>
          <cell r="X7432"/>
          <cell r="Y7432"/>
          <cell r="Z7432"/>
          <cell r="AA7432"/>
          <cell r="AB7432"/>
          <cell r="AC7432"/>
          <cell r="AD7432"/>
        </row>
        <row r="7433">
          <cell r="P7433">
            <v>999999999</v>
          </cell>
          <cell r="Q7433"/>
          <cell r="R7433"/>
          <cell r="S7433"/>
          <cell r="T7433"/>
          <cell r="U7433"/>
          <cell r="V7433"/>
          <cell r="W7433"/>
          <cell r="X7433"/>
          <cell r="Y7433"/>
          <cell r="Z7433"/>
          <cell r="AA7433"/>
          <cell r="AB7433"/>
          <cell r="AC7433"/>
          <cell r="AD7433"/>
        </row>
        <row r="7434">
          <cell r="P7434">
            <v>999999999</v>
          </cell>
          <cell r="Q7434"/>
          <cell r="R7434"/>
          <cell r="S7434"/>
          <cell r="T7434"/>
          <cell r="U7434"/>
          <cell r="V7434"/>
          <cell r="W7434"/>
          <cell r="X7434"/>
          <cell r="Y7434"/>
          <cell r="Z7434"/>
          <cell r="AA7434"/>
          <cell r="AB7434"/>
          <cell r="AC7434"/>
          <cell r="AD7434"/>
        </row>
        <row r="7435">
          <cell r="P7435">
            <v>999999999</v>
          </cell>
          <cell r="Q7435"/>
          <cell r="R7435"/>
          <cell r="S7435"/>
          <cell r="T7435"/>
          <cell r="U7435"/>
          <cell r="V7435"/>
          <cell r="W7435"/>
          <cell r="X7435"/>
          <cell r="Y7435"/>
          <cell r="Z7435"/>
          <cell r="AA7435"/>
          <cell r="AB7435"/>
          <cell r="AC7435"/>
          <cell r="AD7435"/>
        </row>
        <row r="7436">
          <cell r="P7436">
            <v>999999999</v>
          </cell>
          <cell r="Q7436"/>
          <cell r="R7436"/>
          <cell r="S7436"/>
          <cell r="T7436"/>
          <cell r="U7436"/>
          <cell r="V7436"/>
          <cell r="W7436"/>
          <cell r="X7436"/>
          <cell r="Y7436"/>
          <cell r="Z7436"/>
          <cell r="AA7436"/>
          <cell r="AB7436"/>
          <cell r="AC7436"/>
          <cell r="AD7436"/>
        </row>
        <row r="7437">
          <cell r="P7437">
            <v>999999999</v>
          </cell>
          <cell r="Q7437"/>
          <cell r="R7437"/>
          <cell r="S7437"/>
          <cell r="T7437"/>
          <cell r="U7437"/>
          <cell r="V7437"/>
          <cell r="W7437"/>
          <cell r="X7437"/>
          <cell r="Y7437"/>
          <cell r="Z7437"/>
          <cell r="AA7437"/>
          <cell r="AB7437"/>
          <cell r="AC7437"/>
          <cell r="AD7437"/>
        </row>
        <row r="7438">
          <cell r="P7438">
            <v>999999999</v>
          </cell>
          <cell r="Q7438"/>
          <cell r="R7438"/>
          <cell r="S7438"/>
          <cell r="T7438"/>
          <cell r="U7438"/>
          <cell r="V7438"/>
          <cell r="W7438"/>
          <cell r="X7438"/>
          <cell r="Y7438"/>
          <cell r="Z7438"/>
          <cell r="AA7438"/>
          <cell r="AB7438"/>
          <cell r="AC7438"/>
          <cell r="AD7438"/>
        </row>
        <row r="7439">
          <cell r="P7439">
            <v>999999999</v>
          </cell>
          <cell r="Q7439"/>
          <cell r="R7439"/>
          <cell r="S7439"/>
          <cell r="T7439"/>
          <cell r="U7439"/>
          <cell r="V7439"/>
          <cell r="W7439"/>
          <cell r="X7439"/>
          <cell r="Y7439"/>
          <cell r="Z7439"/>
          <cell r="AA7439"/>
          <cell r="AB7439"/>
          <cell r="AC7439"/>
          <cell r="AD7439"/>
        </row>
        <row r="7440">
          <cell r="P7440">
            <v>999999999</v>
          </cell>
          <cell r="Q7440"/>
          <cell r="R7440"/>
          <cell r="S7440"/>
          <cell r="T7440"/>
          <cell r="U7440"/>
          <cell r="V7440"/>
          <cell r="W7440"/>
          <cell r="X7440"/>
          <cell r="Y7440"/>
          <cell r="Z7440"/>
          <cell r="AA7440"/>
          <cell r="AB7440"/>
          <cell r="AC7440"/>
          <cell r="AD7440"/>
        </row>
        <row r="7441">
          <cell r="P7441">
            <v>999999999</v>
          </cell>
          <cell r="Q7441"/>
          <cell r="R7441"/>
          <cell r="S7441"/>
          <cell r="T7441"/>
          <cell r="U7441"/>
          <cell r="V7441"/>
          <cell r="W7441"/>
          <cell r="X7441"/>
          <cell r="Y7441"/>
          <cell r="Z7441"/>
          <cell r="AA7441"/>
          <cell r="AB7441"/>
          <cell r="AC7441"/>
          <cell r="AD7441"/>
        </row>
        <row r="7442">
          <cell r="P7442">
            <v>999999999</v>
          </cell>
          <cell r="Q7442"/>
          <cell r="R7442"/>
          <cell r="S7442"/>
          <cell r="T7442"/>
          <cell r="U7442"/>
          <cell r="V7442"/>
          <cell r="W7442"/>
          <cell r="X7442"/>
          <cell r="Y7442"/>
          <cell r="Z7442"/>
          <cell r="AA7442"/>
          <cell r="AB7442"/>
          <cell r="AC7442"/>
          <cell r="AD7442"/>
        </row>
        <row r="7443">
          <cell r="P7443">
            <v>999999999</v>
          </cell>
          <cell r="Q7443"/>
          <cell r="R7443"/>
          <cell r="S7443"/>
          <cell r="T7443"/>
          <cell r="U7443"/>
          <cell r="V7443"/>
          <cell r="W7443"/>
          <cell r="X7443"/>
          <cell r="Y7443"/>
          <cell r="Z7443"/>
          <cell r="AA7443"/>
          <cell r="AB7443"/>
          <cell r="AC7443"/>
          <cell r="AD7443"/>
        </row>
        <row r="7444">
          <cell r="P7444">
            <v>999999999</v>
          </cell>
          <cell r="Q7444"/>
          <cell r="R7444"/>
          <cell r="S7444"/>
          <cell r="T7444"/>
          <cell r="U7444"/>
          <cell r="V7444"/>
          <cell r="W7444"/>
          <cell r="X7444"/>
          <cell r="Y7444"/>
          <cell r="Z7444"/>
          <cell r="AA7444"/>
          <cell r="AB7444"/>
          <cell r="AC7444"/>
          <cell r="AD7444"/>
        </row>
        <row r="7445">
          <cell r="P7445">
            <v>999999999</v>
          </cell>
          <cell r="Q7445"/>
          <cell r="R7445"/>
          <cell r="S7445"/>
          <cell r="T7445"/>
          <cell r="U7445"/>
          <cell r="V7445"/>
          <cell r="W7445"/>
          <cell r="X7445"/>
          <cell r="Y7445"/>
          <cell r="Z7445"/>
          <cell r="AA7445"/>
          <cell r="AB7445"/>
          <cell r="AC7445"/>
          <cell r="AD7445"/>
        </row>
        <row r="7446">
          <cell r="P7446">
            <v>999999999</v>
          </cell>
          <cell r="Q7446"/>
          <cell r="R7446"/>
          <cell r="S7446"/>
          <cell r="T7446"/>
          <cell r="U7446"/>
          <cell r="V7446"/>
          <cell r="W7446"/>
          <cell r="X7446"/>
          <cell r="Y7446"/>
          <cell r="Z7446"/>
          <cell r="AA7446"/>
          <cell r="AB7446"/>
          <cell r="AC7446"/>
          <cell r="AD7446"/>
        </row>
        <row r="7447">
          <cell r="P7447">
            <v>999999999</v>
          </cell>
          <cell r="Q7447"/>
          <cell r="R7447"/>
          <cell r="S7447"/>
          <cell r="T7447"/>
          <cell r="U7447"/>
          <cell r="V7447"/>
          <cell r="W7447"/>
          <cell r="X7447"/>
          <cell r="Y7447"/>
          <cell r="Z7447"/>
          <cell r="AA7447"/>
          <cell r="AB7447"/>
          <cell r="AC7447"/>
          <cell r="AD7447"/>
        </row>
        <row r="7448">
          <cell r="P7448">
            <v>999999999</v>
          </cell>
          <cell r="Q7448"/>
          <cell r="R7448"/>
          <cell r="S7448"/>
          <cell r="T7448"/>
          <cell r="U7448"/>
          <cell r="V7448"/>
          <cell r="W7448"/>
          <cell r="X7448"/>
          <cell r="Y7448"/>
          <cell r="Z7448"/>
          <cell r="AA7448"/>
          <cell r="AB7448"/>
          <cell r="AC7448"/>
          <cell r="AD7448"/>
        </row>
        <row r="7449">
          <cell r="P7449">
            <v>999999999</v>
          </cell>
          <cell r="Q7449"/>
          <cell r="R7449"/>
          <cell r="S7449"/>
          <cell r="T7449"/>
          <cell r="U7449"/>
          <cell r="V7449"/>
          <cell r="W7449"/>
          <cell r="X7449"/>
          <cell r="Y7449"/>
          <cell r="Z7449"/>
          <cell r="AA7449"/>
          <cell r="AB7449"/>
          <cell r="AC7449"/>
          <cell r="AD7449"/>
        </row>
        <row r="7450">
          <cell r="P7450">
            <v>999999999</v>
          </cell>
          <cell r="Q7450"/>
          <cell r="R7450"/>
          <cell r="S7450"/>
          <cell r="T7450"/>
          <cell r="U7450"/>
          <cell r="V7450"/>
          <cell r="W7450"/>
          <cell r="X7450"/>
          <cell r="Y7450"/>
          <cell r="Z7450"/>
          <cell r="AA7450"/>
          <cell r="AB7450"/>
          <cell r="AC7450"/>
          <cell r="AD7450"/>
        </row>
        <row r="7451">
          <cell r="P7451">
            <v>999999999</v>
          </cell>
          <cell r="Q7451"/>
          <cell r="R7451"/>
          <cell r="S7451"/>
          <cell r="T7451"/>
          <cell r="U7451"/>
          <cell r="V7451"/>
          <cell r="W7451"/>
          <cell r="X7451"/>
          <cell r="Y7451"/>
          <cell r="Z7451"/>
          <cell r="AA7451"/>
          <cell r="AB7451"/>
          <cell r="AC7451"/>
          <cell r="AD7451"/>
        </row>
        <row r="7452">
          <cell r="P7452">
            <v>999999999</v>
          </cell>
          <cell r="Q7452"/>
          <cell r="R7452"/>
          <cell r="S7452"/>
          <cell r="T7452"/>
          <cell r="U7452"/>
          <cell r="V7452"/>
          <cell r="W7452"/>
          <cell r="X7452"/>
          <cell r="Y7452"/>
          <cell r="Z7452"/>
          <cell r="AA7452"/>
          <cell r="AB7452"/>
          <cell r="AC7452"/>
          <cell r="AD7452"/>
        </row>
        <row r="7453">
          <cell r="P7453">
            <v>999999999</v>
          </cell>
          <cell r="Q7453"/>
          <cell r="R7453"/>
          <cell r="S7453"/>
          <cell r="T7453"/>
          <cell r="U7453"/>
          <cell r="V7453"/>
          <cell r="W7453"/>
          <cell r="X7453"/>
          <cell r="Y7453"/>
          <cell r="Z7453"/>
          <cell r="AA7453"/>
          <cell r="AB7453"/>
          <cell r="AC7453"/>
          <cell r="AD7453"/>
        </row>
        <row r="7454">
          <cell r="P7454">
            <v>999999999</v>
          </cell>
          <cell r="Q7454"/>
          <cell r="R7454"/>
          <cell r="S7454"/>
          <cell r="T7454"/>
          <cell r="U7454"/>
          <cell r="V7454"/>
          <cell r="W7454"/>
          <cell r="X7454"/>
          <cell r="Y7454"/>
          <cell r="Z7454"/>
          <cell r="AA7454"/>
          <cell r="AB7454"/>
          <cell r="AC7454"/>
          <cell r="AD7454"/>
        </row>
        <row r="7455">
          <cell r="P7455">
            <v>999999999</v>
          </cell>
          <cell r="Q7455"/>
          <cell r="R7455"/>
          <cell r="S7455"/>
          <cell r="T7455"/>
          <cell r="U7455"/>
          <cell r="V7455"/>
          <cell r="W7455"/>
          <cell r="X7455"/>
          <cell r="Y7455"/>
          <cell r="Z7455"/>
          <cell r="AA7455"/>
          <cell r="AB7455"/>
          <cell r="AC7455"/>
          <cell r="AD7455"/>
        </row>
        <row r="7456">
          <cell r="P7456">
            <v>999999999</v>
          </cell>
          <cell r="Q7456"/>
          <cell r="R7456"/>
          <cell r="S7456"/>
          <cell r="T7456"/>
          <cell r="U7456"/>
          <cell r="V7456"/>
          <cell r="W7456"/>
          <cell r="X7456"/>
          <cell r="Y7456"/>
          <cell r="Z7456"/>
          <cell r="AA7456"/>
          <cell r="AB7456"/>
          <cell r="AC7456"/>
          <cell r="AD7456"/>
        </row>
        <row r="7457">
          <cell r="P7457">
            <v>999999999</v>
          </cell>
          <cell r="Q7457"/>
          <cell r="R7457"/>
          <cell r="S7457"/>
          <cell r="T7457"/>
          <cell r="U7457"/>
          <cell r="V7457"/>
          <cell r="W7457"/>
          <cell r="X7457"/>
          <cell r="Y7457"/>
          <cell r="Z7457"/>
          <cell r="AA7457"/>
          <cell r="AB7457"/>
          <cell r="AC7457"/>
          <cell r="AD7457"/>
        </row>
        <row r="7458">
          <cell r="P7458">
            <v>999999999</v>
          </cell>
          <cell r="Q7458"/>
          <cell r="R7458"/>
          <cell r="S7458"/>
          <cell r="T7458"/>
          <cell r="U7458"/>
          <cell r="V7458"/>
          <cell r="W7458"/>
          <cell r="X7458"/>
          <cell r="Y7458"/>
          <cell r="Z7458"/>
          <cell r="AA7458"/>
          <cell r="AB7458"/>
          <cell r="AC7458"/>
          <cell r="AD7458"/>
        </row>
        <row r="7459">
          <cell r="P7459">
            <v>999999999</v>
          </cell>
          <cell r="Q7459"/>
          <cell r="R7459"/>
          <cell r="S7459"/>
          <cell r="T7459"/>
          <cell r="U7459"/>
          <cell r="V7459"/>
          <cell r="W7459"/>
          <cell r="X7459"/>
          <cell r="Y7459"/>
          <cell r="Z7459"/>
          <cell r="AA7459"/>
          <cell r="AB7459"/>
          <cell r="AC7459"/>
          <cell r="AD7459"/>
        </row>
        <row r="7460">
          <cell r="P7460">
            <v>999999999</v>
          </cell>
          <cell r="Q7460"/>
          <cell r="R7460"/>
          <cell r="S7460"/>
          <cell r="T7460"/>
          <cell r="U7460"/>
          <cell r="V7460"/>
          <cell r="W7460"/>
          <cell r="X7460"/>
          <cell r="Y7460"/>
          <cell r="Z7460"/>
          <cell r="AA7460"/>
          <cell r="AB7460"/>
          <cell r="AC7460"/>
          <cell r="AD7460"/>
        </row>
        <row r="7461">
          <cell r="P7461">
            <v>999999999</v>
          </cell>
          <cell r="Q7461"/>
          <cell r="R7461"/>
          <cell r="S7461"/>
          <cell r="T7461"/>
          <cell r="U7461"/>
          <cell r="V7461"/>
          <cell r="W7461"/>
          <cell r="X7461"/>
          <cell r="Y7461"/>
          <cell r="Z7461"/>
          <cell r="AA7461"/>
          <cell r="AB7461"/>
          <cell r="AC7461"/>
          <cell r="AD7461"/>
        </row>
        <row r="7462">
          <cell r="P7462">
            <v>999999999</v>
          </cell>
          <cell r="Q7462"/>
          <cell r="R7462"/>
          <cell r="S7462"/>
          <cell r="T7462"/>
          <cell r="U7462"/>
          <cell r="V7462"/>
          <cell r="W7462"/>
          <cell r="X7462"/>
          <cell r="Y7462"/>
          <cell r="Z7462"/>
          <cell r="AA7462"/>
          <cell r="AB7462"/>
          <cell r="AC7462"/>
          <cell r="AD7462"/>
        </row>
        <row r="7463">
          <cell r="P7463">
            <v>999999999</v>
          </cell>
          <cell r="Q7463"/>
          <cell r="R7463"/>
          <cell r="S7463"/>
          <cell r="T7463"/>
          <cell r="U7463"/>
          <cell r="V7463"/>
          <cell r="W7463"/>
          <cell r="X7463"/>
          <cell r="Y7463"/>
          <cell r="Z7463"/>
          <cell r="AA7463"/>
          <cell r="AB7463"/>
          <cell r="AC7463"/>
          <cell r="AD7463"/>
        </row>
        <row r="7464">
          <cell r="P7464">
            <v>999999999</v>
          </cell>
          <cell r="Q7464"/>
          <cell r="R7464"/>
          <cell r="S7464"/>
          <cell r="T7464"/>
          <cell r="U7464"/>
          <cell r="V7464"/>
          <cell r="W7464"/>
          <cell r="X7464"/>
          <cell r="Y7464"/>
          <cell r="Z7464"/>
          <cell r="AA7464"/>
          <cell r="AB7464"/>
          <cell r="AC7464"/>
          <cell r="AD7464"/>
        </row>
        <row r="7465">
          <cell r="P7465">
            <v>999999999</v>
          </cell>
          <cell r="Q7465"/>
          <cell r="R7465"/>
          <cell r="S7465"/>
          <cell r="T7465"/>
          <cell r="U7465"/>
          <cell r="V7465"/>
          <cell r="W7465"/>
          <cell r="X7465"/>
          <cell r="Y7465"/>
          <cell r="Z7465"/>
          <cell r="AA7465"/>
          <cell r="AB7465"/>
          <cell r="AC7465"/>
          <cell r="AD7465"/>
        </row>
        <row r="7466">
          <cell r="P7466">
            <v>999999999</v>
          </cell>
          <cell r="Q7466"/>
          <cell r="R7466"/>
          <cell r="S7466"/>
          <cell r="T7466"/>
          <cell r="U7466"/>
          <cell r="V7466"/>
          <cell r="W7466"/>
          <cell r="X7466"/>
          <cell r="Y7466"/>
          <cell r="Z7466"/>
          <cell r="AA7466"/>
          <cell r="AB7466"/>
          <cell r="AC7466"/>
          <cell r="AD7466"/>
        </row>
        <row r="7467">
          <cell r="P7467">
            <v>999999999</v>
          </cell>
          <cell r="Q7467"/>
          <cell r="R7467"/>
          <cell r="S7467"/>
          <cell r="T7467"/>
          <cell r="U7467"/>
          <cell r="V7467"/>
          <cell r="W7467"/>
          <cell r="X7467"/>
          <cell r="Y7467"/>
          <cell r="Z7467"/>
          <cell r="AA7467"/>
          <cell r="AB7467"/>
          <cell r="AC7467"/>
          <cell r="AD7467"/>
        </row>
        <row r="7468">
          <cell r="P7468">
            <v>999999999</v>
          </cell>
          <cell r="Q7468"/>
          <cell r="R7468"/>
          <cell r="S7468"/>
          <cell r="T7468"/>
          <cell r="U7468"/>
          <cell r="V7468"/>
          <cell r="W7468"/>
          <cell r="X7468"/>
          <cell r="Y7468"/>
          <cell r="Z7468"/>
          <cell r="AA7468"/>
          <cell r="AB7468"/>
          <cell r="AC7468"/>
          <cell r="AD7468"/>
        </row>
        <row r="7469">
          <cell r="P7469">
            <v>999999999</v>
          </cell>
          <cell r="Q7469"/>
          <cell r="R7469"/>
          <cell r="S7469"/>
          <cell r="T7469"/>
          <cell r="U7469"/>
          <cell r="V7469"/>
          <cell r="W7469"/>
          <cell r="X7469"/>
          <cell r="Y7469"/>
          <cell r="Z7469"/>
          <cell r="AA7469"/>
          <cell r="AB7469"/>
          <cell r="AC7469"/>
          <cell r="AD7469"/>
        </row>
        <row r="7470">
          <cell r="P7470">
            <v>999999999</v>
          </cell>
          <cell r="Q7470"/>
          <cell r="R7470"/>
          <cell r="S7470"/>
          <cell r="T7470"/>
          <cell r="U7470"/>
          <cell r="V7470"/>
          <cell r="W7470"/>
          <cell r="X7470"/>
          <cell r="Y7470"/>
          <cell r="Z7470"/>
          <cell r="AA7470"/>
          <cell r="AB7470"/>
          <cell r="AC7470"/>
          <cell r="AD7470"/>
        </row>
        <row r="7471">
          <cell r="P7471">
            <v>999999999</v>
          </cell>
          <cell r="Q7471"/>
          <cell r="R7471"/>
          <cell r="S7471"/>
          <cell r="T7471"/>
          <cell r="U7471"/>
          <cell r="V7471"/>
          <cell r="W7471"/>
          <cell r="X7471"/>
          <cell r="Y7471"/>
          <cell r="Z7471"/>
          <cell r="AA7471"/>
          <cell r="AB7471"/>
          <cell r="AC7471"/>
          <cell r="AD7471"/>
        </row>
        <row r="7472">
          <cell r="P7472">
            <v>999999999</v>
          </cell>
          <cell r="Q7472"/>
          <cell r="R7472"/>
          <cell r="S7472"/>
          <cell r="T7472"/>
          <cell r="U7472"/>
          <cell r="V7472"/>
          <cell r="W7472"/>
          <cell r="X7472"/>
          <cell r="Y7472"/>
          <cell r="Z7472"/>
          <cell r="AA7472"/>
          <cell r="AB7472"/>
          <cell r="AC7472"/>
          <cell r="AD7472"/>
        </row>
        <row r="7473">
          <cell r="P7473">
            <v>999999999</v>
          </cell>
          <cell r="Q7473"/>
          <cell r="R7473"/>
          <cell r="S7473"/>
          <cell r="T7473"/>
          <cell r="U7473"/>
          <cell r="V7473"/>
          <cell r="W7473"/>
          <cell r="X7473"/>
          <cell r="Y7473"/>
          <cell r="Z7473"/>
          <cell r="AA7473"/>
          <cell r="AB7473"/>
          <cell r="AC7473"/>
          <cell r="AD7473"/>
        </row>
        <row r="7474">
          <cell r="P7474">
            <v>999999999</v>
          </cell>
          <cell r="Q7474"/>
          <cell r="R7474"/>
          <cell r="S7474"/>
          <cell r="T7474"/>
          <cell r="U7474"/>
          <cell r="V7474"/>
          <cell r="W7474"/>
          <cell r="X7474"/>
          <cell r="Y7474"/>
          <cell r="Z7474"/>
          <cell r="AA7474"/>
          <cell r="AB7474"/>
          <cell r="AC7474"/>
          <cell r="AD7474"/>
        </row>
        <row r="7475">
          <cell r="P7475">
            <v>999999999</v>
          </cell>
          <cell r="Q7475"/>
          <cell r="R7475"/>
          <cell r="S7475"/>
          <cell r="T7475"/>
          <cell r="U7475"/>
          <cell r="V7475"/>
          <cell r="W7475"/>
          <cell r="X7475"/>
          <cell r="Y7475"/>
          <cell r="Z7475"/>
          <cell r="AA7475"/>
          <cell r="AB7475"/>
          <cell r="AC7475"/>
          <cell r="AD7475"/>
        </row>
        <row r="7476">
          <cell r="P7476">
            <v>999999999</v>
          </cell>
          <cell r="Q7476"/>
          <cell r="R7476"/>
          <cell r="S7476"/>
          <cell r="T7476"/>
          <cell r="U7476"/>
          <cell r="V7476"/>
          <cell r="W7476"/>
          <cell r="X7476"/>
          <cell r="Y7476"/>
          <cell r="Z7476"/>
          <cell r="AA7476"/>
          <cell r="AB7476"/>
          <cell r="AC7476"/>
          <cell r="AD7476"/>
        </row>
        <row r="7477">
          <cell r="P7477">
            <v>999999999</v>
          </cell>
          <cell r="Q7477"/>
          <cell r="R7477"/>
          <cell r="S7477"/>
          <cell r="T7477"/>
          <cell r="U7477"/>
          <cell r="V7477"/>
          <cell r="W7477"/>
          <cell r="X7477"/>
          <cell r="Y7477"/>
          <cell r="Z7477"/>
          <cell r="AA7477"/>
          <cell r="AB7477"/>
          <cell r="AC7477"/>
          <cell r="AD7477"/>
        </row>
        <row r="7478">
          <cell r="P7478">
            <v>999999999</v>
          </cell>
          <cell r="Q7478"/>
          <cell r="R7478"/>
          <cell r="S7478"/>
          <cell r="T7478"/>
          <cell r="U7478"/>
          <cell r="V7478"/>
          <cell r="W7478"/>
          <cell r="X7478"/>
          <cell r="Y7478"/>
          <cell r="Z7478"/>
          <cell r="AA7478"/>
          <cell r="AB7478"/>
          <cell r="AC7478"/>
          <cell r="AD7478"/>
        </row>
        <row r="7479">
          <cell r="P7479">
            <v>999999999</v>
          </cell>
          <cell r="Q7479"/>
          <cell r="R7479"/>
          <cell r="S7479"/>
          <cell r="T7479"/>
          <cell r="U7479"/>
          <cell r="V7479"/>
          <cell r="W7479"/>
          <cell r="X7479"/>
          <cell r="Y7479"/>
          <cell r="Z7479"/>
          <cell r="AA7479"/>
          <cell r="AB7479"/>
          <cell r="AC7479"/>
          <cell r="AD7479"/>
        </row>
        <row r="7480">
          <cell r="P7480">
            <v>999999999</v>
          </cell>
          <cell r="Q7480"/>
          <cell r="R7480"/>
          <cell r="S7480"/>
          <cell r="T7480"/>
          <cell r="U7480"/>
          <cell r="V7480"/>
          <cell r="W7480"/>
          <cell r="X7480"/>
          <cell r="Y7480"/>
          <cell r="Z7480"/>
          <cell r="AA7480"/>
          <cell r="AB7480"/>
          <cell r="AC7480"/>
          <cell r="AD7480"/>
        </row>
        <row r="7481">
          <cell r="P7481">
            <v>999999999</v>
          </cell>
          <cell r="Q7481"/>
          <cell r="R7481"/>
          <cell r="S7481"/>
          <cell r="T7481"/>
          <cell r="U7481"/>
          <cell r="V7481"/>
          <cell r="W7481"/>
          <cell r="X7481"/>
          <cell r="Y7481"/>
          <cell r="Z7481"/>
          <cell r="AA7481"/>
          <cell r="AB7481"/>
          <cell r="AC7481"/>
          <cell r="AD7481"/>
        </row>
        <row r="7482">
          <cell r="P7482">
            <v>999999999</v>
          </cell>
          <cell r="Q7482"/>
          <cell r="R7482"/>
          <cell r="S7482"/>
          <cell r="T7482"/>
          <cell r="U7482"/>
          <cell r="V7482"/>
          <cell r="W7482"/>
          <cell r="X7482"/>
          <cell r="Y7482"/>
          <cell r="Z7482"/>
          <cell r="AA7482"/>
          <cell r="AB7482"/>
          <cell r="AC7482"/>
          <cell r="AD7482"/>
        </row>
        <row r="7483">
          <cell r="P7483">
            <v>999999999</v>
          </cell>
          <cell r="Q7483"/>
          <cell r="R7483"/>
          <cell r="S7483"/>
          <cell r="T7483"/>
          <cell r="U7483"/>
          <cell r="V7483"/>
          <cell r="W7483"/>
          <cell r="X7483"/>
          <cell r="Y7483"/>
          <cell r="Z7483"/>
          <cell r="AA7483"/>
          <cell r="AB7483"/>
          <cell r="AC7483"/>
          <cell r="AD7483"/>
        </row>
        <row r="7484">
          <cell r="P7484">
            <v>999999999</v>
          </cell>
          <cell r="Q7484"/>
          <cell r="R7484"/>
          <cell r="S7484"/>
          <cell r="T7484"/>
          <cell r="U7484"/>
          <cell r="V7484"/>
          <cell r="W7484"/>
          <cell r="X7484"/>
          <cell r="Y7484"/>
          <cell r="Z7484"/>
          <cell r="AA7484"/>
          <cell r="AB7484"/>
          <cell r="AC7484"/>
          <cell r="AD7484"/>
        </row>
        <row r="7485">
          <cell r="P7485">
            <v>999999999</v>
          </cell>
          <cell r="Q7485"/>
          <cell r="R7485"/>
          <cell r="S7485"/>
          <cell r="T7485"/>
          <cell r="U7485"/>
          <cell r="V7485"/>
          <cell r="W7485"/>
          <cell r="X7485"/>
          <cell r="Y7485"/>
          <cell r="Z7485"/>
          <cell r="AA7485"/>
          <cell r="AB7485"/>
          <cell r="AC7485"/>
          <cell r="AD7485"/>
        </row>
        <row r="7486">
          <cell r="P7486">
            <v>999999999</v>
          </cell>
          <cell r="Q7486"/>
          <cell r="R7486"/>
          <cell r="S7486"/>
          <cell r="T7486"/>
          <cell r="U7486"/>
          <cell r="V7486"/>
          <cell r="W7486"/>
          <cell r="X7486"/>
          <cell r="Y7486"/>
          <cell r="Z7486"/>
          <cell r="AA7486"/>
          <cell r="AB7486"/>
          <cell r="AC7486"/>
          <cell r="AD7486"/>
        </row>
        <row r="7487">
          <cell r="P7487">
            <v>999999999</v>
          </cell>
          <cell r="Q7487"/>
          <cell r="R7487"/>
          <cell r="S7487"/>
          <cell r="T7487"/>
          <cell r="U7487"/>
          <cell r="V7487"/>
          <cell r="W7487"/>
          <cell r="X7487"/>
          <cell r="Y7487"/>
          <cell r="Z7487"/>
          <cell r="AA7487"/>
          <cell r="AB7487"/>
          <cell r="AC7487"/>
          <cell r="AD7487"/>
        </row>
        <row r="7488">
          <cell r="P7488">
            <v>999999999</v>
          </cell>
          <cell r="Q7488"/>
          <cell r="R7488"/>
          <cell r="S7488"/>
          <cell r="T7488"/>
          <cell r="U7488"/>
          <cell r="V7488"/>
          <cell r="W7488"/>
          <cell r="X7488"/>
          <cell r="Y7488"/>
          <cell r="Z7488"/>
          <cell r="AA7488"/>
          <cell r="AB7488"/>
          <cell r="AC7488"/>
          <cell r="AD7488"/>
        </row>
        <row r="7489">
          <cell r="P7489">
            <v>999999999</v>
          </cell>
          <cell r="Q7489"/>
          <cell r="R7489"/>
          <cell r="S7489"/>
          <cell r="T7489"/>
          <cell r="U7489"/>
          <cell r="V7489"/>
          <cell r="W7489"/>
          <cell r="X7489"/>
          <cell r="Y7489"/>
          <cell r="Z7489"/>
          <cell r="AA7489"/>
          <cell r="AB7489"/>
          <cell r="AC7489"/>
          <cell r="AD7489"/>
        </row>
        <row r="7490">
          <cell r="P7490">
            <v>999999999</v>
          </cell>
          <cell r="Q7490"/>
          <cell r="R7490"/>
          <cell r="S7490"/>
          <cell r="T7490"/>
          <cell r="U7490"/>
          <cell r="V7490"/>
          <cell r="W7490"/>
          <cell r="X7490"/>
          <cell r="Y7490"/>
          <cell r="Z7490"/>
          <cell r="AA7490"/>
          <cell r="AB7490"/>
          <cell r="AC7490"/>
          <cell r="AD7490"/>
        </row>
        <row r="7491">
          <cell r="P7491">
            <v>999999999</v>
          </cell>
          <cell r="Q7491"/>
          <cell r="R7491"/>
          <cell r="S7491"/>
          <cell r="T7491"/>
          <cell r="U7491"/>
          <cell r="V7491"/>
          <cell r="W7491"/>
          <cell r="X7491"/>
          <cell r="Y7491"/>
          <cell r="Z7491"/>
          <cell r="AA7491"/>
          <cell r="AB7491"/>
          <cell r="AC7491"/>
          <cell r="AD7491"/>
        </row>
        <row r="7492">
          <cell r="P7492">
            <v>999999999</v>
          </cell>
          <cell r="Q7492"/>
          <cell r="R7492"/>
          <cell r="S7492"/>
          <cell r="T7492"/>
          <cell r="U7492"/>
          <cell r="V7492"/>
          <cell r="W7492"/>
          <cell r="X7492"/>
          <cell r="Y7492"/>
          <cell r="Z7492"/>
          <cell r="AA7492"/>
          <cell r="AB7492"/>
          <cell r="AC7492"/>
          <cell r="AD7492"/>
        </row>
        <row r="7493">
          <cell r="P7493">
            <v>999999999</v>
          </cell>
          <cell r="Q7493"/>
          <cell r="R7493"/>
          <cell r="S7493"/>
          <cell r="T7493"/>
          <cell r="U7493"/>
          <cell r="V7493"/>
          <cell r="W7493"/>
          <cell r="X7493"/>
          <cell r="Y7493"/>
          <cell r="Z7493"/>
          <cell r="AA7493"/>
          <cell r="AB7493"/>
          <cell r="AC7493"/>
          <cell r="AD7493"/>
        </row>
        <row r="7494">
          <cell r="P7494">
            <v>999999999</v>
          </cell>
          <cell r="Q7494"/>
          <cell r="R7494"/>
          <cell r="S7494"/>
          <cell r="T7494"/>
          <cell r="U7494"/>
          <cell r="V7494"/>
          <cell r="W7494"/>
          <cell r="X7494"/>
          <cell r="Y7494"/>
          <cell r="Z7494"/>
          <cell r="AA7494"/>
          <cell r="AB7494"/>
          <cell r="AC7494"/>
          <cell r="AD7494"/>
        </row>
        <row r="7495">
          <cell r="P7495">
            <v>999999999</v>
          </cell>
          <cell r="Q7495"/>
          <cell r="R7495"/>
          <cell r="S7495"/>
          <cell r="T7495"/>
          <cell r="U7495"/>
          <cell r="V7495"/>
          <cell r="W7495"/>
          <cell r="X7495"/>
          <cell r="Y7495"/>
          <cell r="Z7495"/>
          <cell r="AA7495"/>
          <cell r="AB7495"/>
          <cell r="AC7495"/>
          <cell r="AD7495"/>
        </row>
        <row r="7496">
          <cell r="P7496">
            <v>999999999</v>
          </cell>
          <cell r="Q7496"/>
          <cell r="R7496"/>
          <cell r="S7496"/>
          <cell r="T7496"/>
          <cell r="U7496"/>
          <cell r="V7496"/>
          <cell r="W7496"/>
          <cell r="X7496"/>
          <cell r="Y7496"/>
          <cell r="Z7496"/>
          <cell r="AA7496"/>
          <cell r="AB7496"/>
          <cell r="AC7496"/>
          <cell r="AD7496"/>
        </row>
        <row r="7497">
          <cell r="P7497">
            <v>999999999</v>
          </cell>
          <cell r="Q7497"/>
          <cell r="R7497"/>
          <cell r="S7497"/>
          <cell r="T7497"/>
          <cell r="U7497"/>
          <cell r="V7497"/>
          <cell r="W7497"/>
          <cell r="X7497"/>
          <cell r="Y7497"/>
          <cell r="Z7497"/>
          <cell r="AA7497"/>
          <cell r="AB7497"/>
          <cell r="AC7497"/>
          <cell r="AD7497"/>
        </row>
        <row r="7498">
          <cell r="P7498">
            <v>999999999</v>
          </cell>
          <cell r="Q7498"/>
          <cell r="R7498"/>
          <cell r="S7498"/>
          <cell r="T7498"/>
          <cell r="U7498"/>
          <cell r="V7498"/>
          <cell r="W7498"/>
          <cell r="X7498"/>
          <cell r="Y7498"/>
          <cell r="Z7498"/>
          <cell r="AA7498"/>
          <cell r="AB7498"/>
          <cell r="AC7498"/>
          <cell r="AD7498"/>
        </row>
        <row r="7499">
          <cell r="P7499">
            <v>999999999</v>
          </cell>
          <cell r="Q7499"/>
          <cell r="R7499"/>
          <cell r="S7499"/>
          <cell r="T7499"/>
          <cell r="U7499"/>
          <cell r="V7499"/>
          <cell r="W7499"/>
          <cell r="X7499"/>
          <cell r="Y7499"/>
          <cell r="Z7499"/>
          <cell r="AA7499"/>
          <cell r="AB7499"/>
          <cell r="AC7499"/>
          <cell r="AD7499"/>
        </row>
        <row r="7500">
          <cell r="P7500">
            <v>999999999</v>
          </cell>
          <cell r="Q7500"/>
          <cell r="R7500"/>
          <cell r="S7500"/>
          <cell r="T7500"/>
          <cell r="U7500"/>
          <cell r="V7500"/>
          <cell r="W7500"/>
          <cell r="X7500"/>
          <cell r="Y7500"/>
          <cell r="Z7500"/>
          <cell r="AA7500"/>
          <cell r="AB7500"/>
          <cell r="AC7500"/>
          <cell r="AD7500"/>
        </row>
        <row r="7501">
          <cell r="P7501">
            <v>999999999</v>
          </cell>
          <cell r="Q7501"/>
          <cell r="R7501"/>
          <cell r="S7501"/>
          <cell r="T7501"/>
          <cell r="U7501"/>
          <cell r="V7501"/>
          <cell r="W7501"/>
          <cell r="X7501"/>
          <cell r="Y7501"/>
          <cell r="Z7501"/>
          <cell r="AA7501"/>
          <cell r="AB7501"/>
          <cell r="AC7501"/>
          <cell r="AD7501"/>
        </row>
        <row r="7502">
          <cell r="P7502">
            <v>999999999</v>
          </cell>
          <cell r="Q7502"/>
          <cell r="R7502"/>
          <cell r="S7502"/>
          <cell r="T7502"/>
          <cell r="U7502"/>
          <cell r="V7502"/>
          <cell r="W7502"/>
          <cell r="X7502"/>
          <cell r="Y7502"/>
          <cell r="Z7502"/>
          <cell r="AA7502"/>
          <cell r="AB7502"/>
          <cell r="AC7502"/>
          <cell r="AD7502"/>
        </row>
        <row r="7503">
          <cell r="P7503">
            <v>999999999</v>
          </cell>
          <cell r="Q7503"/>
          <cell r="R7503"/>
          <cell r="S7503"/>
          <cell r="T7503"/>
          <cell r="U7503"/>
          <cell r="V7503"/>
          <cell r="W7503"/>
          <cell r="X7503"/>
          <cell r="Y7503"/>
          <cell r="Z7503"/>
          <cell r="AA7503"/>
          <cell r="AB7503"/>
          <cell r="AC7503"/>
          <cell r="AD7503"/>
        </row>
        <row r="7504">
          <cell r="P7504">
            <v>999999999</v>
          </cell>
          <cell r="Q7504"/>
          <cell r="R7504"/>
          <cell r="S7504"/>
          <cell r="T7504"/>
          <cell r="U7504"/>
          <cell r="V7504"/>
          <cell r="W7504"/>
          <cell r="X7504"/>
          <cell r="Y7504"/>
          <cell r="Z7504"/>
          <cell r="AA7504"/>
          <cell r="AB7504"/>
          <cell r="AC7504"/>
          <cell r="AD7504"/>
        </row>
        <row r="7505">
          <cell r="P7505">
            <v>999999999</v>
          </cell>
          <cell r="Q7505"/>
          <cell r="R7505"/>
          <cell r="S7505"/>
          <cell r="T7505"/>
          <cell r="U7505"/>
          <cell r="V7505"/>
          <cell r="W7505"/>
          <cell r="X7505"/>
          <cell r="Y7505"/>
          <cell r="Z7505"/>
          <cell r="AA7505"/>
          <cell r="AB7505"/>
          <cell r="AC7505"/>
          <cell r="AD7505"/>
        </row>
        <row r="7506">
          <cell r="P7506">
            <v>999999999</v>
          </cell>
          <cell r="Q7506"/>
          <cell r="R7506"/>
          <cell r="S7506"/>
          <cell r="T7506"/>
          <cell r="U7506"/>
          <cell r="V7506"/>
          <cell r="W7506"/>
          <cell r="X7506"/>
          <cell r="Y7506"/>
          <cell r="Z7506"/>
          <cell r="AA7506"/>
          <cell r="AB7506"/>
          <cell r="AC7506"/>
          <cell r="AD7506"/>
        </row>
        <row r="7507">
          <cell r="P7507">
            <v>999999999</v>
          </cell>
          <cell r="Q7507"/>
          <cell r="R7507"/>
          <cell r="S7507"/>
          <cell r="T7507"/>
          <cell r="U7507"/>
          <cell r="V7507"/>
          <cell r="W7507"/>
          <cell r="X7507"/>
          <cell r="Y7507"/>
          <cell r="Z7507"/>
          <cell r="AA7507"/>
          <cell r="AB7507"/>
          <cell r="AC7507"/>
          <cell r="AD7507"/>
        </row>
        <row r="7508">
          <cell r="P7508">
            <v>999999999</v>
          </cell>
          <cell r="Q7508"/>
          <cell r="R7508"/>
          <cell r="S7508"/>
          <cell r="T7508"/>
          <cell r="U7508"/>
          <cell r="V7508"/>
          <cell r="W7508"/>
          <cell r="X7508"/>
          <cell r="Y7508"/>
          <cell r="Z7508"/>
          <cell r="AA7508"/>
          <cell r="AB7508"/>
          <cell r="AC7508"/>
          <cell r="AD7508"/>
        </row>
        <row r="7509">
          <cell r="P7509">
            <v>999999999</v>
          </cell>
          <cell r="Q7509"/>
          <cell r="R7509"/>
          <cell r="S7509"/>
          <cell r="T7509"/>
          <cell r="U7509"/>
          <cell r="V7509"/>
          <cell r="W7509"/>
          <cell r="X7509"/>
          <cell r="Y7509"/>
          <cell r="Z7509"/>
          <cell r="AA7509"/>
          <cell r="AB7509"/>
          <cell r="AC7509"/>
          <cell r="AD7509"/>
        </row>
        <row r="7510">
          <cell r="P7510">
            <v>999999999</v>
          </cell>
          <cell r="Q7510"/>
          <cell r="R7510"/>
          <cell r="S7510"/>
          <cell r="T7510"/>
          <cell r="U7510"/>
          <cell r="V7510"/>
          <cell r="W7510"/>
          <cell r="X7510"/>
          <cell r="Y7510"/>
          <cell r="Z7510"/>
          <cell r="AA7510"/>
          <cell r="AB7510"/>
          <cell r="AC7510"/>
          <cell r="AD7510"/>
        </row>
        <row r="7511">
          <cell r="P7511">
            <v>999999999</v>
          </cell>
          <cell r="Q7511"/>
          <cell r="R7511"/>
          <cell r="S7511"/>
          <cell r="T7511"/>
          <cell r="U7511"/>
          <cell r="V7511"/>
          <cell r="W7511"/>
          <cell r="X7511"/>
          <cell r="Y7511"/>
          <cell r="Z7511"/>
          <cell r="AA7511"/>
          <cell r="AB7511"/>
          <cell r="AC7511"/>
          <cell r="AD7511"/>
        </row>
        <row r="7512">
          <cell r="P7512">
            <v>999999999</v>
          </cell>
          <cell r="Q7512"/>
          <cell r="R7512"/>
          <cell r="S7512"/>
          <cell r="T7512"/>
          <cell r="U7512"/>
          <cell r="V7512"/>
          <cell r="W7512"/>
          <cell r="X7512"/>
          <cell r="Y7512"/>
          <cell r="Z7512"/>
          <cell r="AA7512"/>
          <cell r="AB7512"/>
          <cell r="AC7512"/>
          <cell r="AD7512"/>
        </row>
        <row r="7513">
          <cell r="P7513">
            <v>999999999</v>
          </cell>
          <cell r="Q7513"/>
          <cell r="R7513"/>
          <cell r="S7513"/>
          <cell r="T7513"/>
          <cell r="U7513"/>
          <cell r="V7513"/>
          <cell r="W7513"/>
          <cell r="X7513"/>
          <cell r="Y7513"/>
          <cell r="Z7513"/>
          <cell r="AA7513"/>
          <cell r="AB7513"/>
          <cell r="AC7513"/>
          <cell r="AD7513"/>
        </row>
        <row r="7514">
          <cell r="P7514">
            <v>999999999</v>
          </cell>
          <cell r="Q7514"/>
          <cell r="R7514"/>
          <cell r="S7514"/>
          <cell r="T7514"/>
          <cell r="U7514"/>
          <cell r="V7514"/>
          <cell r="W7514"/>
          <cell r="X7514"/>
          <cell r="Y7514"/>
          <cell r="Z7514"/>
          <cell r="AA7514"/>
          <cell r="AB7514"/>
          <cell r="AC7514"/>
          <cell r="AD7514"/>
        </row>
        <row r="7515">
          <cell r="P7515">
            <v>999999999</v>
          </cell>
          <cell r="Q7515"/>
          <cell r="R7515"/>
          <cell r="S7515"/>
          <cell r="T7515"/>
          <cell r="U7515"/>
          <cell r="V7515"/>
          <cell r="W7515"/>
          <cell r="X7515"/>
          <cell r="Y7515"/>
          <cell r="Z7515"/>
          <cell r="AA7515"/>
          <cell r="AB7515"/>
          <cell r="AC7515"/>
          <cell r="AD7515"/>
        </row>
        <row r="7516">
          <cell r="P7516">
            <v>999999999</v>
          </cell>
          <cell r="Q7516"/>
          <cell r="R7516"/>
          <cell r="S7516"/>
          <cell r="T7516"/>
          <cell r="U7516"/>
          <cell r="V7516"/>
          <cell r="W7516"/>
          <cell r="X7516"/>
          <cell r="Y7516"/>
          <cell r="Z7516"/>
          <cell r="AA7516"/>
          <cell r="AB7516"/>
          <cell r="AC7516"/>
          <cell r="AD7516"/>
        </row>
        <row r="7517">
          <cell r="P7517">
            <v>999999999</v>
          </cell>
          <cell r="Q7517"/>
          <cell r="R7517"/>
          <cell r="S7517"/>
          <cell r="T7517"/>
          <cell r="U7517"/>
          <cell r="V7517"/>
          <cell r="W7517"/>
          <cell r="X7517"/>
          <cell r="Y7517"/>
          <cell r="Z7517"/>
          <cell r="AA7517"/>
          <cell r="AB7517"/>
          <cell r="AC7517"/>
          <cell r="AD7517"/>
        </row>
        <row r="7518">
          <cell r="P7518">
            <v>999999999</v>
          </cell>
          <cell r="Q7518"/>
          <cell r="R7518"/>
          <cell r="S7518"/>
          <cell r="T7518"/>
          <cell r="U7518"/>
          <cell r="V7518"/>
          <cell r="W7518"/>
          <cell r="X7518"/>
          <cell r="Y7518"/>
          <cell r="Z7518"/>
          <cell r="AA7518"/>
          <cell r="AB7518"/>
          <cell r="AC7518"/>
          <cell r="AD7518"/>
        </row>
        <row r="7519">
          <cell r="P7519">
            <v>999999999</v>
          </cell>
          <cell r="Q7519"/>
          <cell r="R7519"/>
          <cell r="S7519"/>
          <cell r="T7519"/>
          <cell r="U7519"/>
          <cell r="V7519"/>
          <cell r="W7519"/>
          <cell r="X7519"/>
          <cell r="Y7519"/>
          <cell r="Z7519"/>
          <cell r="AA7519"/>
          <cell r="AB7519"/>
          <cell r="AC7519"/>
          <cell r="AD7519"/>
        </row>
        <row r="7520">
          <cell r="P7520">
            <v>999999999</v>
          </cell>
          <cell r="Q7520"/>
          <cell r="R7520"/>
          <cell r="S7520"/>
          <cell r="T7520"/>
          <cell r="U7520"/>
          <cell r="V7520"/>
          <cell r="W7520"/>
          <cell r="X7520"/>
          <cell r="Y7520"/>
          <cell r="Z7520"/>
          <cell r="AA7520"/>
          <cell r="AB7520"/>
          <cell r="AC7520"/>
          <cell r="AD7520"/>
        </row>
        <row r="7521">
          <cell r="P7521">
            <v>999999999</v>
          </cell>
          <cell r="Q7521"/>
          <cell r="R7521"/>
          <cell r="S7521"/>
          <cell r="T7521"/>
          <cell r="U7521"/>
          <cell r="V7521"/>
          <cell r="W7521"/>
          <cell r="X7521"/>
          <cell r="Y7521"/>
          <cell r="Z7521"/>
          <cell r="AA7521"/>
          <cell r="AB7521"/>
          <cell r="AC7521"/>
          <cell r="AD7521"/>
        </row>
        <row r="7522">
          <cell r="P7522">
            <v>999999999</v>
          </cell>
          <cell r="Q7522"/>
          <cell r="R7522"/>
          <cell r="S7522"/>
          <cell r="T7522"/>
          <cell r="U7522"/>
          <cell r="V7522"/>
          <cell r="W7522"/>
          <cell r="X7522"/>
          <cell r="Y7522"/>
          <cell r="Z7522"/>
          <cell r="AA7522"/>
          <cell r="AB7522"/>
          <cell r="AC7522"/>
          <cell r="AD7522"/>
        </row>
        <row r="7523">
          <cell r="P7523">
            <v>999999999</v>
          </cell>
          <cell r="Q7523"/>
          <cell r="R7523"/>
          <cell r="S7523"/>
          <cell r="T7523"/>
          <cell r="U7523"/>
          <cell r="V7523"/>
          <cell r="W7523"/>
          <cell r="X7523"/>
          <cell r="Y7523"/>
          <cell r="Z7523"/>
          <cell r="AA7523"/>
          <cell r="AB7523"/>
          <cell r="AC7523"/>
          <cell r="AD7523"/>
        </row>
        <row r="7524">
          <cell r="P7524">
            <v>999999999</v>
          </cell>
          <cell r="Q7524"/>
          <cell r="R7524"/>
          <cell r="S7524"/>
          <cell r="T7524"/>
          <cell r="U7524"/>
          <cell r="V7524"/>
          <cell r="W7524"/>
          <cell r="X7524"/>
          <cell r="Y7524"/>
          <cell r="Z7524"/>
          <cell r="AA7524"/>
          <cell r="AB7524"/>
          <cell r="AC7524"/>
          <cell r="AD7524"/>
        </row>
        <row r="7525">
          <cell r="P7525">
            <v>999999999</v>
          </cell>
          <cell r="Q7525"/>
          <cell r="R7525"/>
          <cell r="S7525"/>
          <cell r="T7525"/>
          <cell r="U7525"/>
          <cell r="V7525"/>
          <cell r="W7525"/>
          <cell r="X7525"/>
          <cell r="Y7525"/>
          <cell r="Z7525"/>
          <cell r="AA7525"/>
          <cell r="AB7525"/>
          <cell r="AC7525"/>
          <cell r="AD7525"/>
        </row>
        <row r="7526">
          <cell r="P7526">
            <v>999999999</v>
          </cell>
          <cell r="Q7526"/>
          <cell r="R7526"/>
          <cell r="S7526"/>
          <cell r="T7526"/>
          <cell r="U7526"/>
          <cell r="V7526"/>
          <cell r="W7526"/>
          <cell r="X7526"/>
          <cell r="Y7526"/>
          <cell r="Z7526"/>
          <cell r="AA7526"/>
          <cell r="AB7526"/>
          <cell r="AC7526"/>
          <cell r="AD7526"/>
        </row>
        <row r="7527">
          <cell r="P7527">
            <v>999999999</v>
          </cell>
          <cell r="Q7527"/>
          <cell r="R7527"/>
          <cell r="S7527"/>
          <cell r="T7527"/>
          <cell r="U7527"/>
          <cell r="V7527"/>
          <cell r="W7527"/>
          <cell r="X7527"/>
          <cell r="Y7527"/>
          <cell r="Z7527"/>
          <cell r="AA7527"/>
          <cell r="AB7527"/>
          <cell r="AC7527"/>
          <cell r="AD7527"/>
        </row>
        <row r="7528">
          <cell r="P7528">
            <v>999999999</v>
          </cell>
          <cell r="Q7528"/>
          <cell r="R7528"/>
          <cell r="S7528"/>
          <cell r="T7528"/>
          <cell r="U7528"/>
          <cell r="V7528"/>
          <cell r="W7528"/>
          <cell r="X7528"/>
          <cell r="Y7528"/>
          <cell r="Z7528"/>
          <cell r="AA7528"/>
          <cell r="AB7528"/>
          <cell r="AC7528"/>
          <cell r="AD7528"/>
        </row>
        <row r="7529">
          <cell r="P7529">
            <v>999999999</v>
          </cell>
          <cell r="Q7529"/>
          <cell r="R7529"/>
          <cell r="S7529"/>
          <cell r="T7529"/>
          <cell r="U7529"/>
          <cell r="V7529"/>
          <cell r="W7529"/>
          <cell r="X7529"/>
          <cell r="Y7529"/>
          <cell r="Z7529"/>
          <cell r="AA7529"/>
          <cell r="AB7529"/>
          <cell r="AC7529"/>
          <cell r="AD7529"/>
        </row>
        <row r="7530">
          <cell r="P7530">
            <v>999999999</v>
          </cell>
          <cell r="Q7530"/>
          <cell r="R7530"/>
          <cell r="S7530"/>
          <cell r="T7530"/>
          <cell r="U7530"/>
          <cell r="V7530"/>
          <cell r="W7530"/>
          <cell r="X7530"/>
          <cell r="Y7530"/>
          <cell r="Z7530"/>
          <cell r="AA7530"/>
          <cell r="AB7530"/>
          <cell r="AC7530"/>
          <cell r="AD7530"/>
        </row>
        <row r="7531">
          <cell r="P7531">
            <v>999999999</v>
          </cell>
          <cell r="Q7531"/>
          <cell r="R7531"/>
          <cell r="S7531"/>
          <cell r="T7531"/>
          <cell r="U7531"/>
          <cell r="V7531"/>
          <cell r="W7531"/>
          <cell r="X7531"/>
          <cell r="Y7531"/>
          <cell r="Z7531"/>
          <cell r="AA7531"/>
          <cell r="AB7531"/>
          <cell r="AC7531"/>
          <cell r="AD7531"/>
        </row>
        <row r="7532">
          <cell r="P7532">
            <v>999999999</v>
          </cell>
          <cell r="Q7532"/>
          <cell r="R7532"/>
          <cell r="S7532"/>
          <cell r="T7532"/>
          <cell r="U7532"/>
          <cell r="V7532"/>
          <cell r="W7532"/>
          <cell r="X7532"/>
          <cell r="Y7532"/>
          <cell r="Z7532"/>
          <cell r="AA7532"/>
          <cell r="AB7532"/>
          <cell r="AC7532"/>
          <cell r="AD7532"/>
        </row>
        <row r="7533">
          <cell r="P7533">
            <v>999999999</v>
          </cell>
          <cell r="Q7533"/>
          <cell r="R7533"/>
          <cell r="S7533"/>
          <cell r="T7533"/>
          <cell r="U7533"/>
          <cell r="V7533"/>
          <cell r="W7533"/>
          <cell r="X7533"/>
          <cell r="Y7533"/>
          <cell r="Z7533"/>
          <cell r="AA7533"/>
          <cell r="AB7533"/>
          <cell r="AC7533"/>
          <cell r="AD7533"/>
        </row>
        <row r="7534">
          <cell r="P7534">
            <v>999999999</v>
          </cell>
          <cell r="Q7534"/>
          <cell r="R7534"/>
          <cell r="S7534"/>
          <cell r="T7534"/>
          <cell r="U7534"/>
          <cell r="V7534"/>
          <cell r="W7534"/>
          <cell r="X7534"/>
          <cell r="Y7534"/>
          <cell r="Z7534"/>
          <cell r="AA7534"/>
          <cell r="AB7534"/>
          <cell r="AC7534"/>
          <cell r="AD7534"/>
        </row>
        <row r="7535">
          <cell r="P7535">
            <v>999999999</v>
          </cell>
          <cell r="Q7535"/>
          <cell r="R7535"/>
          <cell r="S7535"/>
          <cell r="T7535"/>
          <cell r="U7535"/>
          <cell r="V7535"/>
          <cell r="W7535"/>
          <cell r="X7535"/>
          <cell r="Y7535"/>
          <cell r="Z7535"/>
          <cell r="AA7535"/>
          <cell r="AB7535"/>
          <cell r="AC7535"/>
          <cell r="AD7535"/>
        </row>
        <row r="7536">
          <cell r="P7536">
            <v>999999999</v>
          </cell>
          <cell r="Q7536"/>
          <cell r="R7536"/>
          <cell r="S7536"/>
          <cell r="T7536"/>
          <cell r="U7536"/>
          <cell r="V7536"/>
          <cell r="W7536"/>
          <cell r="X7536"/>
          <cell r="Y7536"/>
          <cell r="Z7536"/>
          <cell r="AA7536"/>
          <cell r="AB7536"/>
          <cell r="AC7536"/>
          <cell r="AD7536"/>
        </row>
        <row r="7537">
          <cell r="P7537">
            <v>999999999</v>
          </cell>
          <cell r="Q7537"/>
          <cell r="R7537"/>
          <cell r="S7537"/>
          <cell r="T7537"/>
          <cell r="U7537"/>
          <cell r="V7537"/>
          <cell r="W7537"/>
          <cell r="X7537"/>
          <cell r="Y7537"/>
          <cell r="Z7537"/>
          <cell r="AA7537"/>
          <cell r="AB7537"/>
          <cell r="AC7537"/>
          <cell r="AD7537"/>
        </row>
        <row r="7538">
          <cell r="P7538">
            <v>999999999</v>
          </cell>
          <cell r="Q7538"/>
          <cell r="R7538"/>
          <cell r="S7538"/>
          <cell r="T7538"/>
          <cell r="U7538"/>
          <cell r="V7538"/>
          <cell r="W7538"/>
          <cell r="X7538"/>
          <cell r="Y7538"/>
          <cell r="Z7538"/>
          <cell r="AA7538"/>
          <cell r="AB7538"/>
          <cell r="AC7538"/>
          <cell r="AD7538"/>
        </row>
        <row r="7539">
          <cell r="P7539">
            <v>999999999</v>
          </cell>
          <cell r="Q7539"/>
          <cell r="R7539"/>
          <cell r="S7539"/>
          <cell r="T7539"/>
          <cell r="U7539"/>
          <cell r="V7539"/>
          <cell r="W7539"/>
          <cell r="X7539"/>
          <cell r="Y7539"/>
          <cell r="Z7539"/>
          <cell r="AA7539"/>
          <cell r="AB7539"/>
          <cell r="AC7539"/>
          <cell r="AD7539"/>
        </row>
        <row r="7540">
          <cell r="P7540">
            <v>999999999</v>
          </cell>
          <cell r="Q7540"/>
          <cell r="R7540"/>
          <cell r="S7540"/>
          <cell r="T7540"/>
          <cell r="U7540"/>
          <cell r="V7540"/>
          <cell r="W7540"/>
          <cell r="X7540"/>
          <cell r="Y7540"/>
          <cell r="Z7540"/>
          <cell r="AA7540"/>
          <cell r="AB7540"/>
          <cell r="AC7540"/>
          <cell r="AD7540"/>
        </row>
        <row r="7541">
          <cell r="P7541">
            <v>999999999</v>
          </cell>
          <cell r="Q7541"/>
          <cell r="R7541"/>
          <cell r="S7541"/>
          <cell r="T7541"/>
          <cell r="U7541"/>
          <cell r="V7541"/>
          <cell r="W7541"/>
          <cell r="X7541"/>
          <cell r="Y7541"/>
          <cell r="Z7541"/>
          <cell r="AA7541"/>
          <cell r="AB7541"/>
          <cell r="AC7541"/>
          <cell r="AD7541"/>
        </row>
        <row r="7542">
          <cell r="P7542">
            <v>999999999</v>
          </cell>
          <cell r="Q7542"/>
          <cell r="R7542"/>
          <cell r="S7542"/>
          <cell r="T7542"/>
          <cell r="U7542"/>
          <cell r="V7542"/>
          <cell r="W7542"/>
          <cell r="X7542"/>
          <cell r="Y7542"/>
          <cell r="Z7542"/>
          <cell r="AA7542"/>
          <cell r="AB7542"/>
          <cell r="AC7542"/>
          <cell r="AD7542"/>
        </row>
        <row r="7543">
          <cell r="P7543">
            <v>999999999</v>
          </cell>
          <cell r="Q7543"/>
          <cell r="R7543"/>
          <cell r="S7543"/>
          <cell r="T7543"/>
          <cell r="U7543"/>
          <cell r="V7543"/>
          <cell r="W7543"/>
          <cell r="X7543"/>
          <cell r="Y7543"/>
          <cell r="Z7543"/>
          <cell r="AA7543"/>
          <cell r="AB7543"/>
          <cell r="AC7543"/>
          <cell r="AD7543"/>
        </row>
        <row r="7544">
          <cell r="P7544">
            <v>999999999</v>
          </cell>
          <cell r="Q7544"/>
          <cell r="R7544"/>
          <cell r="S7544"/>
          <cell r="T7544"/>
          <cell r="U7544"/>
          <cell r="V7544"/>
          <cell r="W7544"/>
          <cell r="X7544"/>
          <cell r="Y7544"/>
          <cell r="Z7544"/>
          <cell r="AA7544"/>
          <cell r="AB7544"/>
          <cell r="AC7544"/>
          <cell r="AD7544"/>
        </row>
        <row r="7545">
          <cell r="P7545">
            <v>999999999</v>
          </cell>
          <cell r="Q7545"/>
          <cell r="R7545"/>
          <cell r="S7545"/>
          <cell r="T7545"/>
          <cell r="U7545"/>
          <cell r="V7545"/>
          <cell r="W7545"/>
          <cell r="X7545"/>
          <cell r="Y7545"/>
          <cell r="Z7545"/>
          <cell r="AA7545"/>
          <cell r="AB7545"/>
          <cell r="AC7545"/>
          <cell r="AD7545"/>
        </row>
        <row r="7546">
          <cell r="P7546">
            <v>999999999</v>
          </cell>
          <cell r="Q7546"/>
          <cell r="R7546"/>
          <cell r="S7546"/>
          <cell r="T7546"/>
          <cell r="U7546"/>
          <cell r="V7546"/>
          <cell r="W7546"/>
          <cell r="X7546"/>
          <cell r="Y7546"/>
          <cell r="Z7546"/>
          <cell r="AA7546"/>
          <cell r="AB7546"/>
          <cell r="AC7546"/>
          <cell r="AD7546"/>
        </row>
        <row r="7547">
          <cell r="P7547">
            <v>999999999</v>
          </cell>
          <cell r="Q7547"/>
          <cell r="R7547"/>
          <cell r="S7547"/>
          <cell r="T7547"/>
          <cell r="U7547"/>
          <cell r="V7547"/>
          <cell r="W7547"/>
          <cell r="X7547"/>
          <cell r="Y7547"/>
          <cell r="Z7547"/>
          <cell r="AA7547"/>
          <cell r="AB7547"/>
          <cell r="AC7547"/>
          <cell r="AD7547"/>
        </row>
        <row r="7548">
          <cell r="P7548">
            <v>999999999</v>
          </cell>
          <cell r="Q7548"/>
          <cell r="R7548"/>
          <cell r="S7548"/>
          <cell r="T7548"/>
          <cell r="U7548"/>
          <cell r="V7548"/>
          <cell r="W7548"/>
          <cell r="X7548"/>
          <cell r="Y7548"/>
          <cell r="Z7548"/>
          <cell r="AA7548"/>
          <cell r="AB7548"/>
          <cell r="AC7548"/>
          <cell r="AD7548"/>
        </row>
        <row r="7549">
          <cell r="P7549">
            <v>999999999</v>
          </cell>
          <cell r="Q7549"/>
          <cell r="R7549"/>
          <cell r="S7549"/>
          <cell r="T7549"/>
          <cell r="U7549"/>
          <cell r="V7549"/>
          <cell r="W7549"/>
          <cell r="X7549"/>
          <cell r="Y7549"/>
          <cell r="Z7549"/>
          <cell r="AA7549"/>
          <cell r="AB7549"/>
          <cell r="AC7549"/>
          <cell r="AD7549"/>
        </row>
        <row r="7550">
          <cell r="P7550">
            <v>999999999</v>
          </cell>
          <cell r="Q7550"/>
          <cell r="R7550"/>
          <cell r="S7550"/>
          <cell r="T7550"/>
          <cell r="U7550"/>
          <cell r="V7550"/>
          <cell r="W7550"/>
          <cell r="X7550"/>
          <cell r="Y7550"/>
          <cell r="Z7550"/>
          <cell r="AA7550"/>
          <cell r="AB7550"/>
          <cell r="AC7550"/>
          <cell r="AD7550"/>
        </row>
        <row r="7551">
          <cell r="P7551">
            <v>999999999</v>
          </cell>
          <cell r="Q7551"/>
          <cell r="R7551"/>
          <cell r="S7551"/>
          <cell r="T7551"/>
          <cell r="U7551"/>
          <cell r="V7551"/>
          <cell r="W7551"/>
          <cell r="X7551"/>
          <cell r="Y7551"/>
          <cell r="Z7551"/>
          <cell r="AA7551"/>
          <cell r="AB7551"/>
          <cell r="AC7551"/>
          <cell r="AD7551"/>
        </row>
        <row r="7552">
          <cell r="P7552">
            <v>999999999</v>
          </cell>
          <cell r="Q7552"/>
          <cell r="R7552"/>
          <cell r="S7552"/>
          <cell r="T7552"/>
          <cell r="U7552"/>
          <cell r="V7552"/>
          <cell r="W7552"/>
          <cell r="X7552"/>
          <cell r="Y7552"/>
          <cell r="Z7552"/>
          <cell r="AA7552"/>
          <cell r="AB7552"/>
          <cell r="AC7552"/>
          <cell r="AD7552"/>
        </row>
        <row r="7553">
          <cell r="P7553">
            <v>999999999</v>
          </cell>
          <cell r="Q7553"/>
          <cell r="R7553"/>
          <cell r="S7553"/>
          <cell r="T7553"/>
          <cell r="U7553"/>
          <cell r="V7553"/>
          <cell r="W7553"/>
          <cell r="X7553"/>
          <cell r="Y7553"/>
          <cell r="Z7553"/>
          <cell r="AA7553"/>
          <cell r="AB7553"/>
          <cell r="AC7553"/>
          <cell r="AD7553"/>
        </row>
        <row r="7554">
          <cell r="P7554">
            <v>999999999</v>
          </cell>
          <cell r="Q7554"/>
          <cell r="R7554"/>
          <cell r="S7554"/>
          <cell r="T7554"/>
          <cell r="U7554"/>
          <cell r="V7554"/>
          <cell r="W7554"/>
          <cell r="X7554"/>
          <cell r="Y7554"/>
          <cell r="Z7554"/>
          <cell r="AA7554"/>
          <cell r="AB7554"/>
          <cell r="AC7554"/>
          <cell r="AD7554"/>
        </row>
        <row r="7555">
          <cell r="P7555">
            <v>999999999</v>
          </cell>
          <cell r="Q7555"/>
          <cell r="R7555"/>
          <cell r="S7555"/>
          <cell r="T7555"/>
          <cell r="U7555"/>
          <cell r="V7555"/>
          <cell r="W7555"/>
          <cell r="X7555"/>
          <cell r="Y7555"/>
          <cell r="Z7555"/>
          <cell r="AA7555"/>
          <cell r="AB7555"/>
          <cell r="AC7555"/>
          <cell r="AD7555"/>
        </row>
        <row r="7556">
          <cell r="P7556">
            <v>999999999</v>
          </cell>
          <cell r="Q7556"/>
          <cell r="R7556"/>
          <cell r="S7556"/>
          <cell r="T7556"/>
          <cell r="U7556"/>
          <cell r="V7556"/>
          <cell r="W7556"/>
          <cell r="X7556"/>
          <cell r="Y7556"/>
          <cell r="Z7556"/>
          <cell r="AA7556"/>
          <cell r="AB7556"/>
          <cell r="AC7556"/>
          <cell r="AD7556"/>
        </row>
        <row r="7557">
          <cell r="P7557">
            <v>999999999</v>
          </cell>
          <cell r="Q7557"/>
          <cell r="R7557"/>
          <cell r="S7557"/>
          <cell r="T7557"/>
          <cell r="U7557"/>
          <cell r="V7557"/>
          <cell r="W7557"/>
          <cell r="X7557"/>
          <cell r="Y7557"/>
          <cell r="Z7557"/>
          <cell r="AA7557"/>
          <cell r="AB7557"/>
          <cell r="AC7557"/>
          <cell r="AD7557"/>
        </row>
        <row r="7558">
          <cell r="P7558">
            <v>999999999</v>
          </cell>
          <cell r="Q7558"/>
          <cell r="R7558"/>
          <cell r="S7558"/>
          <cell r="T7558"/>
          <cell r="U7558"/>
          <cell r="V7558"/>
          <cell r="W7558"/>
          <cell r="X7558"/>
          <cell r="Y7558"/>
          <cell r="Z7558"/>
          <cell r="AA7558"/>
          <cell r="AB7558"/>
          <cell r="AC7558"/>
          <cell r="AD7558"/>
        </row>
        <row r="7559">
          <cell r="P7559">
            <v>999999999</v>
          </cell>
          <cell r="Q7559"/>
          <cell r="R7559"/>
          <cell r="S7559"/>
          <cell r="T7559"/>
          <cell r="U7559"/>
          <cell r="V7559"/>
          <cell r="W7559"/>
          <cell r="X7559"/>
          <cell r="Y7559"/>
          <cell r="Z7559"/>
          <cell r="AA7559"/>
          <cell r="AB7559"/>
          <cell r="AC7559"/>
          <cell r="AD7559"/>
        </row>
        <row r="7560">
          <cell r="P7560">
            <v>999999999</v>
          </cell>
          <cell r="Q7560"/>
          <cell r="R7560"/>
          <cell r="S7560"/>
          <cell r="T7560"/>
          <cell r="U7560"/>
          <cell r="V7560"/>
          <cell r="W7560"/>
          <cell r="X7560"/>
          <cell r="Y7560"/>
          <cell r="Z7560"/>
          <cell r="AA7560"/>
          <cell r="AB7560"/>
          <cell r="AC7560"/>
          <cell r="AD7560"/>
        </row>
        <row r="7561">
          <cell r="P7561">
            <v>999999999</v>
          </cell>
          <cell r="Q7561"/>
          <cell r="R7561"/>
          <cell r="S7561"/>
          <cell r="T7561"/>
          <cell r="U7561"/>
          <cell r="V7561"/>
          <cell r="W7561"/>
          <cell r="X7561"/>
          <cell r="Y7561"/>
          <cell r="Z7561"/>
          <cell r="AA7561"/>
          <cell r="AB7561"/>
          <cell r="AC7561"/>
          <cell r="AD7561"/>
        </row>
        <row r="7562">
          <cell r="P7562">
            <v>999999999</v>
          </cell>
          <cell r="Q7562"/>
          <cell r="R7562"/>
          <cell r="S7562"/>
          <cell r="T7562"/>
          <cell r="U7562"/>
          <cell r="V7562"/>
          <cell r="W7562"/>
          <cell r="X7562"/>
          <cell r="Y7562"/>
          <cell r="Z7562"/>
          <cell r="AA7562"/>
          <cell r="AB7562"/>
          <cell r="AC7562"/>
          <cell r="AD7562"/>
        </row>
        <row r="7563">
          <cell r="P7563">
            <v>999999999</v>
          </cell>
          <cell r="Q7563"/>
          <cell r="R7563"/>
          <cell r="S7563"/>
          <cell r="T7563"/>
          <cell r="U7563"/>
          <cell r="V7563"/>
          <cell r="W7563"/>
          <cell r="X7563"/>
          <cell r="Y7563"/>
          <cell r="Z7563"/>
          <cell r="AA7563"/>
          <cell r="AB7563"/>
          <cell r="AC7563"/>
          <cell r="AD7563"/>
        </row>
        <row r="7564">
          <cell r="P7564">
            <v>999999999</v>
          </cell>
          <cell r="Q7564"/>
          <cell r="R7564"/>
          <cell r="S7564"/>
          <cell r="T7564"/>
          <cell r="U7564"/>
          <cell r="V7564"/>
          <cell r="W7564"/>
          <cell r="X7564"/>
          <cell r="Y7564"/>
          <cell r="Z7564"/>
          <cell r="AA7564"/>
          <cell r="AB7564"/>
          <cell r="AC7564"/>
          <cell r="AD7564"/>
        </row>
        <row r="7565">
          <cell r="P7565">
            <v>999999999</v>
          </cell>
          <cell r="Q7565"/>
          <cell r="R7565"/>
          <cell r="S7565"/>
          <cell r="T7565"/>
          <cell r="U7565"/>
          <cell r="V7565"/>
          <cell r="W7565"/>
          <cell r="X7565"/>
          <cell r="Y7565"/>
          <cell r="Z7565"/>
          <cell r="AA7565"/>
          <cell r="AB7565"/>
          <cell r="AC7565"/>
          <cell r="AD7565"/>
        </row>
        <row r="7566">
          <cell r="P7566">
            <v>999999999</v>
          </cell>
          <cell r="Q7566"/>
          <cell r="R7566"/>
          <cell r="S7566"/>
          <cell r="T7566"/>
          <cell r="U7566"/>
          <cell r="V7566"/>
          <cell r="W7566"/>
          <cell r="X7566"/>
          <cell r="Y7566"/>
          <cell r="Z7566"/>
          <cell r="AA7566"/>
          <cell r="AB7566"/>
          <cell r="AC7566"/>
          <cell r="AD7566"/>
        </row>
        <row r="7567">
          <cell r="P7567">
            <v>999999999</v>
          </cell>
          <cell r="Q7567"/>
          <cell r="R7567"/>
          <cell r="S7567"/>
          <cell r="T7567"/>
          <cell r="U7567"/>
          <cell r="V7567"/>
          <cell r="W7567"/>
          <cell r="X7567"/>
          <cell r="Y7567"/>
          <cell r="Z7567"/>
          <cell r="AA7567"/>
          <cell r="AB7567"/>
          <cell r="AC7567"/>
          <cell r="AD7567"/>
        </row>
        <row r="7568">
          <cell r="P7568">
            <v>999999999</v>
          </cell>
          <cell r="Q7568"/>
          <cell r="R7568"/>
          <cell r="S7568"/>
          <cell r="T7568"/>
          <cell r="U7568"/>
          <cell r="V7568"/>
          <cell r="W7568"/>
          <cell r="X7568"/>
          <cell r="Y7568"/>
          <cell r="Z7568"/>
          <cell r="AA7568"/>
          <cell r="AB7568"/>
          <cell r="AC7568"/>
          <cell r="AD7568"/>
        </row>
        <row r="7569">
          <cell r="P7569">
            <v>999999999</v>
          </cell>
          <cell r="Q7569"/>
          <cell r="R7569"/>
          <cell r="S7569"/>
          <cell r="T7569"/>
          <cell r="U7569"/>
          <cell r="V7569"/>
          <cell r="W7569"/>
          <cell r="X7569"/>
          <cell r="Y7569"/>
          <cell r="Z7569"/>
          <cell r="AA7569"/>
          <cell r="AB7569"/>
          <cell r="AC7569"/>
          <cell r="AD7569"/>
        </row>
        <row r="7570">
          <cell r="P7570">
            <v>999999999</v>
          </cell>
          <cell r="Q7570"/>
          <cell r="R7570"/>
          <cell r="S7570"/>
          <cell r="T7570"/>
          <cell r="U7570"/>
          <cell r="V7570"/>
          <cell r="W7570"/>
          <cell r="X7570"/>
          <cell r="Y7570"/>
          <cell r="Z7570"/>
          <cell r="AA7570"/>
          <cell r="AB7570"/>
          <cell r="AC7570"/>
          <cell r="AD7570"/>
        </row>
        <row r="7571">
          <cell r="P7571">
            <v>999999999</v>
          </cell>
          <cell r="Q7571"/>
          <cell r="R7571"/>
          <cell r="S7571"/>
          <cell r="T7571"/>
          <cell r="U7571"/>
          <cell r="V7571"/>
          <cell r="W7571"/>
          <cell r="X7571"/>
          <cell r="Y7571"/>
          <cell r="Z7571"/>
          <cell r="AA7571"/>
          <cell r="AB7571"/>
          <cell r="AC7571"/>
          <cell r="AD7571"/>
        </row>
        <row r="7572">
          <cell r="P7572">
            <v>999999999</v>
          </cell>
          <cell r="Q7572"/>
          <cell r="R7572"/>
          <cell r="S7572"/>
          <cell r="T7572"/>
          <cell r="U7572"/>
          <cell r="V7572"/>
          <cell r="W7572"/>
          <cell r="X7572"/>
          <cell r="Y7572"/>
          <cell r="Z7572"/>
          <cell r="AA7572"/>
          <cell r="AB7572"/>
          <cell r="AC7572"/>
          <cell r="AD7572"/>
        </row>
        <row r="7573">
          <cell r="P7573">
            <v>999999999</v>
          </cell>
          <cell r="Q7573"/>
          <cell r="R7573"/>
          <cell r="S7573"/>
          <cell r="T7573"/>
          <cell r="U7573"/>
          <cell r="V7573"/>
          <cell r="W7573"/>
          <cell r="X7573"/>
          <cell r="Y7573"/>
          <cell r="Z7573"/>
          <cell r="AA7573"/>
          <cell r="AB7573"/>
          <cell r="AC7573"/>
          <cell r="AD7573"/>
        </row>
        <row r="7574">
          <cell r="P7574">
            <v>999999999</v>
          </cell>
          <cell r="Q7574"/>
          <cell r="R7574"/>
          <cell r="S7574"/>
          <cell r="T7574"/>
          <cell r="U7574"/>
          <cell r="V7574"/>
          <cell r="W7574"/>
          <cell r="X7574"/>
          <cell r="Y7574"/>
          <cell r="Z7574"/>
          <cell r="AA7574"/>
          <cell r="AB7574"/>
          <cell r="AC7574"/>
          <cell r="AD7574"/>
        </row>
        <row r="7575">
          <cell r="P7575">
            <v>999999999</v>
          </cell>
          <cell r="Q7575"/>
          <cell r="R7575"/>
          <cell r="S7575"/>
          <cell r="T7575"/>
          <cell r="U7575"/>
          <cell r="V7575"/>
          <cell r="W7575"/>
          <cell r="X7575"/>
          <cell r="Y7575"/>
          <cell r="Z7575"/>
          <cell r="AA7575"/>
          <cell r="AB7575"/>
          <cell r="AC7575"/>
          <cell r="AD7575"/>
        </row>
        <row r="7576">
          <cell r="P7576">
            <v>999999999</v>
          </cell>
          <cell r="Q7576"/>
          <cell r="R7576"/>
          <cell r="S7576"/>
          <cell r="T7576"/>
          <cell r="U7576"/>
          <cell r="V7576"/>
          <cell r="W7576"/>
          <cell r="X7576"/>
          <cell r="Y7576"/>
          <cell r="Z7576"/>
          <cell r="AA7576"/>
          <cell r="AB7576"/>
          <cell r="AC7576"/>
          <cell r="AD7576"/>
        </row>
        <row r="7577">
          <cell r="P7577">
            <v>999999999</v>
          </cell>
          <cell r="Q7577"/>
          <cell r="R7577"/>
          <cell r="S7577"/>
          <cell r="T7577"/>
          <cell r="U7577"/>
          <cell r="V7577"/>
          <cell r="W7577"/>
          <cell r="X7577"/>
          <cell r="Y7577"/>
          <cell r="Z7577"/>
          <cell r="AA7577"/>
          <cell r="AB7577"/>
          <cell r="AC7577"/>
          <cell r="AD7577"/>
        </row>
        <row r="7578">
          <cell r="P7578">
            <v>999999999</v>
          </cell>
          <cell r="Q7578"/>
          <cell r="R7578"/>
          <cell r="S7578"/>
          <cell r="T7578"/>
          <cell r="U7578"/>
          <cell r="V7578"/>
          <cell r="W7578"/>
          <cell r="X7578"/>
          <cell r="Y7578"/>
          <cell r="Z7578"/>
          <cell r="AA7578"/>
          <cell r="AB7578"/>
          <cell r="AC7578"/>
          <cell r="AD7578"/>
        </row>
        <row r="7579">
          <cell r="P7579">
            <v>999999999</v>
          </cell>
          <cell r="Q7579"/>
          <cell r="R7579"/>
          <cell r="S7579"/>
          <cell r="T7579"/>
          <cell r="U7579"/>
          <cell r="V7579"/>
          <cell r="W7579"/>
          <cell r="X7579"/>
          <cell r="Y7579"/>
          <cell r="Z7579"/>
          <cell r="AA7579"/>
          <cell r="AB7579"/>
          <cell r="AC7579"/>
          <cell r="AD7579"/>
        </row>
        <row r="7580">
          <cell r="P7580">
            <v>999999999</v>
          </cell>
          <cell r="Q7580"/>
          <cell r="R7580"/>
          <cell r="S7580"/>
          <cell r="T7580"/>
          <cell r="U7580"/>
          <cell r="V7580"/>
          <cell r="W7580"/>
          <cell r="X7580"/>
          <cell r="Y7580"/>
          <cell r="Z7580"/>
          <cell r="AA7580"/>
          <cell r="AB7580"/>
          <cell r="AC7580"/>
          <cell r="AD7580"/>
        </row>
        <row r="7581">
          <cell r="P7581">
            <v>999999999</v>
          </cell>
          <cell r="Q7581"/>
          <cell r="R7581"/>
          <cell r="S7581"/>
          <cell r="T7581"/>
          <cell r="U7581"/>
          <cell r="V7581"/>
          <cell r="W7581"/>
          <cell r="X7581"/>
          <cell r="Y7581"/>
          <cell r="Z7581"/>
          <cell r="AA7581"/>
          <cell r="AB7581"/>
          <cell r="AC7581"/>
          <cell r="AD7581"/>
        </row>
        <row r="7582">
          <cell r="P7582">
            <v>999999999</v>
          </cell>
          <cell r="Q7582"/>
          <cell r="R7582"/>
          <cell r="S7582"/>
          <cell r="T7582"/>
          <cell r="U7582"/>
          <cell r="V7582"/>
          <cell r="W7582"/>
          <cell r="X7582"/>
          <cell r="Y7582"/>
          <cell r="Z7582"/>
          <cell r="AA7582"/>
          <cell r="AB7582"/>
          <cell r="AC7582"/>
          <cell r="AD7582"/>
        </row>
        <row r="7583">
          <cell r="P7583">
            <v>999999999</v>
          </cell>
          <cell r="Q7583"/>
          <cell r="R7583"/>
          <cell r="S7583"/>
          <cell r="T7583"/>
          <cell r="U7583"/>
          <cell r="V7583"/>
          <cell r="W7583"/>
          <cell r="X7583"/>
          <cell r="Y7583"/>
          <cell r="Z7583"/>
          <cell r="AA7583"/>
          <cell r="AB7583"/>
          <cell r="AC7583"/>
          <cell r="AD7583"/>
        </row>
        <row r="7584">
          <cell r="P7584">
            <v>999999999</v>
          </cell>
          <cell r="Q7584"/>
          <cell r="R7584"/>
          <cell r="S7584"/>
          <cell r="T7584"/>
          <cell r="U7584"/>
          <cell r="V7584"/>
          <cell r="W7584"/>
          <cell r="X7584"/>
          <cell r="Y7584"/>
          <cell r="Z7584"/>
          <cell r="AA7584"/>
          <cell r="AB7584"/>
          <cell r="AC7584"/>
          <cell r="AD7584"/>
        </row>
        <row r="7585">
          <cell r="P7585">
            <v>999999999</v>
          </cell>
          <cell r="Q7585"/>
          <cell r="R7585"/>
          <cell r="S7585"/>
          <cell r="T7585"/>
          <cell r="U7585"/>
          <cell r="V7585"/>
          <cell r="W7585"/>
          <cell r="X7585"/>
          <cell r="Y7585"/>
          <cell r="Z7585"/>
          <cell r="AA7585"/>
          <cell r="AB7585"/>
          <cell r="AC7585"/>
          <cell r="AD7585"/>
        </row>
        <row r="7586">
          <cell r="P7586">
            <v>999999999</v>
          </cell>
          <cell r="Q7586"/>
          <cell r="R7586"/>
          <cell r="S7586"/>
          <cell r="T7586"/>
          <cell r="U7586"/>
          <cell r="V7586"/>
          <cell r="W7586"/>
          <cell r="X7586"/>
          <cell r="Y7586"/>
          <cell r="Z7586"/>
          <cell r="AA7586"/>
          <cell r="AB7586"/>
          <cell r="AC7586"/>
          <cell r="AD7586"/>
        </row>
        <row r="7587">
          <cell r="P7587">
            <v>999999999</v>
          </cell>
          <cell r="Q7587"/>
          <cell r="R7587"/>
          <cell r="S7587"/>
          <cell r="T7587"/>
          <cell r="U7587"/>
          <cell r="V7587"/>
          <cell r="W7587"/>
          <cell r="X7587"/>
          <cell r="Y7587"/>
          <cell r="Z7587"/>
          <cell r="AA7587"/>
          <cell r="AB7587"/>
          <cell r="AC7587"/>
          <cell r="AD7587"/>
        </row>
        <row r="7588">
          <cell r="P7588">
            <v>999999999</v>
          </cell>
          <cell r="Q7588"/>
          <cell r="R7588"/>
          <cell r="S7588"/>
          <cell r="T7588"/>
          <cell r="U7588"/>
          <cell r="V7588"/>
          <cell r="W7588"/>
          <cell r="X7588"/>
          <cell r="Y7588"/>
          <cell r="Z7588"/>
          <cell r="AA7588"/>
          <cell r="AB7588"/>
          <cell r="AC7588"/>
          <cell r="AD7588"/>
        </row>
        <row r="7589">
          <cell r="P7589">
            <v>999999999</v>
          </cell>
          <cell r="Q7589"/>
          <cell r="R7589"/>
          <cell r="S7589"/>
          <cell r="T7589"/>
          <cell r="U7589"/>
          <cell r="V7589"/>
          <cell r="W7589"/>
          <cell r="X7589"/>
          <cell r="Y7589"/>
          <cell r="Z7589"/>
          <cell r="AA7589"/>
          <cell r="AB7589"/>
          <cell r="AC7589"/>
          <cell r="AD7589"/>
        </row>
        <row r="7590">
          <cell r="P7590">
            <v>999999999</v>
          </cell>
          <cell r="Q7590"/>
          <cell r="R7590"/>
          <cell r="S7590"/>
          <cell r="T7590"/>
          <cell r="U7590"/>
          <cell r="V7590"/>
          <cell r="W7590"/>
          <cell r="X7590"/>
          <cell r="Y7590"/>
          <cell r="Z7590"/>
          <cell r="AA7590"/>
          <cell r="AB7590"/>
          <cell r="AC7590"/>
          <cell r="AD7590"/>
        </row>
        <row r="7591">
          <cell r="P7591">
            <v>999999999</v>
          </cell>
          <cell r="Q7591"/>
          <cell r="R7591"/>
          <cell r="S7591"/>
          <cell r="T7591"/>
          <cell r="U7591"/>
          <cell r="V7591"/>
          <cell r="W7591"/>
          <cell r="X7591"/>
          <cell r="Y7591"/>
          <cell r="Z7591"/>
          <cell r="AA7591"/>
          <cell r="AB7591"/>
          <cell r="AC7591"/>
          <cell r="AD7591"/>
        </row>
        <row r="7592">
          <cell r="P7592">
            <v>999999999</v>
          </cell>
          <cell r="Q7592"/>
          <cell r="R7592"/>
          <cell r="S7592"/>
          <cell r="T7592"/>
          <cell r="U7592"/>
          <cell r="V7592"/>
          <cell r="W7592"/>
          <cell r="X7592"/>
          <cell r="Y7592"/>
          <cell r="Z7592"/>
          <cell r="AA7592"/>
          <cell r="AB7592"/>
          <cell r="AC7592"/>
          <cell r="AD7592"/>
        </row>
        <row r="7593">
          <cell r="P7593">
            <v>999999999</v>
          </cell>
          <cell r="Q7593"/>
          <cell r="R7593"/>
          <cell r="S7593"/>
          <cell r="T7593"/>
          <cell r="U7593"/>
          <cell r="V7593"/>
          <cell r="W7593"/>
          <cell r="X7593"/>
          <cell r="Y7593"/>
          <cell r="Z7593"/>
          <cell r="AA7593"/>
          <cell r="AB7593"/>
          <cell r="AC7593"/>
          <cell r="AD7593"/>
        </row>
        <row r="7594">
          <cell r="P7594">
            <v>999999999</v>
          </cell>
          <cell r="Q7594"/>
          <cell r="R7594"/>
          <cell r="S7594"/>
          <cell r="T7594"/>
          <cell r="U7594"/>
          <cell r="V7594"/>
          <cell r="W7594"/>
          <cell r="X7594"/>
          <cell r="Y7594"/>
          <cell r="Z7594"/>
          <cell r="AA7594"/>
          <cell r="AB7594"/>
          <cell r="AC7594"/>
          <cell r="AD7594"/>
        </row>
        <row r="7595">
          <cell r="P7595">
            <v>999999999</v>
          </cell>
          <cell r="Q7595"/>
          <cell r="R7595"/>
          <cell r="S7595"/>
          <cell r="T7595"/>
          <cell r="U7595"/>
          <cell r="V7595"/>
          <cell r="W7595"/>
          <cell r="X7595"/>
          <cell r="Y7595"/>
          <cell r="Z7595"/>
          <cell r="AA7595"/>
          <cell r="AB7595"/>
          <cell r="AC7595"/>
          <cell r="AD7595"/>
        </row>
        <row r="7596">
          <cell r="P7596">
            <v>999999999</v>
          </cell>
          <cell r="Q7596"/>
          <cell r="R7596"/>
          <cell r="S7596"/>
          <cell r="T7596"/>
          <cell r="U7596"/>
          <cell r="V7596"/>
          <cell r="W7596"/>
          <cell r="X7596"/>
          <cell r="Y7596"/>
          <cell r="Z7596"/>
          <cell r="AA7596"/>
          <cell r="AB7596"/>
          <cell r="AC7596"/>
          <cell r="AD7596"/>
        </row>
        <row r="7597">
          <cell r="P7597">
            <v>999999999</v>
          </cell>
          <cell r="Q7597"/>
          <cell r="R7597"/>
          <cell r="S7597"/>
          <cell r="T7597"/>
          <cell r="U7597"/>
          <cell r="V7597"/>
          <cell r="W7597"/>
          <cell r="X7597"/>
          <cell r="Y7597"/>
          <cell r="Z7597"/>
          <cell r="AA7597"/>
          <cell r="AB7597"/>
          <cell r="AC7597"/>
          <cell r="AD7597"/>
        </row>
        <row r="7598">
          <cell r="P7598">
            <v>999999999</v>
          </cell>
          <cell r="Q7598"/>
          <cell r="R7598"/>
          <cell r="S7598"/>
          <cell r="T7598"/>
          <cell r="U7598"/>
          <cell r="V7598"/>
          <cell r="W7598"/>
          <cell r="X7598"/>
          <cell r="Y7598"/>
          <cell r="Z7598"/>
          <cell r="AA7598"/>
          <cell r="AB7598"/>
          <cell r="AC7598"/>
          <cell r="AD7598"/>
        </row>
        <row r="7599">
          <cell r="P7599">
            <v>999999999</v>
          </cell>
          <cell r="Q7599"/>
          <cell r="R7599"/>
          <cell r="S7599"/>
          <cell r="T7599"/>
          <cell r="U7599"/>
          <cell r="V7599"/>
          <cell r="W7599"/>
          <cell r="X7599"/>
          <cell r="Y7599"/>
          <cell r="Z7599"/>
          <cell r="AA7599"/>
          <cell r="AB7599"/>
          <cell r="AC7599"/>
          <cell r="AD7599"/>
        </row>
        <row r="7600">
          <cell r="P7600">
            <v>999999999</v>
          </cell>
          <cell r="Q7600"/>
          <cell r="R7600"/>
          <cell r="S7600"/>
          <cell r="T7600"/>
          <cell r="U7600"/>
          <cell r="V7600"/>
          <cell r="W7600"/>
          <cell r="X7600"/>
          <cell r="Y7600"/>
          <cell r="Z7600"/>
          <cell r="AA7600"/>
          <cell r="AB7600"/>
          <cell r="AC7600"/>
          <cell r="AD7600"/>
        </row>
        <row r="7601">
          <cell r="P7601">
            <v>999999999</v>
          </cell>
          <cell r="Q7601"/>
          <cell r="R7601"/>
          <cell r="S7601"/>
          <cell r="T7601"/>
          <cell r="U7601"/>
          <cell r="V7601"/>
          <cell r="W7601"/>
          <cell r="X7601"/>
          <cell r="Y7601"/>
          <cell r="Z7601"/>
          <cell r="AA7601"/>
          <cell r="AB7601"/>
          <cell r="AC7601"/>
          <cell r="AD7601"/>
        </row>
        <row r="7602">
          <cell r="P7602">
            <v>999999999</v>
          </cell>
          <cell r="Q7602"/>
          <cell r="R7602"/>
          <cell r="S7602"/>
          <cell r="T7602"/>
          <cell r="U7602"/>
          <cell r="V7602"/>
          <cell r="W7602"/>
          <cell r="X7602"/>
          <cell r="Y7602"/>
          <cell r="Z7602"/>
          <cell r="AA7602"/>
          <cell r="AB7602"/>
          <cell r="AC7602"/>
          <cell r="AD7602"/>
        </row>
        <row r="7603">
          <cell r="P7603">
            <v>999999999</v>
          </cell>
          <cell r="Q7603"/>
          <cell r="R7603"/>
          <cell r="S7603"/>
          <cell r="T7603"/>
          <cell r="U7603"/>
          <cell r="V7603"/>
          <cell r="W7603"/>
          <cell r="X7603"/>
          <cell r="Y7603"/>
          <cell r="Z7603"/>
          <cell r="AA7603"/>
          <cell r="AB7603"/>
          <cell r="AC7603"/>
          <cell r="AD7603"/>
        </row>
        <row r="7604">
          <cell r="P7604">
            <v>999999999</v>
          </cell>
          <cell r="Q7604"/>
          <cell r="R7604"/>
          <cell r="S7604"/>
          <cell r="T7604"/>
          <cell r="U7604"/>
          <cell r="V7604"/>
          <cell r="W7604"/>
          <cell r="X7604"/>
          <cell r="Y7604"/>
          <cell r="Z7604"/>
          <cell r="AA7604"/>
          <cell r="AB7604"/>
          <cell r="AC7604"/>
          <cell r="AD7604"/>
        </row>
        <row r="7605">
          <cell r="P7605">
            <v>999999999</v>
          </cell>
          <cell r="Q7605"/>
          <cell r="R7605"/>
          <cell r="S7605"/>
          <cell r="T7605"/>
          <cell r="U7605"/>
          <cell r="V7605"/>
          <cell r="W7605"/>
          <cell r="X7605"/>
          <cell r="Y7605"/>
          <cell r="Z7605"/>
          <cell r="AA7605"/>
          <cell r="AB7605"/>
          <cell r="AC7605"/>
          <cell r="AD7605"/>
        </row>
        <row r="7606">
          <cell r="P7606">
            <v>999999999</v>
          </cell>
          <cell r="Q7606"/>
          <cell r="R7606"/>
          <cell r="S7606"/>
          <cell r="T7606"/>
          <cell r="U7606"/>
          <cell r="V7606"/>
          <cell r="W7606"/>
          <cell r="X7606"/>
          <cell r="Y7606"/>
          <cell r="Z7606"/>
          <cell r="AA7606"/>
          <cell r="AB7606"/>
          <cell r="AC7606"/>
          <cell r="AD7606"/>
        </row>
        <row r="7607">
          <cell r="P7607">
            <v>999999999</v>
          </cell>
          <cell r="Q7607"/>
          <cell r="R7607"/>
          <cell r="S7607"/>
          <cell r="T7607"/>
          <cell r="U7607"/>
          <cell r="V7607"/>
          <cell r="W7607"/>
          <cell r="X7607"/>
          <cell r="Y7607"/>
          <cell r="Z7607"/>
          <cell r="AA7607"/>
          <cell r="AB7607"/>
          <cell r="AC7607"/>
          <cell r="AD7607"/>
        </row>
        <row r="7608">
          <cell r="P7608">
            <v>999999999</v>
          </cell>
          <cell r="Q7608"/>
          <cell r="R7608"/>
          <cell r="S7608"/>
          <cell r="T7608"/>
          <cell r="U7608"/>
          <cell r="V7608"/>
          <cell r="W7608"/>
          <cell r="X7608"/>
          <cell r="Y7608"/>
          <cell r="Z7608"/>
          <cell r="AA7608"/>
          <cell r="AB7608"/>
          <cell r="AC7608"/>
          <cell r="AD7608"/>
        </row>
        <row r="7609">
          <cell r="P7609">
            <v>999999999</v>
          </cell>
          <cell r="Q7609"/>
          <cell r="R7609"/>
          <cell r="S7609"/>
          <cell r="T7609"/>
          <cell r="U7609"/>
          <cell r="V7609"/>
          <cell r="W7609"/>
          <cell r="X7609"/>
          <cell r="Y7609"/>
          <cell r="Z7609"/>
          <cell r="AA7609"/>
          <cell r="AB7609"/>
          <cell r="AC7609"/>
          <cell r="AD7609"/>
        </row>
        <row r="7610">
          <cell r="P7610">
            <v>999999999</v>
          </cell>
          <cell r="Q7610"/>
          <cell r="R7610"/>
          <cell r="S7610"/>
          <cell r="T7610"/>
          <cell r="U7610"/>
          <cell r="V7610"/>
          <cell r="W7610"/>
          <cell r="X7610"/>
          <cell r="Y7610"/>
          <cell r="Z7610"/>
          <cell r="AA7610"/>
          <cell r="AB7610"/>
          <cell r="AC7610"/>
          <cell r="AD7610"/>
        </row>
        <row r="7611">
          <cell r="P7611">
            <v>999999999</v>
          </cell>
          <cell r="Q7611"/>
          <cell r="R7611"/>
          <cell r="S7611"/>
          <cell r="T7611"/>
          <cell r="U7611"/>
          <cell r="V7611"/>
          <cell r="W7611"/>
          <cell r="X7611"/>
          <cell r="Y7611"/>
          <cell r="Z7611"/>
          <cell r="AA7611"/>
          <cell r="AB7611"/>
          <cell r="AC7611"/>
          <cell r="AD7611"/>
        </row>
        <row r="7612">
          <cell r="P7612">
            <v>999999999</v>
          </cell>
          <cell r="Q7612"/>
          <cell r="R7612"/>
          <cell r="S7612"/>
          <cell r="T7612"/>
          <cell r="U7612"/>
          <cell r="V7612"/>
          <cell r="W7612"/>
          <cell r="X7612"/>
          <cell r="Y7612"/>
          <cell r="Z7612"/>
          <cell r="AA7612"/>
          <cell r="AB7612"/>
          <cell r="AC7612"/>
          <cell r="AD7612"/>
        </row>
        <row r="7613">
          <cell r="P7613">
            <v>999999999</v>
          </cell>
          <cell r="Q7613"/>
          <cell r="R7613"/>
          <cell r="S7613"/>
          <cell r="T7613"/>
          <cell r="U7613"/>
          <cell r="V7613"/>
          <cell r="W7613"/>
          <cell r="X7613"/>
          <cell r="Y7613"/>
          <cell r="Z7613"/>
          <cell r="AA7613"/>
          <cell r="AB7613"/>
          <cell r="AC7613"/>
          <cell r="AD7613"/>
        </row>
        <row r="7614">
          <cell r="P7614">
            <v>999999999</v>
          </cell>
          <cell r="Q7614"/>
          <cell r="R7614"/>
          <cell r="S7614"/>
          <cell r="T7614"/>
          <cell r="U7614"/>
          <cell r="V7614"/>
          <cell r="W7614"/>
          <cell r="X7614"/>
          <cell r="Y7614"/>
          <cell r="Z7614"/>
          <cell r="AA7614"/>
          <cell r="AB7614"/>
          <cell r="AC7614"/>
          <cell r="AD7614"/>
        </row>
        <row r="7615">
          <cell r="P7615">
            <v>999999999</v>
          </cell>
          <cell r="Q7615"/>
          <cell r="R7615"/>
          <cell r="S7615"/>
          <cell r="T7615"/>
          <cell r="U7615"/>
          <cell r="V7615"/>
          <cell r="W7615"/>
          <cell r="X7615"/>
          <cell r="Y7615"/>
          <cell r="Z7615"/>
          <cell r="AA7615"/>
          <cell r="AB7615"/>
          <cell r="AC7615"/>
          <cell r="AD7615"/>
        </row>
        <row r="7616">
          <cell r="P7616">
            <v>999999999</v>
          </cell>
          <cell r="Q7616"/>
          <cell r="R7616"/>
          <cell r="S7616"/>
          <cell r="T7616"/>
          <cell r="U7616"/>
          <cell r="V7616"/>
          <cell r="W7616"/>
          <cell r="X7616"/>
          <cell r="Y7616"/>
          <cell r="Z7616"/>
          <cell r="AA7616"/>
          <cell r="AB7616"/>
          <cell r="AC7616"/>
          <cell r="AD7616"/>
        </row>
        <row r="7617">
          <cell r="P7617">
            <v>999999999</v>
          </cell>
          <cell r="Q7617"/>
          <cell r="R7617"/>
          <cell r="S7617"/>
          <cell r="T7617"/>
          <cell r="U7617"/>
          <cell r="V7617"/>
          <cell r="W7617"/>
          <cell r="X7617"/>
          <cell r="Y7617"/>
          <cell r="Z7617"/>
          <cell r="AA7617"/>
          <cell r="AB7617"/>
          <cell r="AC7617"/>
          <cell r="AD7617"/>
        </row>
        <row r="7618">
          <cell r="P7618">
            <v>999999999</v>
          </cell>
          <cell r="Q7618"/>
          <cell r="R7618"/>
          <cell r="S7618"/>
          <cell r="T7618"/>
          <cell r="U7618"/>
          <cell r="V7618"/>
          <cell r="W7618"/>
          <cell r="X7618"/>
          <cell r="Y7618"/>
          <cell r="Z7618"/>
          <cell r="AA7618"/>
          <cell r="AB7618"/>
          <cell r="AC7618"/>
          <cell r="AD7618"/>
        </row>
        <row r="7619">
          <cell r="P7619">
            <v>999999999</v>
          </cell>
          <cell r="Q7619"/>
          <cell r="R7619"/>
          <cell r="S7619"/>
          <cell r="T7619"/>
          <cell r="U7619"/>
          <cell r="V7619"/>
          <cell r="W7619"/>
          <cell r="X7619"/>
          <cell r="Y7619"/>
          <cell r="Z7619"/>
          <cell r="AA7619"/>
          <cell r="AB7619"/>
          <cell r="AC7619"/>
          <cell r="AD7619"/>
        </row>
        <row r="7620">
          <cell r="P7620">
            <v>999999999</v>
          </cell>
          <cell r="Q7620"/>
          <cell r="R7620"/>
          <cell r="S7620"/>
          <cell r="T7620"/>
          <cell r="U7620"/>
          <cell r="V7620"/>
          <cell r="W7620"/>
          <cell r="X7620"/>
          <cell r="Y7620"/>
          <cell r="Z7620"/>
          <cell r="AA7620"/>
          <cell r="AB7620"/>
          <cell r="AC7620"/>
          <cell r="AD7620"/>
        </row>
        <row r="7621">
          <cell r="P7621">
            <v>999999999</v>
          </cell>
          <cell r="Q7621"/>
          <cell r="R7621"/>
          <cell r="S7621"/>
          <cell r="T7621"/>
          <cell r="U7621"/>
          <cell r="V7621"/>
          <cell r="W7621"/>
          <cell r="X7621"/>
          <cell r="Y7621"/>
          <cell r="Z7621"/>
          <cell r="AA7621"/>
          <cell r="AB7621"/>
          <cell r="AC7621"/>
          <cell r="AD7621"/>
        </row>
        <row r="7622">
          <cell r="P7622">
            <v>999999999</v>
          </cell>
          <cell r="Q7622"/>
          <cell r="R7622"/>
          <cell r="S7622"/>
          <cell r="T7622"/>
          <cell r="U7622"/>
          <cell r="V7622"/>
          <cell r="W7622"/>
          <cell r="X7622"/>
          <cell r="Y7622"/>
          <cell r="Z7622"/>
          <cell r="AA7622"/>
          <cell r="AB7622"/>
          <cell r="AC7622"/>
          <cell r="AD7622"/>
        </row>
        <row r="7623">
          <cell r="P7623">
            <v>999999999</v>
          </cell>
          <cell r="Q7623"/>
          <cell r="R7623"/>
          <cell r="S7623"/>
          <cell r="T7623"/>
          <cell r="U7623"/>
          <cell r="V7623"/>
          <cell r="W7623"/>
          <cell r="X7623"/>
          <cell r="Y7623"/>
          <cell r="Z7623"/>
          <cell r="AA7623"/>
          <cell r="AB7623"/>
          <cell r="AC7623"/>
          <cell r="AD7623"/>
        </row>
        <row r="7624">
          <cell r="P7624">
            <v>999999999</v>
          </cell>
          <cell r="Q7624"/>
          <cell r="R7624"/>
          <cell r="S7624"/>
          <cell r="T7624"/>
          <cell r="U7624"/>
          <cell r="V7624"/>
          <cell r="W7624"/>
          <cell r="X7624"/>
          <cell r="Y7624"/>
          <cell r="Z7624"/>
          <cell r="AA7624"/>
          <cell r="AB7624"/>
          <cell r="AC7624"/>
          <cell r="AD7624"/>
        </row>
        <row r="7625">
          <cell r="P7625">
            <v>999999999</v>
          </cell>
          <cell r="Q7625"/>
          <cell r="R7625"/>
          <cell r="S7625"/>
          <cell r="T7625"/>
          <cell r="U7625"/>
          <cell r="V7625"/>
          <cell r="W7625"/>
          <cell r="X7625"/>
          <cell r="Y7625"/>
          <cell r="Z7625"/>
          <cell r="AA7625"/>
          <cell r="AB7625"/>
          <cell r="AC7625"/>
          <cell r="AD7625"/>
        </row>
        <row r="7626">
          <cell r="P7626">
            <v>999999999</v>
          </cell>
          <cell r="Q7626"/>
          <cell r="R7626"/>
          <cell r="S7626"/>
          <cell r="T7626"/>
          <cell r="U7626"/>
          <cell r="V7626"/>
          <cell r="W7626"/>
          <cell r="X7626"/>
          <cell r="Y7626"/>
          <cell r="Z7626"/>
          <cell r="AA7626"/>
          <cell r="AB7626"/>
          <cell r="AC7626"/>
          <cell r="AD7626"/>
        </row>
        <row r="7627">
          <cell r="P7627">
            <v>999999999</v>
          </cell>
          <cell r="Q7627"/>
          <cell r="R7627"/>
          <cell r="S7627"/>
          <cell r="T7627"/>
          <cell r="U7627"/>
          <cell r="V7627"/>
          <cell r="W7627"/>
          <cell r="X7627"/>
          <cell r="Y7627"/>
          <cell r="Z7627"/>
          <cell r="AA7627"/>
          <cell r="AB7627"/>
          <cell r="AC7627"/>
          <cell r="AD7627"/>
        </row>
        <row r="7628">
          <cell r="P7628">
            <v>999999999</v>
          </cell>
          <cell r="Q7628"/>
          <cell r="R7628"/>
          <cell r="S7628"/>
          <cell r="T7628"/>
          <cell r="U7628"/>
          <cell r="V7628"/>
          <cell r="W7628"/>
          <cell r="X7628"/>
          <cell r="Y7628"/>
          <cell r="Z7628"/>
          <cell r="AA7628"/>
          <cell r="AB7628"/>
          <cell r="AC7628"/>
          <cell r="AD7628"/>
        </row>
        <row r="7629">
          <cell r="P7629">
            <v>999999999</v>
          </cell>
          <cell r="Q7629"/>
          <cell r="R7629"/>
          <cell r="S7629"/>
          <cell r="T7629"/>
          <cell r="U7629"/>
          <cell r="V7629"/>
          <cell r="W7629"/>
          <cell r="X7629"/>
          <cell r="Y7629"/>
          <cell r="Z7629"/>
          <cell r="AA7629"/>
          <cell r="AB7629"/>
          <cell r="AC7629"/>
          <cell r="AD7629"/>
        </row>
        <row r="7630">
          <cell r="P7630">
            <v>999999999</v>
          </cell>
          <cell r="Q7630"/>
          <cell r="R7630"/>
          <cell r="S7630"/>
          <cell r="T7630"/>
          <cell r="U7630"/>
          <cell r="V7630"/>
          <cell r="W7630"/>
          <cell r="X7630"/>
          <cell r="Y7630"/>
          <cell r="Z7630"/>
          <cell r="AA7630"/>
          <cell r="AB7630"/>
          <cell r="AC7630"/>
          <cell r="AD7630"/>
        </row>
        <row r="7631">
          <cell r="P7631">
            <v>999999999</v>
          </cell>
          <cell r="Q7631"/>
          <cell r="R7631"/>
          <cell r="S7631"/>
          <cell r="T7631"/>
          <cell r="U7631"/>
          <cell r="V7631"/>
          <cell r="W7631"/>
          <cell r="X7631"/>
          <cell r="Y7631"/>
          <cell r="Z7631"/>
          <cell r="AA7631"/>
          <cell r="AB7631"/>
          <cell r="AC7631"/>
          <cell r="AD7631"/>
        </row>
        <row r="7632">
          <cell r="P7632">
            <v>999999999</v>
          </cell>
          <cell r="Q7632"/>
          <cell r="R7632"/>
          <cell r="S7632"/>
          <cell r="T7632"/>
          <cell r="U7632"/>
          <cell r="V7632"/>
          <cell r="W7632"/>
          <cell r="X7632"/>
          <cell r="Y7632"/>
          <cell r="Z7632"/>
          <cell r="AA7632"/>
          <cell r="AB7632"/>
          <cell r="AC7632"/>
          <cell r="AD7632"/>
        </row>
        <row r="7633">
          <cell r="P7633">
            <v>999999999</v>
          </cell>
          <cell r="Q7633"/>
          <cell r="R7633"/>
          <cell r="S7633"/>
          <cell r="T7633"/>
          <cell r="U7633"/>
          <cell r="V7633"/>
          <cell r="W7633"/>
          <cell r="X7633"/>
          <cell r="Y7633"/>
          <cell r="Z7633"/>
          <cell r="AA7633"/>
          <cell r="AB7633"/>
          <cell r="AC7633"/>
          <cell r="AD7633"/>
        </row>
        <row r="7634">
          <cell r="P7634">
            <v>999999999</v>
          </cell>
          <cell r="Q7634"/>
          <cell r="R7634"/>
          <cell r="S7634"/>
          <cell r="T7634"/>
          <cell r="U7634"/>
          <cell r="V7634"/>
          <cell r="W7634"/>
          <cell r="X7634"/>
          <cell r="Y7634"/>
          <cell r="Z7634"/>
          <cell r="AA7634"/>
          <cell r="AB7634"/>
          <cell r="AC7634"/>
          <cell r="AD7634"/>
        </row>
        <row r="7635">
          <cell r="P7635">
            <v>999999999</v>
          </cell>
          <cell r="Q7635"/>
          <cell r="R7635"/>
          <cell r="S7635"/>
          <cell r="T7635"/>
          <cell r="U7635"/>
          <cell r="V7635"/>
          <cell r="W7635"/>
          <cell r="X7635"/>
          <cell r="Y7635"/>
          <cell r="Z7635"/>
          <cell r="AA7635"/>
          <cell r="AB7635"/>
          <cell r="AC7635"/>
          <cell r="AD7635"/>
        </row>
        <row r="7636">
          <cell r="P7636">
            <v>999999999</v>
          </cell>
          <cell r="Q7636"/>
          <cell r="R7636"/>
          <cell r="S7636"/>
          <cell r="T7636"/>
          <cell r="U7636"/>
          <cell r="V7636"/>
          <cell r="W7636"/>
          <cell r="X7636"/>
          <cell r="Y7636"/>
          <cell r="Z7636"/>
          <cell r="AA7636"/>
          <cell r="AB7636"/>
          <cell r="AC7636"/>
          <cell r="AD7636"/>
        </row>
        <row r="7637">
          <cell r="P7637">
            <v>999999999</v>
          </cell>
          <cell r="Q7637"/>
          <cell r="R7637"/>
          <cell r="S7637"/>
          <cell r="T7637"/>
          <cell r="U7637"/>
          <cell r="V7637"/>
          <cell r="W7637"/>
          <cell r="X7637"/>
          <cell r="Y7637"/>
          <cell r="Z7637"/>
          <cell r="AA7637"/>
          <cell r="AB7637"/>
          <cell r="AC7637"/>
          <cell r="AD7637"/>
        </row>
        <row r="7638">
          <cell r="P7638">
            <v>999999999</v>
          </cell>
          <cell r="Q7638"/>
          <cell r="R7638"/>
          <cell r="S7638"/>
          <cell r="T7638"/>
          <cell r="U7638"/>
          <cell r="V7638"/>
          <cell r="W7638"/>
          <cell r="X7638"/>
          <cell r="Y7638"/>
          <cell r="Z7638"/>
          <cell r="AA7638"/>
          <cell r="AB7638"/>
          <cell r="AC7638"/>
          <cell r="AD7638"/>
        </row>
        <row r="7639">
          <cell r="P7639">
            <v>999999999</v>
          </cell>
          <cell r="Q7639"/>
          <cell r="R7639"/>
          <cell r="S7639"/>
          <cell r="T7639"/>
          <cell r="U7639"/>
          <cell r="V7639"/>
          <cell r="W7639"/>
          <cell r="X7639"/>
          <cell r="Y7639"/>
          <cell r="Z7639"/>
          <cell r="AA7639"/>
          <cell r="AB7639"/>
          <cell r="AC7639"/>
          <cell r="AD7639"/>
        </row>
        <row r="7640">
          <cell r="P7640">
            <v>999999999</v>
          </cell>
          <cell r="Q7640"/>
          <cell r="R7640"/>
          <cell r="S7640"/>
          <cell r="T7640"/>
          <cell r="U7640"/>
          <cell r="V7640"/>
          <cell r="W7640"/>
          <cell r="X7640"/>
          <cell r="Y7640"/>
          <cell r="Z7640"/>
          <cell r="AA7640"/>
          <cell r="AB7640"/>
          <cell r="AC7640"/>
          <cell r="AD7640"/>
        </row>
        <row r="7641">
          <cell r="P7641">
            <v>999999999</v>
          </cell>
          <cell r="Q7641"/>
          <cell r="R7641"/>
          <cell r="S7641"/>
          <cell r="T7641"/>
          <cell r="U7641"/>
          <cell r="V7641"/>
          <cell r="W7641"/>
          <cell r="X7641"/>
          <cell r="Y7641"/>
          <cell r="Z7641"/>
          <cell r="AA7641"/>
          <cell r="AB7641"/>
          <cell r="AC7641"/>
          <cell r="AD7641"/>
        </row>
        <row r="7642">
          <cell r="P7642">
            <v>999999999</v>
          </cell>
          <cell r="Q7642"/>
          <cell r="R7642"/>
          <cell r="S7642"/>
          <cell r="T7642"/>
          <cell r="U7642"/>
          <cell r="V7642"/>
          <cell r="W7642"/>
          <cell r="X7642"/>
          <cell r="Y7642"/>
          <cell r="Z7642"/>
          <cell r="AA7642"/>
          <cell r="AB7642"/>
          <cell r="AC7642"/>
          <cell r="AD7642"/>
        </row>
        <row r="7643">
          <cell r="P7643">
            <v>999999999</v>
          </cell>
          <cell r="Q7643"/>
          <cell r="R7643"/>
          <cell r="S7643"/>
          <cell r="T7643"/>
          <cell r="U7643"/>
          <cell r="V7643"/>
          <cell r="W7643"/>
          <cell r="X7643"/>
          <cell r="Y7643"/>
          <cell r="Z7643"/>
          <cell r="AA7643"/>
          <cell r="AB7643"/>
          <cell r="AC7643"/>
          <cell r="AD7643"/>
        </row>
        <row r="7644">
          <cell r="P7644">
            <v>999999999</v>
          </cell>
          <cell r="Q7644"/>
          <cell r="R7644"/>
          <cell r="S7644"/>
          <cell r="T7644"/>
          <cell r="U7644"/>
          <cell r="V7644"/>
          <cell r="W7644"/>
          <cell r="X7644"/>
          <cell r="Y7644"/>
          <cell r="Z7644"/>
          <cell r="AA7644"/>
          <cell r="AB7644"/>
          <cell r="AC7644"/>
          <cell r="AD7644"/>
        </row>
        <row r="7645">
          <cell r="P7645">
            <v>999999999</v>
          </cell>
          <cell r="Q7645"/>
          <cell r="R7645"/>
          <cell r="S7645"/>
          <cell r="T7645"/>
          <cell r="U7645"/>
          <cell r="V7645"/>
          <cell r="W7645"/>
          <cell r="X7645"/>
          <cell r="Y7645"/>
          <cell r="Z7645"/>
          <cell r="AA7645"/>
          <cell r="AB7645"/>
          <cell r="AC7645"/>
          <cell r="AD7645"/>
        </row>
        <row r="7646">
          <cell r="P7646">
            <v>999999999</v>
          </cell>
          <cell r="Q7646"/>
          <cell r="R7646"/>
          <cell r="S7646"/>
          <cell r="T7646"/>
          <cell r="U7646"/>
          <cell r="V7646"/>
          <cell r="W7646"/>
          <cell r="X7646"/>
          <cell r="Y7646"/>
          <cell r="Z7646"/>
          <cell r="AA7646"/>
          <cell r="AB7646"/>
          <cell r="AC7646"/>
          <cell r="AD7646"/>
        </row>
        <row r="7647">
          <cell r="P7647">
            <v>999999999</v>
          </cell>
          <cell r="Q7647"/>
          <cell r="R7647"/>
          <cell r="S7647"/>
          <cell r="T7647"/>
          <cell r="U7647"/>
          <cell r="V7647"/>
          <cell r="W7647"/>
          <cell r="X7647"/>
          <cell r="Y7647"/>
          <cell r="Z7647"/>
          <cell r="AA7647"/>
          <cell r="AB7647"/>
          <cell r="AC7647"/>
          <cell r="AD7647"/>
        </row>
        <row r="7648">
          <cell r="P7648">
            <v>999999999</v>
          </cell>
          <cell r="Q7648"/>
          <cell r="R7648"/>
          <cell r="S7648"/>
          <cell r="T7648"/>
          <cell r="U7648"/>
          <cell r="V7648"/>
          <cell r="W7648"/>
          <cell r="X7648"/>
          <cell r="Y7648"/>
          <cell r="Z7648"/>
          <cell r="AA7648"/>
          <cell r="AB7648"/>
          <cell r="AC7648"/>
          <cell r="AD7648"/>
        </row>
        <row r="7649">
          <cell r="P7649">
            <v>999999999</v>
          </cell>
          <cell r="Q7649"/>
          <cell r="R7649"/>
          <cell r="S7649"/>
          <cell r="T7649"/>
          <cell r="U7649"/>
          <cell r="V7649"/>
          <cell r="W7649"/>
          <cell r="X7649"/>
          <cell r="Y7649"/>
          <cell r="Z7649"/>
          <cell r="AA7649"/>
          <cell r="AB7649"/>
          <cell r="AC7649"/>
          <cell r="AD7649"/>
        </row>
        <row r="7650">
          <cell r="P7650">
            <v>999999999</v>
          </cell>
          <cell r="Q7650"/>
          <cell r="R7650"/>
          <cell r="S7650"/>
          <cell r="T7650"/>
          <cell r="U7650"/>
          <cell r="V7650"/>
          <cell r="W7650"/>
          <cell r="X7650"/>
          <cell r="Y7650"/>
          <cell r="Z7650"/>
          <cell r="AA7650"/>
          <cell r="AB7650"/>
          <cell r="AC7650"/>
          <cell r="AD7650"/>
        </row>
        <row r="7651">
          <cell r="P7651">
            <v>999999999</v>
          </cell>
          <cell r="Q7651"/>
          <cell r="R7651"/>
          <cell r="S7651"/>
          <cell r="T7651"/>
          <cell r="U7651"/>
          <cell r="V7651"/>
          <cell r="W7651"/>
          <cell r="X7651"/>
          <cell r="Y7651"/>
          <cell r="Z7651"/>
          <cell r="AA7651"/>
          <cell r="AB7651"/>
          <cell r="AC7651"/>
          <cell r="AD7651"/>
        </row>
        <row r="7652">
          <cell r="P7652">
            <v>999999999</v>
          </cell>
          <cell r="Q7652"/>
          <cell r="R7652"/>
          <cell r="S7652"/>
          <cell r="T7652"/>
          <cell r="U7652"/>
          <cell r="V7652"/>
          <cell r="W7652"/>
          <cell r="X7652"/>
          <cell r="Y7652"/>
          <cell r="Z7652"/>
          <cell r="AA7652"/>
          <cell r="AB7652"/>
          <cell r="AC7652"/>
          <cell r="AD7652"/>
        </row>
        <row r="7653">
          <cell r="P7653">
            <v>999999999</v>
          </cell>
          <cell r="Q7653"/>
          <cell r="R7653"/>
          <cell r="S7653"/>
          <cell r="T7653"/>
          <cell r="U7653"/>
          <cell r="V7653"/>
          <cell r="W7653"/>
          <cell r="X7653"/>
          <cell r="Y7653"/>
          <cell r="Z7653"/>
          <cell r="AA7653"/>
          <cell r="AB7653"/>
          <cell r="AC7653"/>
          <cell r="AD7653"/>
        </row>
        <row r="7654">
          <cell r="P7654">
            <v>999999999</v>
          </cell>
          <cell r="Q7654"/>
          <cell r="R7654"/>
          <cell r="S7654"/>
          <cell r="T7654"/>
          <cell r="U7654"/>
          <cell r="V7654"/>
          <cell r="W7654"/>
          <cell r="X7654"/>
          <cell r="Y7654"/>
          <cell r="Z7654"/>
          <cell r="AA7654"/>
          <cell r="AB7654"/>
          <cell r="AC7654"/>
          <cell r="AD7654"/>
        </row>
        <row r="7655">
          <cell r="P7655">
            <v>999999999</v>
          </cell>
          <cell r="Q7655"/>
          <cell r="R7655"/>
          <cell r="S7655"/>
          <cell r="T7655"/>
          <cell r="U7655"/>
          <cell r="V7655"/>
          <cell r="W7655"/>
          <cell r="X7655"/>
          <cell r="Y7655"/>
          <cell r="Z7655"/>
          <cell r="AA7655"/>
          <cell r="AB7655"/>
          <cell r="AC7655"/>
          <cell r="AD7655"/>
        </row>
        <row r="7656">
          <cell r="P7656">
            <v>999999999</v>
          </cell>
          <cell r="Q7656"/>
          <cell r="R7656"/>
          <cell r="S7656"/>
          <cell r="T7656"/>
          <cell r="U7656"/>
          <cell r="V7656"/>
          <cell r="W7656"/>
          <cell r="X7656"/>
          <cell r="Y7656"/>
          <cell r="Z7656"/>
          <cell r="AA7656"/>
          <cell r="AB7656"/>
          <cell r="AC7656"/>
          <cell r="AD7656"/>
        </row>
        <row r="7657">
          <cell r="P7657">
            <v>999999999</v>
          </cell>
          <cell r="Q7657"/>
          <cell r="R7657"/>
          <cell r="S7657"/>
          <cell r="T7657"/>
          <cell r="U7657"/>
          <cell r="V7657"/>
          <cell r="W7657"/>
          <cell r="X7657"/>
          <cell r="Y7657"/>
          <cell r="Z7657"/>
          <cell r="AA7657"/>
          <cell r="AB7657"/>
          <cell r="AC7657"/>
          <cell r="AD7657"/>
        </row>
        <row r="7658">
          <cell r="P7658">
            <v>999999999</v>
          </cell>
          <cell r="Q7658"/>
          <cell r="R7658"/>
          <cell r="S7658"/>
          <cell r="T7658"/>
          <cell r="U7658"/>
          <cell r="V7658"/>
          <cell r="W7658"/>
          <cell r="X7658"/>
          <cell r="Y7658"/>
          <cell r="Z7658"/>
          <cell r="AA7658"/>
          <cell r="AB7658"/>
          <cell r="AC7658"/>
          <cell r="AD7658"/>
        </row>
        <row r="7659">
          <cell r="P7659">
            <v>999999999</v>
          </cell>
          <cell r="Q7659"/>
          <cell r="R7659"/>
          <cell r="S7659"/>
          <cell r="T7659"/>
          <cell r="U7659"/>
          <cell r="V7659"/>
          <cell r="W7659"/>
          <cell r="X7659"/>
          <cell r="Y7659"/>
          <cell r="Z7659"/>
          <cell r="AA7659"/>
          <cell r="AB7659"/>
          <cell r="AC7659"/>
          <cell r="AD7659"/>
        </row>
        <row r="7660">
          <cell r="P7660">
            <v>999999999</v>
          </cell>
          <cell r="Q7660"/>
          <cell r="R7660"/>
          <cell r="S7660"/>
          <cell r="T7660"/>
          <cell r="U7660"/>
          <cell r="V7660"/>
          <cell r="W7660"/>
          <cell r="X7660"/>
          <cell r="Y7660"/>
          <cell r="Z7660"/>
          <cell r="AA7660"/>
          <cell r="AB7660"/>
          <cell r="AC7660"/>
          <cell r="AD7660"/>
        </row>
        <row r="7661">
          <cell r="P7661">
            <v>999999999</v>
          </cell>
          <cell r="Q7661"/>
          <cell r="R7661"/>
          <cell r="S7661"/>
          <cell r="T7661"/>
          <cell r="U7661"/>
          <cell r="V7661"/>
          <cell r="W7661"/>
          <cell r="X7661"/>
          <cell r="Y7661"/>
          <cell r="Z7661"/>
          <cell r="AA7661"/>
          <cell r="AB7661"/>
          <cell r="AC7661"/>
          <cell r="AD7661"/>
        </row>
        <row r="7662">
          <cell r="P7662">
            <v>999999999</v>
          </cell>
          <cell r="Q7662"/>
          <cell r="R7662"/>
          <cell r="S7662"/>
          <cell r="T7662"/>
          <cell r="U7662"/>
          <cell r="V7662"/>
          <cell r="W7662"/>
          <cell r="X7662"/>
          <cell r="Y7662"/>
          <cell r="Z7662"/>
          <cell r="AA7662"/>
          <cell r="AB7662"/>
          <cell r="AC7662"/>
          <cell r="AD7662"/>
        </row>
        <row r="7663">
          <cell r="P7663">
            <v>999999999</v>
          </cell>
          <cell r="Q7663"/>
          <cell r="R7663"/>
          <cell r="S7663"/>
          <cell r="T7663"/>
          <cell r="U7663"/>
          <cell r="V7663"/>
          <cell r="W7663"/>
          <cell r="X7663"/>
          <cell r="Y7663"/>
          <cell r="Z7663"/>
          <cell r="AA7663"/>
          <cell r="AB7663"/>
          <cell r="AC7663"/>
          <cell r="AD7663"/>
        </row>
        <row r="7664">
          <cell r="P7664">
            <v>999999999</v>
          </cell>
          <cell r="Q7664"/>
          <cell r="R7664"/>
          <cell r="S7664"/>
          <cell r="T7664"/>
          <cell r="U7664"/>
          <cell r="V7664"/>
          <cell r="W7664"/>
          <cell r="X7664"/>
          <cell r="Y7664"/>
          <cell r="Z7664"/>
          <cell r="AA7664"/>
          <cell r="AB7664"/>
          <cell r="AC7664"/>
          <cell r="AD7664"/>
        </row>
        <row r="7665">
          <cell r="P7665">
            <v>999999999</v>
          </cell>
          <cell r="Q7665"/>
          <cell r="R7665"/>
          <cell r="S7665"/>
          <cell r="T7665"/>
          <cell r="U7665"/>
          <cell r="V7665"/>
          <cell r="W7665"/>
          <cell r="X7665"/>
          <cell r="Y7665"/>
          <cell r="Z7665"/>
          <cell r="AA7665"/>
          <cell r="AB7665"/>
          <cell r="AC7665"/>
          <cell r="AD7665"/>
        </row>
        <row r="7666">
          <cell r="P7666">
            <v>999999999</v>
          </cell>
          <cell r="Q7666"/>
          <cell r="R7666"/>
          <cell r="S7666"/>
          <cell r="T7666"/>
          <cell r="U7666"/>
          <cell r="V7666"/>
          <cell r="W7666"/>
          <cell r="X7666"/>
          <cell r="Y7666"/>
          <cell r="Z7666"/>
          <cell r="AA7666"/>
          <cell r="AB7666"/>
          <cell r="AC7666"/>
          <cell r="AD7666"/>
        </row>
        <row r="7667">
          <cell r="P7667">
            <v>999999999</v>
          </cell>
          <cell r="Q7667"/>
          <cell r="R7667"/>
          <cell r="S7667"/>
          <cell r="T7667"/>
          <cell r="U7667"/>
          <cell r="V7667"/>
          <cell r="W7667"/>
          <cell r="X7667"/>
          <cell r="Y7667"/>
          <cell r="Z7667"/>
          <cell r="AA7667"/>
          <cell r="AB7667"/>
          <cell r="AC7667"/>
          <cell r="AD7667"/>
        </row>
        <row r="7668">
          <cell r="P7668">
            <v>999999999</v>
          </cell>
          <cell r="Q7668"/>
          <cell r="R7668"/>
          <cell r="S7668"/>
          <cell r="T7668"/>
          <cell r="U7668"/>
          <cell r="V7668"/>
          <cell r="W7668"/>
          <cell r="X7668"/>
          <cell r="Y7668"/>
          <cell r="Z7668"/>
          <cell r="AA7668"/>
          <cell r="AB7668"/>
          <cell r="AC7668"/>
          <cell r="AD7668"/>
        </row>
        <row r="7669">
          <cell r="P7669">
            <v>999999999</v>
          </cell>
          <cell r="Q7669"/>
          <cell r="R7669"/>
          <cell r="S7669"/>
          <cell r="T7669"/>
          <cell r="U7669"/>
          <cell r="V7669"/>
          <cell r="W7669"/>
          <cell r="X7669"/>
          <cell r="Y7669"/>
          <cell r="Z7669"/>
          <cell r="AA7669"/>
          <cell r="AB7669"/>
          <cell r="AC7669"/>
          <cell r="AD7669"/>
        </row>
        <row r="7670">
          <cell r="P7670">
            <v>999999999</v>
          </cell>
          <cell r="Q7670"/>
          <cell r="R7670"/>
          <cell r="S7670"/>
          <cell r="T7670"/>
          <cell r="U7670"/>
          <cell r="V7670"/>
          <cell r="W7670"/>
          <cell r="X7670"/>
          <cell r="Y7670"/>
          <cell r="Z7670"/>
          <cell r="AA7670"/>
          <cell r="AB7670"/>
          <cell r="AC7670"/>
          <cell r="AD7670"/>
        </row>
        <row r="7671">
          <cell r="P7671">
            <v>999999999</v>
          </cell>
          <cell r="Q7671"/>
          <cell r="R7671"/>
          <cell r="S7671"/>
          <cell r="T7671"/>
          <cell r="U7671"/>
          <cell r="V7671"/>
          <cell r="W7671"/>
          <cell r="X7671"/>
          <cell r="Y7671"/>
          <cell r="Z7671"/>
          <cell r="AA7671"/>
          <cell r="AB7671"/>
          <cell r="AC7671"/>
          <cell r="AD7671"/>
        </row>
        <row r="7672">
          <cell r="P7672">
            <v>999999999</v>
          </cell>
          <cell r="Q7672"/>
          <cell r="R7672"/>
          <cell r="S7672"/>
          <cell r="T7672"/>
          <cell r="U7672"/>
          <cell r="V7672"/>
          <cell r="W7672"/>
          <cell r="X7672"/>
          <cell r="Y7672"/>
          <cell r="Z7672"/>
          <cell r="AA7672"/>
          <cell r="AB7672"/>
          <cell r="AC7672"/>
          <cell r="AD7672"/>
        </row>
        <row r="7673">
          <cell r="P7673">
            <v>999999999</v>
          </cell>
          <cell r="Q7673"/>
          <cell r="R7673"/>
          <cell r="S7673"/>
          <cell r="T7673"/>
          <cell r="U7673"/>
          <cell r="V7673"/>
          <cell r="W7673"/>
          <cell r="X7673"/>
          <cell r="Y7673"/>
          <cell r="Z7673"/>
          <cell r="AA7673"/>
          <cell r="AB7673"/>
          <cell r="AC7673"/>
          <cell r="AD7673"/>
        </row>
        <row r="7674">
          <cell r="P7674">
            <v>999999999</v>
          </cell>
          <cell r="Q7674"/>
          <cell r="R7674"/>
          <cell r="S7674"/>
          <cell r="T7674"/>
          <cell r="U7674"/>
          <cell r="V7674"/>
          <cell r="W7674"/>
          <cell r="X7674"/>
          <cell r="Y7674"/>
          <cell r="Z7674"/>
          <cell r="AA7674"/>
          <cell r="AB7674"/>
          <cell r="AC7674"/>
          <cell r="AD7674"/>
        </row>
        <row r="7675">
          <cell r="P7675">
            <v>999999999</v>
          </cell>
          <cell r="Q7675"/>
          <cell r="R7675"/>
          <cell r="S7675"/>
          <cell r="T7675"/>
          <cell r="U7675"/>
          <cell r="V7675"/>
          <cell r="W7675"/>
          <cell r="X7675"/>
          <cell r="Y7675"/>
          <cell r="Z7675"/>
          <cell r="AA7675"/>
          <cell r="AB7675"/>
          <cell r="AC7675"/>
          <cell r="AD7675"/>
        </row>
        <row r="7676">
          <cell r="P7676">
            <v>999999999</v>
          </cell>
          <cell r="Q7676"/>
          <cell r="R7676"/>
          <cell r="S7676"/>
          <cell r="T7676"/>
          <cell r="U7676"/>
          <cell r="V7676"/>
          <cell r="W7676"/>
          <cell r="X7676"/>
          <cell r="Y7676"/>
          <cell r="Z7676"/>
          <cell r="AA7676"/>
          <cell r="AB7676"/>
          <cell r="AC7676"/>
          <cell r="AD7676"/>
        </row>
        <row r="7677">
          <cell r="P7677">
            <v>999999999</v>
          </cell>
          <cell r="Q7677"/>
          <cell r="R7677"/>
          <cell r="S7677"/>
          <cell r="T7677"/>
          <cell r="U7677"/>
          <cell r="V7677"/>
          <cell r="W7677"/>
          <cell r="X7677"/>
          <cell r="Y7677"/>
          <cell r="Z7677"/>
          <cell r="AA7677"/>
          <cell r="AB7677"/>
          <cell r="AC7677"/>
          <cell r="AD7677"/>
        </row>
        <row r="7678">
          <cell r="P7678">
            <v>999999999</v>
          </cell>
          <cell r="Q7678"/>
          <cell r="R7678"/>
          <cell r="S7678"/>
          <cell r="T7678"/>
          <cell r="U7678"/>
          <cell r="V7678"/>
          <cell r="W7678"/>
          <cell r="X7678"/>
          <cell r="Y7678"/>
          <cell r="Z7678"/>
          <cell r="AA7678"/>
          <cell r="AB7678"/>
          <cell r="AC7678"/>
          <cell r="AD7678"/>
        </row>
        <row r="7679">
          <cell r="P7679">
            <v>999999999</v>
          </cell>
          <cell r="Q7679"/>
          <cell r="R7679"/>
          <cell r="S7679"/>
          <cell r="T7679"/>
          <cell r="U7679"/>
          <cell r="V7679"/>
          <cell r="W7679"/>
          <cell r="X7679"/>
          <cell r="Y7679"/>
          <cell r="Z7679"/>
          <cell r="AA7679"/>
          <cell r="AB7679"/>
          <cell r="AC7679"/>
          <cell r="AD7679"/>
        </row>
        <row r="7680">
          <cell r="P7680">
            <v>999999999</v>
          </cell>
          <cell r="Q7680"/>
          <cell r="R7680"/>
          <cell r="S7680"/>
          <cell r="T7680"/>
          <cell r="U7680"/>
          <cell r="V7680"/>
          <cell r="W7680"/>
          <cell r="X7680"/>
          <cell r="Y7680"/>
          <cell r="Z7680"/>
          <cell r="AA7680"/>
          <cell r="AB7680"/>
          <cell r="AC7680"/>
          <cell r="AD7680"/>
        </row>
        <row r="7681">
          <cell r="P7681">
            <v>999999999</v>
          </cell>
          <cell r="Q7681"/>
          <cell r="R7681"/>
          <cell r="S7681"/>
          <cell r="T7681"/>
          <cell r="U7681"/>
          <cell r="V7681"/>
          <cell r="W7681"/>
          <cell r="X7681"/>
          <cell r="Y7681"/>
          <cell r="Z7681"/>
          <cell r="AA7681"/>
          <cell r="AB7681"/>
          <cell r="AC7681"/>
          <cell r="AD7681"/>
        </row>
        <row r="7682">
          <cell r="P7682">
            <v>999999999</v>
          </cell>
          <cell r="Q7682"/>
          <cell r="R7682"/>
          <cell r="S7682"/>
          <cell r="T7682"/>
          <cell r="U7682"/>
          <cell r="V7682"/>
          <cell r="W7682"/>
          <cell r="X7682"/>
          <cell r="Y7682"/>
          <cell r="Z7682"/>
          <cell r="AA7682"/>
          <cell r="AB7682"/>
          <cell r="AC7682"/>
          <cell r="AD7682"/>
        </row>
        <row r="7683">
          <cell r="P7683">
            <v>999999999</v>
          </cell>
          <cell r="Q7683"/>
          <cell r="R7683"/>
          <cell r="S7683"/>
          <cell r="T7683"/>
          <cell r="U7683"/>
          <cell r="V7683"/>
          <cell r="W7683"/>
          <cell r="X7683"/>
          <cell r="Y7683"/>
          <cell r="Z7683"/>
          <cell r="AA7683"/>
          <cell r="AB7683"/>
          <cell r="AC7683"/>
          <cell r="AD7683"/>
        </row>
        <row r="7684">
          <cell r="P7684">
            <v>999999999</v>
          </cell>
          <cell r="Q7684"/>
          <cell r="R7684"/>
          <cell r="S7684"/>
          <cell r="T7684"/>
          <cell r="U7684"/>
          <cell r="V7684"/>
          <cell r="W7684"/>
          <cell r="X7684"/>
          <cell r="Y7684"/>
          <cell r="Z7684"/>
          <cell r="AA7684"/>
          <cell r="AB7684"/>
          <cell r="AC7684"/>
          <cell r="AD7684"/>
        </row>
        <row r="7685">
          <cell r="P7685">
            <v>999999999</v>
          </cell>
          <cell r="Q7685"/>
          <cell r="R7685"/>
          <cell r="S7685"/>
          <cell r="T7685"/>
          <cell r="U7685"/>
          <cell r="V7685"/>
          <cell r="W7685"/>
          <cell r="X7685"/>
          <cell r="Y7685"/>
          <cell r="Z7685"/>
          <cell r="AA7685"/>
          <cell r="AB7685"/>
          <cell r="AC7685"/>
          <cell r="AD7685"/>
        </row>
        <row r="7686">
          <cell r="P7686">
            <v>999999999</v>
          </cell>
          <cell r="Q7686"/>
          <cell r="R7686"/>
          <cell r="S7686"/>
          <cell r="T7686"/>
          <cell r="U7686"/>
          <cell r="V7686"/>
          <cell r="W7686"/>
          <cell r="X7686"/>
          <cell r="Y7686"/>
          <cell r="Z7686"/>
          <cell r="AA7686"/>
          <cell r="AB7686"/>
          <cell r="AC7686"/>
          <cell r="AD7686"/>
        </row>
        <row r="7687">
          <cell r="P7687">
            <v>999999999</v>
          </cell>
          <cell r="Q7687"/>
          <cell r="R7687"/>
          <cell r="S7687"/>
          <cell r="T7687"/>
          <cell r="U7687"/>
          <cell r="V7687"/>
          <cell r="W7687"/>
          <cell r="X7687"/>
          <cell r="Y7687"/>
          <cell r="Z7687"/>
          <cell r="AA7687"/>
          <cell r="AB7687"/>
          <cell r="AC7687"/>
          <cell r="AD7687"/>
        </row>
        <row r="7688">
          <cell r="P7688">
            <v>999999999</v>
          </cell>
          <cell r="Q7688"/>
          <cell r="R7688"/>
          <cell r="S7688"/>
          <cell r="T7688"/>
          <cell r="U7688"/>
          <cell r="V7688"/>
          <cell r="W7688"/>
          <cell r="X7688"/>
          <cell r="Y7688"/>
          <cell r="Z7688"/>
          <cell r="AA7688"/>
          <cell r="AB7688"/>
          <cell r="AC7688"/>
          <cell r="AD7688"/>
        </row>
        <row r="7689">
          <cell r="P7689">
            <v>999999999</v>
          </cell>
          <cell r="Q7689"/>
          <cell r="R7689"/>
          <cell r="S7689"/>
          <cell r="T7689"/>
          <cell r="U7689"/>
          <cell r="V7689"/>
          <cell r="W7689"/>
          <cell r="X7689"/>
          <cell r="Y7689"/>
          <cell r="Z7689"/>
          <cell r="AA7689"/>
          <cell r="AB7689"/>
          <cell r="AC7689"/>
          <cell r="AD7689"/>
        </row>
        <row r="7690">
          <cell r="P7690">
            <v>999999999</v>
          </cell>
          <cell r="Q7690"/>
          <cell r="R7690"/>
          <cell r="S7690"/>
          <cell r="T7690"/>
          <cell r="U7690"/>
          <cell r="V7690"/>
          <cell r="W7690"/>
          <cell r="X7690"/>
          <cell r="Y7690"/>
          <cell r="Z7690"/>
          <cell r="AA7690"/>
          <cell r="AB7690"/>
          <cell r="AC7690"/>
          <cell r="AD7690"/>
        </row>
        <row r="7691">
          <cell r="P7691">
            <v>999999999</v>
          </cell>
          <cell r="Q7691"/>
          <cell r="R7691"/>
          <cell r="S7691"/>
          <cell r="T7691"/>
          <cell r="U7691"/>
          <cell r="V7691"/>
          <cell r="W7691"/>
          <cell r="X7691"/>
          <cell r="Y7691"/>
          <cell r="Z7691"/>
          <cell r="AA7691"/>
          <cell r="AB7691"/>
          <cell r="AC7691"/>
          <cell r="AD7691"/>
        </row>
        <row r="7692">
          <cell r="P7692">
            <v>999999999</v>
          </cell>
          <cell r="Q7692"/>
          <cell r="R7692"/>
          <cell r="S7692"/>
          <cell r="T7692"/>
          <cell r="U7692"/>
          <cell r="V7692"/>
          <cell r="W7692"/>
          <cell r="X7692"/>
          <cell r="Y7692"/>
          <cell r="Z7692"/>
          <cell r="AA7692"/>
          <cell r="AB7692"/>
          <cell r="AC7692"/>
          <cell r="AD7692"/>
        </row>
        <row r="7693">
          <cell r="P7693">
            <v>999999999</v>
          </cell>
          <cell r="Q7693"/>
          <cell r="R7693"/>
          <cell r="S7693"/>
          <cell r="T7693"/>
          <cell r="U7693"/>
          <cell r="V7693"/>
          <cell r="W7693"/>
          <cell r="X7693"/>
          <cell r="Y7693"/>
          <cell r="Z7693"/>
          <cell r="AA7693"/>
          <cell r="AB7693"/>
          <cell r="AC7693"/>
          <cell r="AD7693"/>
        </row>
        <row r="7694">
          <cell r="P7694">
            <v>999999999</v>
          </cell>
          <cell r="Q7694"/>
          <cell r="R7694"/>
          <cell r="S7694"/>
          <cell r="T7694"/>
          <cell r="U7694"/>
          <cell r="V7694"/>
          <cell r="W7694"/>
          <cell r="X7694"/>
          <cell r="Y7694"/>
          <cell r="Z7694"/>
          <cell r="AA7694"/>
          <cell r="AB7694"/>
          <cell r="AC7694"/>
          <cell r="AD7694"/>
        </row>
        <row r="7695">
          <cell r="P7695">
            <v>999999999</v>
          </cell>
          <cell r="Q7695"/>
          <cell r="R7695"/>
          <cell r="S7695"/>
          <cell r="T7695"/>
          <cell r="U7695"/>
          <cell r="V7695"/>
          <cell r="W7695"/>
          <cell r="X7695"/>
          <cell r="Y7695"/>
          <cell r="Z7695"/>
          <cell r="AA7695"/>
          <cell r="AB7695"/>
          <cell r="AC7695"/>
          <cell r="AD7695"/>
        </row>
        <row r="7696">
          <cell r="P7696">
            <v>999999999</v>
          </cell>
          <cell r="Q7696"/>
          <cell r="R7696"/>
          <cell r="S7696"/>
          <cell r="T7696"/>
          <cell r="U7696"/>
          <cell r="V7696"/>
          <cell r="W7696"/>
          <cell r="X7696"/>
          <cell r="Y7696"/>
          <cell r="Z7696"/>
          <cell r="AA7696"/>
          <cell r="AB7696"/>
          <cell r="AC7696"/>
          <cell r="AD7696"/>
        </row>
        <row r="7697">
          <cell r="P7697">
            <v>999999999</v>
          </cell>
          <cell r="Q7697"/>
          <cell r="R7697"/>
          <cell r="S7697"/>
          <cell r="T7697"/>
          <cell r="U7697"/>
          <cell r="V7697"/>
          <cell r="W7697"/>
          <cell r="X7697"/>
          <cell r="Y7697"/>
          <cell r="Z7697"/>
          <cell r="AA7697"/>
          <cell r="AB7697"/>
          <cell r="AC7697"/>
          <cell r="AD7697"/>
        </row>
        <row r="7698">
          <cell r="P7698">
            <v>999999999</v>
          </cell>
          <cell r="Q7698"/>
          <cell r="R7698"/>
          <cell r="S7698"/>
          <cell r="T7698"/>
          <cell r="U7698"/>
          <cell r="V7698"/>
          <cell r="W7698"/>
          <cell r="X7698"/>
          <cell r="Y7698"/>
          <cell r="Z7698"/>
          <cell r="AA7698"/>
          <cell r="AB7698"/>
          <cell r="AC7698"/>
          <cell r="AD7698"/>
        </row>
        <row r="7699">
          <cell r="P7699">
            <v>999999999</v>
          </cell>
          <cell r="Q7699"/>
          <cell r="R7699"/>
          <cell r="S7699"/>
          <cell r="T7699"/>
          <cell r="U7699"/>
          <cell r="V7699"/>
          <cell r="W7699"/>
          <cell r="X7699"/>
          <cell r="Y7699"/>
          <cell r="Z7699"/>
          <cell r="AA7699"/>
          <cell r="AB7699"/>
          <cell r="AC7699"/>
          <cell r="AD7699"/>
        </row>
        <row r="7700">
          <cell r="P7700">
            <v>999999999</v>
          </cell>
          <cell r="Q7700"/>
          <cell r="R7700"/>
          <cell r="S7700"/>
          <cell r="T7700"/>
          <cell r="U7700"/>
          <cell r="V7700"/>
          <cell r="W7700"/>
          <cell r="X7700"/>
          <cell r="Y7700"/>
          <cell r="Z7700"/>
          <cell r="AA7700"/>
          <cell r="AB7700"/>
          <cell r="AC7700"/>
          <cell r="AD7700"/>
        </row>
        <row r="7701">
          <cell r="P7701">
            <v>999999999</v>
          </cell>
          <cell r="Q7701"/>
          <cell r="R7701"/>
          <cell r="S7701"/>
          <cell r="T7701"/>
          <cell r="U7701"/>
          <cell r="V7701"/>
          <cell r="W7701"/>
          <cell r="X7701"/>
          <cell r="Y7701"/>
          <cell r="Z7701"/>
          <cell r="AA7701"/>
          <cell r="AB7701"/>
          <cell r="AC7701"/>
          <cell r="AD7701"/>
        </row>
        <row r="7702">
          <cell r="P7702">
            <v>999999999</v>
          </cell>
          <cell r="Q7702"/>
          <cell r="R7702"/>
          <cell r="S7702"/>
          <cell r="T7702"/>
          <cell r="U7702"/>
          <cell r="V7702"/>
          <cell r="W7702"/>
          <cell r="X7702"/>
          <cell r="Y7702"/>
          <cell r="Z7702"/>
          <cell r="AA7702"/>
          <cell r="AB7702"/>
          <cell r="AC7702"/>
          <cell r="AD7702"/>
        </row>
        <row r="7703">
          <cell r="P7703">
            <v>999999999</v>
          </cell>
          <cell r="Q7703"/>
          <cell r="R7703"/>
          <cell r="S7703"/>
          <cell r="T7703"/>
          <cell r="U7703"/>
          <cell r="V7703"/>
          <cell r="W7703"/>
          <cell r="X7703"/>
          <cell r="Y7703"/>
          <cell r="Z7703"/>
          <cell r="AA7703"/>
          <cell r="AB7703"/>
          <cell r="AC7703"/>
          <cell r="AD7703"/>
        </row>
        <row r="7704">
          <cell r="P7704">
            <v>999999999</v>
          </cell>
          <cell r="Q7704"/>
          <cell r="R7704"/>
          <cell r="S7704"/>
          <cell r="T7704"/>
          <cell r="U7704"/>
          <cell r="V7704"/>
          <cell r="W7704"/>
          <cell r="X7704"/>
          <cell r="Y7704"/>
          <cell r="Z7704"/>
          <cell r="AA7704"/>
          <cell r="AB7704"/>
          <cell r="AC7704"/>
          <cell r="AD7704"/>
        </row>
        <row r="7705">
          <cell r="P7705">
            <v>999999999</v>
          </cell>
          <cell r="Q7705"/>
          <cell r="R7705"/>
          <cell r="S7705"/>
          <cell r="T7705"/>
          <cell r="U7705"/>
          <cell r="V7705"/>
          <cell r="W7705"/>
          <cell r="X7705"/>
          <cell r="Y7705"/>
          <cell r="Z7705"/>
          <cell r="AA7705"/>
          <cell r="AB7705"/>
          <cell r="AC7705"/>
          <cell r="AD7705"/>
        </row>
        <row r="7706">
          <cell r="P7706">
            <v>999999999</v>
          </cell>
          <cell r="Q7706"/>
          <cell r="R7706"/>
          <cell r="S7706"/>
          <cell r="T7706"/>
          <cell r="U7706"/>
          <cell r="V7706"/>
          <cell r="W7706"/>
          <cell r="X7706"/>
          <cell r="Y7706"/>
          <cell r="Z7706"/>
          <cell r="AA7706"/>
          <cell r="AB7706"/>
          <cell r="AC7706"/>
          <cell r="AD7706"/>
        </row>
        <row r="7707">
          <cell r="P7707">
            <v>999999999</v>
          </cell>
          <cell r="Q7707"/>
          <cell r="R7707"/>
          <cell r="S7707"/>
          <cell r="T7707"/>
          <cell r="U7707"/>
          <cell r="V7707"/>
          <cell r="W7707"/>
          <cell r="X7707"/>
          <cell r="Y7707"/>
          <cell r="Z7707"/>
          <cell r="AA7707"/>
          <cell r="AB7707"/>
          <cell r="AC7707"/>
          <cell r="AD7707"/>
        </row>
        <row r="7708">
          <cell r="P7708">
            <v>999999999</v>
          </cell>
          <cell r="Q7708"/>
          <cell r="R7708"/>
          <cell r="S7708"/>
          <cell r="T7708"/>
          <cell r="U7708"/>
          <cell r="V7708"/>
          <cell r="W7708"/>
          <cell r="X7708"/>
          <cell r="Y7708"/>
          <cell r="Z7708"/>
          <cell r="AA7708"/>
          <cell r="AB7708"/>
          <cell r="AC7708"/>
          <cell r="AD7708"/>
        </row>
        <row r="7709">
          <cell r="P7709">
            <v>999999999</v>
          </cell>
          <cell r="Q7709"/>
          <cell r="R7709"/>
          <cell r="S7709"/>
          <cell r="T7709"/>
          <cell r="U7709"/>
          <cell r="V7709"/>
          <cell r="W7709"/>
          <cell r="X7709"/>
          <cell r="Y7709"/>
          <cell r="Z7709"/>
          <cell r="AA7709"/>
          <cell r="AB7709"/>
          <cell r="AC7709"/>
          <cell r="AD7709"/>
        </row>
        <row r="7710">
          <cell r="P7710">
            <v>999999999</v>
          </cell>
          <cell r="Q7710"/>
          <cell r="R7710"/>
          <cell r="S7710"/>
          <cell r="T7710"/>
          <cell r="U7710"/>
          <cell r="V7710"/>
          <cell r="W7710"/>
          <cell r="X7710"/>
          <cell r="Y7710"/>
          <cell r="Z7710"/>
          <cell r="AA7710"/>
          <cell r="AB7710"/>
          <cell r="AC7710"/>
          <cell r="AD7710"/>
        </row>
        <row r="7711">
          <cell r="P7711">
            <v>999999999</v>
          </cell>
          <cell r="Q7711"/>
          <cell r="R7711"/>
          <cell r="S7711"/>
          <cell r="T7711"/>
          <cell r="U7711"/>
          <cell r="V7711"/>
          <cell r="W7711"/>
          <cell r="X7711"/>
          <cell r="Y7711"/>
          <cell r="Z7711"/>
          <cell r="AA7711"/>
          <cell r="AB7711"/>
          <cell r="AC7711"/>
          <cell r="AD7711"/>
        </row>
        <row r="7712">
          <cell r="P7712">
            <v>999999999</v>
          </cell>
          <cell r="Q7712"/>
          <cell r="R7712"/>
          <cell r="S7712"/>
          <cell r="T7712"/>
          <cell r="U7712"/>
          <cell r="V7712"/>
          <cell r="W7712"/>
          <cell r="X7712"/>
          <cell r="Y7712"/>
          <cell r="Z7712"/>
          <cell r="AA7712"/>
          <cell r="AB7712"/>
          <cell r="AC7712"/>
          <cell r="AD7712"/>
        </row>
        <row r="7713">
          <cell r="P7713">
            <v>999999999</v>
          </cell>
          <cell r="Q7713"/>
          <cell r="R7713"/>
          <cell r="S7713"/>
          <cell r="T7713"/>
          <cell r="U7713"/>
          <cell r="V7713"/>
          <cell r="W7713"/>
          <cell r="X7713"/>
          <cell r="Y7713"/>
          <cell r="Z7713"/>
          <cell r="AA7713"/>
          <cell r="AB7713"/>
          <cell r="AC7713"/>
          <cell r="AD7713"/>
        </row>
        <row r="7714">
          <cell r="P7714">
            <v>999999999</v>
          </cell>
          <cell r="Q7714"/>
          <cell r="R7714"/>
          <cell r="S7714"/>
          <cell r="T7714"/>
          <cell r="U7714"/>
          <cell r="V7714"/>
          <cell r="W7714"/>
          <cell r="X7714"/>
          <cell r="Y7714"/>
          <cell r="Z7714"/>
          <cell r="AA7714"/>
          <cell r="AB7714"/>
          <cell r="AC7714"/>
          <cell r="AD7714"/>
        </row>
        <row r="7715">
          <cell r="P7715">
            <v>999999999</v>
          </cell>
          <cell r="Q7715"/>
          <cell r="R7715"/>
          <cell r="S7715"/>
          <cell r="T7715"/>
          <cell r="U7715"/>
          <cell r="V7715"/>
          <cell r="W7715"/>
          <cell r="X7715"/>
          <cell r="Y7715"/>
          <cell r="Z7715"/>
          <cell r="AA7715"/>
          <cell r="AB7715"/>
          <cell r="AC7715"/>
          <cell r="AD7715"/>
        </row>
        <row r="7716">
          <cell r="P7716">
            <v>999999999</v>
          </cell>
          <cell r="Q7716"/>
          <cell r="R7716"/>
          <cell r="S7716"/>
          <cell r="T7716"/>
          <cell r="U7716"/>
          <cell r="V7716"/>
          <cell r="W7716"/>
          <cell r="X7716"/>
          <cell r="Y7716"/>
          <cell r="Z7716"/>
          <cell r="AA7716"/>
          <cell r="AB7716"/>
          <cell r="AC7716"/>
          <cell r="AD7716"/>
        </row>
        <row r="7717">
          <cell r="P7717">
            <v>999999999</v>
          </cell>
          <cell r="Q7717"/>
          <cell r="R7717"/>
          <cell r="S7717"/>
          <cell r="T7717"/>
          <cell r="U7717"/>
          <cell r="V7717"/>
          <cell r="W7717"/>
          <cell r="X7717"/>
          <cell r="Y7717"/>
          <cell r="Z7717"/>
          <cell r="AA7717"/>
          <cell r="AB7717"/>
          <cell r="AC7717"/>
          <cell r="AD7717"/>
        </row>
        <row r="7718">
          <cell r="P7718">
            <v>999999999</v>
          </cell>
          <cell r="Q7718"/>
          <cell r="R7718"/>
          <cell r="S7718"/>
          <cell r="T7718"/>
          <cell r="U7718"/>
          <cell r="V7718"/>
          <cell r="W7718"/>
          <cell r="X7718"/>
          <cell r="Y7718"/>
          <cell r="Z7718"/>
          <cell r="AA7718"/>
          <cell r="AB7718"/>
          <cell r="AC7718"/>
          <cell r="AD7718"/>
        </row>
        <row r="7719">
          <cell r="P7719">
            <v>999999999</v>
          </cell>
          <cell r="Q7719"/>
          <cell r="R7719"/>
          <cell r="S7719"/>
          <cell r="T7719"/>
          <cell r="U7719"/>
          <cell r="V7719"/>
          <cell r="W7719"/>
          <cell r="X7719"/>
          <cell r="Y7719"/>
          <cell r="Z7719"/>
          <cell r="AA7719"/>
          <cell r="AB7719"/>
          <cell r="AC7719"/>
          <cell r="AD7719"/>
        </row>
        <row r="7720">
          <cell r="P7720">
            <v>999999999</v>
          </cell>
          <cell r="Q7720"/>
          <cell r="R7720"/>
          <cell r="S7720"/>
          <cell r="T7720"/>
          <cell r="U7720"/>
          <cell r="V7720"/>
          <cell r="W7720"/>
          <cell r="X7720"/>
          <cell r="Y7720"/>
          <cell r="Z7720"/>
          <cell r="AA7720"/>
          <cell r="AB7720"/>
          <cell r="AC7720"/>
          <cell r="AD7720"/>
        </row>
        <row r="7721">
          <cell r="P7721">
            <v>999999999</v>
          </cell>
          <cell r="Q7721"/>
          <cell r="R7721"/>
          <cell r="S7721"/>
          <cell r="T7721"/>
          <cell r="U7721"/>
          <cell r="V7721"/>
          <cell r="W7721"/>
          <cell r="X7721"/>
          <cell r="Y7721"/>
          <cell r="Z7721"/>
          <cell r="AA7721"/>
          <cell r="AB7721"/>
          <cell r="AC7721"/>
          <cell r="AD7721"/>
        </row>
        <row r="7722">
          <cell r="P7722">
            <v>999999999</v>
          </cell>
          <cell r="Q7722"/>
          <cell r="R7722"/>
          <cell r="S7722"/>
          <cell r="T7722"/>
          <cell r="U7722"/>
          <cell r="V7722"/>
          <cell r="W7722"/>
          <cell r="X7722"/>
          <cell r="Y7722"/>
          <cell r="Z7722"/>
          <cell r="AA7722"/>
          <cell r="AB7722"/>
          <cell r="AC7722"/>
          <cell r="AD7722"/>
        </row>
        <row r="7723">
          <cell r="P7723">
            <v>999999999</v>
          </cell>
          <cell r="Q7723"/>
          <cell r="R7723"/>
          <cell r="S7723"/>
          <cell r="T7723"/>
          <cell r="U7723"/>
          <cell r="V7723"/>
          <cell r="W7723"/>
          <cell r="X7723"/>
          <cell r="Y7723"/>
          <cell r="Z7723"/>
          <cell r="AA7723"/>
          <cell r="AB7723"/>
          <cell r="AC7723"/>
          <cell r="AD7723"/>
        </row>
        <row r="7724">
          <cell r="P7724">
            <v>999999999</v>
          </cell>
          <cell r="Q7724"/>
          <cell r="R7724"/>
          <cell r="S7724"/>
          <cell r="T7724"/>
          <cell r="U7724"/>
          <cell r="V7724"/>
          <cell r="W7724"/>
          <cell r="X7724"/>
          <cell r="Y7724"/>
          <cell r="Z7724"/>
          <cell r="AA7724"/>
          <cell r="AB7724"/>
          <cell r="AC7724"/>
          <cell r="AD7724"/>
        </row>
        <row r="7725">
          <cell r="P7725">
            <v>999999999</v>
          </cell>
          <cell r="Q7725"/>
          <cell r="R7725"/>
          <cell r="S7725"/>
          <cell r="T7725"/>
          <cell r="U7725"/>
          <cell r="V7725"/>
          <cell r="W7725"/>
          <cell r="X7725"/>
          <cell r="Y7725"/>
          <cell r="Z7725"/>
          <cell r="AA7725"/>
          <cell r="AB7725"/>
          <cell r="AC7725"/>
          <cell r="AD7725"/>
        </row>
        <row r="7726">
          <cell r="P7726">
            <v>999999999</v>
          </cell>
          <cell r="Q7726"/>
          <cell r="R7726"/>
          <cell r="S7726"/>
          <cell r="T7726"/>
          <cell r="U7726"/>
          <cell r="V7726"/>
          <cell r="W7726"/>
          <cell r="X7726"/>
          <cell r="Y7726"/>
          <cell r="Z7726"/>
          <cell r="AA7726"/>
          <cell r="AB7726"/>
          <cell r="AC7726"/>
          <cell r="AD7726"/>
        </row>
        <row r="7727">
          <cell r="P7727">
            <v>999999999</v>
          </cell>
          <cell r="Q7727"/>
          <cell r="R7727"/>
          <cell r="S7727"/>
          <cell r="T7727"/>
          <cell r="U7727"/>
          <cell r="V7727"/>
          <cell r="W7727"/>
          <cell r="X7727"/>
          <cell r="Y7727"/>
          <cell r="Z7727"/>
          <cell r="AA7727"/>
          <cell r="AB7727"/>
          <cell r="AC7727"/>
          <cell r="AD7727"/>
        </row>
        <row r="7728">
          <cell r="P7728">
            <v>999999999</v>
          </cell>
          <cell r="Q7728"/>
          <cell r="R7728"/>
          <cell r="S7728"/>
          <cell r="T7728"/>
          <cell r="U7728"/>
          <cell r="V7728"/>
          <cell r="W7728"/>
          <cell r="X7728"/>
          <cell r="Y7728"/>
          <cell r="Z7728"/>
          <cell r="AA7728"/>
          <cell r="AB7728"/>
          <cell r="AC7728"/>
          <cell r="AD7728"/>
        </row>
        <row r="7729">
          <cell r="P7729">
            <v>999999999</v>
          </cell>
          <cell r="Q7729"/>
          <cell r="R7729"/>
          <cell r="S7729"/>
          <cell r="T7729"/>
          <cell r="U7729"/>
          <cell r="V7729"/>
          <cell r="W7729"/>
          <cell r="X7729"/>
          <cell r="Y7729"/>
          <cell r="Z7729"/>
          <cell r="AA7729"/>
          <cell r="AB7729"/>
          <cell r="AC7729"/>
          <cell r="AD7729"/>
        </row>
        <row r="7730">
          <cell r="P7730">
            <v>999999999</v>
          </cell>
          <cell r="Q7730"/>
          <cell r="R7730"/>
          <cell r="S7730"/>
          <cell r="T7730"/>
          <cell r="U7730"/>
          <cell r="V7730"/>
          <cell r="W7730"/>
          <cell r="X7730"/>
          <cell r="Y7730"/>
          <cell r="Z7730"/>
          <cell r="AA7730"/>
          <cell r="AB7730"/>
          <cell r="AC7730"/>
          <cell r="AD7730"/>
        </row>
        <row r="7731">
          <cell r="P7731">
            <v>999999999</v>
          </cell>
          <cell r="Q7731"/>
          <cell r="R7731"/>
          <cell r="S7731"/>
          <cell r="T7731"/>
          <cell r="U7731"/>
          <cell r="V7731"/>
          <cell r="W7731"/>
          <cell r="X7731"/>
          <cell r="Y7731"/>
          <cell r="Z7731"/>
          <cell r="AA7731"/>
          <cell r="AB7731"/>
          <cell r="AC7731"/>
          <cell r="AD7731"/>
        </row>
        <row r="7732">
          <cell r="P7732">
            <v>999999999</v>
          </cell>
          <cell r="Q7732"/>
          <cell r="R7732"/>
          <cell r="S7732"/>
          <cell r="T7732"/>
          <cell r="U7732"/>
          <cell r="V7732"/>
          <cell r="W7732"/>
          <cell r="X7732"/>
          <cell r="Y7732"/>
          <cell r="Z7732"/>
          <cell r="AA7732"/>
          <cell r="AB7732"/>
          <cell r="AC7732"/>
          <cell r="AD7732"/>
        </row>
        <row r="7733">
          <cell r="P7733">
            <v>999999999</v>
          </cell>
          <cell r="Q7733"/>
          <cell r="R7733"/>
          <cell r="S7733"/>
          <cell r="T7733"/>
          <cell r="U7733"/>
          <cell r="V7733"/>
          <cell r="W7733"/>
          <cell r="X7733"/>
          <cell r="Y7733"/>
          <cell r="Z7733"/>
          <cell r="AA7733"/>
          <cell r="AB7733"/>
          <cell r="AC7733"/>
          <cell r="AD7733"/>
        </row>
        <row r="7734">
          <cell r="P7734">
            <v>999999999</v>
          </cell>
          <cell r="Q7734"/>
          <cell r="R7734"/>
          <cell r="S7734"/>
          <cell r="T7734"/>
          <cell r="U7734"/>
          <cell r="V7734"/>
          <cell r="W7734"/>
          <cell r="X7734"/>
          <cell r="Y7734"/>
          <cell r="Z7734"/>
          <cell r="AA7734"/>
          <cell r="AB7734"/>
          <cell r="AC7734"/>
          <cell r="AD7734"/>
        </row>
        <row r="7735">
          <cell r="P7735">
            <v>999999999</v>
          </cell>
          <cell r="Q7735"/>
          <cell r="R7735"/>
          <cell r="S7735"/>
          <cell r="T7735"/>
          <cell r="U7735"/>
          <cell r="V7735"/>
          <cell r="W7735"/>
          <cell r="X7735"/>
          <cell r="Y7735"/>
          <cell r="Z7735"/>
          <cell r="AA7735"/>
          <cell r="AB7735"/>
          <cell r="AC7735"/>
          <cell r="AD7735"/>
        </row>
        <row r="7736">
          <cell r="P7736">
            <v>999999999</v>
          </cell>
          <cell r="Q7736"/>
          <cell r="R7736"/>
          <cell r="S7736"/>
          <cell r="T7736"/>
          <cell r="U7736"/>
          <cell r="V7736"/>
          <cell r="W7736"/>
          <cell r="X7736"/>
          <cell r="Y7736"/>
          <cell r="Z7736"/>
          <cell r="AA7736"/>
          <cell r="AB7736"/>
          <cell r="AC7736"/>
          <cell r="AD7736"/>
        </row>
        <row r="7737">
          <cell r="P7737">
            <v>999999999</v>
          </cell>
          <cell r="Q7737"/>
          <cell r="R7737"/>
          <cell r="S7737"/>
          <cell r="T7737"/>
          <cell r="U7737"/>
          <cell r="V7737"/>
          <cell r="W7737"/>
          <cell r="X7737"/>
          <cell r="Y7737"/>
          <cell r="Z7737"/>
          <cell r="AA7737"/>
          <cell r="AB7737"/>
          <cell r="AC7737"/>
          <cell r="AD7737"/>
        </row>
        <row r="7738">
          <cell r="P7738">
            <v>999999999</v>
          </cell>
          <cell r="Q7738"/>
          <cell r="R7738"/>
          <cell r="S7738"/>
          <cell r="T7738"/>
          <cell r="U7738"/>
          <cell r="V7738"/>
          <cell r="W7738"/>
          <cell r="X7738"/>
          <cell r="Y7738"/>
          <cell r="Z7738"/>
          <cell r="AA7738"/>
          <cell r="AB7738"/>
          <cell r="AC7738"/>
          <cell r="AD7738"/>
        </row>
        <row r="7739">
          <cell r="P7739">
            <v>999999999</v>
          </cell>
          <cell r="Q7739"/>
          <cell r="R7739"/>
          <cell r="S7739"/>
          <cell r="T7739"/>
          <cell r="U7739"/>
          <cell r="V7739"/>
          <cell r="W7739"/>
          <cell r="X7739"/>
          <cell r="Y7739"/>
          <cell r="Z7739"/>
          <cell r="AA7739"/>
          <cell r="AB7739"/>
          <cell r="AC7739"/>
          <cell r="AD7739"/>
        </row>
        <row r="7740">
          <cell r="P7740">
            <v>999999999</v>
          </cell>
          <cell r="Q7740"/>
          <cell r="R7740"/>
          <cell r="S7740"/>
          <cell r="T7740"/>
          <cell r="U7740"/>
          <cell r="V7740"/>
          <cell r="W7740"/>
          <cell r="X7740"/>
          <cell r="Y7740"/>
          <cell r="Z7740"/>
          <cell r="AA7740"/>
          <cell r="AB7740"/>
          <cell r="AC7740"/>
          <cell r="AD7740"/>
        </row>
        <row r="7741">
          <cell r="P7741">
            <v>999999999</v>
          </cell>
          <cell r="Q7741"/>
          <cell r="R7741"/>
          <cell r="S7741"/>
          <cell r="T7741"/>
          <cell r="U7741"/>
          <cell r="V7741"/>
          <cell r="W7741"/>
          <cell r="X7741"/>
          <cell r="Y7741"/>
          <cell r="Z7741"/>
          <cell r="AA7741"/>
          <cell r="AB7741"/>
          <cell r="AC7741"/>
          <cell r="AD7741"/>
        </row>
        <row r="7742">
          <cell r="P7742">
            <v>999999999</v>
          </cell>
          <cell r="Q7742"/>
          <cell r="R7742"/>
          <cell r="S7742"/>
          <cell r="T7742"/>
          <cell r="U7742"/>
          <cell r="V7742"/>
          <cell r="W7742"/>
          <cell r="X7742"/>
          <cell r="Y7742"/>
          <cell r="Z7742"/>
          <cell r="AA7742"/>
          <cell r="AB7742"/>
          <cell r="AC7742"/>
          <cell r="AD7742"/>
        </row>
        <row r="7743">
          <cell r="P7743">
            <v>999999999</v>
          </cell>
          <cell r="Q7743"/>
          <cell r="R7743"/>
          <cell r="S7743"/>
          <cell r="T7743"/>
          <cell r="U7743"/>
          <cell r="V7743"/>
          <cell r="W7743"/>
          <cell r="X7743"/>
          <cell r="Y7743"/>
          <cell r="Z7743"/>
          <cell r="AA7743"/>
          <cell r="AB7743"/>
          <cell r="AC7743"/>
          <cell r="AD7743"/>
        </row>
        <row r="7744">
          <cell r="P7744">
            <v>999999999</v>
          </cell>
          <cell r="Q7744"/>
          <cell r="R7744"/>
          <cell r="S7744"/>
          <cell r="T7744"/>
          <cell r="U7744"/>
          <cell r="V7744"/>
          <cell r="W7744"/>
          <cell r="X7744"/>
          <cell r="Y7744"/>
          <cell r="Z7744"/>
          <cell r="AA7744"/>
          <cell r="AB7744"/>
          <cell r="AC7744"/>
          <cell r="AD7744"/>
        </row>
        <row r="7745">
          <cell r="P7745">
            <v>999999999</v>
          </cell>
          <cell r="Q7745"/>
          <cell r="R7745"/>
          <cell r="S7745"/>
          <cell r="T7745"/>
          <cell r="U7745"/>
          <cell r="V7745"/>
          <cell r="W7745"/>
          <cell r="X7745"/>
          <cell r="Y7745"/>
          <cell r="Z7745"/>
          <cell r="AA7745"/>
          <cell r="AB7745"/>
          <cell r="AC7745"/>
          <cell r="AD7745"/>
        </row>
        <row r="7746">
          <cell r="P7746">
            <v>999999999</v>
          </cell>
          <cell r="Q7746"/>
          <cell r="R7746"/>
          <cell r="S7746"/>
          <cell r="T7746"/>
          <cell r="U7746"/>
          <cell r="V7746"/>
          <cell r="W7746"/>
          <cell r="X7746"/>
          <cell r="Y7746"/>
          <cell r="Z7746"/>
          <cell r="AA7746"/>
          <cell r="AB7746"/>
          <cell r="AC7746"/>
          <cell r="AD7746"/>
        </row>
        <row r="7747">
          <cell r="P7747">
            <v>999999999</v>
          </cell>
          <cell r="Q7747"/>
          <cell r="R7747"/>
          <cell r="S7747"/>
          <cell r="T7747"/>
          <cell r="U7747"/>
          <cell r="V7747"/>
          <cell r="W7747"/>
          <cell r="X7747"/>
          <cell r="Y7747"/>
          <cell r="Z7747"/>
          <cell r="AA7747"/>
          <cell r="AB7747"/>
          <cell r="AC7747"/>
          <cell r="AD7747"/>
        </row>
        <row r="7748">
          <cell r="P7748">
            <v>999999999</v>
          </cell>
          <cell r="Q7748"/>
          <cell r="R7748"/>
          <cell r="S7748"/>
          <cell r="T7748"/>
          <cell r="U7748"/>
          <cell r="V7748"/>
          <cell r="W7748"/>
          <cell r="X7748"/>
          <cell r="Y7748"/>
          <cell r="Z7748"/>
          <cell r="AA7748"/>
          <cell r="AB7748"/>
          <cell r="AC7748"/>
          <cell r="AD7748"/>
        </row>
        <row r="7749">
          <cell r="P7749">
            <v>999999999</v>
          </cell>
          <cell r="Q7749"/>
          <cell r="R7749"/>
          <cell r="S7749"/>
          <cell r="T7749"/>
          <cell r="U7749"/>
          <cell r="V7749"/>
          <cell r="W7749"/>
          <cell r="X7749"/>
          <cell r="Y7749"/>
          <cell r="Z7749"/>
          <cell r="AA7749"/>
          <cell r="AB7749"/>
          <cell r="AC7749"/>
          <cell r="AD7749"/>
        </row>
        <row r="7750">
          <cell r="P7750">
            <v>999999999</v>
          </cell>
          <cell r="Q7750"/>
          <cell r="R7750"/>
          <cell r="S7750"/>
          <cell r="T7750"/>
          <cell r="U7750"/>
          <cell r="V7750"/>
          <cell r="W7750"/>
          <cell r="X7750"/>
          <cell r="Y7750"/>
          <cell r="Z7750"/>
          <cell r="AA7750"/>
          <cell r="AB7750"/>
          <cell r="AC7750"/>
          <cell r="AD7750"/>
        </row>
        <row r="7751">
          <cell r="P7751">
            <v>999999999</v>
          </cell>
          <cell r="Q7751"/>
          <cell r="R7751"/>
          <cell r="S7751"/>
          <cell r="T7751"/>
          <cell r="U7751"/>
          <cell r="V7751"/>
          <cell r="W7751"/>
          <cell r="X7751"/>
          <cell r="Y7751"/>
          <cell r="Z7751"/>
          <cell r="AA7751"/>
          <cell r="AB7751"/>
          <cell r="AC7751"/>
          <cell r="AD7751"/>
        </row>
        <row r="7752">
          <cell r="P7752">
            <v>999999999</v>
          </cell>
          <cell r="Q7752"/>
          <cell r="R7752"/>
          <cell r="S7752"/>
          <cell r="T7752"/>
          <cell r="U7752"/>
          <cell r="V7752"/>
          <cell r="W7752"/>
          <cell r="X7752"/>
          <cell r="Y7752"/>
          <cell r="Z7752"/>
          <cell r="AA7752"/>
          <cell r="AB7752"/>
          <cell r="AC7752"/>
          <cell r="AD7752"/>
        </row>
        <row r="7753">
          <cell r="P7753">
            <v>999999999</v>
          </cell>
          <cell r="Q7753"/>
          <cell r="R7753"/>
          <cell r="S7753"/>
          <cell r="T7753"/>
          <cell r="U7753"/>
          <cell r="V7753"/>
          <cell r="W7753"/>
          <cell r="X7753"/>
          <cell r="Y7753"/>
          <cell r="Z7753"/>
          <cell r="AA7753"/>
          <cell r="AB7753"/>
          <cell r="AC7753"/>
          <cell r="AD7753"/>
        </row>
        <row r="7754">
          <cell r="P7754">
            <v>999999999</v>
          </cell>
          <cell r="Q7754"/>
          <cell r="R7754"/>
          <cell r="S7754"/>
          <cell r="T7754"/>
          <cell r="U7754"/>
          <cell r="V7754"/>
          <cell r="W7754"/>
          <cell r="X7754"/>
          <cell r="Y7754"/>
          <cell r="Z7754"/>
          <cell r="AA7754"/>
          <cell r="AB7754"/>
          <cell r="AC7754"/>
          <cell r="AD7754"/>
        </row>
        <row r="7755">
          <cell r="P7755">
            <v>999999999</v>
          </cell>
          <cell r="Q7755"/>
          <cell r="R7755"/>
          <cell r="S7755"/>
          <cell r="T7755"/>
          <cell r="U7755"/>
          <cell r="V7755"/>
          <cell r="W7755"/>
          <cell r="X7755"/>
          <cell r="Y7755"/>
          <cell r="Z7755"/>
          <cell r="AA7755"/>
          <cell r="AB7755"/>
          <cell r="AC7755"/>
          <cell r="AD7755"/>
        </row>
        <row r="7756">
          <cell r="P7756">
            <v>999999999</v>
          </cell>
          <cell r="Q7756"/>
          <cell r="R7756"/>
          <cell r="S7756"/>
          <cell r="T7756"/>
          <cell r="U7756"/>
          <cell r="V7756"/>
          <cell r="W7756"/>
          <cell r="X7756"/>
          <cell r="Y7756"/>
          <cell r="Z7756"/>
          <cell r="AA7756"/>
          <cell r="AB7756"/>
          <cell r="AC7756"/>
          <cell r="AD7756"/>
        </row>
        <row r="7757">
          <cell r="P7757">
            <v>999999999</v>
          </cell>
          <cell r="Q7757"/>
          <cell r="R7757"/>
          <cell r="S7757"/>
          <cell r="T7757"/>
          <cell r="U7757"/>
          <cell r="V7757"/>
          <cell r="W7757"/>
          <cell r="X7757"/>
          <cell r="Y7757"/>
          <cell r="Z7757"/>
          <cell r="AA7757"/>
          <cell r="AB7757"/>
          <cell r="AC7757"/>
          <cell r="AD7757"/>
        </row>
        <row r="7758">
          <cell r="P7758">
            <v>999999999</v>
          </cell>
          <cell r="Q7758"/>
          <cell r="R7758"/>
          <cell r="S7758"/>
          <cell r="T7758"/>
          <cell r="U7758"/>
          <cell r="V7758"/>
          <cell r="W7758"/>
          <cell r="X7758"/>
          <cell r="Y7758"/>
          <cell r="Z7758"/>
          <cell r="AA7758"/>
          <cell r="AB7758"/>
          <cell r="AC7758"/>
          <cell r="AD7758"/>
        </row>
        <row r="7759">
          <cell r="P7759">
            <v>999999999</v>
          </cell>
          <cell r="Q7759"/>
          <cell r="R7759"/>
          <cell r="S7759"/>
          <cell r="T7759"/>
          <cell r="U7759"/>
          <cell r="V7759"/>
          <cell r="W7759"/>
          <cell r="X7759"/>
          <cell r="Y7759"/>
          <cell r="Z7759"/>
          <cell r="AA7759"/>
          <cell r="AB7759"/>
          <cell r="AC7759"/>
          <cell r="AD7759"/>
        </row>
        <row r="7760">
          <cell r="P7760">
            <v>999999999</v>
          </cell>
          <cell r="Q7760"/>
          <cell r="R7760"/>
          <cell r="S7760"/>
          <cell r="T7760"/>
          <cell r="U7760"/>
          <cell r="V7760"/>
          <cell r="W7760"/>
          <cell r="X7760"/>
          <cell r="Y7760"/>
          <cell r="Z7760"/>
          <cell r="AA7760"/>
          <cell r="AB7760"/>
          <cell r="AC7760"/>
          <cell r="AD7760"/>
        </row>
        <row r="7761">
          <cell r="P7761">
            <v>999999999</v>
          </cell>
          <cell r="Q7761"/>
          <cell r="R7761"/>
          <cell r="S7761"/>
          <cell r="T7761"/>
          <cell r="U7761"/>
          <cell r="V7761"/>
          <cell r="W7761"/>
          <cell r="X7761"/>
          <cell r="Y7761"/>
          <cell r="Z7761"/>
          <cell r="AA7761"/>
          <cell r="AB7761"/>
          <cell r="AC7761"/>
          <cell r="AD7761"/>
        </row>
        <row r="7762">
          <cell r="P7762">
            <v>999999999</v>
          </cell>
          <cell r="Q7762"/>
          <cell r="R7762"/>
          <cell r="S7762"/>
          <cell r="T7762"/>
          <cell r="U7762"/>
          <cell r="V7762"/>
          <cell r="W7762"/>
          <cell r="X7762"/>
          <cell r="Y7762"/>
          <cell r="Z7762"/>
          <cell r="AA7762"/>
          <cell r="AB7762"/>
          <cell r="AC7762"/>
          <cell r="AD7762"/>
        </row>
        <row r="7763">
          <cell r="P7763">
            <v>999999999</v>
          </cell>
          <cell r="Q7763"/>
          <cell r="R7763"/>
          <cell r="S7763"/>
          <cell r="T7763"/>
          <cell r="U7763"/>
          <cell r="V7763"/>
          <cell r="W7763"/>
          <cell r="X7763"/>
          <cell r="Y7763"/>
          <cell r="Z7763"/>
          <cell r="AA7763"/>
          <cell r="AB7763"/>
          <cell r="AC7763"/>
          <cell r="AD7763"/>
        </row>
        <row r="7764">
          <cell r="P7764">
            <v>999999999</v>
          </cell>
          <cell r="Q7764"/>
          <cell r="R7764"/>
          <cell r="S7764"/>
          <cell r="T7764"/>
          <cell r="U7764"/>
          <cell r="V7764"/>
          <cell r="W7764"/>
          <cell r="X7764"/>
          <cell r="Y7764"/>
          <cell r="Z7764"/>
          <cell r="AA7764"/>
          <cell r="AB7764"/>
          <cell r="AC7764"/>
          <cell r="AD7764"/>
        </row>
        <row r="7765">
          <cell r="P7765">
            <v>999999999</v>
          </cell>
          <cell r="Q7765"/>
          <cell r="R7765"/>
          <cell r="S7765"/>
          <cell r="T7765"/>
          <cell r="U7765"/>
          <cell r="V7765"/>
          <cell r="W7765"/>
          <cell r="X7765"/>
          <cell r="Y7765"/>
          <cell r="Z7765"/>
          <cell r="AA7765"/>
          <cell r="AB7765"/>
          <cell r="AC7765"/>
          <cell r="AD7765"/>
        </row>
        <row r="7766">
          <cell r="P7766">
            <v>999999999</v>
          </cell>
          <cell r="Q7766"/>
          <cell r="R7766"/>
          <cell r="S7766"/>
          <cell r="T7766"/>
          <cell r="U7766"/>
          <cell r="V7766"/>
          <cell r="W7766"/>
          <cell r="X7766"/>
          <cell r="Y7766"/>
          <cell r="Z7766"/>
          <cell r="AA7766"/>
          <cell r="AB7766"/>
          <cell r="AC7766"/>
          <cell r="AD7766"/>
        </row>
        <row r="7767">
          <cell r="P7767">
            <v>999999999</v>
          </cell>
          <cell r="Q7767"/>
          <cell r="R7767"/>
          <cell r="S7767"/>
          <cell r="T7767"/>
          <cell r="U7767"/>
          <cell r="V7767"/>
          <cell r="W7767"/>
          <cell r="X7767"/>
          <cell r="Y7767"/>
          <cell r="Z7767"/>
          <cell r="AA7767"/>
          <cell r="AB7767"/>
          <cell r="AC7767"/>
          <cell r="AD7767"/>
        </row>
        <row r="7768">
          <cell r="P7768">
            <v>999999999</v>
          </cell>
          <cell r="Q7768"/>
          <cell r="R7768"/>
          <cell r="S7768"/>
          <cell r="T7768"/>
          <cell r="U7768"/>
          <cell r="V7768"/>
          <cell r="W7768"/>
          <cell r="X7768"/>
          <cell r="Y7768"/>
          <cell r="Z7768"/>
          <cell r="AA7768"/>
          <cell r="AB7768"/>
          <cell r="AC7768"/>
          <cell r="AD7768"/>
        </row>
        <row r="7769">
          <cell r="P7769">
            <v>999999999</v>
          </cell>
          <cell r="Q7769"/>
          <cell r="R7769"/>
          <cell r="S7769"/>
          <cell r="T7769"/>
          <cell r="U7769"/>
          <cell r="V7769"/>
          <cell r="W7769"/>
          <cell r="X7769"/>
          <cell r="Y7769"/>
          <cell r="Z7769"/>
          <cell r="AA7769"/>
          <cell r="AB7769"/>
          <cell r="AC7769"/>
          <cell r="AD7769"/>
        </row>
        <row r="7770">
          <cell r="P7770">
            <v>999999999</v>
          </cell>
          <cell r="Q7770"/>
          <cell r="R7770"/>
          <cell r="S7770"/>
          <cell r="T7770"/>
          <cell r="U7770"/>
          <cell r="V7770"/>
          <cell r="W7770"/>
          <cell r="X7770"/>
          <cell r="Y7770"/>
          <cell r="Z7770"/>
          <cell r="AA7770"/>
          <cell r="AB7770"/>
          <cell r="AC7770"/>
          <cell r="AD7770"/>
        </row>
        <row r="7771">
          <cell r="P7771">
            <v>999999999</v>
          </cell>
          <cell r="Q7771"/>
          <cell r="R7771"/>
          <cell r="S7771"/>
          <cell r="T7771"/>
          <cell r="U7771"/>
          <cell r="V7771"/>
          <cell r="W7771"/>
          <cell r="X7771"/>
          <cell r="Y7771"/>
          <cell r="Z7771"/>
          <cell r="AA7771"/>
          <cell r="AB7771"/>
          <cell r="AC7771"/>
          <cell r="AD7771"/>
        </row>
        <row r="7772">
          <cell r="P7772">
            <v>999999999</v>
          </cell>
          <cell r="Q7772"/>
          <cell r="R7772"/>
          <cell r="S7772"/>
          <cell r="T7772"/>
          <cell r="U7772"/>
          <cell r="V7772"/>
          <cell r="W7772"/>
          <cell r="X7772"/>
          <cell r="Y7772"/>
          <cell r="Z7772"/>
          <cell r="AA7772"/>
          <cell r="AB7772"/>
          <cell r="AC7772"/>
          <cell r="AD7772"/>
        </row>
        <row r="7773">
          <cell r="P7773">
            <v>999999999</v>
          </cell>
          <cell r="Q7773"/>
          <cell r="R7773"/>
          <cell r="S7773"/>
          <cell r="T7773"/>
          <cell r="U7773"/>
          <cell r="V7773"/>
          <cell r="W7773"/>
          <cell r="X7773"/>
          <cell r="Y7773"/>
          <cell r="Z7773"/>
          <cell r="AA7773"/>
          <cell r="AB7773"/>
          <cell r="AC7773"/>
          <cell r="AD7773"/>
        </row>
        <row r="7774">
          <cell r="P7774">
            <v>999999999</v>
          </cell>
          <cell r="Q7774"/>
          <cell r="R7774"/>
          <cell r="S7774"/>
          <cell r="T7774"/>
          <cell r="U7774"/>
          <cell r="V7774"/>
          <cell r="W7774"/>
          <cell r="X7774"/>
          <cell r="Y7774"/>
          <cell r="Z7774"/>
          <cell r="AA7774"/>
          <cell r="AB7774"/>
          <cell r="AC7774"/>
          <cell r="AD7774"/>
        </row>
        <row r="7775">
          <cell r="P7775">
            <v>999999999</v>
          </cell>
          <cell r="Q7775"/>
          <cell r="R7775"/>
          <cell r="S7775"/>
          <cell r="T7775"/>
          <cell r="U7775"/>
          <cell r="V7775"/>
          <cell r="W7775"/>
          <cell r="X7775"/>
          <cell r="Y7775"/>
          <cell r="Z7775"/>
          <cell r="AA7775"/>
          <cell r="AB7775"/>
          <cell r="AC7775"/>
          <cell r="AD7775"/>
        </row>
        <row r="7776">
          <cell r="P7776">
            <v>999999999</v>
          </cell>
          <cell r="Q7776"/>
          <cell r="R7776"/>
          <cell r="S7776"/>
          <cell r="T7776"/>
          <cell r="U7776"/>
          <cell r="V7776"/>
          <cell r="W7776"/>
          <cell r="X7776"/>
          <cell r="Y7776"/>
          <cell r="Z7776"/>
          <cell r="AA7776"/>
          <cell r="AB7776"/>
          <cell r="AC7776"/>
          <cell r="AD7776"/>
        </row>
        <row r="7777">
          <cell r="P7777">
            <v>999999999</v>
          </cell>
          <cell r="Q7777"/>
          <cell r="R7777"/>
          <cell r="S7777"/>
          <cell r="T7777"/>
          <cell r="U7777"/>
          <cell r="V7777"/>
          <cell r="W7777"/>
          <cell r="X7777"/>
          <cell r="Y7777"/>
          <cell r="Z7777"/>
          <cell r="AA7777"/>
          <cell r="AB7777"/>
          <cell r="AC7777"/>
          <cell r="AD7777"/>
        </row>
        <row r="7778">
          <cell r="P7778">
            <v>999999999</v>
          </cell>
          <cell r="Q7778"/>
          <cell r="R7778"/>
          <cell r="S7778"/>
          <cell r="T7778"/>
          <cell r="U7778"/>
          <cell r="V7778"/>
          <cell r="W7778"/>
          <cell r="X7778"/>
          <cell r="Y7778"/>
          <cell r="Z7778"/>
          <cell r="AA7778"/>
          <cell r="AB7778"/>
          <cell r="AC7778"/>
          <cell r="AD7778"/>
        </row>
        <row r="7779">
          <cell r="P7779">
            <v>999999999</v>
          </cell>
          <cell r="Q7779"/>
          <cell r="R7779"/>
          <cell r="S7779"/>
          <cell r="T7779"/>
          <cell r="U7779"/>
          <cell r="V7779"/>
          <cell r="W7779"/>
          <cell r="X7779"/>
          <cell r="Y7779"/>
          <cell r="Z7779"/>
          <cell r="AA7779"/>
          <cell r="AB7779"/>
          <cell r="AC7779"/>
          <cell r="AD7779"/>
        </row>
        <row r="7780">
          <cell r="P7780">
            <v>999999999</v>
          </cell>
          <cell r="Q7780"/>
          <cell r="R7780"/>
          <cell r="S7780"/>
          <cell r="T7780"/>
          <cell r="U7780"/>
          <cell r="V7780"/>
          <cell r="W7780"/>
          <cell r="X7780"/>
          <cell r="Y7780"/>
          <cell r="Z7780"/>
          <cell r="AA7780"/>
          <cell r="AB7780"/>
          <cell r="AC7780"/>
          <cell r="AD7780"/>
        </row>
        <row r="7781">
          <cell r="P7781">
            <v>999999999</v>
          </cell>
          <cell r="Q7781"/>
          <cell r="R7781"/>
          <cell r="S7781"/>
          <cell r="T7781"/>
          <cell r="U7781"/>
          <cell r="V7781"/>
          <cell r="W7781"/>
          <cell r="X7781"/>
          <cell r="Y7781"/>
          <cell r="Z7781"/>
          <cell r="AA7781"/>
          <cell r="AB7781"/>
          <cell r="AC7781"/>
          <cell r="AD7781"/>
        </row>
        <row r="7782">
          <cell r="P7782">
            <v>999999999</v>
          </cell>
          <cell r="Q7782"/>
          <cell r="R7782"/>
          <cell r="S7782"/>
          <cell r="T7782"/>
          <cell r="U7782"/>
          <cell r="V7782"/>
          <cell r="W7782"/>
          <cell r="X7782"/>
          <cell r="Y7782"/>
          <cell r="Z7782"/>
          <cell r="AA7782"/>
          <cell r="AB7782"/>
          <cell r="AC7782"/>
          <cell r="AD7782"/>
        </row>
        <row r="7783">
          <cell r="P7783">
            <v>999999999</v>
          </cell>
          <cell r="Q7783"/>
          <cell r="R7783"/>
          <cell r="S7783"/>
          <cell r="T7783"/>
          <cell r="U7783"/>
          <cell r="V7783"/>
          <cell r="W7783"/>
          <cell r="X7783"/>
          <cell r="Y7783"/>
          <cell r="Z7783"/>
          <cell r="AA7783"/>
          <cell r="AB7783"/>
          <cell r="AC7783"/>
          <cell r="AD7783"/>
        </row>
        <row r="7784">
          <cell r="P7784">
            <v>999999999</v>
          </cell>
          <cell r="Q7784"/>
          <cell r="R7784"/>
          <cell r="S7784"/>
          <cell r="T7784"/>
          <cell r="U7784"/>
          <cell r="V7784"/>
          <cell r="W7784"/>
          <cell r="X7784"/>
          <cell r="Y7784"/>
          <cell r="Z7784"/>
          <cell r="AA7784"/>
          <cell r="AB7784"/>
          <cell r="AC7784"/>
          <cell r="AD7784"/>
        </row>
        <row r="7785">
          <cell r="P7785">
            <v>999999999</v>
          </cell>
          <cell r="Q7785"/>
          <cell r="R7785"/>
          <cell r="S7785"/>
          <cell r="T7785"/>
          <cell r="U7785"/>
          <cell r="V7785"/>
          <cell r="W7785"/>
          <cell r="X7785"/>
          <cell r="Y7785"/>
          <cell r="Z7785"/>
          <cell r="AA7785"/>
          <cell r="AB7785"/>
          <cell r="AC7785"/>
          <cell r="AD7785"/>
        </row>
        <row r="7786">
          <cell r="P7786">
            <v>999999999</v>
          </cell>
          <cell r="Q7786"/>
          <cell r="R7786"/>
          <cell r="S7786"/>
          <cell r="T7786"/>
          <cell r="U7786"/>
          <cell r="V7786"/>
          <cell r="W7786"/>
          <cell r="X7786"/>
          <cell r="Y7786"/>
          <cell r="Z7786"/>
          <cell r="AA7786"/>
          <cell r="AB7786"/>
          <cell r="AC7786"/>
          <cell r="AD7786"/>
        </row>
        <row r="7787">
          <cell r="P7787">
            <v>999999999</v>
          </cell>
          <cell r="Q7787"/>
          <cell r="R7787"/>
          <cell r="S7787"/>
          <cell r="T7787"/>
          <cell r="U7787"/>
          <cell r="V7787"/>
          <cell r="W7787"/>
          <cell r="X7787"/>
          <cell r="Y7787"/>
          <cell r="Z7787"/>
          <cell r="AA7787"/>
          <cell r="AB7787"/>
          <cell r="AC7787"/>
          <cell r="AD7787"/>
        </row>
        <row r="7788">
          <cell r="P7788">
            <v>999999999</v>
          </cell>
          <cell r="Q7788"/>
          <cell r="R7788"/>
          <cell r="S7788"/>
          <cell r="T7788"/>
          <cell r="U7788"/>
          <cell r="V7788"/>
          <cell r="W7788"/>
          <cell r="X7788"/>
          <cell r="Y7788"/>
          <cell r="Z7788"/>
          <cell r="AA7788"/>
          <cell r="AB7788"/>
          <cell r="AC7788"/>
          <cell r="AD7788"/>
        </row>
        <row r="7789">
          <cell r="P7789">
            <v>999999999</v>
          </cell>
          <cell r="Q7789"/>
          <cell r="R7789"/>
          <cell r="S7789"/>
          <cell r="T7789"/>
          <cell r="U7789"/>
          <cell r="V7789"/>
          <cell r="W7789"/>
          <cell r="X7789"/>
          <cell r="Y7789"/>
          <cell r="Z7789"/>
          <cell r="AA7789"/>
          <cell r="AB7789"/>
          <cell r="AC7789"/>
          <cell r="AD7789"/>
        </row>
        <row r="7790">
          <cell r="P7790">
            <v>999999999</v>
          </cell>
          <cell r="Q7790"/>
          <cell r="R7790"/>
          <cell r="S7790"/>
          <cell r="T7790"/>
          <cell r="U7790"/>
          <cell r="V7790"/>
          <cell r="W7790"/>
          <cell r="X7790"/>
          <cell r="Y7790"/>
          <cell r="Z7790"/>
          <cell r="AA7790"/>
          <cell r="AB7790"/>
          <cell r="AC7790"/>
          <cell r="AD7790"/>
        </row>
        <row r="7791">
          <cell r="P7791">
            <v>999999999</v>
          </cell>
          <cell r="Q7791"/>
          <cell r="R7791"/>
          <cell r="S7791"/>
          <cell r="T7791"/>
          <cell r="U7791"/>
          <cell r="V7791"/>
          <cell r="W7791"/>
          <cell r="X7791"/>
          <cell r="Y7791"/>
          <cell r="Z7791"/>
          <cell r="AA7791"/>
          <cell r="AB7791"/>
          <cell r="AC7791"/>
          <cell r="AD7791"/>
        </row>
        <row r="7792">
          <cell r="P7792">
            <v>999999999</v>
          </cell>
          <cell r="Q7792"/>
          <cell r="R7792"/>
          <cell r="S7792"/>
          <cell r="T7792"/>
          <cell r="U7792"/>
          <cell r="V7792"/>
          <cell r="W7792"/>
          <cell r="X7792"/>
          <cell r="Y7792"/>
          <cell r="Z7792"/>
          <cell r="AA7792"/>
          <cell r="AB7792"/>
          <cell r="AC7792"/>
          <cell r="AD7792"/>
        </row>
        <row r="7793">
          <cell r="P7793">
            <v>999999999</v>
          </cell>
          <cell r="Q7793"/>
          <cell r="R7793"/>
          <cell r="S7793"/>
          <cell r="T7793"/>
          <cell r="U7793"/>
          <cell r="V7793"/>
          <cell r="W7793"/>
          <cell r="X7793"/>
          <cell r="Y7793"/>
          <cell r="Z7793"/>
          <cell r="AA7793"/>
          <cell r="AB7793"/>
          <cell r="AC7793"/>
          <cell r="AD7793"/>
        </row>
        <row r="7794">
          <cell r="P7794">
            <v>999999999</v>
          </cell>
          <cell r="Q7794"/>
          <cell r="R7794"/>
          <cell r="S7794"/>
          <cell r="T7794"/>
          <cell r="U7794"/>
          <cell r="V7794"/>
          <cell r="W7794"/>
          <cell r="X7794"/>
          <cell r="Y7794"/>
          <cell r="Z7794"/>
          <cell r="AA7794"/>
          <cell r="AB7794"/>
          <cell r="AC7794"/>
          <cell r="AD7794"/>
        </row>
        <row r="7795">
          <cell r="P7795">
            <v>999999999</v>
          </cell>
          <cell r="Q7795"/>
          <cell r="R7795"/>
          <cell r="S7795"/>
          <cell r="T7795"/>
          <cell r="U7795"/>
          <cell r="V7795"/>
          <cell r="W7795"/>
          <cell r="X7795"/>
          <cell r="Y7795"/>
          <cell r="Z7795"/>
          <cell r="AA7795"/>
          <cell r="AB7795"/>
          <cell r="AC7795"/>
          <cell r="AD7795"/>
        </row>
        <row r="7796">
          <cell r="P7796">
            <v>999999999</v>
          </cell>
          <cell r="Q7796"/>
          <cell r="R7796"/>
          <cell r="S7796"/>
          <cell r="T7796"/>
          <cell r="U7796"/>
          <cell r="V7796"/>
          <cell r="W7796"/>
          <cell r="X7796"/>
          <cell r="Y7796"/>
          <cell r="Z7796"/>
          <cell r="AA7796"/>
          <cell r="AB7796"/>
          <cell r="AC7796"/>
          <cell r="AD7796"/>
        </row>
        <row r="7797">
          <cell r="P7797">
            <v>999999999</v>
          </cell>
          <cell r="Q7797"/>
          <cell r="R7797"/>
          <cell r="S7797"/>
          <cell r="T7797"/>
          <cell r="U7797"/>
          <cell r="V7797"/>
          <cell r="W7797"/>
          <cell r="X7797"/>
          <cell r="Y7797"/>
          <cell r="Z7797"/>
          <cell r="AA7797"/>
          <cell r="AB7797"/>
          <cell r="AC7797"/>
          <cell r="AD7797"/>
        </row>
        <row r="7798">
          <cell r="P7798">
            <v>999999999</v>
          </cell>
          <cell r="Q7798"/>
          <cell r="R7798"/>
          <cell r="S7798"/>
          <cell r="T7798"/>
          <cell r="U7798"/>
          <cell r="V7798"/>
          <cell r="W7798"/>
          <cell r="X7798"/>
          <cell r="Y7798"/>
          <cell r="Z7798"/>
          <cell r="AA7798"/>
          <cell r="AB7798"/>
          <cell r="AC7798"/>
          <cell r="AD7798"/>
        </row>
        <row r="7799">
          <cell r="P7799">
            <v>999999999</v>
          </cell>
          <cell r="Q7799"/>
          <cell r="R7799"/>
          <cell r="S7799"/>
          <cell r="T7799"/>
          <cell r="U7799"/>
          <cell r="V7799"/>
          <cell r="W7799"/>
          <cell r="X7799"/>
          <cell r="Y7799"/>
          <cell r="Z7799"/>
          <cell r="AA7799"/>
          <cell r="AB7799"/>
          <cell r="AC7799"/>
          <cell r="AD7799"/>
        </row>
        <row r="7800">
          <cell r="P7800">
            <v>999999999</v>
          </cell>
          <cell r="Q7800"/>
          <cell r="R7800"/>
          <cell r="S7800"/>
          <cell r="T7800"/>
          <cell r="U7800"/>
          <cell r="V7800"/>
          <cell r="W7800"/>
          <cell r="X7800"/>
          <cell r="Y7800"/>
          <cell r="Z7800"/>
          <cell r="AA7800"/>
          <cell r="AB7800"/>
          <cell r="AC7800"/>
          <cell r="AD7800"/>
        </row>
        <row r="7801">
          <cell r="P7801">
            <v>999999999</v>
          </cell>
          <cell r="Q7801"/>
          <cell r="R7801"/>
          <cell r="S7801"/>
          <cell r="T7801"/>
          <cell r="U7801"/>
          <cell r="V7801"/>
          <cell r="W7801"/>
          <cell r="X7801"/>
          <cell r="Y7801"/>
          <cell r="Z7801"/>
          <cell r="AA7801"/>
          <cell r="AB7801"/>
          <cell r="AC7801"/>
          <cell r="AD7801"/>
        </row>
        <row r="7802">
          <cell r="P7802">
            <v>999999999</v>
          </cell>
          <cell r="Q7802"/>
          <cell r="R7802"/>
          <cell r="S7802"/>
          <cell r="T7802"/>
          <cell r="U7802"/>
          <cell r="V7802"/>
          <cell r="W7802"/>
          <cell r="X7802"/>
          <cell r="Y7802"/>
          <cell r="Z7802"/>
          <cell r="AA7802"/>
          <cell r="AB7802"/>
          <cell r="AC7802"/>
          <cell r="AD7802"/>
        </row>
        <row r="7803">
          <cell r="P7803">
            <v>999999999</v>
          </cell>
          <cell r="Q7803"/>
          <cell r="R7803"/>
          <cell r="S7803"/>
          <cell r="T7803"/>
          <cell r="U7803"/>
          <cell r="V7803"/>
          <cell r="W7803"/>
          <cell r="X7803"/>
          <cell r="Y7803"/>
          <cell r="Z7803"/>
          <cell r="AA7803"/>
          <cell r="AB7803"/>
          <cell r="AC7803"/>
          <cell r="AD7803"/>
        </row>
        <row r="7804">
          <cell r="P7804">
            <v>999999999</v>
          </cell>
          <cell r="Q7804"/>
          <cell r="R7804"/>
          <cell r="S7804"/>
          <cell r="T7804"/>
          <cell r="U7804"/>
          <cell r="V7804"/>
          <cell r="W7804"/>
          <cell r="X7804"/>
          <cell r="Y7804"/>
          <cell r="Z7804"/>
          <cell r="AA7804"/>
          <cell r="AB7804"/>
          <cell r="AC7804"/>
          <cell r="AD7804"/>
        </row>
        <row r="7805">
          <cell r="P7805">
            <v>999999999</v>
          </cell>
          <cell r="Q7805"/>
          <cell r="R7805"/>
          <cell r="S7805"/>
          <cell r="T7805"/>
          <cell r="U7805"/>
          <cell r="V7805"/>
          <cell r="W7805"/>
          <cell r="X7805"/>
          <cell r="Y7805"/>
          <cell r="Z7805"/>
          <cell r="AA7805"/>
          <cell r="AB7805"/>
          <cell r="AC7805"/>
          <cell r="AD7805"/>
        </row>
        <row r="7806">
          <cell r="P7806">
            <v>999999999</v>
          </cell>
          <cell r="Q7806"/>
          <cell r="R7806"/>
          <cell r="S7806"/>
          <cell r="T7806"/>
          <cell r="U7806"/>
          <cell r="V7806"/>
          <cell r="W7806"/>
          <cell r="X7806"/>
          <cell r="Y7806"/>
          <cell r="Z7806"/>
          <cell r="AA7806"/>
          <cell r="AB7806"/>
          <cell r="AC7806"/>
          <cell r="AD7806"/>
        </row>
        <row r="7807">
          <cell r="P7807">
            <v>999999999</v>
          </cell>
          <cell r="Q7807"/>
          <cell r="R7807"/>
          <cell r="S7807"/>
          <cell r="T7807"/>
          <cell r="U7807"/>
          <cell r="V7807"/>
          <cell r="W7807"/>
          <cell r="X7807"/>
          <cell r="Y7807"/>
          <cell r="Z7807"/>
          <cell r="AA7807"/>
          <cell r="AB7807"/>
          <cell r="AC7807"/>
          <cell r="AD7807"/>
        </row>
        <row r="7808">
          <cell r="P7808">
            <v>999999999</v>
          </cell>
          <cell r="Q7808"/>
          <cell r="R7808"/>
          <cell r="S7808"/>
          <cell r="T7808"/>
          <cell r="U7808"/>
          <cell r="V7808"/>
          <cell r="W7808"/>
          <cell r="X7808"/>
          <cell r="Y7808"/>
          <cell r="Z7808"/>
          <cell r="AA7808"/>
          <cell r="AB7808"/>
          <cell r="AC7808"/>
          <cell r="AD7808"/>
        </row>
        <row r="7809">
          <cell r="P7809">
            <v>999999999</v>
          </cell>
          <cell r="Q7809"/>
          <cell r="R7809"/>
          <cell r="S7809"/>
          <cell r="T7809"/>
          <cell r="U7809"/>
          <cell r="V7809"/>
          <cell r="W7809"/>
          <cell r="X7809"/>
          <cell r="Y7809"/>
          <cell r="Z7809"/>
          <cell r="AA7809"/>
          <cell r="AB7809"/>
          <cell r="AC7809"/>
          <cell r="AD7809"/>
        </row>
        <row r="7810">
          <cell r="P7810">
            <v>999999999</v>
          </cell>
          <cell r="Q7810"/>
          <cell r="R7810"/>
          <cell r="S7810"/>
          <cell r="T7810"/>
          <cell r="U7810"/>
          <cell r="V7810"/>
          <cell r="W7810"/>
          <cell r="X7810"/>
          <cell r="Y7810"/>
          <cell r="Z7810"/>
          <cell r="AA7810"/>
          <cell r="AB7810"/>
          <cell r="AC7810"/>
          <cell r="AD7810"/>
        </row>
        <row r="7811">
          <cell r="P7811">
            <v>999999999</v>
          </cell>
          <cell r="Q7811"/>
          <cell r="R7811"/>
          <cell r="S7811"/>
          <cell r="T7811"/>
          <cell r="U7811"/>
          <cell r="V7811"/>
          <cell r="W7811"/>
          <cell r="X7811"/>
          <cell r="Y7811"/>
          <cell r="Z7811"/>
          <cell r="AA7811"/>
          <cell r="AB7811"/>
          <cell r="AC7811"/>
          <cell r="AD7811"/>
        </row>
        <row r="7812">
          <cell r="P7812">
            <v>999999999</v>
          </cell>
          <cell r="Q7812"/>
          <cell r="R7812"/>
          <cell r="S7812"/>
          <cell r="T7812"/>
          <cell r="U7812"/>
          <cell r="V7812"/>
          <cell r="W7812"/>
          <cell r="X7812"/>
          <cell r="Y7812"/>
          <cell r="Z7812"/>
          <cell r="AA7812"/>
          <cell r="AB7812"/>
          <cell r="AC7812"/>
          <cell r="AD7812"/>
        </row>
        <row r="7813">
          <cell r="P7813">
            <v>999999999</v>
          </cell>
          <cell r="Q7813"/>
          <cell r="R7813"/>
          <cell r="S7813"/>
          <cell r="T7813"/>
          <cell r="U7813"/>
          <cell r="V7813"/>
          <cell r="W7813"/>
          <cell r="X7813"/>
          <cell r="Y7813"/>
          <cell r="Z7813"/>
          <cell r="AA7813"/>
          <cell r="AB7813"/>
          <cell r="AC7813"/>
          <cell r="AD7813"/>
        </row>
        <row r="7814">
          <cell r="P7814">
            <v>999999999</v>
          </cell>
          <cell r="Q7814"/>
          <cell r="R7814"/>
          <cell r="S7814"/>
          <cell r="T7814"/>
          <cell r="U7814"/>
          <cell r="V7814"/>
          <cell r="W7814"/>
          <cell r="X7814"/>
          <cell r="Y7814"/>
          <cell r="Z7814"/>
          <cell r="AA7814"/>
          <cell r="AB7814"/>
          <cell r="AC7814"/>
          <cell r="AD7814"/>
        </row>
        <row r="7815">
          <cell r="P7815">
            <v>999999999</v>
          </cell>
          <cell r="Q7815"/>
          <cell r="R7815"/>
          <cell r="S7815"/>
          <cell r="T7815"/>
          <cell r="U7815"/>
          <cell r="V7815"/>
          <cell r="W7815"/>
          <cell r="X7815"/>
          <cell r="Y7815"/>
          <cell r="Z7815"/>
          <cell r="AA7815"/>
          <cell r="AB7815"/>
          <cell r="AC7815"/>
          <cell r="AD7815"/>
        </row>
        <row r="7816">
          <cell r="P7816">
            <v>999999999</v>
          </cell>
          <cell r="Q7816"/>
          <cell r="R7816"/>
          <cell r="S7816"/>
          <cell r="T7816"/>
          <cell r="U7816"/>
          <cell r="V7816"/>
          <cell r="W7816"/>
          <cell r="X7816"/>
          <cell r="Y7816"/>
          <cell r="Z7816"/>
          <cell r="AA7816"/>
          <cell r="AB7816"/>
          <cell r="AC7816"/>
          <cell r="AD7816"/>
        </row>
        <row r="7817">
          <cell r="P7817">
            <v>999999999</v>
          </cell>
          <cell r="Q7817"/>
          <cell r="R7817"/>
          <cell r="S7817"/>
          <cell r="T7817"/>
          <cell r="U7817"/>
          <cell r="V7817"/>
          <cell r="W7817"/>
          <cell r="X7817"/>
          <cell r="Y7817"/>
          <cell r="Z7817"/>
          <cell r="AA7817"/>
          <cell r="AB7817"/>
          <cell r="AC7817"/>
          <cell r="AD7817"/>
        </row>
        <row r="7818">
          <cell r="P7818">
            <v>999999999</v>
          </cell>
          <cell r="Q7818"/>
          <cell r="R7818"/>
          <cell r="S7818"/>
          <cell r="T7818"/>
          <cell r="U7818"/>
          <cell r="V7818"/>
          <cell r="W7818"/>
          <cell r="X7818"/>
          <cell r="Y7818"/>
          <cell r="Z7818"/>
          <cell r="AA7818"/>
          <cell r="AB7818"/>
          <cell r="AC7818"/>
          <cell r="AD7818"/>
        </row>
        <row r="7819">
          <cell r="P7819">
            <v>999999999</v>
          </cell>
          <cell r="Q7819"/>
          <cell r="R7819"/>
          <cell r="S7819"/>
          <cell r="T7819"/>
          <cell r="U7819"/>
          <cell r="V7819"/>
          <cell r="W7819"/>
          <cell r="X7819"/>
          <cell r="Y7819"/>
          <cell r="Z7819"/>
          <cell r="AA7819"/>
          <cell r="AB7819"/>
          <cell r="AC7819"/>
          <cell r="AD7819"/>
        </row>
        <row r="7820">
          <cell r="P7820">
            <v>999999999</v>
          </cell>
          <cell r="Q7820"/>
          <cell r="R7820"/>
          <cell r="S7820"/>
          <cell r="T7820"/>
          <cell r="U7820"/>
          <cell r="V7820"/>
          <cell r="W7820"/>
          <cell r="X7820"/>
          <cell r="Y7820"/>
          <cell r="Z7820"/>
          <cell r="AA7820"/>
          <cell r="AB7820"/>
          <cell r="AC7820"/>
          <cell r="AD7820"/>
        </row>
        <row r="7821">
          <cell r="P7821">
            <v>999999999</v>
          </cell>
          <cell r="Q7821"/>
          <cell r="R7821"/>
          <cell r="S7821"/>
          <cell r="T7821"/>
          <cell r="U7821"/>
          <cell r="V7821"/>
          <cell r="W7821"/>
          <cell r="X7821"/>
          <cell r="Y7821"/>
          <cell r="Z7821"/>
          <cell r="AA7821"/>
          <cell r="AB7821"/>
          <cell r="AC7821"/>
          <cell r="AD7821"/>
        </row>
        <row r="7822">
          <cell r="P7822">
            <v>999999999</v>
          </cell>
          <cell r="Q7822"/>
          <cell r="R7822"/>
          <cell r="S7822"/>
          <cell r="T7822"/>
          <cell r="U7822"/>
          <cell r="V7822"/>
          <cell r="W7822"/>
          <cell r="X7822"/>
          <cell r="Y7822"/>
          <cell r="Z7822"/>
          <cell r="AA7822"/>
          <cell r="AB7822"/>
          <cell r="AC7822"/>
          <cell r="AD7822"/>
        </row>
        <row r="7823">
          <cell r="P7823">
            <v>999999999</v>
          </cell>
          <cell r="Q7823"/>
          <cell r="R7823"/>
          <cell r="S7823"/>
          <cell r="T7823"/>
          <cell r="U7823"/>
          <cell r="V7823"/>
          <cell r="W7823"/>
          <cell r="X7823"/>
          <cell r="Y7823"/>
          <cell r="Z7823"/>
          <cell r="AA7823"/>
          <cell r="AB7823"/>
          <cell r="AC7823"/>
          <cell r="AD7823"/>
        </row>
        <row r="7824">
          <cell r="P7824">
            <v>999999999</v>
          </cell>
          <cell r="Q7824"/>
          <cell r="R7824"/>
          <cell r="S7824"/>
          <cell r="T7824"/>
          <cell r="U7824"/>
          <cell r="V7824"/>
          <cell r="W7824"/>
          <cell r="X7824"/>
          <cell r="Y7824"/>
          <cell r="Z7824"/>
          <cell r="AA7824"/>
          <cell r="AB7824"/>
          <cell r="AC7824"/>
          <cell r="AD7824"/>
        </row>
        <row r="7825">
          <cell r="P7825">
            <v>999999999</v>
          </cell>
          <cell r="Q7825"/>
          <cell r="R7825"/>
          <cell r="S7825"/>
          <cell r="T7825"/>
          <cell r="U7825"/>
          <cell r="V7825"/>
          <cell r="W7825"/>
          <cell r="X7825"/>
          <cell r="Y7825"/>
          <cell r="Z7825"/>
          <cell r="AA7825"/>
          <cell r="AB7825"/>
          <cell r="AC7825"/>
          <cell r="AD7825"/>
        </row>
        <row r="7826">
          <cell r="P7826">
            <v>999999999</v>
          </cell>
          <cell r="Q7826"/>
          <cell r="R7826"/>
          <cell r="S7826"/>
          <cell r="T7826"/>
          <cell r="U7826"/>
          <cell r="V7826"/>
          <cell r="W7826"/>
          <cell r="X7826"/>
          <cell r="Y7826"/>
          <cell r="Z7826"/>
          <cell r="AA7826"/>
          <cell r="AB7826"/>
          <cell r="AC7826"/>
          <cell r="AD7826"/>
        </row>
        <row r="7827">
          <cell r="P7827">
            <v>999999999</v>
          </cell>
          <cell r="Q7827"/>
          <cell r="R7827"/>
          <cell r="S7827"/>
          <cell r="T7827"/>
          <cell r="U7827"/>
          <cell r="V7827"/>
          <cell r="W7827"/>
          <cell r="X7827"/>
          <cell r="Y7827"/>
          <cell r="Z7827"/>
          <cell r="AA7827"/>
          <cell r="AB7827"/>
          <cell r="AC7827"/>
          <cell r="AD7827"/>
        </row>
        <row r="7828">
          <cell r="P7828">
            <v>999999999</v>
          </cell>
          <cell r="Q7828"/>
          <cell r="R7828"/>
          <cell r="S7828"/>
          <cell r="T7828"/>
          <cell r="U7828"/>
          <cell r="V7828"/>
          <cell r="W7828"/>
          <cell r="X7828"/>
          <cell r="Y7828"/>
          <cell r="Z7828"/>
          <cell r="AA7828"/>
          <cell r="AB7828"/>
          <cell r="AC7828"/>
          <cell r="AD7828"/>
        </row>
        <row r="7829">
          <cell r="P7829">
            <v>999999999</v>
          </cell>
          <cell r="Q7829"/>
          <cell r="R7829"/>
          <cell r="S7829"/>
          <cell r="T7829"/>
          <cell r="U7829"/>
          <cell r="V7829"/>
          <cell r="W7829"/>
          <cell r="X7829"/>
          <cell r="Y7829"/>
          <cell r="Z7829"/>
          <cell r="AA7829"/>
          <cell r="AB7829"/>
          <cell r="AC7829"/>
          <cell r="AD7829"/>
        </row>
        <row r="7830">
          <cell r="P7830">
            <v>999999999</v>
          </cell>
          <cell r="Q7830"/>
          <cell r="R7830"/>
          <cell r="S7830"/>
          <cell r="T7830"/>
          <cell r="U7830"/>
          <cell r="V7830"/>
          <cell r="W7830"/>
          <cell r="X7830"/>
          <cell r="Y7830"/>
          <cell r="Z7830"/>
          <cell r="AA7830"/>
          <cell r="AB7830"/>
          <cell r="AC7830"/>
          <cell r="AD7830"/>
        </row>
        <row r="7831">
          <cell r="P7831">
            <v>999999999</v>
          </cell>
          <cell r="Q7831"/>
          <cell r="R7831"/>
          <cell r="S7831"/>
          <cell r="T7831"/>
          <cell r="U7831"/>
          <cell r="V7831"/>
          <cell r="W7831"/>
          <cell r="X7831"/>
          <cell r="Y7831"/>
          <cell r="Z7831"/>
          <cell r="AA7831"/>
          <cell r="AB7831"/>
          <cell r="AC7831"/>
          <cell r="AD7831"/>
        </row>
        <row r="7832">
          <cell r="P7832">
            <v>999999999</v>
          </cell>
          <cell r="Q7832"/>
          <cell r="R7832"/>
          <cell r="S7832"/>
          <cell r="T7832"/>
          <cell r="U7832"/>
          <cell r="V7832"/>
          <cell r="W7832"/>
          <cell r="X7832"/>
          <cell r="Y7832"/>
          <cell r="Z7832"/>
          <cell r="AA7832"/>
          <cell r="AB7832"/>
          <cell r="AC7832"/>
          <cell r="AD7832"/>
        </row>
        <row r="7833">
          <cell r="P7833">
            <v>999999999</v>
          </cell>
          <cell r="Q7833"/>
          <cell r="R7833"/>
          <cell r="S7833"/>
          <cell r="T7833"/>
          <cell r="U7833"/>
          <cell r="V7833"/>
          <cell r="W7833"/>
          <cell r="X7833"/>
          <cell r="Y7833"/>
          <cell r="Z7833"/>
          <cell r="AA7833"/>
          <cell r="AB7833"/>
          <cell r="AC7833"/>
          <cell r="AD7833"/>
        </row>
        <row r="7834">
          <cell r="P7834">
            <v>999999999</v>
          </cell>
          <cell r="Q7834"/>
          <cell r="R7834"/>
          <cell r="S7834"/>
          <cell r="T7834"/>
          <cell r="U7834"/>
          <cell r="V7834"/>
          <cell r="W7834"/>
          <cell r="X7834"/>
          <cell r="Y7834"/>
          <cell r="Z7834"/>
          <cell r="AA7834"/>
          <cell r="AB7834"/>
          <cell r="AC7834"/>
          <cell r="AD7834"/>
        </row>
        <row r="7835">
          <cell r="P7835">
            <v>999999999</v>
          </cell>
          <cell r="Q7835"/>
          <cell r="R7835"/>
          <cell r="S7835"/>
          <cell r="T7835"/>
          <cell r="U7835"/>
          <cell r="V7835"/>
          <cell r="W7835"/>
          <cell r="X7835"/>
          <cell r="Y7835"/>
          <cell r="Z7835"/>
          <cell r="AA7835"/>
          <cell r="AB7835"/>
          <cell r="AC7835"/>
          <cell r="AD7835"/>
        </row>
        <row r="7836">
          <cell r="P7836">
            <v>999999999</v>
          </cell>
          <cell r="Q7836"/>
          <cell r="R7836"/>
          <cell r="S7836"/>
          <cell r="T7836"/>
          <cell r="U7836"/>
          <cell r="V7836"/>
          <cell r="W7836"/>
          <cell r="X7836"/>
          <cell r="Y7836"/>
          <cell r="Z7836"/>
          <cell r="AA7836"/>
          <cell r="AB7836"/>
          <cell r="AC7836"/>
          <cell r="AD7836"/>
        </row>
        <row r="7837">
          <cell r="P7837">
            <v>999999999</v>
          </cell>
          <cell r="Q7837"/>
          <cell r="R7837"/>
          <cell r="S7837"/>
          <cell r="T7837"/>
          <cell r="U7837"/>
          <cell r="V7837"/>
          <cell r="W7837"/>
          <cell r="X7837"/>
          <cell r="Y7837"/>
          <cell r="Z7837"/>
          <cell r="AA7837"/>
          <cell r="AB7837"/>
          <cell r="AC7837"/>
          <cell r="AD7837"/>
        </row>
        <row r="7838">
          <cell r="P7838">
            <v>999999999</v>
          </cell>
          <cell r="Q7838"/>
          <cell r="R7838"/>
          <cell r="S7838"/>
          <cell r="T7838"/>
          <cell r="U7838"/>
          <cell r="V7838"/>
          <cell r="W7838"/>
          <cell r="X7838"/>
          <cell r="Y7838"/>
          <cell r="Z7838"/>
          <cell r="AA7838"/>
          <cell r="AB7838"/>
          <cell r="AC7838"/>
          <cell r="AD7838"/>
        </row>
        <row r="7839">
          <cell r="P7839">
            <v>999999999</v>
          </cell>
          <cell r="Q7839"/>
          <cell r="R7839"/>
          <cell r="S7839"/>
          <cell r="T7839"/>
          <cell r="U7839"/>
          <cell r="V7839"/>
          <cell r="W7839"/>
          <cell r="X7839"/>
          <cell r="Y7839"/>
          <cell r="Z7839"/>
          <cell r="AA7839"/>
          <cell r="AB7839"/>
          <cell r="AC7839"/>
          <cell r="AD7839"/>
        </row>
        <row r="7840">
          <cell r="P7840">
            <v>999999999</v>
          </cell>
          <cell r="Q7840"/>
          <cell r="R7840"/>
          <cell r="S7840"/>
          <cell r="T7840"/>
          <cell r="U7840"/>
          <cell r="V7840"/>
          <cell r="W7840"/>
          <cell r="X7840"/>
          <cell r="Y7840"/>
          <cell r="Z7840"/>
          <cell r="AA7840"/>
          <cell r="AB7840"/>
          <cell r="AC7840"/>
          <cell r="AD7840"/>
        </row>
        <row r="7841">
          <cell r="P7841">
            <v>999999999</v>
          </cell>
          <cell r="Q7841"/>
          <cell r="R7841"/>
          <cell r="S7841"/>
          <cell r="T7841"/>
          <cell r="U7841"/>
          <cell r="V7841"/>
          <cell r="W7841"/>
          <cell r="X7841"/>
          <cell r="Y7841"/>
          <cell r="Z7841"/>
          <cell r="AA7841"/>
          <cell r="AB7841"/>
          <cell r="AC7841"/>
          <cell r="AD7841"/>
        </row>
        <row r="7842">
          <cell r="P7842">
            <v>999999999</v>
          </cell>
          <cell r="Q7842"/>
          <cell r="R7842"/>
          <cell r="S7842"/>
          <cell r="T7842"/>
          <cell r="U7842"/>
          <cell r="V7842"/>
          <cell r="W7842"/>
          <cell r="X7842"/>
          <cell r="Y7842"/>
          <cell r="Z7842"/>
          <cell r="AA7842"/>
          <cell r="AB7842"/>
          <cell r="AC7842"/>
          <cell r="AD7842"/>
        </row>
        <row r="7843">
          <cell r="P7843">
            <v>999999999</v>
          </cell>
          <cell r="Q7843"/>
          <cell r="R7843"/>
          <cell r="S7843"/>
          <cell r="T7843"/>
          <cell r="U7843"/>
          <cell r="V7843"/>
          <cell r="W7843"/>
          <cell r="X7843"/>
          <cell r="Y7843"/>
          <cell r="Z7843"/>
          <cell r="AA7843"/>
          <cell r="AB7843"/>
          <cell r="AC7843"/>
          <cell r="AD7843"/>
        </row>
        <row r="7844">
          <cell r="P7844">
            <v>999999999</v>
          </cell>
          <cell r="Q7844"/>
          <cell r="R7844"/>
          <cell r="S7844"/>
          <cell r="T7844"/>
          <cell r="U7844"/>
          <cell r="V7844"/>
          <cell r="W7844"/>
          <cell r="X7844"/>
          <cell r="Y7844"/>
          <cell r="Z7844"/>
          <cell r="AA7844"/>
          <cell r="AB7844"/>
          <cell r="AC7844"/>
          <cell r="AD7844"/>
        </row>
        <row r="7845">
          <cell r="P7845">
            <v>999999999</v>
          </cell>
          <cell r="Q7845"/>
          <cell r="R7845"/>
          <cell r="S7845"/>
          <cell r="T7845"/>
          <cell r="U7845"/>
          <cell r="V7845"/>
          <cell r="W7845"/>
          <cell r="X7845"/>
          <cell r="Y7845"/>
          <cell r="Z7845"/>
          <cell r="AA7845"/>
          <cell r="AB7845"/>
          <cell r="AC7845"/>
          <cell r="AD7845"/>
        </row>
        <row r="7846">
          <cell r="P7846">
            <v>999999999</v>
          </cell>
          <cell r="Q7846"/>
          <cell r="R7846"/>
          <cell r="S7846"/>
          <cell r="T7846"/>
          <cell r="U7846"/>
          <cell r="V7846"/>
          <cell r="W7846"/>
          <cell r="X7846"/>
          <cell r="Y7846"/>
          <cell r="Z7846"/>
          <cell r="AA7846"/>
          <cell r="AB7846"/>
          <cell r="AC7846"/>
          <cell r="AD7846"/>
        </row>
        <row r="7847">
          <cell r="P7847">
            <v>999999999</v>
          </cell>
          <cell r="Q7847"/>
          <cell r="R7847"/>
          <cell r="S7847"/>
          <cell r="T7847"/>
          <cell r="U7847"/>
          <cell r="V7847"/>
          <cell r="W7847"/>
          <cell r="X7847"/>
          <cell r="Y7847"/>
          <cell r="Z7847"/>
          <cell r="AA7847"/>
          <cell r="AB7847"/>
          <cell r="AC7847"/>
          <cell r="AD7847"/>
        </row>
        <row r="7848">
          <cell r="P7848">
            <v>999999999</v>
          </cell>
          <cell r="Q7848"/>
          <cell r="R7848"/>
          <cell r="S7848"/>
          <cell r="T7848"/>
          <cell r="U7848"/>
          <cell r="V7848"/>
          <cell r="W7848"/>
          <cell r="X7848"/>
          <cell r="Y7848"/>
          <cell r="Z7848"/>
          <cell r="AA7848"/>
          <cell r="AB7848"/>
          <cell r="AC7848"/>
          <cell r="AD7848"/>
        </row>
        <row r="7849">
          <cell r="P7849">
            <v>999999999</v>
          </cell>
          <cell r="Q7849"/>
          <cell r="R7849"/>
          <cell r="S7849"/>
          <cell r="T7849"/>
          <cell r="U7849"/>
          <cell r="V7849"/>
          <cell r="W7849"/>
          <cell r="X7849"/>
          <cell r="Y7849"/>
          <cell r="Z7849"/>
          <cell r="AA7849"/>
          <cell r="AB7849"/>
          <cell r="AC7849"/>
          <cell r="AD7849"/>
        </row>
        <row r="7850">
          <cell r="P7850">
            <v>999999999</v>
          </cell>
          <cell r="Q7850"/>
          <cell r="R7850"/>
          <cell r="S7850"/>
          <cell r="T7850"/>
          <cell r="U7850"/>
          <cell r="V7850"/>
          <cell r="W7850"/>
          <cell r="X7850"/>
          <cell r="Y7850"/>
          <cell r="Z7850"/>
          <cell r="AA7850"/>
          <cell r="AB7850"/>
          <cell r="AC7850"/>
          <cell r="AD7850"/>
        </row>
        <row r="7851">
          <cell r="P7851">
            <v>999999999</v>
          </cell>
          <cell r="Q7851"/>
          <cell r="R7851"/>
          <cell r="S7851"/>
          <cell r="T7851"/>
          <cell r="U7851"/>
          <cell r="V7851"/>
          <cell r="W7851"/>
          <cell r="X7851"/>
          <cell r="Y7851"/>
          <cell r="Z7851"/>
          <cell r="AA7851"/>
          <cell r="AB7851"/>
          <cell r="AC7851"/>
          <cell r="AD7851"/>
        </row>
        <row r="7852">
          <cell r="P7852">
            <v>999999999</v>
          </cell>
          <cell r="Q7852"/>
          <cell r="R7852"/>
          <cell r="S7852"/>
          <cell r="T7852"/>
          <cell r="U7852"/>
          <cell r="V7852"/>
          <cell r="W7852"/>
          <cell r="X7852"/>
          <cell r="Y7852"/>
          <cell r="Z7852"/>
          <cell r="AA7852"/>
          <cell r="AB7852"/>
          <cell r="AC7852"/>
          <cell r="AD7852"/>
        </row>
        <row r="7853">
          <cell r="P7853">
            <v>999999999</v>
          </cell>
          <cell r="Q7853"/>
          <cell r="R7853"/>
          <cell r="S7853"/>
          <cell r="T7853"/>
          <cell r="U7853"/>
          <cell r="V7853"/>
          <cell r="W7853"/>
          <cell r="X7853"/>
          <cell r="Y7853"/>
          <cell r="Z7853"/>
          <cell r="AA7853"/>
          <cell r="AB7853"/>
          <cell r="AC7853"/>
          <cell r="AD7853"/>
        </row>
        <row r="7854">
          <cell r="P7854">
            <v>999999999</v>
          </cell>
          <cell r="Q7854"/>
          <cell r="R7854"/>
          <cell r="S7854"/>
          <cell r="T7854"/>
          <cell r="U7854"/>
          <cell r="V7854"/>
          <cell r="W7854"/>
          <cell r="X7854"/>
          <cell r="Y7854"/>
          <cell r="Z7854"/>
          <cell r="AA7854"/>
          <cell r="AB7854"/>
          <cell r="AC7854"/>
          <cell r="AD7854"/>
        </row>
        <row r="7855">
          <cell r="P7855">
            <v>999999999</v>
          </cell>
          <cell r="Q7855"/>
          <cell r="R7855"/>
          <cell r="S7855"/>
          <cell r="T7855"/>
          <cell r="U7855"/>
          <cell r="V7855"/>
          <cell r="W7855"/>
          <cell r="X7855"/>
          <cell r="Y7855"/>
          <cell r="Z7855"/>
          <cell r="AA7855"/>
          <cell r="AB7855"/>
          <cell r="AC7855"/>
          <cell r="AD7855"/>
        </row>
        <row r="7856">
          <cell r="P7856">
            <v>999999999</v>
          </cell>
          <cell r="Q7856"/>
          <cell r="R7856"/>
          <cell r="S7856"/>
          <cell r="T7856"/>
          <cell r="U7856"/>
          <cell r="V7856"/>
          <cell r="W7856"/>
          <cell r="X7856"/>
          <cell r="Y7856"/>
          <cell r="Z7856"/>
          <cell r="AA7856"/>
          <cell r="AB7856"/>
          <cell r="AC7856"/>
          <cell r="AD7856"/>
        </row>
        <row r="7857">
          <cell r="P7857">
            <v>999999999</v>
          </cell>
          <cell r="Q7857"/>
          <cell r="R7857"/>
          <cell r="S7857"/>
          <cell r="T7857"/>
          <cell r="U7857"/>
          <cell r="V7857"/>
          <cell r="W7857"/>
          <cell r="X7857"/>
          <cell r="Y7857"/>
          <cell r="Z7857"/>
          <cell r="AA7857"/>
          <cell r="AB7857"/>
          <cell r="AC7857"/>
          <cell r="AD7857"/>
        </row>
        <row r="7858">
          <cell r="P7858">
            <v>999999999</v>
          </cell>
          <cell r="Q7858"/>
          <cell r="R7858"/>
          <cell r="S7858"/>
          <cell r="T7858"/>
          <cell r="U7858"/>
          <cell r="V7858"/>
          <cell r="W7858"/>
          <cell r="X7858"/>
          <cell r="Y7858"/>
          <cell r="Z7858"/>
          <cell r="AA7858"/>
          <cell r="AB7858"/>
          <cell r="AC7858"/>
          <cell r="AD7858"/>
        </row>
        <row r="7859">
          <cell r="P7859">
            <v>999999999</v>
          </cell>
          <cell r="Q7859"/>
          <cell r="R7859"/>
          <cell r="S7859"/>
          <cell r="T7859"/>
          <cell r="U7859"/>
          <cell r="V7859"/>
          <cell r="W7859"/>
          <cell r="X7859"/>
          <cell r="Y7859"/>
          <cell r="Z7859"/>
          <cell r="AA7859"/>
          <cell r="AB7859"/>
          <cell r="AC7859"/>
          <cell r="AD7859"/>
        </row>
        <row r="7860">
          <cell r="P7860">
            <v>999999999</v>
          </cell>
          <cell r="Q7860"/>
          <cell r="R7860"/>
          <cell r="S7860"/>
          <cell r="T7860"/>
          <cell r="U7860"/>
          <cell r="V7860"/>
          <cell r="W7860"/>
          <cell r="X7860"/>
          <cell r="Y7860"/>
          <cell r="Z7860"/>
          <cell r="AA7860"/>
          <cell r="AB7860"/>
          <cell r="AC7860"/>
          <cell r="AD7860"/>
        </row>
        <row r="7861">
          <cell r="P7861">
            <v>999999999</v>
          </cell>
          <cell r="Q7861"/>
          <cell r="R7861"/>
          <cell r="S7861"/>
          <cell r="T7861"/>
          <cell r="U7861"/>
          <cell r="V7861"/>
          <cell r="W7861"/>
          <cell r="X7861"/>
          <cell r="Y7861"/>
          <cell r="Z7861"/>
          <cell r="AA7861"/>
          <cell r="AB7861"/>
          <cell r="AC7861"/>
          <cell r="AD7861"/>
        </row>
        <row r="7862">
          <cell r="P7862">
            <v>999999999</v>
          </cell>
          <cell r="Q7862"/>
          <cell r="R7862"/>
          <cell r="S7862"/>
          <cell r="T7862"/>
          <cell r="U7862"/>
          <cell r="V7862"/>
          <cell r="W7862"/>
          <cell r="X7862"/>
          <cell r="Y7862"/>
          <cell r="Z7862"/>
          <cell r="AA7862"/>
          <cell r="AB7862"/>
          <cell r="AC7862"/>
          <cell r="AD7862"/>
        </row>
        <row r="7863">
          <cell r="P7863">
            <v>999999999</v>
          </cell>
          <cell r="Q7863"/>
          <cell r="R7863"/>
          <cell r="S7863"/>
          <cell r="T7863"/>
          <cell r="U7863"/>
          <cell r="V7863"/>
          <cell r="W7863"/>
          <cell r="X7863"/>
          <cell r="Y7863"/>
          <cell r="Z7863"/>
          <cell r="AA7863"/>
          <cell r="AB7863"/>
          <cell r="AC7863"/>
          <cell r="AD7863"/>
        </row>
        <row r="7864">
          <cell r="P7864">
            <v>999999999</v>
          </cell>
          <cell r="Q7864"/>
          <cell r="R7864"/>
          <cell r="S7864"/>
          <cell r="T7864"/>
          <cell r="U7864"/>
          <cell r="V7864"/>
          <cell r="W7864"/>
          <cell r="X7864"/>
          <cell r="Y7864"/>
          <cell r="Z7864"/>
          <cell r="AA7864"/>
          <cell r="AB7864"/>
          <cell r="AC7864"/>
          <cell r="AD7864"/>
        </row>
        <row r="7865">
          <cell r="P7865">
            <v>999999999</v>
          </cell>
          <cell r="Q7865"/>
          <cell r="R7865"/>
          <cell r="S7865"/>
          <cell r="T7865"/>
          <cell r="U7865"/>
          <cell r="V7865"/>
          <cell r="W7865"/>
          <cell r="X7865"/>
          <cell r="Y7865"/>
          <cell r="Z7865"/>
          <cell r="AA7865"/>
          <cell r="AB7865"/>
          <cell r="AC7865"/>
          <cell r="AD7865"/>
        </row>
        <row r="7866">
          <cell r="P7866">
            <v>999999999</v>
          </cell>
          <cell r="Q7866"/>
          <cell r="R7866"/>
          <cell r="S7866"/>
          <cell r="T7866"/>
          <cell r="U7866"/>
          <cell r="V7866"/>
          <cell r="W7866"/>
          <cell r="X7866"/>
          <cell r="Y7866"/>
          <cell r="Z7866"/>
          <cell r="AA7866"/>
          <cell r="AB7866"/>
          <cell r="AC7866"/>
          <cell r="AD7866"/>
        </row>
        <row r="7867">
          <cell r="P7867">
            <v>999999999</v>
          </cell>
          <cell r="Q7867"/>
          <cell r="R7867"/>
          <cell r="S7867"/>
          <cell r="T7867"/>
          <cell r="U7867"/>
          <cell r="V7867"/>
          <cell r="W7867"/>
          <cell r="X7867"/>
          <cell r="Y7867"/>
          <cell r="Z7867"/>
          <cell r="AA7867"/>
          <cell r="AB7867"/>
          <cell r="AC7867"/>
          <cell r="AD7867"/>
        </row>
        <row r="7868">
          <cell r="P7868">
            <v>999999999</v>
          </cell>
          <cell r="Q7868"/>
          <cell r="R7868"/>
          <cell r="S7868"/>
          <cell r="T7868"/>
          <cell r="U7868"/>
          <cell r="V7868"/>
          <cell r="W7868"/>
          <cell r="X7868"/>
          <cell r="Y7868"/>
          <cell r="Z7868"/>
          <cell r="AA7868"/>
          <cell r="AB7868"/>
          <cell r="AC7868"/>
          <cell r="AD7868"/>
        </row>
        <row r="7869">
          <cell r="P7869">
            <v>999999999</v>
          </cell>
          <cell r="Q7869"/>
          <cell r="R7869"/>
          <cell r="S7869"/>
          <cell r="T7869"/>
          <cell r="U7869"/>
          <cell r="V7869"/>
          <cell r="W7869"/>
          <cell r="X7869"/>
          <cell r="Y7869"/>
          <cell r="Z7869"/>
          <cell r="AA7869"/>
          <cell r="AB7869"/>
          <cell r="AC7869"/>
          <cell r="AD7869"/>
        </row>
        <row r="7870">
          <cell r="P7870">
            <v>999999999</v>
          </cell>
          <cell r="Q7870"/>
          <cell r="R7870"/>
          <cell r="S7870"/>
          <cell r="T7870"/>
          <cell r="U7870"/>
          <cell r="V7870"/>
          <cell r="W7870"/>
          <cell r="X7870"/>
          <cell r="Y7870"/>
          <cell r="Z7870"/>
          <cell r="AA7870"/>
          <cell r="AB7870"/>
          <cell r="AC7870"/>
          <cell r="AD7870"/>
        </row>
        <row r="7871">
          <cell r="P7871">
            <v>999999999</v>
          </cell>
          <cell r="Q7871"/>
          <cell r="R7871"/>
          <cell r="S7871"/>
          <cell r="T7871"/>
          <cell r="U7871"/>
          <cell r="V7871"/>
          <cell r="W7871"/>
          <cell r="X7871"/>
          <cell r="Y7871"/>
          <cell r="Z7871"/>
          <cell r="AA7871"/>
          <cell r="AB7871"/>
          <cell r="AC7871"/>
          <cell r="AD7871"/>
        </row>
        <row r="7872">
          <cell r="P7872">
            <v>999999999</v>
          </cell>
          <cell r="Q7872"/>
          <cell r="R7872"/>
          <cell r="S7872"/>
          <cell r="T7872"/>
          <cell r="U7872"/>
          <cell r="V7872"/>
          <cell r="W7872"/>
          <cell r="X7872"/>
          <cell r="Y7872"/>
          <cell r="Z7872"/>
          <cell r="AA7872"/>
          <cell r="AB7872"/>
          <cell r="AC7872"/>
          <cell r="AD7872"/>
        </row>
        <row r="7873">
          <cell r="P7873">
            <v>999999999</v>
          </cell>
          <cell r="Q7873"/>
          <cell r="R7873"/>
          <cell r="S7873"/>
          <cell r="T7873"/>
          <cell r="U7873"/>
          <cell r="V7873"/>
          <cell r="W7873"/>
          <cell r="X7873"/>
          <cell r="Y7873"/>
          <cell r="Z7873"/>
          <cell r="AA7873"/>
          <cell r="AB7873"/>
          <cell r="AC7873"/>
          <cell r="AD7873"/>
        </row>
        <row r="7874">
          <cell r="P7874">
            <v>999999999</v>
          </cell>
          <cell r="Q7874"/>
          <cell r="R7874"/>
          <cell r="S7874"/>
          <cell r="T7874"/>
          <cell r="U7874"/>
          <cell r="V7874"/>
          <cell r="W7874"/>
          <cell r="X7874"/>
          <cell r="Y7874"/>
          <cell r="Z7874"/>
          <cell r="AA7874"/>
          <cell r="AB7874"/>
          <cell r="AC7874"/>
          <cell r="AD7874"/>
        </row>
        <row r="7875">
          <cell r="P7875">
            <v>999999999</v>
          </cell>
          <cell r="Q7875"/>
          <cell r="R7875"/>
          <cell r="S7875"/>
          <cell r="T7875"/>
          <cell r="U7875"/>
          <cell r="V7875"/>
          <cell r="W7875"/>
          <cell r="X7875"/>
          <cell r="Y7875"/>
          <cell r="Z7875"/>
          <cell r="AA7875"/>
          <cell r="AB7875"/>
          <cell r="AC7875"/>
          <cell r="AD7875"/>
        </row>
        <row r="7876">
          <cell r="P7876">
            <v>999999999</v>
          </cell>
          <cell r="Q7876"/>
          <cell r="R7876"/>
          <cell r="S7876"/>
          <cell r="T7876"/>
          <cell r="U7876"/>
          <cell r="V7876"/>
          <cell r="W7876"/>
          <cell r="X7876"/>
          <cell r="Y7876"/>
          <cell r="Z7876"/>
          <cell r="AA7876"/>
          <cell r="AB7876"/>
          <cell r="AC7876"/>
          <cell r="AD7876"/>
        </row>
        <row r="7877">
          <cell r="P7877">
            <v>999999999</v>
          </cell>
          <cell r="Q7877"/>
          <cell r="R7877"/>
          <cell r="S7877"/>
          <cell r="T7877"/>
          <cell r="U7877"/>
          <cell r="V7877"/>
          <cell r="W7877"/>
          <cell r="X7877"/>
          <cell r="Y7877"/>
          <cell r="Z7877"/>
          <cell r="AA7877"/>
          <cell r="AB7877"/>
          <cell r="AC7877"/>
          <cell r="AD7877"/>
        </row>
        <row r="7878">
          <cell r="P7878">
            <v>999999999</v>
          </cell>
          <cell r="Q7878"/>
          <cell r="R7878"/>
          <cell r="S7878"/>
          <cell r="T7878"/>
          <cell r="U7878"/>
          <cell r="V7878"/>
          <cell r="W7878"/>
          <cell r="X7878"/>
          <cell r="Y7878"/>
          <cell r="Z7878"/>
          <cell r="AA7878"/>
          <cell r="AB7878"/>
          <cell r="AC7878"/>
          <cell r="AD7878"/>
        </row>
        <row r="7879">
          <cell r="P7879">
            <v>999999999</v>
          </cell>
          <cell r="Q7879"/>
          <cell r="R7879"/>
          <cell r="S7879"/>
          <cell r="T7879"/>
          <cell r="U7879"/>
          <cell r="V7879"/>
          <cell r="W7879"/>
          <cell r="X7879"/>
          <cell r="Y7879"/>
          <cell r="Z7879"/>
          <cell r="AA7879"/>
          <cell r="AB7879"/>
          <cell r="AC7879"/>
          <cell r="AD7879"/>
        </row>
        <row r="7880">
          <cell r="P7880">
            <v>999999999</v>
          </cell>
          <cell r="Q7880"/>
          <cell r="R7880"/>
          <cell r="S7880"/>
          <cell r="T7880"/>
          <cell r="U7880"/>
          <cell r="V7880"/>
          <cell r="W7880"/>
          <cell r="X7880"/>
          <cell r="Y7880"/>
          <cell r="Z7880"/>
          <cell r="AA7880"/>
          <cell r="AB7880"/>
          <cell r="AC7880"/>
          <cell r="AD7880"/>
        </row>
        <row r="7881">
          <cell r="P7881">
            <v>999999999</v>
          </cell>
          <cell r="Q7881"/>
          <cell r="R7881"/>
          <cell r="S7881"/>
          <cell r="T7881"/>
          <cell r="U7881"/>
          <cell r="V7881"/>
          <cell r="W7881"/>
          <cell r="X7881"/>
          <cell r="Y7881"/>
          <cell r="Z7881"/>
          <cell r="AA7881"/>
          <cell r="AB7881"/>
          <cell r="AC7881"/>
          <cell r="AD7881"/>
        </row>
        <row r="7882">
          <cell r="P7882">
            <v>999999999</v>
          </cell>
          <cell r="Q7882"/>
          <cell r="R7882"/>
          <cell r="S7882"/>
          <cell r="T7882"/>
          <cell r="U7882"/>
          <cell r="V7882"/>
          <cell r="W7882"/>
          <cell r="X7882"/>
          <cell r="Y7882"/>
          <cell r="Z7882"/>
          <cell r="AA7882"/>
          <cell r="AB7882"/>
          <cell r="AC7882"/>
          <cell r="AD7882"/>
        </row>
        <row r="7883">
          <cell r="P7883">
            <v>999999999</v>
          </cell>
          <cell r="Q7883"/>
          <cell r="R7883"/>
          <cell r="S7883"/>
          <cell r="T7883"/>
          <cell r="U7883"/>
          <cell r="V7883"/>
          <cell r="W7883"/>
          <cell r="X7883"/>
          <cell r="Y7883"/>
          <cell r="Z7883"/>
          <cell r="AA7883"/>
          <cell r="AB7883"/>
          <cell r="AC7883"/>
          <cell r="AD7883"/>
        </row>
        <row r="7884">
          <cell r="P7884">
            <v>999999999</v>
          </cell>
          <cell r="Q7884"/>
          <cell r="R7884"/>
          <cell r="S7884"/>
          <cell r="T7884"/>
          <cell r="U7884"/>
          <cell r="V7884"/>
          <cell r="W7884"/>
          <cell r="X7884"/>
          <cell r="Y7884"/>
          <cell r="Z7884"/>
          <cell r="AA7884"/>
          <cell r="AB7884"/>
          <cell r="AC7884"/>
          <cell r="AD7884"/>
        </row>
        <row r="7885">
          <cell r="P7885">
            <v>999999999</v>
          </cell>
          <cell r="Q7885"/>
          <cell r="R7885"/>
          <cell r="S7885"/>
          <cell r="T7885"/>
          <cell r="U7885"/>
          <cell r="V7885"/>
          <cell r="W7885"/>
          <cell r="X7885"/>
          <cell r="Y7885"/>
          <cell r="Z7885"/>
          <cell r="AA7885"/>
          <cell r="AB7885"/>
          <cell r="AC7885"/>
          <cell r="AD7885"/>
        </row>
        <row r="7886">
          <cell r="P7886">
            <v>999999999</v>
          </cell>
          <cell r="Q7886"/>
          <cell r="R7886"/>
          <cell r="S7886"/>
          <cell r="T7886"/>
          <cell r="U7886"/>
          <cell r="V7886"/>
          <cell r="W7886"/>
          <cell r="X7886"/>
          <cell r="Y7886"/>
          <cell r="Z7886"/>
          <cell r="AA7886"/>
          <cell r="AB7886"/>
          <cell r="AC7886"/>
          <cell r="AD7886"/>
        </row>
        <row r="7887">
          <cell r="P7887">
            <v>999999999</v>
          </cell>
          <cell r="Q7887"/>
          <cell r="R7887"/>
          <cell r="S7887"/>
          <cell r="T7887"/>
          <cell r="U7887"/>
          <cell r="V7887"/>
          <cell r="W7887"/>
          <cell r="X7887"/>
          <cell r="Y7887"/>
          <cell r="Z7887"/>
          <cell r="AA7887"/>
          <cell r="AB7887"/>
          <cell r="AC7887"/>
          <cell r="AD7887"/>
        </row>
        <row r="7888">
          <cell r="P7888">
            <v>999999999</v>
          </cell>
          <cell r="Q7888"/>
          <cell r="R7888"/>
          <cell r="S7888"/>
          <cell r="T7888"/>
          <cell r="U7888"/>
          <cell r="V7888"/>
          <cell r="W7888"/>
          <cell r="X7888"/>
          <cell r="Y7888"/>
          <cell r="Z7888"/>
          <cell r="AA7888"/>
          <cell r="AB7888"/>
          <cell r="AC7888"/>
          <cell r="AD7888"/>
        </row>
        <row r="7889">
          <cell r="P7889">
            <v>999999999</v>
          </cell>
          <cell r="Q7889"/>
          <cell r="R7889"/>
          <cell r="S7889"/>
          <cell r="T7889"/>
          <cell r="U7889"/>
          <cell r="V7889"/>
          <cell r="W7889"/>
          <cell r="X7889"/>
          <cell r="Y7889"/>
          <cell r="Z7889"/>
          <cell r="AA7889"/>
          <cell r="AB7889"/>
          <cell r="AC7889"/>
          <cell r="AD7889"/>
        </row>
        <row r="7890">
          <cell r="P7890">
            <v>999999999</v>
          </cell>
          <cell r="Q7890"/>
          <cell r="R7890"/>
          <cell r="S7890"/>
          <cell r="T7890"/>
          <cell r="U7890"/>
          <cell r="V7890"/>
          <cell r="W7890"/>
          <cell r="X7890"/>
          <cell r="Y7890"/>
          <cell r="Z7890"/>
          <cell r="AA7890"/>
          <cell r="AB7890"/>
          <cell r="AC7890"/>
          <cell r="AD7890"/>
        </row>
        <row r="7891">
          <cell r="P7891">
            <v>999999999</v>
          </cell>
          <cell r="Q7891"/>
          <cell r="R7891"/>
          <cell r="S7891"/>
          <cell r="T7891"/>
          <cell r="U7891"/>
          <cell r="V7891"/>
          <cell r="W7891"/>
          <cell r="X7891"/>
          <cell r="Y7891"/>
          <cell r="Z7891"/>
          <cell r="AA7891"/>
          <cell r="AB7891"/>
          <cell r="AC7891"/>
          <cell r="AD7891"/>
        </row>
        <row r="7892">
          <cell r="P7892">
            <v>999999999</v>
          </cell>
          <cell r="Q7892"/>
          <cell r="R7892"/>
          <cell r="S7892"/>
          <cell r="T7892"/>
          <cell r="U7892"/>
          <cell r="V7892"/>
          <cell r="W7892"/>
          <cell r="X7892"/>
          <cell r="Y7892"/>
          <cell r="Z7892"/>
          <cell r="AA7892"/>
          <cell r="AB7892"/>
          <cell r="AC7892"/>
          <cell r="AD7892"/>
        </row>
        <row r="7893">
          <cell r="P7893">
            <v>999999999</v>
          </cell>
          <cell r="Q7893"/>
          <cell r="R7893"/>
          <cell r="S7893"/>
          <cell r="T7893"/>
          <cell r="U7893"/>
          <cell r="V7893"/>
          <cell r="W7893"/>
          <cell r="X7893"/>
          <cell r="Y7893"/>
          <cell r="Z7893"/>
          <cell r="AA7893"/>
          <cell r="AB7893"/>
          <cell r="AC7893"/>
          <cell r="AD7893"/>
        </row>
        <row r="7894">
          <cell r="P7894">
            <v>999999999</v>
          </cell>
          <cell r="Q7894"/>
          <cell r="R7894"/>
          <cell r="S7894"/>
          <cell r="T7894"/>
          <cell r="U7894"/>
          <cell r="V7894"/>
          <cell r="W7894"/>
          <cell r="X7894"/>
          <cell r="Y7894"/>
          <cell r="Z7894"/>
          <cell r="AA7894"/>
          <cell r="AB7894"/>
          <cell r="AC7894"/>
          <cell r="AD7894"/>
        </row>
        <row r="7895">
          <cell r="P7895">
            <v>999999999</v>
          </cell>
          <cell r="Q7895"/>
          <cell r="R7895"/>
          <cell r="S7895"/>
          <cell r="T7895"/>
          <cell r="U7895"/>
          <cell r="V7895"/>
          <cell r="W7895"/>
          <cell r="X7895"/>
          <cell r="Y7895"/>
          <cell r="Z7895"/>
          <cell r="AA7895"/>
          <cell r="AB7895"/>
          <cell r="AC7895"/>
          <cell r="AD7895"/>
        </row>
        <row r="7896">
          <cell r="P7896">
            <v>999999999</v>
          </cell>
          <cell r="Q7896"/>
          <cell r="R7896"/>
          <cell r="S7896"/>
          <cell r="T7896"/>
          <cell r="U7896"/>
          <cell r="V7896"/>
          <cell r="W7896"/>
          <cell r="X7896"/>
          <cell r="Y7896"/>
          <cell r="Z7896"/>
          <cell r="AA7896"/>
          <cell r="AB7896"/>
          <cell r="AC7896"/>
          <cell r="AD7896"/>
        </row>
        <row r="7897">
          <cell r="P7897">
            <v>999999999</v>
          </cell>
          <cell r="Q7897"/>
          <cell r="R7897"/>
          <cell r="S7897"/>
          <cell r="T7897"/>
          <cell r="U7897"/>
          <cell r="V7897"/>
          <cell r="W7897"/>
          <cell r="X7897"/>
          <cell r="Y7897"/>
          <cell r="Z7897"/>
          <cell r="AA7897"/>
          <cell r="AB7897"/>
          <cell r="AC7897"/>
          <cell r="AD7897"/>
        </row>
        <row r="7898">
          <cell r="P7898">
            <v>999999999</v>
          </cell>
          <cell r="Q7898"/>
          <cell r="R7898"/>
          <cell r="S7898"/>
          <cell r="T7898"/>
          <cell r="U7898"/>
          <cell r="V7898"/>
          <cell r="W7898"/>
          <cell r="X7898"/>
          <cell r="Y7898"/>
          <cell r="Z7898"/>
          <cell r="AA7898"/>
          <cell r="AB7898"/>
          <cell r="AC7898"/>
          <cell r="AD7898"/>
        </row>
        <row r="7899">
          <cell r="P7899">
            <v>999999999</v>
          </cell>
          <cell r="Q7899"/>
          <cell r="R7899"/>
          <cell r="S7899"/>
          <cell r="T7899"/>
          <cell r="U7899"/>
          <cell r="V7899"/>
          <cell r="W7899"/>
          <cell r="X7899"/>
          <cell r="Y7899"/>
          <cell r="Z7899"/>
          <cell r="AA7899"/>
          <cell r="AB7899"/>
          <cell r="AC7899"/>
          <cell r="AD7899"/>
        </row>
        <row r="7900">
          <cell r="P7900">
            <v>999999999</v>
          </cell>
          <cell r="Q7900"/>
          <cell r="R7900"/>
          <cell r="S7900"/>
          <cell r="T7900"/>
          <cell r="U7900"/>
          <cell r="V7900"/>
          <cell r="W7900"/>
          <cell r="X7900"/>
          <cell r="Y7900"/>
          <cell r="Z7900"/>
          <cell r="AA7900"/>
          <cell r="AB7900"/>
          <cell r="AC7900"/>
          <cell r="AD7900"/>
        </row>
        <row r="7901">
          <cell r="P7901">
            <v>999999999</v>
          </cell>
          <cell r="Q7901"/>
          <cell r="R7901"/>
          <cell r="S7901"/>
          <cell r="T7901"/>
          <cell r="U7901"/>
          <cell r="V7901"/>
          <cell r="W7901"/>
          <cell r="X7901"/>
          <cell r="Y7901"/>
          <cell r="Z7901"/>
          <cell r="AA7901"/>
          <cell r="AB7901"/>
          <cell r="AC7901"/>
          <cell r="AD7901"/>
        </row>
        <row r="7902">
          <cell r="P7902">
            <v>999999999</v>
          </cell>
          <cell r="Q7902"/>
          <cell r="R7902"/>
          <cell r="S7902"/>
          <cell r="T7902"/>
          <cell r="U7902"/>
          <cell r="V7902"/>
          <cell r="W7902"/>
          <cell r="X7902"/>
          <cell r="Y7902"/>
          <cell r="Z7902"/>
          <cell r="AA7902"/>
          <cell r="AB7902"/>
          <cell r="AC7902"/>
          <cell r="AD7902"/>
        </row>
        <row r="7903">
          <cell r="P7903">
            <v>999999999</v>
          </cell>
          <cell r="Q7903"/>
          <cell r="R7903"/>
          <cell r="S7903"/>
          <cell r="T7903"/>
          <cell r="U7903"/>
          <cell r="V7903"/>
          <cell r="W7903"/>
          <cell r="X7903"/>
          <cell r="Y7903"/>
          <cell r="Z7903"/>
          <cell r="AA7903"/>
          <cell r="AB7903"/>
          <cell r="AC7903"/>
          <cell r="AD7903"/>
        </row>
        <row r="7904">
          <cell r="P7904">
            <v>999999999</v>
          </cell>
          <cell r="Q7904"/>
          <cell r="R7904"/>
          <cell r="S7904"/>
          <cell r="T7904"/>
          <cell r="U7904"/>
          <cell r="V7904"/>
          <cell r="W7904"/>
          <cell r="X7904"/>
          <cell r="Y7904"/>
          <cell r="Z7904"/>
          <cell r="AA7904"/>
          <cell r="AB7904"/>
          <cell r="AC7904"/>
          <cell r="AD7904"/>
        </row>
        <row r="7905">
          <cell r="P7905">
            <v>999999999</v>
          </cell>
          <cell r="Q7905"/>
          <cell r="R7905"/>
          <cell r="S7905"/>
          <cell r="T7905"/>
          <cell r="U7905"/>
          <cell r="V7905"/>
          <cell r="W7905"/>
          <cell r="X7905"/>
          <cell r="Y7905"/>
          <cell r="Z7905"/>
          <cell r="AA7905"/>
          <cell r="AB7905"/>
          <cell r="AC7905"/>
          <cell r="AD7905"/>
        </row>
        <row r="7906">
          <cell r="P7906">
            <v>999999999</v>
          </cell>
          <cell r="Q7906"/>
          <cell r="R7906"/>
          <cell r="S7906"/>
          <cell r="T7906"/>
          <cell r="U7906"/>
          <cell r="V7906"/>
          <cell r="W7906"/>
          <cell r="X7906"/>
          <cell r="Y7906"/>
          <cell r="Z7906"/>
          <cell r="AA7906"/>
          <cell r="AB7906"/>
          <cell r="AC7906"/>
          <cell r="AD7906"/>
        </row>
        <row r="7907">
          <cell r="P7907">
            <v>999999999</v>
          </cell>
          <cell r="Q7907"/>
          <cell r="R7907"/>
          <cell r="S7907"/>
          <cell r="T7907"/>
          <cell r="U7907"/>
          <cell r="V7907"/>
          <cell r="W7907"/>
          <cell r="X7907"/>
          <cell r="Y7907"/>
          <cell r="Z7907"/>
          <cell r="AA7907"/>
          <cell r="AB7907"/>
          <cell r="AC7907"/>
          <cell r="AD7907"/>
        </row>
        <row r="7908">
          <cell r="P7908">
            <v>999999999</v>
          </cell>
          <cell r="Q7908"/>
          <cell r="R7908"/>
          <cell r="S7908"/>
          <cell r="T7908"/>
          <cell r="U7908"/>
          <cell r="V7908"/>
          <cell r="W7908"/>
          <cell r="X7908"/>
          <cell r="Y7908"/>
          <cell r="Z7908"/>
          <cell r="AA7908"/>
          <cell r="AB7908"/>
          <cell r="AC7908"/>
          <cell r="AD7908"/>
        </row>
        <row r="7909">
          <cell r="P7909">
            <v>999999999</v>
          </cell>
          <cell r="Q7909"/>
          <cell r="R7909"/>
          <cell r="S7909"/>
          <cell r="T7909"/>
          <cell r="U7909"/>
          <cell r="V7909"/>
          <cell r="W7909"/>
          <cell r="X7909"/>
          <cell r="Y7909"/>
          <cell r="Z7909"/>
          <cell r="AA7909"/>
          <cell r="AB7909"/>
          <cell r="AC7909"/>
          <cell r="AD7909"/>
        </row>
        <row r="7910">
          <cell r="P7910">
            <v>999999999</v>
          </cell>
          <cell r="Q7910"/>
          <cell r="R7910"/>
          <cell r="S7910"/>
          <cell r="T7910"/>
          <cell r="U7910"/>
          <cell r="V7910"/>
          <cell r="W7910"/>
          <cell r="X7910"/>
          <cell r="Y7910"/>
          <cell r="Z7910"/>
          <cell r="AA7910"/>
          <cell r="AB7910"/>
          <cell r="AC7910"/>
          <cell r="AD7910"/>
        </row>
        <row r="7911">
          <cell r="P7911">
            <v>999999999</v>
          </cell>
          <cell r="Q7911"/>
          <cell r="R7911"/>
          <cell r="S7911"/>
          <cell r="T7911"/>
          <cell r="U7911"/>
          <cell r="V7911"/>
          <cell r="W7911"/>
          <cell r="X7911"/>
          <cell r="Y7911"/>
          <cell r="Z7911"/>
          <cell r="AA7911"/>
          <cell r="AB7911"/>
          <cell r="AC7911"/>
          <cell r="AD7911"/>
        </row>
        <row r="7912">
          <cell r="P7912">
            <v>999999999</v>
          </cell>
          <cell r="Q7912"/>
          <cell r="R7912"/>
          <cell r="S7912"/>
          <cell r="T7912"/>
          <cell r="U7912"/>
          <cell r="V7912"/>
          <cell r="W7912"/>
          <cell r="X7912"/>
          <cell r="Y7912"/>
          <cell r="Z7912"/>
          <cell r="AA7912"/>
          <cell r="AB7912"/>
          <cell r="AC7912"/>
          <cell r="AD7912"/>
        </row>
        <row r="7913">
          <cell r="P7913">
            <v>999999999</v>
          </cell>
          <cell r="Q7913"/>
          <cell r="R7913"/>
          <cell r="S7913"/>
          <cell r="T7913"/>
          <cell r="U7913"/>
          <cell r="V7913"/>
          <cell r="W7913"/>
          <cell r="X7913"/>
          <cell r="Y7913"/>
          <cell r="Z7913"/>
          <cell r="AA7913"/>
          <cell r="AB7913"/>
          <cell r="AC7913"/>
          <cell r="AD7913"/>
        </row>
        <row r="7914">
          <cell r="P7914">
            <v>999999999</v>
          </cell>
          <cell r="Q7914"/>
          <cell r="R7914"/>
          <cell r="S7914"/>
          <cell r="T7914"/>
          <cell r="U7914"/>
          <cell r="V7914"/>
          <cell r="W7914"/>
          <cell r="X7914"/>
          <cell r="Y7914"/>
          <cell r="Z7914"/>
          <cell r="AA7914"/>
          <cell r="AB7914"/>
          <cell r="AC7914"/>
          <cell r="AD7914"/>
        </row>
        <row r="7915">
          <cell r="P7915">
            <v>999999999</v>
          </cell>
          <cell r="Q7915"/>
          <cell r="R7915"/>
          <cell r="S7915"/>
          <cell r="T7915"/>
          <cell r="U7915"/>
          <cell r="V7915"/>
          <cell r="W7915"/>
          <cell r="X7915"/>
          <cell r="Y7915"/>
          <cell r="Z7915"/>
          <cell r="AA7915"/>
          <cell r="AB7915"/>
          <cell r="AC7915"/>
          <cell r="AD7915"/>
        </row>
        <row r="7916">
          <cell r="P7916">
            <v>999999999</v>
          </cell>
          <cell r="Q7916"/>
          <cell r="R7916"/>
          <cell r="S7916"/>
          <cell r="T7916"/>
          <cell r="U7916"/>
          <cell r="V7916"/>
          <cell r="W7916"/>
          <cell r="X7916"/>
          <cell r="Y7916"/>
          <cell r="Z7916"/>
          <cell r="AA7916"/>
          <cell r="AB7916"/>
          <cell r="AC7916"/>
          <cell r="AD7916"/>
        </row>
        <row r="7917">
          <cell r="P7917">
            <v>999999999</v>
          </cell>
          <cell r="Q7917"/>
          <cell r="R7917"/>
          <cell r="S7917"/>
          <cell r="T7917"/>
          <cell r="U7917"/>
          <cell r="V7917"/>
          <cell r="W7917"/>
          <cell r="X7917"/>
          <cell r="Y7917"/>
          <cell r="Z7917"/>
          <cell r="AA7917"/>
          <cell r="AB7917"/>
          <cell r="AC7917"/>
          <cell r="AD7917"/>
        </row>
        <row r="7918">
          <cell r="P7918">
            <v>999999999</v>
          </cell>
          <cell r="Q7918"/>
          <cell r="R7918"/>
          <cell r="S7918"/>
          <cell r="T7918"/>
          <cell r="U7918"/>
          <cell r="V7918"/>
          <cell r="W7918"/>
          <cell r="X7918"/>
          <cell r="Y7918"/>
          <cell r="Z7918"/>
          <cell r="AA7918"/>
          <cell r="AB7918"/>
          <cell r="AC7918"/>
          <cell r="AD7918"/>
        </row>
        <row r="7919">
          <cell r="P7919">
            <v>999999999</v>
          </cell>
          <cell r="Q7919"/>
          <cell r="R7919"/>
          <cell r="S7919"/>
          <cell r="T7919"/>
          <cell r="U7919"/>
          <cell r="V7919"/>
          <cell r="W7919"/>
          <cell r="X7919"/>
          <cell r="Y7919"/>
          <cell r="Z7919"/>
          <cell r="AA7919"/>
          <cell r="AB7919"/>
          <cell r="AC7919"/>
          <cell r="AD7919"/>
        </row>
        <row r="7920">
          <cell r="P7920">
            <v>999999999</v>
          </cell>
          <cell r="Q7920"/>
          <cell r="R7920"/>
          <cell r="S7920"/>
          <cell r="T7920"/>
          <cell r="U7920"/>
          <cell r="V7920"/>
          <cell r="W7920"/>
          <cell r="X7920"/>
          <cell r="Y7920"/>
          <cell r="Z7920"/>
          <cell r="AA7920"/>
          <cell r="AB7920"/>
          <cell r="AC7920"/>
          <cell r="AD7920"/>
        </row>
        <row r="7921">
          <cell r="P7921">
            <v>999999999</v>
          </cell>
          <cell r="Q7921"/>
          <cell r="R7921"/>
          <cell r="S7921"/>
          <cell r="T7921"/>
          <cell r="U7921"/>
          <cell r="V7921"/>
          <cell r="W7921"/>
          <cell r="X7921"/>
          <cell r="Y7921"/>
          <cell r="Z7921"/>
          <cell r="AA7921"/>
          <cell r="AB7921"/>
          <cell r="AC7921"/>
          <cell r="AD7921"/>
        </row>
        <row r="7922">
          <cell r="P7922">
            <v>999999999</v>
          </cell>
          <cell r="Q7922"/>
          <cell r="R7922"/>
          <cell r="S7922"/>
          <cell r="T7922"/>
          <cell r="U7922"/>
          <cell r="V7922"/>
          <cell r="W7922"/>
          <cell r="X7922"/>
          <cell r="Y7922"/>
          <cell r="Z7922"/>
          <cell r="AA7922"/>
          <cell r="AB7922"/>
          <cell r="AC7922"/>
          <cell r="AD7922"/>
        </row>
        <row r="7923">
          <cell r="P7923">
            <v>999999999</v>
          </cell>
          <cell r="Q7923"/>
          <cell r="R7923"/>
          <cell r="S7923"/>
          <cell r="T7923"/>
          <cell r="U7923"/>
          <cell r="V7923"/>
          <cell r="W7923"/>
          <cell r="X7923"/>
          <cell r="Y7923"/>
          <cell r="Z7923"/>
          <cell r="AA7923"/>
          <cell r="AB7923"/>
          <cell r="AC7923"/>
          <cell r="AD7923"/>
        </row>
        <row r="7924">
          <cell r="P7924">
            <v>999999999</v>
          </cell>
          <cell r="Q7924"/>
          <cell r="R7924"/>
          <cell r="S7924"/>
          <cell r="T7924"/>
          <cell r="U7924"/>
          <cell r="V7924"/>
          <cell r="W7924"/>
          <cell r="X7924"/>
          <cell r="Y7924"/>
          <cell r="Z7924"/>
          <cell r="AA7924"/>
          <cell r="AB7924"/>
          <cell r="AC7924"/>
          <cell r="AD7924"/>
        </row>
        <row r="7925">
          <cell r="P7925">
            <v>999999999</v>
          </cell>
          <cell r="Q7925"/>
          <cell r="R7925"/>
          <cell r="S7925"/>
          <cell r="T7925"/>
          <cell r="U7925"/>
          <cell r="V7925"/>
          <cell r="W7925"/>
          <cell r="X7925"/>
          <cell r="Y7925"/>
          <cell r="Z7925"/>
          <cell r="AA7925"/>
          <cell r="AB7925"/>
          <cell r="AC7925"/>
          <cell r="AD7925"/>
        </row>
        <row r="7926">
          <cell r="P7926">
            <v>999999999</v>
          </cell>
          <cell r="Q7926"/>
          <cell r="R7926"/>
          <cell r="S7926"/>
          <cell r="T7926"/>
          <cell r="U7926"/>
          <cell r="V7926"/>
          <cell r="W7926"/>
          <cell r="X7926"/>
          <cell r="Y7926"/>
          <cell r="Z7926"/>
          <cell r="AA7926"/>
          <cell r="AB7926"/>
          <cell r="AC7926"/>
          <cell r="AD7926"/>
        </row>
        <row r="7927">
          <cell r="P7927">
            <v>999999999</v>
          </cell>
          <cell r="Q7927"/>
          <cell r="R7927"/>
          <cell r="S7927"/>
          <cell r="T7927"/>
          <cell r="U7927"/>
          <cell r="V7927"/>
          <cell r="W7927"/>
          <cell r="X7927"/>
          <cell r="Y7927"/>
          <cell r="Z7927"/>
          <cell r="AA7927"/>
          <cell r="AB7927"/>
          <cell r="AC7927"/>
          <cell r="AD7927"/>
        </row>
        <row r="7928">
          <cell r="P7928">
            <v>999999999</v>
          </cell>
          <cell r="Q7928"/>
          <cell r="R7928"/>
          <cell r="S7928"/>
          <cell r="T7928"/>
          <cell r="U7928"/>
          <cell r="V7928"/>
          <cell r="W7928"/>
          <cell r="X7928"/>
          <cell r="Y7928"/>
          <cell r="Z7928"/>
          <cell r="AA7928"/>
          <cell r="AB7928"/>
          <cell r="AC7928"/>
          <cell r="AD7928"/>
        </row>
        <row r="7929">
          <cell r="P7929">
            <v>999999999</v>
          </cell>
          <cell r="Q7929"/>
          <cell r="R7929"/>
          <cell r="S7929"/>
          <cell r="T7929"/>
          <cell r="U7929"/>
          <cell r="V7929"/>
          <cell r="W7929"/>
          <cell r="X7929"/>
          <cell r="Y7929"/>
          <cell r="Z7929"/>
          <cell r="AA7929"/>
          <cell r="AB7929"/>
          <cell r="AC7929"/>
          <cell r="AD7929"/>
        </row>
        <row r="7930">
          <cell r="P7930">
            <v>999999999</v>
          </cell>
          <cell r="Q7930"/>
          <cell r="R7930"/>
          <cell r="S7930"/>
          <cell r="T7930"/>
          <cell r="U7930"/>
          <cell r="V7930"/>
          <cell r="W7930"/>
          <cell r="X7930"/>
          <cell r="Y7930"/>
          <cell r="Z7930"/>
          <cell r="AA7930"/>
          <cell r="AB7930"/>
          <cell r="AC7930"/>
          <cell r="AD7930"/>
        </row>
        <row r="7931">
          <cell r="P7931">
            <v>999999999</v>
          </cell>
          <cell r="Q7931"/>
          <cell r="R7931"/>
          <cell r="S7931"/>
          <cell r="T7931"/>
          <cell r="U7931"/>
          <cell r="V7931"/>
          <cell r="W7931"/>
          <cell r="X7931"/>
          <cell r="Y7931"/>
          <cell r="Z7931"/>
          <cell r="AA7931"/>
          <cell r="AB7931"/>
          <cell r="AC7931"/>
          <cell r="AD7931"/>
        </row>
        <row r="7932">
          <cell r="P7932">
            <v>999999999</v>
          </cell>
          <cell r="Q7932"/>
          <cell r="R7932"/>
          <cell r="S7932"/>
          <cell r="T7932"/>
          <cell r="U7932"/>
          <cell r="V7932"/>
          <cell r="W7932"/>
          <cell r="X7932"/>
          <cell r="Y7932"/>
          <cell r="Z7932"/>
          <cell r="AA7932"/>
          <cell r="AB7932"/>
          <cell r="AC7932"/>
          <cell r="AD7932"/>
        </row>
        <row r="7933">
          <cell r="P7933">
            <v>999999999</v>
          </cell>
          <cell r="Q7933"/>
          <cell r="R7933"/>
          <cell r="S7933"/>
          <cell r="T7933"/>
          <cell r="U7933"/>
          <cell r="V7933"/>
          <cell r="W7933"/>
          <cell r="X7933"/>
          <cell r="Y7933"/>
          <cell r="Z7933"/>
          <cell r="AA7933"/>
          <cell r="AB7933"/>
          <cell r="AC7933"/>
          <cell r="AD7933"/>
        </row>
        <row r="7934">
          <cell r="P7934">
            <v>999999999</v>
          </cell>
          <cell r="Q7934"/>
          <cell r="R7934"/>
          <cell r="S7934"/>
          <cell r="T7934"/>
          <cell r="U7934"/>
          <cell r="V7934"/>
          <cell r="W7934"/>
          <cell r="X7934"/>
          <cell r="Y7934"/>
          <cell r="Z7934"/>
          <cell r="AA7934"/>
          <cell r="AB7934"/>
          <cell r="AC7934"/>
          <cell r="AD7934"/>
        </row>
        <row r="7935">
          <cell r="P7935">
            <v>999999999</v>
          </cell>
          <cell r="Q7935"/>
          <cell r="R7935"/>
          <cell r="S7935"/>
          <cell r="T7935"/>
          <cell r="U7935"/>
          <cell r="V7935"/>
          <cell r="W7935"/>
          <cell r="X7935"/>
          <cell r="Y7935"/>
          <cell r="Z7935"/>
          <cell r="AA7935"/>
          <cell r="AB7935"/>
          <cell r="AC7935"/>
          <cell r="AD7935"/>
        </row>
        <row r="7936">
          <cell r="P7936">
            <v>999999999</v>
          </cell>
          <cell r="Q7936"/>
          <cell r="R7936"/>
          <cell r="S7936"/>
          <cell r="T7936"/>
          <cell r="U7936"/>
          <cell r="V7936"/>
          <cell r="W7936"/>
          <cell r="X7936"/>
          <cell r="Y7936"/>
          <cell r="Z7936"/>
          <cell r="AA7936"/>
          <cell r="AB7936"/>
          <cell r="AC7936"/>
          <cell r="AD7936"/>
        </row>
        <row r="7937">
          <cell r="P7937">
            <v>999999999</v>
          </cell>
          <cell r="Q7937"/>
          <cell r="R7937"/>
          <cell r="S7937"/>
          <cell r="T7937"/>
          <cell r="U7937"/>
          <cell r="V7937"/>
          <cell r="W7937"/>
          <cell r="X7937"/>
          <cell r="Y7937"/>
          <cell r="Z7937"/>
          <cell r="AA7937"/>
          <cell r="AB7937"/>
          <cell r="AC7937"/>
          <cell r="AD7937"/>
        </row>
        <row r="7938">
          <cell r="P7938">
            <v>999999999</v>
          </cell>
          <cell r="Q7938"/>
          <cell r="R7938"/>
          <cell r="S7938"/>
          <cell r="T7938"/>
          <cell r="U7938"/>
          <cell r="V7938"/>
          <cell r="W7938"/>
          <cell r="X7938"/>
          <cell r="Y7938"/>
          <cell r="Z7938"/>
          <cell r="AA7938"/>
          <cell r="AB7938"/>
          <cell r="AC7938"/>
          <cell r="AD7938"/>
        </row>
        <row r="7939">
          <cell r="P7939">
            <v>999999999</v>
          </cell>
          <cell r="Q7939"/>
          <cell r="R7939"/>
          <cell r="S7939"/>
          <cell r="T7939"/>
          <cell r="U7939"/>
          <cell r="V7939"/>
          <cell r="W7939"/>
          <cell r="X7939"/>
          <cell r="Y7939"/>
          <cell r="Z7939"/>
          <cell r="AA7939"/>
          <cell r="AB7939"/>
          <cell r="AC7939"/>
          <cell r="AD7939"/>
        </row>
        <row r="7940">
          <cell r="P7940">
            <v>999999999</v>
          </cell>
          <cell r="Q7940"/>
          <cell r="R7940"/>
          <cell r="S7940"/>
          <cell r="T7940"/>
          <cell r="U7940"/>
          <cell r="V7940"/>
          <cell r="W7940"/>
          <cell r="X7940"/>
          <cell r="Y7940"/>
          <cell r="Z7940"/>
          <cell r="AA7940"/>
          <cell r="AB7940"/>
          <cell r="AC7940"/>
          <cell r="AD7940"/>
        </row>
        <row r="7941">
          <cell r="P7941">
            <v>999999999</v>
          </cell>
          <cell r="Q7941"/>
          <cell r="R7941"/>
          <cell r="S7941"/>
          <cell r="T7941"/>
          <cell r="U7941"/>
          <cell r="V7941"/>
          <cell r="W7941"/>
          <cell r="X7941"/>
          <cell r="Y7941"/>
          <cell r="Z7941"/>
          <cell r="AA7941"/>
          <cell r="AB7941"/>
          <cell r="AC7941"/>
          <cell r="AD7941"/>
        </row>
        <row r="7942">
          <cell r="P7942">
            <v>999999999</v>
          </cell>
          <cell r="Q7942"/>
          <cell r="R7942"/>
          <cell r="S7942"/>
          <cell r="T7942"/>
          <cell r="U7942"/>
          <cell r="V7942"/>
          <cell r="W7942"/>
          <cell r="X7942"/>
          <cell r="Y7942"/>
          <cell r="Z7942"/>
          <cell r="AA7942"/>
          <cell r="AB7942"/>
          <cell r="AC7942"/>
          <cell r="AD7942"/>
        </row>
        <row r="7943">
          <cell r="P7943">
            <v>999999999</v>
          </cell>
          <cell r="Q7943"/>
          <cell r="R7943"/>
          <cell r="S7943"/>
          <cell r="T7943"/>
          <cell r="U7943"/>
          <cell r="V7943"/>
          <cell r="W7943"/>
          <cell r="X7943"/>
          <cell r="Y7943"/>
          <cell r="Z7943"/>
          <cell r="AA7943"/>
          <cell r="AB7943"/>
          <cell r="AC7943"/>
          <cell r="AD7943"/>
        </row>
        <row r="7944">
          <cell r="P7944">
            <v>999999999</v>
          </cell>
          <cell r="Q7944"/>
          <cell r="R7944"/>
          <cell r="S7944"/>
          <cell r="T7944"/>
          <cell r="U7944"/>
          <cell r="V7944"/>
          <cell r="W7944"/>
          <cell r="X7944"/>
          <cell r="Y7944"/>
          <cell r="Z7944"/>
          <cell r="AA7944"/>
          <cell r="AB7944"/>
          <cell r="AC7944"/>
          <cell r="AD7944"/>
        </row>
        <row r="7945">
          <cell r="P7945">
            <v>999999999</v>
          </cell>
          <cell r="Q7945"/>
          <cell r="R7945"/>
          <cell r="S7945"/>
          <cell r="T7945"/>
          <cell r="U7945"/>
          <cell r="V7945"/>
          <cell r="W7945"/>
          <cell r="X7945"/>
          <cell r="Y7945"/>
          <cell r="Z7945"/>
          <cell r="AA7945"/>
          <cell r="AB7945"/>
          <cell r="AC7945"/>
          <cell r="AD7945"/>
        </row>
        <row r="7946">
          <cell r="P7946">
            <v>999999999</v>
          </cell>
          <cell r="Q7946"/>
          <cell r="R7946"/>
          <cell r="S7946"/>
          <cell r="T7946"/>
          <cell r="U7946"/>
          <cell r="V7946"/>
          <cell r="W7946"/>
          <cell r="X7946"/>
          <cell r="Y7946"/>
          <cell r="Z7946"/>
          <cell r="AA7946"/>
          <cell r="AB7946"/>
          <cell r="AC7946"/>
          <cell r="AD7946"/>
        </row>
        <row r="7947">
          <cell r="P7947">
            <v>999999999</v>
          </cell>
          <cell r="Q7947"/>
          <cell r="R7947"/>
          <cell r="S7947"/>
          <cell r="T7947"/>
          <cell r="U7947"/>
          <cell r="V7947"/>
          <cell r="W7947"/>
          <cell r="X7947"/>
          <cell r="Y7947"/>
          <cell r="Z7947"/>
          <cell r="AA7947"/>
          <cell r="AB7947"/>
          <cell r="AC7947"/>
          <cell r="AD7947"/>
        </row>
        <row r="7948">
          <cell r="P7948">
            <v>999999999</v>
          </cell>
          <cell r="Q7948"/>
          <cell r="R7948"/>
          <cell r="S7948"/>
          <cell r="T7948"/>
          <cell r="U7948"/>
          <cell r="V7948"/>
          <cell r="W7948"/>
          <cell r="X7948"/>
          <cell r="Y7948"/>
          <cell r="Z7948"/>
          <cell r="AA7948"/>
          <cell r="AB7948"/>
          <cell r="AC7948"/>
          <cell r="AD7948"/>
        </row>
        <row r="7949">
          <cell r="P7949">
            <v>999999999</v>
          </cell>
          <cell r="Q7949"/>
          <cell r="R7949"/>
          <cell r="S7949"/>
          <cell r="T7949"/>
          <cell r="U7949"/>
          <cell r="V7949"/>
          <cell r="W7949"/>
          <cell r="X7949"/>
          <cell r="Y7949"/>
          <cell r="Z7949"/>
          <cell r="AA7949"/>
          <cell r="AB7949"/>
          <cell r="AC7949"/>
          <cell r="AD7949"/>
        </row>
        <row r="7950">
          <cell r="P7950">
            <v>999999999</v>
          </cell>
          <cell r="Q7950"/>
          <cell r="R7950"/>
          <cell r="S7950"/>
          <cell r="T7950"/>
          <cell r="U7950"/>
          <cell r="V7950"/>
          <cell r="W7950"/>
          <cell r="X7950"/>
          <cell r="Y7950"/>
          <cell r="Z7950"/>
          <cell r="AA7950"/>
          <cell r="AB7950"/>
          <cell r="AC7950"/>
          <cell r="AD7950"/>
        </row>
        <row r="7951">
          <cell r="P7951">
            <v>999999999</v>
          </cell>
          <cell r="Q7951"/>
          <cell r="R7951"/>
          <cell r="S7951"/>
          <cell r="T7951"/>
          <cell r="U7951"/>
          <cell r="V7951"/>
          <cell r="W7951"/>
          <cell r="X7951"/>
          <cell r="Y7951"/>
          <cell r="Z7951"/>
          <cell r="AA7951"/>
          <cell r="AB7951"/>
          <cell r="AC7951"/>
          <cell r="AD7951"/>
        </row>
        <row r="7952">
          <cell r="P7952">
            <v>999999999</v>
          </cell>
          <cell r="Q7952"/>
          <cell r="R7952"/>
          <cell r="S7952"/>
          <cell r="T7952"/>
          <cell r="U7952"/>
          <cell r="V7952"/>
          <cell r="W7952"/>
          <cell r="X7952"/>
          <cell r="Y7952"/>
          <cell r="Z7952"/>
          <cell r="AA7952"/>
          <cell r="AB7952"/>
          <cell r="AC7952"/>
          <cell r="AD7952"/>
        </row>
        <row r="7953">
          <cell r="P7953">
            <v>999999999</v>
          </cell>
          <cell r="Q7953"/>
          <cell r="R7953"/>
          <cell r="S7953"/>
          <cell r="T7953"/>
          <cell r="U7953"/>
          <cell r="V7953"/>
          <cell r="W7953"/>
          <cell r="X7953"/>
          <cell r="Y7953"/>
          <cell r="Z7953"/>
          <cell r="AA7953"/>
          <cell r="AB7953"/>
          <cell r="AC7953"/>
          <cell r="AD7953"/>
        </row>
        <row r="7954">
          <cell r="P7954">
            <v>999999999</v>
          </cell>
          <cell r="Q7954"/>
          <cell r="R7954"/>
          <cell r="S7954"/>
          <cell r="T7954"/>
          <cell r="U7954"/>
          <cell r="V7954"/>
          <cell r="W7954"/>
          <cell r="X7954"/>
          <cell r="Y7954"/>
          <cell r="Z7954"/>
          <cell r="AA7954"/>
          <cell r="AB7954"/>
          <cell r="AC7954"/>
          <cell r="AD7954"/>
        </row>
        <row r="7955">
          <cell r="P7955">
            <v>999999999</v>
          </cell>
          <cell r="Q7955"/>
          <cell r="R7955"/>
          <cell r="S7955"/>
          <cell r="T7955"/>
          <cell r="U7955"/>
          <cell r="V7955"/>
          <cell r="W7955"/>
          <cell r="X7955"/>
          <cell r="Y7955"/>
          <cell r="Z7955"/>
          <cell r="AA7955"/>
          <cell r="AB7955"/>
          <cell r="AC7955"/>
          <cell r="AD7955"/>
        </row>
        <row r="7956">
          <cell r="P7956">
            <v>999999999</v>
          </cell>
          <cell r="Q7956"/>
          <cell r="R7956"/>
          <cell r="S7956"/>
          <cell r="T7956"/>
          <cell r="U7956"/>
          <cell r="V7956"/>
          <cell r="W7956"/>
          <cell r="X7956"/>
          <cell r="Y7956"/>
          <cell r="Z7956"/>
          <cell r="AA7956"/>
          <cell r="AB7956"/>
          <cell r="AC7956"/>
          <cell r="AD7956"/>
        </row>
        <row r="7957">
          <cell r="P7957">
            <v>999999999</v>
          </cell>
          <cell r="Q7957"/>
          <cell r="R7957"/>
          <cell r="S7957"/>
          <cell r="T7957"/>
          <cell r="U7957"/>
          <cell r="V7957"/>
          <cell r="W7957"/>
          <cell r="X7957"/>
          <cell r="Y7957"/>
          <cell r="Z7957"/>
          <cell r="AA7957"/>
          <cell r="AB7957"/>
          <cell r="AC7957"/>
          <cell r="AD7957"/>
        </row>
        <row r="7958">
          <cell r="P7958">
            <v>999999999</v>
          </cell>
          <cell r="Q7958"/>
          <cell r="R7958"/>
          <cell r="S7958"/>
          <cell r="T7958"/>
          <cell r="U7958"/>
          <cell r="V7958"/>
          <cell r="W7958"/>
          <cell r="X7958"/>
          <cell r="Y7958"/>
          <cell r="Z7958"/>
          <cell r="AA7958"/>
          <cell r="AB7958"/>
          <cell r="AC7958"/>
          <cell r="AD7958"/>
        </row>
        <row r="7959">
          <cell r="P7959">
            <v>999999999</v>
          </cell>
          <cell r="Q7959"/>
          <cell r="R7959"/>
          <cell r="S7959"/>
          <cell r="T7959"/>
          <cell r="U7959"/>
          <cell r="V7959"/>
          <cell r="W7959"/>
          <cell r="X7959"/>
          <cell r="Y7959"/>
          <cell r="Z7959"/>
          <cell r="AA7959"/>
          <cell r="AB7959"/>
          <cell r="AC7959"/>
          <cell r="AD7959"/>
        </row>
        <row r="7960">
          <cell r="P7960">
            <v>999999999</v>
          </cell>
          <cell r="Q7960"/>
          <cell r="R7960"/>
          <cell r="S7960"/>
          <cell r="T7960"/>
          <cell r="U7960"/>
          <cell r="V7960"/>
          <cell r="W7960"/>
          <cell r="X7960"/>
          <cell r="Y7960"/>
          <cell r="Z7960"/>
          <cell r="AA7960"/>
          <cell r="AB7960"/>
          <cell r="AC7960"/>
          <cell r="AD7960"/>
        </row>
        <row r="7961">
          <cell r="P7961">
            <v>999999999</v>
          </cell>
          <cell r="Q7961"/>
          <cell r="R7961"/>
          <cell r="S7961"/>
          <cell r="T7961"/>
          <cell r="U7961"/>
          <cell r="V7961"/>
          <cell r="W7961"/>
          <cell r="X7961"/>
          <cell r="Y7961"/>
          <cell r="Z7961"/>
          <cell r="AA7961"/>
          <cell r="AB7961"/>
          <cell r="AC7961"/>
          <cell r="AD7961"/>
        </row>
        <row r="7962">
          <cell r="P7962">
            <v>999999999</v>
          </cell>
          <cell r="Q7962"/>
          <cell r="R7962"/>
          <cell r="S7962"/>
          <cell r="T7962"/>
          <cell r="U7962"/>
          <cell r="V7962"/>
          <cell r="W7962"/>
          <cell r="X7962"/>
          <cell r="Y7962"/>
          <cell r="Z7962"/>
          <cell r="AA7962"/>
          <cell r="AB7962"/>
          <cell r="AC7962"/>
          <cell r="AD7962"/>
        </row>
        <row r="7963">
          <cell r="P7963">
            <v>999999999</v>
          </cell>
          <cell r="Q7963"/>
          <cell r="R7963"/>
          <cell r="S7963"/>
          <cell r="T7963"/>
          <cell r="U7963"/>
          <cell r="V7963"/>
          <cell r="W7963"/>
          <cell r="X7963"/>
          <cell r="Y7963"/>
          <cell r="Z7963"/>
          <cell r="AA7963"/>
          <cell r="AB7963"/>
          <cell r="AC7963"/>
          <cell r="AD7963"/>
        </row>
        <row r="7964">
          <cell r="P7964">
            <v>999999999</v>
          </cell>
          <cell r="Q7964"/>
          <cell r="R7964"/>
          <cell r="S7964"/>
          <cell r="T7964"/>
          <cell r="U7964"/>
          <cell r="V7964"/>
          <cell r="W7964"/>
          <cell r="X7964"/>
          <cell r="Y7964"/>
          <cell r="Z7964"/>
          <cell r="AA7964"/>
          <cell r="AB7964"/>
          <cell r="AC7964"/>
          <cell r="AD7964"/>
        </row>
        <row r="7965">
          <cell r="P7965">
            <v>999999999</v>
          </cell>
          <cell r="Q7965"/>
          <cell r="R7965"/>
          <cell r="S7965"/>
          <cell r="T7965"/>
          <cell r="U7965"/>
          <cell r="V7965"/>
          <cell r="W7965"/>
          <cell r="X7965"/>
          <cell r="Y7965"/>
          <cell r="Z7965"/>
          <cell r="AA7965"/>
          <cell r="AB7965"/>
          <cell r="AC7965"/>
          <cell r="AD7965"/>
        </row>
        <row r="7966">
          <cell r="P7966">
            <v>999999999</v>
          </cell>
          <cell r="Q7966"/>
          <cell r="R7966"/>
          <cell r="S7966"/>
          <cell r="T7966"/>
          <cell r="U7966"/>
          <cell r="V7966"/>
          <cell r="W7966"/>
          <cell r="X7966"/>
          <cell r="Y7966"/>
          <cell r="Z7966"/>
          <cell r="AA7966"/>
          <cell r="AB7966"/>
          <cell r="AC7966"/>
          <cell r="AD7966"/>
        </row>
        <row r="7967">
          <cell r="P7967">
            <v>999999999</v>
          </cell>
          <cell r="Q7967"/>
          <cell r="R7967"/>
          <cell r="S7967"/>
          <cell r="T7967"/>
          <cell r="U7967"/>
          <cell r="V7967"/>
          <cell r="W7967"/>
          <cell r="X7967"/>
          <cell r="Y7967"/>
          <cell r="Z7967"/>
          <cell r="AA7967"/>
          <cell r="AB7967"/>
          <cell r="AC7967"/>
          <cell r="AD7967"/>
        </row>
        <row r="7968">
          <cell r="P7968">
            <v>999999999</v>
          </cell>
          <cell r="Q7968"/>
          <cell r="R7968"/>
          <cell r="S7968"/>
          <cell r="T7968"/>
          <cell r="U7968"/>
          <cell r="V7968"/>
          <cell r="W7968"/>
          <cell r="X7968"/>
          <cell r="Y7968"/>
          <cell r="Z7968"/>
          <cell r="AA7968"/>
          <cell r="AB7968"/>
          <cell r="AC7968"/>
          <cell r="AD7968"/>
        </row>
        <row r="7969">
          <cell r="P7969">
            <v>999999999</v>
          </cell>
          <cell r="Q7969"/>
          <cell r="R7969"/>
          <cell r="S7969"/>
          <cell r="T7969"/>
          <cell r="U7969"/>
          <cell r="V7969"/>
          <cell r="W7969"/>
          <cell r="X7969"/>
          <cell r="Y7969"/>
          <cell r="Z7969"/>
          <cell r="AA7969"/>
          <cell r="AB7969"/>
          <cell r="AC7969"/>
          <cell r="AD7969"/>
        </row>
        <row r="7970">
          <cell r="P7970">
            <v>999999999</v>
          </cell>
          <cell r="Q7970"/>
          <cell r="R7970"/>
          <cell r="S7970"/>
          <cell r="T7970"/>
          <cell r="U7970"/>
          <cell r="V7970"/>
          <cell r="W7970"/>
          <cell r="X7970"/>
          <cell r="Y7970"/>
          <cell r="Z7970"/>
          <cell r="AA7970"/>
          <cell r="AB7970"/>
          <cell r="AC7970"/>
          <cell r="AD7970"/>
        </row>
        <row r="7971">
          <cell r="P7971">
            <v>999999999</v>
          </cell>
          <cell r="Q7971"/>
          <cell r="R7971"/>
          <cell r="S7971"/>
          <cell r="T7971"/>
          <cell r="U7971"/>
          <cell r="V7971"/>
          <cell r="W7971"/>
          <cell r="X7971"/>
          <cell r="Y7971"/>
          <cell r="Z7971"/>
          <cell r="AA7971"/>
          <cell r="AB7971"/>
          <cell r="AC7971"/>
          <cell r="AD7971"/>
        </row>
        <row r="7972">
          <cell r="P7972">
            <v>999999999</v>
          </cell>
          <cell r="Q7972"/>
          <cell r="R7972"/>
          <cell r="S7972"/>
          <cell r="T7972"/>
          <cell r="U7972"/>
          <cell r="V7972"/>
          <cell r="W7972"/>
          <cell r="X7972"/>
          <cell r="Y7972"/>
          <cell r="Z7972"/>
          <cell r="AA7972"/>
          <cell r="AB7972"/>
          <cell r="AC7972"/>
          <cell r="AD7972"/>
        </row>
        <row r="7973">
          <cell r="P7973">
            <v>999999999</v>
          </cell>
          <cell r="Q7973"/>
          <cell r="R7973"/>
          <cell r="S7973"/>
          <cell r="T7973"/>
          <cell r="U7973"/>
          <cell r="V7973"/>
          <cell r="W7973"/>
          <cell r="X7973"/>
          <cell r="Y7973"/>
          <cell r="Z7973"/>
          <cell r="AA7973"/>
          <cell r="AB7973"/>
          <cell r="AC7973"/>
          <cell r="AD7973"/>
        </row>
        <row r="7974">
          <cell r="P7974">
            <v>999999999</v>
          </cell>
          <cell r="Q7974"/>
          <cell r="R7974"/>
          <cell r="S7974"/>
          <cell r="T7974"/>
          <cell r="U7974"/>
          <cell r="V7974"/>
          <cell r="W7974"/>
          <cell r="X7974"/>
          <cell r="Y7974"/>
          <cell r="Z7974"/>
          <cell r="AA7974"/>
          <cell r="AB7974"/>
          <cell r="AC7974"/>
          <cell r="AD7974"/>
        </row>
        <row r="7975">
          <cell r="P7975">
            <v>999999999</v>
          </cell>
          <cell r="Q7975"/>
          <cell r="R7975"/>
          <cell r="S7975"/>
          <cell r="T7975"/>
          <cell r="U7975"/>
          <cell r="V7975"/>
          <cell r="W7975"/>
          <cell r="X7975"/>
          <cell r="Y7975"/>
          <cell r="Z7975"/>
          <cell r="AA7975"/>
          <cell r="AB7975"/>
          <cell r="AC7975"/>
          <cell r="AD7975"/>
        </row>
        <row r="7976">
          <cell r="P7976">
            <v>999999999</v>
          </cell>
          <cell r="Q7976"/>
          <cell r="R7976"/>
          <cell r="S7976"/>
          <cell r="T7976"/>
          <cell r="U7976"/>
          <cell r="V7976"/>
          <cell r="W7976"/>
          <cell r="X7976"/>
          <cell r="Y7976"/>
          <cell r="Z7976"/>
          <cell r="AA7976"/>
          <cell r="AB7976"/>
          <cell r="AC7976"/>
          <cell r="AD7976"/>
        </row>
        <row r="7977">
          <cell r="P7977">
            <v>999999999</v>
          </cell>
          <cell r="Q7977"/>
          <cell r="R7977"/>
          <cell r="S7977"/>
          <cell r="T7977"/>
          <cell r="U7977"/>
          <cell r="V7977"/>
          <cell r="W7977"/>
          <cell r="X7977"/>
          <cell r="Y7977"/>
          <cell r="Z7977"/>
          <cell r="AA7977"/>
          <cell r="AB7977"/>
          <cell r="AC7977"/>
          <cell r="AD7977"/>
        </row>
        <row r="7978">
          <cell r="P7978">
            <v>999999999</v>
          </cell>
          <cell r="Q7978"/>
          <cell r="R7978"/>
          <cell r="S7978"/>
          <cell r="T7978"/>
          <cell r="U7978"/>
          <cell r="V7978"/>
          <cell r="W7978"/>
          <cell r="X7978"/>
          <cell r="Y7978"/>
          <cell r="Z7978"/>
          <cell r="AA7978"/>
          <cell r="AB7978"/>
          <cell r="AC7978"/>
          <cell r="AD7978"/>
        </row>
        <row r="7979">
          <cell r="P7979">
            <v>999999999</v>
          </cell>
          <cell r="Q7979"/>
          <cell r="R7979"/>
          <cell r="S7979"/>
          <cell r="T7979"/>
          <cell r="U7979"/>
          <cell r="V7979"/>
          <cell r="W7979"/>
          <cell r="X7979"/>
          <cell r="Y7979"/>
          <cell r="Z7979"/>
          <cell r="AA7979"/>
          <cell r="AB7979"/>
          <cell r="AC7979"/>
          <cell r="AD7979"/>
        </row>
        <row r="7980">
          <cell r="P7980">
            <v>999999999</v>
          </cell>
          <cell r="Q7980"/>
          <cell r="R7980"/>
          <cell r="S7980"/>
          <cell r="T7980"/>
          <cell r="U7980"/>
          <cell r="V7980"/>
          <cell r="W7980"/>
          <cell r="X7980"/>
          <cell r="Y7980"/>
          <cell r="Z7980"/>
          <cell r="AA7980"/>
          <cell r="AB7980"/>
          <cell r="AC7980"/>
          <cell r="AD7980"/>
        </row>
        <row r="7981">
          <cell r="P7981">
            <v>999999999</v>
          </cell>
          <cell r="Q7981"/>
          <cell r="R7981"/>
          <cell r="S7981"/>
          <cell r="T7981"/>
          <cell r="U7981"/>
          <cell r="V7981"/>
          <cell r="W7981"/>
          <cell r="X7981"/>
          <cell r="Y7981"/>
          <cell r="Z7981"/>
          <cell r="AA7981"/>
          <cell r="AB7981"/>
          <cell r="AC7981"/>
          <cell r="AD7981"/>
        </row>
        <row r="7982">
          <cell r="P7982">
            <v>999999999</v>
          </cell>
          <cell r="Q7982"/>
          <cell r="R7982"/>
          <cell r="S7982"/>
          <cell r="T7982"/>
          <cell r="U7982"/>
          <cell r="V7982"/>
          <cell r="W7982"/>
          <cell r="X7982"/>
          <cell r="Y7982"/>
          <cell r="Z7982"/>
          <cell r="AA7982"/>
          <cell r="AB7982"/>
          <cell r="AC7982"/>
          <cell r="AD7982"/>
        </row>
        <row r="7983">
          <cell r="P7983">
            <v>999999999</v>
          </cell>
          <cell r="Q7983"/>
          <cell r="R7983"/>
          <cell r="S7983"/>
          <cell r="T7983"/>
          <cell r="U7983"/>
          <cell r="V7983"/>
          <cell r="W7983"/>
          <cell r="X7983"/>
          <cell r="Y7983"/>
          <cell r="Z7983"/>
          <cell r="AA7983"/>
          <cell r="AB7983"/>
          <cell r="AC7983"/>
          <cell r="AD7983"/>
        </row>
        <row r="7984">
          <cell r="P7984">
            <v>999999999</v>
          </cell>
          <cell r="Q7984"/>
          <cell r="R7984"/>
          <cell r="S7984"/>
          <cell r="T7984"/>
          <cell r="U7984"/>
          <cell r="V7984"/>
          <cell r="W7984"/>
          <cell r="X7984"/>
          <cell r="Y7984"/>
          <cell r="Z7984"/>
          <cell r="AA7984"/>
          <cell r="AB7984"/>
          <cell r="AC7984"/>
          <cell r="AD7984"/>
        </row>
        <row r="7985">
          <cell r="P7985">
            <v>999999999</v>
          </cell>
          <cell r="Q7985"/>
          <cell r="R7985"/>
          <cell r="S7985"/>
          <cell r="T7985"/>
          <cell r="U7985"/>
          <cell r="V7985"/>
          <cell r="W7985"/>
          <cell r="X7985"/>
          <cell r="Y7985"/>
          <cell r="Z7985"/>
          <cell r="AA7985"/>
          <cell r="AB7985"/>
          <cell r="AC7985"/>
          <cell r="AD7985"/>
        </row>
        <row r="7986">
          <cell r="P7986">
            <v>999999999</v>
          </cell>
          <cell r="Q7986"/>
          <cell r="R7986"/>
          <cell r="S7986"/>
          <cell r="T7986"/>
          <cell r="U7986"/>
          <cell r="V7986"/>
          <cell r="W7986"/>
          <cell r="X7986"/>
          <cell r="Y7986"/>
          <cell r="Z7986"/>
          <cell r="AA7986"/>
          <cell r="AB7986"/>
          <cell r="AC7986"/>
          <cell r="AD7986"/>
        </row>
        <row r="7987">
          <cell r="P7987">
            <v>999999999</v>
          </cell>
          <cell r="Q7987"/>
          <cell r="R7987"/>
          <cell r="S7987"/>
          <cell r="T7987"/>
          <cell r="U7987"/>
          <cell r="V7987"/>
          <cell r="W7987"/>
          <cell r="X7987"/>
          <cell r="Y7987"/>
          <cell r="Z7987"/>
          <cell r="AA7987"/>
          <cell r="AB7987"/>
          <cell r="AC7987"/>
          <cell r="AD7987"/>
        </row>
        <row r="7988">
          <cell r="P7988">
            <v>999999999</v>
          </cell>
          <cell r="Q7988"/>
          <cell r="R7988"/>
          <cell r="S7988"/>
          <cell r="T7988"/>
          <cell r="U7988"/>
          <cell r="V7988"/>
          <cell r="W7988"/>
          <cell r="X7988"/>
          <cell r="Y7988"/>
          <cell r="Z7988"/>
          <cell r="AA7988"/>
          <cell r="AB7988"/>
          <cell r="AC7988"/>
          <cell r="AD7988"/>
        </row>
        <row r="7989">
          <cell r="P7989">
            <v>999999999</v>
          </cell>
          <cell r="Q7989"/>
          <cell r="R7989"/>
          <cell r="S7989"/>
          <cell r="T7989"/>
          <cell r="U7989"/>
          <cell r="V7989"/>
          <cell r="W7989"/>
          <cell r="X7989"/>
          <cell r="Y7989"/>
          <cell r="Z7989"/>
          <cell r="AA7989"/>
          <cell r="AB7989"/>
          <cell r="AC7989"/>
          <cell r="AD7989"/>
        </row>
        <row r="7990">
          <cell r="P7990">
            <v>999999999</v>
          </cell>
          <cell r="Q7990"/>
          <cell r="R7990"/>
          <cell r="S7990"/>
          <cell r="T7990"/>
          <cell r="U7990"/>
          <cell r="V7990"/>
          <cell r="W7990"/>
          <cell r="X7990"/>
          <cell r="Y7990"/>
          <cell r="Z7990"/>
          <cell r="AA7990"/>
          <cell r="AB7990"/>
          <cell r="AC7990"/>
          <cell r="AD7990"/>
        </row>
        <row r="7991">
          <cell r="P7991">
            <v>999999999</v>
          </cell>
          <cell r="Q7991"/>
          <cell r="R7991"/>
          <cell r="S7991"/>
          <cell r="T7991"/>
          <cell r="U7991"/>
          <cell r="V7991"/>
          <cell r="W7991"/>
          <cell r="X7991"/>
          <cell r="Y7991"/>
          <cell r="Z7991"/>
          <cell r="AA7991"/>
          <cell r="AB7991"/>
          <cell r="AC7991"/>
          <cell r="AD7991"/>
        </row>
        <row r="7992">
          <cell r="P7992">
            <v>999999999</v>
          </cell>
          <cell r="Q7992"/>
          <cell r="R7992"/>
          <cell r="S7992"/>
          <cell r="T7992"/>
          <cell r="U7992"/>
          <cell r="V7992"/>
          <cell r="W7992"/>
          <cell r="X7992"/>
          <cell r="Y7992"/>
          <cell r="Z7992"/>
          <cell r="AA7992"/>
          <cell r="AB7992"/>
          <cell r="AC7992"/>
          <cell r="AD7992"/>
        </row>
        <row r="7993">
          <cell r="P7993">
            <v>999999999</v>
          </cell>
          <cell r="Q7993"/>
          <cell r="R7993"/>
          <cell r="S7993"/>
          <cell r="T7993"/>
          <cell r="U7993"/>
          <cell r="V7993"/>
          <cell r="W7993"/>
          <cell r="X7993"/>
          <cell r="Y7993"/>
          <cell r="Z7993"/>
          <cell r="AA7993"/>
          <cell r="AB7993"/>
          <cell r="AC7993"/>
          <cell r="AD7993"/>
        </row>
        <row r="7994">
          <cell r="P7994">
            <v>999999999</v>
          </cell>
          <cell r="Q7994"/>
          <cell r="R7994"/>
          <cell r="S7994"/>
          <cell r="T7994"/>
          <cell r="U7994"/>
          <cell r="V7994"/>
          <cell r="W7994"/>
          <cell r="X7994"/>
          <cell r="Y7994"/>
          <cell r="Z7994"/>
          <cell r="AA7994"/>
          <cell r="AB7994"/>
          <cell r="AC7994"/>
          <cell r="AD7994"/>
        </row>
        <row r="7995">
          <cell r="P7995">
            <v>999999999</v>
          </cell>
          <cell r="Q7995"/>
          <cell r="R7995"/>
          <cell r="S7995"/>
          <cell r="T7995"/>
          <cell r="U7995"/>
          <cell r="V7995"/>
          <cell r="W7995"/>
          <cell r="X7995"/>
          <cell r="Y7995"/>
          <cell r="Z7995"/>
          <cell r="AA7995"/>
          <cell r="AB7995"/>
          <cell r="AC7995"/>
          <cell r="AD7995"/>
        </row>
        <row r="7996">
          <cell r="P7996">
            <v>999999999</v>
          </cell>
          <cell r="Q7996"/>
          <cell r="R7996"/>
          <cell r="S7996"/>
          <cell r="T7996"/>
          <cell r="U7996"/>
          <cell r="V7996"/>
          <cell r="W7996"/>
          <cell r="X7996"/>
          <cell r="Y7996"/>
          <cell r="Z7996"/>
          <cell r="AA7996"/>
          <cell r="AB7996"/>
          <cell r="AC7996"/>
          <cell r="AD7996"/>
        </row>
        <row r="7997">
          <cell r="P7997">
            <v>999999999</v>
          </cell>
          <cell r="Q7997"/>
          <cell r="R7997"/>
          <cell r="S7997"/>
          <cell r="T7997"/>
          <cell r="U7997"/>
          <cell r="V7997"/>
          <cell r="W7997"/>
          <cell r="X7997"/>
          <cell r="Y7997"/>
          <cell r="Z7997"/>
          <cell r="AA7997"/>
          <cell r="AB7997"/>
          <cell r="AC7997"/>
          <cell r="AD7997"/>
        </row>
        <row r="7998">
          <cell r="P7998">
            <v>999999999</v>
          </cell>
          <cell r="Q7998"/>
          <cell r="R7998"/>
          <cell r="S7998"/>
          <cell r="T7998"/>
          <cell r="U7998"/>
          <cell r="V7998"/>
          <cell r="W7998"/>
          <cell r="X7998"/>
          <cell r="Y7998"/>
          <cell r="Z7998"/>
          <cell r="AA7998"/>
          <cell r="AB7998"/>
          <cell r="AC7998"/>
          <cell r="AD7998"/>
        </row>
        <row r="7999">
          <cell r="P7999">
            <v>999999999</v>
          </cell>
          <cell r="Q7999"/>
          <cell r="R7999"/>
          <cell r="S7999"/>
          <cell r="T7999"/>
          <cell r="U7999"/>
          <cell r="V7999"/>
          <cell r="W7999"/>
          <cell r="X7999"/>
          <cell r="Y7999"/>
          <cell r="Z7999"/>
          <cell r="AA7999"/>
          <cell r="AB7999"/>
          <cell r="AC7999"/>
          <cell r="AD7999"/>
        </row>
        <row r="8000">
          <cell r="P8000">
            <v>999999999</v>
          </cell>
          <cell r="Q8000"/>
          <cell r="R8000"/>
          <cell r="S8000"/>
          <cell r="T8000"/>
          <cell r="U8000"/>
          <cell r="V8000"/>
          <cell r="W8000"/>
          <cell r="X8000"/>
          <cell r="Y8000"/>
          <cell r="Z8000"/>
          <cell r="AA8000"/>
          <cell r="AB8000"/>
          <cell r="AC8000"/>
          <cell r="AD8000"/>
        </row>
        <row r="8001">
          <cell r="P8001">
            <v>999999999</v>
          </cell>
          <cell r="Q8001"/>
          <cell r="R8001"/>
          <cell r="S8001"/>
          <cell r="T8001"/>
          <cell r="U8001"/>
          <cell r="V8001"/>
          <cell r="W8001"/>
          <cell r="X8001"/>
          <cell r="Y8001"/>
          <cell r="Z8001"/>
          <cell r="AA8001"/>
          <cell r="AB8001"/>
          <cell r="AC8001"/>
          <cell r="AD8001"/>
        </row>
        <row r="8002">
          <cell r="P8002">
            <v>999999999</v>
          </cell>
          <cell r="Q8002"/>
          <cell r="R8002"/>
          <cell r="S8002"/>
          <cell r="T8002"/>
          <cell r="U8002"/>
          <cell r="V8002"/>
          <cell r="W8002"/>
          <cell r="X8002"/>
          <cell r="Y8002"/>
          <cell r="Z8002"/>
          <cell r="AA8002"/>
          <cell r="AB8002"/>
          <cell r="AC8002"/>
          <cell r="AD8002"/>
        </row>
        <row r="8003">
          <cell r="P8003">
            <v>999999999</v>
          </cell>
          <cell r="Q8003"/>
          <cell r="R8003"/>
          <cell r="S8003"/>
          <cell r="T8003"/>
          <cell r="U8003"/>
          <cell r="V8003"/>
          <cell r="W8003"/>
          <cell r="X8003"/>
          <cell r="Y8003"/>
          <cell r="Z8003"/>
          <cell r="AA8003"/>
          <cell r="AB8003"/>
          <cell r="AC8003"/>
          <cell r="AD8003"/>
        </row>
        <row r="8004">
          <cell r="P8004">
            <v>999999999</v>
          </cell>
          <cell r="Q8004"/>
          <cell r="R8004"/>
          <cell r="S8004"/>
          <cell r="T8004"/>
          <cell r="U8004"/>
          <cell r="V8004"/>
          <cell r="W8004"/>
          <cell r="X8004"/>
          <cell r="Y8004"/>
          <cell r="Z8004"/>
          <cell r="AA8004"/>
          <cell r="AB8004"/>
          <cell r="AC8004"/>
          <cell r="AD8004"/>
        </row>
        <row r="8005">
          <cell r="P8005">
            <v>999999999</v>
          </cell>
          <cell r="Q8005"/>
          <cell r="R8005"/>
          <cell r="S8005"/>
          <cell r="T8005"/>
          <cell r="U8005"/>
          <cell r="V8005"/>
          <cell r="W8005"/>
          <cell r="X8005"/>
          <cell r="Y8005"/>
          <cell r="Z8005"/>
          <cell r="AA8005"/>
          <cell r="AB8005"/>
          <cell r="AC8005"/>
          <cell r="AD8005"/>
        </row>
        <row r="8006">
          <cell r="P8006">
            <v>999999999</v>
          </cell>
          <cell r="Q8006"/>
          <cell r="R8006"/>
          <cell r="S8006"/>
          <cell r="T8006"/>
          <cell r="U8006"/>
          <cell r="V8006"/>
          <cell r="W8006"/>
          <cell r="X8006"/>
          <cell r="Y8006"/>
          <cell r="Z8006"/>
          <cell r="AA8006"/>
          <cell r="AB8006"/>
          <cell r="AC8006"/>
          <cell r="AD8006"/>
        </row>
        <row r="8007">
          <cell r="P8007">
            <v>999999999</v>
          </cell>
          <cell r="Q8007"/>
          <cell r="R8007"/>
          <cell r="S8007"/>
          <cell r="T8007"/>
          <cell r="U8007"/>
          <cell r="V8007"/>
          <cell r="W8007"/>
          <cell r="X8007"/>
          <cell r="Y8007"/>
          <cell r="Z8007"/>
          <cell r="AA8007"/>
          <cell r="AB8007"/>
          <cell r="AC8007"/>
          <cell r="AD8007"/>
        </row>
        <row r="8008">
          <cell r="P8008">
            <v>999999999</v>
          </cell>
          <cell r="Q8008"/>
          <cell r="R8008"/>
          <cell r="S8008"/>
          <cell r="T8008"/>
          <cell r="U8008"/>
          <cell r="V8008"/>
          <cell r="W8008"/>
          <cell r="X8008"/>
          <cell r="Y8008"/>
          <cell r="Z8008"/>
          <cell r="AA8008"/>
          <cell r="AB8008"/>
          <cell r="AC8008"/>
          <cell r="AD8008"/>
        </row>
        <row r="8009">
          <cell r="P8009">
            <v>999999999</v>
          </cell>
          <cell r="Q8009"/>
          <cell r="R8009"/>
          <cell r="S8009"/>
          <cell r="T8009"/>
          <cell r="U8009"/>
          <cell r="V8009"/>
          <cell r="W8009"/>
          <cell r="X8009"/>
          <cell r="Y8009"/>
          <cell r="Z8009"/>
          <cell r="AA8009"/>
          <cell r="AB8009"/>
          <cell r="AC8009"/>
          <cell r="AD8009"/>
        </row>
        <row r="8010">
          <cell r="P8010">
            <v>999999999</v>
          </cell>
          <cell r="Q8010"/>
          <cell r="R8010"/>
          <cell r="S8010"/>
          <cell r="T8010"/>
          <cell r="U8010"/>
          <cell r="V8010"/>
          <cell r="W8010"/>
          <cell r="X8010"/>
          <cell r="Y8010"/>
          <cell r="Z8010"/>
          <cell r="AA8010"/>
          <cell r="AB8010"/>
          <cell r="AC8010"/>
          <cell r="AD8010"/>
        </row>
        <row r="8011">
          <cell r="P8011">
            <v>999999999</v>
          </cell>
          <cell r="Q8011"/>
          <cell r="R8011"/>
          <cell r="S8011"/>
          <cell r="T8011"/>
          <cell r="U8011"/>
          <cell r="V8011"/>
          <cell r="W8011"/>
          <cell r="X8011"/>
          <cell r="Y8011"/>
          <cell r="Z8011"/>
          <cell r="AA8011"/>
          <cell r="AB8011"/>
          <cell r="AC8011"/>
          <cell r="AD8011"/>
        </row>
        <row r="8012">
          <cell r="P8012">
            <v>999999999</v>
          </cell>
          <cell r="Q8012"/>
          <cell r="R8012"/>
          <cell r="S8012"/>
          <cell r="T8012"/>
          <cell r="U8012"/>
          <cell r="V8012"/>
          <cell r="W8012"/>
          <cell r="X8012"/>
          <cell r="Y8012"/>
          <cell r="Z8012"/>
          <cell r="AA8012"/>
          <cell r="AB8012"/>
          <cell r="AC8012"/>
          <cell r="AD8012"/>
        </row>
        <row r="8013">
          <cell r="P8013">
            <v>999999999</v>
          </cell>
          <cell r="Q8013"/>
          <cell r="R8013"/>
          <cell r="S8013"/>
          <cell r="T8013"/>
          <cell r="U8013"/>
          <cell r="V8013"/>
          <cell r="W8013"/>
          <cell r="X8013"/>
          <cell r="Y8013"/>
          <cell r="Z8013"/>
          <cell r="AA8013"/>
          <cell r="AB8013"/>
          <cell r="AC8013"/>
          <cell r="AD8013"/>
        </row>
        <row r="8014">
          <cell r="P8014">
            <v>999999999</v>
          </cell>
          <cell r="Q8014"/>
          <cell r="R8014"/>
          <cell r="S8014"/>
          <cell r="T8014"/>
          <cell r="U8014"/>
          <cell r="V8014"/>
          <cell r="W8014"/>
          <cell r="X8014"/>
          <cell r="Y8014"/>
          <cell r="Z8014"/>
          <cell r="AA8014"/>
          <cell r="AB8014"/>
          <cell r="AC8014"/>
          <cell r="AD8014"/>
        </row>
        <row r="8015">
          <cell r="P8015">
            <v>999999999</v>
          </cell>
          <cell r="Q8015"/>
          <cell r="R8015"/>
          <cell r="S8015"/>
          <cell r="T8015"/>
          <cell r="U8015"/>
          <cell r="V8015"/>
          <cell r="W8015"/>
          <cell r="X8015"/>
          <cell r="Y8015"/>
          <cell r="Z8015"/>
          <cell r="AA8015"/>
          <cell r="AB8015"/>
          <cell r="AC8015"/>
          <cell r="AD8015"/>
        </row>
        <row r="8016">
          <cell r="P8016">
            <v>999999999</v>
          </cell>
          <cell r="Q8016"/>
          <cell r="R8016"/>
          <cell r="S8016"/>
          <cell r="T8016"/>
          <cell r="U8016"/>
          <cell r="V8016"/>
          <cell r="W8016"/>
          <cell r="X8016"/>
          <cell r="Y8016"/>
          <cell r="Z8016"/>
          <cell r="AA8016"/>
          <cell r="AB8016"/>
          <cell r="AC8016"/>
          <cell r="AD8016"/>
        </row>
        <row r="8017">
          <cell r="P8017">
            <v>999999999</v>
          </cell>
          <cell r="Q8017"/>
          <cell r="R8017"/>
          <cell r="S8017"/>
          <cell r="T8017"/>
          <cell r="U8017"/>
          <cell r="V8017"/>
          <cell r="W8017"/>
          <cell r="X8017"/>
          <cell r="Y8017"/>
          <cell r="Z8017"/>
          <cell r="AA8017"/>
          <cell r="AB8017"/>
          <cell r="AC8017"/>
          <cell r="AD8017"/>
        </row>
        <row r="8018">
          <cell r="P8018">
            <v>999999999</v>
          </cell>
          <cell r="Q8018"/>
          <cell r="R8018"/>
          <cell r="S8018"/>
          <cell r="T8018"/>
          <cell r="U8018"/>
          <cell r="V8018"/>
          <cell r="W8018"/>
          <cell r="X8018"/>
          <cell r="Y8018"/>
          <cell r="Z8018"/>
          <cell r="AA8018"/>
          <cell r="AB8018"/>
          <cell r="AC8018"/>
          <cell r="AD8018"/>
        </row>
        <row r="8019">
          <cell r="P8019">
            <v>999999999</v>
          </cell>
          <cell r="Q8019"/>
          <cell r="R8019"/>
          <cell r="S8019"/>
          <cell r="T8019"/>
          <cell r="U8019"/>
          <cell r="V8019"/>
          <cell r="W8019"/>
          <cell r="X8019"/>
          <cell r="Y8019"/>
          <cell r="Z8019"/>
          <cell r="AA8019"/>
          <cell r="AB8019"/>
          <cell r="AC8019"/>
          <cell r="AD8019"/>
        </row>
        <row r="8020">
          <cell r="P8020">
            <v>999999999</v>
          </cell>
          <cell r="Q8020"/>
          <cell r="R8020"/>
          <cell r="S8020"/>
          <cell r="T8020"/>
          <cell r="U8020"/>
          <cell r="V8020"/>
          <cell r="W8020"/>
          <cell r="X8020"/>
          <cell r="Y8020"/>
          <cell r="Z8020"/>
          <cell r="AA8020"/>
          <cell r="AB8020"/>
          <cell r="AC8020"/>
          <cell r="AD8020"/>
        </row>
        <row r="8021">
          <cell r="P8021">
            <v>999999999</v>
          </cell>
          <cell r="Q8021"/>
          <cell r="R8021"/>
          <cell r="S8021"/>
          <cell r="T8021"/>
          <cell r="U8021"/>
          <cell r="V8021"/>
          <cell r="W8021"/>
          <cell r="X8021"/>
          <cell r="Y8021"/>
          <cell r="Z8021"/>
          <cell r="AA8021"/>
          <cell r="AB8021"/>
          <cell r="AC8021"/>
          <cell r="AD8021"/>
        </row>
        <row r="8022">
          <cell r="P8022">
            <v>999999999</v>
          </cell>
          <cell r="Q8022"/>
          <cell r="R8022"/>
          <cell r="S8022"/>
          <cell r="T8022"/>
          <cell r="U8022"/>
          <cell r="V8022"/>
          <cell r="W8022"/>
          <cell r="X8022"/>
          <cell r="Y8022"/>
          <cell r="Z8022"/>
          <cell r="AA8022"/>
          <cell r="AB8022"/>
          <cell r="AC8022"/>
          <cell r="AD8022"/>
        </row>
        <row r="8023">
          <cell r="P8023">
            <v>999999999</v>
          </cell>
          <cell r="Q8023"/>
          <cell r="R8023"/>
          <cell r="S8023"/>
          <cell r="T8023"/>
          <cell r="U8023"/>
          <cell r="V8023"/>
          <cell r="W8023"/>
          <cell r="X8023"/>
          <cell r="Y8023"/>
          <cell r="Z8023"/>
          <cell r="AA8023"/>
          <cell r="AB8023"/>
          <cell r="AC8023"/>
          <cell r="AD8023"/>
        </row>
        <row r="8024">
          <cell r="P8024">
            <v>999999999</v>
          </cell>
          <cell r="Q8024"/>
          <cell r="R8024"/>
          <cell r="S8024"/>
          <cell r="T8024"/>
          <cell r="U8024"/>
          <cell r="V8024"/>
          <cell r="W8024"/>
          <cell r="X8024"/>
          <cell r="Y8024"/>
          <cell r="Z8024"/>
          <cell r="AA8024"/>
          <cell r="AB8024"/>
          <cell r="AC8024"/>
          <cell r="AD8024"/>
        </row>
        <row r="8025">
          <cell r="P8025">
            <v>999999999</v>
          </cell>
          <cell r="Q8025"/>
          <cell r="R8025"/>
          <cell r="S8025"/>
          <cell r="T8025"/>
          <cell r="U8025"/>
          <cell r="V8025"/>
          <cell r="W8025"/>
          <cell r="X8025"/>
          <cell r="Y8025"/>
          <cell r="Z8025"/>
          <cell r="AA8025"/>
          <cell r="AB8025"/>
          <cell r="AC8025"/>
          <cell r="AD8025"/>
        </row>
        <row r="8026">
          <cell r="P8026">
            <v>999999999</v>
          </cell>
          <cell r="Q8026"/>
          <cell r="R8026"/>
          <cell r="S8026"/>
          <cell r="T8026"/>
          <cell r="U8026"/>
          <cell r="V8026"/>
          <cell r="W8026"/>
          <cell r="X8026"/>
          <cell r="Y8026"/>
          <cell r="Z8026"/>
          <cell r="AA8026"/>
          <cell r="AB8026"/>
          <cell r="AC8026"/>
          <cell r="AD8026"/>
        </row>
        <row r="8027">
          <cell r="P8027">
            <v>999999999</v>
          </cell>
          <cell r="Q8027"/>
          <cell r="R8027"/>
          <cell r="S8027"/>
          <cell r="T8027"/>
          <cell r="U8027"/>
          <cell r="V8027"/>
          <cell r="W8027"/>
          <cell r="X8027"/>
          <cell r="Y8027"/>
          <cell r="Z8027"/>
          <cell r="AA8027"/>
          <cell r="AB8027"/>
          <cell r="AC8027"/>
          <cell r="AD8027"/>
        </row>
        <row r="8028">
          <cell r="P8028">
            <v>999999999</v>
          </cell>
          <cell r="Q8028"/>
          <cell r="R8028"/>
          <cell r="S8028"/>
          <cell r="T8028"/>
          <cell r="U8028"/>
          <cell r="V8028"/>
          <cell r="W8028"/>
          <cell r="X8028"/>
          <cell r="Y8028"/>
          <cell r="Z8028"/>
          <cell r="AA8028"/>
          <cell r="AB8028"/>
          <cell r="AC8028"/>
          <cell r="AD8028"/>
        </row>
        <row r="8029">
          <cell r="P8029">
            <v>999999999</v>
          </cell>
          <cell r="Q8029"/>
          <cell r="R8029"/>
          <cell r="S8029"/>
          <cell r="T8029"/>
          <cell r="U8029"/>
          <cell r="V8029"/>
          <cell r="W8029"/>
          <cell r="X8029"/>
          <cell r="Y8029"/>
          <cell r="Z8029"/>
          <cell r="AA8029"/>
          <cell r="AB8029"/>
          <cell r="AC8029"/>
          <cell r="AD8029"/>
        </row>
        <row r="8030">
          <cell r="P8030">
            <v>999999999</v>
          </cell>
          <cell r="Q8030"/>
          <cell r="R8030"/>
          <cell r="S8030"/>
          <cell r="T8030"/>
          <cell r="U8030"/>
          <cell r="V8030"/>
          <cell r="W8030"/>
          <cell r="X8030"/>
          <cell r="Y8030"/>
          <cell r="Z8030"/>
          <cell r="AA8030"/>
          <cell r="AB8030"/>
          <cell r="AC8030"/>
          <cell r="AD8030"/>
        </row>
        <row r="8031">
          <cell r="P8031">
            <v>999999999</v>
          </cell>
          <cell r="Q8031"/>
          <cell r="R8031"/>
          <cell r="S8031"/>
          <cell r="T8031"/>
          <cell r="U8031"/>
          <cell r="V8031"/>
          <cell r="W8031"/>
          <cell r="X8031"/>
          <cell r="Y8031"/>
          <cell r="Z8031"/>
          <cell r="AA8031"/>
          <cell r="AB8031"/>
          <cell r="AC8031"/>
          <cell r="AD8031"/>
        </row>
        <row r="8032">
          <cell r="P8032">
            <v>999999999</v>
          </cell>
          <cell r="Q8032"/>
          <cell r="R8032"/>
          <cell r="S8032"/>
          <cell r="T8032"/>
          <cell r="U8032"/>
          <cell r="V8032"/>
          <cell r="W8032"/>
          <cell r="X8032"/>
          <cell r="Y8032"/>
          <cell r="Z8032"/>
          <cell r="AA8032"/>
          <cell r="AB8032"/>
          <cell r="AC8032"/>
          <cell r="AD8032"/>
        </row>
        <row r="8033">
          <cell r="P8033">
            <v>999999999</v>
          </cell>
          <cell r="Q8033"/>
          <cell r="R8033"/>
          <cell r="S8033"/>
          <cell r="T8033"/>
          <cell r="U8033"/>
          <cell r="V8033"/>
          <cell r="W8033"/>
          <cell r="X8033"/>
          <cell r="Y8033"/>
          <cell r="Z8033"/>
          <cell r="AA8033"/>
          <cell r="AB8033"/>
          <cell r="AC8033"/>
          <cell r="AD8033"/>
        </row>
        <row r="8034">
          <cell r="P8034">
            <v>999999999</v>
          </cell>
          <cell r="Q8034"/>
          <cell r="R8034"/>
          <cell r="S8034"/>
          <cell r="T8034"/>
          <cell r="U8034"/>
          <cell r="V8034"/>
          <cell r="W8034"/>
          <cell r="X8034"/>
          <cell r="Y8034"/>
          <cell r="Z8034"/>
          <cell r="AA8034"/>
          <cell r="AB8034"/>
          <cell r="AC8034"/>
          <cell r="AD8034"/>
        </row>
        <row r="8035">
          <cell r="P8035">
            <v>999999999</v>
          </cell>
          <cell r="Q8035"/>
          <cell r="R8035"/>
          <cell r="S8035"/>
          <cell r="T8035"/>
          <cell r="U8035"/>
          <cell r="V8035"/>
          <cell r="W8035"/>
          <cell r="X8035"/>
          <cell r="Y8035"/>
          <cell r="Z8035"/>
          <cell r="AA8035"/>
          <cell r="AB8035"/>
          <cell r="AC8035"/>
          <cell r="AD8035"/>
        </row>
        <row r="8036">
          <cell r="P8036">
            <v>999999999</v>
          </cell>
          <cell r="Q8036"/>
          <cell r="R8036"/>
          <cell r="S8036"/>
          <cell r="T8036"/>
          <cell r="U8036"/>
          <cell r="V8036"/>
          <cell r="W8036"/>
          <cell r="X8036"/>
          <cell r="Y8036"/>
          <cell r="Z8036"/>
          <cell r="AA8036"/>
          <cell r="AB8036"/>
          <cell r="AC8036"/>
          <cell r="AD8036"/>
        </row>
        <row r="8037">
          <cell r="P8037">
            <v>999999999</v>
          </cell>
          <cell r="Q8037"/>
          <cell r="R8037"/>
          <cell r="S8037"/>
          <cell r="T8037"/>
          <cell r="U8037"/>
          <cell r="V8037"/>
          <cell r="W8037"/>
          <cell r="X8037"/>
          <cell r="Y8037"/>
          <cell r="Z8037"/>
          <cell r="AA8037"/>
          <cell r="AB8037"/>
          <cell r="AC8037"/>
          <cell r="AD8037"/>
        </row>
        <row r="8038">
          <cell r="P8038">
            <v>999999999</v>
          </cell>
          <cell r="Q8038"/>
          <cell r="R8038"/>
          <cell r="S8038"/>
          <cell r="T8038"/>
          <cell r="U8038"/>
          <cell r="V8038"/>
          <cell r="W8038"/>
          <cell r="X8038"/>
          <cell r="Y8038"/>
          <cell r="Z8038"/>
          <cell r="AA8038"/>
          <cell r="AB8038"/>
          <cell r="AC8038"/>
          <cell r="AD8038"/>
        </row>
        <row r="8039">
          <cell r="P8039">
            <v>999999999</v>
          </cell>
          <cell r="Q8039"/>
          <cell r="R8039"/>
          <cell r="S8039"/>
          <cell r="T8039"/>
          <cell r="U8039"/>
          <cell r="V8039"/>
          <cell r="W8039"/>
          <cell r="X8039"/>
          <cell r="Y8039"/>
          <cell r="Z8039"/>
          <cell r="AA8039"/>
          <cell r="AB8039"/>
          <cell r="AC8039"/>
          <cell r="AD8039"/>
        </row>
        <row r="8040">
          <cell r="P8040">
            <v>999999999</v>
          </cell>
          <cell r="Q8040"/>
          <cell r="R8040"/>
          <cell r="S8040"/>
          <cell r="T8040"/>
          <cell r="U8040"/>
          <cell r="V8040"/>
          <cell r="W8040"/>
          <cell r="X8040"/>
          <cell r="Y8040"/>
          <cell r="Z8040"/>
          <cell r="AA8040"/>
          <cell r="AB8040"/>
          <cell r="AC8040"/>
          <cell r="AD8040"/>
        </row>
        <row r="8041">
          <cell r="P8041">
            <v>999999999</v>
          </cell>
          <cell r="Q8041"/>
          <cell r="R8041"/>
          <cell r="S8041"/>
          <cell r="T8041"/>
          <cell r="U8041"/>
          <cell r="V8041"/>
          <cell r="W8041"/>
          <cell r="X8041"/>
          <cell r="Y8041"/>
          <cell r="Z8041"/>
          <cell r="AA8041"/>
          <cell r="AB8041"/>
          <cell r="AC8041"/>
          <cell r="AD8041"/>
        </row>
        <row r="8042">
          <cell r="P8042">
            <v>999999999</v>
          </cell>
          <cell r="Q8042"/>
          <cell r="R8042"/>
          <cell r="S8042"/>
          <cell r="T8042"/>
          <cell r="U8042"/>
          <cell r="V8042"/>
          <cell r="W8042"/>
          <cell r="X8042"/>
          <cell r="Y8042"/>
          <cell r="Z8042"/>
          <cell r="AA8042"/>
          <cell r="AB8042"/>
          <cell r="AC8042"/>
          <cell r="AD8042"/>
        </row>
        <row r="8043">
          <cell r="P8043">
            <v>999999999</v>
          </cell>
          <cell r="Q8043"/>
          <cell r="R8043"/>
          <cell r="S8043"/>
          <cell r="T8043"/>
          <cell r="U8043"/>
          <cell r="V8043"/>
          <cell r="W8043"/>
          <cell r="X8043"/>
          <cell r="Y8043"/>
          <cell r="Z8043"/>
          <cell r="AA8043"/>
          <cell r="AB8043"/>
          <cell r="AC8043"/>
          <cell r="AD8043"/>
        </row>
        <row r="8044">
          <cell r="P8044">
            <v>999999999</v>
          </cell>
          <cell r="Q8044"/>
          <cell r="R8044"/>
          <cell r="S8044"/>
          <cell r="T8044"/>
          <cell r="U8044"/>
          <cell r="V8044"/>
          <cell r="W8044"/>
          <cell r="X8044"/>
          <cell r="Y8044"/>
          <cell r="Z8044"/>
          <cell r="AA8044"/>
          <cell r="AB8044"/>
          <cell r="AC8044"/>
          <cell r="AD8044"/>
        </row>
        <row r="8045">
          <cell r="P8045">
            <v>999999999</v>
          </cell>
          <cell r="Q8045"/>
          <cell r="R8045"/>
          <cell r="S8045"/>
          <cell r="T8045"/>
          <cell r="U8045"/>
          <cell r="V8045"/>
          <cell r="W8045"/>
          <cell r="X8045"/>
          <cell r="Y8045"/>
          <cell r="Z8045"/>
          <cell r="AA8045"/>
          <cell r="AB8045"/>
          <cell r="AC8045"/>
          <cell r="AD8045"/>
        </row>
        <row r="8046">
          <cell r="P8046">
            <v>999999999</v>
          </cell>
          <cell r="Q8046"/>
          <cell r="R8046"/>
          <cell r="S8046"/>
          <cell r="T8046"/>
          <cell r="U8046"/>
          <cell r="V8046"/>
          <cell r="W8046"/>
          <cell r="X8046"/>
          <cell r="Y8046"/>
          <cell r="Z8046"/>
          <cell r="AA8046"/>
          <cell r="AB8046"/>
          <cell r="AC8046"/>
          <cell r="AD8046"/>
        </row>
        <row r="8047">
          <cell r="P8047">
            <v>999999999</v>
          </cell>
          <cell r="Q8047"/>
          <cell r="R8047"/>
          <cell r="S8047"/>
          <cell r="T8047"/>
          <cell r="U8047"/>
          <cell r="V8047"/>
          <cell r="W8047"/>
          <cell r="X8047"/>
          <cell r="Y8047"/>
          <cell r="Z8047"/>
          <cell r="AA8047"/>
          <cell r="AB8047"/>
          <cell r="AC8047"/>
          <cell r="AD8047"/>
        </row>
        <row r="8048">
          <cell r="P8048">
            <v>999999999</v>
          </cell>
          <cell r="Q8048"/>
          <cell r="R8048"/>
          <cell r="S8048"/>
          <cell r="T8048"/>
          <cell r="U8048"/>
          <cell r="V8048"/>
          <cell r="W8048"/>
          <cell r="X8048"/>
          <cell r="Y8048"/>
          <cell r="Z8048"/>
          <cell r="AA8048"/>
          <cell r="AB8048"/>
          <cell r="AC8048"/>
          <cell r="AD8048"/>
        </row>
        <row r="8049">
          <cell r="P8049">
            <v>999999999</v>
          </cell>
          <cell r="Q8049"/>
          <cell r="R8049"/>
          <cell r="S8049"/>
          <cell r="T8049"/>
          <cell r="U8049"/>
          <cell r="V8049"/>
          <cell r="W8049"/>
          <cell r="X8049"/>
          <cell r="Y8049"/>
          <cell r="Z8049"/>
          <cell r="AA8049"/>
          <cell r="AB8049"/>
          <cell r="AC8049"/>
          <cell r="AD8049"/>
        </row>
        <row r="8050">
          <cell r="P8050">
            <v>999999999</v>
          </cell>
          <cell r="Q8050"/>
          <cell r="R8050"/>
          <cell r="S8050"/>
          <cell r="T8050"/>
          <cell r="U8050"/>
          <cell r="V8050"/>
          <cell r="W8050"/>
          <cell r="X8050"/>
          <cell r="Y8050"/>
          <cell r="Z8050"/>
          <cell r="AA8050"/>
          <cell r="AB8050"/>
          <cell r="AC8050"/>
          <cell r="AD8050"/>
        </row>
        <row r="8051">
          <cell r="P8051">
            <v>999999999</v>
          </cell>
          <cell r="Q8051"/>
          <cell r="R8051"/>
          <cell r="S8051"/>
          <cell r="T8051"/>
          <cell r="U8051"/>
          <cell r="V8051"/>
          <cell r="W8051"/>
          <cell r="X8051"/>
          <cell r="Y8051"/>
          <cell r="Z8051"/>
          <cell r="AA8051"/>
          <cell r="AB8051"/>
          <cell r="AC8051"/>
          <cell r="AD8051"/>
        </row>
        <row r="8052">
          <cell r="P8052">
            <v>999999999</v>
          </cell>
          <cell r="Q8052"/>
          <cell r="R8052"/>
          <cell r="S8052"/>
          <cell r="T8052"/>
          <cell r="U8052"/>
          <cell r="V8052"/>
          <cell r="W8052"/>
          <cell r="X8052"/>
          <cell r="Y8052"/>
          <cell r="Z8052"/>
          <cell r="AA8052"/>
          <cell r="AB8052"/>
          <cell r="AC8052"/>
          <cell r="AD8052"/>
        </row>
        <row r="8053">
          <cell r="P8053">
            <v>999999999</v>
          </cell>
          <cell r="Q8053"/>
          <cell r="R8053"/>
          <cell r="S8053"/>
          <cell r="T8053"/>
          <cell r="U8053"/>
          <cell r="V8053"/>
          <cell r="W8053"/>
          <cell r="X8053"/>
          <cell r="Y8053"/>
          <cell r="Z8053"/>
          <cell r="AA8053"/>
          <cell r="AB8053"/>
          <cell r="AC8053"/>
          <cell r="AD8053"/>
        </row>
        <row r="8054">
          <cell r="P8054">
            <v>999999999</v>
          </cell>
          <cell r="Q8054"/>
          <cell r="R8054"/>
          <cell r="S8054"/>
          <cell r="T8054"/>
          <cell r="U8054"/>
          <cell r="V8054"/>
          <cell r="W8054"/>
          <cell r="X8054"/>
          <cell r="Y8054"/>
          <cell r="Z8054"/>
          <cell r="AA8054"/>
          <cell r="AB8054"/>
          <cell r="AC8054"/>
          <cell r="AD8054"/>
        </row>
        <row r="8055">
          <cell r="P8055">
            <v>999999999</v>
          </cell>
          <cell r="Q8055"/>
          <cell r="R8055"/>
          <cell r="S8055"/>
          <cell r="T8055"/>
          <cell r="U8055"/>
          <cell r="V8055"/>
          <cell r="W8055"/>
          <cell r="X8055"/>
          <cell r="Y8055"/>
          <cell r="Z8055"/>
          <cell r="AA8055"/>
          <cell r="AB8055"/>
          <cell r="AC8055"/>
          <cell r="AD8055"/>
        </row>
        <row r="8056">
          <cell r="P8056">
            <v>999999999</v>
          </cell>
          <cell r="Q8056"/>
          <cell r="R8056"/>
          <cell r="S8056"/>
          <cell r="T8056"/>
          <cell r="U8056"/>
          <cell r="V8056"/>
          <cell r="W8056"/>
          <cell r="X8056"/>
          <cell r="Y8056"/>
          <cell r="Z8056"/>
          <cell r="AA8056"/>
          <cell r="AB8056"/>
          <cell r="AC8056"/>
          <cell r="AD8056"/>
        </row>
        <row r="8057">
          <cell r="P8057">
            <v>999999999</v>
          </cell>
          <cell r="Q8057"/>
          <cell r="R8057"/>
          <cell r="S8057"/>
          <cell r="T8057"/>
          <cell r="U8057"/>
          <cell r="V8057"/>
          <cell r="W8057"/>
          <cell r="X8057"/>
          <cell r="Y8057"/>
          <cell r="Z8057"/>
          <cell r="AA8057"/>
          <cell r="AB8057"/>
          <cell r="AC8057"/>
          <cell r="AD8057"/>
        </row>
        <row r="8058">
          <cell r="P8058">
            <v>999999999</v>
          </cell>
          <cell r="Q8058"/>
          <cell r="R8058"/>
          <cell r="S8058"/>
          <cell r="T8058"/>
          <cell r="U8058"/>
          <cell r="V8058"/>
          <cell r="W8058"/>
          <cell r="X8058"/>
          <cell r="Y8058"/>
          <cell r="Z8058"/>
          <cell r="AA8058"/>
          <cell r="AB8058"/>
          <cell r="AC8058"/>
          <cell r="AD8058"/>
        </row>
        <row r="8059">
          <cell r="P8059">
            <v>999999999</v>
          </cell>
          <cell r="Q8059"/>
          <cell r="R8059"/>
          <cell r="S8059"/>
          <cell r="T8059"/>
          <cell r="U8059"/>
          <cell r="V8059"/>
          <cell r="W8059"/>
          <cell r="X8059"/>
          <cell r="Y8059"/>
          <cell r="Z8059"/>
          <cell r="AA8059"/>
          <cell r="AB8059"/>
          <cell r="AC8059"/>
          <cell r="AD8059"/>
        </row>
        <row r="8060">
          <cell r="P8060">
            <v>999999999</v>
          </cell>
          <cell r="Q8060"/>
          <cell r="R8060"/>
          <cell r="S8060"/>
          <cell r="T8060"/>
          <cell r="U8060"/>
          <cell r="V8060"/>
          <cell r="W8060"/>
          <cell r="X8060"/>
          <cell r="Y8060"/>
          <cell r="Z8060"/>
          <cell r="AA8060"/>
          <cell r="AB8060"/>
          <cell r="AC8060"/>
          <cell r="AD8060"/>
        </row>
        <row r="8061">
          <cell r="P8061">
            <v>999999999</v>
          </cell>
          <cell r="Q8061"/>
          <cell r="R8061"/>
          <cell r="S8061"/>
          <cell r="T8061"/>
          <cell r="U8061"/>
          <cell r="V8061"/>
          <cell r="W8061"/>
          <cell r="X8061"/>
          <cell r="Y8061"/>
          <cell r="Z8061"/>
          <cell r="AA8061"/>
          <cell r="AB8061"/>
          <cell r="AC8061"/>
          <cell r="AD8061"/>
        </row>
        <row r="8062">
          <cell r="P8062">
            <v>999999999</v>
          </cell>
          <cell r="Q8062"/>
          <cell r="R8062"/>
          <cell r="S8062"/>
          <cell r="T8062"/>
          <cell r="U8062"/>
          <cell r="V8062"/>
          <cell r="W8062"/>
          <cell r="X8062"/>
          <cell r="Y8062"/>
          <cell r="Z8062"/>
          <cell r="AA8062"/>
          <cell r="AB8062"/>
          <cell r="AC8062"/>
          <cell r="AD8062"/>
        </row>
        <row r="8063">
          <cell r="P8063">
            <v>999999999</v>
          </cell>
          <cell r="Q8063"/>
          <cell r="R8063"/>
          <cell r="S8063"/>
          <cell r="T8063"/>
          <cell r="U8063"/>
          <cell r="V8063"/>
          <cell r="W8063"/>
          <cell r="X8063"/>
          <cell r="Y8063"/>
          <cell r="Z8063"/>
          <cell r="AA8063"/>
          <cell r="AB8063"/>
          <cell r="AC8063"/>
          <cell r="AD8063"/>
        </row>
        <row r="8064">
          <cell r="P8064">
            <v>999999999</v>
          </cell>
          <cell r="Q8064"/>
          <cell r="R8064"/>
          <cell r="S8064"/>
          <cell r="T8064"/>
          <cell r="U8064"/>
          <cell r="V8064"/>
          <cell r="W8064"/>
          <cell r="X8064"/>
          <cell r="Y8064"/>
          <cell r="Z8064"/>
          <cell r="AA8064"/>
          <cell r="AB8064"/>
          <cell r="AC8064"/>
          <cell r="AD8064"/>
        </row>
        <row r="8065">
          <cell r="P8065">
            <v>999999999</v>
          </cell>
          <cell r="Q8065"/>
          <cell r="R8065"/>
          <cell r="S8065"/>
          <cell r="T8065"/>
          <cell r="U8065"/>
          <cell r="V8065"/>
          <cell r="W8065"/>
          <cell r="X8065"/>
          <cell r="Y8065"/>
          <cell r="Z8065"/>
          <cell r="AA8065"/>
          <cell r="AB8065"/>
          <cell r="AC8065"/>
          <cell r="AD8065"/>
        </row>
        <row r="8066">
          <cell r="P8066">
            <v>999999999</v>
          </cell>
          <cell r="Q8066"/>
          <cell r="R8066"/>
          <cell r="S8066"/>
          <cell r="T8066"/>
          <cell r="U8066"/>
          <cell r="V8066"/>
          <cell r="W8066"/>
          <cell r="X8066"/>
          <cell r="Y8066"/>
          <cell r="Z8066"/>
          <cell r="AA8066"/>
          <cell r="AB8066"/>
          <cell r="AC8066"/>
          <cell r="AD8066"/>
        </row>
        <row r="8067">
          <cell r="P8067">
            <v>999999999</v>
          </cell>
          <cell r="Q8067"/>
          <cell r="R8067"/>
          <cell r="S8067"/>
          <cell r="T8067"/>
          <cell r="U8067"/>
          <cell r="V8067"/>
          <cell r="W8067"/>
          <cell r="X8067"/>
          <cell r="Y8067"/>
          <cell r="Z8067"/>
          <cell r="AA8067"/>
          <cell r="AB8067"/>
          <cell r="AC8067"/>
          <cell r="AD8067"/>
        </row>
        <row r="8068">
          <cell r="P8068">
            <v>999999999</v>
          </cell>
          <cell r="Q8068"/>
          <cell r="R8068"/>
          <cell r="S8068"/>
          <cell r="T8068"/>
          <cell r="U8068"/>
          <cell r="V8068"/>
          <cell r="W8068"/>
          <cell r="X8068"/>
          <cell r="Y8068"/>
          <cell r="Z8068"/>
          <cell r="AA8068"/>
          <cell r="AB8068"/>
          <cell r="AC8068"/>
          <cell r="AD8068"/>
        </row>
        <row r="8069">
          <cell r="P8069">
            <v>999999999</v>
          </cell>
          <cell r="Q8069"/>
          <cell r="R8069"/>
          <cell r="S8069"/>
          <cell r="T8069"/>
          <cell r="U8069"/>
          <cell r="V8069"/>
          <cell r="W8069"/>
          <cell r="X8069"/>
          <cell r="Y8069"/>
          <cell r="Z8069"/>
          <cell r="AA8069"/>
          <cell r="AB8069"/>
          <cell r="AC8069"/>
          <cell r="AD8069"/>
        </row>
        <row r="8070">
          <cell r="P8070">
            <v>999999999</v>
          </cell>
          <cell r="Q8070"/>
          <cell r="R8070"/>
          <cell r="S8070"/>
          <cell r="T8070"/>
          <cell r="U8070"/>
          <cell r="V8070"/>
          <cell r="W8070"/>
          <cell r="X8070"/>
          <cell r="Y8070"/>
          <cell r="Z8070"/>
          <cell r="AA8070"/>
          <cell r="AB8070"/>
          <cell r="AC8070"/>
          <cell r="AD8070"/>
        </row>
        <row r="8071">
          <cell r="P8071">
            <v>999999999</v>
          </cell>
          <cell r="Q8071"/>
          <cell r="R8071"/>
          <cell r="S8071"/>
          <cell r="T8071"/>
          <cell r="U8071"/>
          <cell r="V8071"/>
          <cell r="W8071"/>
          <cell r="X8071"/>
          <cell r="Y8071"/>
          <cell r="Z8071"/>
          <cell r="AA8071"/>
          <cell r="AB8071"/>
          <cell r="AC8071"/>
          <cell r="AD8071"/>
        </row>
        <row r="8072">
          <cell r="P8072">
            <v>999999999</v>
          </cell>
          <cell r="Q8072"/>
          <cell r="R8072"/>
          <cell r="S8072"/>
          <cell r="T8072"/>
          <cell r="U8072"/>
          <cell r="V8072"/>
          <cell r="W8072"/>
          <cell r="X8072"/>
          <cell r="Y8072"/>
          <cell r="Z8072"/>
          <cell r="AA8072"/>
          <cell r="AB8072"/>
          <cell r="AC8072"/>
          <cell r="AD8072"/>
        </row>
        <row r="8073">
          <cell r="P8073">
            <v>999999999</v>
          </cell>
          <cell r="Q8073"/>
          <cell r="R8073"/>
          <cell r="S8073"/>
          <cell r="T8073"/>
          <cell r="U8073"/>
          <cell r="V8073"/>
          <cell r="W8073"/>
          <cell r="X8073"/>
          <cell r="Y8073"/>
          <cell r="Z8073"/>
          <cell r="AA8073"/>
          <cell r="AB8073"/>
          <cell r="AC8073"/>
          <cell r="AD8073"/>
        </row>
        <row r="8074">
          <cell r="P8074">
            <v>999999999</v>
          </cell>
          <cell r="Q8074"/>
          <cell r="R8074"/>
          <cell r="S8074"/>
          <cell r="T8074"/>
          <cell r="U8074"/>
          <cell r="V8074"/>
          <cell r="W8074"/>
          <cell r="X8074"/>
          <cell r="Y8074"/>
          <cell r="Z8074"/>
          <cell r="AA8074"/>
          <cell r="AB8074"/>
          <cell r="AC8074"/>
          <cell r="AD8074"/>
        </row>
        <row r="8075">
          <cell r="P8075">
            <v>999999999</v>
          </cell>
          <cell r="Q8075"/>
          <cell r="R8075"/>
          <cell r="S8075"/>
          <cell r="T8075"/>
          <cell r="U8075"/>
          <cell r="V8075"/>
          <cell r="W8075"/>
          <cell r="X8075"/>
          <cell r="Y8075"/>
          <cell r="Z8075"/>
          <cell r="AA8075"/>
          <cell r="AB8075"/>
          <cell r="AC8075"/>
          <cell r="AD8075"/>
        </row>
        <row r="8076">
          <cell r="P8076">
            <v>999999999</v>
          </cell>
          <cell r="Q8076"/>
          <cell r="R8076"/>
          <cell r="S8076"/>
          <cell r="T8076"/>
          <cell r="U8076"/>
          <cell r="V8076"/>
          <cell r="W8076"/>
          <cell r="X8076"/>
          <cell r="Y8076"/>
          <cell r="Z8076"/>
          <cell r="AA8076"/>
          <cell r="AB8076"/>
          <cell r="AC8076"/>
          <cell r="AD8076"/>
        </row>
        <row r="8077">
          <cell r="P8077">
            <v>999999999</v>
          </cell>
          <cell r="Q8077"/>
          <cell r="R8077"/>
          <cell r="S8077"/>
          <cell r="T8077"/>
          <cell r="U8077"/>
          <cell r="V8077"/>
          <cell r="W8077"/>
          <cell r="X8077"/>
          <cell r="Y8077"/>
          <cell r="Z8077"/>
          <cell r="AA8077"/>
          <cell r="AB8077"/>
          <cell r="AC8077"/>
          <cell r="AD8077"/>
        </row>
        <row r="8078">
          <cell r="P8078">
            <v>999999999</v>
          </cell>
          <cell r="Q8078"/>
          <cell r="R8078"/>
          <cell r="S8078"/>
          <cell r="T8078"/>
          <cell r="U8078"/>
          <cell r="V8078"/>
          <cell r="W8078"/>
          <cell r="X8078"/>
          <cell r="Y8078"/>
          <cell r="Z8078"/>
          <cell r="AA8078"/>
          <cell r="AB8078"/>
          <cell r="AC8078"/>
          <cell r="AD8078"/>
        </row>
        <row r="8079">
          <cell r="P8079">
            <v>999999999</v>
          </cell>
          <cell r="Q8079"/>
          <cell r="R8079"/>
          <cell r="S8079"/>
          <cell r="T8079"/>
          <cell r="U8079"/>
          <cell r="V8079"/>
          <cell r="W8079"/>
          <cell r="X8079"/>
          <cell r="Y8079"/>
          <cell r="Z8079"/>
          <cell r="AA8079"/>
          <cell r="AB8079"/>
          <cell r="AC8079"/>
          <cell r="AD8079"/>
        </row>
        <row r="8080">
          <cell r="P8080">
            <v>999999999</v>
          </cell>
          <cell r="Q8080"/>
          <cell r="R8080"/>
          <cell r="S8080"/>
          <cell r="T8080"/>
          <cell r="U8080"/>
          <cell r="V8080"/>
          <cell r="W8080"/>
          <cell r="X8080"/>
          <cell r="Y8080"/>
          <cell r="Z8080"/>
          <cell r="AA8080"/>
          <cell r="AB8080"/>
          <cell r="AC8080"/>
          <cell r="AD8080"/>
        </row>
        <row r="8081">
          <cell r="P8081">
            <v>999999999</v>
          </cell>
          <cell r="Q8081"/>
          <cell r="R8081"/>
          <cell r="S8081"/>
          <cell r="T8081"/>
          <cell r="U8081"/>
          <cell r="V8081"/>
          <cell r="W8081"/>
          <cell r="X8081"/>
          <cell r="Y8081"/>
          <cell r="Z8081"/>
          <cell r="AA8081"/>
          <cell r="AB8081"/>
          <cell r="AC8081"/>
          <cell r="AD8081"/>
        </row>
        <row r="8082">
          <cell r="P8082">
            <v>999999999</v>
          </cell>
          <cell r="Q8082"/>
          <cell r="R8082"/>
          <cell r="S8082"/>
          <cell r="T8082"/>
          <cell r="U8082"/>
          <cell r="V8082"/>
          <cell r="W8082"/>
          <cell r="X8082"/>
          <cell r="Y8082"/>
          <cell r="Z8082"/>
          <cell r="AA8082"/>
          <cell r="AB8082"/>
          <cell r="AC8082"/>
          <cell r="AD8082"/>
        </row>
        <row r="8083">
          <cell r="P8083">
            <v>999999999</v>
          </cell>
          <cell r="Q8083"/>
          <cell r="R8083"/>
          <cell r="S8083"/>
          <cell r="T8083"/>
          <cell r="U8083"/>
          <cell r="V8083"/>
          <cell r="W8083"/>
          <cell r="X8083"/>
          <cell r="Y8083"/>
          <cell r="Z8083"/>
          <cell r="AA8083"/>
          <cell r="AB8083"/>
          <cell r="AC8083"/>
          <cell r="AD8083"/>
        </row>
        <row r="8084">
          <cell r="P8084">
            <v>999999999</v>
          </cell>
          <cell r="Q8084"/>
          <cell r="R8084"/>
          <cell r="S8084"/>
          <cell r="T8084"/>
          <cell r="U8084"/>
          <cell r="V8084"/>
          <cell r="W8084"/>
          <cell r="X8084"/>
          <cell r="Y8084"/>
          <cell r="Z8084"/>
          <cell r="AA8084"/>
          <cell r="AB8084"/>
          <cell r="AC8084"/>
          <cell r="AD8084"/>
        </row>
        <row r="8085">
          <cell r="P8085">
            <v>999999999</v>
          </cell>
          <cell r="Q8085"/>
          <cell r="R8085"/>
          <cell r="S8085"/>
          <cell r="T8085"/>
          <cell r="U8085"/>
          <cell r="V8085"/>
          <cell r="W8085"/>
          <cell r="X8085"/>
          <cell r="Y8085"/>
          <cell r="Z8085"/>
          <cell r="AA8085"/>
          <cell r="AB8085"/>
          <cell r="AC8085"/>
          <cell r="AD8085"/>
        </row>
        <row r="8086">
          <cell r="P8086">
            <v>999999999</v>
          </cell>
          <cell r="Q8086"/>
          <cell r="R8086"/>
          <cell r="S8086"/>
          <cell r="T8086"/>
          <cell r="U8086"/>
          <cell r="V8086"/>
          <cell r="W8086"/>
          <cell r="X8086"/>
          <cell r="Y8086"/>
          <cell r="Z8086"/>
          <cell r="AA8086"/>
          <cell r="AB8086"/>
          <cell r="AC8086"/>
          <cell r="AD8086"/>
        </row>
        <row r="8087">
          <cell r="P8087">
            <v>999999999</v>
          </cell>
          <cell r="Q8087"/>
          <cell r="R8087"/>
          <cell r="S8087"/>
          <cell r="T8087"/>
          <cell r="U8087"/>
          <cell r="V8087"/>
          <cell r="W8087"/>
          <cell r="X8087"/>
          <cell r="Y8087"/>
          <cell r="Z8087"/>
          <cell r="AA8087"/>
          <cell r="AB8087"/>
          <cell r="AC8087"/>
          <cell r="AD8087"/>
        </row>
        <row r="8088">
          <cell r="P8088">
            <v>999999999</v>
          </cell>
          <cell r="Q8088"/>
          <cell r="R8088"/>
          <cell r="S8088"/>
          <cell r="T8088"/>
          <cell r="U8088"/>
          <cell r="V8088"/>
          <cell r="W8088"/>
          <cell r="X8088"/>
          <cell r="Y8088"/>
          <cell r="Z8088"/>
          <cell r="AA8088"/>
          <cell r="AB8088"/>
          <cell r="AC8088"/>
          <cell r="AD8088"/>
        </row>
        <row r="8089">
          <cell r="P8089">
            <v>999999999</v>
          </cell>
          <cell r="Q8089"/>
          <cell r="R8089"/>
          <cell r="S8089"/>
          <cell r="T8089"/>
          <cell r="U8089"/>
          <cell r="V8089"/>
          <cell r="W8089"/>
          <cell r="X8089"/>
          <cell r="Y8089"/>
          <cell r="Z8089"/>
          <cell r="AA8089"/>
          <cell r="AB8089"/>
          <cell r="AC8089"/>
          <cell r="AD8089"/>
        </row>
        <row r="8090">
          <cell r="P8090">
            <v>999999999</v>
          </cell>
          <cell r="Q8090"/>
          <cell r="R8090"/>
          <cell r="S8090"/>
          <cell r="T8090"/>
          <cell r="U8090"/>
          <cell r="V8090"/>
          <cell r="W8090"/>
          <cell r="X8090"/>
          <cell r="Y8090"/>
          <cell r="Z8090"/>
          <cell r="AA8090"/>
          <cell r="AB8090"/>
          <cell r="AC8090"/>
          <cell r="AD8090"/>
        </row>
        <row r="8091">
          <cell r="P8091">
            <v>999999999</v>
          </cell>
          <cell r="Q8091"/>
          <cell r="R8091"/>
          <cell r="S8091"/>
          <cell r="T8091"/>
          <cell r="U8091"/>
          <cell r="V8091"/>
          <cell r="W8091"/>
          <cell r="X8091"/>
          <cell r="Y8091"/>
          <cell r="Z8091"/>
          <cell r="AA8091"/>
          <cell r="AB8091"/>
          <cell r="AC8091"/>
          <cell r="AD8091"/>
        </row>
        <row r="8092">
          <cell r="P8092">
            <v>999999999</v>
          </cell>
          <cell r="Q8092"/>
          <cell r="R8092"/>
          <cell r="S8092"/>
          <cell r="T8092"/>
          <cell r="U8092"/>
          <cell r="V8092"/>
          <cell r="W8092"/>
          <cell r="X8092"/>
          <cell r="Y8092"/>
          <cell r="Z8092"/>
          <cell r="AA8092"/>
          <cell r="AB8092"/>
          <cell r="AC8092"/>
          <cell r="AD8092"/>
        </row>
        <row r="8093">
          <cell r="P8093">
            <v>999999999</v>
          </cell>
          <cell r="Q8093"/>
          <cell r="R8093"/>
          <cell r="S8093"/>
          <cell r="T8093"/>
          <cell r="U8093"/>
          <cell r="V8093"/>
          <cell r="W8093"/>
          <cell r="X8093"/>
          <cell r="Y8093"/>
          <cell r="Z8093"/>
          <cell r="AA8093"/>
          <cell r="AB8093"/>
          <cell r="AC8093"/>
          <cell r="AD8093"/>
        </row>
        <row r="8094">
          <cell r="P8094">
            <v>999999999</v>
          </cell>
          <cell r="Q8094"/>
          <cell r="R8094"/>
          <cell r="S8094"/>
          <cell r="T8094"/>
          <cell r="U8094"/>
          <cell r="V8094"/>
          <cell r="W8094"/>
          <cell r="X8094"/>
          <cell r="Y8094"/>
          <cell r="Z8094"/>
          <cell r="AA8094"/>
          <cell r="AB8094"/>
          <cell r="AC8094"/>
          <cell r="AD8094"/>
        </row>
        <row r="8095">
          <cell r="P8095">
            <v>999999999</v>
          </cell>
          <cell r="Q8095"/>
          <cell r="R8095"/>
          <cell r="S8095"/>
          <cell r="T8095"/>
          <cell r="U8095"/>
          <cell r="V8095"/>
          <cell r="W8095"/>
          <cell r="X8095"/>
          <cell r="Y8095"/>
          <cell r="Z8095"/>
          <cell r="AA8095"/>
          <cell r="AB8095"/>
          <cell r="AC8095"/>
          <cell r="AD8095"/>
        </row>
        <row r="8096">
          <cell r="P8096">
            <v>999999999</v>
          </cell>
          <cell r="Q8096"/>
          <cell r="R8096"/>
          <cell r="S8096"/>
          <cell r="T8096"/>
          <cell r="U8096"/>
          <cell r="V8096"/>
          <cell r="W8096"/>
          <cell r="X8096"/>
          <cell r="Y8096"/>
          <cell r="Z8096"/>
          <cell r="AA8096"/>
          <cell r="AB8096"/>
          <cell r="AC8096"/>
          <cell r="AD8096"/>
        </row>
        <row r="8097">
          <cell r="P8097">
            <v>999999999</v>
          </cell>
          <cell r="Q8097"/>
          <cell r="R8097"/>
          <cell r="S8097"/>
          <cell r="T8097"/>
          <cell r="U8097"/>
          <cell r="V8097"/>
          <cell r="W8097"/>
          <cell r="X8097"/>
          <cell r="Y8097"/>
          <cell r="Z8097"/>
          <cell r="AA8097"/>
          <cell r="AB8097"/>
          <cell r="AC8097"/>
          <cell r="AD8097"/>
        </row>
        <row r="8098">
          <cell r="P8098">
            <v>999999999</v>
          </cell>
          <cell r="Q8098"/>
          <cell r="R8098"/>
          <cell r="S8098"/>
          <cell r="T8098"/>
          <cell r="U8098"/>
          <cell r="V8098"/>
          <cell r="W8098"/>
          <cell r="X8098"/>
          <cell r="Y8098"/>
          <cell r="Z8098"/>
          <cell r="AA8098"/>
          <cell r="AB8098"/>
          <cell r="AC8098"/>
          <cell r="AD8098"/>
        </row>
        <row r="8099">
          <cell r="P8099">
            <v>999999999</v>
          </cell>
          <cell r="Q8099"/>
          <cell r="R8099"/>
          <cell r="S8099"/>
          <cell r="T8099"/>
          <cell r="U8099"/>
          <cell r="V8099"/>
          <cell r="W8099"/>
          <cell r="X8099"/>
          <cell r="Y8099"/>
          <cell r="Z8099"/>
          <cell r="AA8099"/>
          <cell r="AB8099"/>
          <cell r="AC8099"/>
          <cell r="AD8099"/>
        </row>
        <row r="8100">
          <cell r="P8100">
            <v>999999999</v>
          </cell>
          <cell r="Q8100"/>
          <cell r="R8100"/>
          <cell r="S8100"/>
          <cell r="T8100"/>
          <cell r="U8100"/>
          <cell r="V8100"/>
          <cell r="W8100"/>
          <cell r="X8100"/>
          <cell r="Y8100"/>
          <cell r="Z8100"/>
          <cell r="AA8100"/>
          <cell r="AB8100"/>
          <cell r="AC8100"/>
          <cell r="AD8100"/>
        </row>
        <row r="8101">
          <cell r="P8101">
            <v>999999999</v>
          </cell>
          <cell r="Q8101"/>
          <cell r="R8101"/>
          <cell r="S8101"/>
          <cell r="T8101"/>
          <cell r="U8101"/>
          <cell r="V8101"/>
          <cell r="W8101"/>
          <cell r="X8101"/>
          <cell r="Y8101"/>
          <cell r="Z8101"/>
          <cell r="AA8101"/>
          <cell r="AB8101"/>
          <cell r="AC8101"/>
          <cell r="AD8101"/>
        </row>
        <row r="8102">
          <cell r="P8102">
            <v>999999999</v>
          </cell>
          <cell r="Q8102"/>
          <cell r="R8102"/>
          <cell r="S8102"/>
          <cell r="T8102"/>
          <cell r="U8102"/>
          <cell r="V8102"/>
          <cell r="W8102"/>
          <cell r="X8102"/>
          <cell r="Y8102"/>
          <cell r="Z8102"/>
          <cell r="AA8102"/>
          <cell r="AB8102"/>
          <cell r="AC8102"/>
          <cell r="AD8102"/>
        </row>
        <row r="8103">
          <cell r="P8103">
            <v>999999999</v>
          </cell>
          <cell r="Q8103"/>
          <cell r="R8103"/>
          <cell r="S8103"/>
          <cell r="T8103"/>
          <cell r="U8103"/>
          <cell r="V8103"/>
          <cell r="W8103"/>
          <cell r="X8103"/>
          <cell r="Y8103"/>
          <cell r="Z8103"/>
          <cell r="AA8103"/>
          <cell r="AB8103"/>
          <cell r="AC8103"/>
          <cell r="AD8103"/>
        </row>
        <row r="8104">
          <cell r="P8104">
            <v>999999999</v>
          </cell>
          <cell r="Q8104"/>
          <cell r="R8104"/>
          <cell r="S8104"/>
          <cell r="T8104"/>
          <cell r="U8104"/>
          <cell r="V8104"/>
          <cell r="W8104"/>
          <cell r="X8104"/>
          <cell r="Y8104"/>
          <cell r="Z8104"/>
          <cell r="AA8104"/>
          <cell r="AB8104"/>
          <cell r="AC8104"/>
          <cell r="AD8104"/>
        </row>
        <row r="8105">
          <cell r="P8105">
            <v>999999999</v>
          </cell>
          <cell r="Q8105"/>
          <cell r="R8105"/>
          <cell r="S8105"/>
          <cell r="T8105"/>
          <cell r="U8105"/>
          <cell r="V8105"/>
          <cell r="W8105"/>
          <cell r="X8105"/>
          <cell r="Y8105"/>
          <cell r="Z8105"/>
          <cell r="AA8105"/>
          <cell r="AB8105"/>
          <cell r="AC8105"/>
          <cell r="AD8105"/>
        </row>
        <row r="8106">
          <cell r="P8106">
            <v>999999999</v>
          </cell>
          <cell r="Q8106"/>
          <cell r="R8106"/>
          <cell r="S8106"/>
          <cell r="T8106"/>
          <cell r="U8106"/>
          <cell r="V8106"/>
          <cell r="W8106"/>
          <cell r="X8106"/>
          <cell r="Y8106"/>
          <cell r="Z8106"/>
          <cell r="AA8106"/>
          <cell r="AB8106"/>
          <cell r="AC8106"/>
          <cell r="AD8106"/>
        </row>
        <row r="8107">
          <cell r="P8107">
            <v>999999999</v>
          </cell>
          <cell r="Q8107"/>
          <cell r="R8107"/>
          <cell r="S8107"/>
          <cell r="T8107"/>
          <cell r="U8107"/>
          <cell r="V8107"/>
          <cell r="W8107"/>
          <cell r="X8107"/>
          <cell r="Y8107"/>
          <cell r="Z8107"/>
          <cell r="AA8107"/>
          <cell r="AB8107"/>
          <cell r="AC8107"/>
          <cell r="AD8107"/>
        </row>
        <row r="8108">
          <cell r="P8108">
            <v>999999999</v>
          </cell>
          <cell r="Q8108"/>
          <cell r="R8108"/>
          <cell r="S8108"/>
          <cell r="T8108"/>
          <cell r="U8108"/>
          <cell r="V8108"/>
          <cell r="W8108"/>
          <cell r="X8108"/>
          <cell r="Y8108"/>
          <cell r="Z8108"/>
          <cell r="AA8108"/>
          <cell r="AB8108"/>
          <cell r="AC8108"/>
          <cell r="AD8108"/>
        </row>
        <row r="8109">
          <cell r="P8109">
            <v>999999999</v>
          </cell>
          <cell r="Q8109"/>
          <cell r="R8109"/>
          <cell r="S8109"/>
          <cell r="T8109"/>
          <cell r="U8109"/>
          <cell r="V8109"/>
          <cell r="W8109"/>
          <cell r="X8109"/>
          <cell r="Y8109"/>
          <cell r="Z8109"/>
          <cell r="AA8109"/>
          <cell r="AB8109"/>
          <cell r="AC8109"/>
          <cell r="AD8109"/>
        </row>
        <row r="8110">
          <cell r="P8110">
            <v>999999999</v>
          </cell>
          <cell r="Q8110"/>
          <cell r="R8110"/>
          <cell r="S8110"/>
          <cell r="T8110"/>
          <cell r="U8110"/>
          <cell r="V8110"/>
          <cell r="W8110"/>
          <cell r="X8110"/>
          <cell r="Y8110"/>
          <cell r="Z8110"/>
          <cell r="AA8110"/>
          <cell r="AB8110"/>
          <cell r="AC8110"/>
          <cell r="AD8110"/>
        </row>
        <row r="8111">
          <cell r="P8111">
            <v>999999999</v>
          </cell>
          <cell r="Q8111"/>
          <cell r="R8111"/>
          <cell r="S8111"/>
          <cell r="T8111"/>
          <cell r="U8111"/>
          <cell r="V8111"/>
          <cell r="W8111"/>
          <cell r="X8111"/>
          <cell r="Y8111"/>
          <cell r="Z8111"/>
          <cell r="AA8111"/>
          <cell r="AB8111"/>
          <cell r="AC8111"/>
          <cell r="AD8111"/>
        </row>
        <row r="8112">
          <cell r="P8112">
            <v>999999999</v>
          </cell>
          <cell r="Q8112"/>
          <cell r="R8112"/>
          <cell r="S8112"/>
          <cell r="T8112"/>
          <cell r="U8112"/>
          <cell r="V8112"/>
          <cell r="W8112"/>
          <cell r="X8112"/>
          <cell r="Y8112"/>
          <cell r="Z8112"/>
          <cell r="AA8112"/>
          <cell r="AB8112"/>
          <cell r="AC8112"/>
          <cell r="AD8112"/>
        </row>
        <row r="8113">
          <cell r="P8113">
            <v>999999999</v>
          </cell>
          <cell r="Q8113"/>
          <cell r="R8113"/>
          <cell r="S8113"/>
          <cell r="T8113"/>
          <cell r="U8113"/>
          <cell r="V8113"/>
          <cell r="W8113"/>
          <cell r="X8113"/>
          <cell r="Y8113"/>
          <cell r="Z8113"/>
          <cell r="AA8113"/>
          <cell r="AB8113"/>
          <cell r="AC8113"/>
          <cell r="AD8113"/>
        </row>
        <row r="8114">
          <cell r="P8114">
            <v>999999999</v>
          </cell>
          <cell r="Q8114"/>
          <cell r="R8114"/>
          <cell r="S8114"/>
          <cell r="T8114"/>
          <cell r="U8114"/>
          <cell r="V8114"/>
          <cell r="W8114"/>
          <cell r="X8114"/>
          <cell r="Y8114"/>
          <cell r="Z8114"/>
          <cell r="AA8114"/>
          <cell r="AB8114"/>
          <cell r="AC8114"/>
          <cell r="AD8114"/>
        </row>
        <row r="8115">
          <cell r="P8115">
            <v>999999999</v>
          </cell>
          <cell r="Q8115"/>
          <cell r="R8115"/>
          <cell r="S8115"/>
          <cell r="T8115"/>
          <cell r="U8115"/>
          <cell r="V8115"/>
          <cell r="W8115"/>
          <cell r="X8115"/>
          <cell r="Y8115"/>
          <cell r="Z8115"/>
          <cell r="AA8115"/>
          <cell r="AB8115"/>
          <cell r="AC8115"/>
          <cell r="AD8115"/>
        </row>
        <row r="8116">
          <cell r="P8116">
            <v>999999999</v>
          </cell>
          <cell r="Q8116"/>
          <cell r="R8116"/>
          <cell r="S8116"/>
          <cell r="T8116"/>
          <cell r="U8116"/>
          <cell r="V8116"/>
          <cell r="W8116"/>
          <cell r="X8116"/>
          <cell r="Y8116"/>
          <cell r="Z8116"/>
          <cell r="AA8116"/>
          <cell r="AB8116"/>
          <cell r="AC8116"/>
          <cell r="AD8116"/>
        </row>
        <row r="8117">
          <cell r="P8117">
            <v>999999999</v>
          </cell>
          <cell r="Q8117"/>
          <cell r="R8117"/>
          <cell r="S8117"/>
          <cell r="T8117"/>
          <cell r="U8117"/>
          <cell r="V8117"/>
          <cell r="W8117"/>
          <cell r="X8117"/>
          <cell r="Y8117"/>
          <cell r="Z8117"/>
          <cell r="AA8117"/>
          <cell r="AB8117"/>
          <cell r="AC8117"/>
          <cell r="AD8117"/>
        </row>
        <row r="8118">
          <cell r="P8118">
            <v>999999999</v>
          </cell>
          <cell r="Q8118"/>
          <cell r="R8118"/>
          <cell r="S8118"/>
          <cell r="T8118"/>
          <cell r="U8118"/>
          <cell r="V8118"/>
          <cell r="W8118"/>
          <cell r="X8118"/>
          <cell r="Y8118"/>
          <cell r="Z8118"/>
          <cell r="AA8118"/>
          <cell r="AB8118"/>
          <cell r="AC8118"/>
          <cell r="AD8118"/>
        </row>
        <row r="8119">
          <cell r="P8119">
            <v>999999999</v>
          </cell>
          <cell r="Q8119"/>
          <cell r="R8119"/>
          <cell r="S8119"/>
          <cell r="T8119"/>
          <cell r="U8119"/>
          <cell r="V8119"/>
          <cell r="W8119"/>
          <cell r="X8119"/>
          <cell r="Y8119"/>
          <cell r="Z8119"/>
          <cell r="AA8119"/>
          <cell r="AB8119"/>
          <cell r="AC8119"/>
          <cell r="AD8119"/>
        </row>
        <row r="8120">
          <cell r="P8120">
            <v>999999999</v>
          </cell>
          <cell r="Q8120"/>
          <cell r="R8120"/>
          <cell r="S8120"/>
          <cell r="T8120"/>
          <cell r="U8120"/>
          <cell r="V8120"/>
          <cell r="W8120"/>
          <cell r="X8120"/>
          <cell r="Y8120"/>
          <cell r="Z8120"/>
          <cell r="AA8120"/>
          <cell r="AB8120"/>
          <cell r="AC8120"/>
          <cell r="AD8120"/>
        </row>
        <row r="8121">
          <cell r="P8121">
            <v>999999999</v>
          </cell>
          <cell r="Q8121"/>
          <cell r="R8121"/>
          <cell r="S8121"/>
          <cell r="T8121"/>
          <cell r="U8121"/>
          <cell r="V8121"/>
          <cell r="W8121"/>
          <cell r="X8121"/>
          <cell r="Y8121"/>
          <cell r="Z8121"/>
          <cell r="AA8121"/>
          <cell r="AB8121"/>
          <cell r="AC8121"/>
          <cell r="AD8121"/>
        </row>
        <row r="8122">
          <cell r="P8122">
            <v>999999999</v>
          </cell>
          <cell r="Q8122"/>
          <cell r="R8122"/>
          <cell r="S8122"/>
          <cell r="T8122"/>
          <cell r="U8122"/>
          <cell r="V8122"/>
          <cell r="W8122"/>
          <cell r="X8122"/>
          <cell r="Y8122"/>
          <cell r="Z8122"/>
          <cell r="AA8122"/>
          <cell r="AB8122"/>
          <cell r="AC8122"/>
          <cell r="AD8122"/>
        </row>
        <row r="8123">
          <cell r="P8123">
            <v>999999999</v>
          </cell>
          <cell r="Q8123"/>
          <cell r="R8123"/>
          <cell r="S8123"/>
          <cell r="T8123"/>
          <cell r="U8123"/>
          <cell r="V8123"/>
          <cell r="W8123"/>
          <cell r="X8123"/>
          <cell r="Y8123"/>
          <cell r="Z8123"/>
          <cell r="AA8123"/>
          <cell r="AB8123"/>
          <cell r="AC8123"/>
          <cell r="AD8123"/>
        </row>
        <row r="8124">
          <cell r="P8124">
            <v>999999999</v>
          </cell>
          <cell r="Q8124"/>
          <cell r="R8124"/>
          <cell r="S8124"/>
          <cell r="T8124"/>
          <cell r="U8124"/>
          <cell r="V8124"/>
          <cell r="W8124"/>
          <cell r="X8124"/>
          <cell r="Y8124"/>
          <cell r="Z8124"/>
          <cell r="AA8124"/>
          <cell r="AB8124"/>
          <cell r="AC8124"/>
          <cell r="AD8124"/>
        </row>
        <row r="8125">
          <cell r="P8125">
            <v>999999999</v>
          </cell>
          <cell r="Q8125"/>
          <cell r="R8125"/>
          <cell r="S8125"/>
          <cell r="T8125"/>
          <cell r="U8125"/>
          <cell r="V8125"/>
          <cell r="W8125"/>
          <cell r="X8125"/>
          <cell r="Y8125"/>
          <cell r="Z8125"/>
          <cell r="AA8125"/>
          <cell r="AB8125"/>
          <cell r="AC8125"/>
          <cell r="AD8125"/>
        </row>
        <row r="8126">
          <cell r="P8126">
            <v>999999999</v>
          </cell>
          <cell r="Q8126"/>
          <cell r="R8126"/>
          <cell r="S8126"/>
          <cell r="T8126"/>
          <cell r="U8126"/>
          <cell r="V8126"/>
          <cell r="W8126"/>
          <cell r="X8126"/>
          <cell r="Y8126"/>
          <cell r="Z8126"/>
          <cell r="AA8126"/>
          <cell r="AB8126"/>
          <cell r="AC8126"/>
          <cell r="AD8126"/>
        </row>
        <row r="8127">
          <cell r="P8127">
            <v>999999999</v>
          </cell>
          <cell r="Q8127"/>
          <cell r="R8127"/>
          <cell r="S8127"/>
          <cell r="T8127"/>
          <cell r="U8127"/>
          <cell r="V8127"/>
          <cell r="W8127"/>
          <cell r="X8127"/>
          <cell r="Y8127"/>
          <cell r="Z8127"/>
          <cell r="AA8127"/>
          <cell r="AB8127"/>
          <cell r="AC8127"/>
          <cell r="AD8127"/>
        </row>
        <row r="8128">
          <cell r="P8128">
            <v>999999999</v>
          </cell>
          <cell r="Q8128"/>
          <cell r="R8128"/>
          <cell r="S8128"/>
          <cell r="T8128"/>
          <cell r="U8128"/>
          <cell r="V8128"/>
          <cell r="W8128"/>
          <cell r="X8128"/>
          <cell r="Y8128"/>
          <cell r="Z8128"/>
          <cell r="AA8128"/>
          <cell r="AB8128"/>
          <cell r="AC8128"/>
          <cell r="AD8128"/>
        </row>
        <row r="8129">
          <cell r="P8129">
            <v>999999999</v>
          </cell>
          <cell r="Q8129"/>
          <cell r="R8129"/>
          <cell r="S8129"/>
          <cell r="T8129"/>
          <cell r="U8129"/>
          <cell r="V8129"/>
          <cell r="W8129"/>
          <cell r="X8129"/>
          <cell r="Y8129"/>
          <cell r="Z8129"/>
          <cell r="AA8129"/>
          <cell r="AB8129"/>
          <cell r="AC8129"/>
          <cell r="AD8129"/>
        </row>
        <row r="8130">
          <cell r="P8130">
            <v>999999999</v>
          </cell>
          <cell r="Q8130"/>
          <cell r="R8130"/>
          <cell r="S8130"/>
          <cell r="T8130"/>
          <cell r="U8130"/>
          <cell r="V8130"/>
          <cell r="W8130"/>
          <cell r="X8130"/>
          <cell r="Y8130"/>
          <cell r="Z8130"/>
          <cell r="AA8130"/>
          <cell r="AB8130"/>
          <cell r="AC8130"/>
          <cell r="AD8130"/>
        </row>
        <row r="8131">
          <cell r="P8131">
            <v>999999999</v>
          </cell>
          <cell r="Q8131"/>
          <cell r="R8131"/>
          <cell r="S8131"/>
          <cell r="T8131"/>
          <cell r="U8131"/>
          <cell r="V8131"/>
          <cell r="W8131"/>
          <cell r="X8131"/>
          <cell r="Y8131"/>
          <cell r="Z8131"/>
          <cell r="AA8131"/>
          <cell r="AB8131"/>
          <cell r="AC8131"/>
          <cell r="AD8131"/>
        </row>
        <row r="8132">
          <cell r="P8132">
            <v>999999999</v>
          </cell>
          <cell r="Q8132"/>
          <cell r="R8132"/>
          <cell r="S8132"/>
          <cell r="T8132"/>
          <cell r="U8132"/>
          <cell r="V8132"/>
          <cell r="W8132"/>
          <cell r="X8132"/>
          <cell r="Y8132"/>
          <cell r="Z8132"/>
          <cell r="AA8132"/>
          <cell r="AB8132"/>
          <cell r="AC8132"/>
          <cell r="AD8132"/>
        </row>
        <row r="8133">
          <cell r="P8133">
            <v>999999999</v>
          </cell>
          <cell r="Q8133"/>
          <cell r="R8133"/>
          <cell r="S8133"/>
          <cell r="T8133"/>
          <cell r="U8133"/>
          <cell r="V8133"/>
          <cell r="W8133"/>
          <cell r="X8133"/>
          <cell r="Y8133"/>
          <cell r="Z8133"/>
          <cell r="AA8133"/>
          <cell r="AB8133"/>
          <cell r="AC8133"/>
          <cell r="AD8133"/>
        </row>
        <row r="8134">
          <cell r="P8134">
            <v>999999999</v>
          </cell>
          <cell r="Q8134"/>
          <cell r="R8134"/>
          <cell r="S8134"/>
          <cell r="T8134"/>
          <cell r="U8134"/>
          <cell r="V8134"/>
          <cell r="W8134"/>
          <cell r="X8134"/>
          <cell r="Y8134"/>
          <cell r="Z8134"/>
          <cell r="AA8134"/>
          <cell r="AB8134"/>
          <cell r="AC8134"/>
          <cell r="AD8134"/>
        </row>
        <row r="8135">
          <cell r="P8135">
            <v>999999999</v>
          </cell>
          <cell r="Q8135"/>
          <cell r="R8135"/>
          <cell r="S8135"/>
          <cell r="T8135"/>
          <cell r="U8135"/>
          <cell r="V8135"/>
          <cell r="W8135"/>
          <cell r="X8135"/>
          <cell r="Y8135"/>
          <cell r="Z8135"/>
          <cell r="AA8135"/>
          <cell r="AB8135"/>
          <cell r="AC8135"/>
          <cell r="AD8135"/>
        </row>
        <row r="8136">
          <cell r="P8136">
            <v>999999999</v>
          </cell>
          <cell r="Q8136"/>
          <cell r="R8136"/>
          <cell r="S8136"/>
          <cell r="T8136"/>
          <cell r="U8136"/>
          <cell r="V8136"/>
          <cell r="W8136"/>
          <cell r="X8136"/>
          <cell r="Y8136"/>
          <cell r="Z8136"/>
          <cell r="AA8136"/>
          <cell r="AB8136"/>
          <cell r="AC8136"/>
          <cell r="AD8136"/>
        </row>
        <row r="8137">
          <cell r="P8137">
            <v>999999999</v>
          </cell>
          <cell r="Q8137"/>
          <cell r="R8137"/>
          <cell r="S8137"/>
          <cell r="T8137"/>
          <cell r="U8137"/>
          <cell r="V8137"/>
          <cell r="W8137"/>
          <cell r="X8137"/>
          <cell r="Y8137"/>
          <cell r="Z8137"/>
          <cell r="AA8137"/>
          <cell r="AB8137"/>
          <cell r="AC8137"/>
          <cell r="AD8137"/>
        </row>
        <row r="8138">
          <cell r="P8138">
            <v>999999999</v>
          </cell>
          <cell r="Q8138"/>
          <cell r="R8138"/>
          <cell r="S8138"/>
          <cell r="T8138"/>
          <cell r="U8138"/>
          <cell r="V8138"/>
          <cell r="W8138"/>
          <cell r="X8138"/>
          <cell r="Y8138"/>
          <cell r="Z8138"/>
          <cell r="AA8138"/>
          <cell r="AB8138"/>
          <cell r="AC8138"/>
          <cell r="AD8138"/>
        </row>
        <row r="8139">
          <cell r="P8139">
            <v>999999999</v>
          </cell>
          <cell r="Q8139"/>
          <cell r="R8139"/>
          <cell r="S8139"/>
          <cell r="T8139"/>
          <cell r="U8139"/>
          <cell r="V8139"/>
          <cell r="W8139"/>
          <cell r="X8139"/>
          <cell r="Y8139"/>
          <cell r="Z8139"/>
          <cell r="AA8139"/>
          <cell r="AB8139"/>
          <cell r="AC8139"/>
          <cell r="AD8139"/>
        </row>
        <row r="8140">
          <cell r="P8140">
            <v>999999999</v>
          </cell>
          <cell r="Q8140"/>
          <cell r="R8140"/>
          <cell r="S8140"/>
          <cell r="T8140"/>
          <cell r="U8140"/>
          <cell r="V8140"/>
          <cell r="W8140"/>
          <cell r="X8140"/>
          <cell r="Y8140"/>
          <cell r="Z8140"/>
          <cell r="AA8140"/>
          <cell r="AB8140"/>
          <cell r="AC8140"/>
          <cell r="AD8140"/>
        </row>
        <row r="8141">
          <cell r="P8141">
            <v>999999999</v>
          </cell>
          <cell r="Q8141"/>
          <cell r="R8141"/>
          <cell r="S8141"/>
          <cell r="T8141"/>
          <cell r="U8141"/>
          <cell r="V8141"/>
          <cell r="W8141"/>
          <cell r="X8141"/>
          <cell r="Y8141"/>
          <cell r="Z8141"/>
          <cell r="AA8141"/>
          <cell r="AB8141"/>
          <cell r="AC8141"/>
          <cell r="AD8141"/>
        </row>
        <row r="8142">
          <cell r="P8142">
            <v>999999999</v>
          </cell>
          <cell r="Q8142"/>
          <cell r="R8142"/>
          <cell r="S8142"/>
          <cell r="T8142"/>
          <cell r="U8142"/>
          <cell r="V8142"/>
          <cell r="W8142"/>
          <cell r="X8142"/>
          <cell r="Y8142"/>
          <cell r="Z8142"/>
          <cell r="AA8142"/>
          <cell r="AB8142"/>
          <cell r="AC8142"/>
          <cell r="AD8142"/>
        </row>
        <row r="8143">
          <cell r="P8143">
            <v>999999999</v>
          </cell>
          <cell r="Q8143"/>
          <cell r="R8143"/>
          <cell r="S8143"/>
          <cell r="T8143"/>
          <cell r="U8143"/>
          <cell r="V8143"/>
          <cell r="W8143"/>
          <cell r="X8143"/>
          <cell r="Y8143"/>
          <cell r="Z8143"/>
          <cell r="AA8143"/>
          <cell r="AB8143"/>
          <cell r="AC8143"/>
          <cell r="AD8143"/>
        </row>
        <row r="8144">
          <cell r="P8144">
            <v>999999999</v>
          </cell>
          <cell r="Q8144"/>
          <cell r="R8144"/>
          <cell r="S8144"/>
          <cell r="T8144"/>
          <cell r="U8144"/>
          <cell r="V8144"/>
          <cell r="W8144"/>
          <cell r="X8144"/>
          <cell r="Y8144"/>
          <cell r="Z8144"/>
          <cell r="AA8144"/>
          <cell r="AB8144"/>
          <cell r="AC8144"/>
          <cell r="AD8144"/>
        </row>
        <row r="8145">
          <cell r="P8145">
            <v>999999999</v>
          </cell>
          <cell r="Q8145"/>
          <cell r="R8145"/>
          <cell r="S8145"/>
          <cell r="T8145"/>
          <cell r="U8145"/>
          <cell r="V8145"/>
          <cell r="W8145"/>
          <cell r="X8145"/>
          <cell r="Y8145"/>
          <cell r="Z8145"/>
          <cell r="AA8145"/>
          <cell r="AB8145"/>
          <cell r="AC8145"/>
          <cell r="AD8145"/>
        </row>
        <row r="8146">
          <cell r="P8146">
            <v>999999999</v>
          </cell>
          <cell r="Q8146"/>
          <cell r="R8146"/>
          <cell r="S8146"/>
          <cell r="T8146"/>
          <cell r="U8146"/>
          <cell r="V8146"/>
          <cell r="W8146"/>
          <cell r="X8146"/>
          <cell r="Y8146"/>
          <cell r="Z8146"/>
          <cell r="AA8146"/>
          <cell r="AB8146"/>
          <cell r="AC8146"/>
          <cell r="AD8146"/>
        </row>
        <row r="8147">
          <cell r="P8147">
            <v>999999999</v>
          </cell>
          <cell r="Q8147"/>
          <cell r="R8147"/>
          <cell r="S8147"/>
          <cell r="T8147"/>
          <cell r="U8147"/>
          <cell r="V8147"/>
          <cell r="W8147"/>
          <cell r="X8147"/>
          <cell r="Y8147"/>
          <cell r="Z8147"/>
          <cell r="AA8147"/>
          <cell r="AB8147"/>
          <cell r="AC8147"/>
          <cell r="AD8147"/>
        </row>
        <row r="8148">
          <cell r="P8148">
            <v>999999999</v>
          </cell>
          <cell r="Q8148"/>
          <cell r="R8148"/>
          <cell r="S8148"/>
          <cell r="T8148"/>
          <cell r="U8148"/>
          <cell r="V8148"/>
          <cell r="W8148"/>
          <cell r="X8148"/>
          <cell r="Y8148"/>
          <cell r="Z8148"/>
          <cell r="AA8148"/>
          <cell r="AB8148"/>
          <cell r="AC8148"/>
          <cell r="AD8148"/>
        </row>
        <row r="8149">
          <cell r="P8149">
            <v>999999999</v>
          </cell>
          <cell r="Q8149"/>
          <cell r="R8149"/>
          <cell r="S8149"/>
          <cell r="T8149"/>
          <cell r="U8149"/>
          <cell r="V8149"/>
          <cell r="W8149"/>
          <cell r="X8149"/>
          <cell r="Y8149"/>
          <cell r="Z8149"/>
          <cell r="AA8149"/>
          <cell r="AB8149"/>
          <cell r="AC8149"/>
          <cell r="AD8149"/>
        </row>
        <row r="8150">
          <cell r="P8150">
            <v>999999999</v>
          </cell>
          <cell r="Q8150"/>
          <cell r="R8150"/>
          <cell r="S8150"/>
          <cell r="T8150"/>
          <cell r="U8150"/>
          <cell r="V8150"/>
          <cell r="W8150"/>
          <cell r="X8150"/>
          <cell r="Y8150"/>
          <cell r="Z8150"/>
          <cell r="AA8150"/>
          <cell r="AB8150"/>
          <cell r="AC8150"/>
          <cell r="AD8150"/>
        </row>
        <row r="8151">
          <cell r="P8151">
            <v>999999999</v>
          </cell>
          <cell r="Q8151"/>
          <cell r="R8151"/>
          <cell r="S8151"/>
          <cell r="T8151"/>
          <cell r="U8151"/>
          <cell r="V8151"/>
          <cell r="W8151"/>
          <cell r="X8151"/>
          <cell r="Y8151"/>
          <cell r="Z8151"/>
          <cell r="AA8151"/>
          <cell r="AB8151"/>
          <cell r="AC8151"/>
          <cell r="AD8151"/>
        </row>
        <row r="8152">
          <cell r="P8152">
            <v>999999999</v>
          </cell>
          <cell r="Q8152"/>
          <cell r="R8152"/>
          <cell r="S8152"/>
          <cell r="T8152"/>
          <cell r="U8152"/>
          <cell r="V8152"/>
          <cell r="W8152"/>
          <cell r="X8152"/>
          <cell r="Y8152"/>
          <cell r="Z8152"/>
          <cell r="AA8152"/>
          <cell r="AB8152"/>
          <cell r="AC8152"/>
          <cell r="AD8152"/>
        </row>
        <row r="8153">
          <cell r="P8153">
            <v>999999999</v>
          </cell>
          <cell r="Q8153"/>
          <cell r="R8153"/>
          <cell r="S8153"/>
          <cell r="T8153"/>
          <cell r="U8153"/>
          <cell r="V8153"/>
          <cell r="W8153"/>
          <cell r="X8153"/>
          <cell r="Y8153"/>
          <cell r="Z8153"/>
          <cell r="AA8153"/>
          <cell r="AB8153"/>
          <cell r="AC8153"/>
          <cell r="AD8153"/>
        </row>
        <row r="8154">
          <cell r="P8154">
            <v>999999999</v>
          </cell>
          <cell r="Q8154"/>
          <cell r="R8154"/>
          <cell r="S8154"/>
          <cell r="T8154"/>
          <cell r="U8154"/>
          <cell r="V8154"/>
          <cell r="W8154"/>
          <cell r="X8154"/>
          <cell r="Y8154"/>
          <cell r="Z8154"/>
          <cell r="AA8154"/>
          <cell r="AB8154"/>
          <cell r="AC8154"/>
          <cell r="AD8154"/>
        </row>
        <row r="8155">
          <cell r="P8155">
            <v>999999999</v>
          </cell>
          <cell r="Q8155"/>
          <cell r="R8155"/>
          <cell r="S8155"/>
          <cell r="T8155"/>
          <cell r="U8155"/>
          <cell r="V8155"/>
          <cell r="W8155"/>
          <cell r="X8155"/>
          <cell r="Y8155"/>
          <cell r="Z8155"/>
          <cell r="AA8155"/>
          <cell r="AB8155"/>
          <cell r="AC8155"/>
          <cell r="AD8155"/>
        </row>
        <row r="8156">
          <cell r="P8156">
            <v>999999999</v>
          </cell>
          <cell r="Q8156"/>
          <cell r="R8156"/>
          <cell r="S8156"/>
          <cell r="T8156"/>
          <cell r="U8156"/>
          <cell r="V8156"/>
          <cell r="W8156"/>
          <cell r="X8156"/>
          <cell r="Y8156"/>
          <cell r="Z8156"/>
          <cell r="AA8156"/>
          <cell r="AB8156"/>
          <cell r="AC8156"/>
          <cell r="AD8156"/>
        </row>
        <row r="8157">
          <cell r="P8157">
            <v>999999999</v>
          </cell>
          <cell r="Q8157"/>
          <cell r="R8157"/>
          <cell r="S8157"/>
          <cell r="T8157"/>
          <cell r="U8157"/>
          <cell r="V8157"/>
          <cell r="W8157"/>
          <cell r="X8157"/>
          <cell r="Y8157"/>
          <cell r="Z8157"/>
          <cell r="AA8157"/>
          <cell r="AB8157"/>
          <cell r="AC8157"/>
          <cell r="AD8157"/>
        </row>
        <row r="8158">
          <cell r="P8158">
            <v>999999999</v>
          </cell>
          <cell r="Q8158"/>
          <cell r="R8158"/>
          <cell r="S8158"/>
          <cell r="T8158"/>
          <cell r="U8158"/>
          <cell r="V8158"/>
          <cell r="W8158"/>
          <cell r="X8158"/>
          <cell r="Y8158"/>
          <cell r="Z8158"/>
          <cell r="AA8158"/>
          <cell r="AB8158"/>
          <cell r="AC8158"/>
          <cell r="AD8158"/>
        </row>
        <row r="8159">
          <cell r="P8159">
            <v>999999999</v>
          </cell>
          <cell r="Q8159"/>
          <cell r="R8159"/>
          <cell r="S8159"/>
          <cell r="T8159"/>
          <cell r="U8159"/>
          <cell r="V8159"/>
          <cell r="W8159"/>
          <cell r="X8159"/>
          <cell r="Y8159"/>
          <cell r="Z8159"/>
          <cell r="AA8159"/>
          <cell r="AB8159"/>
          <cell r="AC8159"/>
          <cell r="AD8159"/>
        </row>
        <row r="8160">
          <cell r="P8160">
            <v>999999999</v>
          </cell>
          <cell r="Q8160"/>
          <cell r="R8160"/>
          <cell r="S8160"/>
          <cell r="T8160"/>
          <cell r="U8160"/>
          <cell r="V8160"/>
          <cell r="W8160"/>
          <cell r="X8160"/>
          <cell r="Y8160"/>
          <cell r="Z8160"/>
          <cell r="AA8160"/>
          <cell r="AB8160"/>
          <cell r="AC8160"/>
          <cell r="AD8160"/>
        </row>
        <row r="8161">
          <cell r="P8161">
            <v>999999999</v>
          </cell>
          <cell r="Q8161"/>
          <cell r="R8161"/>
          <cell r="S8161"/>
          <cell r="T8161"/>
          <cell r="U8161"/>
          <cell r="V8161"/>
          <cell r="W8161"/>
          <cell r="X8161"/>
          <cell r="Y8161"/>
          <cell r="Z8161"/>
          <cell r="AA8161"/>
          <cell r="AB8161"/>
          <cell r="AC8161"/>
          <cell r="AD8161"/>
        </row>
        <row r="8162">
          <cell r="P8162">
            <v>999999999</v>
          </cell>
          <cell r="Q8162"/>
          <cell r="R8162"/>
          <cell r="S8162"/>
          <cell r="T8162"/>
          <cell r="U8162"/>
          <cell r="V8162"/>
          <cell r="W8162"/>
          <cell r="X8162"/>
          <cell r="Y8162"/>
          <cell r="Z8162"/>
          <cell r="AA8162"/>
          <cell r="AB8162"/>
          <cell r="AC8162"/>
          <cell r="AD8162"/>
        </row>
        <row r="8163">
          <cell r="P8163">
            <v>999999999</v>
          </cell>
          <cell r="Q8163"/>
          <cell r="R8163"/>
          <cell r="S8163"/>
          <cell r="T8163"/>
          <cell r="U8163"/>
          <cell r="V8163"/>
          <cell r="W8163"/>
          <cell r="X8163"/>
          <cell r="Y8163"/>
          <cell r="Z8163"/>
          <cell r="AA8163"/>
          <cell r="AB8163"/>
          <cell r="AC8163"/>
          <cell r="AD8163"/>
        </row>
        <row r="8164">
          <cell r="P8164">
            <v>999999999</v>
          </cell>
          <cell r="Q8164"/>
          <cell r="R8164"/>
          <cell r="S8164"/>
          <cell r="T8164"/>
          <cell r="U8164"/>
          <cell r="V8164"/>
          <cell r="W8164"/>
          <cell r="X8164"/>
          <cell r="Y8164"/>
          <cell r="Z8164"/>
          <cell r="AA8164"/>
          <cell r="AB8164"/>
          <cell r="AC8164"/>
          <cell r="AD8164"/>
        </row>
        <row r="8165">
          <cell r="P8165">
            <v>999999999</v>
          </cell>
          <cell r="Q8165"/>
          <cell r="R8165"/>
          <cell r="S8165"/>
          <cell r="T8165"/>
          <cell r="U8165"/>
          <cell r="V8165"/>
          <cell r="W8165"/>
          <cell r="X8165"/>
          <cell r="Y8165"/>
          <cell r="Z8165"/>
          <cell r="AA8165"/>
          <cell r="AB8165"/>
          <cell r="AC8165"/>
          <cell r="AD8165"/>
        </row>
        <row r="8166">
          <cell r="P8166">
            <v>999999999</v>
          </cell>
          <cell r="Q8166"/>
          <cell r="R8166"/>
          <cell r="S8166"/>
          <cell r="T8166"/>
          <cell r="U8166"/>
          <cell r="V8166"/>
          <cell r="W8166"/>
          <cell r="X8166"/>
          <cell r="Y8166"/>
          <cell r="Z8166"/>
          <cell r="AA8166"/>
          <cell r="AB8166"/>
          <cell r="AC8166"/>
          <cell r="AD8166"/>
        </row>
        <row r="8167">
          <cell r="P8167">
            <v>999999999</v>
          </cell>
          <cell r="Q8167"/>
          <cell r="R8167"/>
          <cell r="S8167"/>
          <cell r="T8167"/>
          <cell r="U8167"/>
          <cell r="V8167"/>
          <cell r="W8167"/>
          <cell r="X8167"/>
          <cell r="Y8167"/>
          <cell r="Z8167"/>
          <cell r="AA8167"/>
          <cell r="AB8167"/>
          <cell r="AC8167"/>
          <cell r="AD8167"/>
        </row>
        <row r="8168">
          <cell r="P8168">
            <v>999999999</v>
          </cell>
          <cell r="Q8168"/>
          <cell r="R8168"/>
          <cell r="S8168"/>
          <cell r="T8168"/>
          <cell r="U8168"/>
          <cell r="V8168"/>
          <cell r="W8168"/>
          <cell r="X8168"/>
          <cell r="Y8168"/>
          <cell r="Z8168"/>
          <cell r="AA8168"/>
          <cell r="AB8168"/>
          <cell r="AC8168"/>
          <cell r="AD8168"/>
        </row>
        <row r="8169">
          <cell r="P8169">
            <v>999999999</v>
          </cell>
          <cell r="Q8169"/>
          <cell r="R8169"/>
          <cell r="S8169"/>
          <cell r="T8169"/>
          <cell r="U8169"/>
          <cell r="V8169"/>
          <cell r="W8169"/>
          <cell r="X8169"/>
          <cell r="Y8169"/>
          <cell r="Z8169"/>
          <cell r="AA8169"/>
          <cell r="AB8169"/>
          <cell r="AC8169"/>
          <cell r="AD8169"/>
        </row>
        <row r="8170">
          <cell r="P8170">
            <v>999999999</v>
          </cell>
          <cell r="Q8170"/>
          <cell r="R8170"/>
          <cell r="S8170"/>
          <cell r="T8170"/>
          <cell r="U8170"/>
          <cell r="V8170"/>
          <cell r="W8170"/>
          <cell r="X8170"/>
          <cell r="Y8170"/>
          <cell r="Z8170"/>
          <cell r="AA8170"/>
          <cell r="AB8170"/>
          <cell r="AC8170"/>
          <cell r="AD8170"/>
        </row>
        <row r="8171">
          <cell r="P8171">
            <v>999999999</v>
          </cell>
          <cell r="Q8171"/>
          <cell r="R8171"/>
          <cell r="S8171"/>
          <cell r="T8171"/>
          <cell r="U8171"/>
          <cell r="V8171"/>
          <cell r="W8171"/>
          <cell r="X8171"/>
          <cell r="Y8171"/>
          <cell r="Z8171"/>
          <cell r="AA8171"/>
          <cell r="AB8171"/>
          <cell r="AC8171"/>
          <cell r="AD8171"/>
        </row>
        <row r="8172">
          <cell r="P8172">
            <v>999999999</v>
          </cell>
          <cell r="Q8172"/>
          <cell r="R8172"/>
          <cell r="S8172"/>
          <cell r="T8172"/>
          <cell r="U8172"/>
          <cell r="V8172"/>
          <cell r="W8172"/>
          <cell r="X8172"/>
          <cell r="Y8172"/>
          <cell r="Z8172"/>
          <cell r="AA8172"/>
          <cell r="AB8172"/>
          <cell r="AC8172"/>
          <cell r="AD8172"/>
        </row>
        <row r="8173">
          <cell r="P8173">
            <v>999999999</v>
          </cell>
          <cell r="Q8173"/>
          <cell r="R8173"/>
          <cell r="S8173"/>
          <cell r="T8173"/>
          <cell r="U8173"/>
          <cell r="V8173"/>
          <cell r="W8173"/>
          <cell r="X8173"/>
          <cell r="Y8173"/>
          <cell r="Z8173"/>
          <cell r="AA8173"/>
          <cell r="AB8173"/>
          <cell r="AC8173"/>
          <cell r="AD8173"/>
        </row>
        <row r="8174">
          <cell r="P8174">
            <v>999999999</v>
          </cell>
          <cell r="Q8174"/>
          <cell r="R8174"/>
          <cell r="S8174"/>
          <cell r="T8174"/>
          <cell r="U8174"/>
          <cell r="V8174"/>
          <cell r="W8174"/>
          <cell r="X8174"/>
          <cell r="Y8174"/>
          <cell r="Z8174"/>
          <cell r="AA8174"/>
          <cell r="AB8174"/>
          <cell r="AC8174"/>
          <cell r="AD8174"/>
        </row>
        <row r="8175">
          <cell r="P8175">
            <v>999999999</v>
          </cell>
          <cell r="Q8175"/>
          <cell r="R8175"/>
          <cell r="S8175"/>
          <cell r="T8175"/>
          <cell r="U8175"/>
          <cell r="V8175"/>
          <cell r="W8175"/>
          <cell r="X8175"/>
          <cell r="Y8175"/>
          <cell r="Z8175"/>
          <cell r="AA8175"/>
          <cell r="AB8175"/>
          <cell r="AC8175"/>
          <cell r="AD8175"/>
        </row>
        <row r="8176">
          <cell r="P8176">
            <v>999999999</v>
          </cell>
          <cell r="Q8176"/>
          <cell r="R8176"/>
          <cell r="S8176"/>
          <cell r="T8176"/>
          <cell r="U8176"/>
          <cell r="V8176"/>
          <cell r="W8176"/>
          <cell r="X8176"/>
          <cell r="Y8176"/>
          <cell r="Z8176"/>
          <cell r="AA8176"/>
          <cell r="AB8176"/>
          <cell r="AC8176"/>
          <cell r="AD8176"/>
        </row>
        <row r="8177">
          <cell r="P8177">
            <v>999999999</v>
          </cell>
          <cell r="Q8177"/>
          <cell r="R8177"/>
          <cell r="S8177"/>
          <cell r="T8177"/>
          <cell r="U8177"/>
          <cell r="V8177"/>
          <cell r="W8177"/>
          <cell r="X8177"/>
          <cell r="Y8177"/>
          <cell r="Z8177"/>
          <cell r="AA8177"/>
          <cell r="AB8177"/>
          <cell r="AC8177"/>
          <cell r="AD8177"/>
        </row>
        <row r="8178">
          <cell r="P8178">
            <v>999999999</v>
          </cell>
          <cell r="Q8178"/>
          <cell r="R8178"/>
          <cell r="S8178"/>
          <cell r="T8178"/>
          <cell r="U8178"/>
          <cell r="V8178"/>
          <cell r="W8178"/>
          <cell r="X8178"/>
          <cell r="Y8178"/>
          <cell r="Z8178"/>
          <cell r="AA8178"/>
          <cell r="AB8178"/>
          <cell r="AC8178"/>
          <cell r="AD8178"/>
        </row>
        <row r="8179">
          <cell r="P8179">
            <v>999999999</v>
          </cell>
          <cell r="Q8179"/>
          <cell r="R8179"/>
          <cell r="S8179"/>
          <cell r="T8179"/>
          <cell r="U8179"/>
          <cell r="V8179"/>
          <cell r="W8179"/>
          <cell r="X8179"/>
          <cell r="Y8179"/>
          <cell r="Z8179"/>
          <cell r="AA8179"/>
          <cell r="AB8179"/>
          <cell r="AC8179"/>
          <cell r="AD8179"/>
        </row>
        <row r="8180">
          <cell r="P8180">
            <v>999999999</v>
          </cell>
          <cell r="Q8180"/>
          <cell r="R8180"/>
          <cell r="S8180"/>
          <cell r="T8180"/>
          <cell r="U8180"/>
          <cell r="V8180"/>
          <cell r="W8180"/>
          <cell r="X8180"/>
          <cell r="Y8180"/>
          <cell r="Z8180"/>
          <cell r="AA8180"/>
          <cell r="AB8180"/>
          <cell r="AC8180"/>
          <cell r="AD8180"/>
        </row>
        <row r="8181">
          <cell r="P8181">
            <v>999999999</v>
          </cell>
          <cell r="Q8181"/>
          <cell r="R8181"/>
          <cell r="S8181"/>
          <cell r="T8181"/>
          <cell r="U8181"/>
          <cell r="V8181"/>
          <cell r="W8181"/>
          <cell r="X8181"/>
          <cell r="Y8181"/>
          <cell r="Z8181"/>
          <cell r="AA8181"/>
          <cell r="AB8181"/>
          <cell r="AC8181"/>
          <cell r="AD8181"/>
        </row>
        <row r="8182">
          <cell r="P8182">
            <v>999999999</v>
          </cell>
          <cell r="Q8182"/>
          <cell r="R8182"/>
          <cell r="S8182"/>
          <cell r="T8182"/>
          <cell r="U8182"/>
          <cell r="V8182"/>
          <cell r="W8182"/>
          <cell r="X8182"/>
          <cell r="Y8182"/>
          <cell r="Z8182"/>
          <cell r="AA8182"/>
          <cell r="AB8182"/>
          <cell r="AC8182"/>
          <cell r="AD8182"/>
        </row>
        <row r="8183">
          <cell r="P8183">
            <v>999999999</v>
          </cell>
          <cell r="Q8183"/>
          <cell r="R8183"/>
          <cell r="S8183"/>
          <cell r="T8183"/>
          <cell r="U8183"/>
          <cell r="V8183"/>
          <cell r="W8183"/>
          <cell r="X8183"/>
          <cell r="Y8183"/>
          <cell r="Z8183"/>
          <cell r="AA8183"/>
          <cell r="AB8183"/>
          <cell r="AC8183"/>
          <cell r="AD8183"/>
        </row>
        <row r="8184">
          <cell r="P8184">
            <v>999999999</v>
          </cell>
          <cell r="Q8184"/>
          <cell r="R8184"/>
          <cell r="S8184"/>
          <cell r="T8184"/>
          <cell r="U8184"/>
          <cell r="V8184"/>
          <cell r="W8184"/>
          <cell r="X8184"/>
          <cell r="Y8184"/>
          <cell r="Z8184"/>
          <cell r="AA8184"/>
          <cell r="AB8184"/>
          <cell r="AC8184"/>
          <cell r="AD8184"/>
        </row>
        <row r="8185">
          <cell r="P8185">
            <v>999999999</v>
          </cell>
          <cell r="Q8185"/>
          <cell r="R8185"/>
          <cell r="S8185"/>
          <cell r="T8185"/>
          <cell r="U8185"/>
          <cell r="V8185"/>
          <cell r="W8185"/>
          <cell r="X8185"/>
          <cell r="Y8185"/>
          <cell r="Z8185"/>
          <cell r="AA8185"/>
          <cell r="AB8185"/>
          <cell r="AC8185"/>
          <cell r="AD8185"/>
        </row>
        <row r="8186">
          <cell r="P8186">
            <v>999999999</v>
          </cell>
          <cell r="Q8186"/>
          <cell r="R8186"/>
          <cell r="S8186"/>
          <cell r="T8186"/>
          <cell r="U8186"/>
          <cell r="V8186"/>
          <cell r="W8186"/>
          <cell r="X8186"/>
          <cell r="Y8186"/>
          <cell r="Z8186"/>
          <cell r="AA8186"/>
          <cell r="AB8186"/>
          <cell r="AC8186"/>
          <cell r="AD8186"/>
        </row>
        <row r="8187">
          <cell r="P8187">
            <v>999999999</v>
          </cell>
          <cell r="Q8187"/>
          <cell r="R8187"/>
          <cell r="S8187"/>
          <cell r="T8187"/>
          <cell r="U8187"/>
          <cell r="V8187"/>
          <cell r="W8187"/>
          <cell r="X8187"/>
          <cell r="Y8187"/>
          <cell r="Z8187"/>
          <cell r="AA8187"/>
          <cell r="AB8187"/>
          <cell r="AC8187"/>
          <cell r="AD8187"/>
        </row>
        <row r="8188">
          <cell r="P8188">
            <v>999999999</v>
          </cell>
          <cell r="Q8188"/>
          <cell r="R8188"/>
          <cell r="S8188"/>
          <cell r="T8188"/>
          <cell r="U8188"/>
          <cell r="V8188"/>
          <cell r="W8188"/>
          <cell r="X8188"/>
          <cell r="Y8188"/>
          <cell r="Z8188"/>
          <cell r="AA8188"/>
          <cell r="AB8188"/>
          <cell r="AC8188"/>
          <cell r="AD8188"/>
        </row>
        <row r="8189">
          <cell r="P8189">
            <v>999999999</v>
          </cell>
          <cell r="Q8189"/>
          <cell r="R8189"/>
          <cell r="S8189"/>
          <cell r="T8189"/>
          <cell r="U8189"/>
          <cell r="V8189"/>
          <cell r="W8189"/>
          <cell r="X8189"/>
          <cell r="Y8189"/>
          <cell r="Z8189"/>
          <cell r="AA8189"/>
          <cell r="AB8189"/>
          <cell r="AC8189"/>
          <cell r="AD8189"/>
        </row>
        <row r="8190">
          <cell r="P8190">
            <v>999999999</v>
          </cell>
          <cell r="Q8190"/>
          <cell r="R8190"/>
          <cell r="S8190"/>
          <cell r="T8190"/>
          <cell r="U8190"/>
          <cell r="V8190"/>
          <cell r="W8190"/>
          <cell r="X8190"/>
          <cell r="Y8190"/>
          <cell r="Z8190"/>
          <cell r="AA8190"/>
          <cell r="AB8190"/>
          <cell r="AC8190"/>
          <cell r="AD8190"/>
        </row>
        <row r="8191">
          <cell r="P8191">
            <v>999999999</v>
          </cell>
          <cell r="Q8191"/>
          <cell r="R8191"/>
          <cell r="S8191"/>
          <cell r="T8191"/>
          <cell r="U8191"/>
          <cell r="V8191"/>
          <cell r="W8191"/>
          <cell r="X8191"/>
          <cell r="Y8191"/>
          <cell r="Z8191"/>
          <cell r="AA8191"/>
          <cell r="AB8191"/>
          <cell r="AC8191"/>
          <cell r="AD8191"/>
        </row>
        <row r="8192">
          <cell r="P8192">
            <v>999999999</v>
          </cell>
          <cell r="Q8192"/>
          <cell r="R8192"/>
          <cell r="S8192"/>
          <cell r="T8192"/>
          <cell r="U8192"/>
          <cell r="V8192"/>
          <cell r="W8192"/>
          <cell r="X8192"/>
          <cell r="Y8192"/>
          <cell r="Z8192"/>
          <cell r="AA8192"/>
          <cell r="AB8192"/>
          <cell r="AC8192"/>
          <cell r="AD8192"/>
        </row>
        <row r="8193">
          <cell r="P8193">
            <v>999999999</v>
          </cell>
          <cell r="Q8193"/>
          <cell r="R8193"/>
          <cell r="S8193"/>
          <cell r="T8193"/>
          <cell r="U8193"/>
          <cell r="V8193"/>
          <cell r="W8193"/>
          <cell r="X8193"/>
          <cell r="Y8193"/>
          <cell r="Z8193"/>
          <cell r="AA8193"/>
          <cell r="AB8193"/>
          <cell r="AC8193"/>
          <cell r="AD8193"/>
        </row>
        <row r="8194">
          <cell r="P8194">
            <v>999999999</v>
          </cell>
          <cell r="Q8194"/>
          <cell r="R8194"/>
          <cell r="S8194"/>
          <cell r="T8194"/>
          <cell r="U8194"/>
          <cell r="V8194"/>
          <cell r="W8194"/>
          <cell r="X8194"/>
          <cell r="Y8194"/>
          <cell r="Z8194"/>
          <cell r="AA8194"/>
          <cell r="AB8194"/>
          <cell r="AC8194"/>
          <cell r="AD8194"/>
        </row>
        <row r="8195">
          <cell r="P8195">
            <v>999999999</v>
          </cell>
          <cell r="Q8195"/>
          <cell r="R8195"/>
          <cell r="S8195"/>
          <cell r="T8195"/>
          <cell r="U8195"/>
          <cell r="V8195"/>
          <cell r="W8195"/>
          <cell r="X8195"/>
          <cell r="Y8195"/>
          <cell r="Z8195"/>
          <cell r="AA8195"/>
          <cell r="AB8195"/>
          <cell r="AC8195"/>
          <cell r="AD8195"/>
        </row>
        <row r="8196">
          <cell r="P8196">
            <v>999999999</v>
          </cell>
          <cell r="Q8196"/>
          <cell r="R8196"/>
          <cell r="S8196"/>
          <cell r="T8196"/>
          <cell r="U8196"/>
          <cell r="V8196"/>
          <cell r="W8196"/>
          <cell r="X8196"/>
          <cell r="Y8196"/>
          <cell r="Z8196"/>
          <cell r="AA8196"/>
          <cell r="AB8196"/>
          <cell r="AC8196"/>
          <cell r="AD8196"/>
        </row>
        <row r="8197">
          <cell r="P8197">
            <v>999999999</v>
          </cell>
          <cell r="Q8197"/>
          <cell r="R8197"/>
          <cell r="S8197"/>
          <cell r="T8197"/>
          <cell r="U8197"/>
          <cell r="V8197"/>
          <cell r="W8197"/>
          <cell r="X8197"/>
          <cell r="Y8197"/>
          <cell r="Z8197"/>
          <cell r="AA8197"/>
          <cell r="AB8197"/>
          <cell r="AC8197"/>
          <cell r="AD8197"/>
        </row>
        <row r="8198">
          <cell r="P8198">
            <v>999999999</v>
          </cell>
          <cell r="Q8198"/>
          <cell r="R8198"/>
          <cell r="S8198"/>
          <cell r="T8198"/>
          <cell r="U8198"/>
          <cell r="V8198"/>
          <cell r="W8198"/>
          <cell r="X8198"/>
          <cell r="Y8198"/>
          <cell r="Z8198"/>
          <cell r="AA8198"/>
          <cell r="AB8198"/>
          <cell r="AC8198"/>
          <cell r="AD8198"/>
        </row>
        <row r="8199">
          <cell r="P8199">
            <v>999999999</v>
          </cell>
          <cell r="Q8199"/>
          <cell r="R8199"/>
          <cell r="S8199"/>
          <cell r="T8199"/>
          <cell r="U8199"/>
          <cell r="V8199"/>
          <cell r="W8199"/>
          <cell r="X8199"/>
          <cell r="Y8199"/>
          <cell r="Z8199"/>
          <cell r="AA8199"/>
          <cell r="AB8199"/>
          <cell r="AC8199"/>
          <cell r="AD8199"/>
        </row>
        <row r="8200">
          <cell r="P8200">
            <v>999999999</v>
          </cell>
          <cell r="Q8200"/>
          <cell r="R8200"/>
          <cell r="S8200"/>
          <cell r="T8200"/>
          <cell r="U8200"/>
          <cell r="V8200"/>
          <cell r="W8200"/>
          <cell r="X8200"/>
          <cell r="Y8200"/>
          <cell r="Z8200"/>
          <cell r="AA8200"/>
          <cell r="AB8200"/>
          <cell r="AC8200"/>
          <cell r="AD8200"/>
        </row>
        <row r="8201">
          <cell r="P8201">
            <v>999999999</v>
          </cell>
          <cell r="Q8201"/>
          <cell r="R8201"/>
          <cell r="S8201"/>
          <cell r="T8201"/>
          <cell r="U8201"/>
          <cell r="V8201"/>
          <cell r="W8201"/>
          <cell r="X8201"/>
          <cell r="Y8201"/>
          <cell r="Z8201"/>
          <cell r="AA8201"/>
          <cell r="AB8201"/>
          <cell r="AC8201"/>
          <cell r="AD8201"/>
        </row>
        <row r="8202">
          <cell r="P8202">
            <v>999999999</v>
          </cell>
          <cell r="Q8202"/>
          <cell r="R8202"/>
          <cell r="S8202"/>
          <cell r="T8202"/>
          <cell r="U8202"/>
          <cell r="V8202"/>
          <cell r="W8202"/>
          <cell r="X8202"/>
          <cell r="Y8202"/>
          <cell r="Z8202"/>
          <cell r="AA8202"/>
          <cell r="AB8202"/>
          <cell r="AC8202"/>
          <cell r="AD8202"/>
        </row>
        <row r="8203">
          <cell r="P8203">
            <v>999999999</v>
          </cell>
          <cell r="Q8203"/>
          <cell r="R8203"/>
          <cell r="S8203"/>
          <cell r="T8203"/>
          <cell r="U8203"/>
          <cell r="V8203"/>
          <cell r="W8203"/>
          <cell r="X8203"/>
          <cell r="Y8203"/>
          <cell r="Z8203"/>
          <cell r="AA8203"/>
          <cell r="AB8203"/>
          <cell r="AC8203"/>
          <cell r="AD8203"/>
        </row>
        <row r="8204">
          <cell r="P8204">
            <v>999999999</v>
          </cell>
          <cell r="Q8204"/>
          <cell r="R8204"/>
          <cell r="S8204"/>
          <cell r="T8204"/>
          <cell r="U8204"/>
          <cell r="V8204"/>
          <cell r="W8204"/>
          <cell r="X8204"/>
          <cell r="Y8204"/>
          <cell r="Z8204"/>
          <cell r="AA8204"/>
          <cell r="AB8204"/>
          <cell r="AC8204"/>
          <cell r="AD8204"/>
        </row>
        <row r="8205">
          <cell r="P8205">
            <v>999999999</v>
          </cell>
          <cell r="Q8205"/>
          <cell r="R8205"/>
          <cell r="S8205"/>
          <cell r="T8205"/>
          <cell r="U8205"/>
          <cell r="V8205"/>
          <cell r="W8205"/>
          <cell r="X8205"/>
          <cell r="Y8205"/>
          <cell r="Z8205"/>
          <cell r="AA8205"/>
          <cell r="AB8205"/>
          <cell r="AC8205"/>
          <cell r="AD8205"/>
        </row>
        <row r="8206">
          <cell r="P8206">
            <v>999999999</v>
          </cell>
          <cell r="Q8206"/>
          <cell r="R8206"/>
          <cell r="S8206"/>
          <cell r="T8206"/>
          <cell r="U8206"/>
          <cell r="V8206"/>
          <cell r="W8206"/>
          <cell r="X8206"/>
          <cell r="Y8206"/>
          <cell r="Z8206"/>
          <cell r="AA8206"/>
          <cell r="AB8206"/>
          <cell r="AC8206"/>
          <cell r="AD8206"/>
        </row>
        <row r="8207">
          <cell r="P8207">
            <v>999999999</v>
          </cell>
          <cell r="Q8207"/>
          <cell r="R8207"/>
          <cell r="S8207"/>
          <cell r="T8207"/>
          <cell r="U8207"/>
          <cell r="V8207"/>
          <cell r="W8207"/>
          <cell r="X8207"/>
          <cell r="Y8207"/>
          <cell r="Z8207"/>
          <cell r="AA8207"/>
          <cell r="AB8207"/>
          <cell r="AC8207"/>
          <cell r="AD8207"/>
        </row>
        <row r="8208">
          <cell r="P8208">
            <v>999999999</v>
          </cell>
          <cell r="Q8208"/>
          <cell r="R8208"/>
          <cell r="S8208"/>
          <cell r="T8208"/>
          <cell r="U8208"/>
          <cell r="V8208"/>
          <cell r="W8208"/>
          <cell r="X8208"/>
          <cell r="Y8208"/>
          <cell r="Z8208"/>
          <cell r="AA8208"/>
          <cell r="AB8208"/>
          <cell r="AC8208"/>
          <cell r="AD8208"/>
        </row>
        <row r="8209">
          <cell r="P8209">
            <v>999999999</v>
          </cell>
          <cell r="Q8209"/>
          <cell r="R8209"/>
          <cell r="S8209"/>
          <cell r="T8209"/>
          <cell r="U8209"/>
          <cell r="V8209"/>
          <cell r="W8209"/>
          <cell r="X8209"/>
          <cell r="Y8209"/>
          <cell r="Z8209"/>
          <cell r="AA8209"/>
          <cell r="AB8209"/>
          <cell r="AC8209"/>
          <cell r="AD8209"/>
        </row>
        <row r="8210">
          <cell r="P8210">
            <v>999999999</v>
          </cell>
          <cell r="Q8210"/>
          <cell r="R8210"/>
          <cell r="S8210"/>
          <cell r="T8210"/>
          <cell r="U8210"/>
          <cell r="V8210"/>
          <cell r="W8210"/>
          <cell r="X8210"/>
          <cell r="Y8210"/>
          <cell r="Z8210"/>
          <cell r="AA8210"/>
          <cell r="AB8210"/>
          <cell r="AC8210"/>
          <cell r="AD8210"/>
        </row>
        <row r="8211">
          <cell r="P8211">
            <v>999999999</v>
          </cell>
          <cell r="Q8211"/>
          <cell r="R8211"/>
          <cell r="S8211"/>
          <cell r="T8211"/>
          <cell r="U8211"/>
          <cell r="V8211"/>
          <cell r="W8211"/>
          <cell r="X8211"/>
          <cell r="Y8211"/>
          <cell r="Z8211"/>
          <cell r="AA8211"/>
          <cell r="AB8211"/>
          <cell r="AC8211"/>
          <cell r="AD8211"/>
        </row>
        <row r="8212">
          <cell r="P8212">
            <v>999999999</v>
          </cell>
          <cell r="Q8212"/>
          <cell r="R8212"/>
          <cell r="S8212"/>
          <cell r="T8212"/>
          <cell r="U8212"/>
          <cell r="V8212"/>
          <cell r="W8212"/>
          <cell r="X8212"/>
          <cell r="Y8212"/>
          <cell r="Z8212"/>
          <cell r="AA8212"/>
          <cell r="AB8212"/>
          <cell r="AC8212"/>
          <cell r="AD8212"/>
        </row>
        <row r="8213">
          <cell r="P8213">
            <v>999999999</v>
          </cell>
          <cell r="Q8213"/>
          <cell r="R8213"/>
          <cell r="S8213"/>
          <cell r="T8213"/>
          <cell r="U8213"/>
          <cell r="V8213"/>
          <cell r="W8213"/>
          <cell r="X8213"/>
          <cell r="Y8213"/>
          <cell r="Z8213"/>
          <cell r="AA8213"/>
          <cell r="AB8213"/>
          <cell r="AC8213"/>
          <cell r="AD8213"/>
        </row>
        <row r="8214">
          <cell r="P8214">
            <v>999999999</v>
          </cell>
          <cell r="Q8214"/>
          <cell r="R8214"/>
          <cell r="S8214"/>
          <cell r="T8214"/>
          <cell r="U8214"/>
          <cell r="V8214"/>
          <cell r="W8214"/>
          <cell r="X8214"/>
          <cell r="Y8214"/>
          <cell r="Z8214"/>
          <cell r="AA8214"/>
          <cell r="AB8214"/>
          <cell r="AC8214"/>
          <cell r="AD8214"/>
        </row>
        <row r="8215">
          <cell r="P8215">
            <v>999999999</v>
          </cell>
          <cell r="Q8215"/>
          <cell r="R8215"/>
          <cell r="S8215"/>
          <cell r="T8215"/>
          <cell r="U8215"/>
          <cell r="V8215"/>
          <cell r="W8215"/>
          <cell r="X8215"/>
          <cell r="Y8215"/>
          <cell r="Z8215"/>
          <cell r="AA8215"/>
          <cell r="AB8215"/>
          <cell r="AC8215"/>
          <cell r="AD8215"/>
        </row>
        <row r="8216">
          <cell r="P8216">
            <v>999999999</v>
          </cell>
          <cell r="Q8216"/>
          <cell r="R8216"/>
          <cell r="S8216"/>
          <cell r="T8216"/>
          <cell r="U8216"/>
          <cell r="V8216"/>
          <cell r="W8216"/>
          <cell r="X8216"/>
          <cell r="Y8216"/>
          <cell r="Z8216"/>
          <cell r="AA8216"/>
          <cell r="AB8216"/>
          <cell r="AC8216"/>
          <cell r="AD8216"/>
        </row>
        <row r="8217">
          <cell r="P8217">
            <v>999999999</v>
          </cell>
          <cell r="Q8217"/>
          <cell r="R8217"/>
          <cell r="S8217"/>
          <cell r="T8217"/>
          <cell r="U8217"/>
          <cell r="V8217"/>
          <cell r="W8217"/>
          <cell r="X8217"/>
          <cell r="Y8217"/>
          <cell r="Z8217"/>
          <cell r="AA8217"/>
          <cell r="AB8217"/>
          <cell r="AC8217"/>
          <cell r="AD8217"/>
        </row>
        <row r="8218">
          <cell r="P8218">
            <v>999999999</v>
          </cell>
          <cell r="Q8218"/>
          <cell r="R8218"/>
          <cell r="S8218"/>
          <cell r="T8218"/>
          <cell r="U8218"/>
          <cell r="V8218"/>
          <cell r="W8218"/>
          <cell r="X8218"/>
          <cell r="Y8218"/>
          <cell r="Z8218"/>
          <cell r="AA8218"/>
          <cell r="AB8218"/>
          <cell r="AC8218"/>
          <cell r="AD8218"/>
        </row>
        <row r="8219">
          <cell r="P8219">
            <v>999999999</v>
          </cell>
          <cell r="Q8219"/>
          <cell r="R8219"/>
          <cell r="S8219"/>
          <cell r="T8219"/>
          <cell r="U8219"/>
          <cell r="V8219"/>
          <cell r="W8219"/>
          <cell r="X8219"/>
          <cell r="Y8219"/>
          <cell r="Z8219"/>
          <cell r="AA8219"/>
          <cell r="AB8219"/>
          <cell r="AC8219"/>
          <cell r="AD8219"/>
        </row>
        <row r="8220">
          <cell r="P8220">
            <v>999999999</v>
          </cell>
          <cell r="Q8220"/>
          <cell r="R8220"/>
          <cell r="S8220"/>
          <cell r="T8220"/>
          <cell r="U8220"/>
          <cell r="V8220"/>
          <cell r="W8220"/>
          <cell r="X8220"/>
          <cell r="Y8220"/>
          <cell r="Z8220"/>
          <cell r="AA8220"/>
          <cell r="AB8220"/>
          <cell r="AC8220"/>
          <cell r="AD8220"/>
        </row>
        <row r="8221">
          <cell r="P8221">
            <v>999999999</v>
          </cell>
          <cell r="Q8221"/>
          <cell r="R8221"/>
          <cell r="S8221"/>
          <cell r="T8221"/>
          <cell r="U8221"/>
          <cell r="V8221"/>
          <cell r="W8221"/>
          <cell r="X8221"/>
          <cell r="Y8221"/>
          <cell r="Z8221"/>
          <cell r="AA8221"/>
          <cell r="AB8221"/>
          <cell r="AC8221"/>
          <cell r="AD8221"/>
        </row>
        <row r="8222">
          <cell r="P8222">
            <v>999999999</v>
          </cell>
          <cell r="Q8222"/>
          <cell r="R8222"/>
          <cell r="S8222"/>
          <cell r="T8222"/>
          <cell r="U8222"/>
          <cell r="V8222"/>
          <cell r="W8222"/>
          <cell r="X8222"/>
          <cell r="Y8222"/>
          <cell r="Z8222"/>
          <cell r="AA8222"/>
          <cell r="AB8222"/>
          <cell r="AC8222"/>
          <cell r="AD8222"/>
        </row>
        <row r="8223">
          <cell r="P8223">
            <v>999999999</v>
          </cell>
          <cell r="Q8223"/>
          <cell r="R8223"/>
          <cell r="S8223"/>
          <cell r="T8223"/>
          <cell r="U8223"/>
          <cell r="V8223"/>
          <cell r="W8223"/>
          <cell r="X8223"/>
          <cell r="Y8223"/>
          <cell r="Z8223"/>
          <cell r="AA8223"/>
          <cell r="AB8223"/>
          <cell r="AC8223"/>
          <cell r="AD8223"/>
        </row>
        <row r="8224">
          <cell r="P8224">
            <v>999999999</v>
          </cell>
          <cell r="Q8224"/>
          <cell r="R8224"/>
          <cell r="S8224"/>
          <cell r="T8224"/>
          <cell r="U8224"/>
          <cell r="V8224"/>
          <cell r="W8224"/>
          <cell r="X8224"/>
          <cell r="Y8224"/>
          <cell r="Z8224"/>
          <cell r="AA8224"/>
          <cell r="AB8224"/>
          <cell r="AC8224"/>
          <cell r="AD8224"/>
        </row>
        <row r="8225">
          <cell r="P8225">
            <v>999999999</v>
          </cell>
          <cell r="Q8225"/>
          <cell r="R8225"/>
          <cell r="S8225"/>
          <cell r="T8225"/>
          <cell r="U8225"/>
          <cell r="V8225"/>
          <cell r="W8225"/>
          <cell r="X8225"/>
          <cell r="Y8225"/>
          <cell r="Z8225"/>
          <cell r="AA8225"/>
          <cell r="AB8225"/>
          <cell r="AC8225"/>
          <cell r="AD8225"/>
        </row>
        <row r="8226">
          <cell r="P8226">
            <v>999999999</v>
          </cell>
          <cell r="Q8226"/>
          <cell r="R8226"/>
          <cell r="S8226"/>
          <cell r="T8226"/>
          <cell r="U8226"/>
          <cell r="V8226"/>
          <cell r="W8226"/>
          <cell r="X8226"/>
          <cell r="Y8226"/>
          <cell r="Z8226"/>
          <cell r="AA8226"/>
          <cell r="AB8226"/>
          <cell r="AC8226"/>
          <cell r="AD8226"/>
        </row>
        <row r="8227">
          <cell r="P8227">
            <v>999999999</v>
          </cell>
          <cell r="Q8227"/>
          <cell r="R8227"/>
          <cell r="S8227"/>
          <cell r="T8227"/>
          <cell r="U8227"/>
          <cell r="V8227"/>
          <cell r="W8227"/>
          <cell r="X8227"/>
          <cell r="Y8227"/>
          <cell r="Z8227"/>
          <cell r="AA8227"/>
          <cell r="AB8227"/>
          <cell r="AC8227"/>
          <cell r="AD8227"/>
        </row>
        <row r="8228">
          <cell r="P8228">
            <v>999999999</v>
          </cell>
          <cell r="Q8228"/>
          <cell r="R8228"/>
          <cell r="S8228"/>
          <cell r="T8228"/>
          <cell r="U8228"/>
          <cell r="V8228"/>
          <cell r="W8228"/>
          <cell r="X8228"/>
          <cell r="Y8228"/>
          <cell r="Z8228"/>
          <cell r="AA8228"/>
          <cell r="AB8228"/>
          <cell r="AC8228"/>
          <cell r="AD8228"/>
        </row>
        <row r="8229">
          <cell r="P8229">
            <v>999999999</v>
          </cell>
          <cell r="Q8229"/>
          <cell r="R8229"/>
          <cell r="S8229"/>
          <cell r="T8229"/>
          <cell r="U8229"/>
          <cell r="V8229"/>
          <cell r="W8229"/>
          <cell r="X8229"/>
          <cell r="Y8229"/>
          <cell r="Z8229"/>
          <cell r="AA8229"/>
          <cell r="AB8229"/>
          <cell r="AC8229"/>
          <cell r="AD8229"/>
        </row>
        <row r="8230">
          <cell r="P8230">
            <v>999999999</v>
          </cell>
          <cell r="Q8230"/>
          <cell r="R8230"/>
          <cell r="S8230"/>
          <cell r="T8230"/>
          <cell r="U8230"/>
          <cell r="V8230"/>
          <cell r="W8230"/>
          <cell r="X8230"/>
          <cell r="Y8230"/>
          <cell r="Z8230"/>
          <cell r="AA8230"/>
          <cell r="AB8230"/>
          <cell r="AC8230"/>
          <cell r="AD8230"/>
        </row>
        <row r="8231">
          <cell r="P8231">
            <v>999999999</v>
          </cell>
          <cell r="Q8231"/>
          <cell r="R8231"/>
          <cell r="S8231"/>
          <cell r="T8231"/>
          <cell r="U8231"/>
          <cell r="V8231"/>
          <cell r="W8231"/>
          <cell r="X8231"/>
          <cell r="Y8231"/>
          <cell r="Z8231"/>
          <cell r="AA8231"/>
          <cell r="AB8231"/>
          <cell r="AC8231"/>
          <cell r="AD8231"/>
        </row>
        <row r="8232">
          <cell r="P8232">
            <v>999999999</v>
          </cell>
          <cell r="Q8232"/>
          <cell r="R8232"/>
          <cell r="S8232"/>
          <cell r="T8232"/>
          <cell r="U8232"/>
          <cell r="V8232"/>
          <cell r="W8232"/>
          <cell r="X8232"/>
          <cell r="Y8232"/>
          <cell r="Z8232"/>
          <cell r="AA8232"/>
          <cell r="AB8232"/>
          <cell r="AC8232"/>
          <cell r="AD8232"/>
        </row>
        <row r="8233">
          <cell r="P8233">
            <v>999999999</v>
          </cell>
          <cell r="Q8233"/>
          <cell r="R8233"/>
          <cell r="S8233"/>
          <cell r="T8233"/>
          <cell r="U8233"/>
          <cell r="V8233"/>
          <cell r="W8233"/>
          <cell r="X8233"/>
          <cell r="Y8233"/>
          <cell r="Z8233"/>
          <cell r="AA8233"/>
          <cell r="AB8233"/>
          <cell r="AC8233"/>
          <cell r="AD8233"/>
        </row>
        <row r="8234">
          <cell r="P8234">
            <v>999999999</v>
          </cell>
          <cell r="Q8234"/>
          <cell r="R8234"/>
          <cell r="S8234"/>
          <cell r="T8234"/>
          <cell r="U8234"/>
          <cell r="V8234"/>
          <cell r="W8234"/>
          <cell r="X8234"/>
          <cell r="Y8234"/>
          <cell r="Z8234"/>
          <cell r="AA8234"/>
          <cell r="AB8234"/>
          <cell r="AC8234"/>
          <cell r="AD8234"/>
        </row>
        <row r="8235">
          <cell r="P8235">
            <v>999999999</v>
          </cell>
          <cell r="Q8235"/>
          <cell r="R8235"/>
          <cell r="S8235"/>
          <cell r="T8235"/>
          <cell r="U8235"/>
          <cell r="V8235"/>
          <cell r="W8235"/>
          <cell r="X8235"/>
          <cell r="Y8235"/>
          <cell r="Z8235"/>
          <cell r="AA8235"/>
          <cell r="AB8235"/>
          <cell r="AC8235"/>
          <cell r="AD8235"/>
        </row>
        <row r="8236">
          <cell r="P8236">
            <v>999999999</v>
          </cell>
          <cell r="Q8236"/>
          <cell r="R8236"/>
          <cell r="S8236"/>
          <cell r="T8236"/>
          <cell r="U8236"/>
          <cell r="V8236"/>
          <cell r="W8236"/>
          <cell r="X8236"/>
          <cell r="Y8236"/>
          <cell r="Z8236"/>
          <cell r="AA8236"/>
          <cell r="AB8236"/>
          <cell r="AC8236"/>
          <cell r="AD8236"/>
        </row>
        <row r="8237">
          <cell r="P8237">
            <v>999999999</v>
          </cell>
          <cell r="Q8237"/>
          <cell r="R8237"/>
          <cell r="S8237"/>
          <cell r="T8237"/>
          <cell r="U8237"/>
          <cell r="V8237"/>
          <cell r="W8237"/>
          <cell r="X8237"/>
          <cell r="Y8237"/>
          <cell r="Z8237"/>
          <cell r="AA8237"/>
          <cell r="AB8237"/>
          <cell r="AC8237"/>
          <cell r="AD8237"/>
        </row>
        <row r="8238">
          <cell r="P8238">
            <v>999999999</v>
          </cell>
          <cell r="Q8238"/>
          <cell r="R8238"/>
          <cell r="S8238"/>
          <cell r="T8238"/>
          <cell r="U8238"/>
          <cell r="V8238"/>
          <cell r="W8238"/>
          <cell r="X8238"/>
          <cell r="Y8238"/>
          <cell r="Z8238"/>
          <cell r="AA8238"/>
          <cell r="AB8238"/>
          <cell r="AC8238"/>
          <cell r="AD8238"/>
        </row>
        <row r="8239">
          <cell r="P8239">
            <v>999999999</v>
          </cell>
          <cell r="Q8239"/>
          <cell r="R8239"/>
          <cell r="S8239"/>
          <cell r="T8239"/>
          <cell r="U8239"/>
          <cell r="V8239"/>
          <cell r="W8239"/>
          <cell r="X8239"/>
          <cell r="Y8239"/>
          <cell r="Z8239"/>
          <cell r="AA8239"/>
          <cell r="AB8239"/>
          <cell r="AC8239"/>
          <cell r="AD8239"/>
        </row>
        <row r="8240">
          <cell r="P8240">
            <v>999999999</v>
          </cell>
          <cell r="Q8240"/>
          <cell r="R8240"/>
          <cell r="S8240"/>
          <cell r="T8240"/>
          <cell r="U8240"/>
          <cell r="V8240"/>
          <cell r="W8240"/>
          <cell r="X8240"/>
          <cell r="Y8240"/>
          <cell r="Z8240"/>
          <cell r="AA8240"/>
          <cell r="AB8240"/>
          <cell r="AC8240"/>
          <cell r="AD8240"/>
        </row>
        <row r="8241">
          <cell r="P8241">
            <v>999999999</v>
          </cell>
          <cell r="Q8241"/>
          <cell r="R8241"/>
          <cell r="S8241"/>
          <cell r="T8241"/>
          <cell r="U8241"/>
          <cell r="V8241"/>
          <cell r="W8241"/>
          <cell r="X8241"/>
          <cell r="Y8241"/>
          <cell r="Z8241"/>
          <cell r="AA8241"/>
          <cell r="AB8241"/>
          <cell r="AC8241"/>
          <cell r="AD8241"/>
        </row>
        <row r="8242">
          <cell r="P8242">
            <v>999999999</v>
          </cell>
          <cell r="Q8242"/>
          <cell r="R8242"/>
          <cell r="S8242"/>
          <cell r="T8242"/>
          <cell r="U8242"/>
          <cell r="V8242"/>
          <cell r="W8242"/>
          <cell r="X8242"/>
          <cell r="Y8242"/>
          <cell r="Z8242"/>
          <cell r="AA8242"/>
          <cell r="AB8242"/>
          <cell r="AC8242"/>
          <cell r="AD8242"/>
        </row>
        <row r="8243">
          <cell r="P8243">
            <v>999999999</v>
          </cell>
          <cell r="Q8243"/>
          <cell r="R8243"/>
          <cell r="S8243"/>
          <cell r="T8243"/>
          <cell r="U8243"/>
          <cell r="V8243"/>
          <cell r="W8243"/>
          <cell r="X8243"/>
          <cell r="Y8243"/>
          <cell r="Z8243"/>
          <cell r="AA8243"/>
          <cell r="AB8243"/>
          <cell r="AC8243"/>
          <cell r="AD8243"/>
        </row>
        <row r="8244">
          <cell r="P8244">
            <v>999999999</v>
          </cell>
          <cell r="Q8244"/>
          <cell r="R8244"/>
          <cell r="S8244"/>
          <cell r="T8244"/>
          <cell r="U8244"/>
          <cell r="V8244"/>
          <cell r="W8244"/>
          <cell r="X8244"/>
          <cell r="Y8244"/>
          <cell r="Z8244"/>
          <cell r="AA8244"/>
          <cell r="AB8244"/>
          <cell r="AC8244"/>
          <cell r="AD8244"/>
        </row>
        <row r="8245">
          <cell r="P8245">
            <v>999999999</v>
          </cell>
          <cell r="Q8245"/>
          <cell r="R8245"/>
          <cell r="S8245"/>
          <cell r="T8245"/>
          <cell r="U8245"/>
          <cell r="V8245"/>
          <cell r="W8245"/>
          <cell r="X8245"/>
          <cell r="Y8245"/>
          <cell r="Z8245"/>
          <cell r="AA8245"/>
          <cell r="AB8245"/>
          <cell r="AC8245"/>
          <cell r="AD8245"/>
        </row>
        <row r="8246">
          <cell r="P8246">
            <v>999999999</v>
          </cell>
          <cell r="Q8246"/>
          <cell r="R8246"/>
          <cell r="S8246"/>
          <cell r="T8246"/>
          <cell r="U8246"/>
          <cell r="V8246"/>
          <cell r="W8246"/>
          <cell r="X8246"/>
          <cell r="Y8246"/>
          <cell r="Z8246"/>
          <cell r="AA8246"/>
          <cell r="AB8246"/>
          <cell r="AC8246"/>
          <cell r="AD8246"/>
        </row>
        <row r="8247">
          <cell r="P8247">
            <v>999999999</v>
          </cell>
          <cell r="Q8247"/>
          <cell r="R8247"/>
          <cell r="S8247"/>
          <cell r="T8247"/>
          <cell r="U8247"/>
          <cell r="V8247"/>
          <cell r="W8247"/>
          <cell r="X8247"/>
          <cell r="Y8247"/>
          <cell r="Z8247"/>
          <cell r="AA8247"/>
          <cell r="AB8247"/>
          <cell r="AC8247"/>
          <cell r="AD8247"/>
        </row>
        <row r="8248">
          <cell r="P8248">
            <v>999999999</v>
          </cell>
          <cell r="Q8248"/>
          <cell r="R8248"/>
          <cell r="S8248"/>
          <cell r="T8248"/>
          <cell r="U8248"/>
          <cell r="V8248"/>
          <cell r="W8248"/>
          <cell r="X8248"/>
          <cell r="Y8248"/>
          <cell r="Z8248"/>
          <cell r="AA8248"/>
          <cell r="AB8248"/>
          <cell r="AC8248"/>
          <cell r="AD8248"/>
        </row>
        <row r="8249">
          <cell r="P8249">
            <v>999999999</v>
          </cell>
          <cell r="Q8249"/>
          <cell r="R8249"/>
          <cell r="S8249"/>
          <cell r="T8249"/>
          <cell r="U8249"/>
          <cell r="V8249"/>
          <cell r="W8249"/>
          <cell r="X8249"/>
          <cell r="Y8249"/>
          <cell r="Z8249"/>
          <cell r="AA8249"/>
          <cell r="AB8249"/>
          <cell r="AC8249"/>
          <cell r="AD8249"/>
        </row>
        <row r="8250">
          <cell r="P8250">
            <v>999999999</v>
          </cell>
          <cell r="Q8250"/>
          <cell r="R8250"/>
          <cell r="S8250"/>
          <cell r="T8250"/>
          <cell r="U8250"/>
          <cell r="V8250"/>
          <cell r="W8250"/>
          <cell r="X8250"/>
          <cell r="Y8250"/>
          <cell r="Z8250"/>
          <cell r="AA8250"/>
          <cell r="AB8250"/>
          <cell r="AC8250"/>
          <cell r="AD8250"/>
        </row>
        <row r="8251">
          <cell r="P8251">
            <v>999999999</v>
          </cell>
          <cell r="Q8251"/>
          <cell r="R8251"/>
          <cell r="S8251"/>
          <cell r="T8251"/>
          <cell r="U8251"/>
          <cell r="V8251"/>
          <cell r="W8251"/>
          <cell r="X8251"/>
          <cell r="Y8251"/>
          <cell r="Z8251"/>
          <cell r="AA8251"/>
          <cell r="AB8251"/>
          <cell r="AC8251"/>
          <cell r="AD8251"/>
        </row>
        <row r="8252">
          <cell r="P8252">
            <v>999999999</v>
          </cell>
          <cell r="Q8252"/>
          <cell r="R8252"/>
          <cell r="S8252"/>
          <cell r="T8252"/>
          <cell r="U8252"/>
          <cell r="V8252"/>
          <cell r="W8252"/>
          <cell r="X8252"/>
          <cell r="Y8252"/>
          <cell r="Z8252"/>
          <cell r="AA8252"/>
          <cell r="AB8252"/>
          <cell r="AC8252"/>
          <cell r="AD8252"/>
        </row>
        <row r="8253">
          <cell r="P8253">
            <v>999999999</v>
          </cell>
          <cell r="Q8253"/>
          <cell r="R8253"/>
          <cell r="S8253"/>
          <cell r="T8253"/>
          <cell r="U8253"/>
          <cell r="V8253"/>
          <cell r="W8253"/>
          <cell r="X8253"/>
          <cell r="Y8253"/>
          <cell r="Z8253"/>
          <cell r="AA8253"/>
          <cell r="AB8253"/>
          <cell r="AC8253"/>
          <cell r="AD8253"/>
        </row>
        <row r="8254">
          <cell r="P8254">
            <v>999999999</v>
          </cell>
          <cell r="Q8254"/>
          <cell r="R8254"/>
          <cell r="S8254"/>
          <cell r="T8254"/>
          <cell r="U8254"/>
          <cell r="V8254"/>
          <cell r="W8254"/>
          <cell r="X8254"/>
          <cell r="Y8254"/>
          <cell r="Z8254"/>
          <cell r="AA8254"/>
          <cell r="AB8254"/>
          <cell r="AC8254"/>
          <cell r="AD8254"/>
        </row>
        <row r="8255">
          <cell r="P8255">
            <v>999999999</v>
          </cell>
          <cell r="Q8255"/>
          <cell r="R8255"/>
          <cell r="S8255"/>
          <cell r="T8255"/>
          <cell r="U8255"/>
          <cell r="V8255"/>
          <cell r="W8255"/>
          <cell r="X8255"/>
          <cell r="Y8255"/>
          <cell r="Z8255"/>
          <cell r="AA8255"/>
          <cell r="AB8255"/>
          <cell r="AC8255"/>
          <cell r="AD8255"/>
        </row>
        <row r="8256">
          <cell r="P8256">
            <v>999999999</v>
          </cell>
          <cell r="Q8256"/>
          <cell r="R8256"/>
          <cell r="S8256"/>
          <cell r="T8256"/>
          <cell r="U8256"/>
          <cell r="V8256"/>
          <cell r="W8256"/>
          <cell r="X8256"/>
          <cell r="Y8256"/>
          <cell r="Z8256"/>
          <cell r="AA8256"/>
          <cell r="AB8256"/>
          <cell r="AC8256"/>
          <cell r="AD8256"/>
        </row>
        <row r="8257">
          <cell r="P8257">
            <v>999999999</v>
          </cell>
          <cell r="Q8257"/>
          <cell r="R8257"/>
          <cell r="S8257"/>
          <cell r="T8257"/>
          <cell r="U8257"/>
          <cell r="V8257"/>
          <cell r="W8257"/>
          <cell r="X8257"/>
          <cell r="Y8257"/>
          <cell r="Z8257"/>
          <cell r="AA8257"/>
          <cell r="AB8257"/>
          <cell r="AC8257"/>
          <cell r="AD8257"/>
        </row>
        <row r="8258">
          <cell r="P8258">
            <v>999999999</v>
          </cell>
          <cell r="Q8258"/>
          <cell r="R8258"/>
          <cell r="S8258"/>
          <cell r="T8258"/>
          <cell r="U8258"/>
          <cell r="V8258"/>
          <cell r="W8258"/>
          <cell r="X8258"/>
          <cell r="Y8258"/>
          <cell r="Z8258"/>
          <cell r="AA8258"/>
          <cell r="AB8258"/>
          <cell r="AC8258"/>
          <cell r="AD8258"/>
        </row>
        <row r="8259">
          <cell r="P8259">
            <v>999999999</v>
          </cell>
          <cell r="Q8259"/>
          <cell r="R8259"/>
          <cell r="S8259"/>
          <cell r="T8259"/>
          <cell r="U8259"/>
          <cell r="V8259"/>
          <cell r="W8259"/>
          <cell r="X8259"/>
          <cell r="Y8259"/>
          <cell r="Z8259"/>
          <cell r="AA8259"/>
          <cell r="AB8259"/>
          <cell r="AC8259"/>
          <cell r="AD8259"/>
        </row>
        <row r="8260">
          <cell r="P8260">
            <v>999999999</v>
          </cell>
          <cell r="Q8260"/>
          <cell r="R8260"/>
          <cell r="S8260"/>
          <cell r="T8260"/>
          <cell r="U8260"/>
          <cell r="V8260"/>
          <cell r="W8260"/>
          <cell r="X8260"/>
          <cell r="Y8260"/>
          <cell r="Z8260"/>
          <cell r="AA8260"/>
          <cell r="AB8260"/>
          <cell r="AC8260"/>
          <cell r="AD8260"/>
        </row>
        <row r="8261">
          <cell r="P8261">
            <v>999999999</v>
          </cell>
          <cell r="Q8261"/>
          <cell r="R8261"/>
          <cell r="S8261"/>
          <cell r="T8261"/>
          <cell r="U8261"/>
          <cell r="V8261"/>
          <cell r="W8261"/>
          <cell r="X8261"/>
          <cell r="Y8261"/>
          <cell r="Z8261"/>
          <cell r="AA8261"/>
          <cell r="AB8261"/>
          <cell r="AC8261"/>
          <cell r="AD8261"/>
        </row>
        <row r="8262">
          <cell r="P8262">
            <v>999999999</v>
          </cell>
          <cell r="Q8262"/>
          <cell r="R8262"/>
          <cell r="S8262"/>
          <cell r="T8262"/>
          <cell r="U8262"/>
          <cell r="V8262"/>
          <cell r="W8262"/>
          <cell r="X8262"/>
          <cell r="Y8262"/>
          <cell r="Z8262"/>
          <cell r="AA8262"/>
          <cell r="AB8262"/>
          <cell r="AC8262"/>
          <cell r="AD8262"/>
        </row>
        <row r="8263">
          <cell r="P8263">
            <v>999999999</v>
          </cell>
          <cell r="Q8263"/>
          <cell r="R8263"/>
          <cell r="S8263"/>
          <cell r="T8263"/>
          <cell r="U8263"/>
          <cell r="V8263"/>
          <cell r="W8263"/>
          <cell r="X8263"/>
          <cell r="Y8263"/>
          <cell r="Z8263"/>
          <cell r="AA8263"/>
          <cell r="AB8263"/>
          <cell r="AC8263"/>
          <cell r="AD8263"/>
        </row>
        <row r="8264">
          <cell r="P8264">
            <v>999999999</v>
          </cell>
          <cell r="Q8264"/>
          <cell r="R8264"/>
          <cell r="S8264"/>
          <cell r="T8264"/>
          <cell r="U8264"/>
          <cell r="V8264"/>
          <cell r="W8264"/>
          <cell r="X8264"/>
          <cell r="Y8264"/>
          <cell r="Z8264"/>
          <cell r="AA8264"/>
          <cell r="AB8264"/>
          <cell r="AC8264"/>
          <cell r="AD8264"/>
        </row>
        <row r="8265">
          <cell r="P8265">
            <v>999999999</v>
          </cell>
          <cell r="Q8265"/>
          <cell r="R8265"/>
          <cell r="S8265"/>
          <cell r="T8265"/>
          <cell r="U8265"/>
          <cell r="V8265"/>
          <cell r="W8265"/>
          <cell r="X8265"/>
          <cell r="Y8265"/>
          <cell r="Z8265"/>
          <cell r="AA8265"/>
          <cell r="AB8265"/>
          <cell r="AC8265"/>
          <cell r="AD8265"/>
        </row>
        <row r="8266">
          <cell r="P8266">
            <v>999999999</v>
          </cell>
          <cell r="Q8266"/>
          <cell r="R8266"/>
          <cell r="S8266"/>
          <cell r="T8266"/>
          <cell r="U8266"/>
          <cell r="V8266"/>
          <cell r="W8266"/>
          <cell r="X8266"/>
          <cell r="Y8266"/>
          <cell r="Z8266"/>
          <cell r="AA8266"/>
          <cell r="AB8266"/>
          <cell r="AC8266"/>
          <cell r="AD8266"/>
        </row>
        <row r="8267">
          <cell r="P8267">
            <v>999999999</v>
          </cell>
          <cell r="Q8267"/>
          <cell r="R8267"/>
          <cell r="S8267"/>
          <cell r="T8267"/>
          <cell r="U8267"/>
          <cell r="V8267"/>
          <cell r="W8267"/>
          <cell r="X8267"/>
          <cell r="Y8267"/>
          <cell r="Z8267"/>
          <cell r="AA8267"/>
          <cell r="AB8267"/>
          <cell r="AC8267"/>
          <cell r="AD8267"/>
        </row>
        <row r="8268">
          <cell r="P8268">
            <v>999999999</v>
          </cell>
          <cell r="Q8268"/>
          <cell r="R8268"/>
          <cell r="S8268"/>
          <cell r="T8268"/>
          <cell r="U8268"/>
          <cell r="V8268"/>
          <cell r="W8268"/>
          <cell r="X8268"/>
          <cell r="Y8268"/>
          <cell r="Z8268"/>
          <cell r="AA8268"/>
          <cell r="AB8268"/>
          <cell r="AC8268"/>
          <cell r="AD8268"/>
        </row>
        <row r="8269">
          <cell r="P8269">
            <v>999999999</v>
          </cell>
          <cell r="Q8269"/>
          <cell r="R8269"/>
          <cell r="S8269"/>
          <cell r="T8269"/>
          <cell r="U8269"/>
          <cell r="V8269"/>
          <cell r="W8269"/>
          <cell r="X8269"/>
          <cell r="Y8269"/>
          <cell r="Z8269"/>
          <cell r="AA8269"/>
          <cell r="AB8269"/>
          <cell r="AC8269"/>
          <cell r="AD8269"/>
        </row>
        <row r="8270">
          <cell r="P8270">
            <v>999999999</v>
          </cell>
          <cell r="Q8270"/>
          <cell r="R8270"/>
          <cell r="S8270"/>
          <cell r="T8270"/>
          <cell r="U8270"/>
          <cell r="V8270"/>
          <cell r="W8270"/>
          <cell r="X8270"/>
          <cell r="Y8270"/>
          <cell r="Z8270"/>
          <cell r="AA8270"/>
          <cell r="AB8270"/>
          <cell r="AC8270"/>
          <cell r="AD8270"/>
        </row>
        <row r="8271">
          <cell r="P8271">
            <v>999999999</v>
          </cell>
          <cell r="Q8271"/>
          <cell r="R8271"/>
          <cell r="S8271"/>
          <cell r="T8271"/>
          <cell r="U8271"/>
          <cell r="V8271"/>
          <cell r="W8271"/>
          <cell r="X8271"/>
          <cell r="Y8271"/>
          <cell r="Z8271"/>
          <cell r="AA8271"/>
          <cell r="AB8271"/>
          <cell r="AC8271"/>
          <cell r="AD8271"/>
        </row>
        <row r="8272">
          <cell r="P8272">
            <v>999999999</v>
          </cell>
          <cell r="Q8272"/>
          <cell r="R8272"/>
          <cell r="S8272"/>
          <cell r="T8272"/>
          <cell r="U8272"/>
          <cell r="V8272"/>
          <cell r="W8272"/>
          <cell r="X8272"/>
          <cell r="Y8272"/>
          <cell r="Z8272"/>
          <cell r="AA8272"/>
          <cell r="AB8272"/>
          <cell r="AC8272"/>
          <cell r="AD8272"/>
        </row>
        <row r="8273">
          <cell r="P8273">
            <v>999999999</v>
          </cell>
          <cell r="Q8273"/>
          <cell r="R8273"/>
          <cell r="S8273"/>
          <cell r="T8273"/>
          <cell r="U8273"/>
          <cell r="V8273"/>
          <cell r="W8273"/>
          <cell r="X8273"/>
          <cell r="Y8273"/>
          <cell r="Z8273"/>
          <cell r="AA8273"/>
          <cell r="AB8273"/>
          <cell r="AC8273"/>
          <cell r="AD8273"/>
        </row>
        <row r="8274">
          <cell r="P8274">
            <v>999999999</v>
          </cell>
          <cell r="Q8274"/>
          <cell r="R8274"/>
          <cell r="S8274"/>
          <cell r="T8274"/>
          <cell r="U8274"/>
          <cell r="V8274"/>
          <cell r="W8274"/>
          <cell r="X8274"/>
          <cell r="Y8274"/>
          <cell r="Z8274"/>
          <cell r="AA8274"/>
          <cell r="AB8274"/>
          <cell r="AC8274"/>
          <cell r="AD8274"/>
        </row>
        <row r="8275">
          <cell r="P8275">
            <v>999999999</v>
          </cell>
          <cell r="Q8275"/>
          <cell r="R8275"/>
          <cell r="S8275"/>
          <cell r="T8275"/>
          <cell r="U8275"/>
          <cell r="V8275"/>
          <cell r="W8275"/>
          <cell r="X8275"/>
          <cell r="Y8275"/>
          <cell r="Z8275"/>
          <cell r="AA8275"/>
          <cell r="AB8275"/>
          <cell r="AC8275"/>
          <cell r="AD8275"/>
        </row>
        <row r="8276">
          <cell r="P8276">
            <v>999999999</v>
          </cell>
          <cell r="Q8276"/>
          <cell r="R8276"/>
          <cell r="S8276"/>
          <cell r="T8276"/>
          <cell r="U8276"/>
          <cell r="V8276"/>
          <cell r="W8276"/>
          <cell r="X8276"/>
          <cell r="Y8276"/>
          <cell r="Z8276"/>
          <cell r="AA8276"/>
          <cell r="AB8276"/>
          <cell r="AC8276"/>
          <cell r="AD8276"/>
        </row>
        <row r="8277">
          <cell r="P8277">
            <v>999999999</v>
          </cell>
          <cell r="Q8277"/>
          <cell r="R8277"/>
          <cell r="S8277"/>
          <cell r="T8277"/>
          <cell r="U8277"/>
          <cell r="V8277"/>
          <cell r="W8277"/>
          <cell r="X8277"/>
          <cell r="Y8277"/>
          <cell r="Z8277"/>
          <cell r="AA8277"/>
          <cell r="AB8277"/>
          <cell r="AC8277"/>
          <cell r="AD8277"/>
        </row>
        <row r="8278">
          <cell r="P8278">
            <v>999999999</v>
          </cell>
          <cell r="Q8278"/>
          <cell r="R8278"/>
          <cell r="S8278"/>
          <cell r="T8278"/>
          <cell r="U8278"/>
          <cell r="V8278"/>
          <cell r="W8278"/>
          <cell r="X8278"/>
          <cell r="Y8278"/>
          <cell r="Z8278"/>
          <cell r="AA8278"/>
          <cell r="AB8278"/>
          <cell r="AC8278"/>
          <cell r="AD8278"/>
        </row>
        <row r="8279">
          <cell r="P8279">
            <v>999999999</v>
          </cell>
          <cell r="Q8279"/>
          <cell r="R8279"/>
          <cell r="S8279"/>
          <cell r="T8279"/>
          <cell r="U8279"/>
          <cell r="V8279"/>
          <cell r="W8279"/>
          <cell r="X8279"/>
          <cell r="Y8279"/>
          <cell r="Z8279"/>
          <cell r="AA8279"/>
          <cell r="AB8279"/>
          <cell r="AC8279"/>
          <cell r="AD8279"/>
        </row>
        <row r="8280">
          <cell r="P8280">
            <v>999999999</v>
          </cell>
          <cell r="Q8280"/>
          <cell r="R8280"/>
          <cell r="S8280"/>
          <cell r="T8280"/>
          <cell r="U8280"/>
          <cell r="V8280"/>
          <cell r="W8280"/>
          <cell r="X8280"/>
          <cell r="Y8280"/>
          <cell r="Z8280"/>
          <cell r="AA8280"/>
          <cell r="AB8280"/>
          <cell r="AC8280"/>
          <cell r="AD8280"/>
        </row>
        <row r="8281">
          <cell r="P8281">
            <v>999999999</v>
          </cell>
          <cell r="Q8281"/>
          <cell r="R8281"/>
          <cell r="S8281"/>
          <cell r="T8281"/>
          <cell r="U8281"/>
          <cell r="V8281"/>
          <cell r="W8281"/>
          <cell r="X8281"/>
          <cell r="Y8281"/>
          <cell r="Z8281"/>
          <cell r="AA8281"/>
          <cell r="AB8281"/>
          <cell r="AC8281"/>
          <cell r="AD8281"/>
        </row>
        <row r="8282">
          <cell r="P8282">
            <v>999999999</v>
          </cell>
          <cell r="Q8282"/>
          <cell r="R8282"/>
          <cell r="S8282"/>
          <cell r="T8282"/>
          <cell r="U8282"/>
          <cell r="V8282"/>
          <cell r="W8282"/>
          <cell r="X8282"/>
          <cell r="Y8282"/>
          <cell r="Z8282"/>
          <cell r="AA8282"/>
          <cell r="AB8282"/>
          <cell r="AC8282"/>
          <cell r="AD8282"/>
        </row>
        <row r="8283">
          <cell r="P8283">
            <v>999999999</v>
          </cell>
          <cell r="Q8283"/>
          <cell r="R8283"/>
          <cell r="S8283"/>
          <cell r="T8283"/>
          <cell r="U8283"/>
          <cell r="V8283"/>
          <cell r="W8283"/>
          <cell r="X8283"/>
          <cell r="Y8283"/>
          <cell r="Z8283"/>
          <cell r="AA8283"/>
          <cell r="AB8283"/>
          <cell r="AC8283"/>
          <cell r="AD8283"/>
        </row>
        <row r="8284">
          <cell r="P8284">
            <v>999999999</v>
          </cell>
          <cell r="Q8284"/>
          <cell r="R8284"/>
          <cell r="S8284"/>
          <cell r="T8284"/>
          <cell r="U8284"/>
          <cell r="V8284"/>
          <cell r="W8284"/>
          <cell r="X8284"/>
          <cell r="Y8284"/>
          <cell r="Z8284"/>
          <cell r="AA8284"/>
          <cell r="AB8284"/>
          <cell r="AC8284"/>
          <cell r="AD8284"/>
        </row>
        <row r="8285">
          <cell r="P8285">
            <v>999999999</v>
          </cell>
          <cell r="Q8285"/>
          <cell r="R8285"/>
          <cell r="S8285"/>
          <cell r="T8285"/>
          <cell r="U8285"/>
          <cell r="V8285"/>
          <cell r="W8285"/>
          <cell r="X8285"/>
          <cell r="Y8285"/>
          <cell r="Z8285"/>
          <cell r="AA8285"/>
          <cell r="AB8285"/>
          <cell r="AC8285"/>
          <cell r="AD8285"/>
        </row>
        <row r="8286">
          <cell r="P8286">
            <v>999999999</v>
          </cell>
          <cell r="Q8286"/>
          <cell r="R8286"/>
          <cell r="S8286"/>
          <cell r="T8286"/>
          <cell r="U8286"/>
          <cell r="V8286"/>
          <cell r="W8286"/>
          <cell r="X8286"/>
          <cell r="Y8286"/>
          <cell r="Z8286"/>
          <cell r="AA8286"/>
          <cell r="AB8286"/>
          <cell r="AC8286"/>
          <cell r="AD8286"/>
        </row>
        <row r="8287">
          <cell r="P8287">
            <v>999999999</v>
          </cell>
          <cell r="Q8287"/>
          <cell r="R8287"/>
          <cell r="S8287"/>
          <cell r="T8287"/>
          <cell r="U8287"/>
          <cell r="V8287"/>
          <cell r="W8287"/>
          <cell r="X8287"/>
          <cell r="Y8287"/>
          <cell r="Z8287"/>
          <cell r="AA8287"/>
          <cell r="AB8287"/>
          <cell r="AC8287"/>
          <cell r="AD8287"/>
        </row>
        <row r="8288">
          <cell r="P8288">
            <v>999999999</v>
          </cell>
          <cell r="Q8288"/>
          <cell r="R8288"/>
          <cell r="S8288"/>
          <cell r="T8288"/>
          <cell r="U8288"/>
          <cell r="V8288"/>
          <cell r="W8288"/>
          <cell r="X8288"/>
          <cell r="Y8288"/>
          <cell r="Z8288"/>
          <cell r="AA8288"/>
          <cell r="AB8288"/>
          <cell r="AC8288"/>
          <cell r="AD8288"/>
        </row>
        <row r="8289">
          <cell r="P8289">
            <v>999999999</v>
          </cell>
          <cell r="Q8289"/>
          <cell r="R8289"/>
          <cell r="S8289"/>
          <cell r="T8289"/>
          <cell r="U8289"/>
          <cell r="V8289"/>
          <cell r="W8289"/>
          <cell r="X8289"/>
          <cell r="Y8289"/>
          <cell r="Z8289"/>
          <cell r="AA8289"/>
          <cell r="AB8289"/>
          <cell r="AC8289"/>
          <cell r="AD8289"/>
        </row>
        <row r="8290">
          <cell r="P8290">
            <v>999999999</v>
          </cell>
          <cell r="Q8290"/>
          <cell r="R8290"/>
          <cell r="S8290"/>
          <cell r="T8290"/>
          <cell r="U8290"/>
          <cell r="V8290"/>
          <cell r="W8290"/>
          <cell r="X8290"/>
          <cell r="Y8290"/>
          <cell r="Z8290"/>
          <cell r="AA8290"/>
          <cell r="AB8290"/>
          <cell r="AC8290"/>
          <cell r="AD8290"/>
        </row>
        <row r="8291">
          <cell r="P8291">
            <v>999999999</v>
          </cell>
          <cell r="Q8291"/>
          <cell r="R8291"/>
          <cell r="S8291"/>
          <cell r="T8291"/>
          <cell r="U8291"/>
          <cell r="V8291"/>
          <cell r="W8291"/>
          <cell r="X8291"/>
          <cell r="Y8291"/>
          <cell r="Z8291"/>
          <cell r="AA8291"/>
          <cell r="AB8291"/>
          <cell r="AC8291"/>
          <cell r="AD8291"/>
        </row>
        <row r="8292">
          <cell r="P8292">
            <v>999999999</v>
          </cell>
          <cell r="Q8292"/>
          <cell r="R8292"/>
          <cell r="S8292"/>
          <cell r="T8292"/>
          <cell r="U8292"/>
          <cell r="V8292"/>
          <cell r="W8292"/>
          <cell r="X8292"/>
          <cell r="Y8292"/>
          <cell r="Z8292"/>
          <cell r="AA8292"/>
          <cell r="AB8292"/>
          <cell r="AC8292"/>
          <cell r="AD8292"/>
        </row>
        <row r="8293">
          <cell r="P8293">
            <v>999999999</v>
          </cell>
          <cell r="Q8293"/>
          <cell r="R8293"/>
          <cell r="S8293"/>
          <cell r="T8293"/>
          <cell r="U8293"/>
          <cell r="V8293"/>
          <cell r="W8293"/>
          <cell r="X8293"/>
          <cell r="Y8293"/>
          <cell r="Z8293"/>
          <cell r="AA8293"/>
          <cell r="AB8293"/>
          <cell r="AC8293"/>
          <cell r="AD8293"/>
        </row>
        <row r="8294">
          <cell r="P8294">
            <v>999999999</v>
          </cell>
          <cell r="Q8294"/>
          <cell r="R8294"/>
          <cell r="S8294"/>
          <cell r="T8294"/>
          <cell r="U8294"/>
          <cell r="V8294"/>
          <cell r="W8294"/>
          <cell r="X8294"/>
          <cell r="Y8294"/>
          <cell r="Z8294"/>
          <cell r="AA8294"/>
          <cell r="AB8294"/>
          <cell r="AC8294"/>
          <cell r="AD8294"/>
        </row>
        <row r="8295">
          <cell r="P8295">
            <v>999999999</v>
          </cell>
          <cell r="Q8295"/>
          <cell r="R8295"/>
          <cell r="S8295"/>
          <cell r="T8295"/>
          <cell r="U8295"/>
          <cell r="V8295"/>
          <cell r="W8295"/>
          <cell r="X8295"/>
          <cell r="Y8295"/>
          <cell r="Z8295"/>
          <cell r="AA8295"/>
          <cell r="AB8295"/>
          <cell r="AC8295"/>
          <cell r="AD8295"/>
        </row>
        <row r="8296">
          <cell r="P8296">
            <v>999999999</v>
          </cell>
          <cell r="Q8296"/>
          <cell r="R8296"/>
          <cell r="S8296"/>
          <cell r="T8296"/>
          <cell r="U8296"/>
          <cell r="V8296"/>
          <cell r="W8296"/>
          <cell r="X8296"/>
          <cell r="Y8296"/>
          <cell r="Z8296"/>
          <cell r="AA8296"/>
          <cell r="AB8296"/>
          <cell r="AC8296"/>
          <cell r="AD8296"/>
        </row>
        <row r="8297">
          <cell r="P8297">
            <v>999999999</v>
          </cell>
          <cell r="Q8297"/>
          <cell r="R8297"/>
          <cell r="S8297"/>
          <cell r="T8297"/>
          <cell r="U8297"/>
          <cell r="V8297"/>
          <cell r="W8297"/>
          <cell r="X8297"/>
          <cell r="Y8297"/>
          <cell r="Z8297"/>
          <cell r="AA8297"/>
          <cell r="AB8297"/>
          <cell r="AC8297"/>
          <cell r="AD8297"/>
        </row>
        <row r="8298">
          <cell r="P8298">
            <v>999999999</v>
          </cell>
          <cell r="Q8298"/>
          <cell r="R8298"/>
          <cell r="S8298"/>
          <cell r="T8298"/>
          <cell r="U8298"/>
          <cell r="V8298"/>
          <cell r="W8298"/>
          <cell r="X8298"/>
          <cell r="Y8298"/>
          <cell r="Z8298"/>
          <cell r="AA8298"/>
          <cell r="AB8298"/>
          <cell r="AC8298"/>
          <cell r="AD8298"/>
        </row>
        <row r="8299">
          <cell r="P8299">
            <v>999999999</v>
          </cell>
          <cell r="Q8299"/>
          <cell r="R8299"/>
          <cell r="S8299"/>
          <cell r="T8299"/>
          <cell r="U8299"/>
          <cell r="V8299"/>
          <cell r="W8299"/>
          <cell r="X8299"/>
          <cell r="Y8299"/>
          <cell r="Z8299"/>
          <cell r="AA8299"/>
          <cell r="AB8299"/>
          <cell r="AC8299"/>
          <cell r="AD8299"/>
        </row>
        <row r="8300">
          <cell r="P8300">
            <v>999999999</v>
          </cell>
          <cell r="Q8300"/>
          <cell r="R8300"/>
          <cell r="S8300"/>
          <cell r="T8300"/>
          <cell r="U8300"/>
          <cell r="V8300"/>
          <cell r="W8300"/>
          <cell r="X8300"/>
          <cell r="Y8300"/>
          <cell r="Z8300"/>
          <cell r="AA8300"/>
          <cell r="AB8300"/>
          <cell r="AC8300"/>
          <cell r="AD8300"/>
        </row>
        <row r="8301">
          <cell r="P8301">
            <v>999999999</v>
          </cell>
          <cell r="Q8301"/>
          <cell r="R8301"/>
          <cell r="S8301"/>
          <cell r="T8301"/>
          <cell r="U8301"/>
          <cell r="V8301"/>
          <cell r="W8301"/>
          <cell r="X8301"/>
          <cell r="Y8301"/>
          <cell r="Z8301"/>
          <cell r="AA8301"/>
          <cell r="AB8301"/>
          <cell r="AC8301"/>
          <cell r="AD8301"/>
        </row>
        <row r="8302">
          <cell r="P8302">
            <v>999999999</v>
          </cell>
          <cell r="Q8302"/>
          <cell r="R8302"/>
          <cell r="S8302"/>
          <cell r="T8302"/>
          <cell r="U8302"/>
          <cell r="V8302"/>
          <cell r="W8302"/>
          <cell r="X8302"/>
          <cell r="Y8302"/>
          <cell r="Z8302"/>
          <cell r="AA8302"/>
          <cell r="AB8302"/>
          <cell r="AC8302"/>
          <cell r="AD8302"/>
        </row>
        <row r="8303">
          <cell r="P8303">
            <v>999999999</v>
          </cell>
          <cell r="Q8303"/>
          <cell r="R8303"/>
          <cell r="S8303"/>
          <cell r="T8303"/>
          <cell r="U8303"/>
          <cell r="V8303"/>
          <cell r="W8303"/>
          <cell r="X8303"/>
          <cell r="Y8303"/>
          <cell r="Z8303"/>
          <cell r="AA8303"/>
          <cell r="AB8303"/>
          <cell r="AC8303"/>
          <cell r="AD8303"/>
        </row>
        <row r="8304">
          <cell r="P8304">
            <v>999999999</v>
          </cell>
          <cell r="Q8304"/>
          <cell r="R8304"/>
          <cell r="S8304"/>
          <cell r="T8304"/>
          <cell r="U8304"/>
          <cell r="V8304"/>
          <cell r="W8304"/>
          <cell r="X8304"/>
          <cell r="Y8304"/>
          <cell r="Z8304"/>
          <cell r="AA8304"/>
          <cell r="AB8304"/>
          <cell r="AC8304"/>
          <cell r="AD8304"/>
        </row>
        <row r="8305">
          <cell r="P8305">
            <v>999999999</v>
          </cell>
          <cell r="Q8305"/>
          <cell r="R8305"/>
          <cell r="S8305"/>
          <cell r="T8305"/>
          <cell r="U8305"/>
          <cell r="V8305"/>
          <cell r="W8305"/>
          <cell r="X8305"/>
          <cell r="Y8305"/>
          <cell r="Z8305"/>
          <cell r="AA8305"/>
          <cell r="AB8305"/>
          <cell r="AC8305"/>
          <cell r="AD8305"/>
        </row>
        <row r="8306">
          <cell r="P8306">
            <v>999999999</v>
          </cell>
          <cell r="Q8306"/>
          <cell r="R8306"/>
          <cell r="S8306"/>
          <cell r="T8306"/>
          <cell r="U8306"/>
          <cell r="V8306"/>
          <cell r="W8306"/>
          <cell r="X8306"/>
          <cell r="Y8306"/>
          <cell r="Z8306"/>
          <cell r="AA8306"/>
          <cell r="AB8306"/>
          <cell r="AC8306"/>
          <cell r="AD8306"/>
        </row>
        <row r="8307">
          <cell r="P8307">
            <v>999999999</v>
          </cell>
          <cell r="Q8307"/>
          <cell r="R8307"/>
          <cell r="S8307"/>
          <cell r="T8307"/>
          <cell r="U8307"/>
          <cell r="V8307"/>
          <cell r="W8307"/>
          <cell r="X8307"/>
          <cell r="Y8307"/>
          <cell r="Z8307"/>
          <cell r="AA8307"/>
          <cell r="AB8307"/>
          <cell r="AC8307"/>
          <cell r="AD8307"/>
        </row>
        <row r="8308">
          <cell r="P8308">
            <v>999999999</v>
          </cell>
          <cell r="Q8308"/>
          <cell r="R8308"/>
          <cell r="S8308"/>
          <cell r="T8308"/>
          <cell r="U8308"/>
          <cell r="V8308"/>
          <cell r="W8308"/>
          <cell r="X8308"/>
          <cell r="Y8308"/>
          <cell r="Z8308"/>
          <cell r="AA8308"/>
          <cell r="AB8308"/>
          <cell r="AC8308"/>
          <cell r="AD8308"/>
        </row>
        <row r="8309">
          <cell r="P8309">
            <v>999999999</v>
          </cell>
          <cell r="Q8309"/>
          <cell r="R8309"/>
          <cell r="S8309"/>
          <cell r="T8309"/>
          <cell r="U8309"/>
          <cell r="V8309"/>
          <cell r="W8309"/>
          <cell r="X8309"/>
          <cell r="Y8309"/>
          <cell r="Z8309"/>
          <cell r="AA8309"/>
          <cell r="AB8309"/>
          <cell r="AC8309"/>
          <cell r="AD8309"/>
        </row>
        <row r="8310">
          <cell r="P8310">
            <v>999999999</v>
          </cell>
          <cell r="Q8310"/>
          <cell r="R8310"/>
          <cell r="S8310"/>
          <cell r="T8310"/>
          <cell r="U8310"/>
          <cell r="V8310"/>
          <cell r="W8310"/>
          <cell r="X8310"/>
          <cell r="Y8310"/>
          <cell r="Z8310"/>
          <cell r="AA8310"/>
          <cell r="AB8310"/>
          <cell r="AC8310"/>
          <cell r="AD8310"/>
        </row>
        <row r="8311">
          <cell r="P8311">
            <v>999999999</v>
          </cell>
          <cell r="Q8311"/>
          <cell r="R8311"/>
          <cell r="S8311"/>
          <cell r="T8311"/>
          <cell r="U8311"/>
          <cell r="V8311"/>
          <cell r="W8311"/>
          <cell r="X8311"/>
          <cell r="Y8311"/>
          <cell r="Z8311"/>
          <cell r="AA8311"/>
          <cell r="AB8311"/>
          <cell r="AC8311"/>
          <cell r="AD8311"/>
        </row>
        <row r="8312">
          <cell r="P8312">
            <v>999999999</v>
          </cell>
          <cell r="Q8312"/>
          <cell r="R8312"/>
          <cell r="S8312"/>
          <cell r="T8312"/>
          <cell r="U8312"/>
          <cell r="V8312"/>
          <cell r="W8312"/>
          <cell r="X8312"/>
          <cell r="Y8312"/>
          <cell r="Z8312"/>
          <cell r="AA8312"/>
          <cell r="AB8312"/>
          <cell r="AC8312"/>
          <cell r="AD8312"/>
        </row>
        <row r="8313">
          <cell r="P8313">
            <v>999999999</v>
          </cell>
          <cell r="Q8313"/>
          <cell r="R8313"/>
          <cell r="S8313"/>
          <cell r="T8313"/>
          <cell r="U8313"/>
          <cell r="V8313"/>
          <cell r="W8313"/>
          <cell r="X8313"/>
          <cell r="Y8313"/>
          <cell r="Z8313"/>
          <cell r="AA8313"/>
          <cell r="AB8313"/>
          <cell r="AC8313"/>
          <cell r="AD8313"/>
        </row>
        <row r="8314">
          <cell r="P8314">
            <v>999999999</v>
          </cell>
          <cell r="Q8314"/>
          <cell r="R8314"/>
          <cell r="S8314"/>
          <cell r="T8314"/>
          <cell r="U8314"/>
          <cell r="V8314"/>
          <cell r="W8314"/>
          <cell r="X8314"/>
          <cell r="Y8314"/>
          <cell r="Z8314"/>
          <cell r="AA8314"/>
          <cell r="AB8314"/>
          <cell r="AC8314"/>
          <cell r="AD8314"/>
        </row>
        <row r="8315">
          <cell r="P8315">
            <v>999999999</v>
          </cell>
          <cell r="Q8315"/>
          <cell r="R8315"/>
          <cell r="S8315"/>
          <cell r="T8315"/>
          <cell r="U8315"/>
          <cell r="V8315"/>
          <cell r="W8315"/>
          <cell r="X8315"/>
          <cell r="Y8315"/>
          <cell r="Z8315"/>
          <cell r="AA8315"/>
          <cell r="AB8315"/>
          <cell r="AC8315"/>
          <cell r="AD8315"/>
        </row>
        <row r="8316">
          <cell r="P8316">
            <v>999999999</v>
          </cell>
          <cell r="Q8316"/>
          <cell r="R8316"/>
          <cell r="S8316"/>
          <cell r="T8316"/>
          <cell r="U8316"/>
          <cell r="V8316"/>
          <cell r="W8316"/>
          <cell r="X8316"/>
          <cell r="Y8316"/>
          <cell r="Z8316"/>
          <cell r="AA8316"/>
          <cell r="AB8316"/>
          <cell r="AC8316"/>
          <cell r="AD8316"/>
        </row>
        <row r="8317">
          <cell r="P8317">
            <v>999999999</v>
          </cell>
          <cell r="Q8317"/>
          <cell r="R8317"/>
          <cell r="S8317"/>
          <cell r="T8317"/>
          <cell r="U8317"/>
          <cell r="V8317"/>
          <cell r="W8317"/>
          <cell r="X8317"/>
          <cell r="Y8317"/>
          <cell r="Z8317"/>
          <cell r="AA8317"/>
          <cell r="AB8317"/>
          <cell r="AC8317"/>
          <cell r="AD8317"/>
        </row>
        <row r="8318">
          <cell r="P8318">
            <v>999999999</v>
          </cell>
          <cell r="Q8318"/>
          <cell r="R8318"/>
          <cell r="S8318"/>
          <cell r="T8318"/>
          <cell r="U8318"/>
          <cell r="V8318"/>
          <cell r="W8318"/>
          <cell r="X8318"/>
          <cell r="Y8318"/>
          <cell r="Z8318"/>
          <cell r="AA8318"/>
          <cell r="AB8318"/>
          <cell r="AC8318"/>
          <cell r="AD8318"/>
        </row>
        <row r="8319">
          <cell r="P8319">
            <v>999999999</v>
          </cell>
          <cell r="Q8319"/>
          <cell r="R8319"/>
          <cell r="S8319"/>
          <cell r="T8319"/>
          <cell r="U8319"/>
          <cell r="V8319"/>
          <cell r="W8319"/>
          <cell r="X8319"/>
          <cell r="Y8319"/>
          <cell r="Z8319"/>
          <cell r="AA8319"/>
          <cell r="AB8319"/>
          <cell r="AC8319"/>
          <cell r="AD8319"/>
        </row>
        <row r="8320">
          <cell r="P8320">
            <v>999999999</v>
          </cell>
          <cell r="Q8320"/>
          <cell r="R8320"/>
          <cell r="S8320"/>
          <cell r="T8320"/>
          <cell r="U8320"/>
          <cell r="V8320"/>
          <cell r="W8320"/>
          <cell r="X8320"/>
          <cell r="Y8320"/>
          <cell r="Z8320"/>
          <cell r="AA8320"/>
          <cell r="AB8320"/>
          <cell r="AC8320"/>
          <cell r="AD8320"/>
        </row>
        <row r="8321">
          <cell r="P8321">
            <v>999999999</v>
          </cell>
          <cell r="Q8321"/>
          <cell r="R8321"/>
          <cell r="S8321"/>
          <cell r="T8321"/>
          <cell r="U8321"/>
          <cell r="V8321"/>
          <cell r="W8321"/>
          <cell r="X8321"/>
          <cell r="Y8321"/>
          <cell r="Z8321"/>
          <cell r="AA8321"/>
          <cell r="AB8321"/>
          <cell r="AC8321"/>
          <cell r="AD8321"/>
        </row>
        <row r="8322">
          <cell r="P8322">
            <v>999999999</v>
          </cell>
          <cell r="Q8322"/>
          <cell r="R8322"/>
          <cell r="S8322"/>
          <cell r="T8322"/>
          <cell r="U8322"/>
          <cell r="V8322"/>
          <cell r="W8322"/>
          <cell r="X8322"/>
          <cell r="Y8322"/>
          <cell r="Z8322"/>
          <cell r="AA8322"/>
          <cell r="AB8322"/>
          <cell r="AC8322"/>
          <cell r="AD8322"/>
        </row>
        <row r="8323">
          <cell r="P8323">
            <v>999999999</v>
          </cell>
          <cell r="Q8323"/>
          <cell r="R8323"/>
          <cell r="S8323"/>
          <cell r="T8323"/>
          <cell r="U8323"/>
          <cell r="V8323"/>
          <cell r="W8323"/>
          <cell r="X8323"/>
          <cell r="Y8323"/>
          <cell r="Z8323"/>
          <cell r="AA8323"/>
          <cell r="AB8323"/>
          <cell r="AC8323"/>
          <cell r="AD8323"/>
        </row>
        <row r="8324">
          <cell r="P8324">
            <v>999999999</v>
          </cell>
          <cell r="Q8324"/>
          <cell r="R8324"/>
          <cell r="S8324"/>
          <cell r="T8324"/>
          <cell r="U8324"/>
          <cell r="V8324"/>
          <cell r="W8324"/>
          <cell r="X8324"/>
          <cell r="Y8324"/>
          <cell r="Z8324"/>
          <cell r="AA8324"/>
          <cell r="AB8324"/>
          <cell r="AC8324"/>
          <cell r="AD8324"/>
        </row>
        <row r="8325">
          <cell r="P8325">
            <v>999999999</v>
          </cell>
          <cell r="Q8325"/>
          <cell r="R8325"/>
          <cell r="S8325"/>
          <cell r="T8325"/>
          <cell r="U8325"/>
          <cell r="V8325"/>
          <cell r="W8325"/>
          <cell r="X8325"/>
          <cell r="Y8325"/>
          <cell r="Z8325"/>
          <cell r="AA8325"/>
          <cell r="AB8325"/>
          <cell r="AC8325"/>
          <cell r="AD8325"/>
        </row>
        <row r="8326">
          <cell r="P8326">
            <v>999999999</v>
          </cell>
          <cell r="Q8326"/>
          <cell r="R8326"/>
          <cell r="S8326"/>
          <cell r="T8326"/>
          <cell r="U8326"/>
          <cell r="V8326"/>
          <cell r="W8326"/>
          <cell r="X8326"/>
          <cell r="Y8326"/>
          <cell r="Z8326"/>
          <cell r="AA8326"/>
          <cell r="AB8326"/>
          <cell r="AC8326"/>
          <cell r="AD8326"/>
        </row>
        <row r="8327">
          <cell r="P8327">
            <v>999999999</v>
          </cell>
          <cell r="Q8327"/>
          <cell r="R8327"/>
          <cell r="S8327"/>
          <cell r="T8327"/>
          <cell r="U8327"/>
          <cell r="V8327"/>
          <cell r="W8327"/>
          <cell r="X8327"/>
          <cell r="Y8327"/>
          <cell r="Z8327"/>
          <cell r="AA8327"/>
          <cell r="AB8327"/>
          <cell r="AC8327"/>
          <cell r="AD8327"/>
        </row>
        <row r="8328">
          <cell r="P8328">
            <v>999999999</v>
          </cell>
          <cell r="Q8328"/>
          <cell r="R8328"/>
          <cell r="S8328"/>
          <cell r="T8328"/>
          <cell r="U8328"/>
          <cell r="V8328"/>
          <cell r="W8328"/>
          <cell r="X8328"/>
          <cell r="Y8328"/>
          <cell r="Z8328"/>
          <cell r="AA8328"/>
          <cell r="AB8328"/>
          <cell r="AC8328"/>
          <cell r="AD8328"/>
        </row>
        <row r="8329">
          <cell r="P8329">
            <v>999999999</v>
          </cell>
          <cell r="Q8329"/>
          <cell r="R8329"/>
          <cell r="S8329"/>
          <cell r="T8329"/>
          <cell r="U8329"/>
          <cell r="V8329"/>
          <cell r="W8329"/>
          <cell r="X8329"/>
          <cell r="Y8329"/>
          <cell r="Z8329"/>
          <cell r="AA8329"/>
          <cell r="AB8329"/>
          <cell r="AC8329"/>
          <cell r="AD8329"/>
        </row>
        <row r="8330">
          <cell r="P8330">
            <v>999999999</v>
          </cell>
          <cell r="Q8330"/>
          <cell r="R8330"/>
          <cell r="S8330"/>
          <cell r="T8330"/>
          <cell r="U8330"/>
          <cell r="V8330"/>
          <cell r="W8330"/>
          <cell r="X8330"/>
          <cell r="Y8330"/>
          <cell r="Z8330"/>
          <cell r="AA8330"/>
          <cell r="AB8330"/>
          <cell r="AC8330"/>
          <cell r="AD8330"/>
        </row>
        <row r="8331">
          <cell r="P8331">
            <v>999999999</v>
          </cell>
          <cell r="Q8331"/>
          <cell r="R8331"/>
          <cell r="S8331"/>
          <cell r="T8331"/>
          <cell r="U8331"/>
          <cell r="V8331"/>
          <cell r="W8331"/>
          <cell r="X8331"/>
          <cell r="Y8331"/>
          <cell r="Z8331"/>
          <cell r="AA8331"/>
          <cell r="AB8331"/>
          <cell r="AC8331"/>
          <cell r="AD8331"/>
        </row>
        <row r="8332">
          <cell r="P8332">
            <v>999999999</v>
          </cell>
          <cell r="Q8332"/>
          <cell r="R8332"/>
          <cell r="S8332"/>
          <cell r="T8332"/>
          <cell r="U8332"/>
          <cell r="V8332"/>
          <cell r="W8332"/>
          <cell r="X8332"/>
          <cell r="Y8332"/>
          <cell r="Z8332"/>
          <cell r="AA8332"/>
          <cell r="AB8332"/>
          <cell r="AC8332"/>
          <cell r="AD8332"/>
        </row>
        <row r="8333">
          <cell r="P8333">
            <v>999999999</v>
          </cell>
          <cell r="Q8333"/>
          <cell r="R8333"/>
          <cell r="S8333"/>
          <cell r="T8333"/>
          <cell r="U8333"/>
          <cell r="V8333"/>
          <cell r="W8333"/>
          <cell r="X8333"/>
          <cell r="Y8333"/>
          <cell r="Z8333"/>
          <cell r="AA8333"/>
          <cell r="AB8333"/>
          <cell r="AC8333"/>
          <cell r="AD8333"/>
        </row>
        <row r="8334">
          <cell r="P8334">
            <v>999999999</v>
          </cell>
          <cell r="Q8334"/>
          <cell r="R8334"/>
          <cell r="S8334"/>
          <cell r="T8334"/>
          <cell r="U8334"/>
          <cell r="V8334"/>
          <cell r="W8334"/>
          <cell r="X8334"/>
          <cell r="Y8334"/>
          <cell r="Z8334"/>
          <cell r="AA8334"/>
          <cell r="AB8334"/>
          <cell r="AC8334"/>
          <cell r="AD8334"/>
        </row>
        <row r="8335">
          <cell r="P8335">
            <v>999999999</v>
          </cell>
          <cell r="Q8335"/>
          <cell r="R8335"/>
          <cell r="S8335"/>
          <cell r="T8335"/>
          <cell r="U8335"/>
          <cell r="V8335"/>
          <cell r="W8335"/>
          <cell r="X8335"/>
          <cell r="Y8335"/>
          <cell r="Z8335"/>
          <cell r="AA8335"/>
          <cell r="AB8335"/>
          <cell r="AC8335"/>
          <cell r="AD8335"/>
        </row>
        <row r="8336">
          <cell r="P8336">
            <v>999999999</v>
          </cell>
          <cell r="Q8336"/>
          <cell r="R8336"/>
          <cell r="S8336"/>
          <cell r="T8336"/>
          <cell r="U8336"/>
          <cell r="V8336"/>
          <cell r="W8336"/>
          <cell r="X8336"/>
          <cell r="Y8336"/>
          <cell r="Z8336"/>
          <cell r="AA8336"/>
          <cell r="AB8336"/>
          <cell r="AC8336"/>
          <cell r="AD8336"/>
        </row>
        <row r="8337">
          <cell r="P8337">
            <v>999999999</v>
          </cell>
          <cell r="Q8337"/>
          <cell r="R8337"/>
          <cell r="S8337"/>
          <cell r="T8337"/>
          <cell r="U8337"/>
          <cell r="V8337"/>
          <cell r="W8337"/>
          <cell r="X8337"/>
          <cell r="Y8337"/>
          <cell r="Z8337"/>
          <cell r="AA8337"/>
          <cell r="AB8337"/>
          <cell r="AC8337"/>
          <cell r="AD8337"/>
        </row>
        <row r="8338">
          <cell r="P8338">
            <v>999999999</v>
          </cell>
          <cell r="Q8338"/>
          <cell r="R8338"/>
          <cell r="S8338"/>
          <cell r="T8338"/>
          <cell r="U8338"/>
          <cell r="V8338"/>
          <cell r="W8338"/>
          <cell r="X8338"/>
          <cell r="Y8338"/>
          <cell r="Z8338"/>
          <cell r="AA8338"/>
          <cell r="AB8338"/>
          <cell r="AC8338"/>
          <cell r="AD8338"/>
        </row>
        <row r="8339">
          <cell r="P8339">
            <v>999999999</v>
          </cell>
          <cell r="Q8339"/>
          <cell r="R8339"/>
          <cell r="S8339"/>
          <cell r="T8339"/>
          <cell r="U8339"/>
          <cell r="V8339"/>
          <cell r="W8339"/>
          <cell r="X8339"/>
          <cell r="Y8339"/>
          <cell r="Z8339"/>
          <cell r="AA8339"/>
          <cell r="AB8339"/>
          <cell r="AC8339"/>
          <cell r="AD8339"/>
        </row>
        <row r="8340">
          <cell r="P8340">
            <v>999999999</v>
          </cell>
          <cell r="Q8340"/>
          <cell r="R8340"/>
          <cell r="S8340"/>
          <cell r="T8340"/>
          <cell r="U8340"/>
          <cell r="V8340"/>
          <cell r="W8340"/>
          <cell r="X8340"/>
          <cell r="Y8340"/>
          <cell r="Z8340"/>
          <cell r="AA8340"/>
          <cell r="AB8340"/>
          <cell r="AC8340"/>
          <cell r="AD8340"/>
        </row>
        <row r="8341">
          <cell r="P8341">
            <v>999999999</v>
          </cell>
          <cell r="Q8341"/>
          <cell r="R8341"/>
          <cell r="S8341"/>
          <cell r="T8341"/>
          <cell r="U8341"/>
          <cell r="V8341"/>
          <cell r="W8341"/>
          <cell r="X8341"/>
          <cell r="Y8341"/>
          <cell r="Z8341"/>
          <cell r="AA8341"/>
          <cell r="AB8341"/>
          <cell r="AC8341"/>
          <cell r="AD8341"/>
        </row>
        <row r="8342">
          <cell r="P8342">
            <v>999999999</v>
          </cell>
          <cell r="Q8342"/>
          <cell r="R8342"/>
          <cell r="S8342"/>
          <cell r="T8342"/>
          <cell r="U8342"/>
          <cell r="V8342"/>
          <cell r="W8342"/>
          <cell r="X8342"/>
          <cell r="Y8342"/>
          <cell r="Z8342"/>
          <cell r="AA8342"/>
          <cell r="AB8342"/>
          <cell r="AC8342"/>
          <cell r="AD8342"/>
        </row>
        <row r="8343">
          <cell r="P8343">
            <v>999999999</v>
          </cell>
          <cell r="Q8343"/>
          <cell r="R8343"/>
          <cell r="S8343"/>
          <cell r="T8343"/>
          <cell r="U8343"/>
          <cell r="V8343"/>
          <cell r="W8343"/>
          <cell r="X8343"/>
          <cell r="Y8343"/>
          <cell r="Z8343"/>
          <cell r="AA8343"/>
          <cell r="AB8343"/>
          <cell r="AC8343"/>
          <cell r="AD8343"/>
        </row>
        <row r="8344">
          <cell r="P8344">
            <v>999999999</v>
          </cell>
          <cell r="Q8344"/>
          <cell r="R8344"/>
          <cell r="S8344"/>
          <cell r="T8344"/>
          <cell r="U8344"/>
          <cell r="V8344"/>
          <cell r="W8344"/>
          <cell r="X8344"/>
          <cell r="Y8344"/>
          <cell r="Z8344"/>
          <cell r="AA8344"/>
          <cell r="AB8344"/>
          <cell r="AC8344"/>
          <cell r="AD8344"/>
        </row>
        <row r="8345">
          <cell r="P8345">
            <v>999999999</v>
          </cell>
          <cell r="Q8345"/>
          <cell r="R8345"/>
          <cell r="S8345"/>
          <cell r="T8345"/>
          <cell r="U8345"/>
          <cell r="V8345"/>
          <cell r="W8345"/>
          <cell r="X8345"/>
          <cell r="Y8345"/>
          <cell r="Z8345"/>
          <cell r="AA8345"/>
          <cell r="AB8345"/>
          <cell r="AC8345"/>
          <cell r="AD8345"/>
        </row>
        <row r="8346">
          <cell r="P8346">
            <v>999999999</v>
          </cell>
          <cell r="Q8346"/>
          <cell r="R8346"/>
          <cell r="S8346"/>
          <cell r="T8346"/>
          <cell r="U8346"/>
          <cell r="V8346"/>
          <cell r="W8346"/>
          <cell r="X8346"/>
          <cell r="Y8346"/>
          <cell r="Z8346"/>
          <cell r="AA8346"/>
          <cell r="AB8346"/>
          <cell r="AC8346"/>
          <cell r="AD8346"/>
        </row>
        <row r="8347">
          <cell r="P8347">
            <v>999999999</v>
          </cell>
          <cell r="Q8347"/>
          <cell r="R8347"/>
          <cell r="S8347"/>
          <cell r="T8347"/>
          <cell r="U8347"/>
          <cell r="V8347"/>
          <cell r="W8347"/>
          <cell r="X8347"/>
          <cell r="Y8347"/>
          <cell r="Z8347"/>
          <cell r="AA8347"/>
          <cell r="AB8347"/>
          <cell r="AC8347"/>
          <cell r="AD8347"/>
        </row>
        <row r="8348">
          <cell r="P8348">
            <v>999999999</v>
          </cell>
          <cell r="Q8348"/>
          <cell r="R8348"/>
          <cell r="S8348"/>
          <cell r="T8348"/>
          <cell r="U8348"/>
          <cell r="V8348"/>
          <cell r="W8348"/>
          <cell r="X8348"/>
          <cell r="Y8348"/>
          <cell r="Z8348"/>
          <cell r="AA8348"/>
          <cell r="AB8348"/>
          <cell r="AC8348"/>
          <cell r="AD8348"/>
        </row>
        <row r="8349">
          <cell r="P8349">
            <v>999999999</v>
          </cell>
          <cell r="Q8349"/>
          <cell r="R8349"/>
          <cell r="S8349"/>
          <cell r="T8349"/>
          <cell r="U8349"/>
          <cell r="V8349"/>
          <cell r="W8349"/>
          <cell r="X8349"/>
          <cell r="Y8349"/>
          <cell r="Z8349"/>
          <cell r="AA8349"/>
          <cell r="AB8349"/>
          <cell r="AC8349"/>
          <cell r="AD8349"/>
        </row>
        <row r="8350">
          <cell r="P8350">
            <v>999999999</v>
          </cell>
          <cell r="Q8350"/>
          <cell r="R8350"/>
          <cell r="S8350"/>
          <cell r="T8350"/>
          <cell r="U8350"/>
          <cell r="V8350"/>
          <cell r="W8350"/>
          <cell r="X8350"/>
          <cell r="Y8350"/>
          <cell r="Z8350"/>
          <cell r="AA8350"/>
          <cell r="AB8350"/>
          <cell r="AC8350"/>
          <cell r="AD8350"/>
        </row>
        <row r="8351">
          <cell r="P8351">
            <v>999999999</v>
          </cell>
          <cell r="Q8351"/>
          <cell r="R8351"/>
          <cell r="S8351"/>
          <cell r="T8351"/>
          <cell r="U8351"/>
          <cell r="V8351"/>
          <cell r="W8351"/>
          <cell r="X8351"/>
          <cell r="Y8351"/>
          <cell r="Z8351"/>
          <cell r="AA8351"/>
          <cell r="AB8351"/>
          <cell r="AC8351"/>
          <cell r="AD8351"/>
        </row>
        <row r="8352">
          <cell r="P8352">
            <v>999999999</v>
          </cell>
          <cell r="Q8352"/>
          <cell r="R8352"/>
          <cell r="S8352"/>
          <cell r="T8352"/>
          <cell r="U8352"/>
          <cell r="V8352"/>
          <cell r="W8352"/>
          <cell r="X8352"/>
          <cell r="Y8352"/>
          <cell r="Z8352"/>
          <cell r="AA8352"/>
          <cell r="AB8352"/>
          <cell r="AC8352"/>
          <cell r="AD8352"/>
        </row>
        <row r="8353">
          <cell r="P8353">
            <v>999999999</v>
          </cell>
          <cell r="Q8353"/>
          <cell r="R8353"/>
          <cell r="S8353"/>
          <cell r="T8353"/>
          <cell r="U8353"/>
          <cell r="V8353"/>
          <cell r="W8353"/>
          <cell r="X8353"/>
          <cell r="Y8353"/>
          <cell r="Z8353"/>
          <cell r="AA8353"/>
          <cell r="AB8353"/>
          <cell r="AC8353"/>
          <cell r="AD8353"/>
        </row>
        <row r="8354">
          <cell r="P8354">
            <v>999999999</v>
          </cell>
          <cell r="Q8354"/>
          <cell r="R8354"/>
          <cell r="S8354"/>
          <cell r="T8354"/>
          <cell r="U8354"/>
          <cell r="V8354"/>
          <cell r="W8354"/>
          <cell r="X8354"/>
          <cell r="Y8354"/>
          <cell r="Z8354"/>
          <cell r="AA8354"/>
          <cell r="AB8354"/>
          <cell r="AC8354"/>
          <cell r="AD8354"/>
        </row>
        <row r="8355">
          <cell r="P8355">
            <v>999999999</v>
          </cell>
          <cell r="Q8355"/>
          <cell r="R8355"/>
          <cell r="S8355"/>
          <cell r="T8355"/>
          <cell r="U8355"/>
          <cell r="V8355"/>
          <cell r="W8355"/>
          <cell r="X8355"/>
          <cell r="Y8355"/>
          <cell r="Z8355"/>
          <cell r="AA8355"/>
          <cell r="AB8355"/>
          <cell r="AC8355"/>
          <cell r="AD8355"/>
        </row>
        <row r="8356">
          <cell r="P8356">
            <v>999999999</v>
          </cell>
          <cell r="Q8356"/>
          <cell r="R8356"/>
          <cell r="S8356"/>
          <cell r="T8356"/>
          <cell r="U8356"/>
          <cell r="V8356"/>
          <cell r="W8356"/>
          <cell r="X8356"/>
          <cell r="Y8356"/>
          <cell r="Z8356"/>
          <cell r="AA8356"/>
          <cell r="AB8356"/>
          <cell r="AC8356"/>
          <cell r="AD8356"/>
        </row>
        <row r="8357">
          <cell r="P8357">
            <v>999999999</v>
          </cell>
          <cell r="Q8357"/>
          <cell r="R8357"/>
          <cell r="S8357"/>
          <cell r="T8357"/>
          <cell r="U8357"/>
          <cell r="V8357"/>
          <cell r="W8357"/>
          <cell r="X8357"/>
          <cell r="Y8357"/>
          <cell r="Z8357"/>
          <cell r="AA8357"/>
          <cell r="AB8357"/>
          <cell r="AC8357"/>
          <cell r="AD8357"/>
        </row>
        <row r="8358">
          <cell r="P8358">
            <v>999999999</v>
          </cell>
          <cell r="Q8358"/>
          <cell r="R8358"/>
          <cell r="S8358"/>
          <cell r="T8358"/>
          <cell r="U8358"/>
          <cell r="V8358"/>
          <cell r="W8358"/>
          <cell r="X8358"/>
          <cell r="Y8358"/>
          <cell r="Z8358"/>
          <cell r="AA8358"/>
          <cell r="AB8358"/>
          <cell r="AC8358"/>
          <cell r="AD8358"/>
        </row>
        <row r="8359">
          <cell r="P8359">
            <v>999999999</v>
          </cell>
          <cell r="Q8359"/>
          <cell r="R8359"/>
          <cell r="S8359"/>
          <cell r="T8359"/>
          <cell r="U8359"/>
          <cell r="V8359"/>
          <cell r="W8359"/>
          <cell r="X8359"/>
          <cell r="Y8359"/>
          <cell r="Z8359"/>
          <cell r="AA8359"/>
          <cell r="AB8359"/>
          <cell r="AC8359"/>
          <cell r="AD8359"/>
        </row>
        <row r="8360">
          <cell r="P8360">
            <v>999999999</v>
          </cell>
          <cell r="Q8360"/>
          <cell r="R8360"/>
          <cell r="S8360"/>
          <cell r="T8360"/>
          <cell r="U8360"/>
          <cell r="V8360"/>
          <cell r="W8360"/>
          <cell r="X8360"/>
          <cell r="Y8360"/>
          <cell r="Z8360"/>
          <cell r="AA8360"/>
          <cell r="AB8360"/>
          <cell r="AC8360"/>
          <cell r="AD8360"/>
        </row>
        <row r="8361">
          <cell r="P8361">
            <v>999999999</v>
          </cell>
          <cell r="Q8361"/>
          <cell r="R8361"/>
          <cell r="S8361"/>
          <cell r="T8361"/>
          <cell r="U8361"/>
          <cell r="V8361"/>
          <cell r="W8361"/>
          <cell r="X8361"/>
          <cell r="Y8361"/>
          <cell r="Z8361"/>
          <cell r="AA8361"/>
          <cell r="AB8361"/>
          <cell r="AC8361"/>
          <cell r="AD8361"/>
        </row>
        <row r="8362">
          <cell r="P8362">
            <v>999999999</v>
          </cell>
          <cell r="Q8362"/>
          <cell r="R8362"/>
          <cell r="S8362"/>
          <cell r="T8362"/>
          <cell r="U8362"/>
          <cell r="V8362"/>
          <cell r="W8362"/>
          <cell r="X8362"/>
          <cell r="Y8362"/>
          <cell r="Z8362"/>
          <cell r="AA8362"/>
          <cell r="AB8362"/>
          <cell r="AC8362"/>
          <cell r="AD8362"/>
        </row>
        <row r="8363">
          <cell r="P8363">
            <v>999999999</v>
          </cell>
          <cell r="Q8363"/>
          <cell r="R8363"/>
          <cell r="S8363"/>
          <cell r="T8363"/>
          <cell r="U8363"/>
          <cell r="V8363"/>
          <cell r="W8363"/>
          <cell r="X8363"/>
          <cell r="Y8363"/>
          <cell r="Z8363"/>
          <cell r="AA8363"/>
          <cell r="AB8363"/>
          <cell r="AC8363"/>
          <cell r="AD8363"/>
        </row>
        <row r="8364">
          <cell r="P8364">
            <v>999999999</v>
          </cell>
          <cell r="Q8364"/>
          <cell r="R8364"/>
          <cell r="S8364"/>
          <cell r="T8364"/>
          <cell r="U8364"/>
          <cell r="V8364"/>
          <cell r="W8364"/>
          <cell r="X8364"/>
          <cell r="Y8364"/>
          <cell r="Z8364"/>
          <cell r="AA8364"/>
          <cell r="AB8364"/>
          <cell r="AC8364"/>
          <cell r="AD8364"/>
        </row>
        <row r="8365">
          <cell r="P8365">
            <v>999999999</v>
          </cell>
          <cell r="Q8365"/>
          <cell r="R8365"/>
          <cell r="S8365"/>
          <cell r="T8365"/>
          <cell r="U8365"/>
          <cell r="V8365"/>
          <cell r="W8365"/>
          <cell r="X8365"/>
          <cell r="Y8365"/>
          <cell r="Z8365"/>
          <cell r="AA8365"/>
          <cell r="AB8365"/>
          <cell r="AC8365"/>
          <cell r="AD8365"/>
        </row>
        <row r="8366">
          <cell r="P8366">
            <v>999999999</v>
          </cell>
          <cell r="Q8366"/>
          <cell r="R8366"/>
          <cell r="S8366"/>
          <cell r="T8366"/>
          <cell r="U8366"/>
          <cell r="V8366"/>
          <cell r="W8366"/>
          <cell r="X8366"/>
          <cell r="Y8366"/>
          <cell r="Z8366"/>
          <cell r="AA8366"/>
          <cell r="AB8366"/>
          <cell r="AC8366"/>
          <cell r="AD8366"/>
        </row>
        <row r="8367">
          <cell r="P8367">
            <v>999999999</v>
          </cell>
          <cell r="Q8367"/>
          <cell r="R8367"/>
          <cell r="S8367"/>
          <cell r="T8367"/>
          <cell r="U8367"/>
          <cell r="V8367"/>
          <cell r="W8367"/>
          <cell r="X8367"/>
          <cell r="Y8367"/>
          <cell r="Z8367"/>
          <cell r="AA8367"/>
          <cell r="AB8367"/>
          <cell r="AC8367"/>
          <cell r="AD8367"/>
        </row>
        <row r="8368">
          <cell r="P8368">
            <v>999999999</v>
          </cell>
          <cell r="Q8368"/>
          <cell r="R8368"/>
          <cell r="S8368"/>
          <cell r="T8368"/>
          <cell r="U8368"/>
          <cell r="V8368"/>
          <cell r="W8368"/>
          <cell r="X8368"/>
          <cell r="Y8368"/>
          <cell r="Z8368"/>
          <cell r="AA8368"/>
          <cell r="AB8368"/>
          <cell r="AC8368"/>
          <cell r="AD8368"/>
        </row>
        <row r="8369">
          <cell r="P8369">
            <v>999999999</v>
          </cell>
          <cell r="Q8369"/>
          <cell r="R8369"/>
          <cell r="S8369"/>
          <cell r="T8369"/>
          <cell r="U8369"/>
          <cell r="V8369"/>
          <cell r="W8369"/>
          <cell r="X8369"/>
          <cell r="Y8369"/>
          <cell r="Z8369"/>
          <cell r="AA8369"/>
          <cell r="AB8369"/>
          <cell r="AC8369"/>
          <cell r="AD8369"/>
        </row>
        <row r="8370">
          <cell r="P8370">
            <v>999999999</v>
          </cell>
          <cell r="Q8370"/>
          <cell r="R8370"/>
          <cell r="S8370"/>
          <cell r="T8370"/>
          <cell r="U8370"/>
          <cell r="V8370"/>
          <cell r="W8370"/>
          <cell r="X8370"/>
          <cell r="Y8370"/>
          <cell r="Z8370"/>
          <cell r="AA8370"/>
          <cell r="AB8370"/>
          <cell r="AC8370"/>
          <cell r="AD8370"/>
        </row>
        <row r="8371">
          <cell r="P8371">
            <v>999999999</v>
          </cell>
          <cell r="Q8371"/>
          <cell r="R8371"/>
          <cell r="S8371"/>
          <cell r="T8371"/>
          <cell r="U8371"/>
          <cell r="V8371"/>
          <cell r="W8371"/>
          <cell r="X8371"/>
          <cell r="Y8371"/>
          <cell r="Z8371"/>
          <cell r="AA8371"/>
          <cell r="AB8371"/>
          <cell r="AC8371"/>
          <cell r="AD8371"/>
        </row>
        <row r="8372">
          <cell r="P8372">
            <v>999999999</v>
          </cell>
          <cell r="Q8372"/>
          <cell r="R8372"/>
          <cell r="S8372"/>
          <cell r="T8372"/>
          <cell r="U8372"/>
          <cell r="V8372"/>
          <cell r="W8372"/>
          <cell r="X8372"/>
          <cell r="Y8372"/>
          <cell r="Z8372"/>
          <cell r="AA8372"/>
          <cell r="AB8372"/>
          <cell r="AC8372"/>
          <cell r="AD8372"/>
        </row>
        <row r="8373">
          <cell r="P8373">
            <v>999999999</v>
          </cell>
          <cell r="Q8373"/>
          <cell r="R8373"/>
          <cell r="S8373"/>
          <cell r="T8373"/>
          <cell r="U8373"/>
          <cell r="V8373"/>
          <cell r="W8373"/>
          <cell r="X8373"/>
          <cell r="Y8373"/>
          <cell r="Z8373"/>
          <cell r="AA8373"/>
          <cell r="AB8373"/>
          <cell r="AC8373"/>
          <cell r="AD8373"/>
        </row>
        <row r="8374">
          <cell r="P8374">
            <v>999999999</v>
          </cell>
          <cell r="Q8374"/>
          <cell r="R8374"/>
          <cell r="S8374"/>
          <cell r="T8374"/>
          <cell r="U8374"/>
          <cell r="V8374"/>
          <cell r="W8374"/>
          <cell r="X8374"/>
          <cell r="Y8374"/>
          <cell r="Z8374"/>
          <cell r="AA8374"/>
          <cell r="AB8374"/>
          <cell r="AC8374"/>
          <cell r="AD8374"/>
        </row>
        <row r="8375">
          <cell r="P8375">
            <v>999999999</v>
          </cell>
          <cell r="Q8375"/>
          <cell r="R8375"/>
          <cell r="S8375"/>
          <cell r="T8375"/>
          <cell r="U8375"/>
          <cell r="V8375"/>
          <cell r="W8375"/>
          <cell r="X8375"/>
          <cell r="Y8375"/>
          <cell r="Z8375"/>
          <cell r="AA8375"/>
          <cell r="AB8375"/>
          <cell r="AC8375"/>
          <cell r="AD8375"/>
        </row>
        <row r="8376">
          <cell r="P8376">
            <v>999999999</v>
          </cell>
          <cell r="Q8376"/>
          <cell r="R8376"/>
          <cell r="S8376"/>
          <cell r="T8376"/>
          <cell r="U8376"/>
          <cell r="V8376"/>
          <cell r="W8376"/>
          <cell r="X8376"/>
          <cell r="Y8376"/>
          <cell r="Z8376"/>
          <cell r="AA8376"/>
          <cell r="AB8376"/>
          <cell r="AC8376"/>
          <cell r="AD8376"/>
        </row>
        <row r="8377">
          <cell r="P8377">
            <v>999999999</v>
          </cell>
          <cell r="Q8377"/>
          <cell r="R8377"/>
          <cell r="S8377"/>
          <cell r="T8377"/>
          <cell r="U8377"/>
          <cell r="V8377"/>
          <cell r="W8377"/>
          <cell r="X8377"/>
          <cell r="Y8377"/>
          <cell r="Z8377"/>
          <cell r="AA8377"/>
          <cell r="AB8377"/>
          <cell r="AC8377"/>
          <cell r="AD8377"/>
        </row>
        <row r="8378">
          <cell r="P8378">
            <v>999999999</v>
          </cell>
          <cell r="Q8378"/>
          <cell r="R8378"/>
          <cell r="S8378"/>
          <cell r="T8378"/>
          <cell r="U8378"/>
          <cell r="V8378"/>
          <cell r="W8378"/>
          <cell r="X8378"/>
          <cell r="Y8378"/>
          <cell r="Z8378"/>
          <cell r="AA8378"/>
          <cell r="AB8378"/>
          <cell r="AC8378"/>
          <cell r="AD8378"/>
        </row>
        <row r="8379">
          <cell r="P8379">
            <v>999999999</v>
          </cell>
          <cell r="Q8379"/>
          <cell r="R8379"/>
          <cell r="S8379"/>
          <cell r="T8379"/>
          <cell r="U8379"/>
          <cell r="V8379"/>
          <cell r="W8379"/>
          <cell r="X8379"/>
          <cell r="Y8379"/>
          <cell r="Z8379"/>
          <cell r="AA8379"/>
          <cell r="AB8379"/>
          <cell r="AC8379"/>
          <cell r="AD8379"/>
        </row>
        <row r="8380">
          <cell r="P8380">
            <v>999999999</v>
          </cell>
          <cell r="Q8380"/>
          <cell r="R8380"/>
          <cell r="S8380"/>
          <cell r="T8380"/>
          <cell r="U8380"/>
          <cell r="V8380"/>
          <cell r="W8380"/>
          <cell r="X8380"/>
          <cell r="Y8380"/>
          <cell r="Z8380"/>
          <cell r="AA8380"/>
          <cell r="AB8380"/>
          <cell r="AC8380"/>
          <cell r="AD8380"/>
        </row>
        <row r="8381">
          <cell r="P8381">
            <v>999999999</v>
          </cell>
          <cell r="Q8381"/>
          <cell r="R8381"/>
          <cell r="S8381"/>
          <cell r="T8381"/>
          <cell r="U8381"/>
          <cell r="V8381"/>
          <cell r="W8381"/>
          <cell r="X8381"/>
          <cell r="Y8381"/>
          <cell r="Z8381"/>
          <cell r="AA8381"/>
          <cell r="AB8381"/>
          <cell r="AC8381"/>
          <cell r="AD8381"/>
        </row>
        <row r="8382">
          <cell r="P8382">
            <v>999999999</v>
          </cell>
          <cell r="Q8382"/>
          <cell r="R8382"/>
          <cell r="S8382"/>
          <cell r="T8382"/>
          <cell r="U8382"/>
          <cell r="V8382"/>
          <cell r="W8382"/>
          <cell r="X8382"/>
          <cell r="Y8382"/>
          <cell r="Z8382"/>
          <cell r="AA8382"/>
          <cell r="AB8382"/>
          <cell r="AC8382"/>
          <cell r="AD8382"/>
        </row>
        <row r="8383">
          <cell r="P8383">
            <v>999999999</v>
          </cell>
          <cell r="Q8383"/>
          <cell r="R8383"/>
          <cell r="S8383"/>
          <cell r="T8383"/>
          <cell r="U8383"/>
          <cell r="V8383"/>
          <cell r="W8383"/>
          <cell r="X8383"/>
          <cell r="Y8383"/>
          <cell r="Z8383"/>
          <cell r="AA8383"/>
          <cell r="AB8383"/>
          <cell r="AC8383"/>
          <cell r="AD8383"/>
        </row>
        <row r="8384">
          <cell r="P8384">
            <v>999999999</v>
          </cell>
          <cell r="Q8384"/>
          <cell r="R8384"/>
          <cell r="S8384"/>
          <cell r="T8384"/>
          <cell r="U8384"/>
          <cell r="V8384"/>
          <cell r="W8384"/>
          <cell r="X8384"/>
          <cell r="Y8384"/>
          <cell r="Z8384"/>
          <cell r="AA8384"/>
          <cell r="AB8384"/>
          <cell r="AC8384"/>
          <cell r="AD8384"/>
        </row>
        <row r="8385">
          <cell r="P8385">
            <v>999999999</v>
          </cell>
          <cell r="Q8385"/>
          <cell r="R8385"/>
          <cell r="S8385"/>
          <cell r="T8385"/>
          <cell r="U8385"/>
          <cell r="V8385"/>
          <cell r="W8385"/>
          <cell r="X8385"/>
          <cell r="Y8385"/>
          <cell r="Z8385"/>
          <cell r="AA8385"/>
          <cell r="AB8385"/>
          <cell r="AC8385"/>
          <cell r="AD8385"/>
        </row>
        <row r="8386">
          <cell r="P8386">
            <v>999999999</v>
          </cell>
          <cell r="Q8386"/>
          <cell r="R8386"/>
          <cell r="S8386"/>
          <cell r="T8386"/>
          <cell r="U8386"/>
          <cell r="V8386"/>
          <cell r="W8386"/>
          <cell r="X8386"/>
          <cell r="Y8386"/>
          <cell r="Z8386"/>
          <cell r="AA8386"/>
          <cell r="AB8386"/>
          <cell r="AC8386"/>
          <cell r="AD8386"/>
        </row>
        <row r="8387">
          <cell r="P8387">
            <v>999999999</v>
          </cell>
          <cell r="Q8387"/>
          <cell r="R8387"/>
          <cell r="S8387"/>
          <cell r="T8387"/>
          <cell r="U8387"/>
          <cell r="V8387"/>
          <cell r="W8387"/>
          <cell r="X8387"/>
          <cell r="Y8387"/>
          <cell r="Z8387"/>
          <cell r="AA8387"/>
          <cell r="AB8387"/>
          <cell r="AC8387"/>
          <cell r="AD8387"/>
        </row>
        <row r="8388">
          <cell r="P8388">
            <v>999999999</v>
          </cell>
          <cell r="Q8388"/>
          <cell r="R8388"/>
          <cell r="S8388"/>
          <cell r="T8388"/>
          <cell r="U8388"/>
          <cell r="V8388"/>
          <cell r="W8388"/>
          <cell r="X8388"/>
          <cell r="Y8388"/>
          <cell r="Z8388"/>
          <cell r="AA8388"/>
          <cell r="AB8388"/>
          <cell r="AC8388"/>
          <cell r="AD8388"/>
        </row>
        <row r="8389">
          <cell r="P8389">
            <v>999999999</v>
          </cell>
          <cell r="Q8389"/>
          <cell r="R8389"/>
          <cell r="S8389"/>
          <cell r="T8389"/>
          <cell r="U8389"/>
          <cell r="V8389"/>
          <cell r="W8389"/>
          <cell r="X8389"/>
          <cell r="Y8389"/>
          <cell r="Z8389"/>
          <cell r="AA8389"/>
          <cell r="AB8389"/>
          <cell r="AC8389"/>
          <cell r="AD8389"/>
        </row>
        <row r="8390">
          <cell r="P8390">
            <v>999999999</v>
          </cell>
          <cell r="Q8390"/>
          <cell r="R8390"/>
          <cell r="S8390"/>
          <cell r="T8390"/>
          <cell r="U8390"/>
          <cell r="V8390"/>
          <cell r="W8390"/>
          <cell r="X8390"/>
          <cell r="Y8390"/>
          <cell r="Z8390"/>
          <cell r="AA8390"/>
          <cell r="AB8390"/>
          <cell r="AC8390"/>
          <cell r="AD8390"/>
        </row>
        <row r="8391">
          <cell r="P8391">
            <v>999999999</v>
          </cell>
          <cell r="Q8391"/>
          <cell r="R8391"/>
          <cell r="S8391"/>
          <cell r="T8391"/>
          <cell r="U8391"/>
          <cell r="V8391"/>
          <cell r="W8391"/>
          <cell r="X8391"/>
          <cell r="Y8391"/>
          <cell r="Z8391"/>
          <cell r="AA8391"/>
          <cell r="AB8391"/>
          <cell r="AC8391"/>
          <cell r="AD8391"/>
        </row>
        <row r="8392">
          <cell r="P8392">
            <v>999999999</v>
          </cell>
          <cell r="Q8392"/>
          <cell r="R8392"/>
          <cell r="S8392"/>
          <cell r="T8392"/>
          <cell r="U8392"/>
          <cell r="V8392"/>
          <cell r="W8392"/>
          <cell r="X8392"/>
          <cell r="Y8392"/>
          <cell r="Z8392"/>
          <cell r="AA8392"/>
          <cell r="AB8392"/>
          <cell r="AC8392"/>
          <cell r="AD8392"/>
        </row>
        <row r="8393">
          <cell r="P8393">
            <v>999999999</v>
          </cell>
          <cell r="Q8393"/>
          <cell r="R8393"/>
          <cell r="S8393"/>
          <cell r="T8393"/>
          <cell r="U8393"/>
          <cell r="V8393"/>
          <cell r="W8393"/>
          <cell r="X8393"/>
          <cell r="Y8393"/>
          <cell r="Z8393"/>
          <cell r="AA8393"/>
          <cell r="AB8393"/>
          <cell r="AC8393"/>
          <cell r="AD8393"/>
        </row>
        <row r="8394">
          <cell r="P8394">
            <v>999999999</v>
          </cell>
          <cell r="Q8394"/>
          <cell r="R8394"/>
          <cell r="S8394"/>
          <cell r="T8394"/>
          <cell r="U8394"/>
          <cell r="V8394"/>
          <cell r="W8394"/>
          <cell r="X8394"/>
          <cell r="Y8394"/>
          <cell r="Z8394"/>
          <cell r="AA8394"/>
          <cell r="AB8394"/>
          <cell r="AC8394"/>
          <cell r="AD8394"/>
        </row>
        <row r="8395">
          <cell r="P8395">
            <v>999999999</v>
          </cell>
          <cell r="Q8395"/>
          <cell r="R8395"/>
          <cell r="S8395"/>
          <cell r="T8395"/>
          <cell r="U8395"/>
          <cell r="V8395"/>
          <cell r="W8395"/>
          <cell r="X8395"/>
          <cell r="Y8395"/>
          <cell r="Z8395"/>
          <cell r="AA8395"/>
          <cell r="AB8395"/>
          <cell r="AC8395"/>
          <cell r="AD8395"/>
        </row>
        <row r="8396">
          <cell r="P8396">
            <v>999999999</v>
          </cell>
          <cell r="Q8396"/>
          <cell r="R8396"/>
          <cell r="S8396"/>
          <cell r="T8396"/>
          <cell r="U8396"/>
          <cell r="V8396"/>
          <cell r="W8396"/>
          <cell r="X8396"/>
          <cell r="Y8396"/>
          <cell r="Z8396"/>
          <cell r="AA8396"/>
          <cell r="AB8396"/>
          <cell r="AC8396"/>
          <cell r="AD8396"/>
        </row>
        <row r="8397">
          <cell r="P8397">
            <v>999999999</v>
          </cell>
          <cell r="Q8397"/>
          <cell r="R8397"/>
          <cell r="S8397"/>
          <cell r="T8397"/>
          <cell r="U8397"/>
          <cell r="V8397"/>
          <cell r="W8397"/>
          <cell r="X8397"/>
          <cell r="Y8397"/>
          <cell r="Z8397"/>
          <cell r="AA8397"/>
          <cell r="AB8397"/>
          <cell r="AC8397"/>
          <cell r="AD8397"/>
        </row>
        <row r="8398">
          <cell r="P8398">
            <v>999999999</v>
          </cell>
          <cell r="Q8398"/>
          <cell r="R8398"/>
          <cell r="S8398"/>
          <cell r="T8398"/>
          <cell r="U8398"/>
          <cell r="V8398"/>
          <cell r="W8398"/>
          <cell r="X8398"/>
          <cell r="Y8398"/>
          <cell r="Z8398"/>
          <cell r="AA8398"/>
          <cell r="AB8398"/>
          <cell r="AC8398"/>
          <cell r="AD8398"/>
        </row>
        <row r="8399">
          <cell r="P8399">
            <v>999999999</v>
          </cell>
          <cell r="Q8399"/>
          <cell r="R8399"/>
          <cell r="S8399"/>
          <cell r="T8399"/>
          <cell r="U8399"/>
          <cell r="V8399"/>
          <cell r="W8399"/>
          <cell r="X8399"/>
          <cell r="Y8399"/>
          <cell r="Z8399"/>
          <cell r="AA8399"/>
          <cell r="AB8399"/>
          <cell r="AC8399"/>
          <cell r="AD8399"/>
        </row>
        <row r="8400">
          <cell r="P8400">
            <v>999999999</v>
          </cell>
          <cell r="Q8400"/>
          <cell r="R8400"/>
          <cell r="S8400"/>
          <cell r="T8400"/>
          <cell r="U8400"/>
          <cell r="V8400"/>
          <cell r="W8400"/>
          <cell r="X8400"/>
          <cell r="Y8400"/>
          <cell r="Z8400"/>
          <cell r="AA8400"/>
          <cell r="AB8400"/>
          <cell r="AC8400"/>
          <cell r="AD8400"/>
        </row>
        <row r="8401">
          <cell r="P8401">
            <v>999999999</v>
          </cell>
          <cell r="Q8401"/>
          <cell r="R8401"/>
          <cell r="S8401"/>
          <cell r="T8401"/>
          <cell r="U8401"/>
          <cell r="V8401"/>
          <cell r="W8401"/>
          <cell r="X8401"/>
          <cell r="Y8401"/>
          <cell r="Z8401"/>
          <cell r="AA8401"/>
          <cell r="AB8401"/>
          <cell r="AC8401"/>
          <cell r="AD8401"/>
        </row>
        <row r="8402">
          <cell r="P8402">
            <v>999999999</v>
          </cell>
          <cell r="Q8402"/>
          <cell r="R8402"/>
          <cell r="S8402"/>
          <cell r="T8402"/>
          <cell r="U8402"/>
          <cell r="V8402"/>
          <cell r="W8402"/>
          <cell r="X8402"/>
          <cell r="Y8402"/>
          <cell r="Z8402"/>
          <cell r="AA8402"/>
          <cell r="AB8402"/>
          <cell r="AC8402"/>
          <cell r="AD8402"/>
        </row>
        <row r="8403">
          <cell r="P8403">
            <v>999999999</v>
          </cell>
          <cell r="Q8403"/>
          <cell r="R8403"/>
          <cell r="S8403"/>
          <cell r="T8403"/>
          <cell r="U8403"/>
          <cell r="V8403"/>
          <cell r="W8403"/>
          <cell r="X8403"/>
          <cell r="Y8403"/>
          <cell r="Z8403"/>
          <cell r="AA8403"/>
          <cell r="AB8403"/>
          <cell r="AC8403"/>
          <cell r="AD8403"/>
        </row>
        <row r="8404">
          <cell r="P8404">
            <v>999999999</v>
          </cell>
          <cell r="Q8404"/>
          <cell r="R8404"/>
          <cell r="S8404"/>
          <cell r="T8404"/>
          <cell r="U8404"/>
          <cell r="V8404"/>
          <cell r="W8404"/>
          <cell r="X8404"/>
          <cell r="Y8404"/>
          <cell r="Z8404"/>
          <cell r="AA8404"/>
          <cell r="AB8404"/>
          <cell r="AC8404"/>
          <cell r="AD8404"/>
        </row>
        <row r="8405">
          <cell r="P8405">
            <v>999999999</v>
          </cell>
          <cell r="Q8405"/>
          <cell r="R8405"/>
          <cell r="S8405"/>
          <cell r="T8405"/>
          <cell r="U8405"/>
          <cell r="V8405"/>
          <cell r="W8405"/>
          <cell r="X8405"/>
          <cell r="Y8405"/>
          <cell r="Z8405"/>
          <cell r="AA8405"/>
          <cell r="AB8405"/>
          <cell r="AC8405"/>
          <cell r="AD8405"/>
        </row>
        <row r="8406">
          <cell r="P8406">
            <v>999999999</v>
          </cell>
          <cell r="Q8406"/>
          <cell r="R8406"/>
          <cell r="S8406"/>
          <cell r="T8406"/>
          <cell r="U8406"/>
          <cell r="V8406"/>
          <cell r="W8406"/>
          <cell r="X8406"/>
          <cell r="Y8406"/>
          <cell r="Z8406"/>
          <cell r="AA8406"/>
          <cell r="AB8406"/>
          <cell r="AC8406"/>
          <cell r="AD8406"/>
        </row>
        <row r="8407">
          <cell r="P8407">
            <v>999999999</v>
          </cell>
          <cell r="Q8407"/>
          <cell r="R8407"/>
          <cell r="S8407"/>
          <cell r="T8407"/>
          <cell r="U8407"/>
          <cell r="V8407"/>
          <cell r="W8407"/>
          <cell r="X8407"/>
          <cell r="Y8407"/>
          <cell r="Z8407"/>
          <cell r="AA8407"/>
          <cell r="AB8407"/>
          <cell r="AC8407"/>
          <cell r="AD8407"/>
        </row>
        <row r="8408">
          <cell r="P8408">
            <v>999999999</v>
          </cell>
          <cell r="Q8408"/>
          <cell r="R8408"/>
          <cell r="S8408"/>
          <cell r="T8408"/>
          <cell r="U8408"/>
          <cell r="V8408"/>
          <cell r="W8408"/>
          <cell r="X8408"/>
          <cell r="Y8408"/>
          <cell r="Z8408"/>
          <cell r="AA8408"/>
          <cell r="AB8408"/>
          <cell r="AC8408"/>
          <cell r="AD8408"/>
        </row>
        <row r="8409">
          <cell r="P8409">
            <v>999999999</v>
          </cell>
          <cell r="Q8409"/>
          <cell r="R8409"/>
          <cell r="S8409"/>
          <cell r="T8409"/>
          <cell r="U8409"/>
          <cell r="V8409"/>
          <cell r="W8409"/>
          <cell r="X8409"/>
          <cell r="Y8409"/>
          <cell r="Z8409"/>
          <cell r="AA8409"/>
          <cell r="AB8409"/>
          <cell r="AC8409"/>
          <cell r="AD8409"/>
        </row>
        <row r="8410">
          <cell r="P8410">
            <v>999999999</v>
          </cell>
          <cell r="Q8410"/>
          <cell r="R8410"/>
          <cell r="S8410"/>
          <cell r="T8410"/>
          <cell r="U8410"/>
          <cell r="V8410"/>
          <cell r="W8410"/>
          <cell r="X8410"/>
          <cell r="Y8410"/>
          <cell r="Z8410"/>
          <cell r="AA8410"/>
          <cell r="AB8410"/>
          <cell r="AC8410"/>
          <cell r="AD8410"/>
        </row>
        <row r="8411">
          <cell r="P8411">
            <v>999999999</v>
          </cell>
          <cell r="Q8411"/>
          <cell r="R8411"/>
          <cell r="S8411"/>
          <cell r="T8411"/>
          <cell r="U8411"/>
          <cell r="V8411"/>
          <cell r="W8411"/>
          <cell r="X8411"/>
          <cell r="Y8411"/>
          <cell r="Z8411"/>
          <cell r="AA8411"/>
          <cell r="AB8411"/>
          <cell r="AC8411"/>
          <cell r="AD8411"/>
        </row>
        <row r="8412">
          <cell r="P8412">
            <v>999999999</v>
          </cell>
          <cell r="Q8412"/>
          <cell r="R8412"/>
          <cell r="S8412"/>
          <cell r="T8412"/>
          <cell r="U8412"/>
          <cell r="V8412"/>
          <cell r="W8412"/>
          <cell r="X8412"/>
          <cell r="Y8412"/>
          <cell r="Z8412"/>
          <cell r="AA8412"/>
          <cell r="AB8412"/>
          <cell r="AC8412"/>
          <cell r="AD8412"/>
        </row>
        <row r="8413">
          <cell r="P8413">
            <v>999999999</v>
          </cell>
          <cell r="Q8413"/>
          <cell r="R8413"/>
          <cell r="S8413"/>
          <cell r="T8413"/>
          <cell r="U8413"/>
          <cell r="V8413"/>
          <cell r="W8413"/>
          <cell r="X8413"/>
          <cell r="Y8413"/>
          <cell r="Z8413"/>
          <cell r="AA8413"/>
          <cell r="AB8413"/>
          <cell r="AC8413"/>
          <cell r="AD8413"/>
        </row>
        <row r="8414">
          <cell r="P8414">
            <v>999999999</v>
          </cell>
          <cell r="Q8414"/>
          <cell r="R8414"/>
          <cell r="S8414"/>
          <cell r="T8414"/>
          <cell r="U8414"/>
          <cell r="V8414"/>
          <cell r="W8414"/>
          <cell r="X8414"/>
          <cell r="Y8414"/>
          <cell r="Z8414"/>
          <cell r="AA8414"/>
          <cell r="AB8414"/>
          <cell r="AC8414"/>
          <cell r="AD8414"/>
        </row>
        <row r="8415">
          <cell r="P8415">
            <v>999999999</v>
          </cell>
          <cell r="Q8415"/>
          <cell r="R8415"/>
          <cell r="S8415"/>
          <cell r="T8415"/>
          <cell r="U8415"/>
          <cell r="V8415"/>
          <cell r="W8415"/>
          <cell r="X8415"/>
          <cell r="Y8415"/>
          <cell r="Z8415"/>
          <cell r="AA8415"/>
          <cell r="AB8415"/>
          <cell r="AC8415"/>
          <cell r="AD8415"/>
        </row>
        <row r="8416">
          <cell r="P8416">
            <v>999999999</v>
          </cell>
          <cell r="Q8416"/>
          <cell r="R8416"/>
          <cell r="S8416"/>
          <cell r="T8416"/>
          <cell r="U8416"/>
          <cell r="V8416"/>
          <cell r="W8416"/>
          <cell r="X8416"/>
          <cell r="Y8416"/>
          <cell r="Z8416"/>
          <cell r="AA8416"/>
          <cell r="AB8416"/>
          <cell r="AC8416"/>
          <cell r="AD8416"/>
        </row>
        <row r="8417">
          <cell r="P8417">
            <v>999999999</v>
          </cell>
          <cell r="Q8417"/>
          <cell r="R8417"/>
          <cell r="S8417"/>
          <cell r="T8417"/>
          <cell r="U8417"/>
          <cell r="V8417"/>
          <cell r="W8417"/>
          <cell r="X8417"/>
          <cell r="Y8417"/>
          <cell r="Z8417"/>
          <cell r="AA8417"/>
          <cell r="AB8417"/>
          <cell r="AC8417"/>
          <cell r="AD8417"/>
        </row>
        <row r="8418">
          <cell r="P8418">
            <v>999999999</v>
          </cell>
          <cell r="Q8418"/>
          <cell r="R8418"/>
          <cell r="S8418"/>
          <cell r="T8418"/>
          <cell r="U8418"/>
          <cell r="V8418"/>
          <cell r="W8418"/>
          <cell r="X8418"/>
          <cell r="Y8418"/>
          <cell r="Z8418"/>
          <cell r="AA8418"/>
          <cell r="AB8418"/>
          <cell r="AC8418"/>
          <cell r="AD8418"/>
        </row>
        <row r="8419">
          <cell r="P8419">
            <v>999999999</v>
          </cell>
          <cell r="Q8419"/>
          <cell r="R8419"/>
          <cell r="S8419"/>
          <cell r="T8419"/>
          <cell r="U8419"/>
          <cell r="V8419"/>
          <cell r="W8419"/>
          <cell r="X8419"/>
          <cell r="Y8419"/>
          <cell r="Z8419"/>
          <cell r="AA8419"/>
          <cell r="AB8419"/>
          <cell r="AC8419"/>
          <cell r="AD8419"/>
        </row>
        <row r="8420">
          <cell r="P8420">
            <v>999999999</v>
          </cell>
          <cell r="Q8420"/>
          <cell r="R8420"/>
          <cell r="S8420"/>
          <cell r="T8420"/>
          <cell r="U8420"/>
          <cell r="V8420"/>
          <cell r="W8420"/>
          <cell r="X8420"/>
          <cell r="Y8420"/>
          <cell r="Z8420"/>
          <cell r="AA8420"/>
          <cell r="AB8420"/>
          <cell r="AC8420"/>
          <cell r="AD8420"/>
        </row>
        <row r="8421">
          <cell r="P8421">
            <v>999999999</v>
          </cell>
          <cell r="Q8421"/>
          <cell r="R8421"/>
          <cell r="S8421"/>
          <cell r="T8421"/>
          <cell r="U8421"/>
          <cell r="V8421"/>
          <cell r="W8421"/>
          <cell r="X8421"/>
          <cell r="Y8421"/>
          <cell r="Z8421"/>
          <cell r="AA8421"/>
          <cell r="AB8421"/>
          <cell r="AC8421"/>
          <cell r="AD8421"/>
        </row>
        <row r="8422">
          <cell r="P8422">
            <v>999999999</v>
          </cell>
          <cell r="Q8422"/>
          <cell r="R8422"/>
          <cell r="S8422"/>
          <cell r="T8422"/>
          <cell r="U8422"/>
          <cell r="V8422"/>
          <cell r="W8422"/>
          <cell r="X8422"/>
          <cell r="Y8422"/>
          <cell r="Z8422"/>
          <cell r="AA8422"/>
          <cell r="AB8422"/>
          <cell r="AC8422"/>
          <cell r="AD8422"/>
        </row>
        <row r="8423">
          <cell r="P8423">
            <v>999999999</v>
          </cell>
          <cell r="Q8423"/>
          <cell r="R8423"/>
          <cell r="S8423"/>
          <cell r="T8423"/>
          <cell r="U8423"/>
          <cell r="V8423"/>
          <cell r="W8423"/>
          <cell r="X8423"/>
          <cell r="Y8423"/>
          <cell r="Z8423"/>
          <cell r="AA8423"/>
          <cell r="AB8423"/>
          <cell r="AC8423"/>
          <cell r="AD8423"/>
        </row>
        <row r="8424">
          <cell r="P8424">
            <v>999999999</v>
          </cell>
          <cell r="Q8424"/>
          <cell r="R8424"/>
          <cell r="S8424"/>
          <cell r="T8424"/>
          <cell r="U8424"/>
          <cell r="V8424"/>
          <cell r="W8424"/>
          <cell r="X8424"/>
          <cell r="Y8424"/>
          <cell r="Z8424"/>
          <cell r="AA8424"/>
          <cell r="AB8424"/>
          <cell r="AC8424"/>
          <cell r="AD8424"/>
        </row>
        <row r="8425">
          <cell r="P8425">
            <v>999999999</v>
          </cell>
          <cell r="Q8425"/>
          <cell r="R8425"/>
          <cell r="S8425"/>
          <cell r="T8425"/>
          <cell r="U8425"/>
          <cell r="V8425"/>
          <cell r="W8425"/>
          <cell r="X8425"/>
          <cell r="Y8425"/>
          <cell r="Z8425"/>
          <cell r="AA8425"/>
          <cell r="AB8425"/>
          <cell r="AC8425"/>
          <cell r="AD8425"/>
        </row>
        <row r="8426">
          <cell r="P8426">
            <v>999999999</v>
          </cell>
          <cell r="Q8426"/>
          <cell r="R8426"/>
          <cell r="S8426"/>
          <cell r="T8426"/>
          <cell r="U8426"/>
          <cell r="V8426"/>
          <cell r="W8426"/>
          <cell r="X8426"/>
          <cell r="Y8426"/>
          <cell r="Z8426"/>
          <cell r="AA8426"/>
          <cell r="AB8426"/>
          <cell r="AC8426"/>
          <cell r="AD8426"/>
        </row>
        <row r="8427">
          <cell r="P8427">
            <v>999999999</v>
          </cell>
          <cell r="Q8427"/>
          <cell r="R8427"/>
          <cell r="S8427"/>
          <cell r="T8427"/>
          <cell r="U8427"/>
          <cell r="V8427"/>
          <cell r="W8427"/>
          <cell r="X8427"/>
          <cell r="Y8427"/>
          <cell r="Z8427"/>
          <cell r="AA8427"/>
          <cell r="AB8427"/>
          <cell r="AC8427"/>
          <cell r="AD8427"/>
        </row>
        <row r="8428">
          <cell r="P8428">
            <v>999999999</v>
          </cell>
          <cell r="Q8428"/>
          <cell r="R8428"/>
          <cell r="S8428"/>
          <cell r="T8428"/>
          <cell r="U8428"/>
          <cell r="V8428"/>
          <cell r="W8428"/>
          <cell r="X8428"/>
          <cell r="Y8428"/>
          <cell r="Z8428"/>
          <cell r="AA8428"/>
          <cell r="AB8428"/>
          <cell r="AC8428"/>
          <cell r="AD8428"/>
        </row>
        <row r="8429">
          <cell r="P8429">
            <v>999999999</v>
          </cell>
          <cell r="Q8429"/>
          <cell r="R8429"/>
          <cell r="S8429"/>
          <cell r="T8429"/>
          <cell r="U8429"/>
          <cell r="V8429"/>
          <cell r="W8429"/>
          <cell r="X8429"/>
          <cell r="Y8429"/>
          <cell r="Z8429"/>
          <cell r="AA8429"/>
          <cell r="AB8429"/>
          <cell r="AC8429"/>
          <cell r="AD8429"/>
        </row>
        <row r="8430">
          <cell r="P8430">
            <v>999999999</v>
          </cell>
          <cell r="Q8430"/>
          <cell r="R8430"/>
          <cell r="S8430"/>
          <cell r="T8430"/>
          <cell r="U8430"/>
          <cell r="V8430"/>
          <cell r="W8430"/>
          <cell r="X8430"/>
          <cell r="Y8430"/>
          <cell r="Z8430"/>
          <cell r="AA8430"/>
          <cell r="AB8430"/>
          <cell r="AC8430"/>
          <cell r="AD8430"/>
        </row>
        <row r="8431">
          <cell r="P8431">
            <v>999999999</v>
          </cell>
          <cell r="Q8431"/>
          <cell r="R8431"/>
          <cell r="S8431"/>
          <cell r="T8431"/>
          <cell r="U8431"/>
          <cell r="V8431"/>
          <cell r="W8431"/>
          <cell r="X8431"/>
          <cell r="Y8431"/>
          <cell r="Z8431"/>
          <cell r="AA8431"/>
          <cell r="AB8431"/>
          <cell r="AC8431"/>
          <cell r="AD8431"/>
        </row>
        <row r="8432">
          <cell r="P8432">
            <v>999999999</v>
          </cell>
          <cell r="Q8432"/>
          <cell r="R8432"/>
          <cell r="S8432"/>
          <cell r="T8432"/>
          <cell r="U8432"/>
          <cell r="V8432"/>
          <cell r="W8432"/>
          <cell r="X8432"/>
          <cell r="Y8432"/>
          <cell r="Z8432"/>
          <cell r="AA8432"/>
          <cell r="AB8432"/>
          <cell r="AC8432"/>
          <cell r="AD8432"/>
        </row>
        <row r="8433">
          <cell r="P8433">
            <v>999999999</v>
          </cell>
          <cell r="Q8433"/>
          <cell r="R8433"/>
          <cell r="S8433"/>
          <cell r="T8433"/>
          <cell r="U8433"/>
          <cell r="V8433"/>
          <cell r="W8433"/>
          <cell r="X8433"/>
          <cell r="Y8433"/>
          <cell r="Z8433"/>
          <cell r="AA8433"/>
          <cell r="AB8433"/>
          <cell r="AC8433"/>
          <cell r="AD8433"/>
        </row>
        <row r="8434">
          <cell r="P8434">
            <v>999999999</v>
          </cell>
          <cell r="Q8434"/>
          <cell r="R8434"/>
          <cell r="S8434"/>
          <cell r="T8434"/>
          <cell r="U8434"/>
          <cell r="V8434"/>
          <cell r="W8434"/>
          <cell r="X8434"/>
          <cell r="Y8434"/>
          <cell r="Z8434"/>
          <cell r="AA8434"/>
          <cell r="AB8434"/>
          <cell r="AC8434"/>
          <cell r="AD8434"/>
        </row>
        <row r="8435">
          <cell r="P8435">
            <v>999999999</v>
          </cell>
          <cell r="Q8435"/>
          <cell r="R8435"/>
          <cell r="S8435"/>
          <cell r="T8435"/>
          <cell r="U8435"/>
          <cell r="V8435"/>
          <cell r="W8435"/>
          <cell r="X8435"/>
          <cell r="Y8435"/>
          <cell r="Z8435"/>
          <cell r="AA8435"/>
          <cell r="AB8435"/>
          <cell r="AC8435"/>
          <cell r="AD8435"/>
        </row>
        <row r="8436">
          <cell r="P8436">
            <v>999999999</v>
          </cell>
          <cell r="Q8436"/>
          <cell r="R8436"/>
          <cell r="S8436"/>
          <cell r="T8436"/>
          <cell r="U8436"/>
          <cell r="V8436"/>
          <cell r="W8436"/>
          <cell r="X8436"/>
          <cell r="Y8436"/>
          <cell r="Z8436"/>
          <cell r="AA8436"/>
          <cell r="AB8436"/>
          <cell r="AC8436"/>
          <cell r="AD8436"/>
        </row>
        <row r="8437">
          <cell r="P8437">
            <v>999999999</v>
          </cell>
          <cell r="Q8437"/>
          <cell r="R8437"/>
          <cell r="S8437"/>
          <cell r="T8437"/>
          <cell r="U8437"/>
          <cell r="V8437"/>
          <cell r="W8437"/>
          <cell r="X8437"/>
          <cell r="Y8437"/>
          <cell r="Z8437"/>
          <cell r="AA8437"/>
          <cell r="AB8437"/>
          <cell r="AC8437"/>
          <cell r="AD8437"/>
        </row>
        <row r="8438">
          <cell r="P8438">
            <v>999999999</v>
          </cell>
          <cell r="Q8438"/>
          <cell r="R8438"/>
          <cell r="S8438"/>
          <cell r="T8438"/>
          <cell r="U8438"/>
          <cell r="V8438"/>
          <cell r="W8438"/>
          <cell r="X8438"/>
          <cell r="Y8438"/>
          <cell r="Z8438"/>
          <cell r="AA8438"/>
          <cell r="AB8438"/>
          <cell r="AC8438"/>
          <cell r="AD8438"/>
        </row>
        <row r="8439">
          <cell r="P8439">
            <v>999999999</v>
          </cell>
          <cell r="Q8439"/>
          <cell r="R8439"/>
          <cell r="S8439"/>
          <cell r="T8439"/>
          <cell r="U8439"/>
          <cell r="V8439"/>
          <cell r="W8439"/>
          <cell r="X8439"/>
          <cell r="Y8439"/>
          <cell r="Z8439"/>
          <cell r="AA8439"/>
          <cell r="AB8439"/>
          <cell r="AC8439"/>
          <cell r="AD8439"/>
        </row>
        <row r="8440">
          <cell r="P8440">
            <v>999999999</v>
          </cell>
          <cell r="Q8440"/>
          <cell r="R8440"/>
          <cell r="S8440"/>
          <cell r="T8440"/>
          <cell r="U8440"/>
          <cell r="V8440"/>
          <cell r="W8440"/>
          <cell r="X8440"/>
          <cell r="Y8440"/>
          <cell r="Z8440"/>
          <cell r="AA8440"/>
          <cell r="AB8440"/>
          <cell r="AC8440"/>
          <cell r="AD8440"/>
        </row>
        <row r="8441">
          <cell r="P8441">
            <v>999999999</v>
          </cell>
          <cell r="Q8441"/>
          <cell r="R8441"/>
          <cell r="S8441"/>
          <cell r="T8441"/>
          <cell r="U8441"/>
          <cell r="V8441"/>
          <cell r="W8441"/>
          <cell r="X8441"/>
          <cell r="Y8441"/>
          <cell r="Z8441"/>
          <cell r="AA8441"/>
          <cell r="AB8441"/>
          <cell r="AC8441"/>
          <cell r="AD8441"/>
        </row>
        <row r="8442">
          <cell r="P8442">
            <v>999999999</v>
          </cell>
          <cell r="Q8442"/>
          <cell r="R8442"/>
          <cell r="S8442"/>
          <cell r="T8442"/>
          <cell r="U8442"/>
          <cell r="V8442"/>
          <cell r="W8442"/>
          <cell r="X8442"/>
          <cell r="Y8442"/>
          <cell r="Z8442"/>
          <cell r="AA8442"/>
          <cell r="AB8442"/>
          <cell r="AC8442"/>
          <cell r="AD8442"/>
        </row>
        <row r="8443">
          <cell r="P8443">
            <v>999999999</v>
          </cell>
          <cell r="Q8443"/>
          <cell r="R8443"/>
          <cell r="S8443"/>
          <cell r="T8443"/>
          <cell r="U8443"/>
          <cell r="V8443"/>
          <cell r="W8443"/>
          <cell r="X8443"/>
          <cell r="Y8443"/>
          <cell r="Z8443"/>
          <cell r="AA8443"/>
          <cell r="AB8443"/>
          <cell r="AC8443"/>
          <cell r="AD8443"/>
        </row>
        <row r="8444">
          <cell r="P8444">
            <v>999999999</v>
          </cell>
          <cell r="Q8444"/>
          <cell r="R8444"/>
          <cell r="S8444"/>
          <cell r="T8444"/>
          <cell r="U8444"/>
          <cell r="V8444"/>
          <cell r="W8444"/>
          <cell r="X8444"/>
          <cell r="Y8444"/>
          <cell r="Z8444"/>
          <cell r="AA8444"/>
          <cell r="AB8444"/>
          <cell r="AC8444"/>
          <cell r="AD8444"/>
        </row>
        <row r="8445">
          <cell r="P8445">
            <v>999999999</v>
          </cell>
          <cell r="Q8445"/>
          <cell r="R8445"/>
          <cell r="S8445"/>
          <cell r="T8445"/>
          <cell r="U8445"/>
          <cell r="V8445"/>
          <cell r="W8445"/>
          <cell r="X8445"/>
          <cell r="Y8445"/>
          <cell r="Z8445"/>
          <cell r="AA8445"/>
          <cell r="AB8445"/>
          <cell r="AC8445"/>
          <cell r="AD8445"/>
        </row>
        <row r="8446">
          <cell r="P8446">
            <v>999999999</v>
          </cell>
          <cell r="Q8446"/>
          <cell r="R8446"/>
          <cell r="S8446"/>
          <cell r="T8446"/>
          <cell r="U8446"/>
          <cell r="V8446"/>
          <cell r="W8446"/>
          <cell r="X8446"/>
          <cell r="Y8446"/>
          <cell r="Z8446"/>
          <cell r="AA8446"/>
          <cell r="AB8446"/>
          <cell r="AC8446"/>
          <cell r="AD8446"/>
        </row>
        <row r="8447">
          <cell r="P8447">
            <v>999999999</v>
          </cell>
          <cell r="Q8447"/>
          <cell r="R8447"/>
          <cell r="S8447"/>
          <cell r="T8447"/>
          <cell r="U8447"/>
          <cell r="V8447"/>
          <cell r="W8447"/>
          <cell r="X8447"/>
          <cell r="Y8447"/>
          <cell r="Z8447"/>
          <cell r="AA8447"/>
          <cell r="AB8447"/>
          <cell r="AC8447"/>
          <cell r="AD8447"/>
        </row>
        <row r="8448">
          <cell r="P8448">
            <v>999999999</v>
          </cell>
          <cell r="Q8448"/>
          <cell r="R8448"/>
          <cell r="S8448"/>
          <cell r="T8448"/>
          <cell r="U8448"/>
          <cell r="V8448"/>
          <cell r="W8448"/>
          <cell r="X8448"/>
          <cell r="Y8448"/>
          <cell r="Z8448"/>
          <cell r="AA8448"/>
          <cell r="AB8448"/>
          <cell r="AC8448"/>
          <cell r="AD8448"/>
        </row>
        <row r="8449">
          <cell r="P8449">
            <v>999999999</v>
          </cell>
          <cell r="Q8449"/>
          <cell r="R8449"/>
          <cell r="S8449"/>
          <cell r="T8449"/>
          <cell r="U8449"/>
          <cell r="V8449"/>
          <cell r="W8449"/>
          <cell r="X8449"/>
          <cell r="Y8449"/>
          <cell r="Z8449"/>
          <cell r="AA8449"/>
          <cell r="AB8449"/>
          <cell r="AC8449"/>
          <cell r="AD8449"/>
        </row>
        <row r="8450">
          <cell r="P8450">
            <v>999999999</v>
          </cell>
          <cell r="Q8450"/>
          <cell r="R8450"/>
          <cell r="S8450"/>
          <cell r="T8450"/>
          <cell r="U8450"/>
          <cell r="V8450"/>
          <cell r="W8450"/>
          <cell r="X8450"/>
          <cell r="Y8450"/>
          <cell r="Z8450"/>
          <cell r="AA8450"/>
          <cell r="AB8450"/>
          <cell r="AC8450"/>
          <cell r="AD8450"/>
        </row>
        <row r="8451">
          <cell r="P8451">
            <v>999999999</v>
          </cell>
          <cell r="Q8451"/>
          <cell r="R8451"/>
          <cell r="S8451"/>
          <cell r="T8451"/>
          <cell r="U8451"/>
          <cell r="V8451"/>
          <cell r="W8451"/>
          <cell r="X8451"/>
          <cell r="Y8451"/>
          <cell r="Z8451"/>
          <cell r="AA8451"/>
          <cell r="AB8451"/>
          <cell r="AC8451"/>
          <cell r="AD8451"/>
        </row>
        <row r="8452">
          <cell r="P8452">
            <v>999999999</v>
          </cell>
          <cell r="Q8452"/>
          <cell r="R8452"/>
          <cell r="S8452"/>
          <cell r="T8452"/>
          <cell r="U8452"/>
          <cell r="V8452"/>
          <cell r="W8452"/>
          <cell r="X8452"/>
          <cell r="Y8452"/>
          <cell r="Z8452"/>
          <cell r="AA8452"/>
          <cell r="AB8452"/>
          <cell r="AC8452"/>
          <cell r="AD8452"/>
        </row>
        <row r="8453">
          <cell r="P8453">
            <v>999999999</v>
          </cell>
          <cell r="Q8453"/>
          <cell r="R8453"/>
          <cell r="S8453"/>
          <cell r="T8453"/>
          <cell r="U8453"/>
          <cell r="V8453"/>
          <cell r="W8453"/>
          <cell r="X8453"/>
          <cell r="Y8453"/>
          <cell r="Z8453"/>
          <cell r="AA8453"/>
          <cell r="AB8453"/>
          <cell r="AC8453"/>
          <cell r="AD8453"/>
        </row>
        <row r="8454">
          <cell r="P8454">
            <v>999999999</v>
          </cell>
          <cell r="Q8454"/>
          <cell r="R8454"/>
          <cell r="S8454"/>
          <cell r="T8454"/>
          <cell r="U8454"/>
          <cell r="V8454"/>
          <cell r="W8454"/>
          <cell r="X8454"/>
          <cell r="Y8454"/>
          <cell r="Z8454"/>
          <cell r="AA8454"/>
          <cell r="AB8454"/>
          <cell r="AC8454"/>
          <cell r="AD8454"/>
        </row>
        <row r="8455">
          <cell r="P8455">
            <v>999999999</v>
          </cell>
          <cell r="Q8455"/>
          <cell r="R8455"/>
          <cell r="S8455"/>
          <cell r="T8455"/>
          <cell r="U8455"/>
          <cell r="V8455"/>
          <cell r="W8455"/>
          <cell r="X8455"/>
          <cell r="Y8455"/>
          <cell r="Z8455"/>
          <cell r="AA8455"/>
          <cell r="AB8455"/>
          <cell r="AC8455"/>
          <cell r="AD8455"/>
        </row>
        <row r="8456">
          <cell r="P8456">
            <v>999999999</v>
          </cell>
          <cell r="Q8456"/>
          <cell r="R8456"/>
          <cell r="S8456"/>
          <cell r="T8456"/>
          <cell r="U8456"/>
          <cell r="V8456"/>
          <cell r="W8456"/>
          <cell r="X8456"/>
          <cell r="Y8456"/>
          <cell r="Z8456"/>
          <cell r="AA8456"/>
          <cell r="AB8456"/>
          <cell r="AC8456"/>
          <cell r="AD8456"/>
        </row>
        <row r="8457">
          <cell r="P8457">
            <v>999999999</v>
          </cell>
          <cell r="Q8457"/>
          <cell r="R8457"/>
          <cell r="S8457"/>
          <cell r="T8457"/>
          <cell r="U8457"/>
          <cell r="V8457"/>
          <cell r="W8457"/>
          <cell r="X8457"/>
          <cell r="Y8457"/>
          <cell r="Z8457"/>
          <cell r="AA8457"/>
          <cell r="AB8457"/>
          <cell r="AC8457"/>
          <cell r="AD8457"/>
        </row>
        <row r="8458">
          <cell r="P8458">
            <v>999999999</v>
          </cell>
          <cell r="Q8458"/>
          <cell r="R8458"/>
          <cell r="S8458"/>
          <cell r="T8458"/>
          <cell r="U8458"/>
          <cell r="V8458"/>
          <cell r="W8458"/>
          <cell r="X8458"/>
          <cell r="Y8458"/>
          <cell r="Z8458"/>
          <cell r="AA8458"/>
          <cell r="AB8458"/>
          <cell r="AC8458"/>
          <cell r="AD8458"/>
        </row>
        <row r="8459">
          <cell r="P8459">
            <v>999999999</v>
          </cell>
          <cell r="Q8459"/>
          <cell r="R8459"/>
          <cell r="S8459"/>
          <cell r="T8459"/>
          <cell r="U8459"/>
          <cell r="V8459"/>
          <cell r="W8459"/>
          <cell r="X8459"/>
          <cell r="Y8459"/>
          <cell r="Z8459"/>
          <cell r="AA8459"/>
          <cell r="AB8459"/>
          <cell r="AC8459"/>
          <cell r="AD8459"/>
        </row>
        <row r="8460">
          <cell r="P8460">
            <v>999999999</v>
          </cell>
          <cell r="Q8460"/>
          <cell r="R8460"/>
          <cell r="S8460"/>
          <cell r="T8460"/>
          <cell r="U8460"/>
          <cell r="V8460"/>
          <cell r="W8460"/>
          <cell r="X8460"/>
          <cell r="Y8460"/>
          <cell r="Z8460"/>
          <cell r="AA8460"/>
          <cell r="AB8460"/>
          <cell r="AC8460"/>
          <cell r="AD8460"/>
        </row>
        <row r="8461">
          <cell r="P8461">
            <v>999999999</v>
          </cell>
          <cell r="Q8461"/>
          <cell r="R8461"/>
          <cell r="S8461"/>
          <cell r="T8461"/>
          <cell r="U8461"/>
          <cell r="V8461"/>
          <cell r="W8461"/>
          <cell r="X8461"/>
          <cell r="Y8461"/>
          <cell r="Z8461"/>
          <cell r="AA8461"/>
          <cell r="AB8461"/>
          <cell r="AC8461"/>
          <cell r="AD8461"/>
        </row>
        <row r="8462">
          <cell r="P8462">
            <v>999999999</v>
          </cell>
          <cell r="Q8462"/>
          <cell r="R8462"/>
          <cell r="S8462"/>
          <cell r="T8462"/>
          <cell r="U8462"/>
          <cell r="V8462"/>
          <cell r="W8462"/>
          <cell r="X8462"/>
          <cell r="Y8462"/>
          <cell r="Z8462"/>
          <cell r="AA8462"/>
          <cell r="AB8462"/>
          <cell r="AC8462"/>
          <cell r="AD8462"/>
        </row>
        <row r="8463">
          <cell r="P8463">
            <v>999999999</v>
          </cell>
          <cell r="Q8463"/>
          <cell r="R8463"/>
          <cell r="S8463"/>
          <cell r="T8463"/>
          <cell r="U8463"/>
          <cell r="V8463"/>
          <cell r="W8463"/>
          <cell r="X8463"/>
          <cell r="Y8463"/>
          <cell r="Z8463"/>
          <cell r="AA8463"/>
          <cell r="AB8463"/>
          <cell r="AC8463"/>
          <cell r="AD8463"/>
        </row>
        <row r="8464">
          <cell r="P8464">
            <v>999999999</v>
          </cell>
          <cell r="Q8464"/>
          <cell r="R8464"/>
          <cell r="S8464"/>
          <cell r="T8464"/>
          <cell r="U8464"/>
          <cell r="V8464"/>
          <cell r="W8464"/>
          <cell r="X8464"/>
          <cell r="Y8464"/>
          <cell r="Z8464"/>
          <cell r="AA8464"/>
          <cell r="AB8464"/>
          <cell r="AC8464"/>
          <cell r="AD8464"/>
        </row>
        <row r="8465">
          <cell r="P8465">
            <v>999999999</v>
          </cell>
          <cell r="Q8465"/>
          <cell r="R8465"/>
          <cell r="S8465"/>
          <cell r="T8465"/>
          <cell r="U8465"/>
          <cell r="V8465"/>
          <cell r="W8465"/>
          <cell r="X8465"/>
          <cell r="Y8465"/>
          <cell r="Z8465"/>
          <cell r="AA8465"/>
          <cell r="AB8465"/>
          <cell r="AC8465"/>
          <cell r="AD8465"/>
        </row>
        <row r="8466">
          <cell r="P8466">
            <v>999999999</v>
          </cell>
          <cell r="Q8466"/>
          <cell r="R8466"/>
          <cell r="S8466"/>
          <cell r="T8466"/>
          <cell r="U8466"/>
          <cell r="V8466"/>
          <cell r="W8466"/>
          <cell r="X8466"/>
          <cell r="Y8466"/>
          <cell r="Z8466"/>
          <cell r="AA8466"/>
          <cell r="AB8466"/>
          <cell r="AC8466"/>
          <cell r="AD8466"/>
        </row>
        <row r="8467">
          <cell r="P8467">
            <v>999999999</v>
          </cell>
          <cell r="Q8467"/>
          <cell r="R8467"/>
          <cell r="S8467"/>
          <cell r="T8467"/>
          <cell r="U8467"/>
          <cell r="V8467"/>
          <cell r="W8467"/>
          <cell r="X8467"/>
          <cell r="Y8467"/>
          <cell r="Z8467"/>
          <cell r="AA8467"/>
          <cell r="AB8467"/>
          <cell r="AC8467"/>
          <cell r="AD8467"/>
        </row>
        <row r="8468">
          <cell r="P8468">
            <v>999999999</v>
          </cell>
          <cell r="Q8468"/>
          <cell r="R8468"/>
          <cell r="S8468"/>
          <cell r="T8468"/>
          <cell r="U8468"/>
          <cell r="V8468"/>
          <cell r="W8468"/>
          <cell r="X8468"/>
          <cell r="Y8468"/>
          <cell r="Z8468"/>
          <cell r="AA8468"/>
          <cell r="AB8468"/>
          <cell r="AC8468"/>
          <cell r="AD8468"/>
        </row>
        <row r="8469">
          <cell r="P8469">
            <v>999999999</v>
          </cell>
          <cell r="Q8469"/>
          <cell r="R8469"/>
          <cell r="S8469"/>
          <cell r="T8469"/>
          <cell r="U8469"/>
          <cell r="V8469"/>
          <cell r="W8469"/>
          <cell r="X8469"/>
          <cell r="Y8469"/>
          <cell r="Z8469"/>
          <cell r="AA8469"/>
          <cell r="AB8469"/>
          <cell r="AC8469"/>
          <cell r="AD8469"/>
        </row>
        <row r="8470">
          <cell r="P8470">
            <v>999999999</v>
          </cell>
          <cell r="Q8470"/>
          <cell r="R8470"/>
          <cell r="S8470"/>
          <cell r="T8470"/>
          <cell r="U8470"/>
          <cell r="V8470"/>
          <cell r="W8470"/>
          <cell r="X8470"/>
          <cell r="Y8470"/>
          <cell r="Z8470"/>
          <cell r="AA8470"/>
          <cell r="AB8470"/>
          <cell r="AC8470"/>
          <cell r="AD8470"/>
        </row>
        <row r="8471">
          <cell r="P8471">
            <v>999999999</v>
          </cell>
          <cell r="Q8471"/>
          <cell r="R8471"/>
          <cell r="S8471"/>
          <cell r="T8471"/>
          <cell r="U8471"/>
          <cell r="V8471"/>
          <cell r="W8471"/>
          <cell r="X8471"/>
          <cell r="Y8471"/>
          <cell r="Z8471"/>
          <cell r="AA8471"/>
          <cell r="AB8471"/>
          <cell r="AC8471"/>
          <cell r="AD8471"/>
        </row>
        <row r="8472">
          <cell r="P8472">
            <v>999999999</v>
          </cell>
          <cell r="Q8472"/>
          <cell r="R8472"/>
          <cell r="S8472"/>
          <cell r="T8472"/>
          <cell r="U8472"/>
          <cell r="V8472"/>
          <cell r="W8472"/>
          <cell r="X8472"/>
          <cell r="Y8472"/>
          <cell r="Z8472"/>
          <cell r="AA8472"/>
          <cell r="AB8472"/>
          <cell r="AC8472"/>
          <cell r="AD8472"/>
        </row>
        <row r="8473">
          <cell r="P8473">
            <v>999999999</v>
          </cell>
          <cell r="Q8473"/>
          <cell r="R8473"/>
          <cell r="S8473"/>
          <cell r="T8473"/>
          <cell r="U8473"/>
          <cell r="V8473"/>
          <cell r="W8473"/>
          <cell r="X8473"/>
          <cell r="Y8473"/>
          <cell r="Z8473"/>
          <cell r="AA8473"/>
          <cell r="AB8473"/>
          <cell r="AC8473"/>
          <cell r="AD8473"/>
        </row>
        <row r="8474">
          <cell r="P8474">
            <v>999999999</v>
          </cell>
          <cell r="Q8474"/>
          <cell r="R8474"/>
          <cell r="S8474"/>
          <cell r="T8474"/>
          <cell r="U8474"/>
          <cell r="V8474"/>
          <cell r="W8474"/>
          <cell r="X8474"/>
          <cell r="Y8474"/>
          <cell r="Z8474"/>
          <cell r="AA8474"/>
          <cell r="AB8474"/>
          <cell r="AC8474"/>
          <cell r="AD8474"/>
        </row>
        <row r="8475">
          <cell r="P8475">
            <v>999999999</v>
          </cell>
          <cell r="Q8475"/>
          <cell r="R8475"/>
          <cell r="S8475"/>
          <cell r="T8475"/>
          <cell r="U8475"/>
          <cell r="V8475"/>
          <cell r="W8475"/>
          <cell r="X8475"/>
          <cell r="Y8475"/>
          <cell r="Z8475"/>
          <cell r="AA8475"/>
          <cell r="AB8475"/>
          <cell r="AC8475"/>
          <cell r="AD8475"/>
        </row>
        <row r="8476">
          <cell r="P8476">
            <v>999999999</v>
          </cell>
          <cell r="Q8476"/>
          <cell r="R8476"/>
          <cell r="S8476"/>
          <cell r="T8476"/>
          <cell r="U8476"/>
          <cell r="V8476"/>
          <cell r="W8476"/>
          <cell r="X8476"/>
          <cell r="Y8476"/>
          <cell r="Z8476"/>
          <cell r="AA8476"/>
          <cell r="AB8476"/>
          <cell r="AC8476"/>
          <cell r="AD8476"/>
        </row>
        <row r="8477">
          <cell r="P8477">
            <v>999999999</v>
          </cell>
          <cell r="Q8477"/>
          <cell r="R8477"/>
          <cell r="S8477"/>
          <cell r="T8477"/>
          <cell r="U8477"/>
          <cell r="V8477"/>
          <cell r="W8477"/>
          <cell r="X8477"/>
          <cell r="Y8477"/>
          <cell r="Z8477"/>
          <cell r="AA8477"/>
          <cell r="AB8477"/>
          <cell r="AC8477"/>
          <cell r="AD8477"/>
        </row>
        <row r="8478">
          <cell r="P8478">
            <v>999999999</v>
          </cell>
          <cell r="Q8478"/>
          <cell r="R8478"/>
          <cell r="S8478"/>
          <cell r="T8478"/>
          <cell r="U8478"/>
          <cell r="V8478"/>
          <cell r="W8478"/>
          <cell r="X8478"/>
          <cell r="Y8478"/>
          <cell r="Z8478"/>
          <cell r="AA8478"/>
          <cell r="AB8478"/>
          <cell r="AC8478"/>
          <cell r="AD8478"/>
        </row>
        <row r="8479">
          <cell r="P8479">
            <v>999999999</v>
          </cell>
          <cell r="Q8479"/>
          <cell r="R8479"/>
          <cell r="S8479"/>
          <cell r="T8479"/>
          <cell r="U8479"/>
          <cell r="V8479"/>
          <cell r="W8479"/>
          <cell r="X8479"/>
          <cell r="Y8479"/>
          <cell r="Z8479"/>
          <cell r="AA8479"/>
          <cell r="AB8479"/>
          <cell r="AC8479"/>
          <cell r="AD8479"/>
        </row>
        <row r="8480">
          <cell r="P8480">
            <v>999999999</v>
          </cell>
          <cell r="Q8480"/>
          <cell r="R8480"/>
          <cell r="S8480"/>
          <cell r="T8480"/>
          <cell r="U8480"/>
          <cell r="V8480"/>
          <cell r="W8480"/>
          <cell r="X8480"/>
          <cell r="Y8480"/>
          <cell r="Z8480"/>
          <cell r="AA8480"/>
          <cell r="AB8480"/>
          <cell r="AC8480"/>
          <cell r="AD8480"/>
        </row>
        <row r="8481">
          <cell r="P8481">
            <v>999999999</v>
          </cell>
          <cell r="Q8481"/>
          <cell r="R8481"/>
          <cell r="S8481"/>
          <cell r="T8481"/>
          <cell r="U8481"/>
          <cell r="V8481"/>
          <cell r="W8481"/>
          <cell r="X8481"/>
          <cell r="Y8481"/>
          <cell r="Z8481"/>
          <cell r="AA8481"/>
          <cell r="AB8481"/>
          <cell r="AC8481"/>
          <cell r="AD8481"/>
        </row>
        <row r="8482">
          <cell r="P8482">
            <v>999999999</v>
          </cell>
          <cell r="Q8482"/>
          <cell r="R8482"/>
          <cell r="S8482"/>
          <cell r="T8482"/>
          <cell r="U8482"/>
          <cell r="V8482"/>
          <cell r="W8482"/>
          <cell r="X8482"/>
          <cell r="Y8482"/>
          <cell r="Z8482"/>
          <cell r="AA8482"/>
          <cell r="AB8482"/>
          <cell r="AC8482"/>
          <cell r="AD8482"/>
        </row>
        <row r="8483">
          <cell r="P8483">
            <v>999999999</v>
          </cell>
          <cell r="Q8483"/>
          <cell r="R8483"/>
          <cell r="S8483"/>
          <cell r="T8483"/>
          <cell r="U8483"/>
          <cell r="V8483"/>
          <cell r="W8483"/>
          <cell r="X8483"/>
          <cell r="Y8483"/>
          <cell r="Z8483"/>
          <cell r="AA8483"/>
          <cell r="AB8483"/>
          <cell r="AC8483"/>
          <cell r="AD8483"/>
        </row>
        <row r="8484">
          <cell r="P8484">
            <v>999999999</v>
          </cell>
          <cell r="Q8484"/>
          <cell r="R8484"/>
          <cell r="S8484"/>
          <cell r="T8484"/>
          <cell r="U8484"/>
          <cell r="V8484"/>
          <cell r="W8484"/>
          <cell r="X8484"/>
          <cell r="Y8484"/>
          <cell r="Z8484"/>
          <cell r="AA8484"/>
          <cell r="AB8484"/>
          <cell r="AC8484"/>
          <cell r="AD8484"/>
        </row>
        <row r="8485">
          <cell r="P8485">
            <v>999999999</v>
          </cell>
          <cell r="Q8485"/>
          <cell r="R8485"/>
          <cell r="S8485"/>
          <cell r="T8485"/>
          <cell r="U8485"/>
          <cell r="V8485"/>
          <cell r="W8485"/>
          <cell r="X8485"/>
          <cell r="Y8485"/>
          <cell r="Z8485"/>
          <cell r="AA8485"/>
          <cell r="AB8485"/>
          <cell r="AC8485"/>
          <cell r="AD8485"/>
        </row>
        <row r="8486">
          <cell r="P8486">
            <v>999999999</v>
          </cell>
          <cell r="Q8486"/>
          <cell r="R8486"/>
          <cell r="S8486"/>
          <cell r="T8486"/>
          <cell r="U8486"/>
          <cell r="V8486"/>
          <cell r="W8486"/>
          <cell r="X8486"/>
          <cell r="Y8486"/>
          <cell r="Z8486"/>
          <cell r="AA8486"/>
          <cell r="AB8486"/>
          <cell r="AC8486"/>
          <cell r="AD8486"/>
        </row>
        <row r="8487">
          <cell r="P8487">
            <v>999999999</v>
          </cell>
          <cell r="Q8487"/>
          <cell r="R8487"/>
          <cell r="S8487"/>
          <cell r="T8487"/>
          <cell r="U8487"/>
          <cell r="V8487"/>
          <cell r="W8487"/>
          <cell r="X8487"/>
          <cell r="Y8487"/>
          <cell r="Z8487"/>
          <cell r="AA8487"/>
          <cell r="AB8487"/>
          <cell r="AC8487"/>
          <cell r="AD8487"/>
        </row>
        <row r="8488">
          <cell r="P8488">
            <v>999999999</v>
          </cell>
          <cell r="Q8488"/>
          <cell r="R8488"/>
          <cell r="S8488"/>
          <cell r="T8488"/>
          <cell r="U8488"/>
          <cell r="V8488"/>
          <cell r="W8488"/>
          <cell r="X8488"/>
          <cell r="Y8488"/>
          <cell r="Z8488"/>
          <cell r="AA8488"/>
          <cell r="AB8488"/>
          <cell r="AC8488"/>
          <cell r="AD8488"/>
        </row>
        <row r="8489">
          <cell r="P8489">
            <v>999999999</v>
          </cell>
          <cell r="Q8489"/>
          <cell r="R8489"/>
          <cell r="S8489"/>
          <cell r="T8489"/>
          <cell r="U8489"/>
          <cell r="V8489"/>
          <cell r="W8489"/>
          <cell r="X8489"/>
          <cell r="Y8489"/>
          <cell r="Z8489"/>
          <cell r="AA8489"/>
          <cell r="AB8489"/>
          <cell r="AC8489"/>
          <cell r="AD8489"/>
        </row>
        <row r="8490">
          <cell r="P8490">
            <v>999999999</v>
          </cell>
          <cell r="Q8490"/>
          <cell r="R8490"/>
          <cell r="S8490"/>
          <cell r="T8490"/>
          <cell r="U8490"/>
          <cell r="V8490"/>
          <cell r="W8490"/>
          <cell r="X8490"/>
          <cell r="Y8490"/>
          <cell r="Z8490"/>
          <cell r="AA8490"/>
          <cell r="AB8490"/>
          <cell r="AC8490"/>
          <cell r="AD8490"/>
        </row>
        <row r="8491">
          <cell r="P8491">
            <v>999999999</v>
          </cell>
          <cell r="Q8491"/>
          <cell r="R8491"/>
          <cell r="S8491"/>
          <cell r="T8491"/>
          <cell r="U8491"/>
          <cell r="V8491"/>
          <cell r="W8491"/>
          <cell r="X8491"/>
          <cell r="Y8491"/>
          <cell r="Z8491"/>
          <cell r="AA8491"/>
          <cell r="AB8491"/>
          <cell r="AC8491"/>
          <cell r="AD8491"/>
        </row>
        <row r="8492">
          <cell r="P8492">
            <v>999999999</v>
          </cell>
          <cell r="Q8492"/>
          <cell r="R8492"/>
          <cell r="S8492"/>
          <cell r="T8492"/>
          <cell r="U8492"/>
          <cell r="V8492"/>
          <cell r="W8492"/>
          <cell r="X8492"/>
          <cell r="Y8492"/>
          <cell r="Z8492"/>
          <cell r="AA8492"/>
          <cell r="AB8492"/>
          <cell r="AC8492"/>
          <cell r="AD8492"/>
        </row>
        <row r="8493">
          <cell r="P8493">
            <v>999999999</v>
          </cell>
          <cell r="Q8493"/>
          <cell r="R8493"/>
          <cell r="S8493"/>
          <cell r="T8493"/>
          <cell r="U8493"/>
          <cell r="V8493"/>
          <cell r="W8493"/>
          <cell r="X8493"/>
          <cell r="Y8493"/>
          <cell r="Z8493"/>
          <cell r="AA8493"/>
          <cell r="AB8493"/>
          <cell r="AC8493"/>
          <cell r="AD8493"/>
        </row>
        <row r="8494">
          <cell r="P8494">
            <v>999999999</v>
          </cell>
          <cell r="Q8494"/>
          <cell r="R8494"/>
          <cell r="S8494"/>
          <cell r="T8494"/>
          <cell r="U8494"/>
          <cell r="V8494"/>
          <cell r="W8494"/>
          <cell r="X8494"/>
          <cell r="Y8494"/>
          <cell r="Z8494"/>
          <cell r="AA8494"/>
          <cell r="AB8494"/>
          <cell r="AC8494"/>
          <cell r="AD8494"/>
        </row>
        <row r="8495">
          <cell r="P8495">
            <v>999999999</v>
          </cell>
          <cell r="Q8495"/>
          <cell r="R8495"/>
          <cell r="S8495"/>
          <cell r="T8495"/>
          <cell r="U8495"/>
          <cell r="V8495"/>
          <cell r="W8495"/>
          <cell r="X8495"/>
          <cell r="Y8495"/>
          <cell r="Z8495"/>
          <cell r="AA8495"/>
          <cell r="AB8495"/>
          <cell r="AC8495"/>
          <cell r="AD8495"/>
        </row>
        <row r="8496">
          <cell r="P8496">
            <v>999999999</v>
          </cell>
          <cell r="Q8496"/>
          <cell r="R8496"/>
          <cell r="S8496"/>
          <cell r="T8496"/>
          <cell r="U8496"/>
          <cell r="V8496"/>
          <cell r="W8496"/>
          <cell r="X8496"/>
          <cell r="Y8496"/>
          <cell r="Z8496"/>
          <cell r="AA8496"/>
          <cell r="AB8496"/>
          <cell r="AC8496"/>
          <cell r="AD8496"/>
        </row>
        <row r="8497">
          <cell r="P8497">
            <v>999999999</v>
          </cell>
          <cell r="Q8497"/>
          <cell r="R8497"/>
          <cell r="S8497"/>
          <cell r="T8497"/>
          <cell r="U8497"/>
          <cell r="V8497"/>
          <cell r="W8497"/>
          <cell r="X8497"/>
          <cell r="Y8497"/>
          <cell r="Z8497"/>
          <cell r="AA8497"/>
          <cell r="AB8497"/>
          <cell r="AC8497"/>
          <cell r="AD8497"/>
        </row>
        <row r="8498">
          <cell r="P8498">
            <v>999999999</v>
          </cell>
          <cell r="Q8498"/>
          <cell r="R8498"/>
          <cell r="S8498"/>
          <cell r="T8498"/>
          <cell r="U8498"/>
          <cell r="V8498"/>
          <cell r="W8498"/>
          <cell r="X8498"/>
          <cell r="Y8498"/>
          <cell r="Z8498"/>
          <cell r="AA8498"/>
          <cell r="AB8498"/>
          <cell r="AC8498"/>
          <cell r="AD8498"/>
        </row>
        <row r="8499">
          <cell r="P8499">
            <v>999999999</v>
          </cell>
          <cell r="Q8499"/>
          <cell r="R8499"/>
          <cell r="S8499"/>
          <cell r="T8499"/>
          <cell r="U8499"/>
          <cell r="V8499"/>
          <cell r="W8499"/>
          <cell r="X8499"/>
          <cell r="Y8499"/>
          <cell r="Z8499"/>
          <cell r="AA8499"/>
          <cell r="AB8499"/>
          <cell r="AC8499"/>
          <cell r="AD8499"/>
        </row>
        <row r="8500">
          <cell r="P8500">
            <v>999999999</v>
          </cell>
          <cell r="Q8500"/>
          <cell r="R8500"/>
          <cell r="S8500"/>
          <cell r="T8500"/>
          <cell r="U8500"/>
          <cell r="V8500"/>
          <cell r="W8500"/>
          <cell r="X8500"/>
          <cell r="Y8500"/>
          <cell r="Z8500"/>
          <cell r="AA8500"/>
          <cell r="AB8500"/>
          <cell r="AC8500"/>
          <cell r="AD8500"/>
        </row>
        <row r="8501">
          <cell r="P8501">
            <v>999999999</v>
          </cell>
          <cell r="Q8501"/>
          <cell r="R8501"/>
          <cell r="S8501"/>
          <cell r="T8501"/>
          <cell r="U8501"/>
          <cell r="V8501"/>
          <cell r="W8501"/>
          <cell r="X8501"/>
          <cell r="Y8501"/>
          <cell r="Z8501"/>
          <cell r="AA8501"/>
          <cell r="AB8501"/>
          <cell r="AC8501"/>
          <cell r="AD8501"/>
        </row>
        <row r="8502">
          <cell r="P8502">
            <v>999999999</v>
          </cell>
          <cell r="Q8502"/>
          <cell r="R8502"/>
          <cell r="S8502"/>
          <cell r="T8502"/>
          <cell r="U8502"/>
          <cell r="V8502"/>
          <cell r="W8502"/>
          <cell r="X8502"/>
          <cell r="Y8502"/>
          <cell r="Z8502"/>
          <cell r="AA8502"/>
          <cell r="AB8502"/>
          <cell r="AC8502"/>
          <cell r="AD8502"/>
        </row>
        <row r="8503">
          <cell r="P8503">
            <v>999999999</v>
          </cell>
          <cell r="Q8503"/>
          <cell r="R8503"/>
          <cell r="S8503"/>
          <cell r="T8503"/>
          <cell r="U8503"/>
          <cell r="V8503"/>
          <cell r="W8503"/>
          <cell r="X8503"/>
          <cell r="Y8503"/>
          <cell r="Z8503"/>
          <cell r="AA8503"/>
          <cell r="AB8503"/>
          <cell r="AC8503"/>
          <cell r="AD8503"/>
        </row>
        <row r="8504">
          <cell r="P8504">
            <v>999999999</v>
          </cell>
          <cell r="Q8504"/>
          <cell r="R8504"/>
          <cell r="S8504"/>
          <cell r="T8504"/>
          <cell r="U8504"/>
          <cell r="V8504"/>
          <cell r="W8504"/>
          <cell r="X8504"/>
          <cell r="Y8504"/>
          <cell r="Z8504"/>
          <cell r="AA8504"/>
          <cell r="AB8504"/>
          <cell r="AC8504"/>
          <cell r="AD8504"/>
        </row>
        <row r="8505">
          <cell r="P8505">
            <v>999999999</v>
          </cell>
          <cell r="Q8505"/>
          <cell r="R8505"/>
          <cell r="S8505"/>
          <cell r="T8505"/>
          <cell r="U8505"/>
          <cell r="V8505"/>
          <cell r="W8505"/>
          <cell r="X8505"/>
          <cell r="Y8505"/>
          <cell r="Z8505"/>
          <cell r="AA8505"/>
          <cell r="AB8505"/>
          <cell r="AC8505"/>
          <cell r="AD8505"/>
        </row>
        <row r="8506">
          <cell r="P8506">
            <v>999999999</v>
          </cell>
          <cell r="Q8506"/>
          <cell r="R8506"/>
          <cell r="S8506"/>
          <cell r="T8506"/>
          <cell r="U8506"/>
          <cell r="V8506"/>
          <cell r="W8506"/>
          <cell r="X8506"/>
          <cell r="Y8506"/>
          <cell r="Z8506"/>
          <cell r="AA8506"/>
          <cell r="AB8506"/>
          <cell r="AC8506"/>
          <cell r="AD8506"/>
        </row>
        <row r="8507">
          <cell r="P8507">
            <v>999999999</v>
          </cell>
          <cell r="Q8507"/>
          <cell r="R8507"/>
          <cell r="S8507"/>
          <cell r="T8507"/>
          <cell r="U8507"/>
          <cell r="V8507"/>
          <cell r="W8507"/>
          <cell r="X8507"/>
          <cell r="Y8507"/>
          <cell r="Z8507"/>
          <cell r="AA8507"/>
          <cell r="AB8507"/>
          <cell r="AC8507"/>
          <cell r="AD8507"/>
        </row>
        <row r="8508">
          <cell r="P8508">
            <v>999999999</v>
          </cell>
          <cell r="Q8508"/>
          <cell r="R8508"/>
          <cell r="S8508"/>
          <cell r="T8508"/>
          <cell r="U8508"/>
          <cell r="V8508"/>
          <cell r="W8508"/>
          <cell r="X8508"/>
          <cell r="Y8508"/>
          <cell r="Z8508"/>
          <cell r="AA8508"/>
          <cell r="AB8508"/>
          <cell r="AC8508"/>
          <cell r="AD8508"/>
        </row>
        <row r="8509">
          <cell r="P8509">
            <v>999999999</v>
          </cell>
          <cell r="Q8509"/>
          <cell r="R8509"/>
          <cell r="S8509"/>
          <cell r="T8509"/>
          <cell r="U8509"/>
          <cell r="V8509"/>
          <cell r="W8509"/>
          <cell r="X8509"/>
          <cell r="Y8509"/>
          <cell r="Z8509"/>
          <cell r="AA8509"/>
          <cell r="AB8509"/>
          <cell r="AC8509"/>
          <cell r="AD8509"/>
        </row>
        <row r="8510">
          <cell r="P8510">
            <v>999999999</v>
          </cell>
          <cell r="Q8510"/>
          <cell r="R8510"/>
          <cell r="S8510"/>
          <cell r="T8510"/>
          <cell r="U8510"/>
          <cell r="V8510"/>
          <cell r="W8510"/>
          <cell r="X8510"/>
          <cell r="Y8510"/>
          <cell r="Z8510"/>
          <cell r="AA8510"/>
          <cell r="AB8510"/>
          <cell r="AC8510"/>
          <cell r="AD8510"/>
        </row>
        <row r="8511">
          <cell r="P8511">
            <v>999999999</v>
          </cell>
          <cell r="Q8511"/>
          <cell r="R8511"/>
          <cell r="S8511"/>
          <cell r="T8511"/>
          <cell r="U8511"/>
          <cell r="V8511"/>
          <cell r="W8511"/>
          <cell r="X8511"/>
          <cell r="Y8511"/>
          <cell r="Z8511"/>
          <cell r="AA8511"/>
          <cell r="AB8511"/>
          <cell r="AC8511"/>
          <cell r="AD8511"/>
        </row>
        <row r="8512">
          <cell r="P8512">
            <v>999999999</v>
          </cell>
          <cell r="Q8512"/>
          <cell r="R8512"/>
          <cell r="S8512"/>
          <cell r="T8512"/>
          <cell r="U8512"/>
          <cell r="V8512"/>
          <cell r="W8512"/>
          <cell r="X8512"/>
          <cell r="Y8512"/>
          <cell r="Z8512"/>
          <cell r="AA8512"/>
          <cell r="AB8512"/>
          <cell r="AC8512"/>
          <cell r="AD8512"/>
        </row>
        <row r="8513">
          <cell r="P8513">
            <v>999999999</v>
          </cell>
          <cell r="Q8513"/>
          <cell r="R8513"/>
          <cell r="S8513"/>
          <cell r="T8513"/>
          <cell r="U8513"/>
          <cell r="V8513"/>
          <cell r="W8513"/>
          <cell r="X8513"/>
          <cell r="Y8513"/>
          <cell r="Z8513"/>
          <cell r="AA8513"/>
          <cell r="AB8513"/>
          <cell r="AC8513"/>
          <cell r="AD8513"/>
        </row>
        <row r="8514">
          <cell r="P8514">
            <v>999999999</v>
          </cell>
          <cell r="Q8514"/>
          <cell r="R8514"/>
          <cell r="S8514"/>
          <cell r="T8514"/>
          <cell r="U8514"/>
          <cell r="V8514"/>
          <cell r="W8514"/>
          <cell r="X8514"/>
          <cell r="Y8514"/>
          <cell r="Z8514"/>
          <cell r="AA8514"/>
          <cell r="AB8514"/>
          <cell r="AC8514"/>
          <cell r="AD8514"/>
        </row>
        <row r="8515">
          <cell r="P8515">
            <v>999999999</v>
          </cell>
          <cell r="Q8515"/>
          <cell r="R8515"/>
          <cell r="S8515"/>
          <cell r="T8515"/>
          <cell r="U8515"/>
          <cell r="V8515"/>
          <cell r="W8515"/>
          <cell r="X8515"/>
          <cell r="Y8515"/>
          <cell r="Z8515"/>
          <cell r="AA8515"/>
          <cell r="AB8515"/>
          <cell r="AC8515"/>
          <cell r="AD8515"/>
        </row>
        <row r="8516">
          <cell r="P8516">
            <v>999999999</v>
          </cell>
          <cell r="Q8516"/>
          <cell r="R8516"/>
          <cell r="S8516"/>
          <cell r="T8516"/>
          <cell r="U8516"/>
          <cell r="V8516"/>
          <cell r="W8516"/>
          <cell r="X8516"/>
          <cell r="Y8516"/>
          <cell r="Z8516"/>
          <cell r="AA8516"/>
          <cell r="AB8516"/>
          <cell r="AC8516"/>
          <cell r="AD8516"/>
        </row>
        <row r="8517">
          <cell r="P8517">
            <v>999999999</v>
          </cell>
          <cell r="Q8517"/>
          <cell r="R8517"/>
          <cell r="S8517"/>
          <cell r="T8517"/>
          <cell r="U8517"/>
          <cell r="V8517"/>
          <cell r="W8517"/>
          <cell r="X8517"/>
          <cell r="Y8517"/>
          <cell r="Z8517"/>
          <cell r="AA8517"/>
          <cell r="AB8517"/>
          <cell r="AC8517"/>
          <cell r="AD8517"/>
        </row>
        <row r="8518">
          <cell r="P8518">
            <v>999999999</v>
          </cell>
          <cell r="Q8518"/>
          <cell r="R8518"/>
          <cell r="S8518"/>
          <cell r="T8518"/>
          <cell r="U8518"/>
          <cell r="V8518"/>
          <cell r="W8518"/>
          <cell r="X8518"/>
          <cell r="Y8518"/>
          <cell r="Z8518"/>
          <cell r="AA8518"/>
          <cell r="AB8518"/>
          <cell r="AC8518"/>
          <cell r="AD8518"/>
        </row>
        <row r="8519">
          <cell r="P8519">
            <v>999999999</v>
          </cell>
          <cell r="Q8519"/>
          <cell r="R8519"/>
          <cell r="S8519"/>
          <cell r="T8519"/>
          <cell r="U8519"/>
          <cell r="V8519"/>
          <cell r="W8519"/>
          <cell r="X8519"/>
          <cell r="Y8519"/>
          <cell r="Z8519"/>
          <cell r="AA8519"/>
          <cell r="AB8519"/>
          <cell r="AC8519"/>
          <cell r="AD8519"/>
        </row>
        <row r="8520">
          <cell r="P8520">
            <v>999999999</v>
          </cell>
          <cell r="Q8520"/>
          <cell r="R8520"/>
          <cell r="S8520"/>
          <cell r="T8520"/>
          <cell r="U8520"/>
          <cell r="V8520"/>
          <cell r="W8520"/>
          <cell r="X8520"/>
          <cell r="Y8520"/>
          <cell r="Z8520"/>
          <cell r="AA8520"/>
          <cell r="AB8520"/>
          <cell r="AC8520"/>
          <cell r="AD8520"/>
        </row>
        <row r="8521">
          <cell r="P8521">
            <v>999999999</v>
          </cell>
          <cell r="Q8521"/>
          <cell r="R8521"/>
          <cell r="S8521"/>
          <cell r="T8521"/>
          <cell r="U8521"/>
          <cell r="V8521"/>
          <cell r="W8521"/>
          <cell r="X8521"/>
          <cell r="Y8521"/>
          <cell r="Z8521"/>
          <cell r="AA8521"/>
          <cell r="AB8521"/>
          <cell r="AC8521"/>
          <cell r="AD8521"/>
        </row>
        <row r="8522">
          <cell r="P8522">
            <v>999999999</v>
          </cell>
          <cell r="Q8522"/>
          <cell r="R8522"/>
          <cell r="S8522"/>
          <cell r="T8522"/>
          <cell r="U8522"/>
          <cell r="V8522"/>
          <cell r="W8522"/>
          <cell r="X8522"/>
          <cell r="Y8522"/>
          <cell r="Z8522"/>
          <cell r="AA8522"/>
          <cell r="AB8522"/>
          <cell r="AC8522"/>
          <cell r="AD8522"/>
        </row>
        <row r="8523">
          <cell r="P8523">
            <v>999999999</v>
          </cell>
          <cell r="Q8523"/>
          <cell r="R8523"/>
          <cell r="S8523"/>
          <cell r="T8523"/>
          <cell r="U8523"/>
          <cell r="V8523"/>
          <cell r="W8523"/>
          <cell r="X8523"/>
          <cell r="Y8523"/>
          <cell r="Z8523"/>
          <cell r="AA8523"/>
          <cell r="AB8523"/>
          <cell r="AC8523"/>
          <cell r="AD8523"/>
        </row>
        <row r="8524">
          <cell r="P8524">
            <v>999999999</v>
          </cell>
          <cell r="Q8524"/>
          <cell r="R8524"/>
          <cell r="S8524"/>
          <cell r="T8524"/>
          <cell r="U8524"/>
          <cell r="V8524"/>
          <cell r="W8524"/>
          <cell r="X8524"/>
          <cell r="Y8524"/>
          <cell r="Z8524"/>
          <cell r="AA8524"/>
          <cell r="AB8524"/>
          <cell r="AC8524"/>
          <cell r="AD8524"/>
        </row>
        <row r="8525">
          <cell r="P8525">
            <v>999999999</v>
          </cell>
          <cell r="Q8525"/>
          <cell r="R8525"/>
          <cell r="S8525"/>
          <cell r="T8525"/>
          <cell r="U8525"/>
          <cell r="V8525"/>
          <cell r="W8525"/>
          <cell r="X8525"/>
          <cell r="Y8525"/>
          <cell r="Z8525"/>
          <cell r="AA8525"/>
          <cell r="AB8525"/>
          <cell r="AC8525"/>
          <cell r="AD8525"/>
        </row>
        <row r="8526">
          <cell r="P8526">
            <v>999999999</v>
          </cell>
          <cell r="Q8526"/>
          <cell r="R8526"/>
          <cell r="S8526"/>
          <cell r="T8526"/>
          <cell r="U8526"/>
          <cell r="V8526"/>
          <cell r="W8526"/>
          <cell r="X8526"/>
          <cell r="Y8526"/>
          <cell r="Z8526"/>
          <cell r="AA8526"/>
          <cell r="AB8526"/>
          <cell r="AC8526"/>
          <cell r="AD8526"/>
        </row>
        <row r="8527">
          <cell r="P8527">
            <v>999999999</v>
          </cell>
          <cell r="Q8527"/>
          <cell r="R8527"/>
          <cell r="S8527"/>
          <cell r="T8527"/>
          <cell r="U8527"/>
          <cell r="V8527"/>
          <cell r="W8527"/>
          <cell r="X8527"/>
          <cell r="Y8527"/>
          <cell r="Z8527"/>
          <cell r="AA8527"/>
          <cell r="AB8527"/>
          <cell r="AC8527"/>
          <cell r="AD8527"/>
        </row>
        <row r="8528">
          <cell r="P8528">
            <v>999999999</v>
          </cell>
          <cell r="Q8528"/>
          <cell r="R8528"/>
          <cell r="S8528"/>
          <cell r="T8528"/>
          <cell r="U8528"/>
          <cell r="V8528"/>
          <cell r="W8528"/>
          <cell r="X8528"/>
          <cell r="Y8528"/>
          <cell r="Z8528"/>
          <cell r="AA8528"/>
          <cell r="AB8528"/>
          <cell r="AC8528"/>
          <cell r="AD8528"/>
        </row>
        <row r="8529">
          <cell r="P8529">
            <v>999999999</v>
          </cell>
          <cell r="Q8529"/>
          <cell r="R8529"/>
          <cell r="S8529"/>
          <cell r="T8529"/>
          <cell r="U8529"/>
          <cell r="V8529"/>
          <cell r="W8529"/>
          <cell r="X8529"/>
          <cell r="Y8529"/>
          <cell r="Z8529"/>
          <cell r="AA8529"/>
          <cell r="AB8529"/>
          <cell r="AC8529"/>
          <cell r="AD8529"/>
        </row>
        <row r="8530">
          <cell r="P8530">
            <v>999999999</v>
          </cell>
          <cell r="Q8530"/>
          <cell r="R8530"/>
          <cell r="S8530"/>
          <cell r="T8530"/>
          <cell r="U8530"/>
          <cell r="V8530"/>
          <cell r="W8530"/>
          <cell r="X8530"/>
          <cell r="Y8530"/>
          <cell r="Z8530"/>
          <cell r="AA8530"/>
          <cell r="AB8530"/>
          <cell r="AC8530"/>
          <cell r="AD8530"/>
        </row>
        <row r="8531">
          <cell r="P8531">
            <v>999999999</v>
          </cell>
          <cell r="Q8531"/>
          <cell r="R8531"/>
          <cell r="S8531"/>
          <cell r="T8531"/>
          <cell r="U8531"/>
          <cell r="V8531"/>
          <cell r="W8531"/>
          <cell r="X8531"/>
          <cell r="Y8531"/>
          <cell r="Z8531"/>
          <cell r="AA8531"/>
          <cell r="AB8531"/>
          <cell r="AC8531"/>
          <cell r="AD8531"/>
        </row>
        <row r="8532">
          <cell r="P8532">
            <v>999999999</v>
          </cell>
          <cell r="Q8532"/>
          <cell r="R8532"/>
          <cell r="S8532"/>
          <cell r="T8532"/>
          <cell r="U8532"/>
          <cell r="V8532"/>
          <cell r="W8532"/>
          <cell r="X8532"/>
          <cell r="Y8532"/>
          <cell r="Z8532"/>
          <cell r="AA8532"/>
          <cell r="AB8532"/>
          <cell r="AC8532"/>
          <cell r="AD8532"/>
        </row>
        <row r="8533">
          <cell r="P8533">
            <v>999999999</v>
          </cell>
          <cell r="Q8533"/>
          <cell r="R8533"/>
          <cell r="S8533"/>
          <cell r="T8533"/>
          <cell r="U8533"/>
          <cell r="V8533"/>
          <cell r="W8533"/>
          <cell r="X8533"/>
          <cell r="Y8533"/>
          <cell r="Z8533"/>
          <cell r="AA8533"/>
          <cell r="AB8533"/>
          <cell r="AC8533"/>
          <cell r="AD8533"/>
        </row>
        <row r="8534">
          <cell r="P8534">
            <v>999999999</v>
          </cell>
          <cell r="Q8534"/>
          <cell r="R8534"/>
          <cell r="S8534"/>
          <cell r="T8534"/>
          <cell r="U8534"/>
          <cell r="V8534"/>
          <cell r="W8534"/>
          <cell r="X8534"/>
          <cell r="Y8534"/>
          <cell r="Z8534"/>
          <cell r="AA8534"/>
          <cell r="AB8534"/>
          <cell r="AC8534"/>
          <cell r="AD8534"/>
        </row>
        <row r="8535">
          <cell r="P8535">
            <v>999999999</v>
          </cell>
          <cell r="Q8535"/>
          <cell r="R8535"/>
          <cell r="S8535"/>
          <cell r="T8535"/>
          <cell r="U8535"/>
          <cell r="V8535"/>
          <cell r="W8535"/>
          <cell r="X8535"/>
          <cell r="Y8535"/>
          <cell r="Z8535"/>
          <cell r="AA8535"/>
          <cell r="AB8535"/>
          <cell r="AC8535"/>
          <cell r="AD8535"/>
        </row>
        <row r="8536">
          <cell r="P8536">
            <v>999999999</v>
          </cell>
          <cell r="Q8536"/>
          <cell r="R8536"/>
          <cell r="S8536"/>
          <cell r="T8536"/>
          <cell r="U8536"/>
          <cell r="V8536"/>
          <cell r="W8536"/>
          <cell r="X8536"/>
          <cell r="Y8536"/>
          <cell r="Z8536"/>
          <cell r="AA8536"/>
          <cell r="AB8536"/>
          <cell r="AC8536"/>
          <cell r="AD8536"/>
        </row>
        <row r="8537">
          <cell r="P8537">
            <v>999999999</v>
          </cell>
          <cell r="Q8537"/>
          <cell r="R8537"/>
          <cell r="S8537"/>
          <cell r="T8537"/>
          <cell r="U8537"/>
          <cell r="V8537"/>
          <cell r="W8537"/>
          <cell r="X8537"/>
          <cell r="Y8537"/>
          <cell r="Z8537"/>
          <cell r="AA8537"/>
          <cell r="AB8537"/>
          <cell r="AC8537"/>
          <cell r="AD8537"/>
        </row>
        <row r="8538">
          <cell r="P8538">
            <v>999999999</v>
          </cell>
          <cell r="Q8538"/>
          <cell r="R8538"/>
          <cell r="S8538"/>
          <cell r="T8538"/>
          <cell r="U8538"/>
          <cell r="V8538"/>
          <cell r="W8538"/>
          <cell r="X8538"/>
          <cell r="Y8538"/>
          <cell r="Z8538"/>
          <cell r="AA8538"/>
          <cell r="AB8538"/>
          <cell r="AC8538"/>
          <cell r="AD8538"/>
        </row>
        <row r="8539">
          <cell r="P8539">
            <v>999999999</v>
          </cell>
          <cell r="Q8539"/>
          <cell r="R8539"/>
          <cell r="S8539"/>
          <cell r="T8539"/>
          <cell r="U8539"/>
          <cell r="V8539"/>
          <cell r="W8539"/>
          <cell r="X8539"/>
          <cell r="Y8539"/>
          <cell r="Z8539"/>
          <cell r="AA8539"/>
          <cell r="AB8539"/>
          <cell r="AC8539"/>
          <cell r="AD8539"/>
        </row>
        <row r="8540">
          <cell r="P8540">
            <v>999999999</v>
          </cell>
          <cell r="Q8540"/>
          <cell r="R8540"/>
          <cell r="S8540"/>
          <cell r="T8540"/>
          <cell r="U8540"/>
          <cell r="V8540"/>
          <cell r="W8540"/>
          <cell r="X8540"/>
          <cell r="Y8540"/>
          <cell r="Z8540"/>
          <cell r="AA8540"/>
          <cell r="AB8540"/>
          <cell r="AC8540"/>
          <cell r="AD8540"/>
        </row>
        <row r="8541">
          <cell r="P8541">
            <v>999999999</v>
          </cell>
          <cell r="Q8541"/>
          <cell r="R8541"/>
          <cell r="S8541"/>
          <cell r="T8541"/>
          <cell r="U8541"/>
          <cell r="V8541"/>
          <cell r="W8541"/>
          <cell r="X8541"/>
          <cell r="Y8541"/>
          <cell r="Z8541"/>
          <cell r="AA8541"/>
          <cell r="AB8541"/>
          <cell r="AC8541"/>
          <cell r="AD8541"/>
        </row>
        <row r="8542">
          <cell r="P8542">
            <v>999999999</v>
          </cell>
          <cell r="Q8542"/>
          <cell r="R8542"/>
          <cell r="S8542"/>
          <cell r="T8542"/>
          <cell r="U8542"/>
          <cell r="V8542"/>
          <cell r="W8542"/>
          <cell r="X8542"/>
          <cell r="Y8542"/>
          <cell r="Z8542"/>
          <cell r="AA8542"/>
          <cell r="AB8542"/>
          <cell r="AC8542"/>
          <cell r="AD8542"/>
        </row>
        <row r="8543">
          <cell r="P8543">
            <v>999999999</v>
          </cell>
          <cell r="Q8543"/>
          <cell r="R8543"/>
          <cell r="S8543"/>
          <cell r="T8543"/>
          <cell r="U8543"/>
          <cell r="V8543"/>
          <cell r="W8543"/>
          <cell r="X8543"/>
          <cell r="Y8543"/>
          <cell r="Z8543"/>
          <cell r="AA8543"/>
          <cell r="AB8543"/>
          <cell r="AC8543"/>
          <cell r="AD8543"/>
        </row>
        <row r="8544">
          <cell r="P8544">
            <v>999999999</v>
          </cell>
          <cell r="Q8544"/>
          <cell r="R8544"/>
          <cell r="S8544"/>
          <cell r="T8544"/>
          <cell r="U8544"/>
          <cell r="V8544"/>
          <cell r="W8544"/>
          <cell r="X8544"/>
          <cell r="Y8544"/>
          <cell r="Z8544"/>
          <cell r="AA8544"/>
          <cell r="AB8544"/>
          <cell r="AC8544"/>
          <cell r="AD8544"/>
        </row>
        <row r="8545">
          <cell r="P8545">
            <v>999999999</v>
          </cell>
          <cell r="Q8545"/>
          <cell r="R8545"/>
          <cell r="S8545"/>
          <cell r="T8545"/>
          <cell r="U8545"/>
          <cell r="V8545"/>
          <cell r="W8545"/>
          <cell r="X8545"/>
          <cell r="Y8545"/>
          <cell r="Z8545"/>
          <cell r="AA8545"/>
          <cell r="AB8545"/>
          <cell r="AC8545"/>
          <cell r="AD8545"/>
        </row>
        <row r="8546">
          <cell r="P8546">
            <v>999999999</v>
          </cell>
          <cell r="Q8546"/>
          <cell r="R8546"/>
          <cell r="S8546"/>
          <cell r="T8546"/>
          <cell r="U8546"/>
          <cell r="V8546"/>
          <cell r="W8546"/>
          <cell r="X8546"/>
          <cell r="Y8546"/>
          <cell r="Z8546"/>
          <cell r="AA8546"/>
          <cell r="AB8546"/>
          <cell r="AC8546"/>
          <cell r="AD8546"/>
        </row>
        <row r="8547">
          <cell r="P8547">
            <v>999999999</v>
          </cell>
          <cell r="Q8547"/>
          <cell r="R8547"/>
          <cell r="S8547"/>
          <cell r="T8547"/>
          <cell r="U8547"/>
          <cell r="V8547"/>
          <cell r="W8547"/>
          <cell r="X8547"/>
          <cell r="Y8547"/>
          <cell r="Z8547"/>
          <cell r="AA8547"/>
          <cell r="AB8547"/>
          <cell r="AC8547"/>
          <cell r="AD8547"/>
        </row>
        <row r="8548">
          <cell r="P8548">
            <v>999999999</v>
          </cell>
          <cell r="Q8548"/>
          <cell r="R8548"/>
          <cell r="S8548"/>
          <cell r="T8548"/>
          <cell r="U8548"/>
          <cell r="V8548"/>
          <cell r="W8548"/>
          <cell r="X8548"/>
          <cell r="Y8548"/>
          <cell r="Z8548"/>
          <cell r="AA8548"/>
          <cell r="AB8548"/>
          <cell r="AC8548"/>
          <cell r="AD8548"/>
        </row>
        <row r="8549">
          <cell r="P8549">
            <v>999999999</v>
          </cell>
          <cell r="Q8549"/>
          <cell r="R8549"/>
          <cell r="S8549"/>
          <cell r="T8549"/>
          <cell r="U8549"/>
          <cell r="V8549"/>
          <cell r="W8549"/>
          <cell r="X8549"/>
          <cell r="Y8549"/>
          <cell r="Z8549"/>
          <cell r="AA8549"/>
          <cell r="AB8549"/>
          <cell r="AC8549"/>
          <cell r="AD8549"/>
        </row>
        <row r="8550">
          <cell r="P8550">
            <v>999999999</v>
          </cell>
          <cell r="Q8550"/>
          <cell r="R8550"/>
          <cell r="S8550"/>
          <cell r="T8550"/>
          <cell r="U8550"/>
          <cell r="V8550"/>
          <cell r="W8550"/>
          <cell r="X8550"/>
          <cell r="Y8550"/>
          <cell r="Z8550"/>
          <cell r="AA8550"/>
          <cell r="AB8550"/>
          <cell r="AC8550"/>
          <cell r="AD8550"/>
        </row>
        <row r="8551">
          <cell r="P8551">
            <v>999999999</v>
          </cell>
          <cell r="Q8551"/>
          <cell r="R8551"/>
          <cell r="S8551"/>
          <cell r="T8551"/>
          <cell r="U8551"/>
          <cell r="V8551"/>
          <cell r="W8551"/>
          <cell r="X8551"/>
          <cell r="Y8551"/>
          <cell r="Z8551"/>
          <cell r="AA8551"/>
          <cell r="AB8551"/>
          <cell r="AC8551"/>
          <cell r="AD8551"/>
        </row>
        <row r="8552">
          <cell r="P8552">
            <v>999999999</v>
          </cell>
          <cell r="Q8552"/>
          <cell r="R8552"/>
          <cell r="S8552"/>
          <cell r="T8552"/>
          <cell r="U8552"/>
          <cell r="V8552"/>
          <cell r="W8552"/>
          <cell r="X8552"/>
          <cell r="Y8552"/>
          <cell r="Z8552"/>
          <cell r="AA8552"/>
          <cell r="AB8552"/>
          <cell r="AC8552"/>
          <cell r="AD8552"/>
        </row>
        <row r="8553">
          <cell r="P8553">
            <v>999999999</v>
          </cell>
          <cell r="Q8553"/>
          <cell r="R8553"/>
          <cell r="S8553"/>
          <cell r="T8553"/>
          <cell r="U8553"/>
          <cell r="V8553"/>
          <cell r="W8553"/>
          <cell r="X8553"/>
          <cell r="Y8553"/>
          <cell r="Z8553"/>
          <cell r="AA8553"/>
          <cell r="AB8553"/>
          <cell r="AC8553"/>
          <cell r="AD8553"/>
        </row>
        <row r="8554">
          <cell r="P8554">
            <v>999999999</v>
          </cell>
          <cell r="Q8554"/>
          <cell r="R8554"/>
          <cell r="S8554"/>
          <cell r="T8554"/>
          <cell r="U8554"/>
          <cell r="V8554"/>
          <cell r="W8554"/>
          <cell r="X8554"/>
          <cell r="Y8554"/>
          <cell r="Z8554"/>
          <cell r="AA8554"/>
          <cell r="AB8554"/>
          <cell r="AC8554"/>
          <cell r="AD8554"/>
        </row>
        <row r="8555">
          <cell r="P8555">
            <v>999999999</v>
          </cell>
          <cell r="Q8555"/>
          <cell r="R8555"/>
          <cell r="S8555"/>
          <cell r="T8555"/>
          <cell r="U8555"/>
          <cell r="V8555"/>
          <cell r="W8555"/>
          <cell r="X8555"/>
          <cell r="Y8555"/>
          <cell r="Z8555"/>
          <cell r="AA8555"/>
          <cell r="AB8555"/>
          <cell r="AC8555"/>
          <cell r="AD8555"/>
        </row>
        <row r="8556">
          <cell r="P8556">
            <v>999999999</v>
          </cell>
          <cell r="Q8556"/>
          <cell r="R8556"/>
          <cell r="S8556"/>
          <cell r="T8556"/>
          <cell r="U8556"/>
          <cell r="V8556"/>
          <cell r="W8556"/>
          <cell r="X8556"/>
          <cell r="Y8556"/>
          <cell r="Z8556"/>
          <cell r="AA8556"/>
          <cell r="AB8556"/>
          <cell r="AC8556"/>
          <cell r="AD8556"/>
        </row>
        <row r="8557">
          <cell r="P8557">
            <v>999999999</v>
          </cell>
          <cell r="Q8557"/>
          <cell r="R8557"/>
          <cell r="S8557"/>
          <cell r="T8557"/>
          <cell r="U8557"/>
          <cell r="V8557"/>
          <cell r="W8557"/>
          <cell r="X8557"/>
          <cell r="Y8557"/>
          <cell r="Z8557"/>
          <cell r="AA8557"/>
          <cell r="AB8557"/>
          <cell r="AC8557"/>
          <cell r="AD8557"/>
        </row>
        <row r="8558">
          <cell r="P8558">
            <v>999999999</v>
          </cell>
          <cell r="Q8558"/>
          <cell r="R8558"/>
          <cell r="S8558"/>
          <cell r="T8558"/>
          <cell r="U8558"/>
          <cell r="V8558"/>
          <cell r="W8558"/>
          <cell r="X8558"/>
          <cell r="Y8558"/>
          <cell r="Z8558"/>
          <cell r="AA8558"/>
          <cell r="AB8558"/>
          <cell r="AC8558"/>
          <cell r="AD8558"/>
        </row>
        <row r="8559">
          <cell r="P8559">
            <v>999999999</v>
          </cell>
          <cell r="Q8559"/>
          <cell r="R8559"/>
          <cell r="S8559"/>
          <cell r="T8559"/>
          <cell r="U8559"/>
          <cell r="V8559"/>
          <cell r="W8559"/>
          <cell r="X8559"/>
          <cell r="Y8559"/>
          <cell r="Z8559"/>
          <cell r="AA8559"/>
          <cell r="AB8559"/>
          <cell r="AC8559"/>
          <cell r="AD8559"/>
        </row>
        <row r="8560">
          <cell r="P8560">
            <v>999999999</v>
          </cell>
          <cell r="Q8560"/>
          <cell r="R8560"/>
          <cell r="S8560"/>
          <cell r="T8560"/>
          <cell r="U8560"/>
          <cell r="V8560"/>
          <cell r="W8560"/>
          <cell r="X8560"/>
          <cell r="Y8560"/>
          <cell r="Z8560"/>
          <cell r="AA8560"/>
          <cell r="AB8560"/>
          <cell r="AC8560"/>
          <cell r="AD8560"/>
        </row>
        <row r="8561">
          <cell r="P8561">
            <v>999999999</v>
          </cell>
          <cell r="Q8561"/>
          <cell r="R8561"/>
          <cell r="S8561"/>
          <cell r="T8561"/>
          <cell r="U8561"/>
          <cell r="V8561"/>
          <cell r="W8561"/>
          <cell r="X8561"/>
          <cell r="Y8561"/>
          <cell r="Z8561"/>
          <cell r="AA8561"/>
          <cell r="AB8561"/>
          <cell r="AC8561"/>
          <cell r="AD8561"/>
        </row>
        <row r="8562">
          <cell r="P8562">
            <v>999999999</v>
          </cell>
          <cell r="Q8562"/>
          <cell r="R8562"/>
          <cell r="S8562"/>
          <cell r="T8562"/>
          <cell r="U8562"/>
          <cell r="V8562"/>
          <cell r="W8562"/>
          <cell r="X8562"/>
          <cell r="Y8562"/>
          <cell r="Z8562"/>
          <cell r="AA8562"/>
          <cell r="AB8562"/>
          <cell r="AC8562"/>
          <cell r="AD8562"/>
        </row>
        <row r="8563">
          <cell r="P8563">
            <v>999999999</v>
          </cell>
          <cell r="Q8563"/>
          <cell r="R8563"/>
          <cell r="S8563"/>
          <cell r="T8563"/>
          <cell r="U8563"/>
          <cell r="V8563"/>
          <cell r="W8563"/>
          <cell r="X8563"/>
          <cell r="Y8563"/>
          <cell r="Z8563"/>
          <cell r="AA8563"/>
          <cell r="AB8563"/>
          <cell r="AC8563"/>
          <cell r="AD8563"/>
        </row>
        <row r="8564">
          <cell r="P8564">
            <v>999999999</v>
          </cell>
          <cell r="Q8564"/>
          <cell r="R8564"/>
          <cell r="S8564"/>
          <cell r="T8564"/>
          <cell r="U8564"/>
          <cell r="V8564"/>
          <cell r="W8564"/>
          <cell r="X8564"/>
          <cell r="Y8564"/>
          <cell r="Z8564"/>
          <cell r="AA8564"/>
          <cell r="AB8564"/>
          <cell r="AC8564"/>
          <cell r="AD8564"/>
        </row>
        <row r="8565">
          <cell r="P8565">
            <v>999999999</v>
          </cell>
          <cell r="Q8565"/>
          <cell r="R8565"/>
          <cell r="S8565"/>
          <cell r="T8565"/>
          <cell r="U8565"/>
          <cell r="V8565"/>
          <cell r="W8565"/>
          <cell r="X8565"/>
          <cell r="Y8565"/>
          <cell r="Z8565"/>
          <cell r="AA8565"/>
          <cell r="AB8565"/>
          <cell r="AC8565"/>
          <cell r="AD8565"/>
        </row>
        <row r="8566">
          <cell r="P8566">
            <v>999999999</v>
          </cell>
          <cell r="Q8566"/>
          <cell r="R8566"/>
          <cell r="S8566"/>
          <cell r="T8566"/>
          <cell r="U8566"/>
          <cell r="V8566"/>
          <cell r="W8566"/>
          <cell r="X8566"/>
          <cell r="Y8566"/>
          <cell r="Z8566"/>
          <cell r="AA8566"/>
          <cell r="AB8566"/>
          <cell r="AC8566"/>
          <cell r="AD8566"/>
        </row>
        <row r="8567">
          <cell r="P8567">
            <v>999999999</v>
          </cell>
          <cell r="Q8567"/>
          <cell r="R8567"/>
          <cell r="S8567"/>
          <cell r="T8567"/>
          <cell r="U8567"/>
          <cell r="V8567"/>
          <cell r="W8567"/>
          <cell r="X8567"/>
          <cell r="Y8567"/>
          <cell r="Z8567"/>
          <cell r="AA8567"/>
          <cell r="AB8567"/>
          <cell r="AC8567"/>
          <cell r="AD8567"/>
        </row>
        <row r="8568">
          <cell r="P8568">
            <v>999999999</v>
          </cell>
          <cell r="Q8568"/>
          <cell r="R8568"/>
          <cell r="S8568"/>
          <cell r="T8568"/>
          <cell r="U8568"/>
          <cell r="V8568"/>
          <cell r="W8568"/>
          <cell r="X8568"/>
          <cell r="Y8568"/>
          <cell r="Z8568"/>
          <cell r="AA8568"/>
          <cell r="AB8568"/>
          <cell r="AC8568"/>
          <cell r="AD8568"/>
        </row>
        <row r="8569">
          <cell r="P8569">
            <v>999999999</v>
          </cell>
          <cell r="Q8569"/>
          <cell r="R8569"/>
          <cell r="S8569"/>
          <cell r="T8569"/>
          <cell r="U8569"/>
          <cell r="V8569"/>
          <cell r="W8569"/>
          <cell r="X8569"/>
          <cell r="Y8569"/>
          <cell r="Z8569"/>
          <cell r="AA8569"/>
          <cell r="AB8569"/>
          <cell r="AC8569"/>
          <cell r="AD8569"/>
        </row>
        <row r="8570">
          <cell r="P8570">
            <v>999999999</v>
          </cell>
          <cell r="Q8570"/>
          <cell r="R8570"/>
          <cell r="S8570"/>
          <cell r="T8570"/>
          <cell r="U8570"/>
          <cell r="V8570"/>
          <cell r="W8570"/>
          <cell r="X8570"/>
          <cell r="Y8570"/>
          <cell r="Z8570"/>
          <cell r="AA8570"/>
          <cell r="AB8570"/>
          <cell r="AC8570"/>
          <cell r="AD8570"/>
        </row>
        <row r="8571">
          <cell r="P8571">
            <v>999999999</v>
          </cell>
          <cell r="Q8571"/>
          <cell r="R8571"/>
          <cell r="S8571"/>
          <cell r="T8571"/>
          <cell r="U8571"/>
          <cell r="V8571"/>
          <cell r="W8571"/>
          <cell r="X8571"/>
          <cell r="Y8571"/>
          <cell r="Z8571"/>
          <cell r="AA8571"/>
          <cell r="AB8571"/>
          <cell r="AC8571"/>
          <cell r="AD8571"/>
        </row>
        <row r="8572">
          <cell r="P8572">
            <v>999999999</v>
          </cell>
          <cell r="Q8572"/>
          <cell r="R8572"/>
          <cell r="S8572"/>
          <cell r="T8572"/>
          <cell r="U8572"/>
          <cell r="V8572"/>
          <cell r="W8572"/>
          <cell r="X8572"/>
          <cell r="Y8572"/>
          <cell r="Z8572"/>
          <cell r="AA8572"/>
          <cell r="AB8572"/>
          <cell r="AC8572"/>
          <cell r="AD8572"/>
        </row>
        <row r="8573">
          <cell r="P8573">
            <v>999999999</v>
          </cell>
          <cell r="Q8573"/>
          <cell r="R8573"/>
          <cell r="S8573"/>
          <cell r="T8573"/>
          <cell r="U8573"/>
          <cell r="V8573"/>
          <cell r="W8573"/>
          <cell r="X8573"/>
          <cell r="Y8573"/>
          <cell r="Z8573"/>
          <cell r="AA8573"/>
          <cell r="AB8573"/>
          <cell r="AC8573"/>
          <cell r="AD8573"/>
        </row>
        <row r="8574">
          <cell r="P8574">
            <v>999999999</v>
          </cell>
          <cell r="Q8574"/>
          <cell r="R8574"/>
          <cell r="S8574"/>
          <cell r="T8574"/>
          <cell r="U8574"/>
          <cell r="V8574"/>
          <cell r="W8574"/>
          <cell r="X8574"/>
          <cell r="Y8574"/>
          <cell r="Z8574"/>
          <cell r="AA8574"/>
          <cell r="AB8574"/>
          <cell r="AC8574"/>
          <cell r="AD8574"/>
        </row>
        <row r="8575">
          <cell r="P8575">
            <v>999999999</v>
          </cell>
          <cell r="Q8575"/>
          <cell r="R8575"/>
          <cell r="S8575"/>
          <cell r="T8575"/>
          <cell r="U8575"/>
          <cell r="V8575"/>
          <cell r="W8575"/>
          <cell r="X8575"/>
          <cell r="Y8575"/>
          <cell r="Z8575"/>
          <cell r="AA8575"/>
          <cell r="AB8575"/>
          <cell r="AC8575"/>
          <cell r="AD8575"/>
        </row>
        <row r="8576">
          <cell r="P8576">
            <v>999999999</v>
          </cell>
          <cell r="Q8576"/>
          <cell r="R8576"/>
          <cell r="S8576"/>
          <cell r="T8576"/>
          <cell r="U8576"/>
          <cell r="V8576"/>
          <cell r="W8576"/>
          <cell r="X8576"/>
          <cell r="Y8576"/>
          <cell r="Z8576"/>
          <cell r="AA8576"/>
          <cell r="AB8576"/>
          <cell r="AC8576"/>
          <cell r="AD8576"/>
        </row>
        <row r="8577">
          <cell r="P8577">
            <v>999999999</v>
          </cell>
          <cell r="Q8577"/>
          <cell r="R8577"/>
          <cell r="S8577"/>
          <cell r="T8577"/>
          <cell r="U8577"/>
          <cell r="V8577"/>
          <cell r="W8577"/>
          <cell r="X8577"/>
          <cell r="Y8577"/>
          <cell r="Z8577"/>
          <cell r="AA8577"/>
          <cell r="AB8577"/>
          <cell r="AC8577"/>
          <cell r="AD8577"/>
        </row>
        <row r="8578">
          <cell r="P8578">
            <v>999999999</v>
          </cell>
          <cell r="Q8578"/>
          <cell r="R8578"/>
          <cell r="S8578"/>
          <cell r="T8578"/>
          <cell r="U8578"/>
          <cell r="V8578"/>
          <cell r="W8578"/>
          <cell r="X8578"/>
          <cell r="Y8578"/>
          <cell r="Z8578"/>
          <cell r="AA8578"/>
          <cell r="AB8578"/>
          <cell r="AC8578"/>
          <cell r="AD8578"/>
        </row>
        <row r="8579">
          <cell r="P8579">
            <v>999999999</v>
          </cell>
          <cell r="Q8579"/>
          <cell r="R8579"/>
          <cell r="S8579"/>
          <cell r="T8579"/>
          <cell r="U8579"/>
          <cell r="V8579"/>
          <cell r="W8579"/>
          <cell r="X8579"/>
          <cell r="Y8579"/>
          <cell r="Z8579"/>
          <cell r="AA8579"/>
          <cell r="AB8579"/>
          <cell r="AC8579"/>
          <cell r="AD8579"/>
        </row>
        <row r="8580">
          <cell r="P8580">
            <v>999999999</v>
          </cell>
          <cell r="Q8580"/>
          <cell r="R8580"/>
          <cell r="S8580"/>
          <cell r="T8580"/>
          <cell r="U8580"/>
          <cell r="V8580"/>
          <cell r="W8580"/>
          <cell r="X8580"/>
          <cell r="Y8580"/>
          <cell r="Z8580"/>
          <cell r="AA8580"/>
          <cell r="AB8580"/>
          <cell r="AC8580"/>
          <cell r="AD8580"/>
        </row>
        <row r="8581">
          <cell r="P8581">
            <v>999999999</v>
          </cell>
          <cell r="Q8581"/>
          <cell r="R8581"/>
          <cell r="S8581"/>
          <cell r="T8581"/>
          <cell r="U8581"/>
          <cell r="V8581"/>
          <cell r="W8581"/>
          <cell r="X8581"/>
          <cell r="Y8581"/>
          <cell r="Z8581"/>
          <cell r="AA8581"/>
          <cell r="AB8581"/>
          <cell r="AC8581"/>
          <cell r="AD8581"/>
        </row>
        <row r="8582">
          <cell r="P8582">
            <v>999999999</v>
          </cell>
          <cell r="Q8582"/>
          <cell r="R8582"/>
          <cell r="S8582"/>
          <cell r="T8582"/>
          <cell r="U8582"/>
          <cell r="V8582"/>
          <cell r="W8582"/>
          <cell r="X8582"/>
          <cell r="Y8582"/>
          <cell r="Z8582"/>
          <cell r="AA8582"/>
          <cell r="AB8582"/>
          <cell r="AC8582"/>
          <cell r="AD8582"/>
        </row>
        <row r="8583">
          <cell r="P8583">
            <v>999999999</v>
          </cell>
          <cell r="Q8583"/>
          <cell r="R8583"/>
          <cell r="S8583"/>
          <cell r="T8583"/>
          <cell r="U8583"/>
          <cell r="V8583"/>
          <cell r="W8583"/>
          <cell r="X8583"/>
          <cell r="Y8583"/>
          <cell r="Z8583"/>
          <cell r="AA8583"/>
          <cell r="AB8583"/>
          <cell r="AC8583"/>
          <cell r="AD8583"/>
        </row>
        <row r="8584">
          <cell r="P8584">
            <v>999999999</v>
          </cell>
          <cell r="Q8584"/>
          <cell r="R8584"/>
          <cell r="S8584"/>
          <cell r="T8584"/>
          <cell r="U8584"/>
          <cell r="V8584"/>
          <cell r="W8584"/>
          <cell r="X8584"/>
          <cell r="Y8584"/>
          <cell r="Z8584"/>
          <cell r="AA8584"/>
          <cell r="AB8584"/>
          <cell r="AC8584"/>
          <cell r="AD8584"/>
        </row>
        <row r="8585">
          <cell r="P8585">
            <v>999999999</v>
          </cell>
          <cell r="Q8585"/>
          <cell r="R8585"/>
          <cell r="S8585"/>
          <cell r="T8585"/>
          <cell r="U8585"/>
          <cell r="V8585"/>
          <cell r="W8585"/>
          <cell r="X8585"/>
          <cell r="Y8585"/>
          <cell r="Z8585"/>
          <cell r="AA8585"/>
          <cell r="AB8585"/>
          <cell r="AC8585"/>
          <cell r="AD8585"/>
        </row>
        <row r="8586">
          <cell r="P8586">
            <v>999999999</v>
          </cell>
          <cell r="Q8586"/>
          <cell r="R8586"/>
          <cell r="S8586"/>
          <cell r="T8586"/>
          <cell r="U8586"/>
          <cell r="V8586"/>
          <cell r="W8586"/>
          <cell r="X8586"/>
          <cell r="Y8586"/>
          <cell r="Z8586"/>
          <cell r="AA8586"/>
          <cell r="AB8586"/>
          <cell r="AC8586"/>
          <cell r="AD8586"/>
        </row>
        <row r="8587">
          <cell r="P8587">
            <v>999999999</v>
          </cell>
          <cell r="Q8587"/>
          <cell r="R8587"/>
          <cell r="S8587"/>
          <cell r="T8587"/>
          <cell r="U8587"/>
          <cell r="V8587"/>
          <cell r="W8587"/>
          <cell r="X8587"/>
          <cell r="Y8587"/>
          <cell r="Z8587"/>
          <cell r="AA8587"/>
          <cell r="AB8587"/>
          <cell r="AC8587"/>
          <cell r="AD8587"/>
        </row>
        <row r="8588">
          <cell r="P8588">
            <v>999999999</v>
          </cell>
          <cell r="Q8588"/>
          <cell r="R8588"/>
          <cell r="S8588"/>
          <cell r="T8588"/>
          <cell r="U8588"/>
          <cell r="V8588"/>
          <cell r="W8588"/>
          <cell r="X8588"/>
          <cell r="Y8588"/>
          <cell r="Z8588"/>
          <cell r="AA8588"/>
          <cell r="AB8588"/>
          <cell r="AC8588"/>
          <cell r="AD8588"/>
        </row>
        <row r="8589">
          <cell r="P8589">
            <v>999999999</v>
          </cell>
          <cell r="Q8589"/>
          <cell r="R8589"/>
          <cell r="S8589"/>
          <cell r="T8589"/>
          <cell r="U8589"/>
          <cell r="V8589"/>
          <cell r="W8589"/>
          <cell r="X8589"/>
          <cell r="Y8589"/>
          <cell r="Z8589"/>
          <cell r="AA8589"/>
          <cell r="AB8589"/>
          <cell r="AC8589"/>
          <cell r="AD8589"/>
        </row>
        <row r="8590">
          <cell r="P8590">
            <v>999999999</v>
          </cell>
          <cell r="Q8590"/>
          <cell r="R8590"/>
          <cell r="S8590"/>
          <cell r="T8590"/>
          <cell r="U8590"/>
          <cell r="V8590"/>
          <cell r="W8590"/>
          <cell r="X8590"/>
          <cell r="Y8590"/>
          <cell r="Z8590"/>
          <cell r="AA8590"/>
          <cell r="AB8590"/>
          <cell r="AC8590"/>
          <cell r="AD8590"/>
        </row>
        <row r="8591">
          <cell r="P8591">
            <v>999999999</v>
          </cell>
          <cell r="Q8591"/>
          <cell r="R8591"/>
          <cell r="S8591"/>
          <cell r="T8591"/>
          <cell r="U8591"/>
          <cell r="V8591"/>
          <cell r="W8591"/>
          <cell r="X8591"/>
          <cell r="Y8591"/>
          <cell r="Z8591"/>
          <cell r="AA8591"/>
          <cell r="AB8591"/>
          <cell r="AC8591"/>
          <cell r="AD8591"/>
        </row>
        <row r="8592">
          <cell r="P8592">
            <v>999999999</v>
          </cell>
          <cell r="Q8592"/>
          <cell r="R8592"/>
          <cell r="S8592"/>
          <cell r="T8592"/>
          <cell r="U8592"/>
          <cell r="V8592"/>
          <cell r="W8592"/>
          <cell r="X8592"/>
          <cell r="Y8592"/>
          <cell r="Z8592"/>
          <cell r="AA8592"/>
          <cell r="AB8592"/>
          <cell r="AC8592"/>
          <cell r="AD8592"/>
        </row>
        <row r="8593">
          <cell r="P8593">
            <v>999999999</v>
          </cell>
          <cell r="Q8593"/>
          <cell r="R8593"/>
          <cell r="S8593"/>
          <cell r="T8593"/>
          <cell r="U8593"/>
          <cell r="V8593"/>
          <cell r="W8593"/>
          <cell r="X8593"/>
          <cell r="Y8593"/>
          <cell r="Z8593"/>
          <cell r="AA8593"/>
          <cell r="AB8593"/>
          <cell r="AC8593"/>
          <cell r="AD8593"/>
        </row>
        <row r="8594">
          <cell r="P8594">
            <v>999999999</v>
          </cell>
          <cell r="Q8594"/>
          <cell r="R8594"/>
          <cell r="S8594"/>
          <cell r="T8594"/>
          <cell r="U8594"/>
          <cell r="V8594"/>
          <cell r="W8594"/>
          <cell r="X8594"/>
          <cell r="Y8594"/>
          <cell r="Z8594"/>
          <cell r="AA8594"/>
          <cell r="AB8594"/>
          <cell r="AC8594"/>
          <cell r="AD8594"/>
        </row>
        <row r="8595">
          <cell r="P8595">
            <v>999999999</v>
          </cell>
          <cell r="Q8595"/>
          <cell r="R8595"/>
          <cell r="S8595"/>
          <cell r="T8595"/>
          <cell r="U8595"/>
          <cell r="V8595"/>
          <cell r="W8595"/>
          <cell r="X8595"/>
          <cell r="Y8595"/>
          <cell r="Z8595"/>
          <cell r="AA8595"/>
          <cell r="AB8595"/>
          <cell r="AC8595"/>
          <cell r="AD8595"/>
        </row>
        <row r="8596">
          <cell r="P8596">
            <v>999999999</v>
          </cell>
          <cell r="Q8596"/>
          <cell r="R8596"/>
          <cell r="S8596"/>
          <cell r="T8596"/>
          <cell r="U8596"/>
          <cell r="V8596"/>
          <cell r="W8596"/>
          <cell r="X8596"/>
          <cell r="Y8596"/>
          <cell r="Z8596"/>
          <cell r="AA8596"/>
          <cell r="AB8596"/>
          <cell r="AC8596"/>
          <cell r="AD8596"/>
        </row>
        <row r="8597">
          <cell r="P8597">
            <v>999999999</v>
          </cell>
          <cell r="Q8597"/>
          <cell r="R8597"/>
          <cell r="S8597"/>
          <cell r="T8597"/>
          <cell r="U8597"/>
          <cell r="V8597"/>
          <cell r="W8597"/>
          <cell r="X8597"/>
          <cell r="Y8597"/>
          <cell r="Z8597"/>
          <cell r="AA8597"/>
          <cell r="AB8597"/>
          <cell r="AC8597"/>
          <cell r="AD8597"/>
        </row>
        <row r="8598">
          <cell r="P8598">
            <v>999999999</v>
          </cell>
          <cell r="Q8598"/>
          <cell r="R8598"/>
          <cell r="S8598"/>
          <cell r="T8598"/>
          <cell r="U8598"/>
          <cell r="V8598"/>
          <cell r="W8598"/>
          <cell r="X8598"/>
          <cell r="Y8598"/>
          <cell r="Z8598"/>
          <cell r="AA8598"/>
          <cell r="AB8598"/>
          <cell r="AC8598"/>
          <cell r="AD8598"/>
        </row>
        <row r="8599">
          <cell r="P8599">
            <v>999999999</v>
          </cell>
          <cell r="Q8599"/>
          <cell r="R8599"/>
          <cell r="S8599"/>
          <cell r="T8599"/>
          <cell r="U8599"/>
          <cell r="V8599"/>
          <cell r="W8599"/>
          <cell r="X8599"/>
          <cell r="Y8599"/>
          <cell r="Z8599"/>
          <cell r="AA8599"/>
          <cell r="AB8599"/>
          <cell r="AC8599"/>
          <cell r="AD8599"/>
        </row>
        <row r="8600">
          <cell r="P8600">
            <v>999999999</v>
          </cell>
          <cell r="Q8600"/>
          <cell r="R8600"/>
          <cell r="S8600"/>
          <cell r="T8600"/>
          <cell r="U8600"/>
          <cell r="V8600"/>
          <cell r="W8600"/>
          <cell r="X8600"/>
          <cell r="Y8600"/>
          <cell r="Z8600"/>
          <cell r="AA8600"/>
          <cell r="AB8600"/>
          <cell r="AC8600"/>
          <cell r="AD8600"/>
        </row>
        <row r="8601">
          <cell r="P8601">
            <v>999999999</v>
          </cell>
          <cell r="Q8601"/>
          <cell r="R8601"/>
          <cell r="S8601"/>
          <cell r="T8601"/>
          <cell r="U8601"/>
          <cell r="V8601"/>
          <cell r="W8601"/>
          <cell r="X8601"/>
          <cell r="Y8601"/>
          <cell r="Z8601"/>
          <cell r="AA8601"/>
          <cell r="AB8601"/>
          <cell r="AC8601"/>
          <cell r="AD8601"/>
        </row>
        <row r="8602">
          <cell r="P8602">
            <v>999999999</v>
          </cell>
          <cell r="Q8602"/>
          <cell r="R8602"/>
          <cell r="S8602"/>
          <cell r="T8602"/>
          <cell r="U8602"/>
          <cell r="V8602"/>
          <cell r="W8602"/>
          <cell r="X8602"/>
          <cell r="Y8602"/>
          <cell r="Z8602"/>
          <cell r="AA8602"/>
          <cell r="AB8602"/>
          <cell r="AC8602"/>
          <cell r="AD8602"/>
        </row>
        <row r="8603">
          <cell r="P8603">
            <v>999999999</v>
          </cell>
          <cell r="Q8603"/>
          <cell r="R8603"/>
          <cell r="S8603"/>
          <cell r="T8603"/>
          <cell r="U8603"/>
          <cell r="V8603"/>
          <cell r="W8603"/>
          <cell r="X8603"/>
          <cell r="Y8603"/>
          <cell r="Z8603"/>
          <cell r="AA8603"/>
          <cell r="AB8603"/>
          <cell r="AC8603"/>
          <cell r="AD8603"/>
        </row>
        <row r="8604">
          <cell r="P8604">
            <v>999999999</v>
          </cell>
          <cell r="Q8604"/>
          <cell r="R8604"/>
          <cell r="S8604"/>
          <cell r="T8604"/>
          <cell r="U8604"/>
          <cell r="V8604"/>
          <cell r="W8604"/>
          <cell r="X8604"/>
          <cell r="Y8604"/>
          <cell r="Z8604"/>
          <cell r="AA8604"/>
          <cell r="AB8604"/>
          <cell r="AC8604"/>
          <cell r="AD8604"/>
        </row>
        <row r="8605">
          <cell r="P8605">
            <v>999999999</v>
          </cell>
          <cell r="Q8605"/>
          <cell r="R8605"/>
          <cell r="S8605"/>
          <cell r="T8605"/>
          <cell r="U8605"/>
          <cell r="V8605"/>
          <cell r="W8605"/>
          <cell r="X8605"/>
          <cell r="Y8605"/>
          <cell r="Z8605"/>
          <cell r="AA8605"/>
          <cell r="AB8605"/>
          <cell r="AC8605"/>
          <cell r="AD8605"/>
        </row>
        <row r="8606">
          <cell r="P8606">
            <v>999999999</v>
          </cell>
          <cell r="Q8606"/>
          <cell r="R8606"/>
          <cell r="S8606"/>
          <cell r="T8606"/>
          <cell r="U8606"/>
          <cell r="V8606"/>
          <cell r="W8606"/>
          <cell r="X8606"/>
          <cell r="Y8606"/>
          <cell r="Z8606"/>
          <cell r="AA8606"/>
          <cell r="AB8606"/>
          <cell r="AC8606"/>
          <cell r="AD8606"/>
        </row>
        <row r="8607">
          <cell r="P8607">
            <v>999999999</v>
          </cell>
          <cell r="Q8607"/>
          <cell r="R8607"/>
          <cell r="S8607"/>
          <cell r="T8607"/>
          <cell r="U8607"/>
          <cell r="V8607"/>
          <cell r="W8607"/>
          <cell r="X8607"/>
          <cell r="Y8607"/>
          <cell r="Z8607"/>
          <cell r="AA8607"/>
          <cell r="AB8607"/>
          <cell r="AC8607"/>
          <cell r="AD8607"/>
        </row>
        <row r="8608">
          <cell r="P8608">
            <v>999999999</v>
          </cell>
          <cell r="Q8608"/>
          <cell r="R8608"/>
          <cell r="S8608"/>
          <cell r="T8608"/>
          <cell r="U8608"/>
          <cell r="V8608"/>
          <cell r="W8608"/>
          <cell r="X8608"/>
          <cell r="Y8608"/>
          <cell r="Z8608"/>
          <cell r="AA8608"/>
          <cell r="AB8608"/>
          <cell r="AC8608"/>
          <cell r="AD8608"/>
        </row>
        <row r="8609">
          <cell r="P8609">
            <v>999999999</v>
          </cell>
          <cell r="Q8609"/>
          <cell r="R8609"/>
          <cell r="S8609"/>
          <cell r="T8609"/>
          <cell r="U8609"/>
          <cell r="V8609"/>
          <cell r="W8609"/>
          <cell r="X8609"/>
          <cell r="Y8609"/>
          <cell r="Z8609"/>
          <cell r="AA8609"/>
          <cell r="AB8609"/>
          <cell r="AC8609"/>
          <cell r="AD8609"/>
        </row>
        <row r="8610">
          <cell r="P8610">
            <v>999999999</v>
          </cell>
          <cell r="Q8610"/>
          <cell r="R8610"/>
          <cell r="S8610"/>
          <cell r="T8610"/>
          <cell r="U8610"/>
          <cell r="V8610"/>
          <cell r="W8610"/>
          <cell r="X8610"/>
          <cell r="Y8610"/>
          <cell r="Z8610"/>
          <cell r="AA8610"/>
          <cell r="AB8610"/>
          <cell r="AC8610"/>
          <cell r="AD8610"/>
        </row>
        <row r="8611">
          <cell r="P8611">
            <v>999999999</v>
          </cell>
          <cell r="Q8611"/>
          <cell r="R8611"/>
          <cell r="S8611"/>
          <cell r="T8611"/>
          <cell r="U8611"/>
          <cell r="V8611"/>
          <cell r="W8611"/>
          <cell r="X8611"/>
          <cell r="Y8611"/>
          <cell r="Z8611"/>
          <cell r="AA8611"/>
          <cell r="AB8611"/>
          <cell r="AC8611"/>
          <cell r="AD8611"/>
        </row>
        <row r="8612">
          <cell r="P8612">
            <v>999999999</v>
          </cell>
          <cell r="Q8612"/>
          <cell r="R8612"/>
          <cell r="S8612"/>
          <cell r="T8612"/>
          <cell r="U8612"/>
          <cell r="V8612"/>
          <cell r="W8612"/>
          <cell r="X8612"/>
          <cell r="Y8612"/>
          <cell r="Z8612"/>
          <cell r="AA8612"/>
          <cell r="AB8612"/>
          <cell r="AC8612"/>
          <cell r="AD8612"/>
        </row>
        <row r="8613">
          <cell r="P8613">
            <v>999999999</v>
          </cell>
          <cell r="Q8613"/>
          <cell r="R8613"/>
          <cell r="S8613"/>
          <cell r="T8613"/>
          <cell r="U8613"/>
          <cell r="V8613"/>
          <cell r="W8613"/>
          <cell r="X8613"/>
          <cell r="Y8613"/>
          <cell r="Z8613"/>
          <cell r="AA8613"/>
          <cell r="AB8613"/>
          <cell r="AC8613"/>
          <cell r="AD8613"/>
        </row>
        <row r="8614">
          <cell r="P8614">
            <v>999999999</v>
          </cell>
          <cell r="Q8614"/>
          <cell r="R8614"/>
          <cell r="S8614"/>
          <cell r="T8614"/>
          <cell r="U8614"/>
          <cell r="V8614"/>
          <cell r="W8614"/>
          <cell r="X8614"/>
          <cell r="Y8614"/>
          <cell r="Z8614"/>
          <cell r="AA8614"/>
          <cell r="AB8614"/>
          <cell r="AC8614"/>
          <cell r="AD8614"/>
        </row>
        <row r="8615">
          <cell r="P8615">
            <v>999999999</v>
          </cell>
          <cell r="Q8615"/>
          <cell r="R8615"/>
          <cell r="S8615"/>
          <cell r="T8615"/>
          <cell r="U8615"/>
          <cell r="V8615"/>
          <cell r="W8615"/>
          <cell r="X8615"/>
          <cell r="Y8615"/>
          <cell r="Z8615"/>
          <cell r="AA8615"/>
          <cell r="AB8615"/>
          <cell r="AC8615"/>
          <cell r="AD8615"/>
        </row>
        <row r="8616">
          <cell r="P8616">
            <v>999999999</v>
          </cell>
          <cell r="Q8616"/>
          <cell r="R8616"/>
          <cell r="S8616"/>
          <cell r="T8616"/>
          <cell r="U8616"/>
          <cell r="V8616"/>
          <cell r="W8616"/>
          <cell r="X8616"/>
          <cell r="Y8616"/>
          <cell r="Z8616"/>
          <cell r="AA8616"/>
          <cell r="AB8616"/>
          <cell r="AC8616"/>
          <cell r="AD8616"/>
        </row>
        <row r="8617">
          <cell r="P8617">
            <v>999999999</v>
          </cell>
          <cell r="Q8617"/>
          <cell r="R8617"/>
          <cell r="S8617"/>
          <cell r="T8617"/>
          <cell r="U8617"/>
          <cell r="V8617"/>
          <cell r="W8617"/>
          <cell r="X8617"/>
          <cell r="Y8617"/>
          <cell r="Z8617"/>
          <cell r="AA8617"/>
          <cell r="AB8617"/>
          <cell r="AC8617"/>
          <cell r="AD8617"/>
        </row>
        <row r="8618">
          <cell r="P8618">
            <v>999999999</v>
          </cell>
          <cell r="Q8618"/>
          <cell r="R8618"/>
          <cell r="S8618"/>
          <cell r="T8618"/>
          <cell r="U8618"/>
          <cell r="V8618"/>
          <cell r="W8618"/>
          <cell r="X8618"/>
          <cell r="Y8618"/>
          <cell r="Z8618"/>
          <cell r="AA8618"/>
          <cell r="AB8618"/>
          <cell r="AC8618"/>
          <cell r="AD8618"/>
        </row>
        <row r="8619">
          <cell r="P8619">
            <v>999999999</v>
          </cell>
          <cell r="Q8619"/>
          <cell r="R8619"/>
          <cell r="S8619"/>
          <cell r="T8619"/>
          <cell r="U8619"/>
          <cell r="V8619"/>
          <cell r="W8619"/>
          <cell r="X8619"/>
          <cell r="Y8619"/>
          <cell r="Z8619"/>
          <cell r="AA8619"/>
          <cell r="AB8619"/>
          <cell r="AC8619"/>
          <cell r="AD8619"/>
        </row>
        <row r="8620">
          <cell r="P8620">
            <v>999999999</v>
          </cell>
          <cell r="Q8620"/>
          <cell r="R8620"/>
          <cell r="S8620"/>
          <cell r="T8620"/>
          <cell r="U8620"/>
          <cell r="V8620"/>
          <cell r="W8620"/>
          <cell r="X8620"/>
          <cell r="Y8620"/>
          <cell r="Z8620"/>
          <cell r="AA8620"/>
          <cell r="AB8620"/>
          <cell r="AC8620"/>
          <cell r="AD8620"/>
        </row>
        <row r="8621">
          <cell r="P8621">
            <v>999999999</v>
          </cell>
          <cell r="Q8621"/>
          <cell r="R8621"/>
          <cell r="S8621"/>
          <cell r="T8621"/>
          <cell r="U8621"/>
          <cell r="V8621"/>
          <cell r="W8621"/>
          <cell r="X8621"/>
          <cell r="Y8621"/>
          <cell r="Z8621"/>
          <cell r="AA8621"/>
          <cell r="AB8621"/>
          <cell r="AC8621"/>
          <cell r="AD8621"/>
        </row>
        <row r="8622">
          <cell r="P8622">
            <v>999999999</v>
          </cell>
          <cell r="Q8622"/>
          <cell r="R8622"/>
          <cell r="S8622"/>
          <cell r="T8622"/>
          <cell r="U8622"/>
          <cell r="V8622"/>
          <cell r="W8622"/>
          <cell r="X8622"/>
          <cell r="Y8622"/>
          <cell r="Z8622"/>
          <cell r="AA8622"/>
          <cell r="AB8622"/>
          <cell r="AC8622"/>
          <cell r="AD8622"/>
        </row>
        <row r="8623">
          <cell r="P8623">
            <v>999999999</v>
          </cell>
          <cell r="Q8623"/>
          <cell r="R8623"/>
          <cell r="S8623"/>
          <cell r="T8623"/>
          <cell r="U8623"/>
          <cell r="V8623"/>
          <cell r="W8623"/>
          <cell r="X8623"/>
          <cell r="Y8623"/>
          <cell r="Z8623"/>
          <cell r="AA8623"/>
          <cell r="AB8623"/>
          <cell r="AC8623"/>
          <cell r="AD8623"/>
        </row>
        <row r="8624">
          <cell r="P8624">
            <v>999999999</v>
          </cell>
          <cell r="Q8624"/>
          <cell r="R8624"/>
          <cell r="S8624"/>
          <cell r="T8624"/>
          <cell r="U8624"/>
          <cell r="V8624"/>
          <cell r="W8624"/>
          <cell r="X8624"/>
          <cell r="Y8624"/>
          <cell r="Z8624"/>
          <cell r="AA8624"/>
          <cell r="AB8624"/>
          <cell r="AC8624"/>
          <cell r="AD8624"/>
        </row>
        <row r="8625">
          <cell r="P8625">
            <v>999999999</v>
          </cell>
          <cell r="Q8625"/>
          <cell r="R8625"/>
          <cell r="S8625"/>
          <cell r="T8625"/>
          <cell r="U8625"/>
          <cell r="V8625"/>
          <cell r="W8625"/>
          <cell r="X8625"/>
          <cell r="Y8625"/>
          <cell r="Z8625"/>
          <cell r="AA8625"/>
          <cell r="AB8625"/>
          <cell r="AC8625"/>
          <cell r="AD8625"/>
        </row>
        <row r="8626">
          <cell r="P8626">
            <v>999999999</v>
          </cell>
          <cell r="Q8626"/>
          <cell r="R8626"/>
          <cell r="S8626"/>
          <cell r="T8626"/>
          <cell r="U8626"/>
          <cell r="V8626"/>
          <cell r="W8626"/>
          <cell r="X8626"/>
          <cell r="Y8626"/>
          <cell r="Z8626"/>
          <cell r="AA8626"/>
          <cell r="AB8626"/>
          <cell r="AC8626"/>
          <cell r="AD8626"/>
        </row>
        <row r="8627">
          <cell r="P8627">
            <v>999999999</v>
          </cell>
          <cell r="Q8627"/>
          <cell r="R8627"/>
          <cell r="S8627"/>
          <cell r="T8627"/>
          <cell r="U8627"/>
          <cell r="V8627"/>
          <cell r="W8627"/>
          <cell r="X8627"/>
          <cell r="Y8627"/>
          <cell r="Z8627"/>
          <cell r="AA8627"/>
          <cell r="AB8627"/>
          <cell r="AC8627"/>
          <cell r="AD8627"/>
        </row>
        <row r="8628">
          <cell r="P8628">
            <v>999999999</v>
          </cell>
          <cell r="Q8628"/>
          <cell r="R8628"/>
          <cell r="S8628"/>
          <cell r="T8628"/>
          <cell r="U8628"/>
          <cell r="V8628"/>
          <cell r="W8628"/>
          <cell r="X8628"/>
          <cell r="Y8628"/>
          <cell r="Z8628"/>
          <cell r="AA8628"/>
          <cell r="AB8628"/>
          <cell r="AC8628"/>
          <cell r="AD8628"/>
        </row>
        <row r="8629">
          <cell r="P8629">
            <v>999999999</v>
          </cell>
          <cell r="Q8629"/>
          <cell r="R8629"/>
          <cell r="S8629"/>
          <cell r="T8629"/>
          <cell r="U8629"/>
          <cell r="V8629"/>
          <cell r="W8629"/>
          <cell r="X8629"/>
          <cell r="Y8629"/>
          <cell r="Z8629"/>
          <cell r="AA8629"/>
          <cell r="AB8629"/>
          <cell r="AC8629"/>
          <cell r="AD8629"/>
        </row>
        <row r="8630">
          <cell r="P8630">
            <v>999999999</v>
          </cell>
          <cell r="Q8630"/>
          <cell r="R8630"/>
          <cell r="S8630"/>
          <cell r="T8630"/>
          <cell r="U8630"/>
          <cell r="V8630"/>
          <cell r="W8630"/>
          <cell r="X8630"/>
          <cell r="Y8630"/>
          <cell r="Z8630"/>
          <cell r="AA8630"/>
          <cell r="AB8630"/>
          <cell r="AC8630"/>
          <cell r="AD8630"/>
        </row>
        <row r="8631">
          <cell r="P8631">
            <v>999999999</v>
          </cell>
          <cell r="Q8631"/>
          <cell r="R8631"/>
          <cell r="S8631"/>
          <cell r="T8631"/>
          <cell r="U8631"/>
          <cell r="V8631"/>
          <cell r="W8631"/>
          <cell r="X8631"/>
          <cell r="Y8631"/>
          <cell r="Z8631"/>
          <cell r="AA8631"/>
          <cell r="AB8631"/>
          <cell r="AC8631"/>
          <cell r="AD8631"/>
        </row>
        <row r="8632">
          <cell r="P8632">
            <v>999999999</v>
          </cell>
          <cell r="Q8632"/>
          <cell r="R8632"/>
          <cell r="S8632"/>
          <cell r="T8632"/>
          <cell r="U8632"/>
          <cell r="V8632"/>
          <cell r="W8632"/>
          <cell r="X8632"/>
          <cell r="Y8632"/>
          <cell r="Z8632"/>
          <cell r="AA8632"/>
          <cell r="AB8632"/>
          <cell r="AC8632"/>
          <cell r="AD8632"/>
        </row>
        <row r="8633">
          <cell r="P8633">
            <v>999999999</v>
          </cell>
          <cell r="Q8633"/>
          <cell r="R8633"/>
          <cell r="S8633"/>
          <cell r="T8633"/>
          <cell r="U8633"/>
          <cell r="V8633"/>
          <cell r="W8633"/>
          <cell r="X8633"/>
          <cell r="Y8633"/>
          <cell r="Z8633"/>
          <cell r="AA8633"/>
          <cell r="AB8633"/>
          <cell r="AC8633"/>
          <cell r="AD8633"/>
        </row>
        <row r="8634">
          <cell r="P8634">
            <v>999999999</v>
          </cell>
          <cell r="Q8634"/>
          <cell r="R8634"/>
          <cell r="S8634"/>
          <cell r="T8634"/>
          <cell r="U8634"/>
          <cell r="V8634"/>
          <cell r="W8634"/>
          <cell r="X8634"/>
          <cell r="Y8634"/>
          <cell r="Z8634"/>
          <cell r="AA8634"/>
          <cell r="AB8634"/>
          <cell r="AC8634"/>
          <cell r="AD8634"/>
        </row>
        <row r="8635">
          <cell r="P8635">
            <v>999999999</v>
          </cell>
          <cell r="Q8635"/>
          <cell r="R8635"/>
          <cell r="S8635"/>
          <cell r="T8635"/>
          <cell r="U8635"/>
          <cell r="V8635"/>
          <cell r="W8635"/>
          <cell r="X8635"/>
          <cell r="Y8635"/>
          <cell r="Z8635"/>
          <cell r="AA8635"/>
          <cell r="AB8635"/>
          <cell r="AC8635"/>
          <cell r="AD8635"/>
        </row>
        <row r="8636">
          <cell r="P8636">
            <v>999999999</v>
          </cell>
          <cell r="Q8636"/>
          <cell r="R8636"/>
          <cell r="S8636"/>
          <cell r="T8636"/>
          <cell r="U8636"/>
          <cell r="V8636"/>
          <cell r="W8636"/>
          <cell r="X8636"/>
          <cell r="Y8636"/>
          <cell r="Z8636"/>
          <cell r="AA8636"/>
          <cell r="AB8636"/>
          <cell r="AC8636"/>
          <cell r="AD8636"/>
        </row>
        <row r="8637">
          <cell r="P8637">
            <v>999999999</v>
          </cell>
          <cell r="Q8637"/>
          <cell r="R8637"/>
          <cell r="S8637"/>
          <cell r="T8637"/>
          <cell r="U8637"/>
          <cell r="V8637"/>
          <cell r="W8637"/>
          <cell r="X8637"/>
          <cell r="Y8637"/>
          <cell r="Z8637"/>
          <cell r="AA8637"/>
          <cell r="AB8637"/>
          <cell r="AC8637"/>
          <cell r="AD8637"/>
        </row>
        <row r="8638">
          <cell r="P8638">
            <v>999999999</v>
          </cell>
          <cell r="Q8638"/>
          <cell r="R8638"/>
          <cell r="S8638"/>
          <cell r="T8638"/>
          <cell r="U8638"/>
          <cell r="V8638"/>
          <cell r="W8638"/>
          <cell r="X8638"/>
          <cell r="Y8638"/>
          <cell r="Z8638"/>
          <cell r="AA8638"/>
          <cell r="AB8638"/>
          <cell r="AC8638"/>
          <cell r="AD8638"/>
        </row>
        <row r="8639">
          <cell r="P8639">
            <v>999999999</v>
          </cell>
          <cell r="Q8639"/>
          <cell r="R8639"/>
          <cell r="S8639"/>
          <cell r="T8639"/>
          <cell r="U8639"/>
          <cell r="V8639"/>
          <cell r="W8639"/>
          <cell r="X8639"/>
          <cell r="Y8639"/>
          <cell r="Z8639"/>
          <cell r="AA8639"/>
          <cell r="AB8639"/>
          <cell r="AC8639"/>
          <cell r="AD8639"/>
        </row>
        <row r="8640">
          <cell r="P8640">
            <v>999999999</v>
          </cell>
          <cell r="Q8640"/>
          <cell r="R8640"/>
          <cell r="S8640"/>
          <cell r="T8640"/>
          <cell r="U8640"/>
          <cell r="V8640"/>
          <cell r="W8640"/>
          <cell r="X8640"/>
          <cell r="Y8640"/>
          <cell r="Z8640"/>
          <cell r="AA8640"/>
          <cell r="AB8640"/>
          <cell r="AC8640"/>
          <cell r="AD8640"/>
        </row>
        <row r="8641">
          <cell r="P8641">
            <v>999999999</v>
          </cell>
          <cell r="Q8641"/>
          <cell r="R8641"/>
          <cell r="S8641"/>
          <cell r="T8641"/>
          <cell r="U8641"/>
          <cell r="V8641"/>
          <cell r="W8641"/>
          <cell r="X8641"/>
          <cell r="Y8641"/>
          <cell r="Z8641"/>
          <cell r="AA8641"/>
          <cell r="AB8641"/>
          <cell r="AC8641"/>
          <cell r="AD8641"/>
        </row>
        <row r="8642">
          <cell r="P8642">
            <v>999999999</v>
          </cell>
          <cell r="Q8642"/>
          <cell r="R8642"/>
          <cell r="S8642"/>
          <cell r="T8642"/>
          <cell r="U8642"/>
          <cell r="V8642"/>
          <cell r="W8642"/>
          <cell r="X8642"/>
          <cell r="Y8642"/>
          <cell r="Z8642"/>
          <cell r="AA8642"/>
          <cell r="AB8642"/>
          <cell r="AC8642"/>
          <cell r="AD8642"/>
        </row>
        <row r="8643">
          <cell r="P8643">
            <v>999999999</v>
          </cell>
          <cell r="Q8643"/>
          <cell r="R8643"/>
          <cell r="S8643"/>
          <cell r="T8643"/>
          <cell r="U8643"/>
          <cell r="V8643"/>
          <cell r="W8643"/>
          <cell r="X8643"/>
          <cell r="Y8643"/>
          <cell r="Z8643"/>
          <cell r="AA8643"/>
          <cell r="AB8643"/>
          <cell r="AC8643"/>
          <cell r="AD8643"/>
        </row>
        <row r="8644">
          <cell r="P8644">
            <v>999999999</v>
          </cell>
          <cell r="Q8644"/>
          <cell r="R8644"/>
          <cell r="S8644"/>
          <cell r="T8644"/>
          <cell r="U8644"/>
          <cell r="V8644"/>
          <cell r="W8644"/>
          <cell r="X8644"/>
          <cell r="Y8644"/>
          <cell r="Z8644"/>
          <cell r="AA8644"/>
          <cell r="AB8644"/>
          <cell r="AC8644"/>
          <cell r="AD8644"/>
        </row>
        <row r="8645">
          <cell r="P8645">
            <v>999999999</v>
          </cell>
          <cell r="Q8645"/>
          <cell r="R8645"/>
          <cell r="S8645"/>
          <cell r="T8645"/>
          <cell r="U8645"/>
          <cell r="V8645"/>
          <cell r="W8645"/>
          <cell r="X8645"/>
          <cell r="Y8645"/>
          <cell r="Z8645"/>
          <cell r="AA8645"/>
          <cell r="AB8645"/>
          <cell r="AC8645"/>
          <cell r="AD8645"/>
        </row>
        <row r="8646">
          <cell r="P8646">
            <v>999999999</v>
          </cell>
          <cell r="Q8646"/>
          <cell r="R8646"/>
          <cell r="S8646"/>
          <cell r="T8646"/>
          <cell r="U8646"/>
          <cell r="V8646"/>
          <cell r="W8646"/>
          <cell r="X8646"/>
          <cell r="Y8646"/>
          <cell r="Z8646"/>
          <cell r="AA8646"/>
          <cell r="AB8646"/>
          <cell r="AC8646"/>
          <cell r="AD8646"/>
        </row>
        <row r="8647">
          <cell r="P8647">
            <v>999999999</v>
          </cell>
          <cell r="Q8647"/>
          <cell r="R8647"/>
          <cell r="S8647"/>
          <cell r="T8647"/>
          <cell r="U8647"/>
          <cell r="V8647"/>
          <cell r="W8647"/>
          <cell r="X8647"/>
          <cell r="Y8647"/>
          <cell r="Z8647"/>
          <cell r="AA8647"/>
          <cell r="AB8647"/>
          <cell r="AC8647"/>
          <cell r="AD8647"/>
        </row>
        <row r="8648">
          <cell r="P8648">
            <v>999999999</v>
          </cell>
          <cell r="Q8648"/>
          <cell r="R8648"/>
          <cell r="S8648"/>
          <cell r="T8648"/>
          <cell r="U8648"/>
          <cell r="V8648"/>
          <cell r="W8648"/>
          <cell r="X8648"/>
          <cell r="Y8648"/>
          <cell r="Z8648"/>
          <cell r="AA8648"/>
          <cell r="AB8648"/>
          <cell r="AC8648"/>
          <cell r="AD8648"/>
        </row>
        <row r="8649">
          <cell r="P8649">
            <v>999999999</v>
          </cell>
          <cell r="Q8649"/>
          <cell r="R8649"/>
          <cell r="S8649"/>
          <cell r="T8649"/>
          <cell r="U8649"/>
          <cell r="V8649"/>
          <cell r="W8649"/>
          <cell r="X8649"/>
          <cell r="Y8649"/>
          <cell r="Z8649"/>
          <cell r="AA8649"/>
          <cell r="AB8649"/>
          <cell r="AC8649"/>
          <cell r="AD8649"/>
        </row>
        <row r="8650">
          <cell r="P8650">
            <v>999999999</v>
          </cell>
          <cell r="Q8650"/>
          <cell r="R8650"/>
          <cell r="S8650"/>
          <cell r="T8650"/>
          <cell r="U8650"/>
          <cell r="V8650"/>
          <cell r="W8650"/>
          <cell r="X8650"/>
          <cell r="Y8650"/>
          <cell r="Z8650"/>
          <cell r="AA8650"/>
          <cell r="AB8650"/>
          <cell r="AC8650"/>
          <cell r="AD8650"/>
        </row>
        <row r="8651">
          <cell r="P8651">
            <v>999999999</v>
          </cell>
          <cell r="Q8651"/>
          <cell r="R8651"/>
          <cell r="S8651"/>
          <cell r="T8651"/>
          <cell r="U8651"/>
          <cell r="V8651"/>
          <cell r="W8651"/>
          <cell r="X8651"/>
          <cell r="Y8651"/>
          <cell r="Z8651"/>
          <cell r="AA8651"/>
          <cell r="AB8651"/>
          <cell r="AC8651"/>
          <cell r="AD8651"/>
        </row>
        <row r="8652">
          <cell r="P8652">
            <v>999999999</v>
          </cell>
          <cell r="Q8652"/>
          <cell r="R8652"/>
          <cell r="S8652"/>
          <cell r="T8652"/>
          <cell r="U8652"/>
          <cell r="V8652"/>
          <cell r="W8652"/>
          <cell r="X8652"/>
          <cell r="Y8652"/>
          <cell r="Z8652"/>
          <cell r="AA8652"/>
          <cell r="AB8652"/>
          <cell r="AC8652"/>
          <cell r="AD8652"/>
        </row>
        <row r="8653">
          <cell r="P8653">
            <v>999999999</v>
          </cell>
          <cell r="Q8653"/>
          <cell r="R8653"/>
          <cell r="S8653"/>
          <cell r="T8653"/>
          <cell r="U8653"/>
          <cell r="V8653"/>
          <cell r="W8653"/>
          <cell r="X8653"/>
          <cell r="Y8653"/>
          <cell r="Z8653"/>
          <cell r="AA8653"/>
          <cell r="AB8653"/>
          <cell r="AC8653"/>
          <cell r="AD8653"/>
        </row>
        <row r="8654">
          <cell r="P8654">
            <v>999999999</v>
          </cell>
          <cell r="Q8654"/>
          <cell r="R8654"/>
          <cell r="S8654"/>
          <cell r="T8654"/>
          <cell r="U8654"/>
          <cell r="V8654"/>
          <cell r="W8654"/>
          <cell r="X8654"/>
          <cell r="Y8654"/>
          <cell r="Z8654"/>
          <cell r="AA8654"/>
          <cell r="AB8654"/>
          <cell r="AC8654"/>
          <cell r="AD8654"/>
        </row>
        <row r="8655">
          <cell r="P8655">
            <v>999999999</v>
          </cell>
          <cell r="Q8655"/>
          <cell r="R8655"/>
          <cell r="S8655"/>
          <cell r="T8655"/>
          <cell r="U8655"/>
          <cell r="V8655"/>
          <cell r="W8655"/>
          <cell r="X8655"/>
          <cell r="Y8655"/>
          <cell r="Z8655"/>
          <cell r="AA8655"/>
          <cell r="AB8655"/>
          <cell r="AC8655"/>
          <cell r="AD8655"/>
        </row>
        <row r="8656">
          <cell r="P8656">
            <v>999999999</v>
          </cell>
          <cell r="Q8656"/>
          <cell r="R8656"/>
          <cell r="S8656"/>
          <cell r="T8656"/>
          <cell r="U8656"/>
          <cell r="V8656"/>
          <cell r="W8656"/>
          <cell r="X8656"/>
          <cell r="Y8656"/>
          <cell r="Z8656"/>
          <cell r="AA8656"/>
          <cell r="AB8656"/>
          <cell r="AC8656"/>
          <cell r="AD8656"/>
        </row>
        <row r="8657">
          <cell r="P8657">
            <v>999999999</v>
          </cell>
          <cell r="Q8657"/>
          <cell r="R8657"/>
          <cell r="S8657"/>
          <cell r="T8657"/>
          <cell r="U8657"/>
          <cell r="V8657"/>
          <cell r="W8657"/>
          <cell r="X8657"/>
          <cell r="Y8657"/>
          <cell r="Z8657"/>
          <cell r="AA8657"/>
          <cell r="AB8657"/>
          <cell r="AC8657"/>
          <cell r="AD8657"/>
        </row>
        <row r="8658">
          <cell r="P8658">
            <v>999999999</v>
          </cell>
          <cell r="Q8658"/>
          <cell r="R8658"/>
          <cell r="S8658"/>
          <cell r="T8658"/>
          <cell r="U8658"/>
          <cell r="V8658"/>
          <cell r="W8658"/>
          <cell r="X8658"/>
          <cell r="Y8658"/>
          <cell r="Z8658"/>
          <cell r="AA8658"/>
          <cell r="AB8658"/>
          <cell r="AC8658"/>
          <cell r="AD8658"/>
        </row>
        <row r="8659">
          <cell r="P8659">
            <v>999999999</v>
          </cell>
          <cell r="Q8659"/>
          <cell r="R8659"/>
          <cell r="S8659"/>
          <cell r="T8659"/>
          <cell r="U8659"/>
          <cell r="V8659"/>
          <cell r="W8659"/>
          <cell r="X8659"/>
          <cell r="Y8659"/>
          <cell r="Z8659"/>
          <cell r="AA8659"/>
          <cell r="AB8659"/>
          <cell r="AC8659"/>
          <cell r="AD8659"/>
        </row>
        <row r="8660">
          <cell r="P8660">
            <v>999999999</v>
          </cell>
          <cell r="Q8660"/>
          <cell r="R8660"/>
          <cell r="S8660"/>
          <cell r="T8660"/>
          <cell r="U8660"/>
          <cell r="V8660"/>
          <cell r="W8660"/>
          <cell r="X8660"/>
          <cell r="Y8660"/>
          <cell r="Z8660"/>
          <cell r="AA8660"/>
          <cell r="AB8660"/>
          <cell r="AC8660"/>
          <cell r="AD8660"/>
        </row>
        <row r="8661">
          <cell r="P8661">
            <v>999999999</v>
          </cell>
          <cell r="Q8661"/>
          <cell r="R8661"/>
          <cell r="S8661"/>
          <cell r="T8661"/>
          <cell r="U8661"/>
          <cell r="V8661"/>
          <cell r="W8661"/>
          <cell r="X8661"/>
          <cell r="Y8661"/>
          <cell r="Z8661"/>
          <cell r="AA8661"/>
          <cell r="AB8661"/>
          <cell r="AC8661"/>
          <cell r="AD8661"/>
        </row>
        <row r="8662">
          <cell r="P8662">
            <v>999999999</v>
          </cell>
          <cell r="Q8662"/>
          <cell r="R8662"/>
          <cell r="S8662"/>
          <cell r="T8662"/>
          <cell r="U8662"/>
          <cell r="V8662"/>
          <cell r="W8662"/>
          <cell r="X8662"/>
          <cell r="Y8662"/>
          <cell r="Z8662"/>
          <cell r="AA8662"/>
          <cell r="AB8662"/>
          <cell r="AC8662"/>
          <cell r="AD8662"/>
        </row>
        <row r="8663">
          <cell r="P8663">
            <v>999999999</v>
          </cell>
          <cell r="Q8663"/>
          <cell r="R8663"/>
          <cell r="S8663"/>
          <cell r="T8663"/>
          <cell r="U8663"/>
          <cell r="V8663"/>
          <cell r="W8663"/>
          <cell r="X8663"/>
          <cell r="Y8663"/>
          <cell r="Z8663"/>
          <cell r="AA8663"/>
          <cell r="AB8663"/>
          <cell r="AC8663"/>
          <cell r="AD8663"/>
        </row>
        <row r="8664">
          <cell r="P8664">
            <v>999999999</v>
          </cell>
          <cell r="Q8664"/>
          <cell r="R8664"/>
          <cell r="S8664"/>
          <cell r="T8664"/>
          <cell r="U8664"/>
          <cell r="V8664"/>
          <cell r="W8664"/>
          <cell r="X8664"/>
          <cell r="Y8664"/>
          <cell r="Z8664"/>
          <cell r="AA8664"/>
          <cell r="AB8664"/>
          <cell r="AC8664"/>
          <cell r="AD8664"/>
        </row>
        <row r="8665">
          <cell r="P8665">
            <v>999999999</v>
          </cell>
          <cell r="Q8665"/>
          <cell r="R8665"/>
          <cell r="S8665"/>
          <cell r="T8665"/>
          <cell r="U8665"/>
          <cell r="V8665"/>
          <cell r="W8665"/>
          <cell r="X8665"/>
          <cell r="Y8665"/>
          <cell r="Z8665"/>
          <cell r="AA8665"/>
          <cell r="AB8665"/>
          <cell r="AC8665"/>
          <cell r="AD8665"/>
        </row>
        <row r="8666">
          <cell r="P8666">
            <v>999999999</v>
          </cell>
          <cell r="Q8666"/>
          <cell r="R8666"/>
          <cell r="S8666"/>
          <cell r="T8666"/>
          <cell r="U8666"/>
          <cell r="V8666"/>
          <cell r="W8666"/>
          <cell r="X8666"/>
          <cell r="Y8666"/>
          <cell r="Z8666"/>
          <cell r="AA8666"/>
          <cell r="AB8666"/>
          <cell r="AC8666"/>
          <cell r="AD8666"/>
        </row>
        <row r="8667">
          <cell r="P8667">
            <v>999999999</v>
          </cell>
          <cell r="Q8667"/>
          <cell r="R8667"/>
          <cell r="S8667"/>
          <cell r="T8667"/>
          <cell r="U8667"/>
          <cell r="V8667"/>
          <cell r="W8667"/>
          <cell r="X8667"/>
          <cell r="Y8667"/>
          <cell r="Z8667"/>
          <cell r="AA8667"/>
          <cell r="AB8667"/>
          <cell r="AC8667"/>
          <cell r="AD8667"/>
        </row>
        <row r="8668">
          <cell r="P8668">
            <v>999999999</v>
          </cell>
          <cell r="Q8668"/>
          <cell r="R8668"/>
          <cell r="S8668"/>
          <cell r="T8668"/>
          <cell r="U8668"/>
          <cell r="V8668"/>
          <cell r="W8668"/>
          <cell r="X8668"/>
          <cell r="Y8668"/>
          <cell r="Z8668"/>
          <cell r="AA8668"/>
          <cell r="AB8668"/>
          <cell r="AC8668"/>
          <cell r="AD8668"/>
        </row>
        <row r="8669">
          <cell r="P8669">
            <v>999999999</v>
          </cell>
          <cell r="Q8669"/>
          <cell r="R8669"/>
          <cell r="S8669"/>
          <cell r="T8669"/>
          <cell r="U8669"/>
          <cell r="V8669"/>
          <cell r="W8669"/>
          <cell r="X8669"/>
          <cell r="Y8669"/>
          <cell r="Z8669"/>
          <cell r="AA8669"/>
          <cell r="AB8669"/>
          <cell r="AC8669"/>
          <cell r="AD8669"/>
        </row>
        <row r="8670">
          <cell r="P8670">
            <v>999999999</v>
          </cell>
          <cell r="Q8670"/>
          <cell r="R8670"/>
          <cell r="S8670"/>
          <cell r="T8670"/>
          <cell r="U8670"/>
          <cell r="V8670"/>
          <cell r="W8670"/>
          <cell r="X8670"/>
          <cell r="Y8670"/>
          <cell r="Z8670"/>
          <cell r="AA8670"/>
          <cell r="AB8670"/>
          <cell r="AC8670"/>
          <cell r="AD8670"/>
        </row>
        <row r="8671">
          <cell r="P8671">
            <v>999999999</v>
          </cell>
          <cell r="Q8671"/>
          <cell r="R8671"/>
          <cell r="S8671"/>
          <cell r="T8671"/>
          <cell r="U8671"/>
          <cell r="V8671"/>
          <cell r="W8671"/>
          <cell r="X8671"/>
          <cell r="Y8671"/>
          <cell r="Z8671"/>
          <cell r="AA8671"/>
          <cell r="AB8671"/>
          <cell r="AC8671"/>
          <cell r="AD8671"/>
        </row>
        <row r="8672">
          <cell r="P8672">
            <v>999999999</v>
          </cell>
          <cell r="Q8672"/>
          <cell r="R8672"/>
          <cell r="S8672"/>
          <cell r="T8672"/>
          <cell r="U8672"/>
          <cell r="V8672"/>
          <cell r="W8672"/>
          <cell r="X8672"/>
          <cell r="Y8672"/>
          <cell r="Z8672"/>
          <cell r="AA8672"/>
          <cell r="AB8672"/>
          <cell r="AC8672"/>
          <cell r="AD8672"/>
        </row>
        <row r="8673">
          <cell r="P8673">
            <v>999999999</v>
          </cell>
          <cell r="Q8673"/>
          <cell r="R8673"/>
          <cell r="S8673"/>
          <cell r="T8673"/>
          <cell r="U8673"/>
          <cell r="V8673"/>
          <cell r="W8673"/>
          <cell r="X8673"/>
          <cell r="Y8673"/>
          <cell r="Z8673"/>
          <cell r="AA8673"/>
          <cell r="AB8673"/>
          <cell r="AC8673"/>
          <cell r="AD8673"/>
        </row>
        <row r="8674">
          <cell r="P8674">
            <v>999999999</v>
          </cell>
          <cell r="Q8674"/>
          <cell r="R8674"/>
          <cell r="S8674"/>
          <cell r="T8674"/>
          <cell r="U8674"/>
          <cell r="V8674"/>
          <cell r="W8674"/>
          <cell r="X8674"/>
          <cell r="Y8674"/>
          <cell r="Z8674"/>
          <cell r="AA8674"/>
          <cell r="AB8674"/>
          <cell r="AC8674"/>
          <cell r="AD8674"/>
        </row>
        <row r="8675">
          <cell r="P8675">
            <v>999999999</v>
          </cell>
          <cell r="Q8675"/>
          <cell r="R8675"/>
          <cell r="S8675"/>
          <cell r="T8675"/>
          <cell r="U8675"/>
          <cell r="V8675"/>
          <cell r="W8675"/>
          <cell r="X8675"/>
          <cell r="Y8675"/>
          <cell r="Z8675"/>
          <cell r="AA8675"/>
          <cell r="AB8675"/>
          <cell r="AC8675"/>
          <cell r="AD8675"/>
        </row>
        <row r="8676">
          <cell r="P8676">
            <v>999999999</v>
          </cell>
          <cell r="Q8676"/>
          <cell r="R8676"/>
          <cell r="S8676"/>
          <cell r="T8676"/>
          <cell r="U8676"/>
          <cell r="V8676"/>
          <cell r="W8676"/>
          <cell r="X8676"/>
          <cell r="Y8676"/>
          <cell r="Z8676"/>
          <cell r="AA8676"/>
          <cell r="AB8676"/>
          <cell r="AC8676"/>
          <cell r="AD8676"/>
        </row>
        <row r="8677">
          <cell r="P8677">
            <v>999999999</v>
          </cell>
          <cell r="Q8677"/>
          <cell r="R8677"/>
          <cell r="S8677"/>
          <cell r="T8677"/>
          <cell r="U8677"/>
          <cell r="V8677"/>
          <cell r="W8677"/>
          <cell r="X8677"/>
          <cell r="Y8677"/>
          <cell r="Z8677"/>
          <cell r="AA8677"/>
          <cell r="AB8677"/>
          <cell r="AC8677"/>
          <cell r="AD8677"/>
        </row>
        <row r="8678">
          <cell r="P8678">
            <v>999999999</v>
          </cell>
          <cell r="Q8678"/>
          <cell r="R8678"/>
          <cell r="S8678"/>
          <cell r="T8678"/>
          <cell r="U8678"/>
          <cell r="V8678"/>
          <cell r="W8678"/>
          <cell r="X8678"/>
          <cell r="Y8678"/>
          <cell r="Z8678"/>
          <cell r="AA8678"/>
          <cell r="AB8678"/>
          <cell r="AC8678"/>
          <cell r="AD8678"/>
        </row>
        <row r="8679">
          <cell r="P8679">
            <v>999999999</v>
          </cell>
          <cell r="Q8679"/>
          <cell r="R8679"/>
          <cell r="S8679"/>
          <cell r="T8679"/>
          <cell r="U8679"/>
          <cell r="V8679"/>
          <cell r="W8679"/>
          <cell r="X8679"/>
          <cell r="Y8679"/>
          <cell r="Z8679"/>
          <cell r="AA8679"/>
          <cell r="AB8679"/>
          <cell r="AC8679"/>
          <cell r="AD8679"/>
        </row>
        <row r="8680">
          <cell r="P8680">
            <v>999999999</v>
          </cell>
          <cell r="Q8680"/>
          <cell r="R8680"/>
          <cell r="S8680"/>
          <cell r="T8680"/>
          <cell r="U8680"/>
          <cell r="V8680"/>
          <cell r="W8680"/>
          <cell r="X8680"/>
          <cell r="Y8680"/>
          <cell r="Z8680"/>
          <cell r="AA8680"/>
          <cell r="AB8680"/>
          <cell r="AC8680"/>
          <cell r="AD8680"/>
        </row>
        <row r="8681">
          <cell r="P8681">
            <v>999999999</v>
          </cell>
          <cell r="Q8681"/>
          <cell r="R8681"/>
          <cell r="S8681"/>
          <cell r="T8681"/>
          <cell r="U8681"/>
          <cell r="V8681"/>
          <cell r="W8681"/>
          <cell r="X8681"/>
          <cell r="Y8681"/>
          <cell r="Z8681"/>
          <cell r="AA8681"/>
          <cell r="AB8681"/>
          <cell r="AC8681"/>
          <cell r="AD8681"/>
        </row>
        <row r="8682">
          <cell r="P8682">
            <v>999999999</v>
          </cell>
          <cell r="Q8682"/>
          <cell r="R8682"/>
          <cell r="S8682"/>
          <cell r="T8682"/>
          <cell r="U8682"/>
          <cell r="V8682"/>
          <cell r="W8682"/>
          <cell r="X8682"/>
          <cell r="Y8682"/>
          <cell r="Z8682"/>
          <cell r="AA8682"/>
          <cell r="AB8682"/>
          <cell r="AC8682"/>
          <cell r="AD8682"/>
        </row>
        <row r="8683">
          <cell r="P8683">
            <v>999999999</v>
          </cell>
          <cell r="Q8683"/>
          <cell r="R8683"/>
          <cell r="S8683"/>
          <cell r="T8683"/>
          <cell r="U8683"/>
          <cell r="V8683"/>
          <cell r="W8683"/>
          <cell r="X8683"/>
          <cell r="Y8683"/>
          <cell r="Z8683"/>
          <cell r="AA8683"/>
          <cell r="AB8683"/>
          <cell r="AC8683"/>
          <cell r="AD8683"/>
        </row>
        <row r="8684">
          <cell r="P8684">
            <v>999999999</v>
          </cell>
          <cell r="Q8684"/>
          <cell r="R8684"/>
          <cell r="S8684"/>
          <cell r="T8684"/>
          <cell r="U8684"/>
          <cell r="V8684"/>
          <cell r="W8684"/>
          <cell r="X8684"/>
          <cell r="Y8684"/>
          <cell r="Z8684"/>
          <cell r="AA8684"/>
          <cell r="AB8684"/>
          <cell r="AC8684"/>
          <cell r="AD8684"/>
        </row>
        <row r="8685">
          <cell r="P8685">
            <v>999999999</v>
          </cell>
          <cell r="Q8685"/>
          <cell r="R8685"/>
          <cell r="S8685"/>
          <cell r="T8685"/>
          <cell r="U8685"/>
          <cell r="V8685"/>
          <cell r="W8685"/>
          <cell r="X8685"/>
          <cell r="Y8685"/>
          <cell r="Z8685"/>
          <cell r="AA8685"/>
          <cell r="AB8685"/>
          <cell r="AC8685"/>
          <cell r="AD8685"/>
        </row>
        <row r="8686">
          <cell r="P8686">
            <v>999999999</v>
          </cell>
          <cell r="Q8686"/>
          <cell r="R8686"/>
          <cell r="S8686"/>
          <cell r="T8686"/>
          <cell r="U8686"/>
          <cell r="V8686"/>
          <cell r="W8686"/>
          <cell r="X8686"/>
          <cell r="Y8686"/>
          <cell r="Z8686"/>
          <cell r="AA8686"/>
          <cell r="AB8686"/>
          <cell r="AC8686"/>
          <cell r="AD8686"/>
        </row>
        <row r="8687">
          <cell r="P8687">
            <v>999999999</v>
          </cell>
          <cell r="Q8687"/>
          <cell r="R8687"/>
          <cell r="S8687"/>
          <cell r="T8687"/>
          <cell r="U8687"/>
          <cell r="V8687"/>
          <cell r="W8687"/>
          <cell r="X8687"/>
          <cell r="Y8687"/>
          <cell r="Z8687"/>
          <cell r="AA8687"/>
          <cell r="AB8687"/>
          <cell r="AC8687"/>
          <cell r="AD8687"/>
        </row>
        <row r="8688">
          <cell r="P8688">
            <v>999999999</v>
          </cell>
          <cell r="Q8688"/>
          <cell r="R8688"/>
          <cell r="S8688"/>
          <cell r="T8688"/>
          <cell r="U8688"/>
          <cell r="V8688"/>
          <cell r="W8688"/>
          <cell r="X8688"/>
          <cell r="Y8688"/>
          <cell r="Z8688"/>
          <cell r="AA8688"/>
          <cell r="AB8688"/>
          <cell r="AC8688"/>
          <cell r="AD8688"/>
        </row>
        <row r="8689">
          <cell r="P8689">
            <v>999999999</v>
          </cell>
          <cell r="Q8689"/>
          <cell r="R8689"/>
          <cell r="S8689"/>
          <cell r="T8689"/>
          <cell r="U8689"/>
          <cell r="V8689"/>
          <cell r="W8689"/>
          <cell r="X8689"/>
          <cell r="Y8689"/>
          <cell r="Z8689"/>
          <cell r="AA8689"/>
          <cell r="AB8689"/>
          <cell r="AC8689"/>
          <cell r="AD8689"/>
        </row>
        <row r="8690">
          <cell r="P8690">
            <v>999999999</v>
          </cell>
          <cell r="Q8690"/>
          <cell r="R8690"/>
          <cell r="S8690"/>
          <cell r="T8690"/>
          <cell r="U8690"/>
          <cell r="V8690"/>
          <cell r="W8690"/>
          <cell r="X8690"/>
          <cell r="Y8690"/>
          <cell r="Z8690"/>
          <cell r="AA8690"/>
          <cell r="AB8690"/>
          <cell r="AC8690"/>
          <cell r="AD8690"/>
        </row>
        <row r="8691">
          <cell r="P8691">
            <v>999999999</v>
          </cell>
          <cell r="Q8691"/>
          <cell r="R8691"/>
          <cell r="S8691"/>
          <cell r="T8691"/>
          <cell r="U8691"/>
          <cell r="V8691"/>
          <cell r="W8691"/>
          <cell r="X8691"/>
          <cell r="Y8691"/>
          <cell r="Z8691"/>
          <cell r="AA8691"/>
          <cell r="AB8691"/>
          <cell r="AC8691"/>
          <cell r="AD8691"/>
        </row>
        <row r="8692">
          <cell r="P8692">
            <v>999999999</v>
          </cell>
          <cell r="Q8692"/>
          <cell r="R8692"/>
          <cell r="S8692"/>
          <cell r="T8692"/>
          <cell r="U8692"/>
          <cell r="V8692"/>
          <cell r="W8692"/>
          <cell r="X8692"/>
          <cell r="Y8692"/>
          <cell r="Z8692"/>
          <cell r="AA8692"/>
          <cell r="AB8692"/>
          <cell r="AC8692"/>
          <cell r="AD8692"/>
        </row>
        <row r="8693">
          <cell r="P8693">
            <v>999999999</v>
          </cell>
          <cell r="Q8693"/>
          <cell r="R8693"/>
          <cell r="S8693"/>
          <cell r="T8693"/>
          <cell r="U8693"/>
          <cell r="V8693"/>
          <cell r="W8693"/>
          <cell r="X8693"/>
          <cell r="Y8693"/>
          <cell r="Z8693"/>
          <cell r="AA8693"/>
          <cell r="AB8693"/>
          <cell r="AC8693"/>
          <cell r="AD8693"/>
        </row>
        <row r="8694">
          <cell r="P8694">
            <v>999999999</v>
          </cell>
          <cell r="Q8694"/>
          <cell r="R8694"/>
          <cell r="S8694"/>
          <cell r="T8694"/>
          <cell r="U8694"/>
          <cell r="V8694"/>
          <cell r="W8694"/>
          <cell r="X8694"/>
          <cell r="Y8694"/>
          <cell r="Z8694"/>
          <cell r="AA8694"/>
          <cell r="AB8694"/>
          <cell r="AC8694"/>
          <cell r="AD8694"/>
        </row>
        <row r="8695">
          <cell r="P8695">
            <v>999999999</v>
          </cell>
          <cell r="Q8695"/>
          <cell r="R8695"/>
          <cell r="S8695"/>
          <cell r="T8695"/>
          <cell r="U8695"/>
          <cell r="V8695"/>
          <cell r="W8695"/>
          <cell r="X8695"/>
          <cell r="Y8695"/>
          <cell r="Z8695"/>
          <cell r="AA8695"/>
          <cell r="AB8695"/>
          <cell r="AC8695"/>
          <cell r="AD8695"/>
        </row>
        <row r="8696">
          <cell r="P8696">
            <v>999999999</v>
          </cell>
          <cell r="Q8696"/>
          <cell r="R8696"/>
          <cell r="S8696"/>
          <cell r="T8696"/>
          <cell r="U8696"/>
          <cell r="V8696"/>
          <cell r="W8696"/>
          <cell r="X8696"/>
          <cell r="Y8696"/>
          <cell r="Z8696"/>
          <cell r="AA8696"/>
          <cell r="AB8696"/>
          <cell r="AC8696"/>
          <cell r="AD8696"/>
        </row>
        <row r="8697">
          <cell r="P8697">
            <v>999999999</v>
          </cell>
          <cell r="Q8697"/>
          <cell r="R8697"/>
          <cell r="S8697"/>
          <cell r="T8697"/>
          <cell r="U8697"/>
          <cell r="V8697"/>
          <cell r="W8697"/>
          <cell r="X8697"/>
          <cell r="Y8697"/>
          <cell r="Z8697"/>
          <cell r="AA8697"/>
          <cell r="AB8697"/>
          <cell r="AC8697"/>
          <cell r="AD8697"/>
        </row>
        <row r="8698">
          <cell r="P8698">
            <v>999999999</v>
          </cell>
          <cell r="Q8698"/>
          <cell r="R8698"/>
          <cell r="S8698"/>
          <cell r="T8698"/>
          <cell r="U8698"/>
          <cell r="V8698"/>
          <cell r="W8698"/>
          <cell r="X8698"/>
          <cell r="Y8698"/>
          <cell r="Z8698"/>
          <cell r="AA8698"/>
          <cell r="AB8698"/>
          <cell r="AC8698"/>
          <cell r="AD8698"/>
        </row>
        <row r="8699">
          <cell r="P8699">
            <v>999999999</v>
          </cell>
          <cell r="Q8699"/>
          <cell r="R8699"/>
          <cell r="S8699"/>
          <cell r="T8699"/>
          <cell r="U8699"/>
          <cell r="V8699"/>
          <cell r="W8699"/>
          <cell r="X8699"/>
          <cell r="Y8699"/>
          <cell r="Z8699"/>
          <cell r="AA8699"/>
          <cell r="AB8699"/>
          <cell r="AC8699"/>
          <cell r="AD8699"/>
        </row>
        <row r="8700">
          <cell r="P8700">
            <v>999999999</v>
          </cell>
          <cell r="Q8700"/>
          <cell r="R8700"/>
          <cell r="S8700"/>
          <cell r="T8700"/>
          <cell r="U8700"/>
          <cell r="V8700"/>
          <cell r="W8700"/>
          <cell r="X8700"/>
          <cell r="Y8700"/>
          <cell r="Z8700"/>
          <cell r="AA8700"/>
          <cell r="AB8700"/>
          <cell r="AC8700"/>
          <cell r="AD8700"/>
        </row>
        <row r="8701">
          <cell r="P8701">
            <v>999999999</v>
          </cell>
          <cell r="Q8701"/>
          <cell r="R8701"/>
          <cell r="S8701"/>
          <cell r="T8701"/>
          <cell r="U8701"/>
          <cell r="V8701"/>
          <cell r="W8701"/>
          <cell r="X8701"/>
          <cell r="Y8701"/>
          <cell r="Z8701"/>
          <cell r="AA8701"/>
          <cell r="AB8701"/>
          <cell r="AC8701"/>
          <cell r="AD8701"/>
        </row>
        <row r="8702">
          <cell r="P8702">
            <v>999999999</v>
          </cell>
          <cell r="Q8702"/>
          <cell r="R8702"/>
          <cell r="S8702"/>
          <cell r="T8702"/>
          <cell r="U8702"/>
          <cell r="V8702"/>
          <cell r="W8702"/>
          <cell r="X8702"/>
          <cell r="Y8702"/>
          <cell r="Z8702"/>
          <cell r="AA8702"/>
          <cell r="AB8702"/>
          <cell r="AC8702"/>
          <cell r="AD8702"/>
        </row>
        <row r="8703">
          <cell r="P8703">
            <v>999999999</v>
          </cell>
          <cell r="Q8703"/>
          <cell r="R8703"/>
          <cell r="S8703"/>
          <cell r="T8703"/>
          <cell r="U8703"/>
          <cell r="V8703"/>
          <cell r="W8703"/>
          <cell r="X8703"/>
          <cell r="Y8703"/>
          <cell r="Z8703"/>
          <cell r="AA8703"/>
          <cell r="AB8703"/>
          <cell r="AC8703"/>
          <cell r="AD8703"/>
        </row>
        <row r="8704">
          <cell r="P8704">
            <v>999999999</v>
          </cell>
          <cell r="Q8704"/>
          <cell r="R8704"/>
          <cell r="S8704"/>
          <cell r="T8704"/>
          <cell r="U8704"/>
          <cell r="V8704"/>
          <cell r="W8704"/>
          <cell r="X8704"/>
          <cell r="Y8704"/>
          <cell r="Z8704"/>
          <cell r="AA8704"/>
          <cell r="AB8704"/>
          <cell r="AC8704"/>
          <cell r="AD8704"/>
        </row>
        <row r="8705">
          <cell r="P8705">
            <v>999999999</v>
          </cell>
          <cell r="Q8705"/>
          <cell r="R8705"/>
          <cell r="S8705"/>
          <cell r="T8705"/>
          <cell r="U8705"/>
          <cell r="V8705"/>
          <cell r="W8705"/>
          <cell r="X8705"/>
          <cell r="Y8705"/>
          <cell r="Z8705"/>
          <cell r="AA8705"/>
          <cell r="AB8705"/>
          <cell r="AC8705"/>
          <cell r="AD8705"/>
        </row>
        <row r="8706">
          <cell r="P8706">
            <v>999999999</v>
          </cell>
          <cell r="Q8706"/>
          <cell r="R8706"/>
          <cell r="S8706"/>
          <cell r="T8706"/>
          <cell r="U8706"/>
          <cell r="V8706"/>
          <cell r="W8706"/>
          <cell r="X8706"/>
          <cell r="Y8706"/>
          <cell r="Z8706"/>
          <cell r="AA8706"/>
          <cell r="AB8706"/>
          <cell r="AC8706"/>
          <cell r="AD8706"/>
        </row>
        <row r="8707">
          <cell r="P8707">
            <v>999999999</v>
          </cell>
          <cell r="Q8707"/>
          <cell r="R8707"/>
          <cell r="S8707"/>
          <cell r="T8707"/>
          <cell r="U8707"/>
          <cell r="V8707"/>
          <cell r="W8707"/>
          <cell r="X8707"/>
          <cell r="Y8707"/>
          <cell r="Z8707"/>
          <cell r="AA8707"/>
          <cell r="AB8707"/>
          <cell r="AC8707"/>
          <cell r="AD8707"/>
        </row>
        <row r="8708">
          <cell r="P8708">
            <v>999999999</v>
          </cell>
          <cell r="Q8708"/>
          <cell r="R8708"/>
          <cell r="S8708"/>
          <cell r="T8708"/>
          <cell r="U8708"/>
          <cell r="V8708"/>
          <cell r="W8708"/>
          <cell r="X8708"/>
          <cell r="Y8708"/>
          <cell r="Z8708"/>
          <cell r="AA8708"/>
          <cell r="AB8708"/>
          <cell r="AC8708"/>
          <cell r="AD8708"/>
        </row>
        <row r="8709">
          <cell r="P8709">
            <v>999999999</v>
          </cell>
          <cell r="Q8709"/>
          <cell r="R8709"/>
          <cell r="S8709"/>
          <cell r="T8709"/>
          <cell r="U8709"/>
          <cell r="V8709"/>
          <cell r="W8709"/>
          <cell r="X8709"/>
          <cell r="Y8709"/>
          <cell r="Z8709"/>
          <cell r="AA8709"/>
          <cell r="AB8709"/>
          <cell r="AC8709"/>
          <cell r="AD8709"/>
        </row>
        <row r="8710">
          <cell r="P8710">
            <v>999999999</v>
          </cell>
          <cell r="Q8710"/>
          <cell r="R8710"/>
          <cell r="S8710"/>
          <cell r="T8710"/>
          <cell r="U8710"/>
          <cell r="V8710"/>
          <cell r="W8710"/>
          <cell r="X8710"/>
          <cell r="Y8710"/>
          <cell r="Z8710"/>
          <cell r="AA8710"/>
          <cell r="AB8710"/>
          <cell r="AC8710"/>
          <cell r="AD8710"/>
        </row>
        <row r="8711">
          <cell r="P8711">
            <v>999999999</v>
          </cell>
          <cell r="Q8711"/>
          <cell r="R8711"/>
          <cell r="S8711"/>
          <cell r="T8711"/>
          <cell r="U8711"/>
          <cell r="V8711"/>
          <cell r="W8711"/>
          <cell r="X8711"/>
          <cell r="Y8711"/>
          <cell r="Z8711"/>
          <cell r="AA8711"/>
          <cell r="AB8711"/>
          <cell r="AC8711"/>
          <cell r="AD8711"/>
        </row>
        <row r="8712">
          <cell r="P8712">
            <v>999999999</v>
          </cell>
          <cell r="Q8712"/>
          <cell r="R8712"/>
          <cell r="S8712"/>
          <cell r="T8712"/>
          <cell r="U8712"/>
          <cell r="V8712"/>
          <cell r="W8712"/>
          <cell r="X8712"/>
          <cell r="Y8712"/>
          <cell r="Z8712"/>
          <cell r="AA8712"/>
          <cell r="AB8712"/>
          <cell r="AC8712"/>
          <cell r="AD8712"/>
        </row>
        <row r="8713">
          <cell r="P8713">
            <v>999999999</v>
          </cell>
          <cell r="Q8713"/>
          <cell r="R8713"/>
          <cell r="S8713"/>
          <cell r="T8713"/>
          <cell r="U8713"/>
          <cell r="V8713"/>
          <cell r="W8713"/>
          <cell r="X8713"/>
          <cell r="Y8713"/>
          <cell r="Z8713"/>
          <cell r="AA8713"/>
          <cell r="AB8713"/>
          <cell r="AC8713"/>
          <cell r="AD8713"/>
        </row>
        <row r="8714">
          <cell r="P8714">
            <v>999999999</v>
          </cell>
          <cell r="Q8714"/>
          <cell r="R8714"/>
          <cell r="S8714"/>
          <cell r="T8714"/>
          <cell r="U8714"/>
          <cell r="V8714"/>
          <cell r="W8714"/>
          <cell r="X8714"/>
          <cell r="Y8714"/>
          <cell r="Z8714"/>
          <cell r="AA8714"/>
          <cell r="AB8714"/>
          <cell r="AC8714"/>
          <cell r="AD8714"/>
        </row>
        <row r="8715">
          <cell r="P8715">
            <v>999999999</v>
          </cell>
          <cell r="Q8715"/>
          <cell r="R8715"/>
          <cell r="S8715"/>
          <cell r="T8715"/>
          <cell r="U8715"/>
          <cell r="V8715"/>
          <cell r="W8715"/>
          <cell r="X8715"/>
          <cell r="Y8715"/>
          <cell r="Z8715"/>
          <cell r="AA8715"/>
          <cell r="AB8715"/>
          <cell r="AC8715"/>
          <cell r="AD8715"/>
        </row>
        <row r="8716">
          <cell r="P8716">
            <v>999999999</v>
          </cell>
          <cell r="Q8716"/>
          <cell r="R8716"/>
          <cell r="S8716"/>
          <cell r="T8716"/>
          <cell r="U8716"/>
          <cell r="V8716"/>
          <cell r="W8716"/>
          <cell r="X8716"/>
          <cell r="Y8716"/>
          <cell r="Z8716"/>
          <cell r="AA8716"/>
          <cell r="AB8716"/>
          <cell r="AC8716"/>
          <cell r="AD8716"/>
        </row>
        <row r="8717">
          <cell r="P8717">
            <v>999999999</v>
          </cell>
          <cell r="Q8717"/>
          <cell r="R8717"/>
          <cell r="S8717"/>
          <cell r="T8717"/>
          <cell r="U8717"/>
          <cell r="V8717"/>
          <cell r="W8717"/>
          <cell r="X8717"/>
          <cell r="Y8717"/>
          <cell r="Z8717"/>
          <cell r="AA8717"/>
          <cell r="AB8717"/>
          <cell r="AC8717"/>
          <cell r="AD8717"/>
        </row>
        <row r="8718">
          <cell r="P8718">
            <v>999999999</v>
          </cell>
          <cell r="Q8718"/>
          <cell r="R8718"/>
          <cell r="S8718"/>
          <cell r="T8718"/>
          <cell r="U8718"/>
          <cell r="V8718"/>
          <cell r="W8718"/>
          <cell r="X8718"/>
          <cell r="Y8718"/>
          <cell r="Z8718"/>
          <cell r="AA8718"/>
          <cell r="AB8718"/>
          <cell r="AC8718"/>
          <cell r="AD8718"/>
        </row>
        <row r="8719">
          <cell r="P8719">
            <v>999999999</v>
          </cell>
          <cell r="Q8719"/>
          <cell r="R8719"/>
          <cell r="S8719"/>
          <cell r="T8719"/>
          <cell r="U8719"/>
          <cell r="V8719"/>
          <cell r="W8719"/>
          <cell r="X8719"/>
          <cell r="Y8719"/>
          <cell r="Z8719"/>
          <cell r="AA8719"/>
          <cell r="AB8719"/>
          <cell r="AC8719"/>
          <cell r="AD8719"/>
        </row>
        <row r="8720">
          <cell r="P8720">
            <v>999999999</v>
          </cell>
          <cell r="Q8720"/>
          <cell r="R8720"/>
          <cell r="S8720"/>
          <cell r="T8720"/>
          <cell r="U8720"/>
          <cell r="V8720"/>
          <cell r="W8720"/>
          <cell r="X8720"/>
          <cell r="Y8720"/>
          <cell r="Z8720"/>
          <cell r="AA8720"/>
          <cell r="AB8720"/>
          <cell r="AC8720"/>
          <cell r="AD8720"/>
        </row>
        <row r="8721">
          <cell r="P8721">
            <v>999999999</v>
          </cell>
          <cell r="Q8721"/>
          <cell r="R8721"/>
          <cell r="S8721"/>
          <cell r="T8721"/>
          <cell r="U8721"/>
          <cell r="V8721"/>
          <cell r="W8721"/>
          <cell r="X8721"/>
          <cell r="Y8721"/>
          <cell r="Z8721"/>
          <cell r="AA8721"/>
          <cell r="AB8721"/>
          <cell r="AC8721"/>
          <cell r="AD8721"/>
        </row>
        <row r="8722">
          <cell r="P8722">
            <v>999999999</v>
          </cell>
          <cell r="Q8722"/>
          <cell r="R8722"/>
          <cell r="S8722"/>
          <cell r="T8722"/>
          <cell r="U8722"/>
          <cell r="V8722"/>
          <cell r="W8722"/>
          <cell r="X8722"/>
          <cell r="Y8722"/>
          <cell r="Z8722"/>
          <cell r="AA8722"/>
          <cell r="AB8722"/>
          <cell r="AC8722"/>
          <cell r="AD8722"/>
        </row>
        <row r="8723">
          <cell r="P8723">
            <v>999999999</v>
          </cell>
          <cell r="Q8723"/>
          <cell r="R8723"/>
          <cell r="S8723"/>
          <cell r="T8723"/>
          <cell r="U8723"/>
          <cell r="V8723"/>
          <cell r="W8723"/>
          <cell r="X8723"/>
          <cell r="Y8723"/>
          <cell r="Z8723"/>
          <cell r="AA8723"/>
          <cell r="AB8723"/>
          <cell r="AC8723"/>
          <cell r="AD8723"/>
        </row>
        <row r="8724">
          <cell r="P8724">
            <v>999999999</v>
          </cell>
          <cell r="Q8724"/>
          <cell r="R8724"/>
          <cell r="S8724"/>
          <cell r="T8724"/>
          <cell r="U8724"/>
          <cell r="V8724"/>
          <cell r="W8724"/>
          <cell r="X8724"/>
          <cell r="Y8724"/>
          <cell r="Z8724"/>
          <cell r="AA8724"/>
          <cell r="AB8724"/>
          <cell r="AC8724"/>
          <cell r="AD8724"/>
        </row>
        <row r="8725">
          <cell r="P8725">
            <v>999999999</v>
          </cell>
          <cell r="Q8725"/>
          <cell r="R8725"/>
          <cell r="S8725"/>
          <cell r="T8725"/>
          <cell r="U8725"/>
          <cell r="V8725"/>
          <cell r="W8725"/>
          <cell r="X8725"/>
          <cell r="Y8725"/>
          <cell r="Z8725"/>
          <cell r="AA8725"/>
          <cell r="AB8725"/>
          <cell r="AC8725"/>
          <cell r="AD8725"/>
        </row>
        <row r="8726">
          <cell r="P8726">
            <v>999999999</v>
          </cell>
          <cell r="Q8726"/>
          <cell r="R8726"/>
          <cell r="S8726"/>
          <cell r="T8726"/>
          <cell r="U8726"/>
          <cell r="V8726"/>
          <cell r="W8726"/>
          <cell r="X8726"/>
          <cell r="Y8726"/>
          <cell r="Z8726"/>
          <cell r="AA8726"/>
          <cell r="AB8726"/>
          <cell r="AC8726"/>
          <cell r="AD8726"/>
        </row>
        <row r="8727">
          <cell r="P8727">
            <v>999999999</v>
          </cell>
          <cell r="Q8727"/>
          <cell r="R8727"/>
          <cell r="S8727"/>
          <cell r="T8727"/>
          <cell r="U8727"/>
          <cell r="V8727"/>
          <cell r="W8727"/>
          <cell r="X8727"/>
          <cell r="Y8727"/>
          <cell r="Z8727"/>
          <cell r="AA8727"/>
          <cell r="AB8727"/>
          <cell r="AC8727"/>
          <cell r="AD8727"/>
        </row>
        <row r="8728">
          <cell r="P8728">
            <v>999999999</v>
          </cell>
          <cell r="Q8728"/>
          <cell r="R8728"/>
          <cell r="S8728"/>
          <cell r="T8728"/>
          <cell r="U8728"/>
          <cell r="V8728"/>
          <cell r="W8728"/>
          <cell r="X8728"/>
          <cell r="Y8728"/>
          <cell r="Z8728"/>
          <cell r="AA8728"/>
          <cell r="AB8728"/>
          <cell r="AC8728"/>
          <cell r="AD8728"/>
        </row>
        <row r="8729">
          <cell r="P8729">
            <v>999999999</v>
          </cell>
          <cell r="Q8729"/>
          <cell r="R8729"/>
          <cell r="S8729"/>
          <cell r="T8729"/>
          <cell r="U8729"/>
          <cell r="V8729"/>
          <cell r="W8729"/>
          <cell r="X8729"/>
          <cell r="Y8729"/>
          <cell r="Z8729"/>
          <cell r="AA8729"/>
          <cell r="AB8729"/>
          <cell r="AC8729"/>
          <cell r="AD8729"/>
        </row>
        <row r="8730">
          <cell r="P8730">
            <v>999999999</v>
          </cell>
          <cell r="Q8730"/>
          <cell r="R8730"/>
          <cell r="S8730"/>
          <cell r="T8730"/>
          <cell r="U8730"/>
          <cell r="V8730"/>
          <cell r="W8730"/>
          <cell r="X8730"/>
          <cell r="Y8730"/>
          <cell r="Z8730"/>
          <cell r="AA8730"/>
          <cell r="AB8730"/>
          <cell r="AC8730"/>
          <cell r="AD8730"/>
        </row>
        <row r="8731">
          <cell r="P8731">
            <v>999999999</v>
          </cell>
          <cell r="Q8731"/>
          <cell r="R8731"/>
          <cell r="S8731"/>
          <cell r="T8731"/>
          <cell r="U8731"/>
          <cell r="V8731"/>
          <cell r="W8731"/>
          <cell r="X8731"/>
          <cell r="Y8731"/>
          <cell r="Z8731"/>
          <cell r="AA8731"/>
          <cell r="AB8731"/>
          <cell r="AC8731"/>
          <cell r="AD8731"/>
        </row>
        <row r="8732">
          <cell r="P8732">
            <v>999999999</v>
          </cell>
          <cell r="Q8732"/>
          <cell r="R8732"/>
          <cell r="S8732"/>
          <cell r="T8732"/>
          <cell r="U8732"/>
          <cell r="V8732"/>
          <cell r="W8732"/>
          <cell r="X8732"/>
          <cell r="Y8732"/>
          <cell r="Z8732"/>
          <cell r="AA8732"/>
          <cell r="AB8732"/>
          <cell r="AC8732"/>
          <cell r="AD8732"/>
        </row>
        <row r="8733">
          <cell r="P8733">
            <v>999999999</v>
          </cell>
          <cell r="Q8733"/>
          <cell r="R8733"/>
          <cell r="S8733"/>
          <cell r="T8733"/>
          <cell r="U8733"/>
          <cell r="V8733"/>
          <cell r="W8733"/>
          <cell r="X8733"/>
          <cell r="Y8733"/>
          <cell r="Z8733"/>
          <cell r="AA8733"/>
          <cell r="AB8733"/>
          <cell r="AC8733"/>
          <cell r="AD8733"/>
        </row>
        <row r="8734">
          <cell r="P8734">
            <v>999999999</v>
          </cell>
          <cell r="Q8734"/>
          <cell r="R8734"/>
          <cell r="S8734"/>
          <cell r="T8734"/>
          <cell r="U8734"/>
          <cell r="V8734"/>
          <cell r="W8734"/>
          <cell r="X8734"/>
          <cell r="Y8734"/>
          <cell r="Z8734"/>
          <cell r="AA8734"/>
          <cell r="AB8734"/>
          <cell r="AC8734"/>
          <cell r="AD8734"/>
        </row>
        <row r="8735">
          <cell r="P8735">
            <v>999999999</v>
          </cell>
          <cell r="Q8735"/>
          <cell r="R8735"/>
          <cell r="S8735"/>
          <cell r="T8735"/>
          <cell r="U8735"/>
          <cell r="V8735"/>
          <cell r="W8735"/>
          <cell r="X8735"/>
          <cell r="Y8735"/>
          <cell r="Z8735"/>
          <cell r="AA8735"/>
          <cell r="AB8735"/>
          <cell r="AC8735"/>
          <cell r="AD8735"/>
        </row>
        <row r="8736">
          <cell r="P8736">
            <v>999999999</v>
          </cell>
          <cell r="Q8736"/>
          <cell r="R8736"/>
          <cell r="S8736"/>
          <cell r="T8736"/>
          <cell r="U8736"/>
          <cell r="V8736"/>
          <cell r="W8736"/>
          <cell r="X8736"/>
          <cell r="Y8736"/>
          <cell r="Z8736"/>
          <cell r="AA8736"/>
          <cell r="AB8736"/>
          <cell r="AC8736"/>
          <cell r="AD8736"/>
        </row>
        <row r="8737">
          <cell r="P8737">
            <v>999999999</v>
          </cell>
          <cell r="Q8737"/>
          <cell r="R8737"/>
          <cell r="S8737"/>
          <cell r="T8737"/>
          <cell r="U8737"/>
          <cell r="V8737"/>
          <cell r="W8737"/>
          <cell r="X8737"/>
          <cell r="Y8737"/>
          <cell r="Z8737"/>
          <cell r="AA8737"/>
          <cell r="AB8737"/>
          <cell r="AC8737"/>
          <cell r="AD8737"/>
        </row>
        <row r="8738">
          <cell r="P8738">
            <v>999999999</v>
          </cell>
          <cell r="Q8738"/>
          <cell r="R8738"/>
          <cell r="S8738"/>
          <cell r="T8738"/>
          <cell r="U8738"/>
          <cell r="V8738"/>
          <cell r="W8738"/>
          <cell r="X8738"/>
          <cell r="Y8738"/>
          <cell r="Z8738"/>
          <cell r="AA8738"/>
          <cell r="AB8738"/>
          <cell r="AC8738"/>
          <cell r="AD8738"/>
        </row>
        <row r="8739">
          <cell r="P8739">
            <v>999999999</v>
          </cell>
          <cell r="Q8739"/>
          <cell r="R8739"/>
          <cell r="S8739"/>
          <cell r="T8739"/>
          <cell r="U8739"/>
          <cell r="V8739"/>
          <cell r="W8739"/>
          <cell r="X8739"/>
          <cell r="Y8739"/>
          <cell r="Z8739"/>
          <cell r="AA8739"/>
          <cell r="AB8739"/>
          <cell r="AC8739"/>
          <cell r="AD8739"/>
        </row>
        <row r="8740">
          <cell r="P8740">
            <v>999999999</v>
          </cell>
          <cell r="Q8740"/>
          <cell r="R8740"/>
          <cell r="S8740"/>
          <cell r="T8740"/>
          <cell r="U8740"/>
          <cell r="V8740"/>
          <cell r="W8740"/>
          <cell r="X8740"/>
          <cell r="Y8740"/>
          <cell r="Z8740"/>
          <cell r="AA8740"/>
          <cell r="AB8740"/>
          <cell r="AC8740"/>
          <cell r="AD8740"/>
        </row>
        <row r="8741">
          <cell r="P8741">
            <v>999999999</v>
          </cell>
          <cell r="Q8741"/>
          <cell r="R8741"/>
          <cell r="S8741"/>
          <cell r="T8741"/>
          <cell r="U8741"/>
          <cell r="V8741"/>
          <cell r="W8741"/>
          <cell r="X8741"/>
          <cell r="Y8741"/>
          <cell r="Z8741"/>
          <cell r="AA8741"/>
          <cell r="AB8741"/>
          <cell r="AC8741"/>
          <cell r="AD8741"/>
        </row>
        <row r="8742">
          <cell r="P8742">
            <v>999999999</v>
          </cell>
          <cell r="Q8742"/>
          <cell r="R8742"/>
          <cell r="S8742"/>
          <cell r="T8742"/>
          <cell r="U8742"/>
          <cell r="V8742"/>
          <cell r="W8742"/>
          <cell r="X8742"/>
          <cell r="Y8742"/>
          <cell r="Z8742"/>
          <cell r="AA8742"/>
          <cell r="AB8742"/>
          <cell r="AC8742"/>
          <cell r="AD8742"/>
        </row>
        <row r="8743">
          <cell r="P8743">
            <v>999999999</v>
          </cell>
          <cell r="Q8743"/>
          <cell r="R8743"/>
          <cell r="S8743"/>
          <cell r="T8743"/>
          <cell r="U8743"/>
          <cell r="V8743"/>
          <cell r="W8743"/>
          <cell r="X8743"/>
          <cell r="Y8743"/>
          <cell r="Z8743"/>
          <cell r="AA8743"/>
          <cell r="AB8743"/>
          <cell r="AC8743"/>
          <cell r="AD8743"/>
        </row>
        <row r="8744">
          <cell r="P8744">
            <v>999999999</v>
          </cell>
          <cell r="Q8744"/>
          <cell r="R8744"/>
          <cell r="S8744"/>
          <cell r="T8744"/>
          <cell r="U8744"/>
          <cell r="V8744"/>
          <cell r="W8744"/>
          <cell r="X8744"/>
          <cell r="Y8744"/>
          <cell r="Z8744"/>
          <cell r="AA8744"/>
          <cell r="AB8744"/>
          <cell r="AC8744"/>
          <cell r="AD8744"/>
        </row>
        <row r="8745">
          <cell r="P8745">
            <v>999999999</v>
          </cell>
          <cell r="Q8745"/>
          <cell r="R8745"/>
          <cell r="S8745"/>
          <cell r="T8745"/>
          <cell r="U8745"/>
          <cell r="V8745"/>
          <cell r="W8745"/>
          <cell r="X8745"/>
          <cell r="Y8745"/>
          <cell r="Z8745"/>
          <cell r="AA8745"/>
          <cell r="AB8745"/>
          <cell r="AC8745"/>
          <cell r="AD8745"/>
        </row>
        <row r="8746">
          <cell r="P8746">
            <v>999999999</v>
          </cell>
          <cell r="Q8746"/>
          <cell r="R8746"/>
          <cell r="S8746"/>
          <cell r="T8746"/>
          <cell r="U8746"/>
          <cell r="V8746"/>
          <cell r="W8746"/>
          <cell r="X8746"/>
          <cell r="Y8746"/>
          <cell r="Z8746"/>
          <cell r="AA8746"/>
          <cell r="AB8746"/>
          <cell r="AC8746"/>
          <cell r="AD8746"/>
        </row>
        <row r="8747">
          <cell r="P8747">
            <v>999999999</v>
          </cell>
          <cell r="Q8747"/>
          <cell r="R8747"/>
          <cell r="S8747"/>
          <cell r="T8747"/>
          <cell r="U8747"/>
          <cell r="V8747"/>
          <cell r="W8747"/>
          <cell r="X8747"/>
          <cell r="Y8747"/>
          <cell r="Z8747"/>
          <cell r="AA8747"/>
          <cell r="AB8747"/>
          <cell r="AC8747"/>
          <cell r="AD8747"/>
        </row>
        <row r="8748">
          <cell r="P8748">
            <v>999999999</v>
          </cell>
          <cell r="Q8748"/>
          <cell r="R8748"/>
          <cell r="S8748"/>
          <cell r="T8748"/>
          <cell r="U8748"/>
          <cell r="V8748"/>
          <cell r="W8748"/>
          <cell r="X8748"/>
          <cell r="Y8748"/>
          <cell r="Z8748"/>
          <cell r="AA8748"/>
          <cell r="AB8748"/>
          <cell r="AC8748"/>
          <cell r="AD8748"/>
        </row>
        <row r="8749">
          <cell r="P8749">
            <v>999999999</v>
          </cell>
          <cell r="Q8749"/>
          <cell r="R8749"/>
          <cell r="S8749"/>
          <cell r="T8749"/>
          <cell r="U8749"/>
          <cell r="V8749"/>
          <cell r="W8749"/>
          <cell r="X8749"/>
          <cell r="Y8749"/>
          <cell r="Z8749"/>
          <cell r="AA8749"/>
          <cell r="AB8749"/>
          <cell r="AC8749"/>
          <cell r="AD8749"/>
        </row>
        <row r="8750">
          <cell r="P8750">
            <v>999999999</v>
          </cell>
          <cell r="Q8750"/>
          <cell r="R8750"/>
          <cell r="S8750"/>
          <cell r="T8750"/>
          <cell r="U8750"/>
          <cell r="V8750"/>
          <cell r="W8750"/>
          <cell r="X8750"/>
          <cell r="Y8750"/>
          <cell r="Z8750"/>
          <cell r="AA8750"/>
          <cell r="AB8750"/>
          <cell r="AC8750"/>
          <cell r="AD8750"/>
        </row>
        <row r="8751">
          <cell r="P8751">
            <v>999999999</v>
          </cell>
          <cell r="Q8751"/>
          <cell r="R8751"/>
          <cell r="S8751"/>
          <cell r="T8751"/>
          <cell r="U8751"/>
          <cell r="V8751"/>
          <cell r="W8751"/>
          <cell r="X8751"/>
          <cell r="Y8751"/>
          <cell r="Z8751"/>
          <cell r="AA8751"/>
          <cell r="AB8751"/>
          <cell r="AC8751"/>
          <cell r="AD8751"/>
        </row>
        <row r="8752">
          <cell r="P8752">
            <v>999999999</v>
          </cell>
          <cell r="Q8752"/>
          <cell r="R8752"/>
          <cell r="S8752"/>
          <cell r="T8752"/>
          <cell r="U8752"/>
          <cell r="V8752"/>
          <cell r="W8752"/>
          <cell r="X8752"/>
          <cell r="Y8752"/>
          <cell r="Z8752"/>
          <cell r="AA8752"/>
          <cell r="AB8752"/>
          <cell r="AC8752"/>
          <cell r="AD8752"/>
        </row>
        <row r="8753">
          <cell r="P8753">
            <v>999999999</v>
          </cell>
          <cell r="Q8753"/>
          <cell r="R8753"/>
          <cell r="S8753"/>
          <cell r="T8753"/>
          <cell r="U8753"/>
          <cell r="V8753"/>
          <cell r="W8753"/>
          <cell r="X8753"/>
          <cell r="Y8753"/>
          <cell r="Z8753"/>
          <cell r="AA8753"/>
          <cell r="AB8753"/>
          <cell r="AC8753"/>
          <cell r="AD8753"/>
        </row>
        <row r="8754">
          <cell r="P8754">
            <v>999999999</v>
          </cell>
          <cell r="Q8754"/>
          <cell r="R8754"/>
          <cell r="S8754"/>
          <cell r="T8754"/>
          <cell r="U8754"/>
          <cell r="V8754"/>
          <cell r="W8754"/>
          <cell r="X8754"/>
          <cell r="Y8754"/>
          <cell r="Z8754"/>
          <cell r="AA8754"/>
          <cell r="AB8754"/>
          <cell r="AC8754"/>
          <cell r="AD8754"/>
        </row>
        <row r="8755">
          <cell r="P8755">
            <v>999999999</v>
          </cell>
          <cell r="Q8755"/>
          <cell r="R8755"/>
          <cell r="S8755"/>
          <cell r="T8755"/>
          <cell r="U8755"/>
          <cell r="V8755"/>
          <cell r="W8755"/>
          <cell r="X8755"/>
          <cell r="Y8755"/>
          <cell r="Z8755"/>
          <cell r="AA8755"/>
          <cell r="AB8755"/>
          <cell r="AC8755"/>
          <cell r="AD8755"/>
        </row>
        <row r="8756">
          <cell r="P8756">
            <v>999999999</v>
          </cell>
          <cell r="Q8756"/>
          <cell r="R8756"/>
          <cell r="S8756"/>
          <cell r="T8756"/>
          <cell r="U8756"/>
          <cell r="V8756"/>
          <cell r="W8756"/>
          <cell r="X8756"/>
          <cell r="Y8756"/>
          <cell r="Z8756"/>
          <cell r="AA8756"/>
          <cell r="AB8756"/>
          <cell r="AC8756"/>
          <cell r="AD8756"/>
        </row>
        <row r="8757">
          <cell r="P8757">
            <v>999999999</v>
          </cell>
          <cell r="Q8757"/>
          <cell r="R8757"/>
          <cell r="S8757"/>
          <cell r="T8757"/>
          <cell r="U8757"/>
          <cell r="V8757"/>
          <cell r="W8757"/>
          <cell r="X8757"/>
          <cell r="Y8757"/>
          <cell r="Z8757"/>
          <cell r="AA8757"/>
          <cell r="AB8757"/>
          <cell r="AC8757"/>
          <cell r="AD8757"/>
        </row>
        <row r="8758">
          <cell r="P8758">
            <v>999999999</v>
          </cell>
          <cell r="Q8758"/>
          <cell r="R8758"/>
          <cell r="S8758"/>
          <cell r="T8758"/>
          <cell r="U8758"/>
          <cell r="V8758"/>
          <cell r="W8758"/>
          <cell r="X8758"/>
          <cell r="Y8758"/>
          <cell r="Z8758"/>
          <cell r="AA8758"/>
          <cell r="AB8758"/>
          <cell r="AC8758"/>
          <cell r="AD8758"/>
        </row>
        <row r="8759">
          <cell r="P8759">
            <v>999999999</v>
          </cell>
          <cell r="Q8759"/>
          <cell r="R8759"/>
          <cell r="S8759"/>
          <cell r="T8759"/>
          <cell r="U8759"/>
          <cell r="V8759"/>
          <cell r="W8759"/>
          <cell r="X8759"/>
          <cell r="Y8759"/>
          <cell r="Z8759"/>
          <cell r="AA8759"/>
          <cell r="AB8759"/>
          <cell r="AC8759"/>
          <cell r="AD8759"/>
        </row>
        <row r="8760">
          <cell r="P8760">
            <v>999999999</v>
          </cell>
          <cell r="Q8760"/>
          <cell r="R8760"/>
          <cell r="S8760"/>
          <cell r="T8760"/>
          <cell r="U8760"/>
          <cell r="V8760"/>
          <cell r="W8760"/>
          <cell r="X8760"/>
          <cell r="Y8760"/>
          <cell r="Z8760"/>
          <cell r="AA8760"/>
          <cell r="AB8760"/>
          <cell r="AC8760"/>
          <cell r="AD8760"/>
        </row>
        <row r="8761">
          <cell r="P8761">
            <v>999999999</v>
          </cell>
          <cell r="Q8761"/>
          <cell r="R8761"/>
          <cell r="S8761"/>
          <cell r="T8761"/>
          <cell r="U8761"/>
          <cell r="V8761"/>
          <cell r="W8761"/>
          <cell r="X8761"/>
          <cell r="Y8761"/>
          <cell r="Z8761"/>
          <cell r="AA8761"/>
          <cell r="AB8761"/>
          <cell r="AC8761"/>
          <cell r="AD8761"/>
        </row>
        <row r="8762">
          <cell r="P8762">
            <v>999999999</v>
          </cell>
          <cell r="Q8762"/>
          <cell r="R8762"/>
          <cell r="S8762"/>
          <cell r="T8762"/>
          <cell r="U8762"/>
          <cell r="V8762"/>
          <cell r="W8762"/>
          <cell r="X8762"/>
          <cell r="Y8762"/>
          <cell r="Z8762"/>
          <cell r="AA8762"/>
          <cell r="AB8762"/>
          <cell r="AC8762"/>
          <cell r="AD8762"/>
        </row>
        <row r="8763">
          <cell r="P8763">
            <v>999999999</v>
          </cell>
          <cell r="Q8763"/>
          <cell r="R8763"/>
          <cell r="S8763"/>
          <cell r="T8763"/>
          <cell r="U8763"/>
          <cell r="V8763"/>
          <cell r="W8763"/>
          <cell r="X8763"/>
          <cell r="Y8763"/>
          <cell r="Z8763"/>
          <cell r="AA8763"/>
          <cell r="AB8763"/>
          <cell r="AC8763"/>
          <cell r="AD8763"/>
        </row>
        <row r="8764">
          <cell r="P8764">
            <v>999999999</v>
          </cell>
          <cell r="Q8764"/>
          <cell r="R8764"/>
          <cell r="S8764"/>
          <cell r="T8764"/>
          <cell r="U8764"/>
          <cell r="V8764"/>
          <cell r="W8764"/>
          <cell r="X8764"/>
          <cell r="Y8764"/>
          <cell r="Z8764"/>
          <cell r="AA8764"/>
          <cell r="AB8764"/>
          <cell r="AC8764"/>
          <cell r="AD8764"/>
        </row>
        <row r="8765">
          <cell r="P8765">
            <v>999999999</v>
          </cell>
          <cell r="Q8765"/>
          <cell r="R8765"/>
          <cell r="S8765"/>
          <cell r="T8765"/>
          <cell r="U8765"/>
          <cell r="V8765"/>
          <cell r="W8765"/>
          <cell r="X8765"/>
          <cell r="Y8765"/>
          <cell r="Z8765"/>
          <cell r="AA8765"/>
          <cell r="AB8765"/>
          <cell r="AC8765"/>
          <cell r="AD8765"/>
        </row>
        <row r="8766">
          <cell r="P8766">
            <v>999999999</v>
          </cell>
          <cell r="Q8766"/>
          <cell r="R8766"/>
          <cell r="S8766"/>
          <cell r="T8766"/>
          <cell r="U8766"/>
          <cell r="V8766"/>
          <cell r="W8766"/>
          <cell r="X8766"/>
          <cell r="Y8766"/>
          <cell r="Z8766"/>
          <cell r="AA8766"/>
          <cell r="AB8766"/>
          <cell r="AC8766"/>
          <cell r="AD8766"/>
        </row>
        <row r="8767">
          <cell r="P8767">
            <v>999999999</v>
          </cell>
          <cell r="Q8767"/>
          <cell r="R8767"/>
          <cell r="S8767"/>
          <cell r="T8767"/>
          <cell r="U8767"/>
          <cell r="V8767"/>
          <cell r="W8767"/>
          <cell r="X8767"/>
          <cell r="Y8767"/>
          <cell r="Z8767"/>
          <cell r="AA8767"/>
          <cell r="AB8767"/>
          <cell r="AC8767"/>
          <cell r="AD8767"/>
        </row>
        <row r="8768">
          <cell r="P8768">
            <v>999999999</v>
          </cell>
          <cell r="Q8768"/>
          <cell r="R8768"/>
          <cell r="S8768"/>
          <cell r="T8768"/>
          <cell r="U8768"/>
          <cell r="V8768"/>
          <cell r="W8768"/>
          <cell r="X8768"/>
          <cell r="Y8768"/>
          <cell r="Z8768"/>
          <cell r="AA8768"/>
          <cell r="AB8768"/>
          <cell r="AC8768"/>
          <cell r="AD8768"/>
        </row>
        <row r="8769">
          <cell r="P8769">
            <v>999999999</v>
          </cell>
          <cell r="Q8769"/>
          <cell r="R8769"/>
          <cell r="S8769"/>
          <cell r="T8769"/>
          <cell r="U8769"/>
          <cell r="V8769"/>
          <cell r="W8769"/>
          <cell r="X8769"/>
          <cell r="Y8769"/>
          <cell r="Z8769"/>
          <cell r="AA8769"/>
          <cell r="AB8769"/>
          <cell r="AC8769"/>
          <cell r="AD8769"/>
        </row>
        <row r="8770">
          <cell r="P8770">
            <v>999999999</v>
          </cell>
          <cell r="Q8770"/>
          <cell r="R8770"/>
          <cell r="S8770"/>
          <cell r="T8770"/>
          <cell r="U8770"/>
          <cell r="V8770"/>
          <cell r="W8770"/>
          <cell r="X8770"/>
          <cell r="Y8770"/>
          <cell r="Z8770"/>
          <cell r="AA8770"/>
          <cell r="AB8770"/>
          <cell r="AC8770"/>
          <cell r="AD8770"/>
        </row>
        <row r="8771">
          <cell r="P8771">
            <v>999999999</v>
          </cell>
          <cell r="Q8771"/>
          <cell r="R8771"/>
          <cell r="S8771"/>
          <cell r="T8771"/>
          <cell r="U8771"/>
          <cell r="V8771"/>
          <cell r="W8771"/>
          <cell r="X8771"/>
          <cell r="Y8771"/>
          <cell r="Z8771"/>
          <cell r="AA8771"/>
          <cell r="AB8771"/>
          <cell r="AC8771"/>
          <cell r="AD8771"/>
        </row>
        <row r="8772">
          <cell r="P8772">
            <v>999999999</v>
          </cell>
          <cell r="Q8772"/>
          <cell r="R8772"/>
          <cell r="S8772"/>
          <cell r="T8772"/>
          <cell r="U8772"/>
          <cell r="V8772"/>
          <cell r="W8772"/>
          <cell r="X8772"/>
          <cell r="Y8772"/>
          <cell r="Z8772"/>
          <cell r="AA8772"/>
          <cell r="AB8772"/>
          <cell r="AC8772"/>
          <cell r="AD8772"/>
        </row>
        <row r="8773">
          <cell r="P8773">
            <v>999999999</v>
          </cell>
          <cell r="Q8773"/>
          <cell r="R8773"/>
          <cell r="S8773"/>
          <cell r="T8773"/>
          <cell r="U8773"/>
          <cell r="V8773"/>
          <cell r="W8773"/>
          <cell r="X8773"/>
          <cell r="Y8773"/>
          <cell r="Z8773"/>
          <cell r="AA8773"/>
          <cell r="AB8773"/>
          <cell r="AC8773"/>
          <cell r="AD8773"/>
        </row>
        <row r="8774">
          <cell r="P8774">
            <v>999999999</v>
          </cell>
          <cell r="Q8774"/>
          <cell r="R8774"/>
          <cell r="S8774"/>
          <cell r="T8774"/>
          <cell r="U8774"/>
          <cell r="V8774"/>
          <cell r="W8774"/>
          <cell r="X8774"/>
          <cell r="Y8774"/>
          <cell r="Z8774"/>
          <cell r="AA8774"/>
          <cell r="AB8774"/>
          <cell r="AC8774"/>
          <cell r="AD8774"/>
        </row>
        <row r="8775">
          <cell r="P8775">
            <v>999999999</v>
          </cell>
          <cell r="Q8775"/>
          <cell r="R8775"/>
          <cell r="S8775"/>
          <cell r="T8775"/>
          <cell r="U8775"/>
          <cell r="V8775"/>
          <cell r="W8775"/>
          <cell r="X8775"/>
          <cell r="Y8775"/>
          <cell r="Z8775"/>
          <cell r="AA8775"/>
          <cell r="AB8775"/>
          <cell r="AC8775"/>
          <cell r="AD8775"/>
        </row>
        <row r="8776">
          <cell r="P8776">
            <v>999999999</v>
          </cell>
          <cell r="Q8776"/>
          <cell r="R8776"/>
          <cell r="S8776"/>
          <cell r="T8776"/>
          <cell r="U8776"/>
          <cell r="V8776"/>
          <cell r="W8776"/>
          <cell r="X8776"/>
          <cell r="Y8776"/>
          <cell r="Z8776"/>
          <cell r="AA8776"/>
          <cell r="AB8776"/>
          <cell r="AC8776"/>
          <cell r="AD8776"/>
        </row>
        <row r="8777">
          <cell r="P8777">
            <v>999999999</v>
          </cell>
          <cell r="Q8777"/>
          <cell r="R8777"/>
          <cell r="S8777"/>
          <cell r="T8777"/>
          <cell r="U8777"/>
          <cell r="V8777"/>
          <cell r="W8777"/>
          <cell r="X8777"/>
          <cell r="Y8777"/>
          <cell r="Z8777"/>
          <cell r="AA8777"/>
          <cell r="AB8777"/>
          <cell r="AC8777"/>
          <cell r="AD8777"/>
        </row>
        <row r="8778">
          <cell r="P8778">
            <v>999999999</v>
          </cell>
          <cell r="Q8778"/>
          <cell r="R8778"/>
          <cell r="S8778"/>
          <cell r="T8778"/>
          <cell r="U8778"/>
          <cell r="V8778"/>
          <cell r="W8778"/>
          <cell r="X8778"/>
          <cell r="Y8778"/>
          <cell r="Z8778"/>
          <cell r="AA8778"/>
          <cell r="AB8778"/>
          <cell r="AC8778"/>
          <cell r="AD8778"/>
        </row>
        <row r="8779">
          <cell r="P8779">
            <v>999999999</v>
          </cell>
          <cell r="Q8779"/>
          <cell r="R8779"/>
          <cell r="S8779"/>
          <cell r="T8779"/>
          <cell r="U8779"/>
          <cell r="V8779"/>
          <cell r="W8779"/>
          <cell r="X8779"/>
          <cell r="Y8779"/>
          <cell r="Z8779"/>
          <cell r="AA8779"/>
          <cell r="AB8779"/>
          <cell r="AC8779"/>
          <cell r="AD8779"/>
        </row>
        <row r="8780">
          <cell r="P8780">
            <v>999999999</v>
          </cell>
          <cell r="Q8780"/>
          <cell r="R8780"/>
          <cell r="S8780"/>
          <cell r="T8780"/>
          <cell r="U8780"/>
          <cell r="V8780"/>
          <cell r="W8780"/>
          <cell r="X8780"/>
          <cell r="Y8780"/>
          <cell r="Z8780"/>
          <cell r="AA8780"/>
          <cell r="AB8780"/>
          <cell r="AC8780"/>
          <cell r="AD8780"/>
        </row>
        <row r="8781">
          <cell r="P8781">
            <v>999999999</v>
          </cell>
          <cell r="Q8781"/>
          <cell r="R8781"/>
          <cell r="S8781"/>
          <cell r="T8781"/>
          <cell r="U8781"/>
          <cell r="V8781"/>
          <cell r="W8781"/>
          <cell r="X8781"/>
          <cell r="Y8781"/>
          <cell r="Z8781"/>
          <cell r="AA8781"/>
          <cell r="AB8781"/>
          <cell r="AC8781"/>
          <cell r="AD8781"/>
        </row>
        <row r="8782">
          <cell r="P8782">
            <v>999999999</v>
          </cell>
          <cell r="Q8782"/>
          <cell r="R8782"/>
          <cell r="S8782"/>
          <cell r="T8782"/>
          <cell r="U8782"/>
          <cell r="V8782"/>
          <cell r="W8782"/>
          <cell r="X8782"/>
          <cell r="Y8782"/>
          <cell r="Z8782"/>
          <cell r="AA8782"/>
          <cell r="AB8782"/>
          <cell r="AC8782"/>
          <cell r="AD8782"/>
        </row>
        <row r="8783">
          <cell r="P8783">
            <v>999999999</v>
          </cell>
          <cell r="Q8783"/>
          <cell r="R8783"/>
          <cell r="S8783"/>
          <cell r="T8783"/>
          <cell r="U8783"/>
          <cell r="V8783"/>
          <cell r="W8783"/>
          <cell r="X8783"/>
          <cell r="Y8783"/>
          <cell r="Z8783"/>
          <cell r="AA8783"/>
          <cell r="AB8783"/>
          <cell r="AC8783"/>
          <cell r="AD8783"/>
        </row>
        <row r="8784">
          <cell r="P8784">
            <v>999999999</v>
          </cell>
          <cell r="Q8784"/>
          <cell r="R8784"/>
          <cell r="S8784"/>
          <cell r="T8784"/>
          <cell r="U8784"/>
          <cell r="V8784"/>
          <cell r="W8784"/>
          <cell r="X8784"/>
          <cell r="Y8784"/>
          <cell r="Z8784"/>
          <cell r="AA8784"/>
          <cell r="AB8784"/>
          <cell r="AC8784"/>
          <cell r="AD8784"/>
        </row>
        <row r="8785">
          <cell r="P8785">
            <v>999999999</v>
          </cell>
          <cell r="Q8785"/>
          <cell r="R8785"/>
          <cell r="S8785"/>
          <cell r="T8785"/>
          <cell r="U8785"/>
          <cell r="V8785"/>
          <cell r="W8785"/>
          <cell r="X8785"/>
          <cell r="Y8785"/>
          <cell r="Z8785"/>
          <cell r="AA8785"/>
          <cell r="AB8785"/>
          <cell r="AC8785"/>
          <cell r="AD8785"/>
        </row>
        <row r="8786">
          <cell r="P8786">
            <v>999999999</v>
          </cell>
          <cell r="Q8786"/>
          <cell r="R8786"/>
          <cell r="S8786"/>
          <cell r="T8786"/>
          <cell r="U8786"/>
          <cell r="V8786"/>
          <cell r="W8786"/>
          <cell r="X8786"/>
          <cell r="Y8786"/>
          <cell r="Z8786"/>
          <cell r="AA8786"/>
          <cell r="AB8786"/>
          <cell r="AC8786"/>
          <cell r="AD8786"/>
        </row>
        <row r="8787">
          <cell r="P8787">
            <v>999999999</v>
          </cell>
          <cell r="Q8787"/>
          <cell r="R8787"/>
          <cell r="S8787"/>
          <cell r="T8787"/>
          <cell r="U8787"/>
          <cell r="V8787"/>
          <cell r="W8787"/>
          <cell r="X8787"/>
          <cell r="Y8787"/>
          <cell r="Z8787"/>
          <cell r="AA8787"/>
          <cell r="AB8787"/>
          <cell r="AC8787"/>
          <cell r="AD8787"/>
        </row>
        <row r="8788">
          <cell r="P8788">
            <v>999999999</v>
          </cell>
          <cell r="Q8788"/>
          <cell r="R8788"/>
          <cell r="S8788"/>
          <cell r="T8788"/>
          <cell r="U8788"/>
          <cell r="V8788"/>
          <cell r="W8788"/>
          <cell r="X8788"/>
          <cell r="Y8788"/>
          <cell r="Z8788"/>
          <cell r="AA8788"/>
          <cell r="AB8788"/>
          <cell r="AC8788"/>
          <cell r="AD8788"/>
        </row>
        <row r="8789">
          <cell r="P8789">
            <v>999999999</v>
          </cell>
          <cell r="Q8789"/>
          <cell r="R8789"/>
          <cell r="S8789"/>
          <cell r="T8789"/>
          <cell r="U8789"/>
          <cell r="V8789"/>
          <cell r="W8789"/>
          <cell r="X8789"/>
          <cell r="Y8789"/>
          <cell r="Z8789"/>
          <cell r="AA8789"/>
          <cell r="AB8789"/>
          <cell r="AC8789"/>
          <cell r="AD8789"/>
        </row>
        <row r="8790">
          <cell r="P8790">
            <v>999999999</v>
          </cell>
          <cell r="Q8790"/>
          <cell r="R8790"/>
          <cell r="S8790"/>
          <cell r="T8790"/>
          <cell r="U8790"/>
          <cell r="V8790"/>
          <cell r="W8790"/>
          <cell r="X8790"/>
          <cell r="Y8790"/>
          <cell r="Z8790"/>
          <cell r="AA8790"/>
          <cell r="AB8790"/>
          <cell r="AC8790"/>
          <cell r="AD8790"/>
        </row>
        <row r="8791">
          <cell r="P8791">
            <v>999999999</v>
          </cell>
          <cell r="Q8791"/>
          <cell r="R8791"/>
          <cell r="S8791"/>
          <cell r="T8791"/>
          <cell r="U8791"/>
          <cell r="V8791"/>
          <cell r="W8791"/>
          <cell r="X8791"/>
          <cell r="Y8791"/>
          <cell r="Z8791"/>
          <cell r="AA8791"/>
          <cell r="AB8791"/>
          <cell r="AC8791"/>
          <cell r="AD8791"/>
        </row>
        <row r="8792">
          <cell r="P8792">
            <v>999999999</v>
          </cell>
          <cell r="Q8792"/>
          <cell r="R8792"/>
          <cell r="S8792"/>
          <cell r="T8792"/>
          <cell r="U8792"/>
          <cell r="V8792"/>
          <cell r="W8792"/>
          <cell r="X8792"/>
          <cell r="Y8792"/>
          <cell r="Z8792"/>
          <cell r="AA8792"/>
          <cell r="AB8792"/>
          <cell r="AC8792"/>
          <cell r="AD8792"/>
        </row>
        <row r="8793">
          <cell r="P8793">
            <v>999999999</v>
          </cell>
          <cell r="Q8793"/>
          <cell r="R8793"/>
          <cell r="S8793"/>
          <cell r="T8793"/>
          <cell r="U8793"/>
          <cell r="V8793"/>
          <cell r="W8793"/>
          <cell r="X8793"/>
          <cell r="Y8793"/>
          <cell r="Z8793"/>
          <cell r="AA8793"/>
          <cell r="AB8793"/>
          <cell r="AC8793"/>
          <cell r="AD8793"/>
        </row>
        <row r="8794">
          <cell r="P8794">
            <v>999999999</v>
          </cell>
          <cell r="Q8794"/>
          <cell r="R8794"/>
          <cell r="S8794"/>
          <cell r="T8794"/>
          <cell r="U8794"/>
          <cell r="V8794"/>
          <cell r="W8794"/>
          <cell r="X8794"/>
          <cell r="Y8794"/>
          <cell r="Z8794"/>
          <cell r="AA8794"/>
          <cell r="AB8794"/>
          <cell r="AC8794"/>
          <cell r="AD8794"/>
        </row>
        <row r="8795">
          <cell r="P8795">
            <v>999999999</v>
          </cell>
          <cell r="Q8795"/>
          <cell r="R8795"/>
          <cell r="S8795"/>
          <cell r="T8795"/>
          <cell r="U8795"/>
          <cell r="V8795"/>
          <cell r="W8795"/>
          <cell r="X8795"/>
          <cell r="Y8795"/>
          <cell r="Z8795"/>
          <cell r="AA8795"/>
          <cell r="AB8795"/>
          <cell r="AC8795"/>
          <cell r="AD8795"/>
        </row>
        <row r="8796">
          <cell r="P8796">
            <v>999999999</v>
          </cell>
          <cell r="Q8796"/>
          <cell r="R8796"/>
          <cell r="S8796"/>
          <cell r="T8796"/>
          <cell r="U8796"/>
          <cell r="V8796"/>
          <cell r="W8796"/>
          <cell r="X8796"/>
          <cell r="Y8796"/>
          <cell r="Z8796"/>
          <cell r="AA8796"/>
          <cell r="AB8796"/>
          <cell r="AC8796"/>
          <cell r="AD8796"/>
        </row>
        <row r="8797">
          <cell r="P8797">
            <v>999999999</v>
          </cell>
          <cell r="Q8797"/>
          <cell r="R8797"/>
          <cell r="S8797"/>
          <cell r="T8797"/>
          <cell r="U8797"/>
          <cell r="V8797"/>
          <cell r="W8797"/>
          <cell r="X8797"/>
          <cell r="Y8797"/>
          <cell r="Z8797"/>
          <cell r="AA8797"/>
          <cell r="AB8797"/>
          <cell r="AC8797"/>
          <cell r="AD8797"/>
        </row>
        <row r="8798">
          <cell r="P8798">
            <v>999999999</v>
          </cell>
          <cell r="Q8798"/>
          <cell r="R8798"/>
          <cell r="S8798"/>
          <cell r="T8798"/>
          <cell r="U8798"/>
          <cell r="V8798"/>
          <cell r="W8798"/>
          <cell r="X8798"/>
          <cell r="Y8798"/>
          <cell r="Z8798"/>
          <cell r="AA8798"/>
          <cell r="AB8798"/>
          <cell r="AC8798"/>
          <cell r="AD8798"/>
        </row>
        <row r="8799">
          <cell r="P8799">
            <v>999999999</v>
          </cell>
          <cell r="Q8799"/>
          <cell r="R8799"/>
          <cell r="S8799"/>
          <cell r="T8799"/>
          <cell r="U8799"/>
          <cell r="V8799"/>
          <cell r="W8799"/>
          <cell r="X8799"/>
          <cell r="Y8799"/>
          <cell r="Z8799"/>
          <cell r="AA8799"/>
          <cell r="AB8799"/>
          <cell r="AC8799"/>
          <cell r="AD8799"/>
        </row>
        <row r="8800">
          <cell r="P8800">
            <v>999999999</v>
          </cell>
          <cell r="Q8800"/>
          <cell r="R8800"/>
          <cell r="S8800"/>
          <cell r="T8800"/>
          <cell r="U8800"/>
          <cell r="V8800"/>
          <cell r="W8800"/>
          <cell r="X8800"/>
          <cell r="Y8800"/>
          <cell r="Z8800"/>
          <cell r="AA8800"/>
          <cell r="AB8800"/>
          <cell r="AC8800"/>
          <cell r="AD8800"/>
        </row>
        <row r="8801">
          <cell r="P8801">
            <v>999999999</v>
          </cell>
          <cell r="Q8801"/>
          <cell r="R8801"/>
          <cell r="S8801"/>
          <cell r="T8801"/>
          <cell r="U8801"/>
          <cell r="V8801"/>
          <cell r="W8801"/>
          <cell r="X8801"/>
          <cell r="Y8801"/>
          <cell r="Z8801"/>
          <cell r="AA8801"/>
          <cell r="AB8801"/>
          <cell r="AC8801"/>
          <cell r="AD8801"/>
        </row>
        <row r="8802">
          <cell r="P8802">
            <v>999999999</v>
          </cell>
          <cell r="Q8802"/>
          <cell r="R8802"/>
          <cell r="S8802"/>
          <cell r="T8802"/>
          <cell r="U8802"/>
          <cell r="V8802"/>
          <cell r="W8802"/>
          <cell r="X8802"/>
          <cell r="Y8802"/>
          <cell r="Z8802"/>
          <cell r="AA8802"/>
          <cell r="AB8802"/>
          <cell r="AC8802"/>
          <cell r="AD8802"/>
        </row>
        <row r="8803">
          <cell r="P8803">
            <v>999999999</v>
          </cell>
          <cell r="Q8803"/>
          <cell r="R8803"/>
          <cell r="S8803"/>
          <cell r="T8803"/>
          <cell r="U8803"/>
          <cell r="V8803"/>
          <cell r="W8803"/>
          <cell r="X8803"/>
          <cell r="Y8803"/>
          <cell r="Z8803"/>
          <cell r="AA8803"/>
          <cell r="AB8803"/>
          <cell r="AC8803"/>
          <cell r="AD8803"/>
        </row>
        <row r="8804">
          <cell r="P8804">
            <v>999999999</v>
          </cell>
          <cell r="Q8804"/>
          <cell r="R8804"/>
          <cell r="S8804"/>
          <cell r="T8804"/>
          <cell r="U8804"/>
          <cell r="V8804"/>
          <cell r="W8804"/>
          <cell r="X8804"/>
          <cell r="Y8804"/>
          <cell r="Z8804"/>
          <cell r="AA8804"/>
          <cell r="AB8804"/>
          <cell r="AC8804"/>
          <cell r="AD8804"/>
        </row>
        <row r="8805">
          <cell r="P8805">
            <v>999999999</v>
          </cell>
          <cell r="Q8805"/>
          <cell r="R8805"/>
          <cell r="S8805"/>
          <cell r="T8805"/>
          <cell r="U8805"/>
          <cell r="V8805"/>
          <cell r="W8805"/>
          <cell r="X8805"/>
          <cell r="Y8805"/>
          <cell r="Z8805"/>
          <cell r="AA8805"/>
          <cell r="AB8805"/>
          <cell r="AC8805"/>
          <cell r="AD8805"/>
        </row>
        <row r="8806">
          <cell r="P8806">
            <v>999999999</v>
          </cell>
          <cell r="Q8806"/>
          <cell r="R8806"/>
          <cell r="S8806"/>
          <cell r="T8806"/>
          <cell r="U8806"/>
          <cell r="V8806"/>
          <cell r="W8806"/>
          <cell r="X8806"/>
          <cell r="Y8806"/>
          <cell r="Z8806"/>
          <cell r="AA8806"/>
          <cell r="AB8806"/>
          <cell r="AC8806"/>
          <cell r="AD8806"/>
        </row>
        <row r="8807">
          <cell r="P8807">
            <v>999999999</v>
          </cell>
          <cell r="Q8807"/>
          <cell r="R8807"/>
          <cell r="S8807"/>
          <cell r="T8807"/>
          <cell r="U8807"/>
          <cell r="V8807"/>
          <cell r="W8807"/>
          <cell r="X8807"/>
          <cell r="Y8807"/>
          <cell r="Z8807"/>
          <cell r="AA8807"/>
          <cell r="AB8807"/>
          <cell r="AC8807"/>
          <cell r="AD8807"/>
        </row>
        <row r="8808">
          <cell r="P8808">
            <v>999999999</v>
          </cell>
          <cell r="Q8808"/>
          <cell r="R8808"/>
          <cell r="S8808"/>
          <cell r="T8808"/>
          <cell r="U8808"/>
          <cell r="V8808"/>
          <cell r="W8808"/>
          <cell r="X8808"/>
          <cell r="Y8808"/>
          <cell r="Z8808"/>
          <cell r="AA8808"/>
          <cell r="AB8808"/>
          <cell r="AC8808"/>
          <cell r="AD8808"/>
        </row>
        <row r="8809">
          <cell r="P8809">
            <v>999999999</v>
          </cell>
          <cell r="Q8809"/>
          <cell r="R8809"/>
          <cell r="S8809"/>
          <cell r="T8809"/>
          <cell r="U8809"/>
          <cell r="V8809"/>
          <cell r="W8809"/>
          <cell r="X8809"/>
          <cell r="Y8809"/>
          <cell r="Z8809"/>
          <cell r="AA8809"/>
          <cell r="AB8809"/>
          <cell r="AC8809"/>
          <cell r="AD8809"/>
        </row>
        <row r="8810">
          <cell r="P8810">
            <v>999999999</v>
          </cell>
          <cell r="Q8810"/>
          <cell r="R8810"/>
          <cell r="S8810"/>
          <cell r="T8810"/>
          <cell r="U8810"/>
          <cell r="V8810"/>
          <cell r="W8810"/>
          <cell r="X8810"/>
          <cell r="Y8810"/>
          <cell r="Z8810"/>
          <cell r="AA8810"/>
          <cell r="AB8810"/>
          <cell r="AC8810"/>
          <cell r="AD8810"/>
        </row>
        <row r="8811">
          <cell r="P8811">
            <v>999999999</v>
          </cell>
          <cell r="Q8811"/>
          <cell r="R8811"/>
          <cell r="S8811"/>
          <cell r="T8811"/>
          <cell r="U8811"/>
          <cell r="V8811"/>
          <cell r="W8811"/>
          <cell r="X8811"/>
          <cell r="Y8811"/>
          <cell r="Z8811"/>
          <cell r="AA8811"/>
          <cell r="AB8811"/>
          <cell r="AC8811"/>
          <cell r="AD8811"/>
        </row>
        <row r="8812">
          <cell r="P8812">
            <v>999999999</v>
          </cell>
          <cell r="Q8812"/>
          <cell r="R8812"/>
          <cell r="S8812"/>
          <cell r="T8812"/>
          <cell r="U8812"/>
          <cell r="V8812"/>
          <cell r="W8812"/>
          <cell r="X8812"/>
          <cell r="Y8812"/>
          <cell r="Z8812"/>
          <cell r="AA8812"/>
          <cell r="AB8812"/>
          <cell r="AC8812"/>
          <cell r="AD8812"/>
        </row>
        <row r="8813">
          <cell r="P8813">
            <v>999999999</v>
          </cell>
          <cell r="Q8813"/>
          <cell r="R8813"/>
          <cell r="S8813"/>
          <cell r="T8813"/>
          <cell r="U8813"/>
          <cell r="V8813"/>
          <cell r="W8813"/>
          <cell r="X8813"/>
          <cell r="Y8813"/>
          <cell r="Z8813"/>
          <cell r="AA8813"/>
          <cell r="AB8813"/>
          <cell r="AC8813"/>
          <cell r="AD8813"/>
        </row>
        <row r="8814">
          <cell r="P8814">
            <v>999999999</v>
          </cell>
          <cell r="Q8814"/>
          <cell r="R8814"/>
          <cell r="S8814"/>
          <cell r="T8814"/>
          <cell r="U8814"/>
          <cell r="V8814"/>
          <cell r="W8814"/>
          <cell r="X8814"/>
          <cell r="Y8814"/>
          <cell r="Z8814"/>
          <cell r="AA8814"/>
          <cell r="AB8814"/>
          <cell r="AC8814"/>
          <cell r="AD8814"/>
        </row>
        <row r="8815">
          <cell r="P8815">
            <v>999999999</v>
          </cell>
          <cell r="Q8815"/>
          <cell r="R8815"/>
          <cell r="S8815"/>
          <cell r="T8815"/>
          <cell r="U8815"/>
          <cell r="V8815"/>
          <cell r="W8815"/>
          <cell r="X8815"/>
          <cell r="Y8815"/>
          <cell r="Z8815"/>
          <cell r="AA8815"/>
          <cell r="AB8815"/>
          <cell r="AC8815"/>
          <cell r="AD8815"/>
        </row>
        <row r="8816">
          <cell r="P8816">
            <v>999999999</v>
          </cell>
          <cell r="Q8816"/>
          <cell r="R8816"/>
          <cell r="S8816"/>
          <cell r="T8816"/>
          <cell r="U8816"/>
          <cell r="V8816"/>
          <cell r="W8816"/>
          <cell r="X8816"/>
          <cell r="Y8816"/>
          <cell r="Z8816"/>
          <cell r="AA8816"/>
          <cell r="AB8816"/>
          <cell r="AC8816"/>
          <cell r="AD8816"/>
        </row>
        <row r="8817">
          <cell r="P8817">
            <v>999999999</v>
          </cell>
          <cell r="Q8817"/>
          <cell r="R8817"/>
          <cell r="S8817"/>
          <cell r="T8817"/>
          <cell r="U8817"/>
          <cell r="V8817"/>
          <cell r="W8817"/>
          <cell r="X8817"/>
          <cell r="Y8817"/>
          <cell r="Z8817"/>
          <cell r="AA8817"/>
          <cell r="AB8817"/>
          <cell r="AC8817"/>
          <cell r="AD8817"/>
        </row>
        <row r="8818">
          <cell r="P8818">
            <v>999999999</v>
          </cell>
          <cell r="Q8818"/>
          <cell r="R8818"/>
          <cell r="S8818"/>
          <cell r="T8818"/>
          <cell r="U8818"/>
          <cell r="V8818"/>
          <cell r="W8818"/>
          <cell r="X8818"/>
          <cell r="Y8818"/>
          <cell r="Z8818"/>
          <cell r="AA8818"/>
          <cell r="AB8818"/>
          <cell r="AC8818"/>
          <cell r="AD8818"/>
        </row>
        <row r="8819">
          <cell r="P8819">
            <v>999999999</v>
          </cell>
          <cell r="Q8819"/>
          <cell r="R8819"/>
          <cell r="S8819"/>
          <cell r="T8819"/>
          <cell r="U8819"/>
          <cell r="V8819"/>
          <cell r="W8819"/>
          <cell r="X8819"/>
          <cell r="Y8819"/>
          <cell r="Z8819"/>
          <cell r="AA8819"/>
          <cell r="AB8819"/>
          <cell r="AC8819"/>
          <cell r="AD8819"/>
        </row>
        <row r="8820">
          <cell r="P8820">
            <v>999999999</v>
          </cell>
          <cell r="Q8820"/>
          <cell r="R8820"/>
          <cell r="S8820"/>
          <cell r="T8820"/>
          <cell r="U8820"/>
          <cell r="V8820"/>
          <cell r="W8820"/>
          <cell r="X8820"/>
          <cell r="Y8820"/>
          <cell r="Z8820"/>
          <cell r="AA8820"/>
          <cell r="AB8820"/>
          <cell r="AC8820"/>
          <cell r="AD8820"/>
        </row>
        <row r="8821">
          <cell r="P8821">
            <v>999999999</v>
          </cell>
          <cell r="Q8821"/>
          <cell r="R8821"/>
          <cell r="S8821"/>
          <cell r="T8821"/>
          <cell r="U8821"/>
          <cell r="V8821"/>
          <cell r="W8821"/>
          <cell r="X8821"/>
          <cell r="Y8821"/>
          <cell r="Z8821"/>
          <cell r="AA8821"/>
          <cell r="AB8821"/>
          <cell r="AC8821"/>
          <cell r="AD8821"/>
        </row>
        <row r="8822">
          <cell r="P8822">
            <v>999999999</v>
          </cell>
          <cell r="Q8822"/>
          <cell r="R8822"/>
          <cell r="S8822"/>
          <cell r="T8822"/>
          <cell r="U8822"/>
          <cell r="V8822"/>
          <cell r="W8822"/>
          <cell r="X8822"/>
          <cell r="Y8822"/>
          <cell r="Z8822"/>
          <cell r="AA8822"/>
          <cell r="AB8822"/>
          <cell r="AC8822"/>
          <cell r="AD8822"/>
        </row>
        <row r="8823">
          <cell r="P8823">
            <v>999999999</v>
          </cell>
          <cell r="Q8823"/>
          <cell r="R8823"/>
          <cell r="S8823"/>
          <cell r="T8823"/>
          <cell r="U8823"/>
          <cell r="V8823"/>
          <cell r="W8823"/>
          <cell r="X8823"/>
          <cell r="Y8823"/>
          <cell r="Z8823"/>
          <cell r="AA8823"/>
          <cell r="AB8823"/>
          <cell r="AC8823"/>
          <cell r="AD8823"/>
        </row>
        <row r="8824">
          <cell r="P8824">
            <v>999999999</v>
          </cell>
          <cell r="Q8824"/>
          <cell r="R8824"/>
          <cell r="S8824"/>
          <cell r="T8824"/>
          <cell r="U8824"/>
          <cell r="V8824"/>
          <cell r="W8824"/>
          <cell r="X8824"/>
          <cell r="Y8824"/>
          <cell r="Z8824"/>
          <cell r="AA8824"/>
          <cell r="AB8824"/>
          <cell r="AC8824"/>
          <cell r="AD8824"/>
        </row>
        <row r="8825">
          <cell r="P8825">
            <v>999999999</v>
          </cell>
          <cell r="Q8825"/>
          <cell r="R8825"/>
          <cell r="S8825"/>
          <cell r="T8825"/>
          <cell r="U8825"/>
          <cell r="V8825"/>
          <cell r="W8825"/>
          <cell r="X8825"/>
          <cell r="Y8825"/>
          <cell r="Z8825"/>
          <cell r="AA8825"/>
          <cell r="AB8825"/>
          <cell r="AC8825"/>
          <cell r="AD8825"/>
        </row>
        <row r="8826">
          <cell r="P8826">
            <v>999999999</v>
          </cell>
          <cell r="Q8826"/>
          <cell r="R8826"/>
          <cell r="S8826"/>
          <cell r="T8826"/>
          <cell r="U8826"/>
          <cell r="V8826"/>
          <cell r="W8826"/>
          <cell r="X8826"/>
          <cell r="Y8826"/>
          <cell r="Z8826"/>
          <cell r="AA8826"/>
          <cell r="AB8826"/>
          <cell r="AC8826"/>
          <cell r="AD8826"/>
        </row>
        <row r="8827">
          <cell r="P8827">
            <v>999999999</v>
          </cell>
          <cell r="Q8827"/>
          <cell r="R8827"/>
          <cell r="S8827"/>
          <cell r="T8827"/>
          <cell r="U8827"/>
          <cell r="V8827"/>
          <cell r="W8827"/>
          <cell r="X8827"/>
          <cell r="Y8827"/>
          <cell r="Z8827"/>
          <cell r="AA8827"/>
          <cell r="AB8827"/>
          <cell r="AC8827"/>
          <cell r="AD8827"/>
        </row>
        <row r="8828">
          <cell r="P8828">
            <v>999999999</v>
          </cell>
          <cell r="Q8828"/>
          <cell r="R8828"/>
          <cell r="S8828"/>
          <cell r="T8828"/>
          <cell r="U8828"/>
          <cell r="V8828"/>
          <cell r="W8828"/>
          <cell r="X8828"/>
          <cell r="Y8828"/>
          <cell r="Z8828"/>
          <cell r="AA8828"/>
          <cell r="AB8828"/>
          <cell r="AC8828"/>
          <cell r="AD8828"/>
        </row>
        <row r="8829">
          <cell r="P8829">
            <v>999999999</v>
          </cell>
          <cell r="Q8829"/>
          <cell r="R8829"/>
          <cell r="S8829"/>
          <cell r="T8829"/>
          <cell r="U8829"/>
          <cell r="V8829"/>
          <cell r="W8829"/>
          <cell r="X8829"/>
          <cell r="Y8829"/>
          <cell r="Z8829"/>
          <cell r="AA8829"/>
          <cell r="AB8829"/>
          <cell r="AC8829"/>
          <cell r="AD8829"/>
        </row>
        <row r="8830">
          <cell r="P8830">
            <v>999999999</v>
          </cell>
          <cell r="Q8830"/>
          <cell r="R8830"/>
          <cell r="S8830"/>
          <cell r="T8830"/>
          <cell r="U8830"/>
          <cell r="V8830"/>
          <cell r="W8830"/>
          <cell r="X8830"/>
          <cell r="Y8830"/>
          <cell r="Z8830"/>
          <cell r="AA8830"/>
          <cell r="AB8830"/>
          <cell r="AC8830"/>
          <cell r="AD8830"/>
        </row>
        <row r="8831">
          <cell r="P8831">
            <v>999999999</v>
          </cell>
          <cell r="Q8831"/>
          <cell r="R8831"/>
          <cell r="S8831"/>
          <cell r="T8831"/>
          <cell r="U8831"/>
          <cell r="V8831"/>
          <cell r="W8831"/>
          <cell r="X8831"/>
          <cell r="Y8831"/>
          <cell r="Z8831"/>
          <cell r="AA8831"/>
          <cell r="AB8831"/>
          <cell r="AC8831"/>
          <cell r="AD8831"/>
        </row>
        <row r="8832">
          <cell r="P8832">
            <v>999999999</v>
          </cell>
          <cell r="Q8832"/>
          <cell r="R8832"/>
          <cell r="S8832"/>
          <cell r="T8832"/>
          <cell r="U8832"/>
          <cell r="V8832"/>
          <cell r="W8832"/>
          <cell r="X8832"/>
          <cell r="Y8832"/>
          <cell r="Z8832"/>
          <cell r="AA8832"/>
          <cell r="AB8832"/>
          <cell r="AC8832"/>
          <cell r="AD8832"/>
        </row>
        <row r="8833">
          <cell r="P8833">
            <v>999999999</v>
          </cell>
          <cell r="Q8833"/>
          <cell r="R8833"/>
          <cell r="S8833"/>
          <cell r="T8833"/>
          <cell r="U8833"/>
          <cell r="V8833"/>
          <cell r="W8833"/>
          <cell r="X8833"/>
          <cell r="Y8833"/>
          <cell r="Z8833"/>
          <cell r="AA8833"/>
          <cell r="AB8833"/>
          <cell r="AC8833"/>
          <cell r="AD8833"/>
        </row>
        <row r="8834">
          <cell r="P8834">
            <v>999999999</v>
          </cell>
          <cell r="Q8834"/>
          <cell r="R8834"/>
          <cell r="S8834"/>
          <cell r="T8834"/>
          <cell r="U8834"/>
          <cell r="V8834"/>
          <cell r="W8834"/>
          <cell r="X8834"/>
          <cell r="Y8834"/>
          <cell r="Z8834"/>
          <cell r="AA8834"/>
          <cell r="AB8834"/>
          <cell r="AC8834"/>
          <cell r="AD8834"/>
        </row>
        <row r="8835">
          <cell r="P8835">
            <v>999999999</v>
          </cell>
          <cell r="Q8835"/>
          <cell r="R8835"/>
          <cell r="S8835"/>
          <cell r="T8835"/>
          <cell r="U8835"/>
          <cell r="V8835"/>
          <cell r="W8835"/>
          <cell r="X8835"/>
          <cell r="Y8835"/>
          <cell r="Z8835"/>
          <cell r="AA8835"/>
          <cell r="AB8835"/>
          <cell r="AC8835"/>
          <cell r="AD8835"/>
        </row>
        <row r="8836">
          <cell r="P8836">
            <v>999999999</v>
          </cell>
          <cell r="Q8836"/>
          <cell r="R8836"/>
          <cell r="S8836"/>
          <cell r="T8836"/>
          <cell r="U8836"/>
          <cell r="V8836"/>
          <cell r="W8836"/>
          <cell r="X8836"/>
          <cell r="Y8836"/>
          <cell r="Z8836"/>
          <cell r="AA8836"/>
          <cell r="AB8836"/>
          <cell r="AC8836"/>
          <cell r="AD8836"/>
        </row>
        <row r="8837">
          <cell r="P8837">
            <v>999999999</v>
          </cell>
          <cell r="Q8837"/>
          <cell r="R8837"/>
          <cell r="S8837"/>
          <cell r="T8837"/>
          <cell r="U8837"/>
          <cell r="V8837"/>
          <cell r="W8837"/>
          <cell r="X8837"/>
          <cell r="Y8837"/>
          <cell r="Z8837"/>
          <cell r="AA8837"/>
          <cell r="AB8837"/>
          <cell r="AC8837"/>
          <cell r="AD8837"/>
        </row>
        <row r="8838">
          <cell r="P8838">
            <v>999999999</v>
          </cell>
          <cell r="Q8838"/>
          <cell r="R8838"/>
          <cell r="S8838"/>
          <cell r="T8838"/>
          <cell r="U8838"/>
          <cell r="V8838"/>
          <cell r="W8838"/>
          <cell r="X8838"/>
          <cell r="Y8838"/>
          <cell r="Z8838"/>
          <cell r="AA8838"/>
          <cell r="AB8838"/>
          <cell r="AC8838"/>
          <cell r="AD8838"/>
        </row>
        <row r="8839">
          <cell r="P8839">
            <v>999999999</v>
          </cell>
          <cell r="Q8839"/>
          <cell r="R8839"/>
          <cell r="S8839"/>
          <cell r="T8839"/>
          <cell r="U8839"/>
          <cell r="V8839"/>
          <cell r="W8839"/>
          <cell r="X8839"/>
          <cell r="Y8839"/>
          <cell r="Z8839"/>
          <cell r="AA8839"/>
          <cell r="AB8839"/>
          <cell r="AC8839"/>
          <cell r="AD8839"/>
        </row>
        <row r="8840">
          <cell r="P8840">
            <v>999999999</v>
          </cell>
          <cell r="Q8840"/>
          <cell r="R8840"/>
          <cell r="S8840"/>
          <cell r="T8840"/>
          <cell r="U8840"/>
          <cell r="V8840"/>
          <cell r="W8840"/>
          <cell r="X8840"/>
          <cell r="Y8840"/>
          <cell r="Z8840"/>
          <cell r="AA8840"/>
          <cell r="AB8840"/>
          <cell r="AC8840"/>
          <cell r="AD8840"/>
        </row>
        <row r="8841">
          <cell r="P8841">
            <v>999999999</v>
          </cell>
          <cell r="Q8841"/>
          <cell r="R8841"/>
          <cell r="S8841"/>
          <cell r="T8841"/>
          <cell r="U8841"/>
          <cell r="V8841"/>
          <cell r="W8841"/>
          <cell r="X8841"/>
          <cell r="Y8841"/>
          <cell r="Z8841"/>
          <cell r="AA8841"/>
          <cell r="AB8841"/>
          <cell r="AC8841"/>
          <cell r="AD8841"/>
        </row>
        <row r="8842">
          <cell r="P8842">
            <v>999999999</v>
          </cell>
          <cell r="Q8842"/>
          <cell r="R8842"/>
          <cell r="S8842"/>
          <cell r="T8842"/>
          <cell r="U8842"/>
          <cell r="V8842"/>
          <cell r="W8842"/>
          <cell r="X8842"/>
          <cell r="Y8842"/>
          <cell r="Z8842"/>
          <cell r="AA8842"/>
          <cell r="AB8842"/>
          <cell r="AC8842"/>
          <cell r="AD8842"/>
        </row>
        <row r="8843">
          <cell r="P8843">
            <v>999999999</v>
          </cell>
          <cell r="Q8843"/>
          <cell r="R8843"/>
          <cell r="S8843"/>
          <cell r="T8843"/>
          <cell r="U8843"/>
          <cell r="V8843"/>
          <cell r="W8843"/>
          <cell r="X8843"/>
          <cell r="Y8843"/>
          <cell r="Z8843"/>
          <cell r="AA8843"/>
          <cell r="AB8843"/>
          <cell r="AC8843"/>
          <cell r="AD8843"/>
        </row>
        <row r="8844">
          <cell r="P8844">
            <v>999999999</v>
          </cell>
          <cell r="Q8844"/>
          <cell r="R8844"/>
          <cell r="S8844"/>
          <cell r="T8844"/>
          <cell r="U8844"/>
          <cell r="V8844"/>
          <cell r="W8844"/>
          <cell r="X8844"/>
          <cell r="Y8844"/>
          <cell r="Z8844"/>
          <cell r="AA8844"/>
          <cell r="AB8844"/>
          <cell r="AC8844"/>
          <cell r="AD8844"/>
        </row>
        <row r="8845">
          <cell r="P8845">
            <v>999999999</v>
          </cell>
          <cell r="Q8845"/>
          <cell r="R8845"/>
          <cell r="S8845"/>
          <cell r="T8845"/>
          <cell r="U8845"/>
          <cell r="V8845"/>
          <cell r="W8845"/>
          <cell r="X8845"/>
          <cell r="Y8845"/>
          <cell r="Z8845"/>
          <cell r="AA8845"/>
          <cell r="AB8845"/>
          <cell r="AC8845"/>
          <cell r="AD8845"/>
        </row>
        <row r="8846">
          <cell r="P8846">
            <v>999999999</v>
          </cell>
          <cell r="Q8846"/>
          <cell r="R8846"/>
          <cell r="S8846"/>
          <cell r="T8846"/>
          <cell r="U8846"/>
          <cell r="V8846"/>
          <cell r="W8846"/>
          <cell r="X8846"/>
          <cell r="Y8846"/>
          <cell r="Z8846"/>
          <cell r="AA8846"/>
          <cell r="AB8846"/>
          <cell r="AC8846"/>
          <cell r="AD8846"/>
        </row>
        <row r="8847">
          <cell r="P8847">
            <v>999999999</v>
          </cell>
          <cell r="Q8847"/>
          <cell r="R8847"/>
          <cell r="S8847"/>
          <cell r="T8847"/>
          <cell r="U8847"/>
          <cell r="V8847"/>
          <cell r="W8847"/>
          <cell r="X8847"/>
          <cell r="Y8847"/>
          <cell r="Z8847"/>
          <cell r="AA8847"/>
          <cell r="AB8847"/>
          <cell r="AC8847"/>
          <cell r="AD8847"/>
        </row>
        <row r="8848">
          <cell r="P8848">
            <v>999999999</v>
          </cell>
          <cell r="Q8848"/>
          <cell r="R8848"/>
          <cell r="S8848"/>
          <cell r="T8848"/>
          <cell r="U8848"/>
          <cell r="V8848"/>
          <cell r="W8848"/>
          <cell r="X8848"/>
          <cell r="Y8848"/>
          <cell r="Z8848"/>
          <cell r="AA8848"/>
          <cell r="AB8848"/>
          <cell r="AC8848"/>
          <cell r="AD8848"/>
        </row>
        <row r="8849">
          <cell r="P8849">
            <v>999999999</v>
          </cell>
          <cell r="Q8849"/>
          <cell r="R8849"/>
          <cell r="S8849"/>
          <cell r="T8849"/>
          <cell r="U8849"/>
          <cell r="V8849"/>
          <cell r="W8849"/>
          <cell r="X8849"/>
          <cell r="Y8849"/>
          <cell r="Z8849"/>
          <cell r="AA8849"/>
          <cell r="AB8849"/>
          <cell r="AC8849"/>
          <cell r="AD8849"/>
        </row>
        <row r="8850">
          <cell r="P8850">
            <v>999999999</v>
          </cell>
          <cell r="Q8850"/>
          <cell r="R8850"/>
          <cell r="S8850"/>
          <cell r="T8850"/>
          <cell r="U8850"/>
          <cell r="V8850"/>
          <cell r="W8850"/>
          <cell r="X8850"/>
          <cell r="Y8850"/>
          <cell r="Z8850"/>
          <cell r="AA8850"/>
          <cell r="AB8850"/>
          <cell r="AC8850"/>
          <cell r="AD8850"/>
        </row>
        <row r="8851">
          <cell r="P8851">
            <v>999999999</v>
          </cell>
          <cell r="Q8851"/>
          <cell r="R8851"/>
          <cell r="S8851"/>
          <cell r="T8851"/>
          <cell r="U8851"/>
          <cell r="V8851"/>
          <cell r="W8851"/>
          <cell r="X8851"/>
          <cell r="Y8851"/>
          <cell r="Z8851"/>
          <cell r="AA8851"/>
          <cell r="AB8851"/>
          <cell r="AC8851"/>
          <cell r="AD8851"/>
        </row>
        <row r="8852">
          <cell r="P8852">
            <v>999999999</v>
          </cell>
          <cell r="Q8852"/>
          <cell r="R8852"/>
          <cell r="S8852"/>
          <cell r="T8852"/>
          <cell r="U8852"/>
          <cell r="V8852"/>
          <cell r="W8852"/>
          <cell r="X8852"/>
          <cell r="Y8852"/>
          <cell r="Z8852"/>
          <cell r="AA8852"/>
          <cell r="AB8852"/>
          <cell r="AC8852"/>
          <cell r="AD8852"/>
        </row>
        <row r="8853">
          <cell r="P8853">
            <v>999999999</v>
          </cell>
          <cell r="Q8853"/>
          <cell r="R8853"/>
          <cell r="S8853"/>
          <cell r="T8853"/>
          <cell r="U8853"/>
          <cell r="V8853"/>
          <cell r="W8853"/>
          <cell r="X8853"/>
          <cell r="Y8853"/>
          <cell r="Z8853"/>
          <cell r="AA8853"/>
          <cell r="AB8853"/>
          <cell r="AC8853"/>
          <cell r="AD8853"/>
        </row>
        <row r="8854">
          <cell r="P8854">
            <v>999999999</v>
          </cell>
          <cell r="Q8854"/>
          <cell r="R8854"/>
          <cell r="S8854"/>
          <cell r="T8854"/>
          <cell r="U8854"/>
          <cell r="V8854"/>
          <cell r="W8854"/>
          <cell r="X8854"/>
          <cell r="Y8854"/>
          <cell r="Z8854"/>
          <cell r="AA8854"/>
          <cell r="AB8854"/>
          <cell r="AC8854"/>
          <cell r="AD8854"/>
        </row>
        <row r="8855">
          <cell r="P8855">
            <v>999999999</v>
          </cell>
          <cell r="Q8855"/>
          <cell r="R8855"/>
          <cell r="S8855"/>
          <cell r="T8855"/>
          <cell r="U8855"/>
          <cell r="V8855"/>
          <cell r="W8855"/>
          <cell r="X8855"/>
          <cell r="Y8855"/>
          <cell r="Z8855"/>
          <cell r="AA8855"/>
          <cell r="AB8855"/>
          <cell r="AC8855"/>
          <cell r="AD8855"/>
        </row>
        <row r="8856">
          <cell r="P8856">
            <v>999999999</v>
          </cell>
          <cell r="Q8856"/>
          <cell r="R8856"/>
          <cell r="S8856"/>
          <cell r="T8856"/>
          <cell r="U8856"/>
          <cell r="V8856"/>
          <cell r="W8856"/>
          <cell r="X8856"/>
          <cell r="Y8856"/>
          <cell r="Z8856"/>
          <cell r="AA8856"/>
          <cell r="AB8856"/>
          <cell r="AC8856"/>
          <cell r="AD8856"/>
        </row>
        <row r="8857">
          <cell r="P8857">
            <v>999999999</v>
          </cell>
          <cell r="Q8857"/>
          <cell r="R8857"/>
          <cell r="S8857"/>
          <cell r="T8857"/>
          <cell r="U8857"/>
          <cell r="V8857"/>
          <cell r="W8857"/>
          <cell r="X8857"/>
          <cell r="Y8857"/>
          <cell r="Z8857"/>
          <cell r="AA8857"/>
          <cell r="AB8857"/>
          <cell r="AC8857"/>
          <cell r="AD8857"/>
        </row>
        <row r="8858">
          <cell r="P8858">
            <v>999999999</v>
          </cell>
          <cell r="Q8858"/>
          <cell r="R8858"/>
          <cell r="S8858"/>
          <cell r="T8858"/>
          <cell r="U8858"/>
          <cell r="V8858"/>
          <cell r="W8858"/>
          <cell r="X8858"/>
          <cell r="Y8858"/>
          <cell r="Z8858"/>
          <cell r="AA8858"/>
          <cell r="AB8858"/>
          <cell r="AC8858"/>
          <cell r="AD8858"/>
        </row>
        <row r="8859">
          <cell r="P8859">
            <v>999999999</v>
          </cell>
          <cell r="Q8859"/>
          <cell r="R8859"/>
          <cell r="S8859"/>
          <cell r="T8859"/>
          <cell r="U8859"/>
          <cell r="V8859"/>
          <cell r="W8859"/>
          <cell r="X8859"/>
          <cell r="Y8859"/>
          <cell r="Z8859"/>
          <cell r="AA8859"/>
          <cell r="AB8859"/>
          <cell r="AC8859"/>
          <cell r="AD8859"/>
        </row>
        <row r="8860">
          <cell r="P8860">
            <v>999999999</v>
          </cell>
          <cell r="Q8860"/>
          <cell r="R8860"/>
          <cell r="S8860"/>
          <cell r="T8860"/>
          <cell r="U8860"/>
          <cell r="V8860"/>
          <cell r="W8860"/>
          <cell r="X8860"/>
          <cell r="Y8860"/>
          <cell r="Z8860"/>
          <cell r="AA8860"/>
          <cell r="AB8860"/>
          <cell r="AC8860"/>
          <cell r="AD8860"/>
        </row>
        <row r="8861">
          <cell r="P8861">
            <v>999999999</v>
          </cell>
          <cell r="Q8861"/>
          <cell r="R8861"/>
          <cell r="S8861"/>
          <cell r="T8861"/>
          <cell r="U8861"/>
          <cell r="V8861"/>
          <cell r="W8861"/>
          <cell r="X8861"/>
          <cell r="Y8861"/>
          <cell r="Z8861"/>
          <cell r="AA8861"/>
          <cell r="AB8861"/>
          <cell r="AC8861"/>
          <cell r="AD8861"/>
        </row>
        <row r="8862">
          <cell r="P8862">
            <v>999999999</v>
          </cell>
          <cell r="Q8862"/>
          <cell r="R8862"/>
          <cell r="S8862"/>
          <cell r="T8862"/>
          <cell r="U8862"/>
          <cell r="V8862"/>
          <cell r="W8862"/>
          <cell r="X8862"/>
          <cell r="Y8862"/>
          <cell r="Z8862"/>
          <cell r="AA8862"/>
          <cell r="AB8862"/>
          <cell r="AC8862"/>
          <cell r="AD8862"/>
        </row>
        <row r="8863">
          <cell r="P8863">
            <v>999999999</v>
          </cell>
          <cell r="Q8863"/>
          <cell r="R8863"/>
          <cell r="S8863"/>
          <cell r="T8863"/>
          <cell r="U8863"/>
          <cell r="V8863"/>
          <cell r="W8863"/>
          <cell r="X8863"/>
          <cell r="Y8863"/>
          <cell r="Z8863"/>
          <cell r="AA8863"/>
          <cell r="AB8863"/>
          <cell r="AC8863"/>
          <cell r="AD8863"/>
        </row>
        <row r="8864">
          <cell r="P8864">
            <v>999999999</v>
          </cell>
          <cell r="Q8864"/>
          <cell r="R8864"/>
          <cell r="S8864"/>
          <cell r="T8864"/>
          <cell r="U8864"/>
          <cell r="V8864"/>
          <cell r="W8864"/>
          <cell r="X8864"/>
          <cell r="Y8864"/>
          <cell r="Z8864"/>
          <cell r="AA8864"/>
          <cell r="AB8864"/>
          <cell r="AC8864"/>
          <cell r="AD8864"/>
        </row>
        <row r="8865">
          <cell r="P8865">
            <v>999999999</v>
          </cell>
          <cell r="Q8865"/>
          <cell r="R8865"/>
          <cell r="S8865"/>
          <cell r="T8865"/>
          <cell r="U8865"/>
          <cell r="V8865"/>
          <cell r="W8865"/>
          <cell r="X8865"/>
          <cell r="Y8865"/>
          <cell r="Z8865"/>
          <cell r="AA8865"/>
          <cell r="AB8865"/>
          <cell r="AC8865"/>
          <cell r="AD8865"/>
        </row>
        <row r="8866">
          <cell r="P8866">
            <v>999999999</v>
          </cell>
          <cell r="Q8866"/>
          <cell r="R8866"/>
          <cell r="S8866"/>
          <cell r="T8866"/>
          <cell r="U8866"/>
          <cell r="V8866"/>
          <cell r="W8866"/>
          <cell r="X8866"/>
          <cell r="Y8866"/>
          <cell r="Z8866"/>
          <cell r="AA8866"/>
          <cell r="AB8866"/>
          <cell r="AC8866"/>
          <cell r="AD8866"/>
        </row>
        <row r="8867">
          <cell r="P8867">
            <v>999999999</v>
          </cell>
          <cell r="Q8867"/>
          <cell r="R8867"/>
          <cell r="S8867"/>
          <cell r="T8867"/>
          <cell r="U8867"/>
          <cell r="V8867"/>
          <cell r="W8867"/>
          <cell r="X8867"/>
          <cell r="Y8867"/>
          <cell r="Z8867"/>
          <cell r="AA8867"/>
          <cell r="AB8867"/>
          <cell r="AC8867"/>
          <cell r="AD8867"/>
        </row>
        <row r="8868">
          <cell r="P8868">
            <v>999999999</v>
          </cell>
          <cell r="Q8868"/>
          <cell r="R8868"/>
          <cell r="S8868"/>
          <cell r="T8868"/>
          <cell r="U8868"/>
          <cell r="V8868"/>
          <cell r="W8868"/>
          <cell r="X8868"/>
          <cell r="Y8868"/>
          <cell r="Z8868"/>
          <cell r="AA8868"/>
          <cell r="AB8868"/>
          <cell r="AC8868"/>
          <cell r="AD8868"/>
        </row>
        <row r="8869">
          <cell r="P8869">
            <v>999999999</v>
          </cell>
          <cell r="Q8869"/>
          <cell r="R8869"/>
          <cell r="S8869"/>
          <cell r="T8869"/>
          <cell r="U8869"/>
          <cell r="V8869"/>
          <cell r="W8869"/>
          <cell r="X8869"/>
          <cell r="Y8869"/>
          <cell r="Z8869"/>
          <cell r="AA8869"/>
          <cell r="AB8869"/>
          <cell r="AC8869"/>
          <cell r="AD8869"/>
        </row>
        <row r="8870">
          <cell r="P8870">
            <v>999999999</v>
          </cell>
          <cell r="Q8870"/>
          <cell r="R8870"/>
          <cell r="S8870"/>
          <cell r="T8870"/>
          <cell r="U8870"/>
          <cell r="V8870"/>
          <cell r="W8870"/>
          <cell r="X8870"/>
          <cell r="Y8870"/>
          <cell r="Z8870"/>
          <cell r="AA8870"/>
          <cell r="AB8870"/>
          <cell r="AC8870"/>
          <cell r="AD8870"/>
        </row>
        <row r="8871">
          <cell r="P8871">
            <v>999999999</v>
          </cell>
          <cell r="Q8871"/>
          <cell r="R8871"/>
          <cell r="S8871"/>
          <cell r="T8871"/>
          <cell r="U8871"/>
          <cell r="V8871"/>
          <cell r="W8871"/>
          <cell r="X8871"/>
          <cell r="Y8871"/>
          <cell r="Z8871"/>
          <cell r="AA8871"/>
          <cell r="AB8871"/>
          <cell r="AC8871"/>
          <cell r="AD8871"/>
        </row>
        <row r="8872">
          <cell r="P8872">
            <v>999999999</v>
          </cell>
          <cell r="Q8872"/>
          <cell r="R8872"/>
          <cell r="S8872"/>
          <cell r="T8872"/>
          <cell r="U8872"/>
          <cell r="V8872"/>
          <cell r="W8872"/>
          <cell r="X8872"/>
          <cell r="Y8872"/>
          <cell r="Z8872"/>
          <cell r="AA8872"/>
          <cell r="AB8872"/>
          <cell r="AC8872"/>
          <cell r="AD8872"/>
        </row>
        <row r="8873">
          <cell r="P8873">
            <v>999999999</v>
          </cell>
          <cell r="Q8873"/>
          <cell r="R8873"/>
          <cell r="S8873"/>
          <cell r="T8873"/>
          <cell r="U8873"/>
          <cell r="V8873"/>
          <cell r="W8873"/>
          <cell r="X8873"/>
          <cell r="Y8873"/>
          <cell r="Z8873"/>
          <cell r="AA8873"/>
          <cell r="AB8873"/>
          <cell r="AC8873"/>
          <cell r="AD8873"/>
        </row>
        <row r="8874">
          <cell r="P8874">
            <v>999999999</v>
          </cell>
          <cell r="Q8874"/>
          <cell r="R8874"/>
          <cell r="S8874"/>
          <cell r="T8874"/>
          <cell r="U8874"/>
          <cell r="V8874"/>
          <cell r="W8874"/>
          <cell r="X8874"/>
          <cell r="Y8874"/>
          <cell r="Z8874"/>
          <cell r="AA8874"/>
          <cell r="AB8874"/>
          <cell r="AC8874"/>
          <cell r="AD8874"/>
        </row>
        <row r="8875">
          <cell r="P8875">
            <v>999999999</v>
          </cell>
          <cell r="Q8875"/>
          <cell r="R8875"/>
          <cell r="S8875"/>
          <cell r="T8875"/>
          <cell r="U8875"/>
          <cell r="V8875"/>
          <cell r="W8875"/>
          <cell r="X8875"/>
          <cell r="Y8875"/>
          <cell r="Z8875"/>
          <cell r="AA8875"/>
          <cell r="AB8875"/>
          <cell r="AC8875"/>
          <cell r="AD8875"/>
        </row>
        <row r="8876">
          <cell r="P8876">
            <v>999999999</v>
          </cell>
          <cell r="Q8876"/>
          <cell r="R8876"/>
          <cell r="S8876"/>
          <cell r="T8876"/>
          <cell r="U8876"/>
          <cell r="V8876"/>
          <cell r="W8876"/>
          <cell r="X8876"/>
          <cell r="Y8876"/>
          <cell r="Z8876"/>
          <cell r="AA8876"/>
          <cell r="AB8876"/>
          <cell r="AC8876"/>
          <cell r="AD8876"/>
        </row>
        <row r="8877">
          <cell r="P8877">
            <v>999999999</v>
          </cell>
          <cell r="Q8877"/>
          <cell r="R8877"/>
          <cell r="S8877"/>
          <cell r="T8877"/>
          <cell r="U8877"/>
          <cell r="V8877"/>
          <cell r="W8877"/>
          <cell r="X8877"/>
          <cell r="Y8877"/>
          <cell r="Z8877"/>
          <cell r="AA8877"/>
          <cell r="AB8877"/>
          <cell r="AC8877"/>
          <cell r="AD8877"/>
        </row>
        <row r="8878">
          <cell r="P8878">
            <v>999999999</v>
          </cell>
          <cell r="Q8878"/>
          <cell r="R8878"/>
          <cell r="S8878"/>
          <cell r="T8878"/>
          <cell r="U8878"/>
          <cell r="V8878"/>
          <cell r="W8878"/>
          <cell r="X8878"/>
          <cell r="Y8878"/>
          <cell r="Z8878"/>
          <cell r="AA8878"/>
          <cell r="AB8878"/>
          <cell r="AC8878"/>
          <cell r="AD8878"/>
        </row>
        <row r="8879">
          <cell r="P8879">
            <v>999999999</v>
          </cell>
          <cell r="Q8879"/>
          <cell r="R8879"/>
          <cell r="S8879"/>
          <cell r="T8879"/>
          <cell r="U8879"/>
          <cell r="V8879"/>
          <cell r="W8879"/>
          <cell r="X8879"/>
          <cell r="Y8879"/>
          <cell r="Z8879"/>
          <cell r="AA8879"/>
          <cell r="AB8879"/>
          <cell r="AC8879"/>
          <cell r="AD8879"/>
        </row>
        <row r="8880">
          <cell r="P8880">
            <v>999999999</v>
          </cell>
          <cell r="Q8880"/>
          <cell r="R8880"/>
          <cell r="S8880"/>
          <cell r="T8880"/>
          <cell r="U8880"/>
          <cell r="V8880"/>
          <cell r="W8880"/>
          <cell r="X8880"/>
          <cell r="Y8880"/>
          <cell r="Z8880"/>
          <cell r="AA8880"/>
          <cell r="AB8880"/>
          <cell r="AC8880"/>
          <cell r="AD8880"/>
        </row>
        <row r="8881">
          <cell r="P8881">
            <v>999999999</v>
          </cell>
          <cell r="Q8881"/>
          <cell r="R8881"/>
          <cell r="S8881"/>
          <cell r="T8881"/>
          <cell r="U8881"/>
          <cell r="V8881"/>
          <cell r="W8881"/>
          <cell r="X8881"/>
          <cell r="Y8881"/>
          <cell r="Z8881"/>
          <cell r="AA8881"/>
          <cell r="AB8881"/>
          <cell r="AC8881"/>
          <cell r="AD8881"/>
        </row>
        <row r="8882">
          <cell r="P8882">
            <v>999999999</v>
          </cell>
          <cell r="Q8882"/>
          <cell r="R8882"/>
          <cell r="S8882"/>
          <cell r="T8882"/>
          <cell r="U8882"/>
          <cell r="V8882"/>
          <cell r="W8882"/>
          <cell r="X8882"/>
          <cell r="Y8882"/>
          <cell r="Z8882"/>
          <cell r="AA8882"/>
          <cell r="AB8882"/>
          <cell r="AC8882"/>
          <cell r="AD8882"/>
        </row>
        <row r="8883">
          <cell r="P8883">
            <v>999999999</v>
          </cell>
          <cell r="Q8883"/>
          <cell r="R8883"/>
          <cell r="S8883"/>
          <cell r="T8883"/>
          <cell r="U8883"/>
          <cell r="V8883"/>
          <cell r="W8883"/>
          <cell r="X8883"/>
          <cell r="Y8883"/>
          <cell r="Z8883"/>
          <cell r="AA8883"/>
          <cell r="AB8883"/>
          <cell r="AC8883"/>
          <cell r="AD8883"/>
        </row>
        <row r="8884">
          <cell r="P8884">
            <v>999999999</v>
          </cell>
          <cell r="Q8884"/>
          <cell r="R8884"/>
          <cell r="S8884"/>
          <cell r="T8884"/>
          <cell r="U8884"/>
          <cell r="V8884"/>
          <cell r="W8884"/>
          <cell r="X8884"/>
          <cell r="Y8884"/>
          <cell r="Z8884"/>
          <cell r="AA8884"/>
          <cell r="AB8884"/>
          <cell r="AC8884"/>
          <cell r="AD8884"/>
        </row>
        <row r="8885">
          <cell r="P8885">
            <v>999999999</v>
          </cell>
          <cell r="Q8885"/>
          <cell r="R8885"/>
          <cell r="S8885"/>
          <cell r="T8885"/>
          <cell r="U8885"/>
          <cell r="V8885"/>
          <cell r="W8885"/>
          <cell r="X8885"/>
          <cell r="Y8885"/>
          <cell r="Z8885"/>
          <cell r="AA8885"/>
          <cell r="AB8885"/>
          <cell r="AC8885"/>
          <cell r="AD8885"/>
        </row>
        <row r="8886">
          <cell r="P8886">
            <v>999999999</v>
          </cell>
          <cell r="Q8886"/>
          <cell r="R8886"/>
          <cell r="S8886"/>
          <cell r="T8886"/>
          <cell r="U8886"/>
          <cell r="V8886"/>
          <cell r="W8886"/>
          <cell r="X8886"/>
          <cell r="Y8886"/>
          <cell r="Z8886"/>
          <cell r="AA8886"/>
          <cell r="AB8886"/>
          <cell r="AC8886"/>
          <cell r="AD8886"/>
        </row>
        <row r="8887">
          <cell r="P8887">
            <v>999999999</v>
          </cell>
          <cell r="Q8887"/>
          <cell r="R8887"/>
          <cell r="S8887"/>
          <cell r="T8887"/>
          <cell r="U8887"/>
          <cell r="V8887"/>
          <cell r="W8887"/>
          <cell r="X8887"/>
          <cell r="Y8887"/>
          <cell r="Z8887"/>
          <cell r="AA8887"/>
          <cell r="AB8887"/>
          <cell r="AC8887"/>
          <cell r="AD8887"/>
        </row>
        <row r="8888">
          <cell r="P8888">
            <v>999999999</v>
          </cell>
          <cell r="Q8888"/>
          <cell r="R8888"/>
          <cell r="S8888"/>
          <cell r="T8888"/>
          <cell r="U8888"/>
          <cell r="V8888"/>
          <cell r="W8888"/>
          <cell r="X8888"/>
          <cell r="Y8888"/>
          <cell r="Z8888"/>
          <cell r="AA8888"/>
          <cell r="AB8888"/>
          <cell r="AC8888"/>
          <cell r="AD8888"/>
        </row>
        <row r="8889">
          <cell r="P8889">
            <v>999999999</v>
          </cell>
          <cell r="Q8889"/>
          <cell r="R8889"/>
          <cell r="S8889"/>
          <cell r="T8889"/>
          <cell r="U8889"/>
          <cell r="V8889"/>
          <cell r="W8889"/>
          <cell r="X8889"/>
          <cell r="Y8889"/>
          <cell r="Z8889"/>
          <cell r="AA8889"/>
          <cell r="AB8889"/>
          <cell r="AC8889"/>
          <cell r="AD8889"/>
        </row>
        <row r="8890">
          <cell r="P8890">
            <v>999999999</v>
          </cell>
          <cell r="Q8890"/>
          <cell r="R8890"/>
          <cell r="S8890"/>
          <cell r="T8890"/>
          <cell r="U8890"/>
          <cell r="V8890"/>
          <cell r="W8890"/>
          <cell r="X8890"/>
          <cell r="Y8890"/>
          <cell r="Z8890"/>
          <cell r="AA8890"/>
          <cell r="AB8890"/>
          <cell r="AC8890"/>
          <cell r="AD8890"/>
        </row>
        <row r="8891">
          <cell r="P8891">
            <v>999999999</v>
          </cell>
          <cell r="Q8891"/>
          <cell r="R8891"/>
          <cell r="S8891"/>
          <cell r="T8891"/>
          <cell r="U8891"/>
          <cell r="V8891"/>
          <cell r="W8891"/>
          <cell r="X8891"/>
          <cell r="Y8891"/>
          <cell r="Z8891"/>
          <cell r="AA8891"/>
          <cell r="AB8891"/>
          <cell r="AC8891"/>
          <cell r="AD8891"/>
        </row>
        <row r="8892">
          <cell r="P8892">
            <v>999999999</v>
          </cell>
          <cell r="Q8892"/>
          <cell r="R8892"/>
          <cell r="S8892"/>
          <cell r="T8892"/>
          <cell r="U8892"/>
          <cell r="V8892"/>
          <cell r="W8892"/>
          <cell r="X8892"/>
          <cell r="Y8892"/>
          <cell r="Z8892"/>
          <cell r="AA8892"/>
          <cell r="AB8892"/>
          <cell r="AC8892"/>
          <cell r="AD8892"/>
        </row>
        <row r="8893">
          <cell r="P8893">
            <v>999999999</v>
          </cell>
          <cell r="Q8893"/>
          <cell r="R8893"/>
          <cell r="S8893"/>
          <cell r="T8893"/>
          <cell r="U8893"/>
          <cell r="V8893"/>
          <cell r="W8893"/>
          <cell r="X8893"/>
          <cell r="Y8893"/>
          <cell r="Z8893"/>
          <cell r="AA8893"/>
          <cell r="AB8893"/>
          <cell r="AC8893"/>
          <cell r="AD8893"/>
        </row>
        <row r="8894">
          <cell r="P8894">
            <v>999999999</v>
          </cell>
          <cell r="Q8894"/>
          <cell r="R8894"/>
          <cell r="S8894"/>
          <cell r="T8894"/>
          <cell r="U8894"/>
          <cell r="V8894"/>
          <cell r="W8894"/>
          <cell r="X8894"/>
          <cell r="Y8894"/>
          <cell r="Z8894"/>
          <cell r="AA8894"/>
          <cell r="AB8894"/>
          <cell r="AC8894"/>
          <cell r="AD8894"/>
        </row>
        <row r="8895">
          <cell r="P8895">
            <v>999999999</v>
          </cell>
          <cell r="Q8895"/>
          <cell r="R8895"/>
          <cell r="S8895"/>
          <cell r="T8895"/>
          <cell r="U8895"/>
          <cell r="V8895"/>
          <cell r="W8895"/>
          <cell r="X8895"/>
          <cell r="Y8895"/>
          <cell r="Z8895"/>
          <cell r="AA8895"/>
          <cell r="AB8895"/>
          <cell r="AC8895"/>
          <cell r="AD8895"/>
        </row>
        <row r="8896">
          <cell r="P8896">
            <v>999999999</v>
          </cell>
          <cell r="Q8896"/>
          <cell r="R8896"/>
          <cell r="S8896"/>
          <cell r="T8896"/>
          <cell r="U8896"/>
          <cell r="V8896"/>
          <cell r="W8896"/>
          <cell r="X8896"/>
          <cell r="Y8896"/>
          <cell r="Z8896"/>
          <cell r="AA8896"/>
          <cell r="AB8896"/>
          <cell r="AC8896"/>
          <cell r="AD8896"/>
        </row>
        <row r="8897">
          <cell r="P8897">
            <v>999999999</v>
          </cell>
          <cell r="Q8897"/>
          <cell r="R8897"/>
          <cell r="S8897"/>
          <cell r="T8897"/>
          <cell r="U8897"/>
          <cell r="V8897"/>
          <cell r="W8897"/>
          <cell r="X8897"/>
          <cell r="Y8897"/>
          <cell r="Z8897"/>
          <cell r="AA8897"/>
          <cell r="AB8897"/>
          <cell r="AC8897"/>
          <cell r="AD8897"/>
        </row>
        <row r="8898">
          <cell r="P8898">
            <v>999999999</v>
          </cell>
          <cell r="Q8898"/>
          <cell r="R8898"/>
          <cell r="S8898"/>
          <cell r="T8898"/>
          <cell r="U8898"/>
          <cell r="V8898"/>
          <cell r="W8898"/>
          <cell r="X8898"/>
          <cell r="Y8898"/>
          <cell r="Z8898"/>
          <cell r="AA8898"/>
          <cell r="AB8898"/>
          <cell r="AC8898"/>
          <cell r="AD8898"/>
        </row>
        <row r="8899">
          <cell r="P8899">
            <v>999999999</v>
          </cell>
          <cell r="Q8899"/>
          <cell r="R8899"/>
          <cell r="S8899"/>
          <cell r="T8899"/>
          <cell r="U8899"/>
          <cell r="V8899"/>
          <cell r="W8899"/>
          <cell r="X8899"/>
          <cell r="Y8899"/>
          <cell r="Z8899"/>
          <cell r="AA8899"/>
          <cell r="AB8899"/>
          <cell r="AC8899"/>
          <cell r="AD8899"/>
        </row>
        <row r="8900">
          <cell r="P8900">
            <v>999999999</v>
          </cell>
          <cell r="Q8900"/>
          <cell r="R8900"/>
          <cell r="S8900"/>
          <cell r="T8900"/>
          <cell r="U8900"/>
          <cell r="V8900"/>
          <cell r="W8900"/>
          <cell r="X8900"/>
          <cell r="Y8900"/>
          <cell r="Z8900"/>
          <cell r="AA8900"/>
          <cell r="AB8900"/>
          <cell r="AC8900"/>
          <cell r="AD8900"/>
        </row>
        <row r="8901">
          <cell r="P8901">
            <v>999999999</v>
          </cell>
          <cell r="Q8901"/>
          <cell r="R8901"/>
          <cell r="S8901"/>
          <cell r="T8901"/>
          <cell r="U8901"/>
          <cell r="V8901"/>
          <cell r="W8901"/>
          <cell r="X8901"/>
          <cell r="Y8901"/>
          <cell r="Z8901"/>
          <cell r="AA8901"/>
          <cell r="AB8901"/>
          <cell r="AC8901"/>
          <cell r="AD8901"/>
        </row>
        <row r="8902">
          <cell r="P8902">
            <v>999999999</v>
          </cell>
          <cell r="Q8902"/>
          <cell r="R8902"/>
          <cell r="S8902"/>
          <cell r="T8902"/>
          <cell r="U8902"/>
          <cell r="V8902"/>
          <cell r="W8902"/>
          <cell r="X8902"/>
          <cell r="Y8902"/>
          <cell r="Z8902"/>
          <cell r="AA8902"/>
          <cell r="AB8902"/>
          <cell r="AC8902"/>
          <cell r="AD8902"/>
        </row>
        <row r="8903">
          <cell r="P8903">
            <v>999999999</v>
          </cell>
          <cell r="Q8903"/>
          <cell r="R8903"/>
          <cell r="S8903"/>
          <cell r="T8903"/>
          <cell r="U8903"/>
          <cell r="V8903"/>
          <cell r="W8903"/>
          <cell r="X8903"/>
          <cell r="Y8903"/>
          <cell r="Z8903"/>
          <cell r="AA8903"/>
          <cell r="AB8903"/>
          <cell r="AC8903"/>
          <cell r="AD8903"/>
        </row>
        <row r="8904">
          <cell r="P8904">
            <v>999999999</v>
          </cell>
          <cell r="Q8904"/>
          <cell r="R8904"/>
          <cell r="S8904"/>
          <cell r="T8904"/>
          <cell r="U8904"/>
          <cell r="V8904"/>
          <cell r="W8904"/>
          <cell r="X8904"/>
          <cell r="Y8904"/>
          <cell r="Z8904"/>
          <cell r="AA8904"/>
          <cell r="AB8904"/>
          <cell r="AC8904"/>
          <cell r="AD8904"/>
        </row>
        <row r="8905">
          <cell r="P8905">
            <v>999999999</v>
          </cell>
          <cell r="Q8905"/>
          <cell r="R8905"/>
          <cell r="S8905"/>
          <cell r="T8905"/>
          <cell r="U8905"/>
          <cell r="V8905"/>
          <cell r="W8905"/>
          <cell r="X8905"/>
          <cell r="Y8905"/>
          <cell r="Z8905"/>
          <cell r="AA8905"/>
          <cell r="AB8905"/>
          <cell r="AC8905"/>
          <cell r="AD8905"/>
        </row>
        <row r="8906">
          <cell r="P8906">
            <v>999999999</v>
          </cell>
          <cell r="Q8906"/>
          <cell r="R8906"/>
          <cell r="S8906"/>
          <cell r="T8906"/>
          <cell r="U8906"/>
          <cell r="V8906"/>
          <cell r="W8906"/>
          <cell r="X8906"/>
          <cell r="Y8906"/>
          <cell r="Z8906"/>
          <cell r="AA8906"/>
          <cell r="AB8906"/>
          <cell r="AC8906"/>
          <cell r="AD8906"/>
        </row>
        <row r="8907">
          <cell r="P8907">
            <v>999999999</v>
          </cell>
          <cell r="Q8907"/>
          <cell r="R8907"/>
          <cell r="S8907"/>
          <cell r="T8907"/>
          <cell r="U8907"/>
          <cell r="V8907"/>
          <cell r="W8907"/>
          <cell r="X8907"/>
          <cell r="Y8907"/>
          <cell r="Z8907"/>
          <cell r="AA8907"/>
          <cell r="AB8907"/>
          <cell r="AC8907"/>
          <cell r="AD8907"/>
        </row>
        <row r="8908">
          <cell r="P8908">
            <v>999999999</v>
          </cell>
          <cell r="Q8908"/>
          <cell r="R8908"/>
          <cell r="S8908"/>
          <cell r="T8908"/>
          <cell r="U8908"/>
          <cell r="V8908"/>
          <cell r="W8908"/>
          <cell r="X8908"/>
          <cell r="Y8908"/>
          <cell r="Z8908"/>
          <cell r="AA8908"/>
          <cell r="AB8908"/>
          <cell r="AC8908"/>
          <cell r="AD8908"/>
        </row>
        <row r="8909">
          <cell r="P8909">
            <v>999999999</v>
          </cell>
          <cell r="Q8909"/>
          <cell r="R8909"/>
          <cell r="S8909"/>
          <cell r="T8909"/>
          <cell r="U8909"/>
          <cell r="V8909"/>
          <cell r="W8909"/>
          <cell r="X8909"/>
          <cell r="Y8909"/>
          <cell r="Z8909"/>
          <cell r="AA8909"/>
          <cell r="AB8909"/>
          <cell r="AC8909"/>
          <cell r="AD8909"/>
        </row>
        <row r="8910">
          <cell r="P8910">
            <v>999999999</v>
          </cell>
          <cell r="Q8910"/>
          <cell r="R8910"/>
          <cell r="S8910"/>
          <cell r="T8910"/>
          <cell r="U8910"/>
          <cell r="V8910"/>
          <cell r="W8910"/>
          <cell r="X8910"/>
          <cell r="Y8910"/>
          <cell r="Z8910"/>
          <cell r="AA8910"/>
          <cell r="AB8910"/>
          <cell r="AC8910"/>
          <cell r="AD8910"/>
        </row>
        <row r="8911">
          <cell r="P8911">
            <v>999999999</v>
          </cell>
          <cell r="Q8911"/>
          <cell r="R8911"/>
          <cell r="S8911"/>
          <cell r="T8911"/>
          <cell r="U8911"/>
          <cell r="V8911"/>
          <cell r="W8911"/>
          <cell r="X8911"/>
          <cell r="Y8911"/>
          <cell r="Z8911"/>
          <cell r="AA8911"/>
          <cell r="AB8911"/>
          <cell r="AC8911"/>
          <cell r="AD8911"/>
        </row>
        <row r="8912">
          <cell r="P8912">
            <v>999999999</v>
          </cell>
          <cell r="Q8912"/>
          <cell r="R8912"/>
          <cell r="S8912"/>
          <cell r="T8912"/>
          <cell r="U8912"/>
          <cell r="V8912"/>
          <cell r="W8912"/>
          <cell r="X8912"/>
          <cell r="Y8912"/>
          <cell r="Z8912"/>
          <cell r="AA8912"/>
          <cell r="AB8912"/>
          <cell r="AC8912"/>
          <cell r="AD8912"/>
        </row>
        <row r="8913">
          <cell r="P8913">
            <v>999999999</v>
          </cell>
          <cell r="Q8913"/>
          <cell r="R8913"/>
          <cell r="S8913"/>
          <cell r="T8913"/>
          <cell r="U8913"/>
          <cell r="V8913"/>
          <cell r="W8913"/>
          <cell r="X8913"/>
          <cell r="Y8913"/>
          <cell r="Z8913"/>
          <cell r="AA8913"/>
          <cell r="AB8913"/>
          <cell r="AC8913"/>
          <cell r="AD8913"/>
        </row>
        <row r="8914">
          <cell r="P8914">
            <v>999999999</v>
          </cell>
          <cell r="Q8914"/>
          <cell r="R8914"/>
          <cell r="S8914"/>
          <cell r="T8914"/>
          <cell r="U8914"/>
          <cell r="V8914"/>
          <cell r="W8914"/>
          <cell r="X8914"/>
          <cell r="Y8914"/>
          <cell r="Z8914"/>
          <cell r="AA8914"/>
          <cell r="AB8914"/>
          <cell r="AC8914"/>
          <cell r="AD8914"/>
        </row>
        <row r="8915">
          <cell r="P8915">
            <v>999999999</v>
          </cell>
          <cell r="Q8915"/>
          <cell r="R8915"/>
          <cell r="S8915"/>
          <cell r="T8915"/>
          <cell r="U8915"/>
          <cell r="V8915"/>
          <cell r="W8915"/>
          <cell r="X8915"/>
          <cell r="Y8915"/>
          <cell r="Z8915"/>
          <cell r="AA8915"/>
          <cell r="AB8915"/>
          <cell r="AC8915"/>
          <cell r="AD8915"/>
        </row>
        <row r="8916">
          <cell r="P8916">
            <v>999999999</v>
          </cell>
          <cell r="Q8916"/>
          <cell r="R8916"/>
          <cell r="S8916"/>
          <cell r="T8916"/>
          <cell r="U8916"/>
          <cell r="V8916"/>
          <cell r="W8916"/>
          <cell r="X8916"/>
          <cell r="Y8916"/>
          <cell r="Z8916"/>
          <cell r="AA8916"/>
          <cell r="AB8916"/>
          <cell r="AC8916"/>
          <cell r="AD8916"/>
        </row>
        <row r="8917">
          <cell r="P8917">
            <v>999999999</v>
          </cell>
          <cell r="Q8917"/>
          <cell r="R8917"/>
          <cell r="S8917"/>
          <cell r="T8917"/>
          <cell r="U8917"/>
          <cell r="V8917"/>
          <cell r="W8917"/>
          <cell r="X8917"/>
          <cell r="Y8917"/>
          <cell r="Z8917"/>
          <cell r="AA8917"/>
          <cell r="AB8917"/>
          <cell r="AC8917"/>
          <cell r="AD8917"/>
        </row>
        <row r="8918">
          <cell r="P8918">
            <v>999999999</v>
          </cell>
          <cell r="Q8918"/>
          <cell r="R8918"/>
          <cell r="S8918"/>
          <cell r="T8918"/>
          <cell r="U8918"/>
          <cell r="V8918"/>
          <cell r="W8918"/>
          <cell r="X8918"/>
          <cell r="Y8918"/>
          <cell r="Z8918"/>
          <cell r="AA8918"/>
          <cell r="AB8918"/>
          <cell r="AC8918"/>
          <cell r="AD8918"/>
        </row>
        <row r="8919">
          <cell r="P8919">
            <v>999999999</v>
          </cell>
          <cell r="Q8919"/>
          <cell r="R8919"/>
          <cell r="S8919"/>
          <cell r="T8919"/>
          <cell r="U8919"/>
          <cell r="V8919"/>
          <cell r="W8919"/>
          <cell r="X8919"/>
          <cell r="Y8919"/>
          <cell r="Z8919"/>
          <cell r="AA8919"/>
          <cell r="AB8919"/>
          <cell r="AC8919"/>
          <cell r="AD8919"/>
        </row>
        <row r="8920">
          <cell r="P8920">
            <v>999999999</v>
          </cell>
          <cell r="Q8920"/>
          <cell r="R8920"/>
          <cell r="S8920"/>
          <cell r="T8920"/>
          <cell r="U8920"/>
          <cell r="V8920"/>
          <cell r="W8920"/>
          <cell r="X8920"/>
          <cell r="Y8920"/>
          <cell r="Z8920"/>
          <cell r="AA8920"/>
          <cell r="AB8920"/>
          <cell r="AC8920"/>
          <cell r="AD8920"/>
        </row>
        <row r="8921">
          <cell r="P8921">
            <v>999999999</v>
          </cell>
          <cell r="Q8921"/>
          <cell r="R8921"/>
          <cell r="S8921"/>
          <cell r="T8921"/>
          <cell r="U8921"/>
          <cell r="V8921"/>
          <cell r="W8921"/>
          <cell r="X8921"/>
          <cell r="Y8921"/>
          <cell r="Z8921"/>
          <cell r="AA8921"/>
          <cell r="AB8921"/>
          <cell r="AC8921"/>
          <cell r="AD8921"/>
        </row>
        <row r="8922">
          <cell r="P8922">
            <v>999999999</v>
          </cell>
          <cell r="Q8922"/>
          <cell r="R8922"/>
          <cell r="S8922"/>
          <cell r="T8922"/>
          <cell r="U8922"/>
          <cell r="V8922"/>
          <cell r="W8922"/>
          <cell r="X8922"/>
          <cell r="Y8922"/>
          <cell r="Z8922"/>
          <cell r="AA8922"/>
          <cell r="AB8922"/>
          <cell r="AC8922"/>
          <cell r="AD8922"/>
        </row>
        <row r="8923">
          <cell r="P8923">
            <v>999999999</v>
          </cell>
          <cell r="Q8923"/>
          <cell r="R8923"/>
          <cell r="S8923"/>
          <cell r="T8923"/>
          <cell r="U8923"/>
          <cell r="V8923"/>
          <cell r="W8923"/>
          <cell r="X8923"/>
          <cell r="Y8923"/>
          <cell r="Z8923"/>
          <cell r="AA8923"/>
          <cell r="AB8923"/>
          <cell r="AC8923"/>
          <cell r="AD8923"/>
        </row>
        <row r="8924">
          <cell r="P8924">
            <v>999999999</v>
          </cell>
          <cell r="Q8924"/>
          <cell r="R8924"/>
          <cell r="S8924"/>
          <cell r="T8924"/>
          <cell r="U8924"/>
          <cell r="V8924"/>
          <cell r="W8924"/>
          <cell r="X8924"/>
          <cell r="Y8924"/>
          <cell r="Z8924"/>
          <cell r="AA8924"/>
          <cell r="AB8924"/>
          <cell r="AC8924"/>
          <cell r="AD8924"/>
        </row>
        <row r="8925">
          <cell r="P8925">
            <v>999999999</v>
          </cell>
          <cell r="Q8925"/>
          <cell r="R8925"/>
          <cell r="S8925"/>
          <cell r="T8925"/>
          <cell r="U8925"/>
          <cell r="V8925"/>
          <cell r="W8925"/>
          <cell r="X8925"/>
          <cell r="Y8925"/>
          <cell r="Z8925"/>
          <cell r="AA8925"/>
          <cell r="AB8925"/>
          <cell r="AC8925"/>
          <cell r="AD8925"/>
        </row>
        <row r="8926">
          <cell r="P8926">
            <v>999999999</v>
          </cell>
          <cell r="Q8926"/>
          <cell r="R8926"/>
          <cell r="S8926"/>
          <cell r="T8926"/>
          <cell r="U8926"/>
          <cell r="V8926"/>
          <cell r="W8926"/>
          <cell r="X8926"/>
          <cell r="Y8926"/>
          <cell r="Z8926"/>
          <cell r="AA8926"/>
          <cell r="AB8926"/>
          <cell r="AC8926"/>
          <cell r="AD8926"/>
        </row>
        <row r="8927">
          <cell r="P8927">
            <v>999999999</v>
          </cell>
          <cell r="Q8927"/>
          <cell r="R8927"/>
          <cell r="S8927"/>
          <cell r="T8927"/>
          <cell r="U8927"/>
          <cell r="V8927"/>
          <cell r="W8927"/>
          <cell r="X8927"/>
          <cell r="Y8927"/>
          <cell r="Z8927"/>
          <cell r="AA8927"/>
          <cell r="AB8927"/>
          <cell r="AC8927"/>
          <cell r="AD8927"/>
        </row>
        <row r="8928">
          <cell r="P8928">
            <v>999999999</v>
          </cell>
          <cell r="Q8928"/>
          <cell r="R8928"/>
          <cell r="S8928"/>
          <cell r="T8928"/>
          <cell r="U8928"/>
          <cell r="V8928"/>
          <cell r="W8928"/>
          <cell r="X8928"/>
          <cell r="Y8928"/>
          <cell r="Z8928"/>
          <cell r="AA8928"/>
          <cell r="AB8928"/>
          <cell r="AC8928"/>
          <cell r="AD8928"/>
        </row>
        <row r="8929">
          <cell r="P8929">
            <v>999999999</v>
          </cell>
          <cell r="Q8929"/>
          <cell r="R8929"/>
          <cell r="S8929"/>
          <cell r="T8929"/>
          <cell r="U8929"/>
          <cell r="V8929"/>
          <cell r="W8929"/>
          <cell r="X8929"/>
          <cell r="Y8929"/>
          <cell r="Z8929"/>
          <cell r="AA8929"/>
          <cell r="AB8929"/>
          <cell r="AC8929"/>
          <cell r="AD8929"/>
        </row>
        <row r="8930">
          <cell r="P8930">
            <v>999999999</v>
          </cell>
          <cell r="Q8930"/>
          <cell r="R8930"/>
          <cell r="S8930"/>
          <cell r="T8930"/>
          <cell r="U8930"/>
          <cell r="V8930"/>
          <cell r="W8930"/>
          <cell r="X8930"/>
          <cell r="Y8930"/>
          <cell r="Z8930"/>
          <cell r="AA8930"/>
          <cell r="AB8930"/>
          <cell r="AC8930"/>
          <cell r="AD8930"/>
        </row>
        <row r="8931">
          <cell r="P8931">
            <v>999999999</v>
          </cell>
          <cell r="Q8931"/>
          <cell r="R8931"/>
          <cell r="S8931"/>
          <cell r="T8931"/>
          <cell r="U8931"/>
          <cell r="V8931"/>
          <cell r="W8931"/>
          <cell r="X8931"/>
          <cell r="Y8931"/>
          <cell r="Z8931"/>
          <cell r="AA8931"/>
          <cell r="AB8931"/>
          <cell r="AC8931"/>
          <cell r="AD8931"/>
        </row>
        <row r="8932">
          <cell r="P8932">
            <v>999999999</v>
          </cell>
          <cell r="Q8932"/>
          <cell r="R8932"/>
          <cell r="S8932"/>
          <cell r="T8932"/>
          <cell r="U8932"/>
          <cell r="V8932"/>
          <cell r="W8932"/>
          <cell r="X8932"/>
          <cell r="Y8932"/>
          <cell r="Z8932"/>
          <cell r="AA8932"/>
          <cell r="AB8932"/>
          <cell r="AC8932"/>
          <cell r="AD8932"/>
        </row>
        <row r="8933">
          <cell r="P8933">
            <v>999999999</v>
          </cell>
          <cell r="Q8933"/>
          <cell r="R8933"/>
          <cell r="S8933"/>
          <cell r="T8933"/>
          <cell r="U8933"/>
          <cell r="V8933"/>
          <cell r="W8933"/>
          <cell r="X8933"/>
          <cell r="Y8933"/>
          <cell r="Z8933"/>
          <cell r="AA8933"/>
          <cell r="AB8933"/>
          <cell r="AC8933"/>
          <cell r="AD8933"/>
        </row>
        <row r="8934">
          <cell r="P8934">
            <v>999999999</v>
          </cell>
          <cell r="Q8934"/>
          <cell r="R8934"/>
          <cell r="S8934"/>
          <cell r="T8934"/>
          <cell r="U8934"/>
          <cell r="V8934"/>
          <cell r="W8934"/>
          <cell r="X8934"/>
          <cell r="Y8934"/>
          <cell r="Z8934"/>
          <cell r="AA8934"/>
          <cell r="AB8934"/>
          <cell r="AC8934"/>
          <cell r="AD8934"/>
        </row>
        <row r="8935">
          <cell r="P8935">
            <v>999999999</v>
          </cell>
          <cell r="Q8935"/>
          <cell r="R8935"/>
          <cell r="S8935"/>
          <cell r="T8935"/>
          <cell r="U8935"/>
          <cell r="V8935"/>
          <cell r="W8935"/>
          <cell r="X8935"/>
          <cell r="Y8935"/>
          <cell r="Z8935"/>
          <cell r="AA8935"/>
          <cell r="AB8935"/>
          <cell r="AC8935"/>
          <cell r="AD8935"/>
        </row>
        <row r="8936">
          <cell r="P8936">
            <v>999999999</v>
          </cell>
          <cell r="Q8936"/>
          <cell r="R8936"/>
          <cell r="S8936"/>
          <cell r="T8936"/>
          <cell r="U8936"/>
          <cell r="V8936"/>
          <cell r="W8936"/>
          <cell r="X8936"/>
          <cell r="Y8936"/>
          <cell r="Z8936"/>
          <cell r="AA8936"/>
          <cell r="AB8936"/>
          <cell r="AC8936"/>
          <cell r="AD8936"/>
        </row>
        <row r="8937">
          <cell r="P8937">
            <v>999999999</v>
          </cell>
          <cell r="Q8937"/>
          <cell r="R8937"/>
          <cell r="S8937"/>
          <cell r="T8937"/>
          <cell r="U8937"/>
          <cell r="V8937"/>
          <cell r="W8937"/>
          <cell r="X8937"/>
          <cell r="Y8937"/>
          <cell r="Z8937"/>
          <cell r="AA8937"/>
          <cell r="AB8937"/>
          <cell r="AC8937"/>
          <cell r="AD8937"/>
        </row>
        <row r="8938">
          <cell r="P8938">
            <v>999999999</v>
          </cell>
          <cell r="Q8938"/>
          <cell r="R8938"/>
          <cell r="S8938"/>
          <cell r="T8938"/>
          <cell r="U8938"/>
          <cell r="V8938"/>
          <cell r="W8938"/>
          <cell r="X8938"/>
          <cell r="Y8938"/>
          <cell r="Z8938"/>
          <cell r="AA8938"/>
          <cell r="AB8938"/>
          <cell r="AC8938"/>
          <cell r="AD8938"/>
        </row>
        <row r="8939">
          <cell r="P8939">
            <v>999999999</v>
          </cell>
          <cell r="Q8939"/>
          <cell r="R8939"/>
          <cell r="S8939"/>
          <cell r="T8939"/>
          <cell r="U8939"/>
          <cell r="V8939"/>
          <cell r="W8939"/>
          <cell r="X8939"/>
          <cell r="Y8939"/>
          <cell r="Z8939"/>
          <cell r="AA8939"/>
          <cell r="AB8939"/>
          <cell r="AC8939"/>
          <cell r="AD8939"/>
        </row>
        <row r="8940">
          <cell r="P8940">
            <v>999999999</v>
          </cell>
          <cell r="Q8940"/>
          <cell r="R8940"/>
          <cell r="S8940"/>
          <cell r="T8940"/>
          <cell r="U8940"/>
          <cell r="V8940"/>
          <cell r="W8940"/>
          <cell r="X8940"/>
          <cell r="Y8940"/>
          <cell r="Z8940"/>
          <cell r="AA8940"/>
          <cell r="AB8940"/>
          <cell r="AC8940"/>
          <cell r="AD8940"/>
        </row>
        <row r="8941">
          <cell r="P8941">
            <v>999999999</v>
          </cell>
          <cell r="Q8941"/>
          <cell r="R8941"/>
          <cell r="S8941"/>
          <cell r="T8941"/>
          <cell r="U8941"/>
          <cell r="V8941"/>
          <cell r="W8941"/>
          <cell r="X8941"/>
          <cell r="Y8941"/>
          <cell r="Z8941"/>
          <cell r="AA8941"/>
          <cell r="AB8941"/>
          <cell r="AC8941"/>
          <cell r="AD8941"/>
        </row>
        <row r="8942">
          <cell r="P8942">
            <v>999999999</v>
          </cell>
          <cell r="Q8942"/>
          <cell r="R8942"/>
          <cell r="S8942"/>
          <cell r="T8942"/>
          <cell r="U8942"/>
          <cell r="V8942"/>
          <cell r="W8942"/>
          <cell r="X8942"/>
          <cell r="Y8942"/>
          <cell r="Z8942"/>
          <cell r="AA8942"/>
          <cell r="AB8942"/>
          <cell r="AC8942"/>
          <cell r="AD8942"/>
        </row>
        <row r="8943">
          <cell r="P8943">
            <v>999999999</v>
          </cell>
          <cell r="Q8943"/>
          <cell r="R8943"/>
          <cell r="S8943"/>
          <cell r="T8943"/>
          <cell r="U8943"/>
          <cell r="V8943"/>
          <cell r="W8943"/>
          <cell r="X8943"/>
          <cell r="Y8943"/>
          <cell r="Z8943"/>
          <cell r="AA8943"/>
          <cell r="AB8943"/>
          <cell r="AC8943"/>
          <cell r="AD8943"/>
        </row>
        <row r="8944">
          <cell r="P8944">
            <v>999999999</v>
          </cell>
          <cell r="Q8944"/>
          <cell r="R8944"/>
          <cell r="S8944"/>
          <cell r="T8944"/>
          <cell r="U8944"/>
          <cell r="V8944"/>
          <cell r="W8944"/>
          <cell r="X8944"/>
          <cell r="Y8944"/>
          <cell r="Z8944"/>
          <cell r="AA8944"/>
          <cell r="AB8944"/>
          <cell r="AC8944"/>
          <cell r="AD8944"/>
        </row>
        <row r="8945">
          <cell r="P8945">
            <v>999999999</v>
          </cell>
          <cell r="Q8945"/>
          <cell r="R8945"/>
          <cell r="S8945"/>
          <cell r="T8945"/>
          <cell r="U8945"/>
          <cell r="V8945"/>
          <cell r="W8945"/>
          <cell r="X8945"/>
          <cell r="Y8945"/>
          <cell r="Z8945"/>
          <cell r="AA8945"/>
          <cell r="AB8945"/>
          <cell r="AC8945"/>
          <cell r="AD8945"/>
        </row>
        <row r="8946">
          <cell r="P8946">
            <v>999999999</v>
          </cell>
          <cell r="Q8946"/>
          <cell r="R8946"/>
          <cell r="S8946"/>
          <cell r="T8946"/>
          <cell r="U8946"/>
          <cell r="V8946"/>
          <cell r="W8946"/>
          <cell r="X8946"/>
          <cell r="Y8946"/>
          <cell r="Z8946"/>
          <cell r="AA8946"/>
          <cell r="AB8946"/>
          <cell r="AC8946"/>
          <cell r="AD8946"/>
        </row>
        <row r="8947">
          <cell r="P8947">
            <v>999999999</v>
          </cell>
          <cell r="Q8947"/>
          <cell r="R8947"/>
          <cell r="S8947"/>
          <cell r="T8947"/>
          <cell r="U8947"/>
          <cell r="V8947"/>
          <cell r="W8947"/>
          <cell r="X8947"/>
          <cell r="Y8947"/>
          <cell r="Z8947"/>
          <cell r="AA8947"/>
          <cell r="AB8947"/>
          <cell r="AC8947"/>
          <cell r="AD8947"/>
        </row>
        <row r="8948">
          <cell r="P8948">
            <v>999999999</v>
          </cell>
          <cell r="Q8948"/>
          <cell r="R8948"/>
          <cell r="S8948"/>
          <cell r="T8948"/>
          <cell r="U8948"/>
          <cell r="V8948"/>
          <cell r="W8948"/>
          <cell r="X8948"/>
          <cell r="Y8948"/>
          <cell r="Z8948"/>
          <cell r="AA8948"/>
          <cell r="AB8948"/>
          <cell r="AC8948"/>
          <cell r="AD8948"/>
        </row>
        <row r="8949">
          <cell r="P8949">
            <v>999999999</v>
          </cell>
          <cell r="Q8949"/>
          <cell r="R8949"/>
          <cell r="S8949"/>
          <cell r="T8949"/>
          <cell r="U8949"/>
          <cell r="V8949"/>
          <cell r="W8949"/>
          <cell r="X8949"/>
          <cell r="Y8949"/>
          <cell r="Z8949"/>
          <cell r="AA8949"/>
          <cell r="AB8949"/>
          <cell r="AC8949"/>
          <cell r="AD8949"/>
        </row>
        <row r="8950">
          <cell r="P8950">
            <v>999999999</v>
          </cell>
          <cell r="Q8950"/>
          <cell r="R8950"/>
          <cell r="S8950"/>
          <cell r="T8950"/>
          <cell r="U8950"/>
          <cell r="V8950"/>
          <cell r="W8950"/>
          <cell r="X8950"/>
          <cell r="Y8950"/>
          <cell r="Z8950"/>
          <cell r="AA8950"/>
          <cell r="AB8950"/>
          <cell r="AC8950"/>
          <cell r="AD8950"/>
        </row>
        <row r="8951">
          <cell r="P8951">
            <v>999999999</v>
          </cell>
          <cell r="Q8951"/>
          <cell r="R8951"/>
          <cell r="S8951"/>
          <cell r="T8951"/>
          <cell r="U8951"/>
          <cell r="V8951"/>
          <cell r="W8951"/>
          <cell r="X8951"/>
          <cell r="Y8951"/>
          <cell r="Z8951"/>
          <cell r="AA8951"/>
          <cell r="AB8951"/>
          <cell r="AC8951"/>
          <cell r="AD8951"/>
        </row>
        <row r="8952">
          <cell r="P8952">
            <v>999999999</v>
          </cell>
          <cell r="Q8952"/>
          <cell r="R8952"/>
          <cell r="S8952"/>
          <cell r="T8952"/>
          <cell r="U8952"/>
          <cell r="V8952"/>
          <cell r="W8952"/>
          <cell r="X8952"/>
          <cell r="Y8952"/>
          <cell r="Z8952"/>
          <cell r="AA8952"/>
          <cell r="AB8952"/>
          <cell r="AC8952"/>
          <cell r="AD8952"/>
        </row>
        <row r="8953">
          <cell r="P8953">
            <v>999999999</v>
          </cell>
          <cell r="Q8953"/>
          <cell r="R8953"/>
          <cell r="S8953"/>
          <cell r="T8953"/>
          <cell r="U8953"/>
          <cell r="V8953"/>
          <cell r="W8953"/>
          <cell r="X8953"/>
          <cell r="Y8953"/>
          <cell r="Z8953"/>
          <cell r="AA8953"/>
          <cell r="AB8953"/>
          <cell r="AC8953"/>
          <cell r="AD8953"/>
        </row>
        <row r="8954">
          <cell r="P8954">
            <v>999999999</v>
          </cell>
          <cell r="Q8954"/>
          <cell r="R8954"/>
          <cell r="S8954"/>
          <cell r="T8954"/>
          <cell r="U8954"/>
          <cell r="V8954"/>
          <cell r="W8954"/>
          <cell r="X8954"/>
          <cell r="Y8954"/>
          <cell r="Z8954"/>
          <cell r="AA8954"/>
          <cell r="AB8954"/>
          <cell r="AC8954"/>
          <cell r="AD8954"/>
        </row>
        <row r="8955">
          <cell r="P8955">
            <v>999999999</v>
          </cell>
          <cell r="Q8955"/>
          <cell r="R8955"/>
          <cell r="S8955"/>
          <cell r="T8955"/>
          <cell r="U8955"/>
          <cell r="V8955"/>
          <cell r="W8955"/>
          <cell r="X8955"/>
          <cell r="Y8955"/>
          <cell r="Z8955"/>
          <cell r="AA8955"/>
          <cell r="AB8955"/>
          <cell r="AC8955"/>
          <cell r="AD8955"/>
        </row>
        <row r="8956">
          <cell r="P8956">
            <v>999999999</v>
          </cell>
          <cell r="Q8956"/>
          <cell r="R8956"/>
          <cell r="S8956"/>
          <cell r="T8956"/>
          <cell r="U8956"/>
          <cell r="V8956"/>
          <cell r="W8956"/>
          <cell r="X8956"/>
          <cell r="Y8956"/>
          <cell r="Z8956"/>
          <cell r="AA8956"/>
          <cell r="AB8956"/>
          <cell r="AC8956"/>
          <cell r="AD8956"/>
        </row>
        <row r="8957">
          <cell r="P8957">
            <v>999999999</v>
          </cell>
          <cell r="Q8957"/>
          <cell r="R8957"/>
          <cell r="S8957"/>
          <cell r="T8957"/>
          <cell r="U8957"/>
          <cell r="V8957"/>
          <cell r="W8957"/>
          <cell r="X8957"/>
          <cell r="Y8957"/>
          <cell r="Z8957"/>
          <cell r="AA8957"/>
          <cell r="AB8957"/>
          <cell r="AC8957"/>
          <cell r="AD8957"/>
        </row>
        <row r="8958">
          <cell r="P8958">
            <v>999999999</v>
          </cell>
          <cell r="Q8958"/>
          <cell r="R8958"/>
          <cell r="S8958"/>
          <cell r="T8958"/>
          <cell r="U8958"/>
          <cell r="V8958"/>
          <cell r="W8958"/>
          <cell r="X8958"/>
          <cell r="Y8958"/>
          <cell r="Z8958"/>
          <cell r="AA8958"/>
          <cell r="AB8958"/>
          <cell r="AC8958"/>
          <cell r="AD8958"/>
        </row>
        <row r="8959">
          <cell r="P8959">
            <v>999999999</v>
          </cell>
          <cell r="Q8959"/>
          <cell r="R8959"/>
          <cell r="S8959"/>
          <cell r="T8959"/>
          <cell r="U8959"/>
          <cell r="V8959"/>
          <cell r="W8959"/>
          <cell r="X8959"/>
          <cell r="Y8959"/>
          <cell r="Z8959"/>
          <cell r="AA8959"/>
          <cell r="AB8959"/>
          <cell r="AC8959"/>
          <cell r="AD8959"/>
        </row>
        <row r="8960">
          <cell r="P8960">
            <v>999999999</v>
          </cell>
          <cell r="Q8960"/>
          <cell r="R8960"/>
          <cell r="S8960"/>
          <cell r="T8960"/>
          <cell r="U8960"/>
          <cell r="V8960"/>
          <cell r="W8960"/>
          <cell r="X8960"/>
          <cell r="Y8960"/>
          <cell r="Z8960"/>
          <cell r="AA8960"/>
          <cell r="AB8960"/>
          <cell r="AC8960"/>
          <cell r="AD8960"/>
        </row>
        <row r="8961">
          <cell r="P8961">
            <v>999999999</v>
          </cell>
          <cell r="Q8961"/>
          <cell r="R8961"/>
          <cell r="S8961"/>
          <cell r="T8961"/>
          <cell r="U8961"/>
          <cell r="V8961"/>
          <cell r="W8961"/>
          <cell r="X8961"/>
          <cell r="Y8961"/>
          <cell r="Z8961"/>
          <cell r="AA8961"/>
          <cell r="AB8961"/>
          <cell r="AC8961"/>
          <cell r="AD8961"/>
        </row>
        <row r="8962">
          <cell r="P8962">
            <v>999999999</v>
          </cell>
          <cell r="Q8962"/>
          <cell r="R8962"/>
          <cell r="S8962"/>
          <cell r="T8962"/>
          <cell r="U8962"/>
          <cell r="V8962"/>
          <cell r="W8962"/>
          <cell r="X8962"/>
          <cell r="Y8962"/>
          <cell r="Z8962"/>
          <cell r="AA8962"/>
          <cell r="AB8962"/>
          <cell r="AC8962"/>
          <cell r="AD8962"/>
        </row>
        <row r="8963">
          <cell r="P8963">
            <v>999999999</v>
          </cell>
          <cell r="Q8963"/>
          <cell r="R8963"/>
          <cell r="S8963"/>
          <cell r="T8963"/>
          <cell r="U8963"/>
          <cell r="V8963"/>
          <cell r="W8963"/>
          <cell r="X8963"/>
          <cell r="Y8963"/>
          <cell r="Z8963"/>
          <cell r="AA8963"/>
          <cell r="AB8963"/>
          <cell r="AC8963"/>
          <cell r="AD8963"/>
        </row>
        <row r="8964">
          <cell r="P8964">
            <v>999999999</v>
          </cell>
          <cell r="Q8964"/>
          <cell r="R8964"/>
          <cell r="S8964"/>
          <cell r="T8964"/>
          <cell r="U8964"/>
          <cell r="V8964"/>
          <cell r="W8964"/>
          <cell r="X8964"/>
          <cell r="Y8964"/>
          <cell r="Z8964"/>
          <cell r="AA8964"/>
          <cell r="AB8964"/>
          <cell r="AC8964"/>
          <cell r="AD8964"/>
        </row>
        <row r="8965">
          <cell r="P8965">
            <v>999999999</v>
          </cell>
          <cell r="Q8965"/>
          <cell r="R8965"/>
          <cell r="S8965"/>
          <cell r="T8965"/>
          <cell r="U8965"/>
          <cell r="V8965"/>
          <cell r="W8965"/>
          <cell r="X8965"/>
          <cell r="Y8965"/>
          <cell r="Z8965"/>
          <cell r="AA8965"/>
          <cell r="AB8965"/>
          <cell r="AC8965"/>
          <cell r="AD8965"/>
        </row>
        <row r="8966">
          <cell r="P8966">
            <v>999999999</v>
          </cell>
          <cell r="Q8966"/>
          <cell r="R8966"/>
          <cell r="S8966"/>
          <cell r="T8966"/>
          <cell r="U8966"/>
          <cell r="V8966"/>
          <cell r="W8966"/>
          <cell r="X8966"/>
          <cell r="Y8966"/>
          <cell r="Z8966"/>
          <cell r="AA8966"/>
          <cell r="AB8966"/>
          <cell r="AC8966"/>
          <cell r="AD8966"/>
        </row>
        <row r="8967">
          <cell r="P8967">
            <v>999999999</v>
          </cell>
          <cell r="Q8967"/>
          <cell r="R8967"/>
          <cell r="S8967"/>
          <cell r="T8967"/>
          <cell r="U8967"/>
          <cell r="V8967"/>
          <cell r="W8967"/>
          <cell r="X8967"/>
          <cell r="Y8967"/>
          <cell r="Z8967"/>
          <cell r="AA8967"/>
          <cell r="AB8967"/>
          <cell r="AC8967"/>
          <cell r="AD8967"/>
        </row>
        <row r="8968">
          <cell r="P8968">
            <v>999999999</v>
          </cell>
          <cell r="Q8968"/>
          <cell r="R8968"/>
          <cell r="S8968"/>
          <cell r="T8968"/>
          <cell r="U8968"/>
          <cell r="V8968"/>
          <cell r="W8968"/>
          <cell r="X8968"/>
          <cell r="Y8968"/>
          <cell r="Z8968"/>
          <cell r="AA8968"/>
          <cell r="AB8968"/>
          <cell r="AC8968"/>
          <cell r="AD8968"/>
        </row>
        <row r="8969">
          <cell r="P8969">
            <v>999999999</v>
          </cell>
          <cell r="Q8969"/>
          <cell r="R8969"/>
          <cell r="S8969"/>
          <cell r="T8969"/>
          <cell r="U8969"/>
          <cell r="V8969"/>
          <cell r="W8969"/>
          <cell r="X8969"/>
          <cell r="Y8969"/>
          <cell r="Z8969"/>
          <cell r="AA8969"/>
          <cell r="AB8969"/>
          <cell r="AC8969"/>
          <cell r="AD8969"/>
        </row>
        <row r="8970">
          <cell r="P8970">
            <v>999999999</v>
          </cell>
          <cell r="Q8970"/>
          <cell r="R8970"/>
          <cell r="S8970"/>
          <cell r="T8970"/>
          <cell r="U8970"/>
          <cell r="V8970"/>
          <cell r="W8970"/>
          <cell r="X8970"/>
          <cell r="Y8970"/>
          <cell r="Z8970"/>
          <cell r="AA8970"/>
          <cell r="AB8970"/>
          <cell r="AC8970"/>
          <cell r="AD8970"/>
        </row>
        <row r="8971">
          <cell r="P8971">
            <v>999999999</v>
          </cell>
          <cell r="Q8971"/>
          <cell r="R8971"/>
          <cell r="S8971"/>
          <cell r="T8971"/>
          <cell r="U8971"/>
          <cell r="V8971"/>
          <cell r="W8971"/>
          <cell r="X8971"/>
          <cell r="Y8971"/>
          <cell r="Z8971"/>
          <cell r="AA8971"/>
          <cell r="AB8971"/>
          <cell r="AC8971"/>
          <cell r="AD8971"/>
        </row>
        <row r="8972">
          <cell r="P8972">
            <v>999999999</v>
          </cell>
          <cell r="Q8972"/>
          <cell r="R8972"/>
          <cell r="S8972"/>
          <cell r="T8972"/>
          <cell r="U8972"/>
          <cell r="V8972"/>
          <cell r="W8972"/>
          <cell r="X8972"/>
          <cell r="Y8972"/>
          <cell r="Z8972"/>
          <cell r="AA8972"/>
          <cell r="AB8972"/>
          <cell r="AC8972"/>
          <cell r="AD8972"/>
        </row>
        <row r="8973">
          <cell r="P8973">
            <v>999999999</v>
          </cell>
          <cell r="Q8973"/>
          <cell r="R8973"/>
          <cell r="S8973"/>
          <cell r="T8973"/>
          <cell r="U8973"/>
          <cell r="V8973"/>
          <cell r="W8973"/>
          <cell r="X8973"/>
          <cell r="Y8973"/>
          <cell r="Z8973"/>
          <cell r="AA8973"/>
          <cell r="AB8973"/>
          <cell r="AC8973"/>
          <cell r="AD8973"/>
        </row>
        <row r="8974">
          <cell r="P8974">
            <v>999999999</v>
          </cell>
          <cell r="Q8974"/>
          <cell r="R8974"/>
          <cell r="S8974"/>
          <cell r="T8974"/>
          <cell r="U8974"/>
          <cell r="V8974"/>
          <cell r="W8974"/>
          <cell r="X8974"/>
          <cell r="Y8974"/>
          <cell r="Z8974"/>
          <cell r="AA8974"/>
          <cell r="AB8974"/>
          <cell r="AC8974"/>
          <cell r="AD8974"/>
        </row>
        <row r="8975">
          <cell r="P8975">
            <v>999999999</v>
          </cell>
          <cell r="Q8975"/>
          <cell r="R8975"/>
          <cell r="S8975"/>
          <cell r="T8975"/>
          <cell r="U8975"/>
          <cell r="V8975"/>
          <cell r="W8975"/>
          <cell r="X8975"/>
          <cell r="Y8975"/>
          <cell r="Z8975"/>
          <cell r="AA8975"/>
          <cell r="AB8975"/>
          <cell r="AC8975"/>
          <cell r="AD8975"/>
        </row>
        <row r="8976">
          <cell r="P8976">
            <v>999999999</v>
          </cell>
          <cell r="Q8976"/>
          <cell r="R8976"/>
          <cell r="S8976"/>
          <cell r="T8976"/>
          <cell r="U8976"/>
          <cell r="V8976"/>
          <cell r="W8976"/>
          <cell r="X8976"/>
          <cell r="Y8976"/>
          <cell r="Z8976"/>
          <cell r="AA8976"/>
          <cell r="AB8976"/>
          <cell r="AC8976"/>
          <cell r="AD8976"/>
        </row>
        <row r="8977">
          <cell r="P8977">
            <v>999999999</v>
          </cell>
          <cell r="Q8977"/>
          <cell r="R8977"/>
          <cell r="S8977"/>
          <cell r="T8977"/>
          <cell r="U8977"/>
          <cell r="V8977"/>
          <cell r="W8977"/>
          <cell r="X8977"/>
          <cell r="Y8977"/>
          <cell r="Z8977"/>
          <cell r="AA8977"/>
          <cell r="AB8977"/>
          <cell r="AC8977"/>
          <cell r="AD8977"/>
        </row>
        <row r="8978">
          <cell r="P8978">
            <v>999999999</v>
          </cell>
          <cell r="Q8978"/>
          <cell r="R8978"/>
          <cell r="S8978"/>
          <cell r="T8978"/>
          <cell r="U8978"/>
          <cell r="V8978"/>
          <cell r="W8978"/>
          <cell r="X8978"/>
          <cell r="Y8978"/>
          <cell r="Z8978"/>
          <cell r="AA8978"/>
          <cell r="AB8978"/>
          <cell r="AC8978"/>
          <cell r="AD8978"/>
        </row>
        <row r="8979">
          <cell r="P8979">
            <v>999999999</v>
          </cell>
          <cell r="Q8979"/>
          <cell r="R8979"/>
          <cell r="S8979"/>
          <cell r="T8979"/>
          <cell r="U8979"/>
          <cell r="V8979"/>
          <cell r="W8979"/>
          <cell r="X8979"/>
          <cell r="Y8979"/>
          <cell r="Z8979"/>
          <cell r="AA8979"/>
          <cell r="AB8979"/>
          <cell r="AC8979"/>
          <cell r="AD8979"/>
        </row>
        <row r="8980">
          <cell r="P8980">
            <v>999999999</v>
          </cell>
          <cell r="Q8980"/>
          <cell r="R8980"/>
          <cell r="S8980"/>
          <cell r="T8980"/>
          <cell r="U8980"/>
          <cell r="V8980"/>
          <cell r="W8980"/>
          <cell r="X8980"/>
          <cell r="Y8980"/>
          <cell r="Z8980"/>
          <cell r="AA8980"/>
          <cell r="AB8980"/>
          <cell r="AC8980"/>
          <cell r="AD8980"/>
        </row>
        <row r="8981">
          <cell r="P8981">
            <v>999999999</v>
          </cell>
          <cell r="Q8981"/>
          <cell r="R8981"/>
          <cell r="S8981"/>
          <cell r="T8981"/>
          <cell r="U8981"/>
          <cell r="V8981"/>
          <cell r="W8981"/>
          <cell r="X8981"/>
          <cell r="Y8981"/>
          <cell r="Z8981"/>
          <cell r="AA8981"/>
          <cell r="AB8981"/>
          <cell r="AC8981"/>
          <cell r="AD8981"/>
        </row>
        <row r="8982">
          <cell r="P8982">
            <v>999999999</v>
          </cell>
          <cell r="Q8982"/>
          <cell r="R8982"/>
          <cell r="S8982"/>
          <cell r="T8982"/>
          <cell r="U8982"/>
          <cell r="V8982"/>
          <cell r="W8982"/>
          <cell r="X8982"/>
          <cell r="Y8982"/>
          <cell r="Z8982"/>
          <cell r="AA8982"/>
          <cell r="AB8982"/>
          <cell r="AC8982"/>
          <cell r="AD8982"/>
        </row>
        <row r="8983">
          <cell r="P8983">
            <v>999999999</v>
          </cell>
          <cell r="Q8983"/>
          <cell r="R8983"/>
          <cell r="S8983"/>
          <cell r="T8983"/>
          <cell r="U8983"/>
          <cell r="V8983"/>
          <cell r="W8983"/>
          <cell r="X8983"/>
          <cell r="Y8983"/>
          <cell r="Z8983"/>
          <cell r="AA8983"/>
          <cell r="AB8983"/>
          <cell r="AC8983"/>
          <cell r="AD8983"/>
        </row>
        <row r="8984">
          <cell r="P8984">
            <v>999999999</v>
          </cell>
          <cell r="Q8984"/>
          <cell r="R8984"/>
          <cell r="S8984"/>
          <cell r="T8984"/>
          <cell r="U8984"/>
          <cell r="V8984"/>
          <cell r="W8984"/>
          <cell r="X8984"/>
          <cell r="Y8984"/>
          <cell r="Z8984"/>
          <cell r="AA8984"/>
          <cell r="AB8984"/>
          <cell r="AC8984"/>
          <cell r="AD8984"/>
        </row>
        <row r="8985">
          <cell r="P8985">
            <v>999999999</v>
          </cell>
          <cell r="Q8985"/>
          <cell r="R8985"/>
          <cell r="S8985"/>
          <cell r="T8985"/>
          <cell r="U8985"/>
          <cell r="V8985"/>
          <cell r="W8985"/>
          <cell r="X8985"/>
          <cell r="Y8985"/>
          <cell r="Z8985"/>
          <cell r="AA8985"/>
          <cell r="AB8985"/>
          <cell r="AC8985"/>
          <cell r="AD8985"/>
        </row>
        <row r="8986">
          <cell r="P8986">
            <v>999999999</v>
          </cell>
          <cell r="Q8986"/>
          <cell r="R8986"/>
          <cell r="S8986"/>
          <cell r="T8986"/>
          <cell r="U8986"/>
          <cell r="V8986"/>
          <cell r="W8986"/>
          <cell r="X8986"/>
          <cell r="Y8986"/>
          <cell r="Z8986"/>
          <cell r="AA8986"/>
          <cell r="AB8986"/>
          <cell r="AC8986"/>
          <cell r="AD8986"/>
        </row>
        <row r="8987">
          <cell r="P8987">
            <v>999999999</v>
          </cell>
          <cell r="Q8987"/>
          <cell r="R8987"/>
          <cell r="S8987"/>
          <cell r="T8987"/>
          <cell r="U8987"/>
          <cell r="V8987"/>
          <cell r="W8987"/>
          <cell r="X8987"/>
          <cell r="Y8987"/>
          <cell r="Z8987"/>
          <cell r="AA8987"/>
          <cell r="AB8987"/>
          <cell r="AC8987"/>
          <cell r="AD8987"/>
        </row>
        <row r="8988">
          <cell r="P8988">
            <v>999999999</v>
          </cell>
          <cell r="Q8988"/>
          <cell r="R8988"/>
          <cell r="S8988"/>
          <cell r="T8988"/>
          <cell r="U8988"/>
          <cell r="V8988"/>
          <cell r="W8988"/>
          <cell r="X8988"/>
          <cell r="Y8988"/>
          <cell r="Z8988"/>
          <cell r="AA8988"/>
          <cell r="AB8988"/>
          <cell r="AC8988"/>
          <cell r="AD8988"/>
        </row>
        <row r="8989">
          <cell r="P8989">
            <v>999999999</v>
          </cell>
          <cell r="Q8989"/>
          <cell r="R8989"/>
          <cell r="S8989"/>
          <cell r="T8989"/>
          <cell r="U8989"/>
          <cell r="V8989"/>
          <cell r="W8989"/>
          <cell r="X8989"/>
          <cell r="Y8989"/>
          <cell r="Z8989"/>
          <cell r="AA8989"/>
          <cell r="AB8989"/>
          <cell r="AC8989"/>
          <cell r="AD8989"/>
        </row>
        <row r="8990">
          <cell r="P8990">
            <v>999999999</v>
          </cell>
          <cell r="Q8990"/>
          <cell r="R8990"/>
          <cell r="S8990"/>
          <cell r="T8990"/>
          <cell r="U8990"/>
          <cell r="V8990"/>
          <cell r="W8990"/>
          <cell r="X8990"/>
          <cell r="Y8990"/>
          <cell r="Z8990"/>
          <cell r="AA8990"/>
          <cell r="AB8990"/>
          <cell r="AC8990"/>
          <cell r="AD8990"/>
        </row>
        <row r="8991">
          <cell r="P8991">
            <v>999999999</v>
          </cell>
          <cell r="Q8991"/>
          <cell r="R8991"/>
          <cell r="S8991"/>
          <cell r="T8991"/>
          <cell r="U8991"/>
          <cell r="V8991"/>
          <cell r="W8991"/>
          <cell r="X8991"/>
          <cell r="Y8991"/>
          <cell r="Z8991"/>
          <cell r="AA8991"/>
          <cell r="AB8991"/>
          <cell r="AC8991"/>
          <cell r="AD8991"/>
        </row>
        <row r="8992">
          <cell r="P8992">
            <v>999999999</v>
          </cell>
          <cell r="Q8992"/>
          <cell r="R8992"/>
          <cell r="S8992"/>
          <cell r="T8992"/>
          <cell r="U8992"/>
          <cell r="V8992"/>
          <cell r="W8992"/>
          <cell r="X8992"/>
          <cell r="Y8992"/>
          <cell r="Z8992"/>
          <cell r="AA8992"/>
          <cell r="AB8992"/>
          <cell r="AC8992"/>
          <cell r="AD8992"/>
        </row>
        <row r="8993">
          <cell r="P8993">
            <v>999999999</v>
          </cell>
          <cell r="Q8993"/>
          <cell r="R8993"/>
          <cell r="S8993"/>
          <cell r="T8993"/>
          <cell r="U8993"/>
          <cell r="V8993"/>
          <cell r="W8993"/>
          <cell r="X8993"/>
          <cell r="Y8993"/>
          <cell r="Z8993"/>
          <cell r="AA8993"/>
          <cell r="AB8993"/>
          <cell r="AC8993"/>
          <cell r="AD8993"/>
        </row>
        <row r="8994">
          <cell r="P8994">
            <v>999999999</v>
          </cell>
          <cell r="Q8994"/>
          <cell r="R8994"/>
          <cell r="S8994"/>
          <cell r="T8994"/>
          <cell r="U8994"/>
          <cell r="V8994"/>
          <cell r="W8994"/>
          <cell r="X8994"/>
          <cell r="Y8994"/>
          <cell r="Z8994"/>
          <cell r="AA8994"/>
          <cell r="AB8994"/>
          <cell r="AC8994"/>
          <cell r="AD8994"/>
        </row>
        <row r="8995">
          <cell r="P8995">
            <v>999999999</v>
          </cell>
          <cell r="Q8995"/>
          <cell r="R8995"/>
          <cell r="S8995"/>
          <cell r="T8995"/>
          <cell r="U8995"/>
          <cell r="V8995"/>
          <cell r="W8995"/>
          <cell r="X8995"/>
          <cell r="Y8995"/>
          <cell r="Z8995"/>
          <cell r="AA8995"/>
          <cell r="AB8995"/>
          <cell r="AC8995"/>
          <cell r="AD8995"/>
        </row>
        <row r="8996">
          <cell r="P8996">
            <v>999999999</v>
          </cell>
          <cell r="Q8996"/>
          <cell r="R8996"/>
          <cell r="S8996"/>
          <cell r="T8996"/>
          <cell r="U8996"/>
          <cell r="V8996"/>
          <cell r="W8996"/>
          <cell r="X8996"/>
          <cell r="Y8996"/>
          <cell r="Z8996"/>
          <cell r="AA8996"/>
          <cell r="AB8996"/>
          <cell r="AC8996"/>
          <cell r="AD8996"/>
        </row>
        <row r="8997">
          <cell r="P8997">
            <v>999999999</v>
          </cell>
          <cell r="Q8997"/>
          <cell r="R8997"/>
          <cell r="S8997"/>
          <cell r="T8997"/>
          <cell r="U8997"/>
          <cell r="V8997"/>
          <cell r="W8997"/>
          <cell r="X8997"/>
          <cell r="Y8997"/>
          <cell r="Z8997"/>
          <cell r="AA8997"/>
          <cell r="AB8997"/>
          <cell r="AC8997"/>
          <cell r="AD8997"/>
        </row>
        <row r="8998">
          <cell r="P8998">
            <v>999999999</v>
          </cell>
          <cell r="Q8998"/>
          <cell r="R8998"/>
          <cell r="S8998"/>
          <cell r="T8998"/>
          <cell r="U8998"/>
          <cell r="V8998"/>
          <cell r="W8998"/>
          <cell r="X8998"/>
          <cell r="Y8998"/>
          <cell r="Z8998"/>
          <cell r="AA8998"/>
          <cell r="AB8998"/>
          <cell r="AC8998"/>
          <cell r="AD8998"/>
        </row>
        <row r="8999">
          <cell r="P8999">
            <v>999999999</v>
          </cell>
          <cell r="Q8999"/>
          <cell r="R8999"/>
          <cell r="S8999"/>
          <cell r="T8999"/>
          <cell r="U8999"/>
          <cell r="V8999"/>
          <cell r="W8999"/>
          <cell r="X8999"/>
          <cell r="Y8999"/>
          <cell r="Z8999"/>
          <cell r="AA8999"/>
          <cell r="AB8999"/>
          <cell r="AC8999"/>
          <cell r="AD8999"/>
        </row>
        <row r="9000">
          <cell r="P9000">
            <v>999999999</v>
          </cell>
          <cell r="Q9000"/>
          <cell r="R9000"/>
          <cell r="S9000"/>
          <cell r="T9000"/>
          <cell r="U9000"/>
          <cell r="V9000"/>
          <cell r="W9000"/>
          <cell r="X9000"/>
          <cell r="Y9000"/>
          <cell r="Z9000"/>
          <cell r="AA9000"/>
          <cell r="AB9000"/>
          <cell r="AC9000"/>
          <cell r="AD9000"/>
        </row>
        <row r="9001">
          <cell r="P9001">
            <v>999999999</v>
          </cell>
          <cell r="Q9001"/>
          <cell r="R9001"/>
          <cell r="S9001"/>
          <cell r="T9001"/>
          <cell r="U9001"/>
          <cell r="V9001"/>
          <cell r="W9001"/>
          <cell r="X9001"/>
          <cell r="Y9001"/>
          <cell r="Z9001"/>
          <cell r="AA9001"/>
          <cell r="AB9001"/>
          <cell r="AC9001"/>
          <cell r="AD9001"/>
        </row>
        <row r="9002">
          <cell r="P9002">
            <v>999999999</v>
          </cell>
          <cell r="Q9002"/>
          <cell r="R9002"/>
          <cell r="S9002"/>
          <cell r="T9002"/>
          <cell r="U9002"/>
          <cell r="V9002"/>
          <cell r="W9002"/>
          <cell r="X9002"/>
          <cell r="Y9002"/>
          <cell r="Z9002"/>
          <cell r="AA9002"/>
          <cell r="AB9002"/>
          <cell r="AC9002"/>
          <cell r="AD9002"/>
        </row>
        <row r="9003">
          <cell r="P9003">
            <v>999999999</v>
          </cell>
          <cell r="Q9003"/>
          <cell r="R9003"/>
          <cell r="S9003"/>
          <cell r="T9003"/>
          <cell r="U9003"/>
          <cell r="V9003"/>
          <cell r="W9003"/>
          <cell r="X9003"/>
          <cell r="Y9003"/>
          <cell r="Z9003"/>
          <cell r="AA9003"/>
          <cell r="AB9003"/>
          <cell r="AC9003"/>
          <cell r="AD9003"/>
        </row>
        <row r="9004">
          <cell r="P9004">
            <v>999999999</v>
          </cell>
          <cell r="Q9004"/>
          <cell r="R9004"/>
          <cell r="S9004"/>
          <cell r="T9004"/>
          <cell r="U9004"/>
          <cell r="V9004"/>
          <cell r="W9004"/>
          <cell r="X9004"/>
          <cell r="Y9004"/>
          <cell r="Z9004"/>
          <cell r="AA9004"/>
          <cell r="AB9004"/>
          <cell r="AC9004"/>
          <cell r="AD9004"/>
        </row>
        <row r="9005">
          <cell r="P9005">
            <v>999999999</v>
          </cell>
          <cell r="Q9005"/>
          <cell r="R9005"/>
          <cell r="S9005"/>
          <cell r="T9005"/>
          <cell r="U9005"/>
          <cell r="V9005"/>
          <cell r="W9005"/>
          <cell r="X9005"/>
          <cell r="Y9005"/>
          <cell r="Z9005"/>
          <cell r="AA9005"/>
          <cell r="AB9005"/>
          <cell r="AC9005"/>
          <cell r="AD9005"/>
        </row>
        <row r="9006">
          <cell r="P9006">
            <v>999999999</v>
          </cell>
          <cell r="Q9006"/>
          <cell r="R9006"/>
          <cell r="S9006"/>
          <cell r="T9006"/>
          <cell r="U9006"/>
          <cell r="V9006"/>
          <cell r="W9006"/>
          <cell r="X9006"/>
          <cell r="Y9006"/>
          <cell r="Z9006"/>
          <cell r="AA9006"/>
          <cell r="AB9006"/>
          <cell r="AC9006"/>
          <cell r="AD9006"/>
        </row>
        <row r="9007">
          <cell r="P9007">
            <v>999999999</v>
          </cell>
          <cell r="Q9007"/>
          <cell r="R9007"/>
          <cell r="S9007"/>
          <cell r="T9007"/>
          <cell r="U9007"/>
          <cell r="V9007"/>
          <cell r="W9007"/>
          <cell r="X9007"/>
          <cell r="Y9007"/>
          <cell r="Z9007"/>
          <cell r="AA9007"/>
          <cell r="AB9007"/>
          <cell r="AC9007"/>
          <cell r="AD9007"/>
        </row>
        <row r="9008">
          <cell r="P9008">
            <v>999999999</v>
          </cell>
          <cell r="Q9008"/>
          <cell r="R9008"/>
          <cell r="S9008"/>
          <cell r="T9008"/>
          <cell r="U9008"/>
          <cell r="V9008"/>
          <cell r="W9008"/>
          <cell r="X9008"/>
          <cell r="Y9008"/>
          <cell r="Z9008"/>
          <cell r="AA9008"/>
          <cell r="AB9008"/>
          <cell r="AC9008"/>
          <cell r="AD9008"/>
        </row>
        <row r="9009">
          <cell r="P9009">
            <v>999999999</v>
          </cell>
          <cell r="Q9009"/>
          <cell r="R9009"/>
          <cell r="S9009"/>
          <cell r="T9009"/>
          <cell r="U9009"/>
          <cell r="V9009"/>
          <cell r="W9009"/>
          <cell r="X9009"/>
          <cell r="Y9009"/>
          <cell r="Z9009"/>
          <cell r="AA9009"/>
          <cell r="AB9009"/>
          <cell r="AC9009"/>
          <cell r="AD9009"/>
        </row>
        <row r="9010">
          <cell r="P9010">
            <v>999999999</v>
          </cell>
          <cell r="Q9010"/>
          <cell r="R9010"/>
          <cell r="S9010"/>
          <cell r="T9010"/>
          <cell r="U9010"/>
          <cell r="V9010"/>
          <cell r="W9010"/>
          <cell r="X9010"/>
          <cell r="Y9010"/>
          <cell r="Z9010"/>
          <cell r="AA9010"/>
          <cell r="AB9010"/>
          <cell r="AC9010"/>
          <cell r="AD9010"/>
        </row>
        <row r="9011">
          <cell r="P9011">
            <v>999999999</v>
          </cell>
          <cell r="Q9011"/>
          <cell r="R9011"/>
          <cell r="S9011"/>
          <cell r="T9011"/>
          <cell r="U9011"/>
          <cell r="V9011"/>
          <cell r="W9011"/>
          <cell r="X9011"/>
          <cell r="Y9011"/>
          <cell r="Z9011"/>
          <cell r="AA9011"/>
          <cell r="AB9011"/>
          <cell r="AC9011"/>
          <cell r="AD9011"/>
        </row>
        <row r="9012">
          <cell r="P9012">
            <v>999999999</v>
          </cell>
          <cell r="Q9012"/>
          <cell r="R9012"/>
          <cell r="S9012"/>
          <cell r="T9012"/>
          <cell r="U9012"/>
          <cell r="V9012"/>
          <cell r="W9012"/>
          <cell r="X9012"/>
          <cell r="Y9012"/>
          <cell r="Z9012"/>
          <cell r="AA9012"/>
          <cell r="AB9012"/>
          <cell r="AC9012"/>
          <cell r="AD9012"/>
        </row>
        <row r="9013">
          <cell r="P9013">
            <v>999999999</v>
          </cell>
          <cell r="Q9013"/>
          <cell r="R9013"/>
          <cell r="S9013"/>
          <cell r="T9013"/>
          <cell r="U9013"/>
          <cell r="V9013"/>
          <cell r="W9013"/>
          <cell r="X9013"/>
          <cell r="Y9013"/>
          <cell r="Z9013"/>
          <cell r="AA9013"/>
          <cell r="AB9013"/>
          <cell r="AC9013"/>
          <cell r="AD9013"/>
        </row>
        <row r="9014">
          <cell r="P9014">
            <v>999999999</v>
          </cell>
          <cell r="Q9014"/>
          <cell r="R9014"/>
          <cell r="S9014"/>
          <cell r="T9014"/>
          <cell r="U9014"/>
          <cell r="V9014"/>
          <cell r="W9014"/>
          <cell r="X9014"/>
          <cell r="Y9014"/>
          <cell r="Z9014"/>
          <cell r="AA9014"/>
          <cell r="AB9014"/>
          <cell r="AC9014"/>
          <cell r="AD9014"/>
        </row>
        <row r="9015">
          <cell r="P9015">
            <v>999999999</v>
          </cell>
          <cell r="Q9015"/>
          <cell r="R9015"/>
          <cell r="S9015"/>
          <cell r="T9015"/>
          <cell r="U9015"/>
          <cell r="V9015"/>
          <cell r="W9015"/>
          <cell r="X9015"/>
          <cell r="Y9015"/>
          <cell r="Z9015"/>
          <cell r="AA9015"/>
          <cell r="AB9015"/>
          <cell r="AC9015"/>
          <cell r="AD9015"/>
        </row>
        <row r="9016">
          <cell r="P9016">
            <v>999999999</v>
          </cell>
          <cell r="Q9016"/>
          <cell r="R9016"/>
          <cell r="S9016"/>
          <cell r="T9016"/>
          <cell r="U9016"/>
          <cell r="V9016"/>
          <cell r="W9016"/>
          <cell r="X9016"/>
          <cell r="Y9016"/>
          <cell r="Z9016"/>
          <cell r="AA9016"/>
          <cell r="AB9016"/>
          <cell r="AC9016"/>
          <cell r="AD9016"/>
        </row>
        <row r="9017">
          <cell r="P9017">
            <v>999999999</v>
          </cell>
          <cell r="Q9017"/>
          <cell r="R9017"/>
          <cell r="S9017"/>
          <cell r="T9017"/>
          <cell r="U9017"/>
          <cell r="V9017"/>
          <cell r="W9017"/>
          <cell r="X9017"/>
          <cell r="Y9017"/>
          <cell r="Z9017"/>
          <cell r="AA9017"/>
          <cell r="AB9017"/>
          <cell r="AC9017"/>
          <cell r="AD9017"/>
        </row>
        <row r="9018">
          <cell r="P9018">
            <v>999999999</v>
          </cell>
          <cell r="Q9018"/>
          <cell r="R9018"/>
          <cell r="S9018"/>
          <cell r="T9018"/>
          <cell r="U9018"/>
          <cell r="V9018"/>
          <cell r="W9018"/>
          <cell r="X9018"/>
          <cell r="Y9018"/>
          <cell r="Z9018"/>
          <cell r="AA9018"/>
          <cell r="AB9018"/>
          <cell r="AC9018"/>
          <cell r="AD9018"/>
        </row>
        <row r="9019">
          <cell r="P9019">
            <v>999999999</v>
          </cell>
          <cell r="Q9019"/>
          <cell r="R9019"/>
          <cell r="S9019"/>
          <cell r="T9019"/>
          <cell r="U9019"/>
          <cell r="V9019"/>
          <cell r="W9019"/>
          <cell r="X9019"/>
          <cell r="Y9019"/>
          <cell r="Z9019"/>
          <cell r="AA9019"/>
          <cell r="AB9019"/>
          <cell r="AC9019"/>
          <cell r="AD9019"/>
        </row>
        <row r="9020">
          <cell r="P9020">
            <v>999999999</v>
          </cell>
          <cell r="Q9020"/>
          <cell r="R9020"/>
          <cell r="S9020"/>
          <cell r="T9020"/>
          <cell r="U9020"/>
          <cell r="V9020"/>
          <cell r="W9020"/>
          <cell r="X9020"/>
          <cell r="Y9020"/>
          <cell r="Z9020"/>
          <cell r="AA9020"/>
          <cell r="AB9020"/>
          <cell r="AC9020"/>
          <cell r="AD9020"/>
        </row>
        <row r="9021">
          <cell r="P9021">
            <v>999999999</v>
          </cell>
          <cell r="Q9021"/>
          <cell r="R9021"/>
          <cell r="S9021"/>
          <cell r="T9021"/>
          <cell r="U9021"/>
          <cell r="V9021"/>
          <cell r="W9021"/>
          <cell r="X9021"/>
          <cell r="Y9021"/>
          <cell r="Z9021"/>
          <cell r="AA9021"/>
          <cell r="AB9021"/>
          <cell r="AC9021"/>
          <cell r="AD9021"/>
        </row>
        <row r="9022">
          <cell r="P9022">
            <v>999999999</v>
          </cell>
          <cell r="Q9022"/>
          <cell r="R9022"/>
          <cell r="S9022"/>
          <cell r="T9022"/>
          <cell r="U9022"/>
          <cell r="V9022"/>
          <cell r="W9022"/>
          <cell r="X9022"/>
          <cell r="Y9022"/>
          <cell r="Z9022"/>
          <cell r="AA9022"/>
          <cell r="AB9022"/>
          <cell r="AC9022"/>
          <cell r="AD9022"/>
        </row>
        <row r="9023">
          <cell r="P9023">
            <v>999999999</v>
          </cell>
          <cell r="Q9023"/>
          <cell r="R9023"/>
          <cell r="S9023"/>
          <cell r="T9023"/>
          <cell r="U9023"/>
          <cell r="V9023"/>
          <cell r="W9023"/>
          <cell r="X9023"/>
          <cell r="Y9023"/>
          <cell r="Z9023"/>
          <cell r="AA9023"/>
          <cell r="AB9023"/>
          <cell r="AC9023"/>
          <cell r="AD9023"/>
        </row>
        <row r="9024">
          <cell r="P9024">
            <v>999999999</v>
          </cell>
          <cell r="Q9024"/>
          <cell r="R9024"/>
          <cell r="S9024"/>
          <cell r="T9024"/>
          <cell r="U9024"/>
          <cell r="V9024"/>
          <cell r="W9024"/>
          <cell r="X9024"/>
          <cell r="Y9024"/>
          <cell r="Z9024"/>
          <cell r="AA9024"/>
          <cell r="AB9024"/>
          <cell r="AC9024"/>
          <cell r="AD9024"/>
        </row>
        <row r="9025">
          <cell r="P9025">
            <v>999999999</v>
          </cell>
          <cell r="Q9025"/>
          <cell r="R9025"/>
          <cell r="S9025"/>
          <cell r="T9025"/>
          <cell r="U9025"/>
          <cell r="V9025"/>
          <cell r="W9025"/>
          <cell r="X9025"/>
          <cell r="Y9025"/>
          <cell r="Z9025"/>
          <cell r="AA9025"/>
          <cell r="AB9025"/>
          <cell r="AC9025"/>
          <cell r="AD9025"/>
        </row>
        <row r="9026">
          <cell r="P9026">
            <v>999999999</v>
          </cell>
          <cell r="Q9026"/>
          <cell r="R9026"/>
          <cell r="S9026"/>
          <cell r="T9026"/>
          <cell r="U9026"/>
          <cell r="V9026"/>
          <cell r="W9026"/>
          <cell r="X9026"/>
          <cell r="Y9026"/>
          <cell r="Z9026"/>
          <cell r="AA9026"/>
          <cell r="AB9026"/>
          <cell r="AC9026"/>
          <cell r="AD9026"/>
        </row>
        <row r="9027">
          <cell r="P9027">
            <v>999999999</v>
          </cell>
          <cell r="Q9027"/>
          <cell r="R9027"/>
          <cell r="S9027"/>
          <cell r="T9027"/>
          <cell r="U9027"/>
          <cell r="V9027"/>
          <cell r="W9027"/>
          <cell r="X9027"/>
          <cell r="Y9027"/>
          <cell r="Z9027"/>
          <cell r="AA9027"/>
          <cell r="AB9027"/>
          <cell r="AC9027"/>
          <cell r="AD9027"/>
        </row>
        <row r="9028">
          <cell r="P9028">
            <v>999999999</v>
          </cell>
          <cell r="Q9028"/>
          <cell r="R9028"/>
          <cell r="S9028"/>
          <cell r="T9028"/>
          <cell r="U9028"/>
          <cell r="V9028"/>
          <cell r="W9028"/>
          <cell r="X9028"/>
          <cell r="Y9028"/>
          <cell r="Z9028"/>
          <cell r="AA9028"/>
          <cell r="AB9028"/>
          <cell r="AC9028"/>
          <cell r="AD9028"/>
        </row>
        <row r="9029">
          <cell r="P9029">
            <v>999999999</v>
          </cell>
          <cell r="Q9029"/>
          <cell r="R9029"/>
          <cell r="S9029"/>
          <cell r="T9029"/>
          <cell r="U9029"/>
          <cell r="V9029"/>
          <cell r="W9029"/>
          <cell r="X9029"/>
          <cell r="Y9029"/>
          <cell r="Z9029"/>
          <cell r="AA9029"/>
          <cell r="AB9029"/>
          <cell r="AC9029"/>
          <cell r="AD9029"/>
        </row>
        <row r="9030">
          <cell r="P9030">
            <v>999999999</v>
          </cell>
          <cell r="Q9030"/>
          <cell r="R9030"/>
          <cell r="S9030"/>
          <cell r="T9030"/>
          <cell r="U9030"/>
          <cell r="V9030"/>
          <cell r="W9030"/>
          <cell r="X9030"/>
          <cell r="Y9030"/>
          <cell r="Z9030"/>
          <cell r="AA9030"/>
          <cell r="AB9030"/>
          <cell r="AC9030"/>
          <cell r="AD9030"/>
        </row>
        <row r="9031">
          <cell r="P9031">
            <v>999999999</v>
          </cell>
          <cell r="Q9031"/>
          <cell r="R9031"/>
          <cell r="S9031"/>
          <cell r="T9031"/>
          <cell r="U9031"/>
          <cell r="V9031"/>
          <cell r="W9031"/>
          <cell r="X9031"/>
          <cell r="Y9031"/>
          <cell r="Z9031"/>
          <cell r="AA9031"/>
          <cell r="AB9031"/>
          <cell r="AC9031"/>
          <cell r="AD9031"/>
        </row>
        <row r="9032">
          <cell r="P9032">
            <v>999999999</v>
          </cell>
          <cell r="Q9032"/>
          <cell r="R9032"/>
          <cell r="S9032"/>
          <cell r="T9032"/>
          <cell r="U9032"/>
          <cell r="V9032"/>
          <cell r="W9032"/>
          <cell r="X9032"/>
          <cell r="Y9032"/>
          <cell r="Z9032"/>
          <cell r="AA9032"/>
          <cell r="AB9032"/>
          <cell r="AC9032"/>
          <cell r="AD9032"/>
        </row>
        <row r="9033">
          <cell r="P9033">
            <v>999999999</v>
          </cell>
          <cell r="Q9033"/>
          <cell r="R9033"/>
          <cell r="S9033"/>
          <cell r="T9033"/>
          <cell r="U9033"/>
          <cell r="V9033"/>
          <cell r="W9033"/>
          <cell r="X9033"/>
          <cell r="Y9033"/>
          <cell r="Z9033"/>
          <cell r="AA9033"/>
          <cell r="AB9033"/>
          <cell r="AC9033"/>
          <cell r="AD9033"/>
        </row>
        <row r="9034">
          <cell r="P9034">
            <v>999999999</v>
          </cell>
          <cell r="Q9034"/>
          <cell r="R9034"/>
          <cell r="S9034"/>
          <cell r="T9034"/>
          <cell r="U9034"/>
          <cell r="V9034"/>
          <cell r="W9034"/>
          <cell r="X9034"/>
          <cell r="Y9034"/>
          <cell r="Z9034"/>
          <cell r="AA9034"/>
          <cell r="AB9034"/>
          <cell r="AC9034"/>
          <cell r="AD9034"/>
        </row>
        <row r="9035">
          <cell r="P9035">
            <v>999999999</v>
          </cell>
          <cell r="Q9035"/>
          <cell r="R9035"/>
          <cell r="S9035"/>
          <cell r="T9035"/>
          <cell r="U9035"/>
          <cell r="V9035"/>
          <cell r="W9035"/>
          <cell r="X9035"/>
          <cell r="Y9035"/>
          <cell r="Z9035"/>
          <cell r="AA9035"/>
          <cell r="AB9035"/>
          <cell r="AC9035"/>
          <cell r="AD9035"/>
        </row>
        <row r="9036">
          <cell r="P9036">
            <v>999999999</v>
          </cell>
          <cell r="Q9036"/>
          <cell r="R9036"/>
          <cell r="S9036"/>
          <cell r="T9036"/>
          <cell r="U9036"/>
          <cell r="V9036"/>
          <cell r="W9036"/>
          <cell r="X9036"/>
          <cell r="Y9036"/>
          <cell r="Z9036"/>
          <cell r="AA9036"/>
          <cell r="AB9036"/>
          <cell r="AC9036"/>
          <cell r="AD9036"/>
        </row>
        <row r="9037">
          <cell r="P9037">
            <v>999999999</v>
          </cell>
          <cell r="Q9037"/>
          <cell r="R9037"/>
          <cell r="S9037"/>
          <cell r="T9037"/>
          <cell r="U9037"/>
          <cell r="V9037"/>
          <cell r="W9037"/>
          <cell r="X9037"/>
          <cell r="Y9037"/>
          <cell r="Z9037"/>
          <cell r="AA9037"/>
          <cell r="AB9037"/>
          <cell r="AC9037"/>
          <cell r="AD9037"/>
        </row>
        <row r="9038">
          <cell r="P9038">
            <v>999999999</v>
          </cell>
          <cell r="Q9038"/>
          <cell r="R9038"/>
          <cell r="S9038"/>
          <cell r="T9038"/>
          <cell r="U9038"/>
          <cell r="V9038"/>
          <cell r="W9038"/>
          <cell r="X9038"/>
          <cell r="Y9038"/>
          <cell r="Z9038"/>
          <cell r="AA9038"/>
          <cell r="AB9038"/>
          <cell r="AC9038"/>
          <cell r="AD9038"/>
        </row>
        <row r="9039">
          <cell r="P9039">
            <v>999999999</v>
          </cell>
          <cell r="Q9039"/>
          <cell r="R9039"/>
          <cell r="S9039"/>
          <cell r="T9039"/>
          <cell r="U9039"/>
          <cell r="V9039"/>
          <cell r="W9039"/>
          <cell r="X9039"/>
          <cell r="Y9039"/>
          <cell r="Z9039"/>
          <cell r="AA9039"/>
          <cell r="AB9039"/>
          <cell r="AC9039"/>
          <cell r="AD9039"/>
        </row>
        <row r="9040">
          <cell r="P9040">
            <v>999999999</v>
          </cell>
          <cell r="Q9040"/>
          <cell r="R9040"/>
          <cell r="S9040"/>
          <cell r="T9040"/>
          <cell r="U9040"/>
          <cell r="V9040"/>
          <cell r="W9040"/>
          <cell r="X9040"/>
          <cell r="Y9040"/>
          <cell r="Z9040"/>
          <cell r="AA9040"/>
          <cell r="AB9040"/>
          <cell r="AC9040"/>
          <cell r="AD9040"/>
        </row>
        <row r="9041">
          <cell r="P9041">
            <v>999999999</v>
          </cell>
          <cell r="Q9041"/>
          <cell r="R9041"/>
          <cell r="S9041"/>
          <cell r="T9041"/>
          <cell r="U9041"/>
          <cell r="V9041"/>
          <cell r="W9041"/>
          <cell r="X9041"/>
          <cell r="Y9041"/>
          <cell r="Z9041"/>
          <cell r="AA9041"/>
          <cell r="AB9041"/>
          <cell r="AC9041"/>
          <cell r="AD9041"/>
        </row>
        <row r="9042">
          <cell r="P9042">
            <v>999999999</v>
          </cell>
          <cell r="Q9042"/>
          <cell r="R9042"/>
          <cell r="S9042"/>
          <cell r="T9042"/>
          <cell r="U9042"/>
          <cell r="V9042"/>
          <cell r="W9042"/>
          <cell r="X9042"/>
          <cell r="Y9042"/>
          <cell r="Z9042"/>
          <cell r="AA9042"/>
          <cell r="AB9042"/>
          <cell r="AC9042"/>
          <cell r="AD9042"/>
        </row>
        <row r="9043">
          <cell r="P9043">
            <v>999999999</v>
          </cell>
          <cell r="Q9043"/>
          <cell r="R9043"/>
          <cell r="S9043"/>
          <cell r="T9043"/>
          <cell r="U9043"/>
          <cell r="V9043"/>
          <cell r="W9043"/>
          <cell r="X9043"/>
          <cell r="Y9043"/>
          <cell r="Z9043"/>
          <cell r="AA9043"/>
          <cell r="AB9043"/>
          <cell r="AC9043"/>
          <cell r="AD9043"/>
        </row>
        <row r="9044">
          <cell r="P9044">
            <v>999999999</v>
          </cell>
          <cell r="Q9044"/>
          <cell r="R9044"/>
          <cell r="S9044"/>
          <cell r="T9044"/>
          <cell r="U9044"/>
          <cell r="V9044"/>
          <cell r="W9044"/>
          <cell r="X9044"/>
          <cell r="Y9044"/>
          <cell r="Z9044"/>
          <cell r="AA9044"/>
          <cell r="AB9044"/>
          <cell r="AC9044"/>
          <cell r="AD9044"/>
        </row>
        <row r="9045">
          <cell r="P9045">
            <v>999999999</v>
          </cell>
          <cell r="Q9045"/>
          <cell r="R9045"/>
          <cell r="S9045"/>
          <cell r="T9045"/>
          <cell r="U9045"/>
          <cell r="V9045"/>
          <cell r="W9045"/>
          <cell r="X9045"/>
          <cell r="Y9045"/>
          <cell r="Z9045"/>
          <cell r="AA9045"/>
          <cell r="AB9045"/>
          <cell r="AC9045"/>
          <cell r="AD9045"/>
        </row>
        <row r="9046">
          <cell r="P9046">
            <v>999999999</v>
          </cell>
          <cell r="Q9046"/>
          <cell r="R9046"/>
          <cell r="S9046"/>
          <cell r="T9046"/>
          <cell r="U9046"/>
          <cell r="V9046"/>
          <cell r="W9046"/>
          <cell r="X9046"/>
          <cell r="Y9046"/>
          <cell r="Z9046"/>
          <cell r="AA9046"/>
          <cell r="AB9046"/>
          <cell r="AC9046"/>
          <cell r="AD9046"/>
        </row>
        <row r="9047">
          <cell r="P9047">
            <v>999999999</v>
          </cell>
          <cell r="Q9047"/>
          <cell r="R9047"/>
          <cell r="S9047"/>
          <cell r="T9047"/>
          <cell r="U9047"/>
          <cell r="V9047"/>
          <cell r="W9047"/>
          <cell r="X9047"/>
          <cell r="Y9047"/>
          <cell r="Z9047"/>
          <cell r="AA9047"/>
          <cell r="AB9047"/>
          <cell r="AC9047"/>
          <cell r="AD9047"/>
        </row>
        <row r="9048">
          <cell r="P9048">
            <v>999999999</v>
          </cell>
          <cell r="Q9048"/>
          <cell r="R9048"/>
          <cell r="S9048"/>
          <cell r="T9048"/>
          <cell r="U9048"/>
          <cell r="V9048"/>
          <cell r="W9048"/>
          <cell r="X9048"/>
          <cell r="Y9048"/>
          <cell r="Z9048"/>
          <cell r="AA9048"/>
          <cell r="AB9048"/>
          <cell r="AC9048"/>
          <cell r="AD9048"/>
        </row>
        <row r="9049">
          <cell r="P9049">
            <v>999999999</v>
          </cell>
          <cell r="Q9049"/>
          <cell r="R9049"/>
          <cell r="S9049"/>
          <cell r="T9049"/>
          <cell r="U9049"/>
          <cell r="V9049"/>
          <cell r="W9049"/>
          <cell r="X9049"/>
          <cell r="Y9049"/>
          <cell r="Z9049"/>
          <cell r="AA9049"/>
          <cell r="AB9049"/>
          <cell r="AC9049"/>
          <cell r="AD9049"/>
        </row>
        <row r="9050">
          <cell r="P9050">
            <v>999999999</v>
          </cell>
          <cell r="Q9050"/>
          <cell r="R9050"/>
          <cell r="S9050"/>
          <cell r="T9050"/>
          <cell r="U9050"/>
          <cell r="V9050"/>
          <cell r="W9050"/>
          <cell r="X9050"/>
          <cell r="Y9050"/>
          <cell r="Z9050"/>
          <cell r="AA9050"/>
          <cell r="AB9050"/>
          <cell r="AC9050"/>
          <cell r="AD9050"/>
        </row>
        <row r="9051">
          <cell r="P9051">
            <v>999999999</v>
          </cell>
          <cell r="Q9051"/>
          <cell r="R9051"/>
          <cell r="S9051"/>
          <cell r="T9051"/>
          <cell r="U9051"/>
          <cell r="V9051"/>
          <cell r="W9051"/>
          <cell r="X9051"/>
          <cell r="Y9051"/>
          <cell r="Z9051"/>
          <cell r="AA9051"/>
          <cell r="AB9051"/>
          <cell r="AC9051"/>
          <cell r="AD9051"/>
        </row>
        <row r="9052">
          <cell r="P9052">
            <v>999999999</v>
          </cell>
          <cell r="Q9052"/>
          <cell r="R9052"/>
          <cell r="S9052"/>
          <cell r="T9052"/>
          <cell r="U9052"/>
          <cell r="V9052"/>
          <cell r="W9052"/>
          <cell r="X9052"/>
          <cell r="Y9052"/>
          <cell r="Z9052"/>
          <cell r="AA9052"/>
          <cell r="AB9052"/>
          <cell r="AC9052"/>
          <cell r="AD9052"/>
        </row>
        <row r="9053">
          <cell r="P9053">
            <v>999999999</v>
          </cell>
          <cell r="Q9053"/>
          <cell r="R9053"/>
          <cell r="S9053"/>
          <cell r="T9053"/>
          <cell r="U9053"/>
          <cell r="V9053"/>
          <cell r="W9053"/>
          <cell r="X9053"/>
          <cell r="Y9053"/>
          <cell r="Z9053"/>
          <cell r="AA9053"/>
          <cell r="AB9053"/>
          <cell r="AC9053"/>
          <cell r="AD9053"/>
        </row>
        <row r="9054">
          <cell r="P9054">
            <v>999999999</v>
          </cell>
          <cell r="Q9054"/>
          <cell r="R9054"/>
          <cell r="S9054"/>
          <cell r="T9054"/>
          <cell r="U9054"/>
          <cell r="V9054"/>
          <cell r="W9054"/>
          <cell r="X9054"/>
          <cell r="Y9054"/>
          <cell r="Z9054"/>
          <cell r="AA9054"/>
          <cell r="AB9054"/>
          <cell r="AC9054"/>
          <cell r="AD9054"/>
        </row>
        <row r="9055">
          <cell r="P9055">
            <v>999999999</v>
          </cell>
          <cell r="Q9055"/>
          <cell r="R9055"/>
          <cell r="S9055"/>
          <cell r="T9055"/>
          <cell r="U9055"/>
          <cell r="V9055"/>
          <cell r="W9055"/>
          <cell r="X9055"/>
          <cell r="Y9055"/>
          <cell r="Z9055"/>
          <cell r="AA9055"/>
          <cell r="AB9055"/>
          <cell r="AC9055"/>
          <cell r="AD9055"/>
        </row>
        <row r="9056">
          <cell r="P9056">
            <v>999999999</v>
          </cell>
          <cell r="Q9056"/>
          <cell r="R9056"/>
          <cell r="S9056"/>
          <cell r="T9056"/>
          <cell r="U9056"/>
          <cell r="V9056"/>
          <cell r="W9056"/>
          <cell r="X9056"/>
          <cell r="Y9056"/>
          <cell r="Z9056"/>
          <cell r="AA9056"/>
          <cell r="AB9056"/>
          <cell r="AC9056"/>
          <cell r="AD9056"/>
        </row>
        <row r="9057">
          <cell r="P9057">
            <v>999999999</v>
          </cell>
          <cell r="Q9057"/>
          <cell r="R9057"/>
          <cell r="S9057"/>
          <cell r="T9057"/>
          <cell r="U9057"/>
          <cell r="V9057"/>
          <cell r="W9057"/>
          <cell r="X9057"/>
          <cell r="Y9057"/>
          <cell r="Z9057"/>
          <cell r="AA9057"/>
          <cell r="AB9057"/>
          <cell r="AC9057"/>
          <cell r="AD9057"/>
        </row>
        <row r="9058">
          <cell r="P9058">
            <v>999999999</v>
          </cell>
          <cell r="Q9058"/>
          <cell r="R9058"/>
          <cell r="S9058"/>
          <cell r="T9058"/>
          <cell r="U9058"/>
          <cell r="V9058"/>
          <cell r="W9058"/>
          <cell r="X9058"/>
          <cell r="Y9058"/>
          <cell r="Z9058"/>
          <cell r="AA9058"/>
          <cell r="AB9058"/>
          <cell r="AC9058"/>
          <cell r="AD9058"/>
        </row>
        <row r="9059">
          <cell r="P9059">
            <v>999999999</v>
          </cell>
          <cell r="Q9059"/>
          <cell r="R9059"/>
          <cell r="S9059"/>
          <cell r="T9059"/>
          <cell r="U9059"/>
          <cell r="V9059"/>
          <cell r="W9059"/>
          <cell r="X9059"/>
          <cell r="Y9059"/>
          <cell r="Z9059"/>
          <cell r="AA9059"/>
          <cell r="AB9059"/>
          <cell r="AC9059"/>
          <cell r="AD9059"/>
        </row>
        <row r="9060">
          <cell r="P9060">
            <v>999999999</v>
          </cell>
          <cell r="Q9060"/>
          <cell r="R9060"/>
          <cell r="S9060"/>
          <cell r="T9060"/>
          <cell r="U9060"/>
          <cell r="V9060"/>
          <cell r="W9060"/>
          <cell r="X9060"/>
          <cell r="Y9060"/>
          <cell r="Z9060"/>
          <cell r="AA9060"/>
          <cell r="AB9060"/>
          <cell r="AC9060"/>
          <cell r="AD9060"/>
        </row>
        <row r="9061">
          <cell r="P9061">
            <v>999999999</v>
          </cell>
          <cell r="Q9061"/>
          <cell r="R9061"/>
          <cell r="S9061"/>
          <cell r="T9061"/>
          <cell r="U9061"/>
          <cell r="V9061"/>
          <cell r="W9061"/>
          <cell r="X9061"/>
          <cell r="Y9061"/>
          <cell r="Z9061"/>
          <cell r="AA9061"/>
          <cell r="AB9061"/>
          <cell r="AC9061"/>
          <cell r="AD9061"/>
        </row>
        <row r="9062">
          <cell r="P9062">
            <v>999999999</v>
          </cell>
          <cell r="Q9062"/>
          <cell r="R9062"/>
          <cell r="S9062"/>
          <cell r="T9062"/>
          <cell r="U9062"/>
          <cell r="V9062"/>
          <cell r="W9062"/>
          <cell r="X9062"/>
          <cell r="Y9062"/>
          <cell r="Z9062"/>
          <cell r="AA9062"/>
          <cell r="AB9062"/>
          <cell r="AC9062"/>
          <cell r="AD9062"/>
        </row>
        <row r="9063">
          <cell r="P9063">
            <v>999999999</v>
          </cell>
          <cell r="Q9063"/>
          <cell r="R9063"/>
          <cell r="S9063"/>
          <cell r="T9063"/>
          <cell r="U9063"/>
          <cell r="V9063"/>
          <cell r="W9063"/>
          <cell r="X9063"/>
          <cell r="Y9063"/>
          <cell r="Z9063"/>
          <cell r="AA9063"/>
          <cell r="AB9063"/>
          <cell r="AC9063"/>
          <cell r="AD9063"/>
        </row>
        <row r="9064">
          <cell r="P9064">
            <v>999999999</v>
          </cell>
          <cell r="Q9064"/>
          <cell r="R9064"/>
          <cell r="S9064"/>
          <cell r="T9064"/>
          <cell r="U9064"/>
          <cell r="V9064"/>
          <cell r="W9064"/>
          <cell r="X9064"/>
          <cell r="Y9064"/>
          <cell r="Z9064"/>
          <cell r="AA9064"/>
          <cell r="AB9064"/>
          <cell r="AC9064"/>
          <cell r="AD9064"/>
        </row>
        <row r="9065">
          <cell r="P9065">
            <v>999999999</v>
          </cell>
          <cell r="Q9065"/>
          <cell r="R9065"/>
          <cell r="S9065"/>
          <cell r="T9065"/>
          <cell r="U9065"/>
          <cell r="V9065"/>
          <cell r="W9065"/>
          <cell r="X9065"/>
          <cell r="Y9065"/>
          <cell r="Z9065"/>
          <cell r="AA9065"/>
          <cell r="AB9065"/>
          <cell r="AC9065"/>
          <cell r="AD9065"/>
        </row>
        <row r="9066">
          <cell r="P9066">
            <v>999999999</v>
          </cell>
          <cell r="Q9066"/>
          <cell r="R9066"/>
          <cell r="S9066"/>
          <cell r="T9066"/>
          <cell r="U9066"/>
          <cell r="V9066"/>
          <cell r="W9066"/>
          <cell r="X9066"/>
          <cell r="Y9066"/>
          <cell r="Z9066"/>
          <cell r="AA9066"/>
          <cell r="AB9066"/>
          <cell r="AC9066"/>
          <cell r="AD9066"/>
        </row>
        <row r="9067">
          <cell r="P9067">
            <v>999999999</v>
          </cell>
          <cell r="Q9067"/>
          <cell r="R9067"/>
          <cell r="S9067"/>
          <cell r="T9067"/>
          <cell r="U9067"/>
          <cell r="V9067"/>
          <cell r="W9067"/>
          <cell r="X9067"/>
          <cell r="Y9067"/>
          <cell r="Z9067"/>
          <cell r="AA9067"/>
          <cell r="AB9067"/>
          <cell r="AC9067"/>
          <cell r="AD9067"/>
        </row>
        <row r="9068">
          <cell r="P9068">
            <v>999999999</v>
          </cell>
          <cell r="Q9068"/>
          <cell r="R9068"/>
          <cell r="S9068"/>
          <cell r="T9068"/>
          <cell r="U9068"/>
          <cell r="V9068"/>
          <cell r="W9068"/>
          <cell r="X9068"/>
          <cell r="Y9068"/>
          <cell r="Z9068"/>
          <cell r="AA9068"/>
          <cell r="AB9068"/>
          <cell r="AC9068"/>
          <cell r="AD9068"/>
        </row>
        <row r="9069">
          <cell r="P9069">
            <v>999999999</v>
          </cell>
          <cell r="Q9069"/>
          <cell r="R9069"/>
          <cell r="S9069"/>
          <cell r="T9069"/>
          <cell r="U9069"/>
          <cell r="V9069"/>
          <cell r="W9069"/>
          <cell r="X9069"/>
          <cell r="Y9069"/>
          <cell r="Z9069"/>
          <cell r="AA9069"/>
          <cell r="AB9069"/>
          <cell r="AC9069"/>
          <cell r="AD9069"/>
        </row>
        <row r="9070">
          <cell r="P9070">
            <v>999999999</v>
          </cell>
          <cell r="Q9070"/>
          <cell r="R9070"/>
          <cell r="S9070"/>
          <cell r="T9070"/>
          <cell r="U9070"/>
          <cell r="V9070"/>
          <cell r="W9070"/>
          <cell r="X9070"/>
          <cell r="Y9070"/>
          <cell r="Z9070"/>
          <cell r="AA9070"/>
          <cell r="AB9070"/>
          <cell r="AC9070"/>
          <cell r="AD9070"/>
        </row>
        <row r="9071">
          <cell r="P9071">
            <v>999999999</v>
          </cell>
          <cell r="Q9071"/>
          <cell r="R9071"/>
          <cell r="S9071"/>
          <cell r="T9071"/>
          <cell r="U9071"/>
          <cell r="V9071"/>
          <cell r="W9071"/>
          <cell r="X9071"/>
          <cell r="Y9071"/>
          <cell r="Z9071"/>
          <cell r="AA9071"/>
          <cell r="AB9071"/>
          <cell r="AC9071"/>
          <cell r="AD9071"/>
        </row>
        <row r="9072">
          <cell r="P9072">
            <v>999999999</v>
          </cell>
          <cell r="Q9072"/>
          <cell r="R9072"/>
          <cell r="S9072"/>
          <cell r="T9072"/>
          <cell r="U9072"/>
          <cell r="V9072"/>
          <cell r="W9072"/>
          <cell r="X9072"/>
          <cell r="Y9072"/>
          <cell r="Z9072"/>
          <cell r="AA9072"/>
          <cell r="AB9072"/>
          <cell r="AC9072"/>
          <cell r="AD9072"/>
        </row>
        <row r="9073">
          <cell r="P9073">
            <v>999999999</v>
          </cell>
          <cell r="Q9073"/>
          <cell r="R9073"/>
          <cell r="S9073"/>
          <cell r="T9073"/>
          <cell r="U9073"/>
          <cell r="V9073"/>
          <cell r="W9073"/>
          <cell r="X9073"/>
          <cell r="Y9073"/>
          <cell r="Z9073"/>
          <cell r="AA9073"/>
          <cell r="AB9073"/>
          <cell r="AC9073"/>
          <cell r="AD9073"/>
        </row>
        <row r="9074">
          <cell r="P9074">
            <v>999999999</v>
          </cell>
          <cell r="Q9074"/>
          <cell r="R9074"/>
          <cell r="S9074"/>
          <cell r="T9074"/>
          <cell r="U9074"/>
          <cell r="V9074"/>
          <cell r="W9074"/>
          <cell r="X9074"/>
          <cell r="Y9074"/>
          <cell r="Z9074"/>
          <cell r="AA9074"/>
          <cell r="AB9074"/>
          <cell r="AC9074"/>
          <cell r="AD9074"/>
        </row>
        <row r="9075">
          <cell r="P9075">
            <v>999999999</v>
          </cell>
          <cell r="Q9075"/>
          <cell r="R9075"/>
          <cell r="S9075"/>
          <cell r="T9075"/>
          <cell r="U9075"/>
          <cell r="V9075"/>
          <cell r="W9075"/>
          <cell r="X9075"/>
          <cell r="Y9075"/>
          <cell r="Z9075"/>
          <cell r="AA9075"/>
          <cell r="AB9075"/>
          <cell r="AC9075"/>
          <cell r="AD9075"/>
        </row>
        <row r="9076">
          <cell r="P9076">
            <v>999999999</v>
          </cell>
          <cell r="Q9076"/>
          <cell r="R9076"/>
          <cell r="S9076"/>
          <cell r="T9076"/>
          <cell r="U9076"/>
          <cell r="V9076"/>
          <cell r="W9076"/>
          <cell r="X9076"/>
          <cell r="Y9076"/>
          <cell r="Z9076"/>
          <cell r="AA9076"/>
          <cell r="AB9076"/>
          <cell r="AC9076"/>
          <cell r="AD9076"/>
        </row>
        <row r="9077">
          <cell r="P9077">
            <v>999999999</v>
          </cell>
          <cell r="Q9077"/>
          <cell r="R9077"/>
          <cell r="S9077"/>
          <cell r="T9077"/>
          <cell r="U9077"/>
          <cell r="V9077"/>
          <cell r="W9077"/>
          <cell r="X9077"/>
          <cell r="Y9077"/>
          <cell r="Z9077"/>
          <cell r="AA9077"/>
          <cell r="AB9077"/>
          <cell r="AC9077"/>
          <cell r="AD9077"/>
        </row>
        <row r="9078">
          <cell r="P9078">
            <v>999999999</v>
          </cell>
          <cell r="Q9078"/>
          <cell r="R9078"/>
          <cell r="S9078"/>
          <cell r="T9078"/>
          <cell r="U9078"/>
          <cell r="V9078"/>
          <cell r="W9078"/>
          <cell r="X9078"/>
          <cell r="Y9078"/>
          <cell r="Z9078"/>
          <cell r="AA9078"/>
          <cell r="AB9078"/>
          <cell r="AC9078"/>
          <cell r="AD9078"/>
        </row>
        <row r="9079">
          <cell r="P9079">
            <v>999999999</v>
          </cell>
          <cell r="Q9079"/>
          <cell r="R9079"/>
          <cell r="S9079"/>
          <cell r="T9079"/>
          <cell r="U9079"/>
          <cell r="V9079"/>
          <cell r="W9079"/>
          <cell r="X9079"/>
          <cell r="Y9079"/>
          <cell r="Z9079"/>
          <cell r="AA9079"/>
          <cell r="AB9079"/>
          <cell r="AC9079"/>
          <cell r="AD9079"/>
        </row>
        <row r="9080">
          <cell r="P9080">
            <v>999999999</v>
          </cell>
          <cell r="Q9080"/>
          <cell r="R9080"/>
          <cell r="S9080"/>
          <cell r="T9080"/>
          <cell r="U9080"/>
          <cell r="V9080"/>
          <cell r="W9080"/>
          <cell r="X9080"/>
          <cell r="Y9080"/>
          <cell r="Z9080"/>
          <cell r="AA9080"/>
          <cell r="AB9080"/>
          <cell r="AC9080"/>
          <cell r="AD9080"/>
        </row>
        <row r="9081">
          <cell r="P9081">
            <v>999999999</v>
          </cell>
          <cell r="Q9081"/>
          <cell r="R9081"/>
          <cell r="S9081"/>
          <cell r="T9081"/>
          <cell r="U9081"/>
          <cell r="V9081"/>
          <cell r="W9081"/>
          <cell r="X9081"/>
          <cell r="Y9081"/>
          <cell r="Z9081"/>
          <cell r="AA9081"/>
          <cell r="AB9081"/>
          <cell r="AC9081"/>
          <cell r="AD9081"/>
        </row>
        <row r="9082">
          <cell r="P9082">
            <v>999999999</v>
          </cell>
          <cell r="Q9082"/>
          <cell r="R9082"/>
          <cell r="S9082"/>
          <cell r="T9082"/>
          <cell r="U9082"/>
          <cell r="V9082"/>
          <cell r="W9082"/>
          <cell r="X9082"/>
          <cell r="Y9082"/>
          <cell r="Z9082"/>
          <cell r="AA9082"/>
          <cell r="AB9082"/>
          <cell r="AC9082"/>
          <cell r="AD9082"/>
        </row>
        <row r="9083">
          <cell r="P9083">
            <v>999999999</v>
          </cell>
          <cell r="Q9083"/>
          <cell r="R9083"/>
          <cell r="S9083"/>
          <cell r="T9083"/>
          <cell r="U9083"/>
          <cell r="V9083"/>
          <cell r="W9083"/>
          <cell r="X9083"/>
          <cell r="Y9083"/>
          <cell r="Z9083"/>
          <cell r="AA9083"/>
          <cell r="AB9083"/>
          <cell r="AC9083"/>
          <cell r="AD9083"/>
        </row>
        <row r="9084">
          <cell r="P9084">
            <v>999999999</v>
          </cell>
          <cell r="Q9084"/>
          <cell r="R9084"/>
          <cell r="S9084"/>
          <cell r="T9084"/>
          <cell r="U9084"/>
          <cell r="V9084"/>
          <cell r="W9084"/>
          <cell r="X9084"/>
          <cell r="Y9084"/>
          <cell r="Z9084"/>
          <cell r="AA9084"/>
          <cell r="AB9084"/>
          <cell r="AC9084"/>
          <cell r="AD9084"/>
        </row>
        <row r="9085">
          <cell r="P9085">
            <v>999999999</v>
          </cell>
          <cell r="Q9085"/>
          <cell r="R9085"/>
          <cell r="S9085"/>
          <cell r="T9085"/>
          <cell r="U9085"/>
          <cell r="V9085"/>
          <cell r="W9085"/>
          <cell r="X9085"/>
          <cell r="Y9085"/>
          <cell r="Z9085"/>
          <cell r="AA9085"/>
          <cell r="AB9085"/>
          <cell r="AC9085"/>
          <cell r="AD9085"/>
        </row>
        <row r="9086">
          <cell r="P9086">
            <v>999999999</v>
          </cell>
          <cell r="Q9086"/>
          <cell r="R9086"/>
          <cell r="S9086"/>
          <cell r="T9086"/>
          <cell r="U9086"/>
          <cell r="V9086"/>
          <cell r="W9086"/>
          <cell r="X9086"/>
          <cell r="Y9086"/>
          <cell r="Z9086"/>
          <cell r="AA9086"/>
          <cell r="AB9086"/>
          <cell r="AC9086"/>
          <cell r="AD9086"/>
        </row>
        <row r="9087">
          <cell r="P9087">
            <v>999999999</v>
          </cell>
          <cell r="Q9087"/>
          <cell r="R9087"/>
          <cell r="S9087"/>
          <cell r="T9087"/>
          <cell r="U9087"/>
          <cell r="V9087"/>
          <cell r="W9087"/>
          <cell r="X9087"/>
          <cell r="Y9087"/>
          <cell r="Z9087"/>
          <cell r="AA9087"/>
          <cell r="AB9087"/>
          <cell r="AC9087"/>
          <cell r="AD9087"/>
        </row>
        <row r="9088">
          <cell r="P9088">
            <v>999999999</v>
          </cell>
          <cell r="Q9088"/>
          <cell r="R9088"/>
          <cell r="S9088"/>
          <cell r="T9088"/>
          <cell r="U9088"/>
          <cell r="V9088"/>
          <cell r="W9088"/>
          <cell r="X9088"/>
          <cell r="Y9088"/>
          <cell r="Z9088"/>
          <cell r="AA9088"/>
          <cell r="AB9088"/>
          <cell r="AC9088"/>
          <cell r="AD9088"/>
        </row>
        <row r="9089">
          <cell r="P9089">
            <v>999999999</v>
          </cell>
          <cell r="Q9089"/>
          <cell r="R9089"/>
          <cell r="S9089"/>
          <cell r="T9089"/>
          <cell r="U9089"/>
          <cell r="V9089"/>
          <cell r="W9089"/>
          <cell r="X9089"/>
          <cell r="Y9089"/>
          <cell r="Z9089"/>
          <cell r="AA9089"/>
          <cell r="AB9089"/>
          <cell r="AC9089"/>
          <cell r="AD9089"/>
        </row>
        <row r="9090">
          <cell r="P9090">
            <v>999999999</v>
          </cell>
          <cell r="Q9090"/>
          <cell r="R9090"/>
          <cell r="S9090"/>
          <cell r="T9090"/>
          <cell r="U9090"/>
          <cell r="V9090"/>
          <cell r="W9090"/>
          <cell r="X9090"/>
          <cell r="Y9090"/>
          <cell r="Z9090"/>
          <cell r="AA9090"/>
          <cell r="AB9090"/>
          <cell r="AC9090"/>
          <cell r="AD9090"/>
        </row>
        <row r="9091">
          <cell r="P9091">
            <v>999999999</v>
          </cell>
          <cell r="Q9091"/>
          <cell r="R9091"/>
          <cell r="S9091"/>
          <cell r="T9091"/>
          <cell r="U9091"/>
          <cell r="V9091"/>
          <cell r="W9091"/>
          <cell r="X9091"/>
          <cell r="Y9091"/>
          <cell r="Z9091"/>
          <cell r="AA9091"/>
          <cell r="AB9091"/>
          <cell r="AC9091"/>
          <cell r="AD9091"/>
        </row>
        <row r="9092">
          <cell r="P9092">
            <v>999999999</v>
          </cell>
          <cell r="Q9092"/>
          <cell r="R9092"/>
          <cell r="S9092"/>
          <cell r="T9092"/>
          <cell r="U9092"/>
          <cell r="V9092"/>
          <cell r="W9092"/>
          <cell r="X9092"/>
          <cell r="Y9092"/>
          <cell r="Z9092"/>
          <cell r="AA9092"/>
          <cell r="AB9092"/>
          <cell r="AC9092"/>
          <cell r="AD9092"/>
        </row>
        <row r="9093">
          <cell r="P9093">
            <v>999999999</v>
          </cell>
          <cell r="Q9093"/>
          <cell r="R9093"/>
          <cell r="S9093"/>
          <cell r="T9093"/>
          <cell r="U9093"/>
          <cell r="V9093"/>
          <cell r="W9093"/>
          <cell r="X9093"/>
          <cell r="Y9093"/>
          <cell r="Z9093"/>
          <cell r="AA9093"/>
          <cell r="AB9093"/>
          <cell r="AC9093"/>
          <cell r="AD9093"/>
        </row>
        <row r="9094">
          <cell r="P9094">
            <v>999999999</v>
          </cell>
          <cell r="Q9094"/>
          <cell r="R9094"/>
          <cell r="S9094"/>
          <cell r="T9094"/>
          <cell r="U9094"/>
          <cell r="V9094"/>
          <cell r="W9094"/>
          <cell r="X9094"/>
          <cell r="Y9094"/>
          <cell r="Z9094"/>
          <cell r="AA9094"/>
          <cell r="AB9094"/>
          <cell r="AC9094"/>
          <cell r="AD9094"/>
        </row>
        <row r="9095">
          <cell r="P9095">
            <v>999999999</v>
          </cell>
          <cell r="Q9095"/>
          <cell r="R9095"/>
          <cell r="S9095"/>
          <cell r="T9095"/>
          <cell r="U9095"/>
          <cell r="V9095"/>
          <cell r="W9095"/>
          <cell r="X9095"/>
          <cell r="Y9095"/>
          <cell r="Z9095"/>
          <cell r="AA9095"/>
          <cell r="AB9095"/>
          <cell r="AC9095"/>
          <cell r="AD9095"/>
        </row>
        <row r="9096">
          <cell r="P9096">
            <v>999999999</v>
          </cell>
          <cell r="Q9096"/>
          <cell r="R9096"/>
          <cell r="S9096"/>
          <cell r="T9096"/>
          <cell r="U9096"/>
          <cell r="V9096"/>
          <cell r="W9096"/>
          <cell r="X9096"/>
          <cell r="Y9096"/>
          <cell r="Z9096"/>
          <cell r="AA9096"/>
          <cell r="AB9096"/>
          <cell r="AC9096"/>
          <cell r="AD9096"/>
        </row>
        <row r="9097">
          <cell r="P9097">
            <v>999999999</v>
          </cell>
          <cell r="Q9097"/>
          <cell r="R9097"/>
          <cell r="S9097"/>
          <cell r="T9097"/>
          <cell r="U9097"/>
          <cell r="V9097"/>
          <cell r="W9097"/>
          <cell r="X9097"/>
          <cell r="Y9097"/>
          <cell r="Z9097"/>
          <cell r="AA9097"/>
          <cell r="AB9097"/>
          <cell r="AC9097"/>
          <cell r="AD9097"/>
        </row>
        <row r="9098">
          <cell r="P9098">
            <v>999999999</v>
          </cell>
          <cell r="Q9098"/>
          <cell r="R9098"/>
          <cell r="S9098"/>
          <cell r="T9098"/>
          <cell r="U9098"/>
          <cell r="V9098"/>
          <cell r="W9098"/>
          <cell r="X9098"/>
          <cell r="Y9098"/>
          <cell r="Z9098"/>
          <cell r="AA9098"/>
          <cell r="AB9098"/>
          <cell r="AC9098"/>
          <cell r="AD9098"/>
        </row>
        <row r="9099">
          <cell r="P9099">
            <v>999999999</v>
          </cell>
          <cell r="Q9099"/>
          <cell r="R9099"/>
          <cell r="S9099"/>
          <cell r="T9099"/>
          <cell r="U9099"/>
          <cell r="V9099"/>
          <cell r="W9099"/>
          <cell r="X9099"/>
          <cell r="Y9099"/>
          <cell r="Z9099"/>
          <cell r="AA9099"/>
          <cell r="AB9099"/>
          <cell r="AC9099"/>
          <cell r="AD9099"/>
        </row>
        <row r="9100">
          <cell r="P9100">
            <v>999999999</v>
          </cell>
          <cell r="Q9100"/>
          <cell r="R9100"/>
          <cell r="S9100"/>
          <cell r="T9100"/>
          <cell r="U9100"/>
          <cell r="V9100"/>
          <cell r="W9100"/>
          <cell r="X9100"/>
          <cell r="Y9100"/>
          <cell r="Z9100"/>
          <cell r="AA9100"/>
          <cell r="AB9100"/>
          <cell r="AC9100"/>
          <cell r="AD9100"/>
        </row>
        <row r="9101">
          <cell r="P9101">
            <v>999999999</v>
          </cell>
          <cell r="Q9101"/>
          <cell r="R9101"/>
          <cell r="S9101"/>
          <cell r="T9101"/>
          <cell r="U9101"/>
          <cell r="V9101"/>
          <cell r="W9101"/>
          <cell r="X9101"/>
          <cell r="Y9101"/>
          <cell r="Z9101"/>
          <cell r="AA9101"/>
          <cell r="AB9101"/>
          <cell r="AC9101"/>
          <cell r="AD9101"/>
        </row>
        <row r="9102">
          <cell r="P9102">
            <v>999999999</v>
          </cell>
          <cell r="Q9102"/>
          <cell r="R9102"/>
          <cell r="S9102"/>
          <cell r="T9102"/>
          <cell r="U9102"/>
          <cell r="V9102"/>
          <cell r="W9102"/>
          <cell r="X9102"/>
          <cell r="Y9102"/>
          <cell r="Z9102"/>
          <cell r="AA9102"/>
          <cell r="AB9102"/>
          <cell r="AC9102"/>
          <cell r="AD9102"/>
        </row>
        <row r="9103">
          <cell r="P9103">
            <v>999999999</v>
          </cell>
          <cell r="Q9103"/>
          <cell r="R9103"/>
          <cell r="S9103"/>
          <cell r="T9103"/>
          <cell r="U9103"/>
          <cell r="V9103"/>
          <cell r="W9103"/>
          <cell r="X9103"/>
          <cell r="Y9103"/>
          <cell r="Z9103"/>
          <cell r="AA9103"/>
          <cell r="AB9103"/>
          <cell r="AC9103"/>
          <cell r="AD9103"/>
        </row>
        <row r="9104">
          <cell r="P9104">
            <v>999999999</v>
          </cell>
          <cell r="Q9104"/>
          <cell r="R9104"/>
          <cell r="S9104"/>
          <cell r="T9104"/>
          <cell r="U9104"/>
          <cell r="V9104"/>
          <cell r="W9104"/>
          <cell r="X9104"/>
          <cell r="Y9104"/>
          <cell r="Z9104"/>
          <cell r="AA9104"/>
          <cell r="AB9104"/>
          <cell r="AC9104"/>
          <cell r="AD9104"/>
        </row>
        <row r="9105">
          <cell r="P9105">
            <v>999999999</v>
          </cell>
          <cell r="Q9105"/>
          <cell r="R9105"/>
          <cell r="S9105"/>
          <cell r="T9105"/>
          <cell r="U9105"/>
          <cell r="V9105"/>
          <cell r="W9105"/>
          <cell r="X9105"/>
          <cell r="Y9105"/>
          <cell r="Z9105"/>
          <cell r="AA9105"/>
          <cell r="AB9105"/>
          <cell r="AC9105"/>
          <cell r="AD9105"/>
        </row>
        <row r="9106">
          <cell r="P9106">
            <v>999999999</v>
          </cell>
          <cell r="Q9106"/>
          <cell r="R9106"/>
          <cell r="S9106"/>
          <cell r="T9106"/>
          <cell r="U9106"/>
          <cell r="V9106"/>
          <cell r="W9106"/>
          <cell r="X9106"/>
          <cell r="Y9106"/>
          <cell r="Z9106"/>
          <cell r="AA9106"/>
          <cell r="AB9106"/>
          <cell r="AC9106"/>
          <cell r="AD9106"/>
        </row>
        <row r="9107">
          <cell r="P9107">
            <v>999999999</v>
          </cell>
          <cell r="Q9107"/>
          <cell r="R9107"/>
          <cell r="S9107"/>
          <cell r="T9107"/>
          <cell r="U9107"/>
          <cell r="V9107"/>
          <cell r="W9107"/>
          <cell r="X9107"/>
          <cell r="Y9107"/>
          <cell r="Z9107"/>
          <cell r="AA9107"/>
          <cell r="AB9107"/>
          <cell r="AC9107"/>
          <cell r="AD9107"/>
        </row>
        <row r="9108">
          <cell r="P9108">
            <v>999999999</v>
          </cell>
          <cell r="Q9108"/>
          <cell r="R9108"/>
          <cell r="S9108"/>
          <cell r="T9108"/>
          <cell r="U9108"/>
          <cell r="V9108"/>
          <cell r="W9108"/>
          <cell r="X9108"/>
          <cell r="Y9108"/>
          <cell r="Z9108"/>
          <cell r="AA9108"/>
          <cell r="AB9108"/>
          <cell r="AC9108"/>
          <cell r="AD9108"/>
        </row>
        <row r="9109">
          <cell r="P9109">
            <v>999999999</v>
          </cell>
          <cell r="Q9109"/>
          <cell r="R9109"/>
          <cell r="S9109"/>
          <cell r="T9109"/>
          <cell r="U9109"/>
          <cell r="V9109"/>
          <cell r="W9109"/>
          <cell r="X9109"/>
          <cell r="Y9109"/>
          <cell r="Z9109"/>
          <cell r="AA9109"/>
          <cell r="AB9109"/>
          <cell r="AC9109"/>
          <cell r="AD9109"/>
        </row>
        <row r="9110">
          <cell r="P9110">
            <v>999999999</v>
          </cell>
          <cell r="Q9110"/>
          <cell r="R9110"/>
          <cell r="S9110"/>
          <cell r="T9110"/>
          <cell r="U9110"/>
          <cell r="V9110"/>
          <cell r="W9110"/>
          <cell r="X9110"/>
          <cell r="Y9110"/>
          <cell r="Z9110"/>
          <cell r="AA9110"/>
          <cell r="AB9110"/>
          <cell r="AC9110"/>
          <cell r="AD9110"/>
        </row>
        <row r="9111">
          <cell r="P9111">
            <v>999999999</v>
          </cell>
          <cell r="Q9111"/>
          <cell r="R9111"/>
          <cell r="S9111"/>
          <cell r="T9111"/>
          <cell r="U9111"/>
          <cell r="V9111"/>
          <cell r="W9111"/>
          <cell r="X9111"/>
          <cell r="Y9111"/>
          <cell r="Z9111"/>
          <cell r="AA9111"/>
          <cell r="AB9111"/>
          <cell r="AC9111"/>
          <cell r="AD9111"/>
        </row>
        <row r="9112">
          <cell r="P9112">
            <v>999999999</v>
          </cell>
          <cell r="Q9112"/>
          <cell r="R9112"/>
          <cell r="S9112"/>
          <cell r="T9112"/>
          <cell r="U9112"/>
          <cell r="V9112"/>
          <cell r="W9112"/>
          <cell r="X9112"/>
          <cell r="Y9112"/>
          <cell r="Z9112"/>
          <cell r="AA9112"/>
          <cell r="AB9112"/>
          <cell r="AC9112"/>
          <cell r="AD9112"/>
        </row>
        <row r="9113">
          <cell r="P9113">
            <v>999999999</v>
          </cell>
          <cell r="Q9113"/>
          <cell r="R9113"/>
          <cell r="S9113"/>
          <cell r="T9113"/>
          <cell r="U9113"/>
          <cell r="V9113"/>
          <cell r="W9113"/>
          <cell r="X9113"/>
          <cell r="Y9113"/>
          <cell r="Z9113"/>
          <cell r="AA9113"/>
          <cell r="AB9113"/>
          <cell r="AC9113"/>
          <cell r="AD9113"/>
        </row>
        <row r="9114">
          <cell r="P9114">
            <v>999999999</v>
          </cell>
          <cell r="Q9114"/>
          <cell r="R9114"/>
          <cell r="S9114"/>
          <cell r="T9114"/>
          <cell r="U9114"/>
          <cell r="V9114"/>
          <cell r="W9114"/>
          <cell r="X9114"/>
          <cell r="Y9114"/>
          <cell r="Z9114"/>
          <cell r="AA9114"/>
          <cell r="AB9114"/>
          <cell r="AC9114"/>
          <cell r="AD9114"/>
        </row>
        <row r="9115">
          <cell r="P9115">
            <v>999999999</v>
          </cell>
          <cell r="Q9115"/>
          <cell r="R9115"/>
          <cell r="S9115"/>
          <cell r="T9115"/>
          <cell r="U9115"/>
          <cell r="V9115"/>
          <cell r="W9115"/>
          <cell r="X9115"/>
          <cell r="Y9115"/>
          <cell r="Z9115"/>
          <cell r="AA9115"/>
          <cell r="AB9115"/>
          <cell r="AC9115"/>
          <cell r="AD9115"/>
        </row>
        <row r="9116">
          <cell r="P9116">
            <v>999999999</v>
          </cell>
          <cell r="Q9116"/>
          <cell r="R9116"/>
          <cell r="S9116"/>
          <cell r="T9116"/>
          <cell r="U9116"/>
          <cell r="V9116"/>
          <cell r="W9116"/>
          <cell r="X9116"/>
          <cell r="Y9116"/>
          <cell r="Z9116"/>
          <cell r="AA9116"/>
          <cell r="AB9116"/>
          <cell r="AC9116"/>
          <cell r="AD9116"/>
        </row>
        <row r="9117">
          <cell r="P9117">
            <v>999999999</v>
          </cell>
          <cell r="Q9117"/>
          <cell r="R9117"/>
          <cell r="S9117"/>
          <cell r="T9117"/>
          <cell r="U9117"/>
          <cell r="V9117"/>
          <cell r="W9117"/>
          <cell r="X9117"/>
          <cell r="Y9117"/>
          <cell r="Z9117"/>
          <cell r="AA9117"/>
          <cell r="AB9117"/>
          <cell r="AC9117"/>
          <cell r="AD9117"/>
        </row>
        <row r="9118">
          <cell r="P9118">
            <v>999999999</v>
          </cell>
          <cell r="Q9118"/>
          <cell r="R9118"/>
          <cell r="S9118"/>
          <cell r="T9118"/>
          <cell r="U9118"/>
          <cell r="V9118"/>
          <cell r="W9118"/>
          <cell r="X9118"/>
          <cell r="Y9118"/>
          <cell r="Z9118"/>
          <cell r="AA9118"/>
          <cell r="AB9118"/>
          <cell r="AC9118"/>
          <cell r="AD9118"/>
        </row>
        <row r="9119">
          <cell r="P9119">
            <v>999999999</v>
          </cell>
          <cell r="Q9119"/>
          <cell r="R9119"/>
          <cell r="S9119"/>
          <cell r="T9119"/>
          <cell r="U9119"/>
          <cell r="V9119"/>
          <cell r="W9119"/>
          <cell r="X9119"/>
          <cell r="Y9119"/>
          <cell r="Z9119"/>
          <cell r="AA9119"/>
          <cell r="AB9119"/>
          <cell r="AC9119"/>
          <cell r="AD9119"/>
        </row>
        <row r="9120">
          <cell r="P9120">
            <v>999999999</v>
          </cell>
          <cell r="Q9120"/>
          <cell r="R9120"/>
          <cell r="S9120"/>
          <cell r="T9120"/>
          <cell r="U9120"/>
          <cell r="V9120"/>
          <cell r="W9120"/>
          <cell r="X9120"/>
          <cell r="Y9120"/>
          <cell r="Z9120"/>
          <cell r="AA9120"/>
          <cell r="AB9120"/>
          <cell r="AC9120"/>
          <cell r="AD9120"/>
        </row>
        <row r="9121">
          <cell r="P9121">
            <v>999999999</v>
          </cell>
          <cell r="Q9121"/>
          <cell r="R9121"/>
          <cell r="S9121"/>
          <cell r="T9121"/>
          <cell r="U9121"/>
          <cell r="V9121"/>
          <cell r="W9121"/>
          <cell r="X9121"/>
          <cell r="Y9121"/>
          <cell r="Z9121"/>
          <cell r="AA9121"/>
          <cell r="AB9121"/>
          <cell r="AC9121"/>
          <cell r="AD9121"/>
        </row>
        <row r="9122">
          <cell r="P9122">
            <v>999999999</v>
          </cell>
          <cell r="Q9122"/>
          <cell r="R9122"/>
          <cell r="S9122"/>
          <cell r="T9122"/>
          <cell r="U9122"/>
          <cell r="V9122"/>
          <cell r="W9122"/>
          <cell r="X9122"/>
          <cell r="Y9122"/>
          <cell r="Z9122"/>
          <cell r="AA9122"/>
          <cell r="AB9122"/>
          <cell r="AC9122"/>
          <cell r="AD9122"/>
        </row>
        <row r="9123">
          <cell r="P9123">
            <v>999999999</v>
          </cell>
          <cell r="Q9123"/>
          <cell r="R9123"/>
          <cell r="S9123"/>
          <cell r="T9123"/>
          <cell r="U9123"/>
          <cell r="V9123"/>
          <cell r="W9123"/>
          <cell r="X9123"/>
          <cell r="Y9123"/>
          <cell r="Z9123"/>
          <cell r="AA9123"/>
          <cell r="AB9123"/>
          <cell r="AC9123"/>
          <cell r="AD9123"/>
        </row>
        <row r="9124">
          <cell r="P9124">
            <v>999999999</v>
          </cell>
          <cell r="Q9124"/>
          <cell r="R9124"/>
          <cell r="S9124"/>
          <cell r="T9124"/>
          <cell r="U9124"/>
          <cell r="V9124"/>
          <cell r="W9124"/>
          <cell r="X9124"/>
          <cell r="Y9124"/>
          <cell r="Z9124"/>
          <cell r="AA9124"/>
          <cell r="AB9124"/>
          <cell r="AC9124"/>
          <cell r="AD9124"/>
        </row>
        <row r="9125">
          <cell r="P9125">
            <v>999999999</v>
          </cell>
          <cell r="Q9125"/>
          <cell r="R9125"/>
          <cell r="S9125"/>
          <cell r="T9125"/>
          <cell r="U9125"/>
          <cell r="V9125"/>
          <cell r="W9125"/>
          <cell r="X9125"/>
          <cell r="Y9125"/>
          <cell r="Z9125"/>
          <cell r="AA9125"/>
          <cell r="AB9125"/>
          <cell r="AC9125"/>
          <cell r="AD9125"/>
        </row>
        <row r="9126">
          <cell r="P9126">
            <v>999999999</v>
          </cell>
          <cell r="Q9126"/>
          <cell r="R9126"/>
          <cell r="S9126"/>
          <cell r="T9126"/>
          <cell r="U9126"/>
          <cell r="V9126"/>
          <cell r="W9126"/>
          <cell r="X9126"/>
          <cell r="Y9126"/>
          <cell r="Z9126"/>
          <cell r="AA9126"/>
          <cell r="AB9126"/>
          <cell r="AC9126"/>
          <cell r="AD9126"/>
        </row>
        <row r="9127">
          <cell r="P9127">
            <v>999999999</v>
          </cell>
          <cell r="Q9127"/>
          <cell r="R9127"/>
          <cell r="S9127"/>
          <cell r="T9127"/>
          <cell r="U9127"/>
          <cell r="V9127"/>
          <cell r="W9127"/>
          <cell r="X9127"/>
          <cell r="Y9127"/>
          <cell r="Z9127"/>
          <cell r="AA9127"/>
          <cell r="AB9127"/>
          <cell r="AC9127"/>
          <cell r="AD9127"/>
        </row>
        <row r="9128">
          <cell r="P9128">
            <v>999999999</v>
          </cell>
          <cell r="Q9128"/>
          <cell r="R9128"/>
          <cell r="S9128"/>
          <cell r="T9128"/>
          <cell r="U9128"/>
          <cell r="V9128"/>
          <cell r="W9128"/>
          <cell r="X9128"/>
          <cell r="Y9128"/>
          <cell r="Z9128"/>
          <cell r="AA9128"/>
          <cell r="AB9128"/>
          <cell r="AC9128"/>
          <cell r="AD9128"/>
        </row>
        <row r="9129">
          <cell r="P9129">
            <v>999999999</v>
          </cell>
          <cell r="Q9129"/>
          <cell r="R9129"/>
          <cell r="S9129"/>
          <cell r="T9129"/>
          <cell r="U9129"/>
          <cell r="V9129"/>
          <cell r="W9129"/>
          <cell r="X9129"/>
          <cell r="Y9129"/>
          <cell r="Z9129"/>
          <cell r="AA9129"/>
          <cell r="AB9129"/>
          <cell r="AC9129"/>
          <cell r="AD9129"/>
        </row>
        <row r="9130">
          <cell r="P9130">
            <v>999999999</v>
          </cell>
          <cell r="Q9130"/>
          <cell r="R9130"/>
          <cell r="S9130"/>
          <cell r="T9130"/>
          <cell r="U9130"/>
          <cell r="V9130"/>
          <cell r="W9130"/>
          <cell r="X9130"/>
          <cell r="Y9130"/>
          <cell r="Z9130"/>
          <cell r="AA9130"/>
          <cell r="AB9130"/>
          <cell r="AC9130"/>
          <cell r="AD9130"/>
        </row>
        <row r="9131">
          <cell r="P9131">
            <v>999999999</v>
          </cell>
          <cell r="Q9131"/>
          <cell r="R9131"/>
          <cell r="S9131"/>
          <cell r="T9131"/>
          <cell r="U9131"/>
          <cell r="V9131"/>
          <cell r="W9131"/>
          <cell r="X9131"/>
          <cell r="Y9131"/>
          <cell r="Z9131"/>
          <cell r="AA9131"/>
          <cell r="AB9131"/>
          <cell r="AC9131"/>
          <cell r="AD9131"/>
        </row>
        <row r="9132">
          <cell r="P9132">
            <v>999999999</v>
          </cell>
          <cell r="Q9132"/>
          <cell r="R9132"/>
          <cell r="S9132"/>
          <cell r="T9132"/>
          <cell r="U9132"/>
          <cell r="V9132"/>
          <cell r="W9132"/>
          <cell r="X9132"/>
          <cell r="Y9132"/>
          <cell r="Z9132"/>
          <cell r="AA9132"/>
          <cell r="AB9132"/>
          <cell r="AC9132"/>
          <cell r="AD9132"/>
        </row>
        <row r="9133">
          <cell r="P9133">
            <v>999999999</v>
          </cell>
          <cell r="Q9133"/>
          <cell r="R9133"/>
          <cell r="S9133"/>
          <cell r="T9133"/>
          <cell r="U9133"/>
          <cell r="V9133"/>
          <cell r="W9133"/>
          <cell r="X9133"/>
          <cell r="Y9133"/>
          <cell r="Z9133"/>
          <cell r="AA9133"/>
          <cell r="AB9133"/>
          <cell r="AC9133"/>
          <cell r="AD9133"/>
        </row>
        <row r="9134">
          <cell r="P9134">
            <v>999999999</v>
          </cell>
          <cell r="Q9134"/>
          <cell r="R9134"/>
          <cell r="S9134"/>
          <cell r="T9134"/>
          <cell r="U9134"/>
          <cell r="V9134"/>
          <cell r="W9134"/>
          <cell r="X9134"/>
          <cell r="Y9134"/>
          <cell r="Z9134"/>
          <cell r="AA9134"/>
          <cell r="AB9134"/>
          <cell r="AC9134"/>
          <cell r="AD9134"/>
        </row>
        <row r="9135">
          <cell r="P9135">
            <v>999999999</v>
          </cell>
          <cell r="Q9135"/>
          <cell r="R9135"/>
          <cell r="S9135"/>
          <cell r="T9135"/>
          <cell r="U9135"/>
          <cell r="V9135"/>
          <cell r="W9135"/>
          <cell r="X9135"/>
          <cell r="Y9135"/>
          <cell r="Z9135"/>
          <cell r="AA9135"/>
          <cell r="AB9135"/>
          <cell r="AC9135"/>
          <cell r="AD9135"/>
        </row>
        <row r="9136">
          <cell r="P9136">
            <v>999999999</v>
          </cell>
          <cell r="Q9136"/>
          <cell r="R9136"/>
          <cell r="S9136"/>
          <cell r="T9136"/>
          <cell r="U9136"/>
          <cell r="V9136"/>
          <cell r="W9136"/>
          <cell r="X9136"/>
          <cell r="Y9136"/>
          <cell r="Z9136"/>
          <cell r="AA9136"/>
          <cell r="AB9136"/>
          <cell r="AC9136"/>
          <cell r="AD9136"/>
        </row>
        <row r="9137">
          <cell r="P9137">
            <v>999999999</v>
          </cell>
          <cell r="Q9137"/>
          <cell r="R9137"/>
          <cell r="S9137"/>
          <cell r="T9137"/>
          <cell r="U9137"/>
          <cell r="V9137"/>
          <cell r="W9137"/>
          <cell r="X9137"/>
          <cell r="Y9137"/>
          <cell r="Z9137"/>
          <cell r="AA9137"/>
          <cell r="AB9137"/>
          <cell r="AC9137"/>
          <cell r="AD9137"/>
        </row>
        <row r="9138">
          <cell r="P9138">
            <v>999999999</v>
          </cell>
          <cell r="Q9138"/>
          <cell r="R9138"/>
          <cell r="S9138"/>
          <cell r="T9138"/>
          <cell r="U9138"/>
          <cell r="V9138"/>
          <cell r="W9138"/>
          <cell r="X9138"/>
          <cell r="Y9138"/>
          <cell r="Z9138"/>
          <cell r="AA9138"/>
          <cell r="AB9138"/>
          <cell r="AC9138"/>
          <cell r="AD9138"/>
        </row>
        <row r="9139">
          <cell r="P9139">
            <v>999999999</v>
          </cell>
          <cell r="Q9139"/>
          <cell r="R9139"/>
          <cell r="S9139"/>
          <cell r="T9139"/>
          <cell r="U9139"/>
          <cell r="V9139"/>
          <cell r="W9139"/>
          <cell r="X9139"/>
          <cell r="Y9139"/>
          <cell r="Z9139"/>
          <cell r="AA9139"/>
          <cell r="AB9139"/>
          <cell r="AC9139"/>
          <cell r="AD9139"/>
        </row>
        <row r="9140">
          <cell r="P9140">
            <v>999999999</v>
          </cell>
          <cell r="Q9140"/>
          <cell r="R9140"/>
          <cell r="S9140"/>
          <cell r="T9140"/>
          <cell r="U9140"/>
          <cell r="V9140"/>
          <cell r="W9140"/>
          <cell r="X9140"/>
          <cell r="Y9140"/>
          <cell r="Z9140"/>
          <cell r="AA9140"/>
          <cell r="AB9140"/>
          <cell r="AC9140"/>
          <cell r="AD9140"/>
        </row>
        <row r="9141">
          <cell r="P9141">
            <v>999999999</v>
          </cell>
          <cell r="Q9141"/>
          <cell r="R9141"/>
          <cell r="S9141"/>
          <cell r="T9141"/>
          <cell r="U9141"/>
          <cell r="V9141"/>
          <cell r="W9141"/>
          <cell r="X9141"/>
          <cell r="Y9141"/>
          <cell r="Z9141"/>
          <cell r="AA9141"/>
          <cell r="AB9141"/>
          <cell r="AC9141"/>
          <cell r="AD9141"/>
        </row>
        <row r="9142">
          <cell r="P9142">
            <v>999999999</v>
          </cell>
          <cell r="Q9142"/>
          <cell r="R9142"/>
          <cell r="S9142"/>
          <cell r="T9142"/>
          <cell r="U9142"/>
          <cell r="V9142"/>
          <cell r="W9142"/>
          <cell r="X9142"/>
          <cell r="Y9142"/>
          <cell r="Z9142"/>
          <cell r="AA9142"/>
          <cell r="AB9142"/>
          <cell r="AC9142"/>
          <cell r="AD9142"/>
        </row>
        <row r="9143">
          <cell r="P9143">
            <v>999999999</v>
          </cell>
          <cell r="Q9143"/>
          <cell r="R9143"/>
          <cell r="S9143"/>
          <cell r="T9143"/>
          <cell r="U9143"/>
          <cell r="V9143"/>
          <cell r="W9143"/>
          <cell r="X9143"/>
          <cell r="Y9143"/>
          <cell r="Z9143"/>
          <cell r="AA9143"/>
          <cell r="AB9143"/>
          <cell r="AC9143"/>
          <cell r="AD9143"/>
        </row>
        <row r="9144">
          <cell r="P9144">
            <v>999999999</v>
          </cell>
          <cell r="Q9144"/>
          <cell r="R9144"/>
          <cell r="S9144"/>
          <cell r="T9144"/>
          <cell r="U9144"/>
          <cell r="V9144"/>
          <cell r="W9144"/>
          <cell r="X9144"/>
          <cell r="Y9144"/>
          <cell r="Z9144"/>
          <cell r="AA9144"/>
          <cell r="AB9144"/>
          <cell r="AC9144"/>
          <cell r="AD9144"/>
        </row>
        <row r="9145">
          <cell r="P9145">
            <v>999999999</v>
          </cell>
          <cell r="Q9145"/>
          <cell r="R9145"/>
          <cell r="S9145"/>
          <cell r="T9145"/>
          <cell r="U9145"/>
          <cell r="V9145"/>
          <cell r="W9145"/>
          <cell r="X9145"/>
          <cell r="Y9145"/>
          <cell r="Z9145"/>
          <cell r="AA9145"/>
          <cell r="AB9145"/>
          <cell r="AC9145"/>
          <cell r="AD9145"/>
        </row>
        <row r="9146">
          <cell r="P9146">
            <v>999999999</v>
          </cell>
          <cell r="Q9146"/>
          <cell r="R9146"/>
          <cell r="S9146"/>
          <cell r="T9146"/>
          <cell r="U9146"/>
          <cell r="V9146"/>
          <cell r="W9146"/>
          <cell r="X9146"/>
          <cell r="Y9146"/>
          <cell r="Z9146"/>
          <cell r="AA9146"/>
          <cell r="AB9146"/>
          <cell r="AC9146"/>
          <cell r="AD9146"/>
        </row>
        <row r="9147">
          <cell r="P9147">
            <v>999999999</v>
          </cell>
          <cell r="Q9147"/>
          <cell r="R9147"/>
          <cell r="S9147"/>
          <cell r="T9147"/>
          <cell r="U9147"/>
          <cell r="V9147"/>
          <cell r="W9147"/>
          <cell r="X9147"/>
          <cell r="Y9147"/>
          <cell r="Z9147"/>
          <cell r="AA9147"/>
          <cell r="AB9147"/>
          <cell r="AC9147"/>
          <cell r="AD9147"/>
        </row>
        <row r="9148">
          <cell r="P9148">
            <v>999999999</v>
          </cell>
          <cell r="Q9148"/>
          <cell r="R9148"/>
          <cell r="S9148"/>
          <cell r="T9148"/>
          <cell r="U9148"/>
          <cell r="V9148"/>
          <cell r="W9148"/>
          <cell r="X9148"/>
          <cell r="Y9148"/>
          <cell r="Z9148"/>
          <cell r="AA9148"/>
          <cell r="AB9148"/>
          <cell r="AC9148"/>
          <cell r="AD9148"/>
        </row>
        <row r="9149">
          <cell r="P9149">
            <v>999999999</v>
          </cell>
          <cell r="Q9149"/>
          <cell r="R9149"/>
          <cell r="S9149"/>
          <cell r="T9149"/>
          <cell r="U9149"/>
          <cell r="V9149"/>
          <cell r="W9149"/>
          <cell r="X9149"/>
          <cell r="Y9149"/>
          <cell r="Z9149"/>
          <cell r="AA9149"/>
          <cell r="AB9149"/>
          <cell r="AC9149"/>
          <cell r="AD9149"/>
        </row>
        <row r="9150">
          <cell r="P9150">
            <v>999999999</v>
          </cell>
          <cell r="Q9150"/>
          <cell r="R9150"/>
          <cell r="S9150"/>
          <cell r="T9150"/>
          <cell r="U9150"/>
          <cell r="V9150"/>
          <cell r="W9150"/>
          <cell r="X9150"/>
          <cell r="Y9150"/>
          <cell r="Z9150"/>
          <cell r="AA9150"/>
          <cell r="AB9150"/>
          <cell r="AC9150"/>
          <cell r="AD9150"/>
        </row>
        <row r="9151">
          <cell r="P9151">
            <v>999999999</v>
          </cell>
          <cell r="Q9151"/>
          <cell r="R9151"/>
          <cell r="S9151"/>
          <cell r="T9151"/>
          <cell r="U9151"/>
          <cell r="V9151"/>
          <cell r="W9151"/>
          <cell r="X9151"/>
          <cell r="Y9151"/>
          <cell r="Z9151"/>
          <cell r="AA9151"/>
          <cell r="AB9151"/>
          <cell r="AC9151"/>
          <cell r="AD9151"/>
        </row>
        <row r="9152">
          <cell r="P9152">
            <v>999999999</v>
          </cell>
          <cell r="Q9152"/>
          <cell r="R9152"/>
          <cell r="S9152"/>
          <cell r="T9152"/>
          <cell r="U9152"/>
          <cell r="V9152"/>
          <cell r="W9152"/>
          <cell r="X9152"/>
          <cell r="Y9152"/>
          <cell r="Z9152"/>
          <cell r="AA9152"/>
          <cell r="AB9152"/>
          <cell r="AC9152"/>
          <cell r="AD9152"/>
        </row>
        <row r="9153">
          <cell r="P9153">
            <v>999999999</v>
          </cell>
          <cell r="Q9153"/>
          <cell r="R9153"/>
          <cell r="S9153"/>
          <cell r="T9153"/>
          <cell r="U9153"/>
          <cell r="V9153"/>
          <cell r="W9153"/>
          <cell r="X9153"/>
          <cell r="Y9153"/>
          <cell r="Z9153"/>
          <cell r="AA9153"/>
          <cell r="AB9153"/>
          <cell r="AC9153"/>
          <cell r="AD9153"/>
        </row>
        <row r="9154">
          <cell r="P9154">
            <v>999999999</v>
          </cell>
          <cell r="Q9154"/>
          <cell r="R9154"/>
          <cell r="S9154"/>
          <cell r="T9154"/>
          <cell r="U9154"/>
          <cell r="V9154"/>
          <cell r="W9154"/>
          <cell r="X9154"/>
          <cell r="Y9154"/>
          <cell r="Z9154"/>
          <cell r="AA9154"/>
          <cell r="AB9154"/>
          <cell r="AC9154"/>
          <cell r="AD9154"/>
        </row>
        <row r="9155">
          <cell r="P9155">
            <v>999999999</v>
          </cell>
          <cell r="Q9155"/>
          <cell r="R9155"/>
          <cell r="S9155"/>
          <cell r="T9155"/>
          <cell r="U9155"/>
          <cell r="V9155"/>
          <cell r="W9155"/>
          <cell r="X9155"/>
          <cell r="Y9155"/>
          <cell r="Z9155"/>
          <cell r="AA9155"/>
          <cell r="AB9155"/>
          <cell r="AC9155"/>
          <cell r="AD9155"/>
        </row>
        <row r="9156">
          <cell r="P9156">
            <v>999999999</v>
          </cell>
          <cell r="Q9156"/>
          <cell r="R9156"/>
          <cell r="S9156"/>
          <cell r="T9156"/>
          <cell r="U9156"/>
          <cell r="V9156"/>
          <cell r="W9156"/>
          <cell r="X9156"/>
          <cell r="Y9156"/>
          <cell r="Z9156"/>
          <cell r="AA9156"/>
          <cell r="AB9156"/>
          <cell r="AC9156"/>
          <cell r="AD9156"/>
        </row>
        <row r="9157">
          <cell r="P9157">
            <v>999999999</v>
          </cell>
          <cell r="Q9157"/>
          <cell r="R9157"/>
          <cell r="S9157"/>
          <cell r="T9157"/>
          <cell r="U9157"/>
          <cell r="V9157"/>
          <cell r="W9157"/>
          <cell r="X9157"/>
          <cell r="Y9157"/>
          <cell r="Z9157"/>
          <cell r="AA9157"/>
          <cell r="AB9157"/>
          <cell r="AC9157"/>
          <cell r="AD9157"/>
        </row>
        <row r="9158">
          <cell r="P9158">
            <v>999999999</v>
          </cell>
          <cell r="Q9158"/>
          <cell r="R9158"/>
          <cell r="S9158"/>
          <cell r="T9158"/>
          <cell r="U9158"/>
          <cell r="V9158"/>
          <cell r="W9158"/>
          <cell r="X9158"/>
          <cell r="Y9158"/>
          <cell r="Z9158"/>
          <cell r="AA9158"/>
          <cell r="AB9158"/>
          <cell r="AC9158"/>
          <cell r="AD9158"/>
        </row>
        <row r="9159">
          <cell r="P9159">
            <v>999999999</v>
          </cell>
          <cell r="Q9159"/>
          <cell r="R9159"/>
          <cell r="S9159"/>
          <cell r="T9159"/>
          <cell r="U9159"/>
          <cell r="V9159"/>
          <cell r="W9159"/>
          <cell r="X9159"/>
          <cell r="Y9159"/>
          <cell r="Z9159"/>
          <cell r="AA9159"/>
          <cell r="AB9159"/>
          <cell r="AC9159"/>
          <cell r="AD9159"/>
        </row>
        <row r="9160">
          <cell r="P9160">
            <v>999999999</v>
          </cell>
          <cell r="Q9160"/>
          <cell r="R9160"/>
          <cell r="S9160"/>
          <cell r="T9160"/>
          <cell r="U9160"/>
          <cell r="V9160"/>
          <cell r="W9160"/>
          <cell r="X9160"/>
          <cell r="Y9160"/>
          <cell r="Z9160"/>
          <cell r="AA9160"/>
          <cell r="AB9160"/>
          <cell r="AC9160"/>
          <cell r="AD9160"/>
        </row>
        <row r="9161">
          <cell r="P9161">
            <v>999999999</v>
          </cell>
          <cell r="Q9161"/>
          <cell r="R9161"/>
          <cell r="S9161"/>
          <cell r="T9161"/>
          <cell r="U9161"/>
          <cell r="V9161"/>
          <cell r="W9161"/>
          <cell r="X9161"/>
          <cell r="Y9161"/>
          <cell r="Z9161"/>
          <cell r="AA9161"/>
          <cell r="AB9161"/>
          <cell r="AC9161"/>
          <cell r="AD9161"/>
        </row>
        <row r="9162">
          <cell r="P9162">
            <v>999999999</v>
          </cell>
          <cell r="Q9162"/>
          <cell r="R9162"/>
          <cell r="S9162"/>
          <cell r="T9162"/>
          <cell r="U9162"/>
          <cell r="V9162"/>
          <cell r="W9162"/>
          <cell r="X9162"/>
          <cell r="Y9162"/>
          <cell r="Z9162"/>
          <cell r="AA9162"/>
          <cell r="AB9162"/>
          <cell r="AC9162"/>
          <cell r="AD9162"/>
        </row>
        <row r="9163">
          <cell r="P9163">
            <v>999999999</v>
          </cell>
          <cell r="Q9163"/>
          <cell r="R9163"/>
          <cell r="S9163"/>
          <cell r="T9163"/>
          <cell r="U9163"/>
          <cell r="V9163"/>
          <cell r="W9163"/>
          <cell r="X9163"/>
          <cell r="Y9163"/>
          <cell r="Z9163"/>
          <cell r="AA9163"/>
          <cell r="AB9163"/>
          <cell r="AC9163"/>
          <cell r="AD9163"/>
        </row>
        <row r="9164">
          <cell r="P9164">
            <v>999999999</v>
          </cell>
          <cell r="Q9164"/>
          <cell r="R9164"/>
          <cell r="S9164"/>
          <cell r="T9164"/>
          <cell r="U9164"/>
          <cell r="V9164"/>
          <cell r="W9164"/>
          <cell r="X9164"/>
          <cell r="Y9164"/>
          <cell r="Z9164"/>
          <cell r="AA9164"/>
          <cell r="AB9164"/>
          <cell r="AC9164"/>
          <cell r="AD9164"/>
        </row>
        <row r="9165">
          <cell r="P9165">
            <v>999999999</v>
          </cell>
          <cell r="Q9165"/>
          <cell r="R9165"/>
          <cell r="S9165"/>
          <cell r="T9165"/>
          <cell r="U9165"/>
          <cell r="V9165"/>
          <cell r="W9165"/>
          <cell r="X9165"/>
          <cell r="Y9165"/>
          <cell r="Z9165"/>
          <cell r="AA9165"/>
          <cell r="AB9165"/>
          <cell r="AC9165"/>
          <cell r="AD9165"/>
        </row>
        <row r="9166">
          <cell r="P9166">
            <v>999999999</v>
          </cell>
          <cell r="Q9166"/>
          <cell r="R9166"/>
          <cell r="S9166"/>
          <cell r="T9166"/>
          <cell r="U9166"/>
          <cell r="V9166"/>
          <cell r="W9166"/>
          <cell r="X9166"/>
          <cell r="Y9166"/>
          <cell r="Z9166"/>
          <cell r="AA9166"/>
          <cell r="AB9166"/>
          <cell r="AC9166"/>
          <cell r="AD9166"/>
        </row>
        <row r="9167">
          <cell r="P9167">
            <v>999999999</v>
          </cell>
          <cell r="Q9167"/>
          <cell r="R9167"/>
          <cell r="S9167"/>
          <cell r="T9167"/>
          <cell r="U9167"/>
          <cell r="V9167"/>
          <cell r="W9167"/>
          <cell r="X9167"/>
          <cell r="Y9167"/>
          <cell r="Z9167"/>
          <cell r="AA9167"/>
          <cell r="AB9167"/>
          <cell r="AC9167"/>
          <cell r="AD9167"/>
        </row>
        <row r="9168">
          <cell r="P9168">
            <v>999999999</v>
          </cell>
          <cell r="Q9168"/>
          <cell r="R9168"/>
          <cell r="S9168"/>
          <cell r="T9168"/>
          <cell r="U9168"/>
          <cell r="V9168"/>
          <cell r="W9168"/>
          <cell r="X9168"/>
          <cell r="Y9168"/>
          <cell r="Z9168"/>
          <cell r="AA9168"/>
          <cell r="AB9168"/>
          <cell r="AC9168"/>
          <cell r="AD9168"/>
        </row>
        <row r="9169">
          <cell r="P9169">
            <v>999999999</v>
          </cell>
          <cell r="Q9169"/>
          <cell r="R9169"/>
          <cell r="S9169"/>
          <cell r="T9169"/>
          <cell r="U9169"/>
          <cell r="V9169"/>
          <cell r="W9169"/>
          <cell r="X9169"/>
          <cell r="Y9169"/>
          <cell r="Z9169"/>
          <cell r="AA9169"/>
          <cell r="AB9169"/>
          <cell r="AC9169"/>
          <cell r="AD9169"/>
        </row>
        <row r="9170">
          <cell r="P9170">
            <v>999999999</v>
          </cell>
          <cell r="Q9170"/>
          <cell r="R9170"/>
          <cell r="S9170"/>
          <cell r="T9170"/>
          <cell r="U9170"/>
          <cell r="V9170"/>
          <cell r="W9170"/>
          <cell r="X9170"/>
          <cell r="Y9170"/>
          <cell r="Z9170"/>
          <cell r="AA9170"/>
          <cell r="AB9170"/>
          <cell r="AC9170"/>
          <cell r="AD9170"/>
        </row>
        <row r="9171">
          <cell r="P9171">
            <v>999999999</v>
          </cell>
          <cell r="Q9171"/>
          <cell r="R9171"/>
          <cell r="S9171"/>
          <cell r="T9171"/>
          <cell r="U9171"/>
          <cell r="V9171"/>
          <cell r="W9171"/>
          <cell r="X9171"/>
          <cell r="Y9171"/>
          <cell r="Z9171"/>
          <cell r="AA9171"/>
          <cell r="AB9171"/>
          <cell r="AC9171"/>
          <cell r="AD9171"/>
        </row>
        <row r="9172">
          <cell r="P9172">
            <v>999999999</v>
          </cell>
          <cell r="Q9172"/>
          <cell r="R9172"/>
          <cell r="S9172"/>
          <cell r="T9172"/>
          <cell r="U9172"/>
          <cell r="V9172"/>
          <cell r="W9172"/>
          <cell r="X9172"/>
          <cell r="Y9172"/>
          <cell r="Z9172"/>
          <cell r="AA9172"/>
          <cell r="AB9172"/>
          <cell r="AC9172"/>
          <cell r="AD9172"/>
        </row>
        <row r="9173">
          <cell r="P9173">
            <v>999999999</v>
          </cell>
          <cell r="Q9173"/>
          <cell r="R9173"/>
          <cell r="S9173"/>
          <cell r="T9173"/>
          <cell r="U9173"/>
          <cell r="V9173"/>
          <cell r="W9173"/>
          <cell r="X9173"/>
          <cell r="Y9173"/>
          <cell r="Z9173"/>
          <cell r="AA9173"/>
          <cell r="AB9173"/>
          <cell r="AC9173"/>
          <cell r="AD9173"/>
        </row>
        <row r="9174">
          <cell r="P9174">
            <v>999999999</v>
          </cell>
          <cell r="Q9174"/>
          <cell r="R9174"/>
          <cell r="S9174"/>
          <cell r="T9174"/>
          <cell r="U9174"/>
          <cell r="V9174"/>
          <cell r="W9174"/>
          <cell r="X9174"/>
          <cell r="Y9174"/>
          <cell r="Z9174"/>
          <cell r="AA9174"/>
          <cell r="AB9174"/>
          <cell r="AC9174"/>
          <cell r="AD9174"/>
        </row>
        <row r="9175">
          <cell r="P9175">
            <v>999999999</v>
          </cell>
          <cell r="Q9175"/>
          <cell r="R9175"/>
          <cell r="S9175"/>
          <cell r="T9175"/>
          <cell r="U9175"/>
          <cell r="V9175"/>
          <cell r="W9175"/>
          <cell r="X9175"/>
          <cell r="Y9175"/>
          <cell r="Z9175"/>
          <cell r="AA9175"/>
          <cell r="AB9175"/>
          <cell r="AC9175"/>
          <cell r="AD9175"/>
        </row>
        <row r="9176">
          <cell r="P9176">
            <v>999999999</v>
          </cell>
          <cell r="Q9176"/>
          <cell r="R9176"/>
          <cell r="S9176"/>
          <cell r="T9176"/>
          <cell r="U9176"/>
          <cell r="V9176"/>
          <cell r="W9176"/>
          <cell r="X9176"/>
          <cell r="Y9176"/>
          <cell r="Z9176"/>
          <cell r="AA9176"/>
          <cell r="AB9176"/>
          <cell r="AC9176"/>
          <cell r="AD9176"/>
        </row>
        <row r="9177">
          <cell r="P9177">
            <v>999999999</v>
          </cell>
          <cell r="Q9177"/>
          <cell r="R9177"/>
          <cell r="S9177"/>
          <cell r="T9177"/>
          <cell r="U9177"/>
          <cell r="V9177"/>
          <cell r="W9177"/>
          <cell r="X9177"/>
          <cell r="Y9177"/>
          <cell r="Z9177"/>
          <cell r="AA9177"/>
          <cell r="AB9177"/>
          <cell r="AC9177"/>
          <cell r="AD9177"/>
        </row>
        <row r="9178">
          <cell r="P9178">
            <v>999999999</v>
          </cell>
          <cell r="Q9178"/>
          <cell r="R9178"/>
          <cell r="S9178"/>
          <cell r="T9178"/>
          <cell r="U9178"/>
          <cell r="V9178"/>
          <cell r="W9178"/>
          <cell r="X9178"/>
          <cell r="Y9178"/>
          <cell r="Z9178"/>
          <cell r="AA9178"/>
          <cell r="AB9178"/>
          <cell r="AC9178"/>
          <cell r="AD9178"/>
        </row>
        <row r="9179">
          <cell r="P9179">
            <v>999999999</v>
          </cell>
          <cell r="Q9179"/>
          <cell r="R9179"/>
          <cell r="S9179"/>
          <cell r="T9179"/>
          <cell r="U9179"/>
          <cell r="V9179"/>
          <cell r="W9179"/>
          <cell r="X9179"/>
          <cell r="Y9179"/>
          <cell r="Z9179"/>
          <cell r="AA9179"/>
          <cell r="AB9179"/>
          <cell r="AC9179"/>
          <cell r="AD9179"/>
        </row>
        <row r="9180">
          <cell r="P9180">
            <v>999999999</v>
          </cell>
          <cell r="Q9180"/>
          <cell r="R9180"/>
          <cell r="S9180"/>
          <cell r="T9180"/>
          <cell r="U9180"/>
          <cell r="V9180"/>
          <cell r="W9180"/>
          <cell r="X9180"/>
          <cell r="Y9180"/>
          <cell r="Z9180"/>
          <cell r="AA9180"/>
          <cell r="AB9180"/>
          <cell r="AC9180"/>
          <cell r="AD9180"/>
        </row>
        <row r="9181">
          <cell r="P9181">
            <v>999999999</v>
          </cell>
          <cell r="Q9181"/>
          <cell r="R9181"/>
          <cell r="S9181"/>
          <cell r="T9181"/>
          <cell r="U9181"/>
          <cell r="V9181"/>
          <cell r="W9181"/>
          <cell r="X9181"/>
          <cell r="Y9181"/>
          <cell r="Z9181"/>
          <cell r="AA9181"/>
          <cell r="AB9181"/>
          <cell r="AC9181"/>
          <cell r="AD9181"/>
        </row>
        <row r="9182">
          <cell r="P9182">
            <v>999999999</v>
          </cell>
          <cell r="Q9182"/>
          <cell r="R9182"/>
          <cell r="S9182"/>
          <cell r="T9182"/>
          <cell r="U9182"/>
          <cell r="V9182"/>
          <cell r="W9182"/>
          <cell r="X9182"/>
          <cell r="Y9182"/>
          <cell r="Z9182"/>
          <cell r="AA9182"/>
          <cell r="AB9182"/>
          <cell r="AC9182"/>
          <cell r="AD9182"/>
        </row>
        <row r="9183">
          <cell r="P9183">
            <v>999999999</v>
          </cell>
          <cell r="Q9183"/>
          <cell r="R9183"/>
          <cell r="S9183"/>
          <cell r="T9183"/>
          <cell r="U9183"/>
          <cell r="V9183"/>
          <cell r="W9183"/>
          <cell r="X9183"/>
          <cell r="Y9183"/>
          <cell r="Z9183"/>
          <cell r="AA9183"/>
          <cell r="AB9183"/>
          <cell r="AC9183"/>
          <cell r="AD9183"/>
        </row>
        <row r="9184">
          <cell r="P9184">
            <v>999999999</v>
          </cell>
          <cell r="Q9184"/>
          <cell r="R9184"/>
          <cell r="S9184"/>
          <cell r="T9184"/>
          <cell r="U9184"/>
          <cell r="V9184"/>
          <cell r="W9184"/>
          <cell r="X9184"/>
          <cell r="Y9184"/>
          <cell r="Z9184"/>
          <cell r="AA9184"/>
          <cell r="AB9184"/>
          <cell r="AC9184"/>
          <cell r="AD9184"/>
        </row>
        <row r="9185">
          <cell r="P9185">
            <v>999999999</v>
          </cell>
          <cell r="Q9185"/>
          <cell r="R9185"/>
          <cell r="S9185"/>
          <cell r="T9185"/>
          <cell r="U9185"/>
          <cell r="V9185"/>
          <cell r="W9185"/>
          <cell r="X9185"/>
          <cell r="Y9185"/>
          <cell r="Z9185"/>
          <cell r="AA9185"/>
          <cell r="AB9185"/>
          <cell r="AC9185"/>
          <cell r="AD9185"/>
        </row>
        <row r="9186">
          <cell r="P9186">
            <v>999999999</v>
          </cell>
          <cell r="Q9186"/>
          <cell r="R9186"/>
          <cell r="S9186"/>
          <cell r="T9186"/>
          <cell r="U9186"/>
          <cell r="V9186"/>
          <cell r="W9186"/>
          <cell r="X9186"/>
          <cell r="Y9186"/>
          <cell r="Z9186"/>
          <cell r="AA9186"/>
          <cell r="AB9186"/>
          <cell r="AC9186"/>
          <cell r="AD9186"/>
        </row>
        <row r="9187">
          <cell r="P9187">
            <v>999999999</v>
          </cell>
          <cell r="Q9187"/>
          <cell r="R9187"/>
          <cell r="S9187"/>
          <cell r="T9187"/>
          <cell r="U9187"/>
          <cell r="V9187"/>
          <cell r="W9187"/>
          <cell r="X9187"/>
          <cell r="Y9187"/>
          <cell r="Z9187"/>
          <cell r="AA9187"/>
          <cell r="AB9187"/>
          <cell r="AC9187"/>
          <cell r="AD9187"/>
        </row>
        <row r="9188">
          <cell r="P9188">
            <v>999999999</v>
          </cell>
          <cell r="Q9188"/>
          <cell r="R9188"/>
          <cell r="S9188"/>
          <cell r="T9188"/>
          <cell r="U9188"/>
          <cell r="V9188"/>
          <cell r="W9188"/>
          <cell r="X9188"/>
          <cell r="Y9188"/>
          <cell r="Z9188"/>
          <cell r="AA9188"/>
          <cell r="AB9188"/>
          <cell r="AC9188"/>
          <cell r="AD9188"/>
        </row>
        <row r="9189">
          <cell r="P9189">
            <v>999999999</v>
          </cell>
          <cell r="Q9189"/>
          <cell r="R9189"/>
          <cell r="S9189"/>
          <cell r="T9189"/>
          <cell r="U9189"/>
          <cell r="V9189"/>
          <cell r="W9189"/>
          <cell r="X9189"/>
          <cell r="Y9189"/>
          <cell r="Z9189"/>
          <cell r="AA9189"/>
          <cell r="AB9189"/>
          <cell r="AC9189"/>
          <cell r="AD9189"/>
        </row>
        <row r="9190">
          <cell r="P9190">
            <v>999999999</v>
          </cell>
          <cell r="Q9190"/>
          <cell r="R9190"/>
          <cell r="S9190"/>
          <cell r="T9190"/>
          <cell r="U9190"/>
          <cell r="V9190"/>
          <cell r="W9190"/>
          <cell r="X9190"/>
          <cell r="Y9190"/>
          <cell r="Z9190"/>
          <cell r="AA9190"/>
          <cell r="AB9190"/>
          <cell r="AC9190"/>
          <cell r="AD9190"/>
        </row>
        <row r="9191">
          <cell r="P9191">
            <v>999999999</v>
          </cell>
          <cell r="Q9191"/>
          <cell r="R9191"/>
          <cell r="S9191"/>
          <cell r="T9191"/>
          <cell r="U9191"/>
          <cell r="V9191"/>
          <cell r="W9191"/>
          <cell r="X9191"/>
          <cell r="Y9191"/>
          <cell r="Z9191"/>
          <cell r="AA9191"/>
          <cell r="AB9191"/>
          <cell r="AC9191"/>
          <cell r="AD9191"/>
        </row>
        <row r="9192">
          <cell r="P9192">
            <v>999999999</v>
          </cell>
          <cell r="Q9192"/>
          <cell r="R9192"/>
          <cell r="S9192"/>
          <cell r="T9192"/>
          <cell r="U9192"/>
          <cell r="V9192"/>
          <cell r="W9192"/>
          <cell r="X9192"/>
          <cell r="Y9192"/>
          <cell r="Z9192"/>
          <cell r="AA9192"/>
          <cell r="AB9192"/>
          <cell r="AC9192"/>
          <cell r="AD9192"/>
        </row>
        <row r="9193">
          <cell r="P9193">
            <v>999999999</v>
          </cell>
          <cell r="Q9193"/>
          <cell r="R9193"/>
          <cell r="S9193"/>
          <cell r="T9193"/>
          <cell r="U9193"/>
          <cell r="V9193"/>
          <cell r="W9193"/>
          <cell r="X9193"/>
          <cell r="Y9193"/>
          <cell r="Z9193"/>
          <cell r="AA9193"/>
          <cell r="AB9193"/>
          <cell r="AC9193"/>
          <cell r="AD9193"/>
        </row>
        <row r="9194">
          <cell r="P9194">
            <v>999999999</v>
          </cell>
          <cell r="Q9194"/>
          <cell r="R9194"/>
          <cell r="S9194"/>
          <cell r="T9194"/>
          <cell r="U9194"/>
          <cell r="V9194"/>
          <cell r="W9194"/>
          <cell r="X9194"/>
          <cell r="Y9194"/>
          <cell r="Z9194"/>
          <cell r="AA9194"/>
          <cell r="AB9194"/>
          <cell r="AC9194"/>
          <cell r="AD9194"/>
        </row>
        <row r="9195">
          <cell r="P9195">
            <v>999999999</v>
          </cell>
          <cell r="Q9195"/>
          <cell r="R9195"/>
          <cell r="S9195"/>
          <cell r="T9195"/>
          <cell r="U9195"/>
          <cell r="V9195"/>
          <cell r="W9195"/>
          <cell r="X9195"/>
          <cell r="Y9195"/>
          <cell r="Z9195"/>
          <cell r="AA9195"/>
          <cell r="AB9195"/>
          <cell r="AC9195"/>
          <cell r="AD9195"/>
        </row>
        <row r="9196">
          <cell r="P9196">
            <v>999999999</v>
          </cell>
          <cell r="Q9196"/>
          <cell r="R9196"/>
          <cell r="S9196"/>
          <cell r="T9196"/>
          <cell r="U9196"/>
          <cell r="V9196"/>
          <cell r="W9196"/>
          <cell r="X9196"/>
          <cell r="Y9196"/>
          <cell r="Z9196"/>
          <cell r="AA9196"/>
          <cell r="AB9196"/>
          <cell r="AC9196"/>
          <cell r="AD9196"/>
        </row>
        <row r="9197">
          <cell r="P9197">
            <v>999999999</v>
          </cell>
          <cell r="Q9197"/>
          <cell r="R9197"/>
          <cell r="S9197"/>
          <cell r="T9197"/>
          <cell r="U9197"/>
          <cell r="V9197"/>
          <cell r="W9197"/>
          <cell r="X9197"/>
          <cell r="Y9197"/>
          <cell r="Z9197"/>
          <cell r="AA9197"/>
          <cell r="AB9197"/>
          <cell r="AC9197"/>
          <cell r="AD9197"/>
        </row>
        <row r="9198">
          <cell r="P9198">
            <v>999999999</v>
          </cell>
          <cell r="Q9198"/>
          <cell r="R9198"/>
          <cell r="S9198"/>
          <cell r="T9198"/>
          <cell r="U9198"/>
          <cell r="V9198"/>
          <cell r="W9198"/>
          <cell r="X9198"/>
          <cell r="Y9198"/>
          <cell r="Z9198"/>
          <cell r="AA9198"/>
          <cell r="AB9198"/>
          <cell r="AC9198"/>
          <cell r="AD9198"/>
        </row>
        <row r="9199">
          <cell r="P9199">
            <v>999999999</v>
          </cell>
          <cell r="Q9199"/>
          <cell r="R9199"/>
          <cell r="S9199"/>
          <cell r="T9199"/>
          <cell r="U9199"/>
          <cell r="V9199"/>
          <cell r="W9199"/>
          <cell r="X9199"/>
          <cell r="Y9199"/>
          <cell r="Z9199"/>
          <cell r="AA9199"/>
          <cell r="AB9199"/>
          <cell r="AC9199"/>
          <cell r="AD9199"/>
        </row>
        <row r="9200">
          <cell r="P9200">
            <v>999999999</v>
          </cell>
          <cell r="Q9200"/>
          <cell r="R9200"/>
          <cell r="S9200"/>
          <cell r="T9200"/>
          <cell r="U9200"/>
          <cell r="V9200"/>
          <cell r="W9200"/>
          <cell r="X9200"/>
          <cell r="Y9200"/>
          <cell r="Z9200"/>
          <cell r="AA9200"/>
          <cell r="AB9200"/>
          <cell r="AC9200"/>
          <cell r="AD9200"/>
        </row>
        <row r="9201">
          <cell r="P9201">
            <v>999999999</v>
          </cell>
          <cell r="Q9201"/>
          <cell r="R9201"/>
          <cell r="S9201"/>
          <cell r="T9201"/>
          <cell r="U9201"/>
          <cell r="V9201"/>
          <cell r="W9201"/>
          <cell r="X9201"/>
          <cell r="Y9201"/>
          <cell r="Z9201"/>
          <cell r="AA9201"/>
          <cell r="AB9201"/>
          <cell r="AC9201"/>
          <cell r="AD9201"/>
        </row>
        <row r="9202">
          <cell r="P9202">
            <v>999999999</v>
          </cell>
          <cell r="Q9202"/>
          <cell r="R9202"/>
          <cell r="S9202"/>
          <cell r="T9202"/>
          <cell r="U9202"/>
          <cell r="V9202"/>
          <cell r="W9202"/>
          <cell r="X9202"/>
          <cell r="Y9202"/>
          <cell r="Z9202"/>
          <cell r="AA9202"/>
          <cell r="AB9202"/>
          <cell r="AC9202"/>
          <cell r="AD9202"/>
        </row>
        <row r="9203">
          <cell r="P9203">
            <v>999999999</v>
          </cell>
          <cell r="Q9203"/>
          <cell r="R9203"/>
          <cell r="S9203"/>
          <cell r="T9203"/>
          <cell r="U9203"/>
          <cell r="V9203"/>
          <cell r="W9203"/>
          <cell r="X9203"/>
          <cell r="Y9203"/>
          <cell r="Z9203"/>
          <cell r="AA9203"/>
          <cell r="AB9203"/>
          <cell r="AC9203"/>
          <cell r="AD9203"/>
        </row>
        <row r="9204">
          <cell r="P9204">
            <v>999999999</v>
          </cell>
          <cell r="Q9204"/>
          <cell r="R9204"/>
          <cell r="S9204"/>
          <cell r="T9204"/>
          <cell r="U9204"/>
          <cell r="V9204"/>
          <cell r="W9204"/>
          <cell r="X9204"/>
          <cell r="Y9204"/>
          <cell r="Z9204"/>
          <cell r="AA9204"/>
          <cell r="AB9204"/>
          <cell r="AC9204"/>
          <cell r="AD9204"/>
        </row>
        <row r="9205">
          <cell r="P9205">
            <v>999999999</v>
          </cell>
          <cell r="Q9205"/>
          <cell r="R9205"/>
          <cell r="S9205"/>
          <cell r="T9205"/>
          <cell r="U9205"/>
          <cell r="V9205"/>
          <cell r="W9205"/>
          <cell r="X9205"/>
          <cell r="Y9205"/>
          <cell r="Z9205"/>
          <cell r="AA9205"/>
          <cell r="AB9205"/>
          <cell r="AC9205"/>
          <cell r="AD9205"/>
        </row>
        <row r="9206">
          <cell r="P9206">
            <v>999999999</v>
          </cell>
          <cell r="Q9206"/>
          <cell r="R9206"/>
          <cell r="S9206"/>
          <cell r="T9206"/>
          <cell r="U9206"/>
          <cell r="V9206"/>
          <cell r="W9206"/>
          <cell r="X9206"/>
          <cell r="Y9206"/>
          <cell r="Z9206"/>
          <cell r="AA9206"/>
          <cell r="AB9206"/>
          <cell r="AC9206"/>
          <cell r="AD9206"/>
        </row>
        <row r="9207">
          <cell r="P9207">
            <v>999999999</v>
          </cell>
          <cell r="Q9207"/>
          <cell r="R9207"/>
          <cell r="S9207"/>
          <cell r="T9207"/>
          <cell r="U9207"/>
          <cell r="V9207"/>
          <cell r="W9207"/>
          <cell r="X9207"/>
          <cell r="Y9207"/>
          <cell r="Z9207"/>
          <cell r="AA9207"/>
          <cell r="AB9207"/>
          <cell r="AC9207"/>
          <cell r="AD9207"/>
        </row>
        <row r="9208">
          <cell r="P9208">
            <v>999999999</v>
          </cell>
          <cell r="Q9208"/>
          <cell r="R9208"/>
          <cell r="S9208"/>
          <cell r="T9208"/>
          <cell r="U9208"/>
          <cell r="V9208"/>
          <cell r="W9208"/>
          <cell r="X9208"/>
          <cell r="Y9208"/>
          <cell r="Z9208"/>
          <cell r="AA9208"/>
          <cell r="AB9208"/>
          <cell r="AC9208"/>
          <cell r="AD9208"/>
        </row>
        <row r="9209">
          <cell r="P9209">
            <v>999999999</v>
          </cell>
          <cell r="Q9209"/>
          <cell r="R9209"/>
          <cell r="S9209"/>
          <cell r="T9209"/>
          <cell r="U9209"/>
          <cell r="V9209"/>
          <cell r="W9209"/>
          <cell r="X9209"/>
          <cell r="Y9209"/>
          <cell r="Z9209"/>
          <cell r="AA9209"/>
          <cell r="AB9209"/>
          <cell r="AC9209"/>
          <cell r="AD9209"/>
        </row>
        <row r="9210">
          <cell r="P9210">
            <v>999999999</v>
          </cell>
          <cell r="Q9210"/>
          <cell r="R9210"/>
          <cell r="S9210"/>
          <cell r="T9210"/>
          <cell r="U9210"/>
          <cell r="V9210"/>
          <cell r="W9210"/>
          <cell r="X9210"/>
          <cell r="Y9210"/>
          <cell r="Z9210"/>
          <cell r="AA9210"/>
          <cell r="AB9210"/>
          <cell r="AC9210"/>
          <cell r="AD9210"/>
        </row>
        <row r="9211">
          <cell r="P9211">
            <v>999999999</v>
          </cell>
          <cell r="Q9211"/>
          <cell r="R9211"/>
          <cell r="S9211"/>
          <cell r="T9211"/>
          <cell r="U9211"/>
          <cell r="V9211"/>
          <cell r="W9211"/>
          <cell r="X9211"/>
          <cell r="Y9211"/>
          <cell r="Z9211"/>
          <cell r="AA9211"/>
          <cell r="AB9211"/>
          <cell r="AC9211"/>
          <cell r="AD9211"/>
        </row>
        <row r="9212">
          <cell r="P9212">
            <v>999999999</v>
          </cell>
          <cell r="Q9212"/>
          <cell r="R9212"/>
          <cell r="S9212"/>
          <cell r="T9212"/>
          <cell r="U9212"/>
          <cell r="V9212"/>
          <cell r="W9212"/>
          <cell r="X9212"/>
          <cell r="Y9212"/>
          <cell r="Z9212"/>
          <cell r="AA9212"/>
          <cell r="AB9212"/>
          <cell r="AC9212"/>
          <cell r="AD9212"/>
        </row>
        <row r="9213">
          <cell r="P9213">
            <v>999999999</v>
          </cell>
          <cell r="Q9213"/>
          <cell r="R9213"/>
          <cell r="S9213"/>
          <cell r="T9213"/>
          <cell r="U9213"/>
          <cell r="V9213"/>
          <cell r="W9213"/>
          <cell r="X9213"/>
          <cell r="Y9213"/>
          <cell r="Z9213"/>
          <cell r="AA9213"/>
          <cell r="AB9213"/>
          <cell r="AC9213"/>
          <cell r="AD9213"/>
        </row>
        <row r="9214">
          <cell r="P9214">
            <v>999999999</v>
          </cell>
          <cell r="Q9214"/>
          <cell r="R9214"/>
          <cell r="S9214"/>
          <cell r="T9214"/>
          <cell r="U9214"/>
          <cell r="V9214"/>
          <cell r="W9214"/>
          <cell r="X9214"/>
          <cell r="Y9214"/>
          <cell r="Z9214"/>
          <cell r="AA9214"/>
          <cell r="AB9214"/>
          <cell r="AC9214"/>
          <cell r="AD9214"/>
        </row>
        <row r="9215">
          <cell r="P9215">
            <v>999999999</v>
          </cell>
          <cell r="Q9215"/>
          <cell r="R9215"/>
          <cell r="S9215"/>
          <cell r="T9215"/>
          <cell r="U9215"/>
          <cell r="V9215"/>
          <cell r="W9215"/>
          <cell r="X9215"/>
          <cell r="Y9215"/>
          <cell r="Z9215"/>
          <cell r="AA9215"/>
          <cell r="AB9215"/>
          <cell r="AC9215"/>
          <cell r="AD9215"/>
        </row>
        <row r="9216">
          <cell r="P9216">
            <v>999999999</v>
          </cell>
          <cell r="Q9216"/>
          <cell r="R9216"/>
          <cell r="S9216"/>
          <cell r="T9216"/>
          <cell r="U9216"/>
          <cell r="V9216"/>
          <cell r="W9216"/>
          <cell r="X9216"/>
          <cell r="Y9216"/>
          <cell r="Z9216"/>
          <cell r="AA9216"/>
          <cell r="AB9216"/>
          <cell r="AC9216"/>
          <cell r="AD9216"/>
        </row>
        <row r="9217">
          <cell r="P9217">
            <v>999999999</v>
          </cell>
          <cell r="Q9217"/>
          <cell r="R9217"/>
          <cell r="S9217"/>
          <cell r="T9217"/>
          <cell r="U9217"/>
          <cell r="V9217"/>
          <cell r="W9217"/>
          <cell r="X9217"/>
          <cell r="Y9217"/>
          <cell r="Z9217"/>
          <cell r="AA9217"/>
          <cell r="AB9217"/>
          <cell r="AC9217"/>
          <cell r="AD9217"/>
        </row>
        <row r="9218">
          <cell r="P9218">
            <v>999999999</v>
          </cell>
          <cell r="Q9218"/>
          <cell r="R9218"/>
          <cell r="S9218"/>
          <cell r="T9218"/>
          <cell r="U9218"/>
          <cell r="V9218"/>
          <cell r="W9218"/>
          <cell r="X9218"/>
          <cell r="Y9218"/>
          <cell r="Z9218"/>
          <cell r="AA9218"/>
          <cell r="AB9218"/>
          <cell r="AC9218"/>
          <cell r="AD9218"/>
        </row>
        <row r="9219">
          <cell r="P9219">
            <v>999999999</v>
          </cell>
          <cell r="Q9219"/>
          <cell r="R9219"/>
          <cell r="S9219"/>
          <cell r="T9219"/>
          <cell r="U9219"/>
          <cell r="V9219"/>
          <cell r="W9219"/>
          <cell r="X9219"/>
          <cell r="Y9219"/>
          <cell r="Z9219"/>
          <cell r="AA9219"/>
          <cell r="AB9219"/>
          <cell r="AC9219"/>
          <cell r="AD9219"/>
        </row>
        <row r="9220">
          <cell r="P9220">
            <v>999999999</v>
          </cell>
          <cell r="Q9220"/>
          <cell r="R9220"/>
          <cell r="S9220"/>
          <cell r="T9220"/>
          <cell r="U9220"/>
          <cell r="V9220"/>
          <cell r="W9220"/>
          <cell r="X9220"/>
          <cell r="Y9220"/>
          <cell r="Z9220"/>
          <cell r="AA9220"/>
          <cell r="AB9220"/>
          <cell r="AC9220"/>
          <cell r="AD9220"/>
        </row>
        <row r="9221">
          <cell r="P9221">
            <v>999999999</v>
          </cell>
          <cell r="Q9221"/>
          <cell r="R9221"/>
          <cell r="S9221"/>
          <cell r="T9221"/>
          <cell r="U9221"/>
          <cell r="V9221"/>
          <cell r="W9221"/>
          <cell r="X9221"/>
          <cell r="Y9221"/>
          <cell r="Z9221"/>
          <cell r="AA9221"/>
          <cell r="AB9221"/>
          <cell r="AC9221"/>
          <cell r="AD9221"/>
        </row>
        <row r="9222">
          <cell r="P9222">
            <v>999999999</v>
          </cell>
          <cell r="Q9222"/>
          <cell r="R9222"/>
          <cell r="S9222"/>
          <cell r="T9222"/>
          <cell r="U9222"/>
          <cell r="V9222"/>
          <cell r="W9222"/>
          <cell r="X9222"/>
          <cell r="Y9222"/>
          <cell r="Z9222"/>
          <cell r="AA9222"/>
          <cell r="AB9222"/>
          <cell r="AC9222"/>
          <cell r="AD9222"/>
        </row>
        <row r="9223">
          <cell r="P9223">
            <v>999999999</v>
          </cell>
          <cell r="Q9223"/>
          <cell r="R9223"/>
          <cell r="S9223"/>
          <cell r="T9223"/>
          <cell r="U9223"/>
          <cell r="V9223"/>
          <cell r="W9223"/>
          <cell r="X9223"/>
          <cell r="Y9223"/>
          <cell r="Z9223"/>
          <cell r="AA9223"/>
          <cell r="AB9223"/>
          <cell r="AC9223"/>
          <cell r="AD9223"/>
        </row>
        <row r="9224">
          <cell r="P9224">
            <v>999999999</v>
          </cell>
          <cell r="Q9224"/>
          <cell r="R9224"/>
          <cell r="S9224"/>
          <cell r="T9224"/>
          <cell r="U9224"/>
          <cell r="V9224"/>
          <cell r="W9224"/>
          <cell r="X9224"/>
          <cell r="Y9224"/>
          <cell r="Z9224"/>
          <cell r="AA9224"/>
          <cell r="AB9224"/>
          <cell r="AC9224"/>
          <cell r="AD9224"/>
        </row>
        <row r="9225">
          <cell r="P9225">
            <v>999999999</v>
          </cell>
          <cell r="Q9225"/>
          <cell r="R9225"/>
          <cell r="S9225"/>
          <cell r="T9225"/>
          <cell r="U9225"/>
          <cell r="V9225"/>
          <cell r="W9225"/>
          <cell r="X9225"/>
          <cell r="Y9225"/>
          <cell r="Z9225"/>
          <cell r="AA9225"/>
          <cell r="AB9225"/>
          <cell r="AC9225"/>
          <cell r="AD9225"/>
        </row>
        <row r="9226">
          <cell r="P9226">
            <v>999999999</v>
          </cell>
          <cell r="Q9226"/>
          <cell r="R9226"/>
          <cell r="S9226"/>
          <cell r="T9226"/>
          <cell r="U9226"/>
          <cell r="V9226"/>
          <cell r="W9226"/>
          <cell r="X9226"/>
          <cell r="Y9226"/>
          <cell r="Z9226"/>
          <cell r="AA9226"/>
          <cell r="AB9226"/>
          <cell r="AC9226"/>
          <cell r="AD9226"/>
        </row>
        <row r="9227">
          <cell r="P9227">
            <v>999999999</v>
          </cell>
          <cell r="Q9227"/>
          <cell r="R9227"/>
          <cell r="S9227"/>
          <cell r="T9227"/>
          <cell r="U9227"/>
          <cell r="V9227"/>
          <cell r="W9227"/>
          <cell r="X9227"/>
          <cell r="Y9227"/>
          <cell r="Z9227"/>
          <cell r="AA9227"/>
          <cell r="AB9227"/>
          <cell r="AC9227"/>
          <cell r="AD9227"/>
        </row>
        <row r="9228">
          <cell r="P9228">
            <v>999999999</v>
          </cell>
          <cell r="Q9228"/>
          <cell r="R9228"/>
          <cell r="S9228"/>
          <cell r="T9228"/>
          <cell r="U9228"/>
          <cell r="V9228"/>
          <cell r="W9228"/>
          <cell r="X9228"/>
          <cell r="Y9228"/>
          <cell r="Z9228"/>
          <cell r="AA9228"/>
          <cell r="AB9228"/>
          <cell r="AC9228"/>
          <cell r="AD9228"/>
        </row>
        <row r="9229">
          <cell r="P9229">
            <v>999999999</v>
          </cell>
          <cell r="Q9229"/>
          <cell r="R9229"/>
          <cell r="S9229"/>
          <cell r="T9229"/>
          <cell r="U9229"/>
          <cell r="V9229"/>
          <cell r="W9229"/>
          <cell r="X9229"/>
          <cell r="Y9229"/>
          <cell r="Z9229"/>
          <cell r="AA9229"/>
          <cell r="AB9229"/>
          <cell r="AC9229"/>
          <cell r="AD9229"/>
        </row>
        <row r="9230">
          <cell r="P9230">
            <v>999999999</v>
          </cell>
          <cell r="Q9230"/>
          <cell r="R9230"/>
          <cell r="S9230"/>
          <cell r="T9230"/>
          <cell r="U9230"/>
          <cell r="V9230"/>
          <cell r="W9230"/>
          <cell r="X9230"/>
          <cell r="Y9230"/>
          <cell r="Z9230"/>
          <cell r="AA9230"/>
          <cell r="AB9230"/>
          <cell r="AC9230"/>
          <cell r="AD9230"/>
        </row>
        <row r="9231">
          <cell r="P9231">
            <v>999999999</v>
          </cell>
          <cell r="Q9231"/>
          <cell r="R9231"/>
          <cell r="S9231"/>
          <cell r="T9231"/>
          <cell r="U9231"/>
          <cell r="V9231"/>
          <cell r="W9231"/>
          <cell r="X9231"/>
          <cell r="Y9231"/>
          <cell r="Z9231"/>
          <cell r="AA9231"/>
          <cell r="AB9231"/>
          <cell r="AC9231"/>
          <cell r="AD9231"/>
        </row>
        <row r="9232">
          <cell r="P9232">
            <v>999999999</v>
          </cell>
          <cell r="Q9232"/>
          <cell r="R9232"/>
          <cell r="S9232"/>
          <cell r="T9232"/>
          <cell r="U9232"/>
          <cell r="V9232"/>
          <cell r="W9232"/>
          <cell r="X9232"/>
          <cell r="Y9232"/>
          <cell r="Z9232"/>
          <cell r="AA9232"/>
          <cell r="AB9232"/>
          <cell r="AC9232"/>
          <cell r="AD9232"/>
        </row>
        <row r="9233">
          <cell r="P9233">
            <v>999999999</v>
          </cell>
          <cell r="Q9233"/>
          <cell r="R9233"/>
          <cell r="S9233"/>
          <cell r="T9233"/>
          <cell r="U9233"/>
          <cell r="V9233"/>
          <cell r="W9233"/>
          <cell r="X9233"/>
          <cell r="Y9233"/>
          <cell r="Z9233"/>
          <cell r="AA9233"/>
          <cell r="AB9233"/>
          <cell r="AC9233"/>
          <cell r="AD9233"/>
        </row>
        <row r="9234">
          <cell r="P9234">
            <v>999999999</v>
          </cell>
          <cell r="Q9234"/>
          <cell r="R9234"/>
          <cell r="S9234"/>
          <cell r="T9234"/>
          <cell r="U9234"/>
          <cell r="V9234"/>
          <cell r="W9234"/>
          <cell r="X9234"/>
          <cell r="Y9234"/>
          <cell r="Z9234"/>
          <cell r="AA9234"/>
          <cell r="AB9234"/>
          <cell r="AC9234"/>
          <cell r="AD9234"/>
        </row>
        <row r="9235">
          <cell r="P9235">
            <v>999999999</v>
          </cell>
          <cell r="Q9235"/>
          <cell r="R9235"/>
          <cell r="S9235"/>
          <cell r="T9235"/>
          <cell r="U9235"/>
          <cell r="V9235"/>
          <cell r="W9235"/>
          <cell r="X9235"/>
          <cell r="Y9235"/>
          <cell r="Z9235"/>
          <cell r="AA9235"/>
          <cell r="AB9235"/>
          <cell r="AC9235"/>
          <cell r="AD9235"/>
        </row>
        <row r="9236">
          <cell r="P9236">
            <v>999999999</v>
          </cell>
          <cell r="Q9236"/>
          <cell r="R9236"/>
          <cell r="S9236"/>
          <cell r="T9236"/>
          <cell r="U9236"/>
          <cell r="V9236"/>
          <cell r="W9236"/>
          <cell r="X9236"/>
          <cell r="Y9236"/>
          <cell r="Z9236"/>
          <cell r="AA9236"/>
          <cell r="AB9236"/>
          <cell r="AC9236"/>
          <cell r="AD9236"/>
        </row>
        <row r="9237">
          <cell r="P9237">
            <v>999999999</v>
          </cell>
          <cell r="Q9237"/>
          <cell r="R9237"/>
          <cell r="S9237"/>
          <cell r="T9237"/>
          <cell r="U9237"/>
          <cell r="V9237"/>
          <cell r="W9237"/>
          <cell r="X9237"/>
          <cell r="Y9237"/>
          <cell r="Z9237"/>
          <cell r="AA9237"/>
          <cell r="AB9237"/>
          <cell r="AC9237"/>
          <cell r="AD9237"/>
        </row>
        <row r="9238">
          <cell r="P9238">
            <v>999999999</v>
          </cell>
          <cell r="Q9238"/>
          <cell r="R9238"/>
          <cell r="S9238"/>
          <cell r="T9238"/>
          <cell r="U9238"/>
          <cell r="V9238"/>
          <cell r="W9238"/>
          <cell r="X9238"/>
          <cell r="Y9238"/>
          <cell r="Z9238"/>
          <cell r="AA9238"/>
          <cell r="AB9238"/>
          <cell r="AC9238"/>
          <cell r="AD9238"/>
        </row>
        <row r="9239">
          <cell r="P9239">
            <v>999999999</v>
          </cell>
          <cell r="Q9239"/>
          <cell r="R9239"/>
          <cell r="S9239"/>
          <cell r="T9239"/>
          <cell r="U9239"/>
          <cell r="V9239"/>
          <cell r="W9239"/>
          <cell r="X9239"/>
          <cell r="Y9239"/>
          <cell r="Z9239"/>
          <cell r="AA9239"/>
          <cell r="AB9239"/>
          <cell r="AC9239"/>
          <cell r="AD9239"/>
        </row>
        <row r="9240">
          <cell r="P9240">
            <v>999999999</v>
          </cell>
          <cell r="Q9240"/>
          <cell r="R9240"/>
          <cell r="S9240"/>
          <cell r="T9240"/>
          <cell r="U9240"/>
          <cell r="V9240"/>
          <cell r="W9240"/>
          <cell r="X9240"/>
          <cell r="Y9240"/>
          <cell r="Z9240"/>
          <cell r="AA9240"/>
          <cell r="AB9240"/>
          <cell r="AC9240"/>
          <cell r="AD9240"/>
        </row>
        <row r="9241">
          <cell r="P9241">
            <v>999999999</v>
          </cell>
          <cell r="Q9241"/>
          <cell r="R9241"/>
          <cell r="S9241"/>
          <cell r="T9241"/>
          <cell r="U9241"/>
          <cell r="V9241"/>
          <cell r="W9241"/>
          <cell r="X9241"/>
          <cell r="Y9241"/>
          <cell r="Z9241"/>
          <cell r="AA9241"/>
          <cell r="AB9241"/>
          <cell r="AC9241"/>
          <cell r="AD9241"/>
        </row>
        <row r="9242">
          <cell r="P9242">
            <v>999999999</v>
          </cell>
          <cell r="Q9242"/>
          <cell r="R9242"/>
          <cell r="S9242"/>
          <cell r="T9242"/>
          <cell r="U9242"/>
          <cell r="V9242"/>
          <cell r="W9242"/>
          <cell r="X9242"/>
          <cell r="Y9242"/>
          <cell r="Z9242"/>
          <cell r="AA9242"/>
          <cell r="AB9242"/>
          <cell r="AC9242"/>
          <cell r="AD9242"/>
        </row>
        <row r="9243">
          <cell r="P9243">
            <v>999999999</v>
          </cell>
          <cell r="Q9243"/>
          <cell r="R9243"/>
          <cell r="S9243"/>
          <cell r="T9243"/>
          <cell r="U9243"/>
          <cell r="V9243"/>
          <cell r="W9243"/>
          <cell r="X9243"/>
          <cell r="Y9243"/>
          <cell r="Z9243"/>
          <cell r="AA9243"/>
          <cell r="AB9243"/>
          <cell r="AC9243"/>
          <cell r="AD9243"/>
        </row>
        <row r="9244">
          <cell r="P9244">
            <v>999999999</v>
          </cell>
          <cell r="Q9244"/>
          <cell r="R9244"/>
          <cell r="S9244"/>
          <cell r="T9244"/>
          <cell r="U9244"/>
          <cell r="V9244"/>
          <cell r="W9244"/>
          <cell r="X9244"/>
          <cell r="Y9244"/>
          <cell r="Z9244"/>
          <cell r="AA9244"/>
          <cell r="AB9244"/>
          <cell r="AC9244"/>
          <cell r="AD9244"/>
        </row>
        <row r="9245">
          <cell r="P9245">
            <v>999999999</v>
          </cell>
          <cell r="Q9245"/>
          <cell r="R9245"/>
          <cell r="S9245"/>
          <cell r="T9245"/>
          <cell r="U9245"/>
          <cell r="V9245"/>
          <cell r="W9245"/>
          <cell r="X9245"/>
          <cell r="Y9245"/>
          <cell r="Z9245"/>
          <cell r="AA9245"/>
          <cell r="AB9245"/>
          <cell r="AC9245"/>
          <cell r="AD9245"/>
        </row>
        <row r="9246">
          <cell r="P9246">
            <v>999999999</v>
          </cell>
          <cell r="Q9246"/>
          <cell r="R9246"/>
          <cell r="S9246"/>
          <cell r="T9246"/>
          <cell r="U9246"/>
          <cell r="V9246"/>
          <cell r="W9246"/>
          <cell r="X9246"/>
          <cell r="Y9246"/>
          <cell r="Z9246"/>
          <cell r="AA9246"/>
          <cell r="AB9246"/>
          <cell r="AC9246"/>
          <cell r="AD9246"/>
        </row>
        <row r="9247">
          <cell r="P9247">
            <v>999999999</v>
          </cell>
          <cell r="Q9247"/>
          <cell r="R9247"/>
          <cell r="S9247"/>
          <cell r="T9247"/>
          <cell r="U9247"/>
          <cell r="V9247"/>
          <cell r="W9247"/>
          <cell r="X9247"/>
          <cell r="Y9247"/>
          <cell r="Z9247"/>
          <cell r="AA9247"/>
          <cell r="AB9247"/>
          <cell r="AC9247"/>
          <cell r="AD9247"/>
        </row>
        <row r="9248">
          <cell r="P9248">
            <v>999999999</v>
          </cell>
          <cell r="Q9248"/>
          <cell r="R9248"/>
          <cell r="S9248"/>
          <cell r="T9248"/>
          <cell r="U9248"/>
          <cell r="V9248"/>
          <cell r="W9248"/>
          <cell r="X9248"/>
          <cell r="Y9248"/>
          <cell r="Z9248"/>
          <cell r="AA9248"/>
          <cell r="AB9248"/>
          <cell r="AC9248"/>
          <cell r="AD9248"/>
        </row>
        <row r="9249">
          <cell r="P9249">
            <v>999999999</v>
          </cell>
          <cell r="Q9249"/>
          <cell r="R9249"/>
          <cell r="S9249"/>
          <cell r="T9249"/>
          <cell r="U9249"/>
          <cell r="V9249"/>
          <cell r="W9249"/>
          <cell r="X9249"/>
          <cell r="Y9249"/>
          <cell r="Z9249"/>
          <cell r="AA9249"/>
          <cell r="AB9249"/>
          <cell r="AC9249"/>
          <cell r="AD9249"/>
        </row>
        <row r="9250">
          <cell r="P9250">
            <v>999999999</v>
          </cell>
          <cell r="Q9250"/>
          <cell r="R9250"/>
          <cell r="S9250"/>
          <cell r="T9250"/>
          <cell r="U9250"/>
          <cell r="V9250"/>
          <cell r="W9250"/>
          <cell r="X9250"/>
          <cell r="Y9250"/>
          <cell r="Z9250"/>
          <cell r="AA9250"/>
          <cell r="AB9250"/>
          <cell r="AC9250"/>
          <cell r="AD9250"/>
        </row>
        <row r="9251">
          <cell r="P9251">
            <v>999999999</v>
          </cell>
          <cell r="Q9251"/>
          <cell r="R9251"/>
          <cell r="S9251"/>
          <cell r="T9251"/>
          <cell r="U9251"/>
          <cell r="V9251"/>
          <cell r="W9251"/>
          <cell r="X9251"/>
          <cell r="Y9251"/>
          <cell r="Z9251"/>
          <cell r="AA9251"/>
          <cell r="AB9251"/>
          <cell r="AC9251"/>
          <cell r="AD9251"/>
        </row>
        <row r="9252">
          <cell r="P9252">
            <v>999999999</v>
          </cell>
          <cell r="Q9252"/>
          <cell r="R9252"/>
          <cell r="S9252"/>
          <cell r="T9252"/>
          <cell r="U9252"/>
          <cell r="V9252"/>
          <cell r="W9252"/>
          <cell r="X9252"/>
          <cell r="Y9252"/>
          <cell r="Z9252"/>
          <cell r="AA9252"/>
          <cell r="AB9252"/>
          <cell r="AC9252"/>
          <cell r="AD9252"/>
        </row>
        <row r="9253">
          <cell r="P9253">
            <v>999999999</v>
          </cell>
          <cell r="Q9253"/>
          <cell r="R9253"/>
          <cell r="S9253"/>
          <cell r="T9253"/>
          <cell r="U9253"/>
          <cell r="V9253"/>
          <cell r="W9253"/>
          <cell r="X9253"/>
          <cell r="Y9253"/>
          <cell r="Z9253"/>
          <cell r="AA9253"/>
          <cell r="AB9253"/>
          <cell r="AC9253"/>
          <cell r="AD9253"/>
        </row>
        <row r="9254">
          <cell r="P9254">
            <v>999999999</v>
          </cell>
          <cell r="Q9254"/>
          <cell r="R9254"/>
          <cell r="S9254"/>
          <cell r="T9254"/>
          <cell r="U9254"/>
          <cell r="V9254"/>
          <cell r="W9254"/>
          <cell r="X9254"/>
          <cell r="Y9254"/>
          <cell r="Z9254"/>
          <cell r="AA9254"/>
          <cell r="AB9254"/>
          <cell r="AC9254"/>
          <cell r="AD9254"/>
        </row>
        <row r="9255">
          <cell r="P9255">
            <v>999999999</v>
          </cell>
          <cell r="Q9255"/>
          <cell r="R9255"/>
          <cell r="S9255"/>
          <cell r="T9255"/>
          <cell r="U9255"/>
          <cell r="V9255"/>
          <cell r="W9255"/>
          <cell r="X9255"/>
          <cell r="Y9255"/>
          <cell r="Z9255"/>
          <cell r="AA9255"/>
          <cell r="AB9255"/>
          <cell r="AC9255"/>
          <cell r="AD9255"/>
        </row>
        <row r="9256">
          <cell r="P9256">
            <v>999999999</v>
          </cell>
          <cell r="Q9256"/>
          <cell r="R9256"/>
          <cell r="S9256"/>
          <cell r="T9256"/>
          <cell r="U9256"/>
          <cell r="V9256"/>
          <cell r="W9256"/>
          <cell r="X9256"/>
          <cell r="Y9256"/>
          <cell r="Z9256"/>
          <cell r="AA9256"/>
          <cell r="AB9256"/>
          <cell r="AC9256"/>
          <cell r="AD9256"/>
        </row>
        <row r="9257">
          <cell r="P9257">
            <v>999999999</v>
          </cell>
          <cell r="Q9257"/>
          <cell r="R9257"/>
          <cell r="S9257"/>
          <cell r="T9257"/>
          <cell r="U9257"/>
          <cell r="V9257"/>
          <cell r="W9257"/>
          <cell r="X9257"/>
          <cell r="Y9257"/>
          <cell r="Z9257"/>
          <cell r="AA9257"/>
          <cell r="AB9257"/>
          <cell r="AC9257"/>
          <cell r="AD9257"/>
        </row>
        <row r="9258">
          <cell r="P9258">
            <v>999999999</v>
          </cell>
          <cell r="Q9258"/>
          <cell r="R9258"/>
          <cell r="S9258"/>
          <cell r="T9258"/>
          <cell r="U9258"/>
          <cell r="V9258"/>
          <cell r="W9258"/>
          <cell r="X9258"/>
          <cell r="Y9258"/>
          <cell r="Z9258"/>
          <cell r="AA9258"/>
          <cell r="AB9258"/>
          <cell r="AC9258"/>
          <cell r="AD9258"/>
        </row>
        <row r="9259">
          <cell r="P9259">
            <v>999999999</v>
          </cell>
          <cell r="Q9259"/>
          <cell r="R9259"/>
          <cell r="S9259"/>
          <cell r="T9259"/>
          <cell r="U9259"/>
          <cell r="V9259"/>
          <cell r="W9259"/>
          <cell r="X9259"/>
          <cell r="Y9259"/>
          <cell r="Z9259"/>
          <cell r="AA9259"/>
          <cell r="AB9259"/>
          <cell r="AC9259"/>
          <cell r="AD9259"/>
        </row>
        <row r="9260">
          <cell r="P9260">
            <v>999999999</v>
          </cell>
          <cell r="Q9260"/>
          <cell r="R9260"/>
          <cell r="S9260"/>
          <cell r="T9260"/>
          <cell r="U9260"/>
          <cell r="V9260"/>
          <cell r="W9260"/>
          <cell r="X9260"/>
          <cell r="Y9260"/>
          <cell r="Z9260"/>
          <cell r="AA9260"/>
          <cell r="AB9260"/>
          <cell r="AC9260"/>
          <cell r="AD9260"/>
        </row>
        <row r="9261">
          <cell r="P9261">
            <v>999999999</v>
          </cell>
          <cell r="Q9261"/>
          <cell r="R9261"/>
          <cell r="S9261"/>
          <cell r="T9261"/>
          <cell r="U9261"/>
          <cell r="V9261"/>
          <cell r="W9261"/>
          <cell r="X9261"/>
          <cell r="Y9261"/>
          <cell r="Z9261"/>
          <cell r="AA9261"/>
          <cell r="AB9261"/>
          <cell r="AC9261"/>
          <cell r="AD9261"/>
        </row>
        <row r="9262">
          <cell r="P9262">
            <v>999999999</v>
          </cell>
          <cell r="Q9262"/>
          <cell r="R9262"/>
          <cell r="S9262"/>
          <cell r="T9262"/>
          <cell r="U9262"/>
          <cell r="V9262"/>
          <cell r="W9262"/>
          <cell r="X9262"/>
          <cell r="Y9262"/>
          <cell r="Z9262"/>
          <cell r="AA9262"/>
          <cell r="AB9262"/>
          <cell r="AC9262"/>
          <cell r="AD9262"/>
        </row>
        <row r="9263">
          <cell r="P9263">
            <v>999999999</v>
          </cell>
          <cell r="Q9263"/>
          <cell r="R9263"/>
          <cell r="S9263"/>
          <cell r="T9263"/>
          <cell r="U9263"/>
          <cell r="V9263"/>
          <cell r="W9263"/>
          <cell r="X9263"/>
          <cell r="Y9263"/>
          <cell r="Z9263"/>
          <cell r="AA9263"/>
          <cell r="AB9263"/>
          <cell r="AC9263"/>
          <cell r="AD9263"/>
        </row>
        <row r="9264">
          <cell r="P9264">
            <v>999999999</v>
          </cell>
          <cell r="Q9264"/>
          <cell r="R9264"/>
          <cell r="S9264"/>
          <cell r="T9264"/>
          <cell r="U9264"/>
          <cell r="V9264"/>
          <cell r="W9264"/>
          <cell r="X9264"/>
          <cell r="Y9264"/>
          <cell r="Z9264"/>
          <cell r="AA9264"/>
          <cell r="AB9264"/>
          <cell r="AC9264"/>
          <cell r="AD9264"/>
        </row>
        <row r="9265">
          <cell r="P9265">
            <v>999999999</v>
          </cell>
          <cell r="Q9265"/>
          <cell r="R9265"/>
          <cell r="S9265"/>
          <cell r="T9265"/>
          <cell r="U9265"/>
          <cell r="V9265"/>
          <cell r="W9265"/>
          <cell r="X9265"/>
          <cell r="Y9265"/>
          <cell r="Z9265"/>
          <cell r="AA9265"/>
          <cell r="AB9265"/>
          <cell r="AC9265"/>
          <cell r="AD9265"/>
        </row>
        <row r="9266">
          <cell r="P9266">
            <v>999999999</v>
          </cell>
          <cell r="Q9266"/>
          <cell r="R9266"/>
          <cell r="S9266"/>
          <cell r="T9266"/>
          <cell r="U9266"/>
          <cell r="V9266"/>
          <cell r="W9266"/>
          <cell r="X9266"/>
          <cell r="Y9266"/>
          <cell r="Z9266"/>
          <cell r="AA9266"/>
          <cell r="AB9266"/>
          <cell r="AC9266"/>
          <cell r="AD9266"/>
        </row>
        <row r="9267">
          <cell r="P9267">
            <v>999999999</v>
          </cell>
          <cell r="Q9267"/>
          <cell r="R9267"/>
          <cell r="S9267"/>
          <cell r="T9267"/>
          <cell r="U9267"/>
          <cell r="V9267"/>
          <cell r="W9267"/>
          <cell r="X9267"/>
          <cell r="Y9267"/>
          <cell r="Z9267"/>
          <cell r="AA9267"/>
          <cell r="AB9267"/>
          <cell r="AC9267"/>
          <cell r="AD9267"/>
        </row>
        <row r="9268">
          <cell r="P9268">
            <v>999999999</v>
          </cell>
          <cell r="Q9268"/>
          <cell r="R9268"/>
          <cell r="S9268"/>
          <cell r="T9268"/>
          <cell r="U9268"/>
          <cell r="V9268"/>
          <cell r="W9268"/>
          <cell r="X9268"/>
          <cell r="Y9268"/>
          <cell r="Z9268"/>
          <cell r="AA9268"/>
          <cell r="AB9268"/>
          <cell r="AC9268"/>
          <cell r="AD9268"/>
        </row>
        <row r="9269">
          <cell r="P9269">
            <v>999999999</v>
          </cell>
          <cell r="Q9269"/>
          <cell r="R9269"/>
          <cell r="S9269"/>
          <cell r="T9269"/>
          <cell r="U9269"/>
          <cell r="V9269"/>
          <cell r="W9269"/>
          <cell r="X9269"/>
          <cell r="Y9269"/>
          <cell r="Z9269"/>
          <cell r="AA9269"/>
          <cell r="AB9269"/>
          <cell r="AC9269"/>
          <cell r="AD9269"/>
        </row>
        <row r="9270">
          <cell r="P9270">
            <v>999999999</v>
          </cell>
          <cell r="Q9270"/>
          <cell r="R9270"/>
          <cell r="S9270"/>
          <cell r="T9270"/>
          <cell r="U9270"/>
          <cell r="V9270"/>
          <cell r="W9270"/>
          <cell r="X9270"/>
          <cell r="Y9270"/>
          <cell r="Z9270"/>
          <cell r="AA9270"/>
          <cell r="AB9270"/>
          <cell r="AC9270"/>
          <cell r="AD9270"/>
        </row>
        <row r="9271">
          <cell r="P9271">
            <v>999999999</v>
          </cell>
          <cell r="Q9271"/>
          <cell r="R9271"/>
          <cell r="S9271"/>
          <cell r="T9271"/>
          <cell r="U9271"/>
          <cell r="V9271"/>
          <cell r="W9271"/>
          <cell r="X9271"/>
          <cell r="Y9271"/>
          <cell r="Z9271"/>
          <cell r="AA9271"/>
          <cell r="AB9271"/>
          <cell r="AC9271"/>
          <cell r="AD9271"/>
        </row>
        <row r="9272">
          <cell r="P9272">
            <v>999999999</v>
          </cell>
          <cell r="Q9272"/>
          <cell r="R9272"/>
          <cell r="S9272"/>
          <cell r="T9272"/>
          <cell r="U9272"/>
          <cell r="V9272"/>
          <cell r="W9272"/>
          <cell r="X9272"/>
          <cell r="Y9272"/>
          <cell r="Z9272"/>
          <cell r="AA9272"/>
          <cell r="AB9272"/>
          <cell r="AC9272"/>
          <cell r="AD9272"/>
        </row>
        <row r="9273">
          <cell r="P9273">
            <v>999999999</v>
          </cell>
          <cell r="Q9273"/>
          <cell r="R9273"/>
          <cell r="S9273"/>
          <cell r="T9273"/>
          <cell r="U9273"/>
          <cell r="V9273"/>
          <cell r="W9273"/>
          <cell r="X9273"/>
          <cell r="Y9273"/>
          <cell r="Z9273"/>
          <cell r="AA9273"/>
          <cell r="AB9273"/>
          <cell r="AC9273"/>
          <cell r="AD9273"/>
        </row>
        <row r="9274">
          <cell r="P9274">
            <v>999999999</v>
          </cell>
          <cell r="Q9274"/>
          <cell r="R9274"/>
          <cell r="S9274"/>
          <cell r="T9274"/>
          <cell r="U9274"/>
          <cell r="V9274"/>
          <cell r="W9274"/>
          <cell r="X9274"/>
          <cell r="Y9274"/>
          <cell r="Z9274"/>
          <cell r="AA9274"/>
          <cell r="AB9274"/>
          <cell r="AC9274"/>
          <cell r="AD9274"/>
        </row>
        <row r="9275">
          <cell r="P9275">
            <v>999999999</v>
          </cell>
          <cell r="Q9275"/>
          <cell r="R9275"/>
          <cell r="S9275"/>
          <cell r="T9275"/>
          <cell r="U9275"/>
          <cell r="V9275"/>
          <cell r="W9275"/>
          <cell r="X9275"/>
          <cell r="Y9275"/>
          <cell r="Z9275"/>
          <cell r="AA9275"/>
          <cell r="AB9275"/>
          <cell r="AC9275"/>
          <cell r="AD9275"/>
        </row>
        <row r="9276">
          <cell r="P9276">
            <v>999999999</v>
          </cell>
          <cell r="Q9276"/>
          <cell r="R9276"/>
          <cell r="S9276"/>
          <cell r="T9276"/>
          <cell r="U9276"/>
          <cell r="V9276"/>
          <cell r="W9276"/>
          <cell r="X9276"/>
          <cell r="Y9276"/>
          <cell r="Z9276"/>
          <cell r="AA9276"/>
          <cell r="AB9276"/>
          <cell r="AC9276"/>
          <cell r="AD9276"/>
        </row>
        <row r="9277">
          <cell r="P9277">
            <v>999999999</v>
          </cell>
          <cell r="Q9277"/>
          <cell r="R9277"/>
          <cell r="S9277"/>
          <cell r="T9277"/>
          <cell r="U9277"/>
          <cell r="V9277"/>
          <cell r="W9277"/>
          <cell r="X9277"/>
          <cell r="Y9277"/>
          <cell r="Z9277"/>
          <cell r="AA9277"/>
          <cell r="AB9277"/>
          <cell r="AC9277"/>
          <cell r="AD9277"/>
        </row>
        <row r="9278">
          <cell r="P9278">
            <v>999999999</v>
          </cell>
          <cell r="Q9278"/>
          <cell r="R9278"/>
          <cell r="S9278"/>
          <cell r="T9278"/>
          <cell r="U9278"/>
          <cell r="V9278"/>
          <cell r="W9278"/>
          <cell r="X9278"/>
          <cell r="Y9278"/>
          <cell r="Z9278"/>
          <cell r="AA9278"/>
          <cell r="AB9278"/>
          <cell r="AC9278"/>
          <cell r="AD9278"/>
        </row>
        <row r="9279">
          <cell r="P9279">
            <v>999999999</v>
          </cell>
          <cell r="Q9279"/>
          <cell r="R9279"/>
          <cell r="S9279"/>
          <cell r="T9279"/>
          <cell r="U9279"/>
          <cell r="V9279"/>
          <cell r="W9279"/>
          <cell r="X9279"/>
          <cell r="Y9279"/>
          <cell r="Z9279"/>
          <cell r="AA9279"/>
          <cell r="AB9279"/>
          <cell r="AC9279"/>
          <cell r="AD9279"/>
        </row>
        <row r="9280">
          <cell r="P9280">
            <v>999999999</v>
          </cell>
          <cell r="Q9280"/>
          <cell r="R9280"/>
          <cell r="S9280"/>
          <cell r="T9280"/>
          <cell r="U9280"/>
          <cell r="V9280"/>
          <cell r="W9280"/>
          <cell r="X9280"/>
          <cell r="Y9280"/>
          <cell r="Z9280"/>
          <cell r="AA9280"/>
          <cell r="AB9280"/>
          <cell r="AC9280"/>
          <cell r="AD9280"/>
        </row>
        <row r="9281">
          <cell r="P9281">
            <v>999999999</v>
          </cell>
          <cell r="Q9281"/>
          <cell r="R9281"/>
          <cell r="S9281"/>
          <cell r="T9281"/>
          <cell r="U9281"/>
          <cell r="V9281"/>
          <cell r="W9281"/>
          <cell r="X9281"/>
          <cell r="Y9281"/>
          <cell r="Z9281"/>
          <cell r="AA9281"/>
          <cell r="AB9281"/>
          <cell r="AC9281"/>
          <cell r="AD9281"/>
        </row>
        <row r="9282">
          <cell r="P9282">
            <v>999999999</v>
          </cell>
          <cell r="Q9282"/>
          <cell r="R9282"/>
          <cell r="S9282"/>
          <cell r="T9282"/>
          <cell r="U9282"/>
          <cell r="V9282"/>
          <cell r="W9282"/>
          <cell r="X9282"/>
          <cell r="Y9282"/>
          <cell r="Z9282"/>
          <cell r="AA9282"/>
          <cell r="AB9282"/>
          <cell r="AC9282"/>
          <cell r="AD9282"/>
        </row>
        <row r="9283">
          <cell r="P9283">
            <v>999999999</v>
          </cell>
          <cell r="Q9283"/>
          <cell r="R9283"/>
          <cell r="S9283"/>
          <cell r="T9283"/>
          <cell r="U9283"/>
          <cell r="V9283"/>
          <cell r="W9283"/>
          <cell r="X9283"/>
          <cell r="Y9283"/>
          <cell r="Z9283"/>
          <cell r="AA9283"/>
          <cell r="AB9283"/>
          <cell r="AC9283"/>
          <cell r="AD9283"/>
        </row>
        <row r="9284">
          <cell r="P9284">
            <v>999999999</v>
          </cell>
          <cell r="Q9284"/>
          <cell r="R9284"/>
          <cell r="S9284"/>
          <cell r="T9284"/>
          <cell r="U9284"/>
          <cell r="V9284"/>
          <cell r="W9284"/>
          <cell r="X9284"/>
          <cell r="Y9284"/>
          <cell r="Z9284"/>
          <cell r="AA9284"/>
          <cell r="AB9284"/>
          <cell r="AC9284"/>
          <cell r="AD9284"/>
        </row>
        <row r="9285">
          <cell r="P9285">
            <v>999999999</v>
          </cell>
          <cell r="Q9285"/>
          <cell r="R9285"/>
          <cell r="S9285"/>
          <cell r="T9285"/>
          <cell r="U9285"/>
          <cell r="V9285"/>
          <cell r="W9285"/>
          <cell r="X9285"/>
          <cell r="Y9285"/>
          <cell r="Z9285"/>
          <cell r="AA9285"/>
          <cell r="AB9285"/>
          <cell r="AC9285"/>
          <cell r="AD9285"/>
        </row>
        <row r="9286">
          <cell r="P9286">
            <v>999999999</v>
          </cell>
          <cell r="Q9286"/>
          <cell r="R9286"/>
          <cell r="S9286"/>
          <cell r="T9286"/>
          <cell r="U9286"/>
          <cell r="V9286"/>
          <cell r="W9286"/>
          <cell r="X9286"/>
          <cell r="Y9286"/>
          <cell r="Z9286"/>
          <cell r="AA9286"/>
          <cell r="AB9286"/>
          <cell r="AC9286"/>
          <cell r="AD9286"/>
        </row>
        <row r="9287">
          <cell r="P9287">
            <v>999999999</v>
          </cell>
          <cell r="Q9287"/>
          <cell r="R9287"/>
          <cell r="S9287"/>
          <cell r="T9287"/>
          <cell r="U9287"/>
          <cell r="V9287"/>
          <cell r="W9287"/>
          <cell r="X9287"/>
          <cell r="Y9287"/>
          <cell r="Z9287"/>
          <cell r="AA9287"/>
          <cell r="AB9287"/>
          <cell r="AC9287"/>
          <cell r="AD9287"/>
        </row>
        <row r="9288">
          <cell r="P9288">
            <v>999999999</v>
          </cell>
          <cell r="Q9288"/>
          <cell r="R9288"/>
          <cell r="S9288"/>
          <cell r="T9288"/>
          <cell r="U9288"/>
          <cell r="V9288"/>
          <cell r="W9288"/>
          <cell r="X9288"/>
          <cell r="Y9288"/>
          <cell r="Z9288"/>
          <cell r="AA9288"/>
          <cell r="AB9288"/>
          <cell r="AC9288"/>
          <cell r="AD9288"/>
        </row>
        <row r="9289">
          <cell r="P9289">
            <v>999999999</v>
          </cell>
          <cell r="Q9289"/>
          <cell r="R9289"/>
          <cell r="S9289"/>
          <cell r="T9289"/>
          <cell r="U9289"/>
          <cell r="V9289"/>
          <cell r="W9289"/>
          <cell r="X9289"/>
          <cell r="Y9289"/>
          <cell r="Z9289"/>
          <cell r="AA9289"/>
          <cell r="AB9289"/>
          <cell r="AC9289"/>
          <cell r="AD9289"/>
        </row>
        <row r="9290">
          <cell r="P9290">
            <v>999999999</v>
          </cell>
          <cell r="Q9290"/>
          <cell r="R9290"/>
          <cell r="S9290"/>
          <cell r="T9290"/>
          <cell r="U9290"/>
          <cell r="V9290"/>
          <cell r="W9290"/>
          <cell r="X9290"/>
          <cell r="Y9290"/>
          <cell r="Z9290"/>
          <cell r="AA9290"/>
          <cell r="AB9290"/>
          <cell r="AC9290"/>
          <cell r="AD9290"/>
        </row>
        <row r="9291">
          <cell r="P9291">
            <v>999999999</v>
          </cell>
          <cell r="Q9291"/>
          <cell r="R9291"/>
          <cell r="S9291"/>
          <cell r="T9291"/>
          <cell r="U9291"/>
          <cell r="V9291"/>
          <cell r="W9291"/>
          <cell r="X9291"/>
          <cell r="Y9291"/>
          <cell r="Z9291"/>
          <cell r="AA9291"/>
          <cell r="AB9291"/>
          <cell r="AC9291"/>
          <cell r="AD9291"/>
        </row>
        <row r="9292">
          <cell r="P9292">
            <v>999999999</v>
          </cell>
          <cell r="Q9292"/>
          <cell r="R9292"/>
          <cell r="S9292"/>
          <cell r="T9292"/>
          <cell r="U9292"/>
          <cell r="V9292"/>
          <cell r="W9292"/>
          <cell r="X9292"/>
          <cell r="Y9292"/>
          <cell r="Z9292"/>
          <cell r="AA9292"/>
          <cell r="AB9292"/>
          <cell r="AC9292"/>
          <cell r="AD9292"/>
        </row>
        <row r="9293">
          <cell r="P9293">
            <v>999999999</v>
          </cell>
          <cell r="Q9293"/>
          <cell r="R9293"/>
          <cell r="S9293"/>
          <cell r="T9293"/>
          <cell r="U9293"/>
          <cell r="V9293"/>
          <cell r="W9293"/>
          <cell r="X9293"/>
          <cell r="Y9293"/>
          <cell r="Z9293"/>
          <cell r="AA9293"/>
          <cell r="AB9293"/>
          <cell r="AC9293"/>
          <cell r="AD9293"/>
        </row>
        <row r="9294">
          <cell r="P9294">
            <v>999999999</v>
          </cell>
          <cell r="Q9294"/>
          <cell r="R9294"/>
          <cell r="S9294"/>
          <cell r="T9294"/>
          <cell r="U9294"/>
          <cell r="V9294"/>
          <cell r="W9294"/>
          <cell r="X9294"/>
          <cell r="Y9294"/>
          <cell r="Z9294"/>
          <cell r="AA9294"/>
          <cell r="AB9294"/>
          <cell r="AC9294"/>
          <cell r="AD9294"/>
        </row>
        <row r="9295">
          <cell r="P9295">
            <v>999999999</v>
          </cell>
          <cell r="Q9295"/>
          <cell r="R9295"/>
          <cell r="S9295"/>
          <cell r="T9295"/>
          <cell r="U9295"/>
          <cell r="V9295"/>
          <cell r="W9295"/>
          <cell r="X9295"/>
          <cell r="Y9295"/>
          <cell r="Z9295"/>
          <cell r="AA9295"/>
          <cell r="AB9295"/>
          <cell r="AC9295"/>
          <cell r="AD9295"/>
        </row>
        <row r="9296">
          <cell r="P9296">
            <v>999999999</v>
          </cell>
          <cell r="Q9296"/>
          <cell r="R9296"/>
          <cell r="S9296"/>
          <cell r="T9296"/>
          <cell r="U9296"/>
          <cell r="V9296"/>
          <cell r="W9296"/>
          <cell r="X9296"/>
          <cell r="Y9296"/>
          <cell r="Z9296"/>
          <cell r="AA9296"/>
          <cell r="AB9296"/>
          <cell r="AC9296"/>
          <cell r="AD9296"/>
        </row>
        <row r="9297">
          <cell r="P9297">
            <v>999999999</v>
          </cell>
          <cell r="Q9297"/>
          <cell r="R9297"/>
          <cell r="S9297"/>
          <cell r="T9297"/>
          <cell r="U9297"/>
          <cell r="V9297"/>
          <cell r="W9297"/>
          <cell r="X9297"/>
          <cell r="Y9297"/>
          <cell r="Z9297"/>
          <cell r="AA9297"/>
          <cell r="AB9297"/>
          <cell r="AC9297"/>
          <cell r="AD9297"/>
        </row>
        <row r="9298">
          <cell r="P9298">
            <v>999999999</v>
          </cell>
          <cell r="Q9298"/>
          <cell r="R9298"/>
          <cell r="S9298"/>
          <cell r="T9298"/>
          <cell r="U9298"/>
          <cell r="V9298"/>
          <cell r="W9298"/>
          <cell r="X9298"/>
          <cell r="Y9298"/>
          <cell r="Z9298"/>
          <cell r="AA9298"/>
          <cell r="AB9298"/>
          <cell r="AC9298"/>
          <cell r="AD9298"/>
        </row>
        <row r="9299">
          <cell r="P9299">
            <v>999999999</v>
          </cell>
          <cell r="Q9299"/>
          <cell r="R9299"/>
          <cell r="S9299"/>
          <cell r="T9299"/>
          <cell r="U9299"/>
          <cell r="V9299"/>
          <cell r="W9299"/>
          <cell r="X9299"/>
          <cell r="Y9299"/>
          <cell r="Z9299"/>
          <cell r="AA9299"/>
          <cell r="AB9299"/>
          <cell r="AC9299"/>
          <cell r="AD9299"/>
        </row>
        <row r="9300">
          <cell r="P9300">
            <v>999999999</v>
          </cell>
          <cell r="Q9300"/>
          <cell r="R9300"/>
          <cell r="S9300"/>
          <cell r="T9300"/>
          <cell r="U9300"/>
          <cell r="V9300"/>
          <cell r="W9300"/>
          <cell r="X9300"/>
          <cell r="Y9300"/>
          <cell r="Z9300"/>
          <cell r="AA9300"/>
          <cell r="AB9300"/>
          <cell r="AC9300"/>
          <cell r="AD9300"/>
        </row>
        <row r="9301">
          <cell r="P9301">
            <v>999999999</v>
          </cell>
          <cell r="Q9301"/>
          <cell r="R9301"/>
          <cell r="S9301"/>
          <cell r="T9301"/>
          <cell r="U9301"/>
          <cell r="V9301"/>
          <cell r="W9301"/>
          <cell r="X9301"/>
          <cell r="Y9301"/>
          <cell r="Z9301"/>
          <cell r="AA9301"/>
          <cell r="AB9301"/>
          <cell r="AC9301"/>
          <cell r="AD9301"/>
        </row>
        <row r="9302">
          <cell r="P9302">
            <v>999999999</v>
          </cell>
          <cell r="Q9302"/>
          <cell r="R9302"/>
          <cell r="S9302"/>
          <cell r="T9302"/>
          <cell r="U9302"/>
          <cell r="V9302"/>
          <cell r="W9302"/>
          <cell r="X9302"/>
          <cell r="Y9302"/>
          <cell r="Z9302"/>
          <cell r="AA9302"/>
          <cell r="AB9302"/>
          <cell r="AC9302"/>
          <cell r="AD9302"/>
        </row>
        <row r="9303">
          <cell r="P9303">
            <v>999999999</v>
          </cell>
          <cell r="Q9303"/>
          <cell r="R9303"/>
          <cell r="S9303"/>
          <cell r="T9303"/>
          <cell r="U9303"/>
          <cell r="V9303"/>
          <cell r="W9303"/>
          <cell r="X9303"/>
          <cell r="Y9303"/>
          <cell r="Z9303"/>
          <cell r="AA9303"/>
          <cell r="AB9303"/>
          <cell r="AC9303"/>
          <cell r="AD9303"/>
        </row>
        <row r="9304">
          <cell r="P9304">
            <v>999999999</v>
          </cell>
          <cell r="Q9304"/>
          <cell r="R9304"/>
          <cell r="S9304"/>
          <cell r="T9304"/>
          <cell r="U9304"/>
          <cell r="V9304"/>
          <cell r="W9304"/>
          <cell r="X9304"/>
          <cell r="Y9304"/>
          <cell r="Z9304"/>
          <cell r="AA9304"/>
          <cell r="AB9304"/>
          <cell r="AC9304"/>
          <cell r="AD9304"/>
        </row>
        <row r="9305">
          <cell r="P9305">
            <v>999999999</v>
          </cell>
          <cell r="Q9305"/>
          <cell r="R9305"/>
          <cell r="S9305"/>
          <cell r="T9305"/>
          <cell r="U9305"/>
          <cell r="V9305"/>
          <cell r="W9305"/>
          <cell r="X9305"/>
          <cell r="Y9305"/>
          <cell r="Z9305"/>
          <cell r="AA9305"/>
          <cell r="AB9305"/>
          <cell r="AC9305"/>
          <cell r="AD9305"/>
        </row>
        <row r="9306">
          <cell r="P9306">
            <v>999999999</v>
          </cell>
          <cell r="Q9306"/>
          <cell r="R9306"/>
          <cell r="S9306"/>
          <cell r="T9306"/>
          <cell r="U9306"/>
          <cell r="V9306"/>
          <cell r="W9306"/>
          <cell r="X9306"/>
          <cell r="Y9306"/>
          <cell r="Z9306"/>
          <cell r="AA9306"/>
          <cell r="AB9306"/>
          <cell r="AC9306"/>
          <cell r="AD9306"/>
        </row>
        <row r="9307">
          <cell r="P9307">
            <v>999999999</v>
          </cell>
          <cell r="Q9307"/>
          <cell r="R9307"/>
          <cell r="S9307"/>
          <cell r="T9307"/>
          <cell r="U9307"/>
          <cell r="V9307"/>
          <cell r="W9307"/>
          <cell r="X9307"/>
          <cell r="Y9307"/>
          <cell r="Z9307"/>
          <cell r="AA9307"/>
          <cell r="AB9307"/>
          <cell r="AC9307"/>
          <cell r="AD9307"/>
        </row>
        <row r="9308">
          <cell r="P9308">
            <v>999999999</v>
          </cell>
          <cell r="Q9308"/>
          <cell r="R9308"/>
          <cell r="S9308"/>
          <cell r="T9308"/>
          <cell r="U9308"/>
          <cell r="V9308"/>
          <cell r="W9308"/>
          <cell r="X9308"/>
          <cell r="Y9308"/>
          <cell r="Z9308"/>
          <cell r="AA9308"/>
          <cell r="AB9308"/>
          <cell r="AC9308"/>
          <cell r="AD9308"/>
        </row>
        <row r="9309">
          <cell r="P9309">
            <v>999999999</v>
          </cell>
          <cell r="Q9309"/>
          <cell r="R9309"/>
          <cell r="S9309"/>
          <cell r="T9309"/>
          <cell r="U9309"/>
          <cell r="V9309"/>
          <cell r="W9309"/>
          <cell r="X9309"/>
          <cell r="Y9309"/>
          <cell r="Z9309"/>
          <cell r="AA9309"/>
          <cell r="AB9309"/>
          <cell r="AC9309"/>
          <cell r="AD9309"/>
        </row>
        <row r="9310">
          <cell r="P9310">
            <v>999999999</v>
          </cell>
          <cell r="Q9310"/>
          <cell r="R9310"/>
          <cell r="S9310"/>
          <cell r="T9310"/>
          <cell r="U9310"/>
          <cell r="V9310"/>
          <cell r="W9310"/>
          <cell r="X9310"/>
          <cell r="Y9310"/>
          <cell r="Z9310"/>
          <cell r="AA9310"/>
          <cell r="AB9310"/>
          <cell r="AC9310"/>
          <cell r="AD9310"/>
        </row>
        <row r="9311">
          <cell r="P9311">
            <v>999999999</v>
          </cell>
          <cell r="Q9311"/>
          <cell r="R9311"/>
          <cell r="S9311"/>
          <cell r="T9311"/>
          <cell r="U9311"/>
          <cell r="V9311"/>
          <cell r="W9311"/>
          <cell r="X9311"/>
          <cell r="Y9311"/>
          <cell r="Z9311"/>
          <cell r="AA9311"/>
          <cell r="AB9311"/>
          <cell r="AC9311"/>
          <cell r="AD9311"/>
        </row>
        <row r="9312">
          <cell r="P9312">
            <v>999999999</v>
          </cell>
          <cell r="Q9312"/>
          <cell r="R9312"/>
          <cell r="S9312"/>
          <cell r="T9312"/>
          <cell r="U9312"/>
          <cell r="V9312"/>
          <cell r="W9312"/>
          <cell r="X9312"/>
          <cell r="Y9312"/>
          <cell r="Z9312"/>
          <cell r="AA9312"/>
          <cell r="AB9312"/>
          <cell r="AC9312"/>
          <cell r="AD9312"/>
        </row>
        <row r="9313">
          <cell r="P9313">
            <v>999999999</v>
          </cell>
          <cell r="Q9313"/>
          <cell r="R9313"/>
          <cell r="S9313"/>
          <cell r="T9313"/>
          <cell r="U9313"/>
          <cell r="V9313"/>
          <cell r="W9313"/>
          <cell r="X9313"/>
          <cell r="Y9313"/>
          <cell r="Z9313"/>
          <cell r="AA9313"/>
          <cell r="AB9313"/>
          <cell r="AC9313"/>
          <cell r="AD9313"/>
        </row>
        <row r="9314">
          <cell r="P9314">
            <v>999999999</v>
          </cell>
          <cell r="Q9314"/>
          <cell r="R9314"/>
          <cell r="S9314"/>
          <cell r="T9314"/>
          <cell r="U9314"/>
          <cell r="V9314"/>
          <cell r="W9314"/>
          <cell r="X9314"/>
          <cell r="Y9314"/>
          <cell r="Z9314"/>
          <cell r="AA9314"/>
          <cell r="AB9314"/>
          <cell r="AC9314"/>
          <cell r="AD9314"/>
        </row>
        <row r="9315">
          <cell r="P9315">
            <v>999999999</v>
          </cell>
          <cell r="Q9315"/>
          <cell r="R9315"/>
          <cell r="S9315"/>
          <cell r="T9315"/>
          <cell r="U9315"/>
          <cell r="V9315"/>
          <cell r="W9315"/>
          <cell r="X9315"/>
          <cell r="Y9315"/>
          <cell r="Z9315"/>
          <cell r="AA9315"/>
          <cell r="AB9315"/>
          <cell r="AC9315"/>
          <cell r="AD9315"/>
        </row>
        <row r="9316">
          <cell r="P9316">
            <v>999999999</v>
          </cell>
          <cell r="Q9316"/>
          <cell r="R9316"/>
          <cell r="S9316"/>
          <cell r="T9316"/>
          <cell r="U9316"/>
          <cell r="V9316"/>
          <cell r="W9316"/>
          <cell r="X9316"/>
          <cell r="Y9316"/>
          <cell r="Z9316"/>
          <cell r="AA9316"/>
          <cell r="AB9316"/>
          <cell r="AC9316"/>
          <cell r="AD9316"/>
        </row>
        <row r="9317">
          <cell r="P9317">
            <v>999999999</v>
          </cell>
          <cell r="Q9317"/>
          <cell r="R9317"/>
          <cell r="S9317"/>
          <cell r="T9317"/>
          <cell r="U9317"/>
          <cell r="V9317"/>
          <cell r="W9317"/>
          <cell r="X9317"/>
          <cell r="Y9317"/>
          <cell r="Z9317"/>
          <cell r="AA9317"/>
          <cell r="AB9317"/>
          <cell r="AC9317"/>
          <cell r="AD9317"/>
        </row>
        <row r="9318">
          <cell r="P9318">
            <v>999999999</v>
          </cell>
          <cell r="Q9318"/>
          <cell r="R9318"/>
          <cell r="S9318"/>
          <cell r="T9318"/>
          <cell r="U9318"/>
          <cell r="V9318"/>
          <cell r="W9318"/>
          <cell r="X9318"/>
          <cell r="Y9318"/>
          <cell r="Z9318"/>
          <cell r="AA9318"/>
          <cell r="AB9318"/>
          <cell r="AC9318"/>
          <cell r="AD9318"/>
        </row>
        <row r="9319">
          <cell r="P9319">
            <v>999999999</v>
          </cell>
          <cell r="Q9319"/>
          <cell r="R9319"/>
          <cell r="S9319"/>
          <cell r="T9319"/>
          <cell r="U9319"/>
          <cell r="V9319"/>
          <cell r="W9319"/>
          <cell r="X9319"/>
          <cell r="Y9319"/>
          <cell r="Z9319"/>
          <cell r="AA9319"/>
          <cell r="AB9319"/>
          <cell r="AC9319"/>
          <cell r="AD9319"/>
        </row>
        <row r="9320">
          <cell r="P9320">
            <v>999999999</v>
          </cell>
          <cell r="Q9320"/>
          <cell r="R9320"/>
          <cell r="S9320"/>
          <cell r="T9320"/>
          <cell r="U9320"/>
          <cell r="V9320"/>
          <cell r="W9320"/>
          <cell r="X9320"/>
          <cell r="Y9320"/>
          <cell r="Z9320"/>
          <cell r="AA9320"/>
          <cell r="AB9320"/>
          <cell r="AC9320"/>
          <cell r="AD9320"/>
        </row>
        <row r="9321">
          <cell r="P9321">
            <v>999999999</v>
          </cell>
          <cell r="Q9321"/>
          <cell r="R9321"/>
          <cell r="S9321"/>
          <cell r="T9321"/>
          <cell r="U9321"/>
          <cell r="V9321"/>
          <cell r="W9321"/>
          <cell r="X9321"/>
          <cell r="Y9321"/>
          <cell r="Z9321"/>
          <cell r="AA9321"/>
          <cell r="AB9321"/>
          <cell r="AC9321"/>
          <cell r="AD9321"/>
        </row>
        <row r="9322">
          <cell r="P9322">
            <v>999999999</v>
          </cell>
          <cell r="Q9322"/>
          <cell r="R9322"/>
          <cell r="S9322"/>
          <cell r="T9322"/>
          <cell r="U9322"/>
          <cell r="V9322"/>
          <cell r="W9322"/>
          <cell r="X9322"/>
          <cell r="Y9322"/>
          <cell r="Z9322"/>
          <cell r="AA9322"/>
          <cell r="AB9322"/>
          <cell r="AC9322"/>
          <cell r="AD9322"/>
        </row>
        <row r="9323">
          <cell r="P9323">
            <v>999999999</v>
          </cell>
          <cell r="Q9323"/>
          <cell r="R9323"/>
          <cell r="S9323"/>
          <cell r="T9323"/>
          <cell r="U9323"/>
          <cell r="V9323"/>
          <cell r="W9323"/>
          <cell r="X9323"/>
          <cell r="Y9323"/>
          <cell r="Z9323"/>
          <cell r="AA9323"/>
          <cell r="AB9323"/>
          <cell r="AC9323"/>
          <cell r="AD9323"/>
        </row>
        <row r="9324">
          <cell r="P9324">
            <v>999999999</v>
          </cell>
          <cell r="Q9324"/>
          <cell r="R9324"/>
          <cell r="S9324"/>
          <cell r="T9324"/>
          <cell r="U9324"/>
          <cell r="V9324"/>
          <cell r="W9324"/>
          <cell r="X9324"/>
          <cell r="Y9324"/>
          <cell r="Z9324"/>
          <cell r="AA9324"/>
          <cell r="AB9324"/>
          <cell r="AC9324"/>
          <cell r="AD9324"/>
        </row>
        <row r="9325">
          <cell r="P9325">
            <v>999999999</v>
          </cell>
          <cell r="Q9325"/>
          <cell r="R9325"/>
          <cell r="S9325"/>
          <cell r="T9325"/>
          <cell r="U9325"/>
          <cell r="V9325"/>
          <cell r="W9325"/>
          <cell r="X9325"/>
          <cell r="Y9325"/>
          <cell r="Z9325"/>
          <cell r="AA9325"/>
          <cell r="AB9325"/>
          <cell r="AC9325"/>
          <cell r="AD9325"/>
        </row>
        <row r="9326">
          <cell r="P9326">
            <v>999999999</v>
          </cell>
          <cell r="Q9326"/>
          <cell r="R9326"/>
          <cell r="S9326"/>
          <cell r="T9326"/>
          <cell r="U9326"/>
          <cell r="V9326"/>
          <cell r="W9326"/>
          <cell r="X9326"/>
          <cell r="Y9326"/>
          <cell r="Z9326"/>
          <cell r="AA9326"/>
          <cell r="AB9326"/>
          <cell r="AC9326"/>
          <cell r="AD9326"/>
        </row>
        <row r="9327">
          <cell r="P9327">
            <v>999999999</v>
          </cell>
          <cell r="Q9327"/>
          <cell r="R9327"/>
          <cell r="S9327"/>
          <cell r="T9327"/>
          <cell r="U9327"/>
          <cell r="V9327"/>
          <cell r="W9327"/>
          <cell r="X9327"/>
          <cell r="Y9327"/>
          <cell r="Z9327"/>
          <cell r="AA9327"/>
          <cell r="AB9327"/>
          <cell r="AC9327"/>
          <cell r="AD9327"/>
        </row>
        <row r="9328">
          <cell r="P9328">
            <v>999999999</v>
          </cell>
          <cell r="Q9328"/>
          <cell r="R9328"/>
          <cell r="S9328"/>
          <cell r="T9328"/>
          <cell r="U9328"/>
          <cell r="V9328"/>
          <cell r="W9328"/>
          <cell r="X9328"/>
          <cell r="Y9328"/>
          <cell r="Z9328"/>
          <cell r="AA9328"/>
          <cell r="AB9328"/>
          <cell r="AC9328"/>
          <cell r="AD9328"/>
        </row>
        <row r="9329">
          <cell r="P9329">
            <v>999999999</v>
          </cell>
          <cell r="Q9329"/>
          <cell r="R9329"/>
          <cell r="S9329"/>
          <cell r="T9329"/>
          <cell r="U9329"/>
          <cell r="V9329"/>
          <cell r="W9329"/>
          <cell r="X9329"/>
          <cell r="Y9329"/>
          <cell r="Z9329"/>
          <cell r="AA9329"/>
          <cell r="AB9329"/>
          <cell r="AC9329"/>
          <cell r="AD9329"/>
        </row>
        <row r="9330">
          <cell r="P9330">
            <v>999999999</v>
          </cell>
          <cell r="Q9330"/>
          <cell r="R9330"/>
          <cell r="S9330"/>
          <cell r="T9330"/>
          <cell r="U9330"/>
          <cell r="V9330"/>
          <cell r="W9330"/>
          <cell r="X9330"/>
          <cell r="Y9330"/>
          <cell r="Z9330"/>
          <cell r="AA9330"/>
          <cell r="AB9330"/>
          <cell r="AC9330"/>
          <cell r="AD9330"/>
        </row>
        <row r="9331">
          <cell r="P9331">
            <v>999999999</v>
          </cell>
          <cell r="Q9331"/>
          <cell r="R9331"/>
          <cell r="S9331"/>
          <cell r="T9331"/>
          <cell r="U9331"/>
          <cell r="V9331"/>
          <cell r="W9331"/>
          <cell r="X9331"/>
          <cell r="Y9331"/>
          <cell r="Z9331"/>
          <cell r="AA9331"/>
          <cell r="AB9331"/>
          <cell r="AC9331"/>
          <cell r="AD9331"/>
        </row>
        <row r="9332">
          <cell r="P9332">
            <v>999999999</v>
          </cell>
          <cell r="Q9332"/>
          <cell r="R9332"/>
          <cell r="S9332"/>
          <cell r="T9332"/>
          <cell r="U9332"/>
          <cell r="V9332"/>
          <cell r="W9332"/>
          <cell r="X9332"/>
          <cell r="Y9332"/>
          <cell r="Z9332"/>
          <cell r="AA9332"/>
          <cell r="AB9332"/>
          <cell r="AC9332"/>
          <cell r="AD9332"/>
        </row>
        <row r="9333">
          <cell r="P9333">
            <v>999999999</v>
          </cell>
          <cell r="Q9333"/>
          <cell r="R9333"/>
          <cell r="S9333"/>
          <cell r="T9333"/>
          <cell r="U9333"/>
          <cell r="V9333"/>
          <cell r="W9333"/>
          <cell r="X9333"/>
          <cell r="Y9333"/>
          <cell r="Z9333"/>
          <cell r="AA9333"/>
          <cell r="AB9333"/>
          <cell r="AC9333"/>
          <cell r="AD9333"/>
        </row>
        <row r="9334">
          <cell r="P9334">
            <v>999999999</v>
          </cell>
          <cell r="Q9334"/>
          <cell r="R9334"/>
          <cell r="S9334"/>
          <cell r="T9334"/>
          <cell r="U9334"/>
          <cell r="V9334"/>
          <cell r="W9334"/>
          <cell r="X9334"/>
          <cell r="Y9334"/>
          <cell r="Z9334"/>
          <cell r="AA9334"/>
          <cell r="AB9334"/>
          <cell r="AC9334"/>
          <cell r="AD9334"/>
        </row>
        <row r="9335">
          <cell r="P9335">
            <v>999999999</v>
          </cell>
          <cell r="Q9335"/>
          <cell r="R9335"/>
          <cell r="S9335"/>
          <cell r="T9335"/>
          <cell r="U9335"/>
          <cell r="V9335"/>
          <cell r="W9335"/>
          <cell r="X9335"/>
          <cell r="Y9335"/>
          <cell r="Z9335"/>
          <cell r="AA9335"/>
          <cell r="AB9335"/>
          <cell r="AC9335"/>
          <cell r="AD9335"/>
        </row>
        <row r="9336">
          <cell r="P9336">
            <v>999999999</v>
          </cell>
          <cell r="Q9336"/>
          <cell r="R9336"/>
          <cell r="S9336"/>
          <cell r="T9336"/>
          <cell r="U9336"/>
          <cell r="V9336"/>
          <cell r="W9336"/>
          <cell r="X9336"/>
          <cell r="Y9336"/>
          <cell r="Z9336"/>
          <cell r="AA9336"/>
          <cell r="AB9336"/>
          <cell r="AC9336"/>
          <cell r="AD9336"/>
        </row>
        <row r="9337">
          <cell r="P9337">
            <v>999999999</v>
          </cell>
          <cell r="Q9337"/>
          <cell r="R9337"/>
          <cell r="S9337"/>
          <cell r="T9337"/>
          <cell r="U9337"/>
          <cell r="V9337"/>
          <cell r="W9337"/>
          <cell r="X9337"/>
          <cell r="Y9337"/>
          <cell r="Z9337"/>
          <cell r="AA9337"/>
          <cell r="AB9337"/>
          <cell r="AC9337"/>
          <cell r="AD9337"/>
        </row>
        <row r="9338">
          <cell r="P9338">
            <v>999999999</v>
          </cell>
          <cell r="Q9338"/>
          <cell r="R9338"/>
          <cell r="S9338"/>
          <cell r="T9338"/>
          <cell r="U9338"/>
          <cell r="V9338"/>
          <cell r="W9338"/>
          <cell r="X9338"/>
          <cell r="Y9338"/>
          <cell r="Z9338"/>
          <cell r="AA9338"/>
          <cell r="AB9338"/>
          <cell r="AC9338"/>
          <cell r="AD9338"/>
        </row>
        <row r="9339">
          <cell r="P9339">
            <v>999999999</v>
          </cell>
          <cell r="Q9339"/>
          <cell r="R9339"/>
          <cell r="S9339"/>
          <cell r="T9339"/>
          <cell r="U9339"/>
          <cell r="V9339"/>
          <cell r="W9339"/>
          <cell r="X9339"/>
          <cell r="Y9339"/>
          <cell r="Z9339"/>
          <cell r="AA9339"/>
          <cell r="AB9339"/>
          <cell r="AC9339"/>
          <cell r="AD9339"/>
        </row>
        <row r="9340">
          <cell r="P9340">
            <v>999999999</v>
          </cell>
          <cell r="Q9340"/>
          <cell r="R9340"/>
          <cell r="S9340"/>
          <cell r="T9340"/>
          <cell r="U9340"/>
          <cell r="V9340"/>
          <cell r="W9340"/>
          <cell r="X9340"/>
          <cell r="Y9340"/>
          <cell r="Z9340"/>
          <cell r="AA9340"/>
          <cell r="AB9340"/>
          <cell r="AC9340"/>
          <cell r="AD9340"/>
        </row>
        <row r="9341">
          <cell r="P9341">
            <v>999999999</v>
          </cell>
          <cell r="Q9341"/>
          <cell r="R9341"/>
          <cell r="S9341"/>
          <cell r="T9341"/>
          <cell r="U9341"/>
          <cell r="V9341"/>
          <cell r="W9341"/>
          <cell r="X9341"/>
          <cell r="Y9341"/>
          <cell r="Z9341"/>
          <cell r="AA9341"/>
          <cell r="AB9341"/>
          <cell r="AC9341"/>
          <cell r="AD9341"/>
        </row>
        <row r="9342">
          <cell r="P9342">
            <v>999999999</v>
          </cell>
          <cell r="Q9342"/>
          <cell r="R9342"/>
          <cell r="S9342"/>
          <cell r="T9342"/>
          <cell r="U9342"/>
          <cell r="V9342"/>
          <cell r="W9342"/>
          <cell r="X9342"/>
          <cell r="Y9342"/>
          <cell r="Z9342"/>
          <cell r="AA9342"/>
          <cell r="AB9342"/>
          <cell r="AC9342"/>
          <cell r="AD9342"/>
        </row>
        <row r="9343">
          <cell r="P9343">
            <v>999999999</v>
          </cell>
          <cell r="Q9343"/>
          <cell r="R9343"/>
          <cell r="S9343"/>
          <cell r="T9343"/>
          <cell r="U9343"/>
          <cell r="V9343"/>
          <cell r="W9343"/>
          <cell r="X9343"/>
          <cell r="Y9343"/>
          <cell r="Z9343"/>
          <cell r="AA9343"/>
          <cell r="AB9343"/>
          <cell r="AC9343"/>
          <cell r="AD9343"/>
        </row>
        <row r="9344">
          <cell r="P9344">
            <v>999999999</v>
          </cell>
          <cell r="Q9344"/>
          <cell r="R9344"/>
          <cell r="S9344"/>
          <cell r="T9344"/>
          <cell r="U9344"/>
          <cell r="V9344"/>
          <cell r="W9344"/>
          <cell r="X9344"/>
          <cell r="Y9344"/>
          <cell r="Z9344"/>
          <cell r="AA9344"/>
          <cell r="AB9344"/>
          <cell r="AC9344"/>
          <cell r="AD9344"/>
        </row>
        <row r="9345">
          <cell r="P9345">
            <v>999999999</v>
          </cell>
          <cell r="Q9345"/>
          <cell r="R9345"/>
          <cell r="S9345"/>
          <cell r="T9345"/>
          <cell r="U9345"/>
          <cell r="V9345"/>
          <cell r="W9345"/>
          <cell r="X9345"/>
          <cell r="Y9345"/>
          <cell r="Z9345"/>
          <cell r="AA9345"/>
          <cell r="AB9345"/>
          <cell r="AC9345"/>
          <cell r="AD9345"/>
        </row>
        <row r="9346">
          <cell r="P9346">
            <v>999999999</v>
          </cell>
          <cell r="Q9346"/>
          <cell r="R9346"/>
          <cell r="S9346"/>
          <cell r="T9346"/>
          <cell r="U9346"/>
          <cell r="V9346"/>
          <cell r="W9346"/>
          <cell r="X9346"/>
          <cell r="Y9346"/>
          <cell r="Z9346"/>
          <cell r="AA9346"/>
          <cell r="AB9346"/>
          <cell r="AC9346"/>
          <cell r="AD9346"/>
        </row>
        <row r="9347">
          <cell r="P9347">
            <v>999999999</v>
          </cell>
          <cell r="Q9347"/>
          <cell r="R9347"/>
          <cell r="S9347"/>
          <cell r="T9347"/>
          <cell r="U9347"/>
          <cell r="V9347"/>
          <cell r="W9347"/>
          <cell r="X9347"/>
          <cell r="Y9347"/>
          <cell r="Z9347"/>
          <cell r="AA9347"/>
          <cell r="AB9347"/>
          <cell r="AC9347"/>
          <cell r="AD9347"/>
        </row>
        <row r="9348">
          <cell r="P9348">
            <v>999999999</v>
          </cell>
          <cell r="Q9348"/>
          <cell r="R9348"/>
          <cell r="S9348"/>
          <cell r="T9348"/>
          <cell r="U9348"/>
          <cell r="V9348"/>
          <cell r="W9348"/>
          <cell r="X9348"/>
          <cell r="Y9348"/>
          <cell r="Z9348"/>
          <cell r="AA9348"/>
          <cell r="AB9348"/>
          <cell r="AC9348"/>
          <cell r="AD9348"/>
        </row>
        <row r="9349">
          <cell r="P9349">
            <v>999999999</v>
          </cell>
          <cell r="Q9349"/>
          <cell r="R9349"/>
          <cell r="S9349"/>
          <cell r="T9349"/>
          <cell r="U9349"/>
          <cell r="V9349"/>
          <cell r="W9349"/>
          <cell r="X9349"/>
          <cell r="Y9349"/>
          <cell r="Z9349"/>
          <cell r="AA9349"/>
          <cell r="AB9349"/>
          <cell r="AC9349"/>
          <cell r="AD9349"/>
        </row>
        <row r="9350">
          <cell r="P9350">
            <v>999999999</v>
          </cell>
          <cell r="Q9350"/>
          <cell r="R9350"/>
          <cell r="S9350"/>
          <cell r="T9350"/>
          <cell r="U9350"/>
          <cell r="V9350"/>
          <cell r="W9350"/>
          <cell r="X9350"/>
          <cell r="Y9350"/>
          <cell r="Z9350"/>
          <cell r="AA9350"/>
          <cell r="AB9350"/>
          <cell r="AC9350"/>
          <cell r="AD9350"/>
        </row>
        <row r="9351">
          <cell r="P9351">
            <v>999999999</v>
          </cell>
          <cell r="Q9351"/>
          <cell r="R9351"/>
          <cell r="S9351"/>
          <cell r="T9351"/>
          <cell r="U9351"/>
          <cell r="V9351"/>
          <cell r="W9351"/>
          <cell r="X9351"/>
          <cell r="Y9351"/>
          <cell r="Z9351"/>
          <cell r="AA9351"/>
          <cell r="AB9351"/>
          <cell r="AC9351"/>
          <cell r="AD9351"/>
        </row>
        <row r="9352">
          <cell r="P9352">
            <v>999999999</v>
          </cell>
          <cell r="Q9352"/>
          <cell r="R9352"/>
          <cell r="S9352"/>
          <cell r="T9352"/>
          <cell r="U9352"/>
          <cell r="V9352"/>
          <cell r="W9352"/>
          <cell r="X9352"/>
          <cell r="Y9352"/>
          <cell r="Z9352"/>
          <cell r="AA9352"/>
          <cell r="AB9352"/>
          <cell r="AC9352"/>
          <cell r="AD9352"/>
        </row>
        <row r="9353">
          <cell r="P9353">
            <v>999999999</v>
          </cell>
          <cell r="Q9353"/>
          <cell r="R9353"/>
          <cell r="S9353"/>
          <cell r="T9353"/>
          <cell r="U9353"/>
          <cell r="V9353"/>
          <cell r="W9353"/>
          <cell r="X9353"/>
          <cell r="Y9353"/>
          <cell r="Z9353"/>
          <cell r="AA9353"/>
          <cell r="AB9353"/>
          <cell r="AC9353"/>
          <cell r="AD9353"/>
        </row>
        <row r="9354">
          <cell r="P9354">
            <v>999999999</v>
          </cell>
          <cell r="Q9354"/>
          <cell r="R9354"/>
          <cell r="S9354"/>
          <cell r="T9354"/>
          <cell r="U9354"/>
          <cell r="V9354"/>
          <cell r="W9354"/>
          <cell r="X9354"/>
          <cell r="Y9354"/>
          <cell r="Z9354"/>
          <cell r="AA9354"/>
          <cell r="AB9354"/>
          <cell r="AC9354"/>
          <cell r="AD9354"/>
        </row>
        <row r="9355">
          <cell r="P9355">
            <v>999999999</v>
          </cell>
          <cell r="Q9355"/>
          <cell r="R9355"/>
          <cell r="S9355"/>
          <cell r="T9355"/>
          <cell r="U9355"/>
          <cell r="V9355"/>
          <cell r="W9355"/>
          <cell r="X9355"/>
          <cell r="Y9355"/>
          <cell r="Z9355"/>
          <cell r="AA9355"/>
          <cell r="AB9355"/>
          <cell r="AC9355"/>
          <cell r="AD9355"/>
        </row>
        <row r="9356">
          <cell r="P9356">
            <v>999999999</v>
          </cell>
          <cell r="Q9356"/>
          <cell r="R9356"/>
          <cell r="S9356"/>
          <cell r="T9356"/>
          <cell r="U9356"/>
          <cell r="V9356"/>
          <cell r="W9356"/>
          <cell r="X9356"/>
          <cell r="Y9356"/>
          <cell r="Z9356"/>
          <cell r="AA9356"/>
          <cell r="AB9356"/>
          <cell r="AC9356"/>
          <cell r="AD9356"/>
        </row>
        <row r="9357">
          <cell r="P9357">
            <v>999999999</v>
          </cell>
          <cell r="Q9357"/>
          <cell r="R9357"/>
          <cell r="S9357"/>
          <cell r="T9357"/>
          <cell r="U9357"/>
          <cell r="V9357"/>
          <cell r="W9357"/>
          <cell r="X9357"/>
          <cell r="Y9357"/>
          <cell r="Z9357"/>
          <cell r="AA9357"/>
          <cell r="AB9357"/>
          <cell r="AC9357"/>
          <cell r="AD9357"/>
        </row>
        <row r="9358">
          <cell r="P9358">
            <v>999999999</v>
          </cell>
          <cell r="Q9358"/>
          <cell r="R9358"/>
          <cell r="S9358"/>
          <cell r="T9358"/>
          <cell r="U9358"/>
          <cell r="V9358"/>
          <cell r="W9358"/>
          <cell r="X9358"/>
          <cell r="Y9358"/>
          <cell r="Z9358"/>
          <cell r="AA9358"/>
          <cell r="AB9358"/>
          <cell r="AC9358"/>
          <cell r="AD9358"/>
        </row>
        <row r="9359">
          <cell r="P9359">
            <v>999999999</v>
          </cell>
          <cell r="Q9359"/>
          <cell r="R9359"/>
          <cell r="S9359"/>
          <cell r="T9359"/>
          <cell r="U9359"/>
          <cell r="V9359"/>
          <cell r="W9359"/>
          <cell r="X9359"/>
          <cell r="Y9359"/>
          <cell r="Z9359"/>
          <cell r="AA9359"/>
          <cell r="AB9359"/>
          <cell r="AC9359"/>
          <cell r="AD9359"/>
        </row>
        <row r="9360">
          <cell r="P9360">
            <v>999999999</v>
          </cell>
          <cell r="Q9360"/>
          <cell r="R9360"/>
          <cell r="S9360"/>
          <cell r="T9360"/>
          <cell r="U9360"/>
          <cell r="V9360"/>
          <cell r="W9360"/>
          <cell r="X9360"/>
          <cell r="Y9360"/>
          <cell r="Z9360"/>
          <cell r="AA9360"/>
          <cell r="AB9360"/>
          <cell r="AC9360"/>
          <cell r="AD9360"/>
        </row>
        <row r="9361">
          <cell r="P9361">
            <v>999999999</v>
          </cell>
          <cell r="Q9361"/>
          <cell r="R9361"/>
          <cell r="S9361"/>
          <cell r="T9361"/>
          <cell r="U9361"/>
          <cell r="V9361"/>
          <cell r="W9361"/>
          <cell r="X9361"/>
          <cell r="Y9361"/>
          <cell r="Z9361"/>
          <cell r="AA9361"/>
          <cell r="AB9361"/>
          <cell r="AC9361"/>
          <cell r="AD9361"/>
        </row>
        <row r="9362">
          <cell r="P9362">
            <v>999999999</v>
          </cell>
          <cell r="Q9362"/>
          <cell r="R9362"/>
          <cell r="S9362"/>
          <cell r="T9362"/>
          <cell r="U9362"/>
          <cell r="V9362"/>
          <cell r="W9362"/>
          <cell r="X9362"/>
          <cell r="Y9362"/>
          <cell r="Z9362"/>
          <cell r="AA9362"/>
          <cell r="AB9362"/>
          <cell r="AC9362"/>
          <cell r="AD9362"/>
        </row>
        <row r="9363">
          <cell r="P9363">
            <v>999999999</v>
          </cell>
          <cell r="Q9363"/>
          <cell r="R9363"/>
          <cell r="S9363"/>
          <cell r="T9363"/>
          <cell r="U9363"/>
          <cell r="V9363"/>
          <cell r="W9363"/>
          <cell r="X9363"/>
          <cell r="Y9363"/>
          <cell r="Z9363"/>
          <cell r="AA9363"/>
          <cell r="AB9363"/>
          <cell r="AC9363"/>
          <cell r="AD9363"/>
        </row>
        <row r="9364">
          <cell r="P9364">
            <v>999999999</v>
          </cell>
          <cell r="Q9364"/>
          <cell r="R9364"/>
          <cell r="S9364"/>
          <cell r="T9364"/>
          <cell r="U9364"/>
          <cell r="V9364"/>
          <cell r="W9364"/>
          <cell r="X9364"/>
          <cell r="Y9364"/>
          <cell r="Z9364"/>
          <cell r="AA9364"/>
          <cell r="AB9364"/>
          <cell r="AC9364"/>
          <cell r="AD9364"/>
        </row>
        <row r="9365">
          <cell r="P9365">
            <v>999999999</v>
          </cell>
          <cell r="Q9365"/>
          <cell r="R9365"/>
          <cell r="S9365"/>
          <cell r="T9365"/>
          <cell r="U9365"/>
          <cell r="V9365"/>
          <cell r="W9365"/>
          <cell r="X9365"/>
          <cell r="Y9365"/>
          <cell r="Z9365"/>
          <cell r="AA9365"/>
          <cell r="AB9365"/>
          <cell r="AC9365"/>
          <cell r="AD9365"/>
        </row>
        <row r="9366">
          <cell r="P9366">
            <v>999999999</v>
          </cell>
          <cell r="Q9366"/>
          <cell r="R9366"/>
          <cell r="S9366"/>
          <cell r="T9366"/>
          <cell r="U9366"/>
          <cell r="V9366"/>
          <cell r="W9366"/>
          <cell r="X9366"/>
          <cell r="Y9366"/>
          <cell r="Z9366"/>
          <cell r="AA9366"/>
          <cell r="AB9366"/>
          <cell r="AC9366"/>
          <cell r="AD9366"/>
        </row>
        <row r="9367">
          <cell r="P9367">
            <v>999999999</v>
          </cell>
          <cell r="Q9367"/>
          <cell r="R9367"/>
          <cell r="S9367"/>
          <cell r="T9367"/>
          <cell r="U9367"/>
          <cell r="V9367"/>
          <cell r="W9367"/>
          <cell r="X9367"/>
          <cell r="Y9367"/>
          <cell r="Z9367"/>
          <cell r="AA9367"/>
          <cell r="AB9367"/>
          <cell r="AC9367"/>
          <cell r="AD9367"/>
        </row>
        <row r="9368">
          <cell r="P9368">
            <v>999999999</v>
          </cell>
          <cell r="Q9368"/>
          <cell r="R9368"/>
          <cell r="S9368"/>
          <cell r="T9368"/>
          <cell r="U9368"/>
          <cell r="V9368"/>
          <cell r="W9368"/>
          <cell r="X9368"/>
          <cell r="Y9368"/>
          <cell r="Z9368"/>
          <cell r="AA9368"/>
          <cell r="AB9368"/>
          <cell r="AC9368"/>
          <cell r="AD9368"/>
        </row>
        <row r="9369">
          <cell r="P9369">
            <v>999999999</v>
          </cell>
          <cell r="Q9369"/>
          <cell r="R9369"/>
          <cell r="S9369"/>
          <cell r="T9369"/>
          <cell r="U9369"/>
          <cell r="V9369"/>
          <cell r="W9369"/>
          <cell r="X9369"/>
          <cell r="Y9369"/>
          <cell r="Z9369"/>
          <cell r="AA9369"/>
          <cell r="AB9369"/>
          <cell r="AC9369"/>
          <cell r="AD9369"/>
        </row>
        <row r="9370">
          <cell r="P9370">
            <v>999999999</v>
          </cell>
          <cell r="Q9370"/>
          <cell r="R9370"/>
          <cell r="S9370"/>
          <cell r="T9370"/>
          <cell r="U9370"/>
          <cell r="V9370"/>
          <cell r="W9370"/>
          <cell r="X9370"/>
          <cell r="Y9370"/>
          <cell r="Z9370"/>
          <cell r="AA9370"/>
          <cell r="AB9370"/>
          <cell r="AC9370"/>
          <cell r="AD9370"/>
        </row>
        <row r="9371">
          <cell r="P9371">
            <v>999999999</v>
          </cell>
          <cell r="Q9371"/>
          <cell r="R9371"/>
          <cell r="S9371"/>
          <cell r="T9371"/>
          <cell r="U9371"/>
          <cell r="V9371"/>
          <cell r="W9371"/>
          <cell r="X9371"/>
          <cell r="Y9371"/>
          <cell r="Z9371"/>
          <cell r="AA9371"/>
          <cell r="AB9371"/>
          <cell r="AC9371"/>
          <cell r="AD9371"/>
        </row>
        <row r="9372">
          <cell r="P9372">
            <v>999999999</v>
          </cell>
          <cell r="Q9372"/>
          <cell r="R9372"/>
          <cell r="S9372"/>
          <cell r="T9372"/>
          <cell r="U9372"/>
          <cell r="V9372"/>
          <cell r="W9372"/>
          <cell r="X9372"/>
          <cell r="Y9372"/>
          <cell r="Z9372"/>
          <cell r="AA9372"/>
          <cell r="AB9372"/>
          <cell r="AC9372"/>
          <cell r="AD9372"/>
        </row>
        <row r="9373">
          <cell r="P9373">
            <v>999999999</v>
          </cell>
          <cell r="Q9373"/>
          <cell r="R9373"/>
          <cell r="S9373"/>
          <cell r="T9373"/>
          <cell r="U9373"/>
          <cell r="V9373"/>
          <cell r="W9373"/>
          <cell r="X9373"/>
          <cell r="Y9373"/>
          <cell r="Z9373"/>
          <cell r="AA9373"/>
          <cell r="AB9373"/>
          <cell r="AC9373"/>
          <cell r="AD9373"/>
        </row>
        <row r="9374">
          <cell r="P9374">
            <v>999999999</v>
          </cell>
          <cell r="Q9374"/>
          <cell r="R9374"/>
          <cell r="S9374"/>
          <cell r="T9374"/>
          <cell r="U9374"/>
          <cell r="V9374"/>
          <cell r="W9374"/>
          <cell r="X9374"/>
          <cell r="Y9374"/>
          <cell r="Z9374"/>
          <cell r="AA9374"/>
          <cell r="AB9374"/>
          <cell r="AC9374"/>
          <cell r="AD9374"/>
        </row>
        <row r="9375">
          <cell r="P9375">
            <v>999999999</v>
          </cell>
          <cell r="Q9375"/>
          <cell r="R9375"/>
          <cell r="S9375"/>
          <cell r="T9375"/>
          <cell r="U9375"/>
          <cell r="V9375"/>
          <cell r="W9375"/>
          <cell r="X9375"/>
          <cell r="Y9375"/>
          <cell r="Z9375"/>
          <cell r="AA9375"/>
          <cell r="AB9375"/>
          <cell r="AC9375"/>
          <cell r="AD9375"/>
        </row>
        <row r="9376">
          <cell r="P9376">
            <v>999999999</v>
          </cell>
          <cell r="Q9376"/>
          <cell r="R9376"/>
          <cell r="S9376"/>
          <cell r="T9376"/>
          <cell r="U9376"/>
          <cell r="V9376"/>
          <cell r="W9376"/>
          <cell r="X9376"/>
          <cell r="Y9376"/>
          <cell r="Z9376"/>
          <cell r="AA9376"/>
          <cell r="AB9376"/>
          <cell r="AC9376"/>
          <cell r="AD9376"/>
        </row>
        <row r="9377">
          <cell r="P9377">
            <v>999999999</v>
          </cell>
          <cell r="Q9377"/>
          <cell r="R9377"/>
          <cell r="S9377"/>
          <cell r="T9377"/>
          <cell r="U9377"/>
          <cell r="V9377"/>
          <cell r="W9377"/>
          <cell r="X9377"/>
          <cell r="Y9377"/>
          <cell r="Z9377"/>
          <cell r="AA9377"/>
          <cell r="AB9377"/>
          <cell r="AC9377"/>
          <cell r="AD9377"/>
        </row>
        <row r="9378">
          <cell r="P9378">
            <v>999999999</v>
          </cell>
          <cell r="Q9378"/>
          <cell r="R9378"/>
          <cell r="S9378"/>
          <cell r="T9378"/>
          <cell r="U9378"/>
          <cell r="V9378"/>
          <cell r="W9378"/>
          <cell r="X9378"/>
          <cell r="Y9378"/>
          <cell r="Z9378"/>
          <cell r="AA9378"/>
          <cell r="AB9378"/>
          <cell r="AC9378"/>
          <cell r="AD9378"/>
        </row>
        <row r="9379">
          <cell r="P9379">
            <v>999999999</v>
          </cell>
          <cell r="Q9379"/>
          <cell r="R9379"/>
          <cell r="S9379"/>
          <cell r="T9379"/>
          <cell r="U9379"/>
          <cell r="V9379"/>
          <cell r="W9379"/>
          <cell r="X9379"/>
          <cell r="Y9379"/>
          <cell r="Z9379"/>
          <cell r="AA9379"/>
          <cell r="AB9379"/>
          <cell r="AC9379"/>
          <cell r="AD9379"/>
        </row>
        <row r="9380">
          <cell r="P9380">
            <v>999999999</v>
          </cell>
          <cell r="Q9380"/>
          <cell r="R9380"/>
          <cell r="S9380"/>
          <cell r="T9380"/>
          <cell r="U9380"/>
          <cell r="V9380"/>
          <cell r="W9380"/>
          <cell r="X9380"/>
          <cell r="Y9380"/>
          <cell r="Z9380"/>
          <cell r="AA9380"/>
          <cell r="AB9380"/>
          <cell r="AC9380"/>
          <cell r="AD9380"/>
        </row>
        <row r="9381">
          <cell r="P9381">
            <v>999999999</v>
          </cell>
          <cell r="Q9381"/>
          <cell r="R9381"/>
          <cell r="S9381"/>
          <cell r="T9381"/>
          <cell r="U9381"/>
          <cell r="V9381"/>
          <cell r="W9381"/>
          <cell r="X9381"/>
          <cell r="Y9381"/>
          <cell r="Z9381"/>
          <cell r="AA9381"/>
          <cell r="AB9381"/>
          <cell r="AC9381"/>
          <cell r="AD9381"/>
        </row>
        <row r="9382">
          <cell r="P9382">
            <v>999999999</v>
          </cell>
          <cell r="Q9382"/>
          <cell r="R9382"/>
          <cell r="S9382"/>
          <cell r="T9382"/>
          <cell r="U9382"/>
          <cell r="V9382"/>
          <cell r="W9382"/>
          <cell r="X9382"/>
          <cell r="Y9382"/>
          <cell r="Z9382"/>
          <cell r="AA9382"/>
          <cell r="AB9382"/>
          <cell r="AC9382"/>
          <cell r="AD9382"/>
        </row>
        <row r="9383">
          <cell r="P9383">
            <v>999999999</v>
          </cell>
          <cell r="Q9383"/>
          <cell r="R9383"/>
          <cell r="S9383"/>
          <cell r="T9383"/>
          <cell r="U9383"/>
          <cell r="V9383"/>
          <cell r="W9383"/>
          <cell r="X9383"/>
          <cell r="Y9383"/>
          <cell r="Z9383"/>
          <cell r="AA9383"/>
          <cell r="AB9383"/>
          <cell r="AC9383"/>
          <cell r="AD9383"/>
        </row>
        <row r="9384">
          <cell r="P9384">
            <v>999999999</v>
          </cell>
          <cell r="Q9384"/>
          <cell r="R9384"/>
          <cell r="S9384"/>
          <cell r="T9384"/>
          <cell r="U9384"/>
          <cell r="V9384"/>
          <cell r="W9384"/>
          <cell r="X9384"/>
          <cell r="Y9384"/>
          <cell r="Z9384"/>
          <cell r="AA9384"/>
          <cell r="AB9384"/>
          <cell r="AC9384"/>
          <cell r="AD9384"/>
        </row>
        <row r="9385">
          <cell r="P9385">
            <v>999999999</v>
          </cell>
          <cell r="Q9385"/>
          <cell r="R9385"/>
          <cell r="S9385"/>
          <cell r="T9385"/>
          <cell r="U9385"/>
          <cell r="V9385"/>
          <cell r="W9385"/>
          <cell r="X9385"/>
          <cell r="Y9385"/>
          <cell r="Z9385"/>
          <cell r="AA9385"/>
          <cell r="AB9385"/>
          <cell r="AC9385"/>
          <cell r="AD9385"/>
        </row>
        <row r="9386">
          <cell r="P9386">
            <v>999999999</v>
          </cell>
          <cell r="Q9386"/>
          <cell r="R9386"/>
          <cell r="S9386"/>
          <cell r="T9386"/>
          <cell r="U9386"/>
          <cell r="V9386"/>
          <cell r="W9386"/>
          <cell r="X9386"/>
          <cell r="Y9386"/>
          <cell r="Z9386"/>
          <cell r="AA9386"/>
          <cell r="AB9386"/>
          <cell r="AC9386"/>
          <cell r="AD9386"/>
        </row>
        <row r="9387">
          <cell r="P9387">
            <v>999999999</v>
          </cell>
          <cell r="Q9387"/>
          <cell r="R9387"/>
          <cell r="S9387"/>
          <cell r="T9387"/>
          <cell r="U9387"/>
          <cell r="V9387"/>
          <cell r="W9387"/>
          <cell r="X9387"/>
          <cell r="Y9387"/>
          <cell r="Z9387"/>
          <cell r="AA9387"/>
          <cell r="AB9387"/>
          <cell r="AC9387"/>
          <cell r="AD9387"/>
        </row>
        <row r="9388">
          <cell r="P9388">
            <v>999999999</v>
          </cell>
          <cell r="Q9388"/>
          <cell r="R9388"/>
          <cell r="S9388"/>
          <cell r="T9388"/>
          <cell r="U9388"/>
          <cell r="V9388"/>
          <cell r="W9388"/>
          <cell r="X9388"/>
          <cell r="Y9388"/>
          <cell r="Z9388"/>
          <cell r="AA9388"/>
          <cell r="AB9388"/>
          <cell r="AC9388"/>
          <cell r="AD9388"/>
        </row>
        <row r="9389">
          <cell r="P9389">
            <v>999999999</v>
          </cell>
          <cell r="Q9389"/>
          <cell r="R9389"/>
          <cell r="S9389"/>
          <cell r="T9389"/>
          <cell r="U9389"/>
          <cell r="V9389"/>
          <cell r="W9389"/>
          <cell r="X9389"/>
          <cell r="Y9389"/>
          <cell r="Z9389"/>
          <cell r="AA9389"/>
          <cell r="AB9389"/>
          <cell r="AC9389"/>
          <cell r="AD9389"/>
        </row>
        <row r="9390">
          <cell r="P9390">
            <v>999999999</v>
          </cell>
          <cell r="Q9390"/>
          <cell r="R9390"/>
          <cell r="S9390"/>
          <cell r="T9390"/>
          <cell r="U9390"/>
          <cell r="V9390"/>
          <cell r="W9390"/>
          <cell r="X9390"/>
          <cell r="Y9390"/>
          <cell r="Z9390"/>
          <cell r="AA9390"/>
          <cell r="AB9390"/>
          <cell r="AC9390"/>
          <cell r="AD9390"/>
        </row>
        <row r="9391">
          <cell r="P9391">
            <v>999999999</v>
          </cell>
          <cell r="Q9391"/>
          <cell r="R9391"/>
          <cell r="S9391"/>
          <cell r="T9391"/>
          <cell r="U9391"/>
          <cell r="V9391"/>
          <cell r="W9391"/>
          <cell r="X9391"/>
          <cell r="Y9391"/>
          <cell r="Z9391"/>
          <cell r="AA9391"/>
          <cell r="AB9391"/>
          <cell r="AC9391"/>
          <cell r="AD9391"/>
        </row>
        <row r="9392">
          <cell r="P9392">
            <v>999999999</v>
          </cell>
          <cell r="Q9392"/>
          <cell r="R9392"/>
          <cell r="S9392"/>
          <cell r="T9392"/>
          <cell r="U9392"/>
          <cell r="V9392"/>
          <cell r="W9392"/>
          <cell r="X9392"/>
          <cell r="Y9392"/>
          <cell r="Z9392"/>
          <cell r="AA9392"/>
          <cell r="AB9392"/>
          <cell r="AC9392"/>
          <cell r="AD9392"/>
        </row>
        <row r="9393">
          <cell r="P9393">
            <v>999999999</v>
          </cell>
          <cell r="Q9393"/>
          <cell r="R9393"/>
          <cell r="S9393"/>
          <cell r="T9393"/>
          <cell r="U9393"/>
          <cell r="V9393"/>
          <cell r="W9393"/>
          <cell r="X9393"/>
          <cell r="Y9393"/>
          <cell r="Z9393"/>
          <cell r="AA9393"/>
          <cell r="AB9393"/>
          <cell r="AC9393"/>
          <cell r="AD9393"/>
        </row>
        <row r="9394">
          <cell r="P9394">
            <v>999999999</v>
          </cell>
          <cell r="Q9394"/>
          <cell r="R9394"/>
          <cell r="S9394"/>
          <cell r="T9394"/>
          <cell r="U9394"/>
          <cell r="V9394"/>
          <cell r="W9394"/>
          <cell r="X9394"/>
          <cell r="Y9394"/>
          <cell r="Z9394"/>
          <cell r="AA9394"/>
          <cell r="AB9394"/>
          <cell r="AC9394"/>
          <cell r="AD9394"/>
        </row>
        <row r="9395">
          <cell r="P9395">
            <v>999999999</v>
          </cell>
          <cell r="Q9395"/>
          <cell r="R9395"/>
          <cell r="S9395"/>
          <cell r="T9395"/>
          <cell r="U9395"/>
          <cell r="V9395"/>
          <cell r="W9395"/>
          <cell r="X9395"/>
          <cell r="Y9395"/>
          <cell r="Z9395"/>
          <cell r="AA9395"/>
          <cell r="AB9395"/>
          <cell r="AC9395"/>
          <cell r="AD9395"/>
        </row>
        <row r="9396">
          <cell r="P9396">
            <v>999999999</v>
          </cell>
          <cell r="Q9396"/>
          <cell r="R9396"/>
          <cell r="S9396"/>
          <cell r="T9396"/>
          <cell r="U9396"/>
          <cell r="V9396"/>
          <cell r="W9396"/>
          <cell r="X9396"/>
          <cell r="Y9396"/>
          <cell r="Z9396"/>
          <cell r="AA9396"/>
          <cell r="AB9396"/>
          <cell r="AC9396"/>
          <cell r="AD9396"/>
        </row>
        <row r="9397">
          <cell r="P9397">
            <v>999999999</v>
          </cell>
          <cell r="Q9397"/>
          <cell r="R9397"/>
          <cell r="S9397"/>
          <cell r="T9397"/>
          <cell r="U9397"/>
          <cell r="V9397"/>
          <cell r="W9397"/>
          <cell r="X9397"/>
          <cell r="Y9397"/>
          <cell r="Z9397"/>
          <cell r="AA9397"/>
          <cell r="AB9397"/>
          <cell r="AC9397"/>
          <cell r="AD9397"/>
        </row>
        <row r="9398">
          <cell r="P9398">
            <v>999999999</v>
          </cell>
          <cell r="Q9398"/>
          <cell r="R9398"/>
          <cell r="S9398"/>
          <cell r="T9398"/>
          <cell r="U9398"/>
          <cell r="V9398"/>
          <cell r="W9398"/>
          <cell r="X9398"/>
          <cell r="Y9398"/>
          <cell r="Z9398"/>
          <cell r="AA9398"/>
          <cell r="AB9398"/>
          <cell r="AC9398"/>
          <cell r="AD9398"/>
        </row>
        <row r="9399">
          <cell r="P9399">
            <v>999999999</v>
          </cell>
          <cell r="Q9399"/>
          <cell r="R9399"/>
          <cell r="S9399"/>
          <cell r="T9399"/>
          <cell r="U9399"/>
          <cell r="V9399"/>
          <cell r="W9399"/>
          <cell r="X9399"/>
          <cell r="Y9399"/>
          <cell r="Z9399"/>
          <cell r="AA9399"/>
          <cell r="AB9399"/>
          <cell r="AC9399"/>
          <cell r="AD9399"/>
        </row>
        <row r="9400">
          <cell r="P9400">
            <v>999999999</v>
          </cell>
          <cell r="Q9400"/>
          <cell r="R9400"/>
          <cell r="S9400"/>
          <cell r="T9400"/>
          <cell r="U9400"/>
          <cell r="V9400"/>
          <cell r="W9400"/>
          <cell r="X9400"/>
          <cell r="Y9400"/>
          <cell r="Z9400"/>
          <cell r="AA9400"/>
          <cell r="AB9400"/>
          <cell r="AC9400"/>
          <cell r="AD9400"/>
        </row>
        <row r="9401">
          <cell r="P9401">
            <v>999999999</v>
          </cell>
          <cell r="Q9401"/>
          <cell r="R9401"/>
          <cell r="S9401"/>
          <cell r="T9401"/>
          <cell r="U9401"/>
          <cell r="V9401"/>
          <cell r="W9401"/>
          <cell r="X9401"/>
          <cell r="Y9401"/>
          <cell r="Z9401"/>
          <cell r="AA9401"/>
          <cell r="AB9401"/>
          <cell r="AC9401"/>
          <cell r="AD9401"/>
        </row>
        <row r="9402">
          <cell r="P9402">
            <v>999999999</v>
          </cell>
          <cell r="Q9402"/>
          <cell r="R9402"/>
          <cell r="S9402"/>
          <cell r="T9402"/>
          <cell r="U9402"/>
          <cell r="V9402"/>
          <cell r="W9402"/>
          <cell r="X9402"/>
          <cell r="Y9402"/>
          <cell r="Z9402"/>
          <cell r="AA9402"/>
          <cell r="AB9402"/>
          <cell r="AC9402"/>
          <cell r="AD9402"/>
        </row>
        <row r="9403">
          <cell r="P9403">
            <v>999999999</v>
          </cell>
          <cell r="Q9403"/>
          <cell r="R9403"/>
          <cell r="S9403"/>
          <cell r="T9403"/>
          <cell r="U9403"/>
          <cell r="V9403"/>
          <cell r="W9403"/>
          <cell r="X9403"/>
          <cell r="Y9403"/>
          <cell r="Z9403"/>
          <cell r="AA9403"/>
          <cell r="AB9403"/>
          <cell r="AC9403"/>
          <cell r="AD9403"/>
        </row>
        <row r="9404">
          <cell r="P9404">
            <v>999999999</v>
          </cell>
          <cell r="Q9404"/>
          <cell r="R9404"/>
          <cell r="S9404"/>
          <cell r="T9404"/>
          <cell r="U9404"/>
          <cell r="V9404"/>
          <cell r="W9404"/>
          <cell r="X9404"/>
          <cell r="Y9404"/>
          <cell r="Z9404"/>
          <cell r="AA9404"/>
          <cell r="AB9404"/>
          <cell r="AC9404"/>
          <cell r="AD9404"/>
        </row>
        <row r="9405">
          <cell r="P9405">
            <v>999999999</v>
          </cell>
          <cell r="Q9405"/>
          <cell r="R9405"/>
          <cell r="S9405"/>
          <cell r="T9405"/>
          <cell r="U9405"/>
          <cell r="V9405"/>
          <cell r="W9405"/>
          <cell r="X9405"/>
          <cell r="Y9405"/>
          <cell r="Z9405"/>
          <cell r="AA9405"/>
          <cell r="AB9405"/>
          <cell r="AC9405"/>
          <cell r="AD9405"/>
        </row>
        <row r="9406">
          <cell r="P9406">
            <v>999999999</v>
          </cell>
          <cell r="Q9406"/>
          <cell r="R9406"/>
          <cell r="S9406"/>
          <cell r="T9406"/>
          <cell r="U9406"/>
          <cell r="V9406"/>
          <cell r="W9406"/>
          <cell r="X9406"/>
          <cell r="Y9406"/>
          <cell r="Z9406"/>
          <cell r="AA9406"/>
          <cell r="AB9406"/>
          <cell r="AC9406"/>
          <cell r="AD9406"/>
        </row>
        <row r="9407">
          <cell r="P9407">
            <v>999999999</v>
          </cell>
          <cell r="Q9407"/>
          <cell r="R9407"/>
          <cell r="S9407"/>
          <cell r="T9407"/>
          <cell r="U9407"/>
          <cell r="V9407"/>
          <cell r="W9407"/>
          <cell r="X9407"/>
          <cell r="Y9407"/>
          <cell r="Z9407"/>
          <cell r="AA9407"/>
          <cell r="AB9407"/>
          <cell r="AC9407"/>
          <cell r="AD9407"/>
        </row>
        <row r="9408">
          <cell r="P9408">
            <v>999999999</v>
          </cell>
          <cell r="Q9408"/>
          <cell r="R9408"/>
          <cell r="S9408"/>
          <cell r="T9408"/>
          <cell r="U9408"/>
          <cell r="V9408"/>
          <cell r="W9408"/>
          <cell r="X9408"/>
          <cell r="Y9408"/>
          <cell r="Z9408"/>
          <cell r="AA9408"/>
          <cell r="AB9408"/>
          <cell r="AC9408"/>
          <cell r="AD9408"/>
        </row>
        <row r="9409">
          <cell r="P9409">
            <v>999999999</v>
          </cell>
          <cell r="Q9409"/>
          <cell r="R9409"/>
          <cell r="S9409"/>
          <cell r="T9409"/>
          <cell r="U9409"/>
          <cell r="V9409"/>
          <cell r="W9409"/>
          <cell r="X9409"/>
          <cell r="Y9409"/>
          <cell r="Z9409"/>
          <cell r="AA9409"/>
          <cell r="AB9409"/>
          <cell r="AC9409"/>
          <cell r="AD9409"/>
        </row>
        <row r="9410">
          <cell r="P9410">
            <v>999999999</v>
          </cell>
          <cell r="Q9410"/>
          <cell r="R9410"/>
          <cell r="S9410"/>
          <cell r="T9410"/>
          <cell r="U9410"/>
          <cell r="V9410"/>
          <cell r="W9410"/>
          <cell r="X9410"/>
          <cell r="Y9410"/>
          <cell r="Z9410"/>
          <cell r="AA9410"/>
          <cell r="AB9410"/>
          <cell r="AC9410"/>
          <cell r="AD9410"/>
        </row>
        <row r="9411">
          <cell r="P9411">
            <v>999999999</v>
          </cell>
          <cell r="Q9411"/>
          <cell r="R9411"/>
          <cell r="S9411"/>
          <cell r="T9411"/>
          <cell r="U9411"/>
          <cell r="V9411"/>
          <cell r="W9411"/>
          <cell r="X9411"/>
          <cell r="Y9411"/>
          <cell r="Z9411"/>
          <cell r="AA9411"/>
          <cell r="AB9411"/>
          <cell r="AC9411"/>
          <cell r="AD9411"/>
        </row>
        <row r="9412">
          <cell r="P9412">
            <v>999999999</v>
          </cell>
          <cell r="Q9412"/>
          <cell r="R9412"/>
          <cell r="S9412"/>
          <cell r="T9412"/>
          <cell r="U9412"/>
          <cell r="V9412"/>
          <cell r="W9412"/>
          <cell r="X9412"/>
          <cell r="Y9412"/>
          <cell r="Z9412"/>
          <cell r="AA9412"/>
          <cell r="AB9412"/>
          <cell r="AC9412"/>
          <cell r="AD9412"/>
        </row>
        <row r="9413">
          <cell r="P9413">
            <v>999999999</v>
          </cell>
          <cell r="Q9413"/>
          <cell r="R9413"/>
          <cell r="S9413"/>
          <cell r="T9413"/>
          <cell r="U9413"/>
          <cell r="V9413"/>
          <cell r="W9413"/>
          <cell r="X9413"/>
          <cell r="Y9413"/>
          <cell r="Z9413"/>
          <cell r="AA9413"/>
          <cell r="AB9413"/>
          <cell r="AC9413"/>
          <cell r="AD9413"/>
        </row>
        <row r="9414">
          <cell r="P9414">
            <v>999999999</v>
          </cell>
          <cell r="Q9414"/>
          <cell r="R9414"/>
          <cell r="S9414"/>
          <cell r="T9414"/>
          <cell r="U9414"/>
          <cell r="V9414"/>
          <cell r="W9414"/>
          <cell r="X9414"/>
          <cell r="Y9414"/>
          <cell r="Z9414"/>
          <cell r="AA9414"/>
          <cell r="AB9414"/>
          <cell r="AC9414"/>
          <cell r="AD9414"/>
        </row>
        <row r="9415">
          <cell r="P9415">
            <v>999999999</v>
          </cell>
          <cell r="Q9415"/>
          <cell r="R9415"/>
          <cell r="S9415"/>
          <cell r="T9415"/>
          <cell r="U9415"/>
          <cell r="V9415"/>
          <cell r="W9415"/>
          <cell r="X9415"/>
          <cell r="Y9415"/>
          <cell r="Z9415"/>
          <cell r="AA9415"/>
          <cell r="AB9415"/>
          <cell r="AC9415"/>
          <cell r="AD9415"/>
        </row>
        <row r="9416">
          <cell r="P9416">
            <v>999999999</v>
          </cell>
          <cell r="Q9416"/>
          <cell r="R9416"/>
          <cell r="S9416"/>
          <cell r="T9416"/>
          <cell r="U9416"/>
          <cell r="V9416"/>
          <cell r="W9416"/>
          <cell r="X9416"/>
          <cell r="Y9416"/>
          <cell r="Z9416"/>
          <cell r="AA9416"/>
          <cell r="AB9416"/>
          <cell r="AC9416"/>
          <cell r="AD9416"/>
        </row>
        <row r="9417">
          <cell r="P9417">
            <v>999999999</v>
          </cell>
          <cell r="Q9417"/>
          <cell r="R9417"/>
          <cell r="S9417"/>
          <cell r="T9417"/>
          <cell r="U9417"/>
          <cell r="V9417"/>
          <cell r="W9417"/>
          <cell r="X9417"/>
          <cell r="Y9417"/>
          <cell r="Z9417"/>
          <cell r="AA9417"/>
          <cell r="AB9417"/>
          <cell r="AC9417"/>
          <cell r="AD9417"/>
        </row>
        <row r="9418">
          <cell r="P9418">
            <v>999999999</v>
          </cell>
          <cell r="Q9418"/>
          <cell r="R9418"/>
          <cell r="S9418"/>
          <cell r="T9418"/>
          <cell r="U9418"/>
          <cell r="V9418"/>
          <cell r="W9418"/>
          <cell r="X9418"/>
          <cell r="Y9418"/>
          <cell r="Z9418"/>
          <cell r="AA9418"/>
          <cell r="AB9418"/>
          <cell r="AC9418"/>
          <cell r="AD9418"/>
        </row>
        <row r="9419">
          <cell r="P9419">
            <v>999999999</v>
          </cell>
          <cell r="Q9419"/>
          <cell r="R9419"/>
          <cell r="S9419"/>
          <cell r="T9419"/>
          <cell r="U9419"/>
          <cell r="V9419"/>
          <cell r="W9419"/>
          <cell r="X9419"/>
          <cell r="Y9419"/>
          <cell r="Z9419"/>
          <cell r="AA9419"/>
          <cell r="AB9419"/>
          <cell r="AC9419"/>
          <cell r="AD9419"/>
        </row>
        <row r="9420">
          <cell r="P9420">
            <v>999999999</v>
          </cell>
          <cell r="Q9420"/>
          <cell r="R9420"/>
          <cell r="S9420"/>
          <cell r="T9420"/>
          <cell r="U9420"/>
          <cell r="V9420"/>
          <cell r="W9420"/>
          <cell r="X9420"/>
          <cell r="Y9420"/>
          <cell r="Z9420"/>
          <cell r="AA9420"/>
          <cell r="AB9420"/>
          <cell r="AC9420"/>
          <cell r="AD9420"/>
        </row>
        <row r="9421">
          <cell r="P9421">
            <v>999999999</v>
          </cell>
          <cell r="Q9421"/>
          <cell r="R9421"/>
          <cell r="S9421"/>
          <cell r="T9421"/>
          <cell r="U9421"/>
          <cell r="V9421"/>
          <cell r="W9421"/>
          <cell r="X9421"/>
          <cell r="Y9421"/>
          <cell r="Z9421"/>
          <cell r="AA9421"/>
          <cell r="AB9421"/>
          <cell r="AC9421"/>
          <cell r="AD9421"/>
        </row>
        <row r="9422">
          <cell r="P9422">
            <v>999999999</v>
          </cell>
          <cell r="Q9422"/>
          <cell r="R9422"/>
          <cell r="S9422"/>
          <cell r="T9422"/>
          <cell r="U9422"/>
          <cell r="V9422"/>
          <cell r="W9422"/>
          <cell r="X9422"/>
          <cell r="Y9422"/>
          <cell r="Z9422"/>
          <cell r="AA9422"/>
          <cell r="AB9422"/>
          <cell r="AC9422"/>
          <cell r="AD9422"/>
        </row>
        <row r="9423">
          <cell r="P9423">
            <v>999999999</v>
          </cell>
          <cell r="Q9423"/>
          <cell r="R9423"/>
          <cell r="S9423"/>
          <cell r="T9423"/>
          <cell r="U9423"/>
          <cell r="V9423"/>
          <cell r="W9423"/>
          <cell r="X9423"/>
          <cell r="Y9423"/>
          <cell r="Z9423"/>
          <cell r="AA9423"/>
          <cell r="AB9423"/>
          <cell r="AC9423"/>
          <cell r="AD9423"/>
        </row>
        <row r="9424">
          <cell r="P9424">
            <v>999999999</v>
          </cell>
          <cell r="Q9424"/>
          <cell r="R9424"/>
          <cell r="S9424"/>
          <cell r="T9424"/>
          <cell r="U9424"/>
          <cell r="V9424"/>
          <cell r="W9424"/>
          <cell r="X9424"/>
          <cell r="Y9424"/>
          <cell r="Z9424"/>
          <cell r="AA9424"/>
          <cell r="AB9424"/>
          <cell r="AC9424"/>
          <cell r="AD9424"/>
        </row>
        <row r="9425">
          <cell r="P9425">
            <v>999999999</v>
          </cell>
          <cell r="Q9425"/>
          <cell r="R9425"/>
          <cell r="S9425"/>
          <cell r="T9425"/>
          <cell r="U9425"/>
          <cell r="V9425"/>
          <cell r="W9425"/>
          <cell r="X9425"/>
          <cell r="Y9425"/>
          <cell r="Z9425"/>
          <cell r="AA9425"/>
          <cell r="AB9425"/>
          <cell r="AC9425"/>
          <cell r="AD9425"/>
        </row>
        <row r="9426">
          <cell r="P9426">
            <v>999999999</v>
          </cell>
          <cell r="Q9426"/>
          <cell r="R9426"/>
          <cell r="S9426"/>
          <cell r="T9426"/>
          <cell r="U9426"/>
          <cell r="V9426"/>
          <cell r="W9426"/>
          <cell r="X9426"/>
          <cell r="Y9426"/>
          <cell r="Z9426"/>
          <cell r="AA9426"/>
          <cell r="AB9426"/>
          <cell r="AC9426"/>
          <cell r="AD9426"/>
        </row>
        <row r="9427">
          <cell r="P9427">
            <v>999999999</v>
          </cell>
          <cell r="Q9427"/>
          <cell r="R9427"/>
          <cell r="S9427"/>
          <cell r="T9427"/>
          <cell r="U9427"/>
          <cell r="V9427"/>
          <cell r="W9427"/>
          <cell r="X9427"/>
          <cell r="Y9427"/>
          <cell r="Z9427"/>
          <cell r="AA9427"/>
          <cell r="AB9427"/>
          <cell r="AC9427"/>
          <cell r="AD9427"/>
        </row>
        <row r="9428">
          <cell r="P9428">
            <v>999999999</v>
          </cell>
          <cell r="Q9428"/>
          <cell r="R9428"/>
          <cell r="S9428"/>
          <cell r="T9428"/>
          <cell r="U9428"/>
          <cell r="V9428"/>
          <cell r="W9428"/>
          <cell r="X9428"/>
          <cell r="Y9428"/>
          <cell r="Z9428"/>
          <cell r="AA9428"/>
          <cell r="AB9428"/>
          <cell r="AC9428"/>
          <cell r="AD9428"/>
        </row>
        <row r="9429">
          <cell r="P9429">
            <v>999999999</v>
          </cell>
          <cell r="Q9429"/>
          <cell r="R9429"/>
          <cell r="S9429"/>
          <cell r="T9429"/>
          <cell r="U9429"/>
          <cell r="V9429"/>
          <cell r="W9429"/>
          <cell r="X9429"/>
          <cell r="Y9429"/>
          <cell r="Z9429"/>
          <cell r="AA9429"/>
          <cell r="AB9429"/>
          <cell r="AC9429"/>
          <cell r="AD9429"/>
        </row>
        <row r="9430">
          <cell r="P9430">
            <v>999999999</v>
          </cell>
          <cell r="Q9430"/>
          <cell r="R9430"/>
          <cell r="S9430"/>
          <cell r="T9430"/>
          <cell r="U9430"/>
          <cell r="V9430"/>
          <cell r="W9430"/>
          <cell r="X9430"/>
          <cell r="Y9430"/>
          <cell r="Z9430"/>
          <cell r="AA9430"/>
          <cell r="AB9430"/>
          <cell r="AC9430"/>
          <cell r="AD9430"/>
        </row>
        <row r="9431">
          <cell r="P9431">
            <v>999999999</v>
          </cell>
          <cell r="Q9431"/>
          <cell r="R9431"/>
          <cell r="S9431"/>
          <cell r="T9431"/>
          <cell r="U9431"/>
          <cell r="V9431"/>
          <cell r="W9431"/>
          <cell r="X9431"/>
          <cell r="Y9431"/>
          <cell r="Z9431"/>
          <cell r="AA9431"/>
          <cell r="AB9431"/>
          <cell r="AC9431"/>
          <cell r="AD9431"/>
        </row>
        <row r="9432">
          <cell r="P9432">
            <v>999999999</v>
          </cell>
          <cell r="Q9432"/>
          <cell r="R9432"/>
          <cell r="S9432"/>
          <cell r="T9432"/>
          <cell r="U9432"/>
          <cell r="V9432"/>
          <cell r="W9432"/>
          <cell r="X9432"/>
          <cell r="Y9432"/>
          <cell r="Z9432"/>
          <cell r="AA9432"/>
          <cell r="AB9432"/>
          <cell r="AC9432"/>
          <cell r="AD9432"/>
        </row>
        <row r="9433">
          <cell r="P9433">
            <v>999999999</v>
          </cell>
          <cell r="Q9433"/>
          <cell r="R9433"/>
          <cell r="S9433"/>
          <cell r="T9433"/>
          <cell r="U9433"/>
          <cell r="V9433"/>
          <cell r="W9433"/>
          <cell r="X9433"/>
          <cell r="Y9433"/>
          <cell r="Z9433"/>
          <cell r="AA9433"/>
          <cell r="AB9433"/>
          <cell r="AC9433"/>
          <cell r="AD9433"/>
        </row>
        <row r="9434">
          <cell r="P9434">
            <v>999999999</v>
          </cell>
          <cell r="Q9434"/>
          <cell r="R9434"/>
          <cell r="S9434"/>
          <cell r="T9434"/>
          <cell r="U9434"/>
          <cell r="V9434"/>
          <cell r="W9434"/>
          <cell r="X9434"/>
          <cell r="Y9434"/>
          <cell r="Z9434"/>
          <cell r="AA9434"/>
          <cell r="AB9434"/>
          <cell r="AC9434"/>
          <cell r="AD9434"/>
        </row>
        <row r="9435">
          <cell r="P9435">
            <v>999999999</v>
          </cell>
          <cell r="Q9435"/>
          <cell r="R9435"/>
          <cell r="S9435"/>
          <cell r="T9435"/>
          <cell r="U9435"/>
          <cell r="V9435"/>
          <cell r="W9435"/>
          <cell r="X9435"/>
          <cell r="Y9435"/>
          <cell r="Z9435"/>
          <cell r="AA9435"/>
          <cell r="AB9435"/>
          <cell r="AC9435"/>
          <cell r="AD9435"/>
        </row>
        <row r="9436">
          <cell r="P9436">
            <v>999999999</v>
          </cell>
          <cell r="Q9436"/>
          <cell r="R9436"/>
          <cell r="S9436"/>
          <cell r="T9436"/>
          <cell r="U9436"/>
          <cell r="V9436"/>
          <cell r="W9436"/>
          <cell r="X9436"/>
          <cell r="Y9436"/>
          <cell r="Z9436"/>
          <cell r="AA9436"/>
          <cell r="AB9436"/>
          <cell r="AC9436"/>
          <cell r="AD9436"/>
        </row>
        <row r="9437">
          <cell r="P9437">
            <v>999999999</v>
          </cell>
          <cell r="Q9437"/>
          <cell r="R9437"/>
          <cell r="S9437"/>
          <cell r="T9437"/>
          <cell r="U9437"/>
          <cell r="V9437"/>
          <cell r="W9437"/>
          <cell r="X9437"/>
          <cell r="Y9437"/>
          <cell r="Z9437"/>
          <cell r="AA9437"/>
          <cell r="AB9437"/>
          <cell r="AC9437"/>
          <cell r="AD9437"/>
        </row>
        <row r="9438">
          <cell r="P9438">
            <v>999999999</v>
          </cell>
          <cell r="Q9438"/>
          <cell r="R9438"/>
          <cell r="S9438"/>
          <cell r="T9438"/>
          <cell r="U9438"/>
          <cell r="V9438"/>
          <cell r="W9438"/>
          <cell r="X9438"/>
          <cell r="Y9438"/>
          <cell r="Z9438"/>
          <cell r="AA9438"/>
          <cell r="AB9438"/>
          <cell r="AC9438"/>
          <cell r="AD9438"/>
        </row>
        <row r="9439">
          <cell r="P9439">
            <v>999999999</v>
          </cell>
          <cell r="Q9439"/>
          <cell r="R9439"/>
          <cell r="S9439"/>
          <cell r="T9439"/>
          <cell r="U9439"/>
          <cell r="V9439"/>
          <cell r="W9439"/>
          <cell r="X9439"/>
          <cell r="Y9439"/>
          <cell r="Z9439"/>
          <cell r="AA9439"/>
          <cell r="AB9439"/>
          <cell r="AC9439"/>
          <cell r="AD9439"/>
        </row>
        <row r="9440">
          <cell r="P9440">
            <v>999999999</v>
          </cell>
          <cell r="Q9440"/>
          <cell r="R9440"/>
          <cell r="S9440"/>
          <cell r="T9440"/>
          <cell r="U9440"/>
          <cell r="V9440"/>
          <cell r="W9440"/>
          <cell r="X9440"/>
          <cell r="Y9440"/>
          <cell r="Z9440"/>
          <cell r="AA9440"/>
          <cell r="AB9440"/>
          <cell r="AC9440"/>
          <cell r="AD9440"/>
        </row>
        <row r="9441">
          <cell r="P9441">
            <v>999999999</v>
          </cell>
          <cell r="Q9441"/>
          <cell r="R9441"/>
          <cell r="S9441"/>
          <cell r="T9441"/>
          <cell r="U9441"/>
          <cell r="V9441"/>
          <cell r="W9441"/>
          <cell r="X9441"/>
          <cell r="Y9441"/>
          <cell r="Z9441"/>
          <cell r="AA9441"/>
          <cell r="AB9441"/>
          <cell r="AC9441"/>
          <cell r="AD9441"/>
        </row>
        <row r="9442">
          <cell r="P9442">
            <v>999999999</v>
          </cell>
          <cell r="Q9442"/>
          <cell r="R9442"/>
          <cell r="S9442"/>
          <cell r="T9442"/>
          <cell r="U9442"/>
          <cell r="V9442"/>
          <cell r="W9442"/>
          <cell r="X9442"/>
          <cell r="Y9442"/>
          <cell r="Z9442"/>
          <cell r="AA9442"/>
          <cell r="AB9442"/>
          <cell r="AC9442"/>
          <cell r="AD9442"/>
        </row>
        <row r="9443">
          <cell r="P9443">
            <v>999999999</v>
          </cell>
          <cell r="Q9443"/>
          <cell r="R9443"/>
          <cell r="S9443"/>
          <cell r="T9443"/>
          <cell r="U9443"/>
          <cell r="V9443"/>
          <cell r="W9443"/>
          <cell r="X9443"/>
          <cell r="Y9443"/>
          <cell r="Z9443"/>
          <cell r="AA9443"/>
          <cell r="AB9443"/>
          <cell r="AC9443"/>
          <cell r="AD9443"/>
        </row>
        <row r="9444">
          <cell r="P9444">
            <v>999999999</v>
          </cell>
          <cell r="Q9444"/>
          <cell r="R9444"/>
          <cell r="S9444"/>
          <cell r="T9444"/>
          <cell r="U9444"/>
          <cell r="V9444"/>
          <cell r="W9444"/>
          <cell r="X9444"/>
          <cell r="Y9444"/>
          <cell r="Z9444"/>
          <cell r="AA9444"/>
          <cell r="AB9444"/>
          <cell r="AC9444"/>
          <cell r="AD9444"/>
        </row>
        <row r="9445">
          <cell r="P9445">
            <v>999999999</v>
          </cell>
          <cell r="Q9445"/>
          <cell r="R9445"/>
          <cell r="S9445"/>
          <cell r="T9445"/>
          <cell r="U9445"/>
          <cell r="V9445"/>
          <cell r="W9445"/>
          <cell r="X9445"/>
          <cell r="Y9445"/>
          <cell r="Z9445"/>
          <cell r="AA9445"/>
          <cell r="AB9445"/>
          <cell r="AC9445"/>
          <cell r="AD9445"/>
        </row>
        <row r="9446">
          <cell r="P9446">
            <v>999999999</v>
          </cell>
          <cell r="Q9446"/>
          <cell r="R9446"/>
          <cell r="S9446"/>
          <cell r="T9446"/>
          <cell r="U9446"/>
          <cell r="V9446"/>
          <cell r="W9446"/>
          <cell r="X9446"/>
          <cell r="Y9446"/>
          <cell r="Z9446"/>
          <cell r="AA9446"/>
          <cell r="AB9446"/>
          <cell r="AC9446"/>
          <cell r="AD9446"/>
        </row>
        <row r="9447">
          <cell r="P9447">
            <v>999999999</v>
          </cell>
          <cell r="Q9447"/>
          <cell r="R9447"/>
          <cell r="S9447"/>
          <cell r="T9447"/>
          <cell r="U9447"/>
          <cell r="V9447"/>
          <cell r="W9447"/>
          <cell r="X9447"/>
          <cell r="Y9447"/>
          <cell r="Z9447"/>
          <cell r="AA9447"/>
          <cell r="AB9447"/>
          <cell r="AC9447"/>
          <cell r="AD9447"/>
        </row>
        <row r="9448">
          <cell r="P9448">
            <v>999999999</v>
          </cell>
          <cell r="Q9448"/>
          <cell r="R9448"/>
          <cell r="S9448"/>
          <cell r="T9448"/>
          <cell r="U9448"/>
          <cell r="V9448"/>
          <cell r="W9448"/>
          <cell r="X9448"/>
          <cell r="Y9448"/>
          <cell r="Z9448"/>
          <cell r="AA9448"/>
          <cell r="AB9448"/>
          <cell r="AC9448"/>
          <cell r="AD9448"/>
        </row>
        <row r="9449">
          <cell r="P9449">
            <v>999999999</v>
          </cell>
          <cell r="Q9449"/>
          <cell r="R9449"/>
          <cell r="S9449"/>
          <cell r="T9449"/>
          <cell r="U9449"/>
          <cell r="V9449"/>
          <cell r="W9449"/>
          <cell r="X9449"/>
          <cell r="Y9449"/>
          <cell r="Z9449"/>
          <cell r="AA9449"/>
          <cell r="AB9449"/>
          <cell r="AC9449"/>
          <cell r="AD9449"/>
        </row>
        <row r="9450">
          <cell r="P9450">
            <v>999999999</v>
          </cell>
          <cell r="Q9450"/>
          <cell r="R9450"/>
          <cell r="S9450"/>
          <cell r="T9450"/>
          <cell r="U9450"/>
          <cell r="V9450"/>
          <cell r="W9450"/>
          <cell r="X9450"/>
          <cell r="Y9450"/>
          <cell r="Z9450"/>
          <cell r="AA9450"/>
          <cell r="AB9450"/>
          <cell r="AC9450"/>
          <cell r="AD9450"/>
        </row>
        <row r="9451">
          <cell r="P9451">
            <v>999999999</v>
          </cell>
          <cell r="Q9451"/>
          <cell r="R9451"/>
          <cell r="S9451"/>
          <cell r="T9451"/>
          <cell r="U9451"/>
          <cell r="V9451"/>
          <cell r="W9451"/>
          <cell r="X9451"/>
          <cell r="Y9451"/>
          <cell r="Z9451"/>
          <cell r="AA9451"/>
          <cell r="AB9451"/>
          <cell r="AC9451"/>
          <cell r="AD9451"/>
        </row>
        <row r="9452">
          <cell r="P9452">
            <v>999999999</v>
          </cell>
          <cell r="Q9452"/>
          <cell r="R9452"/>
          <cell r="S9452"/>
          <cell r="T9452"/>
          <cell r="U9452"/>
          <cell r="V9452"/>
          <cell r="W9452"/>
          <cell r="X9452"/>
          <cell r="Y9452"/>
          <cell r="Z9452"/>
          <cell r="AA9452"/>
          <cell r="AB9452"/>
          <cell r="AC9452"/>
          <cell r="AD9452"/>
        </row>
        <row r="9453">
          <cell r="P9453">
            <v>999999999</v>
          </cell>
          <cell r="Q9453"/>
          <cell r="R9453"/>
          <cell r="S9453"/>
          <cell r="T9453"/>
          <cell r="U9453"/>
          <cell r="V9453"/>
          <cell r="W9453"/>
          <cell r="X9453"/>
          <cell r="Y9453"/>
          <cell r="Z9453"/>
          <cell r="AA9453"/>
          <cell r="AB9453"/>
          <cell r="AC9453"/>
          <cell r="AD9453"/>
        </row>
        <row r="9454">
          <cell r="P9454">
            <v>999999999</v>
          </cell>
          <cell r="Q9454"/>
          <cell r="R9454"/>
          <cell r="S9454"/>
          <cell r="T9454"/>
          <cell r="U9454"/>
          <cell r="V9454"/>
          <cell r="W9454"/>
          <cell r="X9454"/>
          <cell r="Y9454"/>
          <cell r="Z9454"/>
          <cell r="AA9454"/>
          <cell r="AB9454"/>
          <cell r="AC9454"/>
          <cell r="AD9454"/>
        </row>
        <row r="9455">
          <cell r="P9455">
            <v>999999999</v>
          </cell>
          <cell r="Q9455"/>
          <cell r="R9455"/>
          <cell r="S9455"/>
          <cell r="T9455"/>
          <cell r="U9455"/>
          <cell r="V9455"/>
          <cell r="W9455"/>
          <cell r="X9455"/>
          <cell r="Y9455"/>
          <cell r="Z9455"/>
          <cell r="AA9455"/>
          <cell r="AB9455"/>
          <cell r="AC9455"/>
          <cell r="AD9455"/>
        </row>
        <row r="9456">
          <cell r="P9456">
            <v>999999999</v>
          </cell>
          <cell r="Q9456"/>
          <cell r="R9456"/>
          <cell r="S9456"/>
          <cell r="T9456"/>
          <cell r="U9456"/>
          <cell r="V9456"/>
          <cell r="W9456"/>
          <cell r="X9456"/>
          <cell r="Y9456"/>
          <cell r="Z9456"/>
          <cell r="AA9456"/>
          <cell r="AB9456"/>
          <cell r="AC9456"/>
          <cell r="AD9456"/>
        </row>
        <row r="9457">
          <cell r="P9457">
            <v>999999999</v>
          </cell>
          <cell r="Q9457"/>
          <cell r="R9457"/>
          <cell r="S9457"/>
          <cell r="T9457"/>
          <cell r="U9457"/>
          <cell r="V9457"/>
          <cell r="W9457"/>
          <cell r="X9457"/>
          <cell r="Y9457"/>
          <cell r="Z9457"/>
          <cell r="AA9457"/>
          <cell r="AB9457"/>
          <cell r="AC9457"/>
          <cell r="AD9457"/>
        </row>
        <row r="9458">
          <cell r="P9458">
            <v>999999999</v>
          </cell>
          <cell r="Q9458"/>
          <cell r="R9458"/>
          <cell r="S9458"/>
          <cell r="T9458"/>
          <cell r="U9458"/>
          <cell r="V9458"/>
          <cell r="W9458"/>
          <cell r="X9458"/>
          <cell r="Y9458"/>
          <cell r="Z9458"/>
          <cell r="AA9458"/>
          <cell r="AB9458"/>
          <cell r="AC9458"/>
          <cell r="AD9458"/>
        </row>
        <row r="9459">
          <cell r="P9459">
            <v>999999999</v>
          </cell>
          <cell r="Q9459"/>
          <cell r="R9459"/>
          <cell r="S9459"/>
          <cell r="T9459"/>
          <cell r="U9459"/>
          <cell r="V9459"/>
          <cell r="W9459"/>
          <cell r="X9459"/>
          <cell r="Y9459"/>
          <cell r="Z9459"/>
          <cell r="AA9459"/>
          <cell r="AB9459"/>
          <cell r="AC9459"/>
          <cell r="AD9459"/>
        </row>
        <row r="9460">
          <cell r="P9460">
            <v>999999999</v>
          </cell>
          <cell r="Q9460"/>
          <cell r="R9460"/>
          <cell r="S9460"/>
          <cell r="T9460"/>
          <cell r="U9460"/>
          <cell r="V9460"/>
          <cell r="W9460"/>
          <cell r="X9460"/>
          <cell r="Y9460"/>
          <cell r="Z9460"/>
          <cell r="AA9460"/>
          <cell r="AB9460"/>
          <cell r="AC9460"/>
          <cell r="AD9460"/>
        </row>
        <row r="9461">
          <cell r="P9461">
            <v>999999999</v>
          </cell>
          <cell r="Q9461"/>
          <cell r="R9461"/>
          <cell r="S9461"/>
          <cell r="T9461"/>
          <cell r="U9461"/>
          <cell r="V9461"/>
          <cell r="W9461"/>
          <cell r="X9461"/>
          <cell r="Y9461"/>
          <cell r="Z9461"/>
          <cell r="AA9461"/>
          <cell r="AB9461"/>
          <cell r="AC9461"/>
          <cell r="AD9461"/>
        </row>
        <row r="9462">
          <cell r="P9462">
            <v>999999999</v>
          </cell>
          <cell r="Q9462"/>
          <cell r="R9462"/>
          <cell r="S9462"/>
          <cell r="T9462"/>
          <cell r="U9462"/>
          <cell r="V9462"/>
          <cell r="W9462"/>
          <cell r="X9462"/>
          <cell r="Y9462"/>
          <cell r="Z9462"/>
          <cell r="AA9462"/>
          <cell r="AB9462"/>
          <cell r="AC9462"/>
          <cell r="AD9462"/>
        </row>
        <row r="9463">
          <cell r="P9463">
            <v>999999999</v>
          </cell>
          <cell r="Q9463"/>
          <cell r="R9463"/>
          <cell r="S9463"/>
          <cell r="T9463"/>
          <cell r="U9463"/>
          <cell r="V9463"/>
          <cell r="W9463"/>
          <cell r="X9463"/>
          <cell r="Y9463"/>
          <cell r="Z9463"/>
          <cell r="AA9463"/>
          <cell r="AB9463"/>
          <cell r="AC9463"/>
          <cell r="AD9463"/>
        </row>
        <row r="9464">
          <cell r="P9464">
            <v>999999999</v>
          </cell>
          <cell r="Q9464"/>
          <cell r="R9464"/>
          <cell r="S9464"/>
          <cell r="T9464"/>
          <cell r="U9464"/>
          <cell r="V9464"/>
          <cell r="W9464"/>
          <cell r="X9464"/>
          <cell r="Y9464"/>
          <cell r="Z9464"/>
          <cell r="AA9464"/>
          <cell r="AB9464"/>
          <cell r="AC9464"/>
          <cell r="AD9464"/>
        </row>
        <row r="9465">
          <cell r="P9465">
            <v>999999999</v>
          </cell>
          <cell r="Q9465"/>
          <cell r="R9465"/>
          <cell r="S9465"/>
          <cell r="T9465"/>
          <cell r="U9465"/>
          <cell r="V9465"/>
          <cell r="W9465"/>
          <cell r="X9465"/>
          <cell r="Y9465"/>
          <cell r="Z9465"/>
          <cell r="AA9465"/>
          <cell r="AB9465"/>
          <cell r="AC9465"/>
          <cell r="AD9465"/>
        </row>
        <row r="9466">
          <cell r="P9466">
            <v>999999999</v>
          </cell>
          <cell r="Q9466"/>
          <cell r="R9466"/>
          <cell r="S9466"/>
          <cell r="T9466"/>
          <cell r="U9466"/>
          <cell r="V9466"/>
          <cell r="W9466"/>
          <cell r="X9466"/>
          <cell r="Y9466"/>
          <cell r="Z9466"/>
          <cell r="AA9466"/>
          <cell r="AB9466"/>
          <cell r="AC9466"/>
          <cell r="AD9466"/>
        </row>
        <row r="9467">
          <cell r="P9467">
            <v>999999999</v>
          </cell>
          <cell r="Q9467"/>
          <cell r="R9467"/>
          <cell r="S9467"/>
          <cell r="T9467"/>
          <cell r="U9467"/>
          <cell r="V9467"/>
          <cell r="W9467"/>
          <cell r="X9467"/>
          <cell r="Y9467"/>
          <cell r="Z9467"/>
          <cell r="AA9467"/>
          <cell r="AB9467"/>
          <cell r="AC9467"/>
          <cell r="AD9467"/>
        </row>
        <row r="9468">
          <cell r="P9468">
            <v>999999999</v>
          </cell>
          <cell r="Q9468"/>
          <cell r="R9468"/>
          <cell r="S9468"/>
          <cell r="T9468"/>
          <cell r="U9468"/>
          <cell r="V9468"/>
          <cell r="W9468"/>
          <cell r="X9468"/>
          <cell r="Y9468"/>
          <cell r="Z9468"/>
          <cell r="AA9468"/>
          <cell r="AB9468"/>
          <cell r="AC9468"/>
          <cell r="AD9468"/>
        </row>
        <row r="9469">
          <cell r="P9469">
            <v>999999999</v>
          </cell>
          <cell r="Q9469"/>
          <cell r="R9469"/>
          <cell r="S9469"/>
          <cell r="T9469"/>
          <cell r="U9469"/>
          <cell r="V9469"/>
          <cell r="W9469"/>
          <cell r="X9469"/>
          <cell r="Y9469"/>
          <cell r="Z9469"/>
          <cell r="AA9469"/>
          <cell r="AB9469"/>
          <cell r="AC9469"/>
          <cell r="AD9469"/>
        </row>
        <row r="9470">
          <cell r="P9470">
            <v>999999999</v>
          </cell>
          <cell r="Q9470"/>
          <cell r="R9470"/>
          <cell r="S9470"/>
          <cell r="T9470"/>
          <cell r="U9470"/>
          <cell r="V9470"/>
          <cell r="W9470"/>
          <cell r="X9470"/>
          <cell r="Y9470"/>
          <cell r="Z9470"/>
          <cell r="AA9470"/>
          <cell r="AB9470"/>
          <cell r="AC9470"/>
          <cell r="AD9470"/>
        </row>
        <row r="9471">
          <cell r="P9471">
            <v>999999999</v>
          </cell>
          <cell r="Q9471"/>
          <cell r="R9471"/>
          <cell r="S9471"/>
          <cell r="T9471"/>
          <cell r="U9471"/>
          <cell r="V9471"/>
          <cell r="W9471"/>
          <cell r="X9471"/>
          <cell r="Y9471"/>
          <cell r="Z9471"/>
          <cell r="AA9471"/>
          <cell r="AB9471"/>
          <cell r="AC9471"/>
          <cell r="AD9471"/>
        </row>
        <row r="9472">
          <cell r="P9472">
            <v>999999999</v>
          </cell>
          <cell r="Q9472"/>
          <cell r="R9472"/>
          <cell r="S9472"/>
          <cell r="T9472"/>
          <cell r="U9472"/>
          <cell r="V9472"/>
          <cell r="W9472"/>
          <cell r="X9472"/>
          <cell r="Y9472"/>
          <cell r="Z9472"/>
          <cell r="AA9472"/>
          <cell r="AB9472"/>
          <cell r="AC9472"/>
          <cell r="AD9472"/>
        </row>
        <row r="9473">
          <cell r="P9473">
            <v>999999999</v>
          </cell>
          <cell r="Q9473"/>
          <cell r="R9473"/>
          <cell r="S9473"/>
          <cell r="T9473"/>
          <cell r="U9473"/>
          <cell r="V9473"/>
          <cell r="W9473"/>
          <cell r="X9473"/>
          <cell r="Y9473"/>
          <cell r="Z9473"/>
          <cell r="AA9473"/>
          <cell r="AB9473"/>
          <cell r="AC9473"/>
          <cell r="AD9473"/>
        </row>
        <row r="9474">
          <cell r="P9474">
            <v>999999999</v>
          </cell>
          <cell r="Q9474"/>
          <cell r="R9474"/>
          <cell r="S9474"/>
          <cell r="T9474"/>
          <cell r="U9474"/>
          <cell r="V9474"/>
          <cell r="W9474"/>
          <cell r="X9474"/>
          <cell r="Y9474"/>
          <cell r="Z9474"/>
          <cell r="AA9474"/>
          <cell r="AB9474"/>
          <cell r="AC9474"/>
          <cell r="AD9474"/>
        </row>
        <row r="9475">
          <cell r="P9475">
            <v>999999999</v>
          </cell>
          <cell r="Q9475"/>
          <cell r="R9475"/>
          <cell r="S9475"/>
          <cell r="T9475"/>
          <cell r="U9475"/>
          <cell r="V9475"/>
          <cell r="W9475"/>
          <cell r="X9475"/>
          <cell r="Y9475"/>
          <cell r="Z9475"/>
          <cell r="AA9475"/>
          <cell r="AB9475"/>
          <cell r="AC9475"/>
          <cell r="AD9475"/>
        </row>
        <row r="9476">
          <cell r="P9476">
            <v>999999999</v>
          </cell>
          <cell r="Q9476"/>
          <cell r="R9476"/>
          <cell r="S9476"/>
          <cell r="T9476"/>
          <cell r="U9476"/>
          <cell r="V9476"/>
          <cell r="W9476"/>
          <cell r="X9476"/>
          <cell r="Y9476"/>
          <cell r="Z9476"/>
          <cell r="AA9476"/>
          <cell r="AB9476"/>
          <cell r="AC9476"/>
          <cell r="AD9476"/>
        </row>
        <row r="9477">
          <cell r="P9477">
            <v>999999999</v>
          </cell>
          <cell r="Q9477"/>
          <cell r="R9477"/>
          <cell r="S9477"/>
          <cell r="T9477"/>
          <cell r="U9477"/>
          <cell r="V9477"/>
          <cell r="W9477"/>
          <cell r="X9477"/>
          <cell r="Y9477"/>
          <cell r="Z9477"/>
          <cell r="AA9477"/>
          <cell r="AB9477"/>
          <cell r="AC9477"/>
          <cell r="AD9477"/>
        </row>
        <row r="9478">
          <cell r="P9478">
            <v>999999999</v>
          </cell>
          <cell r="Q9478"/>
          <cell r="R9478"/>
          <cell r="S9478"/>
          <cell r="T9478"/>
          <cell r="U9478"/>
          <cell r="V9478"/>
          <cell r="W9478"/>
          <cell r="X9478"/>
          <cell r="Y9478"/>
          <cell r="Z9478"/>
          <cell r="AA9478"/>
          <cell r="AB9478"/>
          <cell r="AC9478"/>
          <cell r="AD9478"/>
        </row>
        <row r="9479">
          <cell r="P9479">
            <v>999999999</v>
          </cell>
          <cell r="Q9479"/>
          <cell r="R9479"/>
          <cell r="S9479"/>
          <cell r="T9479"/>
          <cell r="U9479"/>
          <cell r="V9479"/>
          <cell r="W9479"/>
          <cell r="X9479"/>
          <cell r="Y9479"/>
          <cell r="Z9479"/>
          <cell r="AA9479"/>
          <cell r="AB9479"/>
          <cell r="AC9479"/>
          <cell r="AD9479"/>
        </row>
        <row r="9480">
          <cell r="P9480">
            <v>999999999</v>
          </cell>
          <cell r="Q9480"/>
          <cell r="R9480"/>
          <cell r="S9480"/>
          <cell r="T9480"/>
          <cell r="U9480"/>
          <cell r="V9480"/>
          <cell r="W9480"/>
          <cell r="X9480"/>
          <cell r="Y9480"/>
          <cell r="Z9480"/>
          <cell r="AA9480"/>
          <cell r="AB9480"/>
          <cell r="AC9480"/>
          <cell r="AD9480"/>
        </row>
        <row r="9481">
          <cell r="P9481">
            <v>999999999</v>
          </cell>
          <cell r="Q9481"/>
          <cell r="R9481"/>
          <cell r="S9481"/>
          <cell r="T9481"/>
          <cell r="U9481"/>
          <cell r="V9481"/>
          <cell r="W9481"/>
          <cell r="X9481"/>
          <cell r="Y9481"/>
          <cell r="Z9481"/>
          <cell r="AA9481"/>
          <cell r="AB9481"/>
          <cell r="AC9481"/>
          <cell r="AD9481"/>
        </row>
        <row r="9482">
          <cell r="P9482">
            <v>999999999</v>
          </cell>
          <cell r="Q9482"/>
          <cell r="R9482"/>
          <cell r="S9482"/>
          <cell r="T9482"/>
          <cell r="U9482"/>
          <cell r="V9482"/>
          <cell r="W9482"/>
          <cell r="X9482"/>
          <cell r="Y9482"/>
          <cell r="Z9482"/>
          <cell r="AA9482"/>
          <cell r="AB9482"/>
          <cell r="AC9482"/>
          <cell r="AD9482"/>
        </row>
        <row r="9483">
          <cell r="P9483">
            <v>999999999</v>
          </cell>
          <cell r="Q9483"/>
          <cell r="R9483"/>
          <cell r="S9483"/>
          <cell r="T9483"/>
          <cell r="U9483"/>
          <cell r="V9483"/>
          <cell r="W9483"/>
          <cell r="X9483"/>
          <cell r="Y9483"/>
          <cell r="Z9483"/>
          <cell r="AA9483"/>
          <cell r="AB9483"/>
          <cell r="AC9483"/>
          <cell r="AD9483"/>
        </row>
        <row r="9484">
          <cell r="P9484">
            <v>999999999</v>
          </cell>
          <cell r="Q9484"/>
          <cell r="R9484"/>
          <cell r="S9484"/>
          <cell r="T9484"/>
          <cell r="U9484"/>
          <cell r="V9484"/>
          <cell r="W9484"/>
          <cell r="X9484"/>
          <cell r="Y9484"/>
          <cell r="Z9484"/>
          <cell r="AA9484"/>
          <cell r="AB9484"/>
          <cell r="AC9484"/>
          <cell r="AD9484"/>
        </row>
        <row r="9485">
          <cell r="P9485">
            <v>999999999</v>
          </cell>
          <cell r="Q9485"/>
          <cell r="R9485"/>
          <cell r="S9485"/>
          <cell r="T9485"/>
          <cell r="U9485"/>
          <cell r="V9485"/>
          <cell r="W9485"/>
          <cell r="X9485"/>
          <cell r="Y9485"/>
          <cell r="Z9485"/>
          <cell r="AA9485"/>
          <cell r="AB9485"/>
          <cell r="AC9485"/>
          <cell r="AD9485"/>
        </row>
        <row r="9486">
          <cell r="P9486">
            <v>999999999</v>
          </cell>
          <cell r="Q9486"/>
          <cell r="R9486"/>
          <cell r="S9486"/>
          <cell r="T9486"/>
          <cell r="U9486"/>
          <cell r="V9486"/>
          <cell r="W9486"/>
          <cell r="X9486"/>
          <cell r="Y9486"/>
          <cell r="Z9486"/>
          <cell r="AA9486"/>
          <cell r="AB9486"/>
          <cell r="AC9486"/>
          <cell r="AD9486"/>
        </row>
        <row r="9487">
          <cell r="P9487">
            <v>999999999</v>
          </cell>
          <cell r="Q9487"/>
          <cell r="R9487"/>
          <cell r="S9487"/>
          <cell r="T9487"/>
          <cell r="U9487"/>
          <cell r="V9487"/>
          <cell r="W9487"/>
          <cell r="X9487"/>
          <cell r="Y9487"/>
          <cell r="Z9487"/>
          <cell r="AA9487"/>
          <cell r="AB9487"/>
          <cell r="AC9487"/>
          <cell r="AD9487"/>
        </row>
        <row r="9488">
          <cell r="P9488">
            <v>999999999</v>
          </cell>
          <cell r="Q9488"/>
          <cell r="R9488"/>
          <cell r="S9488"/>
          <cell r="T9488"/>
          <cell r="U9488"/>
          <cell r="V9488"/>
          <cell r="W9488"/>
          <cell r="X9488"/>
          <cell r="Y9488"/>
          <cell r="Z9488"/>
          <cell r="AA9488"/>
          <cell r="AB9488"/>
          <cell r="AC9488"/>
          <cell r="AD9488"/>
        </row>
        <row r="9489">
          <cell r="P9489">
            <v>999999999</v>
          </cell>
          <cell r="Q9489"/>
          <cell r="R9489"/>
          <cell r="S9489"/>
          <cell r="T9489"/>
          <cell r="U9489"/>
          <cell r="V9489"/>
          <cell r="W9489"/>
          <cell r="X9489"/>
          <cell r="Y9489"/>
          <cell r="Z9489"/>
          <cell r="AA9489"/>
          <cell r="AB9489"/>
          <cell r="AC9489"/>
          <cell r="AD9489"/>
        </row>
        <row r="9490">
          <cell r="P9490">
            <v>999999999</v>
          </cell>
          <cell r="Q9490"/>
          <cell r="R9490"/>
          <cell r="S9490"/>
          <cell r="T9490"/>
          <cell r="U9490"/>
          <cell r="V9490"/>
          <cell r="W9490"/>
          <cell r="X9490"/>
          <cell r="Y9490"/>
          <cell r="Z9490"/>
          <cell r="AA9490"/>
          <cell r="AB9490"/>
          <cell r="AC9490"/>
          <cell r="AD9490"/>
        </row>
        <row r="9491">
          <cell r="P9491">
            <v>999999999</v>
          </cell>
          <cell r="Q9491"/>
          <cell r="R9491"/>
          <cell r="S9491"/>
          <cell r="T9491"/>
          <cell r="U9491"/>
          <cell r="V9491"/>
          <cell r="W9491"/>
          <cell r="X9491"/>
          <cell r="Y9491"/>
          <cell r="Z9491"/>
          <cell r="AA9491"/>
          <cell r="AB9491"/>
          <cell r="AC9491"/>
          <cell r="AD9491"/>
        </row>
        <row r="9492">
          <cell r="P9492">
            <v>999999999</v>
          </cell>
          <cell r="Q9492"/>
          <cell r="R9492"/>
          <cell r="S9492"/>
          <cell r="T9492"/>
          <cell r="U9492"/>
          <cell r="V9492"/>
          <cell r="W9492"/>
          <cell r="X9492"/>
          <cell r="Y9492"/>
          <cell r="Z9492"/>
          <cell r="AA9492"/>
          <cell r="AB9492"/>
          <cell r="AC9492"/>
          <cell r="AD9492"/>
        </row>
        <row r="9493">
          <cell r="P9493">
            <v>999999999</v>
          </cell>
          <cell r="Q9493"/>
          <cell r="R9493"/>
          <cell r="S9493"/>
          <cell r="T9493"/>
          <cell r="U9493"/>
          <cell r="V9493"/>
          <cell r="W9493"/>
          <cell r="X9493"/>
          <cell r="Y9493"/>
          <cell r="Z9493"/>
          <cell r="AA9493"/>
          <cell r="AB9493"/>
          <cell r="AC9493"/>
          <cell r="AD9493"/>
        </row>
        <row r="9494">
          <cell r="P9494">
            <v>999999999</v>
          </cell>
          <cell r="Q9494"/>
          <cell r="R9494"/>
          <cell r="S9494"/>
          <cell r="T9494"/>
          <cell r="U9494"/>
          <cell r="V9494"/>
          <cell r="W9494"/>
          <cell r="X9494"/>
          <cell r="Y9494"/>
          <cell r="Z9494"/>
          <cell r="AA9494"/>
          <cell r="AB9494"/>
          <cell r="AC9494"/>
          <cell r="AD9494"/>
        </row>
        <row r="9495">
          <cell r="P9495">
            <v>999999999</v>
          </cell>
          <cell r="Q9495"/>
          <cell r="R9495"/>
          <cell r="S9495"/>
          <cell r="T9495"/>
          <cell r="U9495"/>
          <cell r="V9495"/>
          <cell r="W9495"/>
          <cell r="X9495"/>
          <cell r="Y9495"/>
          <cell r="Z9495"/>
          <cell r="AA9495"/>
          <cell r="AB9495"/>
          <cell r="AC9495"/>
          <cell r="AD9495"/>
        </row>
        <row r="9496">
          <cell r="P9496">
            <v>999999999</v>
          </cell>
          <cell r="Q9496"/>
          <cell r="R9496"/>
          <cell r="S9496"/>
          <cell r="T9496"/>
          <cell r="U9496"/>
          <cell r="V9496"/>
          <cell r="W9496"/>
          <cell r="X9496"/>
          <cell r="Y9496"/>
          <cell r="Z9496"/>
          <cell r="AA9496"/>
          <cell r="AB9496"/>
          <cell r="AC9496"/>
          <cell r="AD9496"/>
        </row>
        <row r="9497">
          <cell r="P9497">
            <v>999999999</v>
          </cell>
          <cell r="Q9497"/>
          <cell r="R9497"/>
          <cell r="S9497"/>
          <cell r="T9497"/>
          <cell r="U9497"/>
          <cell r="V9497"/>
          <cell r="W9497"/>
          <cell r="X9497"/>
          <cell r="Y9497"/>
          <cell r="Z9497"/>
          <cell r="AA9497"/>
          <cell r="AB9497"/>
          <cell r="AC9497"/>
          <cell r="AD9497"/>
        </row>
        <row r="9498">
          <cell r="P9498">
            <v>999999999</v>
          </cell>
          <cell r="Q9498"/>
          <cell r="R9498"/>
          <cell r="S9498"/>
          <cell r="T9498"/>
          <cell r="U9498"/>
          <cell r="V9498"/>
          <cell r="W9498"/>
          <cell r="X9498"/>
          <cell r="Y9498"/>
          <cell r="Z9498"/>
          <cell r="AA9498"/>
          <cell r="AB9498"/>
          <cell r="AC9498"/>
          <cell r="AD9498"/>
        </row>
        <row r="9499">
          <cell r="P9499">
            <v>999999999</v>
          </cell>
          <cell r="Q9499"/>
          <cell r="R9499"/>
          <cell r="S9499"/>
          <cell r="T9499"/>
          <cell r="U9499"/>
          <cell r="V9499"/>
          <cell r="W9499"/>
          <cell r="X9499"/>
          <cell r="Y9499"/>
          <cell r="Z9499"/>
          <cell r="AA9499"/>
          <cell r="AB9499"/>
          <cell r="AC9499"/>
          <cell r="AD9499"/>
        </row>
        <row r="9500">
          <cell r="P9500">
            <v>999999999</v>
          </cell>
          <cell r="Q9500"/>
          <cell r="R9500"/>
          <cell r="S9500"/>
          <cell r="T9500"/>
          <cell r="U9500"/>
          <cell r="V9500"/>
          <cell r="W9500"/>
          <cell r="X9500"/>
          <cell r="Y9500"/>
          <cell r="Z9500"/>
          <cell r="AA9500"/>
          <cell r="AB9500"/>
          <cell r="AC9500"/>
          <cell r="AD9500"/>
        </row>
        <row r="9501">
          <cell r="P9501">
            <v>999999999</v>
          </cell>
          <cell r="Q9501"/>
          <cell r="R9501"/>
          <cell r="S9501"/>
          <cell r="T9501"/>
          <cell r="U9501"/>
          <cell r="V9501"/>
          <cell r="W9501"/>
          <cell r="X9501"/>
          <cell r="Y9501"/>
          <cell r="Z9501"/>
          <cell r="AA9501"/>
          <cell r="AB9501"/>
          <cell r="AC9501"/>
          <cell r="AD9501"/>
        </row>
        <row r="9502">
          <cell r="P9502">
            <v>999999999</v>
          </cell>
          <cell r="Q9502"/>
          <cell r="R9502"/>
          <cell r="S9502"/>
          <cell r="T9502"/>
          <cell r="U9502"/>
          <cell r="V9502"/>
          <cell r="W9502"/>
          <cell r="X9502"/>
          <cell r="Y9502"/>
          <cell r="Z9502"/>
          <cell r="AA9502"/>
          <cell r="AB9502"/>
          <cell r="AC9502"/>
          <cell r="AD9502"/>
        </row>
        <row r="9503">
          <cell r="P9503">
            <v>999999999</v>
          </cell>
          <cell r="Q9503"/>
          <cell r="R9503"/>
          <cell r="S9503"/>
          <cell r="T9503"/>
          <cell r="U9503"/>
          <cell r="V9503"/>
          <cell r="W9503"/>
          <cell r="X9503"/>
          <cell r="Y9503"/>
          <cell r="Z9503"/>
          <cell r="AA9503"/>
          <cell r="AB9503"/>
          <cell r="AC9503"/>
          <cell r="AD9503"/>
        </row>
        <row r="9504">
          <cell r="P9504">
            <v>999999999</v>
          </cell>
          <cell r="Q9504"/>
          <cell r="R9504"/>
          <cell r="S9504"/>
          <cell r="T9504"/>
          <cell r="U9504"/>
          <cell r="V9504"/>
          <cell r="W9504"/>
          <cell r="X9504"/>
          <cell r="Y9504"/>
          <cell r="Z9504"/>
          <cell r="AA9504"/>
          <cell r="AB9504"/>
          <cell r="AC9504"/>
          <cell r="AD9504"/>
        </row>
        <row r="9505">
          <cell r="P9505">
            <v>999999999</v>
          </cell>
          <cell r="Q9505"/>
          <cell r="R9505"/>
          <cell r="S9505"/>
          <cell r="T9505"/>
          <cell r="U9505"/>
          <cell r="V9505"/>
          <cell r="W9505"/>
          <cell r="X9505"/>
          <cell r="Y9505"/>
          <cell r="Z9505"/>
          <cell r="AA9505"/>
          <cell r="AB9505"/>
          <cell r="AC9505"/>
          <cell r="AD9505"/>
        </row>
        <row r="9506">
          <cell r="P9506">
            <v>999999999</v>
          </cell>
          <cell r="Q9506"/>
          <cell r="R9506"/>
          <cell r="S9506"/>
          <cell r="T9506"/>
          <cell r="U9506"/>
          <cell r="V9506"/>
          <cell r="W9506"/>
          <cell r="X9506"/>
          <cell r="Y9506"/>
          <cell r="Z9506"/>
          <cell r="AA9506"/>
          <cell r="AB9506"/>
          <cell r="AC9506"/>
          <cell r="AD9506"/>
        </row>
        <row r="9507">
          <cell r="P9507">
            <v>999999999</v>
          </cell>
          <cell r="Q9507"/>
          <cell r="R9507"/>
          <cell r="S9507"/>
          <cell r="T9507"/>
          <cell r="U9507"/>
          <cell r="V9507"/>
          <cell r="W9507"/>
          <cell r="X9507"/>
          <cell r="Y9507"/>
          <cell r="Z9507"/>
          <cell r="AA9507"/>
          <cell r="AB9507"/>
          <cell r="AC9507"/>
          <cell r="AD9507"/>
        </row>
        <row r="9508">
          <cell r="P9508">
            <v>999999999</v>
          </cell>
          <cell r="Q9508"/>
          <cell r="R9508"/>
          <cell r="S9508"/>
          <cell r="T9508"/>
          <cell r="U9508"/>
          <cell r="V9508"/>
          <cell r="W9508"/>
          <cell r="X9508"/>
          <cell r="Y9508"/>
          <cell r="Z9508"/>
          <cell r="AA9508"/>
          <cell r="AB9508"/>
          <cell r="AC9508"/>
          <cell r="AD9508"/>
        </row>
        <row r="9509">
          <cell r="P9509">
            <v>999999999</v>
          </cell>
          <cell r="Q9509"/>
          <cell r="R9509"/>
          <cell r="S9509"/>
          <cell r="T9509"/>
          <cell r="U9509"/>
          <cell r="V9509"/>
          <cell r="W9509"/>
          <cell r="X9509"/>
          <cell r="Y9509"/>
          <cell r="Z9509"/>
          <cell r="AA9509"/>
          <cell r="AB9509"/>
          <cell r="AC9509"/>
          <cell r="AD9509"/>
        </row>
        <row r="9510">
          <cell r="P9510">
            <v>999999999</v>
          </cell>
          <cell r="Q9510"/>
          <cell r="R9510"/>
          <cell r="S9510"/>
          <cell r="T9510"/>
          <cell r="U9510"/>
          <cell r="V9510"/>
          <cell r="W9510"/>
          <cell r="X9510"/>
          <cell r="Y9510"/>
          <cell r="Z9510"/>
          <cell r="AA9510"/>
          <cell r="AB9510"/>
          <cell r="AC9510"/>
          <cell r="AD9510"/>
        </row>
        <row r="9511">
          <cell r="P9511">
            <v>999999999</v>
          </cell>
          <cell r="Q9511"/>
          <cell r="R9511"/>
          <cell r="S9511"/>
          <cell r="T9511"/>
          <cell r="U9511"/>
          <cell r="V9511"/>
          <cell r="W9511"/>
          <cell r="X9511"/>
          <cell r="Y9511"/>
          <cell r="Z9511"/>
          <cell r="AA9511"/>
          <cell r="AB9511"/>
          <cell r="AC9511"/>
          <cell r="AD9511"/>
        </row>
        <row r="9512">
          <cell r="P9512">
            <v>999999999</v>
          </cell>
          <cell r="Q9512"/>
          <cell r="R9512"/>
          <cell r="S9512"/>
          <cell r="T9512"/>
          <cell r="U9512"/>
          <cell r="V9512"/>
          <cell r="W9512"/>
          <cell r="X9512"/>
          <cell r="Y9512"/>
          <cell r="Z9512"/>
          <cell r="AA9512"/>
          <cell r="AB9512"/>
          <cell r="AC9512"/>
          <cell r="AD9512"/>
        </row>
        <row r="9513">
          <cell r="P9513">
            <v>999999999</v>
          </cell>
          <cell r="Q9513"/>
          <cell r="R9513"/>
          <cell r="S9513"/>
          <cell r="T9513"/>
          <cell r="U9513"/>
          <cell r="V9513"/>
          <cell r="W9513"/>
          <cell r="X9513"/>
          <cell r="Y9513"/>
          <cell r="Z9513"/>
          <cell r="AA9513"/>
          <cell r="AB9513"/>
          <cell r="AC9513"/>
          <cell r="AD9513"/>
        </row>
        <row r="9514">
          <cell r="P9514">
            <v>999999999</v>
          </cell>
          <cell r="Q9514"/>
          <cell r="R9514"/>
          <cell r="S9514"/>
          <cell r="T9514"/>
          <cell r="U9514"/>
          <cell r="V9514"/>
          <cell r="W9514"/>
          <cell r="X9514"/>
          <cell r="Y9514"/>
          <cell r="Z9514"/>
          <cell r="AA9514"/>
          <cell r="AB9514"/>
          <cell r="AC9514"/>
          <cell r="AD9514"/>
        </row>
        <row r="9515">
          <cell r="P9515">
            <v>999999999</v>
          </cell>
          <cell r="Q9515"/>
          <cell r="R9515"/>
          <cell r="S9515"/>
          <cell r="T9515"/>
          <cell r="U9515"/>
          <cell r="V9515"/>
          <cell r="W9515"/>
          <cell r="X9515"/>
          <cell r="Y9515"/>
          <cell r="Z9515"/>
          <cell r="AA9515"/>
          <cell r="AB9515"/>
          <cell r="AC9515"/>
          <cell r="AD9515"/>
        </row>
        <row r="9516">
          <cell r="P9516">
            <v>999999999</v>
          </cell>
          <cell r="Q9516"/>
          <cell r="R9516"/>
          <cell r="S9516"/>
          <cell r="T9516"/>
          <cell r="U9516"/>
          <cell r="V9516"/>
          <cell r="W9516"/>
          <cell r="X9516"/>
          <cell r="Y9516"/>
          <cell r="Z9516"/>
          <cell r="AA9516"/>
          <cell r="AB9516"/>
          <cell r="AC9516"/>
          <cell r="AD9516"/>
        </row>
        <row r="9517">
          <cell r="P9517">
            <v>999999999</v>
          </cell>
          <cell r="Q9517"/>
          <cell r="R9517"/>
          <cell r="S9517"/>
          <cell r="T9517"/>
          <cell r="U9517"/>
          <cell r="V9517"/>
          <cell r="W9517"/>
          <cell r="X9517"/>
          <cell r="Y9517"/>
          <cell r="Z9517"/>
          <cell r="AA9517"/>
          <cell r="AB9517"/>
          <cell r="AC9517"/>
          <cell r="AD9517"/>
        </row>
        <row r="9518">
          <cell r="P9518">
            <v>999999999</v>
          </cell>
          <cell r="Q9518"/>
          <cell r="R9518"/>
          <cell r="S9518"/>
          <cell r="T9518"/>
          <cell r="U9518"/>
          <cell r="V9518"/>
          <cell r="W9518"/>
          <cell r="X9518"/>
          <cell r="Y9518"/>
          <cell r="Z9518"/>
          <cell r="AA9518"/>
          <cell r="AB9518"/>
          <cell r="AC9518"/>
          <cell r="AD9518"/>
        </row>
        <row r="9519">
          <cell r="P9519">
            <v>999999999</v>
          </cell>
          <cell r="Q9519"/>
          <cell r="R9519"/>
          <cell r="S9519"/>
          <cell r="T9519"/>
          <cell r="U9519"/>
          <cell r="V9519"/>
          <cell r="W9519"/>
          <cell r="X9519"/>
          <cell r="Y9519"/>
          <cell r="Z9519"/>
          <cell r="AA9519"/>
          <cell r="AB9519"/>
          <cell r="AC9519"/>
          <cell r="AD9519"/>
        </row>
        <row r="9520">
          <cell r="P9520">
            <v>999999999</v>
          </cell>
          <cell r="Q9520"/>
          <cell r="R9520"/>
          <cell r="S9520"/>
          <cell r="T9520"/>
          <cell r="U9520"/>
          <cell r="V9520"/>
          <cell r="W9520"/>
          <cell r="X9520"/>
          <cell r="Y9520"/>
          <cell r="Z9520"/>
          <cell r="AA9520"/>
          <cell r="AB9520"/>
          <cell r="AC9520"/>
          <cell r="AD9520"/>
        </row>
        <row r="9521">
          <cell r="P9521">
            <v>999999999</v>
          </cell>
          <cell r="Q9521"/>
          <cell r="R9521"/>
          <cell r="S9521"/>
          <cell r="T9521"/>
          <cell r="U9521"/>
          <cell r="V9521"/>
          <cell r="W9521"/>
          <cell r="X9521"/>
          <cell r="Y9521"/>
          <cell r="Z9521"/>
          <cell r="AA9521"/>
          <cell r="AB9521"/>
          <cell r="AC9521"/>
          <cell r="AD9521"/>
        </row>
        <row r="9522">
          <cell r="P9522">
            <v>999999999</v>
          </cell>
          <cell r="Q9522"/>
          <cell r="R9522"/>
          <cell r="S9522"/>
          <cell r="T9522"/>
          <cell r="U9522"/>
          <cell r="V9522"/>
          <cell r="W9522"/>
          <cell r="X9522"/>
          <cell r="Y9522"/>
          <cell r="Z9522"/>
          <cell r="AA9522"/>
          <cell r="AB9522"/>
          <cell r="AC9522"/>
          <cell r="AD9522"/>
        </row>
        <row r="9523">
          <cell r="P9523">
            <v>999999999</v>
          </cell>
          <cell r="Q9523"/>
          <cell r="R9523"/>
          <cell r="S9523"/>
          <cell r="T9523"/>
          <cell r="U9523"/>
          <cell r="V9523"/>
          <cell r="W9523"/>
          <cell r="X9523"/>
          <cell r="Y9523"/>
          <cell r="Z9523"/>
          <cell r="AA9523"/>
          <cell r="AB9523"/>
          <cell r="AC9523"/>
          <cell r="AD9523"/>
        </row>
        <row r="9524">
          <cell r="P9524">
            <v>999999999</v>
          </cell>
          <cell r="Q9524"/>
          <cell r="R9524"/>
          <cell r="S9524"/>
          <cell r="T9524"/>
          <cell r="U9524"/>
          <cell r="V9524"/>
          <cell r="W9524"/>
          <cell r="X9524"/>
          <cell r="Y9524"/>
          <cell r="Z9524"/>
          <cell r="AA9524"/>
          <cell r="AB9524"/>
          <cell r="AC9524"/>
          <cell r="AD9524"/>
        </row>
        <row r="9525">
          <cell r="P9525">
            <v>999999999</v>
          </cell>
          <cell r="Q9525"/>
          <cell r="R9525"/>
          <cell r="S9525"/>
          <cell r="T9525"/>
          <cell r="U9525"/>
          <cell r="V9525"/>
          <cell r="W9525"/>
          <cell r="X9525"/>
          <cell r="Y9525"/>
          <cell r="Z9525"/>
          <cell r="AA9525"/>
          <cell r="AB9525"/>
          <cell r="AC9525"/>
          <cell r="AD9525"/>
        </row>
        <row r="9526">
          <cell r="P9526">
            <v>999999999</v>
          </cell>
          <cell r="Q9526"/>
          <cell r="R9526"/>
          <cell r="S9526"/>
          <cell r="T9526"/>
          <cell r="U9526"/>
          <cell r="V9526"/>
          <cell r="W9526"/>
          <cell r="X9526"/>
          <cell r="Y9526"/>
          <cell r="Z9526"/>
          <cell r="AA9526"/>
          <cell r="AB9526"/>
          <cell r="AC9526"/>
          <cell r="AD9526"/>
        </row>
        <row r="9527">
          <cell r="P9527">
            <v>999999999</v>
          </cell>
          <cell r="Q9527"/>
          <cell r="R9527"/>
          <cell r="S9527"/>
          <cell r="T9527"/>
          <cell r="U9527"/>
          <cell r="V9527"/>
          <cell r="W9527"/>
          <cell r="X9527"/>
          <cell r="Y9527"/>
          <cell r="Z9527"/>
          <cell r="AA9527"/>
          <cell r="AB9527"/>
          <cell r="AC9527"/>
          <cell r="AD9527"/>
        </row>
        <row r="9528">
          <cell r="P9528">
            <v>999999999</v>
          </cell>
          <cell r="Q9528"/>
          <cell r="R9528"/>
          <cell r="S9528"/>
          <cell r="T9528"/>
          <cell r="U9528"/>
          <cell r="V9528"/>
          <cell r="W9528"/>
          <cell r="X9528"/>
          <cell r="Y9528"/>
          <cell r="Z9528"/>
          <cell r="AA9528"/>
          <cell r="AB9528"/>
          <cell r="AC9528"/>
          <cell r="AD9528"/>
        </row>
        <row r="9529">
          <cell r="P9529">
            <v>999999999</v>
          </cell>
          <cell r="Q9529"/>
          <cell r="R9529"/>
          <cell r="S9529"/>
          <cell r="T9529"/>
          <cell r="U9529"/>
          <cell r="V9529"/>
          <cell r="W9529"/>
          <cell r="X9529"/>
          <cell r="Y9529"/>
          <cell r="Z9529"/>
          <cell r="AA9529"/>
          <cell r="AB9529"/>
          <cell r="AC9529"/>
          <cell r="AD9529"/>
        </row>
        <row r="9530">
          <cell r="P9530">
            <v>999999999</v>
          </cell>
          <cell r="Q9530"/>
          <cell r="R9530"/>
          <cell r="S9530"/>
          <cell r="T9530"/>
          <cell r="U9530"/>
          <cell r="V9530"/>
          <cell r="W9530"/>
          <cell r="X9530"/>
          <cell r="Y9530"/>
          <cell r="Z9530"/>
          <cell r="AA9530"/>
          <cell r="AB9530"/>
          <cell r="AC9530"/>
          <cell r="AD9530"/>
        </row>
        <row r="9531">
          <cell r="P9531">
            <v>999999999</v>
          </cell>
          <cell r="Q9531"/>
          <cell r="R9531"/>
          <cell r="S9531"/>
          <cell r="T9531"/>
          <cell r="U9531"/>
          <cell r="V9531"/>
          <cell r="W9531"/>
          <cell r="X9531"/>
          <cell r="Y9531"/>
          <cell r="Z9531"/>
          <cell r="AA9531"/>
          <cell r="AB9531"/>
          <cell r="AC9531"/>
          <cell r="AD9531"/>
        </row>
        <row r="9532">
          <cell r="P9532">
            <v>999999999</v>
          </cell>
          <cell r="Q9532"/>
          <cell r="R9532"/>
          <cell r="S9532"/>
          <cell r="T9532"/>
          <cell r="U9532"/>
          <cell r="V9532"/>
          <cell r="W9532"/>
          <cell r="X9532"/>
          <cell r="Y9532"/>
          <cell r="Z9532"/>
          <cell r="AA9532"/>
          <cell r="AB9532"/>
          <cell r="AC9532"/>
          <cell r="AD9532"/>
        </row>
        <row r="9533">
          <cell r="P9533">
            <v>999999999</v>
          </cell>
          <cell r="Q9533"/>
          <cell r="R9533"/>
          <cell r="S9533"/>
          <cell r="T9533"/>
          <cell r="U9533"/>
          <cell r="V9533"/>
          <cell r="W9533"/>
          <cell r="X9533"/>
          <cell r="Y9533"/>
          <cell r="Z9533"/>
          <cell r="AA9533"/>
          <cell r="AB9533"/>
          <cell r="AC9533"/>
          <cell r="AD9533"/>
        </row>
        <row r="9534">
          <cell r="P9534">
            <v>999999999</v>
          </cell>
          <cell r="Q9534"/>
          <cell r="R9534"/>
          <cell r="S9534"/>
          <cell r="T9534"/>
          <cell r="U9534"/>
          <cell r="V9534"/>
          <cell r="W9534"/>
          <cell r="X9534"/>
          <cell r="Y9534"/>
          <cell r="Z9534"/>
          <cell r="AA9534"/>
          <cell r="AB9534"/>
          <cell r="AC9534"/>
          <cell r="AD9534"/>
        </row>
        <row r="9535">
          <cell r="P9535">
            <v>999999999</v>
          </cell>
          <cell r="Q9535"/>
          <cell r="R9535"/>
          <cell r="S9535"/>
          <cell r="T9535"/>
          <cell r="U9535"/>
          <cell r="V9535"/>
          <cell r="W9535"/>
          <cell r="X9535"/>
          <cell r="Y9535"/>
          <cell r="Z9535"/>
          <cell r="AA9535"/>
          <cell r="AB9535"/>
          <cell r="AC9535"/>
          <cell r="AD9535"/>
        </row>
        <row r="9536">
          <cell r="P9536">
            <v>999999999</v>
          </cell>
          <cell r="Q9536"/>
          <cell r="R9536"/>
          <cell r="S9536"/>
          <cell r="T9536"/>
          <cell r="U9536"/>
          <cell r="V9536"/>
          <cell r="W9536"/>
          <cell r="X9536"/>
          <cell r="Y9536"/>
          <cell r="Z9536"/>
          <cell r="AA9536"/>
          <cell r="AB9536"/>
          <cell r="AC9536"/>
          <cell r="AD9536"/>
        </row>
        <row r="9537">
          <cell r="P9537">
            <v>999999999</v>
          </cell>
          <cell r="Q9537"/>
          <cell r="R9537"/>
          <cell r="S9537"/>
          <cell r="T9537"/>
          <cell r="U9537"/>
          <cell r="V9537"/>
          <cell r="W9537"/>
          <cell r="X9537"/>
          <cell r="Y9537"/>
          <cell r="Z9537"/>
          <cell r="AA9537"/>
          <cell r="AB9537"/>
          <cell r="AC9537"/>
          <cell r="AD9537"/>
        </row>
        <row r="9538">
          <cell r="P9538">
            <v>999999999</v>
          </cell>
          <cell r="Q9538"/>
          <cell r="R9538"/>
          <cell r="S9538"/>
          <cell r="T9538"/>
          <cell r="U9538"/>
          <cell r="V9538"/>
          <cell r="W9538"/>
          <cell r="X9538"/>
          <cell r="Y9538"/>
          <cell r="Z9538"/>
          <cell r="AA9538"/>
          <cell r="AB9538"/>
          <cell r="AC9538"/>
          <cell r="AD9538"/>
        </row>
        <row r="9539">
          <cell r="P9539">
            <v>999999999</v>
          </cell>
          <cell r="Q9539"/>
          <cell r="R9539"/>
          <cell r="S9539"/>
          <cell r="T9539"/>
          <cell r="U9539"/>
          <cell r="V9539"/>
          <cell r="W9539"/>
          <cell r="X9539"/>
          <cell r="Y9539"/>
          <cell r="Z9539"/>
          <cell r="AA9539"/>
          <cell r="AB9539"/>
          <cell r="AC9539"/>
          <cell r="AD9539"/>
        </row>
        <row r="9540">
          <cell r="P9540">
            <v>999999999</v>
          </cell>
          <cell r="Q9540"/>
          <cell r="R9540"/>
          <cell r="S9540"/>
          <cell r="T9540"/>
          <cell r="U9540"/>
          <cell r="V9540"/>
          <cell r="W9540"/>
          <cell r="X9540"/>
          <cell r="Y9540"/>
          <cell r="Z9540"/>
          <cell r="AA9540"/>
          <cell r="AB9540"/>
          <cell r="AC9540"/>
          <cell r="AD9540"/>
        </row>
        <row r="9541">
          <cell r="P9541">
            <v>999999999</v>
          </cell>
          <cell r="Q9541"/>
          <cell r="R9541"/>
          <cell r="S9541"/>
          <cell r="T9541"/>
          <cell r="U9541"/>
          <cell r="V9541"/>
          <cell r="W9541"/>
          <cell r="X9541"/>
          <cell r="Y9541"/>
          <cell r="Z9541"/>
          <cell r="AA9541"/>
          <cell r="AB9541"/>
          <cell r="AC9541"/>
          <cell r="AD9541"/>
        </row>
        <row r="9542">
          <cell r="P9542">
            <v>999999999</v>
          </cell>
          <cell r="Q9542"/>
          <cell r="R9542"/>
          <cell r="S9542"/>
          <cell r="T9542"/>
          <cell r="U9542"/>
          <cell r="V9542"/>
          <cell r="W9542"/>
          <cell r="X9542"/>
          <cell r="Y9542"/>
          <cell r="Z9542"/>
          <cell r="AA9542"/>
          <cell r="AB9542"/>
          <cell r="AC9542"/>
          <cell r="AD9542"/>
        </row>
        <row r="9543">
          <cell r="P9543">
            <v>999999999</v>
          </cell>
          <cell r="Q9543"/>
          <cell r="R9543"/>
          <cell r="S9543"/>
          <cell r="T9543"/>
          <cell r="U9543"/>
          <cell r="V9543"/>
          <cell r="W9543"/>
          <cell r="X9543"/>
          <cell r="Y9543"/>
          <cell r="Z9543"/>
          <cell r="AA9543"/>
          <cell r="AB9543"/>
          <cell r="AC9543"/>
          <cell r="AD9543"/>
        </row>
        <row r="9544">
          <cell r="P9544">
            <v>999999999</v>
          </cell>
          <cell r="Q9544"/>
          <cell r="R9544"/>
          <cell r="S9544"/>
          <cell r="T9544"/>
          <cell r="U9544"/>
          <cell r="V9544"/>
          <cell r="W9544"/>
          <cell r="X9544"/>
          <cell r="Y9544"/>
          <cell r="Z9544"/>
          <cell r="AA9544"/>
          <cell r="AB9544"/>
          <cell r="AC9544"/>
          <cell r="AD9544"/>
        </row>
        <row r="9545">
          <cell r="P9545">
            <v>999999999</v>
          </cell>
          <cell r="Q9545"/>
          <cell r="R9545"/>
          <cell r="S9545"/>
          <cell r="T9545"/>
          <cell r="U9545"/>
          <cell r="V9545"/>
          <cell r="W9545"/>
          <cell r="X9545"/>
          <cell r="Y9545"/>
          <cell r="Z9545"/>
          <cell r="AA9545"/>
          <cell r="AB9545"/>
          <cell r="AC9545"/>
          <cell r="AD9545"/>
        </row>
        <row r="9546">
          <cell r="P9546">
            <v>999999999</v>
          </cell>
          <cell r="Q9546"/>
          <cell r="R9546"/>
          <cell r="S9546"/>
          <cell r="T9546"/>
          <cell r="U9546"/>
          <cell r="V9546"/>
          <cell r="W9546"/>
          <cell r="X9546"/>
          <cell r="Y9546"/>
          <cell r="Z9546"/>
          <cell r="AA9546"/>
          <cell r="AB9546"/>
          <cell r="AC9546"/>
          <cell r="AD9546"/>
        </row>
        <row r="9547">
          <cell r="P9547">
            <v>999999999</v>
          </cell>
          <cell r="Q9547"/>
          <cell r="R9547"/>
          <cell r="S9547"/>
          <cell r="T9547"/>
          <cell r="U9547"/>
          <cell r="V9547"/>
          <cell r="W9547"/>
          <cell r="X9547"/>
          <cell r="Y9547"/>
          <cell r="Z9547"/>
          <cell r="AA9547"/>
          <cell r="AB9547"/>
          <cell r="AC9547"/>
          <cell r="AD9547"/>
        </row>
        <row r="9548">
          <cell r="P9548">
            <v>999999999</v>
          </cell>
          <cell r="Q9548"/>
          <cell r="R9548"/>
          <cell r="S9548"/>
          <cell r="T9548"/>
          <cell r="U9548"/>
          <cell r="V9548"/>
          <cell r="W9548"/>
          <cell r="X9548"/>
          <cell r="Y9548"/>
          <cell r="Z9548"/>
          <cell r="AA9548"/>
          <cell r="AB9548"/>
          <cell r="AC9548"/>
          <cell r="AD9548"/>
        </row>
        <row r="9549">
          <cell r="P9549">
            <v>999999999</v>
          </cell>
          <cell r="Q9549"/>
          <cell r="R9549"/>
          <cell r="S9549"/>
          <cell r="T9549"/>
          <cell r="U9549"/>
          <cell r="V9549"/>
          <cell r="W9549"/>
          <cell r="X9549"/>
          <cell r="Y9549"/>
          <cell r="Z9549"/>
          <cell r="AA9549"/>
          <cell r="AB9549"/>
          <cell r="AC9549"/>
          <cell r="AD9549"/>
        </row>
        <row r="9550">
          <cell r="P9550">
            <v>999999999</v>
          </cell>
          <cell r="Q9550"/>
          <cell r="R9550"/>
          <cell r="S9550"/>
          <cell r="T9550"/>
          <cell r="U9550"/>
          <cell r="V9550"/>
          <cell r="W9550"/>
          <cell r="X9550"/>
          <cell r="Y9550"/>
          <cell r="Z9550"/>
          <cell r="AA9550"/>
          <cell r="AB9550"/>
          <cell r="AC9550"/>
          <cell r="AD9550"/>
        </row>
        <row r="9551">
          <cell r="P9551">
            <v>999999999</v>
          </cell>
          <cell r="Q9551"/>
          <cell r="R9551"/>
          <cell r="S9551"/>
          <cell r="T9551"/>
          <cell r="U9551"/>
          <cell r="V9551"/>
          <cell r="W9551"/>
          <cell r="X9551"/>
          <cell r="Y9551"/>
          <cell r="Z9551"/>
          <cell r="AA9551"/>
          <cell r="AB9551"/>
          <cell r="AC9551"/>
          <cell r="AD9551"/>
        </row>
        <row r="9552">
          <cell r="P9552">
            <v>999999999</v>
          </cell>
          <cell r="Q9552"/>
          <cell r="R9552"/>
          <cell r="S9552"/>
          <cell r="T9552"/>
          <cell r="U9552"/>
          <cell r="V9552"/>
          <cell r="W9552"/>
          <cell r="X9552"/>
          <cell r="Y9552"/>
          <cell r="Z9552"/>
          <cell r="AA9552"/>
          <cell r="AB9552"/>
          <cell r="AC9552"/>
          <cell r="AD9552"/>
        </row>
        <row r="9553">
          <cell r="P9553">
            <v>999999999</v>
          </cell>
          <cell r="Q9553"/>
          <cell r="R9553"/>
          <cell r="S9553"/>
          <cell r="T9553"/>
          <cell r="U9553"/>
          <cell r="V9553"/>
          <cell r="W9553"/>
          <cell r="X9553"/>
          <cell r="Y9553"/>
          <cell r="Z9553"/>
          <cell r="AA9553"/>
          <cell r="AB9553"/>
          <cell r="AC9553"/>
          <cell r="AD9553"/>
        </row>
        <row r="9554">
          <cell r="P9554">
            <v>999999999</v>
          </cell>
          <cell r="Q9554"/>
          <cell r="R9554"/>
          <cell r="S9554"/>
          <cell r="T9554"/>
          <cell r="U9554"/>
          <cell r="V9554"/>
          <cell r="W9554"/>
          <cell r="X9554"/>
          <cell r="Y9554"/>
          <cell r="Z9554"/>
          <cell r="AA9554"/>
          <cell r="AB9554"/>
          <cell r="AC9554"/>
          <cell r="AD9554"/>
        </row>
        <row r="9555">
          <cell r="P9555">
            <v>999999999</v>
          </cell>
          <cell r="Q9555"/>
          <cell r="R9555"/>
          <cell r="S9555"/>
          <cell r="T9555"/>
          <cell r="U9555"/>
          <cell r="V9555"/>
          <cell r="W9555"/>
          <cell r="X9555"/>
          <cell r="Y9555"/>
          <cell r="Z9555"/>
          <cell r="AA9555"/>
          <cell r="AB9555"/>
          <cell r="AC9555"/>
          <cell r="AD9555"/>
        </row>
        <row r="9556">
          <cell r="P9556">
            <v>999999999</v>
          </cell>
          <cell r="Q9556"/>
          <cell r="R9556"/>
          <cell r="S9556"/>
          <cell r="T9556"/>
          <cell r="U9556"/>
          <cell r="V9556"/>
          <cell r="W9556"/>
          <cell r="X9556"/>
          <cell r="Y9556"/>
          <cell r="Z9556"/>
          <cell r="AA9556"/>
          <cell r="AB9556"/>
          <cell r="AC9556"/>
          <cell r="AD9556"/>
        </row>
        <row r="9557">
          <cell r="P9557">
            <v>999999999</v>
          </cell>
          <cell r="Q9557"/>
          <cell r="R9557"/>
          <cell r="S9557"/>
          <cell r="T9557"/>
          <cell r="U9557"/>
          <cell r="V9557"/>
          <cell r="W9557"/>
          <cell r="X9557"/>
          <cell r="Y9557"/>
          <cell r="Z9557"/>
          <cell r="AA9557"/>
          <cell r="AB9557"/>
          <cell r="AC9557"/>
          <cell r="AD9557"/>
        </row>
        <row r="9558">
          <cell r="P9558">
            <v>999999999</v>
          </cell>
          <cell r="Q9558"/>
          <cell r="R9558"/>
          <cell r="S9558"/>
          <cell r="T9558"/>
          <cell r="U9558"/>
          <cell r="V9558"/>
          <cell r="W9558"/>
          <cell r="X9558"/>
          <cell r="Y9558"/>
          <cell r="Z9558"/>
          <cell r="AA9558"/>
          <cell r="AB9558"/>
          <cell r="AC9558"/>
          <cell r="AD9558"/>
        </row>
        <row r="9559">
          <cell r="P9559">
            <v>999999999</v>
          </cell>
          <cell r="Q9559"/>
          <cell r="R9559"/>
          <cell r="S9559"/>
          <cell r="T9559"/>
          <cell r="U9559"/>
          <cell r="V9559"/>
          <cell r="W9559"/>
          <cell r="X9559"/>
          <cell r="Y9559"/>
          <cell r="Z9559"/>
          <cell r="AA9559"/>
          <cell r="AB9559"/>
          <cell r="AC9559"/>
          <cell r="AD9559"/>
        </row>
        <row r="9560">
          <cell r="P9560">
            <v>999999999</v>
          </cell>
          <cell r="Q9560"/>
          <cell r="R9560"/>
          <cell r="S9560"/>
          <cell r="T9560"/>
          <cell r="U9560"/>
          <cell r="V9560"/>
          <cell r="W9560"/>
          <cell r="X9560"/>
          <cell r="Y9560"/>
          <cell r="Z9560"/>
          <cell r="AA9560"/>
          <cell r="AB9560"/>
          <cell r="AC9560"/>
          <cell r="AD9560"/>
        </row>
        <row r="9561">
          <cell r="P9561">
            <v>999999999</v>
          </cell>
          <cell r="Q9561"/>
          <cell r="R9561"/>
          <cell r="S9561"/>
          <cell r="T9561"/>
          <cell r="U9561"/>
          <cell r="V9561"/>
          <cell r="W9561"/>
          <cell r="X9561"/>
          <cell r="Y9561"/>
          <cell r="Z9561"/>
          <cell r="AA9561"/>
          <cell r="AB9561"/>
          <cell r="AC9561"/>
          <cell r="AD9561"/>
        </row>
        <row r="9562">
          <cell r="P9562">
            <v>999999999</v>
          </cell>
          <cell r="Q9562"/>
          <cell r="R9562"/>
          <cell r="S9562"/>
          <cell r="T9562"/>
          <cell r="U9562"/>
          <cell r="V9562"/>
          <cell r="W9562"/>
          <cell r="X9562"/>
          <cell r="Y9562"/>
          <cell r="Z9562"/>
          <cell r="AA9562"/>
          <cell r="AB9562"/>
          <cell r="AC9562"/>
          <cell r="AD9562"/>
        </row>
        <row r="9563">
          <cell r="P9563">
            <v>999999999</v>
          </cell>
          <cell r="Q9563"/>
          <cell r="R9563"/>
          <cell r="S9563"/>
          <cell r="T9563"/>
          <cell r="U9563"/>
          <cell r="V9563"/>
          <cell r="W9563"/>
          <cell r="X9563"/>
          <cell r="Y9563"/>
          <cell r="Z9563"/>
          <cell r="AA9563"/>
          <cell r="AB9563"/>
          <cell r="AC9563"/>
          <cell r="AD9563"/>
        </row>
        <row r="9564">
          <cell r="P9564">
            <v>999999999</v>
          </cell>
          <cell r="Q9564"/>
          <cell r="R9564"/>
          <cell r="S9564"/>
          <cell r="T9564"/>
          <cell r="U9564"/>
          <cell r="V9564"/>
          <cell r="W9564"/>
          <cell r="X9564"/>
          <cell r="Y9564"/>
          <cell r="Z9564"/>
          <cell r="AA9564"/>
          <cell r="AB9564"/>
          <cell r="AC9564"/>
          <cell r="AD9564"/>
        </row>
        <row r="9565">
          <cell r="P9565">
            <v>999999999</v>
          </cell>
          <cell r="Q9565"/>
          <cell r="R9565"/>
          <cell r="S9565"/>
          <cell r="T9565"/>
          <cell r="U9565"/>
          <cell r="V9565"/>
          <cell r="W9565"/>
          <cell r="X9565"/>
          <cell r="Y9565"/>
          <cell r="Z9565"/>
          <cell r="AA9565"/>
          <cell r="AB9565"/>
          <cell r="AC9565"/>
          <cell r="AD9565"/>
        </row>
        <row r="9566">
          <cell r="P9566">
            <v>999999999</v>
          </cell>
          <cell r="Q9566"/>
          <cell r="R9566"/>
          <cell r="S9566"/>
          <cell r="T9566"/>
          <cell r="U9566"/>
          <cell r="V9566"/>
          <cell r="W9566"/>
          <cell r="X9566"/>
          <cell r="Y9566"/>
          <cell r="Z9566"/>
          <cell r="AA9566"/>
          <cell r="AB9566"/>
          <cell r="AC9566"/>
          <cell r="AD9566"/>
        </row>
        <row r="9567">
          <cell r="P9567">
            <v>999999999</v>
          </cell>
          <cell r="Q9567"/>
          <cell r="R9567"/>
          <cell r="S9567"/>
          <cell r="T9567"/>
          <cell r="U9567"/>
          <cell r="V9567"/>
          <cell r="W9567"/>
          <cell r="X9567"/>
          <cell r="Y9567"/>
          <cell r="Z9567"/>
          <cell r="AA9567"/>
          <cell r="AB9567"/>
          <cell r="AC9567"/>
          <cell r="AD9567"/>
        </row>
        <row r="9568">
          <cell r="P9568">
            <v>999999999</v>
          </cell>
          <cell r="Q9568"/>
          <cell r="R9568"/>
          <cell r="S9568"/>
          <cell r="T9568"/>
          <cell r="U9568"/>
          <cell r="V9568"/>
          <cell r="W9568"/>
          <cell r="X9568"/>
          <cell r="Y9568"/>
          <cell r="Z9568"/>
          <cell r="AA9568"/>
          <cell r="AB9568"/>
          <cell r="AC9568"/>
          <cell r="AD9568"/>
        </row>
        <row r="9569">
          <cell r="P9569">
            <v>999999999</v>
          </cell>
          <cell r="Q9569"/>
          <cell r="R9569"/>
          <cell r="S9569"/>
          <cell r="T9569"/>
          <cell r="U9569"/>
          <cell r="V9569"/>
          <cell r="W9569"/>
          <cell r="X9569"/>
          <cell r="Y9569"/>
          <cell r="Z9569"/>
          <cell r="AA9569"/>
          <cell r="AB9569"/>
          <cell r="AC9569"/>
          <cell r="AD9569"/>
        </row>
        <row r="9570">
          <cell r="P9570">
            <v>999999999</v>
          </cell>
          <cell r="Q9570"/>
          <cell r="R9570"/>
          <cell r="S9570"/>
          <cell r="T9570"/>
          <cell r="U9570"/>
          <cell r="V9570"/>
          <cell r="W9570"/>
          <cell r="X9570"/>
          <cell r="Y9570"/>
          <cell r="Z9570"/>
          <cell r="AA9570"/>
          <cell r="AB9570"/>
          <cell r="AC9570"/>
          <cell r="AD9570"/>
        </row>
        <row r="9571">
          <cell r="P9571">
            <v>999999999</v>
          </cell>
          <cell r="Q9571"/>
          <cell r="R9571"/>
          <cell r="S9571"/>
          <cell r="T9571"/>
          <cell r="U9571"/>
          <cell r="V9571"/>
          <cell r="W9571"/>
          <cell r="X9571"/>
          <cell r="Y9571"/>
          <cell r="Z9571"/>
          <cell r="AA9571"/>
          <cell r="AB9571"/>
          <cell r="AC9571"/>
          <cell r="AD9571"/>
        </row>
        <row r="9572">
          <cell r="P9572">
            <v>999999999</v>
          </cell>
          <cell r="Q9572"/>
          <cell r="R9572"/>
          <cell r="S9572"/>
          <cell r="T9572"/>
          <cell r="U9572"/>
          <cell r="V9572"/>
          <cell r="W9572"/>
          <cell r="X9572"/>
          <cell r="Y9572"/>
          <cell r="Z9572"/>
          <cell r="AA9572"/>
          <cell r="AB9572"/>
          <cell r="AC9572"/>
          <cell r="AD9572"/>
        </row>
        <row r="9573">
          <cell r="P9573">
            <v>999999999</v>
          </cell>
          <cell r="Q9573"/>
          <cell r="R9573"/>
          <cell r="S9573"/>
          <cell r="T9573"/>
          <cell r="U9573"/>
          <cell r="V9573"/>
          <cell r="W9573"/>
          <cell r="X9573"/>
          <cell r="Y9573"/>
          <cell r="Z9573"/>
          <cell r="AA9573"/>
          <cell r="AB9573"/>
          <cell r="AC9573"/>
          <cell r="AD9573"/>
        </row>
        <row r="9574">
          <cell r="P9574">
            <v>999999999</v>
          </cell>
          <cell r="Q9574"/>
          <cell r="R9574"/>
          <cell r="S9574"/>
          <cell r="T9574"/>
          <cell r="U9574"/>
          <cell r="V9574"/>
          <cell r="W9574"/>
          <cell r="X9574"/>
          <cell r="Y9574"/>
          <cell r="Z9574"/>
          <cell r="AA9574"/>
          <cell r="AB9574"/>
          <cell r="AC9574"/>
          <cell r="AD9574"/>
        </row>
        <row r="9575">
          <cell r="P9575">
            <v>999999999</v>
          </cell>
          <cell r="Q9575"/>
          <cell r="R9575"/>
          <cell r="S9575"/>
          <cell r="T9575"/>
          <cell r="U9575"/>
          <cell r="V9575"/>
          <cell r="W9575"/>
          <cell r="X9575"/>
          <cell r="Y9575"/>
          <cell r="Z9575"/>
          <cell r="AA9575"/>
          <cell r="AB9575"/>
          <cell r="AC9575"/>
          <cell r="AD9575"/>
        </row>
        <row r="9576">
          <cell r="P9576">
            <v>999999999</v>
          </cell>
          <cell r="Q9576"/>
          <cell r="R9576"/>
          <cell r="S9576"/>
          <cell r="T9576"/>
          <cell r="U9576"/>
          <cell r="V9576"/>
          <cell r="W9576"/>
          <cell r="X9576"/>
          <cell r="Y9576"/>
          <cell r="Z9576"/>
          <cell r="AA9576"/>
          <cell r="AB9576"/>
          <cell r="AC9576"/>
          <cell r="AD9576"/>
        </row>
        <row r="9577">
          <cell r="P9577">
            <v>999999999</v>
          </cell>
          <cell r="Q9577"/>
          <cell r="R9577"/>
          <cell r="S9577"/>
          <cell r="T9577"/>
          <cell r="U9577"/>
          <cell r="V9577"/>
          <cell r="W9577"/>
          <cell r="X9577"/>
          <cell r="Y9577"/>
          <cell r="Z9577"/>
          <cell r="AA9577"/>
          <cell r="AB9577"/>
          <cell r="AC9577"/>
          <cell r="AD9577"/>
        </row>
        <row r="9578">
          <cell r="P9578">
            <v>999999999</v>
          </cell>
          <cell r="Q9578"/>
          <cell r="R9578"/>
          <cell r="S9578"/>
          <cell r="T9578"/>
          <cell r="U9578"/>
          <cell r="V9578"/>
          <cell r="W9578"/>
          <cell r="X9578"/>
          <cell r="Y9578"/>
          <cell r="Z9578"/>
          <cell r="AA9578"/>
          <cell r="AB9578"/>
          <cell r="AC9578"/>
          <cell r="AD9578"/>
        </row>
        <row r="9579">
          <cell r="P9579">
            <v>999999999</v>
          </cell>
          <cell r="Q9579"/>
          <cell r="R9579"/>
          <cell r="S9579"/>
          <cell r="T9579"/>
          <cell r="U9579"/>
          <cell r="V9579"/>
          <cell r="W9579"/>
          <cell r="X9579"/>
          <cell r="Y9579"/>
          <cell r="Z9579"/>
          <cell r="AA9579"/>
          <cell r="AB9579"/>
          <cell r="AC9579"/>
          <cell r="AD9579"/>
        </row>
        <row r="9580">
          <cell r="P9580">
            <v>999999999</v>
          </cell>
          <cell r="Q9580"/>
          <cell r="R9580"/>
          <cell r="S9580"/>
          <cell r="T9580"/>
          <cell r="U9580"/>
          <cell r="V9580"/>
          <cell r="W9580"/>
          <cell r="X9580"/>
          <cell r="Y9580"/>
          <cell r="Z9580"/>
          <cell r="AA9580"/>
          <cell r="AB9580"/>
          <cell r="AC9580"/>
          <cell r="AD9580"/>
        </row>
        <row r="9581">
          <cell r="P9581">
            <v>999999999</v>
          </cell>
          <cell r="Q9581"/>
          <cell r="R9581"/>
          <cell r="S9581"/>
          <cell r="T9581"/>
          <cell r="U9581"/>
          <cell r="V9581"/>
          <cell r="W9581"/>
          <cell r="X9581"/>
          <cell r="Y9581"/>
          <cell r="Z9581"/>
          <cell r="AA9581"/>
          <cell r="AB9581"/>
          <cell r="AC9581"/>
          <cell r="AD9581"/>
        </row>
        <row r="9582">
          <cell r="P9582">
            <v>999999999</v>
          </cell>
          <cell r="Q9582"/>
          <cell r="R9582"/>
          <cell r="S9582"/>
          <cell r="T9582"/>
          <cell r="U9582"/>
          <cell r="V9582"/>
          <cell r="W9582"/>
          <cell r="X9582"/>
          <cell r="Y9582"/>
          <cell r="Z9582"/>
          <cell r="AA9582"/>
          <cell r="AB9582"/>
          <cell r="AC9582"/>
          <cell r="AD9582"/>
        </row>
        <row r="9583">
          <cell r="P9583">
            <v>999999999</v>
          </cell>
          <cell r="Q9583"/>
          <cell r="R9583"/>
          <cell r="S9583"/>
          <cell r="T9583"/>
          <cell r="U9583"/>
          <cell r="V9583"/>
          <cell r="W9583"/>
          <cell r="X9583"/>
          <cell r="Y9583"/>
          <cell r="Z9583"/>
          <cell r="AA9583"/>
          <cell r="AB9583"/>
          <cell r="AC9583"/>
          <cell r="AD9583"/>
        </row>
        <row r="9584">
          <cell r="P9584">
            <v>999999999</v>
          </cell>
          <cell r="Q9584"/>
          <cell r="R9584"/>
          <cell r="S9584"/>
          <cell r="T9584"/>
          <cell r="U9584"/>
          <cell r="V9584"/>
          <cell r="W9584"/>
          <cell r="X9584"/>
          <cell r="Y9584"/>
          <cell r="Z9584"/>
          <cell r="AA9584"/>
          <cell r="AB9584"/>
          <cell r="AC9584"/>
          <cell r="AD9584"/>
        </row>
        <row r="9585">
          <cell r="P9585">
            <v>999999999</v>
          </cell>
          <cell r="Q9585"/>
          <cell r="R9585"/>
          <cell r="S9585"/>
          <cell r="T9585"/>
          <cell r="U9585"/>
          <cell r="V9585"/>
          <cell r="W9585"/>
          <cell r="X9585"/>
          <cell r="Y9585"/>
          <cell r="Z9585"/>
          <cell r="AA9585"/>
          <cell r="AB9585"/>
          <cell r="AC9585"/>
          <cell r="AD9585"/>
        </row>
        <row r="9586">
          <cell r="P9586">
            <v>999999999</v>
          </cell>
          <cell r="Q9586"/>
          <cell r="R9586"/>
          <cell r="S9586"/>
          <cell r="T9586"/>
          <cell r="U9586"/>
          <cell r="V9586"/>
          <cell r="W9586"/>
          <cell r="X9586"/>
          <cell r="Y9586"/>
          <cell r="Z9586"/>
          <cell r="AA9586"/>
          <cell r="AB9586"/>
          <cell r="AC9586"/>
          <cell r="AD9586"/>
        </row>
        <row r="9587">
          <cell r="P9587">
            <v>999999999</v>
          </cell>
          <cell r="Q9587"/>
          <cell r="R9587"/>
          <cell r="S9587"/>
          <cell r="T9587"/>
          <cell r="U9587"/>
          <cell r="V9587"/>
          <cell r="W9587"/>
          <cell r="X9587"/>
          <cell r="Y9587"/>
          <cell r="Z9587"/>
          <cell r="AA9587"/>
          <cell r="AB9587"/>
          <cell r="AC9587"/>
          <cell r="AD9587"/>
        </row>
        <row r="9588">
          <cell r="P9588">
            <v>999999999</v>
          </cell>
          <cell r="Q9588"/>
          <cell r="R9588"/>
          <cell r="S9588"/>
          <cell r="T9588"/>
          <cell r="U9588"/>
          <cell r="V9588"/>
          <cell r="W9588"/>
          <cell r="X9588"/>
          <cell r="Y9588"/>
          <cell r="Z9588"/>
          <cell r="AA9588"/>
          <cell r="AB9588"/>
          <cell r="AC9588"/>
          <cell r="AD9588"/>
        </row>
        <row r="9589">
          <cell r="P9589">
            <v>999999999</v>
          </cell>
          <cell r="Q9589"/>
          <cell r="R9589"/>
          <cell r="S9589"/>
          <cell r="T9589"/>
          <cell r="U9589"/>
          <cell r="V9589"/>
          <cell r="W9589"/>
          <cell r="X9589"/>
          <cell r="Y9589"/>
          <cell r="Z9589"/>
          <cell r="AA9589"/>
          <cell r="AB9589"/>
          <cell r="AC9589"/>
          <cell r="AD9589"/>
        </row>
        <row r="9590">
          <cell r="P9590">
            <v>999999999</v>
          </cell>
          <cell r="Q9590"/>
          <cell r="R9590"/>
          <cell r="S9590"/>
          <cell r="T9590"/>
          <cell r="U9590"/>
          <cell r="V9590"/>
          <cell r="W9590"/>
          <cell r="X9590"/>
          <cell r="Y9590"/>
          <cell r="Z9590"/>
          <cell r="AA9590"/>
          <cell r="AB9590"/>
          <cell r="AC9590"/>
          <cell r="AD9590"/>
        </row>
        <row r="9591">
          <cell r="P9591">
            <v>999999999</v>
          </cell>
          <cell r="Q9591"/>
          <cell r="R9591"/>
          <cell r="S9591"/>
          <cell r="T9591"/>
          <cell r="U9591"/>
          <cell r="V9591"/>
          <cell r="W9591"/>
          <cell r="X9591"/>
          <cell r="Y9591"/>
          <cell r="Z9591"/>
          <cell r="AA9591"/>
          <cell r="AB9591"/>
          <cell r="AC9591"/>
          <cell r="AD9591"/>
        </row>
        <row r="9592">
          <cell r="P9592">
            <v>999999999</v>
          </cell>
          <cell r="Q9592"/>
          <cell r="R9592"/>
          <cell r="S9592"/>
          <cell r="T9592"/>
          <cell r="U9592"/>
          <cell r="V9592"/>
          <cell r="W9592"/>
          <cell r="X9592"/>
          <cell r="Y9592"/>
          <cell r="Z9592"/>
          <cell r="AA9592"/>
          <cell r="AB9592"/>
          <cell r="AC9592"/>
          <cell r="AD9592"/>
        </row>
        <row r="9593">
          <cell r="P9593">
            <v>999999999</v>
          </cell>
          <cell r="Q9593"/>
          <cell r="R9593"/>
          <cell r="S9593"/>
          <cell r="T9593"/>
          <cell r="U9593"/>
          <cell r="V9593"/>
          <cell r="W9593"/>
          <cell r="X9593"/>
          <cell r="Y9593"/>
          <cell r="Z9593"/>
          <cell r="AA9593"/>
          <cell r="AB9593"/>
          <cell r="AC9593"/>
          <cell r="AD9593"/>
        </row>
        <row r="9594">
          <cell r="P9594">
            <v>999999999</v>
          </cell>
          <cell r="Q9594"/>
          <cell r="R9594"/>
          <cell r="S9594"/>
          <cell r="T9594"/>
          <cell r="U9594"/>
          <cell r="V9594"/>
          <cell r="W9594"/>
          <cell r="X9594"/>
          <cell r="Y9594"/>
          <cell r="Z9594"/>
          <cell r="AA9594"/>
          <cell r="AB9594"/>
          <cell r="AC9594"/>
          <cell r="AD9594"/>
        </row>
        <row r="9595">
          <cell r="P9595">
            <v>999999999</v>
          </cell>
          <cell r="Q9595"/>
          <cell r="R9595"/>
          <cell r="S9595"/>
          <cell r="T9595"/>
          <cell r="U9595"/>
          <cell r="V9595"/>
          <cell r="W9595"/>
          <cell r="X9595"/>
          <cell r="Y9595"/>
          <cell r="Z9595"/>
          <cell r="AA9595"/>
          <cell r="AB9595"/>
          <cell r="AC9595"/>
          <cell r="AD9595"/>
        </row>
        <row r="9596">
          <cell r="P9596">
            <v>999999999</v>
          </cell>
          <cell r="Q9596"/>
          <cell r="R9596"/>
          <cell r="S9596"/>
          <cell r="T9596"/>
          <cell r="U9596"/>
          <cell r="V9596"/>
          <cell r="W9596"/>
          <cell r="X9596"/>
          <cell r="Y9596"/>
          <cell r="Z9596"/>
          <cell r="AA9596"/>
          <cell r="AB9596"/>
          <cell r="AC9596"/>
          <cell r="AD9596"/>
        </row>
        <row r="9597">
          <cell r="P9597">
            <v>999999999</v>
          </cell>
          <cell r="Q9597"/>
          <cell r="R9597"/>
          <cell r="S9597"/>
          <cell r="T9597"/>
          <cell r="U9597"/>
          <cell r="V9597"/>
          <cell r="W9597"/>
          <cell r="X9597"/>
          <cell r="Y9597"/>
          <cell r="Z9597"/>
          <cell r="AA9597"/>
          <cell r="AB9597"/>
          <cell r="AC9597"/>
          <cell r="AD9597"/>
        </row>
        <row r="9598">
          <cell r="P9598">
            <v>999999999</v>
          </cell>
          <cell r="Q9598"/>
          <cell r="R9598"/>
          <cell r="S9598"/>
          <cell r="T9598"/>
          <cell r="U9598"/>
          <cell r="V9598"/>
          <cell r="W9598"/>
          <cell r="X9598"/>
          <cell r="Y9598"/>
          <cell r="Z9598"/>
          <cell r="AA9598"/>
          <cell r="AB9598"/>
          <cell r="AC9598"/>
          <cell r="AD9598"/>
        </row>
        <row r="9599">
          <cell r="P9599">
            <v>999999999</v>
          </cell>
          <cell r="Q9599"/>
          <cell r="R9599"/>
          <cell r="S9599"/>
          <cell r="T9599"/>
          <cell r="U9599"/>
          <cell r="V9599"/>
          <cell r="W9599"/>
          <cell r="X9599"/>
          <cell r="Y9599"/>
          <cell r="Z9599"/>
          <cell r="AA9599"/>
          <cell r="AB9599"/>
          <cell r="AC9599"/>
          <cell r="AD9599"/>
        </row>
        <row r="9600">
          <cell r="P9600">
            <v>999999999</v>
          </cell>
          <cell r="Q9600"/>
          <cell r="R9600"/>
          <cell r="S9600"/>
          <cell r="T9600"/>
          <cell r="U9600"/>
          <cell r="V9600"/>
          <cell r="W9600"/>
          <cell r="X9600"/>
          <cell r="Y9600"/>
          <cell r="Z9600"/>
          <cell r="AA9600"/>
          <cell r="AB9600"/>
          <cell r="AC9600"/>
          <cell r="AD9600"/>
        </row>
        <row r="9601">
          <cell r="P9601">
            <v>999999999</v>
          </cell>
          <cell r="Q9601"/>
          <cell r="R9601"/>
          <cell r="S9601"/>
          <cell r="T9601"/>
          <cell r="U9601"/>
          <cell r="V9601"/>
          <cell r="W9601"/>
          <cell r="X9601"/>
          <cell r="Y9601"/>
          <cell r="Z9601"/>
          <cell r="AA9601"/>
          <cell r="AB9601"/>
          <cell r="AC9601"/>
          <cell r="AD9601"/>
        </row>
        <row r="9602">
          <cell r="P9602">
            <v>999999999</v>
          </cell>
          <cell r="Q9602"/>
          <cell r="R9602"/>
          <cell r="S9602"/>
          <cell r="T9602"/>
          <cell r="U9602"/>
          <cell r="V9602"/>
          <cell r="W9602"/>
          <cell r="X9602"/>
          <cell r="Y9602"/>
          <cell r="Z9602"/>
          <cell r="AA9602"/>
          <cell r="AB9602"/>
          <cell r="AC9602"/>
          <cell r="AD9602"/>
        </row>
        <row r="9603">
          <cell r="P9603">
            <v>999999999</v>
          </cell>
          <cell r="Q9603"/>
          <cell r="R9603"/>
          <cell r="S9603"/>
          <cell r="T9603"/>
          <cell r="U9603"/>
          <cell r="V9603"/>
          <cell r="W9603"/>
          <cell r="X9603"/>
          <cell r="Y9603"/>
          <cell r="Z9603"/>
          <cell r="AA9603"/>
          <cell r="AB9603"/>
          <cell r="AC9603"/>
          <cell r="AD9603"/>
        </row>
        <row r="9604">
          <cell r="P9604">
            <v>999999999</v>
          </cell>
          <cell r="Q9604"/>
          <cell r="R9604"/>
          <cell r="S9604"/>
          <cell r="T9604"/>
          <cell r="U9604"/>
          <cell r="V9604"/>
          <cell r="W9604"/>
          <cell r="X9604"/>
          <cell r="Y9604"/>
          <cell r="Z9604"/>
          <cell r="AA9604"/>
          <cell r="AB9604"/>
          <cell r="AC9604"/>
          <cell r="AD9604"/>
        </row>
        <row r="9605">
          <cell r="P9605">
            <v>999999999</v>
          </cell>
          <cell r="Q9605"/>
          <cell r="R9605"/>
          <cell r="S9605"/>
          <cell r="T9605"/>
          <cell r="U9605"/>
          <cell r="V9605"/>
          <cell r="W9605"/>
          <cell r="X9605"/>
          <cell r="Y9605"/>
          <cell r="Z9605"/>
          <cell r="AA9605"/>
          <cell r="AB9605"/>
          <cell r="AC9605"/>
          <cell r="AD9605"/>
        </row>
        <row r="9606">
          <cell r="P9606">
            <v>999999999</v>
          </cell>
          <cell r="Q9606"/>
          <cell r="R9606"/>
          <cell r="S9606"/>
          <cell r="T9606"/>
          <cell r="U9606"/>
          <cell r="V9606"/>
          <cell r="W9606"/>
          <cell r="X9606"/>
          <cell r="Y9606"/>
          <cell r="Z9606"/>
          <cell r="AA9606"/>
          <cell r="AB9606"/>
          <cell r="AC9606"/>
          <cell r="AD9606"/>
        </row>
        <row r="9607">
          <cell r="P9607">
            <v>999999999</v>
          </cell>
          <cell r="Q9607"/>
          <cell r="R9607"/>
          <cell r="S9607"/>
          <cell r="T9607"/>
          <cell r="U9607"/>
          <cell r="V9607"/>
          <cell r="W9607"/>
          <cell r="X9607"/>
          <cell r="Y9607"/>
          <cell r="Z9607"/>
          <cell r="AA9607"/>
          <cell r="AB9607"/>
          <cell r="AC9607"/>
          <cell r="AD9607"/>
        </row>
        <row r="9608">
          <cell r="P9608">
            <v>999999999</v>
          </cell>
          <cell r="Q9608"/>
          <cell r="R9608"/>
          <cell r="S9608"/>
          <cell r="T9608"/>
          <cell r="U9608"/>
          <cell r="V9608"/>
          <cell r="W9608"/>
          <cell r="X9608"/>
          <cell r="Y9608"/>
          <cell r="Z9608"/>
          <cell r="AA9608"/>
          <cell r="AB9608"/>
          <cell r="AC9608"/>
          <cell r="AD9608"/>
        </row>
        <row r="9609">
          <cell r="P9609">
            <v>999999999</v>
          </cell>
          <cell r="Q9609"/>
          <cell r="R9609"/>
          <cell r="S9609"/>
          <cell r="T9609"/>
          <cell r="U9609"/>
          <cell r="V9609"/>
          <cell r="W9609"/>
          <cell r="X9609"/>
          <cell r="Y9609"/>
          <cell r="Z9609"/>
          <cell r="AA9609"/>
          <cell r="AB9609"/>
          <cell r="AC9609"/>
          <cell r="AD9609"/>
        </row>
        <row r="9610">
          <cell r="P9610">
            <v>999999999</v>
          </cell>
          <cell r="Q9610"/>
          <cell r="R9610"/>
          <cell r="S9610"/>
          <cell r="T9610"/>
          <cell r="U9610"/>
          <cell r="V9610"/>
          <cell r="W9610"/>
          <cell r="X9610"/>
          <cell r="Y9610"/>
          <cell r="Z9610"/>
          <cell r="AA9610"/>
          <cell r="AB9610"/>
          <cell r="AC9610"/>
          <cell r="AD9610"/>
        </row>
        <row r="9611">
          <cell r="P9611">
            <v>999999999</v>
          </cell>
          <cell r="Q9611"/>
          <cell r="R9611"/>
          <cell r="S9611"/>
          <cell r="T9611"/>
          <cell r="U9611"/>
          <cell r="V9611"/>
          <cell r="W9611"/>
          <cell r="X9611"/>
          <cell r="Y9611"/>
          <cell r="Z9611"/>
          <cell r="AA9611"/>
          <cell r="AB9611"/>
          <cell r="AC9611"/>
          <cell r="AD9611"/>
        </row>
        <row r="9612">
          <cell r="P9612">
            <v>999999999</v>
          </cell>
          <cell r="Q9612"/>
          <cell r="R9612"/>
          <cell r="S9612"/>
          <cell r="T9612"/>
          <cell r="U9612"/>
          <cell r="V9612"/>
          <cell r="W9612"/>
          <cell r="X9612"/>
          <cell r="Y9612"/>
          <cell r="Z9612"/>
          <cell r="AA9612"/>
          <cell r="AB9612"/>
          <cell r="AC9612"/>
          <cell r="AD9612"/>
        </row>
        <row r="9613">
          <cell r="P9613">
            <v>999999999</v>
          </cell>
          <cell r="Q9613"/>
          <cell r="R9613"/>
          <cell r="S9613"/>
          <cell r="T9613"/>
          <cell r="U9613"/>
          <cell r="V9613"/>
          <cell r="W9613"/>
          <cell r="X9613"/>
          <cell r="Y9613"/>
          <cell r="Z9613"/>
          <cell r="AA9613"/>
          <cell r="AB9613"/>
          <cell r="AC9613"/>
          <cell r="AD9613"/>
        </row>
        <row r="9614">
          <cell r="P9614">
            <v>999999999</v>
          </cell>
          <cell r="Q9614"/>
          <cell r="R9614"/>
          <cell r="S9614"/>
          <cell r="T9614"/>
          <cell r="U9614"/>
          <cell r="V9614"/>
          <cell r="W9614"/>
          <cell r="X9614"/>
          <cell r="Y9614"/>
          <cell r="Z9614"/>
          <cell r="AA9614"/>
          <cell r="AB9614"/>
          <cell r="AC9614"/>
          <cell r="AD9614"/>
        </row>
        <row r="9615">
          <cell r="P9615">
            <v>999999999</v>
          </cell>
          <cell r="Q9615"/>
          <cell r="R9615"/>
          <cell r="S9615"/>
          <cell r="T9615"/>
          <cell r="U9615"/>
          <cell r="V9615"/>
          <cell r="W9615"/>
          <cell r="X9615"/>
          <cell r="Y9615"/>
          <cell r="Z9615"/>
          <cell r="AA9615"/>
          <cell r="AB9615"/>
          <cell r="AC9615"/>
          <cell r="AD9615"/>
        </row>
        <row r="9616">
          <cell r="P9616">
            <v>999999999</v>
          </cell>
          <cell r="Q9616"/>
          <cell r="R9616"/>
          <cell r="S9616"/>
          <cell r="T9616"/>
          <cell r="U9616"/>
          <cell r="V9616"/>
          <cell r="W9616"/>
          <cell r="X9616"/>
          <cell r="Y9616"/>
          <cell r="Z9616"/>
          <cell r="AA9616"/>
          <cell r="AB9616"/>
          <cell r="AC9616"/>
          <cell r="AD9616"/>
        </row>
        <row r="9617">
          <cell r="P9617">
            <v>999999999</v>
          </cell>
          <cell r="Q9617"/>
          <cell r="R9617"/>
          <cell r="S9617"/>
          <cell r="T9617"/>
          <cell r="U9617"/>
          <cell r="V9617"/>
          <cell r="W9617"/>
          <cell r="X9617"/>
          <cell r="Y9617"/>
          <cell r="Z9617"/>
          <cell r="AA9617"/>
          <cell r="AB9617"/>
          <cell r="AC9617"/>
          <cell r="AD9617"/>
        </row>
        <row r="9618">
          <cell r="P9618">
            <v>999999999</v>
          </cell>
          <cell r="Q9618"/>
          <cell r="R9618"/>
          <cell r="S9618"/>
          <cell r="T9618"/>
          <cell r="U9618"/>
          <cell r="V9618"/>
          <cell r="W9618"/>
          <cell r="X9618"/>
          <cell r="Y9618"/>
          <cell r="Z9618"/>
          <cell r="AA9618"/>
          <cell r="AB9618"/>
          <cell r="AC9618"/>
          <cell r="AD9618"/>
        </row>
        <row r="9619">
          <cell r="P9619">
            <v>999999999</v>
          </cell>
          <cell r="Q9619"/>
          <cell r="R9619"/>
          <cell r="S9619"/>
          <cell r="T9619"/>
          <cell r="U9619"/>
          <cell r="V9619"/>
          <cell r="W9619"/>
          <cell r="X9619"/>
          <cell r="Y9619"/>
          <cell r="Z9619"/>
          <cell r="AA9619"/>
          <cell r="AB9619"/>
          <cell r="AC9619"/>
          <cell r="AD9619"/>
        </row>
        <row r="9620">
          <cell r="P9620">
            <v>999999999</v>
          </cell>
          <cell r="Q9620"/>
          <cell r="R9620"/>
          <cell r="S9620"/>
          <cell r="T9620"/>
          <cell r="U9620"/>
          <cell r="V9620"/>
          <cell r="W9620"/>
          <cell r="X9620"/>
          <cell r="Y9620"/>
          <cell r="Z9620"/>
          <cell r="AA9620"/>
          <cell r="AB9620"/>
          <cell r="AC9620"/>
          <cell r="AD9620"/>
        </row>
        <row r="9621">
          <cell r="P9621">
            <v>999999999</v>
          </cell>
          <cell r="Q9621"/>
          <cell r="R9621"/>
          <cell r="S9621"/>
          <cell r="T9621"/>
          <cell r="U9621"/>
          <cell r="V9621"/>
          <cell r="W9621"/>
          <cell r="X9621"/>
          <cell r="Y9621"/>
          <cell r="Z9621"/>
          <cell r="AA9621"/>
          <cell r="AB9621"/>
          <cell r="AC9621"/>
          <cell r="AD9621"/>
        </row>
        <row r="9622">
          <cell r="P9622">
            <v>999999999</v>
          </cell>
          <cell r="Q9622"/>
          <cell r="R9622"/>
          <cell r="S9622"/>
          <cell r="T9622"/>
          <cell r="U9622"/>
          <cell r="V9622"/>
          <cell r="W9622"/>
          <cell r="X9622"/>
          <cell r="Y9622"/>
          <cell r="Z9622"/>
          <cell r="AA9622"/>
          <cell r="AB9622"/>
          <cell r="AC9622"/>
          <cell r="AD9622"/>
        </row>
        <row r="9623">
          <cell r="P9623">
            <v>999999999</v>
          </cell>
          <cell r="Q9623"/>
          <cell r="R9623"/>
          <cell r="S9623"/>
          <cell r="T9623"/>
          <cell r="U9623"/>
          <cell r="V9623"/>
          <cell r="W9623"/>
          <cell r="X9623"/>
          <cell r="Y9623"/>
          <cell r="Z9623"/>
          <cell r="AA9623"/>
          <cell r="AB9623"/>
          <cell r="AC9623"/>
          <cell r="AD9623"/>
        </row>
        <row r="9624">
          <cell r="P9624">
            <v>999999999</v>
          </cell>
          <cell r="Q9624"/>
          <cell r="R9624"/>
          <cell r="S9624"/>
          <cell r="T9624"/>
          <cell r="U9624"/>
          <cell r="V9624"/>
          <cell r="W9624"/>
          <cell r="X9624"/>
          <cell r="Y9624"/>
          <cell r="Z9624"/>
          <cell r="AA9624"/>
          <cell r="AB9624"/>
          <cell r="AC9624"/>
          <cell r="AD9624"/>
        </row>
        <row r="9625">
          <cell r="P9625">
            <v>999999999</v>
          </cell>
          <cell r="Q9625"/>
          <cell r="R9625"/>
          <cell r="S9625"/>
          <cell r="T9625"/>
          <cell r="U9625"/>
          <cell r="V9625"/>
          <cell r="W9625"/>
          <cell r="X9625"/>
          <cell r="Y9625"/>
          <cell r="Z9625"/>
          <cell r="AA9625"/>
          <cell r="AB9625"/>
          <cell r="AC9625"/>
          <cell r="AD9625"/>
        </row>
        <row r="9626">
          <cell r="P9626">
            <v>999999999</v>
          </cell>
          <cell r="Q9626"/>
          <cell r="R9626"/>
          <cell r="S9626"/>
          <cell r="T9626"/>
          <cell r="U9626"/>
          <cell r="V9626"/>
          <cell r="W9626"/>
          <cell r="X9626"/>
          <cell r="Y9626"/>
          <cell r="Z9626"/>
          <cell r="AA9626"/>
          <cell r="AB9626"/>
          <cell r="AC9626"/>
          <cell r="AD9626"/>
        </row>
        <row r="9627">
          <cell r="P9627">
            <v>999999999</v>
          </cell>
          <cell r="Q9627"/>
          <cell r="R9627"/>
          <cell r="S9627"/>
          <cell r="T9627"/>
          <cell r="U9627"/>
          <cell r="V9627"/>
          <cell r="W9627"/>
          <cell r="X9627"/>
          <cell r="Y9627"/>
          <cell r="Z9627"/>
          <cell r="AA9627"/>
          <cell r="AB9627"/>
          <cell r="AC9627"/>
          <cell r="AD9627"/>
        </row>
        <row r="9628">
          <cell r="P9628">
            <v>999999999</v>
          </cell>
          <cell r="Q9628"/>
          <cell r="R9628"/>
          <cell r="S9628"/>
          <cell r="T9628"/>
          <cell r="U9628"/>
          <cell r="V9628"/>
          <cell r="W9628"/>
          <cell r="X9628"/>
          <cell r="Y9628"/>
          <cell r="Z9628"/>
          <cell r="AA9628"/>
          <cell r="AB9628"/>
          <cell r="AC9628"/>
          <cell r="AD9628"/>
        </row>
        <row r="9629">
          <cell r="P9629">
            <v>999999999</v>
          </cell>
          <cell r="Q9629"/>
          <cell r="R9629"/>
          <cell r="S9629"/>
          <cell r="T9629"/>
          <cell r="U9629"/>
          <cell r="V9629"/>
          <cell r="W9629"/>
          <cell r="X9629"/>
          <cell r="Y9629"/>
          <cell r="Z9629"/>
          <cell r="AA9629"/>
          <cell r="AB9629"/>
          <cell r="AC9629"/>
          <cell r="AD9629"/>
        </row>
        <row r="9630">
          <cell r="P9630">
            <v>999999999</v>
          </cell>
          <cell r="Q9630"/>
          <cell r="R9630"/>
          <cell r="S9630"/>
          <cell r="T9630"/>
          <cell r="U9630"/>
          <cell r="V9630"/>
          <cell r="W9630"/>
          <cell r="X9630"/>
          <cell r="Y9630"/>
          <cell r="Z9630"/>
          <cell r="AA9630"/>
          <cell r="AB9630"/>
          <cell r="AC9630"/>
          <cell r="AD9630"/>
        </row>
        <row r="9631">
          <cell r="P9631">
            <v>999999999</v>
          </cell>
          <cell r="Q9631"/>
          <cell r="R9631"/>
          <cell r="S9631"/>
          <cell r="T9631"/>
          <cell r="U9631"/>
          <cell r="V9631"/>
          <cell r="W9631"/>
          <cell r="X9631"/>
          <cell r="Y9631"/>
          <cell r="Z9631"/>
          <cell r="AA9631"/>
          <cell r="AB9631"/>
          <cell r="AC9631"/>
          <cell r="AD9631"/>
        </row>
        <row r="9632">
          <cell r="P9632">
            <v>999999999</v>
          </cell>
          <cell r="Q9632"/>
          <cell r="R9632"/>
          <cell r="S9632"/>
          <cell r="T9632"/>
          <cell r="U9632"/>
          <cell r="V9632"/>
          <cell r="W9632"/>
          <cell r="X9632"/>
          <cell r="Y9632"/>
          <cell r="Z9632"/>
          <cell r="AA9632"/>
          <cell r="AB9632"/>
          <cell r="AC9632"/>
          <cell r="AD9632"/>
        </row>
        <row r="9633">
          <cell r="P9633">
            <v>999999999</v>
          </cell>
          <cell r="Q9633"/>
          <cell r="R9633"/>
          <cell r="S9633"/>
          <cell r="T9633"/>
          <cell r="U9633"/>
          <cell r="V9633"/>
          <cell r="W9633"/>
          <cell r="X9633"/>
          <cell r="Y9633"/>
          <cell r="Z9633"/>
          <cell r="AA9633"/>
          <cell r="AB9633"/>
          <cell r="AC9633"/>
          <cell r="AD9633"/>
        </row>
        <row r="9634">
          <cell r="P9634">
            <v>999999999</v>
          </cell>
          <cell r="Q9634"/>
          <cell r="R9634"/>
          <cell r="S9634"/>
          <cell r="T9634"/>
          <cell r="U9634"/>
          <cell r="V9634"/>
          <cell r="W9634"/>
          <cell r="X9634"/>
          <cell r="Y9634"/>
          <cell r="Z9634"/>
          <cell r="AA9634"/>
          <cell r="AB9634"/>
          <cell r="AC9634"/>
          <cell r="AD9634"/>
        </row>
        <row r="9635">
          <cell r="P9635">
            <v>999999999</v>
          </cell>
          <cell r="Q9635"/>
          <cell r="R9635"/>
          <cell r="S9635"/>
          <cell r="T9635"/>
          <cell r="U9635"/>
          <cell r="V9635"/>
          <cell r="W9635"/>
          <cell r="X9635"/>
          <cell r="Y9635"/>
          <cell r="Z9635"/>
          <cell r="AA9635"/>
          <cell r="AB9635"/>
          <cell r="AC9635"/>
          <cell r="AD9635"/>
        </row>
        <row r="9636">
          <cell r="P9636">
            <v>999999999</v>
          </cell>
          <cell r="Q9636"/>
          <cell r="R9636"/>
          <cell r="S9636"/>
          <cell r="T9636"/>
          <cell r="U9636"/>
          <cell r="V9636"/>
          <cell r="W9636"/>
          <cell r="X9636"/>
          <cell r="Y9636"/>
          <cell r="Z9636"/>
          <cell r="AA9636"/>
          <cell r="AB9636"/>
          <cell r="AC9636"/>
          <cell r="AD9636"/>
        </row>
        <row r="9637">
          <cell r="P9637">
            <v>999999999</v>
          </cell>
          <cell r="Q9637"/>
          <cell r="R9637"/>
          <cell r="S9637"/>
          <cell r="T9637"/>
          <cell r="U9637"/>
          <cell r="V9637"/>
          <cell r="W9637"/>
          <cell r="X9637"/>
          <cell r="Y9637"/>
          <cell r="Z9637"/>
          <cell r="AA9637"/>
          <cell r="AB9637"/>
          <cell r="AC9637"/>
          <cell r="AD9637"/>
        </row>
        <row r="9638">
          <cell r="P9638">
            <v>999999999</v>
          </cell>
          <cell r="Q9638"/>
          <cell r="R9638"/>
          <cell r="S9638"/>
          <cell r="T9638"/>
          <cell r="U9638"/>
          <cell r="V9638"/>
          <cell r="W9638"/>
          <cell r="X9638"/>
          <cell r="Y9638"/>
          <cell r="Z9638"/>
          <cell r="AA9638"/>
          <cell r="AB9638"/>
          <cell r="AC9638"/>
          <cell r="AD9638"/>
        </row>
        <row r="9639">
          <cell r="P9639">
            <v>999999999</v>
          </cell>
          <cell r="Q9639"/>
          <cell r="R9639"/>
          <cell r="S9639"/>
          <cell r="T9639"/>
          <cell r="U9639"/>
          <cell r="V9639"/>
          <cell r="W9639"/>
          <cell r="X9639"/>
          <cell r="Y9639"/>
          <cell r="Z9639"/>
          <cell r="AA9639"/>
          <cell r="AB9639"/>
          <cell r="AC9639"/>
          <cell r="AD9639"/>
        </row>
        <row r="9640">
          <cell r="P9640">
            <v>999999999</v>
          </cell>
          <cell r="Q9640"/>
          <cell r="R9640"/>
          <cell r="S9640"/>
          <cell r="T9640"/>
          <cell r="U9640"/>
          <cell r="V9640"/>
          <cell r="W9640"/>
          <cell r="X9640"/>
          <cell r="Y9640"/>
          <cell r="Z9640"/>
          <cell r="AA9640"/>
          <cell r="AB9640"/>
          <cell r="AC9640"/>
          <cell r="AD9640"/>
        </row>
        <row r="9641">
          <cell r="P9641">
            <v>999999999</v>
          </cell>
          <cell r="Q9641"/>
          <cell r="R9641"/>
          <cell r="S9641"/>
          <cell r="T9641"/>
          <cell r="U9641"/>
          <cell r="V9641"/>
          <cell r="W9641"/>
          <cell r="X9641"/>
          <cell r="Y9641"/>
          <cell r="Z9641"/>
          <cell r="AA9641"/>
          <cell r="AB9641"/>
          <cell r="AC9641"/>
          <cell r="AD9641"/>
        </row>
        <row r="9642">
          <cell r="P9642">
            <v>999999999</v>
          </cell>
          <cell r="Q9642"/>
          <cell r="R9642"/>
          <cell r="S9642"/>
          <cell r="T9642"/>
          <cell r="U9642"/>
          <cell r="V9642"/>
          <cell r="W9642"/>
          <cell r="X9642"/>
          <cell r="Y9642"/>
          <cell r="Z9642"/>
          <cell r="AA9642"/>
          <cell r="AB9642"/>
          <cell r="AC9642"/>
          <cell r="AD9642"/>
        </row>
        <row r="9643">
          <cell r="P9643">
            <v>999999999</v>
          </cell>
          <cell r="Q9643"/>
          <cell r="R9643"/>
          <cell r="S9643"/>
          <cell r="T9643"/>
          <cell r="U9643"/>
          <cell r="V9643"/>
          <cell r="W9643"/>
          <cell r="X9643"/>
          <cell r="Y9643"/>
          <cell r="Z9643"/>
          <cell r="AA9643"/>
          <cell r="AB9643"/>
          <cell r="AC9643"/>
          <cell r="AD9643"/>
        </row>
        <row r="9644">
          <cell r="P9644">
            <v>999999999</v>
          </cell>
          <cell r="Q9644"/>
          <cell r="R9644"/>
          <cell r="S9644"/>
          <cell r="T9644"/>
          <cell r="U9644"/>
          <cell r="V9644"/>
          <cell r="W9644"/>
          <cell r="X9644"/>
          <cell r="Y9644"/>
          <cell r="Z9644"/>
          <cell r="AA9644"/>
          <cell r="AB9644"/>
          <cell r="AC9644"/>
          <cell r="AD9644"/>
        </row>
        <row r="9645">
          <cell r="P9645">
            <v>999999999</v>
          </cell>
          <cell r="Q9645"/>
          <cell r="R9645"/>
          <cell r="S9645"/>
          <cell r="T9645"/>
          <cell r="U9645"/>
          <cell r="V9645"/>
          <cell r="W9645"/>
          <cell r="X9645"/>
          <cell r="Y9645"/>
          <cell r="Z9645"/>
          <cell r="AA9645"/>
          <cell r="AB9645"/>
          <cell r="AC9645"/>
          <cell r="AD9645"/>
        </row>
        <row r="9646">
          <cell r="P9646">
            <v>999999999</v>
          </cell>
          <cell r="Q9646"/>
          <cell r="R9646"/>
          <cell r="S9646"/>
          <cell r="T9646"/>
          <cell r="U9646"/>
          <cell r="V9646"/>
          <cell r="W9646"/>
          <cell r="X9646"/>
          <cell r="Y9646"/>
          <cell r="Z9646"/>
          <cell r="AA9646"/>
          <cell r="AB9646"/>
          <cell r="AC9646"/>
          <cell r="AD9646"/>
        </row>
        <row r="9647">
          <cell r="P9647">
            <v>999999999</v>
          </cell>
          <cell r="Q9647"/>
          <cell r="R9647"/>
          <cell r="S9647"/>
          <cell r="T9647"/>
          <cell r="U9647"/>
          <cell r="V9647"/>
          <cell r="W9647"/>
          <cell r="X9647"/>
          <cell r="Y9647"/>
          <cell r="Z9647"/>
          <cell r="AA9647"/>
          <cell r="AB9647"/>
          <cell r="AC9647"/>
          <cell r="AD9647"/>
        </row>
        <row r="9648">
          <cell r="P9648">
            <v>999999999</v>
          </cell>
          <cell r="Q9648"/>
          <cell r="R9648"/>
          <cell r="S9648"/>
          <cell r="T9648"/>
          <cell r="U9648"/>
          <cell r="V9648"/>
          <cell r="W9648"/>
          <cell r="X9648"/>
          <cell r="Y9648"/>
          <cell r="Z9648"/>
          <cell r="AA9648"/>
          <cell r="AB9648"/>
          <cell r="AC9648"/>
          <cell r="AD9648"/>
        </row>
        <row r="9649">
          <cell r="P9649">
            <v>999999999</v>
          </cell>
          <cell r="Q9649"/>
          <cell r="R9649"/>
          <cell r="S9649"/>
          <cell r="T9649"/>
          <cell r="U9649"/>
          <cell r="V9649"/>
          <cell r="W9649"/>
          <cell r="X9649"/>
          <cell r="Y9649"/>
          <cell r="Z9649"/>
          <cell r="AA9649"/>
          <cell r="AB9649"/>
          <cell r="AC9649"/>
          <cell r="AD9649"/>
        </row>
        <row r="9650">
          <cell r="P9650">
            <v>999999999</v>
          </cell>
          <cell r="Q9650"/>
          <cell r="R9650"/>
          <cell r="S9650"/>
          <cell r="T9650"/>
          <cell r="U9650"/>
          <cell r="V9650"/>
          <cell r="W9650"/>
          <cell r="X9650"/>
          <cell r="Y9650"/>
          <cell r="Z9650"/>
          <cell r="AA9650"/>
          <cell r="AB9650"/>
          <cell r="AC9650"/>
          <cell r="AD9650"/>
        </row>
        <row r="9651">
          <cell r="P9651">
            <v>999999999</v>
          </cell>
          <cell r="Q9651"/>
          <cell r="R9651"/>
          <cell r="S9651"/>
          <cell r="T9651"/>
          <cell r="U9651"/>
          <cell r="V9651"/>
          <cell r="W9651"/>
          <cell r="X9651"/>
          <cell r="Y9651"/>
          <cell r="Z9651"/>
          <cell r="AA9651"/>
          <cell r="AB9651"/>
          <cell r="AC9651"/>
          <cell r="AD9651"/>
        </row>
        <row r="9652">
          <cell r="P9652">
            <v>999999999</v>
          </cell>
          <cell r="Q9652"/>
          <cell r="R9652"/>
          <cell r="S9652"/>
          <cell r="T9652"/>
          <cell r="U9652"/>
          <cell r="V9652"/>
          <cell r="W9652"/>
          <cell r="X9652"/>
          <cell r="Y9652"/>
          <cell r="Z9652"/>
          <cell r="AA9652"/>
          <cell r="AB9652"/>
          <cell r="AC9652"/>
          <cell r="AD9652"/>
        </row>
        <row r="9653">
          <cell r="P9653">
            <v>999999999</v>
          </cell>
          <cell r="Q9653"/>
          <cell r="R9653"/>
          <cell r="S9653"/>
          <cell r="T9653"/>
          <cell r="U9653"/>
          <cell r="V9653"/>
          <cell r="W9653"/>
          <cell r="X9653"/>
          <cell r="Y9653"/>
          <cell r="Z9653"/>
          <cell r="AA9653"/>
          <cell r="AB9653"/>
          <cell r="AC9653"/>
          <cell r="AD9653"/>
        </row>
        <row r="9654">
          <cell r="P9654">
            <v>999999999</v>
          </cell>
          <cell r="Q9654"/>
          <cell r="R9654"/>
          <cell r="S9654"/>
          <cell r="T9654"/>
          <cell r="U9654"/>
          <cell r="V9654"/>
          <cell r="W9654"/>
          <cell r="X9654"/>
          <cell r="Y9654"/>
          <cell r="Z9654"/>
          <cell r="AA9654"/>
          <cell r="AB9654"/>
          <cell r="AC9654"/>
          <cell r="AD9654"/>
        </row>
        <row r="9655">
          <cell r="P9655">
            <v>999999999</v>
          </cell>
          <cell r="Q9655"/>
          <cell r="R9655"/>
          <cell r="S9655"/>
          <cell r="T9655"/>
          <cell r="U9655"/>
          <cell r="V9655"/>
          <cell r="W9655"/>
          <cell r="X9655"/>
          <cell r="Y9655"/>
          <cell r="Z9655"/>
          <cell r="AA9655"/>
          <cell r="AB9655"/>
          <cell r="AC9655"/>
          <cell r="AD9655"/>
        </row>
        <row r="9656">
          <cell r="P9656">
            <v>999999999</v>
          </cell>
          <cell r="Q9656"/>
          <cell r="R9656"/>
          <cell r="S9656"/>
          <cell r="T9656"/>
          <cell r="U9656"/>
          <cell r="V9656"/>
          <cell r="W9656"/>
          <cell r="X9656"/>
          <cell r="Y9656"/>
          <cell r="Z9656"/>
          <cell r="AA9656"/>
          <cell r="AB9656"/>
          <cell r="AC9656"/>
          <cell r="AD9656"/>
        </row>
        <row r="9657">
          <cell r="P9657">
            <v>999999999</v>
          </cell>
          <cell r="Q9657"/>
          <cell r="R9657"/>
          <cell r="S9657"/>
          <cell r="T9657"/>
          <cell r="U9657"/>
          <cell r="V9657"/>
          <cell r="W9657"/>
          <cell r="X9657"/>
          <cell r="Y9657"/>
          <cell r="Z9657"/>
          <cell r="AA9657"/>
          <cell r="AB9657"/>
          <cell r="AC9657"/>
          <cell r="AD9657"/>
        </row>
        <row r="9658">
          <cell r="P9658">
            <v>999999999</v>
          </cell>
          <cell r="Q9658"/>
          <cell r="R9658"/>
          <cell r="S9658"/>
          <cell r="T9658"/>
          <cell r="U9658"/>
          <cell r="V9658"/>
          <cell r="W9658"/>
          <cell r="X9658"/>
          <cell r="Y9658"/>
          <cell r="Z9658"/>
          <cell r="AA9658"/>
          <cell r="AB9658"/>
          <cell r="AC9658"/>
          <cell r="AD9658"/>
        </row>
        <row r="9659">
          <cell r="P9659">
            <v>999999999</v>
          </cell>
          <cell r="Q9659"/>
          <cell r="R9659"/>
          <cell r="S9659"/>
          <cell r="T9659"/>
          <cell r="U9659"/>
          <cell r="V9659"/>
          <cell r="W9659"/>
          <cell r="X9659"/>
          <cell r="Y9659"/>
          <cell r="Z9659"/>
          <cell r="AA9659"/>
          <cell r="AB9659"/>
          <cell r="AC9659"/>
          <cell r="AD9659"/>
        </row>
        <row r="9660">
          <cell r="P9660">
            <v>999999999</v>
          </cell>
          <cell r="Q9660"/>
          <cell r="R9660"/>
          <cell r="S9660"/>
          <cell r="T9660"/>
          <cell r="U9660"/>
          <cell r="V9660"/>
          <cell r="W9660"/>
          <cell r="X9660"/>
          <cell r="Y9660"/>
          <cell r="Z9660"/>
          <cell r="AA9660"/>
          <cell r="AB9660"/>
          <cell r="AC9660"/>
          <cell r="AD9660"/>
        </row>
        <row r="9661">
          <cell r="P9661">
            <v>999999999</v>
          </cell>
          <cell r="Q9661"/>
          <cell r="R9661"/>
          <cell r="S9661"/>
          <cell r="T9661"/>
          <cell r="U9661"/>
          <cell r="V9661"/>
          <cell r="W9661"/>
          <cell r="X9661"/>
          <cell r="Y9661"/>
          <cell r="Z9661"/>
          <cell r="AA9661"/>
          <cell r="AB9661"/>
          <cell r="AC9661"/>
          <cell r="AD9661"/>
        </row>
        <row r="9662">
          <cell r="P9662">
            <v>999999999</v>
          </cell>
          <cell r="Q9662"/>
          <cell r="R9662"/>
          <cell r="S9662"/>
          <cell r="T9662"/>
          <cell r="U9662"/>
          <cell r="V9662"/>
          <cell r="W9662"/>
          <cell r="X9662"/>
          <cell r="Y9662"/>
          <cell r="Z9662"/>
          <cell r="AA9662"/>
          <cell r="AB9662"/>
          <cell r="AC9662"/>
          <cell r="AD9662"/>
        </row>
        <row r="9663">
          <cell r="P9663">
            <v>999999999</v>
          </cell>
          <cell r="Q9663"/>
          <cell r="R9663"/>
          <cell r="S9663"/>
          <cell r="T9663"/>
          <cell r="U9663"/>
          <cell r="V9663"/>
          <cell r="W9663"/>
          <cell r="X9663"/>
          <cell r="Y9663"/>
          <cell r="Z9663"/>
          <cell r="AA9663"/>
          <cell r="AB9663"/>
          <cell r="AC9663"/>
          <cell r="AD9663"/>
        </row>
        <row r="9664">
          <cell r="P9664">
            <v>999999999</v>
          </cell>
          <cell r="Q9664"/>
          <cell r="R9664"/>
          <cell r="S9664"/>
          <cell r="T9664"/>
          <cell r="U9664"/>
          <cell r="V9664"/>
          <cell r="W9664"/>
          <cell r="X9664"/>
          <cell r="Y9664"/>
          <cell r="Z9664"/>
          <cell r="AA9664"/>
          <cell r="AB9664"/>
          <cell r="AC9664"/>
          <cell r="AD9664"/>
        </row>
        <row r="9665">
          <cell r="P9665">
            <v>999999999</v>
          </cell>
          <cell r="Q9665"/>
          <cell r="R9665"/>
          <cell r="S9665"/>
          <cell r="T9665"/>
          <cell r="U9665"/>
          <cell r="V9665"/>
          <cell r="W9665"/>
          <cell r="X9665"/>
          <cell r="Y9665"/>
          <cell r="Z9665"/>
          <cell r="AA9665"/>
          <cell r="AB9665"/>
          <cell r="AC9665"/>
          <cell r="AD9665"/>
        </row>
        <row r="9666">
          <cell r="P9666">
            <v>999999999</v>
          </cell>
          <cell r="Q9666"/>
          <cell r="R9666"/>
          <cell r="S9666"/>
          <cell r="T9666"/>
          <cell r="U9666"/>
          <cell r="V9666"/>
          <cell r="W9666"/>
          <cell r="X9666"/>
          <cell r="Y9666"/>
          <cell r="Z9666"/>
          <cell r="AA9666"/>
          <cell r="AB9666"/>
          <cell r="AC9666"/>
          <cell r="AD9666"/>
        </row>
        <row r="9667">
          <cell r="P9667">
            <v>999999999</v>
          </cell>
          <cell r="Q9667"/>
          <cell r="R9667"/>
          <cell r="S9667"/>
          <cell r="T9667"/>
          <cell r="U9667"/>
          <cell r="V9667"/>
          <cell r="W9667"/>
          <cell r="X9667"/>
          <cell r="Y9667"/>
          <cell r="Z9667"/>
          <cell r="AA9667"/>
          <cell r="AB9667"/>
          <cell r="AC9667"/>
          <cell r="AD9667"/>
        </row>
        <row r="9668">
          <cell r="P9668">
            <v>999999999</v>
          </cell>
          <cell r="Q9668"/>
          <cell r="R9668"/>
          <cell r="S9668"/>
          <cell r="T9668"/>
          <cell r="U9668"/>
          <cell r="V9668"/>
          <cell r="W9668"/>
          <cell r="X9668"/>
          <cell r="Y9668"/>
          <cell r="Z9668"/>
          <cell r="AA9668"/>
          <cell r="AB9668"/>
          <cell r="AC9668"/>
          <cell r="AD9668"/>
        </row>
        <row r="9669">
          <cell r="P9669">
            <v>999999999</v>
          </cell>
          <cell r="Q9669"/>
          <cell r="R9669"/>
          <cell r="S9669"/>
          <cell r="T9669"/>
          <cell r="U9669"/>
          <cell r="V9669"/>
          <cell r="W9669"/>
          <cell r="X9669"/>
          <cell r="Y9669"/>
          <cell r="Z9669"/>
          <cell r="AA9669"/>
          <cell r="AB9669"/>
          <cell r="AC9669"/>
          <cell r="AD9669"/>
        </row>
        <row r="9670">
          <cell r="P9670">
            <v>999999999</v>
          </cell>
          <cell r="Q9670"/>
          <cell r="R9670"/>
          <cell r="S9670"/>
          <cell r="T9670"/>
          <cell r="U9670"/>
          <cell r="V9670"/>
          <cell r="W9670"/>
          <cell r="X9670"/>
          <cell r="Y9670"/>
          <cell r="Z9670"/>
          <cell r="AA9670"/>
          <cell r="AB9670"/>
          <cell r="AC9670"/>
          <cell r="AD9670"/>
        </row>
        <row r="9671">
          <cell r="P9671">
            <v>999999999</v>
          </cell>
          <cell r="Q9671"/>
          <cell r="R9671"/>
          <cell r="S9671"/>
          <cell r="T9671"/>
          <cell r="U9671"/>
          <cell r="V9671"/>
          <cell r="W9671"/>
          <cell r="X9671"/>
          <cell r="Y9671"/>
          <cell r="Z9671"/>
          <cell r="AA9671"/>
          <cell r="AB9671"/>
          <cell r="AC9671"/>
          <cell r="AD9671"/>
        </row>
        <row r="9672">
          <cell r="P9672">
            <v>999999999</v>
          </cell>
          <cell r="Q9672"/>
          <cell r="R9672"/>
          <cell r="S9672"/>
          <cell r="T9672"/>
          <cell r="U9672"/>
          <cell r="V9672"/>
          <cell r="W9672"/>
          <cell r="X9672"/>
          <cell r="Y9672"/>
          <cell r="Z9672"/>
          <cell r="AA9672"/>
          <cell r="AB9672"/>
          <cell r="AC9672"/>
          <cell r="AD9672"/>
        </row>
        <row r="9673">
          <cell r="P9673">
            <v>999999999</v>
          </cell>
          <cell r="Q9673"/>
          <cell r="R9673"/>
          <cell r="S9673"/>
          <cell r="T9673"/>
          <cell r="U9673"/>
          <cell r="V9673"/>
          <cell r="W9673"/>
          <cell r="X9673"/>
          <cell r="Y9673"/>
          <cell r="Z9673"/>
          <cell r="AA9673"/>
          <cell r="AB9673"/>
          <cell r="AC9673"/>
          <cell r="AD9673"/>
        </row>
        <row r="9674">
          <cell r="P9674">
            <v>999999999</v>
          </cell>
          <cell r="Q9674"/>
          <cell r="R9674"/>
          <cell r="S9674"/>
          <cell r="T9674"/>
          <cell r="U9674"/>
          <cell r="V9674"/>
          <cell r="W9674"/>
          <cell r="X9674"/>
          <cell r="Y9674"/>
          <cell r="Z9674"/>
          <cell r="AA9674"/>
          <cell r="AB9674"/>
          <cell r="AC9674"/>
          <cell r="AD9674"/>
        </row>
        <row r="9675">
          <cell r="P9675">
            <v>999999999</v>
          </cell>
          <cell r="Q9675"/>
          <cell r="R9675"/>
          <cell r="S9675"/>
          <cell r="T9675"/>
          <cell r="U9675"/>
          <cell r="V9675"/>
          <cell r="W9675"/>
          <cell r="X9675"/>
          <cell r="Y9675"/>
          <cell r="Z9675"/>
          <cell r="AA9675"/>
          <cell r="AB9675"/>
          <cell r="AC9675"/>
          <cell r="AD9675"/>
        </row>
        <row r="9676">
          <cell r="P9676">
            <v>999999999</v>
          </cell>
          <cell r="Q9676"/>
          <cell r="R9676"/>
          <cell r="S9676"/>
          <cell r="T9676"/>
          <cell r="U9676"/>
          <cell r="V9676"/>
          <cell r="W9676"/>
          <cell r="X9676"/>
          <cell r="Y9676"/>
          <cell r="Z9676"/>
          <cell r="AA9676"/>
          <cell r="AB9676"/>
          <cell r="AC9676"/>
          <cell r="AD9676"/>
        </row>
        <row r="9677">
          <cell r="P9677">
            <v>999999999</v>
          </cell>
          <cell r="Q9677"/>
          <cell r="R9677"/>
          <cell r="S9677"/>
          <cell r="T9677"/>
          <cell r="U9677"/>
          <cell r="V9677"/>
          <cell r="W9677"/>
          <cell r="X9677"/>
          <cell r="Y9677"/>
          <cell r="Z9677"/>
          <cell r="AA9677"/>
          <cell r="AB9677"/>
          <cell r="AC9677"/>
          <cell r="AD9677"/>
        </row>
        <row r="9678">
          <cell r="P9678">
            <v>999999999</v>
          </cell>
          <cell r="Q9678"/>
          <cell r="R9678"/>
          <cell r="S9678"/>
          <cell r="T9678"/>
          <cell r="U9678"/>
          <cell r="V9678"/>
          <cell r="W9678"/>
          <cell r="X9678"/>
          <cell r="Y9678"/>
          <cell r="Z9678"/>
          <cell r="AA9678"/>
          <cell r="AB9678"/>
          <cell r="AC9678"/>
          <cell r="AD9678"/>
        </row>
        <row r="9679">
          <cell r="P9679">
            <v>999999999</v>
          </cell>
          <cell r="Q9679"/>
          <cell r="R9679"/>
          <cell r="S9679"/>
          <cell r="T9679"/>
          <cell r="U9679"/>
          <cell r="V9679"/>
          <cell r="W9679"/>
          <cell r="X9679"/>
          <cell r="Y9679"/>
          <cell r="Z9679"/>
          <cell r="AA9679"/>
          <cell r="AB9679"/>
          <cell r="AC9679"/>
          <cell r="AD9679"/>
        </row>
        <row r="9680">
          <cell r="P9680">
            <v>999999999</v>
          </cell>
          <cell r="Q9680"/>
          <cell r="R9680"/>
          <cell r="S9680"/>
          <cell r="T9680"/>
          <cell r="U9680"/>
          <cell r="V9680"/>
          <cell r="W9680"/>
          <cell r="X9680"/>
          <cell r="Y9680"/>
          <cell r="Z9680"/>
          <cell r="AA9680"/>
          <cell r="AB9680"/>
          <cell r="AC9680"/>
          <cell r="AD9680"/>
        </row>
        <row r="9681">
          <cell r="P9681">
            <v>999999999</v>
          </cell>
          <cell r="Q9681"/>
          <cell r="R9681"/>
          <cell r="S9681"/>
          <cell r="T9681"/>
          <cell r="U9681"/>
          <cell r="V9681"/>
          <cell r="W9681"/>
          <cell r="X9681"/>
          <cell r="Y9681"/>
          <cell r="Z9681"/>
          <cell r="AA9681"/>
          <cell r="AB9681"/>
          <cell r="AC9681"/>
          <cell r="AD9681"/>
        </row>
        <row r="9682">
          <cell r="P9682">
            <v>999999999</v>
          </cell>
          <cell r="Q9682"/>
          <cell r="R9682"/>
          <cell r="S9682"/>
          <cell r="T9682"/>
          <cell r="U9682"/>
          <cell r="V9682"/>
          <cell r="W9682"/>
          <cell r="X9682"/>
          <cell r="Y9682"/>
          <cell r="Z9682"/>
          <cell r="AA9682"/>
          <cell r="AB9682"/>
          <cell r="AC9682"/>
          <cell r="AD9682"/>
        </row>
        <row r="9683">
          <cell r="P9683">
            <v>999999999</v>
          </cell>
          <cell r="Q9683"/>
          <cell r="R9683"/>
          <cell r="S9683"/>
          <cell r="T9683"/>
          <cell r="U9683"/>
          <cell r="V9683"/>
          <cell r="W9683"/>
          <cell r="X9683"/>
          <cell r="Y9683"/>
          <cell r="Z9683"/>
          <cell r="AA9683"/>
          <cell r="AB9683"/>
          <cell r="AC9683"/>
          <cell r="AD9683"/>
        </row>
        <row r="9684">
          <cell r="P9684">
            <v>999999999</v>
          </cell>
          <cell r="Q9684"/>
          <cell r="R9684"/>
          <cell r="S9684"/>
          <cell r="T9684"/>
          <cell r="U9684"/>
          <cell r="V9684"/>
          <cell r="W9684"/>
          <cell r="X9684"/>
          <cell r="Y9684"/>
          <cell r="Z9684"/>
          <cell r="AA9684"/>
          <cell r="AB9684"/>
          <cell r="AC9684"/>
          <cell r="AD9684"/>
        </row>
        <row r="9685">
          <cell r="P9685">
            <v>999999999</v>
          </cell>
          <cell r="Q9685"/>
          <cell r="R9685"/>
          <cell r="S9685"/>
          <cell r="T9685"/>
          <cell r="U9685"/>
          <cell r="V9685"/>
          <cell r="W9685"/>
          <cell r="X9685"/>
          <cell r="Y9685"/>
          <cell r="Z9685"/>
          <cell r="AA9685"/>
          <cell r="AB9685"/>
          <cell r="AC9685"/>
          <cell r="AD9685"/>
        </row>
        <row r="9686">
          <cell r="P9686">
            <v>999999999</v>
          </cell>
          <cell r="Q9686"/>
          <cell r="R9686"/>
          <cell r="S9686"/>
          <cell r="T9686"/>
          <cell r="U9686"/>
          <cell r="V9686"/>
          <cell r="W9686"/>
          <cell r="X9686"/>
          <cell r="Y9686"/>
          <cell r="Z9686"/>
          <cell r="AA9686"/>
          <cell r="AB9686"/>
          <cell r="AC9686"/>
          <cell r="AD9686"/>
        </row>
        <row r="9687">
          <cell r="P9687">
            <v>999999999</v>
          </cell>
          <cell r="Q9687"/>
          <cell r="R9687"/>
          <cell r="S9687"/>
          <cell r="T9687"/>
          <cell r="U9687"/>
          <cell r="V9687"/>
          <cell r="W9687"/>
          <cell r="X9687"/>
          <cell r="Y9687"/>
          <cell r="Z9687"/>
          <cell r="AA9687"/>
          <cell r="AB9687"/>
          <cell r="AC9687"/>
          <cell r="AD9687"/>
        </row>
        <row r="9688">
          <cell r="P9688">
            <v>999999999</v>
          </cell>
          <cell r="Q9688"/>
          <cell r="R9688"/>
          <cell r="S9688"/>
          <cell r="T9688"/>
          <cell r="U9688"/>
          <cell r="V9688"/>
          <cell r="W9688"/>
          <cell r="X9688"/>
          <cell r="Y9688"/>
          <cell r="Z9688"/>
          <cell r="AA9688"/>
          <cell r="AB9688"/>
          <cell r="AC9688"/>
          <cell r="AD9688"/>
        </row>
        <row r="9689">
          <cell r="P9689">
            <v>999999999</v>
          </cell>
          <cell r="Q9689"/>
          <cell r="R9689"/>
          <cell r="S9689"/>
          <cell r="T9689"/>
          <cell r="U9689"/>
          <cell r="V9689"/>
          <cell r="W9689"/>
          <cell r="X9689"/>
          <cell r="Y9689"/>
          <cell r="Z9689"/>
          <cell r="AA9689"/>
          <cell r="AB9689"/>
          <cell r="AC9689"/>
          <cell r="AD9689"/>
        </row>
        <row r="9690">
          <cell r="P9690">
            <v>999999999</v>
          </cell>
          <cell r="Q9690"/>
          <cell r="R9690"/>
          <cell r="S9690"/>
          <cell r="T9690"/>
          <cell r="U9690"/>
          <cell r="V9690"/>
          <cell r="W9690"/>
          <cell r="X9690"/>
          <cell r="Y9690"/>
          <cell r="Z9690"/>
          <cell r="AA9690"/>
          <cell r="AB9690"/>
          <cell r="AC9690"/>
          <cell r="AD9690"/>
        </row>
        <row r="9691">
          <cell r="P9691">
            <v>999999999</v>
          </cell>
          <cell r="Q9691"/>
          <cell r="R9691"/>
          <cell r="S9691"/>
          <cell r="T9691"/>
          <cell r="U9691"/>
          <cell r="V9691"/>
          <cell r="W9691"/>
          <cell r="X9691"/>
          <cell r="Y9691"/>
          <cell r="Z9691"/>
          <cell r="AA9691"/>
          <cell r="AB9691"/>
          <cell r="AC9691"/>
          <cell r="AD9691"/>
        </row>
        <row r="9692">
          <cell r="P9692">
            <v>999999999</v>
          </cell>
          <cell r="Q9692"/>
          <cell r="R9692"/>
          <cell r="S9692"/>
          <cell r="T9692"/>
          <cell r="U9692"/>
          <cell r="V9692"/>
          <cell r="W9692"/>
          <cell r="X9692"/>
          <cell r="Y9692"/>
          <cell r="Z9692"/>
          <cell r="AA9692"/>
          <cell r="AB9692"/>
          <cell r="AC9692"/>
          <cell r="AD9692"/>
        </row>
        <row r="9693">
          <cell r="P9693">
            <v>999999999</v>
          </cell>
          <cell r="Q9693"/>
          <cell r="R9693"/>
          <cell r="S9693"/>
          <cell r="T9693"/>
          <cell r="U9693"/>
          <cell r="V9693"/>
          <cell r="W9693"/>
          <cell r="X9693"/>
          <cell r="Y9693"/>
          <cell r="Z9693"/>
          <cell r="AA9693"/>
          <cell r="AB9693"/>
          <cell r="AC9693"/>
          <cell r="AD9693"/>
        </row>
        <row r="9694">
          <cell r="P9694">
            <v>999999999</v>
          </cell>
          <cell r="Q9694"/>
          <cell r="R9694"/>
          <cell r="S9694"/>
          <cell r="T9694"/>
          <cell r="U9694"/>
          <cell r="V9694"/>
          <cell r="W9694"/>
          <cell r="X9694"/>
          <cell r="Y9694"/>
          <cell r="Z9694"/>
          <cell r="AA9694"/>
          <cell r="AB9694"/>
          <cell r="AC9694"/>
          <cell r="AD9694"/>
        </row>
        <row r="9695">
          <cell r="P9695">
            <v>999999999</v>
          </cell>
          <cell r="Q9695"/>
          <cell r="R9695"/>
          <cell r="S9695"/>
          <cell r="T9695"/>
          <cell r="U9695"/>
          <cell r="V9695"/>
          <cell r="W9695"/>
          <cell r="X9695"/>
          <cell r="Y9695"/>
          <cell r="Z9695"/>
          <cell r="AA9695"/>
          <cell r="AB9695"/>
          <cell r="AC9695"/>
          <cell r="AD9695"/>
        </row>
        <row r="9696">
          <cell r="P9696">
            <v>999999999</v>
          </cell>
          <cell r="Q9696"/>
          <cell r="R9696"/>
          <cell r="S9696"/>
          <cell r="T9696"/>
          <cell r="U9696"/>
          <cell r="V9696"/>
          <cell r="W9696"/>
          <cell r="X9696"/>
          <cell r="Y9696"/>
          <cell r="Z9696"/>
          <cell r="AA9696"/>
          <cell r="AB9696"/>
          <cell r="AC9696"/>
          <cell r="AD9696"/>
        </row>
        <row r="9697">
          <cell r="P9697">
            <v>999999999</v>
          </cell>
          <cell r="Q9697"/>
          <cell r="R9697"/>
          <cell r="S9697"/>
          <cell r="T9697"/>
          <cell r="U9697"/>
          <cell r="V9697"/>
          <cell r="W9697"/>
          <cell r="X9697"/>
          <cell r="Y9697"/>
          <cell r="Z9697"/>
          <cell r="AA9697"/>
          <cell r="AB9697"/>
          <cell r="AC9697"/>
          <cell r="AD9697"/>
        </row>
        <row r="9698">
          <cell r="P9698">
            <v>999999999</v>
          </cell>
          <cell r="Q9698"/>
          <cell r="R9698"/>
          <cell r="S9698"/>
          <cell r="T9698"/>
          <cell r="U9698"/>
          <cell r="V9698"/>
          <cell r="W9698"/>
          <cell r="X9698"/>
          <cell r="Y9698"/>
          <cell r="Z9698"/>
          <cell r="AA9698"/>
          <cell r="AB9698"/>
          <cell r="AC9698"/>
          <cell r="AD9698"/>
        </row>
        <row r="9699">
          <cell r="P9699">
            <v>999999999</v>
          </cell>
          <cell r="Q9699"/>
          <cell r="R9699"/>
          <cell r="S9699"/>
          <cell r="T9699"/>
          <cell r="U9699"/>
          <cell r="V9699"/>
          <cell r="W9699"/>
          <cell r="X9699"/>
          <cell r="Y9699"/>
          <cell r="Z9699"/>
          <cell r="AA9699"/>
          <cell r="AB9699"/>
          <cell r="AC9699"/>
          <cell r="AD9699"/>
        </row>
        <row r="9700">
          <cell r="P9700">
            <v>999999999</v>
          </cell>
          <cell r="Q9700"/>
          <cell r="R9700"/>
          <cell r="S9700"/>
          <cell r="T9700"/>
          <cell r="U9700"/>
          <cell r="V9700"/>
          <cell r="W9700"/>
          <cell r="X9700"/>
          <cell r="Y9700"/>
          <cell r="Z9700"/>
          <cell r="AA9700"/>
          <cell r="AB9700"/>
          <cell r="AC9700"/>
          <cell r="AD9700"/>
        </row>
        <row r="9701">
          <cell r="P9701">
            <v>999999999</v>
          </cell>
          <cell r="Q9701"/>
          <cell r="R9701"/>
          <cell r="S9701"/>
          <cell r="T9701"/>
          <cell r="U9701"/>
          <cell r="V9701"/>
          <cell r="W9701"/>
          <cell r="X9701"/>
          <cell r="Y9701"/>
          <cell r="Z9701"/>
          <cell r="AA9701"/>
          <cell r="AB9701"/>
          <cell r="AC9701"/>
          <cell r="AD9701"/>
        </row>
        <row r="9702">
          <cell r="P9702">
            <v>999999999</v>
          </cell>
          <cell r="Q9702"/>
          <cell r="R9702"/>
          <cell r="S9702"/>
          <cell r="T9702"/>
          <cell r="U9702"/>
          <cell r="V9702"/>
          <cell r="W9702"/>
          <cell r="X9702"/>
          <cell r="Y9702"/>
          <cell r="Z9702"/>
          <cell r="AA9702"/>
          <cell r="AB9702"/>
          <cell r="AC9702"/>
          <cell r="AD9702"/>
        </row>
        <row r="9703">
          <cell r="P9703">
            <v>999999999</v>
          </cell>
          <cell r="Q9703"/>
          <cell r="R9703"/>
          <cell r="S9703"/>
          <cell r="T9703"/>
          <cell r="U9703"/>
          <cell r="V9703"/>
          <cell r="W9703"/>
          <cell r="X9703"/>
          <cell r="Y9703"/>
          <cell r="Z9703"/>
          <cell r="AA9703"/>
          <cell r="AB9703"/>
          <cell r="AC9703"/>
          <cell r="AD9703"/>
        </row>
        <row r="9704">
          <cell r="P9704">
            <v>999999999</v>
          </cell>
          <cell r="Q9704"/>
          <cell r="R9704"/>
          <cell r="S9704"/>
          <cell r="T9704"/>
          <cell r="U9704"/>
          <cell r="V9704"/>
          <cell r="W9704"/>
          <cell r="X9704"/>
          <cell r="Y9704"/>
          <cell r="Z9704"/>
          <cell r="AA9704"/>
          <cell r="AB9704"/>
          <cell r="AC9704"/>
          <cell r="AD9704"/>
        </row>
        <row r="9705">
          <cell r="P9705">
            <v>999999999</v>
          </cell>
          <cell r="Q9705"/>
          <cell r="R9705"/>
          <cell r="S9705"/>
          <cell r="T9705"/>
          <cell r="U9705"/>
          <cell r="V9705"/>
          <cell r="W9705"/>
          <cell r="X9705"/>
          <cell r="Y9705"/>
          <cell r="Z9705"/>
          <cell r="AA9705"/>
          <cell r="AB9705"/>
          <cell r="AC9705"/>
          <cell r="AD9705"/>
        </row>
        <row r="9706">
          <cell r="P9706">
            <v>999999999</v>
          </cell>
          <cell r="Q9706"/>
          <cell r="R9706"/>
          <cell r="S9706"/>
          <cell r="T9706"/>
          <cell r="U9706"/>
          <cell r="V9706"/>
          <cell r="W9706"/>
          <cell r="X9706"/>
          <cell r="Y9706"/>
          <cell r="Z9706"/>
          <cell r="AA9706"/>
          <cell r="AB9706"/>
          <cell r="AC9706"/>
          <cell r="AD9706"/>
        </row>
        <row r="9707">
          <cell r="P9707">
            <v>999999999</v>
          </cell>
          <cell r="Q9707"/>
          <cell r="R9707"/>
          <cell r="S9707"/>
          <cell r="T9707"/>
          <cell r="U9707"/>
          <cell r="V9707"/>
          <cell r="W9707"/>
          <cell r="X9707"/>
          <cell r="Y9707"/>
          <cell r="Z9707"/>
          <cell r="AA9707"/>
          <cell r="AB9707"/>
          <cell r="AC9707"/>
          <cell r="AD9707"/>
        </row>
        <row r="9708">
          <cell r="P9708">
            <v>999999999</v>
          </cell>
          <cell r="Q9708"/>
          <cell r="R9708"/>
          <cell r="S9708"/>
          <cell r="T9708"/>
          <cell r="U9708"/>
          <cell r="V9708"/>
          <cell r="W9708"/>
          <cell r="X9708"/>
          <cell r="Y9708"/>
          <cell r="Z9708"/>
          <cell r="AA9708"/>
          <cell r="AB9708"/>
          <cell r="AC9708"/>
          <cell r="AD9708"/>
        </row>
        <row r="9709">
          <cell r="P9709">
            <v>999999999</v>
          </cell>
          <cell r="Q9709"/>
          <cell r="R9709"/>
          <cell r="S9709"/>
          <cell r="T9709"/>
          <cell r="U9709"/>
          <cell r="V9709"/>
          <cell r="W9709"/>
          <cell r="X9709"/>
          <cell r="Y9709"/>
          <cell r="Z9709"/>
          <cell r="AA9709"/>
          <cell r="AB9709"/>
          <cell r="AC9709"/>
          <cell r="AD9709"/>
        </row>
        <row r="9710">
          <cell r="P9710">
            <v>999999999</v>
          </cell>
          <cell r="Q9710"/>
          <cell r="R9710"/>
          <cell r="S9710"/>
          <cell r="T9710"/>
          <cell r="U9710"/>
          <cell r="V9710"/>
          <cell r="W9710"/>
          <cell r="X9710"/>
          <cell r="Y9710"/>
          <cell r="Z9710"/>
          <cell r="AA9710"/>
          <cell r="AB9710"/>
          <cell r="AC9710"/>
          <cell r="AD9710"/>
        </row>
        <row r="9711">
          <cell r="P9711">
            <v>999999999</v>
          </cell>
          <cell r="Q9711"/>
          <cell r="R9711"/>
          <cell r="S9711"/>
          <cell r="T9711"/>
          <cell r="U9711"/>
          <cell r="V9711"/>
          <cell r="W9711"/>
          <cell r="X9711"/>
          <cell r="Y9711"/>
          <cell r="Z9711"/>
          <cell r="AA9711"/>
          <cell r="AB9711"/>
          <cell r="AC9711"/>
          <cell r="AD9711"/>
        </row>
        <row r="9712">
          <cell r="P9712">
            <v>999999999</v>
          </cell>
          <cell r="Q9712"/>
          <cell r="R9712"/>
          <cell r="S9712"/>
          <cell r="T9712"/>
          <cell r="U9712"/>
          <cell r="V9712"/>
          <cell r="W9712"/>
          <cell r="X9712"/>
          <cell r="Y9712"/>
          <cell r="Z9712"/>
          <cell r="AA9712"/>
          <cell r="AB9712"/>
          <cell r="AC9712"/>
          <cell r="AD9712"/>
        </row>
        <row r="9713">
          <cell r="P9713">
            <v>999999999</v>
          </cell>
          <cell r="Q9713"/>
          <cell r="R9713"/>
          <cell r="S9713"/>
          <cell r="T9713"/>
          <cell r="U9713"/>
          <cell r="V9713"/>
          <cell r="W9713"/>
          <cell r="X9713"/>
          <cell r="Y9713"/>
          <cell r="Z9713"/>
          <cell r="AA9713"/>
          <cell r="AB9713"/>
          <cell r="AC9713"/>
          <cell r="AD9713"/>
        </row>
        <row r="9714">
          <cell r="P9714">
            <v>999999999</v>
          </cell>
          <cell r="Q9714"/>
          <cell r="R9714"/>
          <cell r="S9714"/>
          <cell r="T9714"/>
          <cell r="U9714"/>
          <cell r="V9714"/>
          <cell r="W9714"/>
          <cell r="X9714"/>
          <cell r="Y9714"/>
          <cell r="Z9714"/>
          <cell r="AA9714"/>
          <cell r="AB9714"/>
          <cell r="AC9714"/>
          <cell r="AD9714"/>
        </row>
        <row r="9715">
          <cell r="P9715">
            <v>999999999</v>
          </cell>
          <cell r="Q9715"/>
          <cell r="R9715"/>
          <cell r="S9715"/>
          <cell r="T9715"/>
          <cell r="U9715"/>
          <cell r="V9715"/>
          <cell r="W9715"/>
          <cell r="X9715"/>
          <cell r="Y9715"/>
          <cell r="Z9715"/>
          <cell r="AA9715"/>
          <cell r="AB9715"/>
          <cell r="AC9715"/>
          <cell r="AD9715"/>
        </row>
        <row r="9716">
          <cell r="P9716">
            <v>999999999</v>
          </cell>
          <cell r="Q9716"/>
          <cell r="R9716"/>
          <cell r="S9716"/>
          <cell r="T9716"/>
          <cell r="U9716"/>
          <cell r="V9716"/>
          <cell r="W9716"/>
          <cell r="X9716"/>
          <cell r="Y9716"/>
          <cell r="Z9716"/>
          <cell r="AA9716"/>
          <cell r="AB9716"/>
          <cell r="AC9716"/>
          <cell r="AD9716"/>
        </row>
        <row r="9717">
          <cell r="P9717">
            <v>999999999</v>
          </cell>
          <cell r="Q9717"/>
          <cell r="R9717"/>
          <cell r="S9717"/>
          <cell r="T9717"/>
          <cell r="U9717"/>
          <cell r="V9717"/>
          <cell r="W9717"/>
          <cell r="X9717"/>
          <cell r="Y9717"/>
          <cell r="Z9717"/>
          <cell r="AA9717"/>
          <cell r="AB9717"/>
          <cell r="AC9717"/>
          <cell r="AD9717"/>
        </row>
        <row r="9718">
          <cell r="P9718">
            <v>999999999</v>
          </cell>
          <cell r="Q9718"/>
          <cell r="R9718"/>
          <cell r="S9718"/>
          <cell r="T9718"/>
          <cell r="U9718"/>
          <cell r="V9718"/>
          <cell r="W9718"/>
          <cell r="X9718"/>
          <cell r="Y9718"/>
          <cell r="Z9718"/>
          <cell r="AA9718"/>
          <cell r="AB9718"/>
          <cell r="AC9718"/>
          <cell r="AD9718"/>
        </row>
        <row r="9719">
          <cell r="P9719">
            <v>999999999</v>
          </cell>
          <cell r="Q9719"/>
          <cell r="R9719"/>
          <cell r="S9719"/>
          <cell r="T9719"/>
          <cell r="U9719"/>
          <cell r="V9719"/>
          <cell r="W9719"/>
          <cell r="X9719"/>
          <cell r="Y9719"/>
          <cell r="Z9719"/>
          <cell r="AA9719"/>
          <cell r="AB9719"/>
          <cell r="AC9719"/>
          <cell r="AD9719"/>
        </row>
        <row r="9720">
          <cell r="P9720">
            <v>999999999</v>
          </cell>
          <cell r="Q9720"/>
          <cell r="R9720"/>
          <cell r="S9720"/>
          <cell r="T9720"/>
          <cell r="U9720"/>
          <cell r="V9720"/>
          <cell r="W9720"/>
          <cell r="X9720"/>
          <cell r="Y9720"/>
          <cell r="Z9720"/>
          <cell r="AA9720"/>
          <cell r="AB9720"/>
          <cell r="AC9720"/>
          <cell r="AD9720"/>
        </row>
        <row r="9721">
          <cell r="P9721">
            <v>999999999</v>
          </cell>
          <cell r="Q9721"/>
          <cell r="R9721"/>
          <cell r="S9721"/>
          <cell r="T9721"/>
          <cell r="U9721"/>
          <cell r="V9721"/>
          <cell r="W9721"/>
          <cell r="X9721"/>
          <cell r="Y9721"/>
          <cell r="Z9721"/>
          <cell r="AA9721"/>
          <cell r="AB9721"/>
          <cell r="AC9721"/>
          <cell r="AD9721"/>
        </row>
        <row r="9722">
          <cell r="P9722">
            <v>999999999</v>
          </cell>
          <cell r="Q9722"/>
          <cell r="R9722"/>
          <cell r="S9722"/>
          <cell r="T9722"/>
          <cell r="U9722"/>
          <cell r="V9722"/>
          <cell r="W9722"/>
          <cell r="X9722"/>
          <cell r="Y9722"/>
          <cell r="Z9722"/>
          <cell r="AA9722"/>
          <cell r="AB9722"/>
          <cell r="AC9722"/>
          <cell r="AD9722"/>
        </row>
        <row r="9723">
          <cell r="P9723">
            <v>999999999</v>
          </cell>
          <cell r="Q9723"/>
          <cell r="R9723"/>
          <cell r="S9723"/>
          <cell r="T9723"/>
          <cell r="U9723"/>
          <cell r="V9723"/>
          <cell r="W9723"/>
          <cell r="X9723"/>
          <cell r="Y9723"/>
          <cell r="Z9723"/>
          <cell r="AA9723"/>
          <cell r="AB9723"/>
          <cell r="AC9723"/>
          <cell r="AD9723"/>
        </row>
        <row r="9724">
          <cell r="P9724">
            <v>999999999</v>
          </cell>
          <cell r="Q9724"/>
          <cell r="R9724"/>
          <cell r="S9724"/>
          <cell r="T9724"/>
          <cell r="U9724"/>
          <cell r="V9724"/>
          <cell r="W9724"/>
          <cell r="X9724"/>
          <cell r="Y9724"/>
          <cell r="Z9724"/>
          <cell r="AA9724"/>
          <cell r="AB9724"/>
          <cell r="AC9724"/>
          <cell r="AD9724"/>
        </row>
        <row r="9725">
          <cell r="P9725">
            <v>999999999</v>
          </cell>
          <cell r="Q9725"/>
          <cell r="R9725"/>
          <cell r="S9725"/>
          <cell r="T9725"/>
          <cell r="U9725"/>
          <cell r="V9725"/>
          <cell r="W9725"/>
          <cell r="X9725"/>
          <cell r="Y9725"/>
          <cell r="Z9725"/>
          <cell r="AA9725"/>
          <cell r="AB9725"/>
          <cell r="AC9725"/>
          <cell r="AD9725"/>
        </row>
        <row r="9726">
          <cell r="P9726">
            <v>999999999</v>
          </cell>
          <cell r="Q9726"/>
          <cell r="R9726"/>
          <cell r="S9726"/>
          <cell r="T9726"/>
          <cell r="U9726"/>
          <cell r="V9726"/>
          <cell r="W9726"/>
          <cell r="X9726"/>
          <cell r="Y9726"/>
          <cell r="Z9726"/>
          <cell r="AA9726"/>
          <cell r="AB9726"/>
          <cell r="AC9726"/>
          <cell r="AD9726"/>
        </row>
        <row r="9727">
          <cell r="P9727">
            <v>999999999</v>
          </cell>
          <cell r="Q9727"/>
          <cell r="R9727"/>
          <cell r="S9727"/>
          <cell r="T9727"/>
          <cell r="U9727"/>
          <cell r="V9727"/>
          <cell r="W9727"/>
          <cell r="X9727"/>
          <cell r="Y9727"/>
          <cell r="Z9727"/>
          <cell r="AA9727"/>
          <cell r="AB9727"/>
          <cell r="AC9727"/>
          <cell r="AD9727"/>
        </row>
        <row r="9728">
          <cell r="P9728">
            <v>999999999</v>
          </cell>
          <cell r="Q9728"/>
          <cell r="R9728"/>
          <cell r="S9728"/>
          <cell r="T9728"/>
          <cell r="U9728"/>
          <cell r="V9728"/>
          <cell r="W9728"/>
          <cell r="X9728"/>
          <cell r="Y9728"/>
          <cell r="Z9728"/>
          <cell r="AA9728"/>
          <cell r="AB9728"/>
          <cell r="AC9728"/>
          <cell r="AD9728"/>
        </row>
        <row r="9729">
          <cell r="P9729">
            <v>999999999</v>
          </cell>
          <cell r="Q9729"/>
          <cell r="R9729"/>
          <cell r="S9729"/>
          <cell r="T9729"/>
          <cell r="U9729"/>
          <cell r="V9729"/>
          <cell r="W9729"/>
          <cell r="X9729"/>
          <cell r="Y9729"/>
          <cell r="Z9729"/>
          <cell r="AA9729"/>
          <cell r="AB9729"/>
          <cell r="AC9729"/>
          <cell r="AD9729"/>
        </row>
        <row r="9730">
          <cell r="P9730">
            <v>999999999</v>
          </cell>
          <cell r="Q9730"/>
          <cell r="R9730"/>
          <cell r="S9730"/>
          <cell r="T9730"/>
          <cell r="U9730"/>
          <cell r="V9730"/>
          <cell r="W9730"/>
          <cell r="X9730"/>
          <cell r="Y9730"/>
          <cell r="Z9730"/>
          <cell r="AA9730"/>
          <cell r="AB9730"/>
          <cell r="AC9730"/>
          <cell r="AD9730"/>
        </row>
        <row r="9731">
          <cell r="P9731">
            <v>999999999</v>
          </cell>
          <cell r="Q9731"/>
          <cell r="R9731"/>
          <cell r="S9731"/>
          <cell r="T9731"/>
          <cell r="U9731"/>
          <cell r="V9731"/>
          <cell r="W9731"/>
          <cell r="X9731"/>
          <cell r="Y9731"/>
          <cell r="Z9731"/>
          <cell r="AA9731"/>
          <cell r="AB9731"/>
          <cell r="AC9731"/>
          <cell r="AD9731"/>
        </row>
        <row r="9732">
          <cell r="P9732">
            <v>999999999</v>
          </cell>
          <cell r="Q9732"/>
          <cell r="R9732"/>
          <cell r="S9732"/>
          <cell r="T9732"/>
          <cell r="U9732"/>
          <cell r="V9732"/>
          <cell r="W9732"/>
          <cell r="X9732"/>
          <cell r="Y9732"/>
          <cell r="Z9732"/>
          <cell r="AA9732"/>
          <cell r="AB9732"/>
          <cell r="AC9732"/>
          <cell r="AD9732"/>
        </row>
        <row r="9733">
          <cell r="P9733">
            <v>999999999</v>
          </cell>
          <cell r="Q9733"/>
          <cell r="R9733"/>
          <cell r="S9733"/>
          <cell r="T9733"/>
          <cell r="U9733"/>
          <cell r="V9733"/>
          <cell r="W9733"/>
          <cell r="X9733"/>
          <cell r="Y9733"/>
          <cell r="Z9733"/>
          <cell r="AA9733"/>
          <cell r="AB9733"/>
          <cell r="AC9733"/>
          <cell r="AD9733"/>
        </row>
        <row r="9734">
          <cell r="P9734">
            <v>999999999</v>
          </cell>
          <cell r="Q9734"/>
          <cell r="R9734"/>
          <cell r="S9734"/>
          <cell r="T9734"/>
          <cell r="U9734"/>
          <cell r="V9734"/>
          <cell r="W9734"/>
          <cell r="X9734"/>
          <cell r="Y9734"/>
          <cell r="Z9734"/>
          <cell r="AA9734"/>
          <cell r="AB9734"/>
          <cell r="AC9734"/>
          <cell r="AD9734"/>
        </row>
        <row r="9735">
          <cell r="P9735">
            <v>999999999</v>
          </cell>
          <cell r="Q9735"/>
          <cell r="R9735"/>
          <cell r="S9735"/>
          <cell r="T9735"/>
          <cell r="U9735"/>
          <cell r="V9735"/>
          <cell r="W9735"/>
          <cell r="X9735"/>
          <cell r="Y9735"/>
          <cell r="Z9735"/>
          <cell r="AA9735"/>
          <cell r="AB9735"/>
          <cell r="AC9735"/>
          <cell r="AD9735"/>
        </row>
        <row r="9736">
          <cell r="P9736">
            <v>999999999</v>
          </cell>
          <cell r="Q9736"/>
          <cell r="R9736"/>
          <cell r="S9736"/>
          <cell r="T9736"/>
          <cell r="U9736"/>
          <cell r="V9736"/>
          <cell r="W9736"/>
          <cell r="X9736"/>
          <cell r="Y9736"/>
          <cell r="Z9736"/>
          <cell r="AA9736"/>
          <cell r="AB9736"/>
          <cell r="AC9736"/>
          <cell r="AD9736"/>
        </row>
        <row r="9737">
          <cell r="P9737">
            <v>999999999</v>
          </cell>
          <cell r="Q9737"/>
          <cell r="R9737"/>
          <cell r="S9737"/>
          <cell r="T9737"/>
          <cell r="U9737"/>
          <cell r="V9737"/>
          <cell r="W9737"/>
          <cell r="X9737"/>
          <cell r="Y9737"/>
          <cell r="Z9737"/>
          <cell r="AA9737"/>
          <cell r="AB9737"/>
          <cell r="AC9737"/>
          <cell r="AD9737"/>
        </row>
        <row r="9738">
          <cell r="P9738">
            <v>999999999</v>
          </cell>
          <cell r="Q9738"/>
          <cell r="R9738"/>
          <cell r="S9738"/>
          <cell r="T9738"/>
          <cell r="U9738"/>
          <cell r="V9738"/>
          <cell r="W9738"/>
          <cell r="X9738"/>
          <cell r="Y9738"/>
          <cell r="Z9738"/>
          <cell r="AA9738"/>
          <cell r="AB9738"/>
          <cell r="AC9738"/>
          <cell r="AD9738"/>
        </row>
        <row r="9739">
          <cell r="P9739">
            <v>999999999</v>
          </cell>
          <cell r="Q9739"/>
          <cell r="R9739"/>
          <cell r="S9739"/>
          <cell r="T9739"/>
          <cell r="U9739"/>
          <cell r="V9739"/>
          <cell r="W9739"/>
          <cell r="X9739"/>
          <cell r="Y9739"/>
          <cell r="Z9739"/>
          <cell r="AA9739"/>
          <cell r="AB9739"/>
          <cell r="AC9739"/>
          <cell r="AD9739"/>
        </row>
        <row r="9740">
          <cell r="P9740">
            <v>999999999</v>
          </cell>
          <cell r="Q9740"/>
          <cell r="R9740"/>
          <cell r="S9740"/>
          <cell r="T9740"/>
          <cell r="U9740"/>
          <cell r="V9740"/>
          <cell r="W9740"/>
          <cell r="X9740"/>
          <cell r="Y9740"/>
          <cell r="Z9740"/>
          <cell r="AA9740"/>
          <cell r="AB9740"/>
          <cell r="AC9740"/>
          <cell r="AD9740"/>
        </row>
        <row r="9741">
          <cell r="P9741">
            <v>999999999</v>
          </cell>
          <cell r="Q9741"/>
          <cell r="R9741"/>
          <cell r="S9741"/>
          <cell r="T9741"/>
          <cell r="U9741"/>
          <cell r="V9741"/>
          <cell r="W9741"/>
          <cell r="X9741"/>
          <cell r="Y9741"/>
          <cell r="Z9741"/>
          <cell r="AA9741"/>
          <cell r="AB9741"/>
          <cell r="AC9741"/>
          <cell r="AD9741"/>
        </row>
        <row r="9742">
          <cell r="P9742">
            <v>999999999</v>
          </cell>
          <cell r="Q9742"/>
          <cell r="R9742"/>
          <cell r="S9742"/>
          <cell r="T9742"/>
          <cell r="U9742"/>
          <cell r="V9742"/>
          <cell r="W9742"/>
          <cell r="X9742"/>
          <cell r="Y9742"/>
          <cell r="Z9742"/>
          <cell r="AA9742"/>
          <cell r="AB9742"/>
          <cell r="AC9742"/>
          <cell r="AD9742"/>
        </row>
        <row r="9743">
          <cell r="P9743">
            <v>999999999</v>
          </cell>
          <cell r="Q9743"/>
          <cell r="R9743"/>
          <cell r="S9743"/>
          <cell r="T9743"/>
          <cell r="U9743"/>
          <cell r="V9743"/>
          <cell r="W9743"/>
          <cell r="X9743"/>
          <cell r="Y9743"/>
          <cell r="Z9743"/>
          <cell r="AA9743"/>
          <cell r="AB9743"/>
          <cell r="AC9743"/>
          <cell r="AD9743"/>
        </row>
        <row r="9744">
          <cell r="P9744">
            <v>999999999</v>
          </cell>
          <cell r="Q9744"/>
          <cell r="R9744"/>
          <cell r="S9744"/>
          <cell r="T9744"/>
          <cell r="U9744"/>
          <cell r="V9744"/>
          <cell r="W9744"/>
          <cell r="X9744"/>
          <cell r="Y9744"/>
          <cell r="Z9744"/>
          <cell r="AA9744"/>
          <cell r="AB9744"/>
          <cell r="AC9744"/>
          <cell r="AD9744"/>
        </row>
        <row r="9745">
          <cell r="P9745">
            <v>999999999</v>
          </cell>
          <cell r="Q9745"/>
          <cell r="R9745"/>
          <cell r="S9745"/>
          <cell r="T9745"/>
          <cell r="U9745"/>
          <cell r="V9745"/>
          <cell r="W9745"/>
          <cell r="X9745"/>
          <cell r="Y9745"/>
          <cell r="Z9745"/>
          <cell r="AA9745"/>
          <cell r="AB9745"/>
          <cell r="AC9745"/>
          <cell r="AD9745"/>
        </row>
        <row r="9746">
          <cell r="P9746">
            <v>999999999</v>
          </cell>
          <cell r="Q9746"/>
          <cell r="R9746"/>
          <cell r="S9746"/>
          <cell r="T9746"/>
          <cell r="U9746"/>
          <cell r="V9746"/>
          <cell r="W9746"/>
          <cell r="X9746"/>
          <cell r="Y9746"/>
          <cell r="Z9746"/>
          <cell r="AA9746"/>
          <cell r="AB9746"/>
          <cell r="AC9746"/>
          <cell r="AD9746"/>
        </row>
        <row r="9747">
          <cell r="P9747">
            <v>999999999</v>
          </cell>
          <cell r="Q9747"/>
          <cell r="R9747"/>
          <cell r="S9747"/>
          <cell r="T9747"/>
          <cell r="U9747"/>
          <cell r="V9747"/>
          <cell r="W9747"/>
          <cell r="X9747"/>
          <cell r="Y9747"/>
          <cell r="Z9747"/>
          <cell r="AA9747"/>
          <cell r="AB9747"/>
          <cell r="AC9747"/>
          <cell r="AD9747"/>
        </row>
        <row r="9748">
          <cell r="P9748">
            <v>999999999</v>
          </cell>
          <cell r="Q9748"/>
          <cell r="R9748"/>
          <cell r="S9748"/>
          <cell r="T9748"/>
          <cell r="U9748"/>
          <cell r="V9748"/>
          <cell r="W9748"/>
          <cell r="X9748"/>
          <cell r="Y9748"/>
          <cell r="Z9748"/>
          <cell r="AA9748"/>
          <cell r="AB9748"/>
          <cell r="AC9748"/>
          <cell r="AD9748"/>
        </row>
        <row r="9749">
          <cell r="P9749">
            <v>999999999</v>
          </cell>
          <cell r="Q9749"/>
          <cell r="R9749"/>
          <cell r="S9749"/>
          <cell r="T9749"/>
          <cell r="U9749"/>
          <cell r="V9749"/>
          <cell r="W9749"/>
          <cell r="X9749"/>
          <cell r="Y9749"/>
          <cell r="Z9749"/>
          <cell r="AA9749"/>
          <cell r="AB9749"/>
          <cell r="AC9749"/>
          <cell r="AD9749"/>
        </row>
        <row r="9750">
          <cell r="P9750">
            <v>999999999</v>
          </cell>
          <cell r="Q9750"/>
          <cell r="R9750"/>
          <cell r="S9750"/>
          <cell r="T9750"/>
          <cell r="U9750"/>
          <cell r="V9750"/>
          <cell r="W9750"/>
          <cell r="X9750"/>
          <cell r="Y9750"/>
          <cell r="Z9750"/>
          <cell r="AA9750"/>
          <cell r="AB9750"/>
          <cell r="AC9750"/>
          <cell r="AD9750"/>
        </row>
        <row r="9751">
          <cell r="P9751">
            <v>999999999</v>
          </cell>
          <cell r="Q9751"/>
          <cell r="R9751"/>
          <cell r="S9751"/>
          <cell r="T9751"/>
          <cell r="U9751"/>
          <cell r="V9751"/>
          <cell r="W9751"/>
          <cell r="X9751"/>
          <cell r="Y9751"/>
          <cell r="Z9751"/>
          <cell r="AA9751"/>
          <cell r="AB9751"/>
          <cell r="AC9751"/>
          <cell r="AD9751"/>
        </row>
        <row r="9752">
          <cell r="P9752">
            <v>999999999</v>
          </cell>
          <cell r="Q9752"/>
          <cell r="R9752"/>
          <cell r="S9752"/>
          <cell r="T9752"/>
          <cell r="U9752"/>
          <cell r="V9752"/>
          <cell r="W9752"/>
          <cell r="X9752"/>
          <cell r="Y9752"/>
          <cell r="Z9752"/>
          <cell r="AA9752"/>
          <cell r="AB9752"/>
          <cell r="AC9752"/>
          <cell r="AD9752"/>
        </row>
        <row r="9753">
          <cell r="P9753">
            <v>999999999</v>
          </cell>
          <cell r="Q9753"/>
          <cell r="R9753"/>
          <cell r="S9753"/>
          <cell r="T9753"/>
          <cell r="U9753"/>
          <cell r="V9753"/>
          <cell r="W9753"/>
          <cell r="X9753"/>
          <cell r="Y9753"/>
          <cell r="Z9753"/>
          <cell r="AA9753"/>
          <cell r="AB9753"/>
          <cell r="AC9753"/>
          <cell r="AD9753"/>
        </row>
        <row r="9754">
          <cell r="P9754">
            <v>999999999</v>
          </cell>
          <cell r="Q9754"/>
          <cell r="R9754"/>
          <cell r="S9754"/>
          <cell r="T9754"/>
          <cell r="U9754"/>
          <cell r="V9754"/>
          <cell r="W9754"/>
          <cell r="X9754"/>
          <cell r="Y9754"/>
          <cell r="Z9754"/>
          <cell r="AA9754"/>
          <cell r="AB9754"/>
          <cell r="AC9754"/>
          <cell r="AD9754"/>
        </row>
        <row r="9755">
          <cell r="P9755">
            <v>999999999</v>
          </cell>
          <cell r="Q9755"/>
          <cell r="R9755"/>
          <cell r="S9755"/>
          <cell r="T9755"/>
          <cell r="U9755"/>
          <cell r="V9755"/>
          <cell r="W9755"/>
          <cell r="X9755"/>
          <cell r="Y9755"/>
          <cell r="Z9755"/>
          <cell r="AA9755"/>
          <cell r="AB9755"/>
          <cell r="AC9755"/>
          <cell r="AD9755"/>
        </row>
        <row r="9756">
          <cell r="P9756">
            <v>999999999</v>
          </cell>
          <cell r="Q9756"/>
          <cell r="R9756"/>
          <cell r="S9756"/>
          <cell r="T9756"/>
          <cell r="U9756"/>
          <cell r="V9756"/>
          <cell r="W9756"/>
          <cell r="X9756"/>
          <cell r="Y9756"/>
          <cell r="Z9756"/>
          <cell r="AA9756"/>
          <cell r="AB9756"/>
          <cell r="AC9756"/>
          <cell r="AD9756"/>
        </row>
        <row r="9757">
          <cell r="P9757">
            <v>999999999</v>
          </cell>
          <cell r="Q9757"/>
          <cell r="R9757"/>
          <cell r="S9757"/>
          <cell r="T9757"/>
          <cell r="U9757"/>
          <cell r="V9757"/>
          <cell r="W9757"/>
          <cell r="X9757"/>
          <cell r="Y9757"/>
          <cell r="Z9757"/>
          <cell r="AA9757"/>
          <cell r="AB9757"/>
          <cell r="AC9757"/>
          <cell r="AD9757"/>
        </row>
        <row r="9758">
          <cell r="P9758">
            <v>999999999</v>
          </cell>
          <cell r="Q9758"/>
          <cell r="R9758"/>
          <cell r="S9758"/>
          <cell r="T9758"/>
          <cell r="U9758"/>
          <cell r="V9758"/>
          <cell r="W9758"/>
          <cell r="X9758"/>
          <cell r="Y9758"/>
          <cell r="Z9758"/>
          <cell r="AA9758"/>
          <cell r="AB9758"/>
          <cell r="AC9758"/>
          <cell r="AD9758"/>
        </row>
        <row r="9759">
          <cell r="P9759">
            <v>999999999</v>
          </cell>
          <cell r="Q9759"/>
          <cell r="R9759"/>
          <cell r="S9759"/>
          <cell r="T9759"/>
          <cell r="U9759"/>
          <cell r="V9759"/>
          <cell r="W9759"/>
          <cell r="X9759"/>
          <cell r="Y9759"/>
          <cell r="Z9759"/>
          <cell r="AA9759"/>
          <cell r="AB9759"/>
          <cell r="AC9759"/>
          <cell r="AD9759"/>
        </row>
        <row r="9760">
          <cell r="P9760">
            <v>999999999</v>
          </cell>
          <cell r="Q9760"/>
          <cell r="R9760"/>
          <cell r="S9760"/>
          <cell r="T9760"/>
          <cell r="U9760"/>
          <cell r="V9760"/>
          <cell r="W9760"/>
          <cell r="X9760"/>
          <cell r="Y9760"/>
          <cell r="Z9760"/>
          <cell r="AA9760"/>
          <cell r="AB9760"/>
          <cell r="AC9760"/>
          <cell r="AD9760"/>
        </row>
        <row r="9761">
          <cell r="P9761">
            <v>999999999</v>
          </cell>
          <cell r="Q9761"/>
          <cell r="R9761"/>
          <cell r="S9761"/>
          <cell r="T9761"/>
          <cell r="U9761"/>
          <cell r="V9761"/>
          <cell r="W9761"/>
          <cell r="X9761"/>
          <cell r="Y9761"/>
          <cell r="Z9761"/>
          <cell r="AA9761"/>
          <cell r="AB9761"/>
          <cell r="AC9761"/>
          <cell r="AD9761"/>
        </row>
        <row r="9762">
          <cell r="P9762">
            <v>999999999</v>
          </cell>
          <cell r="Q9762"/>
          <cell r="R9762"/>
          <cell r="S9762"/>
          <cell r="T9762"/>
          <cell r="U9762"/>
          <cell r="V9762"/>
          <cell r="W9762"/>
          <cell r="X9762"/>
          <cell r="Y9762"/>
          <cell r="Z9762"/>
          <cell r="AA9762"/>
          <cell r="AB9762"/>
          <cell r="AC9762"/>
          <cell r="AD9762"/>
        </row>
        <row r="9763">
          <cell r="P9763">
            <v>999999999</v>
          </cell>
          <cell r="Q9763"/>
          <cell r="R9763"/>
          <cell r="S9763"/>
          <cell r="T9763"/>
          <cell r="U9763"/>
          <cell r="V9763"/>
          <cell r="W9763"/>
          <cell r="X9763"/>
          <cell r="Y9763"/>
          <cell r="Z9763"/>
          <cell r="AA9763"/>
          <cell r="AB9763"/>
          <cell r="AC9763"/>
          <cell r="AD9763"/>
        </row>
        <row r="9764">
          <cell r="P9764">
            <v>999999999</v>
          </cell>
          <cell r="Q9764"/>
          <cell r="R9764"/>
          <cell r="S9764"/>
          <cell r="T9764"/>
          <cell r="U9764"/>
          <cell r="V9764"/>
          <cell r="W9764"/>
          <cell r="X9764"/>
          <cell r="Y9764"/>
          <cell r="Z9764"/>
          <cell r="AA9764"/>
          <cell r="AB9764"/>
          <cell r="AC9764"/>
          <cell r="AD9764"/>
        </row>
        <row r="9765">
          <cell r="P9765">
            <v>999999999</v>
          </cell>
          <cell r="Q9765"/>
          <cell r="R9765"/>
          <cell r="S9765"/>
          <cell r="T9765"/>
          <cell r="U9765"/>
          <cell r="V9765"/>
          <cell r="W9765"/>
          <cell r="X9765"/>
          <cell r="Y9765"/>
          <cell r="Z9765"/>
          <cell r="AA9765"/>
          <cell r="AB9765"/>
          <cell r="AC9765"/>
          <cell r="AD9765"/>
        </row>
        <row r="9766">
          <cell r="P9766">
            <v>999999999</v>
          </cell>
          <cell r="Q9766"/>
          <cell r="R9766"/>
          <cell r="S9766"/>
          <cell r="T9766"/>
          <cell r="U9766"/>
          <cell r="V9766"/>
          <cell r="W9766"/>
          <cell r="X9766"/>
          <cell r="Y9766"/>
          <cell r="Z9766"/>
          <cell r="AA9766"/>
          <cell r="AB9766"/>
          <cell r="AC9766"/>
          <cell r="AD9766"/>
        </row>
        <row r="9767">
          <cell r="P9767">
            <v>999999999</v>
          </cell>
          <cell r="Q9767"/>
          <cell r="R9767"/>
          <cell r="S9767"/>
          <cell r="T9767"/>
          <cell r="U9767"/>
          <cell r="V9767"/>
          <cell r="W9767"/>
          <cell r="X9767"/>
          <cell r="Y9767"/>
          <cell r="Z9767"/>
          <cell r="AA9767"/>
          <cell r="AB9767"/>
          <cell r="AC9767"/>
          <cell r="AD9767"/>
        </row>
        <row r="9768">
          <cell r="P9768">
            <v>999999999</v>
          </cell>
          <cell r="Q9768"/>
          <cell r="R9768"/>
          <cell r="S9768"/>
          <cell r="T9768"/>
          <cell r="U9768"/>
          <cell r="V9768"/>
          <cell r="W9768"/>
          <cell r="X9768"/>
          <cell r="Y9768"/>
          <cell r="Z9768"/>
          <cell r="AA9768"/>
          <cell r="AB9768"/>
          <cell r="AC9768"/>
          <cell r="AD9768"/>
        </row>
        <row r="9769">
          <cell r="P9769">
            <v>999999999</v>
          </cell>
          <cell r="Q9769"/>
          <cell r="R9769"/>
          <cell r="S9769"/>
          <cell r="T9769"/>
          <cell r="U9769"/>
          <cell r="V9769"/>
          <cell r="W9769"/>
          <cell r="X9769"/>
          <cell r="Y9769"/>
          <cell r="Z9769"/>
          <cell r="AA9769"/>
          <cell r="AB9769"/>
          <cell r="AC9769"/>
          <cell r="AD9769"/>
        </row>
        <row r="9770">
          <cell r="P9770">
            <v>999999999</v>
          </cell>
          <cell r="Q9770"/>
          <cell r="R9770"/>
          <cell r="S9770"/>
          <cell r="T9770"/>
          <cell r="U9770"/>
          <cell r="V9770"/>
          <cell r="W9770"/>
          <cell r="X9770"/>
          <cell r="Y9770"/>
          <cell r="Z9770"/>
          <cell r="AA9770"/>
          <cell r="AB9770"/>
          <cell r="AC9770"/>
          <cell r="AD9770"/>
        </row>
        <row r="9771">
          <cell r="P9771">
            <v>999999999</v>
          </cell>
          <cell r="Q9771"/>
          <cell r="R9771"/>
          <cell r="S9771"/>
          <cell r="T9771"/>
          <cell r="U9771"/>
          <cell r="V9771"/>
          <cell r="W9771"/>
          <cell r="X9771"/>
          <cell r="Y9771"/>
          <cell r="Z9771"/>
          <cell r="AA9771"/>
          <cell r="AB9771"/>
          <cell r="AC9771"/>
          <cell r="AD9771"/>
        </row>
        <row r="9772">
          <cell r="P9772">
            <v>999999999</v>
          </cell>
          <cell r="Q9772"/>
          <cell r="R9772"/>
          <cell r="S9772"/>
          <cell r="T9772"/>
          <cell r="U9772"/>
          <cell r="V9772"/>
          <cell r="W9772"/>
          <cell r="X9772"/>
          <cell r="Y9772"/>
          <cell r="Z9772"/>
          <cell r="AA9772"/>
          <cell r="AB9772"/>
          <cell r="AC9772"/>
          <cell r="AD9772"/>
        </row>
        <row r="9773">
          <cell r="P9773">
            <v>999999999</v>
          </cell>
          <cell r="Q9773"/>
          <cell r="R9773"/>
          <cell r="S9773"/>
          <cell r="T9773"/>
          <cell r="U9773"/>
          <cell r="V9773"/>
          <cell r="W9773"/>
          <cell r="X9773"/>
          <cell r="Y9773"/>
          <cell r="Z9773"/>
          <cell r="AA9773"/>
          <cell r="AB9773"/>
          <cell r="AC9773"/>
          <cell r="AD9773"/>
        </row>
        <row r="9774">
          <cell r="P9774">
            <v>999999999</v>
          </cell>
          <cell r="Q9774"/>
          <cell r="R9774"/>
          <cell r="S9774"/>
          <cell r="T9774"/>
          <cell r="U9774"/>
          <cell r="V9774"/>
          <cell r="W9774"/>
          <cell r="X9774"/>
          <cell r="Y9774"/>
          <cell r="Z9774"/>
          <cell r="AA9774"/>
          <cell r="AB9774"/>
          <cell r="AC9774"/>
          <cell r="AD9774"/>
        </row>
        <row r="9775">
          <cell r="P9775">
            <v>999999999</v>
          </cell>
          <cell r="Q9775"/>
          <cell r="R9775"/>
          <cell r="S9775"/>
          <cell r="T9775"/>
          <cell r="U9775"/>
          <cell r="V9775"/>
          <cell r="W9775"/>
          <cell r="X9775"/>
          <cell r="Y9775"/>
          <cell r="Z9775"/>
          <cell r="AA9775"/>
          <cell r="AB9775"/>
          <cell r="AC9775"/>
          <cell r="AD9775"/>
        </row>
        <row r="9776">
          <cell r="P9776">
            <v>999999999</v>
          </cell>
          <cell r="Q9776"/>
          <cell r="R9776"/>
          <cell r="S9776"/>
          <cell r="T9776"/>
          <cell r="U9776"/>
          <cell r="V9776"/>
          <cell r="W9776"/>
          <cell r="X9776"/>
          <cell r="Y9776"/>
          <cell r="Z9776"/>
          <cell r="AA9776"/>
          <cell r="AB9776"/>
          <cell r="AC9776"/>
          <cell r="AD9776"/>
        </row>
        <row r="9777">
          <cell r="P9777">
            <v>999999999</v>
          </cell>
          <cell r="Q9777"/>
          <cell r="R9777"/>
          <cell r="S9777"/>
          <cell r="T9777"/>
          <cell r="U9777"/>
          <cell r="V9777"/>
          <cell r="W9777"/>
          <cell r="X9777"/>
          <cell r="Y9777"/>
          <cell r="Z9777"/>
          <cell r="AA9777"/>
          <cell r="AB9777"/>
          <cell r="AC9777"/>
          <cell r="AD9777"/>
        </row>
        <row r="9778">
          <cell r="P9778">
            <v>999999999</v>
          </cell>
          <cell r="Q9778"/>
          <cell r="R9778"/>
          <cell r="S9778"/>
          <cell r="T9778"/>
          <cell r="U9778"/>
          <cell r="V9778"/>
          <cell r="W9778"/>
          <cell r="X9778"/>
          <cell r="Y9778"/>
          <cell r="Z9778"/>
          <cell r="AA9778"/>
          <cell r="AB9778"/>
          <cell r="AC9778"/>
          <cell r="AD9778"/>
        </row>
        <row r="9779">
          <cell r="P9779">
            <v>999999999</v>
          </cell>
          <cell r="Q9779"/>
          <cell r="R9779"/>
          <cell r="S9779"/>
          <cell r="T9779"/>
          <cell r="U9779"/>
          <cell r="V9779"/>
          <cell r="W9779"/>
          <cell r="X9779"/>
          <cell r="Y9779"/>
          <cell r="Z9779"/>
          <cell r="AA9779"/>
          <cell r="AB9779"/>
          <cell r="AC9779"/>
          <cell r="AD9779"/>
        </row>
        <row r="9780">
          <cell r="P9780">
            <v>999999999</v>
          </cell>
          <cell r="Q9780"/>
          <cell r="R9780"/>
          <cell r="S9780"/>
          <cell r="T9780"/>
          <cell r="U9780"/>
          <cell r="V9780"/>
          <cell r="W9780"/>
          <cell r="X9780"/>
          <cell r="Y9780"/>
          <cell r="Z9780"/>
          <cell r="AA9780"/>
          <cell r="AB9780"/>
          <cell r="AC9780"/>
          <cell r="AD9780"/>
        </row>
        <row r="9781">
          <cell r="P9781">
            <v>999999999</v>
          </cell>
          <cell r="Q9781"/>
          <cell r="R9781"/>
          <cell r="S9781"/>
          <cell r="T9781"/>
          <cell r="U9781"/>
          <cell r="V9781"/>
          <cell r="W9781"/>
          <cell r="X9781"/>
          <cell r="Y9781"/>
          <cell r="Z9781"/>
          <cell r="AA9781"/>
          <cell r="AB9781"/>
          <cell r="AC9781"/>
          <cell r="AD9781"/>
        </row>
        <row r="9782">
          <cell r="P9782">
            <v>999999999</v>
          </cell>
          <cell r="Q9782"/>
          <cell r="R9782"/>
          <cell r="S9782"/>
          <cell r="T9782"/>
          <cell r="U9782"/>
          <cell r="V9782"/>
          <cell r="W9782"/>
          <cell r="X9782"/>
          <cell r="Y9782"/>
          <cell r="Z9782"/>
          <cell r="AA9782"/>
          <cell r="AB9782"/>
          <cell r="AC9782"/>
          <cell r="AD9782"/>
        </row>
        <row r="9783">
          <cell r="P9783">
            <v>999999999</v>
          </cell>
          <cell r="Q9783"/>
          <cell r="R9783"/>
          <cell r="S9783"/>
          <cell r="T9783"/>
          <cell r="U9783"/>
          <cell r="V9783"/>
          <cell r="W9783"/>
          <cell r="X9783"/>
          <cell r="Y9783"/>
          <cell r="Z9783"/>
          <cell r="AA9783"/>
          <cell r="AB9783"/>
          <cell r="AC9783"/>
          <cell r="AD9783"/>
        </row>
        <row r="9784">
          <cell r="P9784">
            <v>999999999</v>
          </cell>
          <cell r="Q9784"/>
          <cell r="R9784"/>
          <cell r="S9784"/>
          <cell r="T9784"/>
          <cell r="U9784"/>
          <cell r="V9784"/>
          <cell r="W9784"/>
          <cell r="X9784"/>
          <cell r="Y9784"/>
          <cell r="Z9784"/>
          <cell r="AA9784"/>
          <cell r="AB9784"/>
          <cell r="AC9784"/>
          <cell r="AD9784"/>
        </row>
        <row r="9785">
          <cell r="P9785">
            <v>999999999</v>
          </cell>
          <cell r="Q9785"/>
          <cell r="R9785"/>
          <cell r="S9785"/>
          <cell r="T9785"/>
          <cell r="U9785"/>
          <cell r="V9785"/>
          <cell r="W9785"/>
          <cell r="X9785"/>
          <cell r="Y9785"/>
          <cell r="Z9785"/>
          <cell r="AA9785"/>
          <cell r="AB9785"/>
          <cell r="AC9785"/>
          <cell r="AD9785"/>
        </row>
        <row r="9786">
          <cell r="P9786">
            <v>999999999</v>
          </cell>
          <cell r="Q9786"/>
          <cell r="R9786"/>
          <cell r="S9786"/>
          <cell r="T9786"/>
          <cell r="U9786"/>
          <cell r="V9786"/>
          <cell r="W9786"/>
          <cell r="X9786"/>
          <cell r="Y9786"/>
          <cell r="Z9786"/>
          <cell r="AA9786"/>
          <cell r="AB9786"/>
          <cell r="AC9786"/>
          <cell r="AD9786"/>
        </row>
        <row r="9787">
          <cell r="P9787">
            <v>999999999</v>
          </cell>
          <cell r="Q9787"/>
          <cell r="R9787"/>
          <cell r="S9787"/>
          <cell r="T9787"/>
          <cell r="U9787"/>
          <cell r="V9787"/>
          <cell r="W9787"/>
          <cell r="X9787"/>
          <cell r="Y9787"/>
          <cell r="Z9787"/>
          <cell r="AA9787"/>
          <cell r="AB9787"/>
          <cell r="AC9787"/>
          <cell r="AD9787"/>
        </row>
        <row r="9788">
          <cell r="P9788">
            <v>999999999</v>
          </cell>
          <cell r="Q9788"/>
          <cell r="R9788"/>
          <cell r="S9788"/>
          <cell r="T9788"/>
          <cell r="U9788"/>
          <cell r="V9788"/>
          <cell r="W9788"/>
          <cell r="X9788"/>
          <cell r="Y9788"/>
          <cell r="Z9788"/>
          <cell r="AA9788"/>
          <cell r="AB9788"/>
          <cell r="AC9788"/>
          <cell r="AD9788"/>
        </row>
        <row r="9789">
          <cell r="P9789">
            <v>999999999</v>
          </cell>
          <cell r="Q9789"/>
          <cell r="R9789"/>
          <cell r="S9789"/>
          <cell r="T9789"/>
          <cell r="U9789"/>
          <cell r="V9789"/>
          <cell r="W9789"/>
          <cell r="X9789"/>
          <cell r="Y9789"/>
          <cell r="Z9789"/>
          <cell r="AA9789"/>
          <cell r="AB9789"/>
          <cell r="AC9789"/>
          <cell r="AD9789"/>
        </row>
        <row r="9790">
          <cell r="P9790">
            <v>999999999</v>
          </cell>
          <cell r="Q9790"/>
          <cell r="R9790"/>
          <cell r="S9790"/>
          <cell r="T9790"/>
          <cell r="U9790"/>
          <cell r="V9790"/>
          <cell r="W9790"/>
          <cell r="X9790"/>
          <cell r="Y9790"/>
          <cell r="Z9790"/>
          <cell r="AA9790"/>
          <cell r="AB9790"/>
          <cell r="AC9790"/>
          <cell r="AD9790"/>
        </row>
        <row r="9791">
          <cell r="P9791">
            <v>999999999</v>
          </cell>
          <cell r="Q9791"/>
          <cell r="R9791"/>
          <cell r="S9791"/>
          <cell r="T9791"/>
          <cell r="U9791"/>
          <cell r="V9791"/>
          <cell r="W9791"/>
          <cell r="X9791"/>
          <cell r="Y9791"/>
          <cell r="Z9791"/>
          <cell r="AA9791"/>
          <cell r="AB9791"/>
          <cell r="AC9791"/>
          <cell r="AD9791"/>
        </row>
        <row r="9792">
          <cell r="P9792">
            <v>999999999</v>
          </cell>
          <cell r="Q9792"/>
          <cell r="R9792"/>
          <cell r="S9792"/>
          <cell r="T9792"/>
          <cell r="U9792"/>
          <cell r="V9792"/>
          <cell r="W9792"/>
          <cell r="X9792"/>
          <cell r="Y9792"/>
          <cell r="Z9792"/>
          <cell r="AA9792"/>
          <cell r="AB9792"/>
          <cell r="AC9792"/>
          <cell r="AD9792"/>
        </row>
        <row r="9793">
          <cell r="P9793">
            <v>999999999</v>
          </cell>
          <cell r="Q9793"/>
          <cell r="R9793"/>
          <cell r="S9793"/>
          <cell r="T9793"/>
          <cell r="U9793"/>
          <cell r="V9793"/>
          <cell r="W9793"/>
          <cell r="X9793"/>
          <cell r="Y9793"/>
          <cell r="Z9793"/>
          <cell r="AA9793"/>
          <cell r="AB9793"/>
          <cell r="AC9793"/>
          <cell r="AD9793"/>
        </row>
        <row r="9794">
          <cell r="P9794">
            <v>999999999</v>
          </cell>
          <cell r="Q9794"/>
          <cell r="R9794"/>
          <cell r="S9794"/>
          <cell r="T9794"/>
          <cell r="U9794"/>
          <cell r="V9794"/>
          <cell r="W9794"/>
          <cell r="X9794"/>
          <cell r="Y9794"/>
          <cell r="Z9794"/>
          <cell r="AA9794"/>
          <cell r="AB9794"/>
          <cell r="AC9794"/>
          <cell r="AD9794"/>
        </row>
        <row r="9795">
          <cell r="P9795">
            <v>999999999</v>
          </cell>
          <cell r="Q9795"/>
          <cell r="R9795"/>
          <cell r="S9795"/>
          <cell r="T9795"/>
          <cell r="U9795"/>
          <cell r="V9795"/>
          <cell r="W9795"/>
          <cell r="X9795"/>
          <cell r="Y9795"/>
          <cell r="Z9795"/>
          <cell r="AA9795"/>
          <cell r="AB9795"/>
          <cell r="AC9795"/>
          <cell r="AD9795"/>
        </row>
        <row r="9796">
          <cell r="P9796">
            <v>999999999</v>
          </cell>
          <cell r="Q9796"/>
          <cell r="R9796"/>
          <cell r="S9796"/>
          <cell r="T9796"/>
          <cell r="U9796"/>
          <cell r="V9796"/>
          <cell r="W9796"/>
          <cell r="X9796"/>
          <cell r="Y9796"/>
          <cell r="Z9796"/>
          <cell r="AA9796"/>
          <cell r="AB9796"/>
          <cell r="AC9796"/>
          <cell r="AD9796"/>
        </row>
        <row r="9797">
          <cell r="P9797">
            <v>999999999</v>
          </cell>
          <cell r="Q9797"/>
          <cell r="R9797"/>
          <cell r="S9797"/>
          <cell r="T9797"/>
          <cell r="U9797"/>
          <cell r="V9797"/>
          <cell r="W9797"/>
          <cell r="X9797"/>
          <cell r="Y9797"/>
          <cell r="Z9797"/>
          <cell r="AA9797"/>
          <cell r="AB9797"/>
          <cell r="AC9797"/>
          <cell r="AD9797"/>
        </row>
        <row r="9798">
          <cell r="P9798">
            <v>999999999</v>
          </cell>
          <cell r="Q9798"/>
          <cell r="R9798"/>
          <cell r="S9798"/>
          <cell r="T9798"/>
          <cell r="U9798"/>
          <cell r="V9798"/>
          <cell r="W9798"/>
          <cell r="X9798"/>
          <cell r="Y9798"/>
          <cell r="Z9798"/>
          <cell r="AA9798"/>
          <cell r="AB9798"/>
          <cell r="AC9798"/>
          <cell r="AD9798"/>
        </row>
        <row r="9799">
          <cell r="P9799">
            <v>999999999</v>
          </cell>
          <cell r="Q9799"/>
          <cell r="R9799"/>
          <cell r="S9799"/>
          <cell r="T9799"/>
          <cell r="U9799"/>
          <cell r="V9799"/>
          <cell r="W9799"/>
          <cell r="X9799"/>
          <cell r="Y9799"/>
          <cell r="Z9799"/>
          <cell r="AA9799"/>
          <cell r="AB9799"/>
          <cell r="AC9799"/>
          <cell r="AD9799"/>
        </row>
        <row r="9800">
          <cell r="P9800">
            <v>999999999</v>
          </cell>
          <cell r="Q9800"/>
          <cell r="R9800"/>
          <cell r="S9800"/>
          <cell r="T9800"/>
          <cell r="U9800"/>
          <cell r="V9800"/>
          <cell r="W9800"/>
          <cell r="X9800"/>
          <cell r="Y9800"/>
          <cell r="Z9800"/>
          <cell r="AA9800"/>
          <cell r="AB9800"/>
          <cell r="AC9800"/>
          <cell r="AD9800"/>
        </row>
        <row r="9801">
          <cell r="P9801">
            <v>999999999</v>
          </cell>
          <cell r="Q9801"/>
          <cell r="R9801"/>
          <cell r="S9801"/>
          <cell r="T9801"/>
          <cell r="U9801"/>
          <cell r="V9801"/>
          <cell r="W9801"/>
          <cell r="X9801"/>
          <cell r="Y9801"/>
          <cell r="Z9801"/>
          <cell r="AA9801"/>
          <cell r="AB9801"/>
          <cell r="AC9801"/>
          <cell r="AD9801"/>
        </row>
        <row r="9802">
          <cell r="P9802">
            <v>999999999</v>
          </cell>
          <cell r="Q9802"/>
          <cell r="R9802"/>
          <cell r="S9802"/>
          <cell r="T9802"/>
          <cell r="U9802"/>
          <cell r="V9802"/>
          <cell r="W9802"/>
          <cell r="X9802"/>
          <cell r="Y9802"/>
          <cell r="Z9802"/>
          <cell r="AA9802"/>
          <cell r="AB9802"/>
          <cell r="AC9802"/>
          <cell r="AD9802"/>
        </row>
        <row r="9803">
          <cell r="P9803">
            <v>999999999</v>
          </cell>
          <cell r="Q9803"/>
          <cell r="R9803"/>
          <cell r="S9803"/>
          <cell r="T9803"/>
          <cell r="U9803"/>
          <cell r="V9803"/>
          <cell r="W9803"/>
          <cell r="X9803"/>
          <cell r="Y9803"/>
          <cell r="Z9803"/>
          <cell r="AA9803"/>
          <cell r="AB9803"/>
          <cell r="AC9803"/>
          <cell r="AD9803"/>
        </row>
        <row r="9804">
          <cell r="P9804">
            <v>999999999</v>
          </cell>
          <cell r="Q9804"/>
          <cell r="R9804"/>
          <cell r="S9804"/>
          <cell r="T9804"/>
          <cell r="U9804"/>
          <cell r="V9804"/>
          <cell r="W9804"/>
          <cell r="X9804"/>
          <cell r="Y9804"/>
          <cell r="Z9804"/>
          <cell r="AA9804"/>
          <cell r="AB9804"/>
          <cell r="AC9804"/>
          <cell r="AD9804"/>
        </row>
        <row r="9805">
          <cell r="P9805">
            <v>999999999</v>
          </cell>
          <cell r="Q9805"/>
          <cell r="R9805"/>
          <cell r="S9805"/>
          <cell r="T9805"/>
          <cell r="U9805"/>
          <cell r="V9805"/>
          <cell r="W9805"/>
          <cell r="X9805"/>
          <cell r="Y9805"/>
          <cell r="Z9805"/>
          <cell r="AA9805"/>
          <cell r="AB9805"/>
          <cell r="AC9805"/>
          <cell r="AD9805"/>
        </row>
        <row r="9806">
          <cell r="P9806">
            <v>999999999</v>
          </cell>
          <cell r="Q9806"/>
          <cell r="R9806"/>
          <cell r="S9806"/>
          <cell r="T9806"/>
          <cell r="U9806"/>
          <cell r="V9806"/>
          <cell r="W9806"/>
          <cell r="X9806"/>
          <cell r="Y9806"/>
          <cell r="Z9806"/>
          <cell r="AA9806"/>
          <cell r="AB9806"/>
          <cell r="AC9806"/>
          <cell r="AD9806"/>
        </row>
        <row r="9807">
          <cell r="P9807">
            <v>999999999</v>
          </cell>
          <cell r="Q9807"/>
          <cell r="R9807"/>
          <cell r="S9807"/>
          <cell r="T9807"/>
          <cell r="U9807"/>
          <cell r="V9807"/>
          <cell r="W9807"/>
          <cell r="X9807"/>
          <cell r="Y9807"/>
          <cell r="Z9807"/>
          <cell r="AA9807"/>
          <cell r="AB9807"/>
          <cell r="AC9807"/>
          <cell r="AD9807"/>
        </row>
        <row r="9808">
          <cell r="P9808">
            <v>999999999</v>
          </cell>
          <cell r="Q9808"/>
          <cell r="R9808"/>
          <cell r="S9808"/>
          <cell r="T9808"/>
          <cell r="U9808"/>
          <cell r="V9808"/>
          <cell r="W9808"/>
          <cell r="X9808"/>
          <cell r="Y9808"/>
          <cell r="Z9808"/>
          <cell r="AA9808"/>
          <cell r="AB9808"/>
          <cell r="AC9808"/>
          <cell r="AD9808"/>
        </row>
        <row r="9809">
          <cell r="P9809">
            <v>999999999</v>
          </cell>
          <cell r="Q9809"/>
          <cell r="R9809"/>
          <cell r="S9809"/>
          <cell r="T9809"/>
          <cell r="U9809"/>
          <cell r="V9809"/>
          <cell r="W9809"/>
          <cell r="X9809"/>
          <cell r="Y9809"/>
          <cell r="Z9809"/>
          <cell r="AA9809"/>
          <cell r="AB9809"/>
          <cell r="AC9809"/>
          <cell r="AD9809"/>
        </row>
        <row r="9810">
          <cell r="P9810">
            <v>999999999</v>
          </cell>
          <cell r="Q9810"/>
          <cell r="R9810"/>
          <cell r="S9810"/>
          <cell r="T9810"/>
          <cell r="U9810"/>
          <cell r="V9810"/>
          <cell r="W9810"/>
          <cell r="X9810"/>
          <cell r="Y9810"/>
          <cell r="Z9810"/>
          <cell r="AA9810"/>
          <cell r="AB9810"/>
          <cell r="AC9810"/>
          <cell r="AD9810"/>
        </row>
        <row r="9811">
          <cell r="P9811">
            <v>999999999</v>
          </cell>
          <cell r="Q9811"/>
          <cell r="R9811"/>
          <cell r="S9811"/>
          <cell r="T9811"/>
          <cell r="U9811"/>
          <cell r="V9811"/>
          <cell r="W9811"/>
          <cell r="X9811"/>
          <cell r="Y9811"/>
          <cell r="Z9811"/>
          <cell r="AA9811"/>
          <cell r="AB9811"/>
          <cell r="AC9811"/>
          <cell r="AD9811"/>
        </row>
        <row r="9812">
          <cell r="P9812">
            <v>999999999</v>
          </cell>
          <cell r="Q9812"/>
          <cell r="R9812"/>
          <cell r="S9812"/>
          <cell r="T9812"/>
          <cell r="U9812"/>
          <cell r="V9812"/>
          <cell r="W9812"/>
          <cell r="X9812"/>
          <cell r="Y9812"/>
          <cell r="Z9812"/>
          <cell r="AA9812"/>
          <cell r="AB9812"/>
          <cell r="AC9812"/>
          <cell r="AD9812"/>
        </row>
        <row r="9813">
          <cell r="P9813">
            <v>999999999</v>
          </cell>
          <cell r="Q9813"/>
          <cell r="R9813"/>
          <cell r="S9813"/>
          <cell r="T9813"/>
          <cell r="U9813"/>
          <cell r="V9813"/>
          <cell r="W9813"/>
          <cell r="X9813"/>
          <cell r="Y9813"/>
          <cell r="Z9813"/>
          <cell r="AA9813"/>
          <cell r="AB9813"/>
          <cell r="AC9813"/>
          <cell r="AD9813"/>
        </row>
        <row r="9814">
          <cell r="P9814">
            <v>999999999</v>
          </cell>
          <cell r="Q9814"/>
          <cell r="R9814"/>
          <cell r="S9814"/>
          <cell r="T9814"/>
          <cell r="U9814"/>
          <cell r="V9814"/>
          <cell r="W9814"/>
          <cell r="X9814"/>
          <cell r="Y9814"/>
          <cell r="Z9814"/>
          <cell r="AA9814"/>
          <cell r="AB9814"/>
          <cell r="AC9814"/>
          <cell r="AD9814"/>
        </row>
        <row r="9815">
          <cell r="P9815">
            <v>999999999</v>
          </cell>
          <cell r="Q9815"/>
          <cell r="R9815"/>
          <cell r="S9815"/>
          <cell r="T9815"/>
          <cell r="U9815"/>
          <cell r="V9815"/>
          <cell r="W9815"/>
          <cell r="X9815"/>
          <cell r="Y9815"/>
          <cell r="Z9815"/>
          <cell r="AA9815"/>
          <cell r="AB9815"/>
          <cell r="AC9815"/>
          <cell r="AD9815"/>
        </row>
        <row r="9816">
          <cell r="P9816">
            <v>999999999</v>
          </cell>
          <cell r="Q9816"/>
          <cell r="R9816"/>
          <cell r="S9816"/>
          <cell r="T9816"/>
          <cell r="U9816"/>
          <cell r="V9816"/>
          <cell r="W9816"/>
          <cell r="X9816"/>
          <cell r="Y9816"/>
          <cell r="Z9816"/>
          <cell r="AA9816"/>
          <cell r="AB9816"/>
          <cell r="AC9816"/>
          <cell r="AD9816"/>
        </row>
        <row r="9817">
          <cell r="P9817">
            <v>999999999</v>
          </cell>
          <cell r="Q9817"/>
          <cell r="R9817"/>
          <cell r="S9817"/>
          <cell r="T9817"/>
          <cell r="U9817"/>
          <cell r="V9817"/>
          <cell r="W9817"/>
          <cell r="X9817"/>
          <cell r="Y9817"/>
          <cell r="Z9817"/>
          <cell r="AA9817"/>
          <cell r="AB9817"/>
          <cell r="AC9817"/>
          <cell r="AD9817"/>
        </row>
        <row r="9818">
          <cell r="P9818">
            <v>999999999</v>
          </cell>
          <cell r="Q9818"/>
          <cell r="R9818"/>
          <cell r="S9818"/>
          <cell r="T9818"/>
          <cell r="U9818"/>
          <cell r="V9818"/>
          <cell r="W9818"/>
          <cell r="X9818"/>
          <cell r="Y9818"/>
          <cell r="Z9818"/>
          <cell r="AA9818"/>
          <cell r="AB9818"/>
          <cell r="AC9818"/>
          <cell r="AD9818"/>
        </row>
        <row r="9819">
          <cell r="P9819">
            <v>999999999</v>
          </cell>
          <cell r="Q9819"/>
          <cell r="R9819"/>
          <cell r="S9819"/>
          <cell r="T9819"/>
          <cell r="U9819"/>
          <cell r="V9819"/>
          <cell r="W9819"/>
          <cell r="X9819"/>
          <cell r="Y9819"/>
          <cell r="Z9819"/>
          <cell r="AA9819"/>
          <cell r="AB9819"/>
          <cell r="AC9819"/>
          <cell r="AD9819"/>
        </row>
        <row r="9820">
          <cell r="P9820">
            <v>999999999</v>
          </cell>
          <cell r="Q9820"/>
          <cell r="R9820"/>
          <cell r="S9820"/>
          <cell r="T9820"/>
          <cell r="U9820"/>
          <cell r="V9820"/>
          <cell r="W9820"/>
          <cell r="X9820"/>
          <cell r="Y9820"/>
          <cell r="Z9820"/>
          <cell r="AA9820"/>
          <cell r="AB9820"/>
          <cell r="AC9820"/>
          <cell r="AD9820"/>
        </row>
        <row r="9821">
          <cell r="P9821">
            <v>999999999</v>
          </cell>
          <cell r="Q9821"/>
          <cell r="R9821"/>
          <cell r="S9821"/>
          <cell r="T9821"/>
          <cell r="U9821"/>
          <cell r="V9821"/>
          <cell r="W9821"/>
          <cell r="X9821"/>
          <cell r="Y9821"/>
          <cell r="Z9821"/>
          <cell r="AA9821"/>
          <cell r="AB9821"/>
          <cell r="AC9821"/>
          <cell r="AD9821"/>
        </row>
        <row r="9822">
          <cell r="P9822">
            <v>999999999</v>
          </cell>
          <cell r="Q9822"/>
          <cell r="R9822"/>
          <cell r="S9822"/>
          <cell r="T9822"/>
          <cell r="U9822"/>
          <cell r="V9822"/>
          <cell r="W9822"/>
          <cell r="X9822"/>
          <cell r="Y9822"/>
          <cell r="Z9822"/>
          <cell r="AA9822"/>
          <cell r="AB9822"/>
          <cell r="AC9822"/>
          <cell r="AD9822"/>
        </row>
        <row r="9823">
          <cell r="P9823">
            <v>999999999</v>
          </cell>
          <cell r="Q9823"/>
          <cell r="R9823"/>
          <cell r="S9823"/>
          <cell r="T9823"/>
          <cell r="U9823"/>
          <cell r="V9823"/>
          <cell r="W9823"/>
          <cell r="X9823"/>
          <cell r="Y9823"/>
          <cell r="Z9823"/>
          <cell r="AA9823"/>
          <cell r="AB9823"/>
          <cell r="AC9823"/>
          <cell r="AD9823"/>
        </row>
        <row r="9824">
          <cell r="P9824">
            <v>999999999</v>
          </cell>
          <cell r="Q9824"/>
          <cell r="R9824"/>
          <cell r="S9824"/>
          <cell r="T9824"/>
          <cell r="U9824"/>
          <cell r="V9824"/>
          <cell r="W9824"/>
          <cell r="X9824"/>
          <cell r="Y9824"/>
          <cell r="Z9824"/>
          <cell r="AA9824"/>
          <cell r="AB9824"/>
          <cell r="AC9824"/>
          <cell r="AD9824"/>
        </row>
        <row r="9825">
          <cell r="P9825">
            <v>999999999</v>
          </cell>
          <cell r="Q9825"/>
          <cell r="R9825"/>
          <cell r="S9825"/>
          <cell r="T9825"/>
          <cell r="U9825"/>
          <cell r="V9825"/>
          <cell r="W9825"/>
          <cell r="X9825"/>
          <cell r="Y9825"/>
          <cell r="Z9825"/>
          <cell r="AA9825"/>
          <cell r="AB9825"/>
          <cell r="AC9825"/>
          <cell r="AD9825"/>
        </row>
        <row r="9826">
          <cell r="P9826">
            <v>999999999</v>
          </cell>
          <cell r="Q9826"/>
          <cell r="R9826"/>
          <cell r="S9826"/>
          <cell r="T9826"/>
          <cell r="U9826"/>
          <cell r="V9826"/>
          <cell r="W9826"/>
          <cell r="X9826"/>
          <cell r="Y9826"/>
          <cell r="Z9826"/>
          <cell r="AA9826"/>
          <cell r="AB9826"/>
          <cell r="AC9826"/>
          <cell r="AD9826"/>
        </row>
        <row r="9827">
          <cell r="P9827">
            <v>999999999</v>
          </cell>
          <cell r="Q9827"/>
          <cell r="R9827"/>
          <cell r="S9827"/>
          <cell r="T9827"/>
          <cell r="U9827"/>
          <cell r="V9827"/>
          <cell r="W9827"/>
          <cell r="X9827"/>
          <cell r="Y9827"/>
          <cell r="Z9827"/>
          <cell r="AA9827"/>
          <cell r="AB9827"/>
          <cell r="AC9827"/>
          <cell r="AD9827"/>
        </row>
        <row r="9828">
          <cell r="P9828">
            <v>999999999</v>
          </cell>
          <cell r="Q9828"/>
          <cell r="R9828"/>
          <cell r="S9828"/>
          <cell r="T9828"/>
          <cell r="U9828"/>
          <cell r="V9828"/>
          <cell r="W9828"/>
          <cell r="X9828"/>
          <cell r="Y9828"/>
          <cell r="Z9828"/>
          <cell r="AA9828"/>
          <cell r="AB9828"/>
          <cell r="AC9828"/>
          <cell r="AD9828"/>
        </row>
        <row r="9829">
          <cell r="P9829">
            <v>999999999</v>
          </cell>
          <cell r="Q9829"/>
          <cell r="R9829"/>
          <cell r="S9829"/>
          <cell r="T9829"/>
          <cell r="U9829"/>
          <cell r="V9829"/>
          <cell r="W9829"/>
          <cell r="X9829"/>
          <cell r="Y9829"/>
          <cell r="Z9829"/>
          <cell r="AA9829"/>
          <cell r="AB9829"/>
          <cell r="AC9829"/>
          <cell r="AD9829"/>
        </row>
        <row r="9830">
          <cell r="P9830">
            <v>999999999</v>
          </cell>
          <cell r="Q9830"/>
          <cell r="R9830"/>
          <cell r="S9830"/>
          <cell r="T9830"/>
          <cell r="U9830"/>
          <cell r="V9830"/>
          <cell r="W9830"/>
          <cell r="X9830"/>
          <cell r="Y9830"/>
          <cell r="Z9830"/>
          <cell r="AA9830"/>
          <cell r="AB9830"/>
          <cell r="AC9830"/>
          <cell r="AD9830"/>
        </row>
        <row r="9831">
          <cell r="P9831">
            <v>999999999</v>
          </cell>
          <cell r="Q9831"/>
          <cell r="R9831"/>
          <cell r="S9831"/>
          <cell r="T9831"/>
          <cell r="U9831"/>
          <cell r="V9831"/>
          <cell r="W9831"/>
          <cell r="X9831"/>
          <cell r="Y9831"/>
          <cell r="Z9831"/>
          <cell r="AA9831"/>
          <cell r="AB9831"/>
          <cell r="AC9831"/>
          <cell r="AD9831"/>
        </row>
        <row r="9832">
          <cell r="P9832">
            <v>999999999</v>
          </cell>
          <cell r="Q9832"/>
          <cell r="R9832"/>
          <cell r="S9832"/>
          <cell r="T9832"/>
          <cell r="U9832"/>
          <cell r="V9832"/>
          <cell r="W9832"/>
          <cell r="X9832"/>
          <cell r="Y9832"/>
          <cell r="Z9832"/>
          <cell r="AA9832"/>
          <cell r="AB9832"/>
          <cell r="AC9832"/>
          <cell r="AD9832"/>
        </row>
        <row r="9833">
          <cell r="P9833">
            <v>999999999</v>
          </cell>
          <cell r="Q9833"/>
          <cell r="R9833"/>
          <cell r="S9833"/>
          <cell r="T9833"/>
          <cell r="U9833"/>
          <cell r="V9833"/>
          <cell r="W9833"/>
          <cell r="X9833"/>
          <cell r="Y9833"/>
          <cell r="Z9833"/>
          <cell r="AA9833"/>
          <cell r="AB9833"/>
          <cell r="AC9833"/>
          <cell r="AD9833"/>
        </row>
        <row r="9834">
          <cell r="P9834">
            <v>999999999</v>
          </cell>
          <cell r="Q9834"/>
          <cell r="R9834"/>
          <cell r="S9834"/>
          <cell r="T9834"/>
          <cell r="U9834"/>
          <cell r="V9834"/>
          <cell r="W9834"/>
          <cell r="X9834"/>
          <cell r="Y9834"/>
          <cell r="Z9834"/>
          <cell r="AA9834"/>
          <cell r="AB9834"/>
          <cell r="AC9834"/>
          <cell r="AD9834"/>
        </row>
        <row r="9835">
          <cell r="P9835">
            <v>999999999</v>
          </cell>
          <cell r="Q9835"/>
          <cell r="R9835"/>
          <cell r="S9835"/>
          <cell r="T9835"/>
          <cell r="U9835"/>
          <cell r="V9835"/>
          <cell r="W9835"/>
          <cell r="X9835"/>
          <cell r="Y9835"/>
          <cell r="Z9835"/>
          <cell r="AA9835"/>
          <cell r="AB9835"/>
          <cell r="AC9835"/>
          <cell r="AD9835"/>
        </row>
        <row r="9836">
          <cell r="P9836">
            <v>999999999</v>
          </cell>
          <cell r="Q9836"/>
          <cell r="R9836"/>
          <cell r="S9836"/>
          <cell r="T9836"/>
          <cell r="U9836"/>
          <cell r="V9836"/>
          <cell r="W9836"/>
          <cell r="X9836"/>
          <cell r="Y9836"/>
          <cell r="Z9836"/>
          <cell r="AA9836"/>
          <cell r="AB9836"/>
          <cell r="AC9836"/>
          <cell r="AD9836"/>
        </row>
        <row r="9837">
          <cell r="P9837">
            <v>999999999</v>
          </cell>
          <cell r="Q9837"/>
          <cell r="R9837"/>
          <cell r="S9837"/>
          <cell r="T9837"/>
          <cell r="U9837"/>
          <cell r="V9837"/>
          <cell r="W9837"/>
          <cell r="X9837"/>
          <cell r="Y9837"/>
          <cell r="Z9837"/>
          <cell r="AA9837"/>
          <cell r="AB9837"/>
          <cell r="AC9837"/>
          <cell r="AD9837"/>
        </row>
        <row r="9838">
          <cell r="P9838">
            <v>999999999</v>
          </cell>
          <cell r="Q9838"/>
          <cell r="R9838"/>
          <cell r="S9838"/>
          <cell r="T9838"/>
          <cell r="U9838"/>
          <cell r="V9838"/>
          <cell r="W9838"/>
          <cell r="X9838"/>
          <cell r="Y9838"/>
          <cell r="Z9838"/>
          <cell r="AA9838"/>
          <cell r="AB9838"/>
          <cell r="AC9838"/>
          <cell r="AD9838"/>
        </row>
        <row r="9839">
          <cell r="P9839">
            <v>999999999</v>
          </cell>
          <cell r="Q9839"/>
          <cell r="R9839"/>
          <cell r="S9839"/>
          <cell r="T9839"/>
          <cell r="U9839"/>
          <cell r="V9839"/>
          <cell r="W9839"/>
          <cell r="X9839"/>
          <cell r="Y9839"/>
          <cell r="Z9839"/>
          <cell r="AA9839"/>
          <cell r="AB9839"/>
          <cell r="AC9839"/>
          <cell r="AD9839"/>
        </row>
        <row r="9840">
          <cell r="P9840">
            <v>999999999</v>
          </cell>
          <cell r="Q9840"/>
          <cell r="R9840"/>
          <cell r="S9840"/>
          <cell r="T9840"/>
          <cell r="U9840"/>
          <cell r="V9840"/>
          <cell r="W9840"/>
          <cell r="X9840"/>
          <cell r="Y9840"/>
          <cell r="Z9840"/>
          <cell r="AA9840"/>
          <cell r="AB9840"/>
          <cell r="AC9840"/>
          <cell r="AD9840"/>
        </row>
        <row r="9841">
          <cell r="P9841">
            <v>999999999</v>
          </cell>
          <cell r="Q9841"/>
          <cell r="R9841"/>
          <cell r="S9841"/>
          <cell r="T9841"/>
          <cell r="U9841"/>
          <cell r="V9841"/>
          <cell r="W9841"/>
          <cell r="X9841"/>
          <cell r="Y9841"/>
          <cell r="Z9841"/>
          <cell r="AA9841"/>
          <cell r="AB9841"/>
          <cell r="AC9841"/>
          <cell r="AD9841"/>
        </row>
        <row r="9842">
          <cell r="P9842">
            <v>999999999</v>
          </cell>
          <cell r="Q9842"/>
          <cell r="R9842"/>
          <cell r="S9842"/>
          <cell r="T9842"/>
          <cell r="U9842"/>
          <cell r="V9842"/>
          <cell r="W9842"/>
          <cell r="X9842"/>
          <cell r="Y9842"/>
          <cell r="Z9842"/>
          <cell r="AA9842"/>
          <cell r="AB9842"/>
          <cell r="AC9842"/>
          <cell r="AD9842"/>
        </row>
        <row r="9843">
          <cell r="P9843">
            <v>999999999</v>
          </cell>
          <cell r="Q9843"/>
          <cell r="R9843"/>
          <cell r="S9843"/>
          <cell r="T9843"/>
          <cell r="U9843"/>
          <cell r="V9843"/>
          <cell r="W9843"/>
          <cell r="X9843"/>
          <cell r="Y9843"/>
          <cell r="Z9843"/>
          <cell r="AA9843"/>
          <cell r="AB9843"/>
          <cell r="AC9843"/>
          <cell r="AD9843"/>
        </row>
        <row r="9844">
          <cell r="P9844">
            <v>999999999</v>
          </cell>
          <cell r="Q9844"/>
          <cell r="R9844"/>
          <cell r="S9844"/>
          <cell r="T9844"/>
          <cell r="U9844"/>
          <cell r="V9844"/>
          <cell r="W9844"/>
          <cell r="X9844"/>
          <cell r="Y9844"/>
          <cell r="Z9844"/>
          <cell r="AA9844"/>
          <cell r="AB9844"/>
          <cell r="AC9844"/>
          <cell r="AD9844"/>
        </row>
        <row r="9845">
          <cell r="P9845">
            <v>999999999</v>
          </cell>
          <cell r="Q9845"/>
          <cell r="R9845"/>
          <cell r="S9845"/>
          <cell r="T9845"/>
          <cell r="U9845"/>
          <cell r="V9845"/>
          <cell r="W9845"/>
          <cell r="X9845"/>
          <cell r="Y9845"/>
          <cell r="Z9845"/>
          <cell r="AA9845"/>
          <cell r="AB9845"/>
          <cell r="AC9845"/>
          <cell r="AD9845"/>
        </row>
        <row r="9846">
          <cell r="P9846">
            <v>999999999</v>
          </cell>
          <cell r="Q9846"/>
          <cell r="R9846"/>
          <cell r="S9846"/>
          <cell r="T9846"/>
          <cell r="U9846"/>
          <cell r="V9846"/>
          <cell r="W9846"/>
          <cell r="X9846"/>
          <cell r="Y9846"/>
          <cell r="Z9846"/>
          <cell r="AA9846"/>
          <cell r="AB9846"/>
          <cell r="AC9846"/>
          <cell r="AD9846"/>
        </row>
        <row r="9847">
          <cell r="P9847">
            <v>999999999</v>
          </cell>
          <cell r="Q9847"/>
          <cell r="R9847"/>
          <cell r="S9847"/>
          <cell r="T9847"/>
          <cell r="U9847"/>
          <cell r="V9847"/>
          <cell r="W9847"/>
          <cell r="X9847"/>
          <cell r="Y9847"/>
          <cell r="Z9847"/>
          <cell r="AA9847"/>
          <cell r="AB9847"/>
          <cell r="AC9847"/>
          <cell r="AD9847"/>
        </row>
        <row r="9848">
          <cell r="P9848">
            <v>999999999</v>
          </cell>
          <cell r="Q9848"/>
          <cell r="R9848"/>
          <cell r="S9848"/>
          <cell r="T9848"/>
          <cell r="U9848"/>
          <cell r="V9848"/>
          <cell r="W9848"/>
          <cell r="X9848"/>
          <cell r="Y9848"/>
          <cell r="Z9848"/>
          <cell r="AA9848"/>
          <cell r="AB9848"/>
          <cell r="AC9848"/>
          <cell r="AD9848"/>
        </row>
        <row r="9849">
          <cell r="P9849">
            <v>999999999</v>
          </cell>
          <cell r="Q9849"/>
          <cell r="R9849"/>
          <cell r="S9849"/>
          <cell r="T9849"/>
          <cell r="U9849"/>
          <cell r="V9849"/>
          <cell r="W9849"/>
          <cell r="X9849"/>
          <cell r="Y9849"/>
          <cell r="Z9849"/>
          <cell r="AA9849"/>
          <cell r="AB9849"/>
          <cell r="AC9849"/>
          <cell r="AD9849"/>
        </row>
        <row r="9850">
          <cell r="P9850">
            <v>999999999</v>
          </cell>
          <cell r="Q9850"/>
          <cell r="R9850"/>
          <cell r="S9850"/>
          <cell r="T9850"/>
          <cell r="U9850"/>
          <cell r="V9850"/>
          <cell r="W9850"/>
          <cell r="X9850"/>
          <cell r="Y9850"/>
          <cell r="Z9850"/>
          <cell r="AA9850"/>
          <cell r="AB9850"/>
          <cell r="AC9850"/>
          <cell r="AD9850"/>
        </row>
        <row r="9851">
          <cell r="P9851">
            <v>999999999</v>
          </cell>
          <cell r="Q9851"/>
          <cell r="R9851"/>
          <cell r="S9851"/>
          <cell r="T9851"/>
          <cell r="U9851"/>
          <cell r="V9851"/>
          <cell r="W9851"/>
          <cell r="X9851"/>
          <cell r="Y9851"/>
          <cell r="Z9851"/>
          <cell r="AA9851"/>
          <cell r="AB9851"/>
          <cell r="AC9851"/>
          <cell r="AD9851"/>
        </row>
        <row r="9852">
          <cell r="P9852">
            <v>999999999</v>
          </cell>
          <cell r="Q9852"/>
          <cell r="R9852"/>
          <cell r="S9852"/>
          <cell r="T9852"/>
          <cell r="U9852"/>
          <cell r="V9852"/>
          <cell r="W9852"/>
          <cell r="X9852"/>
          <cell r="Y9852"/>
          <cell r="Z9852"/>
          <cell r="AA9852"/>
          <cell r="AB9852"/>
          <cell r="AC9852"/>
          <cell r="AD9852"/>
        </row>
        <row r="9853">
          <cell r="P9853">
            <v>999999999</v>
          </cell>
          <cell r="Q9853"/>
          <cell r="R9853"/>
          <cell r="S9853"/>
          <cell r="T9853"/>
          <cell r="U9853"/>
          <cell r="V9853"/>
          <cell r="W9853"/>
          <cell r="X9853"/>
          <cell r="Y9853"/>
          <cell r="Z9853"/>
          <cell r="AA9853"/>
          <cell r="AB9853"/>
          <cell r="AC9853"/>
          <cell r="AD9853"/>
        </row>
        <row r="9854">
          <cell r="P9854">
            <v>999999999</v>
          </cell>
          <cell r="Q9854"/>
          <cell r="R9854"/>
          <cell r="S9854"/>
          <cell r="T9854"/>
          <cell r="U9854"/>
          <cell r="V9854"/>
          <cell r="W9854"/>
          <cell r="X9854"/>
          <cell r="Y9854"/>
          <cell r="Z9854"/>
          <cell r="AA9854"/>
          <cell r="AB9854"/>
          <cell r="AC9854"/>
          <cell r="AD9854"/>
        </row>
        <row r="9855">
          <cell r="P9855">
            <v>999999999</v>
          </cell>
          <cell r="Q9855"/>
          <cell r="R9855"/>
          <cell r="S9855"/>
          <cell r="T9855"/>
          <cell r="U9855"/>
          <cell r="V9855"/>
          <cell r="W9855"/>
          <cell r="X9855"/>
          <cell r="Y9855"/>
          <cell r="Z9855"/>
          <cell r="AA9855"/>
          <cell r="AB9855"/>
          <cell r="AC9855"/>
          <cell r="AD9855"/>
        </row>
        <row r="9856">
          <cell r="P9856">
            <v>999999999</v>
          </cell>
          <cell r="Q9856"/>
          <cell r="R9856"/>
          <cell r="S9856"/>
          <cell r="T9856"/>
          <cell r="U9856"/>
          <cell r="V9856"/>
          <cell r="W9856"/>
          <cell r="X9856"/>
          <cell r="Y9856"/>
          <cell r="Z9856"/>
          <cell r="AA9856"/>
          <cell r="AB9856"/>
          <cell r="AC9856"/>
          <cell r="AD9856"/>
        </row>
        <row r="9857">
          <cell r="P9857">
            <v>999999999</v>
          </cell>
          <cell r="Q9857"/>
          <cell r="R9857"/>
          <cell r="S9857"/>
          <cell r="T9857"/>
          <cell r="U9857"/>
          <cell r="V9857"/>
          <cell r="W9857"/>
          <cell r="X9857"/>
          <cell r="Y9857"/>
          <cell r="Z9857"/>
          <cell r="AA9857"/>
          <cell r="AB9857"/>
          <cell r="AC9857"/>
          <cell r="AD9857"/>
        </row>
        <row r="9858">
          <cell r="P9858">
            <v>999999999</v>
          </cell>
          <cell r="Q9858"/>
          <cell r="R9858"/>
          <cell r="S9858"/>
          <cell r="T9858"/>
          <cell r="U9858"/>
          <cell r="V9858"/>
          <cell r="W9858"/>
          <cell r="X9858"/>
          <cell r="Y9858"/>
          <cell r="Z9858"/>
          <cell r="AA9858"/>
          <cell r="AB9858"/>
          <cell r="AC9858"/>
          <cell r="AD9858"/>
        </row>
        <row r="9859">
          <cell r="P9859">
            <v>999999999</v>
          </cell>
          <cell r="Q9859"/>
          <cell r="R9859"/>
          <cell r="S9859"/>
          <cell r="T9859"/>
          <cell r="U9859"/>
          <cell r="V9859"/>
          <cell r="W9859"/>
          <cell r="X9859"/>
          <cell r="Y9859"/>
          <cell r="Z9859"/>
          <cell r="AA9859"/>
          <cell r="AB9859"/>
          <cell r="AC9859"/>
          <cell r="AD9859"/>
        </row>
        <row r="9860">
          <cell r="P9860">
            <v>999999999</v>
          </cell>
          <cell r="Q9860"/>
          <cell r="R9860"/>
          <cell r="S9860"/>
          <cell r="T9860"/>
          <cell r="U9860"/>
          <cell r="V9860"/>
          <cell r="W9860"/>
          <cell r="X9860"/>
          <cell r="Y9860"/>
          <cell r="Z9860"/>
          <cell r="AA9860"/>
          <cell r="AB9860"/>
          <cell r="AC9860"/>
          <cell r="AD9860"/>
        </row>
        <row r="9861">
          <cell r="P9861">
            <v>999999999</v>
          </cell>
          <cell r="Q9861"/>
          <cell r="R9861"/>
          <cell r="S9861"/>
          <cell r="T9861"/>
          <cell r="U9861"/>
          <cell r="V9861"/>
          <cell r="W9861"/>
          <cell r="X9861"/>
          <cell r="Y9861"/>
          <cell r="Z9861"/>
          <cell r="AA9861"/>
          <cell r="AB9861"/>
          <cell r="AC9861"/>
          <cell r="AD9861"/>
        </row>
        <row r="9862">
          <cell r="P9862">
            <v>999999999</v>
          </cell>
          <cell r="Q9862"/>
          <cell r="R9862"/>
          <cell r="S9862"/>
          <cell r="T9862"/>
          <cell r="U9862"/>
          <cell r="V9862"/>
          <cell r="W9862"/>
          <cell r="X9862"/>
          <cell r="Y9862"/>
          <cell r="Z9862"/>
          <cell r="AA9862"/>
          <cell r="AB9862"/>
          <cell r="AC9862"/>
          <cell r="AD9862"/>
        </row>
        <row r="9863">
          <cell r="P9863">
            <v>999999999</v>
          </cell>
          <cell r="Q9863"/>
          <cell r="R9863"/>
          <cell r="S9863"/>
          <cell r="T9863"/>
          <cell r="U9863"/>
          <cell r="V9863"/>
          <cell r="W9863"/>
          <cell r="X9863"/>
          <cell r="Y9863"/>
          <cell r="Z9863"/>
          <cell r="AA9863"/>
          <cell r="AB9863"/>
          <cell r="AC9863"/>
          <cell r="AD9863"/>
        </row>
        <row r="9864">
          <cell r="P9864">
            <v>999999999</v>
          </cell>
          <cell r="Q9864"/>
          <cell r="R9864"/>
          <cell r="S9864"/>
          <cell r="T9864"/>
          <cell r="U9864"/>
          <cell r="V9864"/>
          <cell r="W9864"/>
          <cell r="X9864"/>
          <cell r="Y9864"/>
          <cell r="Z9864"/>
          <cell r="AA9864"/>
          <cell r="AB9864"/>
          <cell r="AC9864"/>
          <cell r="AD9864"/>
        </row>
        <row r="9865">
          <cell r="P9865">
            <v>999999999</v>
          </cell>
          <cell r="Q9865"/>
          <cell r="R9865"/>
          <cell r="S9865"/>
          <cell r="T9865"/>
          <cell r="U9865"/>
          <cell r="V9865"/>
          <cell r="W9865"/>
          <cell r="X9865"/>
          <cell r="Y9865"/>
          <cell r="Z9865"/>
          <cell r="AA9865"/>
          <cell r="AB9865"/>
          <cell r="AC9865"/>
          <cell r="AD9865"/>
        </row>
        <row r="9866">
          <cell r="P9866">
            <v>999999999</v>
          </cell>
          <cell r="Q9866"/>
          <cell r="R9866"/>
          <cell r="S9866"/>
          <cell r="T9866"/>
          <cell r="U9866"/>
          <cell r="V9866"/>
          <cell r="W9866"/>
          <cell r="X9866"/>
          <cell r="Y9866"/>
          <cell r="Z9866"/>
          <cell r="AA9866"/>
          <cell r="AB9866"/>
          <cell r="AC9866"/>
          <cell r="AD9866"/>
        </row>
        <row r="9867">
          <cell r="P9867">
            <v>999999999</v>
          </cell>
          <cell r="Q9867"/>
          <cell r="R9867"/>
          <cell r="S9867"/>
          <cell r="T9867"/>
          <cell r="U9867"/>
          <cell r="V9867"/>
          <cell r="W9867"/>
          <cell r="X9867"/>
          <cell r="Y9867"/>
          <cell r="Z9867"/>
          <cell r="AA9867"/>
          <cell r="AB9867"/>
          <cell r="AC9867"/>
          <cell r="AD9867"/>
        </row>
        <row r="9868">
          <cell r="P9868">
            <v>999999999</v>
          </cell>
          <cell r="Q9868"/>
          <cell r="R9868"/>
          <cell r="S9868"/>
          <cell r="T9868"/>
          <cell r="U9868"/>
          <cell r="V9868"/>
          <cell r="W9868"/>
          <cell r="X9868"/>
          <cell r="Y9868"/>
          <cell r="Z9868"/>
          <cell r="AA9868"/>
          <cell r="AB9868"/>
          <cell r="AC9868"/>
          <cell r="AD9868"/>
        </row>
        <row r="9869">
          <cell r="P9869">
            <v>999999999</v>
          </cell>
          <cell r="Q9869"/>
          <cell r="R9869"/>
          <cell r="S9869"/>
          <cell r="T9869"/>
          <cell r="U9869"/>
          <cell r="V9869"/>
          <cell r="W9869"/>
          <cell r="X9869"/>
          <cell r="Y9869"/>
          <cell r="Z9869"/>
          <cell r="AA9869"/>
          <cell r="AB9869"/>
          <cell r="AC9869"/>
          <cell r="AD9869"/>
        </row>
        <row r="9870">
          <cell r="P9870">
            <v>999999999</v>
          </cell>
          <cell r="Q9870"/>
          <cell r="R9870"/>
          <cell r="S9870"/>
          <cell r="T9870"/>
          <cell r="U9870"/>
          <cell r="V9870"/>
          <cell r="W9870"/>
          <cell r="X9870"/>
          <cell r="Y9870"/>
          <cell r="Z9870"/>
          <cell r="AA9870"/>
          <cell r="AB9870"/>
          <cell r="AC9870"/>
          <cell r="AD9870"/>
        </row>
        <row r="9871">
          <cell r="P9871">
            <v>999999999</v>
          </cell>
          <cell r="Q9871"/>
          <cell r="R9871"/>
          <cell r="S9871"/>
          <cell r="T9871"/>
          <cell r="U9871"/>
          <cell r="V9871"/>
          <cell r="W9871"/>
          <cell r="X9871"/>
          <cell r="Y9871"/>
          <cell r="Z9871"/>
          <cell r="AA9871"/>
          <cell r="AB9871"/>
          <cell r="AC9871"/>
          <cell r="AD9871"/>
        </row>
        <row r="9872">
          <cell r="P9872">
            <v>999999999</v>
          </cell>
          <cell r="Q9872"/>
          <cell r="R9872"/>
          <cell r="S9872"/>
          <cell r="T9872"/>
          <cell r="U9872"/>
          <cell r="V9872"/>
          <cell r="W9872"/>
          <cell r="X9872"/>
          <cell r="Y9872"/>
          <cell r="Z9872"/>
          <cell r="AA9872"/>
          <cell r="AB9872"/>
          <cell r="AC9872"/>
          <cell r="AD9872"/>
        </row>
        <row r="9873">
          <cell r="P9873">
            <v>999999999</v>
          </cell>
          <cell r="Q9873"/>
          <cell r="R9873"/>
          <cell r="S9873"/>
          <cell r="T9873"/>
          <cell r="U9873"/>
          <cell r="V9873"/>
          <cell r="W9873"/>
          <cell r="X9873"/>
          <cell r="Y9873"/>
          <cell r="Z9873"/>
          <cell r="AA9873"/>
          <cell r="AB9873"/>
          <cell r="AC9873"/>
          <cell r="AD9873"/>
        </row>
        <row r="9874">
          <cell r="P9874">
            <v>999999999</v>
          </cell>
          <cell r="Q9874"/>
          <cell r="R9874"/>
          <cell r="S9874"/>
          <cell r="T9874"/>
          <cell r="U9874"/>
          <cell r="V9874"/>
          <cell r="W9874"/>
          <cell r="X9874"/>
          <cell r="Y9874"/>
          <cell r="Z9874"/>
          <cell r="AA9874"/>
          <cell r="AB9874"/>
          <cell r="AC9874"/>
          <cell r="AD9874"/>
        </row>
        <row r="9875">
          <cell r="P9875">
            <v>999999999</v>
          </cell>
          <cell r="Q9875"/>
          <cell r="R9875"/>
          <cell r="S9875"/>
          <cell r="T9875"/>
          <cell r="U9875"/>
          <cell r="V9875"/>
          <cell r="W9875"/>
          <cell r="X9875"/>
          <cell r="Y9875"/>
          <cell r="Z9875"/>
          <cell r="AA9875"/>
          <cell r="AB9875"/>
          <cell r="AC9875"/>
          <cell r="AD9875"/>
        </row>
        <row r="9876">
          <cell r="P9876">
            <v>999999999</v>
          </cell>
          <cell r="Q9876"/>
          <cell r="R9876"/>
          <cell r="S9876"/>
          <cell r="T9876"/>
          <cell r="U9876"/>
          <cell r="V9876"/>
          <cell r="W9876"/>
          <cell r="X9876"/>
          <cell r="Y9876"/>
          <cell r="Z9876"/>
          <cell r="AA9876"/>
          <cell r="AB9876"/>
          <cell r="AC9876"/>
          <cell r="AD9876"/>
        </row>
        <row r="9877">
          <cell r="P9877">
            <v>999999999</v>
          </cell>
          <cell r="Q9877"/>
          <cell r="R9877"/>
          <cell r="S9877"/>
          <cell r="T9877"/>
          <cell r="U9877"/>
          <cell r="V9877"/>
          <cell r="W9877"/>
          <cell r="X9877"/>
          <cell r="Y9877"/>
          <cell r="Z9877"/>
          <cell r="AA9877"/>
          <cell r="AB9877"/>
          <cell r="AC9877"/>
          <cell r="AD9877"/>
        </row>
        <row r="9878">
          <cell r="P9878">
            <v>999999999</v>
          </cell>
          <cell r="Q9878"/>
          <cell r="R9878"/>
          <cell r="S9878"/>
          <cell r="T9878"/>
          <cell r="U9878"/>
          <cell r="V9878"/>
          <cell r="W9878"/>
          <cell r="X9878"/>
          <cell r="Y9878"/>
          <cell r="Z9878"/>
          <cell r="AA9878"/>
          <cell r="AB9878"/>
          <cell r="AC9878"/>
          <cell r="AD9878"/>
        </row>
        <row r="9879">
          <cell r="P9879">
            <v>999999999</v>
          </cell>
          <cell r="Q9879"/>
          <cell r="R9879"/>
          <cell r="S9879"/>
          <cell r="T9879"/>
          <cell r="U9879"/>
          <cell r="V9879"/>
          <cell r="W9879"/>
          <cell r="X9879"/>
          <cell r="Y9879"/>
          <cell r="Z9879"/>
          <cell r="AA9879"/>
          <cell r="AB9879"/>
          <cell r="AC9879"/>
          <cell r="AD9879"/>
        </row>
        <row r="9880">
          <cell r="P9880">
            <v>999999999</v>
          </cell>
          <cell r="Q9880"/>
          <cell r="R9880"/>
          <cell r="S9880"/>
          <cell r="T9880"/>
          <cell r="U9880"/>
          <cell r="V9880"/>
          <cell r="W9880"/>
          <cell r="X9880"/>
          <cell r="Y9880"/>
          <cell r="Z9880"/>
          <cell r="AA9880"/>
          <cell r="AB9880"/>
          <cell r="AC9880"/>
          <cell r="AD9880"/>
        </row>
        <row r="9881">
          <cell r="P9881">
            <v>999999999</v>
          </cell>
          <cell r="Q9881"/>
          <cell r="R9881"/>
          <cell r="S9881"/>
          <cell r="T9881"/>
          <cell r="U9881"/>
          <cell r="V9881"/>
          <cell r="W9881"/>
          <cell r="X9881"/>
          <cell r="Y9881"/>
          <cell r="Z9881"/>
          <cell r="AA9881"/>
          <cell r="AB9881"/>
          <cell r="AC9881"/>
          <cell r="AD9881"/>
        </row>
        <row r="9882">
          <cell r="P9882">
            <v>999999999</v>
          </cell>
          <cell r="Q9882"/>
          <cell r="R9882"/>
          <cell r="S9882"/>
          <cell r="T9882"/>
          <cell r="U9882"/>
          <cell r="V9882"/>
          <cell r="W9882"/>
          <cell r="X9882"/>
          <cell r="Y9882"/>
          <cell r="Z9882"/>
          <cell r="AA9882"/>
          <cell r="AB9882"/>
          <cell r="AC9882"/>
          <cell r="AD9882"/>
        </row>
        <row r="9883">
          <cell r="P9883">
            <v>999999999</v>
          </cell>
          <cell r="Q9883"/>
          <cell r="R9883"/>
          <cell r="S9883"/>
          <cell r="T9883"/>
          <cell r="U9883"/>
          <cell r="V9883"/>
          <cell r="W9883"/>
          <cell r="X9883"/>
          <cell r="Y9883"/>
          <cell r="Z9883"/>
          <cell r="AA9883"/>
          <cell r="AB9883"/>
          <cell r="AC9883"/>
          <cell r="AD9883"/>
        </row>
        <row r="9884">
          <cell r="P9884">
            <v>999999999</v>
          </cell>
          <cell r="Q9884"/>
          <cell r="R9884"/>
          <cell r="S9884"/>
          <cell r="T9884"/>
          <cell r="U9884"/>
          <cell r="V9884"/>
          <cell r="W9884"/>
          <cell r="X9884"/>
          <cell r="Y9884"/>
          <cell r="Z9884"/>
          <cell r="AA9884"/>
          <cell r="AB9884"/>
          <cell r="AC9884"/>
          <cell r="AD9884"/>
        </row>
        <row r="9885">
          <cell r="P9885">
            <v>999999999</v>
          </cell>
          <cell r="Q9885"/>
          <cell r="R9885"/>
          <cell r="S9885"/>
          <cell r="T9885"/>
          <cell r="U9885"/>
          <cell r="V9885"/>
          <cell r="W9885"/>
          <cell r="X9885"/>
          <cell r="Y9885"/>
          <cell r="Z9885"/>
          <cell r="AA9885"/>
          <cell r="AB9885"/>
          <cell r="AC9885"/>
          <cell r="AD9885"/>
        </row>
        <row r="9886">
          <cell r="P9886">
            <v>999999999</v>
          </cell>
          <cell r="Q9886"/>
          <cell r="R9886"/>
          <cell r="S9886"/>
          <cell r="T9886"/>
          <cell r="U9886"/>
          <cell r="V9886"/>
          <cell r="W9886"/>
          <cell r="X9886"/>
          <cell r="Y9886"/>
          <cell r="Z9886"/>
          <cell r="AA9886"/>
          <cell r="AB9886"/>
          <cell r="AC9886"/>
          <cell r="AD9886"/>
        </row>
        <row r="9887">
          <cell r="P9887">
            <v>999999999</v>
          </cell>
          <cell r="Q9887"/>
          <cell r="R9887"/>
          <cell r="S9887"/>
          <cell r="T9887"/>
          <cell r="U9887"/>
          <cell r="V9887"/>
          <cell r="W9887"/>
          <cell r="X9887"/>
          <cell r="Y9887"/>
          <cell r="Z9887"/>
          <cell r="AA9887"/>
          <cell r="AB9887"/>
          <cell r="AC9887"/>
          <cell r="AD9887"/>
        </row>
        <row r="9888">
          <cell r="P9888">
            <v>999999999</v>
          </cell>
          <cell r="Q9888"/>
          <cell r="R9888"/>
          <cell r="S9888"/>
          <cell r="T9888"/>
          <cell r="U9888"/>
          <cell r="V9888"/>
          <cell r="W9888"/>
          <cell r="X9888"/>
          <cell r="Y9888"/>
          <cell r="Z9888"/>
          <cell r="AA9888"/>
          <cell r="AB9888"/>
          <cell r="AC9888"/>
          <cell r="AD9888"/>
        </row>
        <row r="9889">
          <cell r="P9889">
            <v>999999999</v>
          </cell>
          <cell r="Q9889"/>
          <cell r="R9889"/>
          <cell r="S9889"/>
          <cell r="T9889"/>
          <cell r="U9889"/>
          <cell r="V9889"/>
          <cell r="W9889"/>
          <cell r="X9889"/>
          <cell r="Y9889"/>
          <cell r="Z9889"/>
          <cell r="AA9889"/>
          <cell r="AB9889"/>
          <cell r="AC9889"/>
          <cell r="AD9889"/>
        </row>
        <row r="9890">
          <cell r="P9890">
            <v>999999999</v>
          </cell>
          <cell r="Q9890"/>
          <cell r="R9890"/>
          <cell r="S9890"/>
          <cell r="T9890"/>
          <cell r="U9890"/>
          <cell r="V9890"/>
          <cell r="W9890"/>
          <cell r="X9890"/>
          <cell r="Y9890"/>
          <cell r="Z9890"/>
          <cell r="AA9890"/>
          <cell r="AB9890"/>
          <cell r="AC9890"/>
          <cell r="AD9890"/>
        </row>
        <row r="9891">
          <cell r="P9891">
            <v>999999999</v>
          </cell>
          <cell r="Q9891"/>
          <cell r="R9891"/>
          <cell r="S9891"/>
          <cell r="T9891"/>
          <cell r="U9891"/>
          <cell r="V9891"/>
          <cell r="W9891"/>
          <cell r="X9891"/>
          <cell r="Y9891"/>
          <cell r="Z9891"/>
          <cell r="AA9891"/>
          <cell r="AB9891"/>
          <cell r="AC9891"/>
          <cell r="AD9891"/>
        </row>
        <row r="9892">
          <cell r="P9892">
            <v>999999999</v>
          </cell>
          <cell r="Q9892"/>
          <cell r="R9892"/>
          <cell r="S9892"/>
          <cell r="T9892"/>
          <cell r="U9892"/>
          <cell r="V9892"/>
          <cell r="W9892"/>
          <cell r="X9892"/>
          <cell r="Y9892"/>
          <cell r="Z9892"/>
          <cell r="AA9892"/>
          <cell r="AB9892"/>
          <cell r="AC9892"/>
          <cell r="AD9892"/>
        </row>
        <row r="9893">
          <cell r="P9893">
            <v>999999999</v>
          </cell>
          <cell r="Q9893"/>
          <cell r="R9893"/>
          <cell r="S9893"/>
          <cell r="T9893"/>
          <cell r="U9893"/>
          <cell r="V9893"/>
          <cell r="W9893"/>
          <cell r="X9893"/>
          <cell r="Y9893"/>
          <cell r="Z9893"/>
          <cell r="AA9893"/>
          <cell r="AB9893"/>
          <cell r="AC9893"/>
          <cell r="AD9893"/>
        </row>
        <row r="9894">
          <cell r="P9894">
            <v>999999999</v>
          </cell>
          <cell r="Q9894"/>
          <cell r="R9894"/>
          <cell r="S9894"/>
          <cell r="T9894"/>
          <cell r="U9894"/>
          <cell r="V9894"/>
          <cell r="W9894"/>
          <cell r="X9894"/>
          <cell r="Y9894"/>
          <cell r="Z9894"/>
          <cell r="AA9894"/>
          <cell r="AB9894"/>
          <cell r="AC9894"/>
          <cell r="AD9894"/>
        </row>
        <row r="9895">
          <cell r="P9895">
            <v>999999999</v>
          </cell>
          <cell r="Q9895"/>
          <cell r="R9895"/>
          <cell r="S9895"/>
          <cell r="T9895"/>
          <cell r="U9895"/>
          <cell r="V9895"/>
          <cell r="W9895"/>
          <cell r="X9895"/>
          <cell r="Y9895"/>
          <cell r="Z9895"/>
          <cell r="AA9895"/>
          <cell r="AB9895"/>
          <cell r="AC9895"/>
          <cell r="AD9895"/>
        </row>
        <row r="9896">
          <cell r="P9896">
            <v>999999999</v>
          </cell>
          <cell r="Q9896"/>
          <cell r="R9896"/>
          <cell r="S9896"/>
          <cell r="T9896"/>
          <cell r="U9896"/>
          <cell r="V9896"/>
          <cell r="W9896"/>
          <cell r="X9896"/>
          <cell r="Y9896"/>
          <cell r="Z9896"/>
          <cell r="AA9896"/>
          <cell r="AB9896"/>
          <cell r="AC9896"/>
          <cell r="AD9896"/>
        </row>
        <row r="9897">
          <cell r="P9897">
            <v>999999999</v>
          </cell>
          <cell r="Q9897"/>
          <cell r="R9897"/>
          <cell r="S9897"/>
          <cell r="T9897"/>
          <cell r="U9897"/>
          <cell r="V9897"/>
          <cell r="W9897"/>
          <cell r="X9897"/>
          <cell r="Y9897"/>
          <cell r="Z9897"/>
          <cell r="AA9897"/>
          <cell r="AB9897"/>
          <cell r="AC9897"/>
          <cell r="AD9897"/>
        </row>
        <row r="9898">
          <cell r="P9898">
            <v>999999999</v>
          </cell>
          <cell r="Q9898"/>
          <cell r="R9898"/>
          <cell r="S9898"/>
          <cell r="T9898"/>
          <cell r="U9898"/>
          <cell r="V9898"/>
          <cell r="W9898"/>
          <cell r="X9898"/>
          <cell r="Y9898"/>
          <cell r="Z9898"/>
          <cell r="AA9898"/>
          <cell r="AB9898"/>
          <cell r="AC9898"/>
          <cell r="AD9898"/>
        </row>
        <row r="9899">
          <cell r="P9899">
            <v>999999999</v>
          </cell>
          <cell r="Q9899"/>
          <cell r="R9899"/>
          <cell r="S9899"/>
          <cell r="T9899"/>
          <cell r="U9899"/>
          <cell r="V9899"/>
          <cell r="W9899"/>
          <cell r="X9899"/>
          <cell r="Y9899"/>
          <cell r="Z9899"/>
          <cell r="AA9899"/>
          <cell r="AB9899"/>
          <cell r="AC9899"/>
          <cell r="AD9899"/>
        </row>
        <row r="9900">
          <cell r="P9900">
            <v>999999999</v>
          </cell>
          <cell r="Q9900"/>
          <cell r="R9900"/>
          <cell r="S9900"/>
          <cell r="T9900"/>
          <cell r="U9900"/>
          <cell r="V9900"/>
          <cell r="W9900"/>
          <cell r="X9900"/>
          <cell r="Y9900"/>
          <cell r="Z9900"/>
          <cell r="AA9900"/>
          <cell r="AB9900"/>
          <cell r="AC9900"/>
          <cell r="AD9900"/>
        </row>
        <row r="9901">
          <cell r="P9901">
            <v>999999999</v>
          </cell>
          <cell r="Q9901"/>
          <cell r="R9901"/>
          <cell r="S9901"/>
          <cell r="T9901"/>
          <cell r="U9901"/>
          <cell r="V9901"/>
          <cell r="W9901"/>
          <cell r="X9901"/>
          <cell r="Y9901"/>
          <cell r="Z9901"/>
          <cell r="AA9901"/>
          <cell r="AB9901"/>
          <cell r="AC9901"/>
          <cell r="AD9901"/>
        </row>
        <row r="9902">
          <cell r="P9902">
            <v>999999999</v>
          </cell>
          <cell r="Q9902"/>
          <cell r="R9902"/>
          <cell r="S9902"/>
          <cell r="T9902"/>
          <cell r="U9902"/>
          <cell r="V9902"/>
          <cell r="W9902"/>
          <cell r="X9902"/>
          <cell r="Y9902"/>
          <cell r="Z9902"/>
          <cell r="AA9902"/>
          <cell r="AB9902"/>
          <cell r="AC9902"/>
          <cell r="AD9902"/>
        </row>
        <row r="9903">
          <cell r="P9903">
            <v>999999999</v>
          </cell>
          <cell r="Q9903"/>
          <cell r="R9903"/>
          <cell r="S9903"/>
          <cell r="T9903"/>
          <cell r="U9903"/>
          <cell r="V9903"/>
          <cell r="W9903"/>
          <cell r="X9903"/>
          <cell r="Y9903"/>
          <cell r="Z9903"/>
          <cell r="AA9903"/>
          <cell r="AB9903"/>
          <cell r="AC9903"/>
          <cell r="AD9903"/>
        </row>
        <row r="9904">
          <cell r="P9904">
            <v>999999999</v>
          </cell>
          <cell r="Q9904"/>
          <cell r="R9904"/>
          <cell r="S9904"/>
          <cell r="T9904"/>
          <cell r="U9904"/>
          <cell r="V9904"/>
          <cell r="W9904"/>
          <cell r="X9904"/>
          <cell r="Y9904"/>
          <cell r="Z9904"/>
          <cell r="AA9904"/>
          <cell r="AB9904"/>
          <cell r="AC9904"/>
          <cell r="AD9904"/>
        </row>
        <row r="9905">
          <cell r="P9905">
            <v>999999999</v>
          </cell>
          <cell r="Q9905"/>
          <cell r="R9905"/>
          <cell r="S9905"/>
          <cell r="T9905"/>
          <cell r="U9905"/>
          <cell r="V9905"/>
          <cell r="W9905"/>
          <cell r="X9905"/>
          <cell r="Y9905"/>
          <cell r="Z9905"/>
          <cell r="AA9905"/>
          <cell r="AB9905"/>
          <cell r="AC9905"/>
          <cell r="AD9905"/>
        </row>
        <row r="9906">
          <cell r="P9906">
            <v>999999999</v>
          </cell>
          <cell r="Q9906"/>
          <cell r="R9906"/>
          <cell r="S9906"/>
          <cell r="T9906"/>
          <cell r="U9906"/>
          <cell r="V9906"/>
          <cell r="W9906"/>
          <cell r="X9906"/>
          <cell r="Y9906"/>
          <cell r="Z9906"/>
          <cell r="AA9906"/>
          <cell r="AB9906"/>
          <cell r="AC9906"/>
          <cell r="AD9906"/>
        </row>
        <row r="9907">
          <cell r="P9907">
            <v>999999999</v>
          </cell>
          <cell r="Q9907"/>
          <cell r="R9907"/>
          <cell r="S9907"/>
          <cell r="T9907"/>
          <cell r="U9907"/>
          <cell r="V9907"/>
          <cell r="W9907"/>
          <cell r="X9907"/>
          <cell r="Y9907"/>
          <cell r="Z9907"/>
          <cell r="AA9907"/>
          <cell r="AB9907"/>
          <cell r="AC9907"/>
          <cell r="AD9907"/>
        </row>
        <row r="9908">
          <cell r="P9908">
            <v>999999999</v>
          </cell>
          <cell r="Q9908"/>
          <cell r="R9908"/>
          <cell r="S9908"/>
          <cell r="T9908"/>
          <cell r="U9908"/>
          <cell r="V9908"/>
          <cell r="W9908"/>
          <cell r="X9908"/>
          <cell r="Y9908"/>
          <cell r="Z9908"/>
          <cell r="AA9908"/>
          <cell r="AB9908"/>
          <cell r="AC9908"/>
          <cell r="AD9908"/>
        </row>
        <row r="9909">
          <cell r="P9909">
            <v>999999999</v>
          </cell>
          <cell r="Q9909"/>
          <cell r="R9909"/>
          <cell r="S9909"/>
          <cell r="T9909"/>
          <cell r="U9909"/>
          <cell r="V9909"/>
          <cell r="W9909"/>
          <cell r="X9909"/>
          <cell r="Y9909"/>
          <cell r="Z9909"/>
          <cell r="AA9909"/>
          <cell r="AB9909"/>
          <cell r="AC9909"/>
          <cell r="AD9909"/>
        </row>
        <row r="9910">
          <cell r="P9910">
            <v>999999999</v>
          </cell>
          <cell r="Q9910"/>
          <cell r="R9910"/>
          <cell r="S9910"/>
          <cell r="T9910"/>
          <cell r="U9910"/>
          <cell r="V9910"/>
          <cell r="W9910"/>
          <cell r="X9910"/>
          <cell r="Y9910"/>
          <cell r="Z9910"/>
          <cell r="AA9910"/>
          <cell r="AB9910"/>
          <cell r="AC9910"/>
          <cell r="AD9910"/>
        </row>
        <row r="9911">
          <cell r="P9911">
            <v>999999999</v>
          </cell>
          <cell r="Q9911"/>
          <cell r="R9911"/>
          <cell r="S9911"/>
          <cell r="T9911"/>
          <cell r="U9911"/>
          <cell r="V9911"/>
          <cell r="W9911"/>
          <cell r="X9911"/>
          <cell r="Y9911"/>
          <cell r="Z9911"/>
          <cell r="AA9911"/>
          <cell r="AB9911"/>
          <cell r="AC9911"/>
          <cell r="AD9911"/>
        </row>
        <row r="9912">
          <cell r="P9912">
            <v>999999999</v>
          </cell>
          <cell r="Q9912"/>
          <cell r="R9912"/>
          <cell r="S9912"/>
          <cell r="T9912"/>
          <cell r="U9912"/>
          <cell r="V9912"/>
          <cell r="W9912"/>
          <cell r="X9912"/>
          <cell r="Y9912"/>
          <cell r="Z9912"/>
          <cell r="AA9912"/>
          <cell r="AB9912"/>
          <cell r="AC9912"/>
          <cell r="AD9912"/>
        </row>
        <row r="9913">
          <cell r="P9913">
            <v>999999999</v>
          </cell>
          <cell r="Q9913"/>
          <cell r="R9913"/>
          <cell r="S9913"/>
          <cell r="T9913"/>
          <cell r="U9913"/>
          <cell r="V9913"/>
          <cell r="W9913"/>
          <cell r="X9913"/>
          <cell r="Y9913"/>
          <cell r="Z9913"/>
          <cell r="AA9913"/>
          <cell r="AB9913"/>
          <cell r="AC9913"/>
          <cell r="AD9913"/>
        </row>
        <row r="9914">
          <cell r="P9914">
            <v>999999999</v>
          </cell>
          <cell r="Q9914"/>
          <cell r="R9914"/>
          <cell r="S9914"/>
          <cell r="T9914"/>
          <cell r="U9914"/>
          <cell r="V9914"/>
          <cell r="W9914"/>
          <cell r="X9914"/>
          <cell r="Y9914"/>
          <cell r="Z9914"/>
          <cell r="AA9914"/>
          <cell r="AB9914"/>
          <cell r="AC9914"/>
          <cell r="AD9914"/>
        </row>
        <row r="9915">
          <cell r="P9915">
            <v>999999999</v>
          </cell>
          <cell r="Q9915"/>
          <cell r="R9915"/>
          <cell r="S9915"/>
          <cell r="T9915"/>
          <cell r="U9915"/>
          <cell r="V9915"/>
          <cell r="W9915"/>
          <cell r="X9915"/>
          <cell r="Y9915"/>
          <cell r="Z9915"/>
          <cell r="AA9915"/>
          <cell r="AB9915"/>
          <cell r="AC9915"/>
          <cell r="AD9915"/>
        </row>
        <row r="9916">
          <cell r="P9916">
            <v>999999999</v>
          </cell>
          <cell r="Q9916"/>
          <cell r="R9916"/>
          <cell r="S9916"/>
          <cell r="T9916"/>
          <cell r="U9916"/>
          <cell r="V9916"/>
          <cell r="W9916"/>
          <cell r="X9916"/>
          <cell r="Y9916"/>
          <cell r="Z9916"/>
          <cell r="AA9916"/>
          <cell r="AB9916"/>
          <cell r="AC9916"/>
          <cell r="AD9916"/>
        </row>
        <row r="9917">
          <cell r="P9917">
            <v>999999999</v>
          </cell>
          <cell r="Q9917"/>
          <cell r="R9917"/>
          <cell r="S9917"/>
          <cell r="T9917"/>
          <cell r="U9917"/>
          <cell r="V9917"/>
          <cell r="W9917"/>
          <cell r="X9917"/>
          <cell r="Y9917"/>
          <cell r="Z9917"/>
          <cell r="AA9917"/>
          <cell r="AB9917"/>
          <cell r="AC9917"/>
          <cell r="AD9917"/>
        </row>
        <row r="9918">
          <cell r="P9918">
            <v>999999999</v>
          </cell>
          <cell r="Q9918"/>
          <cell r="R9918"/>
          <cell r="S9918"/>
          <cell r="T9918"/>
          <cell r="U9918"/>
          <cell r="V9918"/>
          <cell r="W9918"/>
          <cell r="X9918"/>
          <cell r="Y9918"/>
          <cell r="Z9918"/>
          <cell r="AA9918"/>
          <cell r="AB9918"/>
          <cell r="AC9918"/>
          <cell r="AD9918"/>
        </row>
        <row r="9919">
          <cell r="P9919">
            <v>999999999</v>
          </cell>
          <cell r="Q9919"/>
          <cell r="R9919"/>
          <cell r="S9919"/>
          <cell r="T9919"/>
          <cell r="U9919"/>
          <cell r="V9919"/>
          <cell r="W9919"/>
          <cell r="X9919"/>
          <cell r="Y9919"/>
          <cell r="Z9919"/>
          <cell r="AA9919"/>
          <cell r="AB9919"/>
          <cell r="AC9919"/>
          <cell r="AD9919"/>
        </row>
        <row r="9920">
          <cell r="P9920">
            <v>999999999</v>
          </cell>
          <cell r="Q9920"/>
          <cell r="R9920"/>
          <cell r="S9920"/>
          <cell r="T9920"/>
          <cell r="U9920"/>
          <cell r="V9920"/>
          <cell r="W9920"/>
          <cell r="X9920"/>
          <cell r="Y9920"/>
          <cell r="Z9920"/>
          <cell r="AA9920"/>
          <cell r="AB9920"/>
          <cell r="AC9920"/>
          <cell r="AD9920"/>
        </row>
        <row r="9921">
          <cell r="P9921">
            <v>999999999</v>
          </cell>
          <cell r="Q9921"/>
          <cell r="R9921"/>
          <cell r="S9921"/>
          <cell r="T9921"/>
          <cell r="U9921"/>
          <cell r="V9921"/>
          <cell r="W9921"/>
          <cell r="X9921"/>
          <cell r="Y9921"/>
          <cell r="Z9921"/>
          <cell r="AA9921"/>
          <cell r="AB9921"/>
          <cell r="AC9921"/>
          <cell r="AD9921"/>
        </row>
        <row r="9922">
          <cell r="P9922">
            <v>999999999</v>
          </cell>
          <cell r="Q9922"/>
          <cell r="R9922"/>
          <cell r="S9922"/>
          <cell r="T9922"/>
          <cell r="U9922"/>
          <cell r="V9922"/>
          <cell r="W9922"/>
          <cell r="X9922"/>
          <cell r="Y9922"/>
          <cell r="Z9922"/>
          <cell r="AA9922"/>
          <cell r="AB9922"/>
          <cell r="AC9922"/>
          <cell r="AD9922"/>
        </row>
        <row r="9923">
          <cell r="P9923">
            <v>999999999</v>
          </cell>
          <cell r="Q9923"/>
          <cell r="R9923"/>
          <cell r="S9923"/>
          <cell r="T9923"/>
          <cell r="U9923"/>
          <cell r="V9923"/>
          <cell r="W9923"/>
          <cell r="X9923"/>
          <cell r="Y9923"/>
          <cell r="Z9923"/>
          <cell r="AA9923"/>
          <cell r="AB9923"/>
          <cell r="AC9923"/>
          <cell r="AD9923"/>
        </row>
        <row r="9924">
          <cell r="P9924">
            <v>999999999</v>
          </cell>
          <cell r="Q9924"/>
          <cell r="R9924"/>
          <cell r="S9924"/>
          <cell r="T9924"/>
          <cell r="U9924"/>
          <cell r="V9924"/>
          <cell r="W9924"/>
          <cell r="X9924"/>
          <cell r="Y9924"/>
          <cell r="Z9924"/>
          <cell r="AA9924"/>
          <cell r="AB9924"/>
          <cell r="AC9924"/>
          <cell r="AD9924"/>
        </row>
        <row r="9925">
          <cell r="P9925">
            <v>999999999</v>
          </cell>
          <cell r="Q9925"/>
          <cell r="R9925"/>
          <cell r="S9925"/>
          <cell r="T9925"/>
          <cell r="U9925"/>
          <cell r="V9925"/>
          <cell r="W9925"/>
          <cell r="X9925"/>
          <cell r="Y9925"/>
          <cell r="Z9925"/>
          <cell r="AA9925"/>
          <cell r="AB9925"/>
          <cell r="AC9925"/>
          <cell r="AD9925"/>
        </row>
        <row r="9926">
          <cell r="P9926">
            <v>999999999</v>
          </cell>
          <cell r="Q9926"/>
          <cell r="R9926"/>
          <cell r="S9926"/>
          <cell r="T9926"/>
          <cell r="U9926"/>
          <cell r="V9926"/>
          <cell r="W9926"/>
          <cell r="X9926"/>
          <cell r="Y9926"/>
          <cell r="Z9926"/>
          <cell r="AA9926"/>
          <cell r="AB9926"/>
          <cell r="AC9926"/>
          <cell r="AD9926"/>
        </row>
        <row r="9927">
          <cell r="P9927">
            <v>999999999</v>
          </cell>
          <cell r="Q9927"/>
          <cell r="R9927"/>
          <cell r="S9927"/>
          <cell r="T9927"/>
          <cell r="U9927"/>
          <cell r="V9927"/>
          <cell r="W9927"/>
          <cell r="X9927"/>
          <cell r="Y9927"/>
          <cell r="Z9927"/>
          <cell r="AA9927"/>
          <cell r="AB9927"/>
          <cell r="AC9927"/>
          <cell r="AD9927"/>
        </row>
        <row r="9928">
          <cell r="P9928">
            <v>999999999</v>
          </cell>
          <cell r="Q9928"/>
          <cell r="R9928"/>
          <cell r="S9928"/>
          <cell r="T9928"/>
          <cell r="U9928"/>
          <cell r="V9928"/>
          <cell r="W9928"/>
          <cell r="X9928"/>
          <cell r="Y9928"/>
          <cell r="Z9928"/>
          <cell r="AA9928"/>
          <cell r="AB9928"/>
          <cell r="AC9928"/>
          <cell r="AD9928"/>
        </row>
        <row r="9929">
          <cell r="P9929">
            <v>999999999</v>
          </cell>
          <cell r="Q9929"/>
          <cell r="R9929"/>
          <cell r="S9929"/>
          <cell r="T9929"/>
          <cell r="U9929"/>
          <cell r="V9929"/>
          <cell r="W9929"/>
          <cell r="X9929"/>
          <cell r="Y9929"/>
          <cell r="Z9929"/>
          <cell r="AA9929"/>
          <cell r="AB9929"/>
          <cell r="AC9929"/>
          <cell r="AD9929"/>
        </row>
        <row r="9930">
          <cell r="P9930">
            <v>999999999</v>
          </cell>
          <cell r="Q9930"/>
          <cell r="R9930"/>
          <cell r="S9930"/>
          <cell r="T9930"/>
          <cell r="U9930"/>
          <cell r="V9930"/>
          <cell r="W9930"/>
          <cell r="X9930"/>
          <cell r="Y9930"/>
          <cell r="Z9930"/>
          <cell r="AA9930"/>
          <cell r="AB9930"/>
          <cell r="AC9930"/>
          <cell r="AD9930"/>
        </row>
        <row r="9931">
          <cell r="P9931">
            <v>999999999</v>
          </cell>
          <cell r="Q9931"/>
          <cell r="R9931"/>
          <cell r="S9931"/>
          <cell r="T9931"/>
          <cell r="U9931"/>
          <cell r="V9931"/>
          <cell r="W9931"/>
          <cell r="X9931"/>
          <cell r="Y9931"/>
          <cell r="Z9931"/>
          <cell r="AA9931"/>
          <cell r="AB9931"/>
          <cell r="AC9931"/>
          <cell r="AD9931"/>
        </row>
        <row r="9932">
          <cell r="P9932">
            <v>999999999</v>
          </cell>
          <cell r="Q9932"/>
          <cell r="R9932"/>
          <cell r="S9932"/>
          <cell r="T9932"/>
          <cell r="U9932"/>
          <cell r="V9932"/>
          <cell r="W9932"/>
          <cell r="X9932"/>
          <cell r="Y9932"/>
          <cell r="Z9932"/>
          <cell r="AA9932"/>
          <cell r="AB9932"/>
          <cell r="AC9932"/>
          <cell r="AD9932"/>
        </row>
        <row r="9933">
          <cell r="P9933">
            <v>999999999</v>
          </cell>
          <cell r="Q9933"/>
          <cell r="R9933"/>
          <cell r="S9933"/>
          <cell r="T9933"/>
          <cell r="U9933"/>
          <cell r="V9933"/>
          <cell r="W9933"/>
          <cell r="X9933"/>
          <cell r="Y9933"/>
          <cell r="Z9933"/>
          <cell r="AA9933"/>
          <cell r="AB9933"/>
          <cell r="AC9933"/>
          <cell r="AD9933"/>
        </row>
        <row r="9934">
          <cell r="P9934">
            <v>999999999</v>
          </cell>
          <cell r="Q9934"/>
          <cell r="R9934"/>
          <cell r="S9934"/>
          <cell r="T9934"/>
          <cell r="U9934"/>
          <cell r="V9934"/>
          <cell r="W9934"/>
          <cell r="X9934"/>
          <cell r="Y9934"/>
          <cell r="Z9934"/>
          <cell r="AA9934"/>
          <cell r="AB9934"/>
          <cell r="AC9934"/>
          <cell r="AD9934"/>
        </row>
        <row r="9935">
          <cell r="P9935">
            <v>999999999</v>
          </cell>
          <cell r="Q9935"/>
          <cell r="R9935"/>
          <cell r="S9935"/>
          <cell r="T9935"/>
          <cell r="U9935"/>
          <cell r="V9935"/>
          <cell r="W9935"/>
          <cell r="X9935"/>
          <cell r="Y9935"/>
          <cell r="Z9935"/>
          <cell r="AA9935"/>
          <cell r="AB9935"/>
          <cell r="AC9935"/>
          <cell r="AD9935"/>
        </row>
        <row r="9936">
          <cell r="P9936">
            <v>999999999</v>
          </cell>
          <cell r="Q9936"/>
          <cell r="R9936"/>
          <cell r="S9936"/>
          <cell r="T9936"/>
          <cell r="U9936"/>
          <cell r="V9936"/>
          <cell r="W9936"/>
          <cell r="X9936"/>
          <cell r="Y9936"/>
          <cell r="Z9936"/>
          <cell r="AA9936"/>
          <cell r="AB9936"/>
          <cell r="AC9936"/>
          <cell r="AD9936"/>
        </row>
        <row r="9937">
          <cell r="P9937">
            <v>999999999</v>
          </cell>
          <cell r="Q9937"/>
          <cell r="R9937"/>
          <cell r="S9937"/>
          <cell r="T9937"/>
          <cell r="U9937"/>
          <cell r="V9937"/>
          <cell r="W9937"/>
          <cell r="X9937"/>
          <cell r="Y9937"/>
          <cell r="Z9937"/>
          <cell r="AA9937"/>
          <cell r="AB9937"/>
          <cell r="AC9937"/>
          <cell r="AD9937"/>
        </row>
        <row r="9938">
          <cell r="P9938">
            <v>999999999</v>
          </cell>
          <cell r="Q9938"/>
          <cell r="R9938"/>
          <cell r="S9938"/>
          <cell r="T9938"/>
          <cell r="U9938"/>
          <cell r="V9938"/>
          <cell r="W9938"/>
          <cell r="X9938"/>
          <cell r="Y9938"/>
          <cell r="Z9938"/>
          <cell r="AA9938"/>
          <cell r="AB9938"/>
          <cell r="AC9938"/>
          <cell r="AD9938"/>
        </row>
        <row r="9939">
          <cell r="P9939">
            <v>999999999</v>
          </cell>
          <cell r="Q9939"/>
          <cell r="R9939"/>
          <cell r="S9939"/>
          <cell r="T9939"/>
          <cell r="U9939"/>
          <cell r="V9939"/>
          <cell r="W9939"/>
          <cell r="X9939"/>
          <cell r="Y9939"/>
          <cell r="Z9939"/>
          <cell r="AA9939"/>
          <cell r="AB9939"/>
          <cell r="AC9939"/>
          <cell r="AD9939"/>
        </row>
        <row r="9940">
          <cell r="P9940">
            <v>999999999</v>
          </cell>
          <cell r="Q9940"/>
          <cell r="R9940"/>
          <cell r="S9940"/>
          <cell r="T9940"/>
          <cell r="U9940"/>
          <cell r="V9940"/>
          <cell r="W9940"/>
          <cell r="X9940"/>
          <cell r="Y9940"/>
          <cell r="Z9940"/>
          <cell r="AA9940"/>
          <cell r="AB9940"/>
          <cell r="AC9940"/>
          <cell r="AD9940"/>
        </row>
        <row r="9941">
          <cell r="P9941">
            <v>999999999</v>
          </cell>
          <cell r="Q9941"/>
          <cell r="R9941"/>
          <cell r="S9941"/>
          <cell r="T9941"/>
          <cell r="U9941"/>
          <cell r="V9941"/>
          <cell r="W9941"/>
          <cell r="X9941"/>
          <cell r="Y9941"/>
          <cell r="Z9941"/>
          <cell r="AA9941"/>
          <cell r="AB9941"/>
          <cell r="AC9941"/>
          <cell r="AD9941"/>
        </row>
        <row r="9942">
          <cell r="P9942">
            <v>999999999</v>
          </cell>
          <cell r="Q9942"/>
          <cell r="R9942"/>
          <cell r="S9942"/>
          <cell r="T9942"/>
          <cell r="U9942"/>
          <cell r="V9942"/>
          <cell r="W9942"/>
          <cell r="X9942"/>
          <cell r="Y9942"/>
          <cell r="Z9942"/>
          <cell r="AA9942"/>
          <cell r="AB9942"/>
          <cell r="AC9942"/>
          <cell r="AD9942"/>
        </row>
        <row r="9943">
          <cell r="P9943">
            <v>999999999</v>
          </cell>
          <cell r="Q9943"/>
          <cell r="R9943"/>
          <cell r="S9943"/>
          <cell r="T9943"/>
          <cell r="U9943"/>
          <cell r="V9943"/>
          <cell r="W9943"/>
          <cell r="X9943"/>
          <cell r="Y9943"/>
          <cell r="Z9943"/>
          <cell r="AA9943"/>
          <cell r="AB9943"/>
          <cell r="AC9943"/>
          <cell r="AD9943"/>
        </row>
        <row r="9944">
          <cell r="P9944">
            <v>999999999</v>
          </cell>
          <cell r="Q9944"/>
          <cell r="R9944"/>
          <cell r="S9944"/>
          <cell r="T9944"/>
          <cell r="U9944"/>
          <cell r="V9944"/>
          <cell r="W9944"/>
          <cell r="X9944"/>
          <cell r="Y9944"/>
          <cell r="Z9944"/>
          <cell r="AA9944"/>
          <cell r="AB9944"/>
          <cell r="AC9944"/>
          <cell r="AD9944"/>
        </row>
        <row r="9945">
          <cell r="P9945">
            <v>999999999</v>
          </cell>
          <cell r="Q9945"/>
          <cell r="R9945"/>
          <cell r="S9945"/>
          <cell r="T9945"/>
          <cell r="U9945"/>
          <cell r="V9945"/>
          <cell r="W9945"/>
          <cell r="X9945"/>
          <cell r="Y9945"/>
          <cell r="Z9945"/>
          <cell r="AA9945"/>
          <cell r="AB9945"/>
          <cell r="AC9945"/>
          <cell r="AD9945"/>
        </row>
        <row r="9946">
          <cell r="P9946">
            <v>999999999</v>
          </cell>
          <cell r="Q9946"/>
          <cell r="R9946"/>
          <cell r="S9946"/>
          <cell r="T9946"/>
          <cell r="U9946"/>
          <cell r="V9946"/>
          <cell r="W9946"/>
          <cell r="X9946"/>
          <cell r="Y9946"/>
          <cell r="Z9946"/>
          <cell r="AA9946"/>
          <cell r="AB9946"/>
          <cell r="AC9946"/>
          <cell r="AD9946"/>
        </row>
        <row r="9947">
          <cell r="P9947">
            <v>999999999</v>
          </cell>
          <cell r="Q9947"/>
          <cell r="R9947"/>
          <cell r="S9947"/>
          <cell r="T9947"/>
          <cell r="U9947"/>
          <cell r="V9947"/>
          <cell r="W9947"/>
          <cell r="X9947"/>
          <cell r="Y9947"/>
          <cell r="Z9947"/>
          <cell r="AA9947"/>
          <cell r="AB9947"/>
          <cell r="AC9947"/>
          <cell r="AD9947"/>
        </row>
        <row r="9948">
          <cell r="P9948">
            <v>999999999</v>
          </cell>
          <cell r="Q9948"/>
          <cell r="R9948"/>
          <cell r="S9948"/>
          <cell r="T9948"/>
          <cell r="U9948"/>
          <cell r="V9948"/>
          <cell r="W9948"/>
          <cell r="X9948"/>
          <cell r="Y9948"/>
          <cell r="Z9948"/>
          <cell r="AA9948"/>
          <cell r="AB9948"/>
          <cell r="AC9948"/>
          <cell r="AD9948"/>
        </row>
        <row r="9949">
          <cell r="P9949">
            <v>999999999</v>
          </cell>
          <cell r="Q9949"/>
          <cell r="R9949"/>
          <cell r="S9949"/>
          <cell r="T9949"/>
          <cell r="U9949"/>
          <cell r="V9949"/>
          <cell r="W9949"/>
          <cell r="X9949"/>
          <cell r="Y9949"/>
          <cell r="Z9949"/>
          <cell r="AA9949"/>
          <cell r="AB9949"/>
          <cell r="AC9949"/>
          <cell r="AD9949"/>
        </row>
        <row r="9950">
          <cell r="P9950">
            <v>999999999</v>
          </cell>
          <cell r="Q9950"/>
          <cell r="R9950"/>
          <cell r="S9950"/>
          <cell r="T9950"/>
          <cell r="U9950"/>
          <cell r="V9950"/>
          <cell r="W9950"/>
          <cell r="X9950"/>
          <cell r="Y9950"/>
          <cell r="Z9950"/>
          <cell r="AA9950"/>
          <cell r="AB9950"/>
          <cell r="AC9950"/>
          <cell r="AD9950"/>
        </row>
        <row r="9951">
          <cell r="P9951">
            <v>999999999</v>
          </cell>
          <cell r="Q9951"/>
          <cell r="R9951"/>
          <cell r="S9951"/>
          <cell r="T9951"/>
          <cell r="U9951"/>
          <cell r="V9951"/>
          <cell r="W9951"/>
          <cell r="X9951"/>
          <cell r="Y9951"/>
          <cell r="Z9951"/>
          <cell r="AA9951"/>
          <cell r="AB9951"/>
          <cell r="AC9951"/>
          <cell r="AD9951"/>
        </row>
        <row r="9952">
          <cell r="P9952">
            <v>999999999</v>
          </cell>
          <cell r="Q9952"/>
          <cell r="R9952"/>
          <cell r="S9952"/>
          <cell r="T9952"/>
          <cell r="U9952"/>
          <cell r="V9952"/>
          <cell r="W9952"/>
          <cell r="X9952"/>
          <cell r="Y9952"/>
          <cell r="Z9952"/>
          <cell r="AA9952"/>
          <cell r="AB9952"/>
          <cell r="AC9952"/>
          <cell r="AD9952"/>
        </row>
        <row r="9953">
          <cell r="P9953">
            <v>999999999</v>
          </cell>
          <cell r="Q9953"/>
          <cell r="R9953"/>
          <cell r="S9953"/>
          <cell r="T9953"/>
          <cell r="U9953"/>
          <cell r="V9953"/>
          <cell r="W9953"/>
          <cell r="X9953"/>
          <cell r="Y9953"/>
          <cell r="Z9953"/>
          <cell r="AA9953"/>
          <cell r="AB9953"/>
          <cell r="AC9953"/>
          <cell r="AD9953"/>
        </row>
        <row r="9954">
          <cell r="P9954">
            <v>999999999</v>
          </cell>
          <cell r="Q9954"/>
          <cell r="R9954"/>
          <cell r="S9954"/>
          <cell r="T9954"/>
          <cell r="U9954"/>
          <cell r="V9954"/>
          <cell r="W9954"/>
          <cell r="X9954"/>
          <cell r="Y9954"/>
          <cell r="Z9954"/>
          <cell r="AA9954"/>
          <cell r="AB9954"/>
          <cell r="AC9954"/>
          <cell r="AD9954"/>
        </row>
        <row r="9955">
          <cell r="P9955">
            <v>999999999</v>
          </cell>
          <cell r="Q9955"/>
          <cell r="R9955"/>
          <cell r="S9955"/>
          <cell r="T9955"/>
          <cell r="U9955"/>
          <cell r="V9955"/>
          <cell r="W9955"/>
          <cell r="X9955"/>
          <cell r="Y9955"/>
          <cell r="Z9955"/>
          <cell r="AA9955"/>
          <cell r="AB9955"/>
          <cell r="AC9955"/>
          <cell r="AD9955"/>
        </row>
        <row r="9956">
          <cell r="P9956">
            <v>999999999</v>
          </cell>
          <cell r="Q9956"/>
          <cell r="R9956"/>
          <cell r="S9956"/>
          <cell r="T9956"/>
          <cell r="U9956"/>
          <cell r="V9956"/>
          <cell r="W9956"/>
          <cell r="X9956"/>
          <cell r="Y9956"/>
          <cell r="Z9956"/>
          <cell r="AA9956"/>
          <cell r="AB9956"/>
          <cell r="AC9956"/>
          <cell r="AD9956"/>
        </row>
        <row r="9957">
          <cell r="P9957">
            <v>999999999</v>
          </cell>
          <cell r="Q9957"/>
          <cell r="R9957"/>
          <cell r="S9957"/>
          <cell r="T9957"/>
          <cell r="U9957"/>
          <cell r="V9957"/>
          <cell r="W9957"/>
          <cell r="X9957"/>
          <cell r="Y9957"/>
          <cell r="Z9957"/>
          <cell r="AA9957"/>
          <cell r="AB9957"/>
          <cell r="AC9957"/>
          <cell r="AD9957"/>
        </row>
        <row r="9958">
          <cell r="P9958">
            <v>999999999</v>
          </cell>
          <cell r="Q9958"/>
          <cell r="R9958"/>
          <cell r="S9958"/>
          <cell r="T9958"/>
          <cell r="U9958"/>
          <cell r="V9958"/>
          <cell r="W9958"/>
          <cell r="X9958"/>
          <cell r="Y9958"/>
          <cell r="Z9958"/>
          <cell r="AA9958"/>
          <cell r="AB9958"/>
          <cell r="AC9958"/>
          <cell r="AD9958"/>
        </row>
        <row r="9959">
          <cell r="P9959">
            <v>999999999</v>
          </cell>
          <cell r="Q9959"/>
          <cell r="R9959"/>
          <cell r="S9959"/>
          <cell r="T9959"/>
          <cell r="U9959"/>
          <cell r="V9959"/>
          <cell r="W9959"/>
          <cell r="X9959"/>
          <cell r="Y9959"/>
          <cell r="Z9959"/>
          <cell r="AA9959"/>
          <cell r="AB9959"/>
          <cell r="AC9959"/>
          <cell r="AD9959"/>
        </row>
        <row r="9960">
          <cell r="P9960">
            <v>999999999</v>
          </cell>
          <cell r="Q9960"/>
          <cell r="R9960"/>
          <cell r="S9960"/>
          <cell r="T9960"/>
          <cell r="U9960"/>
          <cell r="V9960"/>
          <cell r="W9960"/>
          <cell r="X9960"/>
          <cell r="Y9960"/>
          <cell r="Z9960"/>
          <cell r="AA9960"/>
          <cell r="AB9960"/>
          <cell r="AC9960"/>
          <cell r="AD9960"/>
        </row>
        <row r="9961">
          <cell r="P9961">
            <v>999999999</v>
          </cell>
          <cell r="Q9961"/>
          <cell r="R9961"/>
          <cell r="S9961"/>
          <cell r="T9961"/>
          <cell r="U9961"/>
          <cell r="V9961"/>
          <cell r="W9961"/>
          <cell r="X9961"/>
          <cell r="Y9961"/>
          <cell r="Z9961"/>
          <cell r="AA9961"/>
          <cell r="AB9961"/>
          <cell r="AC9961"/>
          <cell r="AD9961"/>
        </row>
        <row r="9962">
          <cell r="P9962">
            <v>999999999</v>
          </cell>
          <cell r="Q9962"/>
          <cell r="R9962"/>
          <cell r="S9962"/>
          <cell r="T9962"/>
          <cell r="U9962"/>
          <cell r="V9962"/>
          <cell r="W9962"/>
          <cell r="X9962"/>
          <cell r="Y9962"/>
          <cell r="Z9962"/>
          <cell r="AA9962"/>
          <cell r="AB9962"/>
          <cell r="AC9962"/>
          <cell r="AD9962"/>
        </row>
        <row r="9963">
          <cell r="P9963">
            <v>999999999</v>
          </cell>
          <cell r="Q9963"/>
          <cell r="R9963"/>
          <cell r="S9963"/>
          <cell r="T9963"/>
          <cell r="U9963"/>
          <cell r="V9963"/>
          <cell r="W9963"/>
          <cell r="X9963"/>
          <cell r="Y9963"/>
          <cell r="Z9963"/>
          <cell r="AA9963"/>
          <cell r="AB9963"/>
          <cell r="AC9963"/>
          <cell r="AD9963"/>
        </row>
        <row r="9964">
          <cell r="P9964">
            <v>999999999</v>
          </cell>
          <cell r="Q9964"/>
          <cell r="R9964"/>
          <cell r="S9964"/>
          <cell r="T9964"/>
          <cell r="U9964"/>
          <cell r="V9964"/>
          <cell r="W9964"/>
          <cell r="X9964"/>
          <cell r="Y9964"/>
          <cell r="Z9964"/>
          <cell r="AA9964"/>
          <cell r="AB9964"/>
          <cell r="AC9964"/>
          <cell r="AD9964"/>
        </row>
        <row r="9965">
          <cell r="P9965">
            <v>999999999</v>
          </cell>
          <cell r="Q9965"/>
          <cell r="R9965"/>
          <cell r="S9965"/>
          <cell r="T9965"/>
          <cell r="U9965"/>
          <cell r="V9965"/>
          <cell r="W9965"/>
          <cell r="X9965"/>
          <cell r="Y9965"/>
          <cell r="Z9965"/>
          <cell r="AA9965"/>
          <cell r="AB9965"/>
          <cell r="AC9965"/>
          <cell r="AD9965"/>
        </row>
        <row r="9966">
          <cell r="P9966">
            <v>999999999</v>
          </cell>
          <cell r="Q9966"/>
          <cell r="R9966"/>
          <cell r="S9966"/>
          <cell r="T9966"/>
          <cell r="U9966"/>
          <cell r="V9966"/>
          <cell r="W9966"/>
          <cell r="X9966"/>
          <cell r="Y9966"/>
          <cell r="Z9966"/>
          <cell r="AA9966"/>
          <cell r="AB9966"/>
          <cell r="AC9966"/>
          <cell r="AD9966"/>
        </row>
        <row r="9967">
          <cell r="P9967">
            <v>999999999</v>
          </cell>
          <cell r="Q9967"/>
          <cell r="R9967"/>
          <cell r="S9967"/>
          <cell r="T9967"/>
          <cell r="U9967"/>
          <cell r="V9967"/>
          <cell r="W9967"/>
          <cell r="X9967"/>
          <cell r="Y9967"/>
          <cell r="Z9967"/>
          <cell r="AA9967"/>
          <cell r="AB9967"/>
          <cell r="AC9967"/>
          <cell r="AD9967"/>
        </row>
        <row r="9968">
          <cell r="P9968">
            <v>999999999</v>
          </cell>
          <cell r="Q9968"/>
          <cell r="R9968"/>
          <cell r="S9968"/>
          <cell r="T9968"/>
          <cell r="U9968"/>
          <cell r="V9968"/>
          <cell r="W9968"/>
          <cell r="X9968"/>
          <cell r="Y9968"/>
          <cell r="Z9968"/>
          <cell r="AA9968"/>
          <cell r="AB9968"/>
          <cell r="AC9968"/>
          <cell r="AD9968"/>
        </row>
        <row r="9969">
          <cell r="P9969">
            <v>999999999</v>
          </cell>
          <cell r="Q9969"/>
          <cell r="R9969"/>
          <cell r="S9969"/>
          <cell r="T9969"/>
          <cell r="U9969"/>
          <cell r="V9969"/>
          <cell r="W9969"/>
          <cell r="X9969"/>
          <cell r="Y9969"/>
          <cell r="Z9969"/>
          <cell r="AA9969"/>
          <cell r="AB9969"/>
          <cell r="AC9969"/>
          <cell r="AD9969"/>
        </row>
        <row r="9970">
          <cell r="P9970">
            <v>999999999</v>
          </cell>
          <cell r="Q9970"/>
          <cell r="R9970"/>
          <cell r="S9970"/>
          <cell r="T9970"/>
          <cell r="U9970"/>
          <cell r="V9970"/>
          <cell r="W9970"/>
          <cell r="X9970"/>
          <cell r="Y9970"/>
          <cell r="Z9970"/>
          <cell r="AA9970"/>
          <cell r="AB9970"/>
          <cell r="AC9970"/>
          <cell r="AD9970"/>
        </row>
        <row r="9971">
          <cell r="P9971">
            <v>999999999</v>
          </cell>
          <cell r="Q9971"/>
          <cell r="R9971"/>
          <cell r="S9971"/>
          <cell r="T9971"/>
          <cell r="U9971"/>
          <cell r="V9971"/>
          <cell r="W9971"/>
          <cell r="X9971"/>
          <cell r="Y9971"/>
          <cell r="Z9971"/>
          <cell r="AA9971"/>
          <cell r="AB9971"/>
          <cell r="AC9971"/>
          <cell r="AD9971"/>
        </row>
        <row r="9972">
          <cell r="P9972">
            <v>999999999</v>
          </cell>
          <cell r="Q9972"/>
          <cell r="R9972"/>
          <cell r="S9972"/>
          <cell r="T9972"/>
          <cell r="U9972"/>
          <cell r="V9972"/>
          <cell r="W9972"/>
          <cell r="X9972"/>
          <cell r="Y9972"/>
          <cell r="Z9972"/>
          <cell r="AA9972"/>
          <cell r="AB9972"/>
          <cell r="AC9972"/>
          <cell r="AD9972"/>
        </row>
        <row r="9973">
          <cell r="P9973">
            <v>999999999</v>
          </cell>
          <cell r="Q9973"/>
          <cell r="R9973"/>
          <cell r="S9973"/>
          <cell r="T9973"/>
          <cell r="U9973"/>
          <cell r="V9973"/>
          <cell r="W9973"/>
          <cell r="X9973"/>
          <cell r="Y9973"/>
          <cell r="Z9973"/>
          <cell r="AA9973"/>
          <cell r="AB9973"/>
          <cell r="AC9973"/>
          <cell r="AD9973"/>
        </row>
        <row r="9974">
          <cell r="P9974">
            <v>999999999</v>
          </cell>
          <cell r="Q9974"/>
          <cell r="R9974"/>
          <cell r="S9974"/>
          <cell r="T9974"/>
          <cell r="U9974"/>
          <cell r="V9974"/>
          <cell r="W9974"/>
          <cell r="X9974"/>
          <cell r="Y9974"/>
          <cell r="Z9974"/>
          <cell r="AA9974"/>
          <cell r="AB9974"/>
          <cell r="AC9974"/>
          <cell r="AD9974"/>
        </row>
        <row r="9975">
          <cell r="P9975">
            <v>999999999</v>
          </cell>
          <cell r="Q9975"/>
          <cell r="R9975"/>
          <cell r="S9975"/>
          <cell r="T9975"/>
          <cell r="U9975"/>
          <cell r="V9975"/>
          <cell r="W9975"/>
          <cell r="X9975"/>
          <cell r="Y9975"/>
          <cell r="Z9975"/>
          <cell r="AA9975"/>
          <cell r="AB9975"/>
          <cell r="AC9975"/>
          <cell r="AD9975"/>
        </row>
        <row r="9976">
          <cell r="P9976">
            <v>999999999</v>
          </cell>
          <cell r="Q9976"/>
          <cell r="R9976"/>
          <cell r="S9976"/>
          <cell r="T9976"/>
          <cell r="U9976"/>
          <cell r="V9976"/>
          <cell r="W9976"/>
          <cell r="X9976"/>
          <cell r="Y9976"/>
          <cell r="Z9976"/>
          <cell r="AA9976"/>
          <cell r="AB9976"/>
          <cell r="AC9976"/>
          <cell r="AD9976"/>
        </row>
        <row r="9977">
          <cell r="P9977">
            <v>999999999</v>
          </cell>
          <cell r="Q9977"/>
          <cell r="R9977"/>
          <cell r="S9977"/>
          <cell r="T9977"/>
          <cell r="U9977"/>
          <cell r="V9977"/>
          <cell r="W9977"/>
          <cell r="X9977"/>
          <cell r="Y9977"/>
          <cell r="Z9977"/>
          <cell r="AA9977"/>
          <cell r="AB9977"/>
          <cell r="AC9977"/>
          <cell r="AD9977"/>
        </row>
        <row r="9978">
          <cell r="P9978">
            <v>999999999</v>
          </cell>
          <cell r="Q9978"/>
          <cell r="R9978"/>
          <cell r="S9978"/>
          <cell r="T9978"/>
          <cell r="U9978"/>
          <cell r="V9978"/>
          <cell r="W9978"/>
          <cell r="X9978"/>
          <cell r="Y9978"/>
          <cell r="Z9978"/>
          <cell r="AA9978"/>
          <cell r="AB9978"/>
          <cell r="AC9978"/>
          <cell r="AD9978"/>
        </row>
        <row r="9979">
          <cell r="P9979">
            <v>999999999</v>
          </cell>
          <cell r="Q9979"/>
          <cell r="R9979"/>
          <cell r="S9979"/>
          <cell r="T9979"/>
          <cell r="U9979"/>
          <cell r="V9979"/>
          <cell r="W9979"/>
          <cell r="X9979"/>
          <cell r="Y9979"/>
          <cell r="Z9979"/>
          <cell r="AA9979"/>
          <cell r="AB9979"/>
          <cell r="AC9979"/>
          <cell r="AD9979"/>
        </row>
        <row r="9980">
          <cell r="P9980">
            <v>999999999</v>
          </cell>
          <cell r="Q9980"/>
          <cell r="R9980"/>
          <cell r="S9980"/>
          <cell r="T9980"/>
          <cell r="U9980"/>
          <cell r="V9980"/>
          <cell r="W9980"/>
          <cell r="X9980"/>
          <cell r="Y9980"/>
          <cell r="Z9980"/>
          <cell r="AA9980"/>
          <cell r="AB9980"/>
          <cell r="AC9980"/>
          <cell r="AD9980"/>
        </row>
        <row r="9981">
          <cell r="P9981">
            <v>999999999</v>
          </cell>
          <cell r="Q9981"/>
          <cell r="R9981"/>
          <cell r="S9981"/>
          <cell r="T9981"/>
          <cell r="U9981"/>
          <cell r="V9981"/>
          <cell r="W9981"/>
          <cell r="X9981"/>
          <cell r="Y9981"/>
          <cell r="Z9981"/>
          <cell r="AA9981"/>
          <cell r="AB9981"/>
          <cell r="AC9981"/>
          <cell r="AD9981"/>
        </row>
        <row r="9982">
          <cell r="P9982">
            <v>999999999</v>
          </cell>
          <cell r="Q9982"/>
          <cell r="R9982"/>
          <cell r="S9982"/>
          <cell r="T9982"/>
          <cell r="U9982"/>
          <cell r="V9982"/>
          <cell r="W9982"/>
          <cell r="X9982"/>
          <cell r="Y9982"/>
          <cell r="Z9982"/>
          <cell r="AA9982"/>
          <cell r="AB9982"/>
          <cell r="AC9982"/>
          <cell r="AD9982"/>
        </row>
        <row r="9983">
          <cell r="P9983">
            <v>999999999</v>
          </cell>
          <cell r="Q9983"/>
          <cell r="R9983"/>
          <cell r="S9983"/>
          <cell r="T9983"/>
          <cell r="U9983"/>
          <cell r="V9983"/>
          <cell r="W9983"/>
          <cell r="X9983"/>
          <cell r="Y9983"/>
          <cell r="Z9983"/>
          <cell r="AA9983"/>
          <cell r="AB9983"/>
          <cell r="AC9983"/>
          <cell r="AD9983"/>
        </row>
        <row r="9984">
          <cell r="P9984">
            <v>999999999</v>
          </cell>
          <cell r="Q9984"/>
          <cell r="R9984"/>
          <cell r="S9984"/>
          <cell r="T9984"/>
          <cell r="U9984"/>
          <cell r="V9984"/>
          <cell r="W9984"/>
          <cell r="X9984"/>
          <cell r="Y9984"/>
          <cell r="Z9984"/>
          <cell r="AA9984"/>
          <cell r="AB9984"/>
          <cell r="AC9984"/>
          <cell r="AD9984"/>
        </row>
        <row r="9985">
          <cell r="P9985">
            <v>999999999</v>
          </cell>
          <cell r="Q9985"/>
          <cell r="R9985"/>
          <cell r="S9985"/>
          <cell r="T9985"/>
          <cell r="U9985"/>
          <cell r="V9985"/>
          <cell r="W9985"/>
          <cell r="X9985"/>
          <cell r="Y9985"/>
          <cell r="Z9985"/>
          <cell r="AA9985"/>
          <cell r="AB9985"/>
          <cell r="AC9985"/>
          <cell r="AD9985"/>
        </row>
        <row r="9986">
          <cell r="P9986">
            <v>999999999</v>
          </cell>
          <cell r="Q9986"/>
          <cell r="R9986"/>
          <cell r="S9986"/>
          <cell r="T9986"/>
          <cell r="U9986"/>
          <cell r="V9986"/>
          <cell r="W9986"/>
          <cell r="X9986"/>
          <cell r="Y9986"/>
          <cell r="Z9986"/>
          <cell r="AA9986"/>
          <cell r="AB9986"/>
          <cell r="AC9986"/>
          <cell r="AD9986"/>
        </row>
        <row r="9987">
          <cell r="P9987">
            <v>999999999</v>
          </cell>
          <cell r="Q9987"/>
          <cell r="R9987"/>
          <cell r="S9987"/>
          <cell r="T9987"/>
          <cell r="U9987"/>
          <cell r="V9987"/>
          <cell r="W9987"/>
          <cell r="X9987"/>
          <cell r="Y9987"/>
          <cell r="Z9987"/>
          <cell r="AA9987"/>
          <cell r="AB9987"/>
          <cell r="AC9987"/>
          <cell r="AD9987"/>
        </row>
        <row r="9988">
          <cell r="P9988">
            <v>999999999</v>
          </cell>
          <cell r="Q9988"/>
          <cell r="R9988"/>
          <cell r="S9988"/>
          <cell r="T9988"/>
          <cell r="U9988"/>
          <cell r="V9988"/>
          <cell r="W9988"/>
          <cell r="X9988"/>
          <cell r="Y9988"/>
          <cell r="Z9988"/>
          <cell r="AA9988"/>
          <cell r="AB9988"/>
          <cell r="AC9988"/>
          <cell r="AD9988"/>
        </row>
        <row r="9989">
          <cell r="P9989">
            <v>999999999</v>
          </cell>
          <cell r="Q9989"/>
          <cell r="R9989"/>
          <cell r="S9989"/>
          <cell r="T9989"/>
          <cell r="U9989"/>
          <cell r="V9989"/>
          <cell r="W9989"/>
          <cell r="X9989"/>
          <cell r="Y9989"/>
          <cell r="Z9989"/>
          <cell r="AA9989"/>
          <cell r="AB9989"/>
          <cell r="AC9989"/>
          <cell r="AD9989"/>
        </row>
        <row r="9990">
          <cell r="P9990">
            <v>999999999</v>
          </cell>
          <cell r="Q9990"/>
          <cell r="R9990"/>
          <cell r="S9990"/>
          <cell r="T9990"/>
          <cell r="U9990"/>
          <cell r="V9990"/>
          <cell r="W9990"/>
          <cell r="X9990"/>
          <cell r="Y9990"/>
          <cell r="Z9990"/>
          <cell r="AA9990"/>
          <cell r="AB9990"/>
          <cell r="AC9990"/>
          <cell r="AD9990"/>
        </row>
        <row r="9991">
          <cell r="P9991">
            <v>999999999</v>
          </cell>
          <cell r="Q9991"/>
          <cell r="R9991"/>
          <cell r="S9991"/>
          <cell r="T9991"/>
          <cell r="U9991"/>
          <cell r="V9991"/>
          <cell r="W9991"/>
          <cell r="X9991"/>
          <cell r="Y9991"/>
          <cell r="Z9991"/>
          <cell r="AA9991"/>
          <cell r="AB9991"/>
          <cell r="AC9991"/>
          <cell r="AD9991"/>
        </row>
        <row r="9992">
          <cell r="P9992">
            <v>999999999</v>
          </cell>
          <cell r="Q9992"/>
          <cell r="R9992"/>
          <cell r="S9992"/>
          <cell r="T9992"/>
          <cell r="U9992"/>
          <cell r="V9992"/>
          <cell r="W9992"/>
          <cell r="X9992"/>
          <cell r="Y9992"/>
          <cell r="Z9992"/>
          <cell r="AA9992"/>
          <cell r="AB9992"/>
          <cell r="AC9992"/>
          <cell r="AD9992"/>
        </row>
        <row r="9993">
          <cell r="P9993">
            <v>999999999</v>
          </cell>
          <cell r="Q9993"/>
          <cell r="R9993"/>
          <cell r="S9993"/>
          <cell r="T9993"/>
          <cell r="U9993"/>
          <cell r="V9993"/>
          <cell r="W9993"/>
          <cell r="X9993"/>
          <cell r="Y9993"/>
          <cell r="Z9993"/>
          <cell r="AA9993"/>
          <cell r="AB9993"/>
          <cell r="AC9993"/>
          <cell r="AD9993"/>
        </row>
        <row r="9994">
          <cell r="P9994">
            <v>999999999</v>
          </cell>
          <cell r="Q9994"/>
          <cell r="R9994"/>
          <cell r="S9994"/>
          <cell r="T9994"/>
          <cell r="U9994"/>
          <cell r="V9994"/>
          <cell r="W9994"/>
          <cell r="X9994"/>
          <cell r="Y9994"/>
          <cell r="Z9994"/>
          <cell r="AA9994"/>
          <cell r="AB9994"/>
          <cell r="AC9994"/>
          <cell r="AD9994"/>
        </row>
        <row r="9995">
          <cell r="P9995">
            <v>999999999</v>
          </cell>
          <cell r="Q9995"/>
          <cell r="R9995"/>
          <cell r="S9995"/>
          <cell r="T9995"/>
          <cell r="U9995"/>
          <cell r="V9995"/>
          <cell r="W9995"/>
          <cell r="X9995"/>
          <cell r="Y9995"/>
          <cell r="Z9995"/>
          <cell r="AA9995"/>
          <cell r="AB9995"/>
          <cell r="AC9995"/>
          <cell r="AD9995"/>
        </row>
        <row r="9996">
          <cell r="P9996">
            <v>999999999</v>
          </cell>
          <cell r="Q9996"/>
          <cell r="R9996"/>
          <cell r="S9996"/>
          <cell r="T9996"/>
          <cell r="U9996"/>
          <cell r="V9996"/>
          <cell r="W9996"/>
          <cell r="X9996"/>
          <cell r="Y9996"/>
          <cell r="Z9996"/>
          <cell r="AA9996"/>
          <cell r="AB9996"/>
          <cell r="AC9996"/>
          <cell r="AD9996"/>
        </row>
        <row r="9997">
          <cell r="P9997">
            <v>999999999</v>
          </cell>
          <cell r="Q9997"/>
          <cell r="R9997"/>
          <cell r="S9997"/>
          <cell r="T9997"/>
          <cell r="U9997"/>
          <cell r="V9997"/>
          <cell r="W9997"/>
          <cell r="X9997"/>
          <cell r="Y9997"/>
          <cell r="Z9997"/>
          <cell r="AA9997"/>
          <cell r="AB9997"/>
          <cell r="AC9997"/>
          <cell r="AD9997"/>
        </row>
        <row r="9998">
          <cell r="P9998">
            <v>999999999</v>
          </cell>
          <cell r="Q9998"/>
          <cell r="R9998"/>
          <cell r="S9998"/>
          <cell r="T9998"/>
          <cell r="U9998"/>
          <cell r="V9998"/>
          <cell r="W9998"/>
          <cell r="X9998"/>
          <cell r="Y9998"/>
          <cell r="Z9998"/>
          <cell r="AA9998"/>
          <cell r="AB9998"/>
          <cell r="AC9998"/>
          <cell r="AD9998"/>
        </row>
        <row r="9999">
          <cell r="P9999">
            <v>999999999</v>
          </cell>
          <cell r="Q9999"/>
          <cell r="R9999"/>
          <cell r="S9999"/>
          <cell r="T9999"/>
          <cell r="U9999"/>
          <cell r="V9999"/>
          <cell r="W9999"/>
          <cell r="X9999"/>
          <cell r="Y9999"/>
          <cell r="Z9999"/>
          <cell r="AA9999"/>
          <cell r="AB9999"/>
          <cell r="AC9999"/>
          <cell r="AD9999"/>
        </row>
        <row r="10000">
          <cell r="P10000">
            <v>999999999</v>
          </cell>
          <cell r="Q10000"/>
          <cell r="R10000"/>
          <cell r="S10000"/>
          <cell r="T10000"/>
          <cell r="U10000"/>
          <cell r="V10000"/>
          <cell r="W10000"/>
          <cell r="X10000"/>
          <cell r="Y10000"/>
          <cell r="Z10000"/>
          <cell r="AA10000"/>
          <cell r="AB10000"/>
          <cell r="AC10000"/>
          <cell r="AD10000"/>
        </row>
        <row r="10001">
          <cell r="P10001">
            <v>999999999</v>
          </cell>
        </row>
        <row r="10002">
          <cell r="P10002">
            <v>999999999</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a-de-hoje" refreshOnLoad="1" growShrinkType="overwriteClear" removeDataOnSave="1" adjustColumnWidth="0" connectionId="1" xr16:uid="{00000000-0016-0000-2400-000000000000}" autoFormatId="16" applyNumberFormats="0" applyBorderFormats="0" applyFontFormats="1" applyPatternFormats="1" applyAlignmentFormats="0" applyWidthHeightFormats="0"/>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1:BL2150"/>
  <sheetViews>
    <sheetView showGridLines="0" showRowColHeaders="0" tabSelected="1" showRuler="0" view="pageLayout" topLeftCell="A5" zoomScale="120" zoomScaleNormal="100" zoomScalePageLayoutView="120" workbookViewId="0">
      <selection activeCell="B10" sqref="B10:E10"/>
    </sheetView>
  </sheetViews>
  <sheetFormatPr defaultColWidth="9.140625" defaultRowHeight="15"/>
  <cols>
    <col min="1" max="1" width="14.140625" style="1" customWidth="1"/>
    <col min="2" max="2" width="5.42578125" style="1" customWidth="1"/>
    <col min="3" max="3" width="3.5703125" style="43" customWidth="1"/>
    <col min="4" max="4" width="11.85546875" style="1" customWidth="1"/>
    <col min="5" max="5" width="4" style="1" customWidth="1"/>
    <col min="6" max="6" width="10.28515625" style="559" customWidth="1"/>
    <col min="7" max="7" width="6.42578125" style="1" customWidth="1"/>
    <col min="8" max="8" width="5.42578125" style="1" customWidth="1"/>
    <col min="9" max="9" width="4.85546875" style="1" customWidth="1"/>
    <col min="10" max="10" width="7.42578125" style="1" customWidth="1"/>
    <col min="11" max="11" width="9.42578125" style="1" customWidth="1"/>
    <col min="12" max="12" width="4.85546875" style="1" customWidth="1"/>
    <col min="13" max="13" width="10.7109375" style="1" customWidth="1"/>
    <col min="14" max="14" width="9" style="1" customWidth="1"/>
    <col min="15" max="15" width="9.42578125" style="1" customWidth="1"/>
    <col min="16" max="16" width="7.85546875" style="1" customWidth="1"/>
    <col min="17" max="18" width="13.140625" style="1" customWidth="1"/>
    <col min="19" max="19" width="12.28515625" style="1" customWidth="1"/>
    <col min="20" max="20" width="11.85546875" style="1" customWidth="1"/>
    <col min="21" max="22" width="10.7109375" style="1" customWidth="1"/>
    <col min="23" max="23" width="19.140625" style="1" customWidth="1"/>
    <col min="24" max="24" width="5" style="1" customWidth="1"/>
    <col min="25" max="39" width="4" style="1" customWidth="1"/>
    <col min="40" max="40" width="6.140625" style="1" customWidth="1"/>
    <col min="41" max="41" width="6.7109375" style="1" customWidth="1"/>
    <col min="42" max="42" width="14.7109375" style="1" customWidth="1"/>
    <col min="43" max="60" width="4.140625" style="1" customWidth="1"/>
    <col min="61" max="61" width="4.42578125" style="1" customWidth="1"/>
    <col min="62" max="62" width="4.5703125" style="1" customWidth="1"/>
    <col min="63" max="64" width="6.28515625" style="1" customWidth="1"/>
    <col min="65" max="65" width="6.140625" style="1" customWidth="1"/>
    <col min="66" max="72" width="5.42578125" style="1" customWidth="1"/>
    <col min="73" max="73" width="6.85546875" style="1" customWidth="1"/>
    <col min="74" max="77" width="5.42578125" style="1" customWidth="1"/>
    <col min="78" max="94" width="5.28515625" style="1" customWidth="1"/>
    <col min="95" max="547" width="12.5703125" style="1" customWidth="1"/>
    <col min="548" max="16384" width="9.140625" style="1"/>
  </cols>
  <sheetData>
    <row r="1" spans="1:64" ht="15.75" hidden="1" customHeight="1">
      <c r="A1" s="556"/>
      <c r="B1" s="556"/>
      <c r="C1" s="565"/>
      <c r="D1" s="20"/>
      <c r="E1" s="146">
        <f ca="1">IF(OR(Plan35!$I90&gt;0,B10="",F10="",I10="",K10="",B11="",F11="",K11=""),1,0)</f>
        <v>1</v>
      </c>
      <c r="F1" s="147"/>
      <c r="G1" s="869"/>
      <c r="H1" s="869"/>
      <c r="I1" s="869"/>
      <c r="K1" s="146"/>
      <c r="L1" s="556"/>
      <c r="M1" s="556"/>
      <c r="P1" s="74">
        <f ca="1">IF(OR(Plan35!I90&gt;0,E1&gt;0,S6="",T7="",U7=""),1,0)</f>
        <v>1</v>
      </c>
      <c r="W1" s="770"/>
      <c r="X1" s="770"/>
      <c r="Y1" s="692"/>
      <c r="Z1" s="692"/>
      <c r="AA1" s="692"/>
      <c r="AB1" s="692"/>
      <c r="AC1" s="692"/>
      <c r="AD1" s="692"/>
      <c r="AE1" s="692"/>
      <c r="AF1" s="692"/>
      <c r="AG1" s="692"/>
      <c r="AH1" s="692"/>
      <c r="AI1" s="692"/>
      <c r="AJ1" s="692"/>
      <c r="AK1" s="692"/>
      <c r="AL1" s="692"/>
      <c r="AM1" s="692"/>
      <c r="AN1" s="692"/>
      <c r="AO1" s="692"/>
    </row>
    <row r="2" spans="1:64" ht="16.5" hidden="1" customHeight="1">
      <c r="B2" s="556"/>
      <c r="C2" s="565"/>
      <c r="D2" s="556"/>
      <c r="E2" s="556"/>
      <c r="F2" s="146" t="str">
        <f>MID(D5+100000000000,2,12)</f>
        <v>12345678909</v>
      </c>
      <c r="G2" s="146">
        <f>IF(11-(MID(F2,1,1)*10+MID(F2,2,1)*9+MID(F2,3,1)*8+MID(F2,4,1)*7+MID(F2,5,1)*6+MID(F2,6,1)*5+MID(F2,7,1)*4+MID(F2,8,1)*3+MID(F2,9,1)*2-(INT((MID(F2,1,1)*10+MID(F2,2,1)*9+MID(F2,3,1)*8+MID(F2,4,1)*7+MID(F2,5,1)*6+MID(F2,6,1)*5+MID(F2,7,1)*4+MID(F2,8,1)*3+MID(F2,9,1)*2)/11)*11))&gt;9,0,11-(MID(F2,1,1)*10+MID(F2,2,1)*9+MID(F2,3,1)*8+MID(F2,4,1)*7+MID(F2,5,1)*6+MID(F2,6,1)*5+MID(F2,7,1)*4+MID(F2,8,1)*3+MID(F2,9,1)*2-(INT((MID(F2,1,1)*10+MID(F2,2,1)*9+MID(F2,3,1)*8+MID(F2,4,1)*7+MID(F2,5,1)*6+MID(F2,6,1)*5+MID(F2,7,1)*4+MID(F2,8,1)*3+MID(F2,9,1)*2)/11)*11)))</f>
        <v>0</v>
      </c>
      <c r="H2" s="146">
        <f>IF(11-(MID(F2,1,1)*11+MID(F2,2,1)*10+MID(F2,3,1)*9+MID(F2,4,1)*8+MID(F2,5,1)*7+MID(F2,6,1)*6+MID(F2,7,1)*5+MID(F2,8,1)*4+MID(F2,9,1)*3+G2*2-(INT((MID(F2,1,1)*11+MID(F2,2,1)*10+MID(F2,3,1)*9+MID(F2,4,1)*8+MID(F2,5,1)*7+MID(F2,6,1)*6+MID(F2,7,1)*5+MID(F2,8,1)*4+MID(F2,9,1)*3+G2*2)/11)*11))&gt;9,0,11-(MID(F2,1,1)*11+MID(F2,2,1)*10+MID(F2,3,1)*9+MID(F2,4,1)*8+MID(F2,5,1)*7+MID(F2,6,1)*6+MID(F2,7,1)*5+MID(F2,8,1)*4+MID(F2,9,1)*3+G2*2-(INT((MID(F2,1,1)*11+MID(F2,2,1)*10+MID(F2,3,1)*9+MID(F2,4,1)*8+MID(F2,5,1)*7+MID(F2,6,1)*6+MID(F2,7,1)*5+MID(F2,8,1)*4+MID(F2,9,1)*3+G2*2)/11)*11)))</f>
        <v>9</v>
      </c>
      <c r="I2" s="556"/>
      <c r="J2" s="556"/>
      <c r="K2" s="556"/>
      <c r="L2" s="556"/>
      <c r="M2" s="556">
        <f>LEN(M5)</f>
        <v>10</v>
      </c>
      <c r="V2" s="31"/>
      <c r="AE2" s="28"/>
      <c r="AF2" s="28"/>
    </row>
    <row r="3" spans="1:64" ht="16.5" hidden="1" customHeight="1">
      <c r="B3" s="556"/>
      <c r="C3" s="565"/>
      <c r="D3" s="556">
        <f>IFERROR(IF(Plan35!F90=0,VALUE(CONCATENATE(MID(F5,SEARCH("/",F5)+1,SEARCH("-",F5)-4),VALUE(MID("11-RO 12-AC 13-AM 14-RR 15-PA 16-AP 17-TO 21-MA 22-PI 23-CE 24- RN 25-PB 26-PE 27-AL 28-SE 29-BA 31-MG 32-ES 33-RJ 35-SP 41-PR 42-SC 43-RS 50-MS 51-MT 52-GO 53-DF 54-AU 99",SEARCH(RIGHT(F5,2),"11-RO 12-AC 13-AM 14-RR 15-PA 16-AP 17-TO 21-MA 22-PI 23-CE 24- RN 25-PB 26-PE 27-AL 28-SE 29-BA 31-MG 32-ES 33-RJ 35-SP 25-PR 42-SC 43-RS 50-MS 51-MT 52-GO 53-DF 54-AU 99")+3,2)),G5)),""),"")</f>
        <v>999999991</v>
      </c>
      <c r="E3" s="556"/>
      <c r="F3" s="146" t="str">
        <f>MID(G10+100000000000,2,12)</f>
        <v>00000000000</v>
      </c>
      <c r="G3" s="557">
        <f>IF(11-(MID(F3,1,1)*10+MID(F3,2,1)*9+MID(F3,3,1)*8+MID(F3,4,1)*7+MID(F3,5,1)*6+MID(F3,6,1)*5+MID(F3,7,1)*4+MID(F3,8,1)*3+MID(F3,9,1)*2-(INT((MID(F3,1,1)*10+MID(F3,2,1)*9+MID(F3,3,1)*8+MID(F3,4,1)*7+MID(F3,5,1)*6+MID(F3,6,1)*5+MID(F3,7,1)*4+MID(F3,8,1)*3+MID(F3,9,1)*2)/11)*11))&gt;9,0,11-(MID(F3,1,1)*10+MID(F3,2,1)*9+MID(F3,3,1)*8+MID(F3,4,1)*7+MID(F3,5,1)*6+MID(F3,6,1)*5+MID(F3,7,1)*4+MID(F3,8,1)*3+MID(F3,9,1)*2-(INT((MID(F3,1,1)*10+MID(F3,2,1)*9+MID(F3,3,1)*8+MID(F3,4,1)*7+MID(F3,5,1)*6+MID(F3,6,1)*5+MID(F3,7,1)*4+MID(F3,8,1)*3+MID(F3,9,1)*2)/11)*11)))</f>
        <v>0</v>
      </c>
      <c r="H3" s="557">
        <f>IF(11-(MID(F3,1,1)*11+MID(F3,2,1)*10+MID(F3,3,1)*9+MID(F3,4,1)*8+MID(F3,5,1)*7+MID(F3,6,1)*6+MID(F3,7,1)*5+MID(F3,8,1)*4+MID(F3,9,1)*3+G3*2-(INT((MID(F3,1,1)*11+MID(F3,2,1)*10+MID(F3,3,1)*9+MID(F3,4,1)*8+MID(F3,5,1)*7+MID(F3,6,1)*6+MID(F3,7,1)*5+MID(F3,8,1)*4+MID(F3,9,1)*3+G3*2)/11)*11))&gt;9,0,11-(MID(F3,1,1)*11+MID(F3,2,1)*10+MID(F3,3,1)*9+MID(F3,4,1)*8+MID(F3,5,1)*7+MID(F3,6,1)*6+MID(F3,7,1)*5+MID(F3,8,1)*4+MID(F3,9,1)*3+G3*2-(INT((MID(F3,1,1)*11+MID(F3,2,1)*10+MID(F3,3,1)*9+MID(F3,4,1)*8+MID(F3,5,1)*7+MID(F3,6,1)*6+MID(F3,7,1)*5+MID(F3,8,1)*4+MID(F3,9,1)*3+G3*2)/11)*11)))</f>
        <v>0</v>
      </c>
      <c r="I3" s="556"/>
      <c r="J3" s="556"/>
      <c r="K3" s="556"/>
      <c r="L3" s="556"/>
      <c r="M3" s="630">
        <f>IF(M5="","",IF(VALUE(RIGHT(M5,1))=0,M5,VALUE(CONCATENATE(MID(M5,M2,1),MID(M5,M2-1,1),MID(M5,M2-2,1),IF(M2-3&gt;0,MID(M5,M2-3,1),""),IF(M2-4&gt;0,MID(M5,M2-4,1),""),IF(M2-5&gt;0,MID(M5,M2-5,1),""),IF(M2-6&gt;0,MID(M5,M2-6,1),""),IF(M2-7&gt;0,MID(M5,M2-7,1),""),IF(M2-8&gt;0,MID(M5,M2-8,1),""),IF(M2-9&gt;0,MID(M5,M2-9,1),""),IF(M2-10&gt;0,MID(M5,M2-10,1),"")))))</f>
        <v>9822858512</v>
      </c>
      <c r="N3" s="8"/>
      <c r="O3" s="32"/>
      <c r="P3" s="31"/>
      <c r="Q3" s="74">
        <f>IF(S6&lt;&gt;"",IF(LEN(S6)&gt;7,CONCATENATE(LEFT(S6,2),"/",MID(S6,3,2),"/",RIGHT(S6,4)),CONCATENATE(0,LEFT(S6,1),"/",MID(S6,2,2),"/",RIGHT(S6,4))),0)</f>
        <v>0</v>
      </c>
      <c r="R3" s="77">
        <f>IF(S6&lt;&gt;"",DATEDIF(Q3,Q46,"Y")*12+DATEDIF(Q3,Q46,"YM"),0)</f>
        <v>0</v>
      </c>
      <c r="S3" s="76">
        <f>IF(R3&lt;72,0,IF(R3&lt;76,1,IF(R3&lt;80,2,IF(R3&lt;84,3,IF(R3&lt;88,4,IF(R3&lt;92,5,IF(R3&lt;96,6,IF(R3&lt;100,7,IF(R3&lt;104,8,IF(R3&lt;108,9,IF(R3&lt;112,10,IF(R3&lt;116,11,IF(R3&lt;120,12,IF(R3&lt;124,13,IF(R3&lt;128,14,IF(R3&lt;132,15,IF(R3&lt;136,16,IF(R3&lt;140,17,IF(R3&lt;144,18,IF(R3&lt;148,19,IF(R3&lt;152,20,IF(R3&lt;156,21,IF(R3&lt;160,22,IF(R3&lt;164,23,IF(168&lt;24,1,IF(R3&lt;172,25,IF(R3&lt;176,26,IF(R3&lt;180,27,IF(R3&lt;184,28,IF(R3&lt;188,29,IF(R3&lt;192,30,IF(R3&lt;196,31,IF(R3&lt;200,32,IF(R3&lt;204,33,0))))))))))))))))))))))))))))))))))</f>
        <v>0</v>
      </c>
      <c r="T3" s="31"/>
      <c r="U3" s="33"/>
      <c r="V3" s="5"/>
      <c r="AE3" s="28"/>
      <c r="AF3" s="28"/>
    </row>
    <row r="4" spans="1:64" ht="16.5" hidden="1" customHeight="1">
      <c r="A4" s="556"/>
      <c r="B4" s="556"/>
      <c r="C4" s="565"/>
      <c r="D4" s="556"/>
      <c r="E4" s="556"/>
      <c r="F4" s="566"/>
      <c r="G4" s="6"/>
      <c r="H4" s="6"/>
      <c r="I4" s="556"/>
      <c r="J4" s="556"/>
      <c r="K4" s="556"/>
      <c r="L4" s="556"/>
      <c r="M4" s="556"/>
      <c r="O4" s="15"/>
      <c r="P4" s="16"/>
      <c r="Q4" s="5"/>
      <c r="R4" s="5"/>
      <c r="S4" s="5"/>
      <c r="T4" s="5"/>
      <c r="U4" s="5"/>
      <c r="V4" s="5"/>
      <c r="AE4" s="28"/>
      <c r="AF4" s="28"/>
    </row>
    <row r="5" spans="1:64" ht="17.100000000000001" customHeight="1">
      <c r="A5" s="816" t="str">
        <f>IFERROR(IF(VLOOKUP(D3,[1]Plan1!$P$3:$R$10002,3)=D5,VLOOKUP(D3,[1]Plan1!$P$3:$Q$10002,2),""),"")</f>
        <v>Sigismund Scholomo Freud</v>
      </c>
      <c r="B5" s="816"/>
      <c r="C5" s="667" t="s">
        <v>1975</v>
      </c>
      <c r="D5" s="670">
        <v>12345678909</v>
      </c>
      <c r="E5" s="78" t="s">
        <v>1972</v>
      </c>
      <c r="F5" s="668" t="s">
        <v>2116</v>
      </c>
      <c r="G5" s="671">
        <v>1</v>
      </c>
      <c r="H5" s="828" t="s">
        <v>1949</v>
      </c>
      <c r="I5" s="828"/>
      <c r="J5" s="79" t="s">
        <v>1971</v>
      </c>
      <c r="K5" s="636">
        <v>31032020</v>
      </c>
      <c r="L5" s="667" t="s">
        <v>1976</v>
      </c>
      <c r="M5" s="637">
        <v>2158582289</v>
      </c>
      <c r="N5" s="810" t="s">
        <v>161</v>
      </c>
      <c r="O5" s="810"/>
      <c r="P5" s="810"/>
      <c r="Q5" s="692" t="s">
        <v>154</v>
      </c>
      <c r="R5" s="692"/>
      <c r="S5" s="13" t="s">
        <v>148</v>
      </c>
      <c r="T5" s="13" t="s">
        <v>147</v>
      </c>
      <c r="U5" s="13" t="s">
        <v>144</v>
      </c>
      <c r="V5" s="13" t="s">
        <v>152</v>
      </c>
      <c r="W5" s="676" t="s">
        <v>161</v>
      </c>
      <c r="X5" s="676"/>
      <c r="Y5" s="676"/>
      <c r="Z5" s="673" t="s">
        <v>154</v>
      </c>
      <c r="AA5" s="673"/>
      <c r="AB5" s="673"/>
      <c r="AC5" s="673"/>
      <c r="AD5" s="673"/>
      <c r="AE5" s="673" t="s">
        <v>148</v>
      </c>
      <c r="AF5" s="673"/>
      <c r="AG5" s="673"/>
      <c r="AH5" s="673" t="s">
        <v>147</v>
      </c>
      <c r="AI5" s="673"/>
      <c r="AJ5" s="673"/>
      <c r="AK5" s="673" t="s">
        <v>144</v>
      </c>
      <c r="AL5" s="673"/>
      <c r="AM5" s="673"/>
      <c r="AN5" s="673" t="s">
        <v>152</v>
      </c>
      <c r="AO5" s="673"/>
    </row>
    <row r="6" spans="1:64" ht="17.100000000000001" customHeight="1">
      <c r="C6" s="666"/>
      <c r="D6" s="666"/>
      <c r="E6" s="666"/>
      <c r="F6" s="830" t="s">
        <v>1969</v>
      </c>
      <c r="G6" s="830"/>
      <c r="H6" s="669"/>
      <c r="I6" s="669"/>
      <c r="J6" s="669"/>
      <c r="K6" s="669"/>
      <c r="N6" s="771">
        <f>B10</f>
        <v>0</v>
      </c>
      <c r="O6" s="691"/>
      <c r="P6" s="691"/>
      <c r="Q6" s="691" t="str">
        <f>IF(S6&lt;&gt;"",IF(DATEDIF(Q3,Q46,"YM")=0,CONCATENATE(DATEDIF(Q3,Q46,"Y")," anos"),IF(DATEDIF(Q3,Q46,"YM")=1,CONCATENATE(DATEDIF(Q3,Q46,"Y")," anos e um mês"),CONCATENATE(DATEDIF(Q3,Q46,"Y")," anos e ",DATEDIF(Q3,Q46,"YM")," meses"))),"")</f>
        <v/>
      </c>
      <c r="R6" s="691"/>
      <c r="S6" s="67"/>
      <c r="T6" s="69">
        <f>F10</f>
        <v>0</v>
      </c>
      <c r="U6" s="69">
        <f>I10</f>
        <v>0</v>
      </c>
      <c r="V6" s="70">
        <f>K10</f>
        <v>0</v>
      </c>
      <c r="W6" s="771" t="str">
        <f>IF(B10="","",B10)</f>
        <v/>
      </c>
      <c r="X6" s="691"/>
      <c r="Y6" s="691"/>
      <c r="Z6" s="691" t="str">
        <f>IF(Q6="","",Q6)</f>
        <v/>
      </c>
      <c r="AA6" s="691"/>
      <c r="AB6" s="691"/>
      <c r="AC6" s="691"/>
      <c r="AD6" s="691"/>
      <c r="AE6" s="772" t="str">
        <f>IF(S6="","",S6)</f>
        <v/>
      </c>
      <c r="AF6" s="772"/>
      <c r="AG6" s="772"/>
      <c r="AH6" s="691" t="str">
        <f>IF(F10="","",F10)</f>
        <v/>
      </c>
      <c r="AI6" s="691"/>
      <c r="AJ6" s="691"/>
      <c r="AK6" s="691" t="str">
        <f>IF(I10="","",I10)</f>
        <v/>
      </c>
      <c r="AL6" s="691"/>
      <c r="AM6" s="691"/>
      <c r="AN6" s="691" t="str">
        <f>IF(K10="","",K10)</f>
        <v/>
      </c>
      <c r="AO6" s="693"/>
    </row>
    <row r="7" spans="1:64" ht="17.100000000000001" customHeight="1">
      <c r="B7" s="820"/>
      <c r="C7" s="821"/>
      <c r="D7" s="821"/>
      <c r="E7" s="821"/>
      <c r="F7" s="821"/>
      <c r="G7" s="821"/>
      <c r="H7" s="821"/>
      <c r="I7" s="821"/>
      <c r="J7" s="821"/>
      <c r="K7" s="822"/>
      <c r="L7" s="626" t="str">
        <f>IF(Plan51!HH97="Demo","D","")</f>
        <v>D</v>
      </c>
      <c r="M7" s="43"/>
      <c r="N7" s="768">
        <f>B11</f>
        <v>0</v>
      </c>
      <c r="O7" s="674"/>
      <c r="P7" s="674"/>
      <c r="Q7" s="674">
        <f>F11</f>
        <v>0</v>
      </c>
      <c r="R7" s="674"/>
      <c r="S7" s="71" t="str">
        <f>IF(I11&lt;&gt;"",IF(I11&lt;&gt;"()-",IF(LEN(I11)=10,CONCATENATE("(",LEFT(I11,2),") ",MID(I11,3,4),"-",RIGHT(I11,4)),CONCATENATE("(",LEFT(I11,2),") ",MID(I11,3,5),"-",RIGHT(I11,4)))),"")</f>
        <v/>
      </c>
      <c r="T7" s="68"/>
      <c r="U7" s="52"/>
      <c r="V7" s="72">
        <f>K11</f>
        <v>0</v>
      </c>
      <c r="W7" s="768" t="str">
        <f>IF(B11="","",B11)</f>
        <v/>
      </c>
      <c r="X7" s="674"/>
      <c r="Y7" s="674"/>
      <c r="Z7" s="674" t="str">
        <f>IF(F11="","",F11)</f>
        <v/>
      </c>
      <c r="AA7" s="674"/>
      <c r="AB7" s="674"/>
      <c r="AC7" s="674"/>
      <c r="AD7" s="674"/>
      <c r="AE7" s="674" t="str">
        <f>IF(I11&lt;&gt;"",IF(I11&lt;&gt;"()-",IF(LEN(I11)=10,CONCATENATE("(",LEFT(I11,2),") ",MID(I11,3,4),"-",RIGHT(I11,4)),CONCATENATE("(",LEFT(I11,2),") ",MID(I11,3,5),"-",RIGHT(I11,4)))),"")</f>
        <v/>
      </c>
      <c r="AF7" s="674"/>
      <c r="AG7" s="674"/>
      <c r="AH7" s="674" t="str">
        <f>IF(T7="","",T7)</f>
        <v/>
      </c>
      <c r="AI7" s="674"/>
      <c r="AJ7" s="674"/>
      <c r="AK7" s="674" t="str">
        <f>IF(U7="","",U7)</f>
        <v/>
      </c>
      <c r="AL7" s="674"/>
      <c r="AM7" s="674"/>
      <c r="AN7" s="674" t="str">
        <f>IF(K11="","",K11)</f>
        <v/>
      </c>
      <c r="AO7" s="675"/>
    </row>
    <row r="8" spans="1:64" ht="17.100000000000001" customHeight="1">
      <c r="B8" s="831" t="str">
        <f>IFERROR(IF(AND(L7="",Plan35!$J$92&lt;&gt;Plan35!$J$93),"Sorry",""),"")</f>
        <v/>
      </c>
      <c r="C8" s="831"/>
      <c r="D8" s="831"/>
      <c r="E8" s="831"/>
      <c r="F8" s="831"/>
      <c r="G8" s="868" t="str">
        <f>IFERROR(IF(AND(L7="",Plan35!$J$93&lt;&gt;"",Plan35!$J$92&lt;&gt;Plan35!$J$93),"App not licensed",""),"")</f>
        <v/>
      </c>
      <c r="H8" s="868"/>
      <c r="I8" s="868"/>
      <c r="J8" s="868"/>
      <c r="K8" s="868"/>
      <c r="L8" s="40"/>
      <c r="M8" s="40"/>
      <c r="N8" s="694" t="s">
        <v>160</v>
      </c>
      <c r="O8" s="694"/>
      <c r="P8" s="694"/>
      <c r="Q8" s="690" t="s">
        <v>162</v>
      </c>
      <c r="R8" s="690"/>
      <c r="S8" s="12" t="s">
        <v>150</v>
      </c>
      <c r="T8" s="12" t="s">
        <v>146</v>
      </c>
      <c r="U8" s="12" t="s">
        <v>153</v>
      </c>
      <c r="V8" s="12" t="s">
        <v>145</v>
      </c>
      <c r="W8" s="694" t="s">
        <v>160</v>
      </c>
      <c r="X8" s="694"/>
      <c r="Y8" s="694"/>
      <c r="Z8" s="694" t="s">
        <v>162</v>
      </c>
      <c r="AA8" s="694"/>
      <c r="AB8" s="694"/>
      <c r="AC8" s="694"/>
      <c r="AD8" s="694"/>
      <c r="AE8" s="694" t="s">
        <v>150</v>
      </c>
      <c r="AF8" s="694"/>
      <c r="AG8" s="694"/>
      <c r="AH8" s="694" t="s">
        <v>146</v>
      </c>
      <c r="AI8" s="694"/>
      <c r="AJ8" s="694"/>
      <c r="AK8" s="694" t="s">
        <v>153</v>
      </c>
      <c r="AL8" s="694"/>
      <c r="AM8" s="694"/>
      <c r="AN8" s="694" t="s">
        <v>145</v>
      </c>
      <c r="AO8" s="694"/>
    </row>
    <row r="9" spans="1:64" ht="17.100000000000001" customHeight="1">
      <c r="B9" s="837" t="s">
        <v>1968</v>
      </c>
      <c r="C9" s="837"/>
      <c r="D9" s="837"/>
      <c r="E9" s="837"/>
      <c r="F9" s="564" t="s">
        <v>147</v>
      </c>
      <c r="G9" s="673" t="s">
        <v>1973</v>
      </c>
      <c r="H9" s="673"/>
      <c r="I9" s="673" t="str">
        <f>IF(AND(F10&lt;&gt;"",I10&lt;&gt;""),IF(OR(AND(LEFT(F10,1)="M",RIGHT(I10,1)="O"),AND(LEFT(F10,1)="F",RIGHT(I10,1)="a"),AND(LEFT(F10,1)="F",RIGHT(I10,1)="ã")),"Estado Civil","Erro !!!"),"Estado Civil")</f>
        <v>Estado Civil</v>
      </c>
      <c r="J9" s="673"/>
      <c r="K9" s="13" t="s">
        <v>152</v>
      </c>
      <c r="L9" s="13"/>
      <c r="M9" s="13"/>
      <c r="X9" s="12"/>
      <c r="Y9" s="12"/>
      <c r="Z9" s="12"/>
      <c r="AA9" s="12"/>
      <c r="AB9" s="12"/>
      <c r="AC9" s="12"/>
      <c r="AD9" s="12"/>
      <c r="AE9" s="12"/>
      <c r="AF9" s="66"/>
      <c r="AG9" s="12"/>
      <c r="AH9" s="12"/>
      <c r="AI9" s="12"/>
      <c r="AJ9" s="12"/>
      <c r="AK9" s="12"/>
      <c r="AL9" s="12"/>
      <c r="AM9" s="12"/>
      <c r="AN9" s="12"/>
      <c r="AO9" s="12"/>
    </row>
    <row r="10" spans="1:64" ht="22.5" customHeight="1" thickBot="1">
      <c r="B10" s="817"/>
      <c r="C10" s="818"/>
      <c r="D10" s="818"/>
      <c r="E10" s="819"/>
      <c r="F10" s="617"/>
      <c r="G10" s="823"/>
      <c r="H10" s="824"/>
      <c r="I10" s="829"/>
      <c r="J10" s="819"/>
      <c r="K10" s="144"/>
      <c r="L10" s="140"/>
      <c r="M10" s="13"/>
      <c r="Q10" s="883" t="s">
        <v>1949</v>
      </c>
      <c r="R10" s="884"/>
      <c r="S10" s="832" t="s">
        <v>1964</v>
      </c>
      <c r="T10" s="833"/>
      <c r="X10" s="12"/>
      <c r="Y10" s="12"/>
      <c r="Z10" s="12"/>
      <c r="AA10" s="12"/>
      <c r="AB10" s="12"/>
      <c r="AC10" s="12"/>
      <c r="AD10" s="12"/>
      <c r="AE10" s="12"/>
      <c r="AF10" s="12"/>
      <c r="AG10" s="12"/>
      <c r="AH10" s="12"/>
      <c r="AI10" s="12"/>
      <c r="AJ10" s="12"/>
      <c r="AK10" s="12"/>
      <c r="AL10" s="12"/>
      <c r="AM10" s="12"/>
      <c r="AN10" s="12"/>
      <c r="AO10" s="12"/>
    </row>
    <row r="11" spans="1:64" ht="24" customHeight="1">
      <c r="B11" s="838"/>
      <c r="C11" s="826"/>
      <c r="D11" s="826"/>
      <c r="E11" s="827"/>
      <c r="F11" s="825"/>
      <c r="G11" s="826"/>
      <c r="H11" s="827"/>
      <c r="I11" s="839"/>
      <c r="J11" s="840"/>
      <c r="K11" s="145"/>
      <c r="L11" s="141"/>
      <c r="M11" s="13"/>
      <c r="Q11" s="814" t="s">
        <v>2029</v>
      </c>
      <c r="R11" s="815"/>
      <c r="S11" s="64" t="s">
        <v>3</v>
      </c>
      <c r="T11" s="541" t="s">
        <v>1040</v>
      </c>
      <c r="Y11" s="750" t="s">
        <v>1949</v>
      </c>
      <c r="Z11" s="751"/>
      <c r="AA11" s="751"/>
      <c r="AB11" s="751"/>
      <c r="AC11" s="751"/>
      <c r="AD11" s="751"/>
      <c r="AE11" s="751"/>
      <c r="AF11" s="751"/>
      <c r="AG11" s="751"/>
      <c r="AH11" s="751"/>
      <c r="AI11" s="751"/>
      <c r="AJ11" s="751"/>
      <c r="AK11" s="751"/>
      <c r="AL11" s="751"/>
      <c r="AM11" s="752"/>
    </row>
    <row r="12" spans="1:64" ht="17.45" customHeight="1">
      <c r="B12" s="694" t="s">
        <v>160</v>
      </c>
      <c r="C12" s="694"/>
      <c r="D12" s="694"/>
      <c r="E12" s="694"/>
      <c r="F12" s="694" t="s">
        <v>162</v>
      </c>
      <c r="G12" s="694"/>
      <c r="H12" s="694"/>
      <c r="I12" s="694" t="s">
        <v>150</v>
      </c>
      <c r="J12" s="694"/>
      <c r="K12" s="12" t="str">
        <f>IF(AND(F10&lt;&gt;"",K11&lt;&gt;""),IF(OR(AND(LEFT(F10,1)="M",RIGHT(K11,1)="O"),AND(LEFT(F10,1)="F",RIGHT(K11,1)="a")),"Lateralidade","Erro !!!"),"Lateralidade")</f>
        <v>Lateralidade</v>
      </c>
      <c r="L12" s="12"/>
      <c r="M12" s="13"/>
      <c r="Q12" s="62" t="s">
        <v>1950</v>
      </c>
      <c r="R12" s="63"/>
      <c r="S12" s="532"/>
      <c r="T12" s="533" t="str">
        <f ca="1">IF(AND(P$1=0,ROW(S12)&lt;Plan51!HH$95+12),IF(AND(Plan35!B$88&lt;&gt;"",S12&lt;&gt;"",S12&gt;-1),IF(S$6&lt;&gt;"",IF(Plan24!BP106=0,"",Plan24!BP106),""),""),"")</f>
        <v/>
      </c>
      <c r="W12" s="73"/>
      <c r="Y12" s="735" t="s">
        <v>1989</v>
      </c>
      <c r="Z12" s="736"/>
      <c r="AA12" s="736"/>
      <c r="AB12" s="736"/>
      <c r="AC12" s="736"/>
      <c r="AD12" s="736"/>
      <c r="AE12" s="736"/>
      <c r="AF12" s="736"/>
      <c r="AG12" s="736"/>
      <c r="AH12" s="736"/>
      <c r="AI12" s="736"/>
      <c r="AJ12" s="736"/>
      <c r="AK12" s="736"/>
      <c r="AL12" s="736"/>
      <c r="AM12" s="737"/>
    </row>
    <row r="13" spans="1:64" ht="17.45" customHeight="1">
      <c r="M13" s="13"/>
      <c r="Q13" s="138" t="s">
        <v>1951</v>
      </c>
      <c r="R13" s="21"/>
      <c r="S13" s="532"/>
      <c r="T13" s="534" t="str">
        <f ca="1">IF(AND(P$1=0,ROW(S13)&lt;Plan51!HH$95+12),IF(AND(Plan35!B$88&lt;&gt;"",S13&lt;&gt;"",S13&gt;-1),IF(S$6&lt;&gt;"",IF(Plan24!BP107=0,"",Plan24!BP107),""),""),"")</f>
        <v/>
      </c>
      <c r="W13" s="44"/>
      <c r="Y13" s="870" t="s">
        <v>1574</v>
      </c>
      <c r="Z13" s="745"/>
      <c r="AA13" s="745"/>
      <c r="AB13" s="745"/>
      <c r="AC13" s="746"/>
      <c r="AD13" s="744" t="s">
        <v>1641</v>
      </c>
      <c r="AE13" s="745"/>
      <c r="AF13" s="745"/>
      <c r="AG13" s="746"/>
      <c r="AH13" s="744" t="s">
        <v>1669</v>
      </c>
      <c r="AI13" s="745"/>
      <c r="AJ13" s="746"/>
      <c r="AK13" s="747" t="s">
        <v>1683</v>
      </c>
      <c r="AL13" s="748"/>
      <c r="AM13" s="749"/>
    </row>
    <row r="14" spans="1:64" ht="17.45" customHeight="1">
      <c r="B14" s="811" t="s">
        <v>1970</v>
      </c>
      <c r="C14" s="812"/>
      <c r="D14" s="812"/>
      <c r="E14" s="812"/>
      <c r="F14" s="812"/>
      <c r="G14" s="812"/>
      <c r="H14" s="812"/>
      <c r="I14" s="812"/>
      <c r="J14" s="812"/>
      <c r="K14" s="813"/>
      <c r="L14" s="41"/>
      <c r="M14" s="13"/>
      <c r="Q14" s="138" t="s">
        <v>1952</v>
      </c>
      <c r="R14" s="21"/>
      <c r="S14" s="532"/>
      <c r="T14" s="535" t="str">
        <f ca="1">IF(AND(P$1=0,ROW(S14)&lt;Plan51!HH$95+12),IF(AND(Plan35!B$88&lt;&gt;"",S14&lt;&gt;"",S14&gt;-1),IF(S$6&lt;&gt;"",IF(Plan24!BP108=0,"",Plan24!BP108),""),""),"")</f>
        <v/>
      </c>
      <c r="W14" s="44"/>
      <c r="Y14" s="45" t="s">
        <v>1055</v>
      </c>
      <c r="Z14" s="46" t="s">
        <v>1059</v>
      </c>
      <c r="AA14" s="46" t="s">
        <v>1062</v>
      </c>
      <c r="AB14" s="46" t="s">
        <v>1066</v>
      </c>
      <c r="AC14" s="46" t="s">
        <v>1068</v>
      </c>
      <c r="AD14" s="46" t="s">
        <v>1054</v>
      </c>
      <c r="AE14" s="46" t="s">
        <v>1057</v>
      </c>
      <c r="AF14" s="46" t="s">
        <v>1061</v>
      </c>
      <c r="AG14" s="46" t="s">
        <v>1064</v>
      </c>
      <c r="AH14" s="46" t="s">
        <v>1056</v>
      </c>
      <c r="AI14" s="46" t="s">
        <v>1060</v>
      </c>
      <c r="AJ14" s="46" t="s">
        <v>1067</v>
      </c>
      <c r="AK14" s="47" t="s">
        <v>1058</v>
      </c>
      <c r="AL14" s="46" t="s">
        <v>1981</v>
      </c>
      <c r="AM14" s="48" t="s">
        <v>1065</v>
      </c>
    </row>
    <row r="15" spans="1:64" ht="17.45" customHeight="1">
      <c r="B15" s="786"/>
      <c r="C15" s="787"/>
      <c r="D15" s="787"/>
      <c r="E15" s="787"/>
      <c r="F15" s="787"/>
      <c r="G15" s="787"/>
      <c r="H15" s="787"/>
      <c r="I15" s="787"/>
      <c r="J15" s="787"/>
      <c r="K15" s="788"/>
      <c r="L15" s="143"/>
      <c r="M15" s="13"/>
      <c r="Q15" s="138" t="s">
        <v>1953</v>
      </c>
      <c r="R15" s="21"/>
      <c r="S15" s="532"/>
      <c r="T15" s="536" t="str">
        <f ca="1">IF(AND(P$1=0,ROW(S15)&lt;Plan51!HH$95+12),IF(AND(Plan35!B$88&lt;&gt;"",S15&lt;&gt;"",S15&gt;-1),IF(S$6&lt;&gt;"",IF(Plan24!BP109=0,"",Plan24!BP109),""),""),"")</f>
        <v/>
      </c>
      <c r="W15" s="84"/>
      <c r="X15" s="28"/>
      <c r="Y15" s="49" t="str">
        <f ca="1">T13</f>
        <v/>
      </c>
      <c r="Z15" s="50" t="str">
        <f ca="1">T17</f>
        <v/>
      </c>
      <c r="AA15" s="50" t="str">
        <f ca="1">T20</f>
        <v/>
      </c>
      <c r="AB15" s="50" t="str">
        <f ca="1">T24</f>
        <v/>
      </c>
      <c r="AC15" s="50" t="str">
        <f ca="1">T26</f>
        <v/>
      </c>
      <c r="AD15" s="50" t="str">
        <f ca="1">T12</f>
        <v/>
      </c>
      <c r="AE15" s="50" t="str">
        <f ca="1">T15</f>
        <v/>
      </c>
      <c r="AF15" s="50" t="str">
        <f ca="1">T19</f>
        <v/>
      </c>
      <c r="AG15" s="50" t="str">
        <f ca="1">T22</f>
        <v/>
      </c>
      <c r="AH15" s="50" t="str">
        <f ca="1">T14</f>
        <v/>
      </c>
      <c r="AI15" s="50" t="str">
        <f ca="1">T18</f>
        <v/>
      </c>
      <c r="AJ15" s="50" t="str">
        <f ca="1">T25</f>
        <v/>
      </c>
      <c r="AK15" s="50" t="str">
        <f ca="1">T16</f>
        <v/>
      </c>
      <c r="AL15" s="50" t="str">
        <f ca="1">T21</f>
        <v/>
      </c>
      <c r="AM15" s="51" t="str">
        <f ca="1">T23</f>
        <v/>
      </c>
      <c r="AN15" s="28"/>
      <c r="AP15" s="28"/>
      <c r="AQ15" s="28"/>
      <c r="AR15" s="28"/>
      <c r="AS15" s="28"/>
      <c r="AT15" s="28"/>
      <c r="AU15" s="28"/>
      <c r="AV15" s="28"/>
      <c r="AW15" s="28"/>
      <c r="AX15" s="28"/>
      <c r="AY15" s="28"/>
      <c r="AZ15" s="28"/>
      <c r="BA15" s="28"/>
      <c r="BB15" s="28"/>
      <c r="BC15" s="28"/>
      <c r="BD15" s="28"/>
      <c r="BE15" s="28"/>
      <c r="BF15" s="28"/>
      <c r="BG15" s="28"/>
      <c r="BH15" s="28"/>
      <c r="BI15" s="28"/>
      <c r="BJ15" s="28"/>
      <c r="BL15" s="65"/>
    </row>
    <row r="16" spans="1:64" ht="17.45" customHeight="1">
      <c r="B16" s="786"/>
      <c r="C16" s="787"/>
      <c r="D16" s="787"/>
      <c r="E16" s="787"/>
      <c r="F16" s="787"/>
      <c r="G16" s="787"/>
      <c r="H16" s="787"/>
      <c r="I16" s="787"/>
      <c r="J16" s="787"/>
      <c r="K16" s="788"/>
      <c r="L16" s="143"/>
      <c r="M16" s="13"/>
      <c r="Q16" s="138" t="s">
        <v>1954</v>
      </c>
      <c r="R16" s="21"/>
      <c r="S16" s="532"/>
      <c r="T16" s="537" t="str">
        <f ca="1">IF(AND(P$1=0,ROW(S16)&lt;Plan51!HH$95+12),IF(AND(Plan35!B$88&lt;&gt;"",S16&lt;&gt;"",S16&gt;-1),IF(S$6&lt;&gt;"",IF(Plan24!BP110=0,"",Plan24!BP110),""),""),"")</f>
        <v/>
      </c>
      <c r="W16" s="28"/>
      <c r="X16" s="85">
        <v>19</v>
      </c>
      <c r="Y16" s="137" t="s">
        <v>2055</v>
      </c>
      <c r="Z16" s="86" t="s">
        <v>2055</v>
      </c>
      <c r="AA16" s="86" t="s">
        <v>2055</v>
      </c>
      <c r="AB16" s="86" t="s">
        <v>2055</v>
      </c>
      <c r="AC16" s="87" t="s">
        <v>2055</v>
      </c>
      <c r="AD16" s="88" t="s">
        <v>2055</v>
      </c>
      <c r="AE16" s="86" t="s">
        <v>2055</v>
      </c>
      <c r="AF16" s="86" t="s">
        <v>2055</v>
      </c>
      <c r="AG16" s="87" t="s">
        <v>2055</v>
      </c>
      <c r="AH16" s="88" t="s">
        <v>2055</v>
      </c>
      <c r="AI16" s="86" t="s">
        <v>2055</v>
      </c>
      <c r="AJ16" s="87" t="s">
        <v>2055</v>
      </c>
      <c r="AK16" s="88" t="s">
        <v>2055</v>
      </c>
      <c r="AL16" s="86" t="s">
        <v>2055</v>
      </c>
      <c r="AM16" s="89" t="s">
        <v>2055</v>
      </c>
      <c r="AN16" s="28"/>
      <c r="AP16" s="28"/>
      <c r="AQ16" s="28"/>
      <c r="AR16" s="28"/>
      <c r="AS16" s="28"/>
      <c r="AT16" s="28"/>
      <c r="AU16" s="28"/>
      <c r="AV16" s="28"/>
      <c r="AW16" s="28"/>
      <c r="AX16" s="28"/>
      <c r="AY16" s="28"/>
      <c r="AZ16" s="28"/>
      <c r="BA16" s="28"/>
      <c r="BB16" s="28"/>
      <c r="BC16" s="28"/>
      <c r="BD16" s="28"/>
      <c r="BE16" s="28"/>
      <c r="BF16" s="28"/>
      <c r="BG16" s="28"/>
      <c r="BH16" s="28"/>
      <c r="BI16" s="28"/>
      <c r="BJ16" s="28"/>
      <c r="BL16" s="65"/>
    </row>
    <row r="17" spans="2:64" ht="17.45" customHeight="1">
      <c r="B17" s="786"/>
      <c r="C17" s="787"/>
      <c r="D17" s="787"/>
      <c r="E17" s="787"/>
      <c r="F17" s="787"/>
      <c r="G17" s="787"/>
      <c r="H17" s="787"/>
      <c r="I17" s="787"/>
      <c r="J17" s="787"/>
      <c r="K17" s="788"/>
      <c r="L17" s="143"/>
      <c r="M17" s="13"/>
      <c r="Q17" s="138" t="s">
        <v>1955</v>
      </c>
      <c r="R17" s="21"/>
      <c r="S17" s="532"/>
      <c r="T17" s="534" t="str">
        <f ca="1">IF(AND(P$1=0,ROW(S17)&lt;Plan51!HH$95+12),IF(AND(Plan35!B$88&lt;&gt;"",S17&lt;&gt;"",S17&gt;-1),IF(S$6&lt;&gt;"",IF(Plan24!BP111=0,"",Plan24!BP111),""),""),"")</f>
        <v/>
      </c>
      <c r="W17" s="28"/>
      <c r="X17" s="85">
        <v>18</v>
      </c>
      <c r="Y17" s="90" t="s">
        <v>2055</v>
      </c>
      <c r="Z17" s="91" t="s">
        <v>2055</v>
      </c>
      <c r="AA17" s="91" t="s">
        <v>2055</v>
      </c>
      <c r="AB17" s="91" t="s">
        <v>2055</v>
      </c>
      <c r="AC17" s="92" t="s">
        <v>2055</v>
      </c>
      <c r="AD17" s="93" t="s">
        <v>2055</v>
      </c>
      <c r="AE17" s="91" t="s">
        <v>2055</v>
      </c>
      <c r="AF17" s="91" t="s">
        <v>2055</v>
      </c>
      <c r="AG17" s="92" t="s">
        <v>2055</v>
      </c>
      <c r="AH17" s="93" t="s">
        <v>2055</v>
      </c>
      <c r="AI17" s="91" t="s">
        <v>2055</v>
      </c>
      <c r="AJ17" s="92" t="s">
        <v>2055</v>
      </c>
      <c r="AK17" s="93" t="s">
        <v>2055</v>
      </c>
      <c r="AL17" s="91" t="s">
        <v>2055</v>
      </c>
      <c r="AM17" s="94" t="s">
        <v>2055</v>
      </c>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L17" s="65"/>
    </row>
    <row r="18" spans="2:64" ht="17.45" customHeight="1">
      <c r="B18" s="786"/>
      <c r="C18" s="787"/>
      <c r="D18" s="787"/>
      <c r="E18" s="787"/>
      <c r="F18" s="787"/>
      <c r="G18" s="787"/>
      <c r="H18" s="787"/>
      <c r="I18" s="787"/>
      <c r="J18" s="787"/>
      <c r="K18" s="788"/>
      <c r="L18" s="143"/>
      <c r="M18" s="142"/>
      <c r="Q18" s="138" t="s">
        <v>1965</v>
      </c>
      <c r="R18" s="21"/>
      <c r="S18" s="532"/>
      <c r="T18" s="535" t="str">
        <f ca="1">IF(AND(P$1=0,ROW(S18)&lt;Plan51!HH$95+12),IF(AND(Plan35!B$88&lt;&gt;"",S18&lt;&gt;"",S18&gt;-1),IF(S$6&lt;&gt;"",IF(Plan24!BP112=0,"",Plan24!BP112),""),""),"")</f>
        <v/>
      </c>
      <c r="W18" s="28"/>
      <c r="X18" s="85">
        <v>17</v>
      </c>
      <c r="Y18" s="90" t="s">
        <v>2055</v>
      </c>
      <c r="Z18" s="91" t="s">
        <v>2055</v>
      </c>
      <c r="AA18" s="91" t="s">
        <v>2055</v>
      </c>
      <c r="AB18" s="91" t="s">
        <v>2055</v>
      </c>
      <c r="AC18" s="92" t="s">
        <v>2055</v>
      </c>
      <c r="AD18" s="93" t="s">
        <v>2055</v>
      </c>
      <c r="AE18" s="91" t="s">
        <v>2055</v>
      </c>
      <c r="AF18" s="91" t="s">
        <v>2055</v>
      </c>
      <c r="AG18" s="92" t="s">
        <v>2055</v>
      </c>
      <c r="AH18" s="93" t="s">
        <v>2055</v>
      </c>
      <c r="AI18" s="91" t="s">
        <v>2055</v>
      </c>
      <c r="AJ18" s="92" t="s">
        <v>2055</v>
      </c>
      <c r="AK18" s="93" t="s">
        <v>2055</v>
      </c>
      <c r="AL18" s="91" t="s">
        <v>2055</v>
      </c>
      <c r="AM18" s="94" t="s">
        <v>2055</v>
      </c>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L18" s="65"/>
    </row>
    <row r="19" spans="2:64" ht="17.45" customHeight="1">
      <c r="B19" s="786"/>
      <c r="C19" s="787"/>
      <c r="D19" s="787"/>
      <c r="E19" s="787"/>
      <c r="F19" s="787"/>
      <c r="G19" s="787"/>
      <c r="H19" s="787"/>
      <c r="I19" s="787"/>
      <c r="J19" s="787"/>
      <c r="K19" s="788"/>
      <c r="L19" s="143"/>
      <c r="M19" s="41"/>
      <c r="Q19" s="138" t="s">
        <v>1956</v>
      </c>
      <c r="R19" s="21"/>
      <c r="S19" s="532"/>
      <c r="T19" s="536" t="str">
        <f ca="1">IF(AND(P$1=0,ROW(S19)&lt;Plan51!HH$95+12),IF(AND(Plan35!B$88&lt;&gt;"",S19&lt;&gt;"",S19&gt;-1),IF(S$6&lt;&gt;"",IF(Plan24!BP113=0,"",Plan24!BP113),""),""),"")</f>
        <v/>
      </c>
      <c r="W19" s="28"/>
      <c r="X19" s="85">
        <v>16</v>
      </c>
      <c r="Y19" s="90" t="s">
        <v>2055</v>
      </c>
      <c r="Z19" s="91" t="s">
        <v>2055</v>
      </c>
      <c r="AA19" s="91" t="s">
        <v>2055</v>
      </c>
      <c r="AB19" s="91" t="s">
        <v>2055</v>
      </c>
      <c r="AC19" s="92" t="s">
        <v>2055</v>
      </c>
      <c r="AD19" s="93" t="s">
        <v>2055</v>
      </c>
      <c r="AE19" s="91" t="s">
        <v>2055</v>
      </c>
      <c r="AF19" s="91" t="s">
        <v>2055</v>
      </c>
      <c r="AG19" s="92" t="s">
        <v>2055</v>
      </c>
      <c r="AH19" s="93" t="s">
        <v>2055</v>
      </c>
      <c r="AI19" s="91" t="s">
        <v>2055</v>
      </c>
      <c r="AJ19" s="92" t="s">
        <v>2055</v>
      </c>
      <c r="AK19" s="93" t="s">
        <v>2055</v>
      </c>
      <c r="AL19" s="91" t="s">
        <v>2055</v>
      </c>
      <c r="AM19" s="94" t="s">
        <v>2055</v>
      </c>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L19" s="65"/>
    </row>
    <row r="20" spans="2:64" ht="17.45" customHeight="1">
      <c r="B20" s="786"/>
      <c r="C20" s="787"/>
      <c r="D20" s="787"/>
      <c r="E20" s="787"/>
      <c r="F20" s="787"/>
      <c r="G20" s="787"/>
      <c r="H20" s="787"/>
      <c r="I20" s="787"/>
      <c r="J20" s="787"/>
      <c r="K20" s="788"/>
      <c r="L20" s="143"/>
      <c r="M20" s="41"/>
      <c r="Q20" s="138" t="s">
        <v>1957</v>
      </c>
      <c r="R20" s="21"/>
      <c r="S20" s="532"/>
      <c r="T20" s="534" t="str">
        <f ca="1">IF(AND(P$1=0,ROW(S20)&lt;Plan51!HH$95+12),IF(AND(Plan35!B$88&lt;&gt;"",S20&lt;&gt;"",S20&gt;-1),IF(S$6&lt;&gt;"",IF(Plan24!BP114=0,"",Plan24!BP114),""),""),"")</f>
        <v/>
      </c>
      <c r="W20" s="28"/>
      <c r="X20" s="85">
        <v>15</v>
      </c>
      <c r="Y20" s="90" t="s">
        <v>2055</v>
      </c>
      <c r="Z20" s="91" t="s">
        <v>2055</v>
      </c>
      <c r="AA20" s="91" t="s">
        <v>2055</v>
      </c>
      <c r="AB20" s="91" t="s">
        <v>2055</v>
      </c>
      <c r="AC20" s="92" t="s">
        <v>2055</v>
      </c>
      <c r="AD20" s="93" t="s">
        <v>2055</v>
      </c>
      <c r="AE20" s="91" t="s">
        <v>2055</v>
      </c>
      <c r="AF20" s="91" t="s">
        <v>2055</v>
      </c>
      <c r="AG20" s="92" t="s">
        <v>2055</v>
      </c>
      <c r="AH20" s="93" t="s">
        <v>2055</v>
      </c>
      <c r="AI20" s="91" t="s">
        <v>2055</v>
      </c>
      <c r="AJ20" s="92" t="s">
        <v>2055</v>
      </c>
      <c r="AK20" s="93" t="s">
        <v>2055</v>
      </c>
      <c r="AL20" s="91" t="s">
        <v>2055</v>
      </c>
      <c r="AM20" s="94" t="s">
        <v>2055</v>
      </c>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L20" s="65"/>
    </row>
    <row r="21" spans="2:64" ht="17.45" customHeight="1">
      <c r="B21" s="786"/>
      <c r="C21" s="787"/>
      <c r="D21" s="787"/>
      <c r="E21" s="787"/>
      <c r="F21" s="787"/>
      <c r="G21" s="787"/>
      <c r="H21" s="787"/>
      <c r="I21" s="787"/>
      <c r="J21" s="787"/>
      <c r="K21" s="788"/>
      <c r="L21" s="143"/>
      <c r="M21" s="41"/>
      <c r="Q21" s="138" t="s">
        <v>1958</v>
      </c>
      <c r="R21" s="21"/>
      <c r="S21" s="532"/>
      <c r="T21" s="537" t="str">
        <f ca="1">IF(AND(P$1=0,ROW(S21)&lt;Plan51!HH$95+12),IF(AND(Plan35!B$88&lt;&gt;"",S21&lt;&gt;"",S21&gt;-1),IF(S$6&lt;&gt;"",IF(Plan24!BP115=0,"",Plan24!BP115),""),""),"")</f>
        <v/>
      </c>
      <c r="W21" s="28"/>
      <c r="X21" s="85">
        <v>14</v>
      </c>
      <c r="Y21" s="90" t="s">
        <v>2055</v>
      </c>
      <c r="Z21" s="91" t="s">
        <v>2055</v>
      </c>
      <c r="AA21" s="91" t="s">
        <v>2055</v>
      </c>
      <c r="AB21" s="91" t="s">
        <v>2055</v>
      </c>
      <c r="AC21" s="92" t="s">
        <v>2055</v>
      </c>
      <c r="AD21" s="93" t="s">
        <v>2055</v>
      </c>
      <c r="AE21" s="91" t="s">
        <v>2055</v>
      </c>
      <c r="AF21" s="91" t="s">
        <v>2055</v>
      </c>
      <c r="AG21" s="92" t="s">
        <v>2055</v>
      </c>
      <c r="AH21" s="93" t="s">
        <v>2055</v>
      </c>
      <c r="AI21" s="91" t="s">
        <v>2055</v>
      </c>
      <c r="AJ21" s="92" t="s">
        <v>2055</v>
      </c>
      <c r="AK21" s="93" t="s">
        <v>2055</v>
      </c>
      <c r="AL21" s="91" t="s">
        <v>2055</v>
      </c>
      <c r="AM21" s="94" t="s">
        <v>2055</v>
      </c>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L21" s="65"/>
    </row>
    <row r="22" spans="2:64" ht="17.45" customHeight="1">
      <c r="B22" s="786"/>
      <c r="C22" s="787"/>
      <c r="D22" s="787"/>
      <c r="E22" s="787"/>
      <c r="F22" s="787"/>
      <c r="G22" s="787"/>
      <c r="H22" s="787"/>
      <c r="I22" s="787"/>
      <c r="J22" s="787"/>
      <c r="K22" s="788"/>
      <c r="L22" s="143"/>
      <c r="M22" s="41"/>
      <c r="Q22" s="138" t="s">
        <v>1959</v>
      </c>
      <c r="R22" s="21"/>
      <c r="S22" s="532"/>
      <c r="T22" s="539" t="str">
        <f ca="1">IF(AND(P$1=0,ROW(S22)&lt;Plan51!HH$95+12),IF(AND(Plan35!B$88&lt;&gt;"",S22&lt;&gt;"",S22&gt;-1),IF(S$6&lt;&gt;"",IF(Plan24!BP116=0,"",Plan24!BP116),""),""),"")</f>
        <v/>
      </c>
      <c r="W22" s="28"/>
      <c r="X22" s="85">
        <v>13</v>
      </c>
      <c r="Y22" s="95" t="s">
        <v>2055</v>
      </c>
      <c r="Z22" s="96" t="s">
        <v>2055</v>
      </c>
      <c r="AA22" s="96" t="s">
        <v>2055</v>
      </c>
      <c r="AB22" s="96" t="s">
        <v>2055</v>
      </c>
      <c r="AC22" s="97" t="s">
        <v>2055</v>
      </c>
      <c r="AD22" s="98" t="s">
        <v>2055</v>
      </c>
      <c r="AE22" s="96" t="s">
        <v>2055</v>
      </c>
      <c r="AF22" s="96" t="s">
        <v>2055</v>
      </c>
      <c r="AG22" s="97" t="s">
        <v>2055</v>
      </c>
      <c r="AH22" s="98" t="s">
        <v>2055</v>
      </c>
      <c r="AI22" s="96" t="s">
        <v>2055</v>
      </c>
      <c r="AJ22" s="97" t="s">
        <v>2055</v>
      </c>
      <c r="AK22" s="98" t="s">
        <v>2055</v>
      </c>
      <c r="AL22" s="96" t="s">
        <v>2055</v>
      </c>
      <c r="AM22" s="99" t="s">
        <v>2055</v>
      </c>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L22" s="65"/>
    </row>
    <row r="23" spans="2:64" ht="17.45" customHeight="1">
      <c r="B23" s="786"/>
      <c r="C23" s="787"/>
      <c r="D23" s="787"/>
      <c r="E23" s="787"/>
      <c r="F23" s="787"/>
      <c r="G23" s="787"/>
      <c r="H23" s="787"/>
      <c r="I23" s="787"/>
      <c r="J23" s="787"/>
      <c r="K23" s="788"/>
      <c r="L23" s="143"/>
      <c r="M23" s="41"/>
      <c r="Q23" s="138" t="s">
        <v>1960</v>
      </c>
      <c r="R23" s="21"/>
      <c r="S23" s="532"/>
      <c r="T23" s="539" t="str">
        <f ca="1">IF(AND(P$1=0,ROW(S23)&lt;Plan51!HH$95+12),IF(AND(Plan35!B$88&lt;&gt;"",S23&lt;&gt;"",S23&gt;-1),IF(S$6&lt;&gt;"",IF(Plan24!BP117=0,"",Plan24!BP117),""),""),"")</f>
        <v/>
      </c>
      <c r="W23" s="28"/>
      <c r="X23" s="85">
        <v>12</v>
      </c>
      <c r="Y23" s="100" t="s">
        <v>2055</v>
      </c>
      <c r="Z23" s="101" t="s">
        <v>2055</v>
      </c>
      <c r="AA23" s="101" t="s">
        <v>2055</v>
      </c>
      <c r="AB23" s="101" t="s">
        <v>2055</v>
      </c>
      <c r="AC23" s="102" t="s">
        <v>2055</v>
      </c>
      <c r="AD23" s="103" t="s">
        <v>2055</v>
      </c>
      <c r="AE23" s="101" t="s">
        <v>2055</v>
      </c>
      <c r="AF23" s="101" t="s">
        <v>2055</v>
      </c>
      <c r="AG23" s="102" t="s">
        <v>2055</v>
      </c>
      <c r="AH23" s="103" t="s">
        <v>2055</v>
      </c>
      <c r="AI23" s="101" t="s">
        <v>2055</v>
      </c>
      <c r="AJ23" s="102" t="s">
        <v>2055</v>
      </c>
      <c r="AK23" s="103" t="s">
        <v>2055</v>
      </c>
      <c r="AL23" s="101" t="s">
        <v>2055</v>
      </c>
      <c r="AM23" s="104" t="s">
        <v>2055</v>
      </c>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L23" s="65"/>
    </row>
    <row r="24" spans="2:64" ht="17.45" customHeight="1">
      <c r="B24" s="786"/>
      <c r="C24" s="787"/>
      <c r="D24" s="787"/>
      <c r="E24" s="787"/>
      <c r="F24" s="787"/>
      <c r="G24" s="787"/>
      <c r="H24" s="787"/>
      <c r="I24" s="787"/>
      <c r="J24" s="787"/>
      <c r="K24" s="788"/>
      <c r="L24" s="143"/>
      <c r="M24" s="36"/>
      <c r="Q24" s="138" t="s">
        <v>1961</v>
      </c>
      <c r="R24" s="21"/>
      <c r="S24" s="532"/>
      <c r="T24" s="539" t="str">
        <f ca="1">IF(AND(P$1=0,ROW(S24)&lt;Plan51!HH$95+12),IF(AND(Plan35!B$88&lt;&gt;"",S24&lt;&gt;"",S24&gt;-1),IF(S$6&lt;&gt;"",IF(Plan24!BP118=0,"",Plan24!BP118),""),""),"")</f>
        <v/>
      </c>
      <c r="W24" s="28"/>
      <c r="X24" s="85">
        <v>11</v>
      </c>
      <c r="Y24" s="105" t="s">
        <v>2055</v>
      </c>
      <c r="Z24" s="106" t="s">
        <v>2055</v>
      </c>
      <c r="AA24" s="106" t="s">
        <v>2055</v>
      </c>
      <c r="AB24" s="106" t="s">
        <v>2055</v>
      </c>
      <c r="AC24" s="107" t="s">
        <v>2055</v>
      </c>
      <c r="AD24" s="108" t="s">
        <v>2055</v>
      </c>
      <c r="AE24" s="106" t="s">
        <v>2055</v>
      </c>
      <c r="AF24" s="106" t="s">
        <v>2055</v>
      </c>
      <c r="AG24" s="107" t="s">
        <v>2055</v>
      </c>
      <c r="AH24" s="108" t="s">
        <v>2055</v>
      </c>
      <c r="AI24" s="106" t="s">
        <v>2055</v>
      </c>
      <c r="AJ24" s="107" t="s">
        <v>2055</v>
      </c>
      <c r="AK24" s="108" t="s">
        <v>2055</v>
      </c>
      <c r="AL24" s="106" t="s">
        <v>2055</v>
      </c>
      <c r="AM24" s="109" t="s">
        <v>2055</v>
      </c>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L24" s="65"/>
    </row>
    <row r="25" spans="2:64" ht="17.45" customHeight="1">
      <c r="B25" s="786"/>
      <c r="C25" s="787"/>
      <c r="D25" s="787"/>
      <c r="E25" s="787"/>
      <c r="F25" s="787"/>
      <c r="G25" s="787"/>
      <c r="H25" s="787"/>
      <c r="I25" s="787"/>
      <c r="J25" s="787"/>
      <c r="K25" s="788"/>
      <c r="L25" s="143"/>
      <c r="M25" s="36"/>
      <c r="Q25" s="138" t="s">
        <v>1962</v>
      </c>
      <c r="R25" s="21"/>
      <c r="S25" s="532"/>
      <c r="T25" s="539" t="str">
        <f ca="1">IF(AND(P$1=0,ROW(S25)&lt;Plan51!HH$95+12),IF(AND(Plan35!B$88&lt;&gt;"",S25&lt;&gt;"",S25&gt;-1),IF(S$6&lt;&gt;"",IF(Plan24!BP119=0,"",Plan24!BP119),""),""),"")</f>
        <v/>
      </c>
      <c r="W25" s="28"/>
      <c r="X25" s="85">
        <v>10</v>
      </c>
      <c r="Y25" s="110" t="s">
        <v>2055</v>
      </c>
      <c r="Z25" s="111" t="s">
        <v>2055</v>
      </c>
      <c r="AA25" s="111" t="s">
        <v>2055</v>
      </c>
      <c r="AB25" s="111" t="s">
        <v>2055</v>
      </c>
      <c r="AC25" s="112" t="s">
        <v>2055</v>
      </c>
      <c r="AD25" s="113" t="s">
        <v>2055</v>
      </c>
      <c r="AE25" s="111" t="s">
        <v>2055</v>
      </c>
      <c r="AF25" s="111" t="s">
        <v>2055</v>
      </c>
      <c r="AG25" s="112" t="s">
        <v>2055</v>
      </c>
      <c r="AH25" s="113" t="s">
        <v>2055</v>
      </c>
      <c r="AI25" s="111" t="s">
        <v>2055</v>
      </c>
      <c r="AJ25" s="112" t="s">
        <v>2055</v>
      </c>
      <c r="AK25" s="113" t="s">
        <v>2055</v>
      </c>
      <c r="AL25" s="111" t="s">
        <v>2055</v>
      </c>
      <c r="AM25" s="114" t="s">
        <v>2055</v>
      </c>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L25" s="65"/>
    </row>
    <row r="26" spans="2:64" ht="17.45" customHeight="1">
      <c r="B26" s="834"/>
      <c r="C26" s="835"/>
      <c r="D26" s="835"/>
      <c r="E26" s="835"/>
      <c r="F26" s="835"/>
      <c r="G26" s="835"/>
      <c r="H26" s="835"/>
      <c r="I26" s="835"/>
      <c r="J26" s="835"/>
      <c r="K26" s="836"/>
      <c r="L26" s="143"/>
      <c r="M26" s="36"/>
      <c r="Q26" s="139" t="s">
        <v>1963</v>
      </c>
      <c r="R26" s="22"/>
      <c r="S26" s="532"/>
      <c r="T26" s="540" t="str">
        <f ca="1">IF(AND(P$1=0,ROW(S26)&lt;Plan51!HH$95+12),IF(AND(Plan35!B$88&lt;&gt;"",S26&lt;&gt;"",S26&gt;-1),IF(S$6&lt;&gt;"",IF(Plan24!BP120=0,"",Plan24!BP120),""),""),"")</f>
        <v/>
      </c>
      <c r="W26" s="28"/>
      <c r="X26" s="85">
        <v>9</v>
      </c>
      <c r="Y26" s="115" t="s">
        <v>2055</v>
      </c>
      <c r="Z26" s="116" t="s">
        <v>2055</v>
      </c>
      <c r="AA26" s="116" t="s">
        <v>2055</v>
      </c>
      <c r="AB26" s="116" t="s">
        <v>2055</v>
      </c>
      <c r="AC26" s="117" t="s">
        <v>2055</v>
      </c>
      <c r="AD26" s="118" t="s">
        <v>2055</v>
      </c>
      <c r="AE26" s="116" t="s">
        <v>2055</v>
      </c>
      <c r="AF26" s="116" t="s">
        <v>2055</v>
      </c>
      <c r="AG26" s="117" t="s">
        <v>2055</v>
      </c>
      <c r="AH26" s="118" t="s">
        <v>2055</v>
      </c>
      <c r="AI26" s="116" t="s">
        <v>2055</v>
      </c>
      <c r="AJ26" s="117" t="s">
        <v>2055</v>
      </c>
      <c r="AK26" s="118" t="s">
        <v>2055</v>
      </c>
      <c r="AL26" s="116" t="s">
        <v>2055</v>
      </c>
      <c r="AM26" s="119" t="s">
        <v>2055</v>
      </c>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L26" s="65"/>
    </row>
    <row r="27" spans="2:64" ht="17.45" customHeight="1">
      <c r="B27" s="38"/>
      <c r="C27" s="38"/>
      <c r="D27" s="38"/>
      <c r="E27" s="38"/>
      <c r="F27" s="560"/>
      <c r="G27" s="38"/>
      <c r="H27" s="38"/>
      <c r="I27" s="38"/>
      <c r="J27" s="38"/>
      <c r="K27" s="38"/>
      <c r="L27" s="42"/>
      <c r="M27" s="42"/>
      <c r="S27" s="39"/>
      <c r="W27" s="28"/>
      <c r="X27" s="85">
        <v>8</v>
      </c>
      <c r="Y27" s="120" t="s">
        <v>2055</v>
      </c>
      <c r="Z27" s="121" t="s">
        <v>2055</v>
      </c>
      <c r="AA27" s="121" t="s">
        <v>2055</v>
      </c>
      <c r="AB27" s="121" t="s">
        <v>2055</v>
      </c>
      <c r="AC27" s="122" t="s">
        <v>2055</v>
      </c>
      <c r="AD27" s="123" t="s">
        <v>2055</v>
      </c>
      <c r="AE27" s="121" t="s">
        <v>2055</v>
      </c>
      <c r="AF27" s="121" t="s">
        <v>2055</v>
      </c>
      <c r="AG27" s="122" t="s">
        <v>2055</v>
      </c>
      <c r="AH27" s="123" t="s">
        <v>2055</v>
      </c>
      <c r="AI27" s="121" t="s">
        <v>2055</v>
      </c>
      <c r="AJ27" s="122" t="s">
        <v>2055</v>
      </c>
      <c r="AK27" s="123" t="s">
        <v>2055</v>
      </c>
      <c r="AL27" s="121" t="s">
        <v>2055</v>
      </c>
      <c r="AM27" s="124" t="s">
        <v>2055</v>
      </c>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L27" s="65"/>
    </row>
    <row r="28" spans="2:64" ht="17.45" customHeight="1">
      <c r="M28" s="42"/>
      <c r="N28" s="877" t="s">
        <v>1041</v>
      </c>
      <c r="O28" s="871" t="s">
        <v>1042</v>
      </c>
      <c r="P28" s="872"/>
      <c r="Q28" s="24" t="s">
        <v>1043</v>
      </c>
      <c r="R28" s="25" t="s">
        <v>1044</v>
      </c>
      <c r="S28" s="25" t="s">
        <v>1045</v>
      </c>
      <c r="T28" s="841" t="s">
        <v>151</v>
      </c>
      <c r="U28" s="841" t="s">
        <v>1046</v>
      </c>
      <c r="V28" s="843"/>
      <c r="W28" s="28"/>
      <c r="X28" s="85">
        <v>7</v>
      </c>
      <c r="Y28" s="125" t="s">
        <v>2055</v>
      </c>
      <c r="Z28" s="126" t="s">
        <v>2055</v>
      </c>
      <c r="AA28" s="126" t="s">
        <v>2055</v>
      </c>
      <c r="AB28" s="126" t="s">
        <v>2055</v>
      </c>
      <c r="AC28" s="127" t="s">
        <v>2055</v>
      </c>
      <c r="AD28" s="128" t="s">
        <v>2055</v>
      </c>
      <c r="AE28" s="126" t="s">
        <v>2055</v>
      </c>
      <c r="AF28" s="126" t="s">
        <v>2055</v>
      </c>
      <c r="AG28" s="127" t="s">
        <v>2055</v>
      </c>
      <c r="AH28" s="128" t="s">
        <v>2055</v>
      </c>
      <c r="AI28" s="126" t="s">
        <v>2055</v>
      </c>
      <c r="AJ28" s="127" t="s">
        <v>2055</v>
      </c>
      <c r="AK28" s="128" t="s">
        <v>2055</v>
      </c>
      <c r="AL28" s="126" t="s">
        <v>2055</v>
      </c>
      <c r="AM28" s="129" t="s">
        <v>2055</v>
      </c>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L28" s="65"/>
    </row>
    <row r="29" spans="2:64" ht="17.45" customHeight="1">
      <c r="B29" s="811" t="s">
        <v>2117</v>
      </c>
      <c r="C29" s="812"/>
      <c r="D29" s="812"/>
      <c r="E29" s="812"/>
      <c r="F29" s="812"/>
      <c r="G29" s="812"/>
      <c r="H29" s="812"/>
      <c r="I29" s="812"/>
      <c r="J29" s="812"/>
      <c r="K29" s="813"/>
      <c r="L29" s="41"/>
      <c r="M29" s="42"/>
      <c r="N29" s="878"/>
      <c r="O29" s="873"/>
      <c r="P29" s="874"/>
      <c r="Q29" s="26" t="s">
        <v>1047</v>
      </c>
      <c r="R29" s="27" t="s">
        <v>1048</v>
      </c>
      <c r="S29" s="27" t="s">
        <v>1049</v>
      </c>
      <c r="T29" s="842"/>
      <c r="U29" s="552">
        <v>0.9</v>
      </c>
      <c r="V29" s="553">
        <v>0.95</v>
      </c>
      <c r="W29" s="28"/>
      <c r="X29" s="85">
        <v>6</v>
      </c>
      <c r="Y29" s="130" t="s">
        <v>2055</v>
      </c>
      <c r="Z29" s="91" t="s">
        <v>2055</v>
      </c>
      <c r="AA29" s="91" t="s">
        <v>2055</v>
      </c>
      <c r="AB29" s="91" t="s">
        <v>2055</v>
      </c>
      <c r="AC29" s="92" t="s">
        <v>2055</v>
      </c>
      <c r="AD29" s="93" t="s">
        <v>2055</v>
      </c>
      <c r="AE29" s="91" t="s">
        <v>2055</v>
      </c>
      <c r="AF29" s="91" t="s">
        <v>2055</v>
      </c>
      <c r="AG29" s="92" t="s">
        <v>2055</v>
      </c>
      <c r="AH29" s="93" t="s">
        <v>2055</v>
      </c>
      <c r="AI29" s="91" t="s">
        <v>2055</v>
      </c>
      <c r="AJ29" s="92" t="s">
        <v>2055</v>
      </c>
      <c r="AK29" s="93" t="s">
        <v>2055</v>
      </c>
      <c r="AL29" s="91" t="s">
        <v>2055</v>
      </c>
      <c r="AM29" s="94" t="s">
        <v>2055</v>
      </c>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L29" s="65"/>
    </row>
    <row r="30" spans="2:64" ht="17.45" customHeight="1">
      <c r="B30" s="786"/>
      <c r="C30" s="787"/>
      <c r="D30" s="787"/>
      <c r="E30" s="787"/>
      <c r="F30" s="787"/>
      <c r="G30" s="787"/>
      <c r="H30" s="787"/>
      <c r="I30" s="787"/>
      <c r="J30" s="787"/>
      <c r="K30" s="788"/>
      <c r="L30" s="75"/>
      <c r="M30" s="37"/>
      <c r="N30" s="554" t="s">
        <v>1991</v>
      </c>
      <c r="O30" s="885" t="s">
        <v>2112</v>
      </c>
      <c r="P30" s="886"/>
      <c r="Q30" s="542" t="str">
        <f ca="1">IFERROR(T13+T17+T20,"")</f>
        <v/>
      </c>
      <c r="R30" s="542" t="str">
        <f ca="1">IF($Q30&lt;&gt;"",LOOKUP($Q30,Plan24!$AJ905:$AJ961,Plan24!AK905:AK961),"")</f>
        <v/>
      </c>
      <c r="S30" s="542" t="str">
        <f ca="1">IF($Q30&lt;&gt;"",LOOKUP($Q30,Plan24!$AJ905:$AJ961,Plan24!AL905:AL961),"")</f>
        <v/>
      </c>
      <c r="T30" s="60" t="str">
        <f ca="1">IF(R30&lt;&gt;"",IF(R30&lt;70,P$35,IF(R30&lt;80,Q$35,IF(R30&lt;90,R$35,IF(R30&lt;110,S$35,IF(R30&lt;120,T$35,IF(R30&lt;130,U$35,V$35)))))),"")</f>
        <v/>
      </c>
      <c r="U30" s="542" t="str">
        <f ca="1">IF($Q30&lt;&gt;"",LOOKUP($Q30,Plan24!$AJ905:$AJ961,Plan24!AM905:AM961),"")</f>
        <v/>
      </c>
      <c r="V30" s="543" t="str">
        <f ca="1">IF($Q30&lt;&gt;"",LOOKUP($Q30,Plan24!$AJ905:$AJ961,Plan24!AN905:AN961),"")</f>
        <v/>
      </c>
      <c r="W30" s="28"/>
      <c r="X30" s="85">
        <v>5</v>
      </c>
      <c r="Y30" s="130" t="s">
        <v>2055</v>
      </c>
      <c r="Z30" s="91" t="s">
        <v>2055</v>
      </c>
      <c r="AA30" s="91" t="s">
        <v>2055</v>
      </c>
      <c r="AB30" s="91" t="s">
        <v>2055</v>
      </c>
      <c r="AC30" s="92" t="s">
        <v>2055</v>
      </c>
      <c r="AD30" s="93" t="s">
        <v>2055</v>
      </c>
      <c r="AE30" s="91" t="s">
        <v>2055</v>
      </c>
      <c r="AF30" s="91" t="s">
        <v>2055</v>
      </c>
      <c r="AG30" s="92" t="s">
        <v>2055</v>
      </c>
      <c r="AH30" s="93" t="s">
        <v>2055</v>
      </c>
      <c r="AI30" s="91" t="s">
        <v>2055</v>
      </c>
      <c r="AJ30" s="92" t="s">
        <v>2055</v>
      </c>
      <c r="AK30" s="93" t="s">
        <v>2055</v>
      </c>
      <c r="AL30" s="91" t="s">
        <v>2055</v>
      </c>
      <c r="AM30" s="94" t="s">
        <v>2055</v>
      </c>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L30" s="65"/>
    </row>
    <row r="31" spans="2:64" ht="17.45" customHeight="1">
      <c r="B31" s="786"/>
      <c r="C31" s="787"/>
      <c r="D31" s="787"/>
      <c r="E31" s="787"/>
      <c r="F31" s="787"/>
      <c r="G31" s="787"/>
      <c r="H31" s="787"/>
      <c r="I31" s="787"/>
      <c r="J31" s="787"/>
      <c r="K31" s="788"/>
      <c r="L31" s="75"/>
      <c r="M31" s="36"/>
      <c r="N31" s="554" t="s">
        <v>1990</v>
      </c>
      <c r="O31" s="879" t="s">
        <v>2058</v>
      </c>
      <c r="P31" s="880"/>
      <c r="Q31" s="544" t="str">
        <f ca="1">IFERROR(T12+T15+T19,"")</f>
        <v/>
      </c>
      <c r="R31" s="544" t="str">
        <f ca="1">IF($Q31&lt;&gt;"",LOOKUP($Q31,Plan24!$AJ967:$AJ1023,Plan24!AK967:AK1023),"")</f>
        <v/>
      </c>
      <c r="S31" s="544" t="str">
        <f ca="1">IF($Q31&lt;&gt;"",LOOKUP($Q31,Plan24!$AJ967:$AJ1023,Plan24!AL967:AL1023),"")</f>
        <v/>
      </c>
      <c r="T31" s="61" t="str">
        <f ca="1">IF(R31&lt;&gt;"",IF(R31&lt;70,P$35,IF(R31&lt;80,Q$35,IF(R31&lt;90,R$35,IF(R31&lt;110,S$35,IF(R31&lt;120,T$35,IF(R31&lt;130,U$35,V$35)))))),"")</f>
        <v/>
      </c>
      <c r="U31" s="544" t="str">
        <f ca="1">IF($Q31&lt;&gt;"",LOOKUP($Q31,Plan24!$AJ967:$AJ1023,Plan24!AM967:AM1023),"")</f>
        <v/>
      </c>
      <c r="V31" s="538" t="str">
        <f ca="1">IF($Q31&lt;&gt;"",LOOKUP($Q31,Plan24!$AJ967:$AJ1023,Plan24!AN967:AN1023),"")</f>
        <v/>
      </c>
      <c r="W31" s="28"/>
      <c r="X31" s="85">
        <v>4</v>
      </c>
      <c r="Y31" s="130" t="s">
        <v>2055</v>
      </c>
      <c r="Z31" s="91" t="s">
        <v>2055</v>
      </c>
      <c r="AA31" s="91" t="s">
        <v>2055</v>
      </c>
      <c r="AB31" s="91" t="s">
        <v>2055</v>
      </c>
      <c r="AC31" s="92" t="s">
        <v>2055</v>
      </c>
      <c r="AD31" s="93" t="s">
        <v>2055</v>
      </c>
      <c r="AE31" s="91" t="s">
        <v>2055</v>
      </c>
      <c r="AF31" s="91" t="s">
        <v>2055</v>
      </c>
      <c r="AG31" s="92" t="s">
        <v>2055</v>
      </c>
      <c r="AH31" s="93" t="s">
        <v>2055</v>
      </c>
      <c r="AI31" s="91" t="s">
        <v>2055</v>
      </c>
      <c r="AJ31" s="92" t="s">
        <v>2055</v>
      </c>
      <c r="AK31" s="93" t="s">
        <v>2055</v>
      </c>
      <c r="AL31" s="91" t="s">
        <v>2055</v>
      </c>
      <c r="AM31" s="94" t="s">
        <v>2055</v>
      </c>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L31" s="65"/>
    </row>
    <row r="32" spans="2:64" ht="17.45" customHeight="1">
      <c r="B32" s="786"/>
      <c r="C32" s="787"/>
      <c r="D32" s="787"/>
      <c r="E32" s="787"/>
      <c r="F32" s="787"/>
      <c r="G32" s="787"/>
      <c r="H32" s="787"/>
      <c r="I32" s="787"/>
      <c r="J32" s="787"/>
      <c r="K32" s="788"/>
      <c r="L32" s="75"/>
      <c r="M32" s="36"/>
      <c r="N32" s="554" t="s">
        <v>1992</v>
      </c>
      <c r="O32" s="875" t="s">
        <v>1995</v>
      </c>
      <c r="P32" s="876"/>
      <c r="Q32" s="544" t="str">
        <f ca="1">IFERROR(T14+T18,"")</f>
        <v/>
      </c>
      <c r="R32" s="544" t="str">
        <f ca="1">IF($Q32&lt;&gt;"",LOOKUP($Q32,Plan24!$AJ1029:$AJ1067,Plan24!AK1029:AK1067),"")</f>
        <v/>
      </c>
      <c r="S32" s="544" t="str">
        <f ca="1">IF($Q32&lt;&gt;"",LOOKUP($Q32,Plan24!$AJ1029:$AJ1067,Plan24!AL1029:AL1067),"")</f>
        <v/>
      </c>
      <c r="T32" s="61" t="str">
        <f ca="1">IF(R32&lt;&gt;"",IF(R32&lt;70,P$35,IF(R32&lt;80,Q$35,IF(R32&lt;90,R$35,IF(R32&lt;110,S$35,IF(R32&lt;120,T$35,IF(R32&lt;130,U$35,V$35)))))),"")</f>
        <v/>
      </c>
      <c r="U32" s="544" t="str">
        <f ca="1">IF($Q32&lt;&gt;"",LOOKUP($Q32,Plan24!$AJ1029:$AJ1067,Plan24!AM1029:AM1067),"")</f>
        <v/>
      </c>
      <c r="V32" s="538" t="str">
        <f ca="1">IF($Q32&lt;&gt;"",LOOKUP($Q32,Plan24!$AJ1029:$AJ1067,Plan24!AN1029:AN1067),"")</f>
        <v/>
      </c>
      <c r="W32" s="28"/>
      <c r="X32" s="85">
        <v>3</v>
      </c>
      <c r="Y32" s="130" t="s">
        <v>2055</v>
      </c>
      <c r="Z32" s="91" t="s">
        <v>2055</v>
      </c>
      <c r="AA32" s="91" t="s">
        <v>2055</v>
      </c>
      <c r="AB32" s="91" t="s">
        <v>2055</v>
      </c>
      <c r="AC32" s="92" t="s">
        <v>2055</v>
      </c>
      <c r="AD32" s="93" t="s">
        <v>2055</v>
      </c>
      <c r="AE32" s="91" t="s">
        <v>2055</v>
      </c>
      <c r="AF32" s="91" t="s">
        <v>2055</v>
      </c>
      <c r="AG32" s="92" t="s">
        <v>2055</v>
      </c>
      <c r="AH32" s="93" t="s">
        <v>2055</v>
      </c>
      <c r="AI32" s="91" t="s">
        <v>2055</v>
      </c>
      <c r="AJ32" s="92" t="s">
        <v>2055</v>
      </c>
      <c r="AK32" s="93" t="s">
        <v>2055</v>
      </c>
      <c r="AL32" s="91" t="s">
        <v>2055</v>
      </c>
      <c r="AM32" s="94" t="s">
        <v>2055</v>
      </c>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L32" s="65"/>
    </row>
    <row r="33" spans="2:64" ht="17.45" customHeight="1">
      <c r="B33" s="786"/>
      <c r="C33" s="787"/>
      <c r="D33" s="787"/>
      <c r="E33" s="787"/>
      <c r="F33" s="787"/>
      <c r="G33" s="787"/>
      <c r="H33" s="787"/>
      <c r="I33" s="787"/>
      <c r="J33" s="787"/>
      <c r="K33" s="788"/>
      <c r="L33" s="75"/>
      <c r="M33" s="36"/>
      <c r="N33" s="554" t="s">
        <v>1993</v>
      </c>
      <c r="O33" s="800" t="s">
        <v>2059</v>
      </c>
      <c r="P33" s="801"/>
      <c r="Q33" s="544" t="str">
        <f ca="1">IFERROR(T16+T21,"")</f>
        <v/>
      </c>
      <c r="R33" s="544" t="str">
        <f ca="1">IF($Q33&lt;&gt;"",LOOKUP($Q33,Plan24!$AJ1072:$AJ1110,Plan24!AK1072:AK1110),"")</f>
        <v/>
      </c>
      <c r="S33" s="544" t="str">
        <f ca="1">IF($Q33&lt;&gt;"",LOOKUP($Q33,Plan24!$AJ1072:$AJ1110,Plan24!AL1072:AL1110),"")</f>
        <v/>
      </c>
      <c r="T33" s="61" t="str">
        <f ca="1">IF(R33&lt;&gt;"",IF(R33&lt;70,P$35,IF(R33&lt;80,Q$35,IF(R33&lt;90,R$35,IF(R33&lt;110,S$35,IF(R33&lt;120,T$35,IF(R33&lt;130,U$35,V$35)))))),"")</f>
        <v/>
      </c>
      <c r="U33" s="544" t="str">
        <f ca="1">IF($Q33&lt;&gt;"",LOOKUP($Q33,Plan24!$AJ1072:$AJ1110,Plan24!AM1072:AM1110),"")</f>
        <v/>
      </c>
      <c r="V33" s="538" t="str">
        <f ca="1">IF($Q33&lt;&gt;"",LOOKUP($Q33,Plan24!$AJ1072:$AJ1110,Plan24!AN1072:AN1110),"")</f>
        <v/>
      </c>
      <c r="W33" s="28"/>
      <c r="X33" s="85">
        <v>2</v>
      </c>
      <c r="Y33" s="130" t="s">
        <v>2055</v>
      </c>
      <c r="Z33" s="91" t="s">
        <v>2055</v>
      </c>
      <c r="AA33" s="91" t="s">
        <v>2055</v>
      </c>
      <c r="AB33" s="91" t="s">
        <v>2055</v>
      </c>
      <c r="AC33" s="92" t="s">
        <v>2055</v>
      </c>
      <c r="AD33" s="93" t="s">
        <v>2055</v>
      </c>
      <c r="AE33" s="91" t="s">
        <v>2055</v>
      </c>
      <c r="AF33" s="91" t="s">
        <v>2055</v>
      </c>
      <c r="AG33" s="92" t="s">
        <v>2055</v>
      </c>
      <c r="AH33" s="93" t="s">
        <v>2055</v>
      </c>
      <c r="AI33" s="91" t="s">
        <v>2055</v>
      </c>
      <c r="AJ33" s="92" t="s">
        <v>2055</v>
      </c>
      <c r="AK33" s="93" t="s">
        <v>2055</v>
      </c>
      <c r="AL33" s="91" t="s">
        <v>2055</v>
      </c>
      <c r="AM33" s="94" t="s">
        <v>2055</v>
      </c>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L33" s="65"/>
    </row>
    <row r="34" spans="2:64" ht="17.45" customHeight="1">
      <c r="B34" s="786"/>
      <c r="C34" s="787"/>
      <c r="D34" s="787"/>
      <c r="E34" s="787"/>
      <c r="F34" s="787"/>
      <c r="G34" s="787"/>
      <c r="H34" s="787"/>
      <c r="I34" s="787"/>
      <c r="J34" s="787"/>
      <c r="K34" s="788"/>
      <c r="L34" s="75"/>
      <c r="M34" s="36"/>
      <c r="N34" s="555" t="s">
        <v>1994</v>
      </c>
      <c r="O34" s="802" t="s">
        <v>1985</v>
      </c>
      <c r="P34" s="803"/>
      <c r="Q34" s="59" t="str">
        <f ca="1">IFERROR(T12+T13+T14+T15+T16+T17+T18+T19+T20+T21,"")</f>
        <v/>
      </c>
      <c r="R34" s="545" t="str">
        <f ca="1">IF($Q34&lt;&gt;"",LOOKUP($Q34,Plan24!$AJ1116:$AJ1298,Plan24!AK1116:AK1298),"")</f>
        <v/>
      </c>
      <c r="S34" s="545" t="str">
        <f ca="1">IF($Q34&lt;&gt;"",LOOKUP($Q34,Plan24!$AJ1116:$AJ1298,Plan24!AL1116:AL1298),"")</f>
        <v/>
      </c>
      <c r="T34" s="59" t="str">
        <f ca="1">IF(R34&lt;&gt;"",IF(R34&lt;70,P$35,IF(R34&lt;80,Q$35,IF(R34&lt;90,R$35,IF(R34&lt;110,S$35,IF(R34&lt;120,T$35,IF(R34&lt;130,U$35,V$35)))))),"")</f>
        <v/>
      </c>
      <c r="U34" s="545" t="str">
        <f ca="1">IF($Q34&lt;&gt;"",LOOKUP($Q34,Plan24!$AJ1116:$AJ1298,Plan24!AM1116:AM1298),"")</f>
        <v/>
      </c>
      <c r="V34" s="546" t="str">
        <f ca="1">IF($Q34&lt;&gt;"",LOOKUP($Q34,Plan24!$AJ1116:$AJ1298,Plan24!AN1116:AN1298),"")</f>
        <v/>
      </c>
      <c r="W34" s="28"/>
      <c r="X34" s="85">
        <v>1</v>
      </c>
      <c r="Y34" s="130" t="s">
        <v>2055</v>
      </c>
      <c r="Z34" s="91" t="s">
        <v>2055</v>
      </c>
      <c r="AA34" s="91" t="s">
        <v>2055</v>
      </c>
      <c r="AB34" s="91" t="s">
        <v>2055</v>
      </c>
      <c r="AC34" s="92" t="s">
        <v>2055</v>
      </c>
      <c r="AD34" s="93" t="s">
        <v>2055</v>
      </c>
      <c r="AE34" s="91" t="s">
        <v>2055</v>
      </c>
      <c r="AF34" s="91" t="s">
        <v>2055</v>
      </c>
      <c r="AG34" s="92" t="s">
        <v>2055</v>
      </c>
      <c r="AH34" s="93" t="s">
        <v>2055</v>
      </c>
      <c r="AI34" s="91" t="s">
        <v>2055</v>
      </c>
      <c r="AJ34" s="92" t="s">
        <v>2055</v>
      </c>
      <c r="AK34" s="93" t="s">
        <v>2055</v>
      </c>
      <c r="AL34" s="91" t="s">
        <v>2055</v>
      </c>
      <c r="AM34" s="94" t="s">
        <v>2055</v>
      </c>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L34" s="65"/>
    </row>
    <row r="35" spans="2:64" ht="17.45" customHeight="1" thickBot="1">
      <c r="B35" s="786"/>
      <c r="C35" s="787"/>
      <c r="D35" s="787"/>
      <c r="E35" s="787"/>
      <c r="F35" s="787"/>
      <c r="G35" s="787"/>
      <c r="H35" s="787"/>
      <c r="I35" s="787"/>
      <c r="J35" s="787"/>
      <c r="K35" s="788"/>
      <c r="L35" s="75"/>
      <c r="M35" s="36"/>
      <c r="P35" s="625" t="s">
        <v>2108</v>
      </c>
      <c r="Q35" s="625" t="s">
        <v>2006</v>
      </c>
      <c r="R35" s="625" t="s">
        <v>2109</v>
      </c>
      <c r="S35" s="625" t="s">
        <v>1036</v>
      </c>
      <c r="T35" s="625" t="s">
        <v>2110</v>
      </c>
      <c r="U35" s="353" t="s">
        <v>2014</v>
      </c>
      <c r="V35" s="353" t="s">
        <v>2111</v>
      </c>
      <c r="W35" s="28"/>
      <c r="X35" s="85">
        <v>0</v>
      </c>
      <c r="Y35" s="131" t="s">
        <v>2055</v>
      </c>
      <c r="Z35" s="132" t="s">
        <v>2055</v>
      </c>
      <c r="AA35" s="132" t="s">
        <v>2055</v>
      </c>
      <c r="AB35" s="132" t="s">
        <v>2055</v>
      </c>
      <c r="AC35" s="133" t="s">
        <v>2055</v>
      </c>
      <c r="AD35" s="134" t="s">
        <v>2055</v>
      </c>
      <c r="AE35" s="132" t="s">
        <v>2055</v>
      </c>
      <c r="AF35" s="132" t="s">
        <v>2055</v>
      </c>
      <c r="AG35" s="133" t="s">
        <v>2055</v>
      </c>
      <c r="AH35" s="134" t="s">
        <v>2055</v>
      </c>
      <c r="AI35" s="132" t="s">
        <v>2055</v>
      </c>
      <c r="AJ35" s="133" t="s">
        <v>2055</v>
      </c>
      <c r="AK35" s="134" t="s">
        <v>2055</v>
      </c>
      <c r="AL35" s="132" t="s">
        <v>2055</v>
      </c>
      <c r="AM35" s="135" t="s">
        <v>2055</v>
      </c>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L35" s="65"/>
    </row>
    <row r="36" spans="2:64" ht="17.45" customHeight="1">
      <c r="B36" s="786"/>
      <c r="C36" s="787"/>
      <c r="D36" s="787"/>
      <c r="E36" s="787"/>
      <c r="F36" s="787"/>
      <c r="G36" s="787"/>
      <c r="H36" s="787"/>
      <c r="I36" s="787"/>
      <c r="J36" s="787"/>
      <c r="K36" s="788"/>
      <c r="L36" s="75"/>
      <c r="M36" s="36"/>
      <c r="Q36" s="149" t="s">
        <v>155</v>
      </c>
      <c r="R36" s="150" t="s">
        <v>157</v>
      </c>
      <c r="S36" s="150" t="s">
        <v>159</v>
      </c>
      <c r="T36" s="151" t="s">
        <v>156</v>
      </c>
      <c r="U36" s="17"/>
      <c r="V36" s="18"/>
      <c r="W36" s="28"/>
      <c r="X36" s="28"/>
      <c r="Y36" s="738" t="str">
        <f ca="1">T30</f>
        <v/>
      </c>
      <c r="Z36" s="739"/>
      <c r="AA36" s="739"/>
      <c r="AB36" s="739"/>
      <c r="AC36" s="740"/>
      <c r="AD36" s="738" t="str">
        <f ca="1">T31</f>
        <v/>
      </c>
      <c r="AE36" s="739"/>
      <c r="AF36" s="739"/>
      <c r="AG36" s="740"/>
      <c r="AH36" s="738" t="str">
        <f ca="1">T32</f>
        <v/>
      </c>
      <c r="AI36" s="739"/>
      <c r="AJ36" s="740"/>
      <c r="AK36" s="738" t="str">
        <f ca="1">T33</f>
        <v/>
      </c>
      <c r="AL36" s="739"/>
      <c r="AM36" s="740"/>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L36" s="65"/>
    </row>
    <row r="37" spans="2:64" ht="17.45" customHeight="1">
      <c r="B37" s="786"/>
      <c r="C37" s="787"/>
      <c r="D37" s="787"/>
      <c r="E37" s="787"/>
      <c r="F37" s="787"/>
      <c r="G37" s="787"/>
      <c r="H37" s="787"/>
      <c r="I37" s="787"/>
      <c r="J37" s="787"/>
      <c r="K37" s="788"/>
      <c r="L37" s="75"/>
      <c r="M37" s="36"/>
      <c r="O37" s="882" t="s">
        <v>1050</v>
      </c>
      <c r="P37" s="882"/>
      <c r="Q37" s="547" t="str">
        <f ca="1">IFERROR(Q30-Q31,"")</f>
        <v/>
      </c>
      <c r="R37" s="548" t="str">
        <f ca="1">IFERROR(Q30-Q32,"")</f>
        <v/>
      </c>
      <c r="S37" s="548" t="str">
        <f ca="1">IFERROR(Q30-Q33,"")</f>
        <v/>
      </c>
      <c r="T37" s="549" t="str">
        <f ca="1">IFERROR(Q31-Q33,"")</f>
        <v/>
      </c>
      <c r="U37" s="17"/>
      <c r="V37" s="18"/>
      <c r="W37" s="28"/>
      <c r="X37" s="28"/>
      <c r="Y37" s="741"/>
      <c r="Z37" s="742"/>
      <c r="AA37" s="742"/>
      <c r="AB37" s="742"/>
      <c r="AC37" s="743"/>
      <c r="AD37" s="741"/>
      <c r="AE37" s="742"/>
      <c r="AF37" s="742"/>
      <c r="AG37" s="743"/>
      <c r="AH37" s="741"/>
      <c r="AI37" s="742"/>
      <c r="AJ37" s="743"/>
      <c r="AK37" s="741"/>
      <c r="AL37" s="742"/>
      <c r="AM37" s="743"/>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L37" s="65"/>
    </row>
    <row r="38" spans="2:64" ht="17.45" customHeight="1">
      <c r="B38" s="786"/>
      <c r="C38" s="787"/>
      <c r="D38" s="787"/>
      <c r="E38" s="787"/>
      <c r="F38" s="787"/>
      <c r="G38" s="787"/>
      <c r="H38" s="787"/>
      <c r="I38" s="787"/>
      <c r="J38" s="787"/>
      <c r="K38" s="788"/>
      <c r="L38" s="75"/>
      <c r="M38" s="36"/>
      <c r="O38" s="882"/>
      <c r="P38" s="882"/>
      <c r="Q38" s="152" t="s">
        <v>158</v>
      </c>
      <c r="R38" s="153" t="s">
        <v>2060</v>
      </c>
      <c r="S38" s="153" t="s">
        <v>2061</v>
      </c>
      <c r="T38" s="154" t="s">
        <v>2119</v>
      </c>
      <c r="W38" s="28"/>
      <c r="X38" s="28"/>
      <c r="Y38" s="741"/>
      <c r="Z38" s="742"/>
      <c r="AA38" s="742"/>
      <c r="AB38" s="742"/>
      <c r="AC38" s="743"/>
      <c r="AD38" s="741"/>
      <c r="AE38" s="742"/>
      <c r="AF38" s="742"/>
      <c r="AG38" s="743"/>
      <c r="AH38" s="741"/>
      <c r="AI38" s="742"/>
      <c r="AJ38" s="743"/>
      <c r="AK38" s="741"/>
      <c r="AL38" s="742"/>
      <c r="AM38" s="743"/>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L38" s="65"/>
    </row>
    <row r="39" spans="2:64" ht="17.45" customHeight="1">
      <c r="B39" s="786"/>
      <c r="C39" s="787"/>
      <c r="D39" s="787"/>
      <c r="E39" s="787"/>
      <c r="F39" s="787"/>
      <c r="G39" s="787"/>
      <c r="H39" s="787"/>
      <c r="I39" s="787"/>
      <c r="J39" s="787"/>
      <c r="K39" s="788"/>
      <c r="L39" s="75"/>
      <c r="M39" s="36"/>
      <c r="Q39" s="547" t="str">
        <f ca="1">IFERROR(Q32-Q33,"")</f>
        <v/>
      </c>
      <c r="R39" s="550" t="str">
        <f ca="1">IFERROR(T14-T18,"")</f>
        <v/>
      </c>
      <c r="S39" s="550" t="str">
        <f ca="1">IFERROR(T16-T21,"")</f>
        <v/>
      </c>
      <c r="T39" s="551" t="str">
        <f ca="1">IFERROR(T13-T15,"")</f>
        <v/>
      </c>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L39" s="65"/>
    </row>
    <row r="40" spans="2:64" ht="17.45" customHeight="1">
      <c r="B40" s="786"/>
      <c r="C40" s="787"/>
      <c r="D40" s="787"/>
      <c r="E40" s="787"/>
      <c r="F40" s="787"/>
      <c r="G40" s="787"/>
      <c r="H40" s="787"/>
      <c r="I40" s="787"/>
      <c r="J40" s="787"/>
      <c r="K40" s="788"/>
      <c r="L40" s="75"/>
      <c r="M40" s="36"/>
      <c r="P40" s="148"/>
      <c r="Q40" s="148"/>
      <c r="R40" s="148"/>
      <c r="S40" s="148"/>
      <c r="T40" s="148"/>
      <c r="U40" s="148"/>
      <c r="V40" s="14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L40" s="65"/>
    </row>
    <row r="41" spans="2:64" ht="17.45" customHeight="1">
      <c r="B41" s="834"/>
      <c r="C41" s="835"/>
      <c r="D41" s="835"/>
      <c r="E41" s="835"/>
      <c r="F41" s="835"/>
      <c r="G41" s="835"/>
      <c r="H41" s="835"/>
      <c r="I41" s="835"/>
      <c r="J41" s="835"/>
      <c r="K41" s="836"/>
      <c r="L41" s="75"/>
      <c r="O41" s="19" t="s">
        <v>2118</v>
      </c>
      <c r="P41" s="887"/>
      <c r="Q41" s="887"/>
      <c r="R41" s="887"/>
      <c r="S41" s="887"/>
      <c r="T41" s="887"/>
      <c r="U41" s="887"/>
      <c r="V41" s="887"/>
      <c r="W41" s="28"/>
      <c r="X41" s="19" t="s">
        <v>2118</v>
      </c>
      <c r="Y41" s="847"/>
      <c r="Z41" s="847"/>
      <c r="AA41" s="847"/>
      <c r="AB41" s="847"/>
      <c r="AC41" s="847"/>
      <c r="AD41" s="847"/>
      <c r="AE41" s="847"/>
      <c r="AF41" s="847"/>
      <c r="AG41" s="847"/>
      <c r="AH41" s="847"/>
      <c r="AI41" s="847"/>
      <c r="AJ41" s="847"/>
      <c r="AK41" s="847"/>
      <c r="AL41" s="847"/>
      <c r="AM41" s="847"/>
      <c r="AN41" s="847"/>
      <c r="AO41" s="28"/>
      <c r="AP41" s="28"/>
      <c r="AQ41" s="28"/>
      <c r="AR41" s="28"/>
      <c r="AS41" s="28"/>
      <c r="AT41" s="28"/>
      <c r="AU41" s="28"/>
      <c r="AV41" s="28"/>
      <c r="AW41" s="28"/>
      <c r="AX41" s="28"/>
      <c r="AY41" s="28"/>
      <c r="AZ41" s="28"/>
      <c r="BA41" s="28"/>
      <c r="BB41" s="28"/>
      <c r="BC41" s="28"/>
      <c r="BD41" s="28"/>
      <c r="BE41" s="28"/>
      <c r="BF41" s="28"/>
      <c r="BG41" s="28"/>
      <c r="BH41" s="28"/>
      <c r="BI41" s="28"/>
      <c r="BJ41" s="28"/>
      <c r="BL41" s="65"/>
    </row>
    <row r="42" spans="2:64" ht="17.45" customHeight="1">
      <c r="P42" s="881"/>
      <c r="Q42" s="881"/>
      <c r="R42" s="881"/>
      <c r="S42" s="881"/>
      <c r="T42" s="881"/>
      <c r="U42" s="881"/>
      <c r="V42" s="881"/>
      <c r="W42" s="28"/>
      <c r="X42" s="28"/>
      <c r="Y42" s="848"/>
      <c r="Z42" s="848"/>
      <c r="AA42" s="848"/>
      <c r="AB42" s="848"/>
      <c r="AC42" s="848"/>
      <c r="AD42" s="848"/>
      <c r="AE42" s="848"/>
      <c r="AF42" s="848"/>
      <c r="AG42" s="848"/>
      <c r="AH42" s="848"/>
      <c r="AI42" s="848"/>
      <c r="AJ42" s="848"/>
      <c r="AK42" s="848"/>
      <c r="AL42" s="848"/>
      <c r="AM42" s="848"/>
      <c r="AN42" s="848"/>
      <c r="AO42" s="28"/>
      <c r="AP42" s="28"/>
      <c r="AQ42" s="28"/>
      <c r="AR42" s="28"/>
      <c r="AS42" s="28"/>
      <c r="AT42" s="28"/>
      <c r="AU42" s="28"/>
      <c r="AV42" s="28"/>
      <c r="AW42" s="28"/>
      <c r="AX42" s="28"/>
      <c r="AY42" s="28"/>
      <c r="AZ42" s="28"/>
      <c r="BA42" s="28"/>
      <c r="BB42" s="28"/>
      <c r="BC42" s="28"/>
      <c r="BD42" s="28"/>
      <c r="BE42" s="28"/>
      <c r="BF42" s="28"/>
      <c r="BG42" s="28"/>
      <c r="BH42" s="28"/>
      <c r="BI42" s="28"/>
      <c r="BJ42" s="28"/>
      <c r="BL42" s="65"/>
    </row>
    <row r="43" spans="2:64" ht="17.45" customHeight="1">
      <c r="B43" s="34"/>
      <c r="C43" s="562"/>
      <c r="D43" s="30"/>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L43" s="65"/>
    </row>
    <row r="44" spans="2:64" ht="17.45" customHeight="1">
      <c r="B44" s="35"/>
      <c r="C44" s="563"/>
      <c r="P44" s="11"/>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L44" s="65"/>
    </row>
    <row r="45" spans="2:64" ht="17.45" customHeight="1">
      <c r="B45" s="664" t="s">
        <v>2114</v>
      </c>
      <c r="H45" s="805" t="str">
        <f ca="1">IF(Plan35!I90=0,Plan1!A5,"")</f>
        <v>Sigismund Scholomo Freud</v>
      </c>
      <c r="I45" s="805"/>
      <c r="J45" s="805"/>
      <c r="K45" s="805"/>
      <c r="L45" s="629"/>
      <c r="M45" s="629"/>
      <c r="N45" s="664" t="s">
        <v>2114</v>
      </c>
      <c r="O45" s="23"/>
      <c r="P45" s="4"/>
      <c r="Q45" s="2"/>
      <c r="R45" s="2"/>
      <c r="T45" s="790" t="str">
        <f ca="1">H45</f>
        <v>Sigismund Scholomo Freud</v>
      </c>
      <c r="U45" s="790"/>
      <c r="V45" s="790"/>
      <c r="W45" s="664" t="s">
        <v>2114</v>
      </c>
      <c r="X45" s="28"/>
      <c r="Y45" s="28"/>
      <c r="Z45" s="28"/>
      <c r="AA45" s="28"/>
      <c r="AB45" s="28"/>
      <c r="AC45" s="28"/>
      <c r="AD45" s="28"/>
      <c r="AE45" s="28"/>
      <c r="AF45" s="28"/>
      <c r="AG45" s="28"/>
      <c r="AH45" s="790" t="str">
        <f ca="1">H45</f>
        <v>Sigismund Scholomo Freud</v>
      </c>
      <c r="AI45" s="790"/>
      <c r="AJ45" s="790"/>
      <c r="AK45" s="790"/>
      <c r="AL45" s="790"/>
      <c r="AM45" s="790"/>
      <c r="AN45" s="790"/>
      <c r="AO45" s="28"/>
      <c r="AP45" s="28"/>
      <c r="AQ45" s="28"/>
      <c r="AR45" s="28"/>
      <c r="AS45" s="28"/>
      <c r="AT45" s="28"/>
      <c r="AU45" s="28"/>
      <c r="AV45" s="28"/>
      <c r="AW45" s="28"/>
      <c r="AX45" s="28"/>
      <c r="AY45" s="28"/>
      <c r="AZ45" s="28"/>
      <c r="BA45" s="28"/>
      <c r="BB45" s="28"/>
      <c r="BC45" s="28"/>
      <c r="BD45" s="28"/>
      <c r="BE45" s="28"/>
      <c r="BF45" s="28"/>
      <c r="BG45" s="28"/>
      <c r="BH45" s="28"/>
      <c r="BI45" s="28"/>
      <c r="BJ45" s="28"/>
      <c r="BL45" s="65"/>
    </row>
    <row r="46" spans="2:64" ht="17.45" customHeight="1">
      <c r="B46" s="665" t="s">
        <v>2115</v>
      </c>
      <c r="E46" s="627"/>
      <c r="F46" s="804">
        <f ca="1">TODAY()</f>
        <v>43838</v>
      </c>
      <c r="G46" s="804"/>
      <c r="H46" s="789" t="str">
        <f ca="1">IF(Plan35!I90=0,CONCATENATE("CRP ",CONCATENATE(MID(F5,1,SEARCH("-",F5)),UPPER(RIGHT(F5,2)))),"")</f>
        <v>CRP 99/999999-AU</v>
      </c>
      <c r="I46" s="789"/>
      <c r="J46" s="789"/>
      <c r="K46" s="789"/>
      <c r="L46" s="628"/>
      <c r="M46" s="628"/>
      <c r="N46" s="665" t="s">
        <v>2115</v>
      </c>
      <c r="O46" s="7"/>
      <c r="P46" s="4"/>
      <c r="Q46" s="804">
        <f ca="1">F46</f>
        <v>43838</v>
      </c>
      <c r="R46" s="804"/>
      <c r="S46" s="804"/>
      <c r="T46" s="789" t="str">
        <f ca="1">H46</f>
        <v>CRP 99/999999-AU</v>
      </c>
      <c r="U46" s="789"/>
      <c r="V46" s="789"/>
      <c r="W46" s="665" t="s">
        <v>2115</v>
      </c>
      <c r="X46" s="136"/>
      <c r="Y46" s="28"/>
      <c r="Z46" s="28"/>
      <c r="AA46" s="804">
        <f ca="1">TODAY()</f>
        <v>43838</v>
      </c>
      <c r="AB46" s="804"/>
      <c r="AC46" s="804"/>
      <c r="AD46" s="804"/>
      <c r="AE46" s="804"/>
      <c r="AF46" s="804"/>
      <c r="AG46" s="804"/>
      <c r="AH46" s="789" t="str">
        <f ca="1">H46</f>
        <v>CRP 99/999999-AU</v>
      </c>
      <c r="AI46" s="789"/>
      <c r="AJ46" s="789"/>
      <c r="AK46" s="789"/>
      <c r="AL46" s="789"/>
      <c r="AM46" s="789"/>
      <c r="AN46" s="789"/>
      <c r="AO46" s="28"/>
      <c r="AP46" s="28"/>
      <c r="AQ46" s="28"/>
      <c r="AR46" s="28"/>
      <c r="AS46" s="28"/>
      <c r="AT46" s="28"/>
      <c r="AU46" s="28"/>
      <c r="AV46" s="28"/>
      <c r="AW46" s="28"/>
      <c r="AX46" s="28"/>
      <c r="AY46" s="28"/>
      <c r="AZ46" s="28"/>
      <c r="BA46" s="28"/>
      <c r="BB46" s="28"/>
      <c r="BC46" s="28"/>
      <c r="BD46" s="28"/>
      <c r="BE46" s="28"/>
      <c r="BF46" s="28"/>
      <c r="BG46" s="28"/>
      <c r="BH46" s="28"/>
      <c r="BI46" s="28"/>
      <c r="BJ46" s="28"/>
      <c r="BL46" s="65"/>
    </row>
    <row r="47" spans="2:64" ht="17.45" hidden="1" customHeight="1">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L47" s="65"/>
    </row>
    <row r="48" spans="2:64" ht="17.45" hidden="1" customHeight="1">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L48" s="65"/>
    </row>
    <row r="49" spans="3:64" ht="17.45" hidden="1" customHeight="1">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L49" s="65"/>
    </row>
    <row r="50" spans="3:64" ht="17.45" hidden="1" customHeight="1">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L50" s="65"/>
    </row>
    <row r="51" spans="3:64" ht="17.45" hidden="1" customHeight="1">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L51" s="65"/>
    </row>
    <row r="52" spans="3:64" ht="17.45" hidden="1" customHeight="1">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L52" s="65"/>
    </row>
    <row r="53" spans="3:64" ht="17.45" hidden="1" customHeight="1">
      <c r="O53" s="14"/>
      <c r="P53" s="14"/>
      <c r="Q53" s="14"/>
      <c r="R53" s="14"/>
      <c r="S53" s="14"/>
      <c r="T53" s="14"/>
      <c r="U53" s="14"/>
      <c r="V53" s="14"/>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L53" s="65"/>
    </row>
    <row r="54" spans="3:64" s="9" customFormat="1" ht="17.45" hidden="1" customHeight="1">
      <c r="C54" s="558"/>
      <c r="F54" s="561"/>
      <c r="O54" s="14"/>
      <c r="P54" s="14"/>
      <c r="Q54" s="14"/>
      <c r="R54" s="14"/>
      <c r="S54" s="14"/>
      <c r="T54" s="14"/>
      <c r="U54" s="14"/>
      <c r="V54" s="14"/>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1"/>
      <c r="BL54" s="65"/>
    </row>
    <row r="55" spans="3:64" s="9" customFormat="1" ht="17.45" hidden="1" customHeight="1">
      <c r="C55" s="558"/>
      <c r="F55" s="561"/>
      <c r="O55" s="14"/>
      <c r="P55" s="14"/>
      <c r="Q55" s="14"/>
      <c r="R55" s="14"/>
      <c r="S55" s="14"/>
      <c r="T55" s="14"/>
      <c r="U55" s="14"/>
      <c r="V55" s="14"/>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1"/>
      <c r="BL55" s="65"/>
    </row>
    <row r="56" spans="3:64" s="9" customFormat="1" ht="17.45" hidden="1" customHeight="1">
      <c r="C56" s="558"/>
      <c r="F56" s="561"/>
      <c r="O56" s="14"/>
      <c r="P56" s="14"/>
      <c r="Q56" s="14"/>
      <c r="R56" s="14"/>
      <c r="S56" s="14"/>
      <c r="T56" s="14"/>
      <c r="U56" s="14"/>
      <c r="V56" s="14"/>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1"/>
      <c r="BL56" s="65"/>
    </row>
    <row r="57" spans="3:64" s="9" customFormat="1" ht="17.45" hidden="1" customHeight="1">
      <c r="C57" s="558"/>
      <c r="F57" s="561"/>
      <c r="O57" s="14"/>
      <c r="P57" s="14"/>
      <c r="Q57" s="14"/>
      <c r="R57" s="14"/>
      <c r="S57" s="14"/>
      <c r="T57" s="14"/>
      <c r="U57" s="14"/>
      <c r="V57" s="14"/>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1"/>
      <c r="BL57" s="65"/>
    </row>
    <row r="58" spans="3:64" s="9" customFormat="1" ht="17.45" hidden="1" customHeight="1">
      <c r="C58" s="558"/>
      <c r="F58" s="561"/>
      <c r="O58" s="14"/>
      <c r="P58" s="14"/>
      <c r="Q58" s="14"/>
      <c r="R58" s="14"/>
      <c r="S58" s="14"/>
      <c r="T58" s="14"/>
      <c r="U58" s="14"/>
      <c r="V58" s="14"/>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1"/>
      <c r="BL58" s="65"/>
    </row>
    <row r="59" spans="3:64" s="9" customFormat="1" ht="17.45" hidden="1" customHeight="1">
      <c r="C59" s="558"/>
      <c r="F59" s="561"/>
      <c r="O59" s="14"/>
      <c r="P59" s="14"/>
      <c r="Q59" s="14"/>
      <c r="R59" s="14"/>
      <c r="S59" s="14"/>
      <c r="T59" s="14"/>
      <c r="U59" s="14"/>
      <c r="V59" s="14"/>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1"/>
      <c r="BL59" s="65"/>
    </row>
    <row r="60" spans="3:64" s="9" customFormat="1" ht="17.45" hidden="1" customHeight="1">
      <c r="C60" s="558"/>
      <c r="F60" s="561"/>
      <c r="O60" s="14"/>
      <c r="P60" s="14"/>
      <c r="Q60" s="14"/>
      <c r="R60" s="14"/>
      <c r="S60" s="14"/>
      <c r="T60" s="14"/>
      <c r="U60" s="14"/>
      <c r="V60" s="14"/>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1"/>
      <c r="BL60" s="65"/>
    </row>
    <row r="61" spans="3:64" s="9" customFormat="1" ht="17.45" hidden="1" customHeight="1">
      <c r="C61" s="558"/>
      <c r="F61" s="561"/>
      <c r="O61" s="14"/>
      <c r="P61" s="14"/>
      <c r="Q61" s="14"/>
      <c r="R61" s="14"/>
      <c r="S61" s="14"/>
      <c r="T61" s="14"/>
      <c r="U61" s="14"/>
      <c r="V61" s="14"/>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1"/>
      <c r="BL61" s="65"/>
    </row>
    <row r="62" spans="3:64" s="9" customFormat="1" ht="17.45" hidden="1" customHeight="1">
      <c r="C62" s="558"/>
      <c r="F62" s="561"/>
      <c r="O62" s="14"/>
      <c r="P62" s="14"/>
      <c r="Q62" s="14"/>
      <c r="R62" s="14"/>
      <c r="S62" s="14"/>
      <c r="T62" s="14"/>
      <c r="U62" s="14"/>
      <c r="V62" s="14"/>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1"/>
      <c r="BL62" s="65"/>
    </row>
    <row r="63" spans="3:64" s="9" customFormat="1" ht="17.45" hidden="1" customHeight="1">
      <c r="C63" s="558"/>
      <c r="F63" s="561"/>
      <c r="O63" s="14"/>
      <c r="P63" s="14"/>
      <c r="Q63" s="14"/>
      <c r="R63" s="14"/>
      <c r="S63" s="14"/>
      <c r="T63" s="14"/>
      <c r="U63" s="14"/>
      <c r="V63" s="14"/>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1"/>
      <c r="BL63" s="65"/>
    </row>
    <row r="64" spans="3:64" s="9" customFormat="1" ht="17.45" hidden="1" customHeight="1">
      <c r="C64" s="558"/>
      <c r="F64" s="561"/>
      <c r="O64" s="14"/>
      <c r="P64" s="14"/>
      <c r="Q64" s="14"/>
      <c r="R64" s="14"/>
      <c r="S64" s="14"/>
      <c r="T64" s="14"/>
      <c r="U64" s="14"/>
      <c r="V64" s="14"/>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1"/>
      <c r="BL64" s="65"/>
    </row>
    <row r="65" spans="3:64" s="9" customFormat="1" ht="17.45" hidden="1" customHeight="1">
      <c r="C65" s="558"/>
      <c r="F65" s="561"/>
      <c r="O65" s="14"/>
      <c r="P65" s="14"/>
      <c r="Q65" s="14"/>
      <c r="R65" s="14"/>
      <c r="S65" s="14"/>
      <c r="T65" s="14"/>
      <c r="U65" s="14"/>
      <c r="V65" s="14"/>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1"/>
      <c r="BL65" s="65"/>
    </row>
    <row r="66" spans="3:64" s="9" customFormat="1" ht="17.45" hidden="1" customHeight="1">
      <c r="C66" s="558"/>
      <c r="F66" s="561"/>
      <c r="O66" s="14"/>
      <c r="P66" s="14"/>
      <c r="Q66" s="14"/>
      <c r="R66" s="14"/>
      <c r="S66" s="14"/>
      <c r="T66" s="14"/>
      <c r="U66" s="14"/>
      <c r="V66" s="14"/>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1"/>
      <c r="BL66" s="65"/>
    </row>
    <row r="67" spans="3:64" s="9" customFormat="1" ht="17.45" hidden="1" customHeight="1">
      <c r="C67" s="558"/>
      <c r="F67" s="561"/>
      <c r="O67" s="14"/>
      <c r="P67" s="14"/>
      <c r="Q67" s="14"/>
      <c r="R67" s="14"/>
      <c r="S67" s="14"/>
      <c r="T67" s="14"/>
      <c r="U67" s="14"/>
      <c r="V67" s="14"/>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1"/>
      <c r="BL67" s="65"/>
    </row>
    <row r="68" spans="3:64" s="9" customFormat="1" ht="17.45" hidden="1" customHeight="1">
      <c r="C68" s="558"/>
      <c r="F68" s="561"/>
      <c r="O68" s="14"/>
      <c r="P68" s="14"/>
      <c r="Q68" s="14"/>
      <c r="R68" s="14"/>
      <c r="S68" s="14"/>
      <c r="T68" s="14"/>
      <c r="U68" s="14"/>
      <c r="V68" s="14"/>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1"/>
      <c r="BL68" s="65"/>
    </row>
    <row r="69" spans="3:64" s="9" customFormat="1" ht="17.45" hidden="1" customHeight="1">
      <c r="C69" s="558"/>
      <c r="F69" s="561"/>
      <c r="O69" s="14"/>
      <c r="P69" s="14"/>
      <c r="Q69" s="14"/>
      <c r="R69" s="14"/>
      <c r="S69" s="14"/>
      <c r="T69" s="14"/>
      <c r="U69" s="14"/>
      <c r="V69" s="14"/>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1"/>
      <c r="BL69" s="65"/>
    </row>
    <row r="70" spans="3:64" s="9" customFormat="1" ht="17.45" hidden="1" customHeight="1">
      <c r="C70" s="558"/>
      <c r="F70" s="561"/>
      <c r="N70" s="14"/>
      <c r="O70" s="14"/>
      <c r="P70" s="14"/>
      <c r="Q70" s="14"/>
      <c r="R70" s="14"/>
      <c r="S70" s="14"/>
      <c r="T70" s="14"/>
      <c r="U70" s="14"/>
      <c r="V70" s="14"/>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1"/>
      <c r="BL70" s="65"/>
    </row>
    <row r="71" spans="3:64" s="9" customFormat="1" ht="17.45" hidden="1" customHeight="1">
      <c r="C71" s="558"/>
      <c r="F71" s="561"/>
      <c r="N71" s="14"/>
      <c r="O71" s="14"/>
      <c r="P71" s="14"/>
      <c r="Q71" s="14"/>
      <c r="R71" s="14"/>
      <c r="S71" s="14"/>
      <c r="T71" s="14"/>
      <c r="U71" s="14"/>
      <c r="V71" s="14"/>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1"/>
      <c r="BL71" s="65"/>
    </row>
    <row r="72" spans="3:64" s="9" customFormat="1" ht="17.45" hidden="1" customHeight="1">
      <c r="C72" s="558"/>
      <c r="F72" s="561"/>
      <c r="N72" s="14"/>
      <c r="O72" s="14"/>
      <c r="P72" s="14"/>
      <c r="Q72" s="14"/>
      <c r="R72" s="14"/>
      <c r="S72" s="14"/>
      <c r="T72" s="14"/>
      <c r="U72" s="14"/>
      <c r="V72" s="14"/>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1"/>
      <c r="BL72" s="65"/>
    </row>
    <row r="73" spans="3:64" s="9" customFormat="1" ht="17.45" hidden="1" customHeight="1">
      <c r="C73" s="558"/>
      <c r="F73" s="561"/>
      <c r="N73" s="14"/>
      <c r="O73" s="14"/>
      <c r="P73" s="14"/>
      <c r="Q73" s="14"/>
      <c r="R73" s="14"/>
      <c r="S73" s="14"/>
      <c r="T73" s="14"/>
      <c r="U73" s="14"/>
      <c r="V73" s="14"/>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L73" s="65"/>
    </row>
    <row r="74" spans="3:64" s="9" customFormat="1" ht="17.45" hidden="1" customHeight="1">
      <c r="C74" s="558"/>
      <c r="F74" s="561"/>
      <c r="N74" s="14"/>
      <c r="O74" s="14"/>
      <c r="P74" s="14"/>
      <c r="Q74" s="14"/>
      <c r="R74" s="14"/>
      <c r="S74" s="14"/>
      <c r="T74" s="14"/>
      <c r="U74" s="14"/>
      <c r="V74" s="14"/>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L74" s="65"/>
    </row>
    <row r="75" spans="3:64" s="9" customFormat="1" ht="17.45" hidden="1" customHeight="1">
      <c r="C75" s="558"/>
      <c r="F75" s="561"/>
      <c r="N75" s="14"/>
      <c r="O75" s="14"/>
      <c r="P75" s="14"/>
      <c r="Q75" s="14"/>
      <c r="R75" s="14"/>
      <c r="S75" s="14"/>
      <c r="T75" s="14"/>
      <c r="U75" s="14"/>
      <c r="V75" s="14"/>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L75" s="65"/>
    </row>
    <row r="76" spans="3:64" s="9" customFormat="1" ht="17.45" hidden="1" customHeight="1">
      <c r="C76" s="558"/>
      <c r="F76" s="561"/>
      <c r="N76" s="14"/>
      <c r="O76" s="14"/>
      <c r="P76" s="14"/>
      <c r="Q76" s="14"/>
      <c r="R76" s="14"/>
      <c r="S76" s="14"/>
      <c r="T76" s="14"/>
      <c r="U76" s="14"/>
      <c r="V76" s="14"/>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L76" s="65"/>
    </row>
    <row r="77" spans="3:64" s="9" customFormat="1" ht="17.45" hidden="1" customHeight="1">
      <c r="C77" s="558"/>
      <c r="F77" s="561"/>
      <c r="N77" s="14"/>
      <c r="O77" s="14"/>
      <c r="P77" s="14"/>
      <c r="Q77" s="14"/>
      <c r="R77" s="14"/>
      <c r="S77" s="14"/>
      <c r="T77" s="14"/>
      <c r="U77" s="14"/>
      <c r="V77" s="14"/>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L77" s="65"/>
    </row>
    <row r="78" spans="3:64" s="9" customFormat="1" ht="17.45" hidden="1" customHeight="1">
      <c r="C78" s="558"/>
      <c r="F78" s="561"/>
      <c r="N78" s="14"/>
      <c r="O78" s="14"/>
      <c r="P78" s="14"/>
      <c r="Q78" s="14"/>
      <c r="R78" s="14"/>
      <c r="S78" s="14"/>
      <c r="T78" s="14"/>
      <c r="U78" s="14"/>
      <c r="V78" s="14"/>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L78" s="65"/>
    </row>
    <row r="79" spans="3:64" s="9" customFormat="1" ht="17.45" hidden="1" customHeight="1">
      <c r="C79" s="558"/>
      <c r="F79" s="561"/>
      <c r="N79" s="14"/>
      <c r="O79" s="14"/>
      <c r="P79" s="14"/>
      <c r="Q79" s="14"/>
      <c r="R79" s="14"/>
      <c r="S79" s="14"/>
      <c r="T79" s="14"/>
      <c r="U79" s="14"/>
      <c r="V79" s="14"/>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L79" s="65"/>
    </row>
    <row r="80" spans="3:64" s="9" customFormat="1" ht="17.45" hidden="1" customHeight="1">
      <c r="C80" s="558"/>
      <c r="F80" s="561"/>
      <c r="N80" s="14"/>
      <c r="O80" s="14"/>
      <c r="P80" s="14"/>
      <c r="Q80" s="14"/>
      <c r="R80" s="14"/>
      <c r="S80" s="14"/>
      <c r="T80" s="14"/>
      <c r="U80" s="14"/>
      <c r="V80" s="14"/>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L80" s="65"/>
    </row>
    <row r="81" spans="3:64" s="9" customFormat="1" ht="17.45" hidden="1" customHeight="1">
      <c r="C81" s="558"/>
      <c r="F81" s="561"/>
      <c r="N81" s="14"/>
      <c r="O81" s="14"/>
      <c r="P81" s="14"/>
      <c r="Q81" s="14"/>
      <c r="R81" s="14"/>
      <c r="S81" s="14"/>
      <c r="T81" s="14"/>
      <c r="U81" s="14"/>
      <c r="V81" s="14"/>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L81" s="65"/>
    </row>
    <row r="82" spans="3:64" s="9" customFormat="1" ht="17.45" hidden="1" customHeight="1">
      <c r="C82" s="558"/>
      <c r="F82" s="561"/>
      <c r="N82" s="14"/>
      <c r="O82" s="14"/>
      <c r="P82" s="14"/>
      <c r="Q82" s="14"/>
      <c r="R82" s="14"/>
      <c r="S82" s="14"/>
      <c r="T82" s="14"/>
      <c r="U82" s="14"/>
      <c r="V82" s="14"/>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L82" s="65"/>
    </row>
    <row r="83" spans="3:64" s="9" customFormat="1" ht="17.45" hidden="1" customHeight="1">
      <c r="C83" s="558"/>
      <c r="F83" s="561"/>
      <c r="N83" s="14"/>
      <c r="O83" s="14"/>
      <c r="P83" s="14"/>
      <c r="Q83" s="14"/>
      <c r="R83" s="14"/>
      <c r="S83" s="14"/>
      <c r="T83" s="14"/>
      <c r="U83" s="14"/>
      <c r="V83" s="14"/>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L83" s="65"/>
    </row>
    <row r="84" spans="3:64" s="9" customFormat="1" ht="17.45" hidden="1" customHeight="1">
      <c r="C84" s="558"/>
      <c r="F84" s="561"/>
      <c r="N84" s="14"/>
      <c r="O84" s="14"/>
      <c r="P84" s="14"/>
      <c r="Q84" s="14"/>
      <c r="R84" s="14"/>
      <c r="S84" s="14"/>
      <c r="T84" s="14"/>
      <c r="U84" s="14"/>
      <c r="V84" s="14"/>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L84" s="65"/>
    </row>
    <row r="85" spans="3:64" s="9" customFormat="1" ht="17.45" hidden="1" customHeight="1">
      <c r="C85" s="558"/>
      <c r="F85" s="561"/>
      <c r="N85" s="14"/>
      <c r="O85" s="14"/>
      <c r="P85" s="14"/>
      <c r="Q85" s="14"/>
      <c r="R85" s="14"/>
      <c r="S85" s="14"/>
      <c r="T85" s="14"/>
      <c r="U85" s="14"/>
      <c r="V85" s="14"/>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L85" s="65"/>
    </row>
    <row r="86" spans="3:64" s="9" customFormat="1" ht="17.45" hidden="1" customHeight="1">
      <c r="C86" s="558"/>
      <c r="F86" s="561"/>
      <c r="N86" s="14"/>
      <c r="O86" s="14"/>
      <c r="P86" s="14"/>
      <c r="Q86" s="14"/>
      <c r="R86" s="14"/>
      <c r="S86" s="14"/>
      <c r="T86" s="14"/>
      <c r="U86" s="14"/>
      <c r="V86" s="14"/>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L86" s="65"/>
    </row>
    <row r="87" spans="3:64" s="9" customFormat="1" ht="17.45" hidden="1" customHeight="1">
      <c r="C87" s="558"/>
      <c r="F87" s="561"/>
      <c r="N87" s="14"/>
      <c r="O87" s="14"/>
      <c r="P87" s="14"/>
      <c r="Q87" s="14"/>
      <c r="R87" s="14"/>
      <c r="S87" s="14"/>
      <c r="T87" s="14"/>
      <c r="U87" s="14"/>
      <c r="V87" s="14"/>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L87" s="65"/>
    </row>
    <row r="88" spans="3:64" s="9" customFormat="1" ht="17.45" hidden="1" customHeight="1">
      <c r="C88" s="558"/>
      <c r="F88" s="561"/>
      <c r="N88" s="14"/>
      <c r="O88" s="14"/>
      <c r="P88" s="14"/>
      <c r="Q88" s="14"/>
      <c r="R88" s="14"/>
      <c r="S88" s="14"/>
      <c r="T88" s="14"/>
      <c r="U88" s="14"/>
      <c r="V88" s="14"/>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L88" s="65"/>
    </row>
    <row r="89" spans="3:64" s="9" customFormat="1" ht="17.45" hidden="1" customHeight="1">
      <c r="C89" s="558"/>
      <c r="F89" s="561"/>
      <c r="N89" s="14"/>
      <c r="O89" s="14"/>
      <c r="P89" s="14"/>
      <c r="Q89" s="14"/>
      <c r="R89" s="14"/>
      <c r="S89" s="14"/>
      <c r="T89" s="14"/>
      <c r="U89" s="14"/>
      <c r="V89" s="14"/>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L89" s="65"/>
    </row>
    <row r="90" spans="3:64" s="9" customFormat="1" ht="17.45" hidden="1" customHeight="1">
      <c r="C90" s="558"/>
      <c r="F90" s="561"/>
      <c r="N90" s="14"/>
      <c r="O90" s="14"/>
      <c r="P90" s="14"/>
      <c r="Q90" s="14"/>
      <c r="R90" s="14"/>
      <c r="S90" s="14"/>
      <c r="T90" s="14"/>
      <c r="U90" s="14"/>
      <c r="V90" s="14"/>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L90" s="65"/>
    </row>
    <row r="91" spans="3:64" s="9" customFormat="1" ht="17.45" hidden="1" customHeight="1">
      <c r="C91" s="558"/>
      <c r="F91" s="561"/>
      <c r="N91" s="14"/>
      <c r="O91" s="14"/>
      <c r="P91" s="14"/>
      <c r="Q91" s="14"/>
      <c r="R91" s="14"/>
      <c r="S91" s="14"/>
      <c r="T91" s="14"/>
      <c r="U91" s="14"/>
      <c r="V91" s="14"/>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L91" s="65"/>
    </row>
    <row r="92" spans="3:64" s="9" customFormat="1" ht="17.45" hidden="1" customHeight="1">
      <c r="C92" s="558"/>
      <c r="F92" s="561"/>
      <c r="N92" s="14"/>
      <c r="O92" s="14"/>
      <c r="P92" s="14"/>
      <c r="Q92" s="14"/>
      <c r="R92" s="14"/>
      <c r="S92" s="14"/>
      <c r="T92" s="14"/>
      <c r="U92" s="14"/>
      <c r="V92" s="14"/>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L92" s="65"/>
    </row>
    <row r="93" spans="3:64" s="9" customFormat="1" ht="17.45" hidden="1" customHeight="1">
      <c r="C93" s="558"/>
      <c r="F93" s="561"/>
      <c r="N93" s="14"/>
      <c r="O93" s="14"/>
      <c r="P93" s="14"/>
      <c r="Q93" s="14"/>
      <c r="R93" s="14"/>
      <c r="S93" s="14"/>
      <c r="T93" s="14"/>
      <c r="U93" s="14"/>
      <c r="V93" s="14"/>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L93" s="65"/>
    </row>
    <row r="94" spans="3:64" s="9" customFormat="1" ht="17.45" hidden="1" customHeight="1">
      <c r="C94" s="558"/>
      <c r="F94" s="561"/>
      <c r="N94" s="14"/>
      <c r="O94" s="14"/>
      <c r="P94" s="14"/>
      <c r="Q94" s="14"/>
      <c r="R94" s="14"/>
      <c r="S94" s="14"/>
      <c r="T94" s="14"/>
      <c r="U94" s="14"/>
      <c r="V94" s="14"/>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L94" s="65"/>
    </row>
    <row r="95" spans="3:64" s="9" customFormat="1" ht="17.45" hidden="1" customHeight="1">
      <c r="C95" s="558"/>
      <c r="F95" s="561"/>
      <c r="N95" s="14"/>
      <c r="O95" s="14"/>
      <c r="P95" s="14"/>
      <c r="Q95" s="14"/>
      <c r="R95" s="14"/>
      <c r="S95" s="14"/>
      <c r="T95" s="14"/>
      <c r="U95" s="14"/>
      <c r="V95" s="14"/>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L95" s="65"/>
    </row>
    <row r="96" spans="3:64" s="9" customFormat="1" ht="17.45" hidden="1" customHeight="1">
      <c r="C96" s="558"/>
      <c r="F96" s="561"/>
      <c r="N96" s="14"/>
      <c r="O96" s="14"/>
      <c r="P96" s="14"/>
      <c r="Q96" s="14"/>
      <c r="R96" s="14"/>
      <c r="S96" s="14"/>
      <c r="T96" s="14"/>
      <c r="U96" s="14"/>
      <c r="V96" s="14"/>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L96" s="65"/>
    </row>
    <row r="97" spans="3:64" s="9" customFormat="1" ht="17.45" hidden="1" customHeight="1">
      <c r="C97" s="558"/>
      <c r="F97" s="561"/>
      <c r="N97" s="14"/>
      <c r="O97" s="14"/>
      <c r="P97" s="14"/>
      <c r="Q97" s="14"/>
      <c r="R97" s="14"/>
      <c r="S97" s="14"/>
      <c r="T97" s="14"/>
      <c r="U97" s="14"/>
      <c r="V97" s="14"/>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L97" s="65"/>
    </row>
    <row r="98" spans="3:64" s="9" customFormat="1" ht="17.45" hidden="1" customHeight="1">
      <c r="C98" s="558"/>
      <c r="F98" s="561"/>
      <c r="N98" s="14"/>
      <c r="O98" s="14"/>
      <c r="P98" s="14"/>
      <c r="Q98" s="14"/>
      <c r="R98" s="14"/>
      <c r="S98" s="14"/>
      <c r="T98" s="14"/>
      <c r="U98" s="14"/>
      <c r="V98" s="14"/>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L98" s="65"/>
    </row>
    <row r="99" spans="3:64" s="9" customFormat="1" ht="17.45" hidden="1" customHeight="1">
      <c r="C99" s="558"/>
      <c r="F99" s="561"/>
      <c r="N99" s="14"/>
      <c r="O99" s="14"/>
      <c r="P99" s="14"/>
      <c r="Q99" s="14"/>
      <c r="R99" s="14"/>
      <c r="S99" s="14"/>
      <c r="T99" s="14"/>
      <c r="U99" s="14"/>
      <c r="V99" s="14"/>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L99" s="65"/>
    </row>
    <row r="100" spans="3:64" s="9" customFormat="1" ht="17.45" hidden="1" customHeight="1">
      <c r="C100" s="558"/>
      <c r="F100" s="561"/>
      <c r="N100" s="14"/>
      <c r="O100" s="14"/>
      <c r="P100" s="14"/>
      <c r="Q100" s="14"/>
      <c r="R100" s="14"/>
      <c r="S100" s="14"/>
      <c r="T100" s="14"/>
      <c r="U100" s="14"/>
      <c r="V100" s="14"/>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L100" s="65"/>
    </row>
    <row r="101" spans="3:64" s="9" customFormat="1" ht="17.45" hidden="1" customHeight="1">
      <c r="C101" s="558"/>
      <c r="F101" s="561"/>
      <c r="N101" s="14"/>
      <c r="O101" s="14"/>
      <c r="P101" s="14"/>
      <c r="Q101" s="14"/>
      <c r="R101" s="14"/>
      <c r="S101" s="14"/>
      <c r="T101" s="14"/>
      <c r="U101" s="14"/>
      <c r="V101" s="14"/>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L101" s="65"/>
    </row>
    <row r="102" spans="3:64" s="9" customFormat="1" ht="17.45" hidden="1" customHeight="1">
      <c r="C102" s="558"/>
      <c r="F102" s="561"/>
      <c r="N102" s="14"/>
      <c r="O102" s="14"/>
      <c r="P102" s="14"/>
      <c r="Q102" s="14"/>
      <c r="R102" s="14"/>
      <c r="S102" s="14"/>
      <c r="T102" s="14"/>
      <c r="U102" s="14"/>
      <c r="V102" s="14"/>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L102" s="65"/>
    </row>
    <row r="103" spans="3:64" s="9" customFormat="1" ht="17.45" hidden="1" customHeight="1">
      <c r="C103" s="558"/>
      <c r="F103" s="561"/>
      <c r="N103" s="14"/>
      <c r="O103" s="14"/>
      <c r="P103" s="14"/>
      <c r="Q103" s="14"/>
      <c r="R103" s="14"/>
      <c r="S103" s="14"/>
      <c r="T103" s="14"/>
      <c r="U103" s="14"/>
      <c r="V103" s="14"/>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L103" s="65"/>
    </row>
    <row r="104" spans="3:64" s="9" customFormat="1" ht="17.45" hidden="1" customHeight="1">
      <c r="C104" s="558"/>
      <c r="F104" s="561"/>
      <c r="N104" s="14"/>
      <c r="O104" s="14"/>
      <c r="P104" s="14"/>
      <c r="Q104" s="14"/>
      <c r="R104" s="14"/>
      <c r="S104" s="14"/>
      <c r="T104" s="14"/>
      <c r="U104" s="14"/>
      <c r="V104" s="14"/>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L104" s="65"/>
    </row>
    <row r="105" spans="3:64" s="9" customFormat="1" ht="17.45" hidden="1" customHeight="1">
      <c r="C105" s="558"/>
      <c r="F105" s="561"/>
      <c r="N105" s="14"/>
      <c r="O105" s="14"/>
      <c r="P105" s="14"/>
      <c r="Q105" s="14"/>
      <c r="R105" s="14"/>
      <c r="S105" s="14"/>
      <c r="T105" s="14"/>
      <c r="U105" s="14"/>
      <c r="V105" s="14"/>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L105" s="65"/>
    </row>
    <row r="106" spans="3:64" s="9" customFormat="1" ht="17.45" hidden="1" customHeight="1">
      <c r="C106" s="558"/>
      <c r="F106" s="561"/>
      <c r="N106" s="14"/>
      <c r="O106" s="14"/>
      <c r="P106" s="14"/>
      <c r="Q106" s="14"/>
      <c r="R106" s="14"/>
      <c r="S106" s="14"/>
      <c r="T106" s="14"/>
      <c r="U106" s="14"/>
      <c r="V106" s="14"/>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L106" s="65"/>
    </row>
    <row r="107" spans="3:64" s="9" customFormat="1" ht="17.45" hidden="1" customHeight="1">
      <c r="C107" s="558"/>
      <c r="F107" s="561"/>
      <c r="N107" s="14"/>
      <c r="O107" s="14"/>
      <c r="P107" s="14"/>
      <c r="Q107" s="14"/>
      <c r="R107" s="14"/>
      <c r="S107" s="14"/>
      <c r="T107" s="14"/>
      <c r="U107" s="14"/>
      <c r="V107" s="14"/>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L107" s="65"/>
    </row>
    <row r="108" spans="3:64" s="9" customFormat="1" ht="17.45" hidden="1" customHeight="1">
      <c r="C108" s="558"/>
      <c r="F108" s="561"/>
      <c r="N108" s="14"/>
      <c r="O108" s="14"/>
      <c r="P108" s="14"/>
      <c r="Q108" s="14"/>
      <c r="R108" s="14"/>
      <c r="S108" s="14"/>
      <c r="T108" s="14"/>
      <c r="U108" s="14"/>
      <c r="V108" s="14"/>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L108" s="65"/>
    </row>
    <row r="109" spans="3:64" s="9" customFormat="1" ht="17.45" hidden="1" customHeight="1">
      <c r="C109" s="558"/>
      <c r="F109" s="561"/>
      <c r="N109" s="14"/>
      <c r="O109" s="14"/>
      <c r="P109" s="14"/>
      <c r="Q109" s="14"/>
      <c r="R109" s="14"/>
      <c r="S109" s="14"/>
      <c r="T109" s="14"/>
      <c r="U109" s="14"/>
      <c r="V109" s="14"/>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L109" s="65"/>
    </row>
    <row r="110" spans="3:64" s="9" customFormat="1" ht="17.45" hidden="1" customHeight="1">
      <c r="C110" s="558"/>
      <c r="F110" s="561"/>
      <c r="N110" s="14"/>
      <c r="O110" s="14"/>
      <c r="P110" s="14"/>
      <c r="Q110" s="14"/>
      <c r="R110" s="14"/>
      <c r="S110" s="14"/>
      <c r="T110" s="14"/>
      <c r="U110" s="14"/>
      <c r="V110" s="14"/>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L110" s="65"/>
    </row>
    <row r="111" spans="3:64" s="9" customFormat="1" ht="17.45" hidden="1" customHeight="1">
      <c r="C111" s="558"/>
      <c r="F111" s="561"/>
      <c r="N111" s="14"/>
      <c r="O111" s="14"/>
      <c r="P111" s="14"/>
      <c r="Q111" s="14"/>
      <c r="R111" s="14"/>
      <c r="S111" s="14"/>
      <c r="T111" s="14"/>
      <c r="U111" s="14"/>
      <c r="V111" s="14"/>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L111" s="65"/>
    </row>
    <row r="112" spans="3:64" s="9" customFormat="1" ht="17.45" hidden="1" customHeight="1">
      <c r="C112" s="558"/>
      <c r="F112" s="561"/>
      <c r="N112" s="14"/>
      <c r="O112" s="14"/>
      <c r="P112" s="14"/>
      <c r="Q112" s="14"/>
      <c r="R112" s="14"/>
      <c r="S112" s="14"/>
      <c r="T112" s="14"/>
      <c r="U112" s="14"/>
      <c r="V112" s="14"/>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L112" s="65"/>
    </row>
    <row r="113" spans="3:64" s="9" customFormat="1" ht="17.45" hidden="1" customHeight="1">
      <c r="C113" s="558"/>
      <c r="F113" s="561"/>
      <c r="N113" s="14"/>
      <c r="O113" s="14"/>
      <c r="P113" s="14"/>
      <c r="Q113" s="14"/>
      <c r="R113" s="14"/>
      <c r="S113" s="14"/>
      <c r="T113" s="14"/>
      <c r="U113" s="14"/>
      <c r="V113" s="14"/>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L113" s="65"/>
    </row>
    <row r="114" spans="3:64" s="9" customFormat="1" ht="17.45" hidden="1" customHeight="1">
      <c r="C114" s="558"/>
      <c r="F114" s="561"/>
      <c r="N114" s="14"/>
      <c r="O114" s="14"/>
      <c r="P114" s="14"/>
      <c r="Q114" s="14"/>
      <c r="R114" s="14"/>
      <c r="S114" s="14"/>
      <c r="T114" s="14"/>
      <c r="U114" s="14"/>
      <c r="V114" s="14"/>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row>
    <row r="115" spans="3:64" s="9" customFormat="1" ht="17.45" hidden="1" customHeight="1">
      <c r="C115" s="558"/>
      <c r="F115" s="561"/>
      <c r="N115" s="14"/>
      <c r="O115" s="14"/>
      <c r="P115" s="14"/>
      <c r="Q115" s="14"/>
      <c r="R115" s="14"/>
      <c r="S115" s="14"/>
      <c r="T115" s="14"/>
      <c r="U115" s="14"/>
      <c r="V115" s="14"/>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row>
    <row r="116" spans="3:64" s="9" customFormat="1" ht="17.45" hidden="1" customHeight="1">
      <c r="C116" s="558"/>
      <c r="F116" s="561"/>
      <c r="N116" s="14"/>
      <c r="O116" s="14"/>
      <c r="P116" s="14"/>
      <c r="Q116" s="14"/>
      <c r="R116" s="14"/>
      <c r="S116" s="14"/>
      <c r="T116" s="14"/>
      <c r="U116" s="14"/>
      <c r="V116" s="14"/>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row>
    <row r="117" spans="3:64" s="9" customFormat="1" ht="17.45" hidden="1" customHeight="1">
      <c r="C117" s="558"/>
      <c r="F117" s="561"/>
      <c r="N117" s="14"/>
      <c r="O117" s="14"/>
      <c r="P117" s="14"/>
      <c r="Q117" s="14"/>
      <c r="R117" s="14"/>
      <c r="S117" s="14"/>
      <c r="T117" s="14"/>
      <c r="U117" s="14"/>
      <c r="V117" s="14"/>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row>
    <row r="118" spans="3:64" s="9" customFormat="1" ht="17.45" hidden="1" customHeight="1">
      <c r="C118" s="558"/>
      <c r="F118" s="561"/>
      <c r="N118" s="14"/>
      <c r="O118" s="14"/>
      <c r="P118" s="14"/>
      <c r="Q118" s="14"/>
      <c r="R118" s="14"/>
      <c r="S118" s="14"/>
      <c r="T118" s="14"/>
      <c r="U118" s="14"/>
      <c r="V118" s="14"/>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row>
    <row r="119" spans="3:64" s="9" customFormat="1" ht="17.45" hidden="1" customHeight="1">
      <c r="C119" s="558"/>
      <c r="F119" s="561"/>
      <c r="N119" s="14"/>
      <c r="O119" s="14"/>
      <c r="P119" s="14"/>
      <c r="Q119" s="14"/>
      <c r="R119" s="14"/>
      <c r="S119" s="14"/>
      <c r="T119" s="14"/>
      <c r="U119" s="14"/>
      <c r="V119" s="14"/>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row>
    <row r="120" spans="3:64" s="9" customFormat="1" ht="17.45" hidden="1" customHeight="1">
      <c r="C120" s="558"/>
      <c r="F120" s="561"/>
      <c r="N120" s="14"/>
      <c r="O120" s="14"/>
      <c r="P120" s="14"/>
      <c r="Q120" s="14"/>
      <c r="R120" s="14"/>
      <c r="S120" s="14"/>
      <c r="T120" s="14"/>
      <c r="U120" s="14"/>
      <c r="V120" s="14"/>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row>
    <row r="121" spans="3:64" s="9" customFormat="1" ht="17.45" hidden="1" customHeight="1">
      <c r="C121" s="558"/>
      <c r="F121" s="561"/>
      <c r="N121" s="14"/>
      <c r="O121" s="14"/>
      <c r="P121" s="14"/>
      <c r="Q121" s="14"/>
      <c r="R121" s="14"/>
      <c r="S121" s="14"/>
      <c r="T121" s="14"/>
      <c r="U121" s="14"/>
      <c r="V121" s="14"/>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row>
    <row r="122" spans="3:64" s="9" customFormat="1" ht="17.45" hidden="1" customHeight="1">
      <c r="C122" s="558"/>
      <c r="F122" s="561"/>
      <c r="N122" s="14"/>
      <c r="O122" s="14"/>
      <c r="P122" s="14"/>
      <c r="Q122" s="14"/>
      <c r="R122" s="14"/>
      <c r="S122" s="14"/>
      <c r="T122" s="14"/>
      <c r="U122" s="14"/>
      <c r="V122" s="14"/>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row>
    <row r="123" spans="3:64" s="9" customFormat="1" ht="17.45" hidden="1" customHeight="1">
      <c r="C123" s="558"/>
      <c r="F123" s="561"/>
      <c r="N123" s="14"/>
      <c r="O123" s="14"/>
      <c r="P123" s="14"/>
      <c r="Q123" s="14"/>
      <c r="R123" s="14"/>
      <c r="S123" s="14"/>
      <c r="T123" s="14"/>
      <c r="U123" s="14"/>
      <c r="V123" s="14"/>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row>
    <row r="124" spans="3:64" s="9" customFormat="1" ht="17.45" hidden="1" customHeight="1">
      <c r="C124" s="558"/>
      <c r="F124" s="561"/>
      <c r="N124" s="14"/>
      <c r="O124" s="14"/>
      <c r="P124" s="14"/>
      <c r="Q124" s="14"/>
      <c r="R124" s="14"/>
      <c r="S124" s="14"/>
      <c r="T124" s="14"/>
      <c r="U124" s="14"/>
      <c r="V124" s="14"/>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row>
    <row r="125" spans="3:64" s="9" customFormat="1" ht="17.45" hidden="1" customHeight="1">
      <c r="C125" s="558"/>
      <c r="F125" s="561"/>
      <c r="N125" s="14"/>
      <c r="O125" s="14"/>
      <c r="P125" s="14"/>
      <c r="Q125" s="14"/>
      <c r="R125" s="14"/>
      <c r="S125" s="14"/>
      <c r="T125" s="14"/>
      <c r="U125" s="14"/>
      <c r="V125" s="14"/>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row>
    <row r="126" spans="3:64" s="9" customFormat="1" ht="17.45" hidden="1" customHeight="1">
      <c r="C126" s="558"/>
      <c r="F126" s="561"/>
      <c r="N126" s="14"/>
      <c r="O126" s="14"/>
      <c r="P126" s="14"/>
      <c r="Q126" s="14"/>
      <c r="R126" s="14"/>
      <c r="S126" s="14"/>
      <c r="T126" s="14"/>
      <c r="U126" s="14"/>
      <c r="V126" s="14"/>
    </row>
    <row r="127" spans="3:64" s="9" customFormat="1" ht="17.45" hidden="1" customHeight="1">
      <c r="C127" s="558"/>
      <c r="F127" s="561"/>
      <c r="N127" s="14"/>
      <c r="O127" s="14"/>
      <c r="P127" s="14"/>
      <c r="Q127" s="14"/>
      <c r="R127" s="14"/>
      <c r="S127" s="14"/>
      <c r="T127" s="14"/>
      <c r="U127" s="14"/>
      <c r="V127" s="14"/>
    </row>
    <row r="128" spans="3:64" s="9" customFormat="1" ht="17.45" hidden="1" customHeight="1">
      <c r="C128" s="558"/>
      <c r="F128" s="561"/>
      <c r="N128" s="14"/>
      <c r="O128" s="14"/>
      <c r="P128" s="14"/>
      <c r="Q128" s="14"/>
      <c r="R128" s="14"/>
      <c r="S128" s="14"/>
      <c r="T128" s="14"/>
      <c r="U128" s="14"/>
      <c r="V128" s="14"/>
    </row>
    <row r="129" spans="3:62" s="9" customFormat="1" ht="17.45" hidden="1" customHeight="1">
      <c r="C129" s="558"/>
      <c r="F129" s="561"/>
      <c r="N129" s="14"/>
      <c r="O129" s="14"/>
      <c r="P129" s="14"/>
      <c r="Q129" s="14"/>
      <c r="R129" s="14"/>
      <c r="S129" s="14"/>
      <c r="T129" s="14"/>
      <c r="U129" s="14"/>
      <c r="V129" s="14"/>
    </row>
    <row r="130" spans="3:62" s="9" customFormat="1" ht="17.45" hidden="1" customHeight="1">
      <c r="C130" s="558"/>
      <c r="F130" s="561"/>
      <c r="N130" s="14"/>
      <c r="O130" s="14"/>
      <c r="P130" s="14"/>
      <c r="Q130" s="14"/>
      <c r="R130" s="14"/>
      <c r="S130" s="14"/>
      <c r="T130" s="14"/>
      <c r="U130" s="14"/>
      <c r="V130" s="14"/>
    </row>
    <row r="131" spans="3:62" s="9" customFormat="1" ht="17.45" hidden="1" customHeight="1">
      <c r="C131" s="558"/>
      <c r="F131" s="561"/>
      <c r="N131" s="14"/>
      <c r="O131" s="14"/>
      <c r="P131" s="14"/>
      <c r="Q131" s="14"/>
      <c r="R131" s="14"/>
      <c r="S131" s="14"/>
      <c r="T131" s="14"/>
      <c r="U131" s="14"/>
      <c r="V131" s="14"/>
    </row>
    <row r="132" spans="3:62" s="9" customFormat="1" ht="17.45" hidden="1" customHeight="1">
      <c r="C132" s="558"/>
      <c r="F132" s="561"/>
      <c r="N132" s="14"/>
      <c r="O132" s="14"/>
      <c r="P132" s="14"/>
      <c r="Q132" s="14"/>
      <c r="R132" s="14"/>
      <c r="S132" s="14"/>
      <c r="T132" s="14"/>
      <c r="U132" s="14"/>
      <c r="V132" s="14"/>
    </row>
    <row r="133" spans="3:62" s="9" customFormat="1" ht="17.25" customHeight="1">
      <c r="C133" s="558"/>
      <c r="F133" s="561"/>
      <c r="N133" s="14"/>
      <c r="O133" s="14"/>
      <c r="P133" s="14"/>
      <c r="Q133" s="14"/>
      <c r="R133" s="14"/>
      <c r="S133" s="14"/>
      <c r="T133" s="14"/>
      <c r="U133" s="14"/>
      <c r="V133" s="14"/>
      <c r="AP133" s="676" t="s">
        <v>161</v>
      </c>
      <c r="AQ133" s="676"/>
      <c r="AR133" s="676"/>
      <c r="AS133" s="676"/>
      <c r="AT133" s="673" t="s">
        <v>154</v>
      </c>
      <c r="AU133" s="673"/>
      <c r="AV133" s="673"/>
      <c r="AW133" s="673"/>
      <c r="AX133" s="673"/>
      <c r="AY133" s="673" t="s">
        <v>148</v>
      </c>
      <c r="AZ133" s="673"/>
      <c r="BA133" s="673"/>
      <c r="BB133" s="673" t="s">
        <v>147</v>
      </c>
      <c r="BC133" s="673"/>
      <c r="BD133" s="673"/>
      <c r="BE133" s="673" t="s">
        <v>144</v>
      </c>
      <c r="BF133" s="673"/>
      <c r="BG133" s="673"/>
      <c r="BH133" s="692" t="s">
        <v>152</v>
      </c>
      <c r="BI133" s="692"/>
      <c r="BJ133" s="692"/>
    </row>
    <row r="134" spans="3:62" s="9" customFormat="1" ht="17.25" customHeight="1">
      <c r="C134" s="558"/>
      <c r="F134" s="561"/>
      <c r="N134" s="14"/>
      <c r="O134" s="14"/>
      <c r="P134" s="14"/>
      <c r="Q134" s="14"/>
      <c r="R134" s="14"/>
      <c r="S134" s="14"/>
      <c r="T134" s="14"/>
      <c r="U134" s="14"/>
      <c r="V134" s="14"/>
      <c r="AP134" s="771" t="str">
        <f>IF(B10="","",B10)</f>
        <v/>
      </c>
      <c r="AQ134" s="691"/>
      <c r="AR134" s="691"/>
      <c r="AS134" s="691"/>
      <c r="AT134" s="677" t="str">
        <f>IF(Q6="","",Q6)</f>
        <v/>
      </c>
      <c r="AU134" s="677"/>
      <c r="AV134" s="677"/>
      <c r="AW134" s="677"/>
      <c r="AX134" s="677"/>
      <c r="AY134" s="806" t="str">
        <f>IF(S6="","",S6)</f>
        <v/>
      </c>
      <c r="AZ134" s="806"/>
      <c r="BA134" s="806"/>
      <c r="BB134" s="691" t="str">
        <f>IF(F10="","",F10)</f>
        <v/>
      </c>
      <c r="BC134" s="691"/>
      <c r="BD134" s="691"/>
      <c r="BE134" s="691" t="str">
        <f>IF(I10="","",I10)</f>
        <v/>
      </c>
      <c r="BF134" s="691"/>
      <c r="BG134" s="691"/>
      <c r="BH134" s="691" t="str">
        <f>IF(K10="","",K10)</f>
        <v/>
      </c>
      <c r="BI134" s="691"/>
      <c r="BJ134" s="693"/>
    </row>
    <row r="135" spans="3:62" s="9" customFormat="1" ht="17.25" customHeight="1">
      <c r="C135" s="558"/>
      <c r="F135" s="561"/>
      <c r="N135" s="14"/>
      <c r="O135" s="14"/>
      <c r="P135" s="14"/>
      <c r="Q135" s="14"/>
      <c r="R135" s="14"/>
      <c r="S135" s="14"/>
      <c r="T135" s="14"/>
      <c r="U135" s="14"/>
      <c r="V135" s="14"/>
      <c r="AP135" s="768" t="str">
        <f>IF(B11="","",B11)</f>
        <v/>
      </c>
      <c r="AQ135" s="674"/>
      <c r="AR135" s="674"/>
      <c r="AS135" s="674"/>
      <c r="AT135" s="674" t="str">
        <f>IF(F11="","",F11)</f>
        <v/>
      </c>
      <c r="AU135" s="674"/>
      <c r="AV135" s="674"/>
      <c r="AW135" s="674"/>
      <c r="AX135" s="674"/>
      <c r="AY135" s="674" t="str">
        <f>IF(I11&lt;&gt;"",IF(I11&lt;&gt;"()-",IF(LEN(I11)=10,CONCATENATE("(",LEFT(I11,2),") ",MID(I11,3,4),"-",RIGHT(I11,4)),CONCATENATE("(",LEFT(I11,2),") ",MID(I11,3,5),"-",RIGHT(I11,4)))),"")</f>
        <v/>
      </c>
      <c r="AZ135" s="674"/>
      <c r="BA135" s="674"/>
      <c r="BB135" s="674" t="str">
        <f>IF(T7="","",T7)</f>
        <v/>
      </c>
      <c r="BC135" s="674"/>
      <c r="BD135" s="674"/>
      <c r="BE135" s="674" t="str">
        <f>IF(U7="","",U7)</f>
        <v/>
      </c>
      <c r="BF135" s="674"/>
      <c r="BG135" s="674"/>
      <c r="BH135" s="674" t="str">
        <f>IF(K11="","",K11)</f>
        <v/>
      </c>
      <c r="BI135" s="674"/>
      <c r="BJ135" s="675"/>
    </row>
    <row r="136" spans="3:62" s="9" customFormat="1" ht="17.25" customHeight="1">
      <c r="C136" s="558"/>
      <c r="F136" s="561"/>
      <c r="N136" s="14"/>
      <c r="O136" s="14"/>
      <c r="P136" s="14"/>
      <c r="Q136" s="14"/>
      <c r="R136" s="14"/>
      <c r="S136" s="14"/>
      <c r="T136" s="14"/>
      <c r="U136" s="14"/>
      <c r="V136" s="14"/>
      <c r="AP136" s="694" t="s">
        <v>160</v>
      </c>
      <c r="AQ136" s="694"/>
      <c r="AR136" s="694"/>
      <c r="AS136" s="694"/>
      <c r="AT136" s="694" t="s">
        <v>162</v>
      </c>
      <c r="AU136" s="694"/>
      <c r="AV136" s="694"/>
      <c r="AW136" s="694"/>
      <c r="AX136" s="694"/>
      <c r="AY136" s="694" t="s">
        <v>150</v>
      </c>
      <c r="AZ136" s="694"/>
      <c r="BA136" s="694"/>
      <c r="BB136" s="694" t="s">
        <v>146</v>
      </c>
      <c r="BC136" s="694"/>
      <c r="BD136" s="694"/>
      <c r="BE136" s="694" t="s">
        <v>153</v>
      </c>
      <c r="BF136" s="694"/>
      <c r="BG136" s="694"/>
      <c r="BH136" s="690" t="s">
        <v>145</v>
      </c>
      <c r="BI136" s="690"/>
      <c r="BJ136" s="690"/>
    </row>
    <row r="137" spans="3:62" s="9" customFormat="1" ht="17.25" customHeight="1">
      <c r="C137" s="558"/>
      <c r="F137" s="561"/>
      <c r="N137" s="14"/>
      <c r="O137" s="14"/>
      <c r="P137" s="14"/>
      <c r="Q137" s="14"/>
      <c r="R137" s="14"/>
      <c r="S137" s="14"/>
      <c r="T137" s="14"/>
      <c r="U137" s="14"/>
      <c r="V137" s="14"/>
    </row>
    <row r="138" spans="3:62" s="9" customFormat="1" ht="17.25" customHeight="1">
      <c r="C138" s="558"/>
      <c r="F138" s="561"/>
      <c r="N138" s="14"/>
      <c r="O138" s="14"/>
      <c r="P138" s="14"/>
      <c r="Q138" s="14"/>
      <c r="R138" s="14"/>
      <c r="S138" s="14"/>
      <c r="T138" s="14"/>
      <c r="U138" s="14"/>
      <c r="V138" s="14"/>
      <c r="AS138" s="769" t="s">
        <v>1987</v>
      </c>
      <c r="AT138" s="769"/>
      <c r="AU138" s="769"/>
      <c r="AV138" s="769"/>
      <c r="AW138" s="769"/>
      <c r="AX138" s="769"/>
      <c r="AY138" s="769"/>
      <c r="AZ138" s="769"/>
      <c r="BA138" s="769"/>
      <c r="BB138" s="769"/>
      <c r="BC138" s="769"/>
      <c r="BD138" s="769"/>
      <c r="BE138" s="769"/>
      <c r="BF138" s="769"/>
      <c r="BG138" s="769"/>
    </row>
    <row r="139" spans="3:62" s="9" customFormat="1" ht="17.25" customHeight="1">
      <c r="C139" s="558"/>
      <c r="F139" s="561"/>
      <c r="N139" s="14"/>
      <c r="O139" s="14"/>
      <c r="P139" s="14"/>
      <c r="Q139" s="14"/>
      <c r="R139" s="14"/>
      <c r="S139" s="14"/>
      <c r="T139" s="14"/>
      <c r="U139" s="14"/>
      <c r="V139" s="14"/>
      <c r="AR139" s="10"/>
      <c r="AS139" s="844" t="s">
        <v>1574</v>
      </c>
      <c r="AT139" s="845"/>
      <c r="AU139" s="846"/>
      <c r="AV139" s="791" t="s">
        <v>1641</v>
      </c>
      <c r="AW139" s="792"/>
      <c r="AX139" s="793"/>
      <c r="AY139" s="681" t="s">
        <v>1669</v>
      </c>
      <c r="AZ139" s="682"/>
      <c r="BA139" s="683"/>
      <c r="BB139" s="684" t="s">
        <v>1683</v>
      </c>
      <c r="BC139" s="685"/>
      <c r="BD139" s="686"/>
      <c r="BE139" s="700" t="s">
        <v>1738</v>
      </c>
      <c r="BF139" s="701"/>
      <c r="BG139" s="702"/>
    </row>
    <row r="140" spans="3:62" s="9" customFormat="1" ht="17.25" customHeight="1">
      <c r="C140" s="558"/>
      <c r="F140" s="561"/>
      <c r="N140" s="14"/>
      <c r="O140" s="14"/>
      <c r="P140" s="14"/>
      <c r="Q140" s="14"/>
      <c r="R140" s="14"/>
      <c r="S140" s="14"/>
      <c r="T140" s="14"/>
      <c r="U140" s="14"/>
      <c r="V140" s="14"/>
      <c r="AP140" s="56"/>
      <c r="AQ140" s="695">
        <v>160</v>
      </c>
      <c r="AS140" s="696" t="s">
        <v>1986</v>
      </c>
      <c r="AT140" s="697"/>
      <c r="AU140" s="698"/>
      <c r="AV140" s="807" t="s">
        <v>1982</v>
      </c>
      <c r="AW140" s="808"/>
      <c r="AX140" s="809"/>
      <c r="AY140" s="794" t="s">
        <v>1983</v>
      </c>
      <c r="AZ140" s="795"/>
      <c r="BA140" s="796"/>
      <c r="BB140" s="797" t="s">
        <v>1984</v>
      </c>
      <c r="BC140" s="798"/>
      <c r="BD140" s="799"/>
      <c r="BE140" s="687" t="s">
        <v>1985</v>
      </c>
      <c r="BF140" s="688"/>
      <c r="BG140" s="689"/>
      <c r="BI140" s="56"/>
    </row>
    <row r="141" spans="3:62" s="9" customFormat="1" ht="5.0999999999999996" customHeight="1">
      <c r="C141" s="558"/>
      <c r="F141" s="561"/>
      <c r="N141" s="14"/>
      <c r="O141" s="14"/>
      <c r="P141" s="14"/>
      <c r="Q141" s="14"/>
      <c r="R141" s="14"/>
      <c r="S141" s="14"/>
      <c r="T141" s="14"/>
      <c r="U141" s="14"/>
      <c r="V141" s="14"/>
      <c r="AP141" s="57"/>
      <c r="AQ141" s="695"/>
      <c r="AR141" s="58" t="s">
        <v>1988</v>
      </c>
      <c r="AS141" s="785" t="str">
        <f ca="1">IF(R$30=BI141,BI141,"–―")</f>
        <v>–―</v>
      </c>
      <c r="AT141" s="679"/>
      <c r="AU141" s="680"/>
      <c r="AV141" s="678" t="str">
        <f ca="1">IF(R$31=BI141,BI141,"–―")</f>
        <v>–―</v>
      </c>
      <c r="AW141" s="679"/>
      <c r="AX141" s="680"/>
      <c r="AY141" s="678" t="str">
        <f ca="1">IF(R$32=BI141,BI141,"–―")</f>
        <v>–―</v>
      </c>
      <c r="AZ141" s="679"/>
      <c r="BA141" s="680"/>
      <c r="BB141" s="678" t="str">
        <f ca="1">IF(R$33=BI141,BI141,"–―")</f>
        <v>–―</v>
      </c>
      <c r="BC141" s="679"/>
      <c r="BD141" s="680"/>
      <c r="BE141" s="678" t="str">
        <f ca="1">IF(R$34=BI141,BI141,"–―")</f>
        <v>–―</v>
      </c>
      <c r="BF141" s="679"/>
      <c r="BG141" s="699"/>
      <c r="BI141" s="57">
        <v>160</v>
      </c>
    </row>
    <row r="142" spans="3:62" s="9" customFormat="1" ht="5.0999999999999996" customHeight="1">
      <c r="C142" s="558"/>
      <c r="F142" s="561"/>
      <c r="N142" s="14"/>
      <c r="O142" s="14"/>
      <c r="P142" s="14"/>
      <c r="Q142" s="14"/>
      <c r="R142" s="14"/>
      <c r="S142" s="14"/>
      <c r="T142" s="14"/>
      <c r="U142" s="14"/>
      <c r="V142" s="14"/>
      <c r="AP142" s="57"/>
      <c r="AQ142" s="695"/>
      <c r="AS142" s="755" t="str">
        <f ca="1">IF(R$30=BI142,BI142,"‐")</f>
        <v>‐</v>
      </c>
      <c r="AT142" s="704"/>
      <c r="AU142" s="706"/>
      <c r="AV142" s="703" t="str">
        <f ca="1">IF(R$31=BI142,BI142,"‐")</f>
        <v>‐</v>
      </c>
      <c r="AW142" s="704"/>
      <c r="AX142" s="706"/>
      <c r="AY142" s="703" t="str">
        <f ca="1">IF(R$32=BI142,BI142,"‐")</f>
        <v>‐</v>
      </c>
      <c r="AZ142" s="704"/>
      <c r="BA142" s="706"/>
      <c r="BB142" s="703" t="str">
        <f ca="1">IF(R$33=BI142,BI142,"‐")</f>
        <v>‐</v>
      </c>
      <c r="BC142" s="704"/>
      <c r="BD142" s="706"/>
      <c r="BE142" s="703" t="str">
        <f ca="1">IF(R$34=BI142,BI142,"‐")</f>
        <v>‐</v>
      </c>
      <c r="BF142" s="704"/>
      <c r="BG142" s="705"/>
      <c r="BI142" s="57">
        <v>159</v>
      </c>
    </row>
    <row r="143" spans="3:62" s="9" customFormat="1" ht="5.0999999999999996" customHeight="1">
      <c r="C143" s="558"/>
      <c r="F143" s="561"/>
      <c r="N143" s="14"/>
      <c r="O143" s="14"/>
      <c r="P143" s="14"/>
      <c r="Q143" s="14"/>
      <c r="R143" s="14"/>
      <c r="S143" s="14"/>
      <c r="T143" s="14"/>
      <c r="U143" s="14"/>
      <c r="V143" s="14"/>
      <c r="AP143" s="57"/>
      <c r="AQ143" s="695"/>
      <c r="AS143" s="755" t="str">
        <f ca="1">IF(R$30=BI143,BI143,"‐")</f>
        <v>‐</v>
      </c>
      <c r="AT143" s="704"/>
      <c r="AU143" s="706"/>
      <c r="AV143" s="703" t="str">
        <f ca="1">IF(R$31=BI143,BI143,"‐")</f>
        <v>‐</v>
      </c>
      <c r="AW143" s="704"/>
      <c r="AX143" s="706"/>
      <c r="AY143" s="703" t="str">
        <f ca="1">IF(R$32=BI143,BI143,"‐")</f>
        <v>‐</v>
      </c>
      <c r="AZ143" s="704"/>
      <c r="BA143" s="706"/>
      <c r="BB143" s="703" t="str">
        <f ca="1">IF(R$33=BI143,BI143,"‐")</f>
        <v>‐</v>
      </c>
      <c r="BC143" s="704"/>
      <c r="BD143" s="706"/>
      <c r="BE143" s="703" t="str">
        <f ca="1">IF(R$34=BI143,BI143,"‐")</f>
        <v>‐</v>
      </c>
      <c r="BF143" s="704"/>
      <c r="BG143" s="705"/>
      <c r="BI143" s="57">
        <v>158</v>
      </c>
    </row>
    <row r="144" spans="3:62" s="9" customFormat="1" ht="5.0999999999999996" customHeight="1">
      <c r="C144" s="558"/>
      <c r="F144" s="561"/>
      <c r="N144" s="14"/>
      <c r="O144" s="14"/>
      <c r="P144" s="14"/>
      <c r="Q144" s="14"/>
      <c r="R144" s="14"/>
      <c r="S144" s="14"/>
      <c r="T144" s="14"/>
      <c r="U144" s="14"/>
      <c r="V144" s="14"/>
      <c r="AP144" s="57"/>
      <c r="AS144" s="755" t="str">
        <f ca="1">IF(R$30=BI144,BI144,"‐")</f>
        <v>‐</v>
      </c>
      <c r="AT144" s="704"/>
      <c r="AU144" s="706"/>
      <c r="AV144" s="703" t="str">
        <f ca="1">IF(R$31=BI144,BI144,"‐")</f>
        <v>‐</v>
      </c>
      <c r="AW144" s="704"/>
      <c r="AX144" s="706"/>
      <c r="AY144" s="703" t="str">
        <f ca="1">IF(R$32=BI144,BI144,"‐")</f>
        <v>‐</v>
      </c>
      <c r="AZ144" s="704"/>
      <c r="BA144" s="706"/>
      <c r="BB144" s="703" t="str">
        <f ca="1">IF(R$33=BI144,BI144,"‐")</f>
        <v>‐</v>
      </c>
      <c r="BC144" s="704"/>
      <c r="BD144" s="706"/>
      <c r="BE144" s="703" t="str">
        <f ca="1">IF(R$34=BI144,BI144,"‐")</f>
        <v>‐</v>
      </c>
      <c r="BF144" s="704"/>
      <c r="BG144" s="705"/>
      <c r="BI144" s="57">
        <v>157</v>
      </c>
    </row>
    <row r="145" spans="3:61" s="9" customFormat="1" ht="5.0999999999999996" customHeight="1">
      <c r="C145" s="558"/>
      <c r="F145" s="561"/>
      <c r="N145" s="14"/>
      <c r="O145" s="14"/>
      <c r="P145" s="14"/>
      <c r="Q145" s="14"/>
      <c r="R145" s="14"/>
      <c r="S145" s="14"/>
      <c r="T145" s="14"/>
      <c r="U145" s="14"/>
      <c r="V145" s="14"/>
      <c r="AP145" s="57"/>
      <c r="AS145" s="755" t="str">
        <f ca="1">IF(R$30=BI145,BI145,"‐")</f>
        <v>‐</v>
      </c>
      <c r="AT145" s="704"/>
      <c r="AU145" s="706"/>
      <c r="AV145" s="703" t="str">
        <f ca="1">IF(R$31=BI145,BI145,"‐")</f>
        <v>‐</v>
      </c>
      <c r="AW145" s="704"/>
      <c r="AX145" s="706"/>
      <c r="AY145" s="703" t="str">
        <f ca="1">IF(R$32=BI145,BI145,"‐")</f>
        <v>‐</v>
      </c>
      <c r="AZ145" s="704"/>
      <c r="BA145" s="706"/>
      <c r="BB145" s="703" t="str">
        <f ca="1">IF(R$33=BI145,BI145,"‐")</f>
        <v>‐</v>
      </c>
      <c r="BC145" s="704"/>
      <c r="BD145" s="706"/>
      <c r="BE145" s="703" t="str">
        <f ca="1">IF(R$34=BI145,BI145,"‐")</f>
        <v>‐</v>
      </c>
      <c r="BF145" s="704"/>
      <c r="BG145" s="705"/>
      <c r="BI145" s="57">
        <v>156</v>
      </c>
    </row>
    <row r="146" spans="3:61" s="9" customFormat="1" ht="5.0999999999999996" customHeight="1">
      <c r="C146" s="558"/>
      <c r="F146" s="561"/>
      <c r="N146" s="14"/>
      <c r="O146" s="14"/>
      <c r="P146" s="14"/>
      <c r="Q146" s="14"/>
      <c r="R146" s="14"/>
      <c r="S146" s="14"/>
      <c r="T146" s="14"/>
      <c r="U146" s="14"/>
      <c r="V146" s="14"/>
      <c r="AP146" s="57"/>
      <c r="AQ146" s="53"/>
      <c r="AR146" s="58" t="s">
        <v>1980</v>
      </c>
      <c r="AS146" s="755" t="str">
        <f ca="1">IF(R$30=BI146,BI146,"—")</f>
        <v>—</v>
      </c>
      <c r="AT146" s="704"/>
      <c r="AU146" s="706"/>
      <c r="AV146" s="703" t="str">
        <f ca="1">IF(R$31=BI146,BI146,"—")</f>
        <v>—</v>
      </c>
      <c r="AW146" s="704"/>
      <c r="AX146" s="706"/>
      <c r="AY146" s="703" t="str">
        <f ca="1">IF(R$32=BI146,BI146,"—")</f>
        <v>—</v>
      </c>
      <c r="AZ146" s="704"/>
      <c r="BA146" s="706"/>
      <c r="BB146" s="703" t="str">
        <f ca="1">IF(R$33=BI146,BI146,"—")</f>
        <v>—</v>
      </c>
      <c r="BC146" s="704"/>
      <c r="BD146" s="706"/>
      <c r="BE146" s="703" t="str">
        <f ca="1">IF(R$34=BI146,BI146,"—")</f>
        <v>—</v>
      </c>
      <c r="BF146" s="704"/>
      <c r="BG146" s="705"/>
      <c r="BI146" s="57">
        <v>155</v>
      </c>
    </row>
    <row r="147" spans="3:61" s="9" customFormat="1" ht="5.0999999999999996" customHeight="1">
      <c r="C147" s="558"/>
      <c r="F147" s="561"/>
      <c r="N147" s="14"/>
      <c r="O147" s="14"/>
      <c r="P147" s="14"/>
      <c r="Q147" s="14"/>
      <c r="R147" s="14"/>
      <c r="S147" s="14"/>
      <c r="T147" s="14"/>
      <c r="U147" s="14"/>
      <c r="V147" s="14"/>
      <c r="AP147" s="57"/>
      <c r="AS147" s="755" t="str">
        <f ca="1">IF(R$30=BI147,BI147,"‐")</f>
        <v>‐</v>
      </c>
      <c r="AT147" s="704"/>
      <c r="AU147" s="706"/>
      <c r="AV147" s="703" t="str">
        <f ca="1">IF(R$31=BI147,BI147,"‐")</f>
        <v>‐</v>
      </c>
      <c r="AW147" s="704"/>
      <c r="AX147" s="706"/>
      <c r="AY147" s="703" t="str">
        <f ca="1">IF(R$32=BI147,BI147,"‐")</f>
        <v>‐</v>
      </c>
      <c r="AZ147" s="704"/>
      <c r="BA147" s="706"/>
      <c r="BB147" s="703" t="str">
        <f ca="1">IF(R$33=BI147,BI147,"‐")</f>
        <v>‐</v>
      </c>
      <c r="BC147" s="704"/>
      <c r="BD147" s="706"/>
      <c r="BE147" s="703" t="str">
        <f ca="1">IF(R$34=BI147,BI147,"‐")</f>
        <v>‐</v>
      </c>
      <c r="BF147" s="704"/>
      <c r="BG147" s="705"/>
      <c r="BI147" s="57">
        <v>154</v>
      </c>
    </row>
    <row r="148" spans="3:61" s="9" customFormat="1" ht="5.0999999999999996" customHeight="1">
      <c r="C148" s="558"/>
      <c r="F148" s="561"/>
      <c r="N148" s="14"/>
      <c r="O148" s="14"/>
      <c r="P148" s="14"/>
      <c r="Q148" s="14"/>
      <c r="R148" s="14"/>
      <c r="S148" s="14"/>
      <c r="T148" s="14"/>
      <c r="U148" s="14"/>
      <c r="V148" s="14"/>
      <c r="AP148" s="57"/>
      <c r="AS148" s="755" t="str">
        <f ca="1">IF(R$30=BI148,BI148,"‐")</f>
        <v>‐</v>
      </c>
      <c r="AT148" s="704"/>
      <c r="AU148" s="706"/>
      <c r="AV148" s="703" t="str">
        <f ca="1">IF(R$31=BI148,BI148,"‐")</f>
        <v>‐</v>
      </c>
      <c r="AW148" s="704"/>
      <c r="AX148" s="706"/>
      <c r="AY148" s="703" t="str">
        <f ca="1">IF(R$32=BI148,BI148,"‐")</f>
        <v>‐</v>
      </c>
      <c r="AZ148" s="704"/>
      <c r="BA148" s="706"/>
      <c r="BB148" s="703" t="str">
        <f ca="1">IF(R$33=BI148,BI148,"‐")</f>
        <v>‐</v>
      </c>
      <c r="BC148" s="704"/>
      <c r="BD148" s="706"/>
      <c r="BE148" s="703" t="str">
        <f ca="1">IF(R$34=BI148,BI148,"‐")</f>
        <v>‐</v>
      </c>
      <c r="BF148" s="704"/>
      <c r="BG148" s="705"/>
      <c r="BI148" s="57">
        <v>153</v>
      </c>
    </row>
    <row r="149" spans="3:61" s="9" customFormat="1" ht="5.0999999999999996" customHeight="1">
      <c r="C149" s="558"/>
      <c r="F149" s="561"/>
      <c r="N149" s="14"/>
      <c r="O149" s="14"/>
      <c r="P149" s="14"/>
      <c r="Q149" s="14"/>
      <c r="R149" s="14"/>
      <c r="S149" s="14"/>
      <c r="T149" s="14"/>
      <c r="U149" s="14"/>
      <c r="V149" s="14"/>
      <c r="AP149" s="57"/>
      <c r="AS149" s="755" t="str">
        <f ca="1">IF(R$30=BI149,BI149,"‐")</f>
        <v>‐</v>
      </c>
      <c r="AT149" s="704"/>
      <c r="AU149" s="706"/>
      <c r="AV149" s="703" t="str">
        <f ca="1">IF(R$31=BI149,BI149,"‐")</f>
        <v>‐</v>
      </c>
      <c r="AW149" s="704"/>
      <c r="AX149" s="706"/>
      <c r="AY149" s="703" t="str">
        <f ca="1">IF(R$32=BI149,BI149,"‐")</f>
        <v>‐</v>
      </c>
      <c r="AZ149" s="704"/>
      <c r="BA149" s="706"/>
      <c r="BB149" s="703" t="str">
        <f ca="1">IF(R$33=BI149,BI149,"‐")</f>
        <v>‐</v>
      </c>
      <c r="BC149" s="704"/>
      <c r="BD149" s="706"/>
      <c r="BE149" s="703" t="str">
        <f ca="1">IF(R$34=BI149,BI149,"‐")</f>
        <v>‐</v>
      </c>
      <c r="BF149" s="704"/>
      <c r="BG149" s="705"/>
      <c r="BI149" s="57">
        <v>152</v>
      </c>
    </row>
    <row r="150" spans="3:61" s="9" customFormat="1" ht="5.0999999999999996" customHeight="1">
      <c r="C150" s="558"/>
      <c r="F150" s="561"/>
      <c r="N150" s="14"/>
      <c r="O150" s="14"/>
      <c r="P150" s="14"/>
      <c r="Q150" s="14"/>
      <c r="R150" s="14"/>
      <c r="S150" s="14"/>
      <c r="T150" s="14"/>
      <c r="U150" s="14"/>
      <c r="V150" s="14"/>
      <c r="AP150" s="57"/>
      <c r="AQ150" s="695">
        <v>150</v>
      </c>
      <c r="AS150" s="755" t="str">
        <f ca="1">IF(R$30=BI150,BI150,"‐")</f>
        <v>‐</v>
      </c>
      <c r="AT150" s="704"/>
      <c r="AU150" s="706"/>
      <c r="AV150" s="703" t="str">
        <f ca="1">IF(R$31=BI150,BI150,"‐")</f>
        <v>‐</v>
      </c>
      <c r="AW150" s="704"/>
      <c r="AX150" s="706"/>
      <c r="AY150" s="703" t="str">
        <f ca="1">IF(R$32=BI150,BI150,"‐")</f>
        <v>‐</v>
      </c>
      <c r="AZ150" s="704"/>
      <c r="BA150" s="706"/>
      <c r="BB150" s="703" t="str">
        <f ca="1">IF(R$33=BI150,BI150,"‐")</f>
        <v>‐</v>
      </c>
      <c r="BC150" s="704"/>
      <c r="BD150" s="706"/>
      <c r="BE150" s="703" t="str">
        <f ca="1">IF(R$34=BI150,BI150,"‐")</f>
        <v>‐</v>
      </c>
      <c r="BF150" s="704"/>
      <c r="BG150" s="705"/>
      <c r="BI150" s="57">
        <v>151</v>
      </c>
    </row>
    <row r="151" spans="3:61" s="9" customFormat="1" ht="5.0999999999999996" customHeight="1">
      <c r="C151" s="558"/>
      <c r="F151" s="561"/>
      <c r="N151" s="14"/>
      <c r="O151" s="14"/>
      <c r="P151" s="14"/>
      <c r="Q151" s="14"/>
      <c r="R151" s="14"/>
      <c r="S151" s="14"/>
      <c r="T151" s="14"/>
      <c r="U151" s="14"/>
      <c r="V151" s="14"/>
      <c r="AP151" s="57"/>
      <c r="AQ151" s="695"/>
      <c r="AR151" s="58" t="s">
        <v>1988</v>
      </c>
      <c r="AS151" s="755" t="str">
        <f ca="1">IF(R$30=BI151,BI151,"–―")</f>
        <v>–―</v>
      </c>
      <c r="AT151" s="704"/>
      <c r="AU151" s="706"/>
      <c r="AV151" s="703" t="str">
        <f ca="1">IF(R$31=BI151,BI151,"–―")</f>
        <v>–―</v>
      </c>
      <c r="AW151" s="704"/>
      <c r="AX151" s="706"/>
      <c r="AY151" s="703" t="str">
        <f ca="1">IF(R$32=BI151,BI151,"–―")</f>
        <v>–―</v>
      </c>
      <c r="AZ151" s="704"/>
      <c r="BA151" s="706"/>
      <c r="BB151" s="703" t="str">
        <f ca="1">IF(R$33=BI151,BI151,"–―")</f>
        <v>–―</v>
      </c>
      <c r="BC151" s="704"/>
      <c r="BD151" s="706"/>
      <c r="BE151" s="703" t="str">
        <f ca="1">IF(R$34=BI151,BI151,"–―")</f>
        <v>–―</v>
      </c>
      <c r="BF151" s="704"/>
      <c r="BG151" s="705"/>
      <c r="BI151" s="57">
        <v>150</v>
      </c>
    </row>
    <row r="152" spans="3:61" s="9" customFormat="1" ht="5.0999999999999996" customHeight="1">
      <c r="C152" s="558"/>
      <c r="F152" s="561"/>
      <c r="N152" s="14"/>
      <c r="O152" s="14"/>
      <c r="P152" s="14"/>
      <c r="Q152" s="14"/>
      <c r="R152" s="14"/>
      <c r="S152" s="14"/>
      <c r="T152" s="14"/>
      <c r="U152" s="14"/>
      <c r="V152" s="14"/>
      <c r="AP152" s="57"/>
      <c r="AQ152" s="695"/>
      <c r="AS152" s="755" t="str">
        <f ca="1">IF(R$30=BI152,BI152,"‐")</f>
        <v>‐</v>
      </c>
      <c r="AT152" s="704"/>
      <c r="AU152" s="706"/>
      <c r="AV152" s="703" t="str">
        <f ca="1">IF(R$31=BI152,BI152,"‐")</f>
        <v>‐</v>
      </c>
      <c r="AW152" s="704"/>
      <c r="AX152" s="706"/>
      <c r="AY152" s="703" t="str">
        <f ca="1">IF(R$32=BI152,BI152,"‐")</f>
        <v>‐</v>
      </c>
      <c r="AZ152" s="704"/>
      <c r="BA152" s="706"/>
      <c r="BB152" s="703" t="str">
        <f ca="1">IF(R$33=BI152,BI152,"‐")</f>
        <v>‐</v>
      </c>
      <c r="BC152" s="704"/>
      <c r="BD152" s="706"/>
      <c r="BE152" s="703" t="str">
        <f ca="1">IF(R$34=BI152,BI152,"‐")</f>
        <v>‐</v>
      </c>
      <c r="BF152" s="704"/>
      <c r="BG152" s="705"/>
      <c r="BI152" s="57">
        <v>149</v>
      </c>
    </row>
    <row r="153" spans="3:61" s="9" customFormat="1" ht="5.0999999999999996" customHeight="1">
      <c r="C153" s="558"/>
      <c r="F153" s="561"/>
      <c r="N153" s="14"/>
      <c r="O153" s="14"/>
      <c r="P153" s="14"/>
      <c r="Q153" s="14"/>
      <c r="R153" s="14"/>
      <c r="S153" s="14"/>
      <c r="T153" s="14"/>
      <c r="U153" s="14"/>
      <c r="V153" s="14"/>
      <c r="AP153" s="57"/>
      <c r="AQ153" s="82"/>
      <c r="AS153" s="755" t="str">
        <f ca="1">IF(R$30=BI153,BI153,"‐")</f>
        <v>‐</v>
      </c>
      <c r="AT153" s="704"/>
      <c r="AU153" s="706"/>
      <c r="AV153" s="703" t="str">
        <f ca="1">IF(R$31=BI153,BI153,"‐")</f>
        <v>‐</v>
      </c>
      <c r="AW153" s="704"/>
      <c r="AX153" s="706"/>
      <c r="AY153" s="703" t="str">
        <f ca="1">IF(R$32=BI153,BI153,"‐")</f>
        <v>‐</v>
      </c>
      <c r="AZ153" s="704"/>
      <c r="BA153" s="706"/>
      <c r="BB153" s="703" t="str">
        <f ca="1">IF(R$33=BI153,BI153,"‐")</f>
        <v>‐</v>
      </c>
      <c r="BC153" s="704"/>
      <c r="BD153" s="706"/>
      <c r="BE153" s="703" t="str">
        <f ca="1">IF(R$34=BI153,BI153,"‐")</f>
        <v>‐</v>
      </c>
      <c r="BF153" s="704"/>
      <c r="BG153" s="705"/>
      <c r="BI153" s="57">
        <v>148</v>
      </c>
    </row>
    <row r="154" spans="3:61" s="9" customFormat="1" ht="5.0999999999999996" customHeight="1">
      <c r="C154" s="558"/>
      <c r="F154" s="561"/>
      <c r="N154" s="14"/>
      <c r="O154" s="14"/>
      <c r="P154" s="14"/>
      <c r="Q154" s="14"/>
      <c r="R154" s="14"/>
      <c r="S154" s="14"/>
      <c r="T154" s="14"/>
      <c r="U154" s="14"/>
      <c r="V154" s="14"/>
      <c r="AP154" s="57"/>
      <c r="AQ154" s="82"/>
      <c r="AS154" s="755" t="str">
        <f ca="1">IF(R$30=BI154,BI154,"‐")</f>
        <v>‐</v>
      </c>
      <c r="AT154" s="704"/>
      <c r="AU154" s="706"/>
      <c r="AV154" s="703" t="str">
        <f ca="1">IF(R$31=BI154,BI154,"‐")</f>
        <v>‐</v>
      </c>
      <c r="AW154" s="704"/>
      <c r="AX154" s="706"/>
      <c r="AY154" s="703" t="str">
        <f ca="1">IF(R$32=BI154,BI154,"‐")</f>
        <v>‐</v>
      </c>
      <c r="AZ154" s="704"/>
      <c r="BA154" s="706"/>
      <c r="BB154" s="703" t="str">
        <f ca="1">IF(R$33=BI154,BI154,"‐")</f>
        <v>‐</v>
      </c>
      <c r="BC154" s="704"/>
      <c r="BD154" s="706"/>
      <c r="BE154" s="703" t="str">
        <f ca="1">IF(R$34=BI154,BI154,"‐")</f>
        <v>‐</v>
      </c>
      <c r="BF154" s="704"/>
      <c r="BG154" s="705"/>
      <c r="BI154" s="57">
        <v>147</v>
      </c>
    </row>
    <row r="155" spans="3:61" s="9" customFormat="1" ht="5.0999999999999996" customHeight="1">
      <c r="C155" s="558"/>
      <c r="F155" s="561"/>
      <c r="N155" s="14"/>
      <c r="O155" s="14"/>
      <c r="P155" s="14"/>
      <c r="Q155" s="14"/>
      <c r="R155" s="14"/>
      <c r="S155" s="14"/>
      <c r="T155" s="14"/>
      <c r="U155" s="14"/>
      <c r="V155" s="14"/>
      <c r="AP155" s="57"/>
      <c r="AS155" s="755" t="str">
        <f ca="1">IF(R$30=BI155,BI155,"‐")</f>
        <v>‐</v>
      </c>
      <c r="AT155" s="704"/>
      <c r="AU155" s="706"/>
      <c r="AV155" s="703" t="str">
        <f ca="1">IF(R$31=BI155,BI155,"‐")</f>
        <v>‐</v>
      </c>
      <c r="AW155" s="704"/>
      <c r="AX155" s="706"/>
      <c r="AY155" s="703" t="str">
        <f ca="1">IF(R$32=BI155,BI155,"‐")</f>
        <v>‐</v>
      </c>
      <c r="AZ155" s="704"/>
      <c r="BA155" s="706"/>
      <c r="BB155" s="703" t="str">
        <f ca="1">IF(R$33=BI155,BI155,"‐")</f>
        <v>‐</v>
      </c>
      <c r="BC155" s="704"/>
      <c r="BD155" s="706"/>
      <c r="BE155" s="703" t="str">
        <f ca="1">IF(R$34=BI155,BI155,"‐")</f>
        <v>‐</v>
      </c>
      <c r="BF155" s="704"/>
      <c r="BG155" s="705"/>
      <c r="BI155" s="57">
        <v>146</v>
      </c>
    </row>
    <row r="156" spans="3:61" s="9" customFormat="1" ht="5.0999999999999996" customHeight="1">
      <c r="C156" s="558"/>
      <c r="F156" s="561"/>
      <c r="N156" s="14"/>
      <c r="O156" s="14"/>
      <c r="P156" s="14"/>
      <c r="Q156" s="14"/>
      <c r="R156" s="14"/>
      <c r="S156" s="14"/>
      <c r="T156" s="14"/>
      <c r="U156" s="14"/>
      <c r="V156" s="14"/>
      <c r="AP156" s="57"/>
      <c r="AQ156" s="53"/>
      <c r="AR156" s="58" t="s">
        <v>1980</v>
      </c>
      <c r="AS156" s="755" t="str">
        <f ca="1">IF(R$30=BI156,BI156,"—")</f>
        <v>—</v>
      </c>
      <c r="AT156" s="704"/>
      <c r="AU156" s="706"/>
      <c r="AV156" s="703" t="str">
        <f ca="1">IF(R$31=BI156,BI156,"—")</f>
        <v>—</v>
      </c>
      <c r="AW156" s="704"/>
      <c r="AX156" s="706"/>
      <c r="AY156" s="703" t="str">
        <f ca="1">IF(R$32=BI156,BI156,"—")</f>
        <v>—</v>
      </c>
      <c r="AZ156" s="704"/>
      <c r="BA156" s="706"/>
      <c r="BB156" s="703" t="str">
        <f ca="1">IF(R$33=BI156,BI156,"—")</f>
        <v>—</v>
      </c>
      <c r="BC156" s="704"/>
      <c r="BD156" s="706"/>
      <c r="BE156" s="703" t="str">
        <f ca="1">IF(R$34=BI156,BI156,"—")</f>
        <v>—</v>
      </c>
      <c r="BF156" s="704"/>
      <c r="BG156" s="705"/>
      <c r="BI156" s="57">
        <v>145</v>
      </c>
    </row>
    <row r="157" spans="3:61" s="9" customFormat="1" ht="5.0999999999999996" customHeight="1">
      <c r="C157" s="558"/>
      <c r="F157" s="561"/>
      <c r="N157" s="14"/>
      <c r="O157" s="14"/>
      <c r="P157" s="14"/>
      <c r="Q157" s="14"/>
      <c r="R157" s="14"/>
      <c r="S157" s="14"/>
      <c r="T157" s="14"/>
      <c r="U157" s="14"/>
      <c r="V157" s="14"/>
      <c r="AP157" s="57"/>
      <c r="AQ157" s="54"/>
      <c r="AS157" s="755" t="str">
        <f ca="1">IF(R$30=BI157,BI157,"‐")</f>
        <v>‐</v>
      </c>
      <c r="AT157" s="704"/>
      <c r="AU157" s="706"/>
      <c r="AV157" s="703" t="str">
        <f ca="1">IF(R$31=BI157,BI157,"‐")</f>
        <v>‐</v>
      </c>
      <c r="AW157" s="704"/>
      <c r="AX157" s="706"/>
      <c r="AY157" s="703" t="str">
        <f ca="1">IF(R$32=BI157,BI157,"‐")</f>
        <v>‐</v>
      </c>
      <c r="AZ157" s="704"/>
      <c r="BA157" s="706"/>
      <c r="BB157" s="703" t="str">
        <f ca="1">IF(R$33=BI157,BI157,"‐")</f>
        <v>‐</v>
      </c>
      <c r="BC157" s="704"/>
      <c r="BD157" s="706"/>
      <c r="BE157" s="703" t="str">
        <f ca="1">IF(R$34=BI157,BI157,"‐")</f>
        <v>‐</v>
      </c>
      <c r="BF157" s="704"/>
      <c r="BG157" s="705"/>
      <c r="BI157" s="57">
        <v>144</v>
      </c>
    </row>
    <row r="158" spans="3:61" s="9" customFormat="1" ht="5.0999999999999996" customHeight="1">
      <c r="C158" s="558"/>
      <c r="F158" s="561"/>
      <c r="N158" s="14"/>
      <c r="O158" s="14"/>
      <c r="P158" s="14"/>
      <c r="Q158" s="14"/>
      <c r="R158" s="14"/>
      <c r="S158" s="14"/>
      <c r="T158" s="14"/>
      <c r="U158" s="14"/>
      <c r="V158" s="14"/>
      <c r="AP158" s="57"/>
      <c r="AQ158" s="55"/>
      <c r="AS158" s="755" t="str">
        <f ca="1">IF(R$30=BI158,BI158,"‐")</f>
        <v>‐</v>
      </c>
      <c r="AT158" s="704"/>
      <c r="AU158" s="706"/>
      <c r="AV158" s="703" t="str">
        <f ca="1">IF(R$31=BI158,BI158,"‐")</f>
        <v>‐</v>
      </c>
      <c r="AW158" s="704"/>
      <c r="AX158" s="706"/>
      <c r="AY158" s="703" t="str">
        <f ca="1">IF(R$32=BI158,BI158,"‐")</f>
        <v>‐</v>
      </c>
      <c r="AZ158" s="704"/>
      <c r="BA158" s="706"/>
      <c r="BB158" s="703" t="str">
        <f ca="1">IF(R$33=BI158,BI158,"‐")</f>
        <v>‐</v>
      </c>
      <c r="BC158" s="704"/>
      <c r="BD158" s="706"/>
      <c r="BE158" s="703" t="str">
        <f ca="1">IF(R$34=BI158,BI158,"‐")</f>
        <v>‐</v>
      </c>
      <c r="BF158" s="704"/>
      <c r="BG158" s="705"/>
      <c r="BI158" s="57">
        <v>143</v>
      </c>
    </row>
    <row r="159" spans="3:61" s="9" customFormat="1" ht="5.0999999999999996" customHeight="1">
      <c r="C159" s="558"/>
      <c r="F159" s="561"/>
      <c r="N159" s="14"/>
      <c r="O159" s="14"/>
      <c r="P159" s="14"/>
      <c r="Q159" s="14"/>
      <c r="R159" s="14"/>
      <c r="S159" s="14"/>
      <c r="T159" s="14"/>
      <c r="U159" s="14"/>
      <c r="V159" s="14"/>
      <c r="AP159" s="57"/>
      <c r="AQ159" s="55"/>
      <c r="AS159" s="755" t="str">
        <f ca="1">IF(R$30=BI159,BI159,"‐")</f>
        <v>‐</v>
      </c>
      <c r="AT159" s="704"/>
      <c r="AU159" s="706"/>
      <c r="AV159" s="703" t="str">
        <f ca="1">IF(R$31=BI159,BI159,"‐")</f>
        <v>‐</v>
      </c>
      <c r="AW159" s="704"/>
      <c r="AX159" s="706"/>
      <c r="AY159" s="703" t="str">
        <f ca="1">IF(R$32=BI159,BI159,"‐")</f>
        <v>‐</v>
      </c>
      <c r="AZ159" s="704"/>
      <c r="BA159" s="706"/>
      <c r="BB159" s="703" t="str">
        <f ca="1">IF(R$33=BI159,BI159,"‐")</f>
        <v>‐</v>
      </c>
      <c r="BC159" s="704"/>
      <c r="BD159" s="706"/>
      <c r="BE159" s="703" t="str">
        <f ca="1">IF(R$34=BI159,BI159,"‐")</f>
        <v>‐</v>
      </c>
      <c r="BF159" s="704"/>
      <c r="BG159" s="705"/>
      <c r="BI159" s="57">
        <v>142</v>
      </c>
    </row>
    <row r="160" spans="3:61" s="9" customFormat="1" ht="5.0999999999999996" customHeight="1">
      <c r="C160" s="558"/>
      <c r="F160" s="561"/>
      <c r="N160" s="14"/>
      <c r="O160" s="14"/>
      <c r="P160" s="14"/>
      <c r="Q160" s="14"/>
      <c r="R160" s="14"/>
      <c r="S160" s="14"/>
      <c r="T160" s="14"/>
      <c r="U160" s="14"/>
      <c r="V160" s="14"/>
      <c r="AP160" s="57"/>
      <c r="AQ160" s="726">
        <v>140</v>
      </c>
      <c r="AS160" s="755" t="str">
        <f ca="1">IF(R$30=BI160,BI160,"‐")</f>
        <v>‐</v>
      </c>
      <c r="AT160" s="704"/>
      <c r="AU160" s="706"/>
      <c r="AV160" s="703" t="str">
        <f ca="1">IF(R$31=BI160,BI160,"‐")</f>
        <v>‐</v>
      </c>
      <c r="AW160" s="704"/>
      <c r="AX160" s="706"/>
      <c r="AY160" s="703" t="str">
        <f ca="1">IF(R$32=BI160,BI160,"‐")</f>
        <v>‐</v>
      </c>
      <c r="AZ160" s="704"/>
      <c r="BA160" s="706"/>
      <c r="BB160" s="703" t="str">
        <f ca="1">IF(R$33=BI160,BI160,"‐")</f>
        <v>‐</v>
      </c>
      <c r="BC160" s="704"/>
      <c r="BD160" s="706"/>
      <c r="BE160" s="703" t="str">
        <f ca="1">IF(R$34=BI160,BI160,"‐")</f>
        <v>‐</v>
      </c>
      <c r="BF160" s="704"/>
      <c r="BG160" s="705"/>
      <c r="BI160" s="57">
        <v>141</v>
      </c>
    </row>
    <row r="161" spans="3:61" s="9" customFormat="1" ht="5.0999999999999996" customHeight="1">
      <c r="C161" s="558"/>
      <c r="F161" s="561"/>
      <c r="N161" s="14"/>
      <c r="O161" s="14"/>
      <c r="P161" s="14"/>
      <c r="Q161" s="14"/>
      <c r="R161" s="14"/>
      <c r="S161" s="14"/>
      <c r="T161" s="14"/>
      <c r="U161" s="14"/>
      <c r="V161" s="14"/>
      <c r="AP161" s="57"/>
      <c r="AQ161" s="726"/>
      <c r="AR161" s="58" t="s">
        <v>1988</v>
      </c>
      <c r="AS161" s="755" t="str">
        <f ca="1">IF(R$30=BI161,BI161,"–―")</f>
        <v>–―</v>
      </c>
      <c r="AT161" s="704"/>
      <c r="AU161" s="706"/>
      <c r="AV161" s="703" t="str">
        <f ca="1">IF(R$31=BI161,BI161,"–―")</f>
        <v>–―</v>
      </c>
      <c r="AW161" s="704"/>
      <c r="AX161" s="706"/>
      <c r="AY161" s="703" t="str">
        <f ca="1">IF(R$32=BI161,BI161,"–―")</f>
        <v>–―</v>
      </c>
      <c r="AZ161" s="704"/>
      <c r="BA161" s="706"/>
      <c r="BB161" s="703" t="str">
        <f ca="1">IF(R$33=BI161,BI161,"–―")</f>
        <v>–―</v>
      </c>
      <c r="BC161" s="704"/>
      <c r="BD161" s="706"/>
      <c r="BE161" s="703" t="str">
        <f ca="1">IF(R$34=BI161,BI161,"–―")</f>
        <v>–―</v>
      </c>
      <c r="BF161" s="704"/>
      <c r="BG161" s="705"/>
      <c r="BI161" s="57">
        <v>140</v>
      </c>
    </row>
    <row r="162" spans="3:61" s="9" customFormat="1" ht="5.0999999999999996" customHeight="1">
      <c r="C162" s="558"/>
      <c r="F162" s="561"/>
      <c r="N162" s="14"/>
      <c r="O162" s="14"/>
      <c r="P162" s="14"/>
      <c r="Q162" s="14"/>
      <c r="R162" s="14"/>
      <c r="S162" s="14"/>
      <c r="T162" s="14"/>
      <c r="U162" s="14"/>
      <c r="V162" s="14"/>
      <c r="AP162" s="57"/>
      <c r="AQ162" s="726"/>
      <c r="AS162" s="755" t="str">
        <f ca="1">IF(R$30=BI162,BI162,"‐")</f>
        <v>‐</v>
      </c>
      <c r="AT162" s="704"/>
      <c r="AU162" s="706"/>
      <c r="AV162" s="703" t="str">
        <f ca="1">IF(R$31=BI162,BI162,"‐")</f>
        <v>‐</v>
      </c>
      <c r="AW162" s="704"/>
      <c r="AX162" s="706"/>
      <c r="AY162" s="703" t="str">
        <f ca="1">IF(R$32=BI162,BI162,"‐")</f>
        <v>‐</v>
      </c>
      <c r="AZ162" s="704"/>
      <c r="BA162" s="706"/>
      <c r="BB162" s="703" t="str">
        <f ca="1">IF(R$33=BI162,BI162,"‐")</f>
        <v>‐</v>
      </c>
      <c r="BC162" s="704"/>
      <c r="BD162" s="706"/>
      <c r="BE162" s="703" t="str">
        <f ca="1">IF(R$34=BI162,BI162,"‐")</f>
        <v>‐</v>
      </c>
      <c r="BF162" s="704"/>
      <c r="BG162" s="705"/>
      <c r="BI162" s="57">
        <v>139</v>
      </c>
    </row>
    <row r="163" spans="3:61" s="9" customFormat="1" ht="5.0999999999999996" customHeight="1">
      <c r="C163" s="558"/>
      <c r="F163" s="561"/>
      <c r="N163" s="14"/>
      <c r="O163" s="14"/>
      <c r="P163" s="14"/>
      <c r="Q163" s="14"/>
      <c r="R163" s="14"/>
      <c r="S163" s="14"/>
      <c r="T163" s="14"/>
      <c r="U163" s="14"/>
      <c r="V163" s="14"/>
      <c r="AP163" s="57"/>
      <c r="AQ163" s="55"/>
      <c r="AS163" s="755" t="str">
        <f ca="1">IF(R$30=BI163,BI163,"‐")</f>
        <v>‐</v>
      </c>
      <c r="AT163" s="704"/>
      <c r="AU163" s="706"/>
      <c r="AV163" s="703" t="str">
        <f ca="1">IF(R$31=BI163,BI163,"‐")</f>
        <v>‐</v>
      </c>
      <c r="AW163" s="704"/>
      <c r="AX163" s="706"/>
      <c r="AY163" s="703" t="str">
        <f ca="1">IF(R$32=BI163,BI163,"‐")</f>
        <v>‐</v>
      </c>
      <c r="AZ163" s="704"/>
      <c r="BA163" s="706"/>
      <c r="BB163" s="703" t="str">
        <f ca="1">IF(R$33=BI163,BI163,"‐")</f>
        <v>‐</v>
      </c>
      <c r="BC163" s="704"/>
      <c r="BD163" s="706"/>
      <c r="BE163" s="703" t="str">
        <f ca="1">IF(R$34=BI163,BI163,"‐")</f>
        <v>‐</v>
      </c>
      <c r="BF163" s="704"/>
      <c r="BG163" s="705"/>
      <c r="BI163" s="57">
        <v>138</v>
      </c>
    </row>
    <row r="164" spans="3:61" s="9" customFormat="1" ht="5.0999999999999996" customHeight="1">
      <c r="C164" s="558"/>
      <c r="F164" s="561"/>
      <c r="N164" s="14"/>
      <c r="O164" s="14"/>
      <c r="P164" s="14"/>
      <c r="Q164" s="14"/>
      <c r="R164" s="14"/>
      <c r="S164" s="14"/>
      <c r="T164" s="14"/>
      <c r="U164" s="14"/>
      <c r="V164" s="14"/>
      <c r="AP164" s="57"/>
      <c r="AQ164" s="55"/>
      <c r="AS164" s="755" t="str">
        <f ca="1">IF(R$30=BI164,BI164,"‐")</f>
        <v>‐</v>
      </c>
      <c r="AT164" s="704"/>
      <c r="AU164" s="706"/>
      <c r="AV164" s="703" t="str">
        <f ca="1">IF(R$31=BI164,BI164,"‐")</f>
        <v>‐</v>
      </c>
      <c r="AW164" s="704"/>
      <c r="AX164" s="706"/>
      <c r="AY164" s="703" t="str">
        <f ca="1">IF(R$32=BI164,BI164,"‐")</f>
        <v>‐</v>
      </c>
      <c r="AZ164" s="704"/>
      <c r="BA164" s="706"/>
      <c r="BB164" s="703" t="str">
        <f ca="1">IF(R$33=BI164,BI164,"‐")</f>
        <v>‐</v>
      </c>
      <c r="BC164" s="704"/>
      <c r="BD164" s="706"/>
      <c r="BE164" s="703" t="str">
        <f ca="1">IF(R$34=BI164,BI164,"‐")</f>
        <v>‐</v>
      </c>
      <c r="BF164" s="704"/>
      <c r="BG164" s="705"/>
      <c r="BI164" s="57">
        <v>137</v>
      </c>
    </row>
    <row r="165" spans="3:61" s="9" customFormat="1" ht="5.0999999999999996" customHeight="1">
      <c r="C165" s="558"/>
      <c r="F165" s="561"/>
      <c r="N165" s="14"/>
      <c r="O165" s="14"/>
      <c r="P165" s="14"/>
      <c r="Q165" s="14"/>
      <c r="R165" s="14"/>
      <c r="S165" s="14"/>
      <c r="T165" s="14"/>
      <c r="U165" s="14"/>
      <c r="V165" s="14"/>
      <c r="AP165" s="57"/>
      <c r="AS165" s="755" t="str">
        <f ca="1">IF(R$30=BI165,BI165,"‐")</f>
        <v>‐</v>
      </c>
      <c r="AT165" s="704"/>
      <c r="AU165" s="706"/>
      <c r="AV165" s="703" t="str">
        <f ca="1">IF(R$31=BI165,BI165,"‐")</f>
        <v>‐</v>
      </c>
      <c r="AW165" s="704"/>
      <c r="AX165" s="706"/>
      <c r="AY165" s="703" t="str">
        <f ca="1">IF(R$32=BI165,BI165,"‐")</f>
        <v>‐</v>
      </c>
      <c r="AZ165" s="704"/>
      <c r="BA165" s="706"/>
      <c r="BB165" s="703" t="str">
        <f ca="1">IF(R$33=BI165,BI165,"‐")</f>
        <v>‐</v>
      </c>
      <c r="BC165" s="704"/>
      <c r="BD165" s="706"/>
      <c r="BE165" s="703" t="str">
        <f ca="1">IF(R$34=BI165,BI165,"‐")</f>
        <v>‐</v>
      </c>
      <c r="BF165" s="704"/>
      <c r="BG165" s="705"/>
      <c r="BI165" s="57">
        <v>136</v>
      </c>
    </row>
    <row r="166" spans="3:61" s="9" customFormat="1" ht="5.0999999999999996" customHeight="1">
      <c r="C166" s="558"/>
      <c r="F166" s="561"/>
      <c r="N166" s="14"/>
      <c r="O166" s="14"/>
      <c r="P166" s="14"/>
      <c r="Q166" s="14"/>
      <c r="R166" s="14"/>
      <c r="S166" s="14"/>
      <c r="T166" s="14"/>
      <c r="U166" s="14"/>
      <c r="V166" s="14"/>
      <c r="AP166" s="57"/>
      <c r="AQ166" s="53"/>
      <c r="AR166" s="58" t="s">
        <v>1980</v>
      </c>
      <c r="AS166" s="755" t="str">
        <f ca="1">IF(R$30=BI166,BI166,"—")</f>
        <v>—</v>
      </c>
      <c r="AT166" s="704"/>
      <c r="AU166" s="706"/>
      <c r="AV166" s="703" t="str">
        <f ca="1">IF(R$31=BI166,BI166,"—")</f>
        <v>—</v>
      </c>
      <c r="AW166" s="704"/>
      <c r="AX166" s="706"/>
      <c r="AY166" s="703" t="str">
        <f ca="1">IF(R$32=BI166,BI166,"—")</f>
        <v>—</v>
      </c>
      <c r="AZ166" s="704"/>
      <c r="BA166" s="706"/>
      <c r="BB166" s="703" t="str">
        <f ca="1">IF(R$33=BI166,BI166,"—")</f>
        <v>—</v>
      </c>
      <c r="BC166" s="704"/>
      <c r="BD166" s="706"/>
      <c r="BE166" s="703" t="str">
        <f ca="1">IF(R$34=BI166,BI166,"—")</f>
        <v>—</v>
      </c>
      <c r="BF166" s="704"/>
      <c r="BG166" s="705"/>
      <c r="BI166" s="57">
        <v>135</v>
      </c>
    </row>
    <row r="167" spans="3:61" s="9" customFormat="1" ht="5.0999999999999996" customHeight="1">
      <c r="C167" s="558"/>
      <c r="F167" s="561"/>
      <c r="N167" s="14"/>
      <c r="O167" s="14"/>
      <c r="P167" s="14"/>
      <c r="Q167" s="14"/>
      <c r="R167" s="14"/>
      <c r="S167" s="14"/>
      <c r="T167" s="14"/>
      <c r="U167" s="14"/>
      <c r="V167" s="14"/>
      <c r="AP167" s="57"/>
      <c r="AQ167" s="54"/>
      <c r="AS167" s="755" t="str">
        <f ca="1">IF(R$30=BI167,BI167,"‐")</f>
        <v>‐</v>
      </c>
      <c r="AT167" s="704"/>
      <c r="AU167" s="706"/>
      <c r="AV167" s="703" t="str">
        <f ca="1">IF(R$31=BI167,BI167,"‐")</f>
        <v>‐</v>
      </c>
      <c r="AW167" s="704"/>
      <c r="AX167" s="706"/>
      <c r="AY167" s="703" t="str">
        <f ca="1">IF(R$32=BI167,BI167,"‐")</f>
        <v>‐</v>
      </c>
      <c r="AZ167" s="704"/>
      <c r="BA167" s="706"/>
      <c r="BB167" s="703" t="str">
        <f ca="1">IF(R$33=BI167,BI167,"‐")</f>
        <v>‐</v>
      </c>
      <c r="BC167" s="704"/>
      <c r="BD167" s="706"/>
      <c r="BE167" s="703" t="str">
        <f ca="1">IF(R$34=BI167,BI167,"‐")</f>
        <v>‐</v>
      </c>
      <c r="BF167" s="704"/>
      <c r="BG167" s="705"/>
      <c r="BI167" s="57">
        <v>134</v>
      </c>
    </row>
    <row r="168" spans="3:61" s="9" customFormat="1" ht="5.0999999999999996" customHeight="1">
      <c r="C168" s="558"/>
      <c r="F168" s="561"/>
      <c r="N168" s="14"/>
      <c r="O168" s="14"/>
      <c r="P168" s="14"/>
      <c r="Q168" s="14"/>
      <c r="R168" s="14"/>
      <c r="S168" s="14"/>
      <c r="T168" s="14"/>
      <c r="U168" s="14"/>
      <c r="V168" s="14"/>
      <c r="AP168" s="57"/>
      <c r="AQ168" s="82"/>
      <c r="AS168" s="755" t="str">
        <f ca="1">IF(R$30=BI168,BI168,"‐")</f>
        <v>‐</v>
      </c>
      <c r="AT168" s="704"/>
      <c r="AU168" s="706"/>
      <c r="AV168" s="703" t="str">
        <f ca="1">IF(R$31=BI168,BI168,"‐")</f>
        <v>‐</v>
      </c>
      <c r="AW168" s="704"/>
      <c r="AX168" s="706"/>
      <c r="AY168" s="703" t="str">
        <f ca="1">IF(R$32=BI168,BI168,"‐")</f>
        <v>‐</v>
      </c>
      <c r="AZ168" s="704"/>
      <c r="BA168" s="706"/>
      <c r="BB168" s="703" t="str">
        <f ca="1">IF(R$33=BI168,BI168,"‐")</f>
        <v>‐</v>
      </c>
      <c r="BC168" s="704"/>
      <c r="BD168" s="706"/>
      <c r="BE168" s="703" t="str">
        <f ca="1">IF(R$34=BI168,BI168,"‐")</f>
        <v>‐</v>
      </c>
      <c r="BF168" s="704"/>
      <c r="BG168" s="705"/>
      <c r="BI168" s="57">
        <v>133</v>
      </c>
    </row>
    <row r="169" spans="3:61" s="9" customFormat="1" ht="5.0999999999999996" customHeight="1">
      <c r="C169" s="558"/>
      <c r="F169" s="561"/>
      <c r="N169" s="14"/>
      <c r="O169" s="14"/>
      <c r="P169" s="14"/>
      <c r="Q169" s="14"/>
      <c r="R169" s="14"/>
      <c r="S169" s="14"/>
      <c r="T169" s="14"/>
      <c r="U169" s="14"/>
      <c r="V169" s="14"/>
      <c r="AP169" s="57"/>
      <c r="AQ169" s="82"/>
      <c r="AS169" s="755" t="str">
        <f ca="1">IF(R$30=BI169,BI169,"‐")</f>
        <v>‐</v>
      </c>
      <c r="AT169" s="704"/>
      <c r="AU169" s="706"/>
      <c r="AV169" s="703" t="str">
        <f ca="1">IF(R$31=BI169,BI169,"‐")</f>
        <v>‐</v>
      </c>
      <c r="AW169" s="704"/>
      <c r="AX169" s="706"/>
      <c r="AY169" s="703" t="str">
        <f ca="1">IF(R$32=BI169,BI169,"‐")</f>
        <v>‐</v>
      </c>
      <c r="AZ169" s="704"/>
      <c r="BA169" s="706"/>
      <c r="BB169" s="703" t="str">
        <f ca="1">IF(R$33=BI169,BI169,"‐")</f>
        <v>‐</v>
      </c>
      <c r="BC169" s="704"/>
      <c r="BD169" s="706"/>
      <c r="BE169" s="703" t="str">
        <f ca="1">IF(R$34=BI169,BI169,"‐")</f>
        <v>‐</v>
      </c>
      <c r="BF169" s="704"/>
      <c r="BG169" s="705"/>
      <c r="BI169" s="57">
        <v>132</v>
      </c>
    </row>
    <row r="170" spans="3:61" s="9" customFormat="1" ht="5.0999999999999996" customHeight="1">
      <c r="C170" s="558"/>
      <c r="F170" s="561"/>
      <c r="N170" s="14"/>
      <c r="O170" s="14"/>
      <c r="P170" s="14"/>
      <c r="Q170" s="14"/>
      <c r="R170" s="14"/>
      <c r="S170" s="14"/>
      <c r="T170" s="14"/>
      <c r="U170" s="14"/>
      <c r="V170" s="14"/>
      <c r="AP170" s="57"/>
      <c r="AQ170" s="726">
        <v>130</v>
      </c>
      <c r="AS170" s="755" t="str">
        <f ca="1">IF(R$30=BI170,BI170,"‐")</f>
        <v>‐</v>
      </c>
      <c r="AT170" s="704"/>
      <c r="AU170" s="706"/>
      <c r="AV170" s="703" t="str">
        <f ca="1">IF(R$31=BI170,BI170,"‐")</f>
        <v>‐</v>
      </c>
      <c r="AW170" s="704"/>
      <c r="AX170" s="706"/>
      <c r="AY170" s="703" t="str">
        <f ca="1">IF(R$32=BI170,BI170,"‐")</f>
        <v>‐</v>
      </c>
      <c r="AZ170" s="704"/>
      <c r="BA170" s="706"/>
      <c r="BB170" s="703" t="str">
        <f ca="1">IF(R$33=BI170,BI170,"‐")</f>
        <v>‐</v>
      </c>
      <c r="BC170" s="704"/>
      <c r="BD170" s="706"/>
      <c r="BE170" s="703" t="str">
        <f ca="1">IF(R$34=BI170,BI170,"‐")</f>
        <v>‐</v>
      </c>
      <c r="BF170" s="704"/>
      <c r="BG170" s="705"/>
      <c r="BI170" s="57">
        <v>131</v>
      </c>
    </row>
    <row r="171" spans="3:61" s="9" customFormat="1" ht="5.0999999999999996" customHeight="1">
      <c r="C171" s="558"/>
      <c r="F171" s="561"/>
      <c r="N171" s="14"/>
      <c r="O171" s="14"/>
      <c r="P171" s="14"/>
      <c r="Q171" s="14"/>
      <c r="R171" s="14"/>
      <c r="S171" s="14"/>
      <c r="T171" s="14"/>
      <c r="U171" s="14"/>
      <c r="V171" s="14"/>
      <c r="AP171" s="57"/>
      <c r="AQ171" s="726"/>
      <c r="AR171" s="58" t="s">
        <v>1988</v>
      </c>
      <c r="AS171" s="852" t="str">
        <f ca="1">IF(R$30=BI171,BI171,"–―")</f>
        <v>–―</v>
      </c>
      <c r="AT171" s="783"/>
      <c r="AU171" s="784"/>
      <c r="AV171" s="782" t="str">
        <f ca="1">IF(R$31=BI171,BI171,"–―")</f>
        <v>–―</v>
      </c>
      <c r="AW171" s="783"/>
      <c r="AX171" s="784"/>
      <c r="AY171" s="782" t="str">
        <f ca="1">IF(R$32=BI171,BI171,"–―")</f>
        <v>–―</v>
      </c>
      <c r="AZ171" s="783"/>
      <c r="BA171" s="784"/>
      <c r="BB171" s="782" t="str">
        <f ca="1">IF(R$33=BI171,BI171,"–―")</f>
        <v>–―</v>
      </c>
      <c r="BC171" s="783"/>
      <c r="BD171" s="784"/>
      <c r="BE171" s="782" t="str">
        <f ca="1">IF(R$34=BI171,BI171,"–―")</f>
        <v>–―</v>
      </c>
      <c r="BF171" s="783"/>
      <c r="BG171" s="865"/>
      <c r="BI171" s="57">
        <v>130</v>
      </c>
    </row>
    <row r="172" spans="3:61" s="9" customFormat="1" ht="5.0999999999999996" customHeight="1">
      <c r="C172" s="558"/>
      <c r="F172" s="561"/>
      <c r="N172" s="14"/>
      <c r="O172" s="14"/>
      <c r="P172" s="14"/>
      <c r="Q172" s="14"/>
      <c r="R172" s="14"/>
      <c r="S172" s="14"/>
      <c r="T172" s="14"/>
      <c r="U172" s="14"/>
      <c r="V172" s="14"/>
      <c r="AP172" s="57"/>
      <c r="AQ172" s="726"/>
      <c r="AS172" s="765" t="str">
        <f t="shared" ref="AS172:AS185" ca="1" si="0">IF(R$30=BI172,BI172,"‐")</f>
        <v>‐</v>
      </c>
      <c r="AT172" s="766"/>
      <c r="AU172" s="767"/>
      <c r="AV172" s="781" t="str">
        <f ca="1">IF(R$31=BI172,BI172,"‐")</f>
        <v>‐</v>
      </c>
      <c r="AW172" s="766"/>
      <c r="AX172" s="767"/>
      <c r="AY172" s="781" t="str">
        <f ca="1">IF(R$32=BI172,BI172,"‐")</f>
        <v>‐</v>
      </c>
      <c r="AZ172" s="766"/>
      <c r="BA172" s="767"/>
      <c r="BB172" s="781" t="str">
        <f ca="1">IF(R$33=BI172,BI172,"‐")</f>
        <v>‐</v>
      </c>
      <c r="BC172" s="766"/>
      <c r="BD172" s="767"/>
      <c r="BE172" s="781" t="str">
        <f ca="1">IF(R$34=BI172,BI172,"‐")</f>
        <v>‐</v>
      </c>
      <c r="BF172" s="766"/>
      <c r="BG172" s="864"/>
      <c r="BI172" s="57">
        <v>129</v>
      </c>
    </row>
    <row r="173" spans="3:61" s="9" customFormat="1" ht="5.0999999999999996" customHeight="1">
      <c r="C173" s="558"/>
      <c r="F173" s="561"/>
      <c r="N173" s="14"/>
      <c r="O173" s="14"/>
      <c r="P173" s="14"/>
      <c r="Q173" s="14"/>
      <c r="R173" s="14"/>
      <c r="S173" s="14"/>
      <c r="T173" s="14"/>
      <c r="U173" s="14"/>
      <c r="V173" s="14"/>
      <c r="AP173" s="57"/>
      <c r="AQ173" s="82"/>
      <c r="AS173" s="763" t="str">
        <f t="shared" ca="1" si="0"/>
        <v>‐</v>
      </c>
      <c r="AT173" s="704"/>
      <c r="AU173" s="706"/>
      <c r="AV173" s="703" t="str">
        <f ca="1">IF(R$31=BI173,BI173,"‐")</f>
        <v>‐</v>
      </c>
      <c r="AW173" s="704"/>
      <c r="AX173" s="706"/>
      <c r="AY173" s="703" t="str">
        <f ca="1">IF(R$32=BI173,BI173,"‐")</f>
        <v>‐</v>
      </c>
      <c r="AZ173" s="704"/>
      <c r="BA173" s="706"/>
      <c r="BB173" s="703" t="str">
        <f ca="1">IF(R$33=BI173,BI173,"‐")</f>
        <v>‐</v>
      </c>
      <c r="BC173" s="704"/>
      <c r="BD173" s="706"/>
      <c r="BE173" s="703" t="str">
        <f ca="1">IF(R$34=BI173,BI173,"‐")</f>
        <v>‐</v>
      </c>
      <c r="BF173" s="704"/>
      <c r="BG173" s="705"/>
      <c r="BI173" s="57">
        <v>128</v>
      </c>
    </row>
    <row r="174" spans="3:61" s="9" customFormat="1" ht="5.0999999999999996" customHeight="1">
      <c r="C174" s="558"/>
      <c r="F174" s="561"/>
      <c r="N174" s="14"/>
      <c r="O174" s="14"/>
      <c r="P174" s="14"/>
      <c r="Q174" s="14"/>
      <c r="R174" s="14"/>
      <c r="S174" s="14"/>
      <c r="T174" s="14"/>
      <c r="U174" s="14"/>
      <c r="V174" s="14"/>
      <c r="AP174" s="57"/>
      <c r="AQ174" s="82"/>
      <c r="AS174" s="763" t="str">
        <f t="shared" ca="1" si="0"/>
        <v>‐</v>
      </c>
      <c r="AT174" s="704"/>
      <c r="AU174" s="706"/>
      <c r="AV174" s="703" t="str">
        <f ca="1">IF(R$31=BI174,BI174,"‐")</f>
        <v>‐</v>
      </c>
      <c r="AW174" s="704"/>
      <c r="AX174" s="706"/>
      <c r="AY174" s="703" t="str">
        <f ca="1">IF(R$32=BI174,BI174,"‐")</f>
        <v>‐</v>
      </c>
      <c r="AZ174" s="704"/>
      <c r="BA174" s="706"/>
      <c r="BB174" s="703" t="str">
        <f ca="1">IF(R$33=BI174,BI174,"‐")</f>
        <v>‐</v>
      </c>
      <c r="BC174" s="704"/>
      <c r="BD174" s="706"/>
      <c r="BE174" s="703" t="str">
        <f ca="1">IF(R$34=BI174,BI174,"‐")</f>
        <v>‐</v>
      </c>
      <c r="BF174" s="704"/>
      <c r="BG174" s="705"/>
      <c r="BI174" s="57">
        <v>127</v>
      </c>
    </row>
    <row r="175" spans="3:61" s="9" customFormat="1" ht="5.0999999999999996" customHeight="1">
      <c r="C175" s="558"/>
      <c r="F175" s="561"/>
      <c r="N175" s="14"/>
      <c r="O175" s="14"/>
      <c r="P175" s="14"/>
      <c r="Q175" s="14"/>
      <c r="R175" s="14"/>
      <c r="S175" s="14"/>
      <c r="T175" s="14"/>
      <c r="U175" s="14"/>
      <c r="V175" s="14"/>
      <c r="AP175" s="57"/>
      <c r="AS175" s="763" t="str">
        <f t="shared" ca="1" si="0"/>
        <v>‐</v>
      </c>
      <c r="AT175" s="704"/>
      <c r="AU175" s="706"/>
      <c r="AV175" s="703" t="str">
        <f ca="1">IF(R$31=BI175,BI175,"‐")</f>
        <v>‐</v>
      </c>
      <c r="AW175" s="704"/>
      <c r="AX175" s="706"/>
      <c r="AY175" s="703" t="str">
        <f ca="1">IF(R$32=BI175,BI175,"‐")</f>
        <v>‐</v>
      </c>
      <c r="AZ175" s="704"/>
      <c r="BA175" s="706"/>
      <c r="BB175" s="703" t="str">
        <f ca="1">IF(R$33=BI175,BI175,"‐")</f>
        <v>‐</v>
      </c>
      <c r="BC175" s="704"/>
      <c r="BD175" s="706"/>
      <c r="BE175" s="703" t="str">
        <f ca="1">IF(R$34=BI175,BI175,"‐")</f>
        <v>‐</v>
      </c>
      <c r="BF175" s="704"/>
      <c r="BG175" s="705"/>
      <c r="BI175" s="57">
        <v>126</v>
      </c>
    </row>
    <row r="176" spans="3:61" s="9" customFormat="1" ht="5.0999999999999996" customHeight="1">
      <c r="C176" s="558"/>
      <c r="F176" s="561"/>
      <c r="N176" s="14"/>
      <c r="O176" s="14"/>
      <c r="P176" s="14"/>
      <c r="Q176" s="14"/>
      <c r="R176" s="14"/>
      <c r="S176" s="14"/>
      <c r="T176" s="14"/>
      <c r="U176" s="14"/>
      <c r="V176" s="14"/>
      <c r="AP176" s="57"/>
      <c r="AQ176" s="53"/>
      <c r="AR176" s="58" t="s">
        <v>1980</v>
      </c>
      <c r="AS176" s="763" t="str">
        <f t="shared" ca="1" si="0"/>
        <v>‐</v>
      </c>
      <c r="AT176" s="704"/>
      <c r="AU176" s="706"/>
      <c r="AV176" s="703" t="str">
        <f ca="1">IF(R$31=BI176,BI176,"—")</f>
        <v>—</v>
      </c>
      <c r="AW176" s="704"/>
      <c r="AX176" s="706"/>
      <c r="AY176" s="703" t="str">
        <f ca="1">IF(R$32=BI176,BI176,"—")</f>
        <v>—</v>
      </c>
      <c r="AZ176" s="704"/>
      <c r="BA176" s="706"/>
      <c r="BB176" s="703" t="str">
        <f ca="1">IF(R$33=BI176,BI176,"—")</f>
        <v>—</v>
      </c>
      <c r="BC176" s="704"/>
      <c r="BD176" s="706"/>
      <c r="BE176" s="703" t="str">
        <f ca="1">IF(R$34=BI176,BI176,"—")</f>
        <v>—</v>
      </c>
      <c r="BF176" s="704"/>
      <c r="BG176" s="705"/>
      <c r="BI176" s="57">
        <v>125</v>
      </c>
    </row>
    <row r="177" spans="3:61" s="9" customFormat="1" ht="5.0999999999999996" customHeight="1">
      <c r="C177" s="558"/>
      <c r="F177" s="561"/>
      <c r="N177" s="14"/>
      <c r="O177" s="14"/>
      <c r="P177" s="14"/>
      <c r="Q177" s="14"/>
      <c r="R177" s="14"/>
      <c r="S177" s="14"/>
      <c r="T177" s="14"/>
      <c r="U177" s="14"/>
      <c r="V177" s="14"/>
      <c r="AP177" s="57"/>
      <c r="AQ177" s="54"/>
      <c r="AS177" s="763" t="str">
        <f t="shared" ca="1" si="0"/>
        <v>‐</v>
      </c>
      <c r="AT177" s="704"/>
      <c r="AU177" s="706"/>
      <c r="AV177" s="703" t="str">
        <f ca="1">IF(R$31=BI177,BI177,"‐")</f>
        <v>‐</v>
      </c>
      <c r="AW177" s="704"/>
      <c r="AX177" s="706"/>
      <c r="AY177" s="703" t="str">
        <f ca="1">IF(R$32=BI177,BI177,"‐")</f>
        <v>‐</v>
      </c>
      <c r="AZ177" s="704"/>
      <c r="BA177" s="706"/>
      <c r="BB177" s="703" t="str">
        <f ca="1">IF(R$33=BI177,BI177,"‐")</f>
        <v>‐</v>
      </c>
      <c r="BC177" s="704"/>
      <c r="BD177" s="706"/>
      <c r="BE177" s="703" t="str">
        <f ca="1">IF(R$34=BI177,BI177,"‐")</f>
        <v>‐</v>
      </c>
      <c r="BF177" s="704"/>
      <c r="BG177" s="705"/>
      <c r="BI177" s="57">
        <v>124</v>
      </c>
    </row>
    <row r="178" spans="3:61" s="9" customFormat="1" ht="5.0999999999999996" customHeight="1">
      <c r="C178" s="558"/>
      <c r="F178" s="561"/>
      <c r="N178" s="14"/>
      <c r="O178" s="14"/>
      <c r="P178" s="14"/>
      <c r="Q178" s="14"/>
      <c r="R178" s="14"/>
      <c r="S178" s="14"/>
      <c r="T178" s="14"/>
      <c r="U178" s="14"/>
      <c r="V178" s="14"/>
      <c r="AP178" s="57"/>
      <c r="AQ178" s="82"/>
      <c r="AS178" s="763" t="str">
        <f t="shared" ca="1" si="0"/>
        <v>‐</v>
      </c>
      <c r="AT178" s="704"/>
      <c r="AU178" s="706"/>
      <c r="AV178" s="703" t="str">
        <f ca="1">IF(R$31=BI178,BI178,"‐")</f>
        <v>‐</v>
      </c>
      <c r="AW178" s="704"/>
      <c r="AX178" s="706"/>
      <c r="AY178" s="703" t="str">
        <f ca="1">IF(R$32=BI178,BI178,"‐")</f>
        <v>‐</v>
      </c>
      <c r="AZ178" s="704"/>
      <c r="BA178" s="706"/>
      <c r="BB178" s="703" t="str">
        <f ca="1">IF(R$33=BI178,BI178,"‐")</f>
        <v>‐</v>
      </c>
      <c r="BC178" s="704"/>
      <c r="BD178" s="706"/>
      <c r="BE178" s="703" t="str">
        <f ca="1">IF(R$34=BI178,BI178,"‐")</f>
        <v>‐</v>
      </c>
      <c r="BF178" s="704"/>
      <c r="BG178" s="705"/>
      <c r="BI178" s="57">
        <v>123</v>
      </c>
    </row>
    <row r="179" spans="3:61" s="9" customFormat="1" ht="5.0999999999999996" customHeight="1">
      <c r="C179" s="558"/>
      <c r="F179" s="561"/>
      <c r="N179" s="14"/>
      <c r="O179" s="14"/>
      <c r="P179" s="14"/>
      <c r="Q179" s="14"/>
      <c r="R179" s="14"/>
      <c r="S179" s="14"/>
      <c r="T179" s="14"/>
      <c r="U179" s="14"/>
      <c r="V179" s="14"/>
      <c r="AP179" s="57"/>
      <c r="AQ179" s="82"/>
      <c r="AS179" s="763" t="str">
        <f t="shared" ca="1" si="0"/>
        <v>‐</v>
      </c>
      <c r="AT179" s="704"/>
      <c r="AU179" s="706"/>
      <c r="AV179" s="703" t="str">
        <f ca="1">IF(R$31=BI179,BI179,"‐")</f>
        <v>‐</v>
      </c>
      <c r="AW179" s="704"/>
      <c r="AX179" s="706"/>
      <c r="AY179" s="703" t="str">
        <f ca="1">IF(R$32=BI179,BI179,"‐")</f>
        <v>‐</v>
      </c>
      <c r="AZ179" s="704"/>
      <c r="BA179" s="706"/>
      <c r="BB179" s="703" t="str">
        <f ca="1">IF(R$33=BI179,BI179,"‐")</f>
        <v>‐</v>
      </c>
      <c r="BC179" s="704"/>
      <c r="BD179" s="706"/>
      <c r="BE179" s="703" t="str">
        <f ca="1">IF(R$34=BI179,BI179,"‐")</f>
        <v>‐</v>
      </c>
      <c r="BF179" s="704"/>
      <c r="BG179" s="705"/>
      <c r="BI179" s="57">
        <v>122</v>
      </c>
    </row>
    <row r="180" spans="3:61" s="9" customFormat="1" ht="5.0999999999999996" customHeight="1">
      <c r="C180" s="558"/>
      <c r="F180" s="561"/>
      <c r="N180" s="14"/>
      <c r="O180" s="14"/>
      <c r="P180" s="14"/>
      <c r="Q180" s="14"/>
      <c r="R180" s="14"/>
      <c r="S180" s="14"/>
      <c r="T180" s="14"/>
      <c r="U180" s="14"/>
      <c r="V180" s="14"/>
      <c r="AP180" s="57"/>
      <c r="AQ180" s="726">
        <v>120</v>
      </c>
      <c r="AS180" s="763" t="str">
        <f t="shared" ca="1" si="0"/>
        <v>‐</v>
      </c>
      <c r="AT180" s="704"/>
      <c r="AU180" s="706"/>
      <c r="AV180" s="703" t="str">
        <f ca="1">IF(R$31=BI180,BI180,"‐")</f>
        <v>‐</v>
      </c>
      <c r="AW180" s="704"/>
      <c r="AX180" s="706"/>
      <c r="AY180" s="703" t="str">
        <f ca="1">IF(R$32=BI180,BI180,"‐")</f>
        <v>‐</v>
      </c>
      <c r="AZ180" s="704"/>
      <c r="BA180" s="706"/>
      <c r="BB180" s="703" t="str">
        <f ca="1">IF(R$33=BI180,BI180,"‐")</f>
        <v>‐</v>
      </c>
      <c r="BC180" s="704"/>
      <c r="BD180" s="706"/>
      <c r="BE180" s="703" t="str">
        <f ca="1">IF(R$34=BI180,BI180,"‐")</f>
        <v>‐</v>
      </c>
      <c r="BF180" s="704"/>
      <c r="BG180" s="705"/>
      <c r="BI180" s="57">
        <v>121</v>
      </c>
    </row>
    <row r="181" spans="3:61" s="9" customFormat="1" ht="5.0999999999999996" customHeight="1">
      <c r="C181" s="558"/>
      <c r="F181" s="561"/>
      <c r="N181" s="14"/>
      <c r="O181" s="14"/>
      <c r="P181" s="14"/>
      <c r="Q181" s="14"/>
      <c r="R181" s="14"/>
      <c r="S181" s="14"/>
      <c r="T181" s="14"/>
      <c r="U181" s="14"/>
      <c r="V181" s="14"/>
      <c r="AP181" s="57"/>
      <c r="AQ181" s="726"/>
      <c r="AR181" s="58" t="s">
        <v>1988</v>
      </c>
      <c r="AS181" s="757" t="str">
        <f t="shared" ca="1" si="0"/>
        <v>‐</v>
      </c>
      <c r="AT181" s="758"/>
      <c r="AU181" s="759"/>
      <c r="AV181" s="861" t="str">
        <f ca="1">IF(R$31=BI181,BI181,"–―")</f>
        <v>–―</v>
      </c>
      <c r="AW181" s="758"/>
      <c r="AX181" s="759"/>
      <c r="AY181" s="861" t="str">
        <f ca="1">IF(R$32=BI181,BI181,"–―")</f>
        <v>–―</v>
      </c>
      <c r="AZ181" s="758"/>
      <c r="BA181" s="759"/>
      <c r="BB181" s="861" t="str">
        <f ca="1">IF(R$33=BI181,BI181,"–―")</f>
        <v>–―</v>
      </c>
      <c r="BC181" s="758"/>
      <c r="BD181" s="759"/>
      <c r="BE181" s="861" t="str">
        <f ca="1">IF(R$34=BI181,BI181,"–―")</f>
        <v>–―</v>
      </c>
      <c r="BF181" s="758"/>
      <c r="BG181" s="862"/>
      <c r="BI181" s="57">
        <v>120</v>
      </c>
    </row>
    <row r="182" spans="3:61" s="9" customFormat="1" ht="5.0999999999999996" customHeight="1">
      <c r="C182" s="558"/>
      <c r="F182" s="561"/>
      <c r="N182" s="14"/>
      <c r="O182" s="14"/>
      <c r="P182" s="14"/>
      <c r="Q182" s="14"/>
      <c r="R182" s="14"/>
      <c r="S182" s="14"/>
      <c r="T182" s="14"/>
      <c r="U182" s="14"/>
      <c r="V182" s="14"/>
      <c r="AP182" s="57"/>
      <c r="AQ182" s="726"/>
      <c r="AS182" s="773" t="str">
        <f t="shared" ca="1" si="0"/>
        <v>‐</v>
      </c>
      <c r="AT182" s="774"/>
      <c r="AU182" s="775"/>
      <c r="AV182" s="860" t="str">
        <f ca="1">IF(R$31=BI182,BI182,"‐")</f>
        <v>‐</v>
      </c>
      <c r="AW182" s="774"/>
      <c r="AX182" s="775"/>
      <c r="AY182" s="860" t="str">
        <f ca="1">IF(R$32=BI182,BI182,"‐")</f>
        <v>‐</v>
      </c>
      <c r="AZ182" s="774"/>
      <c r="BA182" s="775"/>
      <c r="BB182" s="860" t="str">
        <f ca="1">IF(R$33=BI182,BI182,"‐")</f>
        <v>‐</v>
      </c>
      <c r="BC182" s="774"/>
      <c r="BD182" s="775"/>
      <c r="BE182" s="860" t="str">
        <f ca="1">IF(R$34=BI182,BI182,"‐")</f>
        <v>‐</v>
      </c>
      <c r="BF182" s="774"/>
      <c r="BG182" s="863"/>
      <c r="BI182" s="57">
        <v>119</v>
      </c>
    </row>
    <row r="183" spans="3:61" s="9" customFormat="1" ht="5.0999999999999996" customHeight="1">
      <c r="C183" s="558"/>
      <c r="F183" s="561"/>
      <c r="N183" s="14"/>
      <c r="O183" s="14"/>
      <c r="P183" s="14"/>
      <c r="Q183" s="14"/>
      <c r="R183" s="14"/>
      <c r="S183" s="14"/>
      <c r="T183" s="14"/>
      <c r="U183" s="14"/>
      <c r="V183" s="14"/>
      <c r="AP183" s="57"/>
      <c r="AQ183" s="82"/>
      <c r="AS183" s="756" t="str">
        <f t="shared" ca="1" si="0"/>
        <v>‐</v>
      </c>
      <c r="AT183" s="704"/>
      <c r="AU183" s="706"/>
      <c r="AV183" s="703" t="str">
        <f ca="1">IF(R$31=BI183,BI183,"‐")</f>
        <v>‐</v>
      </c>
      <c r="AW183" s="704"/>
      <c r="AX183" s="706"/>
      <c r="AY183" s="703" t="str">
        <f ca="1">IF(R$32=BI183,BI183,"‐")</f>
        <v>‐</v>
      </c>
      <c r="AZ183" s="704"/>
      <c r="BA183" s="706"/>
      <c r="BB183" s="703" t="str">
        <f ca="1">IF(R$33=BI183,BI183,"‐")</f>
        <v>‐</v>
      </c>
      <c r="BC183" s="704"/>
      <c r="BD183" s="706"/>
      <c r="BE183" s="703" t="str">
        <f ca="1">IF(R$34=BI183,BI183,"‐")</f>
        <v>‐</v>
      </c>
      <c r="BF183" s="704"/>
      <c r="BG183" s="705"/>
      <c r="BI183" s="57">
        <v>118</v>
      </c>
    </row>
    <row r="184" spans="3:61" s="9" customFormat="1" ht="5.0999999999999996" customHeight="1">
      <c r="C184" s="558"/>
      <c r="F184" s="561"/>
      <c r="N184" s="14"/>
      <c r="O184" s="14"/>
      <c r="P184" s="14"/>
      <c r="Q184" s="14"/>
      <c r="R184" s="14"/>
      <c r="S184" s="14"/>
      <c r="T184" s="14"/>
      <c r="U184" s="14"/>
      <c r="V184" s="14"/>
      <c r="AP184" s="57"/>
      <c r="AQ184" s="82"/>
      <c r="AS184" s="756" t="str">
        <f t="shared" ca="1" si="0"/>
        <v>‐</v>
      </c>
      <c r="AT184" s="704"/>
      <c r="AU184" s="706"/>
      <c r="AV184" s="703" t="str">
        <f ca="1">IF(R$31=BI184,BI184,"‐")</f>
        <v>‐</v>
      </c>
      <c r="AW184" s="704"/>
      <c r="AX184" s="706"/>
      <c r="AY184" s="703" t="str">
        <f ca="1">IF(R$32=BI184,BI184,"‐")</f>
        <v>‐</v>
      </c>
      <c r="AZ184" s="704"/>
      <c r="BA184" s="706"/>
      <c r="BB184" s="703" t="str">
        <f ca="1">IF(R$33=BI184,BI184,"‐")</f>
        <v>‐</v>
      </c>
      <c r="BC184" s="704"/>
      <c r="BD184" s="706"/>
      <c r="BE184" s="703" t="str">
        <f ca="1">IF(R$34=BI184,BI184,"‐")</f>
        <v>‐</v>
      </c>
      <c r="BF184" s="704"/>
      <c r="BG184" s="705"/>
      <c r="BI184" s="57">
        <v>117</v>
      </c>
    </row>
    <row r="185" spans="3:61" s="9" customFormat="1" ht="5.0999999999999996" customHeight="1">
      <c r="C185" s="558"/>
      <c r="F185" s="561"/>
      <c r="N185" s="14"/>
      <c r="O185" s="14"/>
      <c r="P185" s="14"/>
      <c r="Q185" s="14"/>
      <c r="R185" s="14"/>
      <c r="S185" s="14"/>
      <c r="T185" s="14"/>
      <c r="U185" s="14"/>
      <c r="V185" s="14"/>
      <c r="AP185" s="57"/>
      <c r="AS185" s="756" t="str">
        <f t="shared" ca="1" si="0"/>
        <v>‐</v>
      </c>
      <c r="AT185" s="704"/>
      <c r="AU185" s="706"/>
      <c r="AV185" s="703" t="str">
        <f ca="1">IF(R$31=BI185,BI185,"‐")</f>
        <v>‐</v>
      </c>
      <c r="AW185" s="704"/>
      <c r="AX185" s="706"/>
      <c r="AY185" s="703" t="str">
        <f ca="1">IF(R$32=BI185,BI185,"‐")</f>
        <v>‐</v>
      </c>
      <c r="AZ185" s="704"/>
      <c r="BA185" s="706"/>
      <c r="BB185" s="703" t="str">
        <f ca="1">IF(R$33=BI185,BI185,"‐")</f>
        <v>‐</v>
      </c>
      <c r="BC185" s="704"/>
      <c r="BD185" s="706"/>
      <c r="BE185" s="703" t="str">
        <f ca="1">IF(R$34=BI185,BI185,"‐")</f>
        <v>‐</v>
      </c>
      <c r="BF185" s="704"/>
      <c r="BG185" s="705"/>
      <c r="BI185" s="57">
        <v>116</v>
      </c>
    </row>
    <row r="186" spans="3:61" s="9" customFormat="1" ht="5.0999999999999996" customHeight="1">
      <c r="C186" s="558"/>
      <c r="F186" s="561"/>
      <c r="N186" s="14"/>
      <c r="O186" s="14"/>
      <c r="P186" s="14"/>
      <c r="Q186" s="14"/>
      <c r="R186" s="14"/>
      <c r="S186" s="14"/>
      <c r="T186" s="14"/>
      <c r="U186" s="14"/>
      <c r="V186" s="14"/>
      <c r="AP186" s="57"/>
      <c r="AQ186" s="53"/>
      <c r="AR186" s="58" t="s">
        <v>1980</v>
      </c>
      <c r="AS186" s="756" t="str">
        <f ca="1">IF(R$30=BI186,BI186,"—")</f>
        <v>—</v>
      </c>
      <c r="AT186" s="704"/>
      <c r="AU186" s="706"/>
      <c r="AV186" s="703" t="str">
        <f ca="1">IF(R$31=BI186,BI186,"—")</f>
        <v>—</v>
      </c>
      <c r="AW186" s="704"/>
      <c r="AX186" s="706"/>
      <c r="AY186" s="703" t="str">
        <f ca="1">IF(R$32=BI186,BI186,"—")</f>
        <v>—</v>
      </c>
      <c r="AZ186" s="704"/>
      <c r="BA186" s="706"/>
      <c r="BB186" s="703" t="str">
        <f ca="1">IF(R$33=BI186,BI186,"—")</f>
        <v>—</v>
      </c>
      <c r="BC186" s="704"/>
      <c r="BD186" s="706"/>
      <c r="BE186" s="703" t="str">
        <f ca="1">IF(R$34=BI186,BI186,"—")</f>
        <v>—</v>
      </c>
      <c r="BF186" s="704"/>
      <c r="BG186" s="705"/>
      <c r="BI186" s="57">
        <v>115</v>
      </c>
    </row>
    <row r="187" spans="3:61" s="9" customFormat="1" ht="5.0999999999999996" customHeight="1">
      <c r="C187" s="558"/>
      <c r="F187" s="561"/>
      <c r="N187" s="14"/>
      <c r="O187" s="14"/>
      <c r="P187" s="14"/>
      <c r="Q187" s="14"/>
      <c r="R187" s="14"/>
      <c r="S187" s="14"/>
      <c r="T187" s="14"/>
      <c r="U187" s="14"/>
      <c r="V187" s="14"/>
      <c r="AP187" s="57"/>
      <c r="AQ187" s="54"/>
      <c r="AS187" s="756" t="str">
        <f ca="1">IF(R$30=BI187,BI187,"‐")</f>
        <v>‐</v>
      </c>
      <c r="AT187" s="704"/>
      <c r="AU187" s="706"/>
      <c r="AV187" s="703" t="str">
        <f ca="1">IF(R$31=BI187,BI187,"‐")</f>
        <v>‐</v>
      </c>
      <c r="AW187" s="704"/>
      <c r="AX187" s="706"/>
      <c r="AY187" s="703" t="str">
        <f ca="1">IF(R$32=BI187,BI187,"‐")</f>
        <v>‐</v>
      </c>
      <c r="AZ187" s="704"/>
      <c r="BA187" s="706"/>
      <c r="BB187" s="703" t="str">
        <f ca="1">IF(R$33=BI187,BI187,"‐")</f>
        <v>‐</v>
      </c>
      <c r="BC187" s="704"/>
      <c r="BD187" s="706"/>
      <c r="BE187" s="703" t="str">
        <f ca="1">IF(R$34=BI187,BI187,"‐")</f>
        <v>‐</v>
      </c>
      <c r="BF187" s="704"/>
      <c r="BG187" s="705"/>
      <c r="BI187" s="57">
        <v>114</v>
      </c>
    </row>
    <row r="188" spans="3:61" s="9" customFormat="1" ht="5.0999999999999996" customHeight="1">
      <c r="C188" s="558"/>
      <c r="F188" s="561"/>
      <c r="N188" s="14"/>
      <c r="O188" s="14"/>
      <c r="P188" s="14"/>
      <c r="Q188" s="14"/>
      <c r="R188" s="14"/>
      <c r="S188" s="14"/>
      <c r="T188" s="14"/>
      <c r="U188" s="14"/>
      <c r="V188" s="14"/>
      <c r="AP188" s="57"/>
      <c r="AQ188" s="82"/>
      <c r="AS188" s="756" t="str">
        <f ca="1">IF(R$30=BI188,BI188,"‐")</f>
        <v>‐</v>
      </c>
      <c r="AT188" s="704"/>
      <c r="AU188" s="706"/>
      <c r="AV188" s="703" t="str">
        <f ca="1">IF(R$31=BI188,BI188,"‐")</f>
        <v>‐</v>
      </c>
      <c r="AW188" s="704"/>
      <c r="AX188" s="706"/>
      <c r="AY188" s="703" t="str">
        <f ca="1">IF(R$32=BI188,BI188,"‐")</f>
        <v>‐</v>
      </c>
      <c r="AZ188" s="704"/>
      <c r="BA188" s="706"/>
      <c r="BB188" s="703" t="str">
        <f ca="1">IF(R$33=BI188,BI188,"‐")</f>
        <v>‐</v>
      </c>
      <c r="BC188" s="704"/>
      <c r="BD188" s="706"/>
      <c r="BE188" s="703" t="str">
        <f ca="1">IF(R$34=BI188,BI188,"‐")</f>
        <v>‐</v>
      </c>
      <c r="BF188" s="704"/>
      <c r="BG188" s="705"/>
      <c r="BI188" s="57">
        <v>113</v>
      </c>
    </row>
    <row r="189" spans="3:61" s="9" customFormat="1" ht="5.0999999999999996" customHeight="1">
      <c r="C189" s="558"/>
      <c r="F189" s="561"/>
      <c r="N189" s="14"/>
      <c r="O189" s="14"/>
      <c r="P189" s="14"/>
      <c r="Q189" s="14"/>
      <c r="R189" s="14"/>
      <c r="S189" s="14"/>
      <c r="T189" s="14"/>
      <c r="U189" s="14"/>
      <c r="V189" s="14"/>
      <c r="AP189" s="57"/>
      <c r="AQ189" s="82"/>
      <c r="AS189" s="756" t="str">
        <f ca="1">IF(R$30=BI189,BI189,"‐")</f>
        <v>‐</v>
      </c>
      <c r="AT189" s="704"/>
      <c r="AU189" s="706"/>
      <c r="AV189" s="703" t="str">
        <f ca="1">IF(R$31=BI189,BI189,"‐")</f>
        <v>‐</v>
      </c>
      <c r="AW189" s="704"/>
      <c r="AX189" s="706"/>
      <c r="AY189" s="703" t="str">
        <f ca="1">IF(R$32=BI189,BI189,"‐")</f>
        <v>‐</v>
      </c>
      <c r="AZ189" s="704"/>
      <c r="BA189" s="706"/>
      <c r="BB189" s="703" t="str">
        <f ca="1">IF(R$33=BI189,BI189,"‐")</f>
        <v>‐</v>
      </c>
      <c r="BC189" s="704"/>
      <c r="BD189" s="706"/>
      <c r="BE189" s="703" t="str">
        <f ca="1">IF(R$34=BI189,BI189,"‐")</f>
        <v>‐</v>
      </c>
      <c r="BF189" s="704"/>
      <c r="BG189" s="705"/>
      <c r="BI189" s="57">
        <v>112</v>
      </c>
    </row>
    <row r="190" spans="3:61" s="9" customFormat="1" ht="5.0999999999999996" customHeight="1">
      <c r="C190" s="558"/>
      <c r="F190" s="561"/>
      <c r="N190" s="14"/>
      <c r="O190" s="14"/>
      <c r="P190" s="14"/>
      <c r="Q190" s="14"/>
      <c r="R190" s="14"/>
      <c r="S190" s="14"/>
      <c r="T190" s="14"/>
      <c r="U190" s="14"/>
      <c r="V190" s="14"/>
      <c r="AP190" s="57"/>
      <c r="AQ190" s="726">
        <v>110</v>
      </c>
      <c r="AS190" s="756" t="str">
        <f ca="1">IF(R$30=BI190,BI190,"‐")</f>
        <v>‐</v>
      </c>
      <c r="AT190" s="704"/>
      <c r="AU190" s="706"/>
      <c r="AV190" s="703" t="str">
        <f ca="1">IF(R$31=BI190,BI190,"‐")</f>
        <v>‐</v>
      </c>
      <c r="AW190" s="704"/>
      <c r="AX190" s="706"/>
      <c r="AY190" s="703" t="str">
        <f ca="1">IF(R$32=BI190,BI190,"‐")</f>
        <v>‐</v>
      </c>
      <c r="AZ190" s="704"/>
      <c r="BA190" s="706"/>
      <c r="BB190" s="703" t="str">
        <f ca="1">IF(R$33=BI190,BI190,"‐")</f>
        <v>‐</v>
      </c>
      <c r="BC190" s="704"/>
      <c r="BD190" s="706"/>
      <c r="BE190" s="703" t="str">
        <f ca="1">IF(R$34=BI190,BI190,"‐")</f>
        <v>‐</v>
      </c>
      <c r="BF190" s="704"/>
      <c r="BG190" s="705"/>
      <c r="BI190" s="57">
        <v>111</v>
      </c>
    </row>
    <row r="191" spans="3:61" s="9" customFormat="1" ht="5.0999999999999996" customHeight="1">
      <c r="C191" s="558"/>
      <c r="F191" s="561"/>
      <c r="N191" s="14"/>
      <c r="O191" s="14"/>
      <c r="P191" s="14"/>
      <c r="Q191" s="14"/>
      <c r="R191" s="14"/>
      <c r="S191" s="14"/>
      <c r="T191" s="14"/>
      <c r="U191" s="14"/>
      <c r="V191" s="14"/>
      <c r="AP191" s="57"/>
      <c r="AQ191" s="726"/>
      <c r="AR191" s="58" t="s">
        <v>1988</v>
      </c>
      <c r="AS191" s="760" t="str">
        <f ca="1">IF(R$30=BI191,BI191,"–―")</f>
        <v>–―</v>
      </c>
      <c r="AT191" s="761"/>
      <c r="AU191" s="762"/>
      <c r="AV191" s="854" t="str">
        <f ca="1">IF(R$31=BI191,BI191,"–―")</f>
        <v>–―</v>
      </c>
      <c r="AW191" s="761"/>
      <c r="AX191" s="762"/>
      <c r="AY191" s="854" t="str">
        <f ca="1">IF(R$32=BI191,BI191,"–―")</f>
        <v>–―</v>
      </c>
      <c r="AZ191" s="761"/>
      <c r="BA191" s="762"/>
      <c r="BB191" s="854" t="str">
        <f ca="1">IF(R$33=BI191,BI191,"–―")</f>
        <v>–―</v>
      </c>
      <c r="BC191" s="761"/>
      <c r="BD191" s="762"/>
      <c r="BE191" s="854" t="str">
        <f ca="1">IF(R$34=BI191,BI191,"–―")</f>
        <v>–―</v>
      </c>
      <c r="BF191" s="761"/>
      <c r="BG191" s="866"/>
      <c r="BI191" s="57">
        <v>110</v>
      </c>
    </row>
    <row r="192" spans="3:61" s="9" customFormat="1" ht="5.0999999999999996" customHeight="1">
      <c r="C192" s="558"/>
      <c r="F192" s="561"/>
      <c r="N192" s="14"/>
      <c r="O192" s="14"/>
      <c r="P192" s="14"/>
      <c r="Q192" s="14"/>
      <c r="R192" s="14"/>
      <c r="S192" s="14"/>
      <c r="T192" s="14"/>
      <c r="U192" s="14"/>
      <c r="V192" s="14"/>
      <c r="AP192" s="57"/>
      <c r="AQ192" s="726"/>
      <c r="AS192" s="859" t="str">
        <f ca="1">IF(R$30=BI192,BI192,"‐")</f>
        <v>‐</v>
      </c>
      <c r="AT192" s="856"/>
      <c r="AU192" s="858"/>
      <c r="AV192" s="855" t="str">
        <f ca="1">IF(R$31=BI192,BI192,"‐")</f>
        <v>‐</v>
      </c>
      <c r="AW192" s="856"/>
      <c r="AX192" s="858"/>
      <c r="AY192" s="855" t="str">
        <f ca="1">IF(R$32=BI192,BI192,"‐")</f>
        <v>‐</v>
      </c>
      <c r="AZ192" s="856"/>
      <c r="BA192" s="858"/>
      <c r="BB192" s="855" t="str">
        <f ca="1">IF(R$33=BI192,BI192,"‐")</f>
        <v>‐</v>
      </c>
      <c r="BC192" s="856"/>
      <c r="BD192" s="858"/>
      <c r="BE192" s="855" t="str">
        <f ca="1">IF(R$34=BI192,BI192,"‐")</f>
        <v>‐</v>
      </c>
      <c r="BF192" s="856"/>
      <c r="BG192" s="857"/>
      <c r="BI192" s="57">
        <v>109</v>
      </c>
    </row>
    <row r="193" spans="3:61" s="9" customFormat="1" ht="5.0999999999999996" customHeight="1">
      <c r="C193" s="558"/>
      <c r="F193" s="561"/>
      <c r="N193" s="14"/>
      <c r="O193" s="14"/>
      <c r="P193" s="14"/>
      <c r="Q193" s="14"/>
      <c r="R193" s="14"/>
      <c r="S193" s="14"/>
      <c r="T193" s="14"/>
      <c r="U193" s="14"/>
      <c r="V193" s="14"/>
      <c r="AP193" s="57"/>
      <c r="AQ193" s="82"/>
      <c r="AS193" s="754" t="str">
        <f ca="1">IF(R$30=BI193,BI193,"‐")</f>
        <v>‐</v>
      </c>
      <c r="AT193" s="704"/>
      <c r="AU193" s="706"/>
      <c r="AV193" s="703" t="str">
        <f ca="1">IF(R$31=BI193,BI193,"‐")</f>
        <v>‐</v>
      </c>
      <c r="AW193" s="704"/>
      <c r="AX193" s="706"/>
      <c r="AY193" s="703" t="str">
        <f ca="1">IF(R$32=BI193,BI193,"‐")</f>
        <v>‐</v>
      </c>
      <c r="AZ193" s="704"/>
      <c r="BA193" s="706"/>
      <c r="BB193" s="703" t="str">
        <f ca="1">IF(R$33=BI193,BI193,"‐")</f>
        <v>‐</v>
      </c>
      <c r="BC193" s="704"/>
      <c r="BD193" s="706"/>
      <c r="BE193" s="703" t="str">
        <f ca="1">IF(R$34=BI193,BI193,"‐")</f>
        <v>‐</v>
      </c>
      <c r="BF193" s="704"/>
      <c r="BG193" s="705"/>
      <c r="BI193" s="57">
        <v>108</v>
      </c>
    </row>
    <row r="194" spans="3:61" s="9" customFormat="1" ht="5.0999999999999996" customHeight="1">
      <c r="C194" s="558"/>
      <c r="F194" s="561"/>
      <c r="N194" s="14"/>
      <c r="O194" s="14"/>
      <c r="P194" s="14"/>
      <c r="Q194" s="14"/>
      <c r="R194" s="14"/>
      <c r="S194" s="14"/>
      <c r="T194" s="14"/>
      <c r="U194" s="14"/>
      <c r="V194" s="14"/>
      <c r="AP194" s="57"/>
      <c r="AQ194" s="82"/>
      <c r="AS194" s="754" t="str">
        <f ca="1">IF(R$30=BI194,BI194,"‐")</f>
        <v>‐</v>
      </c>
      <c r="AT194" s="704"/>
      <c r="AU194" s="706"/>
      <c r="AV194" s="703" t="str">
        <f ca="1">IF(R$31=BI194,BI194,"‐")</f>
        <v>‐</v>
      </c>
      <c r="AW194" s="704"/>
      <c r="AX194" s="706"/>
      <c r="AY194" s="703" t="str">
        <f ca="1">IF(R$32=BI194,BI194,"‐")</f>
        <v>‐</v>
      </c>
      <c r="AZ194" s="704"/>
      <c r="BA194" s="706"/>
      <c r="BB194" s="703" t="str">
        <f ca="1">IF(R$33=BI194,BI194,"‐")</f>
        <v>‐</v>
      </c>
      <c r="BC194" s="704"/>
      <c r="BD194" s="706"/>
      <c r="BE194" s="703" t="str">
        <f ca="1">IF(R$34=BI194,BI194,"‐")</f>
        <v>‐</v>
      </c>
      <c r="BF194" s="704"/>
      <c r="BG194" s="705"/>
      <c r="BI194" s="57">
        <v>107</v>
      </c>
    </row>
    <row r="195" spans="3:61" s="9" customFormat="1" ht="5.0999999999999996" customHeight="1">
      <c r="C195" s="558"/>
      <c r="F195" s="561"/>
      <c r="N195" s="14"/>
      <c r="O195" s="14"/>
      <c r="P195" s="14"/>
      <c r="Q195" s="14"/>
      <c r="R195" s="14"/>
      <c r="S195" s="14"/>
      <c r="T195" s="14"/>
      <c r="U195" s="14"/>
      <c r="V195" s="14"/>
      <c r="AP195" s="57"/>
      <c r="AS195" s="754" t="str">
        <f ca="1">IF(R$30=BI195,BI195,"‐")</f>
        <v>‐</v>
      </c>
      <c r="AT195" s="704"/>
      <c r="AU195" s="706"/>
      <c r="AV195" s="703" t="str">
        <f ca="1">IF(R$31=BI195,BI195,"‐")</f>
        <v>‐</v>
      </c>
      <c r="AW195" s="704"/>
      <c r="AX195" s="706"/>
      <c r="AY195" s="703" t="str">
        <f ca="1">IF(R$32=BI195,BI195,"‐")</f>
        <v>‐</v>
      </c>
      <c r="AZ195" s="704"/>
      <c r="BA195" s="706"/>
      <c r="BB195" s="703" t="str">
        <f ca="1">IF(R$33=BI195,BI195,"‐")</f>
        <v>‐</v>
      </c>
      <c r="BC195" s="704"/>
      <c r="BD195" s="706"/>
      <c r="BE195" s="703" t="str">
        <f ca="1">IF(R$34=BI195,BI195,"‐")</f>
        <v>‐</v>
      </c>
      <c r="BF195" s="704"/>
      <c r="BG195" s="705"/>
      <c r="BI195" s="57">
        <v>106</v>
      </c>
    </row>
    <row r="196" spans="3:61" s="9" customFormat="1" ht="5.0999999999999996" customHeight="1">
      <c r="C196" s="558"/>
      <c r="F196" s="561"/>
      <c r="N196" s="14"/>
      <c r="O196" s="14"/>
      <c r="P196" s="14"/>
      <c r="Q196" s="14"/>
      <c r="R196" s="14"/>
      <c r="S196" s="14"/>
      <c r="T196" s="14"/>
      <c r="U196" s="14"/>
      <c r="V196" s="14"/>
      <c r="AP196" s="57"/>
      <c r="AQ196" s="53"/>
      <c r="AR196" s="58" t="s">
        <v>1980</v>
      </c>
      <c r="AS196" s="754" t="str">
        <f ca="1">IF(R$30=BI196,BI196,"—")</f>
        <v>—</v>
      </c>
      <c r="AT196" s="704"/>
      <c r="AU196" s="706"/>
      <c r="AV196" s="703" t="str">
        <f ca="1">IF(R$31=BI196,BI196,"—")</f>
        <v>—</v>
      </c>
      <c r="AW196" s="704"/>
      <c r="AX196" s="706"/>
      <c r="AY196" s="703" t="str">
        <f ca="1">IF(R$32=BI196,BI196,"—")</f>
        <v>—</v>
      </c>
      <c r="AZ196" s="704"/>
      <c r="BA196" s="706"/>
      <c r="BB196" s="703" t="str">
        <f ca="1">IF(R$33=BI196,BI196,"—")</f>
        <v>—</v>
      </c>
      <c r="BC196" s="704"/>
      <c r="BD196" s="706"/>
      <c r="BE196" s="703" t="str">
        <f ca="1">IF(R$34=BI196,BI196,"—")</f>
        <v>—</v>
      </c>
      <c r="BF196" s="704"/>
      <c r="BG196" s="705"/>
      <c r="BI196" s="57">
        <v>105</v>
      </c>
    </row>
    <row r="197" spans="3:61" s="9" customFormat="1" ht="5.0999999999999996" customHeight="1">
      <c r="C197" s="558"/>
      <c r="F197" s="561"/>
      <c r="N197" s="14"/>
      <c r="O197" s="14"/>
      <c r="P197" s="14"/>
      <c r="Q197" s="14"/>
      <c r="R197" s="14"/>
      <c r="S197" s="14"/>
      <c r="T197" s="14"/>
      <c r="U197" s="14"/>
      <c r="V197" s="14"/>
      <c r="AP197" s="57"/>
      <c r="AQ197" s="54"/>
      <c r="AS197" s="754" t="str">
        <f ca="1">IF(R$30=BI197,BI197,"‐")</f>
        <v>‐</v>
      </c>
      <c r="AT197" s="704"/>
      <c r="AU197" s="706"/>
      <c r="AV197" s="703" t="str">
        <f ca="1">IF(R$31=BI197,BI197,"‐")</f>
        <v>‐</v>
      </c>
      <c r="AW197" s="704"/>
      <c r="AX197" s="706"/>
      <c r="AY197" s="703" t="str">
        <f ca="1">IF(R$32=BI197,BI197,"‐")</f>
        <v>‐</v>
      </c>
      <c r="AZ197" s="704"/>
      <c r="BA197" s="706"/>
      <c r="BB197" s="703" t="str">
        <f ca="1">IF(R$33=BI197,BI197,"‐")</f>
        <v>‐</v>
      </c>
      <c r="BC197" s="704"/>
      <c r="BD197" s="706"/>
      <c r="BE197" s="703" t="str">
        <f ca="1">IF(R$34=BI197,BI197,"‐")</f>
        <v>‐</v>
      </c>
      <c r="BF197" s="704"/>
      <c r="BG197" s="705"/>
      <c r="BI197" s="57">
        <v>104</v>
      </c>
    </row>
    <row r="198" spans="3:61" s="9" customFormat="1" ht="5.0999999999999996" customHeight="1">
      <c r="C198" s="558"/>
      <c r="F198" s="561"/>
      <c r="N198" s="14"/>
      <c r="O198" s="14"/>
      <c r="P198" s="14"/>
      <c r="Q198" s="14"/>
      <c r="R198" s="14"/>
      <c r="S198" s="14"/>
      <c r="T198" s="14"/>
      <c r="U198" s="14"/>
      <c r="V198" s="14"/>
      <c r="AP198" s="57"/>
      <c r="AQ198" s="82"/>
      <c r="AS198" s="754" t="str">
        <f ca="1">IF(R$30=BI198,BI198,"‐")</f>
        <v>‐</v>
      </c>
      <c r="AT198" s="704"/>
      <c r="AU198" s="706"/>
      <c r="AV198" s="703" t="str">
        <f ca="1">IF(R$31=BI198,BI198,"‐")</f>
        <v>‐</v>
      </c>
      <c r="AW198" s="704"/>
      <c r="AX198" s="706"/>
      <c r="AY198" s="703" t="str">
        <f ca="1">IF(R$32=BI198,BI198,"‐")</f>
        <v>‐</v>
      </c>
      <c r="AZ198" s="704"/>
      <c r="BA198" s="706"/>
      <c r="BB198" s="703" t="str">
        <f ca="1">IF(R$33=BI198,BI198,"‐")</f>
        <v>‐</v>
      </c>
      <c r="BC198" s="704"/>
      <c r="BD198" s="706"/>
      <c r="BE198" s="703" t="str">
        <f ca="1">IF(R$34=BI198,BI198,"‐")</f>
        <v>‐</v>
      </c>
      <c r="BF198" s="704"/>
      <c r="BG198" s="705"/>
      <c r="BI198" s="57">
        <v>103</v>
      </c>
    </row>
    <row r="199" spans="3:61" s="9" customFormat="1" ht="5.0999999999999996" customHeight="1">
      <c r="C199" s="558"/>
      <c r="F199" s="561"/>
      <c r="N199" s="14"/>
      <c r="O199" s="14"/>
      <c r="P199" s="14"/>
      <c r="Q199" s="14"/>
      <c r="R199" s="14"/>
      <c r="S199" s="14"/>
      <c r="T199" s="14"/>
      <c r="U199" s="14"/>
      <c r="V199" s="14"/>
      <c r="AP199" s="57"/>
      <c r="AQ199" s="82"/>
      <c r="AS199" s="754" t="str">
        <f ca="1">IF(R$30=BI199,BI199,"‐")</f>
        <v>‐</v>
      </c>
      <c r="AT199" s="704"/>
      <c r="AU199" s="706"/>
      <c r="AV199" s="703" t="str">
        <f ca="1">IF(R$31=BI199,BI199,"‐")</f>
        <v>‐</v>
      </c>
      <c r="AW199" s="704"/>
      <c r="AX199" s="706"/>
      <c r="AY199" s="703" t="str">
        <f ca="1">IF(R$32=BI199,BI199,"‐")</f>
        <v>‐</v>
      </c>
      <c r="AZ199" s="704"/>
      <c r="BA199" s="706"/>
      <c r="BB199" s="703" t="str">
        <f ca="1">IF(R$33=BI199,BI199,"‐")</f>
        <v>‐</v>
      </c>
      <c r="BC199" s="704"/>
      <c r="BD199" s="706"/>
      <c r="BE199" s="703" t="str">
        <f ca="1">IF(R$34=BI199,BI199,"‐")</f>
        <v>‐</v>
      </c>
      <c r="BF199" s="704"/>
      <c r="BG199" s="705"/>
      <c r="BI199" s="57">
        <v>102</v>
      </c>
    </row>
    <row r="200" spans="3:61" s="9" customFormat="1" ht="5.0999999999999996" customHeight="1">
      <c r="C200" s="558"/>
      <c r="F200" s="561"/>
      <c r="N200" s="14"/>
      <c r="O200" s="14"/>
      <c r="P200" s="14"/>
      <c r="Q200" s="14"/>
      <c r="R200" s="14"/>
      <c r="S200" s="14"/>
      <c r="T200" s="14"/>
      <c r="U200" s="14"/>
      <c r="V200" s="14"/>
      <c r="AP200" s="57"/>
      <c r="AQ200" s="726">
        <v>100</v>
      </c>
      <c r="AS200" s="754" t="str">
        <f ca="1">IF(R$30=BI200,BI200,"‐")</f>
        <v>‐</v>
      </c>
      <c r="AT200" s="704"/>
      <c r="AU200" s="706"/>
      <c r="AV200" s="703" t="str">
        <f ca="1">IF(R$31=BI200,BI200,"‐")</f>
        <v>‐</v>
      </c>
      <c r="AW200" s="704"/>
      <c r="AX200" s="706"/>
      <c r="AY200" s="703" t="str">
        <f ca="1">IF(R$32=BI200,BI200,"‐")</f>
        <v>‐</v>
      </c>
      <c r="AZ200" s="704"/>
      <c r="BA200" s="706"/>
      <c r="BB200" s="703" t="str">
        <f ca="1">IF(R$33=BI200,BI200,"‐")</f>
        <v>‐</v>
      </c>
      <c r="BC200" s="704"/>
      <c r="BD200" s="706"/>
      <c r="BE200" s="703" t="str">
        <f ca="1">IF(R$34=BI200,BI200,"‐")</f>
        <v>‐</v>
      </c>
      <c r="BF200" s="704"/>
      <c r="BG200" s="705"/>
      <c r="BI200" s="57">
        <v>101</v>
      </c>
    </row>
    <row r="201" spans="3:61" s="9" customFormat="1" ht="5.0999999999999996" customHeight="1">
      <c r="C201" s="558"/>
      <c r="F201" s="561"/>
      <c r="N201" s="14"/>
      <c r="O201" s="14"/>
      <c r="P201" s="14"/>
      <c r="Q201" s="14"/>
      <c r="R201" s="14"/>
      <c r="S201" s="14"/>
      <c r="T201" s="14"/>
      <c r="U201" s="14"/>
      <c r="V201" s="14"/>
      <c r="AP201" s="57"/>
      <c r="AQ201" s="726"/>
      <c r="AR201" s="58" t="s">
        <v>1988</v>
      </c>
      <c r="AS201" s="754" t="str">
        <f ca="1">IF(R$30=BI201,BI201,"–―")</f>
        <v>–―</v>
      </c>
      <c r="AT201" s="704"/>
      <c r="AU201" s="706"/>
      <c r="AV201" s="703" t="str">
        <f ca="1">IF(R$31=BI201,BI201,"–―")</f>
        <v>–―</v>
      </c>
      <c r="AW201" s="704"/>
      <c r="AX201" s="706"/>
      <c r="AY201" s="703" t="str">
        <f ca="1">IF(R$32=BI201,BI201,"–―")</f>
        <v>–―</v>
      </c>
      <c r="AZ201" s="704"/>
      <c r="BA201" s="706"/>
      <c r="BB201" s="703" t="str">
        <f ca="1">IF(R$33=BI201,BI201,"–―")</f>
        <v>–―</v>
      </c>
      <c r="BC201" s="704"/>
      <c r="BD201" s="706"/>
      <c r="BE201" s="703" t="str">
        <f ca="1">IF(R$34=BI201,BI201,"–―")</f>
        <v>–―</v>
      </c>
      <c r="BF201" s="704"/>
      <c r="BG201" s="705"/>
      <c r="BI201" s="57">
        <v>100</v>
      </c>
    </row>
    <row r="202" spans="3:61" s="9" customFormat="1" ht="5.0999999999999996" customHeight="1">
      <c r="C202" s="558"/>
      <c r="F202" s="561"/>
      <c r="N202" s="14"/>
      <c r="O202" s="14"/>
      <c r="P202" s="14"/>
      <c r="Q202" s="14"/>
      <c r="R202" s="14"/>
      <c r="S202" s="14"/>
      <c r="T202" s="14"/>
      <c r="U202" s="14"/>
      <c r="V202" s="14"/>
      <c r="AP202" s="57"/>
      <c r="AQ202" s="726"/>
      <c r="AS202" s="754" t="str">
        <f ca="1">IF(R$30=BI202,BI202,"‐")</f>
        <v>‐</v>
      </c>
      <c r="AT202" s="704"/>
      <c r="AU202" s="706"/>
      <c r="AV202" s="703" t="str">
        <f ca="1">IF(R$31=BI202,BI202,"‐")</f>
        <v>‐</v>
      </c>
      <c r="AW202" s="704"/>
      <c r="AX202" s="706"/>
      <c r="AY202" s="703" t="str">
        <f ca="1">IF(R$32=BI202,BI202,"‐")</f>
        <v>‐</v>
      </c>
      <c r="AZ202" s="704"/>
      <c r="BA202" s="706"/>
      <c r="BB202" s="703" t="str">
        <f ca="1">IF(R$33=BI202,BI202,"‐")</f>
        <v>‐</v>
      </c>
      <c r="BC202" s="704"/>
      <c r="BD202" s="706"/>
      <c r="BE202" s="703" t="str">
        <f ca="1">IF(R$34=BI202,BI202,"‐")</f>
        <v>‐</v>
      </c>
      <c r="BF202" s="704"/>
      <c r="BG202" s="705"/>
      <c r="BI202" s="57">
        <v>99</v>
      </c>
    </row>
    <row r="203" spans="3:61" s="9" customFormat="1" ht="5.0999999999999996" customHeight="1">
      <c r="C203" s="558"/>
      <c r="F203" s="561"/>
      <c r="N203" s="14"/>
      <c r="O203" s="14"/>
      <c r="P203" s="14"/>
      <c r="Q203" s="14"/>
      <c r="R203" s="14"/>
      <c r="S203" s="14"/>
      <c r="T203" s="14"/>
      <c r="U203" s="14"/>
      <c r="V203" s="14"/>
      <c r="AP203" s="57"/>
      <c r="AQ203" s="82"/>
      <c r="AS203" s="754" t="str">
        <f ca="1">IF(R$30=BI203,BI203,"‐")</f>
        <v>‐</v>
      </c>
      <c r="AT203" s="704"/>
      <c r="AU203" s="706"/>
      <c r="AV203" s="703" t="str">
        <f ca="1">IF(R$31=BI203,BI203,"‐")</f>
        <v>‐</v>
      </c>
      <c r="AW203" s="704"/>
      <c r="AX203" s="706"/>
      <c r="AY203" s="703" t="str">
        <f ca="1">IF(R$32=BI203,BI203,"‐")</f>
        <v>‐</v>
      </c>
      <c r="AZ203" s="704"/>
      <c r="BA203" s="706"/>
      <c r="BB203" s="703" t="str">
        <f ca="1">IF(R$33=BI203,BI203,"‐")</f>
        <v>‐</v>
      </c>
      <c r="BC203" s="704"/>
      <c r="BD203" s="706"/>
      <c r="BE203" s="703" t="str">
        <f ca="1">IF(R$34=BI203,BI203,"‐")</f>
        <v>‐</v>
      </c>
      <c r="BF203" s="704"/>
      <c r="BG203" s="705"/>
      <c r="BI203" s="57">
        <v>98</v>
      </c>
    </row>
    <row r="204" spans="3:61" s="9" customFormat="1" ht="5.0999999999999996" customHeight="1">
      <c r="C204" s="558"/>
      <c r="F204" s="561"/>
      <c r="N204" s="14"/>
      <c r="O204" s="14"/>
      <c r="P204" s="14"/>
      <c r="Q204" s="14"/>
      <c r="R204" s="14"/>
      <c r="S204" s="14"/>
      <c r="T204" s="14"/>
      <c r="U204" s="14"/>
      <c r="V204" s="14"/>
      <c r="AP204" s="57"/>
      <c r="AQ204" s="82"/>
      <c r="AS204" s="754" t="str">
        <f ca="1">IF(R$30=BI204,BI204,"‐")</f>
        <v>‐</v>
      </c>
      <c r="AT204" s="704"/>
      <c r="AU204" s="706"/>
      <c r="AV204" s="703" t="str">
        <f ca="1">IF(R$31=BI204,BI204,"‐")</f>
        <v>‐</v>
      </c>
      <c r="AW204" s="704"/>
      <c r="AX204" s="706"/>
      <c r="AY204" s="703" t="str">
        <f ca="1">IF(R$32=BI204,BI204,"‐")</f>
        <v>‐</v>
      </c>
      <c r="AZ204" s="704"/>
      <c r="BA204" s="706"/>
      <c r="BB204" s="703" t="str">
        <f ca="1">IF(R$33=BI204,BI204,"‐")</f>
        <v>‐</v>
      </c>
      <c r="BC204" s="704"/>
      <c r="BD204" s="706"/>
      <c r="BE204" s="703" t="str">
        <f ca="1">IF(R$34=BI204,BI204,"‐")</f>
        <v>‐</v>
      </c>
      <c r="BF204" s="704"/>
      <c r="BG204" s="705"/>
      <c r="BI204" s="57">
        <v>97</v>
      </c>
    </row>
    <row r="205" spans="3:61" s="9" customFormat="1" ht="5.0999999999999996" customHeight="1">
      <c r="C205" s="558"/>
      <c r="F205" s="561"/>
      <c r="N205" s="14"/>
      <c r="O205" s="14"/>
      <c r="P205" s="14"/>
      <c r="Q205" s="14"/>
      <c r="R205" s="14"/>
      <c r="S205" s="14"/>
      <c r="T205" s="14"/>
      <c r="U205" s="14"/>
      <c r="V205" s="14"/>
      <c r="AP205" s="57"/>
      <c r="AS205" s="754" t="str">
        <f ca="1">IF(R$30=BI205,BI205,"‐")</f>
        <v>‐</v>
      </c>
      <c r="AT205" s="704"/>
      <c r="AU205" s="706"/>
      <c r="AV205" s="703" t="str">
        <f ca="1">IF(R$31=BI205,BI205,"‐")</f>
        <v>‐</v>
      </c>
      <c r="AW205" s="704"/>
      <c r="AX205" s="706"/>
      <c r="AY205" s="703" t="str">
        <f ca="1">IF(R$32=BI205,BI205,"‐")</f>
        <v>‐</v>
      </c>
      <c r="AZ205" s="704"/>
      <c r="BA205" s="706"/>
      <c r="BB205" s="703" t="str">
        <f ca="1">IF(R$33=BI205,BI205,"‐")</f>
        <v>‐</v>
      </c>
      <c r="BC205" s="704"/>
      <c r="BD205" s="706"/>
      <c r="BE205" s="703" t="str">
        <f ca="1">IF(R$34=BI205,BI205,"‐")</f>
        <v>‐</v>
      </c>
      <c r="BF205" s="704"/>
      <c r="BG205" s="705"/>
      <c r="BI205" s="57">
        <v>96</v>
      </c>
    </row>
    <row r="206" spans="3:61" s="9" customFormat="1" ht="5.0999999999999996" customHeight="1">
      <c r="C206" s="558"/>
      <c r="F206" s="561"/>
      <c r="N206" s="14"/>
      <c r="O206" s="14"/>
      <c r="P206" s="14"/>
      <c r="Q206" s="14"/>
      <c r="R206" s="14"/>
      <c r="S206" s="14"/>
      <c r="T206" s="14"/>
      <c r="U206" s="14"/>
      <c r="V206" s="14"/>
      <c r="AP206" s="57"/>
      <c r="AQ206" s="53"/>
      <c r="AR206" s="58" t="s">
        <v>1980</v>
      </c>
      <c r="AS206" s="754" t="str">
        <f ca="1">IF(R$30=BI206,BI206,"—")</f>
        <v>—</v>
      </c>
      <c r="AT206" s="704"/>
      <c r="AU206" s="706"/>
      <c r="AV206" s="703" t="str">
        <f ca="1">IF(R$31=BI206,BI206,"—")</f>
        <v>—</v>
      </c>
      <c r="AW206" s="704"/>
      <c r="AX206" s="706"/>
      <c r="AY206" s="703" t="str">
        <f ca="1">IF(R$32=BI206,BI206,"—")</f>
        <v>—</v>
      </c>
      <c r="AZ206" s="704"/>
      <c r="BA206" s="706"/>
      <c r="BB206" s="703" t="str">
        <f ca="1">IF(R$33=BI206,BI206,"—")</f>
        <v>—</v>
      </c>
      <c r="BC206" s="704"/>
      <c r="BD206" s="706"/>
      <c r="BE206" s="703" t="str">
        <f ca="1">IF(R$34=BI206,BI206,"—")</f>
        <v>—</v>
      </c>
      <c r="BF206" s="704"/>
      <c r="BG206" s="705"/>
      <c r="BI206" s="57">
        <v>95</v>
      </c>
    </row>
    <row r="207" spans="3:61" s="9" customFormat="1" ht="5.0999999999999996" customHeight="1">
      <c r="C207" s="558"/>
      <c r="F207" s="561"/>
      <c r="N207" s="14"/>
      <c r="O207" s="14"/>
      <c r="P207" s="14"/>
      <c r="Q207" s="14"/>
      <c r="R207" s="14"/>
      <c r="S207" s="14"/>
      <c r="T207" s="14"/>
      <c r="U207" s="14"/>
      <c r="V207" s="14"/>
      <c r="AP207" s="57"/>
      <c r="AQ207" s="54"/>
      <c r="AS207" s="754" t="str">
        <f ca="1">IF(R$30=BI207,BI207,"‐")</f>
        <v>‐</v>
      </c>
      <c r="AT207" s="704"/>
      <c r="AU207" s="706"/>
      <c r="AV207" s="703" t="str">
        <f ca="1">IF(R$31=BI207,BI207,"‐")</f>
        <v>‐</v>
      </c>
      <c r="AW207" s="704"/>
      <c r="AX207" s="706"/>
      <c r="AY207" s="703" t="str">
        <f ca="1">IF(R$32=BI207,BI207,"‐")</f>
        <v>‐</v>
      </c>
      <c r="AZ207" s="704"/>
      <c r="BA207" s="706"/>
      <c r="BB207" s="703" t="str">
        <f ca="1">IF(R$33=BI207,BI207,"‐")</f>
        <v>‐</v>
      </c>
      <c r="BC207" s="704"/>
      <c r="BD207" s="706"/>
      <c r="BE207" s="703" t="str">
        <f ca="1">IF(R$34=BI207,BI207,"‐")</f>
        <v>‐</v>
      </c>
      <c r="BF207" s="704"/>
      <c r="BG207" s="705"/>
      <c r="BI207" s="57">
        <v>94</v>
      </c>
    </row>
    <row r="208" spans="3:61" s="9" customFormat="1" ht="5.0999999999999996" customHeight="1">
      <c r="C208" s="558"/>
      <c r="F208" s="561"/>
      <c r="N208" s="14"/>
      <c r="O208" s="14"/>
      <c r="P208" s="14"/>
      <c r="Q208" s="14"/>
      <c r="R208" s="14"/>
      <c r="S208" s="14"/>
      <c r="T208" s="14"/>
      <c r="U208" s="14"/>
      <c r="V208" s="14"/>
      <c r="AP208" s="57"/>
      <c r="AQ208" s="82"/>
      <c r="AS208" s="754" t="str">
        <f ca="1">IF(R$30=BI208,BI208,"‐")</f>
        <v>‐</v>
      </c>
      <c r="AT208" s="704"/>
      <c r="AU208" s="706"/>
      <c r="AV208" s="703" t="str">
        <f ca="1">IF(R$31=BI208,BI208,"‐")</f>
        <v>‐</v>
      </c>
      <c r="AW208" s="704"/>
      <c r="AX208" s="706"/>
      <c r="AY208" s="703" t="str">
        <f ca="1">IF(R$32=BI208,BI208,"‐")</f>
        <v>‐</v>
      </c>
      <c r="AZ208" s="704"/>
      <c r="BA208" s="706"/>
      <c r="BB208" s="703" t="str">
        <f ca="1">IF(R$33=BI208,BI208,"‐")</f>
        <v>‐</v>
      </c>
      <c r="BC208" s="704"/>
      <c r="BD208" s="706"/>
      <c r="BE208" s="703" t="str">
        <f ca="1">IF(R$34=BI208,BI208,"‐")</f>
        <v>‐</v>
      </c>
      <c r="BF208" s="704"/>
      <c r="BG208" s="705"/>
      <c r="BI208" s="57">
        <v>93</v>
      </c>
    </row>
    <row r="209" spans="3:61" s="9" customFormat="1" ht="5.0999999999999996" customHeight="1">
      <c r="C209" s="558"/>
      <c r="F209" s="561"/>
      <c r="N209" s="14"/>
      <c r="O209" s="14"/>
      <c r="P209" s="14"/>
      <c r="Q209" s="14"/>
      <c r="R209" s="14"/>
      <c r="S209" s="14"/>
      <c r="T209" s="14"/>
      <c r="U209" s="14"/>
      <c r="V209" s="14"/>
      <c r="AP209" s="57"/>
      <c r="AQ209" s="82"/>
      <c r="AS209" s="754" t="str">
        <f ca="1">IF(R$30=BI209,BI209,"‐")</f>
        <v>‐</v>
      </c>
      <c r="AT209" s="704"/>
      <c r="AU209" s="706"/>
      <c r="AV209" s="703" t="str">
        <f ca="1">IF(R$31=BI209,BI209,"‐")</f>
        <v>‐</v>
      </c>
      <c r="AW209" s="704"/>
      <c r="AX209" s="706"/>
      <c r="AY209" s="703" t="str">
        <f ca="1">IF(R$32=BI209,BI209,"‐")</f>
        <v>‐</v>
      </c>
      <c r="AZ209" s="704"/>
      <c r="BA209" s="706"/>
      <c r="BB209" s="703" t="str">
        <f ca="1">IF(R$33=BI209,BI209,"‐")</f>
        <v>‐</v>
      </c>
      <c r="BC209" s="704"/>
      <c r="BD209" s="706"/>
      <c r="BE209" s="703" t="str">
        <f ca="1">IF(R$34=BI209,BI209,"‐")</f>
        <v>‐</v>
      </c>
      <c r="BF209" s="704"/>
      <c r="BG209" s="705"/>
      <c r="BI209" s="57">
        <v>92</v>
      </c>
    </row>
    <row r="210" spans="3:61" s="9" customFormat="1" ht="5.0999999999999996" customHeight="1">
      <c r="C210" s="558"/>
      <c r="F210" s="561"/>
      <c r="N210" s="14"/>
      <c r="O210" s="14"/>
      <c r="P210" s="14"/>
      <c r="Q210" s="14"/>
      <c r="R210" s="14"/>
      <c r="S210" s="14"/>
      <c r="T210" s="14"/>
      <c r="U210" s="14"/>
      <c r="V210" s="14"/>
      <c r="AP210" s="57"/>
      <c r="AQ210" s="726">
        <v>90</v>
      </c>
      <c r="AS210" s="754" t="str">
        <f ca="1">IF(R$30=BI210,BI210,"‐")</f>
        <v>‐</v>
      </c>
      <c r="AT210" s="704"/>
      <c r="AU210" s="706"/>
      <c r="AV210" s="703" t="str">
        <f ca="1">IF(R$31=BI210,BI210,"‐")</f>
        <v>‐</v>
      </c>
      <c r="AW210" s="704"/>
      <c r="AX210" s="706"/>
      <c r="AY210" s="703" t="str">
        <f ca="1">IF(R$32=BI210,BI210,"‐")</f>
        <v>‐</v>
      </c>
      <c r="AZ210" s="704"/>
      <c r="BA210" s="706"/>
      <c r="BB210" s="703" t="str">
        <f ca="1">IF(R$33=BI210,BI210,"‐")</f>
        <v>‐</v>
      </c>
      <c r="BC210" s="704"/>
      <c r="BD210" s="706"/>
      <c r="BE210" s="703" t="str">
        <f ca="1">IF(R$34=BI210,BI210,"‐")</f>
        <v>‐</v>
      </c>
      <c r="BF210" s="704"/>
      <c r="BG210" s="705"/>
      <c r="BI210" s="57">
        <v>91</v>
      </c>
    </row>
    <row r="211" spans="3:61" s="9" customFormat="1" ht="5.0999999999999996" customHeight="1">
      <c r="C211" s="558"/>
      <c r="F211" s="561"/>
      <c r="N211" s="14"/>
      <c r="O211" s="14"/>
      <c r="P211" s="14"/>
      <c r="Q211" s="14"/>
      <c r="R211" s="14"/>
      <c r="S211" s="14"/>
      <c r="T211" s="14"/>
      <c r="U211" s="14"/>
      <c r="V211" s="14"/>
      <c r="AP211" s="57"/>
      <c r="AQ211" s="726"/>
      <c r="AR211" s="58" t="s">
        <v>1988</v>
      </c>
      <c r="AS211" s="764" t="str">
        <f ca="1">IF(R$30=BI211,BI211,"–―")</f>
        <v>–―</v>
      </c>
      <c r="AT211" s="708"/>
      <c r="AU211" s="710"/>
      <c r="AV211" s="707" t="str">
        <f ca="1">IF(R$31=BI211,BI211,"–―")</f>
        <v>–―</v>
      </c>
      <c r="AW211" s="708"/>
      <c r="AX211" s="710"/>
      <c r="AY211" s="707" t="str">
        <f ca="1">IF(R$32=BI211,BI211,"–―")</f>
        <v>–―</v>
      </c>
      <c r="AZ211" s="708"/>
      <c r="BA211" s="710"/>
      <c r="BB211" s="707" t="str">
        <f ca="1">IF(R$33=BI211,BI211,"–―")</f>
        <v>–―</v>
      </c>
      <c r="BC211" s="708"/>
      <c r="BD211" s="710"/>
      <c r="BE211" s="707" t="str">
        <f ca="1">IF(R$34=BI211,BI211,"–―")</f>
        <v>–―</v>
      </c>
      <c r="BF211" s="708"/>
      <c r="BG211" s="709"/>
      <c r="BI211" s="57">
        <v>90</v>
      </c>
    </row>
    <row r="212" spans="3:61" s="9" customFormat="1" ht="5.0999999999999996" customHeight="1">
      <c r="C212" s="558"/>
      <c r="F212" s="561"/>
      <c r="N212" s="14"/>
      <c r="O212" s="14"/>
      <c r="P212" s="14"/>
      <c r="Q212" s="14"/>
      <c r="R212" s="14"/>
      <c r="S212" s="14"/>
      <c r="T212" s="14"/>
      <c r="U212" s="14"/>
      <c r="V212" s="14"/>
      <c r="AP212" s="57"/>
      <c r="AQ212" s="726"/>
      <c r="AS212" s="850" t="str">
        <f ca="1">IF(R$30=BI212,BI212,"‐")</f>
        <v>‐</v>
      </c>
      <c r="AT212" s="712"/>
      <c r="AU212" s="713"/>
      <c r="AV212" s="711" t="str">
        <f ca="1">IF(R$31=BI212,BI212,"‐")</f>
        <v>‐</v>
      </c>
      <c r="AW212" s="712"/>
      <c r="AX212" s="713"/>
      <c r="AY212" s="711" t="str">
        <f ca="1">IF(R$32=BI212,BI212,"‐")</f>
        <v>‐</v>
      </c>
      <c r="AZ212" s="712"/>
      <c r="BA212" s="713"/>
      <c r="BB212" s="711" t="str">
        <f ca="1">IF(R$33=BI212,BI212,"‐")</f>
        <v>‐</v>
      </c>
      <c r="BC212" s="712"/>
      <c r="BD212" s="713"/>
      <c r="BE212" s="711" t="str">
        <f ca="1">IF(R$34=BI212,BI212,"‐")</f>
        <v>‐</v>
      </c>
      <c r="BF212" s="712"/>
      <c r="BG212" s="776"/>
      <c r="BI212" s="57">
        <v>89</v>
      </c>
    </row>
    <row r="213" spans="3:61" s="9" customFormat="1" ht="5.0999999999999996" customHeight="1">
      <c r="C213" s="558"/>
      <c r="F213" s="561"/>
      <c r="N213" s="14"/>
      <c r="O213" s="14"/>
      <c r="P213" s="14"/>
      <c r="Q213" s="14"/>
      <c r="R213" s="14"/>
      <c r="S213" s="14"/>
      <c r="T213" s="14"/>
      <c r="U213" s="14"/>
      <c r="V213" s="14"/>
      <c r="AP213" s="57"/>
      <c r="AQ213" s="82"/>
      <c r="AS213" s="753" t="str">
        <f ca="1">IF(R$30=BI213,BI213,"‐")</f>
        <v>‐</v>
      </c>
      <c r="AT213" s="704"/>
      <c r="AU213" s="706"/>
      <c r="AV213" s="703" t="str">
        <f ca="1">IF(R$31=BI213,BI213,"‐")</f>
        <v>‐</v>
      </c>
      <c r="AW213" s="704"/>
      <c r="AX213" s="706"/>
      <c r="AY213" s="703" t="str">
        <f ca="1">IF(R$32=BI213,BI213,"‐")</f>
        <v>‐</v>
      </c>
      <c r="AZ213" s="704"/>
      <c r="BA213" s="706"/>
      <c r="BB213" s="703" t="str">
        <f ca="1">IF(R$33=BI213,BI213,"‐")</f>
        <v>‐</v>
      </c>
      <c r="BC213" s="704"/>
      <c r="BD213" s="706"/>
      <c r="BE213" s="703" t="str">
        <f ca="1">IF(R$34=BI213,BI213,"‐")</f>
        <v>‐</v>
      </c>
      <c r="BF213" s="704"/>
      <c r="BG213" s="705"/>
      <c r="BI213" s="57">
        <v>88</v>
      </c>
    </row>
    <row r="214" spans="3:61" s="9" customFormat="1" ht="5.0999999999999996" customHeight="1">
      <c r="C214" s="558"/>
      <c r="F214" s="561"/>
      <c r="N214" s="14"/>
      <c r="O214" s="14"/>
      <c r="P214" s="14"/>
      <c r="Q214" s="14"/>
      <c r="R214" s="14"/>
      <c r="S214" s="14"/>
      <c r="T214" s="14"/>
      <c r="U214" s="14"/>
      <c r="V214" s="14"/>
      <c r="AP214" s="57"/>
      <c r="AQ214" s="82"/>
      <c r="AS214" s="753" t="str">
        <f ca="1">IF(R$30=BI214,BI214,"‐")</f>
        <v>‐</v>
      </c>
      <c r="AT214" s="704"/>
      <c r="AU214" s="706"/>
      <c r="AV214" s="703" t="str">
        <f ca="1">IF(R$31=BI214,BI214,"‐")</f>
        <v>‐</v>
      </c>
      <c r="AW214" s="704"/>
      <c r="AX214" s="706"/>
      <c r="AY214" s="703" t="str">
        <f ca="1">IF(R$32=BI214,BI214,"‐")</f>
        <v>‐</v>
      </c>
      <c r="AZ214" s="704"/>
      <c r="BA214" s="706"/>
      <c r="BB214" s="703" t="str">
        <f ca="1">IF(R$33=BI214,BI214,"‐")</f>
        <v>‐</v>
      </c>
      <c r="BC214" s="704"/>
      <c r="BD214" s="706"/>
      <c r="BE214" s="703" t="str">
        <f ca="1">IF(R$34=BI214,BI214,"‐")</f>
        <v>‐</v>
      </c>
      <c r="BF214" s="704"/>
      <c r="BG214" s="705"/>
      <c r="BI214" s="57">
        <v>87</v>
      </c>
    </row>
    <row r="215" spans="3:61" s="9" customFormat="1" ht="5.0999999999999996" customHeight="1">
      <c r="C215" s="558"/>
      <c r="F215" s="561"/>
      <c r="N215" s="14"/>
      <c r="O215" s="14"/>
      <c r="P215" s="14"/>
      <c r="Q215" s="14"/>
      <c r="R215" s="14"/>
      <c r="S215" s="14"/>
      <c r="T215" s="14"/>
      <c r="U215" s="14"/>
      <c r="V215" s="14"/>
      <c r="AP215" s="57"/>
      <c r="AS215" s="753" t="str">
        <f ca="1">IF(R$30=BI215,BI215,"‐")</f>
        <v>‐</v>
      </c>
      <c r="AT215" s="704"/>
      <c r="AU215" s="706"/>
      <c r="AV215" s="703" t="str">
        <f ca="1">IF(R$31=BI215,BI215,"‐")</f>
        <v>‐</v>
      </c>
      <c r="AW215" s="704"/>
      <c r="AX215" s="706"/>
      <c r="AY215" s="703" t="str">
        <f ca="1">IF(R$32=BI215,BI215,"‐")</f>
        <v>‐</v>
      </c>
      <c r="AZ215" s="704"/>
      <c r="BA215" s="706"/>
      <c r="BB215" s="703" t="str">
        <f ca="1">IF(R$33=BI215,BI215,"‐")</f>
        <v>‐</v>
      </c>
      <c r="BC215" s="704"/>
      <c r="BD215" s="706"/>
      <c r="BE215" s="703" t="str">
        <f ca="1">IF(R$34=BI215,BI215,"‐")</f>
        <v>‐</v>
      </c>
      <c r="BF215" s="704"/>
      <c r="BG215" s="705"/>
      <c r="BI215" s="57">
        <v>86</v>
      </c>
    </row>
    <row r="216" spans="3:61" s="9" customFormat="1" ht="5.0999999999999996" customHeight="1">
      <c r="C216" s="558"/>
      <c r="F216" s="561"/>
      <c r="N216" s="14"/>
      <c r="O216" s="14"/>
      <c r="P216" s="14"/>
      <c r="Q216" s="14"/>
      <c r="R216" s="14"/>
      <c r="S216" s="14"/>
      <c r="T216" s="14"/>
      <c r="U216" s="14"/>
      <c r="V216" s="14"/>
      <c r="AP216" s="57"/>
      <c r="AQ216" s="53"/>
      <c r="AR216" s="58" t="s">
        <v>1980</v>
      </c>
      <c r="AS216" s="753" t="str">
        <f ca="1">IF(R$30=BI216,BI216,"—")</f>
        <v>—</v>
      </c>
      <c r="AT216" s="704"/>
      <c r="AU216" s="706"/>
      <c r="AV216" s="703" t="str">
        <f ca="1">IF(R$31=BI216,BI216,"—")</f>
        <v>—</v>
      </c>
      <c r="AW216" s="704"/>
      <c r="AX216" s="706"/>
      <c r="AY216" s="703" t="str">
        <f ca="1">IF(R$32=BI216,BI216,"—")</f>
        <v>—</v>
      </c>
      <c r="AZ216" s="704"/>
      <c r="BA216" s="706"/>
      <c r="BB216" s="703" t="str">
        <f ca="1">IF(R$33=BI216,BI216,"—")</f>
        <v>—</v>
      </c>
      <c r="BC216" s="704"/>
      <c r="BD216" s="706"/>
      <c r="BE216" s="703" t="str">
        <f ca="1">IF(R$34=BI216,BI216,"—")</f>
        <v>—</v>
      </c>
      <c r="BF216" s="704"/>
      <c r="BG216" s="705"/>
      <c r="BI216" s="57">
        <v>85</v>
      </c>
    </row>
    <row r="217" spans="3:61" s="9" customFormat="1" ht="5.0999999999999996" customHeight="1">
      <c r="C217" s="558"/>
      <c r="F217" s="561"/>
      <c r="N217" s="14"/>
      <c r="O217" s="14"/>
      <c r="P217" s="14"/>
      <c r="Q217" s="14"/>
      <c r="R217" s="14"/>
      <c r="S217" s="14"/>
      <c r="T217" s="14"/>
      <c r="U217" s="14"/>
      <c r="V217" s="14"/>
      <c r="AP217" s="57"/>
      <c r="AQ217" s="54"/>
      <c r="AS217" s="753" t="str">
        <f ca="1">IF(R$30=BI217,BI217,"‐")</f>
        <v>‐</v>
      </c>
      <c r="AT217" s="704"/>
      <c r="AU217" s="706"/>
      <c r="AV217" s="703" t="str">
        <f ca="1">IF(R$31=BI217,BI217,"‐")</f>
        <v>‐</v>
      </c>
      <c r="AW217" s="704"/>
      <c r="AX217" s="706"/>
      <c r="AY217" s="703" t="str">
        <f ca="1">IF(R$32=BI217,BI217,"‐")</f>
        <v>‐</v>
      </c>
      <c r="AZ217" s="704"/>
      <c r="BA217" s="706"/>
      <c r="BB217" s="703" t="str">
        <f ca="1">IF(R$33=BI217,BI217,"‐")</f>
        <v>‐</v>
      </c>
      <c r="BC217" s="704"/>
      <c r="BD217" s="706"/>
      <c r="BE217" s="703" t="str">
        <f ca="1">IF(R$34=BI217,BI217,"‐")</f>
        <v>‐</v>
      </c>
      <c r="BF217" s="704"/>
      <c r="BG217" s="705"/>
      <c r="BI217" s="57">
        <v>84</v>
      </c>
    </row>
    <row r="218" spans="3:61" s="9" customFormat="1" ht="5.0999999999999996" customHeight="1">
      <c r="C218" s="558"/>
      <c r="F218" s="561"/>
      <c r="N218" s="14"/>
      <c r="O218" s="14"/>
      <c r="P218" s="14"/>
      <c r="Q218" s="14"/>
      <c r="R218" s="14"/>
      <c r="S218" s="14"/>
      <c r="T218" s="14"/>
      <c r="U218" s="14"/>
      <c r="V218" s="14"/>
      <c r="AP218" s="57"/>
      <c r="AQ218" s="82"/>
      <c r="AS218" s="753" t="str">
        <f ca="1">IF(R$30=BI218,BI218,"‐")</f>
        <v>‐</v>
      </c>
      <c r="AT218" s="704"/>
      <c r="AU218" s="706"/>
      <c r="AV218" s="703" t="str">
        <f ca="1">IF(R$31=BI218,BI218,"‐")</f>
        <v>‐</v>
      </c>
      <c r="AW218" s="704"/>
      <c r="AX218" s="706"/>
      <c r="AY218" s="703" t="str">
        <f ca="1">IF(R$32=BI218,BI218,"‐")</f>
        <v>‐</v>
      </c>
      <c r="AZ218" s="704"/>
      <c r="BA218" s="706"/>
      <c r="BB218" s="703" t="str">
        <f ca="1">IF(R$33=BI218,BI218,"‐")</f>
        <v>‐</v>
      </c>
      <c r="BC218" s="704"/>
      <c r="BD218" s="706"/>
      <c r="BE218" s="703" t="str">
        <f ca="1">IF(R$34=BI218,BI218,"‐")</f>
        <v>‐</v>
      </c>
      <c r="BF218" s="704"/>
      <c r="BG218" s="705"/>
      <c r="BI218" s="57">
        <v>83</v>
      </c>
    </row>
    <row r="219" spans="3:61" s="9" customFormat="1" ht="5.0999999999999996" customHeight="1">
      <c r="C219" s="558"/>
      <c r="F219" s="561"/>
      <c r="N219" s="14"/>
      <c r="O219" s="14"/>
      <c r="P219" s="14"/>
      <c r="Q219" s="14"/>
      <c r="R219" s="14"/>
      <c r="S219" s="14"/>
      <c r="T219" s="14"/>
      <c r="U219" s="14"/>
      <c r="V219" s="14"/>
      <c r="AP219" s="57"/>
      <c r="AQ219" s="82"/>
      <c r="AS219" s="753" t="str">
        <f ca="1">IF(R$30=BI219,BI219,"‐")</f>
        <v>‐</v>
      </c>
      <c r="AT219" s="704"/>
      <c r="AU219" s="706"/>
      <c r="AV219" s="703" t="str">
        <f ca="1">IF(R$31=BI219,BI219,"‐")</f>
        <v>‐</v>
      </c>
      <c r="AW219" s="704"/>
      <c r="AX219" s="706"/>
      <c r="AY219" s="703" t="str">
        <f ca="1">IF(R$32=BI219,BI219,"‐")</f>
        <v>‐</v>
      </c>
      <c r="AZ219" s="704"/>
      <c r="BA219" s="706"/>
      <c r="BB219" s="703" t="str">
        <f ca="1">IF(R$33=BI219,BI219,"‐")</f>
        <v>‐</v>
      </c>
      <c r="BC219" s="704"/>
      <c r="BD219" s="706"/>
      <c r="BE219" s="703" t="str">
        <f ca="1">IF(R$34=BI219,BI219,"‐")</f>
        <v>‐</v>
      </c>
      <c r="BF219" s="704"/>
      <c r="BG219" s="705"/>
      <c r="BI219" s="57">
        <v>82</v>
      </c>
    </row>
    <row r="220" spans="3:61" s="9" customFormat="1" ht="5.0999999999999996" customHeight="1">
      <c r="C220" s="558"/>
      <c r="F220" s="561"/>
      <c r="N220" s="14"/>
      <c r="O220" s="14"/>
      <c r="P220" s="14"/>
      <c r="Q220" s="14"/>
      <c r="R220" s="14"/>
      <c r="S220" s="14"/>
      <c r="T220" s="14"/>
      <c r="U220" s="14"/>
      <c r="V220" s="14"/>
      <c r="AP220" s="57"/>
      <c r="AQ220" s="726">
        <v>80</v>
      </c>
      <c r="AS220" s="753" t="str">
        <f ca="1">IF(R$30=BI220,BI220,"‐")</f>
        <v>‐</v>
      </c>
      <c r="AT220" s="704"/>
      <c r="AU220" s="706"/>
      <c r="AV220" s="703" t="str">
        <f ca="1">IF(R$31=BI220,BI220,"‐")</f>
        <v>‐</v>
      </c>
      <c r="AW220" s="704"/>
      <c r="AX220" s="706"/>
      <c r="AY220" s="703" t="str">
        <f ca="1">IF(R$32=BI220,BI220,"‐")</f>
        <v>‐</v>
      </c>
      <c r="AZ220" s="704"/>
      <c r="BA220" s="706"/>
      <c r="BB220" s="703" t="str">
        <f ca="1">IF(R$33=BI220,BI220,"‐")</f>
        <v>‐</v>
      </c>
      <c r="BC220" s="704"/>
      <c r="BD220" s="706"/>
      <c r="BE220" s="703" t="str">
        <f ca="1">IF(R$34=BI220,BI220,"‐")</f>
        <v>‐</v>
      </c>
      <c r="BF220" s="704"/>
      <c r="BG220" s="705"/>
      <c r="BI220" s="57">
        <v>81</v>
      </c>
    </row>
    <row r="221" spans="3:61" s="9" customFormat="1" ht="5.0999999999999996" customHeight="1">
      <c r="C221" s="558"/>
      <c r="F221" s="561"/>
      <c r="N221" s="14"/>
      <c r="O221" s="14"/>
      <c r="P221" s="14"/>
      <c r="Q221" s="14"/>
      <c r="R221" s="14"/>
      <c r="S221" s="14"/>
      <c r="T221" s="14"/>
      <c r="U221" s="14"/>
      <c r="V221" s="14"/>
      <c r="AP221" s="57"/>
      <c r="AQ221" s="726"/>
      <c r="AR221" s="58" t="s">
        <v>1988</v>
      </c>
      <c r="AS221" s="851" t="str">
        <f ca="1">IF(R$30=BI221,BI221,"–―")</f>
        <v>–―</v>
      </c>
      <c r="AT221" s="729"/>
      <c r="AU221" s="730"/>
      <c r="AV221" s="728" t="str">
        <f ca="1">IF(R$31=BI221,BI221,"–―")</f>
        <v>–―</v>
      </c>
      <c r="AW221" s="729"/>
      <c r="AX221" s="730"/>
      <c r="AY221" s="728" t="str">
        <f ca="1">IF(R$32=BI221,BI221,"–―")</f>
        <v>–―</v>
      </c>
      <c r="AZ221" s="729"/>
      <c r="BA221" s="730"/>
      <c r="BB221" s="728" t="str">
        <f ca="1">IF(R$33=BI221,BI221,"–―")</f>
        <v>–―</v>
      </c>
      <c r="BC221" s="729"/>
      <c r="BD221" s="730"/>
      <c r="BE221" s="728" t="str">
        <f ca="1">IF(R$34=BI221,BI221,"–―")</f>
        <v>–―</v>
      </c>
      <c r="BF221" s="729"/>
      <c r="BG221" s="777"/>
      <c r="BI221" s="57">
        <v>80</v>
      </c>
    </row>
    <row r="222" spans="3:61" s="9" customFormat="1" ht="5.0999999999999996" customHeight="1">
      <c r="C222" s="558"/>
      <c r="F222" s="561"/>
      <c r="N222" s="14"/>
      <c r="O222" s="14"/>
      <c r="P222" s="14"/>
      <c r="Q222" s="14"/>
      <c r="R222" s="14"/>
      <c r="S222" s="14"/>
      <c r="T222" s="14"/>
      <c r="U222" s="14"/>
      <c r="V222" s="14"/>
      <c r="AP222" s="57"/>
      <c r="AQ222" s="726"/>
      <c r="AS222" s="849" t="str">
        <f ca="1">IF(R$30=BI222,BI222,"‐")</f>
        <v>‐</v>
      </c>
      <c r="AT222" s="721"/>
      <c r="AU222" s="722"/>
      <c r="AV222" s="720" t="str">
        <f ca="1">IF(R$31=BI222,BI222,"‐")</f>
        <v>‐</v>
      </c>
      <c r="AW222" s="721"/>
      <c r="AX222" s="722"/>
      <c r="AY222" s="720" t="str">
        <f ca="1">IF(R$32=BI222,BI222,"‐")</f>
        <v>‐</v>
      </c>
      <c r="AZ222" s="721"/>
      <c r="BA222" s="722"/>
      <c r="BB222" s="720" t="str">
        <f ca="1">IF(R$33=BI222,BI222,"‐")</f>
        <v>‐</v>
      </c>
      <c r="BC222" s="721"/>
      <c r="BD222" s="722"/>
      <c r="BE222" s="720" t="str">
        <f ca="1">IF(R$34=BI222,BI222,"‐")</f>
        <v>‐</v>
      </c>
      <c r="BF222" s="721"/>
      <c r="BG222" s="780"/>
      <c r="BI222" s="57">
        <v>79</v>
      </c>
    </row>
    <row r="223" spans="3:61" s="9" customFormat="1" ht="5.0999999999999996" customHeight="1">
      <c r="C223" s="558"/>
      <c r="F223" s="561"/>
      <c r="N223" s="14"/>
      <c r="O223" s="14"/>
      <c r="P223" s="14"/>
      <c r="Q223" s="14"/>
      <c r="R223" s="14"/>
      <c r="S223" s="14"/>
      <c r="T223" s="14"/>
      <c r="U223" s="14"/>
      <c r="V223" s="14"/>
      <c r="AP223" s="57"/>
      <c r="AQ223" s="82"/>
      <c r="AS223" s="733" t="str">
        <f ca="1">IF(R$30=BI223,BI223,"‐")</f>
        <v>‐</v>
      </c>
      <c r="AT223" s="704"/>
      <c r="AU223" s="706"/>
      <c r="AV223" s="703" t="str">
        <f ca="1">IF(R$31=BI223,BI223,"‐")</f>
        <v>‐</v>
      </c>
      <c r="AW223" s="704"/>
      <c r="AX223" s="706"/>
      <c r="AY223" s="703" t="str">
        <f ca="1">IF(R$32=BI223,BI223,"‐")</f>
        <v>‐</v>
      </c>
      <c r="AZ223" s="704"/>
      <c r="BA223" s="706"/>
      <c r="BB223" s="703" t="str">
        <f ca="1">IF(R$33=BI223,BI223,"‐")</f>
        <v>‐</v>
      </c>
      <c r="BC223" s="704"/>
      <c r="BD223" s="706"/>
      <c r="BE223" s="703" t="str">
        <f ca="1">IF(R$34=BI223,BI223,"‐")</f>
        <v>‐</v>
      </c>
      <c r="BF223" s="704"/>
      <c r="BG223" s="705"/>
      <c r="BI223" s="57">
        <v>78</v>
      </c>
    </row>
    <row r="224" spans="3:61" s="9" customFormat="1" ht="5.0999999999999996" customHeight="1">
      <c r="C224" s="558"/>
      <c r="F224" s="561"/>
      <c r="N224" s="14"/>
      <c r="O224" s="14"/>
      <c r="P224" s="14"/>
      <c r="Q224" s="14"/>
      <c r="R224" s="14"/>
      <c r="S224" s="14"/>
      <c r="T224" s="14"/>
      <c r="U224" s="14"/>
      <c r="V224" s="14"/>
      <c r="AP224" s="57"/>
      <c r="AQ224" s="82"/>
      <c r="AS224" s="733" t="str">
        <f ca="1">IF(R$30=BI224,BI224,"‐")</f>
        <v>‐</v>
      </c>
      <c r="AT224" s="704"/>
      <c r="AU224" s="706"/>
      <c r="AV224" s="703" t="str">
        <f ca="1">IF(R$31=BI224,BI224,"‐")</f>
        <v>‐</v>
      </c>
      <c r="AW224" s="704"/>
      <c r="AX224" s="706"/>
      <c r="AY224" s="703" t="str">
        <f ca="1">IF(R$32=BI224,BI224,"‐")</f>
        <v>‐</v>
      </c>
      <c r="AZ224" s="704"/>
      <c r="BA224" s="706"/>
      <c r="BB224" s="703" t="str">
        <f ca="1">IF(R$33=BI224,BI224,"‐")</f>
        <v>‐</v>
      </c>
      <c r="BC224" s="704"/>
      <c r="BD224" s="706"/>
      <c r="BE224" s="703" t="str">
        <f ca="1">IF(R$34=BI224,BI224,"‐")</f>
        <v>‐</v>
      </c>
      <c r="BF224" s="704"/>
      <c r="BG224" s="705"/>
      <c r="BI224" s="57">
        <v>77</v>
      </c>
    </row>
    <row r="225" spans="3:61" s="9" customFormat="1" ht="5.0999999999999996" customHeight="1">
      <c r="C225" s="558"/>
      <c r="F225" s="561"/>
      <c r="N225" s="14"/>
      <c r="O225" s="14"/>
      <c r="P225" s="14"/>
      <c r="Q225" s="14"/>
      <c r="R225" s="14"/>
      <c r="S225" s="14"/>
      <c r="T225" s="14"/>
      <c r="U225" s="14"/>
      <c r="V225" s="14"/>
      <c r="AP225" s="57"/>
      <c r="AS225" s="733" t="str">
        <f ca="1">IF(R$30=BI225,BI225,"‐")</f>
        <v>‐</v>
      </c>
      <c r="AT225" s="704"/>
      <c r="AU225" s="706"/>
      <c r="AV225" s="703" t="str">
        <f ca="1">IF(R$31=BI225,BI225,"‐")</f>
        <v>‐</v>
      </c>
      <c r="AW225" s="704"/>
      <c r="AX225" s="706"/>
      <c r="AY225" s="703" t="str">
        <f ca="1">IF(R$32=BI225,BI225,"‐")</f>
        <v>‐</v>
      </c>
      <c r="AZ225" s="704"/>
      <c r="BA225" s="706"/>
      <c r="BB225" s="703" t="str">
        <f ca="1">IF(R$33=BI225,BI225,"‐")</f>
        <v>‐</v>
      </c>
      <c r="BC225" s="704"/>
      <c r="BD225" s="706"/>
      <c r="BE225" s="703" t="str">
        <f ca="1">IF(R$34=BI225,BI225,"‐")</f>
        <v>‐</v>
      </c>
      <c r="BF225" s="704"/>
      <c r="BG225" s="705"/>
      <c r="BI225" s="57">
        <v>76</v>
      </c>
    </row>
    <row r="226" spans="3:61" s="9" customFormat="1" ht="5.0999999999999996" customHeight="1">
      <c r="C226" s="558"/>
      <c r="F226" s="561"/>
      <c r="N226" s="14"/>
      <c r="O226" s="14"/>
      <c r="P226" s="14"/>
      <c r="Q226" s="14"/>
      <c r="R226" s="14"/>
      <c r="S226" s="14"/>
      <c r="T226" s="14"/>
      <c r="U226" s="14"/>
      <c r="V226" s="14"/>
      <c r="AP226" s="57"/>
      <c r="AQ226" s="53"/>
      <c r="AR226" s="58" t="s">
        <v>1980</v>
      </c>
      <c r="AS226" s="733" t="str">
        <f ca="1">IF(R$30=BI226,BI226,"—")</f>
        <v>—</v>
      </c>
      <c r="AT226" s="704"/>
      <c r="AU226" s="706"/>
      <c r="AV226" s="703" t="str">
        <f ca="1">IF(R$31=BI226,BI226,"—")</f>
        <v>—</v>
      </c>
      <c r="AW226" s="704"/>
      <c r="AX226" s="706"/>
      <c r="AY226" s="703" t="str">
        <f ca="1">IF(R$32=BI226,BI226,"—")</f>
        <v>—</v>
      </c>
      <c r="AZ226" s="704"/>
      <c r="BA226" s="706"/>
      <c r="BB226" s="703" t="str">
        <f ca="1">IF(R$33=BI226,BI226,"—")</f>
        <v>—</v>
      </c>
      <c r="BC226" s="704"/>
      <c r="BD226" s="706"/>
      <c r="BE226" s="703" t="str">
        <f ca="1">IF(R$34=BI226,BI226,"—")</f>
        <v>—</v>
      </c>
      <c r="BF226" s="704"/>
      <c r="BG226" s="705"/>
      <c r="BI226" s="57">
        <v>75</v>
      </c>
    </row>
    <row r="227" spans="3:61" s="9" customFormat="1" ht="5.0999999999999996" customHeight="1">
      <c r="C227" s="558"/>
      <c r="F227" s="561"/>
      <c r="N227" s="14"/>
      <c r="O227" s="14"/>
      <c r="P227" s="14"/>
      <c r="Q227" s="14"/>
      <c r="R227" s="14"/>
      <c r="S227" s="14"/>
      <c r="T227" s="14"/>
      <c r="U227" s="14"/>
      <c r="V227" s="14"/>
      <c r="AP227" s="57"/>
      <c r="AQ227" s="54"/>
      <c r="AS227" s="733" t="str">
        <f ca="1">IF(R$30=BI227,BI227,"‐")</f>
        <v>‐</v>
      </c>
      <c r="AT227" s="704"/>
      <c r="AU227" s="706"/>
      <c r="AV227" s="703" t="str">
        <f ca="1">IF(R$31=BI227,BI227,"‐")</f>
        <v>‐</v>
      </c>
      <c r="AW227" s="704"/>
      <c r="AX227" s="706"/>
      <c r="AY227" s="703" t="str">
        <f ca="1">IF(R$32=BI227,BI227,"‐")</f>
        <v>‐</v>
      </c>
      <c r="AZ227" s="704"/>
      <c r="BA227" s="706"/>
      <c r="BB227" s="703" t="str">
        <f ca="1">IF(R$33=BI227,BI227,"‐")</f>
        <v>‐</v>
      </c>
      <c r="BC227" s="704"/>
      <c r="BD227" s="706"/>
      <c r="BE227" s="703" t="str">
        <f ca="1">IF(R$34=BI227,BI227,"‐")</f>
        <v>‐</v>
      </c>
      <c r="BF227" s="704"/>
      <c r="BG227" s="705"/>
      <c r="BI227" s="57">
        <v>74</v>
      </c>
    </row>
    <row r="228" spans="3:61" s="9" customFormat="1" ht="5.0999999999999996" customHeight="1">
      <c r="C228" s="558"/>
      <c r="F228" s="561"/>
      <c r="N228" s="14"/>
      <c r="O228" s="14"/>
      <c r="P228" s="14"/>
      <c r="Q228" s="14"/>
      <c r="R228" s="14"/>
      <c r="S228" s="14"/>
      <c r="T228" s="14"/>
      <c r="U228" s="14"/>
      <c r="V228" s="14"/>
      <c r="AP228" s="57"/>
      <c r="AQ228" s="82"/>
      <c r="AS228" s="733" t="str">
        <f ca="1">IF(R$30=BI228,BI228,"‐")</f>
        <v>‐</v>
      </c>
      <c r="AT228" s="704"/>
      <c r="AU228" s="706"/>
      <c r="AV228" s="703" t="str">
        <f ca="1">IF(R$31=BI228,BI228,"‐")</f>
        <v>‐</v>
      </c>
      <c r="AW228" s="704"/>
      <c r="AX228" s="706"/>
      <c r="AY228" s="703" t="str">
        <f ca="1">IF(R$32=BI228,BI228,"‐")</f>
        <v>‐</v>
      </c>
      <c r="AZ228" s="704"/>
      <c r="BA228" s="706"/>
      <c r="BB228" s="703" t="str">
        <f ca="1">IF(R$33=BI228,BI228,"‐")</f>
        <v>‐</v>
      </c>
      <c r="BC228" s="704"/>
      <c r="BD228" s="706"/>
      <c r="BE228" s="703" t="str">
        <f ca="1">IF(R$34=BI228,BI228,"‐")</f>
        <v>‐</v>
      </c>
      <c r="BF228" s="704"/>
      <c r="BG228" s="705"/>
      <c r="BI228" s="57">
        <v>73</v>
      </c>
    </row>
    <row r="229" spans="3:61" s="9" customFormat="1" ht="5.0999999999999996" customHeight="1">
      <c r="C229" s="558"/>
      <c r="F229" s="561"/>
      <c r="N229" s="14"/>
      <c r="O229" s="14"/>
      <c r="P229" s="14"/>
      <c r="Q229" s="14"/>
      <c r="R229" s="14"/>
      <c r="S229" s="14"/>
      <c r="T229" s="14"/>
      <c r="U229" s="14"/>
      <c r="V229" s="14"/>
      <c r="AP229" s="57"/>
      <c r="AQ229" s="82"/>
      <c r="AS229" s="733" t="str">
        <f ca="1">IF(R$30=BI229,BI229,"‐")</f>
        <v>‐</v>
      </c>
      <c r="AT229" s="704"/>
      <c r="AU229" s="706"/>
      <c r="AV229" s="703" t="str">
        <f ca="1">IF(R$31=BI229,BI229,"‐")</f>
        <v>‐</v>
      </c>
      <c r="AW229" s="704"/>
      <c r="AX229" s="706"/>
      <c r="AY229" s="703" t="str">
        <f ca="1">IF(R$32=BI229,BI229,"‐")</f>
        <v>‐</v>
      </c>
      <c r="AZ229" s="704"/>
      <c r="BA229" s="706"/>
      <c r="BB229" s="703" t="str">
        <f ca="1">IF(R$33=BI229,BI229,"‐")</f>
        <v>‐</v>
      </c>
      <c r="BC229" s="704"/>
      <c r="BD229" s="706"/>
      <c r="BE229" s="703" t="str">
        <f ca="1">IF(R$34=BI229,BI229,"‐")</f>
        <v>‐</v>
      </c>
      <c r="BF229" s="704"/>
      <c r="BG229" s="705"/>
      <c r="BI229" s="57">
        <v>72</v>
      </c>
    </row>
    <row r="230" spans="3:61" s="9" customFormat="1" ht="5.0999999999999996" customHeight="1">
      <c r="C230" s="558"/>
      <c r="F230" s="561"/>
      <c r="N230" s="14"/>
      <c r="O230" s="14"/>
      <c r="P230" s="14"/>
      <c r="Q230" s="14"/>
      <c r="R230" s="14"/>
      <c r="S230" s="14"/>
      <c r="T230" s="14"/>
      <c r="U230" s="14"/>
      <c r="V230" s="14"/>
      <c r="AP230" s="57"/>
      <c r="AQ230" s="726">
        <v>70</v>
      </c>
      <c r="AS230" s="733" t="str">
        <f ca="1">IF(R$30=BI230,BI230,"‐")</f>
        <v>‐</v>
      </c>
      <c r="AT230" s="704"/>
      <c r="AU230" s="706"/>
      <c r="AV230" s="703" t="str">
        <f ca="1">IF(R$31=BI230,BI230,"‐")</f>
        <v>‐</v>
      </c>
      <c r="AW230" s="704"/>
      <c r="AX230" s="706"/>
      <c r="AY230" s="703" t="str">
        <f ca="1">IF(R$32=BI230,BI230,"‐")</f>
        <v>‐</v>
      </c>
      <c r="AZ230" s="704"/>
      <c r="BA230" s="706"/>
      <c r="BB230" s="703" t="str">
        <f ca="1">IF(R$33=BI230,BI230,"‐")</f>
        <v>‐</v>
      </c>
      <c r="BC230" s="704"/>
      <c r="BD230" s="706"/>
      <c r="BE230" s="703" t="str">
        <f ca="1">IF(R$34=BI230,BI230,"‐")</f>
        <v>‐</v>
      </c>
      <c r="BF230" s="704"/>
      <c r="BG230" s="705"/>
      <c r="BI230" s="57">
        <v>71</v>
      </c>
    </row>
    <row r="231" spans="3:61" s="9" customFormat="1" ht="5.0999999999999996" customHeight="1">
      <c r="C231" s="558"/>
      <c r="F231" s="561"/>
      <c r="N231" s="14"/>
      <c r="O231" s="14"/>
      <c r="P231" s="14"/>
      <c r="Q231" s="14"/>
      <c r="R231" s="14"/>
      <c r="S231" s="14"/>
      <c r="T231" s="14"/>
      <c r="U231" s="14"/>
      <c r="V231" s="14"/>
      <c r="AP231" s="57"/>
      <c r="AQ231" s="726"/>
      <c r="AR231" s="58" t="s">
        <v>1988</v>
      </c>
      <c r="AS231" s="734" t="str">
        <f ca="1">IF(R$30=BI231,BI231,"–―")</f>
        <v>–―</v>
      </c>
      <c r="AT231" s="718"/>
      <c r="AU231" s="719"/>
      <c r="AV231" s="717" t="str">
        <f ca="1">IF(R$31=BI231,BI231,"–―")</f>
        <v>–―</v>
      </c>
      <c r="AW231" s="718"/>
      <c r="AX231" s="719"/>
      <c r="AY231" s="717" t="str">
        <f ca="1">IF(R$32=BI231,BI231,"–―")</f>
        <v>–―</v>
      </c>
      <c r="AZ231" s="718"/>
      <c r="BA231" s="719"/>
      <c r="BB231" s="717" t="str">
        <f ca="1">IF(R$33=BI231,BI231,"–―")</f>
        <v>–―</v>
      </c>
      <c r="BC231" s="718"/>
      <c r="BD231" s="719"/>
      <c r="BE231" s="717" t="str">
        <f ca="1">IF(R$34=BI231,BI231,"–―")</f>
        <v>–―</v>
      </c>
      <c r="BF231" s="718"/>
      <c r="BG231" s="779"/>
      <c r="BI231" s="57">
        <v>70</v>
      </c>
    </row>
    <row r="232" spans="3:61" s="9" customFormat="1" ht="5.0999999999999996" customHeight="1">
      <c r="C232" s="558"/>
      <c r="F232" s="561"/>
      <c r="N232" s="14"/>
      <c r="O232" s="14"/>
      <c r="P232" s="14"/>
      <c r="Q232" s="14"/>
      <c r="R232" s="14"/>
      <c r="S232" s="14"/>
      <c r="T232" s="14"/>
      <c r="U232" s="14"/>
      <c r="V232" s="14"/>
      <c r="AP232" s="57"/>
      <c r="AQ232" s="726"/>
      <c r="AS232" s="732" t="str">
        <f ca="1">IF(R$30=BI232,BI232,"‐")</f>
        <v>‐</v>
      </c>
      <c r="AT232" s="724"/>
      <c r="AU232" s="725"/>
      <c r="AV232" s="723" t="str">
        <f ca="1">IF(R$31=BI232,BI232,"‐")</f>
        <v>‐</v>
      </c>
      <c r="AW232" s="724"/>
      <c r="AX232" s="725"/>
      <c r="AY232" s="723" t="str">
        <f ca="1">IF(R$32=BI232,BI232,"‐")</f>
        <v>‐</v>
      </c>
      <c r="AZ232" s="724"/>
      <c r="BA232" s="725"/>
      <c r="BB232" s="723" t="str">
        <f ca="1">IF(R$33=BI232,BI232,"‐")</f>
        <v>‐</v>
      </c>
      <c r="BC232" s="724"/>
      <c r="BD232" s="725"/>
      <c r="BE232" s="723" t="str">
        <f ca="1">IF(R$34=BI232,BI232,"‐")</f>
        <v>‐</v>
      </c>
      <c r="BF232" s="724"/>
      <c r="BG232" s="778"/>
      <c r="BI232" s="57">
        <v>69</v>
      </c>
    </row>
    <row r="233" spans="3:61" s="9" customFormat="1" ht="5.0999999999999996" customHeight="1">
      <c r="C233" s="558"/>
      <c r="F233" s="561"/>
      <c r="N233" s="14"/>
      <c r="O233" s="14"/>
      <c r="P233" s="14"/>
      <c r="Q233" s="14"/>
      <c r="R233" s="14"/>
      <c r="S233" s="14"/>
      <c r="T233" s="14"/>
      <c r="U233" s="14"/>
      <c r="V233" s="14"/>
      <c r="AP233" s="57"/>
      <c r="AQ233" s="82"/>
      <c r="AS233" s="731" t="str">
        <f ca="1">IF(R$30=BI233,BI233,"‐")</f>
        <v>‐</v>
      </c>
      <c r="AT233" s="704"/>
      <c r="AU233" s="706"/>
      <c r="AV233" s="703" t="str">
        <f ca="1">IF(R$31=BI233,BI233,"‐")</f>
        <v>‐</v>
      </c>
      <c r="AW233" s="704"/>
      <c r="AX233" s="706"/>
      <c r="AY233" s="703" t="str">
        <f ca="1">IF(R$32=BI233,BI233,"‐")</f>
        <v>‐</v>
      </c>
      <c r="AZ233" s="704"/>
      <c r="BA233" s="706"/>
      <c r="BB233" s="703" t="str">
        <f ca="1">IF(R$33=BI233,BI233,"‐")</f>
        <v>‐</v>
      </c>
      <c r="BC233" s="704"/>
      <c r="BD233" s="706"/>
      <c r="BE233" s="703" t="str">
        <f ca="1">IF(R$34=BI233,BI233,"‐")</f>
        <v>‐</v>
      </c>
      <c r="BF233" s="704"/>
      <c r="BG233" s="705"/>
      <c r="BI233" s="57">
        <v>68</v>
      </c>
    </row>
    <row r="234" spans="3:61" s="9" customFormat="1" ht="5.0999999999999996" customHeight="1">
      <c r="C234" s="558"/>
      <c r="F234" s="561"/>
      <c r="N234" s="14"/>
      <c r="O234" s="14"/>
      <c r="P234" s="14"/>
      <c r="Q234" s="14"/>
      <c r="R234" s="14"/>
      <c r="S234" s="14"/>
      <c r="T234" s="14"/>
      <c r="U234" s="14"/>
      <c r="V234" s="14"/>
      <c r="AP234" s="57"/>
      <c r="AQ234" s="82"/>
      <c r="AS234" s="731" t="str">
        <f ca="1">IF(R$30=BI234,BI234,"‐")</f>
        <v>‐</v>
      </c>
      <c r="AT234" s="704"/>
      <c r="AU234" s="706"/>
      <c r="AV234" s="703" t="str">
        <f ca="1">IF(R$31=BI234,BI234,"‐")</f>
        <v>‐</v>
      </c>
      <c r="AW234" s="704"/>
      <c r="AX234" s="706"/>
      <c r="AY234" s="703" t="str">
        <f ca="1">IF(R$32=BI234,BI234,"‐")</f>
        <v>‐</v>
      </c>
      <c r="AZ234" s="704"/>
      <c r="BA234" s="706"/>
      <c r="BB234" s="703" t="str">
        <f ca="1">IF(R$33=BI234,BI234,"‐")</f>
        <v>‐</v>
      </c>
      <c r="BC234" s="704"/>
      <c r="BD234" s="706"/>
      <c r="BE234" s="703" t="str">
        <f ca="1">IF(R$34=BI234,BI234,"‐")</f>
        <v>‐</v>
      </c>
      <c r="BF234" s="704"/>
      <c r="BG234" s="705"/>
      <c r="BI234" s="57">
        <v>67</v>
      </c>
    </row>
    <row r="235" spans="3:61" s="9" customFormat="1" ht="5.0999999999999996" customHeight="1">
      <c r="C235" s="558"/>
      <c r="F235" s="561"/>
      <c r="N235" s="14"/>
      <c r="O235" s="14"/>
      <c r="P235" s="14"/>
      <c r="Q235" s="14"/>
      <c r="R235" s="14"/>
      <c r="S235" s="14"/>
      <c r="T235" s="14"/>
      <c r="U235" s="14"/>
      <c r="V235" s="14"/>
      <c r="AP235" s="57"/>
      <c r="AS235" s="731" t="str">
        <f ca="1">IF(R$30=BI235,BI235,"‐")</f>
        <v>‐</v>
      </c>
      <c r="AT235" s="704"/>
      <c r="AU235" s="706"/>
      <c r="AV235" s="703" t="str">
        <f ca="1">IF(R$31=BI235,BI235,"‐")</f>
        <v>‐</v>
      </c>
      <c r="AW235" s="704"/>
      <c r="AX235" s="706"/>
      <c r="AY235" s="703" t="str">
        <f ca="1">IF(R$32=BI235,BI235,"‐")</f>
        <v>‐</v>
      </c>
      <c r="AZ235" s="704"/>
      <c r="BA235" s="706"/>
      <c r="BB235" s="703" t="str">
        <f ca="1">IF(R$33=BI235,BI235,"‐")</f>
        <v>‐</v>
      </c>
      <c r="BC235" s="704"/>
      <c r="BD235" s="706"/>
      <c r="BE235" s="703" t="str">
        <f ca="1">IF(R$34=BI235,BI235,"‐")</f>
        <v>‐</v>
      </c>
      <c r="BF235" s="704"/>
      <c r="BG235" s="705"/>
      <c r="BI235" s="57">
        <v>66</v>
      </c>
    </row>
    <row r="236" spans="3:61" s="9" customFormat="1" ht="5.0999999999999996" customHeight="1">
      <c r="C236" s="558"/>
      <c r="F236" s="561"/>
      <c r="N236" s="14"/>
      <c r="O236" s="14"/>
      <c r="P236" s="14"/>
      <c r="Q236" s="14"/>
      <c r="R236" s="14"/>
      <c r="S236" s="14"/>
      <c r="T236" s="14"/>
      <c r="U236" s="14"/>
      <c r="V236" s="14"/>
      <c r="AP236" s="57"/>
      <c r="AQ236" s="53"/>
      <c r="AR236" s="58" t="s">
        <v>1980</v>
      </c>
      <c r="AS236" s="731" t="str">
        <f ca="1">IF(R$30=BI236,BI236,"—")</f>
        <v>—</v>
      </c>
      <c r="AT236" s="704"/>
      <c r="AU236" s="706"/>
      <c r="AV236" s="703" t="str">
        <f ca="1">IF(R$31=BI236,BI236,"—")</f>
        <v>—</v>
      </c>
      <c r="AW236" s="704"/>
      <c r="AX236" s="706"/>
      <c r="AY236" s="703" t="str">
        <f ca="1">IF(R$32=BI236,BI236,"—")</f>
        <v>—</v>
      </c>
      <c r="AZ236" s="704"/>
      <c r="BA236" s="706"/>
      <c r="BB236" s="703" t="str">
        <f ca="1">IF(R$33=BI236,BI236,"—")</f>
        <v>—</v>
      </c>
      <c r="BC236" s="704"/>
      <c r="BD236" s="706"/>
      <c r="BE236" s="703" t="str">
        <f ca="1">IF(R$34=BI236,BI236,"—")</f>
        <v>—</v>
      </c>
      <c r="BF236" s="704"/>
      <c r="BG236" s="705"/>
      <c r="BI236" s="57">
        <v>65</v>
      </c>
    </row>
    <row r="237" spans="3:61" s="9" customFormat="1" ht="5.0999999999999996" customHeight="1">
      <c r="C237" s="558"/>
      <c r="F237" s="561"/>
      <c r="N237" s="14"/>
      <c r="O237" s="14"/>
      <c r="P237" s="14"/>
      <c r="Q237" s="14"/>
      <c r="R237" s="14"/>
      <c r="S237" s="14"/>
      <c r="T237" s="14"/>
      <c r="U237" s="14"/>
      <c r="V237" s="14"/>
      <c r="AP237" s="57"/>
      <c r="AQ237" s="54"/>
      <c r="AS237" s="731" t="str">
        <f ca="1">IF(R$30=BI237,BI237,"‐")</f>
        <v>‐</v>
      </c>
      <c r="AT237" s="704"/>
      <c r="AU237" s="706"/>
      <c r="AV237" s="703" t="str">
        <f ca="1">IF(R$31=BI237,BI237,"‐")</f>
        <v>‐</v>
      </c>
      <c r="AW237" s="704"/>
      <c r="AX237" s="706"/>
      <c r="AY237" s="703" t="str">
        <f ca="1">IF(R$32=BI237,BI237,"‐")</f>
        <v>‐</v>
      </c>
      <c r="AZ237" s="704"/>
      <c r="BA237" s="706"/>
      <c r="BB237" s="703" t="str">
        <f ca="1">IF(R$33=BI237,BI237,"‐")</f>
        <v>‐</v>
      </c>
      <c r="BC237" s="704"/>
      <c r="BD237" s="706"/>
      <c r="BE237" s="703" t="str">
        <f ca="1">IF(R$34=BI237,BI237,"‐")</f>
        <v>‐</v>
      </c>
      <c r="BF237" s="704"/>
      <c r="BG237" s="705"/>
      <c r="BI237" s="57">
        <v>64</v>
      </c>
    </row>
    <row r="238" spans="3:61" s="9" customFormat="1" ht="5.0999999999999996" customHeight="1">
      <c r="C238" s="558"/>
      <c r="F238" s="561"/>
      <c r="N238" s="14"/>
      <c r="O238" s="14"/>
      <c r="P238" s="14"/>
      <c r="Q238" s="14"/>
      <c r="R238" s="14"/>
      <c r="S238" s="14"/>
      <c r="T238" s="14"/>
      <c r="U238" s="14"/>
      <c r="V238" s="14"/>
      <c r="AP238" s="57"/>
      <c r="AQ238" s="82"/>
      <c r="AS238" s="731" t="str">
        <f ca="1">IF(R$30=BI238,BI238,"‐")</f>
        <v>‐</v>
      </c>
      <c r="AT238" s="704"/>
      <c r="AU238" s="706"/>
      <c r="AV238" s="703" t="str">
        <f ca="1">IF(R$31=BI238,BI238,"‐")</f>
        <v>‐</v>
      </c>
      <c r="AW238" s="704"/>
      <c r="AX238" s="706"/>
      <c r="AY238" s="703" t="str">
        <f ca="1">IF(R$32=BI238,BI238,"‐")</f>
        <v>‐</v>
      </c>
      <c r="AZ238" s="704"/>
      <c r="BA238" s="706"/>
      <c r="BB238" s="703" t="str">
        <f ca="1">IF(R$33=BI238,BI238,"‐")</f>
        <v>‐</v>
      </c>
      <c r="BC238" s="704"/>
      <c r="BD238" s="706"/>
      <c r="BE238" s="703" t="str">
        <f ca="1">IF(R$34=BI238,BI238,"‐")</f>
        <v>‐</v>
      </c>
      <c r="BF238" s="704"/>
      <c r="BG238" s="705"/>
      <c r="BI238" s="57">
        <v>63</v>
      </c>
    </row>
    <row r="239" spans="3:61" s="9" customFormat="1" ht="5.0999999999999996" customHeight="1">
      <c r="C239" s="558"/>
      <c r="F239" s="561"/>
      <c r="N239" s="14"/>
      <c r="O239" s="14"/>
      <c r="P239" s="14"/>
      <c r="Q239" s="14"/>
      <c r="R239" s="14"/>
      <c r="S239" s="14"/>
      <c r="T239" s="14"/>
      <c r="U239" s="14"/>
      <c r="V239" s="14"/>
      <c r="AP239" s="57"/>
      <c r="AQ239" s="82"/>
      <c r="AS239" s="731" t="str">
        <f ca="1">IF(R$30=BI239,BI239,"‐")</f>
        <v>‐</v>
      </c>
      <c r="AT239" s="704"/>
      <c r="AU239" s="706"/>
      <c r="AV239" s="703" t="str">
        <f ca="1">IF(R$31=BI239,BI239,"‐")</f>
        <v>‐</v>
      </c>
      <c r="AW239" s="704"/>
      <c r="AX239" s="706"/>
      <c r="AY239" s="703" t="str">
        <f ca="1">IF(R$32=BI239,BI239,"‐")</f>
        <v>‐</v>
      </c>
      <c r="AZ239" s="704"/>
      <c r="BA239" s="706"/>
      <c r="BB239" s="703" t="str">
        <f ca="1">IF(R$33=BI239,BI239,"‐")</f>
        <v>‐</v>
      </c>
      <c r="BC239" s="704"/>
      <c r="BD239" s="706"/>
      <c r="BE239" s="703" t="str">
        <f ca="1">IF(R$34=BI239,BI239,"‐")</f>
        <v>‐</v>
      </c>
      <c r="BF239" s="704"/>
      <c r="BG239" s="705"/>
      <c r="BI239" s="57">
        <v>62</v>
      </c>
    </row>
    <row r="240" spans="3:61" s="9" customFormat="1" ht="5.0999999999999996" customHeight="1">
      <c r="C240" s="558"/>
      <c r="F240" s="561"/>
      <c r="N240" s="14"/>
      <c r="O240" s="14"/>
      <c r="P240" s="14"/>
      <c r="Q240" s="14"/>
      <c r="R240" s="14"/>
      <c r="S240" s="14"/>
      <c r="T240" s="14"/>
      <c r="U240" s="14"/>
      <c r="V240" s="14"/>
      <c r="AP240" s="57"/>
      <c r="AQ240" s="726">
        <v>60</v>
      </c>
      <c r="AS240" s="731" t="str">
        <f ca="1">IF(R$30=BI240,BI240,"‐")</f>
        <v>‐</v>
      </c>
      <c r="AT240" s="704"/>
      <c r="AU240" s="706"/>
      <c r="AV240" s="703" t="str">
        <f ca="1">IF(R$31=BI240,BI240,"‐")</f>
        <v>‐</v>
      </c>
      <c r="AW240" s="704"/>
      <c r="AX240" s="706"/>
      <c r="AY240" s="703" t="str">
        <f ca="1">IF(R$32=BI240,BI240,"‐")</f>
        <v>‐</v>
      </c>
      <c r="AZ240" s="704"/>
      <c r="BA240" s="706"/>
      <c r="BB240" s="703" t="str">
        <f ca="1">IF(R$33=BI240,BI240,"‐")</f>
        <v>‐</v>
      </c>
      <c r="BC240" s="704"/>
      <c r="BD240" s="706"/>
      <c r="BE240" s="703" t="str">
        <f ca="1">IF(R$34=BI240,BI240,"‐")</f>
        <v>‐</v>
      </c>
      <c r="BF240" s="704"/>
      <c r="BG240" s="705"/>
      <c r="BI240" s="57">
        <v>61</v>
      </c>
    </row>
    <row r="241" spans="3:61" s="9" customFormat="1" ht="5.0999999999999996" customHeight="1">
      <c r="C241" s="558"/>
      <c r="F241" s="561"/>
      <c r="N241" s="14"/>
      <c r="O241" s="14"/>
      <c r="P241" s="14"/>
      <c r="Q241" s="14"/>
      <c r="R241" s="14"/>
      <c r="S241" s="14"/>
      <c r="T241" s="14"/>
      <c r="U241" s="14"/>
      <c r="V241" s="14"/>
      <c r="AP241" s="56"/>
      <c r="AQ241" s="726"/>
      <c r="AR241" s="58" t="s">
        <v>1988</v>
      </c>
      <c r="AS241" s="731" t="str">
        <f ca="1">IF(R$30=BI241,BI241,"–―")</f>
        <v>–―</v>
      </c>
      <c r="AT241" s="704"/>
      <c r="AU241" s="706"/>
      <c r="AV241" s="703" t="str">
        <f ca="1">IF(R$31=BI241,BI241,"–―")</f>
        <v>–―</v>
      </c>
      <c r="AW241" s="704"/>
      <c r="AX241" s="706"/>
      <c r="AY241" s="703" t="str">
        <f ca="1">IF(R$32=BI241,BI241,"–―")</f>
        <v>–―</v>
      </c>
      <c r="AZ241" s="704"/>
      <c r="BA241" s="706"/>
      <c r="BB241" s="703" t="str">
        <f ca="1">IF(R$33=BI241,BI241,"–―")</f>
        <v>–―</v>
      </c>
      <c r="BC241" s="704"/>
      <c r="BD241" s="706"/>
      <c r="BE241" s="703" t="str">
        <f ca="1">IF(R$34=BI241,BI241,"–―")</f>
        <v>–―</v>
      </c>
      <c r="BF241" s="704"/>
      <c r="BG241" s="705"/>
      <c r="BI241" s="56">
        <v>60</v>
      </c>
    </row>
    <row r="242" spans="3:61" s="9" customFormat="1" ht="4.5" customHeight="1">
      <c r="C242" s="558"/>
      <c r="F242" s="561"/>
      <c r="N242" s="14"/>
      <c r="O242" s="14"/>
      <c r="P242" s="14"/>
      <c r="Q242" s="14"/>
      <c r="R242" s="14"/>
      <c r="S242" s="14"/>
      <c r="T242" s="14"/>
      <c r="U242" s="14"/>
      <c r="V242" s="14"/>
      <c r="AP242" s="57"/>
      <c r="AQ242" s="726"/>
      <c r="AS242" s="731" t="str">
        <f ca="1">IF(R$30=BI242,BI242,"‐")</f>
        <v>‐</v>
      </c>
      <c r="AT242" s="704"/>
      <c r="AU242" s="706"/>
      <c r="AV242" s="703" t="str">
        <f ca="1">IF(R$31=BI242,BI242,"‐")</f>
        <v>‐</v>
      </c>
      <c r="AW242" s="704"/>
      <c r="AX242" s="706"/>
      <c r="AY242" s="703" t="str">
        <f ca="1">IF(R$32=BI242,BI242,"‐")</f>
        <v>‐</v>
      </c>
      <c r="AZ242" s="704"/>
      <c r="BA242" s="706"/>
      <c r="BB242" s="703" t="str">
        <f ca="1">IF(R$33=BI242,BI242,"‐")</f>
        <v>‐</v>
      </c>
      <c r="BC242" s="704"/>
      <c r="BD242" s="706"/>
      <c r="BE242" s="703" t="str">
        <f ca="1">IF(R$34=BI242,BI242,"‐")</f>
        <v>‐</v>
      </c>
      <c r="BF242" s="704"/>
      <c r="BG242" s="705"/>
      <c r="BI242" s="57">
        <v>59</v>
      </c>
    </row>
    <row r="243" spans="3:61" s="9" customFormat="1" ht="5.0999999999999996" customHeight="1">
      <c r="C243" s="558"/>
      <c r="F243" s="561"/>
      <c r="N243" s="14"/>
      <c r="O243" s="14"/>
      <c r="P243" s="14"/>
      <c r="Q243" s="14"/>
      <c r="R243" s="14"/>
      <c r="S243" s="14"/>
      <c r="T243" s="14"/>
      <c r="U243" s="14"/>
      <c r="V243" s="14"/>
      <c r="AP243" s="57"/>
      <c r="AQ243" s="82"/>
      <c r="AS243" s="731" t="str">
        <f ca="1">IF(R$30=BI243,BI243,"‐")</f>
        <v>‐</v>
      </c>
      <c r="AT243" s="704"/>
      <c r="AU243" s="706"/>
      <c r="AV243" s="703" t="str">
        <f ca="1">IF(R$31=BI243,BI243,"‐")</f>
        <v>‐</v>
      </c>
      <c r="AW243" s="704"/>
      <c r="AX243" s="706"/>
      <c r="AY243" s="703" t="str">
        <f ca="1">IF(R$32=BI243,BI243,"‐")</f>
        <v>‐</v>
      </c>
      <c r="AZ243" s="704"/>
      <c r="BA243" s="706"/>
      <c r="BB243" s="703" t="str">
        <f ca="1">IF(R$33=BI243,BI243,"‐")</f>
        <v>‐</v>
      </c>
      <c r="BC243" s="704"/>
      <c r="BD243" s="706"/>
      <c r="BE243" s="703" t="str">
        <f ca="1">IF(R$34=BI243,BI243,"‐")</f>
        <v>‐</v>
      </c>
      <c r="BF243" s="704"/>
      <c r="BG243" s="705"/>
      <c r="BI243" s="57">
        <v>58</v>
      </c>
    </row>
    <row r="244" spans="3:61" s="9" customFormat="1" ht="5.0999999999999996" customHeight="1">
      <c r="C244" s="558"/>
      <c r="F244" s="561"/>
      <c r="N244" s="14"/>
      <c r="O244" s="14"/>
      <c r="P244" s="14"/>
      <c r="Q244" s="14"/>
      <c r="R244" s="14"/>
      <c r="S244" s="14"/>
      <c r="T244" s="14"/>
      <c r="U244" s="14"/>
      <c r="V244" s="14"/>
      <c r="AP244" s="57"/>
      <c r="AQ244" s="82"/>
      <c r="AS244" s="731" t="str">
        <f ca="1">IF(R$30=BI244,BI244,"‐")</f>
        <v>‐</v>
      </c>
      <c r="AT244" s="704"/>
      <c r="AU244" s="706"/>
      <c r="AV244" s="703" t="str">
        <f ca="1">IF(R$31=BI244,BI244,"‐")</f>
        <v>‐</v>
      </c>
      <c r="AW244" s="704"/>
      <c r="AX244" s="706"/>
      <c r="AY244" s="703" t="str">
        <f ca="1">IF(R$32=BI244,BI244,"‐")</f>
        <v>‐</v>
      </c>
      <c r="AZ244" s="704"/>
      <c r="BA244" s="706"/>
      <c r="BB244" s="703" t="str">
        <f ca="1">IF(R$33=BI244,BI244,"‐")</f>
        <v>‐</v>
      </c>
      <c r="BC244" s="704"/>
      <c r="BD244" s="706"/>
      <c r="BE244" s="703" t="str">
        <f ca="1">IF(R$34=BI244,BI244,"‐")</f>
        <v>‐</v>
      </c>
      <c r="BF244" s="704"/>
      <c r="BG244" s="705"/>
      <c r="BI244" s="57">
        <v>57</v>
      </c>
    </row>
    <row r="245" spans="3:61" s="9" customFormat="1" ht="4.5" customHeight="1">
      <c r="C245" s="558"/>
      <c r="F245" s="561"/>
      <c r="N245" s="14"/>
      <c r="O245" s="14"/>
      <c r="P245" s="14"/>
      <c r="Q245" s="14"/>
      <c r="R245" s="14"/>
      <c r="S245" s="14"/>
      <c r="T245" s="14"/>
      <c r="U245" s="14"/>
      <c r="V245" s="14"/>
      <c r="AP245" s="57"/>
      <c r="AS245" s="731" t="str">
        <f ca="1">IF(R$30=BI245,BI245,"‐")</f>
        <v>‐</v>
      </c>
      <c r="AT245" s="704"/>
      <c r="AU245" s="706"/>
      <c r="AV245" s="703" t="str">
        <f ca="1">IF(R$31=BI245,BI245,"‐")</f>
        <v>‐</v>
      </c>
      <c r="AW245" s="704"/>
      <c r="AX245" s="706"/>
      <c r="AY245" s="703" t="str">
        <f ca="1">IF(R$32=BI245,BI245,"‐")</f>
        <v>‐</v>
      </c>
      <c r="AZ245" s="704"/>
      <c r="BA245" s="706"/>
      <c r="BB245" s="703" t="str">
        <f ca="1">IF(R$33=BI245,BI245,"‐")</f>
        <v>‐</v>
      </c>
      <c r="BC245" s="704"/>
      <c r="BD245" s="706"/>
      <c r="BE245" s="703" t="str">
        <f ca="1">IF(R$34=BI245,BI245,"‐")</f>
        <v>‐</v>
      </c>
      <c r="BF245" s="704"/>
      <c r="BG245" s="705"/>
      <c r="BI245" s="57">
        <v>56</v>
      </c>
    </row>
    <row r="246" spans="3:61" s="9" customFormat="1" ht="5.0999999999999996" customHeight="1">
      <c r="C246" s="558"/>
      <c r="F246" s="561"/>
      <c r="N246" s="14"/>
      <c r="O246" s="14"/>
      <c r="P246" s="14"/>
      <c r="Q246" s="14"/>
      <c r="R246" s="14"/>
      <c r="S246" s="14"/>
      <c r="T246" s="14"/>
      <c r="U246" s="14"/>
      <c r="V246" s="14"/>
      <c r="AP246" s="57"/>
      <c r="AQ246" s="53"/>
      <c r="AR246" s="58" t="s">
        <v>1980</v>
      </c>
      <c r="AS246" s="731" t="str">
        <f ca="1">IF(R$30=BI246,BI246,"—")</f>
        <v>—</v>
      </c>
      <c r="AT246" s="704"/>
      <c r="AU246" s="706"/>
      <c r="AV246" s="703" t="str">
        <f ca="1">IF(R$31=BI246,BI246,"—")</f>
        <v>—</v>
      </c>
      <c r="AW246" s="704"/>
      <c r="AX246" s="706"/>
      <c r="AY246" s="703" t="str">
        <f ca="1">IF(R$32=BI246,BI246,"—")</f>
        <v>—</v>
      </c>
      <c r="AZ246" s="704"/>
      <c r="BA246" s="706"/>
      <c r="BB246" s="703" t="str">
        <f ca="1">IF(R$33=BI246,BI246,"—")</f>
        <v>—</v>
      </c>
      <c r="BC246" s="704"/>
      <c r="BD246" s="706"/>
      <c r="BE246" s="703" t="str">
        <f ca="1">IF(R$34=BI246,BI246,"—")</f>
        <v>—</v>
      </c>
      <c r="BF246" s="704"/>
      <c r="BG246" s="705"/>
      <c r="BI246" s="57">
        <v>55</v>
      </c>
    </row>
    <row r="247" spans="3:61" s="9" customFormat="1" ht="5.0999999999999996" customHeight="1">
      <c r="C247" s="558"/>
      <c r="F247" s="561"/>
      <c r="N247" s="14"/>
      <c r="O247" s="14"/>
      <c r="P247" s="14"/>
      <c r="Q247" s="14"/>
      <c r="R247" s="14"/>
      <c r="S247" s="14"/>
      <c r="T247" s="14"/>
      <c r="U247" s="14"/>
      <c r="V247" s="14"/>
      <c r="AP247" s="57"/>
      <c r="AQ247" s="54"/>
      <c r="AS247" s="731" t="str">
        <f ca="1">IF(R$30=BI247,BI247,"‐")</f>
        <v>‐</v>
      </c>
      <c r="AT247" s="704"/>
      <c r="AU247" s="706"/>
      <c r="AV247" s="703" t="str">
        <f ca="1">IF(R$31=BI247,BI247,"‐")</f>
        <v>‐</v>
      </c>
      <c r="AW247" s="704"/>
      <c r="AX247" s="706"/>
      <c r="AY247" s="703" t="str">
        <f ca="1">IF(R$32=BI247,BI247,"‐")</f>
        <v>‐</v>
      </c>
      <c r="AZ247" s="704"/>
      <c r="BA247" s="706"/>
      <c r="BB247" s="703" t="str">
        <f ca="1">IF(R$33=BI247,BI247,"‐")</f>
        <v>‐</v>
      </c>
      <c r="BC247" s="704"/>
      <c r="BD247" s="706"/>
      <c r="BE247" s="703" t="str">
        <f ca="1">IF(R$34=BI247,BI247,"‐")</f>
        <v>‐</v>
      </c>
      <c r="BF247" s="704"/>
      <c r="BG247" s="705"/>
      <c r="BI247" s="57">
        <v>54</v>
      </c>
    </row>
    <row r="248" spans="3:61" s="9" customFormat="1" ht="5.0999999999999996" customHeight="1">
      <c r="C248" s="558"/>
      <c r="F248" s="561"/>
      <c r="N248" s="14"/>
      <c r="O248" s="14"/>
      <c r="P248" s="14"/>
      <c r="Q248" s="14"/>
      <c r="R248" s="14"/>
      <c r="S248" s="14"/>
      <c r="T248" s="14"/>
      <c r="U248" s="14"/>
      <c r="V248" s="14"/>
      <c r="AP248" s="57"/>
      <c r="AQ248" s="82"/>
      <c r="AS248" s="731" t="str">
        <f ca="1">IF(R$30=BI248,BI248,"‐")</f>
        <v>‐</v>
      </c>
      <c r="AT248" s="704"/>
      <c r="AU248" s="706"/>
      <c r="AV248" s="703" t="str">
        <f ca="1">IF(R$31=BI248,BI248,"‐")</f>
        <v>‐</v>
      </c>
      <c r="AW248" s="704"/>
      <c r="AX248" s="706"/>
      <c r="AY248" s="703" t="str">
        <f ca="1">IF(R$32=BI248,BI248,"‐")</f>
        <v>‐</v>
      </c>
      <c r="AZ248" s="704"/>
      <c r="BA248" s="706"/>
      <c r="BB248" s="703" t="str">
        <f ca="1">IF(R$33=BI248,BI248,"‐")</f>
        <v>‐</v>
      </c>
      <c r="BC248" s="704"/>
      <c r="BD248" s="706"/>
      <c r="BE248" s="703" t="str">
        <f ca="1">IF(R$34=BI248,BI248,"‐")</f>
        <v>‐</v>
      </c>
      <c r="BF248" s="704"/>
      <c r="BG248" s="705"/>
      <c r="BI248" s="57">
        <v>53</v>
      </c>
    </row>
    <row r="249" spans="3:61" s="9" customFormat="1" ht="5.0999999999999996" customHeight="1">
      <c r="C249" s="558"/>
      <c r="F249" s="561"/>
      <c r="N249" s="14"/>
      <c r="O249" s="14"/>
      <c r="P249" s="14"/>
      <c r="Q249" s="14"/>
      <c r="R249" s="14"/>
      <c r="S249" s="14"/>
      <c r="T249" s="14"/>
      <c r="U249" s="14"/>
      <c r="V249" s="14"/>
      <c r="AP249" s="57"/>
      <c r="AQ249" s="82"/>
      <c r="AS249" s="731" t="str">
        <f ca="1">IF(R$30=BI249,BI249,"‐")</f>
        <v>‐</v>
      </c>
      <c r="AT249" s="704"/>
      <c r="AU249" s="706"/>
      <c r="AV249" s="703" t="str">
        <f ca="1">IF(R$31=BI249,BI249,"‐")</f>
        <v>‐</v>
      </c>
      <c r="AW249" s="704"/>
      <c r="AX249" s="706"/>
      <c r="AY249" s="703" t="str">
        <f ca="1">IF(R$32=BI249,BI249,"‐")</f>
        <v>‐</v>
      </c>
      <c r="AZ249" s="704"/>
      <c r="BA249" s="706"/>
      <c r="BB249" s="703" t="str">
        <f ca="1">IF(R$33=BI249,BI249,"‐")</f>
        <v>‐</v>
      </c>
      <c r="BC249" s="704"/>
      <c r="BD249" s="706"/>
      <c r="BE249" s="703" t="str">
        <f ca="1">IF(R$34=BI249,BI249,"‐")</f>
        <v>‐</v>
      </c>
      <c r="BF249" s="704"/>
      <c r="BG249" s="705"/>
      <c r="BI249" s="57">
        <v>52</v>
      </c>
    </row>
    <row r="250" spans="3:61" s="9" customFormat="1" ht="5.0999999999999996" customHeight="1">
      <c r="C250" s="558"/>
      <c r="F250" s="561"/>
      <c r="N250" s="14"/>
      <c r="O250" s="14"/>
      <c r="P250" s="14"/>
      <c r="Q250" s="14"/>
      <c r="R250" s="14"/>
      <c r="S250" s="14"/>
      <c r="T250" s="14"/>
      <c r="U250" s="14"/>
      <c r="V250" s="14"/>
      <c r="X250" s="1"/>
      <c r="Y250" s="1"/>
      <c r="Z250" s="3"/>
      <c r="AA250" s="1"/>
      <c r="AB250" s="1"/>
      <c r="AC250" s="1"/>
      <c r="AD250" s="1"/>
      <c r="AE250" s="1"/>
      <c r="AF250" s="1"/>
      <c r="AG250" s="1"/>
      <c r="AH250" s="1"/>
      <c r="AI250" s="1"/>
      <c r="AP250" s="57"/>
      <c r="AQ250" s="726">
        <v>50</v>
      </c>
      <c r="AS250" s="731" t="str">
        <f ca="1">IF(R$30=BI250,BI250,"‐")</f>
        <v>‐</v>
      </c>
      <c r="AT250" s="704"/>
      <c r="AU250" s="706"/>
      <c r="AV250" s="703" t="str">
        <f ca="1">IF(R$31=BI250,BI250,"‐")</f>
        <v>‐</v>
      </c>
      <c r="AW250" s="704"/>
      <c r="AX250" s="706"/>
      <c r="AY250" s="703" t="str">
        <f ca="1">IF(R$32=BI250,BI250,"‐")</f>
        <v>‐</v>
      </c>
      <c r="AZ250" s="704"/>
      <c r="BA250" s="706"/>
      <c r="BB250" s="703" t="str">
        <f ca="1">IF(R$33=BI250,BI250,"‐")</f>
        <v>‐</v>
      </c>
      <c r="BC250" s="704"/>
      <c r="BD250" s="706"/>
      <c r="BE250" s="703" t="str">
        <f ca="1">IF(R$34=BI250,BI250,"‐")</f>
        <v>‐</v>
      </c>
      <c r="BF250" s="704"/>
      <c r="BG250" s="705"/>
      <c r="BI250" s="57">
        <v>51</v>
      </c>
    </row>
    <row r="251" spans="3:61" s="9" customFormat="1" ht="5.0999999999999996" customHeight="1">
      <c r="C251" s="558"/>
      <c r="F251" s="561"/>
      <c r="N251" s="14"/>
      <c r="O251" s="14"/>
      <c r="P251" s="14"/>
      <c r="Q251" s="14"/>
      <c r="R251" s="14"/>
      <c r="S251" s="14"/>
      <c r="T251" s="14"/>
      <c r="U251" s="14"/>
      <c r="V251" s="14"/>
      <c r="X251" s="1"/>
      <c r="Y251" s="1"/>
      <c r="Z251" s="3"/>
      <c r="AA251" s="1"/>
      <c r="AB251" s="1"/>
      <c r="AC251" s="1"/>
      <c r="AD251" s="1"/>
      <c r="AE251" s="1"/>
      <c r="AF251" s="1"/>
      <c r="AG251" s="1"/>
      <c r="AH251" s="1"/>
      <c r="AI251" s="1"/>
      <c r="AP251" s="57"/>
      <c r="AQ251" s="726"/>
      <c r="AR251" s="58" t="s">
        <v>1988</v>
      </c>
      <c r="AS251" s="731" t="str">
        <f ca="1">IF(R$30=BI251,BI251,"–―")</f>
        <v>–―</v>
      </c>
      <c r="AT251" s="704"/>
      <c r="AU251" s="706"/>
      <c r="AV251" s="703" t="str">
        <f ca="1">IF(R$31=BI251,BI251,"–―")</f>
        <v>–―</v>
      </c>
      <c r="AW251" s="704"/>
      <c r="AX251" s="706"/>
      <c r="AY251" s="703" t="str">
        <f ca="1">IF(R$32=BI251,BI251,"–―")</f>
        <v>–―</v>
      </c>
      <c r="AZ251" s="704"/>
      <c r="BA251" s="706"/>
      <c r="BB251" s="703" t="str">
        <f ca="1">IF(R$33=BI251,BI251,"–―")</f>
        <v>–―</v>
      </c>
      <c r="BC251" s="704"/>
      <c r="BD251" s="706"/>
      <c r="BE251" s="703" t="str">
        <f ca="1">IF(R$34=BI251,BI251,"–―")</f>
        <v>–―</v>
      </c>
      <c r="BF251" s="704"/>
      <c r="BG251" s="705"/>
      <c r="BI251" s="57">
        <v>50</v>
      </c>
    </row>
    <row r="252" spans="3:61" s="9" customFormat="1" ht="5.0999999999999996" customHeight="1">
      <c r="C252" s="558"/>
      <c r="F252" s="561"/>
      <c r="N252" s="14"/>
      <c r="O252" s="14"/>
      <c r="P252" s="14"/>
      <c r="Q252" s="14"/>
      <c r="R252" s="14"/>
      <c r="S252" s="14"/>
      <c r="T252" s="14"/>
      <c r="U252" s="14"/>
      <c r="V252" s="14"/>
      <c r="X252" s="1"/>
      <c r="Y252" s="1"/>
      <c r="Z252" s="3"/>
      <c r="AA252" s="1"/>
      <c r="AB252" s="1"/>
      <c r="AC252" s="1"/>
      <c r="AD252" s="1"/>
      <c r="AE252" s="1"/>
      <c r="AF252" s="1"/>
      <c r="AG252" s="1"/>
      <c r="AH252" s="1"/>
      <c r="AI252" s="1"/>
      <c r="AP252" s="57"/>
      <c r="AQ252" s="726"/>
      <c r="AS252" s="731" t="str">
        <f ca="1">IF(R$30=BI252,BI252,"‐")</f>
        <v>‐</v>
      </c>
      <c r="AT252" s="704"/>
      <c r="AU252" s="706"/>
      <c r="AV252" s="703" t="str">
        <f ca="1">IF(R$31=BI252,BI252,"‐")</f>
        <v>‐</v>
      </c>
      <c r="AW252" s="704"/>
      <c r="AX252" s="706"/>
      <c r="AY252" s="703" t="str">
        <f ca="1">IF(R$32=BI252,BI252,"‐")</f>
        <v>‐</v>
      </c>
      <c r="AZ252" s="704"/>
      <c r="BA252" s="706"/>
      <c r="BB252" s="703" t="str">
        <f ca="1">IF(R$33=BI252,BI252,"‐")</f>
        <v>‐</v>
      </c>
      <c r="BC252" s="704"/>
      <c r="BD252" s="706"/>
      <c r="BE252" s="703" t="str">
        <f ca="1">IF(R$34=BI252,BI252,"‐")</f>
        <v>‐</v>
      </c>
      <c r="BF252" s="704"/>
      <c r="BG252" s="705"/>
      <c r="BI252" s="57">
        <v>49</v>
      </c>
    </row>
    <row r="253" spans="3:61" s="9" customFormat="1" ht="5.0999999999999996" customHeight="1">
      <c r="C253" s="558"/>
      <c r="F253" s="561"/>
      <c r="N253" s="14"/>
      <c r="O253" s="14"/>
      <c r="P253" s="14"/>
      <c r="Q253" s="14"/>
      <c r="R253" s="14"/>
      <c r="S253" s="14"/>
      <c r="T253" s="14"/>
      <c r="U253" s="14"/>
      <c r="V253" s="14"/>
      <c r="X253" s="1"/>
      <c r="Y253" s="1"/>
      <c r="Z253" s="3"/>
      <c r="AA253" s="1"/>
      <c r="AB253" s="1"/>
      <c r="AC253" s="1"/>
      <c r="AD253" s="1"/>
      <c r="AE253" s="1"/>
      <c r="AF253" s="1"/>
      <c r="AG253" s="1"/>
      <c r="AH253" s="1"/>
      <c r="AI253" s="1"/>
      <c r="AP253" s="57"/>
      <c r="AQ253" s="82"/>
      <c r="AS253" s="731" t="str">
        <f ca="1">IF(R$30=BI253,BI253,"‐")</f>
        <v>‐</v>
      </c>
      <c r="AT253" s="704"/>
      <c r="AU253" s="706"/>
      <c r="AV253" s="703" t="str">
        <f ca="1">IF(R$31=BI253,BI253,"‐")</f>
        <v>‐</v>
      </c>
      <c r="AW253" s="704"/>
      <c r="AX253" s="706"/>
      <c r="AY253" s="703" t="str">
        <f ca="1">IF(R$32=BI253,BI253,"‐")</f>
        <v>‐</v>
      </c>
      <c r="AZ253" s="704"/>
      <c r="BA253" s="706"/>
      <c r="BB253" s="703" t="str">
        <f ca="1">IF(R$33=BI253,BI253,"‐")</f>
        <v>‐</v>
      </c>
      <c r="BC253" s="704"/>
      <c r="BD253" s="706"/>
      <c r="BE253" s="703" t="str">
        <f ca="1">IF(R$34=BI253,BI253,"‐")</f>
        <v>‐</v>
      </c>
      <c r="BF253" s="704"/>
      <c r="BG253" s="705"/>
      <c r="BI253" s="57">
        <v>48</v>
      </c>
    </row>
    <row r="254" spans="3:61" s="9" customFormat="1" ht="5.0999999999999996" customHeight="1">
      <c r="C254" s="558"/>
      <c r="F254" s="561"/>
      <c r="N254" s="14"/>
      <c r="O254" s="14"/>
      <c r="P254" s="14"/>
      <c r="Q254" s="14"/>
      <c r="R254" s="14"/>
      <c r="S254" s="14"/>
      <c r="T254" s="14"/>
      <c r="U254" s="14"/>
      <c r="V254" s="14"/>
      <c r="X254" s="1"/>
      <c r="Y254" s="1"/>
      <c r="Z254" s="3"/>
      <c r="AA254" s="1"/>
      <c r="AB254" s="1"/>
      <c r="AC254" s="1"/>
      <c r="AD254" s="1"/>
      <c r="AE254" s="1"/>
      <c r="AF254" s="1"/>
      <c r="AG254" s="1"/>
      <c r="AH254" s="1"/>
      <c r="AI254" s="1"/>
      <c r="AP254" s="57"/>
      <c r="AQ254" s="82"/>
      <c r="AS254" s="731" t="str">
        <f ca="1">IF(R$30=BI254,BI254,"‐")</f>
        <v>‐</v>
      </c>
      <c r="AT254" s="704"/>
      <c r="AU254" s="706"/>
      <c r="AV254" s="703" t="str">
        <f ca="1">IF(R$31=BI254,BI254,"‐")</f>
        <v>‐</v>
      </c>
      <c r="AW254" s="704"/>
      <c r="AX254" s="706"/>
      <c r="AY254" s="703" t="str">
        <f ca="1">IF(R$32=BI254,BI254,"‐")</f>
        <v>‐</v>
      </c>
      <c r="AZ254" s="704"/>
      <c r="BA254" s="706"/>
      <c r="BB254" s="703" t="str">
        <f ca="1">IF(R$33=BI254,BI254,"‐")</f>
        <v>‐</v>
      </c>
      <c r="BC254" s="704"/>
      <c r="BD254" s="706"/>
      <c r="BE254" s="703" t="str">
        <f ca="1">IF(R$34=BI254,BI254,"‐")</f>
        <v>‐</v>
      </c>
      <c r="BF254" s="704"/>
      <c r="BG254" s="705"/>
      <c r="BI254" s="57">
        <v>47</v>
      </c>
    </row>
    <row r="255" spans="3:61" s="9" customFormat="1" ht="5.0999999999999996" customHeight="1">
      <c r="C255" s="558"/>
      <c r="F255" s="561"/>
      <c r="N255" s="14"/>
      <c r="O255" s="14"/>
      <c r="P255" s="14"/>
      <c r="Q255" s="14"/>
      <c r="R255" s="14"/>
      <c r="S255" s="14"/>
      <c r="T255" s="14"/>
      <c r="U255" s="14"/>
      <c r="V255" s="14"/>
      <c r="X255" s="1"/>
      <c r="Y255" s="1"/>
      <c r="Z255" s="3"/>
      <c r="AA255" s="1"/>
      <c r="AB255" s="1"/>
      <c r="AC255" s="1"/>
      <c r="AD255" s="1"/>
      <c r="AE255" s="1"/>
      <c r="AF255" s="1"/>
      <c r="AG255" s="1"/>
      <c r="AH255" s="1"/>
      <c r="AI255" s="1"/>
      <c r="AP255" s="57"/>
      <c r="AS255" s="731" t="str">
        <f ca="1">IF(R$30=BI255,BI255,"‐")</f>
        <v>‐</v>
      </c>
      <c r="AT255" s="704"/>
      <c r="AU255" s="706"/>
      <c r="AV255" s="703" t="str">
        <f ca="1">IF(R$31=BI255,BI255,"‐")</f>
        <v>‐</v>
      </c>
      <c r="AW255" s="704"/>
      <c r="AX255" s="706"/>
      <c r="AY255" s="703" t="str">
        <f ca="1">IF(R$32=BI255,BI255,"‐")</f>
        <v>‐</v>
      </c>
      <c r="AZ255" s="704"/>
      <c r="BA255" s="706"/>
      <c r="BB255" s="703" t="str">
        <f ca="1">IF(R$33=BI255,BI255,"‐")</f>
        <v>‐</v>
      </c>
      <c r="BC255" s="704"/>
      <c r="BD255" s="706"/>
      <c r="BE255" s="703" t="str">
        <f ca="1">IF(R$34=BI255,BI255,"‐")</f>
        <v>‐</v>
      </c>
      <c r="BF255" s="704"/>
      <c r="BG255" s="705"/>
      <c r="BI255" s="57">
        <v>46</v>
      </c>
    </row>
    <row r="256" spans="3:61" s="9" customFormat="1" ht="5.0999999999999996" customHeight="1">
      <c r="C256" s="558"/>
      <c r="F256" s="561"/>
      <c r="N256" s="14"/>
      <c r="O256" s="14"/>
      <c r="P256" s="14"/>
      <c r="Q256" s="14"/>
      <c r="R256" s="14"/>
      <c r="S256" s="14"/>
      <c r="T256" s="14"/>
      <c r="U256" s="14"/>
      <c r="V256" s="14"/>
      <c r="X256" s="1"/>
      <c r="Y256" s="1"/>
      <c r="Z256" s="3"/>
      <c r="AA256" s="1"/>
      <c r="AB256" s="1"/>
      <c r="AC256" s="1"/>
      <c r="AD256" s="1"/>
      <c r="AE256" s="1"/>
      <c r="AF256" s="1"/>
      <c r="AG256" s="1"/>
      <c r="AH256" s="1"/>
      <c r="AI256" s="1"/>
      <c r="AP256" s="57"/>
      <c r="AQ256" s="53"/>
      <c r="AR256" s="58" t="s">
        <v>1980</v>
      </c>
      <c r="AS256" s="731" t="str">
        <f ca="1">IF(R$30=BI256,BI256,"—")</f>
        <v>—</v>
      </c>
      <c r="AT256" s="704"/>
      <c r="AU256" s="706"/>
      <c r="AV256" s="703" t="str">
        <f ca="1">IF(R$31=BI256,BI256,"—")</f>
        <v>—</v>
      </c>
      <c r="AW256" s="704"/>
      <c r="AX256" s="706"/>
      <c r="AY256" s="703" t="str">
        <f ca="1">IF(R$32=BI256,BI256,"—")</f>
        <v>—</v>
      </c>
      <c r="AZ256" s="704"/>
      <c r="BA256" s="706"/>
      <c r="BB256" s="703" t="str">
        <f ca="1">IF(R$33=BI256,BI256,"—")</f>
        <v>—</v>
      </c>
      <c r="BC256" s="704"/>
      <c r="BD256" s="706"/>
      <c r="BE256" s="703" t="str">
        <f ca="1">IF(R$34=BI256,BI256,"—")</f>
        <v>—</v>
      </c>
      <c r="BF256" s="704"/>
      <c r="BG256" s="705"/>
      <c r="BI256" s="57">
        <v>45</v>
      </c>
    </row>
    <row r="257" spans="3:63" s="9" customFormat="1" ht="5.0999999999999996" customHeight="1">
      <c r="C257" s="558"/>
      <c r="F257" s="561"/>
      <c r="N257" s="14"/>
      <c r="O257" s="14"/>
      <c r="P257" s="14"/>
      <c r="Q257" s="14"/>
      <c r="R257" s="14"/>
      <c r="S257" s="14"/>
      <c r="T257" s="14"/>
      <c r="U257" s="14"/>
      <c r="V257" s="14"/>
      <c r="X257" s="1"/>
      <c r="Y257" s="1"/>
      <c r="Z257" s="3"/>
      <c r="AA257" s="1"/>
      <c r="AB257" s="1"/>
      <c r="AC257" s="1"/>
      <c r="AD257" s="1"/>
      <c r="AE257" s="1"/>
      <c r="AF257" s="1"/>
      <c r="AG257" s="1"/>
      <c r="AH257" s="1"/>
      <c r="AI257" s="1"/>
      <c r="AP257" s="57"/>
      <c r="AQ257" s="54"/>
      <c r="AR257" s="83"/>
      <c r="AS257" s="853" t="str">
        <f ca="1">IF(R$30=BI257,BI257,"‐")</f>
        <v>‐</v>
      </c>
      <c r="AT257" s="715"/>
      <c r="AU257" s="716"/>
      <c r="AV257" s="714" t="str">
        <f ca="1">IF(R$31=BI257,BI257,"‐")</f>
        <v>‐</v>
      </c>
      <c r="AW257" s="715"/>
      <c r="AX257" s="716"/>
      <c r="AY257" s="714" t="str">
        <f ca="1">IF(R$32=BI257,BI257,"‐")</f>
        <v>‐</v>
      </c>
      <c r="AZ257" s="715"/>
      <c r="BA257" s="716"/>
      <c r="BB257" s="714" t="str">
        <f ca="1">IF(R$33=BI257,BI257,"‐")</f>
        <v>‐</v>
      </c>
      <c r="BC257" s="715"/>
      <c r="BD257" s="716"/>
      <c r="BE257" s="714" t="str">
        <f ca="1">IF(R$34=BI257,BI257,"‐")</f>
        <v>‐</v>
      </c>
      <c r="BF257" s="715"/>
      <c r="BG257" s="867"/>
      <c r="BI257" s="57">
        <v>44</v>
      </c>
    </row>
    <row r="258" spans="3:63" s="9" customFormat="1" ht="21" customHeight="1">
      <c r="C258" s="558"/>
      <c r="F258" s="561"/>
      <c r="N258" s="14"/>
      <c r="O258" s="14"/>
      <c r="P258" s="14"/>
      <c r="Q258" s="14"/>
      <c r="R258" s="14"/>
      <c r="S258" s="14"/>
      <c r="T258" s="14"/>
      <c r="U258" s="14"/>
      <c r="V258" s="14"/>
      <c r="X258" s="1"/>
      <c r="Y258" s="1"/>
      <c r="Z258" s="3"/>
      <c r="AA258" s="1"/>
      <c r="AB258" s="1"/>
      <c r="AC258" s="1"/>
      <c r="AD258" s="1"/>
      <c r="AE258" s="1"/>
      <c r="AF258" s="1"/>
      <c r="AG258" s="1"/>
      <c r="AH258" s="1"/>
      <c r="AI258" s="1"/>
      <c r="AP258" s="57"/>
      <c r="AQ258" s="57"/>
      <c r="AR258" s="82"/>
      <c r="AS258" s="727" t="str">
        <f ca="1">T30</f>
        <v/>
      </c>
      <c r="AT258" s="727"/>
      <c r="AU258" s="727"/>
      <c r="AV258" s="727" t="str">
        <f ca="1">T31</f>
        <v/>
      </c>
      <c r="AW258" s="727"/>
      <c r="AX258" s="727"/>
      <c r="AY258" s="727" t="str">
        <f ca="1">T32</f>
        <v/>
      </c>
      <c r="AZ258" s="727"/>
      <c r="BA258" s="727"/>
      <c r="BB258" s="727" t="str">
        <f ca="1">T33</f>
        <v/>
      </c>
      <c r="BC258" s="727"/>
      <c r="BD258" s="727"/>
      <c r="BE258" s="727" t="str">
        <f ca="1">T34</f>
        <v/>
      </c>
      <c r="BF258" s="727"/>
      <c r="BG258" s="727"/>
      <c r="BH258" s="57"/>
      <c r="BI258" s="56"/>
    </row>
    <row r="259" spans="3:63">
      <c r="BK259" s="9"/>
    </row>
    <row r="260" spans="3:63">
      <c r="BK260" s="9"/>
    </row>
    <row r="261" spans="3:63">
      <c r="BK261" s="9"/>
    </row>
    <row r="262" spans="3:63">
      <c r="BK262" s="9"/>
    </row>
    <row r="263" spans="3:63">
      <c r="BK263" s="9"/>
    </row>
    <row r="264" spans="3:63">
      <c r="BK264" s="9"/>
    </row>
    <row r="265" spans="3:63">
      <c r="BK265" s="9"/>
    </row>
    <row r="266" spans="3:63">
      <c r="BK266" s="9"/>
    </row>
    <row r="267" spans="3:63">
      <c r="BK267" s="9"/>
    </row>
    <row r="268" spans="3:63">
      <c r="BK268" s="9"/>
    </row>
    <row r="269" spans="3:63">
      <c r="BK269" s="9"/>
    </row>
    <row r="270" spans="3:63">
      <c r="BK270" s="9"/>
    </row>
    <row r="271" spans="3:63">
      <c r="BK271" s="9"/>
    </row>
    <row r="272" spans="3:63">
      <c r="BK272" s="9"/>
    </row>
    <row r="273" spans="63:63">
      <c r="BK273" s="9"/>
    </row>
    <row r="274" spans="63:63">
      <c r="BK274" s="9"/>
    </row>
    <row r="275" spans="63:63">
      <c r="BK275" s="9"/>
    </row>
    <row r="276" spans="63:63">
      <c r="BK276" s="9"/>
    </row>
    <row r="277" spans="63:63">
      <c r="BK277" s="9"/>
    </row>
    <row r="2011" spans="14:47" ht="15" customHeight="1">
      <c r="N2011" s="9"/>
      <c r="O2011" s="9"/>
      <c r="P2011" s="9"/>
      <c r="Q2011" s="9"/>
      <c r="R2011" s="9"/>
      <c r="S2011" s="9"/>
      <c r="T2011" s="9"/>
      <c r="U2011" s="9"/>
      <c r="V2011" s="9"/>
      <c r="X2011" s="9"/>
      <c r="Y2011" s="9"/>
      <c r="Z2011" s="9"/>
      <c r="AA2011" s="9"/>
      <c r="AB2011" s="9"/>
      <c r="AC2011" s="9"/>
      <c r="AD2011" s="9"/>
      <c r="AE2011" s="9"/>
      <c r="AF2011" s="9"/>
      <c r="AG2011" s="9"/>
      <c r="AH2011" s="9"/>
      <c r="AI2011" s="9"/>
      <c r="AJ2011" s="9"/>
      <c r="AK2011" s="9"/>
      <c r="AL2011" s="9"/>
      <c r="AM2011" s="9"/>
      <c r="AN2011" s="9"/>
      <c r="AO2011" s="9"/>
      <c r="AP2011" s="9"/>
      <c r="AQ2011" s="9"/>
      <c r="AR2011" s="9"/>
      <c r="AS2011" s="9"/>
      <c r="AT2011" s="9"/>
      <c r="AU2011" s="9"/>
    </row>
    <row r="2012" spans="14:47" ht="15" customHeight="1">
      <c r="N2012" s="9"/>
      <c r="O2012" s="9"/>
      <c r="P2012" s="9"/>
      <c r="Q2012" s="9"/>
      <c r="R2012" s="9"/>
      <c r="S2012" s="9"/>
      <c r="T2012" s="9"/>
      <c r="U2012" s="9"/>
      <c r="V2012" s="9"/>
      <c r="X2012" s="9"/>
      <c r="Y2012" s="9"/>
      <c r="Z2012" s="9"/>
      <c r="AA2012" s="9"/>
      <c r="AB2012" s="9"/>
      <c r="AC2012" s="9"/>
      <c r="AD2012" s="9"/>
      <c r="AE2012" s="9"/>
      <c r="AF2012" s="9"/>
      <c r="AG2012" s="9"/>
      <c r="AH2012" s="9"/>
      <c r="AI2012" s="9"/>
      <c r="AJ2012" s="9"/>
      <c r="AK2012" s="9"/>
      <c r="AL2012" s="9"/>
      <c r="AM2012" s="9"/>
      <c r="AN2012" s="9"/>
      <c r="AO2012" s="9"/>
      <c r="AP2012" s="9"/>
      <c r="AQ2012" s="9"/>
      <c r="AR2012" s="9"/>
      <c r="AS2012" s="9"/>
      <c r="AT2012" s="9"/>
      <c r="AU2012" s="9"/>
    </row>
    <row r="2013" spans="14:47" ht="15" customHeight="1">
      <c r="N2013" s="9"/>
      <c r="O2013" s="9"/>
      <c r="P2013" s="9"/>
      <c r="Q2013" s="9"/>
      <c r="R2013" s="9"/>
      <c r="S2013" s="9"/>
      <c r="T2013" s="9"/>
      <c r="U2013" s="9"/>
      <c r="V2013" s="9"/>
      <c r="X2013" s="9"/>
      <c r="Y2013" s="9"/>
      <c r="Z2013" s="9"/>
      <c r="AA2013" s="9"/>
      <c r="AB2013" s="9"/>
      <c r="AC2013" s="9"/>
      <c r="AD2013" s="9"/>
      <c r="AE2013" s="9"/>
      <c r="AF2013" s="9"/>
      <c r="AG2013" s="9"/>
      <c r="AH2013" s="9"/>
      <c r="AI2013" s="9"/>
      <c r="AJ2013" s="9"/>
      <c r="AK2013" s="9"/>
      <c r="AL2013" s="9"/>
      <c r="AM2013" s="9"/>
      <c r="AN2013" s="9"/>
      <c r="AO2013" s="9"/>
      <c r="AP2013" s="9"/>
      <c r="AQ2013" s="9"/>
      <c r="AR2013" s="9"/>
      <c r="AS2013" s="9"/>
      <c r="AT2013" s="9"/>
      <c r="AU2013" s="9"/>
    </row>
    <row r="2014" spans="14:47" ht="15" customHeight="1">
      <c r="N2014" s="9"/>
      <c r="O2014" s="9"/>
      <c r="P2014" s="9"/>
      <c r="Q2014" s="9"/>
      <c r="R2014" s="9"/>
      <c r="S2014" s="9"/>
      <c r="T2014" s="9"/>
      <c r="U2014" s="9"/>
      <c r="V2014" s="9"/>
      <c r="X2014" s="9"/>
      <c r="Y2014" s="9"/>
      <c r="Z2014" s="9"/>
      <c r="AA2014" s="9"/>
      <c r="AB2014" s="9"/>
      <c r="AC2014" s="9"/>
      <c r="AD2014" s="9"/>
      <c r="AE2014" s="9"/>
      <c r="AF2014" s="9"/>
      <c r="AG2014" s="9"/>
      <c r="AH2014" s="9"/>
      <c r="AI2014" s="9"/>
      <c r="AJ2014" s="9"/>
      <c r="AK2014" s="9"/>
      <c r="AL2014" s="9"/>
      <c r="AM2014" s="9"/>
      <c r="AN2014" s="9"/>
      <c r="AO2014" s="9"/>
      <c r="AP2014" s="9"/>
      <c r="AQ2014" s="9"/>
      <c r="AR2014" s="9"/>
      <c r="AS2014" s="9"/>
      <c r="AT2014" s="9"/>
      <c r="AU2014" s="9"/>
    </row>
    <row r="2015" spans="14:47" ht="15" customHeight="1">
      <c r="N2015" s="9"/>
      <c r="O2015" s="9"/>
      <c r="P2015" s="9"/>
      <c r="Q2015" s="9"/>
      <c r="R2015" s="9"/>
      <c r="S2015" s="9"/>
      <c r="T2015" s="9"/>
      <c r="U2015" s="9"/>
      <c r="V2015" s="9"/>
      <c r="X2015" s="9"/>
      <c r="Y2015" s="9"/>
      <c r="Z2015" s="9"/>
      <c r="AA2015" s="9"/>
      <c r="AB2015" s="9"/>
      <c r="AC2015" s="9"/>
      <c r="AD2015" s="9"/>
      <c r="AE2015" s="9"/>
      <c r="AF2015" s="9"/>
      <c r="AG2015" s="9"/>
      <c r="AH2015" s="9"/>
      <c r="AI2015" s="9"/>
      <c r="AJ2015" s="9"/>
      <c r="AK2015" s="9"/>
      <c r="AL2015" s="9"/>
      <c r="AM2015" s="9"/>
      <c r="AN2015" s="9"/>
      <c r="AO2015" s="9"/>
      <c r="AP2015" s="9"/>
      <c r="AQ2015" s="9"/>
      <c r="AR2015" s="9"/>
      <c r="AS2015" s="9"/>
      <c r="AT2015" s="9"/>
      <c r="AU2015" s="9"/>
    </row>
    <row r="2016" spans="14:47" ht="15" customHeight="1">
      <c r="N2016" s="9"/>
      <c r="O2016" s="9"/>
      <c r="P2016" s="9"/>
      <c r="Q2016" s="9"/>
      <c r="R2016" s="9"/>
      <c r="S2016" s="9"/>
      <c r="T2016" s="9"/>
      <c r="U2016" s="9"/>
      <c r="V2016" s="9"/>
      <c r="X2016" s="9"/>
      <c r="Y2016" s="9"/>
      <c r="Z2016" s="9"/>
      <c r="AA2016" s="9"/>
      <c r="AB2016" s="9"/>
      <c r="AC2016" s="9"/>
      <c r="AD2016" s="9"/>
      <c r="AE2016" s="9"/>
      <c r="AF2016" s="9"/>
      <c r="AG2016" s="9"/>
      <c r="AH2016" s="9"/>
      <c r="AI2016" s="9"/>
      <c r="AJ2016" s="9"/>
      <c r="AK2016" s="9"/>
      <c r="AL2016" s="9"/>
      <c r="AM2016" s="9"/>
      <c r="AN2016" s="9"/>
      <c r="AO2016" s="9"/>
      <c r="AP2016" s="9"/>
      <c r="AQ2016" s="9"/>
      <c r="AR2016" s="9"/>
      <c r="AS2016" s="9"/>
      <c r="AT2016" s="9"/>
      <c r="AU2016" s="9"/>
    </row>
    <row r="2017" spans="14:47" ht="15" customHeight="1">
      <c r="N2017" s="9"/>
      <c r="O2017" s="9"/>
      <c r="P2017" s="9"/>
      <c r="Q2017" s="9"/>
      <c r="R2017" s="9"/>
      <c r="S2017" s="9"/>
      <c r="T2017" s="9"/>
      <c r="U2017" s="9"/>
      <c r="V2017" s="9"/>
      <c r="X2017" s="9"/>
      <c r="Y2017" s="9"/>
      <c r="Z2017" s="9"/>
      <c r="AA2017" s="9"/>
      <c r="AB2017" s="9"/>
      <c r="AC2017" s="9"/>
      <c r="AD2017" s="9"/>
      <c r="AE2017" s="9"/>
      <c r="AF2017" s="9"/>
      <c r="AG2017" s="9"/>
      <c r="AH2017" s="9"/>
      <c r="AI2017" s="9"/>
      <c r="AJ2017" s="9"/>
      <c r="AK2017" s="9"/>
      <c r="AL2017" s="9"/>
      <c r="AM2017" s="9"/>
      <c r="AN2017" s="9"/>
      <c r="AO2017" s="9"/>
      <c r="AP2017" s="9"/>
      <c r="AQ2017" s="9"/>
      <c r="AR2017" s="9"/>
      <c r="AS2017" s="9"/>
      <c r="AT2017" s="9"/>
      <c r="AU2017" s="9"/>
    </row>
    <row r="2018" spans="14:47" ht="15" customHeight="1">
      <c r="N2018" s="9"/>
      <c r="O2018" s="9"/>
      <c r="P2018" s="9"/>
      <c r="Q2018" s="9"/>
      <c r="R2018" s="9"/>
      <c r="S2018" s="9"/>
      <c r="T2018" s="9"/>
      <c r="U2018" s="9"/>
      <c r="V2018" s="9"/>
      <c r="X2018" s="9"/>
      <c r="Y2018" s="9"/>
      <c r="Z2018" s="9"/>
      <c r="AA2018" s="9"/>
      <c r="AB2018" s="9"/>
      <c r="AC2018" s="9"/>
      <c r="AD2018" s="9"/>
      <c r="AE2018" s="9"/>
      <c r="AF2018" s="9"/>
      <c r="AG2018" s="9"/>
      <c r="AH2018" s="9"/>
      <c r="AI2018" s="9"/>
      <c r="AJ2018" s="9"/>
      <c r="AK2018" s="9"/>
      <c r="AL2018" s="9"/>
      <c r="AM2018" s="9"/>
      <c r="AN2018" s="9"/>
      <c r="AO2018" s="9"/>
      <c r="AP2018" s="9"/>
      <c r="AQ2018" s="9"/>
      <c r="AR2018" s="9"/>
      <c r="AS2018" s="9"/>
      <c r="AT2018" s="9"/>
      <c r="AU2018" s="9"/>
    </row>
    <row r="2019" spans="14:47" ht="15" customHeight="1">
      <c r="N2019" s="9"/>
      <c r="O2019" s="9"/>
      <c r="P2019" s="9"/>
      <c r="Q2019" s="9"/>
      <c r="R2019" s="9"/>
      <c r="S2019" s="9"/>
      <c r="T2019" s="9"/>
      <c r="U2019" s="9"/>
      <c r="V2019" s="9"/>
      <c r="X2019" s="9"/>
      <c r="Y2019" s="9"/>
      <c r="Z2019" s="9"/>
      <c r="AA2019" s="9"/>
      <c r="AB2019" s="9"/>
      <c r="AC2019" s="9"/>
      <c r="AD2019" s="9"/>
      <c r="AE2019" s="9"/>
      <c r="AF2019" s="9"/>
      <c r="AG2019" s="9"/>
      <c r="AH2019" s="9"/>
      <c r="AI2019" s="9"/>
      <c r="AJ2019" s="9"/>
      <c r="AK2019" s="9"/>
      <c r="AL2019" s="9"/>
      <c r="AM2019" s="9"/>
      <c r="AN2019" s="9"/>
      <c r="AO2019" s="9"/>
      <c r="AP2019" s="9"/>
      <c r="AQ2019" s="9"/>
      <c r="AR2019" s="9"/>
      <c r="AS2019" s="9"/>
      <c r="AT2019" s="9"/>
      <c r="AU2019" s="9"/>
    </row>
    <row r="2020" spans="14:47" ht="15" customHeight="1">
      <c r="N2020" s="9"/>
      <c r="O2020" s="9"/>
      <c r="P2020" s="9"/>
      <c r="Q2020" s="9"/>
      <c r="R2020" s="9"/>
      <c r="S2020" s="9"/>
      <c r="T2020" s="9"/>
      <c r="U2020" s="9"/>
      <c r="V2020" s="9"/>
      <c r="X2020" s="9"/>
      <c r="Y2020" s="9"/>
      <c r="Z2020" s="9"/>
      <c r="AA2020" s="9"/>
      <c r="AB2020" s="9"/>
      <c r="AC2020" s="9"/>
      <c r="AD2020" s="9"/>
      <c r="AE2020" s="9"/>
      <c r="AF2020" s="9"/>
      <c r="AG2020" s="9"/>
      <c r="AH2020" s="9"/>
      <c r="AI2020" s="9"/>
      <c r="AJ2020" s="9"/>
      <c r="AK2020" s="9"/>
      <c r="AL2020" s="9"/>
      <c r="AM2020" s="9"/>
      <c r="AN2020" s="9"/>
      <c r="AO2020" s="9"/>
      <c r="AP2020" s="9"/>
      <c r="AQ2020" s="9"/>
      <c r="AR2020" s="9"/>
      <c r="AS2020" s="9"/>
      <c r="AT2020" s="9"/>
      <c r="AU2020" s="9"/>
    </row>
    <row r="2021" spans="14:47" ht="15" customHeight="1">
      <c r="N2021" s="9"/>
      <c r="O2021" s="9"/>
      <c r="P2021" s="9"/>
      <c r="Q2021" s="9"/>
      <c r="R2021" s="9"/>
      <c r="S2021" s="9"/>
      <c r="T2021" s="9"/>
      <c r="U2021" s="9"/>
      <c r="V2021" s="9"/>
      <c r="X2021" s="9"/>
      <c r="Y2021" s="9"/>
      <c r="Z2021" s="9"/>
      <c r="AA2021" s="9"/>
      <c r="AB2021" s="9"/>
      <c r="AC2021" s="9"/>
      <c r="AD2021" s="9"/>
      <c r="AE2021" s="9"/>
      <c r="AF2021" s="9"/>
      <c r="AG2021" s="9"/>
      <c r="AH2021" s="9"/>
      <c r="AI2021" s="9"/>
      <c r="AJ2021" s="9"/>
      <c r="AK2021" s="9"/>
      <c r="AL2021" s="9"/>
      <c r="AM2021" s="9"/>
      <c r="AN2021" s="9"/>
      <c r="AO2021" s="9"/>
      <c r="AP2021" s="9"/>
      <c r="AQ2021" s="9"/>
      <c r="AR2021" s="9"/>
      <c r="AS2021" s="9"/>
      <c r="AT2021" s="9"/>
      <c r="AU2021" s="9"/>
    </row>
    <row r="2022" spans="14:47" ht="15" customHeight="1">
      <c r="N2022" s="9"/>
      <c r="O2022" s="9"/>
      <c r="P2022" s="9"/>
      <c r="Q2022" s="9"/>
      <c r="R2022" s="9"/>
      <c r="S2022" s="9"/>
      <c r="T2022" s="9"/>
      <c r="U2022" s="9"/>
      <c r="V2022" s="9"/>
      <c r="X2022" s="9"/>
      <c r="Y2022" s="9"/>
      <c r="Z2022" s="9"/>
      <c r="AA2022" s="9"/>
      <c r="AB2022" s="9"/>
      <c r="AC2022" s="9"/>
      <c r="AD2022" s="9"/>
      <c r="AE2022" s="9"/>
      <c r="AF2022" s="9"/>
      <c r="AG2022" s="9"/>
      <c r="AH2022" s="9"/>
      <c r="AI2022" s="9"/>
      <c r="AJ2022" s="9"/>
      <c r="AK2022" s="9"/>
      <c r="AL2022" s="9"/>
      <c r="AM2022" s="9"/>
      <c r="AN2022" s="9"/>
      <c r="AO2022" s="9"/>
      <c r="AP2022" s="9"/>
      <c r="AQ2022" s="9"/>
      <c r="AR2022" s="9"/>
      <c r="AS2022" s="9"/>
      <c r="AT2022" s="9"/>
      <c r="AU2022" s="9"/>
    </row>
    <row r="2023" spans="14:47" ht="15" customHeight="1">
      <c r="N2023" s="9"/>
      <c r="O2023" s="9"/>
      <c r="P2023" s="9"/>
      <c r="Q2023" s="9"/>
      <c r="R2023" s="9"/>
      <c r="S2023" s="9"/>
      <c r="T2023" s="9"/>
      <c r="U2023" s="9"/>
      <c r="V2023" s="9"/>
      <c r="X2023" s="9"/>
      <c r="Y2023" s="9"/>
      <c r="Z2023" s="9"/>
      <c r="AA2023" s="9"/>
      <c r="AB2023" s="9"/>
      <c r="AC2023" s="9"/>
      <c r="AD2023" s="9"/>
      <c r="AE2023" s="9"/>
      <c r="AF2023" s="9"/>
      <c r="AG2023" s="9"/>
      <c r="AH2023" s="9"/>
      <c r="AI2023" s="9"/>
      <c r="AJ2023" s="9"/>
      <c r="AK2023" s="9"/>
      <c r="AL2023" s="9"/>
      <c r="AM2023" s="9"/>
      <c r="AN2023" s="9"/>
      <c r="AO2023" s="9"/>
      <c r="AP2023" s="9"/>
      <c r="AQ2023" s="9"/>
      <c r="AR2023" s="9"/>
      <c r="AS2023" s="9"/>
      <c r="AT2023" s="9"/>
      <c r="AU2023" s="9"/>
    </row>
    <row r="2024" spans="14:47" ht="15" customHeight="1">
      <c r="N2024" s="9"/>
      <c r="O2024" s="9"/>
      <c r="P2024" s="9"/>
      <c r="Q2024" s="9"/>
      <c r="R2024" s="9"/>
      <c r="S2024" s="9"/>
      <c r="T2024" s="9"/>
      <c r="U2024" s="9"/>
      <c r="V2024" s="9"/>
      <c r="X2024" s="9"/>
      <c r="Y2024" s="9"/>
      <c r="Z2024" s="9"/>
      <c r="AA2024" s="9"/>
      <c r="AB2024" s="9"/>
      <c r="AC2024" s="9"/>
      <c r="AD2024" s="9"/>
      <c r="AE2024" s="9"/>
      <c r="AF2024" s="9"/>
      <c r="AG2024" s="9"/>
      <c r="AH2024" s="9"/>
      <c r="AI2024" s="9"/>
      <c r="AJ2024" s="9"/>
      <c r="AK2024" s="9"/>
      <c r="AL2024" s="9"/>
      <c r="AM2024" s="9"/>
      <c r="AN2024" s="9"/>
      <c r="AO2024" s="9"/>
      <c r="AP2024" s="9"/>
      <c r="AQ2024" s="9"/>
      <c r="AR2024" s="9"/>
      <c r="AS2024" s="9"/>
      <c r="AT2024" s="9"/>
      <c r="AU2024" s="9"/>
    </row>
    <row r="2025" spans="14:47" ht="15" customHeight="1">
      <c r="N2025" s="9"/>
      <c r="O2025" s="9"/>
      <c r="P2025" s="9"/>
      <c r="Q2025" s="9"/>
      <c r="R2025" s="9"/>
      <c r="S2025" s="9"/>
      <c r="T2025" s="9"/>
      <c r="U2025" s="9"/>
      <c r="V2025" s="9"/>
      <c r="X2025" s="9"/>
      <c r="Y2025" s="9"/>
      <c r="Z2025" s="9"/>
      <c r="AA2025" s="9"/>
      <c r="AB2025" s="9"/>
      <c r="AC2025" s="9"/>
      <c r="AD2025" s="9"/>
      <c r="AE2025" s="9"/>
      <c r="AF2025" s="9"/>
      <c r="AG2025" s="9"/>
      <c r="AH2025" s="9"/>
      <c r="AI2025" s="9"/>
      <c r="AJ2025" s="9"/>
      <c r="AK2025" s="9"/>
      <c r="AL2025" s="9"/>
      <c r="AM2025" s="9"/>
      <c r="AN2025" s="9"/>
      <c r="AO2025" s="9"/>
      <c r="AP2025" s="9"/>
      <c r="AQ2025" s="9"/>
      <c r="AR2025" s="9"/>
      <c r="AS2025" s="9"/>
      <c r="AT2025" s="9"/>
      <c r="AU2025" s="9"/>
    </row>
    <row r="2026" spans="14:47" ht="15" customHeight="1">
      <c r="N2026" s="9"/>
      <c r="O2026" s="9"/>
      <c r="P2026" s="9"/>
      <c r="Q2026" s="9"/>
      <c r="R2026" s="9"/>
      <c r="S2026" s="9"/>
      <c r="T2026" s="9"/>
      <c r="U2026" s="9"/>
      <c r="V2026" s="9"/>
      <c r="X2026" s="9"/>
      <c r="Y2026" s="9"/>
      <c r="Z2026" s="9"/>
      <c r="AA2026" s="9"/>
      <c r="AB2026" s="9"/>
      <c r="AC2026" s="9"/>
      <c r="AD2026" s="9"/>
      <c r="AE2026" s="9"/>
      <c r="AF2026" s="9"/>
      <c r="AG2026" s="9"/>
      <c r="AH2026" s="9"/>
      <c r="AI2026" s="9"/>
      <c r="AJ2026" s="9"/>
      <c r="AK2026" s="9"/>
      <c r="AL2026" s="9"/>
      <c r="AM2026" s="9"/>
      <c r="AN2026" s="9"/>
      <c r="AO2026" s="9"/>
      <c r="AP2026" s="9"/>
      <c r="AQ2026" s="9"/>
      <c r="AR2026" s="9"/>
      <c r="AS2026" s="9"/>
      <c r="AT2026" s="9"/>
      <c r="AU2026" s="9"/>
    </row>
    <row r="2027" spans="14:47" ht="15" customHeight="1">
      <c r="N2027" s="9"/>
      <c r="O2027" s="9"/>
      <c r="P2027" s="9"/>
      <c r="Q2027" s="9"/>
      <c r="R2027" s="9"/>
      <c r="S2027" s="9"/>
      <c r="T2027" s="9"/>
      <c r="U2027" s="9"/>
      <c r="V2027" s="9"/>
      <c r="X2027" s="9"/>
      <c r="Y2027" s="9"/>
      <c r="Z2027" s="9"/>
      <c r="AA2027" s="9"/>
      <c r="AB2027" s="9"/>
      <c r="AC2027" s="9"/>
      <c r="AD2027" s="9"/>
      <c r="AE2027" s="9"/>
      <c r="AF2027" s="9"/>
      <c r="AG2027" s="9"/>
      <c r="AH2027" s="9"/>
      <c r="AI2027" s="9"/>
      <c r="AJ2027" s="9"/>
      <c r="AK2027" s="9"/>
      <c r="AL2027" s="9"/>
      <c r="AM2027" s="9"/>
      <c r="AN2027" s="9"/>
      <c r="AO2027" s="9"/>
      <c r="AP2027" s="9"/>
      <c r="AQ2027" s="9"/>
      <c r="AR2027" s="9"/>
      <c r="AS2027" s="9"/>
      <c r="AT2027" s="9"/>
      <c r="AU2027" s="9"/>
    </row>
    <row r="2028" spans="14:47" ht="15" customHeight="1">
      <c r="N2028" s="9"/>
      <c r="O2028" s="9"/>
      <c r="P2028" s="9"/>
      <c r="Q2028" s="9"/>
      <c r="R2028" s="9"/>
      <c r="S2028" s="9"/>
      <c r="T2028" s="9"/>
      <c r="U2028" s="9"/>
      <c r="V2028" s="9"/>
      <c r="X2028" s="9"/>
      <c r="Y2028" s="9"/>
      <c r="Z2028" s="9"/>
      <c r="AA2028" s="9"/>
      <c r="AB2028" s="9"/>
      <c r="AC2028" s="9"/>
      <c r="AD2028" s="9"/>
      <c r="AE2028" s="9"/>
      <c r="AF2028" s="9"/>
      <c r="AG2028" s="9"/>
      <c r="AH2028" s="9"/>
      <c r="AI2028" s="9"/>
      <c r="AJ2028" s="9"/>
      <c r="AK2028" s="9"/>
      <c r="AL2028" s="9"/>
      <c r="AM2028" s="9"/>
      <c r="AN2028" s="9"/>
      <c r="AO2028" s="9"/>
      <c r="AP2028" s="9"/>
      <c r="AQ2028" s="9"/>
      <c r="AR2028" s="9"/>
      <c r="AS2028" s="9"/>
      <c r="AT2028" s="9"/>
      <c r="AU2028" s="9"/>
    </row>
    <row r="2029" spans="14:47" ht="15" customHeight="1">
      <c r="N2029" s="9"/>
      <c r="O2029" s="9"/>
      <c r="P2029" s="9"/>
      <c r="Q2029" s="9"/>
      <c r="R2029" s="9"/>
      <c r="S2029" s="9"/>
      <c r="T2029" s="9"/>
      <c r="U2029" s="9"/>
      <c r="V2029" s="9"/>
      <c r="X2029" s="9"/>
      <c r="Y2029" s="9"/>
      <c r="Z2029" s="9"/>
      <c r="AA2029" s="9"/>
      <c r="AB2029" s="9"/>
      <c r="AC2029" s="9"/>
      <c r="AD2029" s="9"/>
      <c r="AE2029" s="9"/>
      <c r="AF2029" s="9"/>
      <c r="AG2029" s="9"/>
      <c r="AH2029" s="9"/>
      <c r="AI2029" s="9"/>
      <c r="AJ2029" s="9"/>
      <c r="AK2029" s="9"/>
      <c r="AL2029" s="9"/>
      <c r="AM2029" s="9"/>
      <c r="AN2029" s="9"/>
      <c r="AO2029" s="9"/>
      <c r="AP2029" s="9"/>
      <c r="AQ2029" s="9"/>
      <c r="AR2029" s="9"/>
      <c r="AS2029" s="9"/>
      <c r="AT2029" s="9"/>
      <c r="AU2029" s="9"/>
    </row>
    <row r="2030" spans="14:47" ht="15" customHeight="1">
      <c r="N2030" s="9"/>
      <c r="O2030" s="9"/>
      <c r="P2030" s="9"/>
      <c r="Q2030" s="9"/>
      <c r="R2030" s="9"/>
      <c r="S2030" s="9"/>
      <c r="T2030" s="9"/>
      <c r="U2030" s="9"/>
      <c r="V2030" s="9"/>
      <c r="X2030" s="9"/>
      <c r="Y2030" s="9"/>
      <c r="Z2030" s="9"/>
      <c r="AA2030" s="9"/>
      <c r="AB2030" s="9"/>
      <c r="AC2030" s="9"/>
      <c r="AD2030" s="9"/>
      <c r="AE2030" s="9"/>
      <c r="AF2030" s="9"/>
      <c r="AG2030" s="9"/>
      <c r="AH2030" s="9"/>
      <c r="AI2030" s="9"/>
      <c r="AJ2030" s="9"/>
      <c r="AK2030" s="9"/>
      <c r="AL2030" s="9"/>
      <c r="AM2030" s="9"/>
      <c r="AN2030" s="9"/>
      <c r="AO2030" s="9"/>
      <c r="AP2030" s="9"/>
      <c r="AQ2030" s="9"/>
      <c r="AR2030" s="9"/>
      <c r="AS2030" s="9"/>
      <c r="AT2030" s="9"/>
      <c r="AU2030" s="9"/>
    </row>
    <row r="2031" spans="14:47">
      <c r="N2031" s="9"/>
      <c r="O2031" s="9"/>
      <c r="P2031" s="9"/>
      <c r="Q2031" s="9"/>
      <c r="R2031" s="9"/>
      <c r="S2031" s="9"/>
      <c r="T2031" s="9"/>
      <c r="U2031" s="9"/>
      <c r="V2031" s="9"/>
      <c r="X2031" s="9"/>
      <c r="Y2031" s="9"/>
      <c r="Z2031" s="9"/>
      <c r="AA2031" s="9"/>
      <c r="AB2031" s="9"/>
      <c r="AC2031" s="9"/>
      <c r="AD2031" s="9"/>
      <c r="AE2031" s="9"/>
      <c r="AF2031" s="9"/>
      <c r="AG2031" s="9"/>
      <c r="AH2031" s="9"/>
      <c r="AI2031" s="9"/>
      <c r="AJ2031" s="9"/>
      <c r="AK2031" s="9"/>
      <c r="AL2031" s="9"/>
      <c r="AM2031" s="9"/>
      <c r="AN2031" s="9"/>
      <c r="AO2031" s="9"/>
      <c r="AP2031" s="9"/>
      <c r="AQ2031" s="9"/>
      <c r="AR2031" s="9"/>
      <c r="AS2031" s="9"/>
      <c r="AT2031" s="9"/>
      <c r="AU2031" s="9"/>
    </row>
    <row r="2032" spans="14:47">
      <c r="N2032" s="9"/>
      <c r="O2032" s="9"/>
      <c r="P2032" s="9"/>
      <c r="Q2032" s="9"/>
      <c r="R2032" s="9"/>
      <c r="S2032" s="9"/>
      <c r="T2032" s="9"/>
      <c r="U2032" s="9"/>
      <c r="V2032" s="9"/>
      <c r="X2032" s="9"/>
      <c r="Y2032" s="9"/>
      <c r="Z2032" s="9"/>
      <c r="AA2032" s="9"/>
      <c r="AB2032" s="9"/>
      <c r="AC2032" s="9"/>
      <c r="AD2032" s="9"/>
      <c r="AE2032" s="9"/>
      <c r="AF2032" s="9"/>
      <c r="AG2032" s="9"/>
      <c r="AH2032" s="9"/>
      <c r="AI2032" s="9"/>
      <c r="AJ2032" s="9"/>
      <c r="AK2032" s="9"/>
      <c r="AL2032" s="9"/>
      <c r="AM2032" s="9"/>
      <c r="AN2032" s="9"/>
      <c r="AO2032" s="9"/>
      <c r="AP2032" s="9"/>
      <c r="AQ2032" s="9"/>
      <c r="AR2032" s="9"/>
      <c r="AS2032" s="9"/>
      <c r="AT2032" s="9"/>
      <c r="AU2032" s="9"/>
    </row>
    <row r="2033" spans="14:47">
      <c r="N2033" s="9"/>
      <c r="O2033" s="9"/>
      <c r="P2033" s="9"/>
      <c r="Q2033" s="9"/>
      <c r="R2033" s="9"/>
      <c r="S2033" s="9"/>
      <c r="T2033" s="9"/>
      <c r="U2033" s="9"/>
      <c r="V2033" s="9"/>
      <c r="X2033" s="9"/>
      <c r="Y2033" s="9"/>
      <c r="Z2033" s="9"/>
      <c r="AA2033" s="9"/>
      <c r="AB2033" s="9"/>
      <c r="AC2033" s="9"/>
      <c r="AD2033" s="9"/>
      <c r="AE2033" s="9"/>
      <c r="AF2033" s="9"/>
      <c r="AG2033" s="9"/>
      <c r="AH2033" s="9"/>
      <c r="AI2033" s="9"/>
      <c r="AJ2033" s="9"/>
      <c r="AK2033" s="9"/>
      <c r="AL2033" s="9"/>
      <c r="AM2033" s="9"/>
      <c r="AN2033" s="9"/>
      <c r="AO2033" s="9"/>
      <c r="AP2033" s="9"/>
      <c r="AQ2033" s="9"/>
      <c r="AR2033" s="9"/>
      <c r="AS2033" s="9"/>
      <c r="AT2033" s="9"/>
      <c r="AU2033" s="9"/>
    </row>
    <row r="2034" spans="14:47">
      <c r="N2034" s="9"/>
      <c r="O2034" s="9"/>
      <c r="P2034" s="9"/>
      <c r="Q2034" s="9"/>
      <c r="R2034" s="9"/>
      <c r="S2034" s="9"/>
      <c r="T2034" s="9"/>
      <c r="U2034" s="9"/>
      <c r="V2034" s="9"/>
      <c r="X2034" s="9"/>
      <c r="Y2034" s="9"/>
      <c r="Z2034" s="9"/>
      <c r="AA2034" s="9"/>
      <c r="AB2034" s="9"/>
      <c r="AC2034" s="9"/>
      <c r="AD2034" s="9"/>
      <c r="AE2034" s="9"/>
      <c r="AF2034" s="9"/>
      <c r="AG2034" s="9"/>
      <c r="AH2034" s="9"/>
      <c r="AI2034" s="9"/>
      <c r="AJ2034" s="9"/>
      <c r="AK2034" s="9"/>
      <c r="AL2034" s="9"/>
      <c r="AM2034" s="9"/>
      <c r="AN2034" s="9"/>
      <c r="AO2034" s="9"/>
      <c r="AP2034" s="9"/>
      <c r="AQ2034" s="9"/>
      <c r="AR2034" s="9"/>
      <c r="AS2034" s="9"/>
      <c r="AT2034" s="9"/>
      <c r="AU2034" s="9"/>
    </row>
    <row r="2035" spans="14:47">
      <c r="N2035" s="9"/>
      <c r="O2035" s="9"/>
      <c r="P2035" s="9"/>
      <c r="Q2035" s="9"/>
      <c r="R2035" s="9"/>
      <c r="S2035" s="9"/>
      <c r="T2035" s="9"/>
      <c r="U2035" s="9"/>
      <c r="V2035" s="9"/>
      <c r="X2035" s="9"/>
      <c r="Y2035" s="9"/>
      <c r="Z2035" s="9"/>
      <c r="AA2035" s="9"/>
      <c r="AB2035" s="9"/>
      <c r="AC2035" s="9"/>
      <c r="AD2035" s="9"/>
      <c r="AE2035" s="9"/>
      <c r="AF2035" s="9"/>
      <c r="AG2035" s="9"/>
      <c r="AH2035" s="9"/>
      <c r="AI2035" s="9"/>
      <c r="AJ2035" s="9"/>
      <c r="AK2035" s="9"/>
      <c r="AL2035" s="9"/>
      <c r="AM2035" s="9"/>
      <c r="AN2035" s="9"/>
      <c r="AO2035" s="9"/>
      <c r="AP2035" s="9"/>
      <c r="AQ2035" s="9"/>
      <c r="AR2035" s="9"/>
      <c r="AS2035" s="9"/>
      <c r="AT2035" s="9"/>
      <c r="AU2035" s="9"/>
    </row>
    <row r="2036" spans="14:47">
      <c r="N2036" s="9"/>
      <c r="O2036" s="9"/>
      <c r="P2036" s="9"/>
      <c r="Q2036" s="9"/>
      <c r="R2036" s="9"/>
      <c r="S2036" s="9"/>
      <c r="T2036" s="9"/>
      <c r="U2036" s="9"/>
      <c r="V2036" s="9"/>
      <c r="X2036" s="9"/>
      <c r="Y2036" s="9"/>
      <c r="Z2036" s="9"/>
      <c r="AA2036" s="9"/>
      <c r="AB2036" s="9"/>
      <c r="AC2036" s="9"/>
      <c r="AD2036" s="9"/>
      <c r="AE2036" s="9"/>
      <c r="AF2036" s="9"/>
      <c r="AG2036" s="9"/>
      <c r="AH2036" s="9"/>
      <c r="AI2036" s="9"/>
      <c r="AJ2036" s="9"/>
      <c r="AK2036" s="9"/>
      <c r="AL2036" s="9"/>
      <c r="AM2036" s="9"/>
      <c r="AN2036" s="9"/>
      <c r="AO2036" s="9"/>
      <c r="AP2036" s="9"/>
      <c r="AQ2036" s="9"/>
      <c r="AR2036" s="9"/>
      <c r="AS2036" s="9"/>
      <c r="AT2036" s="9"/>
      <c r="AU2036" s="9"/>
    </row>
    <row r="2037" spans="14:47">
      <c r="N2037" s="9"/>
      <c r="O2037" s="9"/>
      <c r="P2037" s="9"/>
      <c r="Q2037" s="9"/>
      <c r="R2037" s="9"/>
      <c r="S2037" s="9"/>
      <c r="T2037" s="9"/>
      <c r="U2037" s="9"/>
      <c r="V2037" s="9"/>
      <c r="X2037" s="9"/>
      <c r="Y2037" s="9"/>
      <c r="Z2037" s="9"/>
      <c r="AA2037" s="9"/>
      <c r="AB2037" s="9"/>
      <c r="AC2037" s="9"/>
      <c r="AD2037" s="9"/>
      <c r="AE2037" s="9"/>
      <c r="AF2037" s="9"/>
      <c r="AG2037" s="9"/>
      <c r="AH2037" s="9"/>
      <c r="AI2037" s="9"/>
      <c r="AJ2037" s="9"/>
      <c r="AK2037" s="9"/>
      <c r="AL2037" s="9"/>
      <c r="AM2037" s="9"/>
      <c r="AN2037" s="9"/>
      <c r="AO2037" s="9"/>
      <c r="AP2037" s="9"/>
      <c r="AQ2037" s="9"/>
      <c r="AR2037" s="9"/>
      <c r="AS2037" s="9"/>
      <c r="AT2037" s="9"/>
      <c r="AU2037" s="9"/>
    </row>
    <row r="2038" spans="14:47">
      <c r="N2038" s="9"/>
      <c r="O2038" s="9"/>
      <c r="P2038" s="9"/>
      <c r="Q2038" s="9"/>
      <c r="R2038" s="9"/>
      <c r="S2038" s="9"/>
      <c r="T2038" s="9"/>
      <c r="U2038" s="9"/>
      <c r="V2038" s="9"/>
      <c r="X2038" s="9"/>
      <c r="Y2038" s="9"/>
      <c r="Z2038" s="9"/>
      <c r="AA2038" s="9"/>
      <c r="AB2038" s="9"/>
      <c r="AC2038" s="9"/>
      <c r="AD2038" s="9"/>
      <c r="AE2038" s="9"/>
      <c r="AF2038" s="9"/>
      <c r="AG2038" s="9"/>
      <c r="AH2038" s="9"/>
      <c r="AI2038" s="9"/>
      <c r="AJ2038" s="9"/>
      <c r="AK2038" s="9"/>
      <c r="AL2038" s="9"/>
      <c r="AM2038" s="9"/>
      <c r="AN2038" s="9"/>
      <c r="AO2038" s="9"/>
      <c r="AP2038" s="9"/>
      <c r="AQ2038" s="9"/>
      <c r="AR2038" s="9"/>
      <c r="AS2038" s="9"/>
      <c r="AT2038" s="9"/>
      <c r="AU2038" s="9"/>
    </row>
    <row r="2039" spans="14:47">
      <c r="N2039" s="9"/>
      <c r="O2039" s="9"/>
      <c r="P2039" s="9"/>
      <c r="Q2039" s="9"/>
      <c r="R2039" s="9"/>
      <c r="S2039" s="9"/>
      <c r="T2039" s="9"/>
      <c r="U2039" s="9"/>
      <c r="V2039" s="9"/>
      <c r="X2039" s="9"/>
      <c r="Y2039" s="9"/>
      <c r="Z2039" s="9"/>
      <c r="AA2039" s="9"/>
      <c r="AB2039" s="9"/>
      <c r="AC2039" s="9"/>
      <c r="AD2039" s="9"/>
      <c r="AE2039" s="9"/>
      <c r="AF2039" s="9"/>
      <c r="AG2039" s="9"/>
      <c r="AH2039" s="9"/>
      <c r="AI2039" s="9"/>
      <c r="AJ2039" s="9"/>
      <c r="AK2039" s="9"/>
      <c r="AL2039" s="9"/>
      <c r="AM2039" s="9"/>
      <c r="AN2039" s="9"/>
      <c r="AO2039" s="9"/>
      <c r="AP2039" s="9"/>
      <c r="AQ2039" s="9"/>
      <c r="AR2039" s="9"/>
      <c r="AS2039" s="9"/>
      <c r="AT2039" s="9"/>
      <c r="AU2039" s="9"/>
    </row>
    <row r="2040" spans="14:47">
      <c r="N2040" s="9"/>
      <c r="O2040" s="9"/>
      <c r="P2040" s="9"/>
      <c r="Q2040" s="9"/>
      <c r="R2040" s="9"/>
      <c r="S2040" s="9"/>
      <c r="T2040" s="9"/>
      <c r="U2040" s="9"/>
      <c r="V2040" s="9"/>
      <c r="X2040" s="9"/>
      <c r="Y2040" s="9"/>
      <c r="Z2040" s="9"/>
      <c r="AA2040" s="9"/>
      <c r="AB2040" s="9"/>
      <c r="AC2040" s="9"/>
      <c r="AD2040" s="9"/>
      <c r="AE2040" s="9"/>
      <c r="AF2040" s="9"/>
      <c r="AG2040" s="9"/>
      <c r="AH2040" s="9"/>
      <c r="AI2040" s="9"/>
      <c r="AJ2040" s="9"/>
      <c r="AK2040" s="9"/>
      <c r="AL2040" s="9"/>
      <c r="AM2040" s="9"/>
      <c r="AN2040" s="9"/>
      <c r="AO2040" s="9"/>
      <c r="AP2040" s="9"/>
      <c r="AQ2040" s="9"/>
      <c r="AR2040" s="9"/>
      <c r="AS2040" s="9"/>
      <c r="AT2040" s="9"/>
      <c r="AU2040" s="9"/>
    </row>
    <row r="2041" spans="14:47">
      <c r="N2041" s="9"/>
      <c r="O2041" s="9"/>
      <c r="P2041" s="9"/>
      <c r="Q2041" s="9"/>
      <c r="R2041" s="9"/>
      <c r="S2041" s="9"/>
      <c r="T2041" s="9"/>
      <c r="U2041" s="9"/>
      <c r="V2041" s="9"/>
      <c r="X2041" s="9"/>
      <c r="Y2041" s="9"/>
      <c r="Z2041" s="9"/>
      <c r="AA2041" s="9"/>
      <c r="AB2041" s="9"/>
      <c r="AC2041" s="9"/>
      <c r="AD2041" s="9"/>
      <c r="AE2041" s="9"/>
      <c r="AF2041" s="9"/>
      <c r="AG2041" s="9"/>
      <c r="AH2041" s="9"/>
      <c r="AI2041" s="9"/>
      <c r="AJ2041" s="9"/>
      <c r="AK2041" s="9"/>
      <c r="AL2041" s="9"/>
      <c r="AM2041" s="9"/>
      <c r="AN2041" s="9"/>
      <c r="AO2041" s="9"/>
      <c r="AP2041" s="9"/>
      <c r="AQ2041" s="9"/>
      <c r="AR2041" s="9"/>
      <c r="AS2041" s="9"/>
      <c r="AT2041" s="9"/>
      <c r="AU2041" s="9"/>
    </row>
    <row r="2042" spans="14:47">
      <c r="N2042" s="9"/>
      <c r="O2042" s="9"/>
      <c r="P2042" s="9"/>
      <c r="Q2042" s="9"/>
      <c r="R2042" s="9"/>
      <c r="S2042" s="9"/>
      <c r="T2042" s="9"/>
      <c r="U2042" s="9"/>
      <c r="V2042" s="9"/>
      <c r="X2042" s="9"/>
      <c r="Y2042" s="9"/>
      <c r="Z2042" s="9"/>
      <c r="AA2042" s="9"/>
      <c r="AB2042" s="9"/>
      <c r="AC2042" s="9"/>
      <c r="AD2042" s="9"/>
      <c r="AE2042" s="9"/>
      <c r="AF2042" s="9"/>
      <c r="AG2042" s="9"/>
      <c r="AH2042" s="9"/>
      <c r="AI2042" s="9"/>
      <c r="AJ2042" s="9"/>
      <c r="AK2042" s="9"/>
      <c r="AL2042" s="9"/>
      <c r="AM2042" s="9"/>
      <c r="AN2042" s="9"/>
      <c r="AO2042" s="9"/>
      <c r="AP2042" s="9"/>
      <c r="AQ2042" s="9"/>
      <c r="AR2042" s="9"/>
      <c r="AS2042" s="9"/>
      <c r="AT2042" s="9"/>
      <c r="AU2042" s="9"/>
    </row>
    <row r="2043" spans="14:47">
      <c r="N2043" s="9"/>
      <c r="O2043" s="9"/>
      <c r="P2043" s="9"/>
      <c r="Q2043" s="9"/>
      <c r="R2043" s="9"/>
      <c r="S2043" s="9"/>
      <c r="T2043" s="9"/>
      <c r="U2043" s="9"/>
      <c r="V2043" s="9"/>
      <c r="X2043" s="9"/>
      <c r="Y2043" s="9"/>
      <c r="Z2043" s="9"/>
      <c r="AA2043" s="9"/>
      <c r="AB2043" s="9"/>
      <c r="AC2043" s="9"/>
      <c r="AD2043" s="9"/>
      <c r="AE2043" s="9"/>
      <c r="AF2043" s="9"/>
      <c r="AG2043" s="9"/>
      <c r="AH2043" s="9"/>
      <c r="AI2043" s="9"/>
      <c r="AJ2043" s="9"/>
      <c r="AK2043" s="9"/>
      <c r="AL2043" s="9"/>
      <c r="AM2043" s="9"/>
      <c r="AN2043" s="9"/>
      <c r="AO2043" s="9"/>
      <c r="AP2043" s="9"/>
      <c r="AQ2043" s="9"/>
      <c r="AR2043" s="9"/>
      <c r="AS2043" s="9"/>
      <c r="AT2043" s="9"/>
      <c r="AU2043" s="9"/>
    </row>
    <row r="2044" spans="14:47">
      <c r="N2044" s="9"/>
      <c r="O2044" s="9"/>
      <c r="P2044" s="9"/>
      <c r="Q2044" s="9"/>
      <c r="R2044" s="9"/>
      <c r="S2044" s="9"/>
      <c r="T2044" s="9"/>
      <c r="U2044" s="9"/>
      <c r="V2044" s="9"/>
      <c r="X2044" s="9"/>
      <c r="Y2044" s="9"/>
      <c r="Z2044" s="9"/>
      <c r="AA2044" s="9"/>
      <c r="AB2044" s="9"/>
      <c r="AC2044" s="9"/>
      <c r="AD2044" s="9"/>
      <c r="AE2044" s="9"/>
      <c r="AF2044" s="9"/>
      <c r="AG2044" s="9"/>
      <c r="AH2044" s="9"/>
      <c r="AI2044" s="9"/>
      <c r="AJ2044" s="9"/>
      <c r="AK2044" s="9"/>
      <c r="AL2044" s="9"/>
      <c r="AM2044" s="9"/>
      <c r="AN2044" s="9"/>
      <c r="AO2044" s="9"/>
      <c r="AP2044" s="9"/>
      <c r="AQ2044" s="9"/>
      <c r="AR2044" s="9"/>
      <c r="AS2044" s="9"/>
      <c r="AT2044" s="9"/>
      <c r="AU2044" s="9"/>
    </row>
    <row r="2045" spans="14:47">
      <c r="N2045" s="9"/>
      <c r="O2045" s="9"/>
      <c r="P2045" s="9"/>
      <c r="Q2045" s="9"/>
      <c r="R2045" s="9"/>
      <c r="S2045" s="9"/>
      <c r="T2045" s="9"/>
      <c r="U2045" s="9"/>
      <c r="V2045" s="9"/>
      <c r="X2045" s="9"/>
      <c r="Y2045" s="9"/>
      <c r="Z2045" s="9"/>
      <c r="AA2045" s="9"/>
      <c r="AB2045" s="9"/>
      <c r="AC2045" s="9"/>
      <c r="AD2045" s="9"/>
      <c r="AE2045" s="9"/>
      <c r="AF2045" s="9"/>
      <c r="AG2045" s="9"/>
      <c r="AH2045" s="9"/>
      <c r="AI2045" s="9"/>
      <c r="AJ2045" s="9"/>
      <c r="AK2045" s="9"/>
      <c r="AL2045" s="9"/>
      <c r="AM2045" s="9"/>
      <c r="AN2045" s="9"/>
      <c r="AO2045" s="9"/>
      <c r="AP2045" s="9"/>
      <c r="AQ2045" s="9"/>
      <c r="AR2045" s="9"/>
      <c r="AS2045" s="9"/>
      <c r="AT2045" s="9"/>
      <c r="AU2045" s="9"/>
    </row>
    <row r="2046" spans="14:47">
      <c r="N2046" s="9"/>
      <c r="O2046" s="9"/>
      <c r="P2046" s="9"/>
      <c r="Q2046" s="9"/>
      <c r="R2046" s="9"/>
      <c r="S2046" s="9"/>
      <c r="T2046" s="9"/>
      <c r="U2046" s="9"/>
      <c r="V2046" s="9"/>
      <c r="X2046" s="9"/>
      <c r="Y2046" s="9"/>
      <c r="Z2046" s="9"/>
      <c r="AA2046" s="9"/>
      <c r="AB2046" s="9"/>
      <c r="AC2046" s="9"/>
      <c r="AD2046" s="9"/>
      <c r="AE2046" s="9"/>
      <c r="AF2046" s="9"/>
      <c r="AG2046" s="9"/>
      <c r="AH2046" s="9"/>
      <c r="AI2046" s="9"/>
      <c r="AJ2046" s="9"/>
      <c r="AK2046" s="9"/>
      <c r="AL2046" s="9"/>
      <c r="AM2046" s="9"/>
      <c r="AN2046" s="9"/>
      <c r="AO2046" s="9"/>
      <c r="AP2046" s="9"/>
      <c r="AQ2046" s="9"/>
      <c r="AR2046" s="9"/>
      <c r="AS2046" s="9"/>
      <c r="AT2046" s="9"/>
      <c r="AU2046" s="9"/>
    </row>
    <row r="2047" spans="14:47">
      <c r="N2047" s="9"/>
      <c r="O2047" s="9"/>
      <c r="P2047" s="9"/>
      <c r="Q2047" s="9"/>
      <c r="R2047" s="9"/>
      <c r="S2047" s="9"/>
      <c r="T2047" s="9"/>
      <c r="U2047" s="9"/>
      <c r="V2047" s="9"/>
      <c r="X2047" s="9"/>
      <c r="Y2047" s="9"/>
      <c r="Z2047" s="9"/>
      <c r="AA2047" s="9"/>
      <c r="AB2047" s="9"/>
      <c r="AC2047" s="9"/>
      <c r="AD2047" s="9"/>
      <c r="AE2047" s="9"/>
      <c r="AF2047" s="9"/>
      <c r="AG2047" s="9"/>
      <c r="AH2047" s="9"/>
      <c r="AI2047" s="9"/>
      <c r="AJ2047" s="9"/>
      <c r="AK2047" s="9"/>
      <c r="AL2047" s="9"/>
      <c r="AM2047" s="9"/>
      <c r="AN2047" s="9"/>
      <c r="AO2047" s="9"/>
      <c r="AP2047" s="9"/>
      <c r="AQ2047" s="9"/>
      <c r="AR2047" s="9"/>
      <c r="AS2047" s="9"/>
      <c r="AT2047" s="9"/>
      <c r="AU2047" s="9"/>
    </row>
    <row r="2048" spans="14:47">
      <c r="N2048" s="9"/>
      <c r="O2048" s="9"/>
      <c r="P2048" s="9"/>
      <c r="Q2048" s="9"/>
      <c r="R2048" s="9"/>
      <c r="S2048" s="9"/>
      <c r="T2048" s="9"/>
      <c r="U2048" s="9"/>
      <c r="V2048" s="9"/>
      <c r="X2048" s="9"/>
      <c r="Y2048" s="9"/>
      <c r="Z2048" s="9"/>
      <c r="AA2048" s="9"/>
      <c r="AB2048" s="9"/>
      <c r="AC2048" s="9"/>
      <c r="AD2048" s="9"/>
      <c r="AE2048" s="9"/>
      <c r="AF2048" s="9"/>
      <c r="AG2048" s="9"/>
      <c r="AH2048" s="9"/>
      <c r="AI2048" s="9"/>
      <c r="AJ2048" s="9"/>
      <c r="AK2048" s="9"/>
      <c r="AL2048" s="9"/>
      <c r="AM2048" s="9"/>
      <c r="AN2048" s="9"/>
      <c r="AO2048" s="9"/>
      <c r="AP2048" s="9"/>
      <c r="AQ2048" s="9"/>
      <c r="AR2048" s="9"/>
      <c r="AS2048" s="9"/>
      <c r="AT2048" s="9"/>
      <c r="AU2048" s="9"/>
    </row>
    <row r="2049" spans="14:47">
      <c r="N2049" s="9"/>
      <c r="O2049" s="9"/>
      <c r="P2049" s="9"/>
      <c r="Q2049" s="9"/>
      <c r="R2049" s="9"/>
      <c r="S2049" s="9"/>
      <c r="T2049" s="9"/>
      <c r="U2049" s="9"/>
      <c r="V2049" s="9"/>
      <c r="X2049" s="9"/>
      <c r="Y2049" s="9"/>
      <c r="Z2049" s="9"/>
      <c r="AA2049" s="9"/>
      <c r="AB2049" s="9"/>
      <c r="AC2049" s="9"/>
      <c r="AD2049" s="9"/>
      <c r="AE2049" s="9"/>
      <c r="AF2049" s="9"/>
      <c r="AG2049" s="9"/>
      <c r="AH2049" s="9"/>
      <c r="AI2049" s="9"/>
      <c r="AJ2049" s="9"/>
      <c r="AK2049" s="9"/>
      <c r="AL2049" s="9"/>
      <c r="AM2049" s="9"/>
      <c r="AN2049" s="9"/>
      <c r="AO2049" s="9"/>
      <c r="AP2049" s="9"/>
      <c r="AQ2049" s="9"/>
      <c r="AR2049" s="9"/>
      <c r="AS2049" s="9"/>
      <c r="AT2049" s="9"/>
      <c r="AU2049" s="9"/>
    </row>
    <row r="2050" spans="14:47">
      <c r="N2050" s="9"/>
      <c r="O2050" s="9"/>
      <c r="P2050" s="9"/>
      <c r="Q2050" s="9"/>
      <c r="R2050" s="9"/>
      <c r="S2050" s="9"/>
      <c r="T2050" s="9"/>
      <c r="U2050" s="9"/>
      <c r="V2050" s="9"/>
      <c r="X2050" s="9"/>
      <c r="Y2050" s="9"/>
      <c r="Z2050" s="9"/>
      <c r="AA2050" s="9"/>
      <c r="AB2050" s="9"/>
      <c r="AC2050" s="9"/>
      <c r="AD2050" s="9"/>
      <c r="AE2050" s="9"/>
      <c r="AF2050" s="9"/>
      <c r="AG2050" s="9"/>
      <c r="AH2050" s="9"/>
      <c r="AI2050" s="9"/>
      <c r="AJ2050" s="9"/>
      <c r="AK2050" s="9"/>
      <c r="AL2050" s="9"/>
      <c r="AM2050" s="9"/>
      <c r="AN2050" s="9"/>
      <c r="AO2050" s="9"/>
      <c r="AP2050" s="9"/>
      <c r="AQ2050" s="9"/>
      <c r="AR2050" s="9"/>
      <c r="AS2050" s="9"/>
      <c r="AT2050" s="9"/>
      <c r="AU2050" s="9"/>
    </row>
    <row r="2051" spans="14:47">
      <c r="N2051" s="9"/>
      <c r="O2051" s="9"/>
      <c r="P2051" s="9"/>
      <c r="Q2051" s="9"/>
      <c r="R2051" s="9"/>
      <c r="S2051" s="9"/>
      <c r="T2051" s="9"/>
      <c r="U2051" s="9"/>
      <c r="V2051" s="9"/>
      <c r="X2051" s="9"/>
      <c r="Y2051" s="9"/>
      <c r="Z2051" s="9"/>
      <c r="AA2051" s="9"/>
      <c r="AB2051" s="9"/>
      <c r="AC2051" s="9"/>
      <c r="AD2051" s="9"/>
      <c r="AE2051" s="9"/>
      <c r="AF2051" s="9"/>
      <c r="AG2051" s="9"/>
      <c r="AH2051" s="9"/>
      <c r="AI2051" s="9"/>
      <c r="AJ2051" s="9"/>
      <c r="AK2051" s="9"/>
      <c r="AL2051" s="9"/>
      <c r="AM2051" s="9"/>
      <c r="AN2051" s="9"/>
      <c r="AO2051" s="9"/>
      <c r="AP2051" s="9"/>
      <c r="AQ2051" s="9"/>
      <c r="AR2051" s="9"/>
      <c r="AS2051" s="9"/>
      <c r="AT2051" s="9"/>
      <c r="AU2051" s="9"/>
    </row>
    <row r="2052" spans="14:47">
      <c r="N2052" s="9"/>
      <c r="O2052" s="9"/>
      <c r="P2052" s="9"/>
      <c r="Q2052" s="9"/>
      <c r="R2052" s="9"/>
      <c r="S2052" s="9"/>
      <c r="T2052" s="9"/>
      <c r="U2052" s="9"/>
      <c r="V2052" s="9"/>
      <c r="X2052" s="9"/>
      <c r="Y2052" s="9"/>
      <c r="Z2052" s="9"/>
      <c r="AA2052" s="9"/>
      <c r="AB2052" s="9"/>
      <c r="AC2052" s="9"/>
      <c r="AD2052" s="9"/>
      <c r="AE2052" s="9"/>
      <c r="AF2052" s="9"/>
      <c r="AG2052" s="9"/>
      <c r="AH2052" s="9"/>
      <c r="AI2052" s="9"/>
      <c r="AJ2052" s="9"/>
      <c r="AK2052" s="9"/>
      <c r="AL2052" s="9"/>
      <c r="AM2052" s="9"/>
      <c r="AN2052" s="9"/>
      <c r="AO2052" s="9"/>
      <c r="AP2052" s="9"/>
      <c r="AQ2052" s="9"/>
      <c r="AR2052" s="9"/>
      <c r="AS2052" s="9"/>
      <c r="AT2052" s="9"/>
      <c r="AU2052" s="9"/>
    </row>
    <row r="2053" spans="14:47">
      <c r="N2053" s="9"/>
      <c r="O2053" s="9"/>
      <c r="P2053" s="9"/>
      <c r="Q2053" s="9"/>
      <c r="R2053" s="9"/>
      <c r="S2053" s="9"/>
      <c r="T2053" s="9"/>
      <c r="U2053" s="9"/>
      <c r="V2053" s="9"/>
      <c r="X2053" s="9"/>
      <c r="Y2053" s="9"/>
      <c r="Z2053" s="9"/>
      <c r="AA2053" s="9"/>
      <c r="AB2053" s="9"/>
      <c r="AC2053" s="9"/>
      <c r="AD2053" s="9"/>
      <c r="AE2053" s="9"/>
      <c r="AF2053" s="9"/>
      <c r="AG2053" s="9"/>
      <c r="AH2053" s="9"/>
      <c r="AI2053" s="9"/>
      <c r="AJ2053" s="9"/>
      <c r="AK2053" s="9"/>
      <c r="AL2053" s="9"/>
      <c r="AM2053" s="9"/>
      <c r="AN2053" s="9"/>
      <c r="AO2053" s="9"/>
      <c r="AP2053" s="9"/>
      <c r="AQ2053" s="9"/>
      <c r="AR2053" s="9"/>
      <c r="AS2053" s="9"/>
      <c r="AT2053" s="9"/>
      <c r="AU2053" s="9"/>
    </row>
    <row r="2054" spans="14:47">
      <c r="N2054" s="9"/>
      <c r="O2054" s="9"/>
      <c r="P2054" s="9"/>
      <c r="Q2054" s="9"/>
      <c r="R2054" s="9"/>
      <c r="S2054" s="9"/>
      <c r="T2054" s="9"/>
      <c r="U2054" s="9"/>
      <c r="V2054" s="9"/>
      <c r="X2054" s="9"/>
      <c r="Y2054" s="9"/>
      <c r="Z2054" s="9"/>
      <c r="AA2054" s="9"/>
      <c r="AB2054" s="9"/>
      <c r="AC2054" s="9"/>
      <c r="AD2054" s="9"/>
      <c r="AE2054" s="9"/>
      <c r="AF2054" s="9"/>
      <c r="AG2054" s="9"/>
      <c r="AH2054" s="9"/>
      <c r="AI2054" s="9"/>
      <c r="AJ2054" s="9"/>
      <c r="AK2054" s="9"/>
      <c r="AL2054" s="9"/>
      <c r="AM2054" s="9"/>
      <c r="AN2054" s="9"/>
      <c r="AO2054" s="9"/>
      <c r="AP2054" s="9"/>
      <c r="AQ2054" s="9"/>
      <c r="AR2054" s="9"/>
      <c r="AS2054" s="9"/>
      <c r="AT2054" s="9"/>
      <c r="AU2054" s="9"/>
    </row>
    <row r="2055" spans="14:47">
      <c r="X2055" s="9"/>
      <c r="Y2055" s="9"/>
      <c r="Z2055" s="9"/>
      <c r="AA2055" s="9"/>
      <c r="AB2055" s="9"/>
      <c r="AC2055" s="9"/>
      <c r="AD2055" s="9"/>
      <c r="AE2055" s="9"/>
      <c r="AF2055" s="9"/>
      <c r="AG2055" s="9"/>
      <c r="AH2055" s="9"/>
      <c r="AI2055" s="9"/>
      <c r="AJ2055" s="9"/>
      <c r="AK2055" s="9"/>
      <c r="AL2055" s="9"/>
      <c r="AM2055" s="9"/>
      <c r="AN2055" s="9"/>
      <c r="AO2055" s="9"/>
      <c r="AP2055" s="9"/>
      <c r="AQ2055" s="9"/>
      <c r="AR2055" s="9"/>
      <c r="AS2055" s="9"/>
      <c r="AT2055" s="9"/>
      <c r="AU2055" s="9"/>
    </row>
    <row r="2056" spans="14:47">
      <c r="X2056" s="9"/>
      <c r="Y2056" s="9"/>
      <c r="Z2056" s="9"/>
      <c r="AA2056" s="9"/>
      <c r="AB2056" s="9"/>
      <c r="AC2056" s="9"/>
      <c r="AD2056" s="9"/>
      <c r="AE2056" s="9"/>
      <c r="AF2056" s="9"/>
      <c r="AG2056" s="9"/>
      <c r="AH2056" s="9"/>
      <c r="AI2056" s="9"/>
      <c r="AJ2056" s="9"/>
      <c r="AK2056" s="9"/>
      <c r="AL2056" s="9"/>
      <c r="AM2056" s="9"/>
      <c r="AN2056" s="9"/>
      <c r="AO2056" s="9"/>
      <c r="AP2056" s="9"/>
      <c r="AQ2056" s="9"/>
      <c r="AR2056" s="9"/>
      <c r="AS2056" s="9"/>
      <c r="AT2056" s="9"/>
      <c r="AU2056" s="9"/>
    </row>
    <row r="2057" spans="14:47">
      <c r="X2057" s="9"/>
      <c r="Y2057" s="9"/>
      <c r="Z2057" s="9"/>
      <c r="AA2057" s="9"/>
      <c r="AB2057" s="9"/>
      <c r="AC2057" s="9"/>
      <c r="AD2057" s="9"/>
      <c r="AE2057" s="9"/>
      <c r="AF2057" s="9"/>
      <c r="AG2057" s="9"/>
      <c r="AH2057" s="9"/>
      <c r="AI2057" s="9"/>
      <c r="AJ2057" s="9"/>
      <c r="AK2057" s="9"/>
      <c r="AL2057" s="9"/>
      <c r="AM2057" s="9"/>
      <c r="AN2057" s="9"/>
      <c r="AO2057" s="9"/>
      <c r="AP2057" s="9"/>
      <c r="AQ2057" s="9"/>
      <c r="AR2057" s="9"/>
      <c r="AS2057" s="9"/>
      <c r="AT2057" s="9"/>
      <c r="AU2057" s="9"/>
    </row>
    <row r="2058" spans="14:47">
      <c r="X2058" s="9"/>
      <c r="Y2058" s="9"/>
      <c r="Z2058" s="9"/>
      <c r="AA2058" s="9"/>
      <c r="AB2058" s="9"/>
      <c r="AC2058" s="9"/>
      <c r="AD2058" s="9"/>
      <c r="AE2058" s="9"/>
      <c r="AF2058" s="9"/>
      <c r="AG2058" s="9"/>
      <c r="AH2058" s="9"/>
      <c r="AI2058" s="9"/>
      <c r="AJ2058" s="9"/>
      <c r="AK2058" s="9"/>
      <c r="AL2058" s="9"/>
      <c r="AM2058" s="9"/>
      <c r="AN2058" s="9"/>
      <c r="AO2058" s="9"/>
      <c r="AP2058" s="9"/>
      <c r="AQ2058" s="9"/>
      <c r="AR2058" s="9"/>
      <c r="AS2058" s="9"/>
      <c r="AT2058" s="9"/>
      <c r="AU2058" s="9"/>
    </row>
    <row r="2059" spans="14:47">
      <c r="X2059" s="9"/>
      <c r="Y2059" s="9"/>
      <c r="Z2059" s="9"/>
      <c r="AA2059" s="9"/>
      <c r="AB2059" s="9"/>
      <c r="AC2059" s="9"/>
      <c r="AD2059" s="9"/>
      <c r="AE2059" s="9"/>
      <c r="AF2059" s="9"/>
      <c r="AG2059" s="9"/>
      <c r="AH2059" s="9"/>
      <c r="AI2059" s="9"/>
      <c r="AJ2059" s="9"/>
      <c r="AK2059" s="9"/>
      <c r="AL2059" s="9"/>
      <c r="AM2059" s="9"/>
      <c r="AN2059" s="9"/>
      <c r="AO2059" s="9"/>
      <c r="AP2059" s="9"/>
      <c r="AQ2059" s="9"/>
      <c r="AR2059" s="9"/>
      <c r="AS2059" s="9"/>
      <c r="AT2059" s="9"/>
      <c r="AU2059" s="9"/>
    </row>
    <row r="2060" spans="14:47">
      <c r="X2060" s="9"/>
      <c r="Y2060" s="9"/>
      <c r="Z2060" s="9"/>
      <c r="AA2060" s="9"/>
      <c r="AB2060" s="9"/>
      <c r="AC2060" s="9"/>
      <c r="AD2060" s="9"/>
      <c r="AE2060" s="9"/>
      <c r="AF2060" s="9"/>
      <c r="AG2060" s="9"/>
      <c r="AH2060" s="9"/>
      <c r="AI2060" s="9"/>
      <c r="AJ2060" s="9"/>
      <c r="AK2060" s="9"/>
      <c r="AL2060" s="9"/>
      <c r="AM2060" s="9"/>
      <c r="AN2060" s="9"/>
      <c r="AO2060" s="9"/>
      <c r="AP2060" s="9"/>
      <c r="AQ2060" s="9"/>
      <c r="AR2060" s="9"/>
      <c r="AS2060" s="9"/>
      <c r="AT2060" s="9"/>
      <c r="AU2060" s="9"/>
    </row>
    <row r="2061" spans="14:47">
      <c r="X2061" s="9"/>
      <c r="Y2061" s="9"/>
      <c r="Z2061" s="9"/>
      <c r="AA2061" s="9"/>
      <c r="AB2061" s="9"/>
      <c r="AC2061" s="9"/>
      <c r="AD2061" s="9"/>
      <c r="AE2061" s="9"/>
      <c r="AF2061" s="9"/>
      <c r="AG2061" s="9"/>
      <c r="AH2061" s="9"/>
      <c r="AI2061" s="9"/>
      <c r="AJ2061" s="9"/>
      <c r="AK2061" s="9"/>
      <c r="AL2061" s="9"/>
      <c r="AM2061" s="9"/>
      <c r="AN2061" s="9"/>
      <c r="AO2061" s="9"/>
      <c r="AP2061" s="9"/>
      <c r="AQ2061" s="9"/>
      <c r="AR2061" s="9"/>
      <c r="AS2061" s="9"/>
      <c r="AT2061" s="9"/>
      <c r="AU2061" s="9"/>
    </row>
    <row r="2062" spans="14:47">
      <c r="X2062" s="9"/>
      <c r="Y2062" s="9"/>
      <c r="Z2062" s="9"/>
      <c r="AA2062" s="9"/>
      <c r="AB2062" s="9"/>
      <c r="AC2062" s="9"/>
      <c r="AD2062" s="9"/>
      <c r="AE2062" s="9"/>
      <c r="AF2062" s="9"/>
      <c r="AG2062" s="9"/>
      <c r="AH2062" s="9"/>
      <c r="AI2062" s="9"/>
      <c r="AJ2062" s="9"/>
      <c r="AK2062" s="9"/>
      <c r="AL2062" s="9"/>
      <c r="AM2062" s="9"/>
      <c r="AN2062" s="9"/>
      <c r="AO2062" s="9"/>
      <c r="AP2062" s="9"/>
      <c r="AQ2062" s="9"/>
      <c r="AR2062" s="9"/>
      <c r="AS2062" s="9"/>
      <c r="AT2062" s="9"/>
      <c r="AU2062" s="9"/>
    </row>
    <row r="2063" spans="14:47">
      <c r="X2063" s="9"/>
      <c r="Y2063" s="9"/>
      <c r="Z2063" s="9"/>
      <c r="AA2063" s="9"/>
      <c r="AB2063" s="9"/>
      <c r="AC2063" s="9"/>
      <c r="AD2063" s="9"/>
      <c r="AE2063" s="9"/>
      <c r="AF2063" s="9"/>
      <c r="AG2063" s="9"/>
      <c r="AH2063" s="9"/>
      <c r="AI2063" s="9"/>
      <c r="AJ2063" s="9"/>
      <c r="AK2063" s="9"/>
      <c r="AL2063" s="9"/>
      <c r="AM2063" s="9"/>
      <c r="AN2063" s="9"/>
      <c r="AO2063" s="9"/>
      <c r="AP2063" s="9"/>
      <c r="AQ2063" s="9"/>
      <c r="AR2063" s="9"/>
      <c r="AS2063" s="9"/>
      <c r="AT2063" s="9"/>
      <c r="AU2063" s="9"/>
    </row>
    <row r="2064" spans="14:47">
      <c r="X2064" s="9"/>
      <c r="Y2064" s="9"/>
      <c r="Z2064" s="9"/>
      <c r="AA2064" s="9"/>
      <c r="AB2064" s="9"/>
      <c r="AC2064" s="9"/>
      <c r="AD2064" s="9"/>
      <c r="AE2064" s="9"/>
      <c r="AF2064" s="9"/>
      <c r="AG2064" s="9"/>
      <c r="AH2064" s="9"/>
      <c r="AI2064" s="9"/>
      <c r="AJ2064" s="9"/>
      <c r="AK2064" s="9"/>
      <c r="AL2064" s="9"/>
      <c r="AM2064" s="9"/>
      <c r="AN2064" s="9"/>
      <c r="AO2064" s="9"/>
      <c r="AP2064" s="9"/>
      <c r="AQ2064" s="9"/>
      <c r="AR2064" s="9"/>
      <c r="AS2064" s="9"/>
      <c r="AT2064" s="9"/>
      <c r="AU2064" s="9"/>
    </row>
    <row r="2065" spans="24:47">
      <c r="X2065" s="9"/>
      <c r="Y2065" s="9"/>
      <c r="Z2065" s="9"/>
      <c r="AA2065" s="9"/>
      <c r="AB2065" s="9"/>
      <c r="AC2065" s="9"/>
      <c r="AD2065" s="9"/>
      <c r="AE2065" s="9"/>
      <c r="AF2065" s="9"/>
      <c r="AG2065" s="9"/>
      <c r="AH2065" s="9"/>
      <c r="AI2065" s="9"/>
      <c r="AJ2065" s="9"/>
      <c r="AK2065" s="9"/>
      <c r="AL2065" s="9"/>
      <c r="AM2065" s="9"/>
      <c r="AN2065" s="9"/>
      <c r="AO2065" s="9"/>
      <c r="AP2065" s="9"/>
      <c r="AQ2065" s="9"/>
      <c r="AR2065" s="9"/>
      <c r="AS2065" s="9"/>
      <c r="AT2065" s="9"/>
      <c r="AU2065" s="9"/>
    </row>
    <row r="2066" spans="24:47">
      <c r="X2066" s="9"/>
      <c r="Y2066" s="9"/>
      <c r="Z2066" s="9"/>
      <c r="AA2066" s="9"/>
      <c r="AB2066" s="9"/>
      <c r="AC2066" s="9"/>
      <c r="AD2066" s="9"/>
      <c r="AE2066" s="9"/>
      <c r="AF2066" s="9"/>
      <c r="AG2066" s="9"/>
      <c r="AH2066" s="9"/>
      <c r="AI2066" s="9"/>
      <c r="AJ2066" s="9"/>
      <c r="AK2066" s="9"/>
      <c r="AL2066" s="9"/>
      <c r="AM2066" s="9"/>
      <c r="AN2066" s="9"/>
      <c r="AO2066" s="9"/>
      <c r="AP2066" s="9"/>
      <c r="AQ2066" s="9"/>
      <c r="AR2066" s="9"/>
      <c r="AS2066" s="9"/>
      <c r="AT2066" s="9"/>
      <c r="AU2066" s="9"/>
    </row>
    <row r="2067" spans="24:47">
      <c r="X2067" s="9"/>
      <c r="Y2067" s="9"/>
      <c r="Z2067" s="9"/>
      <c r="AA2067" s="9"/>
      <c r="AB2067" s="9"/>
      <c r="AC2067" s="9"/>
      <c r="AD2067" s="9"/>
      <c r="AE2067" s="9"/>
      <c r="AF2067" s="9"/>
      <c r="AG2067" s="9"/>
      <c r="AH2067" s="9"/>
      <c r="AI2067" s="9"/>
      <c r="AJ2067" s="9"/>
      <c r="AK2067" s="9"/>
      <c r="AL2067" s="9"/>
      <c r="AM2067" s="9"/>
      <c r="AN2067" s="9"/>
      <c r="AO2067" s="9"/>
      <c r="AP2067" s="9"/>
      <c r="AQ2067" s="9"/>
      <c r="AR2067" s="9"/>
      <c r="AS2067" s="9"/>
      <c r="AT2067" s="9"/>
      <c r="AU2067" s="9"/>
    </row>
    <row r="2068" spans="24:47">
      <c r="X2068" s="9"/>
      <c r="Y2068" s="9"/>
      <c r="Z2068" s="9"/>
      <c r="AA2068" s="9"/>
      <c r="AB2068" s="9"/>
      <c r="AC2068" s="9"/>
      <c r="AD2068" s="9"/>
      <c r="AE2068" s="9"/>
      <c r="AF2068" s="9"/>
      <c r="AG2068" s="9"/>
      <c r="AH2068" s="9"/>
      <c r="AI2068" s="9"/>
      <c r="AJ2068" s="9"/>
      <c r="AK2068" s="9"/>
      <c r="AL2068" s="9"/>
      <c r="AM2068" s="9"/>
      <c r="AN2068" s="9"/>
      <c r="AO2068" s="9"/>
      <c r="AP2068" s="9"/>
      <c r="AQ2068" s="9"/>
      <c r="AR2068" s="9"/>
      <c r="AS2068" s="9"/>
      <c r="AT2068" s="9"/>
      <c r="AU2068" s="9"/>
    </row>
    <row r="2069" spans="24:47">
      <c r="X2069" s="9"/>
      <c r="Y2069" s="9"/>
      <c r="Z2069" s="9"/>
      <c r="AA2069" s="9"/>
      <c r="AB2069" s="9"/>
      <c r="AC2069" s="9"/>
      <c r="AD2069" s="9"/>
      <c r="AE2069" s="9"/>
      <c r="AF2069" s="9"/>
      <c r="AG2069" s="9"/>
      <c r="AH2069" s="9"/>
      <c r="AI2069" s="9"/>
      <c r="AJ2069" s="9"/>
      <c r="AK2069" s="9"/>
      <c r="AL2069" s="9"/>
      <c r="AM2069" s="9"/>
      <c r="AN2069" s="9"/>
      <c r="AO2069" s="9"/>
      <c r="AP2069" s="9"/>
      <c r="AQ2069" s="9"/>
      <c r="AR2069" s="9"/>
      <c r="AS2069" s="9"/>
      <c r="AT2069" s="9"/>
      <c r="AU2069" s="9"/>
    </row>
    <row r="2070" spans="24:47">
      <c r="X2070" s="9"/>
      <c r="Y2070" s="9"/>
      <c r="Z2070" s="9"/>
      <c r="AA2070" s="9"/>
      <c r="AB2070" s="9"/>
      <c r="AC2070" s="9"/>
      <c r="AD2070" s="9"/>
      <c r="AE2070" s="9"/>
      <c r="AF2070" s="9"/>
      <c r="AG2070" s="9"/>
      <c r="AH2070" s="9"/>
      <c r="AI2070" s="9"/>
      <c r="AJ2070" s="9"/>
      <c r="AK2070" s="9"/>
      <c r="AL2070" s="9"/>
      <c r="AM2070" s="9"/>
      <c r="AN2070" s="9"/>
      <c r="AO2070" s="9"/>
      <c r="AP2070" s="9"/>
      <c r="AQ2070" s="9"/>
      <c r="AR2070" s="9"/>
      <c r="AS2070" s="9"/>
      <c r="AT2070" s="9"/>
      <c r="AU2070" s="9"/>
    </row>
    <row r="2071" spans="24:47">
      <c r="X2071" s="9"/>
      <c r="Y2071" s="9"/>
      <c r="Z2071" s="9"/>
      <c r="AA2071" s="9"/>
      <c r="AB2071" s="9"/>
      <c r="AC2071" s="9"/>
      <c r="AD2071" s="9"/>
      <c r="AE2071" s="9"/>
      <c r="AF2071" s="9"/>
      <c r="AG2071" s="9"/>
      <c r="AH2071" s="9"/>
      <c r="AI2071" s="9"/>
      <c r="AJ2071" s="9"/>
      <c r="AK2071" s="9"/>
      <c r="AL2071" s="9"/>
      <c r="AM2071" s="9"/>
      <c r="AN2071" s="9"/>
      <c r="AO2071" s="9"/>
      <c r="AP2071" s="9"/>
      <c r="AQ2071" s="9"/>
      <c r="AR2071" s="9"/>
      <c r="AS2071" s="9"/>
      <c r="AT2071" s="9"/>
      <c r="AU2071" s="9"/>
    </row>
    <row r="2072" spans="24:47">
      <c r="X2072" s="9"/>
      <c r="Y2072" s="9"/>
      <c r="Z2072" s="9"/>
      <c r="AA2072" s="9"/>
      <c r="AB2072" s="9"/>
      <c r="AC2072" s="9"/>
      <c r="AD2072" s="9"/>
      <c r="AE2072" s="9"/>
      <c r="AF2072" s="9"/>
      <c r="AG2072" s="9"/>
      <c r="AH2072" s="9"/>
      <c r="AI2072" s="9"/>
      <c r="AJ2072" s="9"/>
      <c r="AK2072" s="9"/>
      <c r="AL2072" s="9"/>
      <c r="AM2072" s="9"/>
      <c r="AN2072" s="9"/>
      <c r="AO2072" s="9"/>
      <c r="AP2072" s="9"/>
      <c r="AQ2072" s="9"/>
      <c r="AR2072" s="9"/>
      <c r="AS2072" s="9"/>
      <c r="AT2072" s="9"/>
      <c r="AU2072" s="9"/>
    </row>
    <row r="2073" spans="24:47">
      <c r="X2073" s="9"/>
      <c r="Y2073" s="9"/>
      <c r="Z2073" s="9"/>
      <c r="AA2073" s="9"/>
      <c r="AB2073" s="9"/>
      <c r="AC2073" s="9"/>
      <c r="AD2073" s="9"/>
      <c r="AE2073" s="9"/>
      <c r="AF2073" s="9"/>
      <c r="AG2073" s="9"/>
      <c r="AH2073" s="9"/>
      <c r="AI2073" s="9"/>
      <c r="AJ2073" s="9"/>
      <c r="AK2073" s="9"/>
      <c r="AL2073" s="9"/>
      <c r="AM2073" s="9"/>
      <c r="AN2073" s="9"/>
      <c r="AO2073" s="9"/>
      <c r="AP2073" s="9"/>
      <c r="AQ2073" s="9"/>
      <c r="AR2073" s="9"/>
      <c r="AS2073" s="9"/>
      <c r="AT2073" s="9"/>
      <c r="AU2073" s="9"/>
    </row>
    <row r="2074" spans="24:47">
      <c r="X2074" s="9"/>
      <c r="Y2074" s="9"/>
      <c r="Z2074" s="9"/>
      <c r="AA2074" s="9"/>
      <c r="AB2074" s="9"/>
      <c r="AC2074" s="9"/>
      <c r="AD2074" s="9"/>
      <c r="AE2074" s="9"/>
      <c r="AF2074" s="9"/>
      <c r="AG2074" s="9"/>
      <c r="AH2074" s="9"/>
      <c r="AI2074" s="9"/>
      <c r="AJ2074" s="9"/>
      <c r="AK2074" s="9"/>
      <c r="AL2074" s="9"/>
      <c r="AM2074" s="9"/>
      <c r="AN2074" s="9"/>
      <c r="AO2074" s="9"/>
      <c r="AP2074" s="9"/>
      <c r="AQ2074" s="9"/>
      <c r="AR2074" s="9"/>
      <c r="AS2074" s="9"/>
      <c r="AT2074" s="9"/>
      <c r="AU2074" s="9"/>
    </row>
    <row r="2075" spans="24:47">
      <c r="X2075" s="9"/>
      <c r="Y2075" s="9"/>
      <c r="Z2075" s="9"/>
      <c r="AA2075" s="9"/>
      <c r="AB2075" s="9"/>
      <c r="AC2075" s="9"/>
      <c r="AD2075" s="9"/>
      <c r="AE2075" s="9"/>
      <c r="AF2075" s="9"/>
      <c r="AG2075" s="9"/>
      <c r="AH2075" s="9"/>
      <c r="AI2075" s="9"/>
      <c r="AJ2075" s="9"/>
      <c r="AK2075" s="9"/>
      <c r="AL2075" s="9"/>
      <c r="AM2075" s="9"/>
      <c r="AN2075" s="9"/>
      <c r="AO2075" s="9"/>
      <c r="AP2075" s="9"/>
      <c r="AQ2075" s="9"/>
      <c r="AR2075" s="9"/>
      <c r="AS2075" s="9"/>
      <c r="AT2075" s="9"/>
      <c r="AU2075" s="9"/>
    </row>
    <row r="2076" spans="24:47">
      <c r="X2076" s="9"/>
      <c r="Y2076" s="9"/>
      <c r="Z2076" s="9"/>
      <c r="AA2076" s="9"/>
      <c r="AB2076" s="9"/>
      <c r="AC2076" s="9"/>
      <c r="AD2076" s="9"/>
      <c r="AE2076" s="9"/>
      <c r="AF2076" s="9"/>
      <c r="AG2076" s="9"/>
      <c r="AH2076" s="9"/>
      <c r="AI2076" s="9"/>
      <c r="AJ2076" s="9"/>
      <c r="AK2076" s="9"/>
      <c r="AL2076" s="9"/>
      <c r="AM2076" s="9"/>
      <c r="AN2076" s="9"/>
      <c r="AO2076" s="9"/>
      <c r="AP2076" s="9"/>
      <c r="AQ2076" s="9"/>
      <c r="AR2076" s="9"/>
      <c r="AS2076" s="9"/>
      <c r="AT2076" s="9"/>
      <c r="AU2076" s="9"/>
    </row>
    <row r="2077" spans="24:47">
      <c r="X2077" s="9"/>
      <c r="Y2077" s="9"/>
      <c r="Z2077" s="9"/>
      <c r="AA2077" s="9"/>
      <c r="AB2077" s="9"/>
      <c r="AC2077" s="9"/>
      <c r="AD2077" s="9"/>
      <c r="AE2077" s="9"/>
      <c r="AF2077" s="9"/>
      <c r="AG2077" s="9"/>
      <c r="AH2077" s="9"/>
      <c r="AI2077" s="9"/>
      <c r="AJ2077" s="9"/>
      <c r="AK2077" s="9"/>
      <c r="AL2077" s="9"/>
      <c r="AM2077" s="9"/>
      <c r="AN2077" s="9"/>
      <c r="AO2077" s="9"/>
      <c r="AP2077" s="9"/>
      <c r="AQ2077" s="9"/>
      <c r="AR2077" s="9"/>
      <c r="AS2077" s="9"/>
      <c r="AT2077" s="9"/>
      <c r="AU2077" s="9"/>
    </row>
    <row r="2078" spans="24:47">
      <c r="X2078" s="9"/>
      <c r="Y2078" s="9"/>
      <c r="Z2078" s="9"/>
      <c r="AA2078" s="9"/>
      <c r="AB2078" s="9"/>
      <c r="AC2078" s="9"/>
      <c r="AD2078" s="9"/>
      <c r="AE2078" s="9"/>
      <c r="AF2078" s="9"/>
      <c r="AG2078" s="9"/>
      <c r="AH2078" s="9"/>
      <c r="AI2078" s="9"/>
      <c r="AJ2078" s="9"/>
      <c r="AK2078" s="9"/>
      <c r="AL2078" s="9"/>
      <c r="AM2078" s="9"/>
      <c r="AN2078" s="9"/>
      <c r="AO2078" s="9"/>
      <c r="AP2078" s="9"/>
      <c r="AQ2078" s="9"/>
      <c r="AR2078" s="9"/>
      <c r="AS2078" s="9"/>
      <c r="AT2078" s="9"/>
      <c r="AU2078" s="9"/>
    </row>
    <row r="2079" spans="24:47">
      <c r="X2079" s="9"/>
      <c r="Y2079" s="9"/>
      <c r="Z2079" s="9"/>
      <c r="AA2079" s="9"/>
      <c r="AB2079" s="9"/>
      <c r="AC2079" s="9"/>
      <c r="AD2079" s="9"/>
      <c r="AE2079" s="9"/>
      <c r="AF2079" s="9"/>
      <c r="AG2079" s="9"/>
      <c r="AH2079" s="9"/>
      <c r="AI2079" s="9"/>
      <c r="AJ2079" s="9"/>
      <c r="AK2079" s="9"/>
      <c r="AL2079" s="9"/>
      <c r="AM2079" s="9"/>
      <c r="AN2079" s="9"/>
      <c r="AO2079" s="9"/>
      <c r="AP2079" s="9"/>
      <c r="AQ2079" s="9"/>
      <c r="AR2079" s="9"/>
      <c r="AS2079" s="9"/>
      <c r="AT2079" s="9"/>
      <c r="AU2079" s="9"/>
    </row>
    <row r="2080" spans="24:47">
      <c r="X2080" s="9"/>
      <c r="Y2080" s="9"/>
      <c r="Z2080" s="9"/>
      <c r="AA2080" s="9"/>
      <c r="AB2080" s="9"/>
      <c r="AC2080" s="9"/>
      <c r="AD2080" s="9"/>
      <c r="AE2080" s="9"/>
      <c r="AF2080" s="9"/>
      <c r="AG2080" s="9"/>
      <c r="AH2080" s="9"/>
      <c r="AI2080" s="9"/>
      <c r="AJ2080" s="9"/>
      <c r="AK2080" s="9"/>
      <c r="AL2080" s="9"/>
      <c r="AM2080" s="9"/>
      <c r="AN2080" s="9"/>
      <c r="AO2080" s="9"/>
      <c r="AP2080" s="9"/>
      <c r="AQ2080" s="9"/>
      <c r="AR2080" s="9"/>
      <c r="AS2080" s="9"/>
      <c r="AT2080" s="9"/>
      <c r="AU2080" s="9"/>
    </row>
    <row r="2081" spans="24:47">
      <c r="X2081" s="9"/>
      <c r="Y2081" s="9"/>
      <c r="Z2081" s="9"/>
      <c r="AA2081" s="9"/>
      <c r="AB2081" s="9"/>
      <c r="AC2081" s="9"/>
      <c r="AD2081" s="9"/>
      <c r="AE2081" s="9"/>
      <c r="AF2081" s="9"/>
      <c r="AG2081" s="9"/>
      <c r="AH2081" s="9"/>
      <c r="AI2081" s="9"/>
      <c r="AJ2081" s="9"/>
      <c r="AK2081" s="9"/>
      <c r="AL2081" s="9"/>
      <c r="AM2081" s="9"/>
      <c r="AN2081" s="9"/>
      <c r="AO2081" s="9"/>
      <c r="AP2081" s="9"/>
      <c r="AQ2081" s="9"/>
      <c r="AR2081" s="9"/>
      <c r="AS2081" s="9"/>
      <c r="AT2081" s="9"/>
      <c r="AU2081" s="9"/>
    </row>
    <row r="2082" spans="24:47">
      <c r="X2082" s="9"/>
      <c r="Y2082" s="9"/>
      <c r="Z2082" s="9"/>
      <c r="AA2082" s="9"/>
      <c r="AB2082" s="9"/>
      <c r="AC2082" s="9"/>
      <c r="AD2082" s="9"/>
      <c r="AE2082" s="9"/>
      <c r="AF2082" s="9"/>
      <c r="AG2082" s="9"/>
      <c r="AH2082" s="9"/>
      <c r="AI2082" s="9"/>
      <c r="AJ2082" s="9"/>
      <c r="AK2082" s="9"/>
      <c r="AL2082" s="9"/>
      <c r="AM2082" s="9"/>
      <c r="AN2082" s="9"/>
      <c r="AO2082" s="9"/>
      <c r="AP2082" s="9"/>
      <c r="AQ2082" s="9"/>
      <c r="AR2082" s="9"/>
      <c r="AS2082" s="9"/>
      <c r="AT2082" s="9"/>
      <c r="AU2082" s="9"/>
    </row>
    <row r="2083" spans="24:47">
      <c r="X2083" s="9"/>
      <c r="Y2083" s="9"/>
      <c r="Z2083" s="9"/>
      <c r="AA2083" s="9"/>
      <c r="AB2083" s="9"/>
      <c r="AC2083" s="9"/>
      <c r="AD2083" s="9"/>
      <c r="AE2083" s="9"/>
      <c r="AF2083" s="9"/>
      <c r="AG2083" s="9"/>
      <c r="AH2083" s="9"/>
      <c r="AI2083" s="9"/>
      <c r="AJ2083" s="9"/>
      <c r="AK2083" s="9"/>
      <c r="AL2083" s="9"/>
      <c r="AM2083" s="9"/>
      <c r="AN2083" s="9"/>
      <c r="AO2083" s="9"/>
      <c r="AP2083" s="9"/>
      <c r="AQ2083" s="9"/>
      <c r="AR2083" s="9"/>
      <c r="AS2083" s="9"/>
      <c r="AT2083" s="9"/>
      <c r="AU2083" s="9"/>
    </row>
    <row r="2084" spans="24:47">
      <c r="X2084" s="9"/>
      <c r="Y2084" s="9"/>
      <c r="Z2084" s="9"/>
      <c r="AA2084" s="9"/>
      <c r="AB2084" s="9"/>
      <c r="AC2084" s="9"/>
      <c r="AD2084" s="9"/>
      <c r="AE2084" s="9"/>
      <c r="AF2084" s="9"/>
      <c r="AG2084" s="9"/>
      <c r="AH2084" s="9"/>
      <c r="AI2084" s="9"/>
      <c r="AJ2084" s="9"/>
      <c r="AK2084" s="9"/>
      <c r="AL2084" s="9"/>
      <c r="AM2084" s="9"/>
      <c r="AN2084" s="9"/>
      <c r="AO2084" s="9"/>
      <c r="AP2084" s="9"/>
      <c r="AQ2084" s="9"/>
      <c r="AR2084" s="9"/>
      <c r="AS2084" s="9"/>
      <c r="AT2084" s="9"/>
      <c r="AU2084" s="9"/>
    </row>
    <row r="2085" spans="24:47">
      <c r="X2085" s="9"/>
      <c r="Y2085" s="9"/>
      <c r="Z2085" s="9"/>
      <c r="AA2085" s="9"/>
      <c r="AB2085" s="9"/>
      <c r="AC2085" s="9"/>
      <c r="AD2085" s="9"/>
      <c r="AE2085" s="9"/>
      <c r="AF2085" s="9"/>
      <c r="AG2085" s="9"/>
      <c r="AH2085" s="9"/>
      <c r="AI2085" s="9"/>
      <c r="AJ2085" s="9"/>
      <c r="AK2085" s="9"/>
      <c r="AL2085" s="9"/>
      <c r="AM2085" s="9"/>
      <c r="AN2085" s="9"/>
      <c r="AO2085" s="9"/>
      <c r="AP2085" s="9"/>
      <c r="AQ2085" s="9"/>
      <c r="AR2085" s="9"/>
      <c r="AS2085" s="9"/>
      <c r="AT2085" s="9"/>
      <c r="AU2085" s="9"/>
    </row>
    <row r="2086" spans="24:47">
      <c r="X2086" s="9"/>
      <c r="Y2086" s="9"/>
      <c r="Z2086" s="9"/>
      <c r="AA2086" s="9"/>
      <c r="AB2086" s="9"/>
      <c r="AC2086" s="9"/>
      <c r="AD2086" s="9"/>
      <c r="AE2086" s="9"/>
      <c r="AF2086" s="9"/>
      <c r="AG2086" s="9"/>
      <c r="AH2086" s="9"/>
      <c r="AI2086" s="9"/>
      <c r="AJ2086" s="9"/>
      <c r="AK2086" s="9"/>
      <c r="AL2086" s="9"/>
      <c r="AM2086" s="9"/>
      <c r="AN2086" s="9"/>
      <c r="AO2086" s="9"/>
      <c r="AP2086" s="9"/>
      <c r="AQ2086" s="9"/>
      <c r="AR2086" s="9"/>
      <c r="AS2086" s="9"/>
      <c r="AT2086" s="9"/>
      <c r="AU2086" s="9"/>
    </row>
    <row r="2087" spans="24:47">
      <c r="X2087" s="9"/>
      <c r="Y2087" s="9"/>
      <c r="Z2087" s="9"/>
      <c r="AA2087" s="9"/>
      <c r="AB2087" s="9"/>
      <c r="AC2087" s="9"/>
      <c r="AD2087" s="9"/>
      <c r="AE2087" s="9"/>
      <c r="AF2087" s="9"/>
      <c r="AG2087" s="9"/>
      <c r="AH2087" s="9"/>
      <c r="AI2087" s="9"/>
      <c r="AJ2087" s="9"/>
      <c r="AK2087" s="9"/>
      <c r="AL2087" s="9"/>
      <c r="AM2087" s="9"/>
      <c r="AN2087" s="9"/>
      <c r="AO2087" s="9"/>
      <c r="AP2087" s="9"/>
      <c r="AQ2087" s="9"/>
      <c r="AR2087" s="9"/>
      <c r="AS2087" s="9"/>
      <c r="AT2087" s="9"/>
      <c r="AU2087" s="9"/>
    </row>
    <row r="2088" spans="24:47">
      <c r="X2088" s="9"/>
      <c r="Y2088" s="9"/>
      <c r="Z2088" s="9"/>
      <c r="AA2088" s="9"/>
      <c r="AB2088" s="9"/>
      <c r="AC2088" s="9"/>
      <c r="AD2088" s="9"/>
      <c r="AE2088" s="9"/>
      <c r="AF2088" s="9"/>
      <c r="AG2088" s="9"/>
      <c r="AH2088" s="9"/>
      <c r="AI2088" s="9"/>
      <c r="AJ2088" s="9"/>
      <c r="AK2088" s="9"/>
      <c r="AL2088" s="9"/>
      <c r="AM2088" s="9"/>
      <c r="AN2088" s="9"/>
      <c r="AO2088" s="9"/>
      <c r="AP2088" s="9"/>
      <c r="AQ2088" s="9"/>
      <c r="AR2088" s="9"/>
      <c r="AS2088" s="9"/>
      <c r="AT2088" s="9"/>
      <c r="AU2088" s="9"/>
    </row>
    <row r="2089" spans="24:47">
      <c r="X2089" s="9"/>
      <c r="Y2089" s="9"/>
      <c r="Z2089" s="9"/>
      <c r="AA2089" s="9"/>
      <c r="AB2089" s="9"/>
      <c r="AC2089" s="9"/>
      <c r="AD2089" s="9"/>
      <c r="AE2089" s="9"/>
      <c r="AF2089" s="9"/>
      <c r="AG2089" s="9"/>
      <c r="AH2089" s="9"/>
      <c r="AI2089" s="9"/>
      <c r="AJ2089" s="9"/>
      <c r="AK2089" s="9"/>
      <c r="AL2089" s="9"/>
      <c r="AM2089" s="9"/>
      <c r="AN2089" s="9"/>
      <c r="AO2089" s="9"/>
      <c r="AP2089" s="9"/>
      <c r="AQ2089" s="9"/>
      <c r="AR2089" s="9"/>
      <c r="AS2089" s="9"/>
      <c r="AT2089" s="9"/>
      <c r="AU2089" s="9"/>
    </row>
    <row r="2090" spans="24:47">
      <c r="X2090" s="9"/>
      <c r="Y2090" s="9"/>
      <c r="Z2090" s="9"/>
      <c r="AA2090" s="9"/>
      <c r="AB2090" s="9"/>
      <c r="AC2090" s="9"/>
      <c r="AD2090" s="9"/>
      <c r="AE2090" s="9"/>
      <c r="AF2090" s="9"/>
      <c r="AG2090" s="9"/>
      <c r="AH2090" s="9"/>
      <c r="AI2090" s="9"/>
      <c r="AJ2090" s="9"/>
      <c r="AK2090" s="9"/>
      <c r="AL2090" s="9"/>
      <c r="AM2090" s="9"/>
      <c r="AN2090" s="9"/>
      <c r="AO2090" s="9"/>
      <c r="AP2090" s="9"/>
      <c r="AQ2090" s="9"/>
      <c r="AR2090" s="9"/>
      <c r="AS2090" s="9"/>
      <c r="AT2090" s="9"/>
      <c r="AU2090" s="9"/>
    </row>
    <row r="2091" spans="24:47">
      <c r="X2091" s="9"/>
      <c r="Y2091" s="9"/>
      <c r="Z2091" s="9"/>
      <c r="AA2091" s="9"/>
      <c r="AB2091" s="9"/>
      <c r="AC2091" s="9"/>
      <c r="AD2091" s="9"/>
      <c r="AE2091" s="9"/>
      <c r="AF2091" s="9"/>
      <c r="AG2091" s="9"/>
      <c r="AH2091" s="9"/>
      <c r="AI2091" s="9"/>
      <c r="AJ2091" s="9"/>
      <c r="AK2091" s="9"/>
      <c r="AL2091" s="9"/>
      <c r="AM2091" s="9"/>
      <c r="AN2091" s="9"/>
      <c r="AO2091" s="9"/>
      <c r="AP2091" s="9"/>
      <c r="AQ2091" s="9"/>
      <c r="AR2091" s="9"/>
      <c r="AS2091" s="9"/>
      <c r="AT2091" s="9"/>
      <c r="AU2091" s="9"/>
    </row>
    <row r="2092" spans="24:47">
      <c r="X2092" s="9"/>
      <c r="Y2092" s="9"/>
      <c r="Z2092" s="9"/>
      <c r="AA2092" s="9"/>
      <c r="AB2092" s="9"/>
      <c r="AC2092" s="9"/>
      <c r="AD2092" s="9"/>
      <c r="AE2092" s="9"/>
      <c r="AF2092" s="9"/>
      <c r="AG2092" s="9"/>
      <c r="AH2092" s="9"/>
      <c r="AI2092" s="9"/>
      <c r="AJ2092" s="9"/>
      <c r="AK2092" s="9"/>
      <c r="AL2092" s="9"/>
      <c r="AM2092" s="9"/>
      <c r="AN2092" s="9"/>
      <c r="AO2092" s="9"/>
      <c r="AP2092" s="9"/>
      <c r="AQ2092" s="9"/>
      <c r="AR2092" s="9"/>
      <c r="AS2092" s="9"/>
      <c r="AT2092" s="9"/>
      <c r="AU2092" s="9"/>
    </row>
    <row r="2093" spans="24:47">
      <c r="X2093" s="9"/>
      <c r="Y2093" s="9"/>
      <c r="Z2093" s="9"/>
      <c r="AA2093" s="9"/>
      <c r="AB2093" s="9"/>
      <c r="AC2093" s="9"/>
      <c r="AD2093" s="9"/>
      <c r="AE2093" s="9"/>
      <c r="AF2093" s="9"/>
      <c r="AG2093" s="9"/>
      <c r="AH2093" s="9"/>
      <c r="AI2093" s="9"/>
      <c r="AJ2093" s="9"/>
      <c r="AK2093" s="9"/>
      <c r="AL2093" s="9"/>
      <c r="AM2093" s="9"/>
      <c r="AN2093" s="9"/>
      <c r="AO2093" s="9"/>
      <c r="AP2093" s="9"/>
      <c r="AQ2093" s="9"/>
      <c r="AR2093" s="9"/>
      <c r="AS2093" s="9"/>
      <c r="AT2093" s="9"/>
      <c r="AU2093" s="9"/>
    </row>
    <row r="2094" spans="24:47">
      <c r="X2094" s="9"/>
      <c r="Y2094" s="9"/>
      <c r="Z2094" s="9"/>
      <c r="AA2094" s="9"/>
      <c r="AB2094" s="9"/>
      <c r="AC2094" s="9"/>
      <c r="AD2094" s="9"/>
      <c r="AE2094" s="9"/>
      <c r="AF2094" s="9"/>
      <c r="AG2094" s="9"/>
      <c r="AH2094" s="9"/>
      <c r="AI2094" s="9"/>
      <c r="AJ2094" s="9"/>
      <c r="AK2094" s="9"/>
      <c r="AL2094" s="9"/>
      <c r="AM2094" s="9"/>
      <c r="AN2094" s="9"/>
      <c r="AO2094" s="9"/>
      <c r="AP2094" s="9"/>
      <c r="AQ2094" s="9"/>
      <c r="AR2094" s="9"/>
      <c r="AS2094" s="9"/>
      <c r="AT2094" s="9"/>
      <c r="AU2094" s="9"/>
    </row>
    <row r="2095" spans="24:47">
      <c r="X2095" s="9"/>
      <c r="Y2095" s="9"/>
      <c r="Z2095" s="9"/>
      <c r="AA2095" s="9"/>
      <c r="AB2095" s="9"/>
      <c r="AC2095" s="9"/>
      <c r="AD2095" s="9"/>
      <c r="AE2095" s="9"/>
      <c r="AF2095" s="9"/>
      <c r="AG2095" s="9"/>
      <c r="AH2095" s="9"/>
      <c r="AI2095" s="9"/>
      <c r="AJ2095" s="9"/>
      <c r="AK2095" s="9"/>
      <c r="AL2095" s="9"/>
      <c r="AM2095" s="9"/>
      <c r="AN2095" s="9"/>
      <c r="AO2095" s="9"/>
      <c r="AP2095" s="9"/>
      <c r="AQ2095" s="9"/>
      <c r="AR2095" s="9"/>
      <c r="AS2095" s="9"/>
      <c r="AT2095" s="9"/>
      <c r="AU2095" s="9"/>
    </row>
    <row r="2096" spans="24:47">
      <c r="X2096" s="9"/>
      <c r="Y2096" s="9"/>
      <c r="Z2096" s="9"/>
      <c r="AA2096" s="9"/>
      <c r="AB2096" s="9"/>
      <c r="AC2096" s="9"/>
      <c r="AD2096" s="9"/>
      <c r="AE2096" s="9"/>
      <c r="AF2096" s="9"/>
      <c r="AG2096" s="9"/>
      <c r="AH2096" s="9"/>
      <c r="AI2096" s="9"/>
      <c r="AJ2096" s="9"/>
      <c r="AK2096" s="9"/>
      <c r="AL2096" s="9"/>
      <c r="AM2096" s="9"/>
      <c r="AN2096" s="9"/>
      <c r="AO2096" s="9"/>
      <c r="AP2096" s="9"/>
      <c r="AQ2096" s="9"/>
      <c r="AR2096" s="9"/>
      <c r="AS2096" s="9"/>
      <c r="AT2096" s="9"/>
      <c r="AU2096" s="9"/>
    </row>
    <row r="2097" spans="24:47">
      <c r="X2097" s="9"/>
      <c r="Y2097" s="9"/>
      <c r="Z2097" s="9"/>
      <c r="AA2097" s="9"/>
      <c r="AB2097" s="9"/>
      <c r="AC2097" s="9"/>
      <c r="AD2097" s="9"/>
      <c r="AE2097" s="9"/>
      <c r="AF2097" s="9"/>
      <c r="AG2097" s="9"/>
      <c r="AH2097" s="9"/>
      <c r="AI2097" s="9"/>
      <c r="AJ2097" s="9"/>
      <c r="AK2097" s="9"/>
      <c r="AL2097" s="9"/>
      <c r="AM2097" s="9"/>
      <c r="AN2097" s="9"/>
      <c r="AO2097" s="9"/>
      <c r="AP2097" s="9"/>
      <c r="AQ2097" s="9"/>
      <c r="AR2097" s="9"/>
      <c r="AS2097" s="9"/>
      <c r="AT2097" s="9"/>
      <c r="AU2097" s="9"/>
    </row>
    <row r="2098" spans="24:47">
      <c r="X2098" s="9"/>
      <c r="Y2098" s="9"/>
      <c r="Z2098" s="9"/>
      <c r="AA2098" s="9"/>
      <c r="AB2098" s="9"/>
      <c r="AC2098" s="9"/>
      <c r="AD2098" s="9"/>
      <c r="AE2098" s="9"/>
      <c r="AF2098" s="9"/>
      <c r="AG2098" s="9"/>
      <c r="AH2098" s="9"/>
      <c r="AI2098" s="9"/>
      <c r="AJ2098" s="9"/>
      <c r="AK2098" s="9"/>
      <c r="AL2098" s="9"/>
      <c r="AM2098" s="9"/>
      <c r="AN2098" s="9"/>
      <c r="AO2098" s="9"/>
      <c r="AP2098" s="9"/>
      <c r="AQ2098" s="9"/>
      <c r="AR2098" s="9"/>
      <c r="AS2098" s="9"/>
      <c r="AT2098" s="9"/>
      <c r="AU2098" s="9"/>
    </row>
    <row r="2099" spans="24:47">
      <c r="X2099" s="9"/>
      <c r="Y2099" s="9"/>
      <c r="Z2099" s="9"/>
      <c r="AA2099" s="9"/>
      <c r="AB2099" s="9"/>
      <c r="AC2099" s="9"/>
      <c r="AD2099" s="9"/>
      <c r="AE2099" s="9"/>
      <c r="AF2099" s="9"/>
      <c r="AG2099" s="9"/>
      <c r="AH2099" s="9"/>
      <c r="AI2099" s="9"/>
      <c r="AJ2099" s="9"/>
      <c r="AK2099" s="9"/>
      <c r="AL2099" s="9"/>
      <c r="AM2099" s="9"/>
      <c r="AN2099" s="9"/>
      <c r="AO2099" s="9"/>
      <c r="AP2099" s="9"/>
      <c r="AQ2099" s="9"/>
      <c r="AR2099" s="9"/>
      <c r="AS2099" s="9"/>
      <c r="AT2099" s="9"/>
      <c r="AU2099" s="9"/>
    </row>
    <row r="2100" spans="24:47">
      <c r="X2100" s="9"/>
      <c r="Y2100" s="9"/>
      <c r="Z2100" s="9"/>
      <c r="AA2100" s="9"/>
      <c r="AB2100" s="9"/>
      <c r="AC2100" s="9"/>
      <c r="AD2100" s="9"/>
      <c r="AE2100" s="9"/>
      <c r="AF2100" s="9"/>
      <c r="AG2100" s="9"/>
      <c r="AH2100" s="9"/>
      <c r="AI2100" s="9"/>
      <c r="AJ2100" s="9"/>
      <c r="AK2100" s="9"/>
      <c r="AL2100" s="9"/>
      <c r="AM2100" s="9"/>
      <c r="AN2100" s="9"/>
      <c r="AO2100" s="9"/>
      <c r="AP2100" s="9"/>
      <c r="AQ2100" s="9"/>
      <c r="AR2100" s="9"/>
      <c r="AS2100" s="9"/>
      <c r="AT2100" s="9"/>
      <c r="AU2100" s="9"/>
    </row>
    <row r="2101" spans="24:47">
      <c r="X2101" s="9"/>
      <c r="Y2101" s="9"/>
      <c r="Z2101" s="9"/>
      <c r="AA2101" s="9"/>
      <c r="AB2101" s="9"/>
      <c r="AC2101" s="9"/>
      <c r="AD2101" s="9"/>
      <c r="AE2101" s="9"/>
      <c r="AF2101" s="9"/>
      <c r="AG2101" s="9"/>
      <c r="AH2101" s="9"/>
      <c r="AI2101" s="9"/>
      <c r="AJ2101" s="9"/>
      <c r="AK2101" s="9"/>
      <c r="AL2101" s="9"/>
      <c r="AM2101" s="9"/>
      <c r="AN2101" s="9"/>
      <c r="AO2101" s="9"/>
      <c r="AP2101" s="9"/>
      <c r="AQ2101" s="9"/>
      <c r="AR2101" s="9"/>
      <c r="AS2101" s="9"/>
      <c r="AT2101" s="9"/>
      <c r="AU2101" s="9"/>
    </row>
    <row r="2102" spans="24:47">
      <c r="X2102" s="9"/>
      <c r="Y2102" s="9"/>
      <c r="Z2102" s="9"/>
      <c r="AA2102" s="9"/>
      <c r="AB2102" s="9"/>
      <c r="AC2102" s="9"/>
      <c r="AD2102" s="9"/>
      <c r="AE2102" s="9"/>
      <c r="AF2102" s="9"/>
      <c r="AG2102" s="9"/>
      <c r="AH2102" s="9"/>
      <c r="AI2102" s="9"/>
      <c r="AJ2102" s="9"/>
      <c r="AK2102" s="9"/>
      <c r="AL2102" s="9"/>
      <c r="AM2102" s="9"/>
      <c r="AN2102" s="9"/>
      <c r="AO2102" s="9"/>
      <c r="AP2102" s="9"/>
      <c r="AQ2102" s="9"/>
      <c r="AR2102" s="9"/>
      <c r="AS2102" s="9"/>
      <c r="AT2102" s="9"/>
      <c r="AU2102" s="9"/>
    </row>
    <row r="2103" spans="24:47">
      <c r="X2103" s="9"/>
      <c r="Y2103" s="9"/>
      <c r="Z2103" s="9"/>
      <c r="AA2103" s="9"/>
      <c r="AB2103" s="9"/>
      <c r="AC2103" s="9"/>
      <c r="AD2103" s="9"/>
      <c r="AE2103" s="9"/>
      <c r="AF2103" s="9"/>
      <c r="AG2103" s="9"/>
      <c r="AH2103" s="9"/>
      <c r="AI2103" s="9"/>
      <c r="AJ2103" s="9"/>
      <c r="AK2103" s="9"/>
      <c r="AL2103" s="9"/>
      <c r="AM2103" s="9"/>
      <c r="AN2103" s="9"/>
      <c r="AO2103" s="9"/>
      <c r="AP2103" s="9"/>
      <c r="AQ2103" s="9"/>
      <c r="AR2103" s="9"/>
      <c r="AS2103" s="9"/>
      <c r="AT2103" s="9"/>
      <c r="AU2103" s="9"/>
    </row>
    <row r="2104" spans="24:47">
      <c r="X2104" s="9"/>
      <c r="Y2104" s="9"/>
      <c r="Z2104" s="9"/>
      <c r="AA2104" s="9"/>
      <c r="AB2104" s="9"/>
      <c r="AC2104" s="9"/>
      <c r="AD2104" s="9"/>
      <c r="AE2104" s="9"/>
      <c r="AF2104" s="9"/>
      <c r="AG2104" s="9"/>
      <c r="AH2104" s="9"/>
      <c r="AI2104" s="9"/>
      <c r="AJ2104" s="9"/>
      <c r="AK2104" s="9"/>
      <c r="AL2104" s="9"/>
      <c r="AM2104" s="9"/>
      <c r="AN2104" s="9"/>
      <c r="AO2104" s="9"/>
      <c r="AP2104" s="9"/>
      <c r="AQ2104" s="9"/>
      <c r="AR2104" s="9"/>
      <c r="AS2104" s="9"/>
      <c r="AT2104" s="9"/>
      <c r="AU2104" s="9"/>
    </row>
    <row r="2105" spans="24:47">
      <c r="X2105" s="9"/>
      <c r="Y2105" s="9"/>
      <c r="Z2105" s="9"/>
      <c r="AA2105" s="9"/>
      <c r="AB2105" s="9"/>
      <c r="AC2105" s="9"/>
      <c r="AD2105" s="9"/>
      <c r="AE2105" s="9"/>
      <c r="AF2105" s="9"/>
      <c r="AG2105" s="9"/>
      <c r="AH2105" s="9"/>
      <c r="AI2105" s="9"/>
      <c r="AJ2105" s="9"/>
      <c r="AK2105" s="9"/>
      <c r="AL2105" s="9"/>
      <c r="AM2105" s="9"/>
      <c r="AN2105" s="9"/>
      <c r="AO2105" s="9"/>
      <c r="AP2105" s="9"/>
      <c r="AQ2105" s="9"/>
      <c r="AR2105" s="9"/>
      <c r="AS2105" s="9"/>
      <c r="AT2105" s="9"/>
      <c r="AU2105" s="9"/>
    </row>
    <row r="2106" spans="24:47">
      <c r="X2106" s="9"/>
      <c r="Y2106" s="9"/>
      <c r="Z2106" s="9"/>
      <c r="AA2106" s="9"/>
      <c r="AB2106" s="9"/>
      <c r="AC2106" s="9"/>
      <c r="AD2106" s="9"/>
      <c r="AE2106" s="9"/>
      <c r="AF2106" s="9"/>
      <c r="AG2106" s="9"/>
      <c r="AH2106" s="9"/>
      <c r="AI2106" s="9"/>
      <c r="AJ2106" s="9"/>
      <c r="AK2106" s="9"/>
      <c r="AL2106" s="9"/>
      <c r="AM2106" s="9"/>
      <c r="AN2106" s="9"/>
      <c r="AO2106" s="9"/>
      <c r="AP2106" s="9"/>
      <c r="AQ2106" s="9"/>
      <c r="AR2106" s="9"/>
      <c r="AS2106" s="9"/>
      <c r="AT2106" s="9"/>
      <c r="AU2106" s="9"/>
    </row>
    <row r="2107" spans="24:47">
      <c r="X2107" s="9"/>
      <c r="Y2107" s="9"/>
      <c r="Z2107" s="9"/>
      <c r="AA2107" s="9"/>
      <c r="AB2107" s="9"/>
      <c r="AC2107" s="9"/>
      <c r="AD2107" s="9"/>
      <c r="AE2107" s="9"/>
      <c r="AF2107" s="9"/>
      <c r="AG2107" s="9"/>
      <c r="AH2107" s="9"/>
      <c r="AI2107" s="9"/>
      <c r="AJ2107" s="9"/>
      <c r="AK2107" s="9"/>
      <c r="AL2107" s="9"/>
      <c r="AM2107" s="9"/>
      <c r="AN2107" s="9"/>
      <c r="AO2107" s="9"/>
      <c r="AP2107" s="9"/>
      <c r="AQ2107" s="9"/>
      <c r="AR2107" s="9"/>
      <c r="AS2107" s="9"/>
      <c r="AT2107" s="9"/>
      <c r="AU2107" s="9"/>
    </row>
    <row r="2108" spans="24:47">
      <c r="X2108" s="9"/>
      <c r="Y2108" s="9"/>
      <c r="Z2108" s="9"/>
      <c r="AA2108" s="9"/>
      <c r="AB2108" s="9"/>
      <c r="AC2108" s="9"/>
      <c r="AD2108" s="9"/>
      <c r="AE2108" s="9"/>
      <c r="AF2108" s="9"/>
      <c r="AG2108" s="9"/>
      <c r="AH2108" s="9"/>
      <c r="AI2108" s="9"/>
      <c r="AJ2108" s="9"/>
      <c r="AK2108" s="9"/>
      <c r="AL2108" s="9"/>
      <c r="AM2108" s="9"/>
      <c r="AN2108" s="9"/>
      <c r="AO2108" s="9"/>
      <c r="AP2108" s="9"/>
      <c r="AQ2108" s="9"/>
      <c r="AR2108" s="9"/>
      <c r="AS2108" s="9"/>
      <c r="AT2108" s="9"/>
      <c r="AU2108" s="9"/>
    </row>
    <row r="2109" spans="24:47">
      <c r="X2109" s="9"/>
      <c r="Y2109" s="9"/>
      <c r="Z2109" s="9"/>
      <c r="AA2109" s="9"/>
      <c r="AB2109" s="9"/>
      <c r="AC2109" s="9"/>
      <c r="AD2109" s="9"/>
      <c r="AE2109" s="9"/>
      <c r="AF2109" s="9"/>
      <c r="AG2109" s="9"/>
      <c r="AH2109" s="9"/>
      <c r="AI2109" s="9"/>
      <c r="AJ2109" s="9"/>
      <c r="AK2109" s="9"/>
      <c r="AL2109" s="9"/>
      <c r="AM2109" s="9"/>
      <c r="AN2109" s="9"/>
      <c r="AO2109" s="9"/>
      <c r="AP2109" s="9"/>
      <c r="AQ2109" s="9"/>
      <c r="AR2109" s="9"/>
      <c r="AS2109" s="9"/>
      <c r="AT2109" s="9"/>
      <c r="AU2109" s="9"/>
    </row>
    <row r="2110" spans="24:47">
      <c r="X2110" s="9"/>
      <c r="Y2110" s="9"/>
      <c r="Z2110" s="9"/>
      <c r="AA2110" s="9"/>
      <c r="AB2110" s="9"/>
      <c r="AC2110" s="9"/>
      <c r="AD2110" s="9"/>
      <c r="AE2110" s="9"/>
      <c r="AF2110" s="9"/>
      <c r="AG2110" s="9"/>
      <c r="AH2110" s="9"/>
      <c r="AI2110" s="9"/>
      <c r="AJ2110" s="9"/>
      <c r="AK2110" s="9"/>
      <c r="AL2110" s="9"/>
      <c r="AM2110" s="9"/>
      <c r="AN2110" s="9"/>
      <c r="AO2110" s="9"/>
      <c r="AP2110" s="9"/>
      <c r="AQ2110" s="9"/>
      <c r="AR2110" s="9"/>
      <c r="AS2110" s="9"/>
      <c r="AT2110" s="9"/>
      <c r="AU2110" s="9"/>
    </row>
    <row r="2111" spans="24:47">
      <c r="X2111" s="9"/>
      <c r="Y2111" s="9"/>
      <c r="Z2111" s="9"/>
      <c r="AA2111" s="9"/>
      <c r="AB2111" s="9"/>
      <c r="AC2111" s="9"/>
      <c r="AD2111" s="9"/>
      <c r="AE2111" s="9"/>
      <c r="AF2111" s="9"/>
      <c r="AG2111" s="9"/>
      <c r="AH2111" s="9"/>
      <c r="AI2111" s="9"/>
      <c r="AJ2111" s="9"/>
      <c r="AK2111" s="9"/>
      <c r="AL2111" s="9"/>
      <c r="AM2111" s="9"/>
      <c r="AN2111" s="9"/>
      <c r="AO2111" s="9"/>
      <c r="AP2111" s="9"/>
      <c r="AQ2111" s="9"/>
      <c r="AR2111" s="9"/>
      <c r="AS2111" s="9"/>
      <c r="AT2111" s="9"/>
      <c r="AU2111" s="9"/>
    </row>
    <row r="2112" spans="24:47">
      <c r="X2112" s="9"/>
      <c r="Y2112" s="9"/>
      <c r="Z2112" s="9"/>
      <c r="AA2112" s="9"/>
      <c r="AB2112" s="9"/>
      <c r="AC2112" s="9"/>
      <c r="AD2112" s="9"/>
      <c r="AE2112" s="9"/>
      <c r="AF2112" s="9"/>
      <c r="AG2112" s="9"/>
      <c r="AH2112" s="9"/>
      <c r="AI2112" s="9"/>
      <c r="AJ2112" s="9"/>
      <c r="AK2112" s="9"/>
      <c r="AL2112" s="9"/>
      <c r="AM2112" s="9"/>
      <c r="AN2112" s="9"/>
      <c r="AO2112" s="9"/>
      <c r="AP2112" s="9"/>
      <c r="AQ2112" s="9"/>
      <c r="AR2112" s="9"/>
      <c r="AS2112" s="9"/>
      <c r="AT2112" s="9"/>
      <c r="AU2112" s="9"/>
    </row>
    <row r="2113" spans="24:47">
      <c r="X2113" s="9"/>
      <c r="Y2113" s="9"/>
      <c r="Z2113" s="9"/>
      <c r="AA2113" s="9"/>
      <c r="AB2113" s="9"/>
      <c r="AC2113" s="9"/>
      <c r="AD2113" s="9"/>
      <c r="AE2113" s="9"/>
      <c r="AF2113" s="9"/>
      <c r="AG2113" s="9"/>
      <c r="AH2113" s="9"/>
      <c r="AI2113" s="9"/>
      <c r="AJ2113" s="9"/>
      <c r="AK2113" s="9"/>
      <c r="AL2113" s="9"/>
      <c r="AM2113" s="9"/>
      <c r="AN2113" s="9"/>
      <c r="AO2113" s="9"/>
      <c r="AP2113" s="9"/>
      <c r="AQ2113" s="9"/>
      <c r="AR2113" s="9"/>
      <c r="AS2113" s="9"/>
      <c r="AT2113" s="9"/>
      <c r="AU2113" s="9"/>
    </row>
    <row r="2114" spans="24:47">
      <c r="X2114" s="9"/>
      <c r="Y2114" s="9"/>
      <c r="Z2114" s="9"/>
      <c r="AA2114" s="9"/>
      <c r="AB2114" s="9"/>
      <c r="AC2114" s="9"/>
      <c r="AD2114" s="9"/>
      <c r="AE2114" s="9"/>
      <c r="AF2114" s="9"/>
      <c r="AG2114" s="9"/>
      <c r="AH2114" s="9"/>
      <c r="AI2114" s="9"/>
      <c r="AJ2114" s="9"/>
      <c r="AK2114" s="9"/>
      <c r="AL2114" s="9"/>
      <c r="AM2114" s="9"/>
      <c r="AN2114" s="9"/>
      <c r="AO2114" s="9"/>
      <c r="AP2114" s="9"/>
      <c r="AQ2114" s="9"/>
      <c r="AR2114" s="9"/>
      <c r="AS2114" s="9"/>
      <c r="AT2114" s="9"/>
      <c r="AU2114" s="9"/>
    </row>
    <row r="2115" spans="24:47">
      <c r="X2115" s="9"/>
      <c r="Y2115" s="9"/>
      <c r="Z2115" s="9"/>
      <c r="AA2115" s="9"/>
      <c r="AB2115" s="9"/>
      <c r="AC2115" s="9"/>
      <c r="AD2115" s="9"/>
      <c r="AE2115" s="9"/>
      <c r="AF2115" s="9"/>
      <c r="AG2115" s="9"/>
      <c r="AH2115" s="9"/>
      <c r="AI2115" s="9"/>
      <c r="AJ2115" s="9"/>
      <c r="AK2115" s="9"/>
      <c r="AL2115" s="9"/>
      <c r="AM2115" s="9"/>
      <c r="AN2115" s="9"/>
      <c r="AO2115" s="9"/>
      <c r="AP2115" s="9"/>
      <c r="AQ2115" s="9"/>
      <c r="AR2115" s="9"/>
      <c r="AS2115" s="9"/>
      <c r="AT2115" s="9"/>
      <c r="AU2115" s="9"/>
    </row>
    <row r="2116" spans="24:47">
      <c r="X2116" s="9"/>
      <c r="Y2116" s="9"/>
      <c r="Z2116" s="9"/>
      <c r="AA2116" s="9"/>
      <c r="AB2116" s="9"/>
      <c r="AC2116" s="9"/>
      <c r="AD2116" s="9"/>
      <c r="AE2116" s="9"/>
      <c r="AF2116" s="9"/>
      <c r="AG2116" s="9"/>
      <c r="AH2116" s="9"/>
      <c r="AI2116" s="9"/>
      <c r="AJ2116" s="9"/>
      <c r="AK2116" s="9"/>
      <c r="AL2116" s="9"/>
      <c r="AM2116" s="9"/>
      <c r="AN2116" s="9"/>
      <c r="AO2116" s="9"/>
      <c r="AP2116" s="9"/>
      <c r="AQ2116" s="9"/>
      <c r="AR2116" s="9"/>
      <c r="AS2116" s="9"/>
      <c r="AT2116" s="9"/>
      <c r="AU2116" s="9"/>
    </row>
    <row r="2117" spans="24:47">
      <c r="X2117" s="9"/>
      <c r="Y2117" s="9"/>
      <c r="Z2117" s="9"/>
      <c r="AA2117" s="9"/>
      <c r="AB2117" s="9"/>
      <c r="AC2117" s="9"/>
      <c r="AD2117" s="9"/>
      <c r="AE2117" s="9"/>
      <c r="AF2117" s="9"/>
      <c r="AG2117" s="9"/>
      <c r="AH2117" s="9"/>
      <c r="AI2117" s="9"/>
      <c r="AJ2117" s="9"/>
      <c r="AK2117" s="9"/>
      <c r="AL2117" s="9"/>
      <c r="AM2117" s="9"/>
      <c r="AN2117" s="9"/>
      <c r="AO2117" s="9"/>
      <c r="AP2117" s="9"/>
      <c r="AQ2117" s="9"/>
      <c r="AR2117" s="9"/>
      <c r="AS2117" s="9"/>
      <c r="AT2117" s="9"/>
      <c r="AU2117" s="9"/>
    </row>
    <row r="2118" spans="24:47">
      <c r="X2118" s="9"/>
      <c r="Y2118" s="9"/>
      <c r="Z2118" s="9"/>
      <c r="AA2118" s="9"/>
      <c r="AB2118" s="9"/>
      <c r="AC2118" s="9"/>
      <c r="AD2118" s="9"/>
      <c r="AE2118" s="9"/>
      <c r="AF2118" s="9"/>
      <c r="AG2118" s="9"/>
      <c r="AH2118" s="9"/>
      <c r="AI2118" s="9"/>
      <c r="AJ2118" s="9"/>
      <c r="AK2118" s="9"/>
      <c r="AL2118" s="9"/>
      <c r="AM2118" s="9"/>
      <c r="AN2118" s="9"/>
      <c r="AO2118" s="9"/>
      <c r="AP2118" s="9"/>
      <c r="AQ2118" s="9"/>
      <c r="AR2118" s="9"/>
      <c r="AS2118" s="9"/>
      <c r="AT2118" s="9"/>
      <c r="AU2118" s="9"/>
    </row>
    <row r="2119" spans="24:47">
      <c r="X2119" s="9"/>
      <c r="Y2119" s="9"/>
      <c r="Z2119" s="9"/>
      <c r="AA2119" s="9"/>
      <c r="AB2119" s="9"/>
      <c r="AC2119" s="9"/>
      <c r="AD2119" s="9"/>
      <c r="AE2119" s="9"/>
      <c r="AF2119" s="9"/>
      <c r="AG2119" s="9"/>
      <c r="AH2119" s="9"/>
      <c r="AI2119" s="9"/>
      <c r="AJ2119" s="9"/>
      <c r="AK2119" s="9"/>
      <c r="AL2119" s="9"/>
      <c r="AM2119" s="9"/>
      <c r="AN2119" s="9"/>
      <c r="AO2119" s="9"/>
      <c r="AP2119" s="9"/>
      <c r="AQ2119" s="9"/>
      <c r="AR2119" s="9"/>
      <c r="AS2119" s="9"/>
      <c r="AT2119" s="9"/>
      <c r="AU2119" s="9"/>
    </row>
    <row r="2120" spans="24:47">
      <c r="X2120" s="9"/>
      <c r="Y2120" s="9"/>
      <c r="Z2120" s="9"/>
      <c r="AA2120" s="9"/>
      <c r="AB2120" s="9"/>
      <c r="AC2120" s="9"/>
      <c r="AD2120" s="9"/>
      <c r="AE2120" s="9"/>
      <c r="AF2120" s="9"/>
      <c r="AG2120" s="9"/>
      <c r="AH2120" s="9"/>
      <c r="AI2120" s="9"/>
      <c r="AJ2120" s="9"/>
      <c r="AK2120" s="9"/>
      <c r="AL2120" s="9"/>
      <c r="AM2120" s="9"/>
      <c r="AN2120" s="9"/>
      <c r="AO2120" s="9"/>
      <c r="AP2120" s="9"/>
      <c r="AQ2120" s="9"/>
      <c r="AR2120" s="9"/>
      <c r="AS2120" s="9"/>
      <c r="AT2120" s="9"/>
      <c r="AU2120" s="9"/>
    </row>
    <row r="2121" spans="24:47">
      <c r="X2121" s="9"/>
      <c r="Y2121" s="9"/>
      <c r="Z2121" s="9"/>
      <c r="AA2121" s="9"/>
      <c r="AB2121" s="9"/>
      <c r="AC2121" s="9"/>
      <c r="AD2121" s="9"/>
      <c r="AE2121" s="9"/>
      <c r="AF2121" s="9"/>
      <c r="AG2121" s="9"/>
      <c r="AH2121" s="9"/>
      <c r="AI2121" s="9"/>
      <c r="AJ2121" s="9"/>
      <c r="AK2121" s="9"/>
      <c r="AL2121" s="9"/>
      <c r="AM2121" s="9"/>
      <c r="AN2121" s="9"/>
      <c r="AO2121" s="9"/>
      <c r="AP2121" s="9"/>
      <c r="AQ2121" s="9"/>
      <c r="AR2121" s="9"/>
      <c r="AS2121" s="9"/>
      <c r="AT2121" s="9"/>
      <c r="AU2121" s="9"/>
    </row>
    <row r="2122" spans="24:47">
      <c r="X2122" s="9"/>
      <c r="Y2122" s="9"/>
      <c r="Z2122" s="9"/>
      <c r="AA2122" s="9"/>
      <c r="AB2122" s="9"/>
      <c r="AC2122" s="9"/>
      <c r="AD2122" s="9"/>
      <c r="AE2122" s="9"/>
      <c r="AF2122" s="9"/>
      <c r="AG2122" s="9"/>
      <c r="AH2122" s="9"/>
      <c r="AI2122" s="9"/>
      <c r="AJ2122" s="9"/>
      <c r="AK2122" s="9"/>
      <c r="AL2122" s="9"/>
      <c r="AM2122" s="9"/>
      <c r="AN2122" s="9"/>
      <c r="AO2122" s="9"/>
      <c r="AP2122" s="9"/>
      <c r="AQ2122" s="9"/>
      <c r="AR2122" s="9"/>
      <c r="AS2122" s="9"/>
      <c r="AT2122" s="9"/>
      <c r="AU2122" s="9"/>
    </row>
    <row r="2123" spans="24:47">
      <c r="X2123" s="9"/>
      <c r="Y2123" s="9"/>
      <c r="Z2123" s="9"/>
      <c r="AA2123" s="9"/>
      <c r="AB2123" s="9"/>
      <c r="AC2123" s="9"/>
      <c r="AD2123" s="9"/>
      <c r="AE2123" s="9"/>
      <c r="AF2123" s="9"/>
      <c r="AG2123" s="9"/>
      <c r="AH2123" s="9"/>
      <c r="AI2123" s="9"/>
      <c r="AJ2123" s="9"/>
      <c r="AK2123" s="9"/>
      <c r="AL2123" s="9"/>
      <c r="AM2123" s="9"/>
      <c r="AN2123" s="9"/>
      <c r="AO2123" s="9"/>
      <c r="AP2123" s="9"/>
      <c r="AQ2123" s="9"/>
      <c r="AR2123" s="9"/>
      <c r="AS2123" s="9"/>
      <c r="AT2123" s="9"/>
      <c r="AU2123" s="9"/>
    </row>
    <row r="2124" spans="24:47">
      <c r="X2124" s="9"/>
      <c r="Y2124" s="9"/>
      <c r="Z2124" s="9"/>
      <c r="AA2124" s="9"/>
      <c r="AB2124" s="9"/>
      <c r="AC2124" s="9"/>
      <c r="AD2124" s="9"/>
      <c r="AE2124" s="9"/>
      <c r="AF2124" s="9"/>
      <c r="AG2124" s="9"/>
      <c r="AH2124" s="9"/>
      <c r="AI2124" s="9"/>
      <c r="AJ2124" s="9"/>
      <c r="AK2124" s="9"/>
      <c r="AL2124" s="9"/>
      <c r="AM2124" s="9"/>
      <c r="AN2124" s="9"/>
      <c r="AO2124" s="9"/>
      <c r="AP2124" s="9"/>
      <c r="AQ2124" s="9"/>
      <c r="AR2124" s="9"/>
      <c r="AS2124" s="9"/>
      <c r="AT2124" s="9"/>
      <c r="AU2124" s="9"/>
    </row>
    <row r="2125" spans="24:47">
      <c r="X2125" s="9"/>
      <c r="Y2125" s="9"/>
      <c r="Z2125" s="9"/>
      <c r="AA2125" s="9"/>
      <c r="AB2125" s="9"/>
      <c r="AC2125" s="9"/>
      <c r="AD2125" s="9"/>
      <c r="AE2125" s="9"/>
      <c r="AF2125" s="9"/>
      <c r="AG2125" s="9"/>
      <c r="AH2125" s="9"/>
      <c r="AI2125" s="9"/>
      <c r="AJ2125" s="9"/>
      <c r="AK2125" s="9"/>
      <c r="AL2125" s="9"/>
      <c r="AM2125" s="9"/>
      <c r="AN2125" s="9"/>
      <c r="AO2125" s="9"/>
      <c r="AP2125" s="9"/>
      <c r="AQ2125" s="9"/>
      <c r="AR2125" s="9"/>
      <c r="AS2125" s="9"/>
      <c r="AT2125" s="9"/>
      <c r="AU2125" s="9"/>
    </row>
    <row r="2126" spans="24:47">
      <c r="X2126" s="9"/>
      <c r="Y2126" s="9"/>
      <c r="Z2126" s="9"/>
      <c r="AA2126" s="9"/>
      <c r="AB2126" s="9"/>
      <c r="AC2126" s="9"/>
      <c r="AD2126" s="9"/>
      <c r="AE2126" s="9"/>
      <c r="AF2126" s="9"/>
      <c r="AG2126" s="9"/>
      <c r="AH2126" s="9"/>
      <c r="AI2126" s="9"/>
      <c r="AJ2126" s="9"/>
      <c r="AK2126" s="9"/>
      <c r="AL2126" s="9"/>
      <c r="AM2126" s="9"/>
      <c r="AN2126" s="9"/>
      <c r="AO2126" s="9"/>
      <c r="AP2126" s="9"/>
      <c r="AQ2126" s="9"/>
      <c r="AR2126" s="9"/>
      <c r="AS2126" s="9"/>
      <c r="AT2126" s="9"/>
      <c r="AU2126" s="9"/>
    </row>
    <row r="2127" spans="24:47">
      <c r="X2127" s="9"/>
      <c r="Y2127" s="9"/>
      <c r="Z2127" s="9"/>
      <c r="AA2127" s="9"/>
      <c r="AB2127" s="9"/>
      <c r="AC2127" s="9"/>
      <c r="AD2127" s="9"/>
      <c r="AE2127" s="9"/>
      <c r="AF2127" s="9"/>
      <c r="AG2127" s="9"/>
      <c r="AH2127" s="9"/>
      <c r="AI2127" s="9"/>
      <c r="AJ2127" s="9"/>
      <c r="AK2127" s="9"/>
      <c r="AL2127" s="9"/>
      <c r="AM2127" s="9"/>
      <c r="AN2127" s="9"/>
      <c r="AO2127" s="9"/>
      <c r="AP2127" s="9"/>
      <c r="AQ2127" s="9"/>
      <c r="AR2127" s="9"/>
      <c r="AS2127" s="9"/>
      <c r="AT2127" s="9"/>
      <c r="AU2127" s="9"/>
    </row>
    <row r="2128" spans="24:47">
      <c r="X2128" s="9"/>
      <c r="Y2128" s="9"/>
      <c r="Z2128" s="9"/>
      <c r="AA2128" s="9"/>
      <c r="AB2128" s="9"/>
      <c r="AC2128" s="9"/>
      <c r="AD2128" s="9"/>
      <c r="AE2128" s="9"/>
      <c r="AF2128" s="9"/>
      <c r="AG2128" s="9"/>
      <c r="AH2128" s="9"/>
      <c r="AI2128" s="9"/>
      <c r="AJ2128" s="9"/>
      <c r="AK2128" s="9"/>
      <c r="AL2128" s="9"/>
      <c r="AM2128" s="9"/>
      <c r="AN2128" s="9"/>
      <c r="AO2128" s="9"/>
      <c r="AP2128" s="9"/>
      <c r="AQ2128" s="9"/>
      <c r="AR2128" s="9"/>
      <c r="AS2128" s="9"/>
      <c r="AT2128" s="9"/>
      <c r="AU2128" s="9"/>
    </row>
    <row r="2129" spans="24:47">
      <c r="X2129" s="9"/>
      <c r="Y2129" s="9"/>
      <c r="Z2129" s="9"/>
      <c r="AA2129" s="9"/>
      <c r="AB2129" s="9"/>
      <c r="AC2129" s="9"/>
      <c r="AD2129" s="9"/>
      <c r="AE2129" s="9"/>
      <c r="AF2129" s="9"/>
      <c r="AG2129" s="9"/>
      <c r="AH2129" s="9"/>
      <c r="AI2129" s="9"/>
      <c r="AJ2129" s="9"/>
      <c r="AK2129" s="9"/>
      <c r="AL2129" s="9"/>
      <c r="AM2129" s="9"/>
      <c r="AN2129" s="9"/>
      <c r="AO2129" s="9"/>
      <c r="AP2129" s="9"/>
      <c r="AQ2129" s="9"/>
      <c r="AR2129" s="9"/>
      <c r="AS2129" s="9"/>
      <c r="AT2129" s="9"/>
      <c r="AU2129" s="9"/>
    </row>
    <row r="2130" spans="24:47">
      <c r="X2130" s="9"/>
      <c r="Y2130" s="9"/>
      <c r="Z2130" s="9"/>
      <c r="AA2130" s="9"/>
      <c r="AB2130" s="9"/>
      <c r="AC2130" s="9"/>
      <c r="AD2130" s="9"/>
      <c r="AE2130" s="9"/>
      <c r="AF2130" s="9"/>
      <c r="AG2130" s="9"/>
      <c r="AH2130" s="9"/>
      <c r="AI2130" s="9"/>
      <c r="AJ2130" s="9"/>
      <c r="AK2130" s="9"/>
      <c r="AL2130" s="9"/>
      <c r="AM2130" s="9"/>
      <c r="AN2130" s="9"/>
      <c r="AO2130" s="9"/>
      <c r="AP2130" s="9"/>
      <c r="AQ2130" s="9"/>
      <c r="AR2130" s="9"/>
      <c r="AS2130" s="9"/>
      <c r="AT2130" s="9"/>
      <c r="AU2130" s="9"/>
    </row>
    <row r="2131" spans="24:47">
      <c r="X2131" s="9"/>
      <c r="Y2131" s="9"/>
      <c r="Z2131" s="9"/>
      <c r="AA2131" s="9"/>
      <c r="AB2131" s="9"/>
      <c r="AC2131" s="9"/>
      <c r="AD2131" s="9"/>
      <c r="AE2131" s="9"/>
      <c r="AF2131" s="9"/>
      <c r="AG2131" s="9"/>
      <c r="AH2131" s="9"/>
      <c r="AI2131" s="9"/>
      <c r="AJ2131" s="9"/>
      <c r="AK2131" s="9"/>
      <c r="AL2131" s="9"/>
      <c r="AM2131" s="9"/>
      <c r="AN2131" s="9"/>
      <c r="AO2131" s="9"/>
      <c r="AP2131" s="9"/>
      <c r="AQ2131" s="9"/>
      <c r="AR2131" s="9"/>
      <c r="AS2131" s="9"/>
      <c r="AT2131" s="9"/>
      <c r="AU2131" s="9"/>
    </row>
    <row r="2132" spans="24:47">
      <c r="X2132" s="9"/>
      <c r="Y2132" s="9"/>
      <c r="Z2132" s="9"/>
      <c r="AA2132" s="9"/>
      <c r="AB2132" s="9"/>
      <c r="AC2132" s="9"/>
      <c r="AD2132" s="9"/>
      <c r="AE2132" s="9"/>
      <c r="AF2132" s="9"/>
      <c r="AG2132" s="9"/>
      <c r="AH2132" s="9"/>
      <c r="AI2132" s="9"/>
      <c r="AJ2132" s="9"/>
      <c r="AK2132" s="9"/>
      <c r="AL2132" s="9"/>
      <c r="AM2132" s="9"/>
      <c r="AN2132" s="9"/>
      <c r="AO2132" s="9"/>
      <c r="AP2132" s="9"/>
      <c r="AQ2132" s="9"/>
      <c r="AR2132" s="9"/>
      <c r="AS2132" s="9"/>
      <c r="AT2132" s="9"/>
      <c r="AU2132" s="9"/>
    </row>
    <row r="2133" spans="24:47">
      <c r="X2133" s="9"/>
      <c r="Y2133" s="9"/>
      <c r="Z2133" s="9"/>
      <c r="AA2133" s="9"/>
      <c r="AB2133" s="9"/>
      <c r="AC2133" s="9"/>
      <c r="AD2133" s="9"/>
      <c r="AE2133" s="9"/>
      <c r="AF2133" s="9"/>
      <c r="AG2133" s="9"/>
      <c r="AH2133" s="9"/>
      <c r="AI2133" s="9"/>
      <c r="AJ2133" s="9"/>
      <c r="AK2133" s="9"/>
      <c r="AL2133" s="9"/>
      <c r="AM2133" s="9"/>
      <c r="AN2133" s="9"/>
      <c r="AO2133" s="9"/>
      <c r="AP2133" s="9"/>
      <c r="AQ2133" s="9"/>
      <c r="AR2133" s="9"/>
      <c r="AS2133" s="9"/>
      <c r="AT2133" s="9"/>
      <c r="AU2133" s="9"/>
    </row>
    <row r="2134" spans="24:47">
      <c r="X2134" s="9"/>
      <c r="Y2134" s="9"/>
      <c r="Z2134" s="9"/>
      <c r="AA2134" s="9"/>
      <c r="AB2134" s="9"/>
      <c r="AC2134" s="9"/>
      <c r="AD2134" s="9"/>
      <c r="AE2134" s="9"/>
      <c r="AF2134" s="9"/>
      <c r="AG2134" s="9"/>
      <c r="AH2134" s="9"/>
      <c r="AI2134" s="9"/>
      <c r="AJ2134" s="9"/>
      <c r="AK2134" s="9"/>
      <c r="AL2134" s="9"/>
      <c r="AM2134" s="9"/>
      <c r="AN2134" s="9"/>
      <c r="AO2134" s="9"/>
      <c r="AP2134" s="9"/>
      <c r="AQ2134" s="9"/>
      <c r="AR2134" s="9"/>
      <c r="AS2134" s="9"/>
      <c r="AT2134" s="9"/>
      <c r="AU2134" s="9"/>
    </row>
    <row r="2135" spans="24:47">
      <c r="X2135" s="9"/>
      <c r="Y2135" s="9"/>
      <c r="Z2135" s="9"/>
      <c r="AA2135" s="9"/>
      <c r="AB2135" s="9"/>
      <c r="AC2135" s="9"/>
      <c r="AD2135" s="9"/>
      <c r="AE2135" s="9"/>
      <c r="AF2135" s="9"/>
      <c r="AG2135" s="9"/>
      <c r="AH2135" s="9"/>
      <c r="AI2135" s="9"/>
      <c r="AJ2135" s="9"/>
      <c r="AK2135" s="9"/>
      <c r="AL2135" s="9"/>
      <c r="AM2135" s="9"/>
      <c r="AN2135" s="9"/>
      <c r="AO2135" s="9"/>
      <c r="AP2135" s="9"/>
      <c r="AQ2135" s="9"/>
      <c r="AR2135" s="9"/>
      <c r="AS2135" s="9"/>
      <c r="AT2135" s="9"/>
      <c r="AU2135" s="9"/>
    </row>
    <row r="2136" spans="24:47">
      <c r="X2136" s="9"/>
      <c r="Y2136" s="9"/>
      <c r="Z2136" s="9"/>
      <c r="AA2136" s="9"/>
      <c r="AB2136" s="9"/>
      <c r="AC2136" s="9"/>
      <c r="AD2136" s="9"/>
      <c r="AE2136" s="9"/>
      <c r="AF2136" s="9"/>
      <c r="AG2136" s="9"/>
      <c r="AH2136" s="9"/>
      <c r="AI2136" s="9"/>
      <c r="AJ2136" s="9"/>
      <c r="AK2136" s="9"/>
      <c r="AL2136" s="9"/>
      <c r="AM2136" s="9"/>
      <c r="AN2136" s="9"/>
      <c r="AO2136" s="9"/>
      <c r="AP2136" s="9"/>
      <c r="AQ2136" s="9"/>
      <c r="AR2136" s="9"/>
      <c r="AS2136" s="9"/>
      <c r="AT2136" s="9"/>
      <c r="AU2136" s="9"/>
    </row>
    <row r="2137" spans="24:47">
      <c r="X2137" s="9"/>
      <c r="Y2137" s="9"/>
      <c r="Z2137" s="9"/>
      <c r="AA2137" s="9"/>
      <c r="AB2137" s="9"/>
      <c r="AC2137" s="9"/>
      <c r="AD2137" s="9"/>
      <c r="AE2137" s="9"/>
      <c r="AF2137" s="9"/>
      <c r="AG2137" s="9"/>
      <c r="AH2137" s="9"/>
      <c r="AI2137" s="9"/>
      <c r="AJ2137" s="9"/>
      <c r="AK2137" s="9"/>
      <c r="AL2137" s="9"/>
      <c r="AM2137" s="9"/>
      <c r="AN2137" s="9"/>
      <c r="AO2137" s="9"/>
      <c r="AP2137" s="9"/>
      <c r="AQ2137" s="9"/>
      <c r="AR2137" s="9"/>
      <c r="AS2137" s="9"/>
      <c r="AT2137" s="9"/>
      <c r="AU2137" s="9"/>
    </row>
    <row r="2138" spans="24:47">
      <c r="X2138" s="9"/>
      <c r="Y2138" s="9"/>
      <c r="Z2138" s="9"/>
      <c r="AA2138" s="9"/>
      <c r="AB2138" s="9"/>
      <c r="AC2138" s="9"/>
      <c r="AD2138" s="9"/>
      <c r="AE2138" s="9"/>
      <c r="AF2138" s="9"/>
      <c r="AG2138" s="9"/>
      <c r="AH2138" s="9"/>
      <c r="AI2138" s="9"/>
      <c r="AJ2138" s="9"/>
      <c r="AK2138" s="9"/>
      <c r="AL2138" s="9"/>
      <c r="AM2138" s="9"/>
      <c r="AN2138" s="9"/>
      <c r="AO2138" s="9"/>
      <c r="AP2138" s="9"/>
      <c r="AQ2138" s="9"/>
      <c r="AR2138" s="9"/>
      <c r="AS2138" s="9"/>
      <c r="AT2138" s="9"/>
      <c r="AU2138" s="9"/>
    </row>
    <row r="2139" spans="24:47">
      <c r="X2139" s="9"/>
      <c r="Y2139" s="9"/>
      <c r="Z2139" s="9"/>
      <c r="AA2139" s="9"/>
      <c r="AB2139" s="9"/>
      <c r="AC2139" s="9"/>
      <c r="AD2139" s="9"/>
      <c r="AE2139" s="9"/>
      <c r="AF2139" s="9"/>
      <c r="AG2139" s="9"/>
      <c r="AH2139" s="9"/>
      <c r="AI2139" s="9"/>
      <c r="AJ2139" s="9"/>
      <c r="AK2139" s="9"/>
      <c r="AL2139" s="9"/>
      <c r="AM2139" s="9"/>
      <c r="AN2139" s="9"/>
      <c r="AO2139" s="9"/>
      <c r="AP2139" s="9"/>
      <c r="AQ2139" s="9"/>
      <c r="AR2139" s="9"/>
      <c r="AS2139" s="9"/>
      <c r="AT2139" s="9"/>
      <c r="AU2139" s="9"/>
    </row>
    <row r="2140" spans="24:47">
      <c r="X2140" s="9"/>
      <c r="Y2140" s="9"/>
      <c r="Z2140" s="9"/>
      <c r="AA2140" s="9"/>
      <c r="AB2140" s="9"/>
      <c r="AC2140" s="9"/>
      <c r="AD2140" s="9"/>
      <c r="AE2140" s="9"/>
      <c r="AF2140" s="9"/>
      <c r="AG2140" s="9"/>
      <c r="AH2140" s="9"/>
      <c r="AI2140" s="9"/>
      <c r="AJ2140" s="9"/>
      <c r="AK2140" s="9"/>
      <c r="AL2140" s="9"/>
      <c r="AM2140" s="9"/>
      <c r="AN2140" s="9"/>
      <c r="AO2140" s="9"/>
      <c r="AP2140" s="9"/>
      <c r="AQ2140" s="9"/>
      <c r="AR2140" s="9"/>
      <c r="AS2140" s="9"/>
      <c r="AT2140" s="9"/>
      <c r="AU2140" s="9"/>
    </row>
    <row r="2141" spans="24:47">
      <c r="X2141" s="9"/>
      <c r="Y2141" s="9"/>
      <c r="Z2141" s="9"/>
      <c r="AA2141" s="9"/>
      <c r="AB2141" s="9"/>
      <c r="AC2141" s="9"/>
      <c r="AD2141" s="9"/>
      <c r="AE2141" s="9"/>
      <c r="AF2141" s="9"/>
      <c r="AG2141" s="9"/>
      <c r="AH2141" s="9"/>
      <c r="AI2141" s="9"/>
      <c r="AJ2141" s="9"/>
      <c r="AK2141" s="9"/>
      <c r="AL2141" s="9"/>
      <c r="AM2141" s="9"/>
      <c r="AN2141" s="9"/>
      <c r="AO2141" s="9"/>
      <c r="AP2141" s="9"/>
      <c r="AQ2141" s="9"/>
      <c r="AR2141" s="9"/>
      <c r="AS2141" s="9"/>
      <c r="AT2141" s="9"/>
      <c r="AU2141" s="9"/>
    </row>
    <row r="2142" spans="24:47">
      <c r="X2142" s="9"/>
      <c r="Y2142" s="9"/>
      <c r="Z2142" s="9"/>
      <c r="AA2142" s="9"/>
      <c r="AB2142" s="9"/>
      <c r="AC2142" s="9"/>
      <c r="AD2142" s="9"/>
      <c r="AE2142" s="9"/>
      <c r="AF2142" s="9"/>
      <c r="AG2142" s="9"/>
      <c r="AH2142" s="9"/>
      <c r="AI2142" s="9"/>
      <c r="AJ2142" s="9"/>
      <c r="AK2142" s="9"/>
      <c r="AL2142" s="9"/>
      <c r="AM2142" s="9"/>
      <c r="AN2142" s="9"/>
      <c r="AO2142" s="9"/>
      <c r="AP2142" s="9"/>
      <c r="AQ2142" s="9"/>
      <c r="AR2142" s="9"/>
      <c r="AS2142" s="9"/>
      <c r="AT2142" s="9"/>
      <c r="AU2142" s="9"/>
    </row>
    <row r="2143" spans="24:47">
      <c r="X2143" s="9"/>
      <c r="Y2143" s="9"/>
      <c r="Z2143" s="9"/>
      <c r="AA2143" s="9"/>
      <c r="AB2143" s="9"/>
      <c r="AC2143" s="9"/>
      <c r="AD2143" s="9"/>
      <c r="AE2143" s="9"/>
      <c r="AF2143" s="9"/>
      <c r="AG2143" s="9"/>
      <c r="AH2143" s="9"/>
      <c r="AI2143" s="9"/>
      <c r="AJ2143" s="9"/>
      <c r="AK2143" s="9"/>
      <c r="AL2143" s="9"/>
      <c r="AM2143" s="9"/>
      <c r="AN2143" s="9"/>
      <c r="AO2143" s="9"/>
      <c r="AP2143" s="9"/>
      <c r="AQ2143" s="9"/>
      <c r="AR2143" s="9"/>
      <c r="AS2143" s="9"/>
      <c r="AT2143" s="9"/>
      <c r="AU2143" s="9"/>
    </row>
    <row r="2144" spans="24:47">
      <c r="X2144" s="9"/>
      <c r="Y2144" s="9"/>
      <c r="Z2144" s="9"/>
      <c r="AA2144" s="9"/>
      <c r="AB2144" s="9"/>
      <c r="AC2144" s="9"/>
      <c r="AD2144" s="9"/>
      <c r="AE2144" s="9"/>
      <c r="AF2144" s="9"/>
      <c r="AG2144" s="9"/>
      <c r="AH2144" s="9"/>
      <c r="AI2144" s="9"/>
      <c r="AJ2144" s="9"/>
      <c r="AK2144" s="9"/>
      <c r="AL2144" s="9"/>
      <c r="AM2144" s="9"/>
      <c r="AN2144" s="9"/>
      <c r="AO2144" s="9"/>
      <c r="AP2144" s="9"/>
      <c r="AQ2144" s="9"/>
      <c r="AR2144" s="9"/>
      <c r="AS2144" s="9"/>
      <c r="AT2144" s="9"/>
      <c r="AU2144" s="9"/>
    </row>
    <row r="2145" spans="24:47">
      <c r="X2145" s="9"/>
      <c r="Y2145" s="9"/>
      <c r="Z2145" s="9"/>
      <c r="AA2145" s="9"/>
      <c r="AB2145" s="9"/>
      <c r="AC2145" s="9"/>
      <c r="AD2145" s="9"/>
      <c r="AE2145" s="9"/>
      <c r="AF2145" s="9"/>
      <c r="AG2145" s="9"/>
      <c r="AH2145" s="9"/>
      <c r="AI2145" s="9"/>
      <c r="AJ2145" s="9"/>
      <c r="AK2145" s="9"/>
      <c r="AL2145" s="9"/>
      <c r="AM2145" s="9"/>
      <c r="AN2145" s="9"/>
      <c r="AO2145" s="9"/>
      <c r="AP2145" s="9"/>
      <c r="AQ2145" s="9"/>
      <c r="AR2145" s="9"/>
      <c r="AS2145" s="9"/>
      <c r="AT2145" s="9"/>
      <c r="AU2145" s="9"/>
    </row>
    <row r="2146" spans="24:47">
      <c r="X2146" s="9"/>
      <c r="Y2146" s="9"/>
      <c r="Z2146" s="9"/>
      <c r="AA2146" s="9"/>
      <c r="AB2146" s="9"/>
      <c r="AC2146" s="9"/>
      <c r="AD2146" s="9"/>
      <c r="AE2146" s="9"/>
      <c r="AF2146" s="9"/>
      <c r="AG2146" s="9"/>
      <c r="AH2146" s="9"/>
      <c r="AI2146" s="9"/>
      <c r="AJ2146" s="9"/>
      <c r="AK2146" s="9"/>
      <c r="AL2146" s="9"/>
      <c r="AM2146" s="9"/>
      <c r="AN2146" s="9"/>
      <c r="AO2146" s="9"/>
      <c r="AP2146" s="9"/>
      <c r="AQ2146" s="9"/>
      <c r="AR2146" s="9"/>
      <c r="AS2146" s="9"/>
      <c r="AT2146" s="9"/>
      <c r="AU2146" s="9"/>
    </row>
    <row r="2147" spans="24:47">
      <c r="X2147" s="9"/>
      <c r="Y2147" s="9"/>
      <c r="Z2147" s="9"/>
      <c r="AA2147" s="9"/>
      <c r="AB2147" s="9"/>
      <c r="AC2147" s="9"/>
      <c r="AD2147" s="9"/>
      <c r="AE2147" s="9"/>
      <c r="AF2147" s="9"/>
      <c r="AG2147" s="9"/>
      <c r="AH2147" s="9"/>
      <c r="AI2147" s="9"/>
      <c r="AJ2147" s="9"/>
      <c r="AK2147" s="9"/>
      <c r="AL2147" s="9"/>
      <c r="AM2147" s="9"/>
      <c r="AN2147" s="9"/>
      <c r="AO2147" s="9"/>
      <c r="AP2147" s="9"/>
      <c r="AQ2147" s="9"/>
      <c r="AR2147" s="9"/>
      <c r="AS2147" s="9"/>
      <c r="AT2147" s="9"/>
      <c r="AU2147" s="9"/>
    </row>
    <row r="2148" spans="24:47">
      <c r="X2148" s="9"/>
      <c r="Y2148" s="9"/>
      <c r="Z2148" s="9"/>
      <c r="AA2148" s="9"/>
      <c r="AB2148" s="9"/>
      <c r="AC2148" s="9"/>
      <c r="AD2148" s="9"/>
      <c r="AE2148" s="9"/>
      <c r="AF2148" s="9"/>
      <c r="AG2148" s="9"/>
      <c r="AH2148" s="9"/>
      <c r="AI2148" s="9"/>
      <c r="AJ2148" s="9"/>
      <c r="AK2148" s="9"/>
      <c r="AL2148" s="9"/>
      <c r="AM2148" s="9"/>
      <c r="AN2148" s="9"/>
      <c r="AO2148" s="9"/>
      <c r="AP2148" s="9"/>
      <c r="AQ2148" s="9"/>
      <c r="AR2148" s="9"/>
      <c r="AS2148" s="9"/>
      <c r="AT2148" s="9"/>
      <c r="AU2148" s="9"/>
    </row>
    <row r="2149" spans="24:47">
      <c r="X2149" s="9"/>
      <c r="Z2149" s="9"/>
      <c r="AA2149" s="9"/>
      <c r="AB2149" s="9"/>
      <c r="AC2149" s="9"/>
      <c r="AD2149" s="9"/>
      <c r="AE2149" s="9"/>
      <c r="AF2149" s="9"/>
      <c r="AG2149" s="9"/>
      <c r="AH2149" s="9"/>
      <c r="AI2149" s="9"/>
      <c r="AJ2149" s="9"/>
      <c r="AK2149" s="9"/>
      <c r="AL2149" s="9"/>
      <c r="AM2149" s="9"/>
      <c r="AN2149" s="9"/>
      <c r="AO2149" s="9"/>
      <c r="AP2149" s="9"/>
      <c r="AQ2149" s="9"/>
      <c r="AR2149" s="9"/>
      <c r="AS2149" s="9"/>
      <c r="AT2149" s="9"/>
      <c r="AU2149" s="9"/>
    </row>
    <row r="2150" spans="24:47">
      <c r="Z2150" s="9"/>
      <c r="AA2150" s="9"/>
      <c r="AB2150" s="9"/>
      <c r="AC2150" s="9"/>
      <c r="AD2150" s="9"/>
      <c r="AE2150" s="9"/>
      <c r="AF2150" s="9"/>
      <c r="AG2150" s="9"/>
      <c r="AH2150" s="9"/>
      <c r="AI2150" s="9"/>
      <c r="AJ2150" s="9"/>
      <c r="AK2150" s="9"/>
      <c r="AL2150" s="9"/>
      <c r="AM2150" s="9"/>
      <c r="AN2150" s="9"/>
      <c r="AO2150" s="9"/>
      <c r="AP2150" s="9"/>
      <c r="AQ2150" s="9"/>
      <c r="AR2150" s="9"/>
      <c r="AS2150" s="9"/>
      <c r="AT2150" s="9"/>
      <c r="AU2150" s="9"/>
    </row>
  </sheetData>
  <sheetProtection algorithmName="SHA-512" hashValue="0qdp2vwznn2HDfn1RF5aNgLdFP0q2k6QbfiVioFBx4jmGnr4aqvGJZE9vTqG9P4/q2Ym99omX1EBP+NZFAVoFQ==" saltValue="7nIHLY1lTxLYig5+PObMHw==" spinCount="100000" sheet="1" objects="1" scenarios="1" selectLockedCells="1"/>
  <mergeCells count="756">
    <mergeCell ref="G8:K8"/>
    <mergeCell ref="G1:I1"/>
    <mergeCell ref="Y13:AC13"/>
    <mergeCell ref="Q46:S46"/>
    <mergeCell ref="AA46:AG46"/>
    <mergeCell ref="Q7:R7"/>
    <mergeCell ref="N8:P8"/>
    <mergeCell ref="Q8:R8"/>
    <mergeCell ref="O28:P29"/>
    <mergeCell ref="O32:P32"/>
    <mergeCell ref="N28:N29"/>
    <mergeCell ref="O31:P31"/>
    <mergeCell ref="P42:V42"/>
    <mergeCell ref="O37:P38"/>
    <mergeCell ref="T45:V45"/>
    <mergeCell ref="B39:K39"/>
    <mergeCell ref="B40:K40"/>
    <mergeCell ref="Q10:R10"/>
    <mergeCell ref="O30:P30"/>
    <mergeCell ref="B41:K41"/>
    <mergeCell ref="B22:K22"/>
    <mergeCell ref="B37:K37"/>
    <mergeCell ref="B31:K31"/>
    <mergeCell ref="P41:V41"/>
    <mergeCell ref="Q5:R5"/>
    <mergeCell ref="BE257:BG257"/>
    <mergeCell ref="BE256:BG256"/>
    <mergeCell ref="BE255:BG255"/>
    <mergeCell ref="BE250:BG250"/>
    <mergeCell ref="BE249:BG249"/>
    <mergeCell ref="BB246:BD246"/>
    <mergeCell ref="AY240:BA240"/>
    <mergeCell ref="AY251:BA251"/>
    <mergeCell ref="AY252:BA252"/>
    <mergeCell ref="AY253:BA253"/>
    <mergeCell ref="AY254:BA254"/>
    <mergeCell ref="BB249:BD249"/>
    <mergeCell ref="AY242:BA242"/>
    <mergeCell ref="BE254:BG254"/>
    <mergeCell ref="BE251:BG251"/>
    <mergeCell ref="AY255:BA255"/>
    <mergeCell ref="BB252:BD252"/>
    <mergeCell ref="BB248:BD248"/>
    <mergeCell ref="BB241:BD241"/>
    <mergeCell ref="BB240:BD240"/>
    <mergeCell ref="BE253:BG253"/>
    <mergeCell ref="BB247:BD247"/>
    <mergeCell ref="BB251:BD251"/>
    <mergeCell ref="BB250:BD250"/>
    <mergeCell ref="BB158:BD158"/>
    <mergeCell ref="BB157:BD157"/>
    <mergeCell ref="BB159:BD159"/>
    <mergeCell ref="BB173:BD173"/>
    <mergeCell ref="BB171:BD171"/>
    <mergeCell ref="BB172:BD172"/>
    <mergeCell ref="BE157:BG157"/>
    <mergeCell ref="BE200:BG200"/>
    <mergeCell ref="BB179:BD179"/>
    <mergeCell ref="BE175:BG175"/>
    <mergeCell ref="BE187:BG187"/>
    <mergeCell ref="BB186:BD186"/>
    <mergeCell ref="BE191:BG191"/>
    <mergeCell ref="BE176:BG176"/>
    <mergeCell ref="BE186:BG186"/>
    <mergeCell ref="BE174:BG174"/>
    <mergeCell ref="BB168:BD168"/>
    <mergeCell ref="BB191:BD191"/>
    <mergeCell ref="BB187:BD187"/>
    <mergeCell ref="BE189:BG189"/>
    <mergeCell ref="BE190:BG190"/>
    <mergeCell ref="BE162:BG162"/>
    <mergeCell ref="BE188:BG188"/>
    <mergeCell ref="BE156:BG156"/>
    <mergeCell ref="BE165:BG165"/>
    <mergeCell ref="BE163:BG163"/>
    <mergeCell ref="BB164:BD164"/>
    <mergeCell ref="BE172:BG172"/>
    <mergeCell ref="BE173:BG173"/>
    <mergeCell ref="BB174:BD174"/>
    <mergeCell ref="BB166:BD166"/>
    <mergeCell ref="BB167:BD167"/>
    <mergeCell ref="BB163:BD163"/>
    <mergeCell ref="BB170:BD170"/>
    <mergeCell ref="BE158:BG158"/>
    <mergeCell ref="BE166:BG166"/>
    <mergeCell ref="BE159:BG159"/>
    <mergeCell ref="BE167:BG167"/>
    <mergeCell ref="BE160:BG160"/>
    <mergeCell ref="BE170:BG170"/>
    <mergeCell ref="BE169:BG169"/>
    <mergeCell ref="BE171:BG171"/>
    <mergeCell ref="BB162:BD162"/>
    <mergeCell ref="BB161:BD161"/>
    <mergeCell ref="BB165:BD165"/>
    <mergeCell ref="BE161:BG161"/>
    <mergeCell ref="BE164:BG164"/>
    <mergeCell ref="BE168:BG168"/>
    <mergeCell ref="BE177:BG177"/>
    <mergeCell ref="BE178:BG178"/>
    <mergeCell ref="BE179:BG179"/>
    <mergeCell ref="BE180:BG180"/>
    <mergeCell ref="BE181:BG181"/>
    <mergeCell ref="BE182:BG182"/>
    <mergeCell ref="BE183:BG183"/>
    <mergeCell ref="BE184:BG184"/>
    <mergeCell ref="BE185:BG185"/>
    <mergeCell ref="BB175:BD175"/>
    <mergeCell ref="AY187:BA187"/>
    <mergeCell ref="AY188:BA188"/>
    <mergeCell ref="AY189:BA189"/>
    <mergeCell ref="AY190:BA190"/>
    <mergeCell ref="BB188:BD188"/>
    <mergeCell ref="AS188:AU188"/>
    <mergeCell ref="BB184:BD184"/>
    <mergeCell ref="BB185:BD185"/>
    <mergeCell ref="BB176:BD176"/>
    <mergeCell ref="BB180:BD180"/>
    <mergeCell ref="BB190:BD190"/>
    <mergeCell ref="BB177:BD177"/>
    <mergeCell ref="BB182:BD182"/>
    <mergeCell ref="BB183:BD183"/>
    <mergeCell ref="BB178:BD178"/>
    <mergeCell ref="BB181:BD181"/>
    <mergeCell ref="AY183:BA183"/>
    <mergeCell ref="AY186:BA186"/>
    <mergeCell ref="AY181:BA181"/>
    <mergeCell ref="AV180:AX180"/>
    <mergeCell ref="AV186:AX186"/>
    <mergeCell ref="AV183:AX183"/>
    <mergeCell ref="AV184:AX184"/>
    <mergeCell ref="AV185:AX185"/>
    <mergeCell ref="AV171:AX171"/>
    <mergeCell ref="AY177:BA177"/>
    <mergeCell ref="AY178:BA178"/>
    <mergeCell ref="AY179:BA179"/>
    <mergeCell ref="AV176:AX176"/>
    <mergeCell ref="AY180:BA180"/>
    <mergeCell ref="AV175:AX175"/>
    <mergeCell ref="AV177:AX177"/>
    <mergeCell ref="AV182:AX182"/>
    <mergeCell ref="AV181:AX181"/>
    <mergeCell ref="AV179:AX179"/>
    <mergeCell ref="AY182:BA182"/>
    <mergeCell ref="AY184:BA184"/>
    <mergeCell ref="AV178:AX178"/>
    <mergeCell ref="AY185:BA185"/>
    <mergeCell ref="AY174:BA174"/>
    <mergeCell ref="AV173:AX173"/>
    <mergeCell ref="AY176:BA176"/>
    <mergeCell ref="AY175:BA175"/>
    <mergeCell ref="BE196:BG196"/>
    <mergeCell ref="BE195:BG195"/>
    <mergeCell ref="AV199:AX199"/>
    <mergeCell ref="AS200:AU200"/>
    <mergeCell ref="AV198:AX198"/>
    <mergeCell ref="AV189:AX189"/>
    <mergeCell ref="AV190:AX190"/>
    <mergeCell ref="AY193:BA193"/>
    <mergeCell ref="AY202:BA202"/>
    <mergeCell ref="AY197:BA197"/>
    <mergeCell ref="BE201:BG201"/>
    <mergeCell ref="BE194:BG194"/>
    <mergeCell ref="AV197:AX197"/>
    <mergeCell ref="AS195:AU195"/>
    <mergeCell ref="BE193:BG193"/>
    <mergeCell ref="BE192:BG192"/>
    <mergeCell ref="BB192:BD192"/>
    <mergeCell ref="AY192:BA192"/>
    <mergeCell ref="AY191:BA191"/>
    <mergeCell ref="AV192:AX192"/>
    <mergeCell ref="AS192:AU192"/>
    <mergeCell ref="BB189:BD189"/>
    <mergeCell ref="BB198:BD198"/>
    <mergeCell ref="BB194:BD194"/>
    <mergeCell ref="AY196:BA196"/>
    <mergeCell ref="AS190:AU190"/>
    <mergeCell ref="AV200:AX200"/>
    <mergeCell ref="AY194:BA194"/>
    <mergeCell ref="AY195:BA195"/>
    <mergeCell ref="AS197:AU197"/>
    <mergeCell ref="AS198:AU198"/>
    <mergeCell ref="AS203:AU203"/>
    <mergeCell ref="BB193:BD193"/>
    <mergeCell ref="AV187:AX187"/>
    <mergeCell ref="AQ210:AQ212"/>
    <mergeCell ref="AV211:AX211"/>
    <mergeCell ref="AV193:AX193"/>
    <mergeCell ref="AS207:AU207"/>
    <mergeCell ref="AQ200:AQ202"/>
    <mergeCell ref="AV210:AX210"/>
    <mergeCell ref="AV196:AX196"/>
    <mergeCell ref="AV194:AX194"/>
    <mergeCell ref="AV203:AX203"/>
    <mergeCell ref="AV201:AX201"/>
    <mergeCell ref="AS209:AU209"/>
    <mergeCell ref="AV188:AX188"/>
    <mergeCell ref="AS193:AU193"/>
    <mergeCell ref="AS196:AU196"/>
    <mergeCell ref="AS189:AU189"/>
    <mergeCell ref="AV191:AX191"/>
    <mergeCell ref="AV195:AX195"/>
    <mergeCell ref="AV202:AX202"/>
    <mergeCell ref="AV212:AX212"/>
    <mergeCell ref="AS179:AU179"/>
    <mergeCell ref="AS157:AU157"/>
    <mergeCell ref="AQ170:AQ172"/>
    <mergeCell ref="AS170:AU170"/>
    <mergeCell ref="AS171:AU171"/>
    <mergeCell ref="AS167:AU167"/>
    <mergeCell ref="AQ160:AQ162"/>
    <mergeCell ref="AS257:AU257"/>
    <mergeCell ref="AS243:AU243"/>
    <mergeCell ref="AS256:AU256"/>
    <mergeCell ref="AS239:AU239"/>
    <mergeCell ref="AS240:AU240"/>
    <mergeCell ref="AS241:AU241"/>
    <mergeCell ref="AS242:AU242"/>
    <mergeCell ref="AS255:AU255"/>
    <mergeCell ref="AS249:AU249"/>
    <mergeCell ref="AS250:AU250"/>
    <mergeCell ref="AS254:AU254"/>
    <mergeCell ref="AS245:AU245"/>
    <mergeCell ref="AS251:AU251"/>
    <mergeCell ref="AS246:AU246"/>
    <mergeCell ref="AS247:AU247"/>
    <mergeCell ref="AS248:AU248"/>
    <mergeCell ref="AQ240:AQ242"/>
    <mergeCell ref="AS219:AU219"/>
    <mergeCell ref="AS218:AU218"/>
    <mergeCell ref="AS220:AU220"/>
    <mergeCell ref="AS187:AU187"/>
    <mergeCell ref="AS194:AU194"/>
    <mergeCell ref="AS215:AU215"/>
    <mergeCell ref="AQ220:AQ222"/>
    <mergeCell ref="AQ180:AQ182"/>
    <mergeCell ref="AQ190:AQ192"/>
    <mergeCell ref="AS206:AU206"/>
    <mergeCell ref="AS222:AU222"/>
    <mergeCell ref="AS210:AU210"/>
    <mergeCell ref="AS212:AU212"/>
    <mergeCell ref="AS208:AU208"/>
    <mergeCell ref="AS204:AU204"/>
    <mergeCell ref="AS221:AU221"/>
    <mergeCell ref="AS168:AU168"/>
    <mergeCell ref="AS165:AU165"/>
    <mergeCell ref="AS158:AU158"/>
    <mergeCell ref="AS175:AU175"/>
    <mergeCell ref="AS178:AU178"/>
    <mergeCell ref="AS176:AU176"/>
    <mergeCell ref="AS177:AU177"/>
    <mergeCell ref="T28:T29"/>
    <mergeCell ref="U28:V28"/>
    <mergeCell ref="AQ150:AQ152"/>
    <mergeCell ref="AS142:AU142"/>
    <mergeCell ref="AH46:AN46"/>
    <mergeCell ref="AS139:AU139"/>
    <mergeCell ref="Y41:AN41"/>
    <mergeCell ref="Y42:AN42"/>
    <mergeCell ref="S10:T10"/>
    <mergeCell ref="B26:K26"/>
    <mergeCell ref="B9:E9"/>
    <mergeCell ref="B11:E11"/>
    <mergeCell ref="B16:K16"/>
    <mergeCell ref="B17:K17"/>
    <mergeCell ref="B18:K18"/>
    <mergeCell ref="B19:K19"/>
    <mergeCell ref="F12:H12"/>
    <mergeCell ref="B23:K23"/>
    <mergeCell ref="B15:K15"/>
    <mergeCell ref="B20:K20"/>
    <mergeCell ref="I11:J11"/>
    <mergeCell ref="B12:E12"/>
    <mergeCell ref="B14:K14"/>
    <mergeCell ref="N5:P5"/>
    <mergeCell ref="N6:P6"/>
    <mergeCell ref="N7:P7"/>
    <mergeCell ref="B30:K30"/>
    <mergeCell ref="I12:J12"/>
    <mergeCell ref="B29:K29"/>
    <mergeCell ref="B33:K33"/>
    <mergeCell ref="Q6:R6"/>
    <mergeCell ref="Q11:R11"/>
    <mergeCell ref="B32:K32"/>
    <mergeCell ref="A5:B5"/>
    <mergeCell ref="I9:J9"/>
    <mergeCell ref="B10:E10"/>
    <mergeCell ref="B7:K7"/>
    <mergeCell ref="B21:K21"/>
    <mergeCell ref="G10:H10"/>
    <mergeCell ref="B25:K25"/>
    <mergeCell ref="B24:K24"/>
    <mergeCell ref="G9:H9"/>
    <mergeCell ref="F11:H11"/>
    <mergeCell ref="H5:I5"/>
    <mergeCell ref="I10:J10"/>
    <mergeCell ref="F6:G6"/>
    <mergeCell ref="B8:F8"/>
    <mergeCell ref="B38:K38"/>
    <mergeCell ref="T46:V46"/>
    <mergeCell ref="AH45:AN45"/>
    <mergeCell ref="AV139:AX139"/>
    <mergeCell ref="AY140:BA140"/>
    <mergeCell ref="BB140:BD140"/>
    <mergeCell ref="O33:P33"/>
    <mergeCell ref="O34:P34"/>
    <mergeCell ref="B35:K35"/>
    <mergeCell ref="B36:K36"/>
    <mergeCell ref="BB136:BD136"/>
    <mergeCell ref="F46:G46"/>
    <mergeCell ref="H45:K45"/>
    <mergeCell ref="H46:K46"/>
    <mergeCell ref="B34:K34"/>
    <mergeCell ref="AP136:AS136"/>
    <mergeCell ref="AT136:AX136"/>
    <mergeCell ref="AY134:BA134"/>
    <mergeCell ref="AT135:AX135"/>
    <mergeCell ref="BB134:BD134"/>
    <mergeCell ref="AP134:AS134"/>
    <mergeCell ref="BB133:BD133"/>
    <mergeCell ref="AV140:AX140"/>
    <mergeCell ref="BE155:BG155"/>
    <mergeCell ref="AS151:AU151"/>
    <mergeCell ref="AY150:BA150"/>
    <mergeCell ref="BE147:BG147"/>
    <mergeCell ref="BE142:BG142"/>
    <mergeCell ref="AY155:BA155"/>
    <mergeCell ref="BE151:BG151"/>
    <mergeCell ref="BB142:BD142"/>
    <mergeCell ref="BE146:BG146"/>
    <mergeCell ref="BE145:BG145"/>
    <mergeCell ref="BE148:BG148"/>
    <mergeCell ref="AY142:BA142"/>
    <mergeCell ref="BB144:BD144"/>
    <mergeCell ref="AY156:BA156"/>
    <mergeCell ref="AV145:AX145"/>
    <mergeCell ref="AV144:AX144"/>
    <mergeCell ref="AS144:AU144"/>
    <mergeCell ref="AS148:AU148"/>
    <mergeCell ref="AY143:BA143"/>
    <mergeCell ref="BB156:BD156"/>
    <mergeCell ref="AS146:AU146"/>
    <mergeCell ref="AS147:AU147"/>
    <mergeCell ref="BB145:BD145"/>
    <mergeCell ref="BB143:BD143"/>
    <mergeCell ref="BB148:BD148"/>
    <mergeCell ref="AS149:AU149"/>
    <mergeCell ref="AY147:BA147"/>
    <mergeCell ref="AY146:BA146"/>
    <mergeCell ref="AY145:BA145"/>
    <mergeCell ref="BB147:BD147"/>
    <mergeCell ref="BB146:BD146"/>
    <mergeCell ref="AV163:AX163"/>
    <mergeCell ref="AV160:AX160"/>
    <mergeCell ref="AV159:AX159"/>
    <mergeCell ref="AV151:AX151"/>
    <mergeCell ref="AV150:AX150"/>
    <mergeCell ref="AS141:AU141"/>
    <mergeCell ref="AV146:AX146"/>
    <mergeCell ref="AV147:AX147"/>
    <mergeCell ref="AV149:AX149"/>
    <mergeCell ref="AS152:AU152"/>
    <mergeCell ref="AS150:AU150"/>
    <mergeCell ref="AV142:AX142"/>
    <mergeCell ref="AV148:AX148"/>
    <mergeCell ref="AV155:AX155"/>
    <mergeCell ref="AS156:AU156"/>
    <mergeCell ref="AS154:AU154"/>
    <mergeCell ref="AV143:AX143"/>
    <mergeCell ref="AS155:AU155"/>
    <mergeCell ref="AV141:AX141"/>
    <mergeCell ref="AY164:BA164"/>
    <mergeCell ref="AS174:AU174"/>
    <mergeCell ref="AS161:AU161"/>
    <mergeCell ref="AV167:AX167"/>
    <mergeCell ref="AV162:AX162"/>
    <mergeCell ref="AV161:AX161"/>
    <mergeCell ref="AV165:AX165"/>
    <mergeCell ref="AS143:AU143"/>
    <mergeCell ref="AS145:AU145"/>
    <mergeCell ref="AY171:BA171"/>
    <mergeCell ref="AY172:BA172"/>
    <mergeCell ref="AY160:BA160"/>
    <mergeCell ref="AY170:BA170"/>
    <mergeCell ref="AY166:BA166"/>
    <mergeCell ref="AY167:BA167"/>
    <mergeCell ref="AY169:BA169"/>
    <mergeCell ref="AY157:BA157"/>
    <mergeCell ref="AY151:BA151"/>
    <mergeCell ref="AY144:BA144"/>
    <mergeCell ref="AS164:AU164"/>
    <mergeCell ref="AS160:AU160"/>
    <mergeCell ref="AY159:BA159"/>
    <mergeCell ref="AV152:AX152"/>
    <mergeCell ref="AY148:BA148"/>
    <mergeCell ref="BE223:BG223"/>
    <mergeCell ref="BE224:BG224"/>
    <mergeCell ref="AY236:BA236"/>
    <mergeCell ref="AY246:BA246"/>
    <mergeCell ref="BB227:BD227"/>
    <mergeCell ref="AY244:BA244"/>
    <mergeCell ref="BB245:BD245"/>
    <mergeCell ref="AY158:BA158"/>
    <mergeCell ref="AS159:AU159"/>
    <mergeCell ref="AV174:AX174"/>
    <mergeCell ref="AY161:BA161"/>
    <mergeCell ref="AY162:BA162"/>
    <mergeCell ref="BB169:BD169"/>
    <mergeCell ref="AV168:AX168"/>
    <mergeCell ref="BB160:BD160"/>
    <mergeCell ref="AY163:BA163"/>
    <mergeCell ref="AY165:BA165"/>
    <mergeCell ref="AY168:BA168"/>
    <mergeCell ref="AV170:AX170"/>
    <mergeCell ref="AY173:BA173"/>
    <mergeCell ref="AS173:AU173"/>
    <mergeCell ref="AV169:AX169"/>
    <mergeCell ref="AV166:AX166"/>
    <mergeCell ref="AV172:AX172"/>
    <mergeCell ref="BE248:BG248"/>
    <mergeCell ref="BE247:BG247"/>
    <mergeCell ref="AY225:BA225"/>
    <mergeCell ref="AY219:BA219"/>
    <mergeCell ref="BB231:BD231"/>
    <mergeCell ref="BB219:BD219"/>
    <mergeCell ref="BE221:BG221"/>
    <mergeCell ref="BE242:BG242"/>
    <mergeCell ref="BE227:BG227"/>
    <mergeCell ref="BE226:BG226"/>
    <mergeCell ref="AY248:BA248"/>
    <mergeCell ref="AY247:BA247"/>
    <mergeCell ref="BE239:BG239"/>
    <mergeCell ref="BE241:BG241"/>
    <mergeCell ref="BE240:BG240"/>
    <mergeCell ref="BE244:BG244"/>
    <mergeCell ref="BE243:BG243"/>
    <mergeCell ref="BE232:BG232"/>
    <mergeCell ref="BE231:BG231"/>
    <mergeCell ref="BE222:BG222"/>
    <mergeCell ref="BE237:BG237"/>
    <mergeCell ref="BE225:BG225"/>
    <mergeCell ref="BB228:BD228"/>
    <mergeCell ref="BE219:BG219"/>
    <mergeCell ref="BE216:BG216"/>
    <mergeCell ref="BB234:BD234"/>
    <mergeCell ref="AS235:AU235"/>
    <mergeCell ref="AS237:AU237"/>
    <mergeCell ref="AS238:AU238"/>
    <mergeCell ref="AS217:AU217"/>
    <mergeCell ref="AS216:AU216"/>
    <mergeCell ref="BB225:BD225"/>
    <mergeCell ref="BB222:BD222"/>
    <mergeCell ref="AV225:AX225"/>
    <mergeCell ref="AV232:AX232"/>
    <mergeCell ref="BB236:BD236"/>
    <mergeCell ref="AS234:AU234"/>
    <mergeCell ref="AS224:AU224"/>
    <mergeCell ref="AS223:AU223"/>
    <mergeCell ref="BE218:BG218"/>
    <mergeCell ref="BE230:BG230"/>
    <mergeCell ref="BE229:BG229"/>
    <mergeCell ref="BE228:BG228"/>
    <mergeCell ref="BE238:BG238"/>
    <mergeCell ref="BE236:BG236"/>
    <mergeCell ref="BE235:BG235"/>
    <mergeCell ref="BE234:BG234"/>
    <mergeCell ref="BE233:BG233"/>
    <mergeCell ref="BE215:BG215"/>
    <mergeCell ref="AY233:BA233"/>
    <mergeCell ref="AY234:BA234"/>
    <mergeCell ref="AY235:BA235"/>
    <mergeCell ref="BE197:BG197"/>
    <mergeCell ref="BE212:BG212"/>
    <mergeCell ref="BE205:BG205"/>
    <mergeCell ref="BE204:BG204"/>
    <mergeCell ref="AY199:BA199"/>
    <mergeCell ref="AY198:BA198"/>
    <mergeCell ref="BB197:BD197"/>
    <mergeCell ref="BB218:BD218"/>
    <mergeCell ref="AY208:BA208"/>
    <mergeCell ref="BB220:BD220"/>
    <mergeCell ref="AY223:BA223"/>
    <mergeCell ref="AY226:BA226"/>
    <mergeCell ref="AY221:BA221"/>
    <mergeCell ref="AY200:BA200"/>
    <mergeCell ref="AY205:BA205"/>
    <mergeCell ref="BB235:BD235"/>
    <mergeCell ref="BB205:BD205"/>
    <mergeCell ref="BB206:BD206"/>
    <mergeCell ref="BE220:BG220"/>
    <mergeCell ref="BE202:BG202"/>
    <mergeCell ref="BE258:BG258"/>
    <mergeCell ref="BB229:BD229"/>
    <mergeCell ref="AS182:AU182"/>
    <mergeCell ref="AV229:AX229"/>
    <mergeCell ref="AV230:AX230"/>
    <mergeCell ref="AS230:AU230"/>
    <mergeCell ref="AV243:AX243"/>
    <mergeCell ref="AV250:AX250"/>
    <mergeCell ref="AV216:AX216"/>
    <mergeCell ref="AS258:AU258"/>
    <mergeCell ref="AS252:AU252"/>
    <mergeCell ref="AS253:AU253"/>
    <mergeCell ref="AS236:AU236"/>
    <mergeCell ref="AV252:AX252"/>
    <mergeCell ref="AV245:AX245"/>
    <mergeCell ref="AS244:AU244"/>
    <mergeCell ref="BE198:BG198"/>
    <mergeCell ref="BB258:BD258"/>
    <mergeCell ref="AY257:BA257"/>
    <mergeCell ref="BE252:BG252"/>
    <mergeCell ref="BE245:BG245"/>
    <mergeCell ref="BE246:BG246"/>
    <mergeCell ref="AY220:BA220"/>
    <mergeCell ref="AS201:AU201"/>
    <mergeCell ref="W1:X1"/>
    <mergeCell ref="AK7:AM7"/>
    <mergeCell ref="W6:Y6"/>
    <mergeCell ref="W7:Y7"/>
    <mergeCell ref="AH6:AJ6"/>
    <mergeCell ref="AK5:AM5"/>
    <mergeCell ref="AE7:AG7"/>
    <mergeCell ref="AE8:AG8"/>
    <mergeCell ref="AH8:AJ8"/>
    <mergeCell ref="AH7:AJ7"/>
    <mergeCell ref="AH5:AJ5"/>
    <mergeCell ref="W5:Y5"/>
    <mergeCell ref="AK6:AM6"/>
    <mergeCell ref="AE6:AG6"/>
    <mergeCell ref="AK1:AM1"/>
    <mergeCell ref="AH1:AJ1"/>
    <mergeCell ref="AE1:AG1"/>
    <mergeCell ref="AK8:AM8"/>
    <mergeCell ref="Y1:AD1"/>
    <mergeCell ref="Z8:AD8"/>
    <mergeCell ref="AN1:AO1"/>
    <mergeCell ref="AS214:AU214"/>
    <mergeCell ref="AS199:AU199"/>
    <mergeCell ref="AS205:AU205"/>
    <mergeCell ref="AS162:AU162"/>
    <mergeCell ref="AS183:AU183"/>
    <mergeCell ref="AS184:AU184"/>
    <mergeCell ref="AS181:AU181"/>
    <mergeCell ref="AS166:AU166"/>
    <mergeCell ref="AS191:AU191"/>
    <mergeCell ref="AS163:AU163"/>
    <mergeCell ref="AS202:AU202"/>
    <mergeCell ref="AS180:AU180"/>
    <mergeCell ref="AS185:AU185"/>
    <mergeCell ref="AS213:AU213"/>
    <mergeCell ref="AS211:AU211"/>
    <mergeCell ref="AS186:AU186"/>
    <mergeCell ref="AS172:AU172"/>
    <mergeCell ref="AS169:AU169"/>
    <mergeCell ref="AP135:AS135"/>
    <mergeCell ref="AS153:AU153"/>
    <mergeCell ref="AS138:BG138"/>
    <mergeCell ref="BE144:BG144"/>
    <mergeCell ref="BE143:BG143"/>
    <mergeCell ref="AN7:AO7"/>
    <mergeCell ref="AN5:AO5"/>
    <mergeCell ref="AN8:AO8"/>
    <mergeCell ref="Y12:AM12"/>
    <mergeCell ref="AD36:AG38"/>
    <mergeCell ref="AH36:AJ38"/>
    <mergeCell ref="AK36:AM38"/>
    <mergeCell ref="AH13:AJ13"/>
    <mergeCell ref="AK13:AM13"/>
    <mergeCell ref="W8:Y8"/>
    <mergeCell ref="AE5:AG5"/>
    <mergeCell ref="Z5:AD5"/>
    <mergeCell ref="Z6:AD6"/>
    <mergeCell ref="Z7:AD7"/>
    <mergeCell ref="AN6:AO6"/>
    <mergeCell ref="Y11:AM11"/>
    <mergeCell ref="Y36:AC38"/>
    <mergeCell ref="AD13:AG13"/>
    <mergeCell ref="AY206:BA206"/>
    <mergeCell ref="AY207:BA207"/>
    <mergeCell ref="AY201:BA201"/>
    <mergeCell ref="AV206:AX206"/>
    <mergeCell ref="AV205:AX205"/>
    <mergeCell ref="AV217:AX217"/>
    <mergeCell ref="AY211:BA211"/>
    <mergeCell ref="AY212:BA212"/>
    <mergeCell ref="AV213:AX213"/>
    <mergeCell ref="AY209:BA209"/>
    <mergeCell ref="AV204:AX204"/>
    <mergeCell ref="AY215:BA215"/>
    <mergeCell ref="AV215:AX215"/>
    <mergeCell ref="AV209:AX209"/>
    <mergeCell ref="AV207:AX207"/>
    <mergeCell ref="AV208:AX208"/>
    <mergeCell ref="AY210:BA210"/>
    <mergeCell ref="AY204:BA204"/>
    <mergeCell ref="AV214:AX214"/>
    <mergeCell ref="AY203:BA203"/>
    <mergeCell ref="AY214:BA214"/>
    <mergeCell ref="AY217:BA217"/>
    <mergeCell ref="BB224:BD224"/>
    <mergeCell ref="BB226:BD226"/>
    <mergeCell ref="AV231:AX231"/>
    <mergeCell ref="AY229:BA229"/>
    <mergeCell ref="AV223:AX223"/>
    <mergeCell ref="AS233:AU233"/>
    <mergeCell ref="AY239:BA239"/>
    <mergeCell ref="AV241:AX241"/>
    <mergeCell ref="BB237:BD237"/>
    <mergeCell ref="BB238:BD238"/>
    <mergeCell ref="AS232:AU232"/>
    <mergeCell ref="AS226:AU226"/>
    <mergeCell ref="AS227:AU227"/>
    <mergeCell ref="AS229:AU229"/>
    <mergeCell ref="AS228:AU228"/>
    <mergeCell ref="AS225:AU225"/>
    <mergeCell ref="AS231:AU231"/>
    <mergeCell ref="BB230:BD230"/>
    <mergeCell ref="AV219:AX219"/>
    <mergeCell ref="BB221:BD221"/>
    <mergeCell ref="BB216:BD216"/>
    <mergeCell ref="AV256:AX256"/>
    <mergeCell ref="AY249:BA249"/>
    <mergeCell ref="AY243:BA243"/>
    <mergeCell ref="AY256:BA256"/>
    <mergeCell ref="AV254:AX254"/>
    <mergeCell ref="AY228:BA228"/>
    <mergeCell ref="AY230:BA230"/>
    <mergeCell ref="AV224:AX224"/>
    <mergeCell ref="AV227:AX227"/>
    <mergeCell ref="AV228:AX228"/>
    <mergeCell ref="AV226:AX226"/>
    <mergeCell ref="AY227:BA227"/>
    <mergeCell ref="AY224:BA224"/>
    <mergeCell ref="AV221:AX221"/>
    <mergeCell ref="AV220:AX220"/>
    <mergeCell ref="AV248:AX248"/>
    <mergeCell ref="AV240:AX240"/>
    <mergeCell ref="AV218:AX218"/>
    <mergeCell ref="AV242:AX242"/>
    <mergeCell ref="BB239:BD239"/>
    <mergeCell ref="AV222:AX222"/>
    <mergeCell ref="AQ250:AQ252"/>
    <mergeCell ref="AV249:AX249"/>
    <mergeCell ref="AV244:AX244"/>
    <mergeCell ref="AV253:AX253"/>
    <mergeCell ref="AV247:AX247"/>
    <mergeCell ref="AV246:AX246"/>
    <mergeCell ref="AV251:AX251"/>
    <mergeCell ref="AY258:BA258"/>
    <mergeCell ref="AY232:BA232"/>
    <mergeCell ref="AY245:BA245"/>
    <mergeCell ref="AV233:AX233"/>
    <mergeCell ref="AV234:AX234"/>
    <mergeCell ref="AV235:AX235"/>
    <mergeCell ref="AV237:AX237"/>
    <mergeCell ref="AY241:BA241"/>
    <mergeCell ref="AY238:BA238"/>
    <mergeCell ref="AV258:AX258"/>
    <mergeCell ref="AV257:AX257"/>
    <mergeCell ref="AV255:AX255"/>
    <mergeCell ref="AY237:BA237"/>
    <mergeCell ref="AV236:AX236"/>
    <mergeCell ref="AV239:AX239"/>
    <mergeCell ref="AV238:AX238"/>
    <mergeCell ref="AQ230:AQ232"/>
    <mergeCell ref="BB257:BD257"/>
    <mergeCell ref="BB201:BD201"/>
    <mergeCell ref="BB202:BD202"/>
    <mergeCell ref="BB195:BD195"/>
    <mergeCell ref="BB196:BD196"/>
    <mergeCell ref="AY218:BA218"/>
    <mergeCell ref="BB256:BD256"/>
    <mergeCell ref="BB255:BD255"/>
    <mergeCell ref="BB254:BD254"/>
    <mergeCell ref="BB243:BD243"/>
    <mergeCell ref="BB242:BD242"/>
    <mergeCell ref="BB253:BD253"/>
    <mergeCell ref="AY250:BA250"/>
    <mergeCell ref="AY213:BA213"/>
    <mergeCell ref="AY216:BA216"/>
    <mergeCell ref="BB223:BD223"/>
    <mergeCell ref="AY231:BA231"/>
    <mergeCell ref="BB204:BD204"/>
    <mergeCell ref="AY222:BA222"/>
    <mergeCell ref="BB217:BD217"/>
    <mergeCell ref="BB215:BD215"/>
    <mergeCell ref="BB244:BD244"/>
    <mergeCell ref="BB232:BD232"/>
    <mergeCell ref="BB233:BD233"/>
    <mergeCell ref="BE207:BG207"/>
    <mergeCell ref="BE208:BG208"/>
    <mergeCell ref="BE214:BG214"/>
    <mergeCell ref="BE213:BG213"/>
    <mergeCell ref="BE211:BG211"/>
    <mergeCell ref="BE206:BG206"/>
    <mergeCell ref="BB199:BD199"/>
    <mergeCell ref="BB200:BD200"/>
    <mergeCell ref="BE203:BG203"/>
    <mergeCell ref="BE210:BG210"/>
    <mergeCell ref="BB209:BD209"/>
    <mergeCell ref="BB210:BD210"/>
    <mergeCell ref="BE209:BG209"/>
    <mergeCell ref="BB207:BD207"/>
    <mergeCell ref="BB211:BD211"/>
    <mergeCell ref="BB212:BD212"/>
    <mergeCell ref="BE199:BG199"/>
    <mergeCell ref="BB208:BD208"/>
    <mergeCell ref="BB214:BD214"/>
    <mergeCell ref="BB203:BD203"/>
    <mergeCell ref="BE217:BG217"/>
    <mergeCell ref="BB213:BD213"/>
    <mergeCell ref="AV164:AX164"/>
    <mergeCell ref="BE149:BG149"/>
    <mergeCell ref="BB155:BD155"/>
    <mergeCell ref="AV158:AX158"/>
    <mergeCell ref="AV157:AX157"/>
    <mergeCell ref="AV156:AX156"/>
    <mergeCell ref="BE150:BG150"/>
    <mergeCell ref="AV154:AX154"/>
    <mergeCell ref="AY149:BA149"/>
    <mergeCell ref="BE154:BG154"/>
    <mergeCell ref="AY152:BA152"/>
    <mergeCell ref="AY153:BA153"/>
    <mergeCell ref="AY154:BA154"/>
    <mergeCell ref="AV153:AX153"/>
    <mergeCell ref="BB150:BD150"/>
    <mergeCell ref="BB151:BD151"/>
    <mergeCell ref="BB152:BD152"/>
    <mergeCell ref="BB153:BD153"/>
    <mergeCell ref="BB154:BD154"/>
    <mergeCell ref="BE152:BG152"/>
    <mergeCell ref="BE153:BG153"/>
    <mergeCell ref="BB149:BD149"/>
    <mergeCell ref="BE133:BG133"/>
    <mergeCell ref="BE135:BG135"/>
    <mergeCell ref="BB135:BD135"/>
    <mergeCell ref="BH135:BJ135"/>
    <mergeCell ref="AP133:AS133"/>
    <mergeCell ref="AT134:AX134"/>
    <mergeCell ref="AT133:AX133"/>
    <mergeCell ref="AY135:BA135"/>
    <mergeCell ref="BB141:BD141"/>
    <mergeCell ref="AY139:BA139"/>
    <mergeCell ref="BB139:BD139"/>
    <mergeCell ref="BE140:BG140"/>
    <mergeCell ref="BH136:BJ136"/>
    <mergeCell ref="AY133:BA133"/>
    <mergeCell ref="BE134:BG134"/>
    <mergeCell ref="BH133:BJ133"/>
    <mergeCell ref="BH134:BJ134"/>
    <mergeCell ref="BE136:BG136"/>
    <mergeCell ref="AY136:BA136"/>
    <mergeCell ref="AY141:BA141"/>
    <mergeCell ref="AQ140:AQ143"/>
    <mergeCell ref="AS140:AU140"/>
    <mergeCell ref="BE141:BG141"/>
    <mergeCell ref="BE139:BG139"/>
  </mergeCells>
  <conditionalFormatting sqref="Q37:T37 Q39:T39">
    <cfRule type="expression" dxfId="162" priority="1587">
      <formula>IF(Q37&lt;0,1,0)</formula>
    </cfRule>
  </conditionalFormatting>
  <conditionalFormatting sqref="AV141:AV171">
    <cfRule type="expression" dxfId="161" priority="2220">
      <formula>IF(AV141=BI141,1,0)</formula>
    </cfRule>
  </conditionalFormatting>
  <conditionalFormatting sqref="AY141:AY171">
    <cfRule type="expression" dxfId="160" priority="2221">
      <formula>IF(AY141=BI141,1,0)</formula>
    </cfRule>
  </conditionalFormatting>
  <conditionalFormatting sqref="AS141:AS171">
    <cfRule type="expression" dxfId="159" priority="2222">
      <formula>IF(AS141=BI141,1,0)</formula>
    </cfRule>
  </conditionalFormatting>
  <conditionalFormatting sqref="BE141:BE171">
    <cfRule type="expression" dxfId="158" priority="2223">
      <formula>IF(BE141=BI141,1,0)</formula>
    </cfRule>
  </conditionalFormatting>
  <conditionalFormatting sqref="BB141:BB171">
    <cfRule type="expression" dxfId="157" priority="2224">
      <formula>IF(BB141=BI141,1,0)</formula>
    </cfRule>
  </conditionalFormatting>
  <conditionalFormatting sqref="AS172:AS181">
    <cfRule type="expression" dxfId="156" priority="2225">
      <formula>IF(AS172=BI172,1,0)</formula>
    </cfRule>
  </conditionalFormatting>
  <conditionalFormatting sqref="AV172:AV181">
    <cfRule type="expression" dxfId="155" priority="2226">
      <formula>IF(AV172=BI172,1,0)</formula>
    </cfRule>
  </conditionalFormatting>
  <conditionalFormatting sqref="AY172:AY181">
    <cfRule type="expression" dxfId="154" priority="2227">
      <formula>IF(AY172=BI172,1,0)</formula>
    </cfRule>
  </conditionalFormatting>
  <conditionalFormatting sqref="BB172:BB181">
    <cfRule type="expression" dxfId="153" priority="2228">
      <formula>IF(BB172=BI172,1,0)</formula>
    </cfRule>
  </conditionalFormatting>
  <conditionalFormatting sqref="BE172:BE181">
    <cfRule type="expression" dxfId="152" priority="2229">
      <formula>IF(BE172=BI172,1,0)</formula>
    </cfRule>
  </conditionalFormatting>
  <conditionalFormatting sqref="AS182:AS191">
    <cfRule type="expression" dxfId="151" priority="2230">
      <formula>IF(AS182=BI182,1,0)</formula>
    </cfRule>
  </conditionalFormatting>
  <conditionalFormatting sqref="AS192:AS211">
    <cfRule type="expression" dxfId="150" priority="2231">
      <formula>IF(AS192=BI192,1,0)</formula>
    </cfRule>
  </conditionalFormatting>
  <conditionalFormatting sqref="AS212:AS221">
    <cfRule type="expression" dxfId="149" priority="2232">
      <formula>IF(AS212=BI212,1,0)</formula>
    </cfRule>
  </conditionalFormatting>
  <conditionalFormatting sqref="AS222:AS231">
    <cfRule type="expression" dxfId="148" priority="2233">
      <formula>IF(AS222=BI222,1,0)</formula>
    </cfRule>
  </conditionalFormatting>
  <conditionalFormatting sqref="AS232:AS257">
    <cfRule type="expression" dxfId="147" priority="2234">
      <formula>IF(AS232=BI232,1,0)</formula>
    </cfRule>
  </conditionalFormatting>
  <conditionalFormatting sqref="AV182:AV191">
    <cfRule type="expression" dxfId="146" priority="2235">
      <formula>IF(AV182=BI182,1,0)</formula>
    </cfRule>
  </conditionalFormatting>
  <conditionalFormatting sqref="AV192:AV211">
    <cfRule type="expression" dxfId="145" priority="2236">
      <formula>IF(AV192=BI192,1,0)</formula>
    </cfRule>
  </conditionalFormatting>
  <conditionalFormatting sqref="AV212:AV221">
    <cfRule type="expression" dxfId="144" priority="2237">
      <formula>IF(AV212=BI212,1,0)</formula>
    </cfRule>
  </conditionalFormatting>
  <conditionalFormatting sqref="AV222:AV231">
    <cfRule type="expression" dxfId="143" priority="2238">
      <formula>IF(AV222=BI222,1,0)</formula>
    </cfRule>
  </conditionalFormatting>
  <conditionalFormatting sqref="AV232:AV257">
    <cfRule type="expression" dxfId="142" priority="2239">
      <formula>IF(AV232=BI232,1,0)</formula>
    </cfRule>
  </conditionalFormatting>
  <conditionalFormatting sqref="AY182:AY191">
    <cfRule type="expression" dxfId="141" priority="2240">
      <formula>IF(AY182=BI182,1,0)</formula>
    </cfRule>
  </conditionalFormatting>
  <conditionalFormatting sqref="AY192:AY211">
    <cfRule type="expression" dxfId="140" priority="2241">
      <formula>IF(AY192=BI192,1,0)</formula>
    </cfRule>
  </conditionalFormatting>
  <conditionalFormatting sqref="AY212:AY221">
    <cfRule type="expression" dxfId="139" priority="2242">
      <formula>IF(AY212=BI212,1,0)</formula>
    </cfRule>
  </conditionalFormatting>
  <conditionalFormatting sqref="AY222:AY231">
    <cfRule type="expression" dxfId="138" priority="2243">
      <formula>IF(AY222=BI222,1,0)</formula>
    </cfRule>
  </conditionalFormatting>
  <conditionalFormatting sqref="AY232:AY257">
    <cfRule type="expression" dxfId="137" priority="2244">
      <formula>IF(AY232=BI232,1,0)</formula>
    </cfRule>
  </conditionalFormatting>
  <conditionalFormatting sqref="BB182:BB191">
    <cfRule type="expression" dxfId="136" priority="2245">
      <formula>IF(BB182=BI182,1,0)</formula>
    </cfRule>
  </conditionalFormatting>
  <conditionalFormatting sqref="BB192:BB211">
    <cfRule type="expression" dxfId="135" priority="2246">
      <formula>IF(BB192=BI192,1,0)</formula>
    </cfRule>
  </conditionalFormatting>
  <conditionalFormatting sqref="BB212:BB221">
    <cfRule type="expression" dxfId="134" priority="2247">
      <formula>IF(BB212=BI212,1,0)</formula>
    </cfRule>
  </conditionalFormatting>
  <conditionalFormatting sqref="BB222:BB231">
    <cfRule type="expression" dxfId="133" priority="2248">
      <formula>IF(BB222=BI222,1,0)</formula>
    </cfRule>
  </conditionalFormatting>
  <conditionalFormatting sqref="BB232:BB257">
    <cfRule type="expression" dxfId="132" priority="2249">
      <formula>IF(BB232=BI232,1,0)</formula>
    </cfRule>
  </conditionalFormatting>
  <conditionalFormatting sqref="BE182:BE191">
    <cfRule type="expression" dxfId="131" priority="2250">
      <formula>IF(BE182=BI182,1,0)</formula>
    </cfRule>
  </conditionalFormatting>
  <conditionalFormatting sqref="BE192:BE211">
    <cfRule type="expression" dxfId="130" priority="2251">
      <formula>IF(BE192=BI192,1,0)</formula>
    </cfRule>
  </conditionalFormatting>
  <conditionalFormatting sqref="BE212:BE221">
    <cfRule type="expression" dxfId="129" priority="2252">
      <formula>IF(BE212=BI212,1,0)</formula>
    </cfRule>
  </conditionalFormatting>
  <conditionalFormatting sqref="BE222:BE231">
    <cfRule type="expression" dxfId="128" priority="2253">
      <formula>IF(BE222=BI222,1,0)</formula>
    </cfRule>
  </conditionalFormatting>
  <conditionalFormatting sqref="BE232:BE257">
    <cfRule type="expression" dxfId="127" priority="2254">
      <formula>IF(BE232=BI232,1,0)</formula>
    </cfRule>
  </conditionalFormatting>
  <conditionalFormatting sqref="AS258:AU258">
    <cfRule type="expression" dxfId="126" priority="2297">
      <formula>IF(AS258=#REF!,1,0)</formula>
    </cfRule>
  </conditionalFormatting>
  <conditionalFormatting sqref="AV258:AX258">
    <cfRule type="expression" dxfId="125" priority="2298">
      <formula>IF(AV258=#REF!,1,0)</formula>
    </cfRule>
  </conditionalFormatting>
  <conditionalFormatting sqref="AY258:BA258">
    <cfRule type="expression" dxfId="124" priority="2299">
      <formula>IF(AY258=#REF!,1,0)</formula>
    </cfRule>
  </conditionalFormatting>
  <conditionalFormatting sqref="BE258:BG258">
    <cfRule type="expression" dxfId="123" priority="2300">
      <formula>IF(BE258=#REF!,1,0)</formula>
    </cfRule>
  </conditionalFormatting>
  <conditionalFormatting sqref="BB258:BD258">
    <cfRule type="expression" dxfId="122" priority="2301">
      <formula>IF(BB258=#REF!,1,0)</formula>
    </cfRule>
  </conditionalFormatting>
  <conditionalFormatting sqref="Z28">
    <cfRule type="expression" dxfId="121" priority="2952">
      <formula>IF($Z$15=$X28,1,0)</formula>
    </cfRule>
  </conditionalFormatting>
  <conditionalFormatting sqref="Z27">
    <cfRule type="expression" dxfId="120" priority="2953">
      <formula>IF($Z$15=$X27,1,0)</formula>
    </cfRule>
  </conditionalFormatting>
  <conditionalFormatting sqref="Z23">
    <cfRule type="expression" dxfId="119" priority="2954">
      <formula>IF($Z$15=$X23,1,0)</formula>
    </cfRule>
  </conditionalFormatting>
  <conditionalFormatting sqref="AA28">
    <cfRule type="expression" dxfId="118" priority="2955">
      <formula>IF($AA$15=$X28,1,0)</formula>
    </cfRule>
  </conditionalFormatting>
  <conditionalFormatting sqref="AA27">
    <cfRule type="expression" dxfId="117" priority="2956">
      <formula>IF($AA$15=$X27,1,0)</formula>
    </cfRule>
  </conditionalFormatting>
  <conditionalFormatting sqref="AA23">
    <cfRule type="expression" dxfId="116" priority="2957">
      <formula>IF($AA$15=$X23,1,0)</formula>
    </cfRule>
  </conditionalFormatting>
  <conditionalFormatting sqref="AB28">
    <cfRule type="expression" dxfId="115" priority="2958">
      <formula>IF($AB$15=$X28,1,0)</formula>
    </cfRule>
  </conditionalFormatting>
  <conditionalFormatting sqref="AB27">
    <cfRule type="expression" dxfId="114" priority="2959">
      <formula>IF($AB$15=$X27,1,0)</formula>
    </cfRule>
  </conditionalFormatting>
  <conditionalFormatting sqref="AB23">
    <cfRule type="expression" dxfId="113" priority="2960">
      <formula>IF($AB$15=$X23,1,0)</formula>
    </cfRule>
  </conditionalFormatting>
  <conditionalFormatting sqref="AC28">
    <cfRule type="expression" dxfId="112" priority="2961">
      <formula>IF($AC$15=$X28,1,0)</formula>
    </cfRule>
  </conditionalFormatting>
  <conditionalFormatting sqref="AC27">
    <cfRule type="expression" dxfId="111" priority="2962">
      <formula>IF($AC$15=$X27,1,0)</formula>
    </cfRule>
  </conditionalFormatting>
  <conditionalFormatting sqref="AC23">
    <cfRule type="expression" dxfId="110" priority="2963">
      <formula>IF($AC$15=$X23,1,0)</formula>
    </cfRule>
  </conditionalFormatting>
  <conditionalFormatting sqref="AD28">
    <cfRule type="expression" dxfId="109" priority="2964">
      <formula>IF($AD$15=$X28,1,0)</formula>
    </cfRule>
  </conditionalFormatting>
  <conditionalFormatting sqref="AD27">
    <cfRule type="expression" dxfId="108" priority="2965">
      <formula>IF($AD$15=$X27,1,0)</formula>
    </cfRule>
  </conditionalFormatting>
  <conditionalFormatting sqref="AD23">
    <cfRule type="expression" dxfId="107" priority="2966">
      <formula>IF($AD$15=$X23,1,0)</formula>
    </cfRule>
  </conditionalFormatting>
  <conditionalFormatting sqref="AE28">
    <cfRule type="expression" dxfId="106" priority="2967">
      <formula>IF($AE$15=$X28,1,0)</formula>
    </cfRule>
  </conditionalFormatting>
  <conditionalFormatting sqref="AE27">
    <cfRule type="expression" dxfId="105" priority="2968">
      <formula>IF($AE$15=$X27,1,0)</formula>
    </cfRule>
  </conditionalFormatting>
  <conditionalFormatting sqref="AE23">
    <cfRule type="expression" dxfId="104" priority="2969">
      <formula>IF($AE$15=$X23,1,0)</formula>
    </cfRule>
  </conditionalFormatting>
  <conditionalFormatting sqref="AF28">
    <cfRule type="expression" dxfId="103" priority="2970">
      <formula>IF($AF$15=$X28,1,0)</formula>
    </cfRule>
  </conditionalFormatting>
  <conditionalFormatting sqref="AF27">
    <cfRule type="expression" dxfId="102" priority="2971">
      <formula>IF($AF$15=$X27,1,0)</formula>
    </cfRule>
  </conditionalFormatting>
  <conditionalFormatting sqref="AF23">
    <cfRule type="expression" dxfId="101" priority="2972">
      <formula>IF($AF$15=$X23,1,0)</formula>
    </cfRule>
  </conditionalFormatting>
  <conditionalFormatting sqref="AG28">
    <cfRule type="expression" dxfId="100" priority="2973">
      <formula>IF($AG$15=$X28,1,0)</formula>
    </cfRule>
  </conditionalFormatting>
  <conditionalFormatting sqref="AG27">
    <cfRule type="expression" dxfId="99" priority="2974">
      <formula>IF($AG$15=$X27,1,0)</formula>
    </cfRule>
  </conditionalFormatting>
  <conditionalFormatting sqref="AG23">
    <cfRule type="expression" dxfId="98" priority="2975">
      <formula>IF($AG$15=$X23,1,0)</formula>
    </cfRule>
  </conditionalFormatting>
  <conditionalFormatting sqref="AH28">
    <cfRule type="expression" dxfId="97" priority="2976">
      <formula>IF($AH$15=$X28,1,0)</formula>
    </cfRule>
  </conditionalFormatting>
  <conditionalFormatting sqref="AH27">
    <cfRule type="expression" dxfId="96" priority="2977">
      <formula>IF($AH$15=$X27,1,0)</formula>
    </cfRule>
  </conditionalFormatting>
  <conditionalFormatting sqref="AH23">
    <cfRule type="expression" dxfId="95" priority="2978">
      <formula>IF($AH$15=$X23,1,0)</formula>
    </cfRule>
  </conditionalFormatting>
  <conditionalFormatting sqref="AI28">
    <cfRule type="expression" dxfId="94" priority="2979">
      <formula>IF($AI$15=$X28,1,0)</formula>
    </cfRule>
  </conditionalFormatting>
  <conditionalFormatting sqref="AI27">
    <cfRule type="expression" dxfId="93" priority="2980">
      <formula>IF($AI$15=$X27,1,0)</formula>
    </cfRule>
  </conditionalFormatting>
  <conditionalFormatting sqref="AI23">
    <cfRule type="expression" dxfId="92" priority="2981">
      <formula>IF($AI$15=$X23,1,0)</formula>
    </cfRule>
  </conditionalFormatting>
  <conditionalFormatting sqref="AJ28">
    <cfRule type="expression" dxfId="91" priority="2982">
      <formula>IF($AJ$15=$X28,1,0)</formula>
    </cfRule>
  </conditionalFormatting>
  <conditionalFormatting sqref="AJ27">
    <cfRule type="expression" dxfId="90" priority="2983">
      <formula>IF($AJ$15=$X27,1,0)</formula>
    </cfRule>
  </conditionalFormatting>
  <conditionalFormatting sqref="AJ23">
    <cfRule type="expression" dxfId="89" priority="2984">
      <formula>IF($AJ$15=$X23,1,0)</formula>
    </cfRule>
  </conditionalFormatting>
  <conditionalFormatting sqref="AK28">
    <cfRule type="expression" dxfId="88" priority="2985">
      <formula>IF($AK$15=$X28,1,0)</formula>
    </cfRule>
  </conditionalFormatting>
  <conditionalFormatting sqref="AK27">
    <cfRule type="expression" dxfId="87" priority="2986">
      <formula>IF($AK$15=$X27,1,0)</formula>
    </cfRule>
  </conditionalFormatting>
  <conditionalFormatting sqref="AK23">
    <cfRule type="expression" dxfId="86" priority="2987">
      <formula>IF($AK$15=$X23,1,0)</formula>
    </cfRule>
  </conditionalFormatting>
  <conditionalFormatting sqref="AL28">
    <cfRule type="expression" dxfId="85" priority="2988">
      <formula>IF($AL$15=$X28,1,0)</formula>
    </cfRule>
  </conditionalFormatting>
  <conditionalFormatting sqref="AL27">
    <cfRule type="expression" dxfId="84" priority="2989">
      <formula>IF($AL$15=$X27,1,0)</formula>
    </cfRule>
  </conditionalFormatting>
  <conditionalFormatting sqref="AL23">
    <cfRule type="expression" dxfId="83" priority="2990">
      <formula>IF($AL$15=$X23,1,0)</formula>
    </cfRule>
  </conditionalFormatting>
  <conditionalFormatting sqref="AM28">
    <cfRule type="expression" dxfId="82" priority="2991">
      <formula>IF($AM$15=$X28,1,0)</formula>
    </cfRule>
  </conditionalFormatting>
  <conditionalFormatting sqref="AM27">
    <cfRule type="expression" dxfId="81" priority="2992">
      <formula>IF($AM$15=$X27,1,0)</formula>
    </cfRule>
  </conditionalFormatting>
  <conditionalFormatting sqref="AM23">
    <cfRule type="expression" dxfId="80" priority="2993">
      <formula>IF($AM$15=$X23,1,0)</formula>
    </cfRule>
  </conditionalFormatting>
  <conditionalFormatting sqref="Z19:Z22">
    <cfRule type="expression" dxfId="79" priority="3093">
      <formula>IF($Z$15=$X19,1,0)</formula>
    </cfRule>
  </conditionalFormatting>
  <conditionalFormatting sqref="AA19:AA22">
    <cfRule type="expression" dxfId="78" priority="3094">
      <formula>IF($AA$15=$X19,1,0)</formula>
    </cfRule>
  </conditionalFormatting>
  <conditionalFormatting sqref="AB19:AB22">
    <cfRule type="expression" dxfId="77" priority="3095">
      <formula>IF($AB$15=$X19,1,0)</formula>
    </cfRule>
  </conditionalFormatting>
  <conditionalFormatting sqref="AC19:AC22">
    <cfRule type="expression" dxfId="76" priority="3096">
      <formula>IF($AC$15=$X19,1,0)</formula>
    </cfRule>
  </conditionalFormatting>
  <conditionalFormatting sqref="AD19:AD22">
    <cfRule type="expression" dxfId="75" priority="3097">
      <formula>IF($AD$15=$X19,1,0)</formula>
    </cfRule>
  </conditionalFormatting>
  <conditionalFormatting sqref="AE19:AE22">
    <cfRule type="expression" dxfId="74" priority="3098">
      <formula>IF($AE$15=$X19,1,0)</formula>
    </cfRule>
  </conditionalFormatting>
  <conditionalFormatting sqref="AF19:AF22">
    <cfRule type="expression" dxfId="73" priority="3099">
      <formula>IF($AF$15=$X19,1,0)</formula>
    </cfRule>
  </conditionalFormatting>
  <conditionalFormatting sqref="AG19:AG22">
    <cfRule type="expression" dxfId="72" priority="3100">
      <formula>IF($AG$15=$X19,1,0)</formula>
    </cfRule>
  </conditionalFormatting>
  <conditionalFormatting sqref="AH19:AH22">
    <cfRule type="expression" dxfId="71" priority="3101">
      <formula>IF($AH$15=$X19,1,0)</formula>
    </cfRule>
  </conditionalFormatting>
  <conditionalFormatting sqref="AI19:AI22">
    <cfRule type="expression" dxfId="70" priority="3102">
      <formula>IF($AI$15=$X19,1,0)</formula>
    </cfRule>
  </conditionalFormatting>
  <conditionalFormatting sqref="AJ19:AJ22">
    <cfRule type="expression" dxfId="69" priority="3103">
      <formula>IF($AJ$15=$X19,1,0)</formula>
    </cfRule>
  </conditionalFormatting>
  <conditionalFormatting sqref="AK19:AK22">
    <cfRule type="expression" dxfId="68" priority="3104">
      <formula>IF($AK$15=$X19,1,0)</formula>
    </cfRule>
  </conditionalFormatting>
  <conditionalFormatting sqref="AL19:AL22">
    <cfRule type="expression" dxfId="67" priority="3105">
      <formula>IF($AL$15=$X19,1,0)</formula>
    </cfRule>
  </conditionalFormatting>
  <conditionalFormatting sqref="Z29:Z35">
    <cfRule type="expression" dxfId="66" priority="3107">
      <formula>IF($Z$15&lt;&gt;"",IF($Z$15=$X29,1,0),0)</formula>
    </cfRule>
  </conditionalFormatting>
  <conditionalFormatting sqref="AA29:AA35">
    <cfRule type="expression" dxfId="65" priority="3108">
      <formula>IF($AA$15&lt;&gt;"",IF($AA$15=$X29,1,0),0)</formula>
    </cfRule>
  </conditionalFormatting>
  <conditionalFormatting sqref="AB29:AB35">
    <cfRule type="expression" dxfId="64" priority="3109">
      <formula>IF($AB$15&lt;&gt;"",IF($AB$15=$X29,1,0),0)</formula>
    </cfRule>
  </conditionalFormatting>
  <conditionalFormatting sqref="AC29:AC35">
    <cfRule type="expression" dxfId="63" priority="3110">
      <formula>IF($AC$15&lt;&gt;"",IF($AC$15=$X29,1,0),0)</formula>
    </cfRule>
  </conditionalFormatting>
  <conditionalFormatting sqref="AD29:AD35">
    <cfRule type="expression" dxfId="62" priority="3111">
      <formula>IF($AD$15&lt;&gt;"",IF($AD$15=$X29,1,0),0)</formula>
    </cfRule>
  </conditionalFormatting>
  <conditionalFormatting sqref="AE29:AE35">
    <cfRule type="expression" dxfId="61" priority="3112">
      <formula>IF($AE$15&lt;&gt;"",IF($AE$15=$X29,1,0),0)</formula>
    </cfRule>
  </conditionalFormatting>
  <conditionalFormatting sqref="AF29:AF35">
    <cfRule type="expression" dxfId="60" priority="3113">
      <formula>IF($AF$15&lt;&gt;"",IF($AF$15=$X29,1,0),0)</formula>
    </cfRule>
  </conditionalFormatting>
  <conditionalFormatting sqref="AG29:AG35">
    <cfRule type="expression" dxfId="59" priority="3114">
      <formula>IF($AG$15&lt;&gt;"",IF($AG$15=$X29,1,0),0)</formula>
    </cfRule>
  </conditionalFormatting>
  <conditionalFormatting sqref="AH29:AH35">
    <cfRule type="expression" dxfId="58" priority="3115">
      <formula>IF($AH$15&lt;&gt;"",IF($AH$15=$X29,1,0),0)</formula>
    </cfRule>
  </conditionalFormatting>
  <conditionalFormatting sqref="AI29:AI35">
    <cfRule type="expression" dxfId="57" priority="3116">
      <formula>IF($AI$15&lt;&gt;"",IF($AI$15=$X29,1,0),0)</formula>
    </cfRule>
  </conditionalFormatting>
  <conditionalFormatting sqref="AJ29:AJ35">
    <cfRule type="expression" dxfId="56" priority="3117">
      <formula>IF($AJ$15&lt;&gt;"",IF($AJ$15=$X29,1,0),0)</formula>
    </cfRule>
  </conditionalFormatting>
  <conditionalFormatting sqref="AK29:AK35">
    <cfRule type="expression" dxfId="55" priority="3118">
      <formula>IF($AK$15&lt;&gt;"",IF($AK$15=$X29,1,0),0)</formula>
    </cfRule>
  </conditionalFormatting>
  <conditionalFormatting sqref="AL29:AL35">
    <cfRule type="expression" dxfId="54" priority="3119">
      <formula>IF($AL$15&lt;&gt;"",IF($AL$15=$X29,1,0),0)</formula>
    </cfRule>
  </conditionalFormatting>
  <conditionalFormatting sqref="AM29:AM35">
    <cfRule type="expression" dxfId="53" priority="3120">
      <formula>IF($AM$15&lt;&gt;"",IF($AM$15=$X29,1,0),0)</formula>
    </cfRule>
  </conditionalFormatting>
  <conditionalFormatting sqref="Z24:Z26">
    <cfRule type="expression" dxfId="52" priority="3122">
      <formula>IF($Z$15=$X24,1,0)</formula>
    </cfRule>
  </conditionalFormatting>
  <conditionalFormatting sqref="AA24:AA26">
    <cfRule type="expression" dxfId="51" priority="3123">
      <formula>IF($AA$15=$X24,1,0)</formula>
    </cfRule>
  </conditionalFormatting>
  <conditionalFormatting sqref="AB24:AB26">
    <cfRule type="expression" dxfId="50" priority="3124">
      <formula>IF($AB$15=$X24,1,0)</formula>
    </cfRule>
  </conditionalFormatting>
  <conditionalFormatting sqref="AC24:AC26">
    <cfRule type="expression" dxfId="49" priority="3125">
      <formula>IF($AC$15=$X24,1,0)</formula>
    </cfRule>
  </conditionalFormatting>
  <conditionalFormatting sqref="AD24:AD26">
    <cfRule type="expression" dxfId="48" priority="3126">
      <formula>IF($AD$15=$X24,1,0)</formula>
    </cfRule>
  </conditionalFormatting>
  <conditionalFormatting sqref="AE24:AE26">
    <cfRule type="expression" dxfId="47" priority="3127">
      <formula>IF($AE$15=$X24,1,0)</formula>
    </cfRule>
  </conditionalFormatting>
  <conditionalFormatting sqref="AF24:AF26">
    <cfRule type="expression" dxfId="46" priority="3128">
      <formula>IF($AF$15=$X24,1,0)</formula>
    </cfRule>
  </conditionalFormatting>
  <conditionalFormatting sqref="AG24:AG26">
    <cfRule type="expression" dxfId="45" priority="3129">
      <formula>IF($AG$15=$X24,1,0)</formula>
    </cfRule>
  </conditionalFormatting>
  <conditionalFormatting sqref="AH24:AH26">
    <cfRule type="expression" dxfId="44" priority="3130">
      <formula>IF($AH$15=$X24,1,0)</formula>
    </cfRule>
  </conditionalFormatting>
  <conditionalFormatting sqref="AI24:AI26">
    <cfRule type="expression" dxfId="43" priority="3131">
      <formula>IF($AI$15=$X24,1,0)</formula>
    </cfRule>
  </conditionalFormatting>
  <conditionalFormatting sqref="AJ24:AJ26">
    <cfRule type="expression" dxfId="42" priority="3132">
      <formula>IF($AJ$15=$X24,1,0)</formula>
    </cfRule>
  </conditionalFormatting>
  <conditionalFormatting sqref="AK24:AK26">
    <cfRule type="expression" dxfId="41" priority="3133">
      <formula>IF($AK$15=$X24,1,0)</formula>
    </cfRule>
  </conditionalFormatting>
  <conditionalFormatting sqref="AM24:AM26">
    <cfRule type="expression" dxfId="40" priority="3134">
      <formula>IF($AM$15=$X24,1,0)</formula>
    </cfRule>
  </conditionalFormatting>
  <conditionalFormatting sqref="AL24:AL26">
    <cfRule type="expression" dxfId="39" priority="3135">
      <formula>IF($AL$15=$X24,1,0)</formula>
    </cfRule>
  </conditionalFormatting>
  <conditionalFormatting sqref="Z16:Z18">
    <cfRule type="expression" dxfId="38" priority="3444">
      <formula>IF($Z$15=$X16,1,0)</formula>
    </cfRule>
  </conditionalFormatting>
  <conditionalFormatting sqref="AA16:AA18">
    <cfRule type="expression" dxfId="37" priority="3446">
      <formula>IF($AA$15=$X16,1,0)</formula>
    </cfRule>
  </conditionalFormatting>
  <conditionalFormatting sqref="AB16:AB18">
    <cfRule type="expression" dxfId="36" priority="3448">
      <formula>IF($AB$15=$X16,1,0)</formula>
    </cfRule>
  </conditionalFormatting>
  <conditionalFormatting sqref="AC16:AC18">
    <cfRule type="expression" dxfId="35" priority="3450">
      <formula>IF($AC$15=$X16,1,0)</formula>
    </cfRule>
  </conditionalFormatting>
  <conditionalFormatting sqref="AD16:AD18">
    <cfRule type="expression" dxfId="34" priority="3452">
      <formula>IF($AD$15=$X16,1,0)</formula>
    </cfRule>
  </conditionalFormatting>
  <conditionalFormatting sqref="AE16:AE18">
    <cfRule type="expression" dxfId="33" priority="3454">
      <formula>IF($AE$15=$X16,1,0)</formula>
    </cfRule>
  </conditionalFormatting>
  <conditionalFormatting sqref="AF16:AF18">
    <cfRule type="expression" dxfId="32" priority="3456">
      <formula>IF($AF$15=$X16,1,0)</formula>
    </cfRule>
  </conditionalFormatting>
  <conditionalFormatting sqref="AG16:AG18">
    <cfRule type="expression" dxfId="31" priority="3458">
      <formula>IF($AG$15=$X16,1,0)</formula>
    </cfRule>
  </conditionalFormatting>
  <conditionalFormatting sqref="AH16:AH18">
    <cfRule type="expression" dxfId="30" priority="3460">
      <formula>IF($AH$15=$X16,1,0)</formula>
    </cfRule>
  </conditionalFormatting>
  <conditionalFormatting sqref="AI16:AI18">
    <cfRule type="expression" dxfId="29" priority="3462">
      <formula>IF($AI$15=$X16,1,0)</formula>
    </cfRule>
  </conditionalFormatting>
  <conditionalFormatting sqref="AJ16:AJ18">
    <cfRule type="expression" dxfId="28" priority="3464">
      <formula>IF($AJ$15=$X16,1,0)</formula>
    </cfRule>
  </conditionalFormatting>
  <conditionalFormatting sqref="AK16:AK18">
    <cfRule type="expression" dxfId="27" priority="3466">
      <formula>IF($AK$15=$X16,1,0)</formula>
    </cfRule>
  </conditionalFormatting>
  <conditionalFormatting sqref="AL16:AL18">
    <cfRule type="expression" dxfId="26" priority="3468">
      <formula>IF($AL$15=$X16,1,0)</formula>
    </cfRule>
  </conditionalFormatting>
  <conditionalFormatting sqref="Y16:Y22">
    <cfRule type="expression" dxfId="25" priority="4383">
      <formula>IF($Y$15=$X16,1,0)</formula>
    </cfRule>
  </conditionalFormatting>
  <conditionalFormatting sqref="Y28">
    <cfRule type="expression" dxfId="24" priority="4424">
      <formula>IF($Y$15=$X28,1,0)</formula>
    </cfRule>
  </conditionalFormatting>
  <conditionalFormatting sqref="Y27">
    <cfRule type="expression" dxfId="23" priority="4425">
      <formula>IF($Y$15=$X27,1,0)</formula>
    </cfRule>
  </conditionalFormatting>
  <conditionalFormatting sqref="Y23">
    <cfRule type="expression" dxfId="22" priority="4426">
      <formula>IF($Y$15=$X23,1,0)</formula>
    </cfRule>
  </conditionalFormatting>
  <conditionalFormatting sqref="Y29:Y35">
    <cfRule type="expression" dxfId="21" priority="4563">
      <formula>IF($Y$15&lt;&gt;"",IF($Y$15=$X29,1,0),0)</formula>
    </cfRule>
  </conditionalFormatting>
  <conditionalFormatting sqref="Y24:Y26">
    <cfRule type="expression" dxfId="20" priority="4577">
      <formula>IF($Y$15=$X24,1,0)</formula>
    </cfRule>
  </conditionalFormatting>
  <conditionalFormatting sqref="B8 G8">
    <cfRule type="expression" dxfId="19" priority="8">
      <formula>IF($G$8="",0,1)</formula>
    </cfRule>
  </conditionalFormatting>
  <conditionalFormatting sqref="F10">
    <cfRule type="expression" dxfId="18" priority="6">
      <formula>IF($I$9="Erro !!!",1,0)</formula>
    </cfRule>
    <cfRule type="expression" dxfId="17" priority="7">
      <formula>IF($K$12="Erro !!!",1,0)</formula>
    </cfRule>
  </conditionalFormatting>
  <conditionalFormatting sqref="I9:J9">
    <cfRule type="expression" dxfId="16" priority="5">
      <formula>IF($I$9="Erro !!!",1,0)</formula>
    </cfRule>
  </conditionalFormatting>
  <conditionalFormatting sqref="K11">
    <cfRule type="expression" dxfId="15" priority="4">
      <formula>IF($K$12="Erro !!!",1,0)</formula>
    </cfRule>
  </conditionalFormatting>
  <conditionalFormatting sqref="K12">
    <cfRule type="expression" dxfId="14" priority="3">
      <formula>IF($K$12="Erro !!!",1,0)</formula>
    </cfRule>
  </conditionalFormatting>
  <conditionalFormatting sqref="I10:J10">
    <cfRule type="expression" dxfId="13" priority="2">
      <formula>IF($I$9="Erro !!!",1,0)</formula>
    </cfRule>
  </conditionalFormatting>
  <conditionalFormatting sqref="H6:K6">
    <cfRule type="expression" dxfId="12" priority="1">
      <formula>IF(H6="",1,0)</formula>
    </cfRule>
  </conditionalFormatting>
  <dataValidations xWindow="1090" yWindow="219" count="14">
    <dataValidation type="list" allowBlank="1" showInputMessage="1" showErrorMessage="1" sqref="U7" xr:uid="{00000000-0002-0000-0000-000000000000}">
      <formula1>"Estudante,Serv. Gerais,Aprendiz,Ajudante,Outra"</formula1>
    </dataValidation>
    <dataValidation type="custom" showInputMessage="1" showErrorMessage="1" errorTitle="Idade fora da faixa" error="De 6 a 16 anos" promptTitle="Digitar só algarismos" prompt=" sem barras" sqref="S6" xr:uid="{00000000-0002-0000-0000-000001000000}">
      <formula1>IF(AND(R3&gt;71,R3&lt;204),1,0)</formula1>
    </dataValidation>
    <dataValidation type="list" allowBlank="1" showInputMessage="1" showErrorMessage="1" sqref="T7" xr:uid="{00000000-0002-0000-0000-000002000000}">
      <formula1>"1ª Série 1º Grau,2ª Série 1º Grau,3ª Série 1º Grau,4ª Série 1º Grau,5ª Série 1º Grau,6ª Série 1º Grau,7ª Série 1º Grau,8ª Série 1º Grau,9ª Série 1º Grau,1ª Série 2º Grau,2ª Série 2º Grau,3ª Série 2º Grau,Não Alfabetizado,Outra"</formula1>
    </dataValidation>
    <dataValidation type="list" allowBlank="1" showInputMessage="1" showErrorMessage="1" sqref="H5:I5" xr:uid="{00000000-0002-0000-0000-000003000000}">
      <formula1>"WAIS III,WISC IV,Neupsilin,Neupsiana"</formula1>
    </dataValidation>
    <dataValidation type="custom" allowBlank="1" showInputMessage="1" showErrorMessage="1" errorTitle="Formato Inválido" error="Exemplos:_x000a_                   12/1234-SC_x000a__x000a_                   28/12345-SP" sqref="F5" xr:uid="{00000000-0002-0000-0000-000004000000}">
      <formula1>IF(AND(VALUE(MID(F5,4,1))&lt;&gt;0,MID(F5,3,1)="/",LEFT(RIGHT(F5,3),1)="-",IFERROR(FIND(RIGHT(F5,2),"AC-AL-AP-AM-BA-CE-DF-ES-GO-MA-MT-MS-MG-PA-PG-PR-PE-PI-RJ-RN-RS-RO-RR-SC-SP-SE-TO-AU"),0)),1,0)</formula1>
    </dataValidation>
    <dataValidation type="list" allowBlank="1" showInputMessage="1" showErrorMessage="1" errorTitle="Validade Expirada" error="Solicite nova licença" sqref="F10" xr:uid="{00000000-0002-0000-0000-000005000000}">
      <formula1>"Masculino,Feminino"</formula1>
    </dataValidation>
    <dataValidation type="list" allowBlank="1" showInputMessage="1" showErrorMessage="1" errorTitle="Validade Expirada" error="Solicite nova licença" sqref="I10:J10" xr:uid="{00000000-0002-0000-0000-000006000000}">
      <formula1>"Adotado,Adotada,Órfão,Órfã,Solteiro,Solteira"</formula1>
    </dataValidation>
    <dataValidation type="list" allowBlank="1" showInputMessage="1" showErrorMessage="1" errorTitle="Validade Expirada" error="Solicite nova licença" sqref="K10" xr:uid="{00000000-0002-0000-0000-000007000000}">
      <formula1>"Branca,Negra,Parda,Indígena,Asiática,Outra"</formula1>
    </dataValidation>
    <dataValidation type="list" allowBlank="1" showInputMessage="1" showErrorMessage="1" errorTitle="Validade Expirada" error="Solicite nova licença" sqref="K11" xr:uid="{00000000-0002-0000-0000-000008000000}">
      <formula1>"Destro,Destra,Canhoto,Canhota,Ambidestro,Ambidestra"</formula1>
    </dataValidation>
    <dataValidation type="whole" allowBlank="1" showInputMessage="1" showErrorMessage="1" error="Número do telefone inválido" promptTitle="Digitar somente algarismos" prompt="sem parêntesis ou hífens" sqref="I11:J11" xr:uid="{00000000-0002-0000-0000-000009000000}">
      <formula1>1100000000</formula1>
      <formula2>99999999999</formula2>
    </dataValidation>
    <dataValidation type="custom" allowBlank="1" showInputMessage="1" showErrorMessage="1" errorTitle="Erro" error="CPF inválido" sqref="G10:H10" xr:uid="{00000000-0002-0000-0000-00000A000000}">
      <formula1>IF(OR(VALUE(MID(F3,10,1))&lt;&gt;G3,VALUE(MID(F3,11,1))&lt;&gt;H3),0,1)</formula1>
    </dataValidation>
    <dataValidation type="custom" allowBlank="1" showInputMessage="1" showErrorMessage="1" errorTitle="Erro" error="CPF inválido" sqref="D5" xr:uid="{00000000-0002-0000-0000-00000B000000}">
      <formula1>IF(OR(VALUE(MID(F2,10,1))&lt;&gt;G2,VALUE(MID(F2,11,1))&lt;&gt;H2),0,1)</formula1>
    </dataValidation>
    <dataValidation type="custom" allowBlank="1" showInputMessage="1" showErrorMessage="1" errorTitle="Formato Inválido" error="Município/UF" sqref="F11:H11" xr:uid="{00000000-0002-0000-0000-00000C000000}">
      <formula1>IF(AND(LEN(F11)&gt;5,LEFT(RIGHT(F11,3),1)="/",IFERROR(FIND(RIGHT(F11,2),"AC-AL-AP-AM-BA-CE-DF-ES-GO-MA-MT-MS-MG-PA-PG-PR-PE-PI-RJ-RN-RS-RO-RR-SC-SP-SE-TO-AU"),0)),1,0)</formula1>
    </dataValidation>
    <dataValidation type="list" allowBlank="1" showInputMessage="1" showErrorMessage="1" sqref="G5" xr:uid="{00000000-0002-0000-0000-00000D000000}">
      <formula1>"1,2,3,4,5,6,7,8,9"</formula1>
    </dataValidation>
  </dataValidations>
  <pageMargins left="0.39370078740157483" right="0" top="0.78740157480314965" bottom="0.78740157480314965" header="0.31496062992125984" footer="0.31496062992125984"/>
  <pageSetup paperSize="9" orientation="portrait" r:id="rId1"/>
  <headerFooter alignWithMargins="0">
    <oddHeader>&amp;C&amp;"-,Negrito"&amp;14EXAME PSICOLÓGICO</oddHeader>
    <oddFooter xml:space="preserve">&amp;L
&amp;C&amp;8&amp;P/&amp;N&amp;R
</oddFooter>
  </headerFooter>
  <ignoredErrors>
    <ignoredError sqref="AS146:BG257" formula="1"/>
  </ignoredErrors>
  <extLst>
    <ext xmlns:x14="http://schemas.microsoft.com/office/spreadsheetml/2009/9/main" uri="{78C0D931-6437-407d-A8EE-F0AAD7539E65}">
      <x14:conditionalFormattings>
        <x14:conditionalFormatting xmlns:xm="http://schemas.microsoft.com/office/excel/2006/main">
          <x14:cfRule type="expression" priority="4742" id="{EDEB13D5-B3DF-43FA-BD9D-EA1FCE51A553}">
            <xm:f>IF(S12&lt;&gt;"",IF(Plan24!BP106=0,1,0),0)</xm:f>
            <x14:dxf>
              <fill>
                <patternFill>
                  <bgColor rgb="FFFF0000"/>
                </patternFill>
              </fill>
            </x14:dxf>
          </x14:cfRule>
          <xm:sqref>S12:S26</xm:sqref>
        </x14:conditionalFormatting>
        <x14:conditionalFormatting xmlns:xm="http://schemas.microsoft.com/office/excel/2006/main">
          <x14:cfRule type="expression" priority="9" id="{ED97087C-A53E-45AA-BA52-18FD45A2BECB}">
            <xm:f>IF(AND($L$7="",Plan35!$H$90=0),IF(AND($M$3&lt;&gt;"",$M$3=Plan51!$HH$100,Plan35!$I$90=0),1,0),1)</xm:f>
            <x14:dxf>
              <font>
                <color theme="0"/>
              </font>
              <fill>
                <patternFill>
                  <bgColor theme="0"/>
                </patternFill>
              </fill>
            </x14:dxf>
          </x14:cfRule>
          <xm:sqref>A5:M5</xm:sqref>
        </x14:conditionalFormatting>
      </x14:conditionalFormattings>
    </ext>
    <ext xmlns:x14="http://schemas.microsoft.com/office/spreadsheetml/2009/9/main" uri="{CCE6A557-97BC-4b89-ADB6-D9C93CAAB3DF}">
      <x14:dataValidations xmlns:xm="http://schemas.microsoft.com/office/excel/2006/main" xWindow="1090" yWindow="219" count="2">
        <x14:dataValidation type="custom" allowBlank="1" showInputMessage="1" showErrorMessage="1" errorTitle="Sem conexão com a Internet ou" error="Validade expirada ou_x000a__x000a_App não licenciado" xr:uid="{00000000-0002-0000-0000-00000E000000}">
          <x14:formula1>
            <xm:f>IF(Plan35!$I$90=0,1,0)</xm:f>
          </x14:formula1>
          <xm:sqref>B11:E11</xm:sqref>
        </x14:dataValidation>
        <x14:dataValidation type="custom" showInputMessage="1" showErrorMessage="1" errorTitle="App não licenciado ou" error="Dados incompletos do paciente ou_x000a__x000a_Escolaridade e Atividade não selecionadas" xr:uid="{00000000-0002-0000-0000-00000F000000}">
          <x14:formula1>
            <xm:f>IF(OR($P$1&gt;0,AND($L$7&lt;&gt;"",ROW(S12)&gt;(Plan51!HH$95+11))),0,1)</xm:f>
          </x14:formula1>
          <xm:sqref>S12:S26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3"/>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4"/>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5"/>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8"/>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9"/>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0"/>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1"/>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2"/>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51"/>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3"/>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4"/>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15"/>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1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18"/>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19"/>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20"/>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21"/>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22"/>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52"/>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Plan23"/>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24"/>
  <dimension ref="N100:KY1851"/>
  <sheetViews>
    <sheetView workbookViewId="0"/>
  </sheetViews>
  <sheetFormatPr defaultRowHeight="15"/>
  <cols>
    <col min="1" max="16384" width="9.140625" style="155"/>
  </cols>
  <sheetData>
    <row r="100" spans="14:308" s="56" customFormat="1" ht="15" customHeight="1">
      <c r="N100" s="160"/>
      <c r="O100" s="160"/>
      <c r="P100" s="161"/>
      <c r="Q100" s="162"/>
      <c r="R100" s="163"/>
      <c r="S100" s="163"/>
      <c r="T100" s="164"/>
      <c r="U100" s="164"/>
      <c r="V100" s="164"/>
      <c r="W100" s="165"/>
      <c r="X100" s="165"/>
      <c r="Y100" s="165"/>
      <c r="Z100" s="165"/>
      <c r="AA100" s="165"/>
      <c r="AB100" s="165"/>
      <c r="AC100" s="165"/>
      <c r="AD100" s="165"/>
      <c r="AE100" s="165"/>
      <c r="AF100" s="165"/>
      <c r="AG100" s="166"/>
      <c r="AH100" s="166"/>
      <c r="AI100" s="166"/>
      <c r="AJ100" s="167"/>
      <c r="AK100" s="166"/>
      <c r="AL100" s="167"/>
      <c r="AM100" s="167"/>
      <c r="AN100" s="167"/>
      <c r="AO100" s="167"/>
      <c r="AP100" s="167"/>
      <c r="AQ100" s="57"/>
      <c r="AR100" s="57"/>
      <c r="AS100" s="57"/>
      <c r="AT100" s="57"/>
      <c r="AU100" s="57"/>
      <c r="AV100" s="57"/>
      <c r="AW100" s="57"/>
      <c r="AX100" s="57"/>
      <c r="AY100" s="57"/>
      <c r="AZ100" s="57"/>
      <c r="BA100" s="57"/>
      <c r="BB100" s="57"/>
      <c r="BC100" s="57"/>
      <c r="BD100" s="57"/>
      <c r="BE100" s="57"/>
      <c r="BF100" s="57"/>
      <c r="BG100" s="57"/>
      <c r="BH100" s="57"/>
      <c r="BI100" s="57"/>
      <c r="BJ100" s="57"/>
      <c r="BK100" s="57"/>
      <c r="BL100" s="57"/>
      <c r="BM100" s="57"/>
      <c r="BN100" s="57"/>
      <c r="BO100" s="57"/>
      <c r="BP100" s="57"/>
      <c r="CB100" s="168"/>
      <c r="CC100" s="155"/>
      <c r="CD100" s="155"/>
      <c r="CE100" s="155"/>
      <c r="CF100" s="155"/>
      <c r="CG100" s="155"/>
      <c r="CH100" s="155"/>
      <c r="CI100" s="155"/>
      <c r="CJ100" s="155"/>
      <c r="CK100" s="155"/>
      <c r="CL100" s="155"/>
      <c r="CM100" s="155"/>
      <c r="CN100" s="155"/>
      <c r="CO100" s="155"/>
      <c r="CP100" s="155"/>
      <c r="CQ100" s="155"/>
      <c r="CR100" s="155"/>
      <c r="CS100" s="155"/>
      <c r="CT100" s="155"/>
      <c r="CU100" s="155"/>
      <c r="CV100" s="155"/>
      <c r="CW100" s="57"/>
      <c r="CX100" s="57"/>
      <c r="CY100" s="57"/>
      <c r="CZ100" s="57"/>
      <c r="DA100" s="57"/>
      <c r="DB100" s="57"/>
      <c r="DC100" s="57"/>
      <c r="DD100" s="57"/>
      <c r="DE100" s="57"/>
      <c r="DF100" s="57"/>
      <c r="DG100" s="57"/>
      <c r="DH100" s="57"/>
      <c r="DI100" s="156"/>
      <c r="DJ100" s="156"/>
      <c r="DW100" s="57"/>
      <c r="DX100" s="57"/>
      <c r="DY100" s="169"/>
      <c r="DZ100" s="57"/>
      <c r="EA100" s="57"/>
      <c r="EB100" s="57"/>
      <c r="EC100" s="57"/>
      <c r="ED100" s="57"/>
      <c r="EE100" s="57"/>
      <c r="EF100" s="57"/>
      <c r="EG100" s="57"/>
      <c r="EH100" s="57"/>
      <c r="FY100" s="57"/>
      <c r="FZ100" s="57"/>
      <c r="GA100" s="57"/>
      <c r="GB100" s="57"/>
      <c r="GC100" s="57"/>
      <c r="GD100" s="170"/>
      <c r="GE100" s="57"/>
      <c r="GF100" s="57"/>
      <c r="GG100" s="57"/>
      <c r="GH100" s="57"/>
      <c r="GI100" s="57"/>
      <c r="GJ100" s="57"/>
      <c r="GK100" s="156"/>
      <c r="GL100" s="156"/>
      <c r="GY100" s="57"/>
      <c r="GZ100" s="57"/>
      <c r="HA100" s="57"/>
      <c r="HB100" s="57"/>
      <c r="HC100" s="57"/>
      <c r="HD100" s="57"/>
      <c r="HE100" s="57"/>
      <c r="HF100" s="57"/>
      <c r="HG100" s="57"/>
      <c r="HH100" s="57"/>
      <c r="HI100" s="57"/>
      <c r="HJ100" s="57"/>
      <c r="HK100" s="57"/>
      <c r="HL100" s="57"/>
      <c r="HM100" s="57"/>
      <c r="HN100" s="57"/>
      <c r="HO100" s="57"/>
      <c r="HP100" s="57"/>
      <c r="HQ100" s="171"/>
      <c r="HR100" s="171"/>
      <c r="HS100" s="918"/>
      <c r="HT100" s="918"/>
      <c r="HU100" s="918"/>
      <c r="HV100" s="918"/>
      <c r="HW100" s="918"/>
      <c r="HX100" s="918"/>
      <c r="HY100" s="57"/>
      <c r="HZ100" s="57"/>
    </row>
    <row r="101" spans="14:308" s="56" customFormat="1" ht="15" customHeight="1">
      <c r="N101" s="172" t="s">
        <v>2062</v>
      </c>
      <c r="O101" s="172"/>
      <c r="P101" s="172"/>
      <c r="Q101" s="172"/>
      <c r="R101" s="172"/>
      <c r="S101" s="172"/>
      <c r="T101" s="172"/>
      <c r="U101" s="172"/>
      <c r="V101" s="172"/>
      <c r="W101" s="165"/>
      <c r="X101" s="165"/>
      <c r="Y101" s="165"/>
      <c r="Z101" s="165"/>
      <c r="AA101" s="165"/>
      <c r="AB101" s="165"/>
      <c r="AC101" s="165"/>
      <c r="AD101" s="165"/>
      <c r="AE101" s="165"/>
      <c r="AF101" s="165"/>
      <c r="AG101" s="166"/>
      <c r="AH101" s="166"/>
      <c r="AI101" s="166"/>
      <c r="AJ101" s="167"/>
      <c r="AK101" s="166"/>
      <c r="AL101" s="167"/>
      <c r="AM101" s="167"/>
      <c r="AN101" s="167"/>
      <c r="AO101" s="167"/>
      <c r="AP101" s="167"/>
      <c r="AQ101" s="57"/>
      <c r="AR101" s="57"/>
      <c r="AS101" s="57"/>
      <c r="AT101" s="57"/>
      <c r="AU101" s="57"/>
      <c r="AV101" s="57"/>
      <c r="AW101" s="57"/>
      <c r="AX101" s="57"/>
      <c r="AY101" s="57"/>
      <c r="AZ101" s="57"/>
      <c r="BA101" s="57"/>
      <c r="BB101" s="57"/>
      <c r="BC101" s="57"/>
      <c r="BD101" s="57"/>
      <c r="BE101" s="57"/>
      <c r="BF101" s="57"/>
      <c r="BG101" s="57"/>
      <c r="BH101" s="57"/>
      <c r="BI101" s="57"/>
      <c r="BJ101" s="57"/>
      <c r="BK101" s="57"/>
      <c r="BL101" s="57"/>
      <c r="BM101" s="57"/>
      <c r="BN101" s="57"/>
      <c r="BO101" s="57"/>
      <c r="BP101" s="57"/>
      <c r="CB101" s="80"/>
      <c r="CC101" s="891" t="s">
        <v>1872</v>
      </c>
      <c r="CD101" s="892"/>
      <c r="CE101" s="892"/>
      <c r="CF101" s="892"/>
      <c r="CG101" s="892"/>
      <c r="CH101" s="892"/>
      <c r="CI101" s="892"/>
      <c r="CJ101" s="892"/>
      <c r="CK101" s="892"/>
      <c r="CL101" s="892"/>
      <c r="CM101" s="892"/>
      <c r="CN101" s="892"/>
      <c r="CO101" s="892"/>
      <c r="CP101" s="892"/>
      <c r="CQ101" s="893"/>
      <c r="CR101" s="173"/>
      <c r="CS101" s="173"/>
      <c r="CT101" s="891" t="s">
        <v>1873</v>
      </c>
      <c r="CU101" s="892"/>
      <c r="CV101" s="892"/>
      <c r="CW101" s="892"/>
      <c r="CX101" s="892"/>
      <c r="CY101" s="892"/>
      <c r="CZ101" s="892"/>
      <c r="DA101" s="892"/>
      <c r="DB101" s="892"/>
      <c r="DC101" s="892"/>
      <c r="DD101" s="892"/>
      <c r="DE101" s="892"/>
      <c r="DF101" s="892"/>
      <c r="DG101" s="892"/>
      <c r="DH101" s="893"/>
      <c r="DI101" s="174"/>
      <c r="DJ101" s="175"/>
      <c r="DK101" s="176"/>
      <c r="DX101" s="57"/>
      <c r="DY101" s="904"/>
      <c r="DZ101" s="923" t="s">
        <v>1880</v>
      </c>
      <c r="EA101" s="924"/>
      <c r="EB101" s="924"/>
      <c r="EC101" s="924"/>
      <c r="ED101" s="924"/>
      <c r="EE101" s="924"/>
      <c r="EF101" s="924"/>
      <c r="EG101" s="924"/>
      <c r="EH101" s="924"/>
      <c r="EI101" s="925"/>
      <c r="EJ101" s="57"/>
      <c r="EK101" s="923" t="s">
        <v>1881</v>
      </c>
      <c r="EL101" s="924"/>
      <c r="EM101" s="924"/>
      <c r="EN101" s="924"/>
      <c r="EO101" s="924"/>
      <c r="EP101" s="924"/>
      <c r="EQ101" s="924"/>
      <c r="ER101" s="924"/>
      <c r="ES101" s="924"/>
      <c r="ET101" s="925"/>
      <c r="EU101" s="57"/>
      <c r="EV101" s="156"/>
      <c r="EW101" s="156"/>
      <c r="FY101" s="57"/>
      <c r="FZ101" s="57"/>
      <c r="GA101" s="57"/>
      <c r="GB101" s="57"/>
      <c r="GC101" s="57"/>
      <c r="GD101" s="170"/>
      <c r="GE101" s="57"/>
      <c r="GF101" s="57"/>
      <c r="GG101" s="57"/>
      <c r="GH101" s="57"/>
      <c r="GI101" s="57"/>
      <c r="GJ101" s="57"/>
      <c r="GK101" s="156"/>
      <c r="GL101" s="156"/>
      <c r="IM101" s="57"/>
      <c r="IN101" s="177"/>
      <c r="JK101" s="57"/>
      <c r="JL101" s="57"/>
      <c r="JM101" s="178"/>
      <c r="JN101" s="171"/>
      <c r="JO101" s="171"/>
      <c r="JP101" s="171"/>
      <c r="JQ101" s="171"/>
      <c r="JR101" s="171"/>
      <c r="JS101" s="171"/>
      <c r="JT101" s="171"/>
      <c r="JU101" s="171"/>
      <c r="JV101" s="171"/>
      <c r="JW101" s="918"/>
      <c r="JX101" s="918"/>
      <c r="JY101" s="918"/>
      <c r="JZ101" s="918"/>
      <c r="KA101" s="918"/>
      <c r="KB101" s="918"/>
      <c r="KC101" s="57"/>
      <c r="KD101" s="57"/>
      <c r="KE101" s="179"/>
      <c r="KF101" s="179"/>
      <c r="KG101" s="179"/>
      <c r="KH101" s="179"/>
      <c r="KI101" s="179"/>
      <c r="KJ101" s="180" t="s">
        <v>1964</v>
      </c>
      <c r="KK101" s="913" t="s">
        <v>1999</v>
      </c>
      <c r="KL101" s="914"/>
      <c r="KM101" s="913" t="s">
        <v>2000</v>
      </c>
      <c r="KN101" s="914"/>
      <c r="KO101" s="913" t="s">
        <v>2001</v>
      </c>
      <c r="KP101" s="914"/>
      <c r="KQ101" s="181"/>
      <c r="KR101" s="182" t="s">
        <v>1998</v>
      </c>
      <c r="KS101" s="183"/>
      <c r="KT101" s="183"/>
      <c r="KU101" s="179"/>
      <c r="KV101" s="179"/>
    </row>
    <row r="102" spans="14:308" s="56" customFormat="1" ht="15" customHeight="1">
      <c r="N102" s="172"/>
      <c r="O102" s="172"/>
      <c r="P102" s="172"/>
      <c r="Q102" s="172" t="s">
        <v>2063</v>
      </c>
      <c r="R102" s="172"/>
      <c r="S102" s="172"/>
      <c r="T102" s="172"/>
      <c r="U102" s="172"/>
      <c r="V102" s="172"/>
      <c r="W102" s="165"/>
      <c r="X102" s="165"/>
      <c r="Y102" s="165"/>
      <c r="Z102" s="165"/>
      <c r="AA102" s="165"/>
      <c r="AB102" s="165"/>
      <c r="AC102" s="165"/>
      <c r="AD102" s="165"/>
      <c r="AE102" s="165"/>
      <c r="AF102" s="165"/>
      <c r="AG102" s="166"/>
      <c r="AH102" s="166"/>
      <c r="AI102" s="166"/>
      <c r="AJ102" s="167"/>
      <c r="AK102" s="166"/>
      <c r="AL102" s="167"/>
      <c r="AM102" s="167"/>
      <c r="AN102" s="167"/>
      <c r="AO102" s="167"/>
      <c r="AP102" s="16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CB102" s="184" t="s">
        <v>1966</v>
      </c>
      <c r="CC102" s="185">
        <v>6</v>
      </c>
      <c r="CD102" s="186">
        <v>7</v>
      </c>
      <c r="CE102" s="186">
        <v>8</v>
      </c>
      <c r="CF102" s="186">
        <v>9</v>
      </c>
      <c r="CG102" s="186">
        <v>10</v>
      </c>
      <c r="CH102" s="186">
        <v>11</v>
      </c>
      <c r="CI102" s="187">
        <v>12</v>
      </c>
      <c r="CJ102" s="188"/>
      <c r="CK102" s="189" t="s">
        <v>1874</v>
      </c>
      <c r="CL102" s="190"/>
      <c r="CM102" s="190"/>
      <c r="CN102" s="190"/>
      <c r="CO102" s="190"/>
      <c r="CP102" s="190"/>
      <c r="CQ102" s="191"/>
      <c r="CR102" s="173" t="s">
        <v>2</v>
      </c>
      <c r="CS102" s="173"/>
      <c r="CT102" s="185">
        <v>6</v>
      </c>
      <c r="CU102" s="192">
        <v>7</v>
      </c>
      <c r="CV102" s="192">
        <v>8</v>
      </c>
      <c r="CW102" s="192">
        <v>9</v>
      </c>
      <c r="CX102" s="192">
        <v>10</v>
      </c>
      <c r="CY102" s="192">
        <v>11</v>
      </c>
      <c r="CZ102" s="193">
        <v>12</v>
      </c>
      <c r="DA102" s="155"/>
      <c r="DB102" s="189" t="s">
        <v>1874</v>
      </c>
      <c r="DC102" s="190"/>
      <c r="DD102" s="190"/>
      <c r="DE102" s="190"/>
      <c r="DF102" s="190"/>
      <c r="DG102" s="190"/>
      <c r="DH102" s="191"/>
      <c r="DI102" s="174" t="s">
        <v>2</v>
      </c>
      <c r="DJ102" s="175"/>
      <c r="DK102" s="176"/>
      <c r="DX102" s="57"/>
      <c r="DY102" s="905"/>
      <c r="DZ102" s="906" t="s">
        <v>1882</v>
      </c>
      <c r="EA102" s="906"/>
      <c r="EB102" s="906"/>
      <c r="EC102" s="906"/>
      <c r="ED102" s="906"/>
      <c r="EE102" s="906" t="s">
        <v>1883</v>
      </c>
      <c r="EF102" s="906"/>
      <c r="EG102" s="906"/>
      <c r="EH102" s="906"/>
      <c r="EI102" s="906"/>
      <c r="EJ102" s="194"/>
      <c r="EK102" s="906" t="s">
        <v>1882</v>
      </c>
      <c r="EL102" s="906"/>
      <c r="EM102" s="906"/>
      <c r="EN102" s="906"/>
      <c r="EO102" s="906"/>
      <c r="EP102" s="906" t="s">
        <v>1883</v>
      </c>
      <c r="EQ102" s="906"/>
      <c r="ER102" s="906"/>
      <c r="ES102" s="906"/>
      <c r="ET102" s="906"/>
      <c r="EU102" s="81"/>
      <c r="EV102" s="156"/>
      <c r="EW102" s="156"/>
      <c r="FJ102" s="57"/>
      <c r="FK102" s="57"/>
      <c r="FL102" s="923" t="s">
        <v>1941</v>
      </c>
      <c r="FM102" s="924"/>
      <c r="FN102" s="924"/>
      <c r="FO102" s="924"/>
      <c r="FP102" s="924"/>
      <c r="FQ102" s="924"/>
      <c r="FR102" s="924"/>
      <c r="FS102" s="924"/>
      <c r="FT102" s="924"/>
      <c r="FU102" s="924"/>
      <c r="FV102" s="924"/>
      <c r="FW102" s="925"/>
      <c r="FX102" s="919" t="s">
        <v>1874</v>
      </c>
      <c r="FY102" s="920"/>
      <c r="FZ102" s="920"/>
      <c r="GA102" s="920"/>
      <c r="GB102" s="920"/>
      <c r="GC102" s="920"/>
      <c r="GD102" s="920"/>
      <c r="GE102" s="920"/>
      <c r="GF102" s="920"/>
      <c r="GG102" s="920"/>
      <c r="GH102" s="920"/>
      <c r="GI102" s="921"/>
      <c r="GJ102" s="57"/>
      <c r="GK102" s="57"/>
      <c r="GL102" s="195"/>
      <c r="IM102" s="57"/>
      <c r="IN102" s="177"/>
      <c r="JK102" s="57"/>
      <c r="JL102" s="57"/>
      <c r="JM102" s="178"/>
      <c r="JN102" s="171"/>
      <c r="JO102" s="171"/>
      <c r="JP102" s="171"/>
      <c r="JQ102" s="171"/>
      <c r="JR102" s="171"/>
      <c r="JS102" s="171"/>
      <c r="JT102" s="171"/>
      <c r="JU102" s="171"/>
      <c r="JV102" s="171"/>
      <c r="JW102" s="918"/>
      <c r="JX102" s="918"/>
      <c r="JY102" s="918"/>
      <c r="JZ102" s="918"/>
      <c r="KA102" s="918"/>
      <c r="KB102" s="918"/>
      <c r="KC102" s="57"/>
      <c r="KD102" s="57"/>
      <c r="KJ102" s="196"/>
      <c r="KK102" s="197" t="s">
        <v>2047</v>
      </c>
      <c r="KL102" s="198" t="s">
        <v>2048</v>
      </c>
      <c r="KM102" s="197" t="s">
        <v>2047</v>
      </c>
      <c r="KN102" s="198" t="s">
        <v>2048</v>
      </c>
      <c r="KO102" s="197" t="s">
        <v>2047</v>
      </c>
      <c r="KP102" s="198" t="s">
        <v>2048</v>
      </c>
      <c r="KQ102" s="179"/>
      <c r="KR102" s="179"/>
      <c r="KS102" s="183"/>
      <c r="KT102" s="183"/>
      <c r="KU102" s="179"/>
      <c r="KV102" s="179"/>
    </row>
    <row r="103" spans="14:308" s="56" customFormat="1" ht="15" customHeight="1">
      <c r="N103" s="199" t="s">
        <v>2</v>
      </c>
      <c r="O103" s="200" t="e">
        <f>Plan1!#REF!</f>
        <v>#REF!</v>
      </c>
      <c r="P103" s="200" t="e">
        <f>Plan1!#REF!</f>
        <v>#REF!</v>
      </c>
      <c r="Q103" s="200" t="e">
        <f>Plan1!#REF!</f>
        <v>#REF!</v>
      </c>
      <c r="R103" s="200" t="e">
        <f>Plan1!#REF!</f>
        <v>#REF!</v>
      </c>
      <c r="S103" s="200" t="e">
        <f>Plan1!#REF!</f>
        <v>#REF!</v>
      </c>
      <c r="T103" s="200" t="e">
        <f>Plan1!#REF!</f>
        <v>#REF!</v>
      </c>
      <c r="U103" s="199" t="e">
        <f>Plan1!#REF!</f>
        <v>#REF!</v>
      </c>
      <c r="AG103" s="166"/>
      <c r="AH103" s="166"/>
      <c r="AI103" s="166"/>
      <c r="AJ103" s="167"/>
      <c r="AK103" s="166"/>
      <c r="AL103" s="167"/>
      <c r="AM103" s="167"/>
      <c r="AN103" s="167"/>
      <c r="AO103" s="167"/>
      <c r="AP103" s="16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CB103" s="201">
        <v>6</v>
      </c>
      <c r="CC103" s="202">
        <v>3.89</v>
      </c>
      <c r="CD103" s="203">
        <v>4.6100000000000003</v>
      </c>
      <c r="CE103" s="203">
        <v>5.0999999999999996</v>
      </c>
      <c r="CF103" s="203">
        <v>5.3</v>
      </c>
      <c r="CG103" s="203">
        <v>5.63</v>
      </c>
      <c r="CH103" s="203">
        <v>5.73</v>
      </c>
      <c r="CI103" s="204">
        <v>5.84</v>
      </c>
      <c r="CJ103" s="205"/>
      <c r="CK103" s="206">
        <v>1.36</v>
      </c>
      <c r="CL103" s="207">
        <v>1.25</v>
      </c>
      <c r="CM103" s="207">
        <v>0.99</v>
      </c>
      <c r="CN103" s="207">
        <v>0.98</v>
      </c>
      <c r="CO103" s="207">
        <v>0.76</v>
      </c>
      <c r="CP103" s="207">
        <v>0.62</v>
      </c>
      <c r="CQ103" s="208">
        <v>0.44</v>
      </c>
      <c r="CR103" s="209" t="e">
        <f>IFERROR(IF(Plan1!#REF!&lt;&gt;"",IF(Plan1!#REF!=6,(Plan1!#REF!-CC103)/CK103,IF(Plan1!#REF!=7,(Plan1!#REF!-CD103)/CL103,IF(Plan1!#REF!=8,(Plan1!#REF!-CE103)/CM103,IF(Plan1!#REF!=9,(Plan1!#REF!-CF103)/CN103,IF(Plan1!#REF!=10,(Plan1!#REF!-CG103)/CO103,IF(Plan1!#REF!=11,(Plan1!#REF!-CH103)/CP103,IF(Plan1!#REF!=12,(Plan1!#REF!-CI103)/CQ103,""))))))),""),IF(Plan1!#REF!&gt;(DK103*4),1,IF(Plan1!#REF!&gt;(DK103*3),-1.5,IF(Plan1!#REF!&gt;(DK103*2),-1.6,IF(Plan1!#REF!&gt;(DK103*1),-2,-2.05)))))</f>
        <v>#REF!</v>
      </c>
      <c r="CS103" s="210"/>
      <c r="CT103" s="211">
        <v>4.93</v>
      </c>
      <c r="CU103" s="212">
        <v>5.41</v>
      </c>
      <c r="CV103" s="212">
        <v>5.93</v>
      </c>
      <c r="CW103" s="212">
        <v>5.94</v>
      </c>
      <c r="CX103" s="212">
        <v>5.96</v>
      </c>
      <c r="CY103" s="212">
        <v>5.94</v>
      </c>
      <c r="CZ103" s="213">
        <v>5.97</v>
      </c>
      <c r="DA103" s="205"/>
      <c r="DB103" s="206">
        <v>1.36</v>
      </c>
      <c r="DC103" s="207">
        <v>1.24</v>
      </c>
      <c r="DD103" s="207">
        <v>0.37</v>
      </c>
      <c r="DE103" s="207">
        <v>0.36</v>
      </c>
      <c r="DF103" s="207">
        <v>0.19</v>
      </c>
      <c r="DG103" s="207">
        <v>0.36</v>
      </c>
      <c r="DH103" s="208">
        <v>0.18</v>
      </c>
      <c r="DI103" s="209" t="e">
        <f>IFERROR(IF(Plan1!#REF!&lt;&gt;"",IF(Plan1!#REF!=6,(Plan1!#REF!-CT103)/DB103,IF(Plan1!#REF!=7,(Plan1!#REF!-CU103)/DC103,IF(Plan1!#REF!=8,(Plan1!#REF!-CV103)/DD103,IF(Plan1!#REF!=9,(Plan1!#REF!-CW103)/DE103,IF(Plan1!#REF!=10,(Plan1!#REF!-CX103)/DF103,IF(Plan1!#REF!=11,(Plan1!#REF!-CY103)/DG103,IF(Plan1!#REF!=12,(Plan1!#REF!-CZ103)/DH103,""))))))),""),IF(Plan1!#REF!&gt;(DK103*4),1,IF(Plan1!#REF!&gt;(DK103*3),-1.5,IF(Plan1!#REF!&gt;(DK103*2),-1.6,IF(Plan1!#REF!&gt;(DK103*1),-2,-2.05)))))</f>
        <v>#REF!</v>
      </c>
      <c r="DJ103" s="175"/>
      <c r="DK103" s="176"/>
      <c r="DX103" s="214"/>
      <c r="DY103" s="215" t="s">
        <v>1884</v>
      </c>
      <c r="DZ103" s="906" t="s">
        <v>1885</v>
      </c>
      <c r="EA103" s="906"/>
      <c r="EB103" s="906" t="s">
        <v>1036</v>
      </c>
      <c r="EC103" s="906"/>
      <c r="ED103" s="906"/>
      <c r="EE103" s="906" t="s">
        <v>1885</v>
      </c>
      <c r="EF103" s="906"/>
      <c r="EG103" s="906" t="s">
        <v>1036</v>
      </c>
      <c r="EH103" s="906"/>
      <c r="EI103" s="906"/>
      <c r="EJ103" s="194"/>
      <c r="EK103" s="906" t="s">
        <v>1885</v>
      </c>
      <c r="EL103" s="906"/>
      <c r="EM103" s="906" t="s">
        <v>1036</v>
      </c>
      <c r="EN103" s="906"/>
      <c r="EO103" s="906"/>
      <c r="EP103" s="906" t="s">
        <v>1885</v>
      </c>
      <c r="EQ103" s="906"/>
      <c r="ER103" s="906" t="s">
        <v>1036</v>
      </c>
      <c r="ES103" s="906"/>
      <c r="ET103" s="906"/>
      <c r="EU103" s="157"/>
      <c r="EV103" s="216"/>
      <c r="EW103" s="217"/>
      <c r="FJ103" s="214"/>
      <c r="FK103" s="218"/>
      <c r="FL103" s="900" t="s">
        <v>1942</v>
      </c>
      <c r="FM103" s="901"/>
      <c r="FN103" s="903"/>
      <c r="FO103" s="900" t="s">
        <v>1943</v>
      </c>
      <c r="FP103" s="901"/>
      <c r="FQ103" s="903"/>
      <c r="FR103" s="900" t="s">
        <v>1944</v>
      </c>
      <c r="FS103" s="901"/>
      <c r="FT103" s="903"/>
      <c r="FU103" s="900" t="s">
        <v>1945</v>
      </c>
      <c r="FV103" s="901"/>
      <c r="FW103" s="902"/>
      <c r="FX103" s="909" t="s">
        <v>1942</v>
      </c>
      <c r="FY103" s="901"/>
      <c r="FZ103" s="903"/>
      <c r="GA103" s="900" t="s">
        <v>1943</v>
      </c>
      <c r="GB103" s="901"/>
      <c r="GC103" s="903"/>
      <c r="GD103" s="900" t="s">
        <v>1944</v>
      </c>
      <c r="GE103" s="901"/>
      <c r="GF103" s="903"/>
      <c r="GG103" s="900" t="s">
        <v>1945</v>
      </c>
      <c r="GH103" s="901"/>
      <c r="GI103" s="902"/>
      <c r="GJ103" s="214"/>
      <c r="GK103" s="214"/>
      <c r="GL103" s="219"/>
      <c r="IN103" s="177"/>
      <c r="JM103" s="178"/>
      <c r="KJ103" s="220"/>
      <c r="KK103" s="221">
        <v>15.2</v>
      </c>
      <c r="KL103" s="221">
        <v>6.3</v>
      </c>
      <c r="KM103" s="221">
        <v>18.7</v>
      </c>
      <c r="KN103" s="221">
        <v>6.5</v>
      </c>
      <c r="KO103" s="221">
        <v>23</v>
      </c>
      <c r="KP103" s="221">
        <v>4.3</v>
      </c>
      <c r="KQ103" s="179"/>
      <c r="KR103" s="183"/>
      <c r="KS103" s="183"/>
      <c r="KU103" s="179"/>
      <c r="KV103" s="179"/>
    </row>
    <row r="104" spans="14:308" s="56" customFormat="1" ht="15" customHeight="1">
      <c r="N104" s="222">
        <v>1</v>
      </c>
      <c r="O104" s="199" t="s">
        <v>351</v>
      </c>
      <c r="P104" s="199" t="s">
        <v>1</v>
      </c>
      <c r="Q104" s="222">
        <v>0</v>
      </c>
      <c r="R104" s="199" t="s">
        <v>351</v>
      </c>
      <c r="S104" s="199" t="s">
        <v>1</v>
      </c>
      <c r="T104" s="199" t="s">
        <v>1</v>
      </c>
      <c r="U104" s="222">
        <v>0</v>
      </c>
      <c r="W104" s="223">
        <f t="shared" ref="W104:W122" si="0">IF(O104="-",O104,IF(ISNUMBER(O104),O104,MID(O104,1,FIND("-",O104)-1))+0)</f>
        <v>0</v>
      </c>
      <c r="X104" s="223" t="str">
        <f t="shared" ref="X104:X122" si="1">IF(P104="-",P104,IF(ISNUMBER(P104),P104,MID(P104,1,FIND("-",P104)-1))+0)</f>
        <v>-</v>
      </c>
      <c r="Y104" s="223">
        <f t="shared" ref="Y104:Y122" si="2">IF(Q104="-",Q104,IF(ISNUMBER(Q104),Q104,MID(Q104,1,FIND("-",Q104)-1))+0)</f>
        <v>0</v>
      </c>
      <c r="Z104" s="223"/>
      <c r="AA104" s="223"/>
      <c r="AB104" s="223">
        <f t="shared" ref="AB104:AB122" si="3">IF(R104="-",R104,IF(ISNUMBER(R104),R104,MID(R104,1,FIND("-",R104)-1))+0)</f>
        <v>0</v>
      </c>
      <c r="AC104" s="223" t="str">
        <f t="shared" ref="AC104:AC122" si="4">IF(S104="-",S104,IF(ISNUMBER(S104),S104,MID(S104,1,FIND("-",S104)-1))+0)</f>
        <v>-</v>
      </c>
      <c r="AD104" s="223" t="str">
        <f t="shared" ref="AD104:AD122" si="5">IF(T104="-",T104,IF(ISNUMBER(T104),T104,MID(T104,1,FIND("-",T104)-1))+0)</f>
        <v>-</v>
      </c>
      <c r="AE104" s="223">
        <f t="shared" ref="AE104:AE122" si="6">IF(U104="-",U104,IF(ISNUMBER(U104),U104,MID(U104,1,FIND("-",U104)-1))+0)</f>
        <v>0</v>
      </c>
      <c r="AF104" s="224" t="e">
        <f>IF(Plan1!#REF!="",0,IF(Plan1!#REF!=1,LOOKUP(Plan1!#REF!,W152:W171,$N104:$N123),IF(Plan1!#REF!=2,LOOKUP(Plan1!#REF!,W252:W271,$N104:$N123),IF(Plan1!#REF!=3,LOOKUP(Plan1!#REF!,W351:W370,$N104:$N123),IF(Plan1!#REF!=4,LOOKUP(Plan1!#REF!,W450:W469,$N104:$N123),IF(Plan1!#REF!=5,LOOKUP(Plan1!#REF!,W550:W569,$N104:$N123),IF(Plan1!#REF!=6,LOOKUP(Plan1!#REF!,W650:W669,$N104:$N123),IF(Plan1!#REF!=7,LOOKUP(Plan1!#REF!,W750:W769,$N104:$N123),IF(Plan1!#REF!=8,LOOKUP(Plan1!#REF!,W849:W868,$N104:$N123),0)))))))))</f>
        <v>#REF!</v>
      </c>
      <c r="AG104" s="166" t="s">
        <v>1051</v>
      </c>
      <c r="AH104" s="166"/>
      <c r="AI104" s="166" t="s">
        <v>1052</v>
      </c>
      <c r="AJ104" s="167"/>
      <c r="AK104" s="167"/>
      <c r="AL104" s="167"/>
      <c r="AM104" s="167"/>
      <c r="AN104" s="167"/>
      <c r="AO104" s="167"/>
      <c r="AP104" s="167"/>
      <c r="AQ104" s="167"/>
      <c r="AR104" s="57"/>
      <c r="AS104" s="169"/>
      <c r="AT104" s="57"/>
      <c r="AU104" s="57"/>
      <c r="AV104" s="57"/>
      <c r="AW104" s="57"/>
      <c r="AX104" s="57"/>
      <c r="AY104" s="57"/>
      <c r="AZ104" s="57"/>
      <c r="BA104" s="57"/>
      <c r="BB104" s="57"/>
      <c r="BC104" s="57"/>
      <c r="BD104" s="57"/>
      <c r="BE104" s="57"/>
      <c r="BF104" s="57"/>
      <c r="BG104" s="57"/>
      <c r="BH104" s="57"/>
      <c r="BI104" s="57"/>
      <c r="BJ104" s="57"/>
      <c r="BK104" s="57"/>
      <c r="BL104" s="57"/>
      <c r="BM104" s="57"/>
      <c r="BN104" s="57"/>
      <c r="BO104" s="57"/>
      <c r="BP104" s="57"/>
      <c r="CB104" s="201">
        <v>59</v>
      </c>
      <c r="CC104" s="225">
        <v>46.44</v>
      </c>
      <c r="CD104" s="226">
        <v>48.35</v>
      </c>
      <c r="CE104" s="226">
        <v>48.17</v>
      </c>
      <c r="CF104" s="226">
        <v>51.2</v>
      </c>
      <c r="CG104" s="226">
        <v>51.53</v>
      </c>
      <c r="CH104" s="226">
        <v>53.36</v>
      </c>
      <c r="CI104" s="227">
        <v>54.41</v>
      </c>
      <c r="CJ104" s="228"/>
      <c r="CK104" s="229">
        <v>5.33</v>
      </c>
      <c r="CL104" s="230">
        <v>4.05</v>
      </c>
      <c r="CM104" s="230">
        <v>5.31</v>
      </c>
      <c r="CN104" s="230">
        <v>5.0999999999999996</v>
      </c>
      <c r="CO104" s="230">
        <v>4.7300000000000004</v>
      </c>
      <c r="CP104" s="230">
        <v>3.57</v>
      </c>
      <c r="CQ104" s="231">
        <v>3.6</v>
      </c>
      <c r="CR104" s="232" t="e">
        <f>IFERROR(IF(Plan1!#REF!&lt;&gt;"",IF(Plan1!#REF!=6,(Plan1!#REF!-CC104)/CK104,IF(Plan1!#REF!=7,(Plan1!#REF!-CD104)/CL104,IF(Plan1!#REF!=8,(Plan1!#REF!-CE104)/CM104,IF(Plan1!#REF!=9,(Plan1!#REF!-CF104)/CN104,IF(Plan1!#REF!=10,(Plan1!#REF!-CG104)/CO104,IF(Plan1!#REF!=11,(Plan1!#REF!-CH104)/CP104,IF(Plan1!#REF!=12,(Plan1!#REF!-CI104)/CQ104,""))))))),""),IF(Plan1!#REF!&gt;(DK104*4),1,IF(Plan1!#REF!&gt;(DK104*3),-1.5,IF(Plan1!#REF!&gt;(DK104*2),-1.6,IF(Plan1!#REF!&gt;(DK104*1),-2,-2.05)))))</f>
        <v>#REF!</v>
      </c>
      <c r="CS104" s="233"/>
      <c r="CT104" s="225">
        <v>43.87</v>
      </c>
      <c r="CU104" s="226">
        <v>48.9</v>
      </c>
      <c r="CV104" s="226">
        <v>50.9</v>
      </c>
      <c r="CW104" s="226">
        <v>52.19</v>
      </c>
      <c r="CX104" s="226">
        <v>51.75</v>
      </c>
      <c r="CY104" s="226">
        <v>55</v>
      </c>
      <c r="CZ104" s="227">
        <v>55.75</v>
      </c>
      <c r="DA104" s="228"/>
      <c r="DB104" s="229">
        <v>6.3</v>
      </c>
      <c r="DC104" s="230">
        <v>4.99</v>
      </c>
      <c r="DD104" s="230">
        <v>5.26</v>
      </c>
      <c r="DE104" s="230">
        <v>4.88</v>
      </c>
      <c r="DF104" s="230">
        <v>5.84</v>
      </c>
      <c r="DG104" s="230">
        <v>3.13</v>
      </c>
      <c r="DH104" s="231">
        <v>2.98</v>
      </c>
      <c r="DI104" s="232" t="e">
        <f>IFERROR(IF(Plan1!#REF!&lt;&gt;"",IF(Plan1!#REF!=6,(Plan1!#REF!-CT104)/DB104,IF(Plan1!#REF!=7,(Plan1!#REF!-CU104)/DC104,IF(Plan1!#REF!=8,(Plan1!#REF!-CV104)/DD104,IF(Plan1!#REF!=9,(Plan1!#REF!-CW104)/DE104,IF(Plan1!#REF!=10,(Plan1!#REF!-CX104)/DF104,IF(Plan1!#REF!=11,(Plan1!#REF!-CY104)/DG104,IF(Plan1!#REF!=12,(Plan1!#REF!-CZ104)/DH104,""))))))),""),IF(Plan1!#REF!&gt;(DK104*4),1,IF(Plan1!#REF!&gt;(DK104*3),-1.5,IF(Plan1!#REF!&gt;(DK104*2),-1.6,IF(Plan1!#REF!&gt;(DK104*1),-2,-2.05)))))</f>
        <v>#REF!</v>
      </c>
      <c r="DJ104" s="175"/>
      <c r="DK104" s="176"/>
      <c r="DX104" s="234" t="s">
        <v>1886</v>
      </c>
      <c r="DY104" s="235"/>
      <c r="DZ104" s="215" t="s">
        <v>1887</v>
      </c>
      <c r="EA104" s="215" t="s">
        <v>1888</v>
      </c>
      <c r="EB104" s="215" t="s">
        <v>1889</v>
      </c>
      <c r="EC104" s="215" t="s">
        <v>1890</v>
      </c>
      <c r="ED104" s="215" t="s">
        <v>1891</v>
      </c>
      <c r="EE104" s="215" t="s">
        <v>1887</v>
      </c>
      <c r="EF104" s="215" t="s">
        <v>1888</v>
      </c>
      <c r="EG104" s="215" t="s">
        <v>1889</v>
      </c>
      <c r="EH104" s="215" t="s">
        <v>1890</v>
      </c>
      <c r="EI104" s="215" t="s">
        <v>1891</v>
      </c>
      <c r="EJ104" s="236" t="s">
        <v>2</v>
      </c>
      <c r="EK104" s="215" t="s">
        <v>1887</v>
      </c>
      <c r="EL104" s="215" t="s">
        <v>1888</v>
      </c>
      <c r="EM104" s="215" t="s">
        <v>1889</v>
      </c>
      <c r="EN104" s="215" t="s">
        <v>1890</v>
      </c>
      <c r="EO104" s="215" t="s">
        <v>1891</v>
      </c>
      <c r="EP104" s="215" t="s">
        <v>1887</v>
      </c>
      <c r="EQ104" s="215" t="s">
        <v>1888</v>
      </c>
      <c r="ER104" s="215" t="s">
        <v>1889</v>
      </c>
      <c r="ES104" s="215" t="s">
        <v>1890</v>
      </c>
      <c r="ET104" s="215" t="s">
        <v>1891</v>
      </c>
      <c r="EU104" s="237" t="s">
        <v>2</v>
      </c>
      <c r="EV104" s="175"/>
      <c r="EW104" s="176"/>
      <c r="FJ104" s="238"/>
      <c r="FK104" s="239" t="s">
        <v>1967</v>
      </c>
      <c r="FL104" s="240" t="s">
        <v>479</v>
      </c>
      <c r="FM104" s="241" t="s">
        <v>482</v>
      </c>
      <c r="FN104" s="241" t="s">
        <v>1946</v>
      </c>
      <c r="FO104" s="241" t="s">
        <v>479</v>
      </c>
      <c r="FP104" s="241" t="s">
        <v>482</v>
      </c>
      <c r="FQ104" s="241" t="s">
        <v>1946</v>
      </c>
      <c r="FR104" s="241" t="s">
        <v>479</v>
      </c>
      <c r="FS104" s="241" t="s">
        <v>482</v>
      </c>
      <c r="FT104" s="241" t="s">
        <v>1946</v>
      </c>
      <c r="FU104" s="241" t="s">
        <v>479</v>
      </c>
      <c r="FV104" s="241" t="s">
        <v>482</v>
      </c>
      <c r="FW104" s="242" t="s">
        <v>1946</v>
      </c>
      <c r="FX104" s="243" t="s">
        <v>479</v>
      </c>
      <c r="FY104" s="241" t="s">
        <v>482</v>
      </c>
      <c r="FZ104" s="241" t="s">
        <v>1946</v>
      </c>
      <c r="GA104" s="241" t="s">
        <v>479</v>
      </c>
      <c r="GB104" s="241" t="s">
        <v>482</v>
      </c>
      <c r="GC104" s="241" t="s">
        <v>1946</v>
      </c>
      <c r="GD104" s="241" t="s">
        <v>479</v>
      </c>
      <c r="GE104" s="241" t="s">
        <v>482</v>
      </c>
      <c r="GF104" s="241" t="s">
        <v>1946</v>
      </c>
      <c r="GG104" s="241" t="s">
        <v>479</v>
      </c>
      <c r="GH104" s="241" t="s">
        <v>482</v>
      </c>
      <c r="GI104" s="242" t="s">
        <v>1946</v>
      </c>
      <c r="GJ104" s="244" t="s">
        <v>2</v>
      </c>
      <c r="GK104" s="245"/>
      <c r="GL104" s="245"/>
      <c r="KJ104" s="246" t="s">
        <v>2030</v>
      </c>
      <c r="KK104" s="247" t="s">
        <v>2002</v>
      </c>
      <c r="KL104" s="248" t="s">
        <v>1996</v>
      </c>
      <c r="KM104" s="249" t="s">
        <v>2002</v>
      </c>
      <c r="KN104" s="250" t="s">
        <v>1996</v>
      </c>
      <c r="KO104" s="249" t="s">
        <v>2002</v>
      </c>
      <c r="KP104" s="248" t="s">
        <v>1996</v>
      </c>
      <c r="KQ104" s="179"/>
      <c r="KR104" s="183"/>
      <c r="KT104" s="179"/>
      <c r="KU104" s="179"/>
      <c r="KV104" s="179"/>
    </row>
    <row r="105" spans="14:308" s="56" customFormat="1" ht="15" customHeight="1">
      <c r="N105" s="222">
        <v>2</v>
      </c>
      <c r="O105" s="222">
        <v>3</v>
      </c>
      <c r="P105" s="199" t="s">
        <v>1</v>
      </c>
      <c r="Q105" s="222">
        <v>1</v>
      </c>
      <c r="R105" s="222">
        <v>3</v>
      </c>
      <c r="S105" s="199" t="s">
        <v>1</v>
      </c>
      <c r="T105" s="199" t="s">
        <v>1</v>
      </c>
      <c r="U105" s="222">
        <v>1</v>
      </c>
      <c r="W105" s="223">
        <f t="shared" si="0"/>
        <v>3</v>
      </c>
      <c r="X105" s="223" t="str">
        <f t="shared" si="1"/>
        <v>-</v>
      </c>
      <c r="Y105" s="223">
        <f t="shared" si="2"/>
        <v>1</v>
      </c>
      <c r="Z105" s="223"/>
      <c r="AA105" s="223"/>
      <c r="AB105" s="223">
        <f t="shared" si="3"/>
        <v>3</v>
      </c>
      <c r="AC105" s="223" t="str">
        <f t="shared" si="4"/>
        <v>-</v>
      </c>
      <c r="AD105" s="223" t="str">
        <f t="shared" si="5"/>
        <v>-</v>
      </c>
      <c r="AE105" s="223">
        <f t="shared" si="6"/>
        <v>1</v>
      </c>
      <c r="AF105" s="224" t="e">
        <f>IF(Plan1!#REF!="",0,IF(Plan1!#REF!=1,LOOKUP(Plan1!#REF!,W104:W123,$N104:$N123),IF(Plan1!#REF!=2,LOOKUP(Plan1!#REF!,W204:W223,$N104:$N123),IF(Plan1!#REF!=3,LOOKUP(Plan1!#REF!,W304:W323,$N104:$N123),IF(Plan1!#REF!=4,LOOKUP(Plan1!#REF!,W403:W422,$N104:$N123),IF(Plan1!#REF!=5,LOOKUP(Plan1!#REF!,W502:W521,$N104:$N123),IF(Plan1!#REF!=6,LOOKUP(Plan1!#REF!,W602:W621,$N104:$N123),IF(Plan1!#REF!=7,LOOKUP(Plan1!#REF!,W702:W721,$N104:$N123),IF(Plan1!#REF!=8,LOOKUP(Plan1!#REF!,W802:W821,$N104:$N123),0)))))))))</f>
        <v>#REF!</v>
      </c>
      <c r="AG105" s="251" t="s">
        <v>1053</v>
      </c>
      <c r="AH105" s="251"/>
      <c r="AI105" s="221"/>
      <c r="AJ105" s="221"/>
      <c r="AK105" s="221"/>
      <c r="AL105" s="221"/>
      <c r="AM105" s="221"/>
      <c r="AN105" s="221"/>
      <c r="AO105" s="221"/>
      <c r="AP105" s="221"/>
      <c r="AQ105" s="221"/>
      <c r="AR105" s="221"/>
      <c r="AS105" s="221"/>
      <c r="AT105" s="221"/>
      <c r="AU105" s="221"/>
      <c r="AV105" s="221"/>
      <c r="AW105" s="221"/>
      <c r="AX105" s="221"/>
      <c r="AY105" s="167"/>
      <c r="AZ105" s="167"/>
      <c r="BA105" s="167"/>
      <c r="BB105" s="167"/>
      <c r="BC105" s="167"/>
      <c r="BD105" s="167"/>
      <c r="BE105" s="167"/>
      <c r="BF105" s="167"/>
      <c r="BG105" s="167"/>
      <c r="BH105" s="167"/>
      <c r="BI105" s="167"/>
      <c r="BJ105" s="167"/>
      <c r="BK105" s="167"/>
      <c r="BL105" s="167"/>
      <c r="BM105" s="167"/>
      <c r="BN105" s="167"/>
      <c r="CB105" s="201">
        <v>35</v>
      </c>
      <c r="CC105" s="225">
        <v>31.11</v>
      </c>
      <c r="CD105" s="226">
        <v>31.48</v>
      </c>
      <c r="CE105" s="226">
        <v>31.23</v>
      </c>
      <c r="CF105" s="226">
        <v>32.6</v>
      </c>
      <c r="CG105" s="226">
        <v>32.17</v>
      </c>
      <c r="CH105" s="226">
        <v>31.85</v>
      </c>
      <c r="CI105" s="227">
        <v>33.22</v>
      </c>
      <c r="CJ105" s="252"/>
      <c r="CK105" s="229">
        <v>2.79</v>
      </c>
      <c r="CL105" s="230">
        <v>2.94</v>
      </c>
      <c r="CM105" s="230">
        <v>3.14</v>
      </c>
      <c r="CN105" s="230">
        <v>2.87</v>
      </c>
      <c r="CO105" s="230">
        <v>2.98</v>
      </c>
      <c r="CP105" s="230">
        <v>2.92</v>
      </c>
      <c r="CQ105" s="231">
        <v>1.49</v>
      </c>
      <c r="CR105" s="232" t="e">
        <f>IFERROR(IF(Plan1!#REF!&lt;&gt;"",IF(Plan1!#REF!=6,(Plan1!#REF!-CC105)/CK105,IF(Plan1!#REF!=7,(Plan1!#REF!-CD105)/CL105,IF(Plan1!#REF!=8,(Plan1!#REF!-CE105)/CM105,IF(Plan1!#REF!=9,(Plan1!#REF!-CF105)/CN105,IF(Plan1!#REF!=10,(Plan1!#REF!-CG105)/CO105,IF(Plan1!#REF!=11,(Plan1!#REF!-CH105)/CP105,IF(Plan1!#REF!=12,(Plan1!#REF!-CI105)/CQ105,""))))))),""),IF(Plan1!#REF!&gt;(DK105*4),1,IF(Plan1!#REF!&gt;(DK105*3),-1.5,IF(Plan1!#REF!&gt;(DK105*2),-1.6,IF(Plan1!#REF!&gt;(DK105*1),-2,-2.05)))))</f>
        <v>#REF!</v>
      </c>
      <c r="CS105" s="233"/>
      <c r="CT105" s="225">
        <v>30.2</v>
      </c>
      <c r="CU105" s="226">
        <v>33.21</v>
      </c>
      <c r="CV105" s="226">
        <v>32.409999999999997</v>
      </c>
      <c r="CW105" s="226">
        <v>32.159999999999997</v>
      </c>
      <c r="CX105" s="230">
        <v>32.25</v>
      </c>
      <c r="CY105" s="230">
        <v>32.81</v>
      </c>
      <c r="CZ105" s="227">
        <v>33.25</v>
      </c>
      <c r="DA105" s="252"/>
      <c r="DB105" s="229">
        <v>4.49</v>
      </c>
      <c r="DC105" s="230">
        <v>2.19</v>
      </c>
      <c r="DD105" s="230">
        <v>2.4300000000000002</v>
      </c>
      <c r="DE105" s="230">
        <v>3.1</v>
      </c>
      <c r="DF105" s="230">
        <v>3.01</v>
      </c>
      <c r="DG105" s="230">
        <v>2.31</v>
      </c>
      <c r="DH105" s="231">
        <v>1.95</v>
      </c>
      <c r="DI105" s="232" t="e">
        <f>IFERROR(IF(Plan1!#REF!&lt;&gt;"",IF(Plan1!#REF!=6,(Plan1!#REF!-CT105)/DB105,IF(Plan1!#REF!=7,(Plan1!#REF!-CU105)/DC105,IF(Plan1!#REF!=8,(Plan1!#REF!-CV105)/DD105,IF(Plan1!#REF!=9,(Plan1!#REF!-CW105)/DE105,IF(Plan1!#REF!=10,(Plan1!#REF!-CX105)/DF105,IF(Plan1!#REF!=11,(Plan1!#REF!-CY105)/DG105,IF(Plan1!#REF!=12,(Plan1!#REF!-CZ105)/DH105,""))))))),""),IF(Plan1!#REF!&gt;(DK105*4),1,IF(Plan1!#REF!&gt;(DK105*3),-1.5,IF(Plan1!#REF!&gt;(DK105*2),-1.6,IF(Plan1!#REF!&gt;(DK105*1),-2,-2.05)))))</f>
        <v>#REF!</v>
      </c>
      <c r="DJ105" s="175"/>
      <c r="DK105" s="176"/>
      <c r="DX105" s="253">
        <v>8</v>
      </c>
      <c r="DY105" s="254" t="s">
        <v>1892</v>
      </c>
      <c r="DZ105" s="255">
        <v>7.76</v>
      </c>
      <c r="EA105" s="255">
        <v>7.95</v>
      </c>
      <c r="EB105" s="255">
        <v>7.69</v>
      </c>
      <c r="EC105" s="255">
        <v>7.97</v>
      </c>
      <c r="ED105" s="256">
        <v>7.84</v>
      </c>
      <c r="EE105" s="257">
        <v>0.56000000000000005</v>
      </c>
      <c r="EF105" s="255">
        <v>0.22</v>
      </c>
      <c r="EG105" s="255">
        <v>0.52</v>
      </c>
      <c r="EH105" s="255">
        <v>0.16</v>
      </c>
      <c r="EI105" s="256">
        <v>0.37</v>
      </c>
      <c r="EJ105" s="258" t="e">
        <f>IFERROR(IF(ISBLANK(Plan1!#REF!),"",IF(Plan1!#REF!=7,(Plan1!#REF!-DZ105)/EE105,IF(Plan1!#REF!=8,(Plan1!#REF!-EA105)/EF105,IF(Plan1!#REF!=1,(Plan1!#REF!-EB105)/EG105,IF(Plan1!#REF!=2,(Plan1!#REF!-EC105)/EH105,IF(Plan1!#REF!=3,(Plan1!#REF!-ED105)/EI105,"")))))),IF(Plan1!#REF!&lt;&gt;"",IF(Plan1!#REF!&gt;(#REF!*4),1,IF(Plan1!#REF!&gt;(#REF!*3),-1.5,IF(Plan1!#REF!&gt;(#REF!*2),-1.6,IF(Plan1!#REF!&gt;(#REF!*1),-2,-2.05)))),""))</f>
        <v>#REF!</v>
      </c>
      <c r="EK105" s="259">
        <v>7.44</v>
      </c>
      <c r="EL105" s="255">
        <v>7.84</v>
      </c>
      <c r="EM105" s="255">
        <v>7.83</v>
      </c>
      <c r="EN105" s="255">
        <v>7.95</v>
      </c>
      <c r="EO105" s="255">
        <v>7.84</v>
      </c>
      <c r="EP105" s="255">
        <v>0.97</v>
      </c>
      <c r="EQ105" s="255">
        <v>0.53</v>
      </c>
      <c r="ER105" s="255">
        <v>0.49</v>
      </c>
      <c r="ES105" s="255">
        <v>0.22</v>
      </c>
      <c r="ET105" s="256">
        <v>0.37</v>
      </c>
      <c r="EU105" s="258" t="e">
        <f>IFERROR(IF(ISBLANK(Plan1!#REF!),"",IF(Plan1!#REF!=7,(Plan1!#REF!-EK105)/EP105,IF(Plan1!#REF!=8,(Plan1!#REF!-EL105)/EQ105,IF(Plan1!#REF!=1,(Plan1!#REF!-EM105)/ER105,IF(Plan1!#REF!=2,(Plan1!#REF!-EN105)/ES105,IF(Plan1!#REF!=3,(Plan1!#REF!-EO105)/ET105,"")))))),IF(Plan1!#REF!&lt;&gt;"",IF(Plan1!#REF!&gt;(EW105*4),1,IF(Plan1!#REF!&gt;(EW105*3),-1.5,IF(Plan1!#REF!&gt;(EW105*2),-1.6,IF(Plan1!#REF!&gt;(EW105*1),-2,-2.05)))),""))</f>
        <v>#REF!</v>
      </c>
      <c r="EV105" s="175"/>
      <c r="EW105" s="176"/>
      <c r="FJ105" s="260">
        <v>8</v>
      </c>
      <c r="FK105" s="261" t="s">
        <v>1892</v>
      </c>
      <c r="FL105" s="262">
        <v>7.59</v>
      </c>
      <c r="FM105" s="262">
        <v>7.82</v>
      </c>
      <c r="FN105" s="262">
        <v>7.92</v>
      </c>
      <c r="FO105" s="262">
        <v>7.62</v>
      </c>
      <c r="FP105" s="262">
        <v>7.73</v>
      </c>
      <c r="FQ105" s="262">
        <v>7.89</v>
      </c>
      <c r="FR105" s="262">
        <v>7.69</v>
      </c>
      <c r="FS105" s="262">
        <v>7.83</v>
      </c>
      <c r="FT105" s="262">
        <v>7.76</v>
      </c>
      <c r="FU105" s="262">
        <v>7.69</v>
      </c>
      <c r="FV105" s="262">
        <v>7.9</v>
      </c>
      <c r="FW105" s="263">
        <v>7.81</v>
      </c>
      <c r="FX105" s="264">
        <v>0.75</v>
      </c>
      <c r="FY105" s="262">
        <v>0.43</v>
      </c>
      <c r="FZ105" s="262">
        <v>0.27</v>
      </c>
      <c r="GA105" s="262">
        <v>0.7</v>
      </c>
      <c r="GB105" s="262">
        <v>0.57999999999999996</v>
      </c>
      <c r="GC105" s="262">
        <v>0.41</v>
      </c>
      <c r="GD105" s="262">
        <v>0.56999999999999995</v>
      </c>
      <c r="GE105" s="262">
        <v>0.38</v>
      </c>
      <c r="GF105" s="262">
        <v>0.43</v>
      </c>
      <c r="GG105" s="262">
        <v>0.54</v>
      </c>
      <c r="GH105" s="262">
        <v>0.3</v>
      </c>
      <c r="GI105" s="263">
        <v>0.39</v>
      </c>
      <c r="GJ105" s="265" t="e">
        <f>IFERROR(IF(Plan1!#REF!&lt;&gt;"",IF(AND(Plan1!#REF!=1,Plan1!#REF!=1),(Plan1!#REF!-FL105)/FX105,IF(AND(Plan1!#REF!=1,Plan1!#REF!=2),(Plan1!#REF!-FM105)/FY105,IF(AND(Plan1!#REF!=1,Plan1!#REF!=3),(Plan1!#REF!-FN105)/FZ105,IF(AND(Plan1!#REF!=2,Plan1!#REF!=1),(Plan1!#REF!-FO105)/GA105,IF(AND(Plan1!#REF!=2,Plan1!#REF!=2),(Plan1!#REF!-FP105)/GB105,IF(AND(Plan1!#REF!=2,Plan1!#REF!=3),(Plan1!#REF!-FQ105)/GC105,IF(AND(Plan1!#REF!=3,Plan1!#REF!=1),(Plan1!#REF!-FR105)/GD105,IF(AND(Plan1!#REF!=3,Plan1!#REF!=2),(Plan1!#REF!-FS105)/GE105,IF(AND(Plan1!#REF!=3,Plan1!#REF!=3),(Plan1!#REF!-FT105)/GF105,IF(AND(Plan1!#REF!=4,Plan1!#REF!=1),(Plan1!#REF!-FU105)/GG105,IF(AND(Plan1!#REF!=4,Plan1!#REF!=2),(Plan1!#REF!-FV105)/GH105,IF(AND(Plan1!#REF!=4,Plan1!#REF!=3),(Plan1!#REF!-FW105)/GI105,"")))))))))))),""),IF(Plan1!#REF!&gt;(GL105*4),1,IF(Plan1!#REF!&gt;(GL105*3),-1.5,IF(Plan1!#REF!&gt;(GL105*2),-1.6,IF(Plan1!#REF!&gt;(GL105*1),-2,-2.05)))))</f>
        <v>#REF!</v>
      </c>
      <c r="GK105" s="266"/>
      <c r="GL105" s="157"/>
      <c r="KJ105" s="267">
        <v>0</v>
      </c>
      <c r="KK105" s="267">
        <v>0.3</v>
      </c>
      <c r="KL105" s="268">
        <v>58</v>
      </c>
      <c r="KM105" s="269">
        <v>0</v>
      </c>
      <c r="KN105" s="268">
        <v>56</v>
      </c>
      <c r="KO105" s="269">
        <v>0</v>
      </c>
      <c r="KP105" s="268">
        <v>50</v>
      </c>
      <c r="KQ105" s="183"/>
      <c r="KR105" s="183"/>
      <c r="KT105" s="179"/>
      <c r="KU105" s="179"/>
      <c r="KV105" s="179"/>
    </row>
    <row r="106" spans="14:308" s="56" customFormat="1" ht="15" customHeight="1">
      <c r="N106" s="222">
        <v>3</v>
      </c>
      <c r="O106" s="199" t="s">
        <v>1</v>
      </c>
      <c r="P106" s="199" t="s">
        <v>1</v>
      </c>
      <c r="Q106" s="222">
        <v>2</v>
      </c>
      <c r="R106" s="222">
        <v>4</v>
      </c>
      <c r="S106" s="222">
        <v>0</v>
      </c>
      <c r="T106" s="222">
        <v>0</v>
      </c>
      <c r="U106" s="222">
        <v>2</v>
      </c>
      <c r="W106" s="223" t="str">
        <f t="shared" si="0"/>
        <v>-</v>
      </c>
      <c r="X106" s="223" t="str">
        <f t="shared" si="1"/>
        <v>-</v>
      </c>
      <c r="Y106" s="223">
        <f t="shared" si="2"/>
        <v>2</v>
      </c>
      <c r="Z106" s="223"/>
      <c r="AA106" s="223"/>
      <c r="AB106" s="223">
        <f t="shared" si="3"/>
        <v>4</v>
      </c>
      <c r="AC106" s="223">
        <f t="shared" si="4"/>
        <v>0</v>
      </c>
      <c r="AD106" s="223">
        <f t="shared" si="5"/>
        <v>0</v>
      </c>
      <c r="AE106" s="223">
        <f t="shared" si="6"/>
        <v>2</v>
      </c>
      <c r="AF106" s="224" t="e">
        <f>IF(Plan1!#REF!="",0,IF(Plan1!#REF!=1,LOOKUP(Plan1!#REF!,X152:X171,$N104:$N123),IF(Plan1!#REF!=2,LOOKUP(Plan1!#REF!,X252:X271,$N104:$N123),IF(Plan1!#REF!=3,LOOKUP(Plan1!#REF!,X351:X370,$N104:$N123),IF(Plan1!#REF!=4,LOOKUP(Plan1!#REF!,X450:X469,$N104:$N123),IF(Plan1!#REF!=5,LOOKUP(Plan1!#REF!,X550:X569,$N104:$N123),IF(Plan1!#REF!=6,LOOKUP(Plan1!#REF!,X650:X669,$N104:$N123),IF(Plan1!#REF!=7,LOOKUP(Plan1!#REF!,X750:X769,$N104:$N123),IF(Plan1!#REF!=8,LOOKUP(Plan1!#REF!,X849:X868,$N104:$N123),0)))))))))</f>
        <v>#REF!</v>
      </c>
      <c r="AG106" s="251"/>
      <c r="AH106" s="251"/>
      <c r="AI106" s="251" t="s">
        <v>1054</v>
      </c>
      <c r="AJ106" s="251" t="s">
        <v>1055</v>
      </c>
      <c r="AK106" s="251" t="s">
        <v>1056</v>
      </c>
      <c r="AL106" s="251" t="s">
        <v>1057</v>
      </c>
      <c r="AM106" s="251" t="s">
        <v>1058</v>
      </c>
      <c r="AN106" s="251" t="s">
        <v>1059</v>
      </c>
      <c r="AO106" s="251" t="s">
        <v>1060</v>
      </c>
      <c r="AP106" s="251" t="s">
        <v>1061</v>
      </c>
      <c r="AQ106" s="251" t="s">
        <v>1062</v>
      </c>
      <c r="AR106" s="251" t="s">
        <v>1063</v>
      </c>
      <c r="AS106" s="251" t="s">
        <v>1064</v>
      </c>
      <c r="AT106" s="251" t="s">
        <v>1065</v>
      </c>
      <c r="AU106" s="251"/>
      <c r="AV106" s="270" t="s">
        <v>1066</v>
      </c>
      <c r="AW106" s="251" t="s">
        <v>1067</v>
      </c>
      <c r="AX106" s="251" t="s">
        <v>1068</v>
      </c>
      <c r="AY106" s="251" t="s">
        <v>1054</v>
      </c>
      <c r="AZ106" s="251" t="s">
        <v>1055</v>
      </c>
      <c r="BA106" s="251" t="s">
        <v>1056</v>
      </c>
      <c r="BB106" s="251" t="s">
        <v>1057</v>
      </c>
      <c r="BC106" s="251" t="s">
        <v>1058</v>
      </c>
      <c r="BD106" s="251" t="s">
        <v>1059</v>
      </c>
      <c r="BE106" s="251" t="s">
        <v>1060</v>
      </c>
      <c r="BF106" s="251" t="s">
        <v>1061</v>
      </c>
      <c r="BG106" s="251" t="s">
        <v>1062</v>
      </c>
      <c r="BH106" s="251"/>
      <c r="BI106" s="251" t="s">
        <v>1063</v>
      </c>
      <c r="BJ106" s="251" t="s">
        <v>1064</v>
      </c>
      <c r="BK106" s="251" t="s">
        <v>1065</v>
      </c>
      <c r="BL106" s="270" t="s">
        <v>1066</v>
      </c>
      <c r="BM106" s="251" t="s">
        <v>1067</v>
      </c>
      <c r="BN106" s="251" t="s">
        <v>1068</v>
      </c>
      <c r="BP106" s="271">
        <f>IF(Plan1!S12&lt;&gt;"",IF(Plan1!$S3=1,LOOKUP(Plan1!S12,AY107:AY126,$AG107:$AG126),IF(Plan1!$S3=2,LOOKUP(Plan1!S12,AY131:AY149,$AG107:$AG126),IF(Plan1!$S3=3,LOOKUP(Plan1!S12,AY154:AY173,$AG107:$AG126),IF(Plan1!$S3=4,LOOKUP(Plan1!S12,AY178:AY197,$AG107:$AG126),IF(Plan1!$S3=5,LOOKUP(Plan1!S12,AY202:AY221,$AG107:$AG126),IF(Plan1!$S3=6,LOOKUP(Plan1!S12,AY226:AY245,$AG107:$AG126),IF(Plan1!$S3=7,LOOKUP(Plan1!S12,AY250:AY269,$AG107:$AG126),IF(Plan1!$S3=8,LOOKUP(Plan1!S12,AY274:AY293,$AG107:$AG126),IF(Plan1!$S3=9,LOOKUP(Plan1!S12,AY298:AY317,$AG107:$AG126),IF(Plan1!$S3=10,LOOKUP(Plan1!S12,AY322:AY341,$AG107:$AG126),IF(Plan1!$S3=11,LOOKUP(Plan1!S12,AY346:AY365,$AG107:$AG126),IF(Plan1!$S3=12,LOOKUP(Plan1!S12,AY370:AY389,$AG107:$AG126),IF(Plan1!$S3=13,LOOKUP(Plan1!S12,AY394:AY413,$AG107:$AG126),IF(Plan1!$S3=14,LOOKUP(Plan1!S12,AY418:AY437,$AG107:$AG126),IF(Plan1!$S3=15,LOOKUP(Plan1!S12,AY442:AY461,$AG107:$AG126),IF(Plan1!$S3=16,LOOKUP(Plan1!S12,AY466:AY485,$AG107:$AG126),IF(Plan1!$S3=17,LOOKUP(Plan1!S12,AY490:AY509,$AG107:$AG126),IF(Plan1!$S3=18,LOOKUP(Plan1!S12,AY514:AY533,$AG107:$AG126),IF(Plan1!$S3=19,LOOKUP(Plan1!S12,AY538:AY557,$AG107:$AG126),IF(Plan1!$S3=20,LOOKUP(Plan1!S12,AY562:AY581,$AG107:$AG126),IF(Plan1!$S3=21,LOOKUP(Plan1!S12,AY586:AY605,$AG107:$AG126),IF(Plan1!$S3=22,LOOKUP(Plan1!S12,AY610:AY629,$AG107:$AG126),IF(Plan1!$S3=23,LOOKUP(Plan1!S12,AY634:AY653,$AG107:$AG126),IF(Plan1!$S3=24,LOOKUP(Plan1!S12,AY658:AY677,$AG107:$AG126),IF(Plan1!$S3=25,LOOKUP(Plan1!S12,AY682:AY701,$AG107:$AG126),IF(Plan1!$S3=26,LOOKUP(Plan1!S12,AY706:AY725,$AG107:$AG126),IF(Plan1!$S3=27,LOOKUP(Plan1!S12,AY730:AY749,$AG107:$AG126),IF(Plan1!$S3=28,LOOKUP(Plan1!S12,AY754:AY773,$AG107:$AG126),IF(Plan1!$S3=29,LOOKUP(Plan1!S12,AY778:AY797,$AG107:$AG126),IF(Plan1!$S3=30,LOOKUP(Plan1!S12,AY802:AY821,$AG107:$AG126),IF(Plan1!$S3=31,LOOKUP(Plan1!S12,AY826:AY845,$AG107:$AG126),IF(Plan1!$S3=32,LOOKUP(Plan1!S12,AY850:AY869,$AG107:$AG126),IF(Plan1!$S3=33,LOOKUP(Plan1!S12,AY874:AY893,$AG107:$AG126),0))))))))))))))))))))))))))))))))),0)</f>
        <v>0</v>
      </c>
      <c r="CB106" s="201">
        <v>300</v>
      </c>
      <c r="CC106" s="225">
        <v>145.16</v>
      </c>
      <c r="CD106" s="226">
        <v>117.07</v>
      </c>
      <c r="CE106" s="226">
        <v>112.08</v>
      </c>
      <c r="CF106" s="226">
        <v>100.36</v>
      </c>
      <c r="CG106" s="226">
        <v>82.12</v>
      </c>
      <c r="CH106" s="226">
        <v>78.010000000000005</v>
      </c>
      <c r="CI106" s="227">
        <v>76.97</v>
      </c>
      <c r="CJ106" s="252"/>
      <c r="CK106" s="229">
        <v>90.88</v>
      </c>
      <c r="CL106" s="230">
        <v>38.74</v>
      </c>
      <c r="CM106" s="230">
        <v>50.3</v>
      </c>
      <c r="CN106" s="230">
        <v>37.97</v>
      </c>
      <c r="CO106" s="230">
        <v>24.48</v>
      </c>
      <c r="CP106" s="230">
        <v>25.12</v>
      </c>
      <c r="CQ106" s="231">
        <v>20.190000000000001</v>
      </c>
      <c r="CR106" s="232" t="e">
        <f>IFERROR(IF(Plan1!#REF!&lt;&gt;"",IF(Plan1!#REF!=6,(Plan1!#REF!-CC106)/CK106,IF(Plan1!#REF!=7,(Plan1!#REF!-CD106)/CL106,IF(Plan1!#REF!=8,(Plan1!#REF!-CE106)/CM106,IF(Plan1!#REF!=9,(Plan1!#REF!-CF106)/CN106,IF(Plan1!#REF!=10,(Plan1!#REF!-CG106)/CO106,IF(Plan1!#REF!=11,(Plan1!#REF!-CH106)/CP106,IF(Plan1!#REF!=12,(Plan1!#REF!-CI106)/CQ106,""))))))),""),IF(Plan1!#REF!&gt;(DK106*4),1,IF(Plan1!#REF!&gt;(DK106*3),-1.5,IF(Plan1!#REF!&gt;(DK106*2),-1.6,IF(Plan1!#REF!&gt;(DK106*1),-2,-2.05)))))</f>
        <v>#REF!</v>
      </c>
      <c r="CS106" s="233"/>
      <c r="CT106" s="229">
        <v>137.22999999999999</v>
      </c>
      <c r="CU106" s="226">
        <v>150.75</v>
      </c>
      <c r="CV106" s="226">
        <v>119.59</v>
      </c>
      <c r="CW106" s="226">
        <v>111.9</v>
      </c>
      <c r="CX106" s="230">
        <v>102.54</v>
      </c>
      <c r="CY106" s="226">
        <v>93.71</v>
      </c>
      <c r="CZ106" s="227">
        <v>96.69</v>
      </c>
      <c r="DA106" s="252"/>
      <c r="DB106" s="229">
        <v>44.87</v>
      </c>
      <c r="DC106" s="230">
        <v>46.42</v>
      </c>
      <c r="DD106" s="230">
        <v>33.01</v>
      </c>
      <c r="DE106" s="230">
        <v>40.4</v>
      </c>
      <c r="DF106" s="230">
        <v>29.91</v>
      </c>
      <c r="DG106" s="230">
        <v>44.67</v>
      </c>
      <c r="DH106" s="231">
        <v>31.38</v>
      </c>
      <c r="DI106" s="232" t="e">
        <f>IFERROR(IF(Plan1!#REF!&lt;&gt;"",IF(Plan1!#REF!=6,(Plan1!#REF!-CT106)/DB106,IF(Plan1!#REF!=7,(Plan1!#REF!-CU106)/DC106,IF(Plan1!#REF!=8,(Plan1!#REF!-CV106)/DD106,IF(Plan1!#REF!=9,(Plan1!#REF!-CW106)/DE106,IF(Plan1!#REF!=10,(Plan1!#REF!-CX106)/DF106,IF(Plan1!#REF!=11,(Plan1!#REF!-CY106)/DG106,IF(Plan1!#REF!=12,(Plan1!#REF!-CZ106)/DH106,""))))))),""),IF(Plan1!#REF!&gt;(DK106*4),1,IF(Plan1!#REF!&gt;(DK106*3),-1.5,IF(Plan1!#REF!&gt;(DK106*2),-1.6,IF(Plan1!#REF!&gt;(DK106*1),-2,-2.05)))))</f>
        <v>#REF!</v>
      </c>
      <c r="DJ106" s="175"/>
      <c r="DK106" s="176"/>
      <c r="DX106" s="272">
        <v>4</v>
      </c>
      <c r="DY106" s="273" t="s">
        <v>1893</v>
      </c>
      <c r="DZ106" s="274">
        <v>3.76</v>
      </c>
      <c r="EA106" s="274">
        <v>3.95</v>
      </c>
      <c r="EB106" s="274">
        <v>3.69</v>
      </c>
      <c r="EC106" s="274">
        <v>3.97</v>
      </c>
      <c r="ED106" s="275">
        <v>3.84</v>
      </c>
      <c r="EE106" s="276">
        <v>0.56000000000000005</v>
      </c>
      <c r="EF106" s="274">
        <v>0.22</v>
      </c>
      <c r="EG106" s="274">
        <v>0.52</v>
      </c>
      <c r="EH106" s="274">
        <v>0.16</v>
      </c>
      <c r="EI106" s="275">
        <v>0.37</v>
      </c>
      <c r="EJ106" s="277" t="e">
        <f>IFERROR(IF(ISBLANK(Plan1!#REF!),"",IF(Plan1!#REF!=7,(Plan1!#REF!-DZ106)/EE106,IF(Plan1!#REF!=8,(Plan1!#REF!-EA106)/EF106,IF(Plan1!#REF!=1,(Plan1!#REF!-EB106)/EG106,IF(Plan1!#REF!=2,(Plan1!#REF!-EC106)/EH106,IF(Plan1!#REF!=3,(Plan1!#REF!-ED106)/EI106,"")))))),IF(Plan1!#REF!&lt;&gt;"",IF(Plan1!#REF!&gt;(#REF!*4),1,IF(Plan1!#REF!&gt;(#REF!*3),-1.5,IF(Plan1!#REF!&gt;(#REF!*2),-1.6,IF(Plan1!#REF!&gt;(#REF!*1),-2,-2.05)))),""))</f>
        <v>#REF!</v>
      </c>
      <c r="EK106" s="278">
        <v>3.51</v>
      </c>
      <c r="EL106" s="274">
        <v>3.86</v>
      </c>
      <c r="EM106" s="274">
        <v>3.83</v>
      </c>
      <c r="EN106" s="274">
        <v>3.95</v>
      </c>
      <c r="EO106" s="274">
        <v>3.84</v>
      </c>
      <c r="EP106" s="274">
        <v>0.75</v>
      </c>
      <c r="EQ106" s="274">
        <v>0.41</v>
      </c>
      <c r="ER106" s="274">
        <v>0.49</v>
      </c>
      <c r="ES106" s="274">
        <v>0.22</v>
      </c>
      <c r="ET106" s="275">
        <v>0.37</v>
      </c>
      <c r="EU106" s="277" t="e">
        <f>IFERROR(IF(ISBLANK(Plan1!#REF!),"",IF(Plan1!#REF!=7,(Plan1!#REF!-EK106)/EP106,IF(Plan1!#REF!=8,(Plan1!#REF!-EL106)/EQ106,IF(Plan1!#REF!=1,(Plan1!#REF!-EM106)/ER106,IF(Plan1!#REF!=2,(Plan1!#REF!-EN106)/ES106,IF(Plan1!#REF!=3,(Plan1!#REF!-EO106)/ET106,"")))))),IF(Plan1!#REF!&lt;&gt;"",IF(Plan1!#REF!&gt;(EW106*4),1,IF(Plan1!#REF!&gt;(EW106*3),-1.5,IF(Plan1!#REF!&gt;(EW106*2),-1.6,IF(Plan1!#REF!&gt;(EW106*1),-2,-2.05)))),""))</f>
        <v>#REF!</v>
      </c>
      <c r="EV106" s="279"/>
      <c r="EW106" s="176"/>
      <c r="FJ106" s="280">
        <v>4</v>
      </c>
      <c r="FK106" s="281" t="s">
        <v>1893</v>
      </c>
      <c r="FL106" s="241">
        <v>3.69</v>
      </c>
      <c r="FM106" s="241">
        <v>3.85</v>
      </c>
      <c r="FN106" s="241">
        <v>3.92</v>
      </c>
      <c r="FO106" s="241">
        <v>3.79</v>
      </c>
      <c r="FP106" s="241">
        <v>3.76</v>
      </c>
      <c r="FQ106" s="241">
        <v>3.89</v>
      </c>
      <c r="FR106" s="241">
        <v>3.72</v>
      </c>
      <c r="FS106" s="241">
        <v>3.85</v>
      </c>
      <c r="FT106" s="241">
        <v>3.76</v>
      </c>
      <c r="FU106" s="241">
        <v>3.86</v>
      </c>
      <c r="FV106" s="241">
        <v>3.9</v>
      </c>
      <c r="FW106" s="242">
        <v>3.84</v>
      </c>
      <c r="FX106" s="243">
        <v>0.65</v>
      </c>
      <c r="FY106" s="241">
        <v>0.36</v>
      </c>
      <c r="FZ106" s="241">
        <v>0.27</v>
      </c>
      <c r="GA106" s="241">
        <v>0.52</v>
      </c>
      <c r="GB106" s="241">
        <v>0.53</v>
      </c>
      <c r="GC106" s="241">
        <v>0.41</v>
      </c>
      <c r="GD106" s="241">
        <v>0.51</v>
      </c>
      <c r="GE106" s="241">
        <v>0.36</v>
      </c>
      <c r="GF106" s="241">
        <v>0.43</v>
      </c>
      <c r="GG106" s="241">
        <v>0.35</v>
      </c>
      <c r="GH106" s="241">
        <v>0.3</v>
      </c>
      <c r="GI106" s="242">
        <v>0.37</v>
      </c>
      <c r="GJ106" s="265" t="e">
        <f>IFERROR(IF(Plan1!#REF!&lt;&gt;"",IF(AND(Plan1!#REF!=1,Plan1!#REF!=1),(Plan1!#REF!-FL106)/FX106,IF(AND(Plan1!#REF!=1,Plan1!#REF!=2),(Plan1!#REF!-FM106)/FY106,IF(AND(Plan1!#REF!=1,Plan1!#REF!=3),(Plan1!#REF!-FN106)/FZ106,IF(AND(Plan1!#REF!=2,Plan1!#REF!=1),(Plan1!#REF!-FO106)/GA106,IF(AND(Plan1!#REF!=2,Plan1!#REF!=2),(Plan1!#REF!-FP106)/GB106,IF(AND(Plan1!#REF!=2,Plan1!#REF!=3),(Plan1!#REF!-FQ106)/GC106,IF(AND(Plan1!#REF!=3,Plan1!#REF!=1),(Plan1!#REF!-FR106)/GD106,IF(AND(Plan1!#REF!=3,Plan1!#REF!=2),(Plan1!#REF!-FS106)/GE106,IF(AND(Plan1!#REF!=3,Plan1!#REF!=3),(Plan1!#REF!-FT106)/GF106,IF(AND(Plan1!#REF!=4,Plan1!#REF!=1),(Plan1!#REF!-FU106)/GG106,IF(AND(Plan1!#REF!=4,Plan1!#REF!=2),(Plan1!#REF!-FV106)/GH106,IF(AND(Plan1!#REF!=4,Plan1!#REF!=3),(Plan1!#REF!-FW106)/GI106,"")))))))))))),""),IF(Plan1!#REF!&gt;(GL106*4),1,IF(Plan1!#REF!&gt;(GL106*3),-1.5,IF(Plan1!#REF!&gt;(GL106*2),-1.6,IF(Plan1!#REF!&gt;(GL106*1),-2,-2.05)))))</f>
        <v>#REF!</v>
      </c>
      <c r="GK106" s="266"/>
      <c r="GL106" s="266" t="e">
        <f>IF(ISBLANK(Plan1!#REF!),"",IF(AND(Plan1!#REF!=1,Plan1!#REF!=1),(Plan1!#REF!-FM106)/FY106,IF(AND(Plan1!#REF!=1,Plan1!#REF!=2),(Plan1!#REF!-FN106)/FZ106,IF(AND(Plan1!#REF!=1,Plan1!#REF!=3),(Plan1!#REF!-FO106)/GA106,IF(AND(Plan1!#REF!=2,Plan1!#REF!=1),(Plan1!#REF!-FP106)/GB106,IF(AND(Plan1!#REF!=2,Plan1!#REF!=2),(Plan1!#REF!-FQ106)/GC106,IF(AND(Plan1!#REF!=2,Plan1!#REF!=3),(Plan1!#REF!-FR106)/GD106,IF(AND(Plan1!#REF!=3,Plan1!#REF!=1),(Plan1!#REF!-FS106)/GE106,IF(AND(Plan1!#REF!=3,Plan1!#REF!=2),(Plan1!#REF!-FT106)/GF106,IF(AND(Plan1!#REF!=3,Plan1!#REF!=3),(Plan1!#REF!-FU106)/GG106,IF(AND(Plan1!#REF!=4,Plan1!#REF!=1),(Plan1!#REF!-FV106)/GH106,IF(AND(Plan1!#REF!=4,Plan1!#REF!=2),(Plan1!#REF!-FW106)/GI106,IF(AND(Plan1!#REF!=4,Plan1!#REF!=3),(Plan1!#REF!-#REF!)/GJ106,"")))))))))))))</f>
        <v>#REF!</v>
      </c>
      <c r="KJ106" s="267">
        <v>1</v>
      </c>
      <c r="KK106" s="267">
        <v>0.6</v>
      </c>
      <c r="KL106" s="282">
        <v>62</v>
      </c>
      <c r="KM106" s="269">
        <v>0.3</v>
      </c>
      <c r="KN106" s="282">
        <v>60</v>
      </c>
      <c r="KO106" s="269">
        <v>0.1</v>
      </c>
      <c r="KP106" s="282">
        <v>53</v>
      </c>
      <c r="KQ106" s="183"/>
      <c r="KR106" s="183"/>
      <c r="KT106" s="179"/>
      <c r="KU106" s="179"/>
      <c r="KV106" s="179"/>
    </row>
    <row r="107" spans="14:308" s="56" customFormat="1" ht="15" customHeight="1">
      <c r="N107" s="222">
        <v>4</v>
      </c>
      <c r="O107" s="199" t="s">
        <v>352</v>
      </c>
      <c r="P107" s="199" t="s">
        <v>1</v>
      </c>
      <c r="Q107" s="222">
        <v>3</v>
      </c>
      <c r="R107" s="199" t="s">
        <v>353</v>
      </c>
      <c r="S107" s="222">
        <v>1</v>
      </c>
      <c r="T107" s="199" t="s">
        <v>354</v>
      </c>
      <c r="U107" s="199" t="s">
        <v>1</v>
      </c>
      <c r="W107" s="223">
        <f t="shared" si="0"/>
        <v>4</v>
      </c>
      <c r="X107" s="223" t="str">
        <f t="shared" si="1"/>
        <v>-</v>
      </c>
      <c r="Y107" s="223">
        <f t="shared" si="2"/>
        <v>3</v>
      </c>
      <c r="Z107" s="223"/>
      <c r="AA107" s="223"/>
      <c r="AB107" s="223">
        <f t="shared" si="3"/>
        <v>5</v>
      </c>
      <c r="AC107" s="223">
        <f t="shared" si="4"/>
        <v>1</v>
      </c>
      <c r="AD107" s="223">
        <f t="shared" si="5"/>
        <v>1</v>
      </c>
      <c r="AE107" s="223" t="str">
        <f t="shared" si="6"/>
        <v>-</v>
      </c>
      <c r="AF107" s="224" t="e">
        <f>IF(Plan1!#REF!="",0,IF(Plan1!#REF!=1,LOOKUP(Plan1!#REF!,X104:X123,$N104:$N123),IF(Plan1!#REF!=2,LOOKUP(Plan1!#REF!,X204:X223,$N104:$N123),IF(Plan1!#REF!=3,LOOKUP(Plan1!#REF!,X304:X323,$N104:$N123),IF(Plan1!#REF!=4,LOOKUP(Plan1!#REF!,X403:X422,$N104:$N123),IF(Plan1!#REF!=5,LOOKUP(Plan1!#REF!,X502:X521,$N104:$N123),IF(Plan1!#REF!=6,LOOKUP(Plan1!#REF!,X602:X621,$N104:$N123),IF(Plan1!#REF!=7,LOOKUP(Plan1!#REF!,X702:X721,$N104:$N123),IF(Plan1!#REF!=8,LOOKUP(Plan1!#REF!,X802:X821,$N104:$N123),0)))))))))</f>
        <v>#REF!</v>
      </c>
      <c r="AG107" s="270">
        <v>1</v>
      </c>
      <c r="AH107" s="270"/>
      <c r="AI107" s="283" t="s">
        <v>1</v>
      </c>
      <c r="AJ107" s="283" t="s">
        <v>1</v>
      </c>
      <c r="AK107" s="283">
        <v>0</v>
      </c>
      <c r="AL107" s="283" t="s">
        <v>1</v>
      </c>
      <c r="AM107" s="283" t="s">
        <v>1</v>
      </c>
      <c r="AN107" s="283" t="s">
        <v>351</v>
      </c>
      <c r="AO107" s="283" t="s">
        <v>1</v>
      </c>
      <c r="AP107" s="283">
        <v>0</v>
      </c>
      <c r="AQ107" s="283" t="s">
        <v>1</v>
      </c>
      <c r="AR107" s="283" t="s">
        <v>1</v>
      </c>
      <c r="AS107" s="283">
        <v>0</v>
      </c>
      <c r="AT107" s="283" t="s">
        <v>351</v>
      </c>
      <c r="AU107" s="283"/>
      <c r="AV107" s="283" t="s">
        <v>351</v>
      </c>
      <c r="AW107" s="283" t="s">
        <v>1</v>
      </c>
      <c r="AX107" s="283" t="s">
        <v>1</v>
      </c>
      <c r="AY107" s="167" t="str">
        <f t="shared" ref="AY107:AY125" si="7">IF(AI107="-",AI107,IF(ISNUMBER(AI107),AI107,MID(AI107,1,FIND("-",AI107)-1))+0)</f>
        <v>-</v>
      </c>
      <c r="AZ107" s="167" t="str">
        <f t="shared" ref="AZ107:AZ125" si="8">IF(AJ107="-",AJ107,IF(ISNUMBER(AJ107),AJ107,MID(AJ107,1,FIND("-",AJ107)-1))+0)</f>
        <v>-</v>
      </c>
      <c r="BA107" s="167">
        <f t="shared" ref="BA107:BA125" si="9">IF(AK107="-",AK107,IF(ISNUMBER(AK107),AK107,MID(AK107,1,FIND("-",AK107)-1))+0)</f>
        <v>0</v>
      </c>
      <c r="BB107" s="167" t="str">
        <f t="shared" ref="BB107:BB125" si="10">IF(AL107="-",AL107,IF(ISNUMBER(AL107),AL107,MID(AL107,1,FIND("-",AL107)-1))+0)</f>
        <v>-</v>
      </c>
      <c r="BC107" s="167" t="str">
        <f t="shared" ref="BC107:BC125" si="11">IF(AM107="-",AM107,IF(ISNUMBER(AM107),AM107,MID(AM107,1,FIND("-",AM107)-1))+0)</f>
        <v>-</v>
      </c>
      <c r="BD107" s="167">
        <f t="shared" ref="BD107:BD125" si="12">IF(AN107="-",AN107,IF(ISNUMBER(AN107),AN107,MID(AN107,1,FIND("-",AN107)-1))+0)</f>
        <v>0</v>
      </c>
      <c r="BE107" s="167" t="str">
        <f t="shared" ref="BE107:BE125" si="13">IF(AO107="-",AO107,IF(ISNUMBER(AO107),AO107,MID(AO107,1,FIND("-",AO107)-1))+0)</f>
        <v>-</v>
      </c>
      <c r="BF107" s="167">
        <f t="shared" ref="BF107:BF125" si="14">IF(AP107="-",AP107,IF(ISNUMBER(AP107),AP107,MID(AP107,1,FIND("-",AP107)-1))+0)</f>
        <v>0</v>
      </c>
      <c r="BG107" s="167" t="str">
        <f t="shared" ref="BG107:BG125" si="15">IF(AQ107="-",AQ107,IF(ISNUMBER(AQ107),AQ107,MID(AQ107,1,FIND("-",AQ107)-1))+0)</f>
        <v>-</v>
      </c>
      <c r="BH107" s="167"/>
      <c r="BI107" s="167" t="str">
        <f t="shared" ref="BI107:BI125" si="16">IF(AR107="-",AR107,IF(ISNUMBER(AR107),AR107,MID(AR107,1,FIND("-",AR107)-1))+0)</f>
        <v>-</v>
      </c>
      <c r="BJ107" s="167">
        <f t="shared" ref="BJ107:BJ125" si="17">IF(AS107="-",AS107,IF(ISNUMBER(AS107),AS107,MID(AS107,1,FIND("-",AS107)-1))+0)</f>
        <v>0</v>
      </c>
      <c r="BK107" s="167">
        <f t="shared" ref="BK107:BK125" si="18">IF(AT107="-",AT107,IF(ISNUMBER(AT107),AT107,MID(AT107,1,FIND("-",AT107)-1))+0)</f>
        <v>0</v>
      </c>
      <c r="BL107" s="167">
        <f t="shared" ref="BL107:BL125" si="19">IF(AV107="-",AV107,IF(ISNUMBER(AV107),AV107,MID(AV107,1,FIND("-",AV107)-1))+0)</f>
        <v>0</v>
      </c>
      <c r="BM107" s="167" t="str">
        <f t="shared" ref="BM107:BM125" si="20">IF(AW107="-",AW107,IF(ISNUMBER(AW107),AW107,MID(AW107,1,FIND("-",AW107)-1))+0)</f>
        <v>-</v>
      </c>
      <c r="BN107" s="167" t="str">
        <f t="shared" ref="BN107:BN125" si="21">IF(AX107="-",AX107,IF(ISNUMBER(AX107),AX107,MID(AX107,1,FIND("-",AX107)-1))+0)</f>
        <v>-</v>
      </c>
      <c r="BP107" s="271">
        <f>IF(Plan1!S13&lt;&gt;"",IF(Plan1!$S3=1,LOOKUP(Plan1!S13,AZ107:AZ126,$AG107:$AG126),IF(Plan1!$S3=2,LOOKUP(Plan1!S13,AZ131:AZ149,$AG107:$AG126),IF(Plan1!$S3=3,LOOKUP(Plan1!S13,AZ154:AZ173,$AG107:$AG126),IF(Plan1!$S3=4,LOOKUP(Plan1!S13,AZ178:AZ197,$AG107:$AG126),IF(Plan1!$S3=5,LOOKUP(Plan1!S13,AZ202:AZ221,$AG107:$AG126),IF(Plan1!$S3=6,LOOKUP(Plan1!S13,AZ226:AZ245,$AG107:$AG126),IF(Plan1!$S3=7,LOOKUP(Plan1!S13,AZ250:AZ269,$AG107:$AG126),IF(Plan1!$S3=8,LOOKUP(Plan1!S13,AZ274:AZ293,$AG107:$AG126),IF(Plan1!$S3=9,LOOKUP(Plan1!S13,AZ298:AZ317,$AG107:$AG126),IF(Plan1!$S3=10,LOOKUP(Plan1!S13,AZ322:AZ341,$AG107:$AG126),IF(Plan1!$S3=11,LOOKUP(Plan1!S13,AZ346:AZ365,$AG107:$AG126),IF(Plan1!$S3=12,LOOKUP(Plan1!S13,AZ370:AZ389,$AG107:$AG126),IF(Plan1!$S3=13,LOOKUP(Plan1!S13,AZ394:AZ413,$AG107:$AG126),IF(Plan1!$S3=14,LOOKUP(Plan1!S13,AZ418:AZ437,$AG107:$AG126),IF(Plan1!$S3=15,LOOKUP(Plan1!S13,AZ442:AZ461,$AG107:$AG126),IF(Plan1!$S3=16,LOOKUP(Plan1!S13,AZ466:AZ485,$AG107:$AG126),IF(Plan1!$S3=17,LOOKUP(Plan1!S13,AZ490:AZ509,$AG107:$AG126),IF(Plan1!$S3=18,LOOKUP(Plan1!S13,AZ514:AZ533,$AG107:$AG126),IF(Plan1!$S3=19,LOOKUP(Plan1!S13,AZ538:AZ557,$AG107:$AG126),IF(Plan1!$S3=20,LOOKUP(Plan1!S13,AZ562:AZ581,$AG107:$AG126),IF(Plan1!$S3=21,LOOKUP(Plan1!S13,AZ586:AZ605,$AG107:$AG126),IF(Plan1!$S3=22,LOOKUP(Plan1!S13,AZ610:AZ629,$AG107:$AG126),IF(Plan1!$S3=23,LOOKUP(Plan1!S13,AZ634:AZ653,$AG107:$AG126),IF(Plan1!$S3=24,LOOKUP(Plan1!S13,AZ658:AZ677,$AG107:$AG126),IF(Plan1!$S3=25,LOOKUP(Plan1!S13,AZ682:AZ701,$AG107:$AG126),IF(Plan1!$S3=26,LOOKUP(Plan1!S13,AZ706:AZ725,$AG107:$AG126),IF(Plan1!$S3=27,LOOKUP(Plan1!S13,AZ730:AZ749,$AG107:$AG126),IF(Plan1!$S3=28,LOOKUP(Plan1!S13,AZ754:AZ773,$AG107:$AG126),IF(Plan1!$S3=29,LOOKUP(Plan1!S13,AZ778:AZ797,$AG107:$AG126),IF(Plan1!$S3=30,LOOKUP(Plan1!S13,AZ802:AZ821,$AG107:$AG126),IF(Plan1!$S3=31,LOOKUP(Plan1!S13,AZ826:AZ845,$AG107:$AG126),IF(Plan1!$S3=32,LOOKUP(Plan1!S13,AZ850:AZ869,$AG107:$AG126),IF(Plan1!$S3=33,LOOKUP(Plan1!S13,AZ874:AZ893,$AG107:$AG126),0))))))))))))))))))))))))))))))))),0)</f>
        <v>0</v>
      </c>
      <c r="CB107" s="284">
        <v>24</v>
      </c>
      <c r="CC107" s="225">
        <v>15.33</v>
      </c>
      <c r="CD107" s="226">
        <v>16.87</v>
      </c>
      <c r="CE107" s="226">
        <v>16.93</v>
      </c>
      <c r="CF107" s="226">
        <v>18.600000000000001</v>
      </c>
      <c r="CG107" s="226">
        <v>19.37</v>
      </c>
      <c r="CH107" s="226">
        <v>21.52</v>
      </c>
      <c r="CI107" s="227">
        <v>21.19</v>
      </c>
      <c r="CJ107" s="252"/>
      <c r="CK107" s="229">
        <v>3.99</v>
      </c>
      <c r="CL107" s="230">
        <v>3.5</v>
      </c>
      <c r="CM107" s="230">
        <v>4.74</v>
      </c>
      <c r="CN107" s="230">
        <v>4.13</v>
      </c>
      <c r="CO107" s="230">
        <v>3.54</v>
      </c>
      <c r="CP107" s="230">
        <v>2.68</v>
      </c>
      <c r="CQ107" s="231">
        <v>3.05</v>
      </c>
      <c r="CR107" s="232" t="e">
        <f>IFERROR(IF(Plan1!#REF!&lt;&gt;"",IF(Plan1!#REF!=6,(Plan1!#REF!-CC107)/CK107,IF(Plan1!#REF!=7,(Plan1!#REF!-CD107)/CL107,IF(Plan1!#REF!=8,(Plan1!#REF!-CE107)/CM107,IF(Plan1!#REF!=9,(Plan1!#REF!-CF107)/CN107,IF(Plan1!#REF!=10,(Plan1!#REF!-CG107)/CO107,IF(Plan1!#REF!=11,(Plan1!#REF!-CH107)/CP107,IF(Plan1!#REF!=12,(Plan1!#REF!-CI107)/CQ107,""))))))),""),IF(Plan1!#REF!&gt;(DK107*4),1,IF(Plan1!#REF!&gt;(DK107*3),-1.5,IF(Plan1!#REF!&gt;(DK107*2),-1.6,IF(Plan1!#REF!&gt;(DK107*1),-2,-2.05)))))</f>
        <v>#REF!</v>
      </c>
      <c r="CS107" s="233"/>
      <c r="CT107" s="225">
        <v>13.7</v>
      </c>
      <c r="CU107" s="226">
        <v>15.69</v>
      </c>
      <c r="CV107" s="226">
        <v>18.48</v>
      </c>
      <c r="CW107" s="226">
        <v>20.03</v>
      </c>
      <c r="CX107" s="226">
        <v>19.5</v>
      </c>
      <c r="CY107" s="226">
        <v>22.19</v>
      </c>
      <c r="CZ107" s="227">
        <v>22.5</v>
      </c>
      <c r="DA107" s="252"/>
      <c r="DB107" s="229">
        <v>4.93</v>
      </c>
      <c r="DC107" s="230">
        <v>4.41</v>
      </c>
      <c r="DD107" s="230">
        <v>4.17</v>
      </c>
      <c r="DE107" s="230">
        <v>2.8</v>
      </c>
      <c r="DF107" s="230">
        <v>4.57</v>
      </c>
      <c r="DG107" s="230">
        <v>3.04</v>
      </c>
      <c r="DH107" s="231">
        <v>2.2599999999999998</v>
      </c>
      <c r="DI107" s="232" t="e">
        <f>IFERROR(IF(Plan1!#REF!&lt;&gt;"",IF(Plan1!#REF!=6,(Plan1!#REF!-CT107)/DB107,IF(Plan1!#REF!=7,(Plan1!#REF!-CU107)/DC107,IF(Plan1!#REF!=8,(Plan1!#REF!-CV107)/DD107,IF(Plan1!#REF!=9,(Plan1!#REF!-CW107)/DE107,IF(Plan1!#REF!=10,(Plan1!#REF!-CX107)/DF107,IF(Plan1!#REF!=11,(Plan1!#REF!-CY107)/DG107,IF(Plan1!#REF!=12,(Plan1!#REF!-CZ107)/DH107,""))))))),""),IF(Plan1!#REF!&gt;(DK107*4),1,IF(Plan1!#REF!&gt;(DK107*3),-1.5,IF(Plan1!#REF!&gt;(DK107*2),-1.6,IF(Plan1!#REF!&gt;(DK107*1),-2,-2.05)))))</f>
        <v>#REF!</v>
      </c>
      <c r="DJ107" s="285"/>
      <c r="DK107" s="176"/>
      <c r="DX107" s="272">
        <v>4</v>
      </c>
      <c r="DY107" s="273" t="s">
        <v>1894</v>
      </c>
      <c r="DZ107" s="274">
        <v>4</v>
      </c>
      <c r="EA107" s="274">
        <v>4</v>
      </c>
      <c r="EB107" s="274">
        <v>4</v>
      </c>
      <c r="EC107" s="274">
        <v>4</v>
      </c>
      <c r="ED107" s="275">
        <v>4</v>
      </c>
      <c r="EE107" s="286">
        <v>0</v>
      </c>
      <c r="EF107" s="287">
        <v>0</v>
      </c>
      <c r="EG107" s="287">
        <v>0</v>
      </c>
      <c r="EH107" s="287">
        <v>0</v>
      </c>
      <c r="EI107" s="288">
        <v>0</v>
      </c>
      <c r="EJ107" s="277" t="e">
        <f>IFERROR(IF(ISBLANK(Plan1!#REF!),"",IF(Plan1!#REF!=7,(Plan1!#REF!-DZ107)/EE107,IF(Plan1!#REF!=8,(Plan1!#REF!-EA107)/EF107,IF(Plan1!#REF!=1,(Plan1!#REF!-EB107)/EG107,IF(Plan1!#REF!=2,(Plan1!#REF!-EC107)/EH107,IF(Plan1!#REF!=3,(Plan1!#REF!-ED107)/EI107,"")))))),IF(Plan1!#REF!&lt;&gt;"",IF(Plan1!#REF!&gt;(EW107*4),1,IF(Plan1!#REF!&gt;(EW107*3),-1.5,IF(Plan1!#REF!&gt;(EW107*2),-1.6,IF(Plan1!#REF!&gt;(EW107*1),-2,-2.05)))),""))</f>
        <v>#REF!</v>
      </c>
      <c r="EK107" s="278">
        <v>3.92</v>
      </c>
      <c r="EL107" s="274">
        <v>3.98</v>
      </c>
      <c r="EM107" s="241">
        <v>4</v>
      </c>
      <c r="EN107" s="241">
        <v>4</v>
      </c>
      <c r="EO107" s="241">
        <v>4</v>
      </c>
      <c r="EP107" s="241">
        <v>0.35</v>
      </c>
      <c r="EQ107" s="241">
        <v>0.15</v>
      </c>
      <c r="ER107" s="289">
        <v>0</v>
      </c>
      <c r="ES107" s="289">
        <v>0</v>
      </c>
      <c r="ET107" s="290">
        <v>0</v>
      </c>
      <c r="EU107" s="277" t="e">
        <f>IFERROR(IF(ISBLANK(Plan1!#REF!),"",IF(Plan1!#REF!=7,(Plan1!#REF!-EK107)/EP107,IF(Plan1!#REF!=8,(Plan1!#REF!-EL107)/EQ107,IF(Plan1!#REF!=1,(Plan1!#REF!-EM107)/ER107,IF(Plan1!#REF!=2,(Plan1!#REF!-EN107)/ES107,IF(Plan1!#REF!=3,(Plan1!#REF!-EO107)/ET107,"")))))),IF(Plan1!#REF!&lt;&gt;"",IF(Plan1!#REF!&gt;(EW107*4),1,IF(Plan1!#REF!&gt;(EW107*3),-1.5,IF(Plan1!#REF!&gt;(EW107*2),-1.6,IF(Plan1!#REF!&gt;(EW107*1),-2,-2.05)))),""))</f>
        <v>#REF!</v>
      </c>
      <c r="EV107" s="175">
        <v>4</v>
      </c>
      <c r="EW107" s="176">
        <f>EV107/5</f>
        <v>0.8</v>
      </c>
      <c r="FJ107" s="280">
        <v>4</v>
      </c>
      <c r="FK107" s="281" t="s">
        <v>1894</v>
      </c>
      <c r="FL107" s="241">
        <v>3.9</v>
      </c>
      <c r="FM107" s="241">
        <v>3.97</v>
      </c>
      <c r="FN107" s="241">
        <v>4</v>
      </c>
      <c r="FO107" s="241">
        <v>3.83</v>
      </c>
      <c r="FP107" s="241">
        <v>3.98</v>
      </c>
      <c r="FQ107" s="241">
        <v>4</v>
      </c>
      <c r="FR107" s="241">
        <v>3.97</v>
      </c>
      <c r="FS107" s="241">
        <v>3.98</v>
      </c>
      <c r="FT107" s="241">
        <v>4</v>
      </c>
      <c r="FU107" s="241">
        <v>3.83</v>
      </c>
      <c r="FV107" s="241">
        <v>4</v>
      </c>
      <c r="FW107" s="242">
        <v>3.98</v>
      </c>
      <c r="FX107" s="243">
        <v>0.36</v>
      </c>
      <c r="FY107" s="241">
        <v>0.26</v>
      </c>
      <c r="FZ107" s="289">
        <v>0</v>
      </c>
      <c r="GA107" s="241">
        <v>0.38</v>
      </c>
      <c r="GB107" s="241">
        <v>0.15</v>
      </c>
      <c r="GC107" s="289">
        <v>0</v>
      </c>
      <c r="GD107" s="241">
        <v>0.16</v>
      </c>
      <c r="GE107" s="241">
        <v>0.14000000000000001</v>
      </c>
      <c r="GF107" s="289">
        <v>0</v>
      </c>
      <c r="GG107" s="241">
        <v>0.38</v>
      </c>
      <c r="GH107" s="289">
        <v>0</v>
      </c>
      <c r="GI107" s="242">
        <v>0.15</v>
      </c>
      <c r="GJ107" s="265" t="e">
        <f>IFERROR(IF(Plan1!#REF!&lt;&gt;"",IF(AND(Plan1!#REF!=1,Plan1!#REF!=1),(Plan1!#REF!-FL107)/FX107,IF(AND(Plan1!#REF!=1,Plan1!#REF!=2),(Plan1!#REF!-FM107)/FY107,IF(AND(Plan1!#REF!=1,Plan1!#REF!=3),(Plan1!#REF!-FN107)/FZ107,IF(AND(Plan1!#REF!=2,Plan1!#REF!=1),(Plan1!#REF!-FO107)/GA107,IF(AND(Plan1!#REF!=2,Plan1!#REF!=2),(Plan1!#REF!-FP107)/GB107,IF(AND(Plan1!#REF!=2,Plan1!#REF!=3),(Plan1!#REF!-FQ107)/GC107,IF(AND(Plan1!#REF!=3,Plan1!#REF!=1),(Plan1!#REF!-FR107)/GD107,IF(AND(Plan1!#REF!=3,Plan1!#REF!=2),(Plan1!#REF!-FS107)/GE107,IF(AND(Plan1!#REF!=3,Plan1!#REF!=3),(Plan1!#REF!-FT107)/GF107,IF(AND(Plan1!#REF!=4,Plan1!#REF!=1),(Plan1!#REF!-FU107)/GG107,IF(AND(Plan1!#REF!=4,Plan1!#REF!=2),(Plan1!#REF!-FV107)/GH107,IF(AND(Plan1!#REF!=4,Plan1!#REF!=3),(Plan1!#REF!-FW107)/GI107,"")))))))))))),""),IF(Plan1!#REF!&gt;(GL107*4),1,IF(Plan1!#REF!&gt;(GL107*3),-1.5,IF(Plan1!#REF!&gt;(GL107*2),-1.6,IF(Plan1!#REF!&gt;(GL107*1),-2,-2.05)))))</f>
        <v>#REF!</v>
      </c>
      <c r="GK107" s="266">
        <v>4</v>
      </c>
      <c r="GL107" s="176">
        <f>GK107/5</f>
        <v>0.8</v>
      </c>
      <c r="KJ107" s="267">
        <v>2</v>
      </c>
      <c r="KK107" s="267">
        <v>1.5</v>
      </c>
      <c r="KL107" s="282">
        <v>68</v>
      </c>
      <c r="KM107" s="269">
        <v>0.7</v>
      </c>
      <c r="KN107" s="282">
        <v>63</v>
      </c>
      <c r="KO107" s="269">
        <v>0.2</v>
      </c>
      <c r="KP107" s="282">
        <v>58</v>
      </c>
      <c r="KQ107" s="183"/>
      <c r="KR107" s="183"/>
      <c r="KT107" s="179"/>
      <c r="KU107" s="179"/>
      <c r="KV107" s="179"/>
    </row>
    <row r="108" spans="14:308" s="56" customFormat="1" ht="15" customHeight="1">
      <c r="N108" s="222">
        <v>5</v>
      </c>
      <c r="O108" s="199" t="s">
        <v>355</v>
      </c>
      <c r="P108" s="199" t="s">
        <v>351</v>
      </c>
      <c r="Q108" s="222">
        <v>4</v>
      </c>
      <c r="R108" s="222">
        <v>7</v>
      </c>
      <c r="S108" s="222">
        <v>2</v>
      </c>
      <c r="T108" s="199" t="s">
        <v>356</v>
      </c>
      <c r="U108" s="222">
        <v>3</v>
      </c>
      <c r="W108" s="223">
        <f t="shared" si="0"/>
        <v>8</v>
      </c>
      <c r="X108" s="223">
        <f t="shared" si="1"/>
        <v>0</v>
      </c>
      <c r="Y108" s="223">
        <f t="shared" si="2"/>
        <v>4</v>
      </c>
      <c r="Z108" s="223"/>
      <c r="AA108" s="223"/>
      <c r="AB108" s="223">
        <f t="shared" si="3"/>
        <v>7</v>
      </c>
      <c r="AC108" s="223">
        <f t="shared" si="4"/>
        <v>2</v>
      </c>
      <c r="AD108" s="223">
        <f t="shared" si="5"/>
        <v>4</v>
      </c>
      <c r="AE108" s="223">
        <f t="shared" si="6"/>
        <v>3</v>
      </c>
      <c r="AF108" s="224" t="e">
        <f>IF(Plan1!#REF!="",0,IF(Plan1!#REF!=1,LOOKUP(Plan1!#REF!,Y152:Y171,$N104:$N123),IF(Plan1!#REF!=2,LOOKUP(Plan1!#REF!,Y252:Y271,$N104:$N123),IF(Plan1!#REF!=3,LOOKUP(Plan1!#REF!,Y351:Y370,$N104:$N123),IF(Plan1!#REF!=4,LOOKUP(Plan1!#REF!,Y450:Y469,$N104:$N123),IF(Plan1!#REF!=5,LOOKUP(Plan1!#REF!,Y550:Y569,$N104:$N123),IF(Plan1!#REF!=6,LOOKUP(Plan1!#REF!,Y650:Y669,$N104:$N123),IF(Plan1!#REF!=7,LOOKUP(Plan1!#REF!,Y750:Y769,$N104:$N123),IF(Plan1!#REF!=8,LOOKUP(Plan1!#REF!,Y849:Y868,$N104:$N123),0)))))))))</f>
        <v>#REF!</v>
      </c>
      <c r="AG108" s="270">
        <v>2</v>
      </c>
      <c r="AH108" s="270"/>
      <c r="AI108" s="291">
        <v>0</v>
      </c>
      <c r="AJ108" s="283" t="s">
        <v>1</v>
      </c>
      <c r="AK108" s="291">
        <v>1</v>
      </c>
      <c r="AL108" s="291">
        <v>0</v>
      </c>
      <c r="AM108" s="283" t="s">
        <v>351</v>
      </c>
      <c r="AN108" s="291">
        <v>3</v>
      </c>
      <c r="AO108" s="283" t="s">
        <v>1</v>
      </c>
      <c r="AP108" s="283" t="s">
        <v>1</v>
      </c>
      <c r="AQ108" s="283">
        <v>0</v>
      </c>
      <c r="AR108" s="283">
        <v>0</v>
      </c>
      <c r="AS108" s="283" t="s">
        <v>1</v>
      </c>
      <c r="AT108" s="283" t="s">
        <v>358</v>
      </c>
      <c r="AU108" s="283"/>
      <c r="AV108" s="291">
        <v>3</v>
      </c>
      <c r="AW108" s="283">
        <v>0</v>
      </c>
      <c r="AX108" s="291">
        <v>0</v>
      </c>
      <c r="AY108" s="167">
        <f t="shared" si="7"/>
        <v>0</v>
      </c>
      <c r="AZ108" s="167" t="str">
        <f t="shared" si="8"/>
        <v>-</v>
      </c>
      <c r="BA108" s="167">
        <f t="shared" si="9"/>
        <v>1</v>
      </c>
      <c r="BB108" s="167">
        <f t="shared" si="10"/>
        <v>0</v>
      </c>
      <c r="BC108" s="167">
        <f t="shared" si="11"/>
        <v>0</v>
      </c>
      <c r="BD108" s="167">
        <f t="shared" si="12"/>
        <v>3</v>
      </c>
      <c r="BE108" s="167" t="str">
        <f t="shared" si="13"/>
        <v>-</v>
      </c>
      <c r="BF108" s="167" t="str">
        <f t="shared" si="14"/>
        <v>-</v>
      </c>
      <c r="BG108" s="167">
        <f t="shared" si="15"/>
        <v>0</v>
      </c>
      <c r="BH108" s="167"/>
      <c r="BI108" s="167">
        <f t="shared" si="16"/>
        <v>0</v>
      </c>
      <c r="BJ108" s="167" t="str">
        <f t="shared" si="17"/>
        <v>-</v>
      </c>
      <c r="BK108" s="167">
        <f t="shared" si="18"/>
        <v>3</v>
      </c>
      <c r="BL108" s="167">
        <f t="shared" si="19"/>
        <v>3</v>
      </c>
      <c r="BM108" s="167">
        <f t="shared" si="20"/>
        <v>0</v>
      </c>
      <c r="BN108" s="167">
        <f t="shared" si="21"/>
        <v>0</v>
      </c>
      <c r="BP108" s="271">
        <f>IF(Plan1!S14&lt;&gt;"",IF(Plan1!$S3=1,LOOKUP(Plan1!S14,BA107:BA126,$AG107:$AG126),IF(Plan1!$S3=2,LOOKUP(Plan1!S14,BA131:BA149,$AG107:$AG126),IF(Plan1!$S3=3,LOOKUP(Plan1!S14,BA154:BA173,$AG107:$AG126),IF(Plan1!$S3=4,LOOKUP(Plan1!S14,BA178:BA197,$AG107:$AG126),IF(Plan1!$S3=5,LOOKUP(Plan1!S14,BA202:BA221,$AG107:$AG126),IF(Plan1!$S3=6,LOOKUP(Plan1!S14,BA226:BA245,$AG107:$AG126),IF(Plan1!$S3=7,LOOKUP(Plan1!S14,BA250:BA269,$AG107:$AG126),IF(Plan1!$S3=8,LOOKUP(Plan1!S14,BA274:BA293,$AG107:$AG126),IF(Plan1!$S3=9,LOOKUP(Plan1!S14,BA298:BA317,$AG107:$AG126),IF(Plan1!$S3=10,LOOKUP(Plan1!S14,BA322:BA341,$AG107:$AG126),IF(Plan1!$S3=11,LOOKUP(Plan1!S14,BA346:BA365,$AG107:$AG126),IF(Plan1!$S3=12,LOOKUP(Plan1!S14,BA370:BA389,$AG107:$AG126),IF(Plan1!$S3=13,LOOKUP(Plan1!S14,BA394:BA413,$AG107:$AG126),IF(Plan1!$S3=14,LOOKUP(Plan1!S14,BA418:BA437,$AG107:$AG126),IF(Plan1!$S3=15,LOOKUP(Plan1!S14,BA442:BA461,$AG107:$AG126),IF(Plan1!$S3=16,LOOKUP(Plan1!S14,BA466:BA485,$AG107:$AG126),IF(Plan1!$S3=17,LOOKUP(Plan1!S14,BA490:BA509,$AG107:$AG126),IF(Plan1!$S3=18,LOOKUP(Plan1!S14,BA514:BA533,$AG107:$AG126),IF(Plan1!$S3=19,LOOKUP(Plan1!S14,BA538:BA557,$AG107:$AG126),IF(Plan1!$S3=20,LOOKUP(Plan1!S14,BA562:BA581,$AG107:$AG126),IF(Plan1!$S3=21,LOOKUP(Plan1!S14,BA586:BA605,$AG107:$AG126),IF(Plan1!$S3=22,LOOKUP(Plan1!S14,BA610:BA629,$AG107:$AG126),IF(Plan1!$S3=23,LOOKUP(Plan1!S14,BA634:BA653,$AG107:$AG126),IF(Plan1!$S3=24,LOOKUP(Plan1!S14,BA658:BA677,$AG107:$AG126),IF(Plan1!$S3=25,LOOKUP(Plan1!S14,BA682:BA701,$AG107:$AG126),IF(Plan1!$S3=26,LOOKUP(Plan1!S14,BA706:BA725,$AG107:$AG126),IF(Plan1!$S3=27,LOOKUP(Plan1!S14,BA730:BA749,$AG107:$AG126),IF(Plan1!$S3=28,LOOKUP(Plan1!S14,BA754:BA773,$AG107:$AG126),IF(Plan1!$S3=29,LOOKUP(Plan1!S14,BA778:BA797,$AG107:$AG126),IF(Plan1!$S3=30,LOOKUP(Plan1!S14,BA802:BA821,$AG107:$AG126),IF(Plan1!$S3=31,LOOKUP(Plan1!S14,BA826:BA845,$AG107:$AG126),IF(Plan1!$S3=32,LOOKUP(Plan1!S14,BA850:BA869,$AG107:$AG126),IF(Plan1!$S3=33,LOOKUP(Plan1!S14,BA874:BA893,$AG107:$AG126),0))))))))))))))))))))))))))))))))),0)</f>
        <v>0</v>
      </c>
      <c r="CB108" s="284">
        <v>5</v>
      </c>
      <c r="CC108" s="225">
        <v>4.04</v>
      </c>
      <c r="CD108" s="226">
        <v>4.13</v>
      </c>
      <c r="CE108" s="226">
        <v>4.33</v>
      </c>
      <c r="CF108" s="226">
        <v>4.37</v>
      </c>
      <c r="CG108" s="230">
        <v>4.57</v>
      </c>
      <c r="CH108" s="226">
        <v>4.79</v>
      </c>
      <c r="CI108" s="227">
        <v>4.75</v>
      </c>
      <c r="CJ108" s="252"/>
      <c r="CK108" s="229">
        <v>0.7</v>
      </c>
      <c r="CL108" s="230">
        <v>0.56000000000000005</v>
      </c>
      <c r="CM108" s="230">
        <v>0.6</v>
      </c>
      <c r="CN108" s="230">
        <v>0.55000000000000004</v>
      </c>
      <c r="CO108" s="230">
        <v>0.56000000000000005</v>
      </c>
      <c r="CP108" s="230">
        <v>0.41</v>
      </c>
      <c r="CQ108" s="231">
        <v>0.44</v>
      </c>
      <c r="CR108" s="232" t="e">
        <f>IFERROR(IF(Plan1!#REF!&lt;&gt;"",IF(Plan1!#REF!=6,(Plan1!#REF!-CC108)/CK108,IF(Plan1!#REF!=7,(Plan1!#REF!-CD108)/CL108,IF(Plan1!#REF!=8,(Plan1!#REF!-CE108)/CM108,IF(Plan1!#REF!=9,(Plan1!#REF!-CF108)/CN108,IF(Plan1!#REF!=10,(Plan1!#REF!-CG108)/CO108,IF(Plan1!#REF!=11,(Plan1!#REF!-CH108)/CP108,IF(Plan1!#REF!=12,(Plan1!#REF!-CI108)/CQ108,""))))))),""),IF(Plan1!#REF!&gt;(DK108*4),1,IF(Plan1!#REF!&gt;(DK108*3),-1.5,IF(Plan1!#REF!&gt;(DK108*2),-1.6,IF(Plan1!#REF!&gt;(DK108*1),-2,-2.05)))))</f>
        <v>#REF!</v>
      </c>
      <c r="CS108" s="233"/>
      <c r="CT108" s="225">
        <v>3.77</v>
      </c>
      <c r="CU108" s="226">
        <v>4.03</v>
      </c>
      <c r="CV108" s="226">
        <v>4.41</v>
      </c>
      <c r="CW108" s="226">
        <v>4.58</v>
      </c>
      <c r="CX108" s="226">
        <v>4.6100000000000003</v>
      </c>
      <c r="CY108" s="226">
        <v>4.84</v>
      </c>
      <c r="CZ108" s="227">
        <v>4.84</v>
      </c>
      <c r="DA108" s="252"/>
      <c r="DB108" s="229">
        <v>0.5</v>
      </c>
      <c r="DC108" s="230">
        <v>0.63</v>
      </c>
      <c r="DD108" s="230">
        <v>0.56999999999999995</v>
      </c>
      <c r="DE108" s="230">
        <v>0.5</v>
      </c>
      <c r="DF108" s="230">
        <v>0.5</v>
      </c>
      <c r="DG108" s="230">
        <v>0.37</v>
      </c>
      <c r="DH108" s="231">
        <v>0.37</v>
      </c>
      <c r="DI108" s="232" t="e">
        <f>IFERROR(IF(Plan1!#REF!&lt;&gt;"",IF(Plan1!#REF!=6,(Plan1!#REF!-CT108)/DB108,IF(Plan1!#REF!=7,(Plan1!#REF!-CU108)/DC108,IF(Plan1!#REF!=8,(Plan1!#REF!-CV108)/DD108,IF(Plan1!#REF!=9,(Plan1!#REF!-CW108)/DE108,IF(Plan1!#REF!=10,(Plan1!#REF!-CX108)/DF108,IF(Plan1!#REF!=11,(Plan1!#REF!-CY108)/DG108,IF(Plan1!#REF!=12,(Plan1!#REF!-CZ108)/DH108,""))))))),""),IF(Plan1!#REF!&gt;(DK108*4),1,IF(Plan1!#REF!&gt;(DK108*3),-1.5,IF(Plan1!#REF!&gt;(DK108*2),-1.6,IF(Plan1!#REF!&gt;(DK108*1),-2,-2.05)))))</f>
        <v>#REF!</v>
      </c>
      <c r="DJ108" s="285"/>
      <c r="DK108" s="176"/>
      <c r="DX108" s="272">
        <v>27</v>
      </c>
      <c r="DY108" s="273" t="s">
        <v>1875</v>
      </c>
      <c r="DZ108" s="274">
        <v>24.12</v>
      </c>
      <c r="EA108" s="274">
        <v>24.45</v>
      </c>
      <c r="EB108" s="274">
        <v>24.23</v>
      </c>
      <c r="EC108" s="274">
        <v>24.54</v>
      </c>
      <c r="ED108" s="275">
        <v>24.22</v>
      </c>
      <c r="EE108" s="276">
        <v>1.96</v>
      </c>
      <c r="EF108" s="274">
        <v>1.96</v>
      </c>
      <c r="EG108" s="274">
        <v>2.76</v>
      </c>
      <c r="EH108" s="274">
        <v>1.98</v>
      </c>
      <c r="EI108" s="275">
        <v>2.0699999999999998</v>
      </c>
      <c r="EJ108" s="277" t="e">
        <f>IFERROR(IF(ISBLANK(Plan1!#REF!),"",IF(Plan1!#REF!=7,(Plan1!#REF!-DZ108)/EE108,IF(Plan1!#REF!=8,(Plan1!#REF!-EA108)/EF108,IF(Plan1!#REF!=1,(Plan1!#REF!-EB108)/EG108,IF(Plan1!#REF!=2,(Plan1!#REF!-EC108)/EH108,IF(Plan1!#REF!=3,(Plan1!#REF!-ED108)/EI108,"")))))),IF(Plan1!#REF!&lt;&gt;"",IF(Plan1!#REF!&gt;(EW108*4),1,IF(Plan1!#REF!&gt;(EW108*3),-1.5,IF(Plan1!#REF!&gt;(EW108*2),-1.6,IF(Plan1!#REF!&gt;(EW108*1),-2,-2.05)))),""))</f>
        <v>#REF!</v>
      </c>
      <c r="EK108" s="278">
        <v>21.79</v>
      </c>
      <c r="EL108" s="274">
        <v>22.79</v>
      </c>
      <c r="EM108" s="274">
        <v>22.88</v>
      </c>
      <c r="EN108" s="274">
        <v>23.5</v>
      </c>
      <c r="EO108" s="274">
        <v>23.63</v>
      </c>
      <c r="EP108" s="274">
        <v>4.54</v>
      </c>
      <c r="EQ108" s="274">
        <v>3.18</v>
      </c>
      <c r="ER108" s="274">
        <v>3.46</v>
      </c>
      <c r="ES108" s="274">
        <v>3.31</v>
      </c>
      <c r="ET108" s="275">
        <v>1.92</v>
      </c>
      <c r="EU108" s="277" t="e">
        <f>IFERROR(IF(ISBLANK(Plan1!#REF!),"",IF(Plan1!#REF!=7,(Plan1!#REF!-EK108)/EP108,IF(Plan1!#REF!=8,(Plan1!#REF!-EL108)/EQ108,IF(Plan1!#REF!=1,(Plan1!#REF!-EM108)/ER108,IF(Plan1!#REF!=2,(Plan1!#REF!-EN108)/ES108,IF(Plan1!#REF!=3,(Plan1!#REF!-EO108)/ET108,"")))))),IF(Plan1!#REF!&lt;&gt;"",IF(Plan1!#REF!&gt;(EW108*4),1,IF(Plan1!#REF!&gt;(EW108*3),-1.5,IF(Plan1!#REF!&gt;(EW108*2),-1.6,IF(Plan1!#REF!&gt;(EW108*1),-2,-2.05)))),""))</f>
        <v>#REF!</v>
      </c>
      <c r="EV108" s="175"/>
      <c r="EW108" s="176"/>
      <c r="FJ108" s="292">
        <v>27</v>
      </c>
      <c r="FK108" s="281" t="s">
        <v>1875</v>
      </c>
      <c r="FL108" s="241">
        <v>18.329999999999998</v>
      </c>
      <c r="FM108" s="241">
        <v>21.63</v>
      </c>
      <c r="FN108" s="241">
        <v>23.94</v>
      </c>
      <c r="FO108" s="241">
        <v>16.399999999999999</v>
      </c>
      <c r="FP108" s="241">
        <v>22.02</v>
      </c>
      <c r="FQ108" s="241">
        <v>23.53</v>
      </c>
      <c r="FR108" s="241">
        <v>18.13</v>
      </c>
      <c r="FS108" s="241">
        <v>20.96</v>
      </c>
      <c r="FT108" s="241">
        <v>22.29</v>
      </c>
      <c r="FU108" s="241">
        <v>19.239999999999998</v>
      </c>
      <c r="FV108" s="241">
        <v>18.100000000000001</v>
      </c>
      <c r="FW108" s="242">
        <v>22.02</v>
      </c>
      <c r="FX108" s="243">
        <v>6.94</v>
      </c>
      <c r="FY108" s="241">
        <v>4.28</v>
      </c>
      <c r="FZ108" s="241">
        <v>3.58</v>
      </c>
      <c r="GA108" s="241">
        <v>7.82</v>
      </c>
      <c r="GB108" s="241">
        <v>4.2</v>
      </c>
      <c r="GC108" s="241">
        <v>2.08</v>
      </c>
      <c r="GD108" s="241">
        <v>7.43</v>
      </c>
      <c r="GE108" s="241">
        <v>5.17</v>
      </c>
      <c r="GF108" s="241">
        <v>3.53</v>
      </c>
      <c r="GG108" s="241">
        <v>5.05</v>
      </c>
      <c r="GH108" s="241">
        <v>5.68</v>
      </c>
      <c r="GI108" s="242">
        <v>2.48</v>
      </c>
      <c r="GJ108" s="265" t="e">
        <f>IFERROR(IF(Plan1!#REF!&lt;&gt;"",IF(AND(Plan1!#REF!=1,Plan1!#REF!=1),(Plan1!#REF!-FL108)/FX108,IF(AND(Plan1!#REF!=1,Plan1!#REF!=2),(Plan1!#REF!-FM108)/FY108,IF(AND(Plan1!#REF!=1,Plan1!#REF!=3),(Plan1!#REF!-FN108)/FZ108,IF(AND(Plan1!#REF!=2,Plan1!#REF!=1),(Plan1!#REF!-FO108)/GA108,IF(AND(Plan1!#REF!=2,Plan1!#REF!=2),(Plan1!#REF!-FP108)/GB108,IF(AND(Plan1!#REF!=2,Plan1!#REF!=3),(Plan1!#REF!-FQ108)/GC108,IF(AND(Plan1!#REF!=3,Plan1!#REF!=1),(Plan1!#REF!-FR108)/GD108,IF(AND(Plan1!#REF!=3,Plan1!#REF!=2),(Plan1!#REF!-FS108)/GE108,IF(AND(Plan1!#REF!=3,Plan1!#REF!=3),(Plan1!#REF!-FT108)/GF108,IF(AND(Plan1!#REF!=4,Plan1!#REF!=1),(Plan1!#REF!-FU108)/GG108,IF(AND(Plan1!#REF!=4,Plan1!#REF!=2),(Plan1!#REF!-FV108)/GH108,IF(AND(Plan1!#REF!=4,Plan1!#REF!=3),(Plan1!#REF!-FW108)/GI108,"")))))))))))),""),IF(Plan1!#REF!&gt;(GL108*4),1,IF(Plan1!#REF!&gt;(GL108*3),-1.5,IF(Plan1!#REF!&gt;(GL108*2),-1.6,IF(Plan1!#REF!&gt;(GL108*1),-2,-2.05)))))</f>
        <v>#REF!</v>
      </c>
      <c r="GK108" s="266"/>
      <c r="GL108" s="176"/>
      <c r="KJ108" s="267">
        <v>3</v>
      </c>
      <c r="KK108" s="267">
        <v>2.8</v>
      </c>
      <c r="KL108" s="282">
        <v>71</v>
      </c>
      <c r="KM108" s="269">
        <v>1.6</v>
      </c>
      <c r="KN108" s="282">
        <v>68</v>
      </c>
      <c r="KO108" s="269">
        <v>0.4</v>
      </c>
      <c r="KP108" s="282">
        <v>60</v>
      </c>
      <c r="KQ108" s="183"/>
      <c r="KR108" s="183"/>
      <c r="KT108" s="179"/>
      <c r="KU108" s="179"/>
      <c r="KV108" s="179"/>
    </row>
    <row r="109" spans="14:308" s="56" customFormat="1" ht="15" customHeight="1">
      <c r="N109" s="222">
        <v>6</v>
      </c>
      <c r="O109" s="199" t="s">
        <v>357</v>
      </c>
      <c r="P109" s="199" t="s">
        <v>358</v>
      </c>
      <c r="Q109" s="222">
        <v>5</v>
      </c>
      <c r="R109" s="222">
        <v>8</v>
      </c>
      <c r="S109" s="222">
        <v>3</v>
      </c>
      <c r="T109" s="199" t="s">
        <v>359</v>
      </c>
      <c r="U109" s="222">
        <v>4</v>
      </c>
      <c r="W109" s="223">
        <f t="shared" si="0"/>
        <v>11</v>
      </c>
      <c r="X109" s="223">
        <f t="shared" si="1"/>
        <v>3</v>
      </c>
      <c r="Y109" s="223">
        <f t="shared" si="2"/>
        <v>5</v>
      </c>
      <c r="Z109" s="223"/>
      <c r="AA109" s="223"/>
      <c r="AB109" s="223">
        <f t="shared" si="3"/>
        <v>8</v>
      </c>
      <c r="AC109" s="223">
        <f t="shared" si="4"/>
        <v>3</v>
      </c>
      <c r="AD109" s="223">
        <f t="shared" si="5"/>
        <v>6</v>
      </c>
      <c r="AE109" s="223">
        <f t="shared" si="6"/>
        <v>4</v>
      </c>
      <c r="AF109" s="224" t="e">
        <f>IF(Plan1!#REF!="",0,IF(Plan1!#REF!=1,LOOKUP(Plan1!#REF!,Y104:Y123,$N104:$N123),IF(Plan1!#REF!=2,LOOKUP(Plan1!#REF!,Y204:Y223,$N104:$N123),IF(Plan1!#REF!=3,LOOKUP(Plan1!#REF!,Y304:Y323,$N104:$N123),IF(Plan1!#REF!=4,LOOKUP(Plan1!#REF!,Y403:Y422,$N104:$N123),IF(Plan1!#REF!=5,LOOKUP(Plan1!#REF!,Y502:Y521,$N104:$N123),IF(Plan1!#REF!=6,LOOKUP(Plan1!#REF!,Y602:Y621,$N104:$N123),IF(Plan1!#REF!=7,LOOKUP(Plan1!#REF!,Y702:Y721,$N104:$N123),IF(Plan1!#REF!=8,LOOKUP(Plan1!#REF!,Y802:Y821,$N104:$N123),0)))))))))</f>
        <v>#REF!</v>
      </c>
      <c r="AG109" s="270">
        <v>3</v>
      </c>
      <c r="AH109" s="270"/>
      <c r="AI109" s="283" t="s">
        <v>1</v>
      </c>
      <c r="AJ109" s="283" t="s">
        <v>1</v>
      </c>
      <c r="AK109" s="291">
        <v>2</v>
      </c>
      <c r="AL109" s="283" t="s">
        <v>1</v>
      </c>
      <c r="AM109" s="283" t="s">
        <v>576</v>
      </c>
      <c r="AN109" s="291">
        <v>4</v>
      </c>
      <c r="AO109" s="283" t="s">
        <v>1</v>
      </c>
      <c r="AP109" s="291">
        <v>1</v>
      </c>
      <c r="AQ109" s="283" t="s">
        <v>1</v>
      </c>
      <c r="AR109" s="283" t="s">
        <v>1</v>
      </c>
      <c r="AS109" s="283" t="s">
        <v>1</v>
      </c>
      <c r="AT109" s="283" t="s">
        <v>515</v>
      </c>
      <c r="AU109" s="283"/>
      <c r="AV109" s="291">
        <v>4</v>
      </c>
      <c r="AW109" s="283" t="s">
        <v>1</v>
      </c>
      <c r="AX109" s="283" t="s">
        <v>1</v>
      </c>
      <c r="AY109" s="167" t="str">
        <f t="shared" si="7"/>
        <v>-</v>
      </c>
      <c r="AZ109" s="167" t="str">
        <f t="shared" si="8"/>
        <v>-</v>
      </c>
      <c r="BA109" s="167">
        <f t="shared" si="9"/>
        <v>2</v>
      </c>
      <c r="BB109" s="167" t="str">
        <f t="shared" si="10"/>
        <v>-</v>
      </c>
      <c r="BC109" s="167">
        <f t="shared" si="11"/>
        <v>3</v>
      </c>
      <c r="BD109" s="167">
        <f t="shared" si="12"/>
        <v>4</v>
      </c>
      <c r="BE109" s="167" t="str">
        <f t="shared" si="13"/>
        <v>-</v>
      </c>
      <c r="BF109" s="167">
        <f t="shared" si="14"/>
        <v>1</v>
      </c>
      <c r="BG109" s="167" t="str">
        <f t="shared" si="15"/>
        <v>-</v>
      </c>
      <c r="BH109" s="167"/>
      <c r="BI109" s="167" t="str">
        <f t="shared" si="16"/>
        <v>-</v>
      </c>
      <c r="BJ109" s="167" t="str">
        <f t="shared" si="17"/>
        <v>-</v>
      </c>
      <c r="BK109" s="167">
        <f t="shared" si="18"/>
        <v>6</v>
      </c>
      <c r="BL109" s="167">
        <f t="shared" si="19"/>
        <v>4</v>
      </c>
      <c r="BM109" s="167" t="str">
        <f t="shared" si="20"/>
        <v>-</v>
      </c>
      <c r="BN109" s="167" t="str">
        <f t="shared" si="21"/>
        <v>-</v>
      </c>
      <c r="BP109" s="271">
        <f>IF(Plan1!S15&lt;&gt;"",IF(Plan1!$S3=1,LOOKUP(Plan1!S15,BB107:BB126,$AG107:$AG126),IF(Plan1!$S3=2,LOOKUP(Plan1!S15,BB131:BB149,$AG107:$AG126),IF(Plan1!$S3=3,LOOKUP(Plan1!S15,BB154:BB173,$AG107:$AG126),IF(Plan1!$S3=4,LOOKUP(Plan1!S15,BB178:BB197,$AG107:$AG126),IF(Plan1!$S3=5,LOOKUP(Plan1!S15,BB202:BB221,$AG107:$AG126),IF(Plan1!$S3=6,LOOKUP(Plan1!S15,BB226:BB245,$AG107:$AG126),IF(Plan1!$S3=7,LOOKUP(Plan1!S15,BB250:BB269,$AG107:$AG126),IF(Plan1!$S3=8,LOOKUP(Plan1!S15,BB274:BB293,$AG107:$AG126),IF(Plan1!$S3=9,LOOKUP(Plan1!S15,BB298:BB317,$AG107:$AG126),IF(Plan1!$S3=10,LOOKUP(Plan1!S15,BB322:BB341,$AG107:$AG126),IF(Plan1!$S3=11,LOOKUP(Plan1!S15,BB346:BB365,$AG107:$AG126),IF(Plan1!$S3=12,LOOKUP(Plan1!S15,BB370:BB389,$AG107:$AG126),IF(Plan1!$S3=13,LOOKUP(Plan1!S15,BB394:BB413,$AG107:$AG126),IF(Plan1!$S3=14,LOOKUP(Plan1!S15,BB418:BB437,$AG107:$AG126),IF(Plan1!$S3=15,LOOKUP(Plan1!S15,BB442:BB461,$AG107:$AG126),IF(Plan1!$S3=16,LOOKUP(Plan1!S15,BB466:BB485,$AG107:$AG126),IF(Plan1!$S3=17,LOOKUP(Plan1!S15,BB490:BB509,$AG107:$AG126),IF(Plan1!$S3=18,LOOKUP(Plan1!S15,BB514:BB533,$AG107:$AG126),IF(Plan1!$S3=19,LOOKUP(Plan1!S15,BB538:BB557,$AG107:$AG126),IF(Plan1!$S3=20,LOOKUP(Plan1!S15,BB562:BB581,$AG107:$AG126),IF(Plan1!$S3=21,LOOKUP(Plan1!S15,BB586:BB605,$AG107:$AG126),IF(Plan1!$S3=22,LOOKUP(Plan1!S15,BB610:BB629,$AG107:$AG126),IF(Plan1!$S3=23,LOOKUP(Plan1!S15,BB634:BB653,$AG107:$AG126),IF(Plan1!$S3=24,LOOKUP(Plan1!S15,BB658:BB677,$AG107:$AG126),IF(Plan1!$S3=25,LOOKUP(Plan1!S15,BB682:BB701,$AG107:$AG126),IF(Plan1!$S3=26,LOOKUP(Plan1!S15,BB706:BB725,$AG107:$AG126),IF(Plan1!$S3=27,LOOKUP(Plan1!S15,BB730:BB749,$AG107:$AG126),IF(Plan1!$S3=28,LOOKUP(Plan1!S15,BB754:BB773,$AG107:$AG126),IF(Plan1!$S3=29,LOOKUP(Plan1!S15,BB778:BB797,$AG107:$AG126),IF(Plan1!$S3=30,LOOKUP(Plan1!S15,BB802:BB821,$AG107:$AG126),IF(Plan1!$S3=31,LOOKUP(Plan1!S15,BB826:BB845,$AG107:$AG126),IF(Plan1!$S3=32,LOOKUP(Plan1!S15,BB850:BB869,$AG107:$AG126),IF(Plan1!$S3=33,LOOKUP(Plan1!S15,BB874:BB893,$AG107:$AG126),0))))))))))))))))))))))))))))))))),0)</f>
        <v>0</v>
      </c>
      <c r="CB109" s="284">
        <v>6</v>
      </c>
      <c r="CC109" s="225">
        <v>5.85</v>
      </c>
      <c r="CD109" s="226">
        <v>5.81</v>
      </c>
      <c r="CE109" s="226">
        <v>5.9</v>
      </c>
      <c r="CF109" s="226">
        <v>5.77</v>
      </c>
      <c r="CG109" s="226">
        <v>5.67</v>
      </c>
      <c r="CH109" s="226">
        <v>5.82</v>
      </c>
      <c r="CI109" s="227">
        <v>5.75</v>
      </c>
      <c r="CJ109" s="252"/>
      <c r="CK109" s="229">
        <v>0.36</v>
      </c>
      <c r="CL109" s="230">
        <v>0.47</v>
      </c>
      <c r="CM109" s="230">
        <v>0.4</v>
      </c>
      <c r="CN109" s="230">
        <v>0.5</v>
      </c>
      <c r="CO109" s="230">
        <v>0.6</v>
      </c>
      <c r="CP109" s="230">
        <v>0.52</v>
      </c>
      <c r="CQ109" s="231">
        <v>0.56000000000000005</v>
      </c>
      <c r="CR109" s="232" t="e">
        <f>IFERROR(IF(Plan1!#REF!&lt;&gt;"",IF(Plan1!#REF!=6,(Plan1!#REF!-CC109)/CK109,IF(Plan1!#REF!=7,(Plan1!#REF!-CD109)/CL109,IF(Plan1!#REF!=8,(Plan1!#REF!-CE109)/CM109,IF(Plan1!#REF!=9,(Plan1!#REF!-CF109)/CN109,IF(Plan1!#REF!=10,(Plan1!#REF!-CG109)/CO109,IF(Plan1!#REF!=11,(Plan1!#REF!-CH109)/CP109,IF(Plan1!#REF!=12,(Plan1!#REF!-CI109)/CQ109,""))))))),""),IF(Plan1!#REF!&gt;(DK109*4),1,IF(Plan1!#REF!&gt;(DK109*3),-1.5,IF(Plan1!#REF!&gt;(DK109*2),-1.6,IF(Plan1!#REF!&gt;(DK109*1),-2,-2.05)))))</f>
        <v>#REF!</v>
      </c>
      <c r="CS109" s="233"/>
      <c r="CT109" s="229">
        <v>5.73</v>
      </c>
      <c r="CU109" s="230">
        <v>5.79</v>
      </c>
      <c r="CV109" s="230">
        <v>5.9</v>
      </c>
      <c r="CW109" s="230">
        <v>5.9</v>
      </c>
      <c r="CX109" s="230">
        <v>5.89</v>
      </c>
      <c r="CY109" s="230">
        <v>5.94</v>
      </c>
      <c r="CZ109" s="231">
        <v>5.97</v>
      </c>
      <c r="DA109" s="252"/>
      <c r="DB109" s="229">
        <v>0.45</v>
      </c>
      <c r="DC109" s="230">
        <v>0.41</v>
      </c>
      <c r="DD109" s="230">
        <v>0.31</v>
      </c>
      <c r="DE109" s="230">
        <v>0.3</v>
      </c>
      <c r="DF109" s="230">
        <v>0.42</v>
      </c>
      <c r="DG109" s="230">
        <v>0.25</v>
      </c>
      <c r="DH109" s="231">
        <v>1.18</v>
      </c>
      <c r="DI109" s="232" t="e">
        <f>IFERROR(IF(Plan1!#REF!&lt;&gt;"",IF(Plan1!#REF!=6,(Plan1!#REF!-CT109)/DB109,IF(Plan1!#REF!=7,(Plan1!#REF!-CU109)/DC109,IF(Plan1!#REF!=8,(Plan1!#REF!-CV109)/DD109,IF(Plan1!#REF!=9,(Plan1!#REF!-CW109)/DE109,IF(Plan1!#REF!=10,(Plan1!#REF!-CX109)/DF109,IF(Plan1!#REF!=11,(Plan1!#REF!-CY109)/DG109,IF(Plan1!#REF!=12,(Plan1!#REF!-CZ109)/DH109,""))))))),""),IF(Plan1!#REF!&gt;(DK109*4),1,IF(Plan1!#REF!&gt;(DK109*3),-1.5,IF(Plan1!#REF!&gt;(DK109*2),-1.6,IF(Plan1!#REF!&gt;(DK109*1),-2,-2.05)))))</f>
        <v>#REF!</v>
      </c>
      <c r="DJ109" s="285"/>
      <c r="DK109" s="176"/>
      <c r="DX109" s="272">
        <v>20</v>
      </c>
      <c r="DY109" s="273" t="s">
        <v>1895</v>
      </c>
      <c r="DZ109" s="241">
        <v>20</v>
      </c>
      <c r="EA109" s="274">
        <v>19.95</v>
      </c>
      <c r="EB109" s="274">
        <v>19.64</v>
      </c>
      <c r="EC109" s="241">
        <v>19.899999999999999</v>
      </c>
      <c r="ED109" s="275">
        <v>19.95</v>
      </c>
      <c r="EE109" s="293">
        <v>0</v>
      </c>
      <c r="EF109" s="274">
        <v>0.22</v>
      </c>
      <c r="EG109" s="274">
        <v>1.77</v>
      </c>
      <c r="EH109" s="274">
        <v>0.31</v>
      </c>
      <c r="EI109" s="275">
        <v>0.23</v>
      </c>
      <c r="EJ109" s="277" t="e">
        <f>IFERROR(IF(ISBLANK(Plan1!#REF!),"",IF(Plan1!#REF!=7,(Plan1!#REF!-DZ109)/EE109,IF(Plan1!#REF!=8,(Plan1!#REF!-EA109)/EF109,IF(Plan1!#REF!=1,(Plan1!#REF!-EB109)/EG109,IF(Plan1!#REF!=2,(Plan1!#REF!-EC109)/EH109,IF(Plan1!#REF!=3,(Plan1!#REF!-ED109)/EI109,"")))))),IF(Plan1!#REF!&lt;&gt;"",IF(Plan1!#REF!&gt;(EW109*4),1,IF(Plan1!#REF!&gt;(EW109*3),-1.5,IF(Plan1!#REF!&gt;(EW109*2),-1.6,IF(Plan1!#REF!&gt;(EW109*1),-2,-2.05)))),""))</f>
        <v>#REF!</v>
      </c>
      <c r="EK109" s="278">
        <v>18.79</v>
      </c>
      <c r="EL109" s="274">
        <v>19.37</v>
      </c>
      <c r="EM109" s="274">
        <v>18.98</v>
      </c>
      <c r="EN109" s="274">
        <v>19.32</v>
      </c>
      <c r="EO109" s="274">
        <v>19.82</v>
      </c>
      <c r="EP109" s="274">
        <v>3.88</v>
      </c>
      <c r="EQ109" s="274">
        <v>2.77</v>
      </c>
      <c r="ER109" s="274">
        <v>2.7</v>
      </c>
      <c r="ES109" s="274">
        <v>2.38</v>
      </c>
      <c r="ET109" s="275">
        <v>0.39</v>
      </c>
      <c r="EU109" s="277" t="e">
        <f>IFERROR(IF(ISBLANK(Plan1!#REF!),"",IF(Plan1!#REF!=7,(Plan1!#REF!-EK109)/EP109,IF(Plan1!#REF!=8,(Plan1!#REF!-EL109)/EQ109,IF(Plan1!#REF!=1,(Plan1!#REF!-EM109)/ER109,IF(Plan1!#REF!=2,(Plan1!#REF!-EN109)/ES109,IF(Plan1!#REF!=3,(Plan1!#REF!-EO109)/ET109,"")))))),IF(Plan1!#REF!&lt;&gt;"",IF(Plan1!#REF!&gt;(EW109*4),1,IF(Plan1!#REF!&gt;(EW109*3),-1.5,IF(Plan1!#REF!&gt;(EW109*2),-1.6,IF(Plan1!#REF!&gt;(EW109*1),-2,-2.05)))),""))</f>
        <v>#REF!</v>
      </c>
      <c r="EV109" s="175">
        <v>20</v>
      </c>
      <c r="EW109" s="176">
        <f>EV109/5</f>
        <v>4</v>
      </c>
      <c r="FJ109" s="292">
        <v>20</v>
      </c>
      <c r="FK109" s="281" t="s">
        <v>1895</v>
      </c>
      <c r="FL109" s="241">
        <v>16.100000000000001</v>
      </c>
      <c r="FM109" s="241">
        <v>18.63</v>
      </c>
      <c r="FN109" s="241">
        <v>19.559999999999999</v>
      </c>
      <c r="FO109" s="241">
        <v>14.1</v>
      </c>
      <c r="FP109" s="241">
        <v>18.8</v>
      </c>
      <c r="FQ109" s="241">
        <v>19.89</v>
      </c>
      <c r="FR109" s="241">
        <v>16.05</v>
      </c>
      <c r="FS109" s="241">
        <v>18.25</v>
      </c>
      <c r="FT109" s="241">
        <v>19.18</v>
      </c>
      <c r="FU109" s="241">
        <v>17.14</v>
      </c>
      <c r="FV109" s="241">
        <v>15.9</v>
      </c>
      <c r="FW109" s="242">
        <v>19.53</v>
      </c>
      <c r="FX109" s="243">
        <v>6.64</v>
      </c>
      <c r="FY109" s="241">
        <v>3.82</v>
      </c>
      <c r="FZ109" s="241">
        <v>2.58</v>
      </c>
      <c r="GA109" s="241">
        <v>7.2</v>
      </c>
      <c r="GB109" s="241">
        <v>3.61</v>
      </c>
      <c r="GC109" s="241">
        <v>0.36</v>
      </c>
      <c r="GD109" s="241">
        <v>6.92</v>
      </c>
      <c r="GE109" s="241">
        <v>4.59</v>
      </c>
      <c r="GF109" s="241">
        <v>2.79</v>
      </c>
      <c r="GG109" s="241">
        <v>4.9000000000000004</v>
      </c>
      <c r="GH109" s="241">
        <v>5.9</v>
      </c>
      <c r="GI109" s="242">
        <v>1.62</v>
      </c>
      <c r="GJ109" s="265" t="e">
        <f>IFERROR(IF(Plan1!#REF!&lt;&gt;"",IF(AND(Plan1!#REF!=1,Plan1!#REF!=1),(Plan1!#REF!-FL109)/FX109,IF(AND(Plan1!#REF!=1,Plan1!#REF!=2),(Plan1!#REF!-FM109)/FY109,IF(AND(Plan1!#REF!=1,Plan1!#REF!=3),(Plan1!#REF!-FN109)/FZ109,IF(AND(Plan1!#REF!=2,Plan1!#REF!=1),(Plan1!#REF!-FO109)/GA109,IF(AND(Plan1!#REF!=2,Plan1!#REF!=2),(Plan1!#REF!-FP109)/GB109,IF(AND(Plan1!#REF!=2,Plan1!#REF!=3),(Plan1!#REF!-FQ109)/GC109,IF(AND(Plan1!#REF!=3,Plan1!#REF!=1),(Plan1!#REF!-FR109)/GD109,IF(AND(Plan1!#REF!=3,Plan1!#REF!=2),(Plan1!#REF!-FS109)/GE109,IF(AND(Plan1!#REF!=3,Plan1!#REF!=3),(Plan1!#REF!-FT109)/GF109,IF(AND(Plan1!#REF!=4,Plan1!#REF!=1),(Plan1!#REF!-FU109)/GG109,IF(AND(Plan1!#REF!=4,Plan1!#REF!=2),(Plan1!#REF!-FV109)/GH109,IF(AND(Plan1!#REF!=4,Plan1!#REF!=3),(Plan1!#REF!-FW109)/GI109,"")))))))))))),""),IF(Plan1!#REF!&gt;(GL109*4),1,IF(Plan1!#REF!&gt;(GL109*3),-1.5,IF(Plan1!#REF!&gt;(GL109*2),-1.6,IF(Plan1!#REF!&gt;(GL109*1),-2,-2.05)))))</f>
        <v>#REF!</v>
      </c>
      <c r="GK109" s="266"/>
      <c r="GL109" s="176"/>
      <c r="KJ109" s="267">
        <v>4</v>
      </c>
      <c r="KK109" s="267">
        <v>5</v>
      </c>
      <c r="KL109" s="282">
        <v>75</v>
      </c>
      <c r="KM109" s="269">
        <v>2.4</v>
      </c>
      <c r="KN109" s="282">
        <v>70</v>
      </c>
      <c r="KO109" s="269">
        <v>0.7</v>
      </c>
      <c r="KP109" s="282">
        <v>63</v>
      </c>
      <c r="KT109" s="179"/>
      <c r="KU109" s="179"/>
      <c r="KV109" s="179"/>
    </row>
    <row r="110" spans="14:308" s="56" customFormat="1" ht="15" customHeight="1">
      <c r="N110" s="222">
        <v>7</v>
      </c>
      <c r="O110" s="199" t="s">
        <v>360</v>
      </c>
      <c r="P110" s="199" t="s">
        <v>359</v>
      </c>
      <c r="Q110" s="222">
        <v>6</v>
      </c>
      <c r="R110" s="222">
        <v>9</v>
      </c>
      <c r="S110" s="199" t="s">
        <v>356</v>
      </c>
      <c r="T110" s="199" t="s">
        <v>361</v>
      </c>
      <c r="U110" s="222">
        <v>5</v>
      </c>
      <c r="W110" s="223">
        <f t="shared" si="0"/>
        <v>15</v>
      </c>
      <c r="X110" s="223">
        <f t="shared" si="1"/>
        <v>6</v>
      </c>
      <c r="Y110" s="223">
        <f t="shared" si="2"/>
        <v>6</v>
      </c>
      <c r="Z110" s="223"/>
      <c r="AA110" s="223"/>
      <c r="AB110" s="223">
        <f t="shared" si="3"/>
        <v>9</v>
      </c>
      <c r="AC110" s="223">
        <f t="shared" si="4"/>
        <v>4</v>
      </c>
      <c r="AD110" s="223">
        <f t="shared" si="5"/>
        <v>8</v>
      </c>
      <c r="AE110" s="223">
        <f t="shared" si="6"/>
        <v>5</v>
      </c>
      <c r="AF110" s="224" t="e">
        <f>IF(Plan1!#REF!="",0,IF(Plan1!#REF!=1,LOOKUP(Plan1!#REF!,AB152:AB171,$N104:$N123),IF(Plan1!#REF!=2,LOOKUP(Plan1!#REF!,AB252:AB271,$N104:$N123),IF(Plan1!#REF!=3,LOOKUP(Plan1!#REF!,AB351:AB370,$N104:$N123),IF(Plan1!#REF!=4,LOOKUP(Plan1!#REF!,AB450:AB469,$N104:$N123),IF(Plan1!#REF!=5,LOOKUP(Plan1!#REF!,AB550:AB569,$N104:$N123),IF(Plan1!#REF!=6,LOOKUP(Plan1!#REF!,AB650:AB669,$N104:$N123),IF(Plan1!#REF!=7,LOOKUP(Plan1!#REF!,AB750:AB769,$N104:$N123),IF(Plan1!#REF!=8,LOOKUP(Plan1!#REF!,AB849:AB868,$N104:$N123),0)))))))))</f>
        <v>#REF!</v>
      </c>
      <c r="AG110" s="270">
        <v>4</v>
      </c>
      <c r="AH110" s="270"/>
      <c r="AI110" s="291">
        <v>1</v>
      </c>
      <c r="AJ110" s="283" t="s">
        <v>1</v>
      </c>
      <c r="AK110" s="291">
        <v>3</v>
      </c>
      <c r="AL110" s="291">
        <v>1</v>
      </c>
      <c r="AM110" s="283" t="s">
        <v>625</v>
      </c>
      <c r="AN110" s="283" t="s">
        <v>353</v>
      </c>
      <c r="AO110" s="283">
        <v>0</v>
      </c>
      <c r="AP110" s="291">
        <v>2</v>
      </c>
      <c r="AQ110" s="291">
        <v>1</v>
      </c>
      <c r="AR110" s="291">
        <v>1</v>
      </c>
      <c r="AS110" s="291">
        <v>1</v>
      </c>
      <c r="AT110" s="283" t="s">
        <v>598</v>
      </c>
      <c r="AU110" s="283"/>
      <c r="AV110" s="291">
        <v>5</v>
      </c>
      <c r="AW110" s="291">
        <v>1</v>
      </c>
      <c r="AX110" s="291">
        <v>1</v>
      </c>
      <c r="AY110" s="167">
        <f t="shared" si="7"/>
        <v>1</v>
      </c>
      <c r="AZ110" s="167" t="str">
        <f t="shared" si="8"/>
        <v>-</v>
      </c>
      <c r="BA110" s="167">
        <f t="shared" si="9"/>
        <v>3</v>
      </c>
      <c r="BB110" s="167">
        <f t="shared" si="10"/>
        <v>1</v>
      </c>
      <c r="BC110" s="167">
        <f t="shared" si="11"/>
        <v>7</v>
      </c>
      <c r="BD110" s="167">
        <f t="shared" si="12"/>
        <v>5</v>
      </c>
      <c r="BE110" s="167">
        <f t="shared" si="13"/>
        <v>0</v>
      </c>
      <c r="BF110" s="167">
        <f t="shared" si="14"/>
        <v>2</v>
      </c>
      <c r="BG110" s="167">
        <f t="shared" si="15"/>
        <v>1</v>
      </c>
      <c r="BH110" s="167"/>
      <c r="BI110" s="167">
        <f t="shared" si="16"/>
        <v>1</v>
      </c>
      <c r="BJ110" s="167">
        <f t="shared" si="17"/>
        <v>1</v>
      </c>
      <c r="BK110" s="167">
        <f t="shared" si="18"/>
        <v>10</v>
      </c>
      <c r="BL110" s="167">
        <f t="shared" si="19"/>
        <v>5</v>
      </c>
      <c r="BM110" s="167">
        <f t="shared" si="20"/>
        <v>1</v>
      </c>
      <c r="BN110" s="167">
        <f t="shared" si="21"/>
        <v>1</v>
      </c>
      <c r="BP110" s="271">
        <f>IF(Plan1!S16&lt;&gt;"",IF(Plan1!$S3=1,LOOKUP(Plan1!S16,BC107:BC126,$AG107:$AG126),IF(Plan1!$S3=2,LOOKUP(Plan1!S16,BC131:BC149,$AG107:$AG126),IF(Plan1!$S3=3,LOOKUP(Plan1!S16,BC154:BC173,$AG107:$AG126),IF(Plan1!$S3=4,LOOKUP(Plan1!S16,BC178:BC197,$AG107:$AG126),IF(Plan1!$S3=5,LOOKUP(Plan1!S16,BC202:BC221,$AG107:$AG126),IF(Plan1!$S3=6,LOOKUP(Plan1!S16,BC226:BC245,$AG107:$AG126),IF(Plan1!$S3=7,LOOKUP(Plan1!S16,BC250:BC269,$AG107:$AG126),IF(Plan1!$S3=8,LOOKUP(Plan1!S16,BC274:BC293,$AG107:$AG126),IF(Plan1!$S3=9,LOOKUP(Plan1!S16,BC298:BC317,$AG107:$AG126),IF(Plan1!$S3=10,LOOKUP(Plan1!S16,BC322:BC341,$AG107:$AG126),IF(Plan1!$S3=11,LOOKUP(Plan1!S16,BC346:BC365,$AG107:$AG126),IF(Plan1!$S3=12,LOOKUP(Plan1!S16,BC370:BC389,$AG107:$AG126),IF(Plan1!$S3=13,LOOKUP(Plan1!S16,BC394:BC413,$AG107:$AG126),IF(Plan1!$S3=14,LOOKUP(Plan1!S16,BC418:BC437,$AG107:$AG126),IF(Plan1!$S3=15,LOOKUP(Plan1!S16,BC442:BC461,$AG107:$AG126),IF(Plan1!$S3=16,LOOKUP(Plan1!S16,BC466:BC485,$AG107:$AG126),IF(Plan1!$S3=17,LOOKUP(Plan1!S16,BC490:BC509,$AG107:$AG126),IF(Plan1!$S3=18,LOOKUP(Plan1!S16,BC514:BC533,$AG107:$AG126),IF(Plan1!$S3=19,LOOKUP(Plan1!S16,BC538:BC557,$AG107:$AG126),IF(Plan1!$S3=20,LOOKUP(Plan1!S16,BC562:BC581,$AG107:$AG126),IF(Plan1!$S3=21,LOOKUP(Plan1!S16,BC586:BC605,$AG107:$AG126),IF(Plan1!$S3=22,LOOKUP(Plan1!S16,BC610:BC629,$AG107:$AG126),IF(Plan1!$S3=23,LOOKUP(Plan1!S16,BC634:BC653,$AG107:$AG126),IF(Plan1!$S3=24,LOOKUP(Plan1!S16,BC658:BC677,$AG107:$AG126),IF(Plan1!$S3=25,LOOKUP(Plan1!S16,BC682:BC701,$AG107:$AG126),IF(Plan1!$S3=26,LOOKUP(Plan1!S16,BC706:BC725,$AG107:$AG126),IF(Plan1!$S3=27,LOOKUP(Plan1!S16,BC730:BC749,$AG107:$AG126),IF(Plan1!$S3=28,LOOKUP(Plan1!S16,BC754:BC773,$AG107:$AG126),IF(Plan1!$S3=29,LOOKUP(Plan1!S16,BC778:BC797,$AG107:$AG126),IF(Plan1!$S3=30,LOOKUP(Plan1!S16,BC802:BC821,$AG107:$AG126),IF(Plan1!$S3=31,LOOKUP(Plan1!S16,BC826:BC845,$AG107:$AG126),IF(Plan1!$S3=32,LOOKUP(Plan1!S16,BC850:BC869,$AG107:$AG126),IF(Plan1!$S3=33,LOOKUP(Plan1!S16,BC874:BC893,$AG107:$AG126),0))))))))))))))))))))))))))))))))),0)</f>
        <v>0</v>
      </c>
      <c r="CB110" s="284">
        <v>2</v>
      </c>
      <c r="CC110" s="225">
        <v>2</v>
      </c>
      <c r="CD110" s="226">
        <v>2</v>
      </c>
      <c r="CE110" s="226">
        <v>1.97</v>
      </c>
      <c r="CF110" s="226">
        <v>2</v>
      </c>
      <c r="CG110" s="226">
        <v>2</v>
      </c>
      <c r="CH110" s="226">
        <v>2</v>
      </c>
      <c r="CI110" s="227">
        <v>2</v>
      </c>
      <c r="CJ110" s="252"/>
      <c r="CK110" s="294">
        <v>0</v>
      </c>
      <c r="CL110" s="295">
        <v>0</v>
      </c>
      <c r="CM110" s="230">
        <v>0.18</v>
      </c>
      <c r="CN110" s="295">
        <v>0</v>
      </c>
      <c r="CO110" s="295">
        <v>0</v>
      </c>
      <c r="CP110" s="295">
        <v>0</v>
      </c>
      <c r="CQ110" s="296">
        <v>0</v>
      </c>
      <c r="CR110" s="232" t="e">
        <f>IFERROR(IF(Plan1!#REF!&lt;&gt;"",IF(Plan1!#REF!=6,(Plan1!#REF!-CC110)/CK110,IF(Plan1!#REF!=7,(Plan1!#REF!-CD110)/CL110,IF(Plan1!#REF!=8,(Plan1!#REF!-CE110)/CM110,IF(Plan1!#REF!=9,(Plan1!#REF!-CF110)/CN110,IF(Plan1!#REF!=10,(Plan1!#REF!-CG110)/CO110,IF(Plan1!#REF!=11,(Plan1!#REF!-CH110)/CP110,IF(Plan1!#REF!=12,(Plan1!#REF!-CI110)/CQ110,""))))))),""),IF(Plan1!#REF!&gt;(DK110*4),1,IF(Plan1!#REF!&gt;(DK110*3),-1.5,IF(Plan1!#REF!&gt;(DK110*2),-1.6,IF(Plan1!#REF!&gt;(DK110*1),-2,-2.05)))))</f>
        <v>#REF!</v>
      </c>
      <c r="CS110" s="233"/>
      <c r="CT110" s="229">
        <v>2</v>
      </c>
      <c r="CU110" s="230">
        <v>2</v>
      </c>
      <c r="CV110" s="230">
        <v>2</v>
      </c>
      <c r="CW110" s="230">
        <v>2</v>
      </c>
      <c r="CX110" s="230">
        <v>2</v>
      </c>
      <c r="CY110" s="230">
        <v>2</v>
      </c>
      <c r="CZ110" s="231">
        <v>2</v>
      </c>
      <c r="DA110" s="252"/>
      <c r="DB110" s="294">
        <v>0</v>
      </c>
      <c r="DC110" s="295">
        <v>0</v>
      </c>
      <c r="DD110" s="295">
        <v>0</v>
      </c>
      <c r="DE110" s="295">
        <v>0</v>
      </c>
      <c r="DF110" s="295">
        <v>0</v>
      </c>
      <c r="DG110" s="295">
        <v>0</v>
      </c>
      <c r="DH110" s="296">
        <v>0</v>
      </c>
      <c r="DI110" s="232" t="e">
        <f>IFERROR(IF(Plan1!#REF!&lt;&gt;"",IF(Plan1!#REF!=6,(Plan1!#REF!-CT110)/DB110,IF(Plan1!#REF!=7,(Plan1!#REF!-CU110)/DC110,IF(Plan1!#REF!=8,(Plan1!#REF!-CV110)/DD110,IF(Plan1!#REF!=9,(Plan1!#REF!-CW110)/DE110,IF(Plan1!#REF!=10,(Plan1!#REF!-CX110)/DF110,IF(Plan1!#REF!=11,(Plan1!#REF!-CY110)/DG110,IF(Plan1!#REF!=12,(Plan1!#REF!-CZ110)/DH110,""))))))),""),IF(Plan1!#REF!&gt;(DK110*4),1,IF(Plan1!#REF!&gt;(DK110*3),-1.5,IF(Plan1!#REF!&gt;(DK110*2),-1.6,IF(Plan1!#REF!&gt;(DK110*1),-2,-2.05)))))</f>
        <v>#REF!</v>
      </c>
      <c r="DJ110" s="285">
        <v>2</v>
      </c>
      <c r="DK110" s="176">
        <f>DJ110/5</f>
        <v>0.4</v>
      </c>
      <c r="DX110" s="272">
        <v>120</v>
      </c>
      <c r="DY110" s="273" t="s">
        <v>1896</v>
      </c>
      <c r="DZ110" s="274">
        <v>18.88</v>
      </c>
      <c r="EA110" s="274">
        <v>19.260000000000002</v>
      </c>
      <c r="EB110" s="274">
        <v>17.829999999999998</v>
      </c>
      <c r="EC110" s="241">
        <v>17.3</v>
      </c>
      <c r="ED110" s="275">
        <v>18.760000000000002</v>
      </c>
      <c r="EE110" s="276">
        <v>4.3499999999999996</v>
      </c>
      <c r="EF110" s="274">
        <v>4.28</v>
      </c>
      <c r="EG110" s="274">
        <v>3.87</v>
      </c>
      <c r="EH110" s="274">
        <v>6.52</v>
      </c>
      <c r="EI110" s="275">
        <v>4.6500000000000004</v>
      </c>
      <c r="EJ110" s="277" t="e">
        <f>IFERROR(IF(ISBLANK(Plan1!#REF!),"",IF(Plan1!#REF!=7,(Plan1!#REF!-DZ110)/EE110,IF(Plan1!#REF!=8,(Plan1!#REF!-EA110)/EF110,IF(Plan1!#REF!=1,(Plan1!#REF!-EB110)/EG110,IF(Plan1!#REF!=2,(Plan1!#REF!-EC110)/EH110,IF(Plan1!#REF!=3,(Plan1!#REF!-ED110)/EI110,"")))))),IF(Plan1!#REF!&lt;&gt;"",IF(Plan1!#REF!&gt;(EW110*4),1,IF(Plan1!#REF!&gt;(EW110*3),-1.5,IF(Plan1!#REF!&gt;(EW110*2),-1.6,IF(Plan1!#REF!&gt;(EW110*1),-2,-2.05)))),""))</f>
        <v>#REF!</v>
      </c>
      <c r="EK110" s="243">
        <v>21.3</v>
      </c>
      <c r="EL110" s="274">
        <v>17.690000000000001</v>
      </c>
      <c r="EM110" s="274">
        <v>17.010000000000002</v>
      </c>
      <c r="EN110" s="274">
        <v>17.79</v>
      </c>
      <c r="EO110" s="241">
        <v>17.7</v>
      </c>
      <c r="EP110" s="274">
        <v>6.24</v>
      </c>
      <c r="EQ110" s="274">
        <v>5.18</v>
      </c>
      <c r="ER110" s="241">
        <v>4.5</v>
      </c>
      <c r="ES110" s="274">
        <v>5.32</v>
      </c>
      <c r="ET110" s="275">
        <v>4.01</v>
      </c>
      <c r="EU110" s="277" t="e">
        <f>IFERROR(IF(ISBLANK(Plan1!#REF!),"",IF(Plan1!#REF!=7,(Plan1!#REF!-EK110)/EP110,IF(Plan1!#REF!=8,(Plan1!#REF!-EL110)/EQ110,IF(Plan1!#REF!=1,(Plan1!#REF!-EM110)/ER110,IF(Plan1!#REF!=2,(Plan1!#REF!-EN110)/ES110,IF(Plan1!#REF!=3,(Plan1!#REF!-EO110)/ET110,"")))))),IF(Plan1!#REF!&lt;&gt;"",IF(Plan1!#REF!&gt;(EW110*4),1,IF(Plan1!#REF!&gt;(EW110*3),-1.5,IF(Plan1!#REF!&gt;(EW110*2),-1.6,IF(Plan1!#REF!&gt;(EW110*1),-2,-2.05)))),""))</f>
        <v>#REF!</v>
      </c>
      <c r="EV110" s="285"/>
      <c r="EW110" s="297"/>
      <c r="FJ110" s="292">
        <v>120</v>
      </c>
      <c r="FK110" s="281" t="s">
        <v>1896</v>
      </c>
      <c r="FL110" s="241">
        <v>29.68</v>
      </c>
      <c r="FM110" s="241">
        <v>20.57</v>
      </c>
      <c r="FN110" s="241">
        <v>17.82</v>
      </c>
      <c r="FO110" s="241">
        <v>34.97</v>
      </c>
      <c r="FP110" s="241">
        <v>25.31</v>
      </c>
      <c r="FQ110" s="241">
        <v>18.45</v>
      </c>
      <c r="FR110" s="241">
        <v>34.729999999999997</v>
      </c>
      <c r="FS110" s="241">
        <v>26.88</v>
      </c>
      <c r="FT110" s="241">
        <v>20.51</v>
      </c>
      <c r="FU110" s="241">
        <v>32.17</v>
      </c>
      <c r="FV110" s="241">
        <v>26.01</v>
      </c>
      <c r="FW110" s="242">
        <v>23.72</v>
      </c>
      <c r="FX110" s="243">
        <v>15.54</v>
      </c>
      <c r="FY110" s="241">
        <v>5.54</v>
      </c>
      <c r="FZ110" s="241">
        <v>5.55</v>
      </c>
      <c r="GA110" s="241">
        <v>17.98</v>
      </c>
      <c r="GB110" s="241">
        <v>8.69</v>
      </c>
      <c r="GC110" s="241">
        <v>5.78</v>
      </c>
      <c r="GD110" s="241">
        <v>20.63</v>
      </c>
      <c r="GE110" s="241">
        <v>15.98</v>
      </c>
      <c r="GF110" s="241">
        <v>6.79</v>
      </c>
      <c r="GG110" s="241">
        <v>12.77</v>
      </c>
      <c r="GH110" s="241">
        <v>8.9499999999999993</v>
      </c>
      <c r="GI110" s="242">
        <v>9.9600000000000009</v>
      </c>
      <c r="GJ110" s="265" t="e">
        <f>IFERROR(IF(Plan1!#REF!&lt;&gt;"",IF(AND(Plan1!#REF!=1,Plan1!#REF!=1),(Plan1!#REF!-FL110)/FX110,IF(AND(Plan1!#REF!=1,Plan1!#REF!=2),(Plan1!#REF!-FM110)/FY110,IF(AND(Plan1!#REF!=1,Plan1!#REF!=3),(Plan1!#REF!-FN110)/FZ110,IF(AND(Plan1!#REF!=2,Plan1!#REF!=1),(Plan1!#REF!-FO110)/GA110,IF(AND(Plan1!#REF!=2,Plan1!#REF!=2),(Plan1!#REF!-FP110)/GB110,IF(AND(Plan1!#REF!=2,Plan1!#REF!=3),(Plan1!#REF!-FQ110)/GC110,IF(AND(Plan1!#REF!=3,Plan1!#REF!=1),(Plan1!#REF!-FR110)/GD110,IF(AND(Plan1!#REF!=3,Plan1!#REF!=2),(Plan1!#REF!-FS110)/GE110,IF(AND(Plan1!#REF!=3,Plan1!#REF!=3),(Plan1!#REF!-FT110)/GF110,IF(AND(Plan1!#REF!=4,Plan1!#REF!=1),(Plan1!#REF!-FU110)/GG110,IF(AND(Plan1!#REF!=4,Plan1!#REF!=2),(Plan1!#REF!-FV110)/GH110,IF(AND(Plan1!#REF!=4,Plan1!#REF!=3),(Plan1!#REF!-FW110)/GI110,"")))))))))))),""),IF(Plan1!#REF!&gt;(GL110*4),1,IF(Plan1!#REF!&gt;(GL110*3),-1.5,IF(Plan1!#REF!&gt;(GL110*2),-1.6,IF(Plan1!#REF!&gt;(GL110*1),-2,-2.05)))))</f>
        <v>#REF!</v>
      </c>
      <c r="GK110" s="266"/>
      <c r="GL110" s="297"/>
      <c r="KJ110" s="267">
        <v>5</v>
      </c>
      <c r="KK110" s="267">
        <v>8.5</v>
      </c>
      <c r="KL110" s="282">
        <v>79</v>
      </c>
      <c r="KM110" s="269">
        <v>3.7</v>
      </c>
      <c r="KN110" s="282">
        <v>73</v>
      </c>
      <c r="KO110" s="269">
        <v>0.8</v>
      </c>
      <c r="KP110" s="282">
        <v>64</v>
      </c>
      <c r="KT110" s="179"/>
      <c r="KU110" s="179"/>
      <c r="KV110" s="179"/>
    </row>
    <row r="111" spans="14:308" s="56" customFormat="1" ht="15" customHeight="1">
      <c r="N111" s="222">
        <v>8</v>
      </c>
      <c r="O111" s="199" t="s">
        <v>362</v>
      </c>
      <c r="P111" s="199" t="s">
        <v>355</v>
      </c>
      <c r="Q111" s="222">
        <v>7</v>
      </c>
      <c r="R111" s="222">
        <v>10</v>
      </c>
      <c r="S111" s="222">
        <v>6</v>
      </c>
      <c r="T111" s="199" t="s">
        <v>363</v>
      </c>
      <c r="U111" s="222">
        <v>6</v>
      </c>
      <c r="W111" s="223">
        <f t="shared" si="0"/>
        <v>18</v>
      </c>
      <c r="X111" s="223">
        <f t="shared" si="1"/>
        <v>8</v>
      </c>
      <c r="Y111" s="223">
        <f t="shared" si="2"/>
        <v>7</v>
      </c>
      <c r="Z111" s="223"/>
      <c r="AA111" s="223"/>
      <c r="AB111" s="223">
        <f t="shared" si="3"/>
        <v>10</v>
      </c>
      <c r="AC111" s="223">
        <f t="shared" si="4"/>
        <v>6</v>
      </c>
      <c r="AD111" s="223">
        <f t="shared" si="5"/>
        <v>10</v>
      </c>
      <c r="AE111" s="223">
        <f t="shared" si="6"/>
        <v>6</v>
      </c>
      <c r="AF111" s="224" t="e">
        <f>IF(Plan1!#REF!="",0,IF(Plan1!#REF!=1,LOOKUP(Plan1!#REF!,AB104:AB123,$N104:$N123),IF(Plan1!#REF!=2,LOOKUP(Plan1!#REF!,AB204:AB223,$N104:$N123),IF(Plan1!#REF!=3,LOOKUP(Plan1!#REF!,AB304:AB323,$N104:$N123),IF(Plan1!#REF!=4,LOOKUP(Plan1!#REF!,AB403:AB422,$N104:$N123),IF(Plan1!#REF!=5,LOOKUP(Plan1!#REF!,AB502:AB521,$N104:$N123),IF(Plan1!#REF!=6,LOOKUP(Plan1!#REF!,AB602:AB621,$N104:$N123),IF(Plan1!#REF!=7,LOOKUP(Plan1!#REF!,AB702:AB721,$N104:$N123),IF(Plan1!#REF!=8,LOOKUP(Plan1!#REF!,AB802:AB821,$N104:$N123),0)))))))))</f>
        <v>#REF!</v>
      </c>
      <c r="AG111" s="270">
        <v>5</v>
      </c>
      <c r="AH111" s="270"/>
      <c r="AI111" s="283" t="s">
        <v>1</v>
      </c>
      <c r="AJ111" s="283">
        <v>0</v>
      </c>
      <c r="AK111" s="291">
        <v>4</v>
      </c>
      <c r="AL111" s="291">
        <v>2</v>
      </c>
      <c r="AM111" s="283" t="s">
        <v>357</v>
      </c>
      <c r="AN111" s="291">
        <v>7</v>
      </c>
      <c r="AO111" s="283" t="s">
        <v>1</v>
      </c>
      <c r="AP111" s="291">
        <v>3</v>
      </c>
      <c r="AQ111" s="291">
        <v>2</v>
      </c>
      <c r="AR111" s="283" t="s">
        <v>411</v>
      </c>
      <c r="AS111" s="283" t="s">
        <v>411</v>
      </c>
      <c r="AT111" s="283" t="s">
        <v>599</v>
      </c>
      <c r="AU111" s="283"/>
      <c r="AV111" s="283" t="s">
        <v>1</v>
      </c>
      <c r="AW111" s="291">
        <v>2</v>
      </c>
      <c r="AX111" s="291">
        <v>2</v>
      </c>
      <c r="AY111" s="167" t="str">
        <f t="shared" si="7"/>
        <v>-</v>
      </c>
      <c r="AZ111" s="167">
        <f t="shared" si="8"/>
        <v>0</v>
      </c>
      <c r="BA111" s="167">
        <f t="shared" si="9"/>
        <v>4</v>
      </c>
      <c r="BB111" s="167">
        <f t="shared" si="10"/>
        <v>2</v>
      </c>
      <c r="BC111" s="167">
        <f t="shared" si="11"/>
        <v>11</v>
      </c>
      <c r="BD111" s="167">
        <f t="shared" si="12"/>
        <v>7</v>
      </c>
      <c r="BE111" s="167" t="str">
        <f t="shared" si="13"/>
        <v>-</v>
      </c>
      <c r="BF111" s="167">
        <f t="shared" si="14"/>
        <v>3</v>
      </c>
      <c r="BG111" s="167">
        <f t="shared" si="15"/>
        <v>2</v>
      </c>
      <c r="BH111" s="167"/>
      <c r="BI111" s="167">
        <f t="shared" si="16"/>
        <v>2</v>
      </c>
      <c r="BJ111" s="167">
        <f t="shared" si="17"/>
        <v>2</v>
      </c>
      <c r="BK111" s="167">
        <f t="shared" si="18"/>
        <v>14</v>
      </c>
      <c r="BL111" s="167" t="str">
        <f t="shared" si="19"/>
        <v>-</v>
      </c>
      <c r="BM111" s="167">
        <f t="shared" si="20"/>
        <v>2</v>
      </c>
      <c r="BN111" s="167">
        <f t="shared" si="21"/>
        <v>2</v>
      </c>
      <c r="BP111" s="271">
        <f>IF(Plan1!S17&lt;&gt;"",IF(Plan1!$S3=1,LOOKUP(Plan1!S17,BD107:BD126,$AG107:$AG126),IF(Plan1!$S3=2,LOOKUP(Plan1!S17,BD131:BD149,$AG107:$AG126),IF(Plan1!$S3=3,LOOKUP(Plan1!S17,BD154:BD173,$AG107:$AG126),IF(Plan1!$S3=4,LOOKUP(Plan1!S17,BD178:BD197,$AG107:$AG126),IF(Plan1!$S3=5,LOOKUP(Plan1!S17,BD202:BD221,$AG107:$AG126),IF(Plan1!$S3=6,LOOKUP(Plan1!S17,BD226:BD245,$AG107:$AG126),IF(Plan1!$S3=7,LOOKUP(Plan1!S17,BD250:BD269,$AG107:$AG126),IF(Plan1!$S3=8,LOOKUP(Plan1!S17,BD274:BD293,$AG107:$AG126),IF(Plan1!$S3=9,LOOKUP(Plan1!S17,BD298:BD317,$AG107:$AG126),IF(Plan1!$S3=10,LOOKUP(Plan1!S17,BD322:BD341,$AG107:$AG126),IF(Plan1!$S3=11,LOOKUP(Plan1!S17,BD346:BD365,$AG107:$AG126),IF(Plan1!$S3=12,LOOKUP(Plan1!S17,BD370:BD389,$AG107:$AG126),IF(Plan1!$S3=13,LOOKUP(Plan1!S17,BD394:BD413,$AG107:$AG126),IF(Plan1!$S3=14,LOOKUP(Plan1!S17,BD418:BD437,$AG107:$AG126),IF(Plan1!$S3=15,LOOKUP(Plan1!S17,BD442:BD461,$AG107:$AG126),IF(Plan1!$S3=16,LOOKUP(Plan1!S17,BD466:BD485,$AG107:$AG126),IF(Plan1!$S3=17,LOOKUP(Plan1!S17,BD490:BD509,$AG107:$AG126),IF(Plan1!$S3=18,LOOKUP(Plan1!S17,BD514:BD533,$AG107:$AG126),IF(Plan1!$S3=19,LOOKUP(Plan1!S17,BD538:BD557,$AG107:$AG126),IF(Plan1!$S3=20,LOOKUP(Plan1!S17,BD562:BD581,$AG107:$AG126),IF(Plan1!$S3=21,LOOKUP(Plan1!S17,BD586:BD605,$AG107:$AG126),IF(Plan1!$S3=22,LOOKUP(Plan1!S17,BD610:BD629,$AG107:$AG126),IF(Plan1!$S3=23,LOOKUP(Plan1!S17,BD634:BD653,$AG107:$AG126),IF(Plan1!$S3=24,LOOKUP(Plan1!S17,BD658:BD677,$AG107:$AG126),IF(Plan1!$S3=25,LOOKUP(Plan1!S17,BD682:BD701,$AG107:$AG126),IF(Plan1!$S3=26,LOOKUP(Plan1!S17,BD706:BD725,$AG107:$AG126),IF(Plan1!$S3=27,LOOKUP(Plan1!S17,BD730:BD749,$AG107:$AG126),IF(Plan1!$S3=28,LOOKUP(Plan1!S17,BD754:BD773,$AG107:$AG126),IF(Plan1!$S3=29,LOOKUP(Plan1!S17,BD778:BD797,$AG107:$AG126),IF(Plan1!$S3=30,LOOKUP(Plan1!S17,BD802:BD821,$AG107:$AG126),IF(Plan1!$S3=31,LOOKUP(Plan1!S17,BD826:BD845,$AG107:$AG126),IF(Plan1!$S3=32,LOOKUP(Plan1!S17,BD850:BD869,$AG107:$AG126),IF(Plan1!$S3=33,LOOKUP(Plan1!S17,BD874:BD893,$AG107:$AG126),0))))))))))))))))))))))))))))))))),0)</f>
        <v>0</v>
      </c>
      <c r="CB111" s="201">
        <v>4</v>
      </c>
      <c r="CC111" s="225">
        <v>3.85</v>
      </c>
      <c r="CD111" s="226">
        <v>3.81</v>
      </c>
      <c r="CE111" s="226">
        <v>3.93</v>
      </c>
      <c r="CF111" s="226">
        <v>3.77</v>
      </c>
      <c r="CG111" s="226">
        <v>3.67</v>
      </c>
      <c r="CH111" s="226">
        <v>3.82</v>
      </c>
      <c r="CI111" s="227">
        <v>3.75</v>
      </c>
      <c r="CJ111" s="252"/>
      <c r="CK111" s="229">
        <v>0.36</v>
      </c>
      <c r="CL111" s="230">
        <v>0.47</v>
      </c>
      <c r="CM111" s="230">
        <v>0.25</v>
      </c>
      <c r="CN111" s="230">
        <v>0.5</v>
      </c>
      <c r="CO111" s="230">
        <v>0.6</v>
      </c>
      <c r="CP111" s="230">
        <v>0.52</v>
      </c>
      <c r="CQ111" s="231">
        <v>0.56000000000000005</v>
      </c>
      <c r="CR111" s="232" t="e">
        <f>IFERROR(IF(Plan1!#REF!&lt;&gt;"",IF(Plan1!#REF!=6,(Plan1!#REF!-CC111)/CK111,IF(Plan1!#REF!=7,(Plan1!#REF!-CD111)/CL111,IF(Plan1!#REF!=8,(Plan1!#REF!-CE111)/CM111,IF(Plan1!#REF!=9,(Plan1!#REF!-CF111)/CN111,IF(Plan1!#REF!=10,(Plan1!#REF!-CG111)/CO111,IF(Plan1!#REF!=11,(Plan1!#REF!-CH111)/CP111,IF(Plan1!#REF!=12,(Plan1!#REF!-CI111)/CQ111,""))))))),""),IF(Plan1!#REF!&gt;(DK111*4),1,IF(Plan1!#REF!&gt;(DK111*3),-1.5,IF(Plan1!#REF!&gt;(DK111*2),-1.6,IF(Plan1!#REF!&gt;(DK111*1),-2,-2.05)))))</f>
        <v>#REF!</v>
      </c>
      <c r="CS111" s="233"/>
      <c r="CT111" s="229">
        <v>3.73</v>
      </c>
      <c r="CU111" s="230">
        <v>3.79</v>
      </c>
      <c r="CV111" s="230">
        <v>3.9</v>
      </c>
      <c r="CW111" s="230">
        <v>3.9</v>
      </c>
      <c r="CX111" s="230">
        <v>3.89</v>
      </c>
      <c r="CY111" s="230">
        <v>3.94</v>
      </c>
      <c r="CZ111" s="231">
        <v>3.97</v>
      </c>
      <c r="DA111" s="252"/>
      <c r="DB111" s="229">
        <v>0.45</v>
      </c>
      <c r="DC111" s="230">
        <v>0.41</v>
      </c>
      <c r="DD111" s="230">
        <v>0.31</v>
      </c>
      <c r="DE111" s="230">
        <v>0.3</v>
      </c>
      <c r="DF111" s="230">
        <v>0.42</v>
      </c>
      <c r="DG111" s="230">
        <v>0.25</v>
      </c>
      <c r="DH111" s="231">
        <v>0.18</v>
      </c>
      <c r="DI111" s="232" t="e">
        <f>IFERROR(IF(Plan1!#REF!&lt;&gt;"",IF(Plan1!#REF!=6,(Plan1!#REF!-CT111)/DB111,IF(Plan1!#REF!=7,(Plan1!#REF!-CU111)/DC111,IF(Plan1!#REF!=8,(Plan1!#REF!-CV111)/DD111,IF(Plan1!#REF!=9,(Plan1!#REF!-CW111)/DE111,IF(Plan1!#REF!=10,(Plan1!#REF!-CX111)/DF111,IF(Plan1!#REF!=11,(Plan1!#REF!-CY111)/DG111,IF(Plan1!#REF!=12,(Plan1!#REF!-CZ111)/DH111,""))))))),""),IF(Plan1!#REF!&gt;(DK111*4),1,IF(Plan1!#REF!&gt;(DK111*3),-1.5,IF(Plan1!#REF!&gt;(DK111*2),-1.6,IF(Plan1!#REF!&gt;(DK111*1),-2,-2.05)))))</f>
        <v>#REF!</v>
      </c>
      <c r="DJ111" s="175"/>
      <c r="DK111" s="176"/>
      <c r="DX111" s="272">
        <v>7</v>
      </c>
      <c r="DY111" s="273" t="s">
        <v>1897</v>
      </c>
      <c r="DZ111" s="274">
        <v>4.12</v>
      </c>
      <c r="EA111" s="241">
        <v>4.5</v>
      </c>
      <c r="EB111" s="274">
        <v>4.59</v>
      </c>
      <c r="EC111" s="274">
        <v>4.6399999999999997</v>
      </c>
      <c r="ED111" s="275">
        <v>4.2699999999999996</v>
      </c>
      <c r="EE111" s="276">
        <v>1.96</v>
      </c>
      <c r="EF111" s="274">
        <v>1.93</v>
      </c>
      <c r="EG111" s="274">
        <v>2.15</v>
      </c>
      <c r="EH111" s="241">
        <v>1.9</v>
      </c>
      <c r="EI111" s="275">
        <v>2.02</v>
      </c>
      <c r="EJ111" s="277" t="e">
        <f>IFERROR(IF(ISBLANK(Plan1!#REF!),"",IF(Plan1!#REF!=7,(Plan1!#REF!-DZ111)/EE111,IF(Plan1!#REF!=8,(Plan1!#REF!-EA111)/EF111,IF(Plan1!#REF!=1,(Plan1!#REF!-EB111)/EG111,IF(Plan1!#REF!=2,(Plan1!#REF!-EC111)/EH111,IF(Plan1!#REF!=3,(Plan1!#REF!-ED111)/EI111,"")))))),IF(Plan1!#REF!&lt;&gt;"",IF(Plan1!#REF!&gt;(EW111*4),1,IF(Plan1!#REF!&gt;(EW111*3),-1.5,IF(Plan1!#REF!&gt;(EW111*2),-1.6,IF(Plan1!#REF!&gt;(EW111*1),-2,-2.05)))),""))</f>
        <v>#REF!</v>
      </c>
      <c r="EK111" s="243">
        <v>3</v>
      </c>
      <c r="EL111" s="274">
        <v>3.42</v>
      </c>
      <c r="EM111" s="241">
        <v>3.9</v>
      </c>
      <c r="EN111" s="274">
        <v>4.18</v>
      </c>
      <c r="EO111" s="274">
        <v>3.82</v>
      </c>
      <c r="EP111" s="274">
        <v>1.64</v>
      </c>
      <c r="EQ111" s="274">
        <v>1.68</v>
      </c>
      <c r="ER111" s="241">
        <v>2</v>
      </c>
      <c r="ES111" s="274">
        <v>2.13</v>
      </c>
      <c r="ET111" s="275">
        <v>1.89</v>
      </c>
      <c r="EU111" s="277" t="e">
        <f>IFERROR(IF(ISBLANK(Plan1!#REF!),"",IF(Plan1!#REF!=7,(Plan1!#REF!-EK111)/EP111,IF(Plan1!#REF!=8,(Plan1!#REF!-EL111)/EQ111,IF(Plan1!#REF!=1,(Plan1!#REF!-EM111)/ER111,IF(Plan1!#REF!=2,(Plan1!#REF!-EN111)/ES111,IF(Plan1!#REF!=3,(Plan1!#REF!-EO111)/ET111,"")))))),IF(Plan1!#REF!&lt;&gt;"",IF(Plan1!#REF!&gt;(EW111*4),1,IF(Plan1!#REF!&gt;(EW111*3),-1.5,IF(Plan1!#REF!&gt;(EW111*2),-1.6,IF(Plan1!#REF!&gt;(EW111*1),-2,-2.05)))),""))</f>
        <v>#REF!</v>
      </c>
      <c r="EV111" s="285"/>
      <c r="EW111" s="297"/>
      <c r="FJ111" s="292">
        <v>7</v>
      </c>
      <c r="FK111" s="281" t="s">
        <v>1897</v>
      </c>
      <c r="FL111" s="241">
        <v>2.2400000000000002</v>
      </c>
      <c r="FM111" s="241">
        <v>3</v>
      </c>
      <c r="FN111" s="241">
        <v>4.38</v>
      </c>
      <c r="FO111" s="241">
        <v>2.31</v>
      </c>
      <c r="FP111" s="241">
        <v>3.22</v>
      </c>
      <c r="FQ111" s="241">
        <v>3.63</v>
      </c>
      <c r="FR111" s="241">
        <v>2.08</v>
      </c>
      <c r="FS111" s="241">
        <v>2.71</v>
      </c>
      <c r="FT111" s="241">
        <v>3.11</v>
      </c>
      <c r="FU111" s="241">
        <v>2.1</v>
      </c>
      <c r="FV111" s="241">
        <v>2.2000000000000002</v>
      </c>
      <c r="FW111" s="242">
        <v>2.4900000000000002</v>
      </c>
      <c r="FX111" s="243">
        <v>1.29</v>
      </c>
      <c r="FY111" s="241">
        <v>1.75</v>
      </c>
      <c r="FZ111" s="241">
        <v>2.0099999999999998</v>
      </c>
      <c r="GA111" s="241">
        <v>1.73</v>
      </c>
      <c r="GB111" s="241">
        <v>1.99</v>
      </c>
      <c r="GC111" s="241">
        <v>2.06</v>
      </c>
      <c r="GD111" s="241">
        <v>1.61</v>
      </c>
      <c r="GE111" s="241">
        <v>1.81</v>
      </c>
      <c r="GF111" s="241">
        <v>1.86</v>
      </c>
      <c r="GG111" s="241">
        <v>1.7</v>
      </c>
      <c r="GH111" s="241">
        <v>1.6</v>
      </c>
      <c r="GI111" s="242">
        <v>1.56</v>
      </c>
      <c r="GJ111" s="265" t="e">
        <f>IFERROR(IF(Plan1!#REF!&lt;&gt;"",IF(AND(Plan1!#REF!=1,Plan1!#REF!=1),(Plan1!#REF!-FL111)/FX111,IF(AND(Plan1!#REF!=1,Plan1!#REF!=2),(Plan1!#REF!-FM111)/FY111,IF(AND(Plan1!#REF!=1,Plan1!#REF!=3),(Plan1!#REF!-FN111)/FZ111,IF(AND(Plan1!#REF!=2,Plan1!#REF!=1),(Plan1!#REF!-FO111)/GA111,IF(AND(Plan1!#REF!=2,Plan1!#REF!=2),(Plan1!#REF!-FP111)/GB111,IF(AND(Plan1!#REF!=2,Plan1!#REF!=3),(Plan1!#REF!-FQ111)/GC111,IF(AND(Plan1!#REF!=3,Plan1!#REF!=1),(Plan1!#REF!-FR111)/GD111,IF(AND(Plan1!#REF!=3,Plan1!#REF!=2),(Plan1!#REF!-FS111)/GE111,IF(AND(Plan1!#REF!=3,Plan1!#REF!=3),(Plan1!#REF!-FT111)/GF111,IF(AND(Plan1!#REF!=4,Plan1!#REF!=1),(Plan1!#REF!-FU111)/GG111,IF(AND(Plan1!#REF!=4,Plan1!#REF!=2),(Plan1!#REF!-FV111)/GH111,IF(AND(Plan1!#REF!=4,Plan1!#REF!=3),(Plan1!#REF!-FW111)/GI111,"")))))))))))),""),IF(Plan1!#REF!&gt;(GL111*4),1,IF(Plan1!#REF!&gt;(GL111*3),-1.5,IF(Plan1!#REF!&gt;(GL111*2),-1.6,IF(Plan1!#REF!&gt;(GL111*1),-2,-2.05)))))</f>
        <v>#REF!</v>
      </c>
      <c r="GK111" s="266"/>
      <c r="GL111" s="297"/>
      <c r="KJ111" s="267">
        <v>6</v>
      </c>
      <c r="KK111" s="267">
        <v>11.7</v>
      </c>
      <c r="KL111" s="282">
        <v>82</v>
      </c>
      <c r="KM111" s="269">
        <v>6.1</v>
      </c>
      <c r="KN111" s="282">
        <v>77</v>
      </c>
      <c r="KO111" s="269">
        <v>1.2</v>
      </c>
      <c r="KP111" s="282">
        <v>66</v>
      </c>
    </row>
    <row r="112" spans="14:308" s="56" customFormat="1" ht="15" customHeight="1">
      <c r="N112" s="222">
        <v>9</v>
      </c>
      <c r="O112" s="199" t="s">
        <v>364</v>
      </c>
      <c r="P112" s="199" t="s">
        <v>365</v>
      </c>
      <c r="Q112" s="222">
        <v>8</v>
      </c>
      <c r="R112" s="199" t="s">
        <v>366</v>
      </c>
      <c r="S112" s="199" t="s">
        <v>367</v>
      </c>
      <c r="T112" s="199" t="s">
        <v>368</v>
      </c>
      <c r="U112" s="222">
        <v>7</v>
      </c>
      <c r="W112" s="223">
        <f t="shared" si="0"/>
        <v>22</v>
      </c>
      <c r="X112" s="223">
        <f t="shared" si="1"/>
        <v>11</v>
      </c>
      <c r="Y112" s="223">
        <f t="shared" si="2"/>
        <v>8</v>
      </c>
      <c r="Z112" s="223"/>
      <c r="AA112" s="223"/>
      <c r="AB112" s="223">
        <f t="shared" si="3"/>
        <v>11</v>
      </c>
      <c r="AC112" s="223">
        <f t="shared" si="4"/>
        <v>7</v>
      </c>
      <c r="AD112" s="223">
        <f t="shared" si="5"/>
        <v>12</v>
      </c>
      <c r="AE112" s="223">
        <f t="shared" si="6"/>
        <v>7</v>
      </c>
      <c r="AF112" s="224" t="e">
        <f>IF(Plan1!#REF!="",0,IF(Plan1!#REF!=1,LOOKUP(Plan1!#REF!,AC104:AC123,$N104:$N123),IF(Plan1!#REF!=2,LOOKUP(Plan1!#REF!,AC204:AC223,$N104:$N123),IF(Plan1!#REF!=3,LOOKUP(Plan1!#REF!,AC304:AC323,$N104:$N123),IF(Plan1!#REF!=4,LOOKUP(Plan1!#REF!,AC403:AC422,$N104:$N123),IF(Plan1!#REF!=5,LOOKUP(Plan1!#REF!,AC502:AC521,$N104:$N123),IF(Plan1!#REF!=6,LOOKUP(Plan1!#REF!,AC602:AC621,$N104:$N123),IF(Plan1!#REF!=7,LOOKUP(Plan1!#REF!,AC702:AC721,$N104:$N123),IF(Plan1!#REF!=8,LOOKUP(Plan1!#REF!,AC802:AC821,$N104:$N123),0)))))))))</f>
        <v>#REF!</v>
      </c>
      <c r="AG112" s="270">
        <v>6</v>
      </c>
      <c r="AH112" s="270"/>
      <c r="AI112" s="291">
        <v>2</v>
      </c>
      <c r="AJ112" s="283" t="s">
        <v>1</v>
      </c>
      <c r="AK112" s="291">
        <v>5</v>
      </c>
      <c r="AL112" s="291">
        <v>3</v>
      </c>
      <c r="AM112" s="283" t="s">
        <v>563</v>
      </c>
      <c r="AN112" s="283" t="s">
        <v>361</v>
      </c>
      <c r="AO112" s="291">
        <v>1</v>
      </c>
      <c r="AP112" s="283" t="s">
        <v>1</v>
      </c>
      <c r="AQ112" s="291">
        <v>3</v>
      </c>
      <c r="AR112" s="283" t="s">
        <v>356</v>
      </c>
      <c r="AS112" s="283" t="s">
        <v>356</v>
      </c>
      <c r="AT112" s="283" t="s">
        <v>478</v>
      </c>
      <c r="AU112" s="283"/>
      <c r="AV112" s="291">
        <v>6</v>
      </c>
      <c r="AW112" s="291">
        <v>3</v>
      </c>
      <c r="AX112" s="291">
        <v>3</v>
      </c>
      <c r="AY112" s="167">
        <f t="shared" si="7"/>
        <v>2</v>
      </c>
      <c r="AZ112" s="167" t="str">
        <f t="shared" si="8"/>
        <v>-</v>
      </c>
      <c r="BA112" s="167">
        <f t="shared" si="9"/>
        <v>5</v>
      </c>
      <c r="BB112" s="167">
        <f t="shared" si="10"/>
        <v>3</v>
      </c>
      <c r="BC112" s="167">
        <f t="shared" si="11"/>
        <v>15</v>
      </c>
      <c r="BD112" s="167">
        <f t="shared" si="12"/>
        <v>8</v>
      </c>
      <c r="BE112" s="167">
        <f t="shared" si="13"/>
        <v>1</v>
      </c>
      <c r="BF112" s="167" t="str">
        <f t="shared" si="14"/>
        <v>-</v>
      </c>
      <c r="BG112" s="167">
        <f t="shared" si="15"/>
        <v>3</v>
      </c>
      <c r="BH112" s="167"/>
      <c r="BI112" s="167">
        <f t="shared" si="16"/>
        <v>4</v>
      </c>
      <c r="BJ112" s="167">
        <f t="shared" si="17"/>
        <v>4</v>
      </c>
      <c r="BK112" s="167">
        <f t="shared" si="18"/>
        <v>18</v>
      </c>
      <c r="BL112" s="167">
        <f t="shared" si="19"/>
        <v>6</v>
      </c>
      <c r="BM112" s="167">
        <f t="shared" si="20"/>
        <v>3</v>
      </c>
      <c r="BN112" s="167">
        <f t="shared" si="21"/>
        <v>3</v>
      </c>
      <c r="BP112" s="271">
        <f>IF(Plan1!S18&lt;&gt;"",IF(Plan1!$S3=1,LOOKUP(Plan1!S18,BE107:BE126,$AG107:$AG126),IF(Plan1!$S3=2,LOOKUP(Plan1!S18,BE131:BE149,$AG107:$AG126),IF(Plan1!$S3=3,LOOKUP(Plan1!S18,BE154:BE173,$AG107:$AG126),IF(Plan1!$S3=4,LOOKUP(Plan1!S18,BE178:BE197,$AG107:$AG126),IF(Plan1!$S3=5,LOOKUP(Plan1!S18,BE202:BE221,$AG107:$AG126),IF(Plan1!$S3=6,LOOKUP(Plan1!S18,BE226:BE245,$AG107:$AG126),IF(Plan1!$S3=7,LOOKUP(Plan1!S18,BE250:BE269,$AG107:$AG126),IF(Plan1!$S3=8,LOOKUP(Plan1!S18,BE274:BE293,$AG107:$AG126),IF(Plan1!$S3=9,LOOKUP(Plan1!S18,BE298:BE317,$AG107:$AG126),IF(Plan1!$S3=10,LOOKUP(Plan1!S18,BE322:BE341,$AG107:$AG126),IF(Plan1!$S3=11,LOOKUP(Plan1!S18,BE346:BE365,$AG107:$AG126),IF(Plan1!$S3=12,LOOKUP(Plan1!S18,BE370:BE389,$AG107:$AG126),IF(Plan1!$S3=13,LOOKUP(Plan1!S18,BE394:BE413,$AG107:$AG126),IF(Plan1!$S3=14,LOOKUP(Plan1!S18,BE418:BE437,$AG107:$AG126),IF(Plan1!$S3=15,LOOKUP(Plan1!S18,BE442:BE461,$AG107:$AG126),IF(Plan1!$S3=16,LOOKUP(Plan1!S18,BE466:BE485,$AG107:$AG126),IF(Plan1!$S3=17,LOOKUP(Plan1!S18,BE490:BE509,$AG107:$AG126),IF(Plan1!$S3=18,LOOKUP(Plan1!S18,BE514:BE533,$AG107:$AG126),IF(Plan1!$S3=19,LOOKUP(Plan1!S18,BE538:BE557,$AG107:$AG126),IF(Plan1!$S3=20,LOOKUP(Plan1!S18,BE562:BE581,$AG107:$AG126),IF(Plan1!$S3=21,LOOKUP(Plan1!S18,BE586:BE605,$AG107:$AG126),IF(Plan1!$S3=22,LOOKUP(Plan1!S18,BE610:BE629,$AG107:$AG126),IF(Plan1!$S3=23,LOOKUP(Plan1!S18,BE634:BE653,$AG107:$AG126),IF(Plan1!$S3=24,LOOKUP(Plan1!S18,BE658:BE677,$AG107:$AG126),IF(Plan1!$S3=25,LOOKUP(Plan1!S18,BE682:BE701,$AG107:$AG126),IF(Plan1!$S3=26,LOOKUP(Plan1!S18,BE706:BE725,$AG107:$AG126),IF(Plan1!$S3=27,LOOKUP(Plan1!S18,BE730:BE749,$AG107:$AG126),IF(Plan1!$S3=28,LOOKUP(Plan1!S18,BE754:BE773,$AG107:$AG126),IF(Plan1!$S3=29,LOOKUP(Plan1!S18,BE778:BE797,$AG107:$AG126),IF(Plan1!$S3=30,LOOKUP(Plan1!S18,BE802:BE821,$AG107:$AG126),IF(Plan1!$S3=31,LOOKUP(Plan1!S18,BE826:BE845,$AG107:$AG126),IF(Plan1!$S3=32,LOOKUP(Plan1!S18,BE850:BE869,$AG107:$AG126),IF(Plan1!$S3=33,LOOKUP(Plan1!S18,BE874:BE893,$AG107:$AG126),0))))))))))))))))))))))))))))))))),0)</f>
        <v>0</v>
      </c>
      <c r="CB112" s="284">
        <v>107</v>
      </c>
      <c r="CC112" s="225">
        <v>53.88</v>
      </c>
      <c r="CD112" s="226">
        <v>55.43</v>
      </c>
      <c r="CE112" s="226">
        <v>68.03</v>
      </c>
      <c r="CF112" s="226">
        <v>69.97</v>
      </c>
      <c r="CG112" s="226">
        <v>74.48</v>
      </c>
      <c r="CH112" s="226">
        <v>79.63</v>
      </c>
      <c r="CI112" s="231">
        <v>78.94</v>
      </c>
      <c r="CJ112" s="252"/>
      <c r="CK112" s="229">
        <v>13.76</v>
      </c>
      <c r="CL112" s="230">
        <v>10.64</v>
      </c>
      <c r="CM112" s="230">
        <v>10.73</v>
      </c>
      <c r="CN112" s="230">
        <v>11.3</v>
      </c>
      <c r="CO112" s="230">
        <v>8.25</v>
      </c>
      <c r="CP112" s="230">
        <v>7.38</v>
      </c>
      <c r="CQ112" s="231">
        <v>9.4</v>
      </c>
      <c r="CR112" s="232" t="e">
        <f>IFERROR(IF(Plan1!#REF!&lt;&gt;"",IF(Plan1!#REF!=6,(Plan1!#REF!-CC112)/CK112,IF(Plan1!#REF!=7,(Plan1!#REF!-CD112)/CL112,IF(Plan1!#REF!=8,(Plan1!#REF!-CE112)/CM112,IF(Plan1!#REF!=9,(Plan1!#REF!-CF112)/CN112,IF(Plan1!#REF!=10,(Plan1!#REF!-CG112)/CO112,IF(Plan1!#REF!=11,(Plan1!#REF!-CH112)/CP112,IF(Plan1!#REF!=12,(Plan1!#REF!-CI112)/CQ112,""))))))),""),IF(Plan1!#REF!&gt;(DK112*4),1,IF(Plan1!#REF!&gt;(DK112*3),-1.5,IF(Plan1!#REF!&gt;(DK112*2),-1.6,IF(Plan1!#REF!&gt;(DK112*1),-2,-2.05)))))</f>
        <v>#REF!</v>
      </c>
      <c r="CS112" s="233"/>
      <c r="CT112" s="229">
        <v>40.630000000000003</v>
      </c>
      <c r="CU112" s="230">
        <v>54.76</v>
      </c>
      <c r="CV112" s="230">
        <v>66.069999999999993</v>
      </c>
      <c r="CW112" s="230">
        <v>66.97</v>
      </c>
      <c r="CX112" s="230">
        <v>68.459999999999994</v>
      </c>
      <c r="CY112" s="230">
        <v>77.709999999999994</v>
      </c>
      <c r="CZ112" s="231">
        <v>74.94</v>
      </c>
      <c r="DA112" s="252"/>
      <c r="DB112" s="229">
        <v>12.45</v>
      </c>
      <c r="DC112" s="230">
        <v>11.28</v>
      </c>
      <c r="DD112" s="230">
        <v>11.42</v>
      </c>
      <c r="DE112" s="230">
        <v>10.68</v>
      </c>
      <c r="DF112" s="230">
        <v>8.73</v>
      </c>
      <c r="DG112" s="230">
        <v>9.85</v>
      </c>
      <c r="DH112" s="231">
        <v>12.77</v>
      </c>
      <c r="DI112" s="232" t="e">
        <f>IFERROR(IF(Plan1!#REF!&lt;&gt;"",IF(Plan1!#REF!=6,(Plan1!#REF!-CT112)/DB112,IF(Plan1!#REF!=7,(Plan1!#REF!-CU112)/DC112,IF(Plan1!#REF!=8,(Plan1!#REF!-CV112)/DD112,IF(Plan1!#REF!=9,(Plan1!#REF!-CW112)/DE112,IF(Plan1!#REF!=10,(Plan1!#REF!-CX112)/DF112,IF(Plan1!#REF!=11,(Plan1!#REF!-CY112)/DG112,IF(Plan1!#REF!=12,(Plan1!#REF!-CZ112)/DH112,""))))))),""),IF(Plan1!#REF!&gt;(DK112*4),1,IF(Plan1!#REF!&gt;(DK112*3),-1.5,IF(Plan1!#REF!&gt;(DK112*2),-1.6,IF(Plan1!#REF!&gt;(DK112*1),-2,-2.05)))))</f>
        <v>#REF!</v>
      </c>
      <c r="DJ112" s="285"/>
      <c r="DK112" s="176"/>
      <c r="DX112" s="272">
        <v>9999</v>
      </c>
      <c r="DY112" s="273" t="s">
        <v>1898</v>
      </c>
      <c r="DZ112" s="262">
        <v>12</v>
      </c>
      <c r="EA112" s="274">
        <v>0.18</v>
      </c>
      <c r="EB112" s="274">
        <v>0.23</v>
      </c>
      <c r="EC112" s="274">
        <v>0.21</v>
      </c>
      <c r="ED112" s="275">
        <v>0.19</v>
      </c>
      <c r="EE112" s="276">
        <v>0.33</v>
      </c>
      <c r="EF112" s="274">
        <v>0.38</v>
      </c>
      <c r="EG112" s="274">
        <v>0.43</v>
      </c>
      <c r="EH112" s="274">
        <v>0.52</v>
      </c>
      <c r="EI112" s="275">
        <v>0.46</v>
      </c>
      <c r="EJ112" s="277" t="e">
        <f>IFERROR(IF(ISBLANK(Plan1!#REF!),"",IF(Plan1!#REF!=7,(Plan1!#REF!-DZ112)/EE112,IF(Plan1!#REF!=8,(Plan1!#REF!-EA112)/EF112,IF(Plan1!#REF!=1,(Plan1!#REF!-EB112)/EG112,IF(Plan1!#REF!=2,(Plan1!#REF!-EC112)/EH112,IF(Plan1!#REF!=3,(Plan1!#REF!-ED112)/EI112,"")))))),IF(Plan1!#REF!&lt;&gt;"",IF(Plan1!#REF!&gt;(EW112*4),1,IF(Plan1!#REF!&gt;(EW112*3),-1.5,IF(Plan1!#REF!&gt;(EW112*2),-1.6,IF(Plan1!#REF!&gt;(EW112*1),-2,-2.05)))),""))</f>
        <v>#REF!</v>
      </c>
      <c r="EK112" s="278">
        <v>0.38</v>
      </c>
      <c r="EL112" s="274">
        <v>0.35</v>
      </c>
      <c r="EM112" s="241">
        <v>0.2</v>
      </c>
      <c r="EN112" s="274">
        <v>0.18</v>
      </c>
      <c r="EO112" s="274">
        <v>0.28999999999999998</v>
      </c>
      <c r="EP112" s="274">
        <v>0.49</v>
      </c>
      <c r="EQ112" s="274">
        <v>0.68</v>
      </c>
      <c r="ER112" s="241">
        <v>0.4</v>
      </c>
      <c r="ES112" s="274">
        <v>0.39</v>
      </c>
      <c r="ET112" s="275">
        <v>0.51</v>
      </c>
      <c r="EU112" s="277" t="e">
        <f>IFERROR(IF(ISBLANK(Plan1!#REF!),"",IF(Plan1!#REF!=7,(Plan1!#REF!-EK112)/EP112,IF(Plan1!#REF!=8,(Plan1!#REF!-EL112)/EQ112,IF(Plan1!#REF!=1,(Plan1!#REF!-EM112)/ER112,IF(Plan1!#REF!=2,(Plan1!#REF!-EN112)/ES112,IF(Plan1!#REF!=3,(Plan1!#REF!-EO112)/ET112,"")))))),IF(Plan1!#REF!&lt;&gt;"",IF(Plan1!#REF!&gt;(EW112*4),1,IF(Plan1!#REF!&gt;(EW112*3),-1.5,IF(Plan1!#REF!&gt;(EW112*2),-1.6,IF(Plan1!#REF!&gt;(EW112*1),-2,-2.05)))),""))</f>
        <v>#REF!</v>
      </c>
      <c r="EV112" s="285"/>
      <c r="EW112" s="297"/>
      <c r="FJ112" s="292">
        <v>0</v>
      </c>
      <c r="FK112" s="281" t="s">
        <v>1898</v>
      </c>
      <c r="FL112" s="241">
        <v>0.56999999999999995</v>
      </c>
      <c r="FM112" s="241">
        <v>0.27</v>
      </c>
      <c r="FN112" s="241">
        <v>0.24</v>
      </c>
      <c r="FO112" s="241">
        <v>0.6</v>
      </c>
      <c r="FP112" s="241">
        <v>0.36</v>
      </c>
      <c r="FQ112" s="241">
        <v>0.4</v>
      </c>
      <c r="FR112" s="241">
        <v>0.38</v>
      </c>
      <c r="FS112" s="241">
        <v>0.48</v>
      </c>
      <c r="FT112" s="241">
        <v>0.22</v>
      </c>
      <c r="FU112" s="241">
        <v>0.69</v>
      </c>
      <c r="FV112" s="241">
        <v>0.37</v>
      </c>
      <c r="FW112" s="242">
        <v>0.19</v>
      </c>
      <c r="FX112" s="243">
        <v>0.92</v>
      </c>
      <c r="FY112" s="241">
        <v>0.51</v>
      </c>
      <c r="FZ112" s="241">
        <v>0.48</v>
      </c>
      <c r="GA112" s="241">
        <v>0.91</v>
      </c>
      <c r="GB112" s="241">
        <v>0.8</v>
      </c>
      <c r="GC112" s="241">
        <v>0.8</v>
      </c>
      <c r="GD112" s="241">
        <v>0.71</v>
      </c>
      <c r="GE112" s="241">
        <v>0.96</v>
      </c>
      <c r="GF112" s="241">
        <v>0.5</v>
      </c>
      <c r="GG112" s="241">
        <v>0.93</v>
      </c>
      <c r="GH112" s="241">
        <v>0.81</v>
      </c>
      <c r="GI112" s="242">
        <v>0.45</v>
      </c>
      <c r="GJ112" s="265" t="e">
        <f>IFERROR(IF(Plan1!#REF!&lt;&gt;"",IF(AND(Plan1!#REF!=1,Plan1!#REF!=1),(Plan1!#REF!-FL112)/FX112,IF(AND(Plan1!#REF!=1,Plan1!#REF!=2),(Plan1!#REF!-FM112)/FY112,IF(AND(Plan1!#REF!=1,Plan1!#REF!=3),(Plan1!#REF!-FN112)/FZ112,IF(AND(Plan1!#REF!=2,Plan1!#REF!=1),(Plan1!#REF!-FO112)/GA112,IF(AND(Plan1!#REF!=2,Plan1!#REF!=2),(Plan1!#REF!-FP112)/GB112,IF(AND(Plan1!#REF!=2,Plan1!#REF!=3),(Plan1!#REF!-FQ112)/GC112,IF(AND(Plan1!#REF!=3,Plan1!#REF!=1),(Plan1!#REF!-FR112)/GD112,IF(AND(Plan1!#REF!=3,Plan1!#REF!=2),(Plan1!#REF!-FS112)/GE112,IF(AND(Plan1!#REF!=3,Plan1!#REF!=3),(Plan1!#REF!-FT112)/GF112,IF(AND(Plan1!#REF!=4,Plan1!#REF!=1),(Plan1!#REF!-FU112)/GG112,IF(AND(Plan1!#REF!=4,Plan1!#REF!=2),(Plan1!#REF!-FV112)/GH112,IF(AND(Plan1!#REF!=4,Plan1!#REF!=3),(Plan1!#REF!-FW112)/GI112,"")))))))))))),""),IF(Plan1!#REF!&gt;(GL112*4),1,IF(Plan1!#REF!&gt;(GL112*3),-1.5,IF(Plan1!#REF!&gt;(GL112*2),-1.6,IF(Plan1!#REF!&gt;(GL112*1),-2,-2.05)))))</f>
        <v>#REF!</v>
      </c>
      <c r="GK112" s="266"/>
      <c r="GL112" s="297"/>
      <c r="KJ112" s="267">
        <v>7</v>
      </c>
      <c r="KK112" s="267">
        <v>14.2</v>
      </c>
      <c r="KL112" s="282">
        <v>84</v>
      </c>
      <c r="KM112" s="269">
        <v>8.1999999999999993</v>
      </c>
      <c r="KN112" s="282">
        <v>79</v>
      </c>
      <c r="KO112" s="269">
        <v>1.6</v>
      </c>
      <c r="KP112" s="282">
        <v>68</v>
      </c>
    </row>
    <row r="113" spans="14:302" s="56" customFormat="1" ht="15" customHeight="1">
      <c r="N113" s="222">
        <v>10</v>
      </c>
      <c r="O113" s="199" t="s">
        <v>369</v>
      </c>
      <c r="P113" s="199" t="s">
        <v>370</v>
      </c>
      <c r="Q113" s="222">
        <v>9</v>
      </c>
      <c r="R113" s="222">
        <v>13</v>
      </c>
      <c r="S113" s="222">
        <v>9</v>
      </c>
      <c r="T113" s="199" t="s">
        <v>371</v>
      </c>
      <c r="U113" s="222">
        <v>8</v>
      </c>
      <c r="W113" s="223">
        <f t="shared" si="0"/>
        <v>26</v>
      </c>
      <c r="X113" s="223">
        <f t="shared" si="1"/>
        <v>14</v>
      </c>
      <c r="Y113" s="223">
        <f t="shared" si="2"/>
        <v>9</v>
      </c>
      <c r="Z113" s="223"/>
      <c r="AA113" s="223"/>
      <c r="AB113" s="223">
        <f t="shared" si="3"/>
        <v>13</v>
      </c>
      <c r="AC113" s="223">
        <f t="shared" si="4"/>
        <v>9</v>
      </c>
      <c r="AD113" s="223">
        <f t="shared" si="5"/>
        <v>15</v>
      </c>
      <c r="AE113" s="223">
        <f t="shared" si="6"/>
        <v>8</v>
      </c>
      <c r="AF113" s="224" t="e">
        <f>IF(Plan1!#REF!="",0,IF(Plan1!#REF!=1,LOOKUP(Plan1!#REF!,AC152:AC171,$N104:$N123),IF(Plan1!#REF!=2,LOOKUP(Plan1!#REF!,AC252:AC271,$N104:$N123),IF(Plan1!#REF!=3,LOOKUP(Plan1!#REF!,AC351:AC370,$N104:$N123),IF(Plan1!#REF!=4,LOOKUP(Plan1!#REF!,AC450:AC469,$N104:$N123),IF(Plan1!#REF!=5,LOOKUP(Plan1!#REF!,AC550:AC569,$N104:$N123),IF(Plan1!#REF!=6,LOOKUP(Plan1!#REF!,AC650:AC669,$N104:$N123),IF(Plan1!#REF!=7,LOOKUP(Plan1!#REF!,AC750:AC769,$N104:$N123),IF(Plan1!#REF!=8,LOOKUP(Plan1!#REF!,AC849:AC868,$N104:$N123),0)))))))))</f>
        <v>#REF!</v>
      </c>
      <c r="AG113" s="270">
        <v>7</v>
      </c>
      <c r="AH113" s="270"/>
      <c r="AI113" s="291">
        <v>3</v>
      </c>
      <c r="AJ113" s="291">
        <v>1</v>
      </c>
      <c r="AK113" s="291">
        <v>6</v>
      </c>
      <c r="AL113" s="283" t="s">
        <v>356</v>
      </c>
      <c r="AM113" s="283" t="s">
        <v>564</v>
      </c>
      <c r="AN113" s="291">
        <v>10</v>
      </c>
      <c r="AO113" s="283" t="s">
        <v>411</v>
      </c>
      <c r="AP113" s="291">
        <v>4</v>
      </c>
      <c r="AQ113" s="283" t="s">
        <v>356</v>
      </c>
      <c r="AR113" s="283" t="s">
        <v>359</v>
      </c>
      <c r="AS113" s="291">
        <v>6</v>
      </c>
      <c r="AT113" s="283" t="s">
        <v>620</v>
      </c>
      <c r="AU113" s="283"/>
      <c r="AV113" s="283" t="s">
        <v>1</v>
      </c>
      <c r="AW113" s="291">
        <v>4</v>
      </c>
      <c r="AX113" s="291">
        <v>4</v>
      </c>
      <c r="AY113" s="167">
        <f t="shared" si="7"/>
        <v>3</v>
      </c>
      <c r="AZ113" s="167">
        <f t="shared" si="8"/>
        <v>1</v>
      </c>
      <c r="BA113" s="167">
        <f t="shared" si="9"/>
        <v>6</v>
      </c>
      <c r="BB113" s="167">
        <f t="shared" si="10"/>
        <v>4</v>
      </c>
      <c r="BC113" s="167">
        <f t="shared" si="11"/>
        <v>20</v>
      </c>
      <c r="BD113" s="167">
        <f t="shared" si="12"/>
        <v>10</v>
      </c>
      <c r="BE113" s="167">
        <f t="shared" si="13"/>
        <v>2</v>
      </c>
      <c r="BF113" s="167">
        <f t="shared" si="14"/>
        <v>4</v>
      </c>
      <c r="BG113" s="167">
        <f t="shared" si="15"/>
        <v>4</v>
      </c>
      <c r="BH113" s="167"/>
      <c r="BI113" s="167">
        <f t="shared" si="16"/>
        <v>6</v>
      </c>
      <c r="BJ113" s="167">
        <f t="shared" si="17"/>
        <v>6</v>
      </c>
      <c r="BK113" s="167">
        <f t="shared" si="18"/>
        <v>23</v>
      </c>
      <c r="BL113" s="167" t="str">
        <f t="shared" si="19"/>
        <v>-</v>
      </c>
      <c r="BM113" s="167">
        <f t="shared" si="20"/>
        <v>4</v>
      </c>
      <c r="BN113" s="167">
        <f t="shared" si="21"/>
        <v>4</v>
      </c>
      <c r="BP113" s="271">
        <f>IF(Plan1!S19&lt;&gt;"",IF(Plan1!$S3=1,LOOKUP(Plan1!S19,BF107:BF126,$AG107:$AG126),IF(Plan1!$S3=2,LOOKUP(Plan1!S19,BF131:BF149,$AG107:$AG126),IF(Plan1!$S3=3,LOOKUP(Plan1!S19,BF154:BF173,$AG107:$AG126),IF(Plan1!$S3=4,LOOKUP(Plan1!S19,BF178:BF197,$AG107:$AG126),IF(Plan1!$S3=5,LOOKUP(Plan1!S19,BF202:BF221,$AG107:$AG126),IF(Plan1!$S3=6,LOOKUP(Plan1!S19,BF226:BF245,$AG107:$AG126),IF(Plan1!$S3=7,LOOKUP(Plan1!S19,BF250:BF269,$AG107:$AG126),IF(Plan1!$S3=8,LOOKUP(Plan1!S19,BF274:BF293,$AG107:$AG126),IF(Plan1!$S3=9,LOOKUP(Plan1!S19,BF298:BF317,$AG107:$AG126),IF(Plan1!$S3=10,LOOKUP(Plan1!S19,BF322:BF341,$AG107:$AG126),IF(Plan1!$S3=11,LOOKUP(Plan1!S19,BF346:BF365,$AG107:$AG126),IF(Plan1!$S3=12,LOOKUP(Plan1!S19,BF370:BF389,$AG107:$AG126),IF(Plan1!$S3=13,LOOKUP(Plan1!S19,BF394:BF413,$AG107:$AG126),IF(Plan1!$S3=14,LOOKUP(Plan1!S19,BF418:BF437,$AG107:$AG126),IF(Plan1!$S3=15,LOOKUP(Plan1!S19,BF442:BF461,$AG107:$AG126),IF(Plan1!$S3=16,LOOKUP(Plan1!S19,BF466:BF485,$AG107:$AG126),IF(Plan1!$S3=17,LOOKUP(Plan1!S19,BF490:BF509,$AG107:$AG126),IF(Plan1!$S3=18,LOOKUP(Plan1!S19,BF514:BF533,$AG107:$AG126),IF(Plan1!$S3=19,LOOKUP(Plan1!S19,BF538:BF557,$AG107:$AG126),IF(Plan1!$S3=20,LOOKUP(Plan1!S19,BF562:BF581,$AG107:$AG126),IF(Plan1!$S3=21,LOOKUP(Plan1!S19,BF586:BF605,$AG107:$AG126),IF(Plan1!$S3=22,LOOKUP(Plan1!S19,BF610:BF629,$AG107:$AG126),IF(Plan1!$S3=23,LOOKUP(Plan1!S19,BF634:BF653,$AG107:$AG126),IF(Plan1!$S3=24,LOOKUP(Plan1!S19,BF658:BF677,$AG107:$AG126),IF(Plan1!$S3=25,LOOKUP(Plan1!S19,BF682:BF701,$AG107:$AG126),IF(Plan1!$S3=26,LOOKUP(Plan1!S19,BF706:BF725,$AG107:$AG126),IF(Plan1!$S3=27,LOOKUP(Plan1!S19,BF730:BF749,$AG107:$AG126),IF(Plan1!$S3=28,LOOKUP(Plan1!S19,BF754:BF773,$AG107:$AG126),IF(Plan1!$S3=29,LOOKUP(Plan1!S19,BF778:BF797,$AG107:$AG126),IF(Plan1!$S3=30,LOOKUP(Plan1!S19,BF802:BF821,$AG107:$AG126),IF(Plan1!$S3=31,LOOKUP(Plan1!S19,BF826:BF845,$AG107:$AG126),IF(Plan1!$S3=32,LOOKUP(Plan1!S19,BF850:BF869,$AG107:$AG126),IF(Plan1!$S3=33,LOOKUP(Plan1!S19,BF874:BF893,$AG107:$AG126),0))))))))))))))))))))))))))))))))),0)</f>
        <v>0</v>
      </c>
      <c r="CB113" s="284">
        <v>76</v>
      </c>
      <c r="CC113" s="225">
        <v>38.85</v>
      </c>
      <c r="CD113" s="226">
        <v>39.47</v>
      </c>
      <c r="CE113" s="226">
        <v>49.97</v>
      </c>
      <c r="CF113" s="226">
        <v>51.45</v>
      </c>
      <c r="CG113" s="226">
        <v>55</v>
      </c>
      <c r="CH113" s="226">
        <v>59.39</v>
      </c>
      <c r="CI113" s="231">
        <v>59.29</v>
      </c>
      <c r="CJ113" s="228"/>
      <c r="CK113" s="229">
        <v>11.89</v>
      </c>
      <c r="CL113" s="230">
        <v>9.4600000000000009</v>
      </c>
      <c r="CM113" s="230">
        <v>10.210000000000001</v>
      </c>
      <c r="CN113" s="230">
        <v>10.53</v>
      </c>
      <c r="CO113" s="230">
        <v>7.22</v>
      </c>
      <c r="CP113" s="230">
        <v>6.3</v>
      </c>
      <c r="CQ113" s="231">
        <v>8.51</v>
      </c>
      <c r="CR113" s="232" t="e">
        <f>IFERROR(IF(Plan1!#REF!&lt;&gt;"",IF(Plan1!#REF!=6,(Plan1!#REF!-CC113)/CK113,IF(Plan1!#REF!=7,(Plan1!#REF!-CD113)/CL113,IF(Plan1!#REF!=8,(Plan1!#REF!-CE113)/CM113,IF(Plan1!#REF!=9,(Plan1!#REF!-CF113)/CN113,IF(Plan1!#REF!=10,(Plan1!#REF!-CG113)/CO113,IF(Plan1!#REF!=11,(Plan1!#REF!-CH113)/CP113,IF(Plan1!#REF!=12,(Plan1!#REF!-CI113)/CQ113,""))))))),""),IF(Plan1!#REF!&gt;(DK113*4),1,IF(Plan1!#REF!&gt;(DK113*3),-1.5,IF(Plan1!#REF!&gt;(DK113*2),-1.6,IF(Plan1!#REF!&gt;(DK113*1),-2,-2.05)))))</f>
        <v>#REF!</v>
      </c>
      <c r="CS113" s="233"/>
      <c r="CT113" s="229">
        <v>27.53</v>
      </c>
      <c r="CU113" s="230">
        <v>39.9</v>
      </c>
      <c r="CV113" s="230">
        <v>48.9</v>
      </c>
      <c r="CW113" s="230">
        <v>49.03</v>
      </c>
      <c r="CX113" s="230">
        <v>50.75</v>
      </c>
      <c r="CY113" s="230">
        <v>57.45</v>
      </c>
      <c r="CZ113" s="231">
        <v>55.13</v>
      </c>
      <c r="DA113" s="228"/>
      <c r="DB113" s="229">
        <v>12.02</v>
      </c>
      <c r="DC113" s="230">
        <v>8.74</v>
      </c>
      <c r="DD113" s="230">
        <v>10.039999999999999</v>
      </c>
      <c r="DE113" s="230">
        <v>8.77</v>
      </c>
      <c r="DF113" s="230">
        <v>6.93</v>
      </c>
      <c r="DG113" s="230">
        <v>9.07</v>
      </c>
      <c r="DH113" s="231">
        <v>10.37</v>
      </c>
      <c r="DI113" s="232" t="e">
        <f>IFERROR(IF(Plan1!#REF!&lt;&gt;"",IF(Plan1!#REF!=6,(Plan1!#REF!-CT113)/DB113,IF(Plan1!#REF!=7,(Plan1!#REF!-CU113)/DC113,IF(Plan1!#REF!=8,(Plan1!#REF!-CV113)/DD113,IF(Plan1!#REF!=9,(Plan1!#REF!-CW113)/DE113,IF(Plan1!#REF!=10,(Plan1!#REF!-CX113)/DF113,IF(Plan1!#REF!=11,(Plan1!#REF!-CY113)/DG113,IF(Plan1!#REF!=12,(Plan1!#REF!-CZ113)/DH113,""))))))),""),IF(Plan1!#REF!&gt;(DK113*4),1,IF(Plan1!#REF!&gt;(DK113*3),-1.5,IF(Plan1!#REF!&gt;(DK113*2),-1.6,IF(Plan1!#REF!&gt;(DK113*1),-2,-2.05)))))</f>
        <v>#REF!</v>
      </c>
      <c r="DJ113" s="285"/>
      <c r="DK113" s="176"/>
      <c r="DX113" s="272">
        <v>9999</v>
      </c>
      <c r="DY113" s="273" t="s">
        <v>1899</v>
      </c>
      <c r="DZ113" s="274">
        <v>0.12</v>
      </c>
      <c r="EA113" s="241">
        <v>0.2</v>
      </c>
      <c r="EB113" s="241">
        <v>0.1</v>
      </c>
      <c r="EC113" s="274">
        <v>0.13</v>
      </c>
      <c r="ED113" s="275">
        <v>0.19</v>
      </c>
      <c r="EE113" s="276">
        <v>0.33</v>
      </c>
      <c r="EF113" s="241">
        <v>0.4</v>
      </c>
      <c r="EG113" s="274">
        <v>0.31</v>
      </c>
      <c r="EH113" s="274">
        <v>0.34</v>
      </c>
      <c r="EI113" s="242">
        <v>0.4</v>
      </c>
      <c r="EJ113" s="277" t="e">
        <f>IFERROR(IF(ISBLANK(Plan1!#REF!),"",IF(Plan1!#REF!=7,(Plan1!#REF!-DZ113)/EE113,IF(Plan1!#REF!=8,(Plan1!#REF!-EA113)/EF113,IF(Plan1!#REF!=1,(Plan1!#REF!-EB113)/EG113,IF(Plan1!#REF!=2,(Plan1!#REF!-EC113)/EH113,IF(Plan1!#REF!=3,(Plan1!#REF!-ED113)/EI113,"")))))),IF(Plan1!#REF!&lt;&gt;"",IF(Plan1!#REF!&gt;(EW113*4),1,IF(Plan1!#REF!&gt;(EW113*3),-1.5,IF(Plan1!#REF!&gt;(EW113*2),-1.6,IF(Plan1!#REF!&gt;(EW113*1),-2,-2.05)))),""))</f>
        <v>#REF!</v>
      </c>
      <c r="EK113" s="278">
        <v>0.13</v>
      </c>
      <c r="EL113" s="274">
        <v>0.16</v>
      </c>
      <c r="EM113" s="241">
        <v>0.2</v>
      </c>
      <c r="EN113" s="274">
        <v>0.08</v>
      </c>
      <c r="EO113" s="274">
        <v>0.21</v>
      </c>
      <c r="EP113" s="274">
        <v>0.34</v>
      </c>
      <c r="EQ113" s="274">
        <v>0.37</v>
      </c>
      <c r="ER113" s="241">
        <v>0.4</v>
      </c>
      <c r="ES113" s="274">
        <v>0.27</v>
      </c>
      <c r="ET113" s="275">
        <v>0.41</v>
      </c>
      <c r="EU113" s="277" t="e">
        <f>IFERROR(IF(ISBLANK(Plan1!#REF!),"",IF(Plan1!#REF!=7,(Plan1!#REF!-EK113)/EP113,IF(Plan1!#REF!=8,(Plan1!#REF!-EL113)/EQ113,IF(Plan1!#REF!=1,(Plan1!#REF!-EM113)/ER113,IF(Plan1!#REF!=2,(Plan1!#REF!-EN113)/ES113,IF(Plan1!#REF!=3,(Plan1!#REF!-EO113)/ET113,"")))))),IF(Plan1!#REF!&lt;&gt;"",IF(Plan1!#REF!&gt;(EW113*4),1,IF(Plan1!#REF!&gt;(EW113*3),-1.5,IF(Plan1!#REF!&gt;(EW113*2),-1.6,IF(Plan1!#REF!&gt;(EW113*1),-2,-2.05)))),""))</f>
        <v>#REF!</v>
      </c>
      <c r="EV113" s="285"/>
      <c r="EW113" s="297"/>
      <c r="FJ113" s="292">
        <v>0</v>
      </c>
      <c r="FK113" s="281" t="s">
        <v>1899</v>
      </c>
      <c r="FL113" s="241">
        <v>0.14000000000000001</v>
      </c>
      <c r="FM113" s="241">
        <v>0.23</v>
      </c>
      <c r="FN113" s="241">
        <v>0.26</v>
      </c>
      <c r="FO113" s="241">
        <v>0.17</v>
      </c>
      <c r="FP113" s="241">
        <v>0.11</v>
      </c>
      <c r="FQ113" s="241">
        <v>0.18</v>
      </c>
      <c r="FR113" s="241">
        <v>0.31</v>
      </c>
      <c r="FS113" s="241">
        <v>0.17</v>
      </c>
      <c r="FT113" s="241">
        <v>0.25</v>
      </c>
      <c r="FU113" s="241">
        <v>0.1</v>
      </c>
      <c r="FV113" s="241">
        <v>0.2</v>
      </c>
      <c r="FW113" s="242">
        <v>0.35</v>
      </c>
      <c r="FX113" s="243">
        <v>0.35</v>
      </c>
      <c r="FY113" s="241">
        <v>0.46</v>
      </c>
      <c r="FZ113" s="241">
        <v>0.44</v>
      </c>
      <c r="GA113" s="241">
        <v>0.44</v>
      </c>
      <c r="GB113" s="241">
        <v>0.38</v>
      </c>
      <c r="GC113" s="241">
        <v>0.43</v>
      </c>
      <c r="GD113" s="241">
        <v>0.73</v>
      </c>
      <c r="GE113" s="241">
        <v>0.38</v>
      </c>
      <c r="GF113" s="241">
        <v>0.52</v>
      </c>
      <c r="GG113" s="241">
        <v>0.31</v>
      </c>
      <c r="GH113" s="241">
        <v>0.41</v>
      </c>
      <c r="GI113" s="242">
        <v>0.65</v>
      </c>
      <c r="GJ113" s="265" t="e">
        <f>IFERROR(IF(Plan1!#REF!&lt;&gt;"",IF(AND(Plan1!#REF!=1,Plan1!#REF!=1),(Plan1!#REF!-FL113)/FX113,IF(AND(Plan1!#REF!=1,Plan1!#REF!=2),(Plan1!#REF!-FM113)/FY113,IF(AND(Plan1!#REF!=1,Plan1!#REF!=3),(Plan1!#REF!-FN113)/FZ113,IF(AND(Plan1!#REF!=2,Plan1!#REF!=1),(Plan1!#REF!-FO113)/GA113,IF(AND(Plan1!#REF!=2,Plan1!#REF!=2),(Plan1!#REF!-FP113)/GB113,IF(AND(Plan1!#REF!=2,Plan1!#REF!=3),(Plan1!#REF!-FQ113)/GC113,IF(AND(Plan1!#REF!=3,Plan1!#REF!=1),(Plan1!#REF!-FR113)/GD113,IF(AND(Plan1!#REF!=3,Plan1!#REF!=2),(Plan1!#REF!-FS113)/GE113,IF(AND(Plan1!#REF!=3,Plan1!#REF!=3),(Plan1!#REF!-FT113)/GF113,IF(AND(Plan1!#REF!=4,Plan1!#REF!=1),(Plan1!#REF!-FU113)/GG113,IF(AND(Plan1!#REF!=4,Plan1!#REF!=2),(Plan1!#REF!-FV113)/GH113,IF(AND(Plan1!#REF!=4,Plan1!#REF!=3),(Plan1!#REF!-FW113)/GI113,"")))))))))))),""),IF(Plan1!#REF!&gt;(GL113*4),1,IF(Plan1!#REF!&gt;(GL113*3),-1.5,IF(Plan1!#REF!&gt;(GL113*2),-1.6,IF(Plan1!#REF!&gt;(GL113*1),-2,-2.05)))))</f>
        <v>#REF!</v>
      </c>
      <c r="GK113" s="266"/>
      <c r="GL113" s="297"/>
      <c r="KJ113" s="267">
        <v>8</v>
      </c>
      <c r="KK113" s="267">
        <v>17.399999999999999</v>
      </c>
      <c r="KL113" s="282">
        <v>86</v>
      </c>
      <c r="KM113" s="269">
        <v>11.7</v>
      </c>
      <c r="KN113" s="282">
        <v>82</v>
      </c>
      <c r="KO113" s="269">
        <v>1.9</v>
      </c>
      <c r="KP113" s="282">
        <v>69</v>
      </c>
    </row>
    <row r="114" spans="14:302" s="56" customFormat="1" ht="15" customHeight="1">
      <c r="N114" s="222">
        <v>11</v>
      </c>
      <c r="O114" s="199" t="s">
        <v>372</v>
      </c>
      <c r="P114" s="199" t="s">
        <v>373</v>
      </c>
      <c r="Q114" s="199" t="s">
        <v>363</v>
      </c>
      <c r="R114" s="222">
        <v>14</v>
      </c>
      <c r="S114" s="199" t="s">
        <v>363</v>
      </c>
      <c r="T114" s="199" t="s">
        <v>374</v>
      </c>
      <c r="U114" s="222">
        <v>9</v>
      </c>
      <c r="W114" s="223">
        <f t="shared" si="0"/>
        <v>29</v>
      </c>
      <c r="X114" s="223">
        <f t="shared" si="1"/>
        <v>17</v>
      </c>
      <c r="Y114" s="223">
        <f t="shared" si="2"/>
        <v>10</v>
      </c>
      <c r="Z114" s="223"/>
      <c r="AA114" s="223"/>
      <c r="AB114" s="223">
        <f t="shared" si="3"/>
        <v>14</v>
      </c>
      <c r="AC114" s="223">
        <f t="shared" si="4"/>
        <v>10</v>
      </c>
      <c r="AD114" s="223">
        <f t="shared" si="5"/>
        <v>17</v>
      </c>
      <c r="AE114" s="223">
        <f t="shared" si="6"/>
        <v>9</v>
      </c>
      <c r="AF114" s="224" t="e">
        <f>IF(Plan1!#REF!="",0,IF(Plan1!#REF!=1,LOOKUP(Plan1!#REF!,AD104:AD123,$N104:$N123),IF(Plan1!#REF!=2,LOOKUP(Plan1!#REF!,AD204:AD223,$N104:$N123),IF(Plan1!#REF!=3,LOOKUP(Plan1!#REF!,AD304:AD323,$N104:$N123),IF(Plan1!#REF!=4,LOOKUP(Plan1!#REF!,AD403:AD422,$N104:$N123),IF(Plan1!#REF!=5,LOOKUP(Plan1!#REF!,AD502:AD521,$N104:$N123),IF(Plan1!#REF!=6,LOOKUP(Plan1!#REF!,AD602:AD621,$N104:$N123),IF(Plan1!#REF!=7,LOOKUP(Plan1!#REF!,AD702:AD721,$N104:$N123),IF(Plan1!#REF!=8,LOOKUP(Plan1!#REF!,AD802:AD821,$N104:$N123),0)))))))))</f>
        <v>#REF!</v>
      </c>
      <c r="AG114" s="270">
        <v>8</v>
      </c>
      <c r="AH114" s="270"/>
      <c r="AI114" s="283" t="s">
        <v>477</v>
      </c>
      <c r="AJ114" s="291">
        <v>2</v>
      </c>
      <c r="AK114" s="291">
        <v>7</v>
      </c>
      <c r="AL114" s="291">
        <v>6</v>
      </c>
      <c r="AM114" s="283" t="s">
        <v>519</v>
      </c>
      <c r="AN114" s="283" t="s">
        <v>366</v>
      </c>
      <c r="AO114" s="291">
        <v>4</v>
      </c>
      <c r="AP114" s="291">
        <v>5</v>
      </c>
      <c r="AQ114" s="291">
        <v>6</v>
      </c>
      <c r="AR114" s="283" t="s">
        <v>361</v>
      </c>
      <c r="AS114" s="283" t="s">
        <v>367</v>
      </c>
      <c r="AT114" s="283" t="s">
        <v>642</v>
      </c>
      <c r="AU114" s="283"/>
      <c r="AV114" s="283" t="s">
        <v>1</v>
      </c>
      <c r="AW114" s="283" t="s">
        <v>353</v>
      </c>
      <c r="AX114" s="291">
        <v>5</v>
      </c>
      <c r="AY114" s="167">
        <f t="shared" si="7"/>
        <v>4</v>
      </c>
      <c r="AZ114" s="167">
        <f t="shared" si="8"/>
        <v>2</v>
      </c>
      <c r="BA114" s="167">
        <f t="shared" si="9"/>
        <v>7</v>
      </c>
      <c r="BB114" s="167">
        <f t="shared" si="10"/>
        <v>6</v>
      </c>
      <c r="BC114" s="167">
        <f t="shared" si="11"/>
        <v>24</v>
      </c>
      <c r="BD114" s="167">
        <f t="shared" si="12"/>
        <v>11</v>
      </c>
      <c r="BE114" s="167">
        <f t="shared" si="13"/>
        <v>4</v>
      </c>
      <c r="BF114" s="167">
        <f t="shared" si="14"/>
        <v>5</v>
      </c>
      <c r="BG114" s="167">
        <f t="shared" si="15"/>
        <v>6</v>
      </c>
      <c r="BH114" s="167"/>
      <c r="BI114" s="167">
        <f t="shared" si="16"/>
        <v>8</v>
      </c>
      <c r="BJ114" s="167">
        <f t="shared" si="17"/>
        <v>7</v>
      </c>
      <c r="BK114" s="167">
        <f t="shared" si="18"/>
        <v>28</v>
      </c>
      <c r="BL114" s="167" t="str">
        <f t="shared" si="19"/>
        <v>-</v>
      </c>
      <c r="BM114" s="167">
        <f t="shared" si="20"/>
        <v>5</v>
      </c>
      <c r="BN114" s="167">
        <f t="shared" si="21"/>
        <v>5</v>
      </c>
      <c r="BP114" s="271">
        <f>IF(Plan1!S20&lt;&gt;"",IF(Plan1!$S3=1,LOOKUP(Plan1!S20,BG107:BG126,$AG107:$AG126),IF(Plan1!$S3=2,LOOKUP(Plan1!S20,BG131:BG149,$AG107:$AG126),IF(Plan1!$S3=3,LOOKUP(Plan1!S20,BG154:BG173,$AG107:$AG126),IF(Plan1!$S3=4,LOOKUP(Plan1!S20,BG178:BG197,$AG107:$AG126),IF(Plan1!$S3=5,LOOKUP(Plan1!S20,BG202:BG221,$AG107:$AG126),IF(Plan1!$S3=6,LOOKUP(Plan1!S20,BG226:BG245,$AG107:$AG126),IF(Plan1!$S3=7,LOOKUP(Plan1!S20,BG250:BG269,$AG107:$AG126),IF(Plan1!$S3=8,LOOKUP(Plan1!S20,BG274:BG293,$AG107:$AG126),IF(Plan1!$S3=9,LOOKUP(Plan1!S20,BG298:BG317,$AG107:$AG126),IF(Plan1!$S3=10,LOOKUP(Plan1!S20,BG322:BG341,$AG107:$AG126),IF(Plan1!$S3=11,LOOKUP(Plan1!S20,BG346:BG365,$AG107:$AG126),IF(Plan1!$S3=12,LOOKUP(Plan1!S20,BG370:BG389,$AG107:$AG126),IF(Plan1!$S3=13,LOOKUP(Plan1!S20,BG394:BG413,$AG107:$AG126),IF(Plan1!$S3=14,LOOKUP(Plan1!S20,BG418:BG437,$AG107:$AG126),IF(Plan1!$S3=15,LOOKUP(Plan1!S20,BG442:BG461,$AG107:$AG126),IF(Plan1!$S3=16,LOOKUP(Plan1!S20,BG466:BG485,$AG107:$AG126),IF(Plan1!$S3=17,LOOKUP(Plan1!S20,BG490:BG509,$AG107:$AG126),IF(Plan1!$S3=18,LOOKUP(Plan1!S20,BG514:BG533,$AG107:$AG126),IF(Plan1!$S3=19,LOOKUP(Plan1!S20,BG538:BG557,$AG107:$AG126),IF(Plan1!$S3=20,LOOKUP(Plan1!S20,BG562:BG581,$AG107:$AG126),IF(Plan1!$S3=21,LOOKUP(Plan1!S20,BG586:BG605,$AG107:$AG126),IF(Plan1!$S3=22,LOOKUP(Plan1!S20,BG610:BG629,$AG107:$AG126),IF(Plan1!$S3=23,LOOKUP(Plan1!S20,BG634:BG653,$AG107:$AG126),IF(Plan1!$S3=24,LOOKUP(Plan1!S20,BG658:BG677,$AG107:$AG126),IF(Plan1!$S3=25,LOOKUP(Plan1!S20,BG682:BG701,$AG107:$AG126),IF(Plan1!$S3=26,LOOKUP(Plan1!S20,BG706:BG725,$AG107:$AG126),IF(Plan1!$S3=27,LOOKUP(Plan1!S20,BG730:BG749,$AG107:$AG126),IF(Plan1!$S3=28,LOOKUP(Plan1!S20,BG754:BG773,$AG107:$AG126),IF(Plan1!$S3=29,LOOKUP(Plan1!S20,BG778:BG797,$AG107:$AG126),IF(Plan1!$S3=30,LOOKUP(Plan1!S20,BG802:BG821,$AG107:$AG126),IF(Plan1!$S3=31,LOOKUP(Plan1!S20,BG826:BG845,$AG107:$AG126),IF(Plan1!$S3=32,LOOKUP(Plan1!S20,BG850:BG869,$AG107:$AG126),IF(Plan1!$S3=33,LOOKUP(Plan1!S20,BG874:BG893,$AG107:$AG126),0))))))))))))))))))))))))))))))))),0)</f>
        <v>0</v>
      </c>
      <c r="CB114" s="284">
        <v>48</v>
      </c>
      <c r="CC114" s="225">
        <v>24.62</v>
      </c>
      <c r="CD114" s="226">
        <v>24.53</v>
      </c>
      <c r="CE114" s="226">
        <v>27.77</v>
      </c>
      <c r="CF114" s="226">
        <v>30.66</v>
      </c>
      <c r="CG114" s="226">
        <v>32.17</v>
      </c>
      <c r="CH114" s="230">
        <v>36</v>
      </c>
      <c r="CI114" s="231">
        <v>34.869999999999997</v>
      </c>
      <c r="CJ114" s="252"/>
      <c r="CK114" s="229">
        <v>6.36</v>
      </c>
      <c r="CL114" s="230">
        <v>6.35</v>
      </c>
      <c r="CM114" s="230">
        <v>6.57</v>
      </c>
      <c r="CN114" s="230">
        <v>5.64</v>
      </c>
      <c r="CO114" s="230">
        <v>4.5999999999999996</v>
      </c>
      <c r="CP114" s="230">
        <v>4.66</v>
      </c>
      <c r="CQ114" s="231">
        <v>6.2</v>
      </c>
      <c r="CR114" s="232" t="e">
        <f>IFERROR(IF(Plan1!#REF!&lt;&gt;"",IF(Plan1!#REF!=6,(Plan1!#REF!-CC114)/CK114,IF(Plan1!#REF!=7,(Plan1!#REF!-CD114)/CL114,IF(Plan1!#REF!=8,(Plan1!#REF!-CE114)/CM114,IF(Plan1!#REF!=9,(Plan1!#REF!-CF114)/CN114,IF(Plan1!#REF!=10,(Plan1!#REF!-CG114)/CO114,IF(Plan1!#REF!=11,(Plan1!#REF!-CH114)/CP114,IF(Plan1!#REF!=12,(Plan1!#REF!-CI114)/CQ114,""))))))),""),IF(Plan1!#REF!&gt;(DK114*4),1,IF(Plan1!#REF!&gt;(DK114*3),-1.5,IF(Plan1!#REF!&gt;(DK114*2),-1.6,IF(Plan1!#REF!&gt;(DK114*1),-2,-2.05)))))</f>
        <v>#REF!</v>
      </c>
      <c r="CS114" s="233"/>
      <c r="CT114" s="229">
        <v>17.47</v>
      </c>
      <c r="CU114" s="230">
        <v>24.41</v>
      </c>
      <c r="CV114" s="230">
        <v>29.66</v>
      </c>
      <c r="CW114" s="230">
        <v>28.58</v>
      </c>
      <c r="CX114" s="230">
        <v>28.29</v>
      </c>
      <c r="CY114" s="230">
        <v>33.94</v>
      </c>
      <c r="CZ114" s="231">
        <v>33.090000000000003</v>
      </c>
      <c r="DA114" s="252"/>
      <c r="DB114" s="229">
        <v>7.43</v>
      </c>
      <c r="DC114" s="230">
        <v>5.83</v>
      </c>
      <c r="DD114" s="230">
        <v>7.9</v>
      </c>
      <c r="DE114" s="230">
        <v>5.73</v>
      </c>
      <c r="DF114" s="230">
        <v>5.41</v>
      </c>
      <c r="DG114" s="230">
        <v>7.37</v>
      </c>
      <c r="DH114" s="231">
        <v>6.31</v>
      </c>
      <c r="DI114" s="232" t="e">
        <f>IFERROR(IF(Plan1!#REF!&lt;&gt;"",IF(Plan1!#REF!=6,(Plan1!#REF!-CT114)/DB114,IF(Plan1!#REF!=7,(Plan1!#REF!-CU114)/DC114,IF(Plan1!#REF!=8,(Plan1!#REF!-CV114)/DD114,IF(Plan1!#REF!=9,(Plan1!#REF!-CW114)/DE114,IF(Plan1!#REF!=10,(Plan1!#REF!-CX114)/DF114,IF(Plan1!#REF!=11,(Plan1!#REF!-CY114)/DG114,IF(Plan1!#REF!=12,(Plan1!#REF!-CZ114)/DH114,""))))))),""),IF(Plan1!#REF!&gt;(DK114*4),1,IF(Plan1!#REF!&gt;(DK114*3),-1.5,IF(Plan1!#REF!&gt;(DK114*2),-1.6,IF(Plan1!#REF!&gt;(DK114*1),-2,-2.05)))))</f>
        <v>#REF!</v>
      </c>
      <c r="DJ114" s="285"/>
      <c r="DK114" s="176"/>
      <c r="DX114" s="272">
        <v>9999</v>
      </c>
      <c r="DY114" s="273" t="s">
        <v>1900</v>
      </c>
      <c r="DZ114" s="274">
        <v>1.18</v>
      </c>
      <c r="EA114" s="274">
        <v>0.78</v>
      </c>
      <c r="EB114" s="274">
        <v>0.74</v>
      </c>
      <c r="EC114" s="274">
        <v>0.87</v>
      </c>
      <c r="ED114" s="275">
        <v>0.92</v>
      </c>
      <c r="EE114" s="276">
        <v>1.31</v>
      </c>
      <c r="EF114" s="274">
        <v>0.92</v>
      </c>
      <c r="EG114" s="274">
        <v>0.85</v>
      </c>
      <c r="EH114" s="274">
        <v>1.05</v>
      </c>
      <c r="EI114" s="275">
        <v>1.0900000000000001</v>
      </c>
      <c r="EJ114" s="277" t="e">
        <f>IFERROR(IF(ISBLANK(Plan1!#REF!),"",IF(Plan1!#REF!=7,(Plan1!#REF!-DZ114)/EE114,IF(Plan1!#REF!=8,(Plan1!#REF!-EA114)/EF114,IF(Plan1!#REF!=1,(Plan1!#REF!-EB114)/EG114,IF(Plan1!#REF!=2,(Plan1!#REF!-EC114)/EH114,IF(Plan1!#REF!=3,(Plan1!#REF!-ED114)/EI114,"")))))),IF(Plan1!#REF!&lt;&gt;"",IF(Plan1!#REF!&gt;(EW114*4),1,IF(Plan1!#REF!&gt;(EW114*3),-1.5,IF(Plan1!#REF!&gt;(EW114*2),-1.6,IF(Plan1!#REF!&gt;(EW114*1),-2,-2.05)))),""))</f>
        <v>#REF!</v>
      </c>
      <c r="EK114" s="264">
        <v>1.54</v>
      </c>
      <c r="EL114" s="274">
        <v>1.47</v>
      </c>
      <c r="EM114" s="241">
        <v>1.44</v>
      </c>
      <c r="EN114" s="274">
        <v>1.37</v>
      </c>
      <c r="EO114" s="274">
        <v>1.21</v>
      </c>
      <c r="EP114" s="274">
        <v>1.6</v>
      </c>
      <c r="EQ114" s="274">
        <v>1.1399999999999999</v>
      </c>
      <c r="ER114" s="241">
        <v>1.4</v>
      </c>
      <c r="ES114" s="274">
        <v>1.48</v>
      </c>
      <c r="ET114" s="275">
        <v>1.0900000000000001</v>
      </c>
      <c r="EU114" s="277" t="e">
        <f>IFERROR(IF(ISBLANK(Plan1!#REF!),"",IF(Plan1!#REF!=7,(Plan1!#REF!-EK114)/EP114,IF(Plan1!#REF!=8,(Plan1!#REF!-EL114)/EQ114,IF(Plan1!#REF!=1,(Plan1!#REF!-EM114)/ER114,IF(Plan1!#REF!=2,(Plan1!#REF!-EN114)/ES114,IF(Plan1!#REF!=3,(Plan1!#REF!-EO114)/ET114,"")))))),IF(Plan1!#REF!&lt;&gt;"",IF(Plan1!#REF!&gt;(EW114*4),1,IF(Plan1!#REF!&gt;(EW114*3),-1.5,IF(Plan1!#REF!&gt;(EW114*2),-1.6,IF(Plan1!#REF!&gt;(EW114*1),-2,-2.05)))),""))</f>
        <v>#REF!</v>
      </c>
      <c r="EV114" s="175"/>
      <c r="EW114" s="176"/>
      <c r="FJ114" s="292">
        <v>0</v>
      </c>
      <c r="FK114" s="281" t="s">
        <v>1900</v>
      </c>
      <c r="FL114" s="241">
        <v>2.2000000000000002</v>
      </c>
      <c r="FM114" s="241">
        <v>1.45</v>
      </c>
      <c r="FN114" s="241">
        <v>0.73</v>
      </c>
      <c r="FO114" s="241">
        <v>2.19</v>
      </c>
      <c r="FP114" s="241">
        <v>1.84</v>
      </c>
      <c r="FQ114" s="241">
        <v>1.23</v>
      </c>
      <c r="FR114" s="241">
        <v>2.5099999999999998</v>
      </c>
      <c r="FS114" s="241">
        <v>2.08</v>
      </c>
      <c r="FT114" s="241">
        <v>1.67</v>
      </c>
      <c r="FU114" s="241">
        <v>2.38</v>
      </c>
      <c r="FV114" s="241">
        <v>2.0299999999999998</v>
      </c>
      <c r="FW114" s="242">
        <v>1.67</v>
      </c>
      <c r="FX114" s="243">
        <v>1.48</v>
      </c>
      <c r="FY114" s="241">
        <v>1.24</v>
      </c>
      <c r="FZ114" s="241">
        <v>0.89</v>
      </c>
      <c r="GA114" s="241">
        <v>1.33</v>
      </c>
      <c r="GB114" s="241">
        <v>1.62</v>
      </c>
      <c r="GC114" s="241">
        <v>1.22</v>
      </c>
      <c r="GD114" s="241">
        <v>1.52</v>
      </c>
      <c r="GE114" s="241">
        <v>1.38</v>
      </c>
      <c r="GF114" s="241">
        <v>1.45</v>
      </c>
      <c r="GG114" s="241">
        <v>1.54</v>
      </c>
      <c r="GH114" s="241">
        <v>1.5</v>
      </c>
      <c r="GI114" s="242">
        <v>1.06</v>
      </c>
      <c r="GJ114" s="265" t="e">
        <f>IFERROR(IF(Plan1!#REF!&lt;&gt;"",IF(AND(Plan1!#REF!=1,Plan1!#REF!=1),(Plan1!#REF!-FL114)/FX114,IF(AND(Plan1!#REF!=1,Plan1!#REF!=2),(Plan1!#REF!-FM114)/FY114,IF(AND(Plan1!#REF!=1,Plan1!#REF!=3),(Plan1!#REF!-FN114)/FZ114,IF(AND(Plan1!#REF!=2,Plan1!#REF!=1),(Plan1!#REF!-FO114)/GA114,IF(AND(Plan1!#REF!=2,Plan1!#REF!=2),(Plan1!#REF!-FP114)/GB114,IF(AND(Plan1!#REF!=2,Plan1!#REF!=3),(Plan1!#REF!-FQ114)/GC114,IF(AND(Plan1!#REF!=3,Plan1!#REF!=1),(Plan1!#REF!-FR114)/GD114,IF(AND(Plan1!#REF!=3,Plan1!#REF!=2),(Plan1!#REF!-FS114)/GE114,IF(AND(Plan1!#REF!=3,Plan1!#REF!=3),(Plan1!#REF!-FT114)/GF114,IF(AND(Plan1!#REF!=4,Plan1!#REF!=1),(Plan1!#REF!-FU114)/GG114,IF(AND(Plan1!#REF!=4,Plan1!#REF!=2),(Plan1!#REF!-FV114)/GH114,IF(AND(Plan1!#REF!=4,Plan1!#REF!=3),(Plan1!#REF!-FW114)/GI114,"")))))))))))),""),IF(Plan1!#REF!&gt;(GL114*4),1,IF(Plan1!#REF!&gt;(GL114*3),-1.5,IF(Plan1!#REF!&gt;(GL114*2),-1.6,IF(Plan1!#REF!&gt;(GL114*1),-2,-2.05)))))</f>
        <v>#REF!</v>
      </c>
      <c r="GK114" s="266"/>
      <c r="GL114" s="176"/>
      <c r="KJ114" s="267">
        <v>9</v>
      </c>
      <c r="KK114" s="267">
        <v>21.8</v>
      </c>
      <c r="KL114" s="282">
        <v>88</v>
      </c>
      <c r="KM114" s="269">
        <v>13.4</v>
      </c>
      <c r="KN114" s="282">
        <v>83</v>
      </c>
      <c r="KO114" s="269">
        <v>1.9</v>
      </c>
      <c r="KP114" s="282">
        <v>69</v>
      </c>
    </row>
    <row r="115" spans="14:302" s="56" customFormat="1" ht="15" customHeight="1">
      <c r="N115" s="222">
        <v>12</v>
      </c>
      <c r="O115" s="199" t="s">
        <v>375</v>
      </c>
      <c r="P115" s="199" t="s">
        <v>376</v>
      </c>
      <c r="Q115" s="222">
        <v>12</v>
      </c>
      <c r="R115" s="222">
        <v>15</v>
      </c>
      <c r="S115" s="222">
        <v>12</v>
      </c>
      <c r="T115" s="199" t="s">
        <v>377</v>
      </c>
      <c r="U115" s="222">
        <v>10</v>
      </c>
      <c r="W115" s="223">
        <f t="shared" si="0"/>
        <v>33</v>
      </c>
      <c r="X115" s="223">
        <f t="shared" si="1"/>
        <v>20</v>
      </c>
      <c r="Y115" s="223">
        <f t="shared" si="2"/>
        <v>12</v>
      </c>
      <c r="Z115" s="223"/>
      <c r="AA115" s="223"/>
      <c r="AB115" s="223">
        <f t="shared" si="3"/>
        <v>15</v>
      </c>
      <c r="AC115" s="223">
        <f t="shared" si="4"/>
        <v>12</v>
      </c>
      <c r="AD115" s="223">
        <f t="shared" si="5"/>
        <v>19</v>
      </c>
      <c r="AE115" s="223">
        <f t="shared" si="6"/>
        <v>10</v>
      </c>
      <c r="AF115" s="224" t="e">
        <f>IF(Plan1!#REF!="",0,IF(Plan1!#REF!=1,LOOKUP(Plan1!#REF!,AD152:AD171,$N104:$N123),IF(Plan1!#REF!=2,LOOKUP(Plan1!#REF!,AD252:AD271,$N104:$N123),IF(Plan1!#REF!=3,LOOKUP(Plan1!#REF!,AD351:AD370,$N104:$N123),IF(Plan1!#REF!=4,LOOKUP(Plan1!#REF!,AD450:AD469,$N104:$N123),IF(Plan1!#REF!=5,LOOKUP(Plan1!#REF!,AD550:AD569,$N104:$N123),IF(Plan1!#REF!=6,LOOKUP(Plan1!#REF!,AD650:AD669,$N104:$N123),IF(Plan1!#REF!=7,LOOKUP(Plan1!#REF!,AD750:AD769,$N104:$N123),IF(Plan1!#REF!=8,LOOKUP(Plan1!#REF!,AD849:AD868,$N104:$N123),0)))))))))</f>
        <v>#REF!</v>
      </c>
      <c r="AG115" s="270">
        <v>9</v>
      </c>
      <c r="AH115" s="270"/>
      <c r="AI115" s="283" t="s">
        <v>480</v>
      </c>
      <c r="AJ115" s="283" t="s">
        <v>407</v>
      </c>
      <c r="AK115" s="291">
        <v>8</v>
      </c>
      <c r="AL115" s="291">
        <v>7</v>
      </c>
      <c r="AM115" s="283" t="s">
        <v>520</v>
      </c>
      <c r="AN115" s="283" t="s">
        <v>380</v>
      </c>
      <c r="AO115" s="283" t="s">
        <v>353</v>
      </c>
      <c r="AP115" s="283" t="s">
        <v>359</v>
      </c>
      <c r="AQ115" s="283" t="s">
        <v>367</v>
      </c>
      <c r="AR115" s="283" t="s">
        <v>516</v>
      </c>
      <c r="AS115" s="283" t="s">
        <v>412</v>
      </c>
      <c r="AT115" s="283" t="s">
        <v>643</v>
      </c>
      <c r="AU115" s="283"/>
      <c r="AV115" s="291">
        <v>7</v>
      </c>
      <c r="AW115" s="291">
        <v>7</v>
      </c>
      <c r="AX115" s="291">
        <v>6</v>
      </c>
      <c r="AY115" s="167">
        <f t="shared" si="7"/>
        <v>7</v>
      </c>
      <c r="AZ115" s="167">
        <f t="shared" si="8"/>
        <v>3</v>
      </c>
      <c r="BA115" s="167">
        <f t="shared" si="9"/>
        <v>8</v>
      </c>
      <c r="BB115" s="167">
        <f t="shared" si="10"/>
        <v>7</v>
      </c>
      <c r="BC115" s="167">
        <f t="shared" si="11"/>
        <v>28</v>
      </c>
      <c r="BD115" s="167">
        <f t="shared" si="12"/>
        <v>13</v>
      </c>
      <c r="BE115" s="167">
        <f t="shared" si="13"/>
        <v>5</v>
      </c>
      <c r="BF115" s="167">
        <f t="shared" si="14"/>
        <v>6</v>
      </c>
      <c r="BG115" s="167">
        <f t="shared" si="15"/>
        <v>7</v>
      </c>
      <c r="BH115" s="167"/>
      <c r="BI115" s="167">
        <f t="shared" si="16"/>
        <v>10</v>
      </c>
      <c r="BJ115" s="167">
        <f t="shared" si="17"/>
        <v>9</v>
      </c>
      <c r="BK115" s="167">
        <f t="shared" si="18"/>
        <v>33</v>
      </c>
      <c r="BL115" s="167">
        <f t="shared" si="19"/>
        <v>7</v>
      </c>
      <c r="BM115" s="167">
        <f t="shared" si="20"/>
        <v>7</v>
      </c>
      <c r="BN115" s="167">
        <f t="shared" si="21"/>
        <v>6</v>
      </c>
      <c r="BP115" s="271">
        <f>IF(Plan1!S21&lt;&gt;"",IF(Plan1!$S3=1,LOOKUP(Plan1!S21,BI107:BI126,$AG107:$AG126),IF(Plan1!$S3=2,LOOKUP(Plan1!S21,BI131:BI149,$AG107:$AG126),IF(Plan1!$S3=3,LOOKUP(Plan1!S21,BI154:BI173,$AG107:$AG126),IF(Plan1!$S3=4,LOOKUP(Plan1!S21,BI178:BI197,$AG107:$AG126),IF(Plan1!$S3=5,LOOKUP(Plan1!S21,BI202:BI221,$AG107:$AG126),IF(Plan1!$S3=6,LOOKUP(Plan1!S21,BI226:BI245,$AG107:$AG126),IF(Plan1!$S3=7,LOOKUP(Plan1!S21,BI250:BI269,$AG107:$AG126),IF(Plan1!$S3=8,LOOKUP(Plan1!S21,BI274:BI293,$AG107:$AG126),IF(Plan1!$S3=9,LOOKUP(Plan1!S21,BI298:BI317,$AG107:$AG126),IF(Plan1!$S3=10,LOOKUP(Plan1!S21,BI322:BI341,$AG107:$AG126),IF(Plan1!$S3=11,LOOKUP(Plan1!S21,BI346:BI365,$AG107:$AG126),IF(Plan1!$S3=12,LOOKUP(Plan1!S21,BI370:BI389,$AG107:$AG126),IF(Plan1!$S3=13,LOOKUP(Plan1!S21,BI394:BI413,$AG107:$AG126),IF(Plan1!$S3=14,LOOKUP(Plan1!S21,BI418:BI437,$AG107:$AG126),IF(Plan1!$S3=15,LOOKUP(Plan1!S21,BI442:BI461,$AG107:$AG126),IF(Plan1!$S3=16,LOOKUP(Plan1!S21,BI466:BI485,$AG107:$AG126),IF(Plan1!$S3=17,LOOKUP(Plan1!S21,BI490:BI509,$AG107:$AG126),IF(Plan1!$S3=18,LOOKUP(Plan1!S21,BI514:BI533,$AG107:$AG126),IF(Plan1!$S3=19,LOOKUP(Plan1!S21,BI538:BI557,$AG107:$AG126),IF(Plan1!$S3=20,LOOKUP(Plan1!S21,BI562:BI581,$AG107:$AG126),IF(Plan1!$S3=21,LOOKUP(Plan1!S21,BI586:BI605,$AG107:$AG126),IF(Plan1!$S3=22,LOOKUP(Plan1!S21,BI610:BI629,$AG107:$AG126),IF(Plan1!$S3=23,LOOKUP(Plan1!S21,BI634:BI653,$AG107:$AG126),IF(Plan1!$S3=24,LOOKUP(Plan1!S21,BI658:BI677,$AG107:$AG126),IF(Plan1!$S3=25,LOOKUP(Plan1!S21,BI682:BI701,$AG107:$AG126),IF(Plan1!$S3=26,LOOKUP(Plan1!S21,BI706:BI725,$AG107:$AG126),IF(Plan1!$S3=27,LOOKUP(Plan1!S21,BI730:BI749,$AG107:$AG126),IF(Plan1!$S3=28,LOOKUP(Plan1!S21,BI754:BI773,$AG107:$AG126),IF(Plan1!$S3=29,LOOKUP(Plan1!S21,BI778:BI797,$AG107:$AG126),IF(Plan1!$S3=30,LOOKUP(Plan1!S21,BI802:BI821,$AG107:$AG126),IF(Plan1!$S3=31,LOOKUP(Plan1!S21,BI826:BI845,$AG107:$AG126),IF(Plan1!$S3=32,LOOKUP(Plan1!S21,BI850:BI869,$AG107:$AG126),IF(Plan1!$S3=33,LOOKUP(Plan1!S21,BI874:BI893,$AG107:$AG126),0))))))))))))))))))))))))))))))))),0)</f>
        <v>0</v>
      </c>
      <c r="CB115" s="284">
        <v>28</v>
      </c>
      <c r="CC115" s="225">
        <v>14.56</v>
      </c>
      <c r="CD115" s="226">
        <v>13.77</v>
      </c>
      <c r="CE115" s="226">
        <v>16.43</v>
      </c>
      <c r="CF115" s="226">
        <v>18.829999999999998</v>
      </c>
      <c r="CG115" s="226">
        <v>18.829999999999998</v>
      </c>
      <c r="CH115" s="226">
        <v>21.82</v>
      </c>
      <c r="CI115" s="231">
        <v>20.34</v>
      </c>
      <c r="CJ115" s="252"/>
      <c r="CK115" s="229">
        <v>5.18</v>
      </c>
      <c r="CL115" s="230">
        <v>6.19</v>
      </c>
      <c r="CM115" s="230">
        <v>5.17</v>
      </c>
      <c r="CN115" s="230">
        <v>4.37</v>
      </c>
      <c r="CO115" s="230">
        <v>3.26</v>
      </c>
      <c r="CP115" s="230">
        <v>3.21</v>
      </c>
      <c r="CQ115" s="231">
        <v>3.89</v>
      </c>
      <c r="CR115" s="232" t="e">
        <f>IFERROR(IF(Plan1!#REF!&lt;&gt;"",IF(Plan1!#REF!=6,(Plan1!#REF!-CC115)/CK115,IF(Plan1!#REF!=7,(Plan1!#REF!-CD115)/CL115,IF(Plan1!#REF!=8,(Plan1!#REF!-CE115)/CM115,IF(Plan1!#REF!=9,(Plan1!#REF!-CF115)/CN115,IF(Plan1!#REF!=10,(Plan1!#REF!-CG115)/CO115,IF(Plan1!#REF!=11,(Plan1!#REF!-CH115)/CP115,IF(Plan1!#REF!=12,(Plan1!#REF!-CI115)/CQ115,""))))))),""),IF(Plan1!#REF!&gt;(DK115*4),1,IF(Plan1!#REF!&gt;(DK115*3),-1.5,IF(Plan1!#REF!&gt;(DK115*2),-1.6,IF(Plan1!#REF!&gt;(DK115*1),-2,-2.05)))))</f>
        <v>#REF!</v>
      </c>
      <c r="CS115" s="233"/>
      <c r="CT115" s="229">
        <v>9.83</v>
      </c>
      <c r="CU115" s="230">
        <v>14.41</v>
      </c>
      <c r="CV115" s="230">
        <v>17.34</v>
      </c>
      <c r="CW115" s="230">
        <v>17.03</v>
      </c>
      <c r="CX115" s="230">
        <v>17.29</v>
      </c>
      <c r="CY115" s="230">
        <v>18.61</v>
      </c>
      <c r="CZ115" s="231">
        <v>17.59</v>
      </c>
      <c r="DA115" s="252"/>
      <c r="DB115" s="229">
        <v>5.87</v>
      </c>
      <c r="DC115" s="230">
        <v>4.4400000000000004</v>
      </c>
      <c r="DD115" s="230">
        <v>4.8600000000000003</v>
      </c>
      <c r="DE115" s="230">
        <v>4.08</v>
      </c>
      <c r="DF115" s="230">
        <v>4.22</v>
      </c>
      <c r="DG115" s="230">
        <v>4.88</v>
      </c>
      <c r="DH115" s="231">
        <v>4.26</v>
      </c>
      <c r="DI115" s="232" t="e">
        <f>IFERROR(IF(Plan1!#REF!&lt;&gt;"",IF(Plan1!#REF!=6,(Plan1!#REF!-CT115)/DB115,IF(Plan1!#REF!=7,(Plan1!#REF!-CU115)/DC115,IF(Plan1!#REF!=8,(Plan1!#REF!-CV115)/DD115,IF(Plan1!#REF!=9,(Plan1!#REF!-CW115)/DE115,IF(Plan1!#REF!=10,(Plan1!#REF!-CX115)/DF115,IF(Plan1!#REF!=11,(Plan1!#REF!-CY115)/DG115,IF(Plan1!#REF!=12,(Plan1!#REF!-CZ115)/DH115,""))))))),""),IF(Plan1!#REF!&gt;(DK115*4),1,IF(Plan1!#REF!&gt;(DK115*3),-1.5,IF(Plan1!#REF!&gt;(DK115*2),-1.6,IF(Plan1!#REF!&gt;(DK115*1),-2,-2.05)))))</f>
        <v>#REF!</v>
      </c>
      <c r="DJ115" s="285"/>
      <c r="DK115" s="176"/>
      <c r="DX115" s="272">
        <v>9999</v>
      </c>
      <c r="DY115" s="273" t="s">
        <v>1901</v>
      </c>
      <c r="DZ115" s="274">
        <v>1.58</v>
      </c>
      <c r="EA115" s="274">
        <v>1.23</v>
      </c>
      <c r="EB115" s="274">
        <v>1.46</v>
      </c>
      <c r="EC115" s="274">
        <v>1.08</v>
      </c>
      <c r="ED115" s="275">
        <v>1.43</v>
      </c>
      <c r="EE115" s="276">
        <v>1.52</v>
      </c>
      <c r="EF115" s="274">
        <v>1.31</v>
      </c>
      <c r="EG115" s="274">
        <v>1.63</v>
      </c>
      <c r="EH115" s="274">
        <v>1.42</v>
      </c>
      <c r="EI115" s="275">
        <v>1.48</v>
      </c>
      <c r="EJ115" s="277" t="e">
        <f>IFERROR(IF(ISBLANK(Plan1!#REF!),"",IF(Plan1!#REF!=7,(Plan1!#REF!-DZ115)/EE115,IF(Plan1!#REF!=8,(Plan1!#REF!-EA115)/EF115,IF(Plan1!#REF!=1,(Plan1!#REF!-EB115)/EG115,IF(Plan1!#REF!=2,(Plan1!#REF!-EC115)/EH115,IF(Plan1!#REF!=3,(Plan1!#REF!-ED115)/EI115,"")))))),IF(Plan1!#REF!&lt;&gt;"",IF(Plan1!#REF!&gt;(EW115*4),1,IF(Plan1!#REF!&gt;(EW115*3),-1.5,IF(Plan1!#REF!&gt;(EW115*2),-1.6,IF(Plan1!#REF!&gt;(EW115*1),-2,-2.05)))),""))</f>
        <v>#REF!</v>
      </c>
      <c r="EK115" s="278">
        <v>2.13</v>
      </c>
      <c r="EL115" s="274">
        <v>1.72</v>
      </c>
      <c r="EM115" s="274">
        <v>1.29</v>
      </c>
      <c r="EN115" s="274">
        <v>1.29</v>
      </c>
      <c r="EO115" s="274">
        <v>1.58</v>
      </c>
      <c r="EP115" s="274">
        <v>1.69</v>
      </c>
      <c r="EQ115" s="274">
        <v>1.38</v>
      </c>
      <c r="ER115" s="274">
        <v>1.49</v>
      </c>
      <c r="ES115" s="274">
        <v>1.57</v>
      </c>
      <c r="ET115" s="275">
        <v>1.41</v>
      </c>
      <c r="EU115" s="277" t="e">
        <f>IFERROR(IF(ISBLANK(Plan1!#REF!),"",IF(Plan1!#REF!=7,(Plan1!#REF!-EK115)/EP115,IF(Plan1!#REF!=8,(Plan1!#REF!-EL115)/EQ115,IF(Plan1!#REF!=1,(Plan1!#REF!-EM115)/ER115,IF(Plan1!#REF!=2,(Plan1!#REF!-EN115)/ES115,IF(Plan1!#REF!=3,(Plan1!#REF!-EO115)/ET115,"")))))),IF(Plan1!#REF!&lt;&gt;"",IF(Plan1!#REF!&gt;(EW115*4),1,IF(Plan1!#REF!&gt;(EW115*3),-1.5,IF(Plan1!#REF!&gt;(EW115*2),-1.6,IF(Plan1!#REF!&gt;(EW115*1),-2,-2.05)))),""))</f>
        <v>#REF!</v>
      </c>
      <c r="EV115" s="285"/>
      <c r="EW115" s="297"/>
      <c r="FJ115" s="292">
        <v>0</v>
      </c>
      <c r="FK115" s="281" t="s">
        <v>1901</v>
      </c>
      <c r="FL115" s="241">
        <v>2.2400000000000002</v>
      </c>
      <c r="FM115" s="241">
        <v>2.2200000000000002</v>
      </c>
      <c r="FN115" s="241">
        <v>1.39</v>
      </c>
      <c r="FO115" s="241">
        <v>2.19</v>
      </c>
      <c r="FP115" s="241">
        <v>1.78</v>
      </c>
      <c r="FQ115" s="241">
        <v>1.79</v>
      </c>
      <c r="FR115" s="241">
        <v>1.95</v>
      </c>
      <c r="FS115" s="241">
        <v>1.88</v>
      </c>
      <c r="FT115" s="241">
        <v>1.8</v>
      </c>
      <c r="FU115" s="241">
        <v>2</v>
      </c>
      <c r="FV115" s="241">
        <v>1.8</v>
      </c>
      <c r="FW115" s="242">
        <v>2.14</v>
      </c>
      <c r="FX115" s="243">
        <v>1.68</v>
      </c>
      <c r="FY115" s="241">
        <v>1.55</v>
      </c>
      <c r="FZ115" s="241">
        <v>1.33</v>
      </c>
      <c r="GA115" s="241">
        <v>1.8</v>
      </c>
      <c r="GB115" s="241">
        <v>1.58</v>
      </c>
      <c r="GC115" s="241">
        <v>1.55</v>
      </c>
      <c r="GD115" s="241">
        <v>1.64</v>
      </c>
      <c r="GE115" s="241">
        <v>1.5</v>
      </c>
      <c r="GF115" s="241">
        <v>1.54</v>
      </c>
      <c r="GG115" s="241">
        <v>1.89</v>
      </c>
      <c r="GH115" s="241">
        <v>1.81</v>
      </c>
      <c r="GI115" s="242">
        <v>1.71</v>
      </c>
      <c r="GJ115" s="265" t="e">
        <f>IFERROR(IF(Plan1!#REF!&lt;&gt;"",IF(AND(Plan1!#REF!=1,Plan1!#REF!=1),(Plan1!#REF!-FL115)/FX115,IF(AND(Plan1!#REF!=1,Plan1!#REF!=2),(Plan1!#REF!-FM115)/FY115,IF(AND(Plan1!#REF!=1,Plan1!#REF!=3),(Plan1!#REF!-FN115)/FZ115,IF(AND(Plan1!#REF!=2,Plan1!#REF!=1),(Plan1!#REF!-FO115)/GA115,IF(AND(Plan1!#REF!=2,Plan1!#REF!=2),(Plan1!#REF!-FP115)/GB115,IF(AND(Plan1!#REF!=2,Plan1!#REF!=3),(Plan1!#REF!-FQ115)/GC115,IF(AND(Plan1!#REF!=3,Plan1!#REF!=1),(Plan1!#REF!-FR115)/GD115,IF(AND(Plan1!#REF!=3,Plan1!#REF!=2),(Plan1!#REF!-FS115)/GE115,IF(AND(Plan1!#REF!=3,Plan1!#REF!=3),(Plan1!#REF!-FT115)/GF115,IF(AND(Plan1!#REF!=4,Plan1!#REF!=1),(Plan1!#REF!-FU115)/GG115,IF(AND(Plan1!#REF!=4,Plan1!#REF!=2),(Plan1!#REF!-FV115)/GH115,IF(AND(Plan1!#REF!=4,Plan1!#REF!=3),(Plan1!#REF!-FW115)/GI115,"")))))))))))),""),IF(Plan1!#REF!&gt;(GL115*4),1,IF(Plan1!#REF!&gt;(GL115*3),-1.5,IF(Plan1!#REF!&gt;(GL115*2),-1.6,IF(Plan1!#REF!&gt;(GL115*1),-2,-2.05)))))</f>
        <v>#REF!</v>
      </c>
      <c r="GK115" s="266"/>
      <c r="GL115" s="297"/>
      <c r="KJ115" s="267">
        <v>10</v>
      </c>
      <c r="KK115" s="267">
        <v>26.5</v>
      </c>
      <c r="KL115" s="282">
        <v>91</v>
      </c>
      <c r="KM115" s="269">
        <v>14.6</v>
      </c>
      <c r="KN115" s="282">
        <v>84</v>
      </c>
      <c r="KO115" s="269">
        <v>2.2000000000000002</v>
      </c>
      <c r="KP115" s="282">
        <v>70</v>
      </c>
    </row>
    <row r="116" spans="14:302" s="56" customFormat="1" ht="15" customHeight="1">
      <c r="N116" s="222">
        <v>13</v>
      </c>
      <c r="O116" s="199" t="s">
        <v>378</v>
      </c>
      <c r="P116" s="199" t="s">
        <v>379</v>
      </c>
      <c r="Q116" s="222">
        <v>13</v>
      </c>
      <c r="R116" s="222">
        <v>16</v>
      </c>
      <c r="S116" s="199" t="s">
        <v>380</v>
      </c>
      <c r="T116" s="199" t="s">
        <v>381</v>
      </c>
      <c r="U116" s="222">
        <v>11</v>
      </c>
      <c r="W116" s="223">
        <f t="shared" si="0"/>
        <v>36</v>
      </c>
      <c r="X116" s="223">
        <f t="shared" si="1"/>
        <v>22</v>
      </c>
      <c r="Y116" s="223">
        <f t="shared" si="2"/>
        <v>13</v>
      </c>
      <c r="Z116" s="223"/>
      <c r="AA116" s="223"/>
      <c r="AB116" s="223">
        <f t="shared" si="3"/>
        <v>16</v>
      </c>
      <c r="AC116" s="223">
        <f t="shared" si="4"/>
        <v>13</v>
      </c>
      <c r="AD116" s="223">
        <f t="shared" si="5"/>
        <v>21</v>
      </c>
      <c r="AE116" s="223">
        <f t="shared" si="6"/>
        <v>11</v>
      </c>
      <c r="AF116" s="224" t="e">
        <f>IF(Plan1!#REF!="",0,IF(Plan1!#REF!=1,LOOKUP(Plan1!#REF!,AE104:AE123,$N104:$N123),IF(Plan1!#REF!=2,LOOKUP(Plan1!#REF!,AE204:AE223,$N104:$N123),IF(Plan1!#REF!=3,LOOKUP(Plan1!#REF!,AE304:AE323,$N104:$N123),IF(Plan1!#REF!=4,LOOKUP(Plan1!#REF!,AE403:AE422,$N104:$N123),IF(Plan1!#REF!=5,LOOKUP(Plan1!#REF!,AE502:AE521,$N104:$N123),IF(Plan1!#REF!=6,LOOKUP(Plan1!#REF!,AE602:AE621,$N104:$N123),IF(Plan1!#REF!=7,LOOKUP(Plan1!#REF!,AE702:AE721,$N104:$N123),IF(Plan1!#REF!=8,LOOKUP(Plan1!#REF!,AE802:AE821,$N104:$N123),0)))))))))</f>
        <v>#REF!</v>
      </c>
      <c r="AG116" s="270">
        <v>10</v>
      </c>
      <c r="AH116" s="270"/>
      <c r="AI116" s="283" t="s">
        <v>516</v>
      </c>
      <c r="AJ116" s="291">
        <v>5</v>
      </c>
      <c r="AK116" s="291">
        <v>9</v>
      </c>
      <c r="AL116" s="283" t="s">
        <v>361</v>
      </c>
      <c r="AM116" s="283" t="s">
        <v>461</v>
      </c>
      <c r="AN116" s="283" t="s">
        <v>360</v>
      </c>
      <c r="AO116" s="291">
        <v>7</v>
      </c>
      <c r="AP116" s="291">
        <v>8</v>
      </c>
      <c r="AQ116" s="291">
        <v>9</v>
      </c>
      <c r="AR116" s="283" t="s">
        <v>380</v>
      </c>
      <c r="AS116" s="283" t="s">
        <v>366</v>
      </c>
      <c r="AT116" s="283" t="s">
        <v>1069</v>
      </c>
      <c r="AU116" s="283"/>
      <c r="AV116" s="291">
        <v>8</v>
      </c>
      <c r="AW116" s="291">
        <v>8</v>
      </c>
      <c r="AX116" s="291">
        <v>7</v>
      </c>
      <c r="AY116" s="167">
        <f t="shared" si="7"/>
        <v>10</v>
      </c>
      <c r="AZ116" s="167">
        <f t="shared" si="8"/>
        <v>5</v>
      </c>
      <c r="BA116" s="167">
        <f t="shared" si="9"/>
        <v>9</v>
      </c>
      <c r="BB116" s="167">
        <f t="shared" si="10"/>
        <v>8</v>
      </c>
      <c r="BC116" s="167">
        <f t="shared" si="11"/>
        <v>32</v>
      </c>
      <c r="BD116" s="167">
        <f t="shared" si="12"/>
        <v>15</v>
      </c>
      <c r="BE116" s="167">
        <f t="shared" si="13"/>
        <v>7</v>
      </c>
      <c r="BF116" s="167">
        <f t="shared" si="14"/>
        <v>8</v>
      </c>
      <c r="BG116" s="167">
        <f t="shared" si="15"/>
        <v>9</v>
      </c>
      <c r="BH116" s="167"/>
      <c r="BI116" s="167">
        <f t="shared" si="16"/>
        <v>13</v>
      </c>
      <c r="BJ116" s="167">
        <f t="shared" si="17"/>
        <v>11</v>
      </c>
      <c r="BK116" s="167">
        <f t="shared" si="18"/>
        <v>38</v>
      </c>
      <c r="BL116" s="167">
        <f t="shared" si="19"/>
        <v>8</v>
      </c>
      <c r="BM116" s="167">
        <f t="shared" si="20"/>
        <v>8</v>
      </c>
      <c r="BN116" s="167">
        <f t="shared" si="21"/>
        <v>7</v>
      </c>
      <c r="BP116" s="271">
        <f>IF(Plan1!S22&lt;&gt;"",IF(Plan1!$S3=1,LOOKUP(Plan1!S22,BJ107:BJ126,$AG107:$AG126),IF(Plan1!$S3=2,LOOKUP(Plan1!S22,BJ131:BJ149,$AG107:$AG126),IF(Plan1!$S3=3,LOOKUP(Plan1!S22,BJ154:BJ173,$AG107:$AG126),IF(Plan1!$S3=4,LOOKUP(Plan1!S22,BJ178:BJ197,$AG107:$AG126),IF(Plan1!$S3=5,LOOKUP(Plan1!S22,BJ202:BJ221,$AG107:$AG126),IF(Plan1!$S3=6,LOOKUP(Plan1!S22,BJ226:BJ245,$AG107:$AG126),IF(Plan1!$S3=7,LOOKUP(Plan1!S22,BJ250:BJ269,$AG107:$AG126),IF(Plan1!$S3=8,LOOKUP(Plan1!S22,BJ274:BJ293,$AG107:$AG126),IF(Plan1!$S3=9,LOOKUP(Plan1!S22,BJ298:BJ317,$AG107:$AG126),IF(Plan1!$S3=10,LOOKUP(Plan1!S22,BJ322:BJ341,$AG107:$AG126),IF(Plan1!$S3=11,LOOKUP(Plan1!S22,BJ346:BJ365,$AG107:$AG126),IF(Plan1!$S3=12,LOOKUP(Plan1!S22,BJ370:BJ389,$AG107:$AG126),IF(Plan1!$S3=13,LOOKUP(Plan1!S22,BJ394:BJ413,$AG107:$AG126),IF(Plan1!$S3=14,LOOKUP(Plan1!S22,BJ418:BJ437,$AG107:$AG126),IF(Plan1!$S3=15,LOOKUP(Plan1!S22,BJ442:BJ461,$AG107:$AG126),IF(Plan1!$S3=16,LOOKUP(Plan1!S22,BJ466:BJ485,$AG107:$AG126),IF(Plan1!$S3=17,LOOKUP(Plan1!S22,BJ490:BJ509,$AG107:$AG126),IF(Plan1!$S3=18,LOOKUP(Plan1!S22,BJ514:BJ533,$AG107:$AG126),IF(Plan1!$S3=19,LOOKUP(Plan1!S22,BJ538:BJ557,$AG107:$AG126),IF(Plan1!$S3=20,LOOKUP(Plan1!S22,BJ562:BJ581,$AG107:$AG126),IF(Plan1!$S3=21,LOOKUP(Plan1!S22,BJ586:BJ605,$AG107:$AG126),IF(Plan1!$S3=22,LOOKUP(Plan1!S22,BJ610:BJ629,$AG107:$AG126),IF(Plan1!$S3=23,LOOKUP(Plan1!S22,BJ634:BJ653,$AG107:$AG126),IF(Plan1!$S3=24,LOOKUP(Plan1!S22,BJ658:BJ677,$AG107:$AG126),IF(Plan1!$S3=25,LOOKUP(Plan1!S22,BJ682:BJ701,$AG107:$AG126),IF(Plan1!$S3=26,LOOKUP(Plan1!S22,BJ706:BJ725,$AG107:$AG126),IF(Plan1!$S3=27,LOOKUP(Plan1!S22,BJ730:BJ749,$AG107:$AG126),IF(Plan1!$S3=28,LOOKUP(Plan1!S22,BJ754:BJ773,$AG107:$AG126),IF(Plan1!$S3=29,LOOKUP(Plan1!S22,BJ778:BJ797,$AG107:$AG126),IF(Plan1!$S3=30,LOOKUP(Plan1!S22,BJ802:BJ821,$AG107:$AG126),IF(Plan1!$S3=31,LOOKUP(Plan1!S22,BJ826:BJ845,$AG107:$AG126),IF(Plan1!$S3=32,LOOKUP(Plan1!S22,BJ850:BJ869,$AG107:$AG126),IF(Plan1!$S3=33,LOOKUP(Plan1!S22,BJ874:BJ893,$AG107:$AG126),0))))))))))))))))))))))))))))))))),0)</f>
        <v>0</v>
      </c>
      <c r="CB116" s="284">
        <v>5</v>
      </c>
      <c r="CC116" s="225">
        <v>3.33</v>
      </c>
      <c r="CD116" s="226">
        <v>3.09</v>
      </c>
      <c r="CE116" s="226">
        <v>3.33</v>
      </c>
      <c r="CF116" s="226">
        <v>3.83</v>
      </c>
      <c r="CG116" s="226">
        <v>3.9</v>
      </c>
      <c r="CH116" s="226">
        <v>4.33</v>
      </c>
      <c r="CI116" s="231">
        <v>3.96</v>
      </c>
      <c r="CJ116" s="252"/>
      <c r="CK116" s="229">
        <v>0.83</v>
      </c>
      <c r="CL116" s="230">
        <v>0.9</v>
      </c>
      <c r="CM116" s="230">
        <v>0.8</v>
      </c>
      <c r="CN116" s="230">
        <v>0.83</v>
      </c>
      <c r="CO116" s="230">
        <v>0.71</v>
      </c>
      <c r="CP116" s="230">
        <v>0.64</v>
      </c>
      <c r="CQ116" s="231">
        <v>0.82</v>
      </c>
      <c r="CR116" s="232" t="e">
        <f>IFERROR(IF(Plan1!#REF!&lt;&gt;"",IF(Plan1!#REF!=6,(Plan1!#REF!-CC116)/CK116,IF(Plan1!#REF!=7,(Plan1!#REF!-CD116)/CL116,IF(Plan1!#REF!=8,(Plan1!#REF!-CE116)/CM116,IF(Plan1!#REF!=9,(Plan1!#REF!-CF116)/CN116,IF(Plan1!#REF!=10,(Plan1!#REF!-CG116)/CO116,IF(Plan1!#REF!=11,(Plan1!#REF!-CH116)/CP116,IF(Plan1!#REF!=12,(Plan1!#REF!-CI116)/CQ116,""))))))),""),IF(Plan1!#REF!&gt;(DK116*4),1,IF(Plan1!#REF!&gt;(DK116*3),-1.5,IF(Plan1!#REF!&gt;(DK116*2),-1.6,IF(Plan1!#REF!&gt;(DK116*1),-2,-2.05)))))</f>
        <v>#REF!</v>
      </c>
      <c r="CS116" s="233"/>
      <c r="CT116" s="229">
        <v>2.33</v>
      </c>
      <c r="CU116" s="230">
        <v>3.1</v>
      </c>
      <c r="CV116" s="230">
        <v>3.62</v>
      </c>
      <c r="CW116" s="230">
        <v>3.42</v>
      </c>
      <c r="CX116" s="230">
        <v>3.46</v>
      </c>
      <c r="CY116" s="230">
        <v>3.94</v>
      </c>
      <c r="CZ116" s="231">
        <v>3.63</v>
      </c>
      <c r="DA116" s="252"/>
      <c r="DB116" s="229">
        <v>1.0900000000000001</v>
      </c>
      <c r="DC116" s="230">
        <v>0.62</v>
      </c>
      <c r="DD116" s="230">
        <v>0.82</v>
      </c>
      <c r="DE116" s="230">
        <v>0.72</v>
      </c>
      <c r="DF116" s="230">
        <v>0.79</v>
      </c>
      <c r="DG116" s="230">
        <v>0.77</v>
      </c>
      <c r="DH116" s="231">
        <v>0.98</v>
      </c>
      <c r="DI116" s="232" t="e">
        <f>IFERROR(IF(Plan1!#REF!&lt;&gt;"",IF(Plan1!#REF!=6,(Plan1!#REF!-CT116)/DB116,IF(Plan1!#REF!=7,(Plan1!#REF!-CU116)/DC116,IF(Plan1!#REF!=8,(Plan1!#REF!-CV116)/DD116,IF(Plan1!#REF!=9,(Plan1!#REF!-CW116)/DE116,IF(Plan1!#REF!=10,(Plan1!#REF!-CX116)/DF116,IF(Plan1!#REF!=11,(Plan1!#REF!-CY116)/DG116,IF(Plan1!#REF!=12,(Plan1!#REF!-CZ116)/DH116,""))))))),""),IF(Plan1!#REF!&gt;(DK116*4),1,IF(Plan1!#REF!&gt;(DK116*3),-1.5,IF(Plan1!#REF!&gt;(DK116*2),-1.6,IF(Plan1!#REF!&gt;(DK116*1),-2,-2.05)))))</f>
        <v>#REF!</v>
      </c>
      <c r="DJ116" s="285"/>
      <c r="DK116" s="176"/>
      <c r="DX116" s="272">
        <v>12</v>
      </c>
      <c r="DY116" s="273" t="s">
        <v>1876</v>
      </c>
      <c r="DZ116" s="274">
        <v>10.36</v>
      </c>
      <c r="EA116" s="241">
        <v>10.8</v>
      </c>
      <c r="EB116" s="274">
        <v>10.95</v>
      </c>
      <c r="EC116" s="274">
        <v>10.82</v>
      </c>
      <c r="ED116" s="275">
        <v>10.95</v>
      </c>
      <c r="EE116" s="276">
        <v>1.17</v>
      </c>
      <c r="EF116" s="274">
        <v>1.07</v>
      </c>
      <c r="EG116" s="274">
        <v>1.07</v>
      </c>
      <c r="EH116" s="274">
        <v>1.02</v>
      </c>
      <c r="EI116" s="275">
        <v>1.1499999999999999</v>
      </c>
      <c r="EJ116" s="277" t="e">
        <f>IFERROR(IF(ISBLANK(Plan1!#REF!),"",IF(Plan1!#REF!=7,(Plan1!#REF!-DZ116)/EE116,IF(Plan1!#REF!=8,(Plan1!#REF!-EA116)/EF116,IF(Plan1!#REF!=1,(Plan1!#REF!-EB116)/EG116,IF(Plan1!#REF!=2,(Plan1!#REF!-EC116)/EH116,IF(Plan1!#REF!=3,(Plan1!#REF!-ED116)/EI116,"")))))),IF(Plan1!#REF!&lt;&gt;"",IF(Plan1!#REF!&gt;(EW116*4),1,IF(Plan1!#REF!&gt;(EW116*3),-1.5,IF(Plan1!#REF!&gt;(EW116*2),-1.6,IF(Plan1!#REF!&gt;(EW116*1),-2,-2.05)))),""))</f>
        <v>#REF!</v>
      </c>
      <c r="EK116" s="278">
        <v>10.26</v>
      </c>
      <c r="EL116" s="241">
        <v>10.3</v>
      </c>
      <c r="EM116" s="274">
        <v>10.61</v>
      </c>
      <c r="EN116" s="274">
        <v>10.82</v>
      </c>
      <c r="EO116" s="274">
        <v>10.92</v>
      </c>
      <c r="EP116" s="274">
        <v>1.07</v>
      </c>
      <c r="EQ116" s="274">
        <v>1.22</v>
      </c>
      <c r="ER116" s="274">
        <v>1.22</v>
      </c>
      <c r="ES116" s="241">
        <v>1.2</v>
      </c>
      <c r="ET116" s="242">
        <v>1</v>
      </c>
      <c r="EU116" s="277" t="e">
        <f>IFERROR(IF(ISBLANK(Plan1!#REF!),"",IF(Plan1!#REF!=7,(Plan1!#REF!-EK116)/EP116,IF(Plan1!#REF!=8,(Plan1!#REF!-EL116)/EQ116,IF(Plan1!#REF!=1,(Plan1!#REF!-EM116)/ER116,IF(Plan1!#REF!=2,(Plan1!#REF!-EN116)/ES116,IF(Plan1!#REF!=3,(Plan1!#REF!-EO116)/ET116,"")))))),IF(Plan1!#REF!&lt;&gt;"",IF(Plan1!#REF!&gt;(EW116*4),1,IF(Plan1!#REF!&gt;(EW116*3),-1.5,IF(Plan1!#REF!&gt;(EW116*2),-1.6,IF(Plan1!#REF!&gt;(EW116*1),-2,-2.05)))),""))</f>
        <v>#REF!</v>
      </c>
      <c r="EV116" s="285"/>
      <c r="EW116" s="297"/>
      <c r="FJ116" s="292">
        <v>12</v>
      </c>
      <c r="FK116" s="281" t="s">
        <v>1876</v>
      </c>
      <c r="FL116" s="241">
        <v>10.51</v>
      </c>
      <c r="FM116" s="241">
        <v>10.52</v>
      </c>
      <c r="FN116" s="241">
        <v>11.22</v>
      </c>
      <c r="FO116" s="241">
        <v>10.4</v>
      </c>
      <c r="FP116" s="241">
        <v>10.73</v>
      </c>
      <c r="FQ116" s="241">
        <v>11.09</v>
      </c>
      <c r="FR116" s="241">
        <v>9.9499999999999993</v>
      </c>
      <c r="FS116" s="241">
        <v>10.130000000000001</v>
      </c>
      <c r="FT116" s="241">
        <v>10.73</v>
      </c>
      <c r="FU116" s="241">
        <v>9.24</v>
      </c>
      <c r="FV116" s="241">
        <v>9.27</v>
      </c>
      <c r="FW116" s="242">
        <v>9.9499999999999993</v>
      </c>
      <c r="FX116" s="243">
        <v>1.43</v>
      </c>
      <c r="FY116" s="241">
        <v>1.21</v>
      </c>
      <c r="FZ116" s="241">
        <v>0.82</v>
      </c>
      <c r="GA116" s="241">
        <v>1.64</v>
      </c>
      <c r="GB116" s="241">
        <v>1.27</v>
      </c>
      <c r="GC116" s="241">
        <v>1.06</v>
      </c>
      <c r="GD116" s="241">
        <v>1.54</v>
      </c>
      <c r="GE116" s="241">
        <v>1.3</v>
      </c>
      <c r="GF116" s="241">
        <v>1.18</v>
      </c>
      <c r="GG116" s="241">
        <v>1.64</v>
      </c>
      <c r="GH116" s="241">
        <v>1.57</v>
      </c>
      <c r="GI116" s="242">
        <v>1.36</v>
      </c>
      <c r="GJ116" s="265" t="e">
        <f>IFERROR(IF(Plan1!#REF!&lt;&gt;"",IF(AND(Plan1!#REF!=1,Plan1!#REF!=1),(Plan1!#REF!-FL116)/FX116,IF(AND(Plan1!#REF!=1,Plan1!#REF!=2),(Plan1!#REF!-FM116)/FY116,IF(AND(Plan1!#REF!=1,Plan1!#REF!=3),(Plan1!#REF!-FN116)/FZ116,IF(AND(Plan1!#REF!=2,Plan1!#REF!=1),(Plan1!#REF!-FO116)/GA116,IF(AND(Plan1!#REF!=2,Plan1!#REF!=2),(Plan1!#REF!-FP116)/GB116,IF(AND(Plan1!#REF!=2,Plan1!#REF!=3),(Plan1!#REF!-FQ116)/GC116,IF(AND(Plan1!#REF!=3,Plan1!#REF!=1),(Plan1!#REF!-FR116)/GD116,IF(AND(Plan1!#REF!=3,Plan1!#REF!=2),(Plan1!#REF!-FS116)/GE116,IF(AND(Plan1!#REF!=3,Plan1!#REF!=3),(Plan1!#REF!-FT116)/GF116,IF(AND(Plan1!#REF!=4,Plan1!#REF!=1),(Plan1!#REF!-FU116)/GG116,IF(AND(Plan1!#REF!=4,Plan1!#REF!=2),(Plan1!#REF!-FV116)/GH116,IF(AND(Plan1!#REF!=4,Plan1!#REF!=3),(Plan1!#REF!-FW116)/GI116,"")))))))))))),""),IF(Plan1!#REF!&gt;(GL116*4),1,IF(Plan1!#REF!&gt;(GL116*3),-1.5,IF(Plan1!#REF!&gt;(GL116*2),-1.6,IF(Plan1!#REF!&gt;(GL116*1),-2,-2.05)))))</f>
        <v>#REF!</v>
      </c>
      <c r="GK116" s="266"/>
      <c r="GL116" s="297"/>
      <c r="KJ116" s="267">
        <v>11</v>
      </c>
      <c r="KK116" s="267">
        <v>30.1</v>
      </c>
      <c r="KL116" s="282">
        <v>92</v>
      </c>
      <c r="KM116" s="269">
        <v>16.899999999999999</v>
      </c>
      <c r="KN116" s="282">
        <v>86</v>
      </c>
      <c r="KO116" s="269">
        <v>2.7</v>
      </c>
      <c r="KP116" s="282">
        <v>71</v>
      </c>
    </row>
    <row r="117" spans="14:302" s="56" customFormat="1" ht="15" customHeight="1">
      <c r="N117" s="222">
        <v>14</v>
      </c>
      <c r="O117" s="199" t="s">
        <v>382</v>
      </c>
      <c r="P117" s="199" t="s">
        <v>383</v>
      </c>
      <c r="Q117" s="222">
        <v>14</v>
      </c>
      <c r="R117" s="199" t="s">
        <v>374</v>
      </c>
      <c r="S117" s="222">
        <v>15</v>
      </c>
      <c r="T117" s="199" t="s">
        <v>384</v>
      </c>
      <c r="U117" s="222">
        <v>12</v>
      </c>
      <c r="W117" s="223">
        <f t="shared" si="0"/>
        <v>40</v>
      </c>
      <c r="X117" s="223">
        <f t="shared" si="1"/>
        <v>25</v>
      </c>
      <c r="Y117" s="223">
        <f t="shared" si="2"/>
        <v>14</v>
      </c>
      <c r="Z117" s="223"/>
      <c r="AA117" s="223"/>
      <c r="AB117" s="223">
        <f t="shared" si="3"/>
        <v>17</v>
      </c>
      <c r="AC117" s="223">
        <f t="shared" si="4"/>
        <v>15</v>
      </c>
      <c r="AD117" s="223">
        <f t="shared" si="5"/>
        <v>24</v>
      </c>
      <c r="AE117" s="223">
        <f t="shared" si="6"/>
        <v>12</v>
      </c>
      <c r="AF117" s="224" t="e">
        <f>IF(Plan1!#REF!="",0,IF(Plan1!#REF!=1,LOOKUP(Plan1!#REF!,AE152:AE171,$N104:$N123),IF(Plan1!#REF!=2,LOOKUP(Plan1!#REF!,AE252:AE271,$N104:$N123),IF(Plan1!#REF!=3,LOOKUP(Plan1!#REF!,AE351:AE370,$N104:$N123),IF(Plan1!#REF!=4,LOOKUP(Plan1!#REF!,AE450:AE469,$N104:$N123),IF(Plan1!#REF!=5,LOOKUP(Plan1!#REF!,AE550:AE569,$N104:$N123),IF(Plan1!#REF!=6,LOOKUP(Plan1!#REF!,AE650:AE669,$N104:$N123),IF(Plan1!#REF!=7,LOOKUP(Plan1!#REF!,AE750:AE769,$N104:$N123),IF(Plan1!#REF!=8,LOOKUP(Plan1!#REF!,AE849:AE868,$N104:$N123),0)))))))))</f>
        <v>#REF!</v>
      </c>
      <c r="AG117" s="251">
        <v>11</v>
      </c>
      <c r="AH117" s="251"/>
      <c r="AI117" s="283" t="s">
        <v>487</v>
      </c>
      <c r="AJ117" s="283" t="s">
        <v>409</v>
      </c>
      <c r="AK117" s="291">
        <v>10</v>
      </c>
      <c r="AL117" s="283" t="s">
        <v>363</v>
      </c>
      <c r="AM117" s="283" t="s">
        <v>543</v>
      </c>
      <c r="AN117" s="283" t="s">
        <v>429</v>
      </c>
      <c r="AO117" s="291">
        <v>8</v>
      </c>
      <c r="AP117" s="283" t="s">
        <v>412</v>
      </c>
      <c r="AQ117" s="283" t="s">
        <v>363</v>
      </c>
      <c r="AR117" s="283" t="s">
        <v>371</v>
      </c>
      <c r="AS117" s="283" t="s">
        <v>566</v>
      </c>
      <c r="AT117" s="283" t="s">
        <v>586</v>
      </c>
      <c r="AU117" s="283"/>
      <c r="AV117" s="283" t="s">
        <v>1</v>
      </c>
      <c r="AW117" s="291">
        <v>9</v>
      </c>
      <c r="AX117" s="291">
        <v>8</v>
      </c>
      <c r="AY117" s="167">
        <f t="shared" si="7"/>
        <v>13</v>
      </c>
      <c r="AZ117" s="167">
        <f t="shared" si="8"/>
        <v>6</v>
      </c>
      <c r="BA117" s="167">
        <f t="shared" si="9"/>
        <v>10</v>
      </c>
      <c r="BB117" s="167">
        <f t="shared" si="10"/>
        <v>10</v>
      </c>
      <c r="BC117" s="167">
        <f t="shared" si="11"/>
        <v>36</v>
      </c>
      <c r="BD117" s="167">
        <f t="shared" si="12"/>
        <v>18</v>
      </c>
      <c r="BE117" s="167">
        <f t="shared" si="13"/>
        <v>8</v>
      </c>
      <c r="BF117" s="167">
        <f t="shared" si="14"/>
        <v>9</v>
      </c>
      <c r="BG117" s="167">
        <f t="shared" si="15"/>
        <v>10</v>
      </c>
      <c r="BH117" s="167"/>
      <c r="BI117" s="167">
        <f t="shared" si="16"/>
        <v>15</v>
      </c>
      <c r="BJ117" s="167">
        <f t="shared" si="17"/>
        <v>13</v>
      </c>
      <c r="BK117" s="167">
        <f t="shared" si="18"/>
        <v>44</v>
      </c>
      <c r="BL117" s="167" t="str">
        <f t="shared" si="19"/>
        <v>-</v>
      </c>
      <c r="BM117" s="167">
        <f t="shared" si="20"/>
        <v>9</v>
      </c>
      <c r="BN117" s="167">
        <f t="shared" si="21"/>
        <v>8</v>
      </c>
      <c r="BP117" s="271">
        <f>IF(Plan1!S23&lt;&gt;"",IF(Plan1!$S3=1,LOOKUP(Plan1!S23,BK107:BK126,$AG107:$AG126),IF(Plan1!$S3=2,LOOKUP(Plan1!S23,BK131:BK149,$AG107:$AG126),IF(Plan1!$S3=3,LOOKUP(Plan1!S23,BK154:BK173,$AG107:$AG126),IF(Plan1!$S3=4,LOOKUP(Plan1!S23,BK178:BK197,$AG107:$AG126),IF(Plan1!$S3=5,LOOKUP(Plan1!S23,BK202:BK221,$AG107:$AG126),IF(Plan1!$S3=6,LOOKUP(Plan1!S23,BK226:BK245,$AG107:$AG126),IF(Plan1!$S3=7,LOOKUP(Plan1!S23,BK250:BK269,$AG107:$AG126),IF(Plan1!$S3=8,LOOKUP(Plan1!S23,BK274:BK293,$AG107:$AG126),IF(Plan1!$S3=9,LOOKUP(Plan1!S23,BK298:BK317,$AG107:$AG126),IF(Plan1!$S3=10,LOOKUP(Plan1!S23,BK322:BK341,$AG107:$AG126),IF(Plan1!$S3=11,LOOKUP(Plan1!S23,BK346:BK365,$AG107:$AG126),IF(Plan1!$S3=12,LOOKUP(Plan1!S23,BK370:BK389,$AG107:$AG126),IF(Plan1!$S3=13,LOOKUP(Plan1!S23,BK394:BK413,$AG107:$AG126),IF(Plan1!$S3=14,LOOKUP(Plan1!S23,BK418:BK437,$AG107:$AG126),IF(Plan1!$S3=15,LOOKUP(Plan1!S23,BK442:BK461,$AG107:$AG126),IF(Plan1!$S3=16,LOOKUP(Plan1!S23,BK466:BK485,$AG107:$AG126),IF(Plan1!$S3=17,LOOKUP(Plan1!S23,BK490:BK509,$AG107:$AG126),IF(Plan1!$S3=18,LOOKUP(Plan1!S23,BK514:BK533,$AG107:$AG126),IF(Plan1!$S3=19,LOOKUP(Plan1!S23,BK538:BK557,$AG107:$AG126),IF(Plan1!$S3=20,LOOKUP(Plan1!S23,BK562:BK581,$AG107:$AG126),IF(Plan1!$S3=21,LOOKUP(Plan1!S23,BK586:BK605,$AG107:$AG126),IF(Plan1!$S3=22,LOOKUP(Plan1!S23,BK610:BK629,$AG107:$AG126),IF(Plan1!$S3=23,LOOKUP(Plan1!S23,BK634:BK653,$AG107:$AG126),IF(Plan1!$S3=24,LOOKUP(Plan1!S23,BK658:BK677,$AG107:$AG126),IF(Plan1!$S3=25,LOOKUP(Plan1!S23,BK682:BK701,$AG107:$AG126),IF(Plan1!$S3=26,LOOKUP(Plan1!S23,BK706:BK725,$AG107:$AG126),IF(Plan1!$S3=27,LOOKUP(Plan1!S23,BK730:BK749,$AG107:$AG126),IF(Plan1!$S3=28,LOOKUP(Plan1!S23,BK754:BK773,$AG107:$AG126),IF(Plan1!$S3=29,LOOKUP(Plan1!S23,BK778:BK797,$AG107:$AG126),IF(Plan1!$S3=30,LOOKUP(Plan1!S23,BK802:BK821,$AG107:$AG126),IF(Plan1!$S3=31,LOOKUP(Plan1!S23,BK826:BK845,$AG107:$AG126),IF(Plan1!$S3=32,LOOKUP(Plan1!S23,BK850:BK869,$AG107:$AG126),IF(Plan1!$S3=33,LOOKUP(Plan1!S23,BK874:BK893,$AG107:$AG126),0))))))))))))))))))))))))))))))))),0)</f>
        <v>0</v>
      </c>
      <c r="CB117" s="284">
        <v>20</v>
      </c>
      <c r="CC117" s="225">
        <v>10.19</v>
      </c>
      <c r="CD117" s="226">
        <v>10.4</v>
      </c>
      <c r="CE117" s="226">
        <v>11.23</v>
      </c>
      <c r="CF117" s="226">
        <v>11.55</v>
      </c>
      <c r="CG117" s="226">
        <v>13.33</v>
      </c>
      <c r="CH117" s="226">
        <v>14.18</v>
      </c>
      <c r="CI117" s="231">
        <v>14.55</v>
      </c>
      <c r="CJ117" s="252"/>
      <c r="CK117" s="229">
        <v>3.28</v>
      </c>
      <c r="CL117" s="230">
        <v>2.25</v>
      </c>
      <c r="CM117" s="230">
        <v>3.35</v>
      </c>
      <c r="CN117" s="230">
        <v>2.73</v>
      </c>
      <c r="CO117" s="230">
        <v>3.1</v>
      </c>
      <c r="CP117" s="230">
        <v>3.18</v>
      </c>
      <c r="CQ117" s="231">
        <v>2.98</v>
      </c>
      <c r="CR117" s="232" t="e">
        <f>IFERROR(IF(Plan1!#REF!&lt;&gt;"",IF(Plan1!#REF!=6,(Plan1!#REF!-CC117)/CK117,IF(Plan1!#REF!=7,(Plan1!#REF!-CD117)/CL117,IF(Plan1!#REF!=8,(Plan1!#REF!-CE117)/CM117,IF(Plan1!#REF!=9,(Plan1!#REF!-CF117)/CN117,IF(Plan1!#REF!=10,(Plan1!#REF!-CG117)/CO117,IF(Plan1!#REF!=11,(Plan1!#REF!-CH117)/CP117,IF(Plan1!#REF!=12,(Plan1!#REF!-CI117)/CQ117,""))))))),""),IF(Plan1!#REF!&gt;(DK117*4),1,IF(Plan1!#REF!&gt;(DK117*3),-1.5,IF(Plan1!#REF!&gt;(DK117*2),-1.6,IF(Plan1!#REF!&gt;(DK117*1),-2,-2.05)))))</f>
        <v>#REF!</v>
      </c>
      <c r="CS117" s="233"/>
      <c r="CT117" s="229">
        <v>7.63</v>
      </c>
      <c r="CU117" s="230">
        <v>10</v>
      </c>
      <c r="CV117" s="230">
        <v>12.31</v>
      </c>
      <c r="CW117" s="230">
        <v>11.55</v>
      </c>
      <c r="CX117" s="230">
        <v>11</v>
      </c>
      <c r="CY117" s="230">
        <v>15.32</v>
      </c>
      <c r="CZ117" s="231">
        <v>15.5</v>
      </c>
      <c r="DA117" s="252"/>
      <c r="DB117" s="229">
        <v>2.98</v>
      </c>
      <c r="DC117" s="230">
        <v>3.17</v>
      </c>
      <c r="DD117" s="230">
        <v>4.49</v>
      </c>
      <c r="DE117" s="230">
        <v>3.32</v>
      </c>
      <c r="DF117" s="230">
        <v>3.01</v>
      </c>
      <c r="DG117" s="230">
        <v>4.37</v>
      </c>
      <c r="DH117" s="231">
        <v>4.5599999999999996</v>
      </c>
      <c r="DI117" s="232" t="e">
        <f>IFERROR(IF(Plan1!#REF!&lt;&gt;"",IF(Plan1!#REF!=6,(Plan1!#REF!-CT117)/DB117,IF(Plan1!#REF!=7,(Plan1!#REF!-CU117)/DC117,IF(Plan1!#REF!=8,(Plan1!#REF!-CV117)/DD117,IF(Plan1!#REF!=9,(Plan1!#REF!-CW117)/DE117,IF(Plan1!#REF!=10,(Plan1!#REF!-CX117)/DF117,IF(Plan1!#REF!=11,(Plan1!#REF!-CY117)/DG117,IF(Plan1!#REF!=12,(Plan1!#REF!-CZ117)/DH117,""))))))),""),IF(Plan1!#REF!&gt;(DK117*4),1,IF(Plan1!#REF!&gt;(DK117*3),-1.5,IF(Plan1!#REF!&gt;(DK117*2),-1.6,IF(Plan1!#REF!&gt;(DK117*1),-2,-2.05)))))</f>
        <v>#REF!</v>
      </c>
      <c r="DJ117" s="285"/>
      <c r="DK117" s="176"/>
      <c r="DX117" s="272">
        <v>6</v>
      </c>
      <c r="DY117" s="273" t="s">
        <v>1902</v>
      </c>
      <c r="DZ117" s="274">
        <v>5.15</v>
      </c>
      <c r="EA117" s="274">
        <v>5.38</v>
      </c>
      <c r="EB117" s="274">
        <v>5.36</v>
      </c>
      <c r="EC117" s="274">
        <v>5.36</v>
      </c>
      <c r="ED117" s="275">
        <v>5.46</v>
      </c>
      <c r="EE117" s="276">
        <v>0.97</v>
      </c>
      <c r="EF117" s="274">
        <v>0.77</v>
      </c>
      <c r="EG117" s="241">
        <v>0.9</v>
      </c>
      <c r="EH117" s="274">
        <v>0.74</v>
      </c>
      <c r="EI117" s="275">
        <v>0.69</v>
      </c>
      <c r="EJ117" s="277" t="e">
        <f>IFERROR(IF(ISBLANK(Plan1!#REF!),"",IF(Plan1!#REF!=7,(Plan1!#REF!-DZ117)/EE117,IF(Plan1!#REF!=8,(Plan1!#REF!-EA117)/EF117,IF(Plan1!#REF!=1,(Plan1!#REF!-EB117)/EG117,IF(Plan1!#REF!=2,(Plan1!#REF!-EC117)/EH117,IF(Plan1!#REF!=3,(Plan1!#REF!-ED117)/EI117,"")))))),IF(Plan1!#REF!&lt;&gt;"",IF(Plan1!#REF!&gt;(EW117*4),1,IF(Plan1!#REF!&gt;(EW117*3),-1.5,IF(Plan1!#REF!&gt;(EW117*2),-1.6,IF(Plan1!#REF!&gt;(EW117*1),-2,-2.05)))),""))</f>
        <v>#REF!</v>
      </c>
      <c r="EK117" s="278">
        <v>4.72</v>
      </c>
      <c r="EL117" s="274">
        <v>4.88</v>
      </c>
      <c r="EM117" s="241">
        <v>5.0999999999999996</v>
      </c>
      <c r="EN117" s="274">
        <v>5.39</v>
      </c>
      <c r="EO117" s="274">
        <v>5.32</v>
      </c>
      <c r="EP117" s="274">
        <v>1.17</v>
      </c>
      <c r="EQ117" s="241">
        <v>1</v>
      </c>
      <c r="ER117" s="274">
        <v>1.04</v>
      </c>
      <c r="ES117" s="274">
        <v>0.89</v>
      </c>
      <c r="ET117" s="275">
        <v>0.93</v>
      </c>
      <c r="EU117" s="277" t="e">
        <f>IFERROR(IF(ISBLANK(Plan1!#REF!),"",IF(Plan1!#REF!=7,(Plan1!#REF!-EK117)/EP117,IF(Plan1!#REF!=8,(Plan1!#REF!-EL117)/EQ117,IF(Plan1!#REF!=1,(Plan1!#REF!-EM117)/ER117,IF(Plan1!#REF!=2,(Plan1!#REF!-EN117)/ES117,IF(Plan1!#REF!=3,(Plan1!#REF!-EO117)/ET117,"")))))),IF(Plan1!#REF!&lt;&gt;"",IF(Plan1!#REF!&gt;(EW117*4),1,IF(Plan1!#REF!&gt;(EW117*3),-1.5,IF(Plan1!#REF!&gt;(EW117*2),-1.6,IF(Plan1!#REF!&gt;(EW117*1),-2,-2.05)))),""))</f>
        <v>#REF!</v>
      </c>
      <c r="EV117" s="285"/>
      <c r="EW117" s="297"/>
      <c r="FJ117" s="292">
        <v>6</v>
      </c>
      <c r="FK117" s="281" t="s">
        <v>1902</v>
      </c>
      <c r="FL117" s="262">
        <v>5.41</v>
      </c>
      <c r="FM117" s="262">
        <v>5.25</v>
      </c>
      <c r="FN117" s="262">
        <v>5.69</v>
      </c>
      <c r="FO117" s="262">
        <v>5.24</v>
      </c>
      <c r="FP117" s="262">
        <v>5.31</v>
      </c>
      <c r="FQ117" s="262">
        <v>5.7</v>
      </c>
      <c r="FR117" s="262">
        <v>5.26</v>
      </c>
      <c r="FS117" s="262">
        <v>5.12</v>
      </c>
      <c r="FT117" s="262">
        <v>5.58</v>
      </c>
      <c r="FU117" s="262">
        <v>4.41</v>
      </c>
      <c r="FV117" s="262">
        <v>4.4000000000000004</v>
      </c>
      <c r="FW117" s="263">
        <v>5.0199999999999996</v>
      </c>
      <c r="FX117" s="243">
        <v>0.92</v>
      </c>
      <c r="FY117" s="241">
        <v>0.97</v>
      </c>
      <c r="FZ117" s="241">
        <v>0.65</v>
      </c>
      <c r="GA117" s="241">
        <v>1.05</v>
      </c>
      <c r="GB117" s="241">
        <v>1.02</v>
      </c>
      <c r="GC117" s="241">
        <v>0.73</v>
      </c>
      <c r="GD117" s="241">
        <v>1.02</v>
      </c>
      <c r="GE117" s="241">
        <v>1.04</v>
      </c>
      <c r="GF117" s="241">
        <v>0.78</v>
      </c>
      <c r="GG117" s="241">
        <v>1.43</v>
      </c>
      <c r="GH117" s="241">
        <v>1.45</v>
      </c>
      <c r="GI117" s="242">
        <v>1.01</v>
      </c>
      <c r="GJ117" s="265" t="e">
        <f>IFERROR(IF(Plan1!#REF!&lt;&gt;"",IF(AND(Plan1!#REF!=1,Plan1!#REF!=1),(Plan1!#REF!-FL117)/FX117,IF(AND(Plan1!#REF!=1,Plan1!#REF!=2),(Plan1!#REF!-FM117)/FY117,IF(AND(Plan1!#REF!=1,Plan1!#REF!=3),(Plan1!#REF!-FN117)/FZ117,IF(AND(Plan1!#REF!=2,Plan1!#REF!=1),(Plan1!#REF!-FO117)/GA117,IF(AND(Plan1!#REF!=2,Plan1!#REF!=2),(Plan1!#REF!-FP117)/GB117,IF(AND(Plan1!#REF!=2,Plan1!#REF!=3),(Plan1!#REF!-FQ117)/GC117,IF(AND(Plan1!#REF!=3,Plan1!#REF!=1),(Plan1!#REF!-FR117)/GD117,IF(AND(Plan1!#REF!=3,Plan1!#REF!=2),(Plan1!#REF!-FS117)/GE117,IF(AND(Plan1!#REF!=3,Plan1!#REF!=3),(Plan1!#REF!-FT117)/GF117,IF(AND(Plan1!#REF!=4,Plan1!#REF!=1),(Plan1!#REF!-FU117)/GG117,IF(AND(Plan1!#REF!=4,Plan1!#REF!=2),(Plan1!#REF!-FV117)/GH117,IF(AND(Plan1!#REF!=4,Plan1!#REF!=3),(Plan1!#REF!-FW117)/GI117,"")))))))))))),""),IF(Plan1!#REF!&gt;(GL117*4),1,IF(Plan1!#REF!&gt;(GL117*3),-1.5,IF(Plan1!#REF!&gt;(GL117*2),-1.6,IF(Plan1!#REF!&gt;(GL117*1),-2,-2.05)))))</f>
        <v>#REF!</v>
      </c>
      <c r="GK117" s="266"/>
      <c r="GL117" s="297"/>
      <c r="KJ117" s="267">
        <v>12</v>
      </c>
      <c r="KK117" s="267">
        <v>35.1</v>
      </c>
      <c r="KL117" s="282">
        <v>94</v>
      </c>
      <c r="KM117" s="269">
        <v>19.100000000000001</v>
      </c>
      <c r="KN117" s="282">
        <v>87</v>
      </c>
      <c r="KO117" s="269">
        <v>3.2</v>
      </c>
      <c r="KP117" s="282">
        <v>72</v>
      </c>
    </row>
    <row r="118" spans="14:302" s="56" customFormat="1" ht="15" customHeight="1">
      <c r="N118" s="222">
        <v>15</v>
      </c>
      <c r="O118" s="199" t="s">
        <v>385</v>
      </c>
      <c r="P118" s="199" t="s">
        <v>386</v>
      </c>
      <c r="Q118" s="222">
        <v>15</v>
      </c>
      <c r="R118" s="222">
        <v>19</v>
      </c>
      <c r="S118" s="199" t="s">
        <v>387</v>
      </c>
      <c r="T118" s="199" t="s">
        <v>388</v>
      </c>
      <c r="U118" s="222">
        <v>13</v>
      </c>
      <c r="W118" s="223">
        <f t="shared" si="0"/>
        <v>43</v>
      </c>
      <c r="X118" s="223">
        <f t="shared" si="1"/>
        <v>28</v>
      </c>
      <c r="Y118" s="223">
        <f t="shared" si="2"/>
        <v>15</v>
      </c>
      <c r="Z118" s="223"/>
      <c r="AA118" s="223"/>
      <c r="AB118" s="223">
        <f t="shared" si="3"/>
        <v>19</v>
      </c>
      <c r="AC118" s="223">
        <f t="shared" si="4"/>
        <v>16</v>
      </c>
      <c r="AD118" s="223">
        <f t="shared" si="5"/>
        <v>26</v>
      </c>
      <c r="AE118" s="223">
        <f t="shared" si="6"/>
        <v>13</v>
      </c>
      <c r="AG118" s="270">
        <v>12</v>
      </c>
      <c r="AH118" s="270"/>
      <c r="AI118" s="283" t="s">
        <v>373</v>
      </c>
      <c r="AJ118" s="283" t="s">
        <v>483</v>
      </c>
      <c r="AK118" s="291">
        <v>11</v>
      </c>
      <c r="AL118" s="291">
        <v>12</v>
      </c>
      <c r="AM118" s="283" t="s">
        <v>612</v>
      </c>
      <c r="AN118" s="283" t="s">
        <v>376</v>
      </c>
      <c r="AO118" s="283" t="s">
        <v>412</v>
      </c>
      <c r="AP118" s="283" t="s">
        <v>366</v>
      </c>
      <c r="AQ118" s="283" t="s">
        <v>458</v>
      </c>
      <c r="AR118" s="283" t="s">
        <v>373</v>
      </c>
      <c r="AS118" s="283" t="s">
        <v>387</v>
      </c>
      <c r="AT118" s="283" t="s">
        <v>537</v>
      </c>
      <c r="AU118" s="283"/>
      <c r="AV118" s="291">
        <v>9</v>
      </c>
      <c r="AW118" s="283" t="s">
        <v>363</v>
      </c>
      <c r="AX118" s="291">
        <v>9</v>
      </c>
      <c r="AY118" s="167">
        <f t="shared" si="7"/>
        <v>17</v>
      </c>
      <c r="AZ118" s="167">
        <f t="shared" si="8"/>
        <v>9</v>
      </c>
      <c r="BA118" s="167">
        <f t="shared" si="9"/>
        <v>11</v>
      </c>
      <c r="BB118" s="167">
        <f t="shared" si="10"/>
        <v>12</v>
      </c>
      <c r="BC118" s="167">
        <f t="shared" si="11"/>
        <v>41</v>
      </c>
      <c r="BD118" s="167">
        <f t="shared" si="12"/>
        <v>20</v>
      </c>
      <c r="BE118" s="167">
        <f t="shared" si="13"/>
        <v>9</v>
      </c>
      <c r="BF118" s="167">
        <f t="shared" si="14"/>
        <v>11</v>
      </c>
      <c r="BG118" s="167">
        <f t="shared" si="15"/>
        <v>12</v>
      </c>
      <c r="BH118" s="167"/>
      <c r="BI118" s="167">
        <f t="shared" si="16"/>
        <v>17</v>
      </c>
      <c r="BJ118" s="167">
        <f t="shared" si="17"/>
        <v>16</v>
      </c>
      <c r="BK118" s="167">
        <f t="shared" si="18"/>
        <v>49</v>
      </c>
      <c r="BL118" s="167">
        <f t="shared" si="19"/>
        <v>9</v>
      </c>
      <c r="BM118" s="167">
        <f t="shared" si="20"/>
        <v>10</v>
      </c>
      <c r="BN118" s="167">
        <f t="shared" si="21"/>
        <v>9</v>
      </c>
      <c r="BP118" s="271">
        <f>IF(Plan1!S24&lt;&gt;"",IF(Plan1!$S3=1,LOOKUP(Plan1!S24,BL107:BL126,$AG107:$AG126),IF(Plan1!$S3=2,LOOKUP(Plan1!S24,BL131:BL149,$AG107:$AG126),IF(Plan1!$S3=3,LOOKUP(Plan1!S24,BL154:BL173,$AG107:$AG126),IF(Plan1!$S3=4,LOOKUP(Plan1!S24,BL178:BL197,$AG107:$AG126),IF(Plan1!$S3=5,LOOKUP(Plan1!S24,BL202:BL221,$AG107:$AG126),IF(Plan1!$S3=6,LOOKUP(Plan1!S24,BL226:BL245,$AG107:$AG126),IF(Plan1!$S3=7,LOOKUP(Plan1!S24,BL250:BL269,$AG107:$AG126),IF(Plan1!$S3=8,LOOKUP(Plan1!S24,BL274:BL293,$AG107:$AG126),IF(Plan1!$S3=9,LOOKUP(Plan1!S24,BL298:BL317,$AG107:$AG126),IF(Plan1!$S3=10,LOOKUP(Plan1!S24,BL322:BL341,$AG107:$AG126),IF(Plan1!$S3=11,LOOKUP(Plan1!S24,BL346:BL365,$AG107:$AG126),IF(Plan1!$S3=12,LOOKUP(Plan1!S24,BL370:BL389,$AG107:$AG126),IF(Plan1!$S3=13,LOOKUP(Plan1!S24,BL394:BL413,$AG107:$AG126),IF(Plan1!$S3=14,LOOKUP(Plan1!S24,BL418:BL437,$AG107:$AG126),IF(Plan1!$S3=15,LOOKUP(Plan1!S24,BL442:BL461,$AG107:$AG126),IF(Plan1!$S3=16,LOOKUP(Plan1!S24,BL466:BL485,$AG107:$AG126),IF(Plan1!$S3=17,LOOKUP(Plan1!S24,BL490:BL509,$AG107:$AG126),IF(Plan1!$S3=18,LOOKUP(Plan1!S24,BL514:BL533,$AG107:$AG126),IF(Plan1!$S3=19,LOOKUP(Plan1!S24,BL538:BL557,$AG107:$AG126),IF(Plan1!$S3=20,LOOKUP(Plan1!S24,BL562:BL581,$AG107:$AG126),IF(Plan1!$S3=21,LOOKUP(Plan1!S24,BL586:BL605,$AG107:$AG126),IF(Plan1!$S3=22,LOOKUP(Plan1!S24,BL610:BL629,$AG107:$AG126),IF(Plan1!$S3=23,LOOKUP(Plan1!S24,BL634:BL653,$AG107:$AG126),IF(Plan1!$S3=24,LOOKUP(Plan1!S24,BL658:BL677,$AG107:$AG126),IF(Plan1!$S3=25,LOOKUP(Plan1!S24,BL682:BL701,$AG107:$AG126),IF(Plan1!$S3=26,LOOKUP(Plan1!S24,BL706:BL725,$AG107:$AG126),IF(Plan1!$S3=27,LOOKUP(Plan1!S24,BL730:BL749,$AG107:$AG126),IF(Plan1!$S3=28,LOOKUP(Plan1!S24,BL754:BL773,$AG107:$AG126),IF(Plan1!$S3=29,LOOKUP(Plan1!S24,BL778:BL797,$AG107:$AG126),IF(Plan1!$S3=30,LOOKUP(Plan1!S24,BL802:BL821,$AG107:$AG126),IF(Plan1!$S3=31,LOOKUP(Plan1!S24,BL826:BL845,$AG107:$AG126),IF(Plan1!$S3=32,LOOKUP(Plan1!S24,BL850:BL869,$AG107:$AG126),IF(Plan1!$S3=33,LOOKUP(Plan1!S24,BL874:BL893,$AG107:$AG126),0))))))))))))))))))))))))))))))))),0)</f>
        <v>0</v>
      </c>
      <c r="CB118" s="284">
        <v>4</v>
      </c>
      <c r="CC118" s="225">
        <v>2.69</v>
      </c>
      <c r="CD118" s="226">
        <v>2.7</v>
      </c>
      <c r="CE118" s="226">
        <v>2.8</v>
      </c>
      <c r="CF118" s="226">
        <v>2.93</v>
      </c>
      <c r="CG118" s="226">
        <v>3.2</v>
      </c>
      <c r="CH118" s="226">
        <v>3.36</v>
      </c>
      <c r="CI118" s="231">
        <v>3.29</v>
      </c>
      <c r="CJ118" s="252"/>
      <c r="CK118" s="229">
        <v>0.67</v>
      </c>
      <c r="CL118" s="230">
        <v>0.46</v>
      </c>
      <c r="CM118" s="230">
        <v>0.66</v>
      </c>
      <c r="CN118" s="230">
        <v>0.57999999999999996</v>
      </c>
      <c r="CO118" s="230">
        <v>0.61</v>
      </c>
      <c r="CP118" s="230">
        <v>0.6</v>
      </c>
      <c r="CQ118" s="231">
        <v>0.46</v>
      </c>
      <c r="CR118" s="232" t="e">
        <f>IFERROR(IF(Plan1!#REF!&lt;&gt;"",IF(Plan1!#REF!=6,(Plan1!#REF!-CC118)/CK118,IF(Plan1!#REF!=7,(Plan1!#REF!-CD118)/CL118,IF(Plan1!#REF!=8,(Plan1!#REF!-CE118)/CM118,IF(Plan1!#REF!=9,(Plan1!#REF!-CF118)/CN118,IF(Plan1!#REF!=10,(Plan1!#REF!-CG118)/CO118,IF(Plan1!#REF!=11,(Plan1!#REF!-CH118)/CP118,IF(Plan1!#REF!=12,(Plan1!#REF!-CI118)/CQ118,""))))))),""),IF(Plan1!#REF!&gt;(DK118*4),1,IF(Plan1!#REF!&gt;(DK118*3),-1.5,IF(Plan1!#REF!&gt;(DK118*2),-1.6,IF(Plan1!#REF!&gt;(DK118*1),-2,-2.05)))))</f>
        <v>#REF!</v>
      </c>
      <c r="CS118" s="233"/>
      <c r="CT118" s="229">
        <v>2.2000000000000002</v>
      </c>
      <c r="CU118" s="230">
        <v>2.62</v>
      </c>
      <c r="CV118" s="230">
        <v>2.93</v>
      </c>
      <c r="CW118" s="230">
        <v>3.06</v>
      </c>
      <c r="CX118" s="230">
        <v>2.82</v>
      </c>
      <c r="CY118" s="230">
        <v>3.45</v>
      </c>
      <c r="CZ118" s="231">
        <v>3.34</v>
      </c>
      <c r="DA118" s="252"/>
      <c r="DB118" s="229">
        <v>0.67</v>
      </c>
      <c r="DC118" s="230">
        <v>0.62</v>
      </c>
      <c r="DD118" s="230">
        <v>0.88</v>
      </c>
      <c r="DE118" s="230">
        <v>0.68</v>
      </c>
      <c r="DF118" s="230">
        <v>0.77</v>
      </c>
      <c r="DG118" s="230">
        <v>0.89</v>
      </c>
      <c r="DH118" s="231">
        <v>0.97</v>
      </c>
      <c r="DI118" s="232" t="e">
        <f>IFERROR(IF(Plan1!#REF!&lt;&gt;"",IF(Plan1!#REF!=6,(Plan1!#REF!-CT118)/DB118,IF(Plan1!#REF!=7,(Plan1!#REF!-CU118)/DC118,IF(Plan1!#REF!=8,(Plan1!#REF!-CV118)/DD118,IF(Plan1!#REF!=9,(Plan1!#REF!-CW118)/DE118,IF(Plan1!#REF!=10,(Plan1!#REF!-CX118)/DF118,IF(Plan1!#REF!=11,(Plan1!#REF!-CY118)/DG118,IF(Plan1!#REF!=12,(Plan1!#REF!-CZ118)/DH118,""))))))),""),IF(Plan1!#REF!&gt;(DK118*4),1,IF(Plan1!#REF!&gt;(DK118*3),-1.5,IF(Plan1!#REF!&gt;(DK118*2),-1.6,IF(Plan1!#REF!&gt;(DK118*1),-2,-2.05)))))</f>
        <v>#REF!</v>
      </c>
      <c r="DJ118" s="285"/>
      <c r="DK118" s="176"/>
      <c r="DX118" s="272">
        <v>1</v>
      </c>
      <c r="DY118" s="273" t="s">
        <v>1903</v>
      </c>
      <c r="DZ118" s="262">
        <v>1</v>
      </c>
      <c r="EA118" s="262">
        <v>1</v>
      </c>
      <c r="EB118" s="262">
        <v>1</v>
      </c>
      <c r="EC118" s="241">
        <v>1</v>
      </c>
      <c r="ED118" s="242">
        <v>1</v>
      </c>
      <c r="EE118" s="293">
        <v>0</v>
      </c>
      <c r="EF118" s="289">
        <v>0</v>
      </c>
      <c r="EG118" s="289">
        <v>0</v>
      </c>
      <c r="EH118" s="289">
        <v>0</v>
      </c>
      <c r="EI118" s="290">
        <v>0</v>
      </c>
      <c r="EJ118" s="277" t="e">
        <f>IFERROR(IF(ISBLANK(Plan1!#REF!),"",IF(Plan1!#REF!=7,(Plan1!#REF!-DZ118)/EE118,IF(Plan1!#REF!=8,(Plan1!#REF!-EA118)/EF118,IF(Plan1!#REF!=1,(Plan1!#REF!-EB118)/EG118,IF(Plan1!#REF!=2,(Plan1!#REF!-EC118)/EH118,IF(Plan1!#REF!=3,(Plan1!#REF!-ED118)/EI118,"")))))),IF(Plan1!#REF!&lt;&gt;"",IF(Plan1!#REF!&gt;(EW118*4),1,IF(Plan1!#REF!&gt;(EW118*3),-1.5,IF(Plan1!#REF!&gt;(EW118*2),-1.6,IF(Plan1!#REF!&gt;(EW118*1),-2,-2.05)))),""))</f>
        <v>#REF!</v>
      </c>
      <c r="EK118" s="243">
        <v>1</v>
      </c>
      <c r="EL118" s="262">
        <v>1</v>
      </c>
      <c r="EM118" s="241">
        <v>1</v>
      </c>
      <c r="EN118" s="262">
        <v>1</v>
      </c>
      <c r="EO118" s="262">
        <v>1</v>
      </c>
      <c r="EP118" s="289">
        <v>0</v>
      </c>
      <c r="EQ118" s="289">
        <v>0</v>
      </c>
      <c r="ER118" s="289">
        <v>0</v>
      </c>
      <c r="ES118" s="289">
        <v>0</v>
      </c>
      <c r="ET118" s="290">
        <v>0</v>
      </c>
      <c r="EU118" s="277" t="e">
        <f>IFERROR(IF(ISBLANK(Plan1!#REF!),"",IF(Plan1!#REF!=7,(Plan1!#REF!-EK118)/EP118,IF(Plan1!#REF!=8,(Plan1!#REF!-EL118)/EQ118,IF(Plan1!#REF!=1,(Plan1!#REF!-EM118)/ER118,IF(Plan1!#REF!=2,(Plan1!#REF!-EN118)/ES118,IF(Plan1!#REF!=3,(Plan1!#REF!-EO118)/ET118,"")))))),IF(Plan1!#REF!&lt;&gt;"",IF(Plan1!#REF!&gt;(EW118*4),1,IF(Plan1!#REF!&gt;(EW118*3),-1.5,IF(Plan1!#REF!&gt;(EW118*2),-1.6,IF(Plan1!#REF!&gt;(EW118*1),-2,-2.05)))),""))</f>
        <v>#REF!</v>
      </c>
      <c r="EV118" s="285">
        <v>1</v>
      </c>
      <c r="EW118" s="297">
        <f>EV118/5</f>
        <v>0.2</v>
      </c>
      <c r="FJ118" s="292">
        <v>1</v>
      </c>
      <c r="FK118" s="281" t="s">
        <v>1947</v>
      </c>
      <c r="FL118" s="241">
        <v>1</v>
      </c>
      <c r="FM118" s="241">
        <v>1</v>
      </c>
      <c r="FN118" s="241">
        <v>1</v>
      </c>
      <c r="FO118" s="241">
        <v>1</v>
      </c>
      <c r="FP118" s="241">
        <v>1</v>
      </c>
      <c r="FQ118" s="241">
        <v>1</v>
      </c>
      <c r="FR118" s="241">
        <v>1</v>
      </c>
      <c r="FS118" s="241">
        <v>1</v>
      </c>
      <c r="FT118" s="241">
        <v>1</v>
      </c>
      <c r="FU118" s="241">
        <v>1</v>
      </c>
      <c r="FV118" s="241">
        <v>1</v>
      </c>
      <c r="FW118" s="242">
        <v>1</v>
      </c>
      <c r="FX118" s="298">
        <v>0</v>
      </c>
      <c r="FY118" s="289">
        <v>0</v>
      </c>
      <c r="FZ118" s="289">
        <v>0</v>
      </c>
      <c r="GA118" s="289">
        <v>0</v>
      </c>
      <c r="GB118" s="289">
        <v>0</v>
      </c>
      <c r="GC118" s="289">
        <v>0</v>
      </c>
      <c r="GD118" s="289">
        <v>0</v>
      </c>
      <c r="GE118" s="289">
        <v>0</v>
      </c>
      <c r="GF118" s="289">
        <v>0</v>
      </c>
      <c r="GG118" s="289">
        <v>0</v>
      </c>
      <c r="GH118" s="289">
        <v>0</v>
      </c>
      <c r="GI118" s="290">
        <v>0</v>
      </c>
      <c r="GJ118" s="265" t="e">
        <f>IFERROR(IF(Plan1!#REF!&lt;&gt;"",IF(AND(Plan1!#REF!=1,Plan1!#REF!=1),(Plan1!#REF!-FL118)/FX118,IF(AND(Plan1!#REF!=1,Plan1!#REF!=2),(Plan1!#REF!-FM118)/FY118,IF(AND(Plan1!#REF!=1,Plan1!#REF!=3),(Plan1!#REF!-FN118)/FZ118,IF(AND(Plan1!#REF!=2,Plan1!#REF!=1),(Plan1!#REF!-FO118)/GA118,IF(AND(Plan1!#REF!=2,Plan1!#REF!=2),(Plan1!#REF!-FP118)/GB118,IF(AND(Plan1!#REF!=2,Plan1!#REF!=3),(Plan1!#REF!-FQ118)/GC118,IF(AND(Plan1!#REF!=3,Plan1!#REF!=1),(Plan1!#REF!-FR118)/GD118,IF(AND(Plan1!#REF!=3,Plan1!#REF!=2),(Plan1!#REF!-FS118)/GE118,IF(AND(Plan1!#REF!=3,Plan1!#REF!=3),(Plan1!#REF!-FT118)/GF118,IF(AND(Plan1!#REF!=4,Plan1!#REF!=1),(Plan1!#REF!-FU118)/GG118,IF(AND(Plan1!#REF!=4,Plan1!#REF!=2),(Plan1!#REF!-FV118)/GH118,IF(AND(Plan1!#REF!=4,Plan1!#REF!=3),(Plan1!#REF!-FW118)/GI118,"")))))))))))),""),IF(Plan1!#REF!&gt;(GL118*4),1,IF(Plan1!#REF!&gt;(GL118*3),-1.5,IF(Plan1!#REF!&gt;(GL118*2),-1.6,IF(Plan1!#REF!&gt;(GL118*1),-2,-2.05)))))</f>
        <v>#REF!</v>
      </c>
      <c r="GK118" s="266">
        <v>1</v>
      </c>
      <c r="GL118" s="297">
        <f>GK118/5</f>
        <v>0.2</v>
      </c>
      <c r="KJ118" s="267">
        <v>13</v>
      </c>
      <c r="KK118" s="267">
        <v>39.200000000000003</v>
      </c>
      <c r="KL118" s="282">
        <v>96</v>
      </c>
      <c r="KM118" s="269">
        <v>20.7</v>
      </c>
      <c r="KN118" s="282">
        <v>88</v>
      </c>
      <c r="KO118" s="269">
        <v>3.5</v>
      </c>
      <c r="KP118" s="282">
        <v>73</v>
      </c>
    </row>
    <row r="119" spans="14:302" s="56" customFormat="1" ht="15" customHeight="1">
      <c r="N119" s="222">
        <v>16</v>
      </c>
      <c r="O119" s="199" t="s">
        <v>389</v>
      </c>
      <c r="P119" s="199" t="s">
        <v>390</v>
      </c>
      <c r="Q119" s="222">
        <v>16</v>
      </c>
      <c r="R119" s="222">
        <v>20</v>
      </c>
      <c r="S119" s="222">
        <v>18</v>
      </c>
      <c r="T119" s="199" t="s">
        <v>391</v>
      </c>
      <c r="U119" s="222">
        <v>14</v>
      </c>
      <c r="W119" s="223">
        <f t="shared" si="0"/>
        <v>47</v>
      </c>
      <c r="X119" s="223">
        <f t="shared" si="1"/>
        <v>31</v>
      </c>
      <c r="Y119" s="223">
        <f t="shared" si="2"/>
        <v>16</v>
      </c>
      <c r="Z119" s="223"/>
      <c r="AA119" s="223"/>
      <c r="AB119" s="223">
        <f t="shared" si="3"/>
        <v>20</v>
      </c>
      <c r="AC119" s="223">
        <f t="shared" si="4"/>
        <v>18</v>
      </c>
      <c r="AD119" s="223">
        <f t="shared" si="5"/>
        <v>28</v>
      </c>
      <c r="AE119" s="223">
        <f t="shared" si="6"/>
        <v>14</v>
      </c>
      <c r="AG119" s="270">
        <v>13</v>
      </c>
      <c r="AH119" s="270"/>
      <c r="AI119" s="283" t="s">
        <v>564</v>
      </c>
      <c r="AJ119" s="283" t="s">
        <v>368</v>
      </c>
      <c r="AK119" s="283" t="s">
        <v>458</v>
      </c>
      <c r="AL119" s="283" t="s">
        <v>380</v>
      </c>
      <c r="AM119" s="283" t="s">
        <v>674</v>
      </c>
      <c r="AN119" s="283" t="s">
        <v>379</v>
      </c>
      <c r="AO119" s="283" t="s">
        <v>366</v>
      </c>
      <c r="AP119" s="283" t="s">
        <v>380</v>
      </c>
      <c r="AQ119" s="283" t="s">
        <v>459</v>
      </c>
      <c r="AR119" s="283" t="s">
        <v>376</v>
      </c>
      <c r="AS119" s="283" t="s">
        <v>429</v>
      </c>
      <c r="AT119" s="283" t="s">
        <v>1070</v>
      </c>
      <c r="AU119" s="283"/>
      <c r="AV119" s="291">
        <v>10</v>
      </c>
      <c r="AW119" s="283" t="s">
        <v>458</v>
      </c>
      <c r="AX119" s="291">
        <v>10</v>
      </c>
      <c r="AY119" s="167">
        <f t="shared" si="7"/>
        <v>20</v>
      </c>
      <c r="AZ119" s="167">
        <f t="shared" si="8"/>
        <v>12</v>
      </c>
      <c r="BA119" s="167">
        <f t="shared" si="9"/>
        <v>12</v>
      </c>
      <c r="BB119" s="167">
        <f t="shared" si="10"/>
        <v>13</v>
      </c>
      <c r="BC119" s="167">
        <f t="shared" si="11"/>
        <v>45</v>
      </c>
      <c r="BD119" s="167">
        <f t="shared" si="12"/>
        <v>22</v>
      </c>
      <c r="BE119" s="167">
        <f t="shared" si="13"/>
        <v>11</v>
      </c>
      <c r="BF119" s="167">
        <f t="shared" si="14"/>
        <v>13</v>
      </c>
      <c r="BG119" s="167">
        <f t="shared" si="15"/>
        <v>14</v>
      </c>
      <c r="BH119" s="167"/>
      <c r="BI119" s="167">
        <f t="shared" si="16"/>
        <v>20</v>
      </c>
      <c r="BJ119" s="167">
        <f t="shared" si="17"/>
        <v>18</v>
      </c>
      <c r="BK119" s="167">
        <f t="shared" si="18"/>
        <v>55</v>
      </c>
      <c r="BL119" s="167">
        <f t="shared" si="19"/>
        <v>10</v>
      </c>
      <c r="BM119" s="167">
        <f t="shared" si="20"/>
        <v>12</v>
      </c>
      <c r="BN119" s="167">
        <f t="shared" si="21"/>
        <v>10</v>
      </c>
      <c r="BP119" s="271">
        <f>IF(Plan1!S25&lt;&gt;"",IF(Plan1!$S3=1,LOOKUP(Plan1!S25,BM107:BM126,$AG107:$AG126),IF(Plan1!$S3=2,LOOKUP(Plan1!S25,BM131:BM149,$AG107:$AG126),IF(Plan1!$S3=3,LOOKUP(Plan1!S25,BM154:BM173,$AG107:$AG126),IF(Plan1!$S3=4,LOOKUP(Plan1!S25,BM178:BM197,$AG107:$AG126),IF(Plan1!$S3=5,LOOKUP(Plan1!S25,BM202:BM221,$AG107:$AG126),IF(Plan1!$S3=6,LOOKUP(Plan1!S25,BM226:BM245,$AG107:$AG126),IF(Plan1!$S3=7,LOOKUP(Plan1!S25,BM250:BM269,$AG107:$AG126),IF(Plan1!$S3=8,LOOKUP(Plan1!S25,BM274:BM293,$AG107:$AG126),IF(Plan1!$S3=9,LOOKUP(Plan1!S25,BM298:BM317,$AG107:$AG126),IF(Plan1!$S3=10,LOOKUP(Plan1!S25,BM322:BM341,$AG107:$AG126),IF(Plan1!$S3=11,LOOKUP(Plan1!S25,BM346:BM365,$AG107:$AG126),IF(Plan1!$S3=12,LOOKUP(Plan1!S25,BM370:BM389,$AG107:$AG126),IF(Plan1!$S3=13,LOOKUP(Plan1!S25,BM394:BM413,$AG107:$AG126),IF(Plan1!$S3=14,LOOKUP(Plan1!S25,BM418:BM437,$AG107:$AG126),IF(Plan1!$S3=15,LOOKUP(Plan1!S25,BM442:BM461,$AG107:$AG126),IF(Plan1!$S3=16,LOOKUP(Plan1!S25,BM466:BM485,$AG107:$AG126),IF(Plan1!$S3=17,LOOKUP(Plan1!S25,BM490:BM509,$AG107:$AG126),IF(Plan1!$S3=18,LOOKUP(Plan1!S25,BM514:BM533,$AG107:$AG126),IF(Plan1!$S3=19,LOOKUP(Plan1!S25,BM538:BM557,$AG107:$AG126),IF(Plan1!$S3=20,LOOKUP(Plan1!S25,BM562:BM581,$AG107:$AG126),IF(Plan1!$S3=21,LOOKUP(Plan1!S25,BM586:BM605,$AG107:$AG126),IF(Plan1!$S3=22,LOOKUP(Plan1!S25,BM610:BM629,$AG107:$AG126),IF(Plan1!$S3=23,LOOKUP(Plan1!S25,BM634:BM653,$AG107:$AG126),IF(Plan1!$S3=24,LOOKUP(Plan1!S25,BM658:BM677,$AG107:$AG126),IF(Plan1!$S3=25,LOOKUP(Plan1!S25,BM682:BM701,$AG107:$AG126),IF(Plan1!$S3=26,LOOKUP(Plan1!S25,BM706:BM725,$AG107:$AG126),IF(Plan1!$S3=27,LOOKUP(Plan1!S25,BM730:BM749,$AG107:$AG126),IF(Plan1!$S3=28,LOOKUP(Plan1!S25,BM754:BM773,$AG107:$AG126),IF(Plan1!$S3=29,LOOKUP(Plan1!S25,BM778:BM797,$AG107:$AG126),IF(Plan1!$S3=30,LOOKUP(Plan1!S25,BM802:BM821,$AG107:$AG126),IF(Plan1!$S3=31,LOOKUP(Plan1!S25,BM826:BM845,$AG107:$AG126),IF(Plan1!$S3=32,LOOKUP(Plan1!S25,BM850:BM869,$AG107:$AG126),IF(Plan1!$S3=33,LOOKUP(Plan1!S25,BM874:BM893,$AG107:$AG126),0))))))))))))))))))))))))))))))))),0)</f>
        <v>0</v>
      </c>
      <c r="CB119" s="284">
        <v>28</v>
      </c>
      <c r="CC119" s="225">
        <v>14.56</v>
      </c>
      <c r="CD119" s="226">
        <v>14.94</v>
      </c>
      <c r="CE119" s="226">
        <v>22.2</v>
      </c>
      <c r="CF119" s="226">
        <v>21.03</v>
      </c>
      <c r="CG119" s="226">
        <v>22.83</v>
      </c>
      <c r="CH119" s="226">
        <v>23.39</v>
      </c>
      <c r="CI119" s="231">
        <v>24.44</v>
      </c>
      <c r="CJ119" s="252"/>
      <c r="CK119" s="229">
        <v>7.66</v>
      </c>
      <c r="CL119" s="230">
        <v>5.45</v>
      </c>
      <c r="CM119" s="230">
        <v>4.9400000000000004</v>
      </c>
      <c r="CN119" s="230">
        <v>6.9</v>
      </c>
      <c r="CO119" s="230">
        <v>4.5599999999999996</v>
      </c>
      <c r="CP119" s="230">
        <v>3.59</v>
      </c>
      <c r="CQ119" s="231">
        <v>3.69</v>
      </c>
      <c r="CR119" s="232" t="e">
        <f>IFERROR(IF(Plan1!#REF!&lt;&gt;"",IF(Plan1!#REF!=6,(Plan1!#REF!-CC119)/CK119,IF(Plan1!#REF!=7,(Plan1!#REF!-CD119)/CL119,IF(Plan1!#REF!=8,(Plan1!#REF!-CE119)/CM119,IF(Plan1!#REF!=9,(Plan1!#REF!-CF119)/CN119,IF(Plan1!#REF!=10,(Plan1!#REF!-CG119)/CO119,IF(Plan1!#REF!=11,(Plan1!#REF!-CH119)/CP119,IF(Plan1!#REF!=12,(Plan1!#REF!-CI119)/CQ119,""))))))),""),IF(Plan1!#REF!&gt;(DK119*4),1,IF(Plan1!#REF!&gt;(DK119*3),-1.5,IF(Plan1!#REF!&gt;(DK119*2),-1.6,IF(Plan1!#REF!&gt;(DK119*1),-2,-2.05)))))</f>
        <v>#REF!</v>
      </c>
      <c r="CS119" s="233"/>
      <c r="CT119" s="229">
        <v>10.07</v>
      </c>
      <c r="CU119" s="230">
        <v>15.48</v>
      </c>
      <c r="CV119" s="230">
        <v>19.239999999999998</v>
      </c>
      <c r="CW119" s="230">
        <v>20.45</v>
      </c>
      <c r="CX119" s="230">
        <v>22.46</v>
      </c>
      <c r="CY119" s="230">
        <v>23.52</v>
      </c>
      <c r="CZ119" s="231">
        <v>22.03</v>
      </c>
      <c r="DA119" s="252"/>
      <c r="DB119" s="229">
        <v>6.74</v>
      </c>
      <c r="DC119" s="230">
        <v>6.41</v>
      </c>
      <c r="DD119" s="230">
        <v>6.06</v>
      </c>
      <c r="DE119" s="230">
        <v>5.64</v>
      </c>
      <c r="DF119" s="230">
        <v>4.26</v>
      </c>
      <c r="DG119" s="230">
        <v>4.46</v>
      </c>
      <c r="DH119" s="231">
        <v>5.63</v>
      </c>
      <c r="DI119" s="232" t="e">
        <f>IFERROR(IF(Plan1!#REF!&lt;&gt;"",IF(Plan1!#REF!=6,(Plan1!#REF!-CT119)/DB119,IF(Plan1!#REF!=7,(Plan1!#REF!-CU119)/DC119,IF(Plan1!#REF!=8,(Plan1!#REF!-CV119)/DD119,IF(Plan1!#REF!=9,(Plan1!#REF!-CW119)/DE119,IF(Plan1!#REF!=10,(Plan1!#REF!-CX119)/DF119,IF(Plan1!#REF!=11,(Plan1!#REF!-CY119)/DG119,IF(Plan1!#REF!=12,(Plan1!#REF!-CZ119)/DH119,""))))))),""),IF(Plan1!#REF!&gt;(DK119*4),1,IF(Plan1!#REF!&gt;(DK119*3),-1.5,IF(Plan1!#REF!&gt;(DK119*2),-1.6,IF(Plan1!#REF!&gt;(DK119*1),-2,-2.05)))))</f>
        <v>#REF!</v>
      </c>
      <c r="DJ119" s="285"/>
      <c r="DK119" s="176"/>
      <c r="DX119" s="272">
        <v>3</v>
      </c>
      <c r="DY119" s="273" t="s">
        <v>1904</v>
      </c>
      <c r="DZ119" s="274">
        <v>2.21</v>
      </c>
      <c r="EA119" s="274">
        <v>2.48</v>
      </c>
      <c r="EB119" s="274">
        <v>2.64</v>
      </c>
      <c r="EC119" s="274">
        <v>2.5099999999999998</v>
      </c>
      <c r="ED119" s="275">
        <v>2.54</v>
      </c>
      <c r="EE119" s="276">
        <v>0.78</v>
      </c>
      <c r="EF119" s="274">
        <v>0.75</v>
      </c>
      <c r="EG119" s="274">
        <v>0.54</v>
      </c>
      <c r="EH119" s="274">
        <v>0.75</v>
      </c>
      <c r="EI119" s="275">
        <v>0.65</v>
      </c>
      <c r="EJ119" s="277" t="e">
        <f>IFERROR(IF(ISBLANK(Plan1!#REF!),"",IF(Plan1!#REF!=7,(Plan1!#REF!-DZ119)/EE119,IF(Plan1!#REF!=8,(Plan1!#REF!-EA119)/EF119,IF(Plan1!#REF!=1,(Plan1!#REF!-EB119)/EG119,IF(Plan1!#REF!=2,(Plan1!#REF!-EC119)/EH119,IF(Plan1!#REF!=3,(Plan1!#REF!-ED119)/EI119,"")))))),IF(Plan1!#REF!&lt;&gt;"",IF(Plan1!#REF!&gt;(EW119*4),1,IF(Plan1!#REF!&gt;(EW119*3),-1.5,IF(Plan1!#REF!&gt;(EW119*2),-1.6,IF(Plan1!#REF!&gt;(EW119*1),-2,-2.05)))),""))</f>
        <v>#REF!</v>
      </c>
      <c r="EK119" s="278">
        <v>2.56</v>
      </c>
      <c r="EL119" s="274">
        <v>2.5099999999999998</v>
      </c>
      <c r="EM119" s="274">
        <v>2.59</v>
      </c>
      <c r="EN119" s="274">
        <v>2.4500000000000002</v>
      </c>
      <c r="EO119" s="274">
        <v>2.66</v>
      </c>
      <c r="EP119" s="274">
        <v>0.55000000000000004</v>
      </c>
      <c r="EQ119" s="241">
        <v>0.7</v>
      </c>
      <c r="ER119" s="274">
        <v>0.55000000000000004</v>
      </c>
      <c r="ES119" s="274">
        <v>0.76</v>
      </c>
      <c r="ET119" s="275">
        <v>0.53</v>
      </c>
      <c r="EU119" s="277" t="e">
        <f>IFERROR(IF(ISBLANK(Plan1!#REF!),"",IF(Plan1!#REF!=7,(Plan1!#REF!-EK119)/EP119,IF(Plan1!#REF!=8,(Plan1!#REF!-EL119)/EQ119,IF(Plan1!#REF!=1,(Plan1!#REF!-EM119)/ER119,IF(Plan1!#REF!=2,(Plan1!#REF!-EN119)/ES119,IF(Plan1!#REF!=3,(Plan1!#REF!-EO119)/ET119,"")))))),IF(Plan1!#REF!&lt;&gt;"",IF(Plan1!#REF!&gt;(EW119*4),1,IF(Plan1!#REF!&gt;(EW119*3),-1.5,IF(Plan1!#REF!&gt;(EW119*2),-1.6,IF(Plan1!#REF!&gt;(EW119*1),-2,-2.05)))),""))</f>
        <v>#REF!</v>
      </c>
      <c r="EV119" s="285"/>
      <c r="EW119" s="297"/>
      <c r="FJ119" s="292">
        <v>3</v>
      </c>
      <c r="FK119" s="281" t="s">
        <v>1904</v>
      </c>
      <c r="FL119" s="241">
        <v>2.25</v>
      </c>
      <c r="FM119" s="241">
        <v>2.42</v>
      </c>
      <c r="FN119" s="241">
        <v>2.5499999999999998</v>
      </c>
      <c r="FO119" s="241">
        <v>2.4300000000000002</v>
      </c>
      <c r="FP119" s="241">
        <v>2.5299999999999998</v>
      </c>
      <c r="FQ119" s="241">
        <v>2.42</v>
      </c>
      <c r="FR119" s="241">
        <v>1.97</v>
      </c>
      <c r="FS119" s="241">
        <v>2.25</v>
      </c>
      <c r="FT119" s="241">
        <v>2.29</v>
      </c>
      <c r="FU119" s="241">
        <v>2</v>
      </c>
      <c r="FV119" s="241">
        <v>2.2000000000000002</v>
      </c>
      <c r="FW119" s="242">
        <v>2.0699999999999998</v>
      </c>
      <c r="FX119" s="243">
        <v>0.89</v>
      </c>
      <c r="FY119" s="241">
        <v>0.72</v>
      </c>
      <c r="FZ119" s="241">
        <v>0.56000000000000005</v>
      </c>
      <c r="GA119" s="241">
        <v>0.67</v>
      </c>
      <c r="GB119" s="241">
        <v>0.59</v>
      </c>
      <c r="GC119" s="241">
        <v>0.7</v>
      </c>
      <c r="GD119" s="241">
        <v>0.78</v>
      </c>
      <c r="GE119" s="241">
        <v>0.76</v>
      </c>
      <c r="GF119" s="241">
        <v>0.78</v>
      </c>
      <c r="GG119" s="241">
        <v>0.75</v>
      </c>
      <c r="GH119" s="241">
        <v>0.76</v>
      </c>
      <c r="GI119" s="242">
        <v>0.88</v>
      </c>
      <c r="GJ119" s="265" t="e">
        <f>IFERROR(IF(Plan1!#REF!&lt;&gt;"",IF(AND(Plan1!#REF!=1,Plan1!#REF!=1),(Plan1!#REF!-FL119)/FX119,IF(AND(Plan1!#REF!=1,Plan1!#REF!=2),(Plan1!#REF!-FM119)/FY119,IF(AND(Plan1!#REF!=1,Plan1!#REF!=3),(Plan1!#REF!-FN119)/FZ119,IF(AND(Plan1!#REF!=2,Plan1!#REF!=1),(Plan1!#REF!-FO119)/GA119,IF(AND(Plan1!#REF!=2,Plan1!#REF!=2),(Plan1!#REF!-FP119)/GB119,IF(AND(Plan1!#REF!=2,Plan1!#REF!=3),(Plan1!#REF!-FQ119)/GC119,IF(AND(Plan1!#REF!=3,Plan1!#REF!=1),(Plan1!#REF!-FR119)/GD119,IF(AND(Plan1!#REF!=3,Plan1!#REF!=2),(Plan1!#REF!-FS119)/GE119,IF(AND(Plan1!#REF!=3,Plan1!#REF!=3),(Plan1!#REF!-FT119)/GF119,IF(AND(Plan1!#REF!=4,Plan1!#REF!=1),(Plan1!#REF!-FU119)/GG119,IF(AND(Plan1!#REF!=4,Plan1!#REF!=2),(Plan1!#REF!-FV119)/GH119,IF(AND(Plan1!#REF!=4,Plan1!#REF!=3),(Plan1!#REF!-FW119)/GI119,"")))))))))))),""),IF(Plan1!#REF!&gt;(GL119*4),1,IF(Plan1!#REF!&gt;(GL119*3),-1.5,IF(Plan1!#REF!&gt;(GL119*2),-1.6,IF(Plan1!#REF!&gt;(GL119*1),-2,-2.05)))))</f>
        <v>#REF!</v>
      </c>
      <c r="GK119" s="266"/>
      <c r="GL119" s="297"/>
      <c r="KJ119" s="267">
        <v>14</v>
      </c>
      <c r="KK119" s="267">
        <v>44.4</v>
      </c>
      <c r="KL119" s="282">
        <v>98</v>
      </c>
      <c r="KM119" s="269">
        <v>23.7</v>
      </c>
      <c r="KN119" s="282">
        <v>89</v>
      </c>
      <c r="KO119" s="269">
        <v>4.0999999999999996</v>
      </c>
      <c r="KP119" s="282">
        <v>74</v>
      </c>
    </row>
    <row r="120" spans="14:302" s="56" customFormat="1" ht="15" customHeight="1">
      <c r="N120" s="222">
        <v>17</v>
      </c>
      <c r="O120" s="199" t="s">
        <v>392</v>
      </c>
      <c r="P120" s="199" t="s">
        <v>393</v>
      </c>
      <c r="Q120" s="222">
        <v>17</v>
      </c>
      <c r="R120" s="222">
        <v>21</v>
      </c>
      <c r="S120" s="222">
        <v>19</v>
      </c>
      <c r="T120" s="199" t="s">
        <v>394</v>
      </c>
      <c r="U120" s="222">
        <v>15</v>
      </c>
      <c r="W120" s="223">
        <f t="shared" si="0"/>
        <v>52</v>
      </c>
      <c r="X120" s="223">
        <f t="shared" si="1"/>
        <v>34</v>
      </c>
      <c r="Y120" s="223">
        <f t="shared" si="2"/>
        <v>17</v>
      </c>
      <c r="Z120" s="223"/>
      <c r="AA120" s="223"/>
      <c r="AB120" s="223">
        <f t="shared" si="3"/>
        <v>21</v>
      </c>
      <c r="AC120" s="223">
        <f t="shared" si="4"/>
        <v>19</v>
      </c>
      <c r="AD120" s="223">
        <f t="shared" si="5"/>
        <v>30</v>
      </c>
      <c r="AE120" s="223">
        <f t="shared" si="6"/>
        <v>15</v>
      </c>
      <c r="AG120" s="270">
        <v>14</v>
      </c>
      <c r="AH120" s="270"/>
      <c r="AI120" s="283" t="s">
        <v>590</v>
      </c>
      <c r="AJ120" s="283" t="s">
        <v>371</v>
      </c>
      <c r="AK120" s="291">
        <v>14</v>
      </c>
      <c r="AL120" s="283" t="s">
        <v>371</v>
      </c>
      <c r="AM120" s="283" t="s">
        <v>1071</v>
      </c>
      <c r="AN120" s="283" t="s">
        <v>425</v>
      </c>
      <c r="AO120" s="283" t="s">
        <v>380</v>
      </c>
      <c r="AP120" s="283" t="s">
        <v>371</v>
      </c>
      <c r="AQ120" s="291">
        <v>16</v>
      </c>
      <c r="AR120" s="283" t="s">
        <v>466</v>
      </c>
      <c r="AS120" s="283" t="s">
        <v>376</v>
      </c>
      <c r="AT120" s="283" t="s">
        <v>688</v>
      </c>
      <c r="AU120" s="283"/>
      <c r="AV120" s="291">
        <v>11</v>
      </c>
      <c r="AW120" s="291">
        <v>14</v>
      </c>
      <c r="AX120" s="291">
        <v>11</v>
      </c>
      <c r="AY120" s="167">
        <f t="shared" si="7"/>
        <v>24</v>
      </c>
      <c r="AZ120" s="167">
        <f t="shared" si="8"/>
        <v>15</v>
      </c>
      <c r="BA120" s="167">
        <f t="shared" si="9"/>
        <v>14</v>
      </c>
      <c r="BB120" s="167">
        <f t="shared" si="10"/>
        <v>15</v>
      </c>
      <c r="BC120" s="167">
        <f t="shared" si="11"/>
        <v>50</v>
      </c>
      <c r="BD120" s="167">
        <f t="shared" si="12"/>
        <v>25</v>
      </c>
      <c r="BE120" s="167">
        <f t="shared" si="13"/>
        <v>13</v>
      </c>
      <c r="BF120" s="167">
        <f t="shared" si="14"/>
        <v>15</v>
      </c>
      <c r="BG120" s="167">
        <f t="shared" si="15"/>
        <v>16</v>
      </c>
      <c r="BH120" s="167"/>
      <c r="BI120" s="167">
        <f t="shared" si="16"/>
        <v>22</v>
      </c>
      <c r="BJ120" s="167">
        <f t="shared" si="17"/>
        <v>20</v>
      </c>
      <c r="BK120" s="167">
        <f t="shared" si="18"/>
        <v>61</v>
      </c>
      <c r="BL120" s="167">
        <f t="shared" si="19"/>
        <v>11</v>
      </c>
      <c r="BM120" s="167">
        <f t="shared" si="20"/>
        <v>14</v>
      </c>
      <c r="BN120" s="167">
        <f t="shared" si="21"/>
        <v>11</v>
      </c>
      <c r="BP120" s="271">
        <f>IF(Plan1!S26&lt;&gt;"",IF(Plan1!$S3=1,LOOKUP(Plan1!S26,BN107:BN126,$AG107:$AG126),IF(Plan1!$S3=2,LOOKUP(Plan1!S26,BN131:BN149,$AG107:$AG126),IF(Plan1!$S3=3,LOOKUP(Plan1!S26,BN154:BN173,$AG107:$AG126),IF(Plan1!$S3=4,LOOKUP(Plan1!S26,BN178:BN197,$AG107:$AG126),IF(Plan1!$S3=5,LOOKUP(Plan1!S26,BN202:BN221,$AG107:$AG126),IF(Plan1!$S3=6,LOOKUP(Plan1!S26,BN226:BN245,$AG107:$AG126),IF(Plan1!$S3=7,LOOKUP(Plan1!S26,BN250:BN269,$AG107:$AG126),IF(Plan1!$S3=8,LOOKUP(Plan1!S26,BN274:BN293,$AG107:$AG126),IF(Plan1!$S3=9,LOOKUP(Plan1!S26,BN298:BN317,$AG107:$AG126),IF(Plan1!$S3=10,LOOKUP(Plan1!S26,BN322:BN341,$AG107:$AG126),IF(Plan1!$S3=11,LOOKUP(Plan1!S26,BN346:BN365,$AG107:$AG126),IF(Plan1!$S3=12,LOOKUP(Plan1!S26,BN370:BN389,$AG107:$AG126),IF(Plan1!$S3=13,LOOKUP(Plan1!S26,BN394:BN413,$AG107:$AG126),IF(Plan1!$S3=14,LOOKUP(Plan1!S26,BN418:BN437,$AG107:$AG126),IF(Plan1!$S3=15,LOOKUP(Plan1!S26,BN442:BN461,$AG107:$AG126),IF(Plan1!$S3=16,LOOKUP(Plan1!S26,BN466:BN485,$AG107:$AG126),IF(Plan1!$S3=17,LOOKUP(Plan1!S26,BN490:BN509,$AG107:$AG126),IF(Plan1!$S3=18,LOOKUP(Plan1!S26,BN514:BN533,$AG107:$AG126),IF(Plan1!$S3=19,LOOKUP(Plan1!S26,BN538:BN557,$AG107:$AG126),IF(Plan1!$S3=20,LOOKUP(Plan1!S26,BN562:BN581,$AG107:$AG126),IF(Plan1!$S3=21,LOOKUP(Plan1!S26,BN586:BN605,$AG107:$AG126),IF(Plan1!$S3=22,LOOKUP(Plan1!S26,BN610:BN629,$AG107:$AG126),IF(Plan1!$S3=23,LOOKUP(Plan1!S26,BN634:BN653,$AG107:$AG126),IF(Plan1!$S3=24,LOOKUP(Plan1!S26,BN658:BN677,$AG107:$AG126),IF(Plan1!$S3=25,LOOKUP(Plan1!S26,BN682:BN701,$AG107:$AG126),IF(Plan1!$S3=26,LOOKUP(Plan1!S26,BN706:BN725,$AG107:$AG126),IF(Plan1!$S3=27,LOOKUP(Plan1!S26,BN730:BN749,$AG107:$AG126),IF(Plan1!$S3=28,LOOKUP(Plan1!S26,BN754:BN773,$AG107:$AG126),IF(Plan1!$S3=29,LOOKUP(Plan1!S26,BN778:BN797,$AG107:$AG126),IF(Plan1!$S3=30,LOOKUP(Plan1!S26,BN802:BN821,$AG107:$AG126),IF(Plan1!$S3=31,LOOKUP(Plan1!S26,BN826:BN845,$AG107:$AG126),IF(Plan1!$S3=32,LOOKUP(Plan1!S26,BN850:BN869,$AG107:$AG126),IF(Plan1!$S3=33,LOOKUP(Plan1!S26,BN874:BN893,$AG107:$AG126),0))))))))))))))))))))))))))))))))),0)</f>
        <v>0</v>
      </c>
      <c r="CB120" s="284">
        <v>5</v>
      </c>
      <c r="CC120" s="225">
        <v>3.96</v>
      </c>
      <c r="CD120" s="226">
        <v>3.9</v>
      </c>
      <c r="CE120" s="226">
        <v>4.5599999999999996</v>
      </c>
      <c r="CF120" s="226">
        <v>4.43</v>
      </c>
      <c r="CG120" s="226">
        <v>4.53</v>
      </c>
      <c r="CH120" s="226">
        <v>4.75</v>
      </c>
      <c r="CI120" s="231">
        <v>4.75</v>
      </c>
      <c r="CJ120" s="252"/>
      <c r="CK120" s="229">
        <v>0.97</v>
      </c>
      <c r="CL120" s="230">
        <v>0.9</v>
      </c>
      <c r="CM120" s="230">
        <v>0.67</v>
      </c>
      <c r="CN120" s="230">
        <v>0.81</v>
      </c>
      <c r="CO120" s="230">
        <v>0.56999999999999995</v>
      </c>
      <c r="CP120" s="230">
        <v>0.43</v>
      </c>
      <c r="CQ120" s="231">
        <v>0.5</v>
      </c>
      <c r="CR120" s="232" t="e">
        <f>IFERROR(IF(Plan1!#REF!&lt;&gt;"",IF(Plan1!#REF!=6,(Plan1!#REF!-CC120)/CK120,IF(Plan1!#REF!=7,(Plan1!#REF!-CD120)/CL120,IF(Plan1!#REF!=8,(Plan1!#REF!-CE120)/CM120,IF(Plan1!#REF!=9,(Plan1!#REF!-CF120)/CN120,IF(Plan1!#REF!=10,(Plan1!#REF!-CG120)/CO120,IF(Plan1!#REF!=11,(Plan1!#REF!-CH120)/CP120,IF(Plan1!#REF!=12,(Plan1!#REF!-CI120)/CQ120,""))))))),""),IF(Plan1!#REF!&gt;(DK120*4),1,IF(Plan1!#REF!&gt;(DK120*3),-1.5,IF(Plan1!#REF!&gt;(DK120*2),-1.6,IF(Plan1!#REF!&gt;(DK120*1),-2,-2.05)))))</f>
        <v>#REF!</v>
      </c>
      <c r="CS120" s="233"/>
      <c r="CT120" s="229">
        <v>2.8</v>
      </c>
      <c r="CU120" s="230">
        <v>3.83</v>
      </c>
      <c r="CV120" s="230">
        <v>4.3099999999999996</v>
      </c>
      <c r="CW120" s="230">
        <v>4.3899999999999997</v>
      </c>
      <c r="CX120" s="230">
        <v>4.57</v>
      </c>
      <c r="CY120" s="230">
        <v>4.6500000000000004</v>
      </c>
      <c r="CZ120" s="231">
        <v>4.59</v>
      </c>
      <c r="DA120" s="252"/>
      <c r="DB120" s="229">
        <v>1.06</v>
      </c>
      <c r="DC120" s="230">
        <v>1</v>
      </c>
      <c r="DD120" s="230">
        <v>0.76</v>
      </c>
      <c r="DE120" s="230">
        <v>0.8</v>
      </c>
      <c r="DF120" s="230">
        <v>0.5</v>
      </c>
      <c r="DG120" s="230">
        <v>0.49</v>
      </c>
      <c r="DH120" s="231">
        <v>0.5</v>
      </c>
      <c r="DI120" s="232" t="e">
        <f>IFERROR(IF(Plan1!#REF!&lt;&gt;"",IF(Plan1!#REF!=6,(Plan1!#REF!-CT120)/DB120,IF(Plan1!#REF!=7,(Plan1!#REF!-CU120)/DC120,IF(Plan1!#REF!=8,(Plan1!#REF!-CV120)/DD120,IF(Plan1!#REF!=9,(Plan1!#REF!-CW120)/DE120,IF(Plan1!#REF!=10,(Plan1!#REF!-CX120)/DF120,IF(Plan1!#REF!=11,(Plan1!#REF!-CY120)/DG120,IF(Plan1!#REF!=12,(Plan1!#REF!-CZ120)/DH120,""))))))),""),IF(Plan1!#REF!&gt;(DK120*4),1,IF(Plan1!#REF!&gt;(DK120*3),-1.5,IF(Plan1!#REF!&gt;(DK120*2),-1.6,IF(Plan1!#REF!&gt;(DK120*1),-2,-2.05)))))</f>
        <v>#REF!</v>
      </c>
      <c r="DJ120" s="285"/>
      <c r="DK120" s="176"/>
      <c r="DX120" s="272">
        <v>2</v>
      </c>
      <c r="DY120" s="273" t="s">
        <v>2053</v>
      </c>
      <c r="DZ120" s="241">
        <v>2</v>
      </c>
      <c r="EA120" s="274">
        <v>1.95</v>
      </c>
      <c r="EB120" s="274">
        <v>1.95</v>
      </c>
      <c r="EC120" s="274">
        <v>1.95</v>
      </c>
      <c r="ED120" s="275">
        <v>1.95</v>
      </c>
      <c r="EE120" s="293">
        <v>0</v>
      </c>
      <c r="EF120" s="274">
        <v>0.22</v>
      </c>
      <c r="EG120" s="274">
        <v>0.22</v>
      </c>
      <c r="EH120" s="274">
        <v>0.22</v>
      </c>
      <c r="EI120" s="275">
        <v>0.23</v>
      </c>
      <c r="EJ120" s="277" t="e">
        <f>IFERROR(IF(ISBLANK(Plan1!#REF!),"",IF(Plan1!#REF!=7,(Plan1!#REF!-DZ120)/EE120,IF(Plan1!#REF!=8,(Plan1!#REF!-EA120)/EF120,IF(Plan1!#REF!=1,(Plan1!#REF!-EB120)/EG120,IF(Plan1!#REF!=2,(Plan1!#REF!-EC120)/EH120,IF(Plan1!#REF!=3,(Plan1!#REF!-ED120)/EI120,"")))))),IF(Plan1!#REF!&lt;&gt;"",IF(Plan1!#REF!&gt;(EW120*4),1,IF(Plan1!#REF!&gt;(EW120*3),-1.5,IF(Plan1!#REF!&gt;(EW120*2),-1.6,IF(Plan1!#REF!&gt;(EW120*1),-2,-2.05)))),""))</f>
        <v>#REF!</v>
      </c>
      <c r="EK120" s="278">
        <v>1.97</v>
      </c>
      <c r="EL120" s="274">
        <v>1.91</v>
      </c>
      <c r="EM120" s="274">
        <v>1.93</v>
      </c>
      <c r="EN120" s="274">
        <v>1.97</v>
      </c>
      <c r="EO120" s="262">
        <v>1.95</v>
      </c>
      <c r="EP120" s="274">
        <v>0.16</v>
      </c>
      <c r="EQ120" s="274">
        <v>0.36</v>
      </c>
      <c r="ER120" s="274">
        <v>0.26</v>
      </c>
      <c r="ES120" s="274">
        <v>0.16</v>
      </c>
      <c r="ET120" s="275">
        <v>0.22</v>
      </c>
      <c r="EU120" s="277" t="e">
        <f>IFERROR(IF(ISBLANK(Plan1!#REF!),"",IF(Plan1!#REF!=7,(Plan1!#REF!-EK120)/EP120,IF(Plan1!#REF!=8,(Plan1!#REF!-EL120)/EQ120,IF(Plan1!#REF!=1,(Plan1!#REF!-EM120)/ER120,IF(Plan1!#REF!=2,(Plan1!#REF!-EN120)/ES120,IF(Plan1!#REF!=3,(Plan1!#REF!-EO120)/ET120,"")))))),IF(Plan1!#REF!&lt;&gt;"",IF(Plan1!#REF!&gt;(EW120*4),1,IF(Plan1!#REF!&gt;(EW120*3),-1.5,IF(Plan1!#REF!&gt;(EW120*2),-1.6,IF(Plan1!#REF!&gt;(EW120*1),-2,-2.05)))),""))</f>
        <v>#REF!</v>
      </c>
      <c r="EV120" s="285">
        <v>2</v>
      </c>
      <c r="EW120" s="297">
        <f>EV120/5</f>
        <v>0.4</v>
      </c>
      <c r="FJ120" s="292">
        <v>2</v>
      </c>
      <c r="FK120" s="281" t="s">
        <v>2053</v>
      </c>
      <c r="FL120" s="241">
        <v>1.84</v>
      </c>
      <c r="FM120" s="241">
        <v>1.85</v>
      </c>
      <c r="FN120" s="241">
        <v>1.98</v>
      </c>
      <c r="FO120" s="241">
        <v>1.74</v>
      </c>
      <c r="FP120" s="241">
        <v>1.9</v>
      </c>
      <c r="FQ120" s="241">
        <v>1.96</v>
      </c>
      <c r="FR120" s="241">
        <v>1.72</v>
      </c>
      <c r="FS120" s="241">
        <v>1.77</v>
      </c>
      <c r="FT120" s="241">
        <v>1.85</v>
      </c>
      <c r="FU120" s="241">
        <v>1.83</v>
      </c>
      <c r="FV120" s="241">
        <v>1.67</v>
      </c>
      <c r="FW120" s="242">
        <v>1.86</v>
      </c>
      <c r="FX120" s="243">
        <v>0.37</v>
      </c>
      <c r="FY120" s="241">
        <v>0.4</v>
      </c>
      <c r="FZ120" s="241">
        <v>0.12</v>
      </c>
      <c r="GA120" s="241">
        <v>0.5</v>
      </c>
      <c r="GB120" s="241">
        <v>0.32</v>
      </c>
      <c r="GC120" s="241">
        <v>0.18</v>
      </c>
      <c r="GD120" s="241">
        <v>0.45</v>
      </c>
      <c r="GE120" s="241">
        <v>0.47</v>
      </c>
      <c r="GF120" s="241">
        <v>0.45</v>
      </c>
      <c r="GG120" s="241">
        <v>0.38</v>
      </c>
      <c r="GH120" s="241">
        <v>0.48</v>
      </c>
      <c r="GI120" s="242">
        <v>0.41</v>
      </c>
      <c r="GJ120" s="265" t="e">
        <f>IFERROR(IF(Plan1!#REF!&lt;&gt;"",IF(AND(Plan1!#REF!=1,Plan1!#REF!=1),(Plan1!#REF!-FL120)/FX120,IF(AND(Plan1!#REF!=1,Plan1!#REF!=2),(Plan1!#REF!-FM120)/FY120,IF(AND(Plan1!#REF!=1,Plan1!#REF!=3),(Plan1!#REF!-FN120)/FZ120,IF(AND(Plan1!#REF!=2,Plan1!#REF!=1),(Plan1!#REF!-FO120)/GA120,IF(AND(Plan1!#REF!=2,Plan1!#REF!=2),(Plan1!#REF!-FP120)/GB120,IF(AND(Plan1!#REF!=2,Plan1!#REF!=3),(Plan1!#REF!-FQ120)/GC120,IF(AND(Plan1!#REF!=3,Plan1!#REF!=1),(Plan1!#REF!-FR120)/GD120,IF(AND(Plan1!#REF!=3,Plan1!#REF!=2),(Plan1!#REF!-FS120)/GE120,IF(AND(Plan1!#REF!=3,Plan1!#REF!=3),(Plan1!#REF!-FT120)/GF120,IF(AND(Plan1!#REF!=4,Plan1!#REF!=1),(Plan1!#REF!-FU120)/GG120,IF(AND(Plan1!#REF!=4,Plan1!#REF!=2),(Plan1!#REF!-FV120)/GH120,IF(AND(Plan1!#REF!=4,Plan1!#REF!=3),(Plan1!#REF!-FW120)/GI120,"")))))))))))),""),IF(Plan1!#REF!&gt;(GL120*4),1,IF(Plan1!#REF!&gt;(GL120*3),-1.5,IF(Plan1!#REF!&gt;(GL120*2),-1.6,IF(Plan1!#REF!&gt;(GL120*1),-2,-2.05)))))</f>
        <v>#REF!</v>
      </c>
      <c r="GK120" s="266"/>
      <c r="GL120" s="297"/>
      <c r="KJ120" s="267">
        <v>15</v>
      </c>
      <c r="KK120" s="267">
        <v>47.8</v>
      </c>
      <c r="KL120" s="282">
        <v>99</v>
      </c>
      <c r="KM120" s="269">
        <v>26.4</v>
      </c>
      <c r="KN120" s="282">
        <v>91</v>
      </c>
      <c r="KO120" s="269">
        <v>5</v>
      </c>
      <c r="KP120" s="282">
        <v>75</v>
      </c>
    </row>
    <row r="121" spans="14:302" s="56" customFormat="1" ht="15" customHeight="1">
      <c r="N121" s="222">
        <v>18</v>
      </c>
      <c r="O121" s="199" t="s">
        <v>395</v>
      </c>
      <c r="P121" s="199" t="s">
        <v>396</v>
      </c>
      <c r="Q121" s="222">
        <v>18</v>
      </c>
      <c r="R121" s="222">
        <v>22</v>
      </c>
      <c r="S121" s="199" t="s">
        <v>376</v>
      </c>
      <c r="T121" s="199" t="s">
        <v>397</v>
      </c>
      <c r="U121" s="222">
        <v>16</v>
      </c>
      <c r="W121" s="223">
        <f t="shared" si="0"/>
        <v>54</v>
      </c>
      <c r="X121" s="223">
        <f t="shared" si="1"/>
        <v>36</v>
      </c>
      <c r="Y121" s="223">
        <f t="shared" si="2"/>
        <v>18</v>
      </c>
      <c r="Z121" s="223"/>
      <c r="AA121" s="223"/>
      <c r="AB121" s="223">
        <f t="shared" si="3"/>
        <v>22</v>
      </c>
      <c r="AC121" s="223">
        <f t="shared" si="4"/>
        <v>20</v>
      </c>
      <c r="AD121" s="223">
        <f t="shared" si="5"/>
        <v>32</v>
      </c>
      <c r="AE121" s="223">
        <f t="shared" si="6"/>
        <v>16</v>
      </c>
      <c r="AG121" s="270">
        <v>15</v>
      </c>
      <c r="AH121" s="270"/>
      <c r="AI121" s="283" t="s">
        <v>464</v>
      </c>
      <c r="AJ121" s="283" t="s">
        <v>374</v>
      </c>
      <c r="AK121" s="291">
        <v>15</v>
      </c>
      <c r="AL121" s="283" t="s">
        <v>374</v>
      </c>
      <c r="AM121" s="283" t="s">
        <v>395</v>
      </c>
      <c r="AN121" s="283" t="s">
        <v>428</v>
      </c>
      <c r="AO121" s="291">
        <v>15</v>
      </c>
      <c r="AP121" s="283" t="s">
        <v>374</v>
      </c>
      <c r="AQ121" s="283" t="s">
        <v>374</v>
      </c>
      <c r="AR121" s="283" t="s">
        <v>590</v>
      </c>
      <c r="AS121" s="283" t="s">
        <v>379</v>
      </c>
      <c r="AT121" s="283" t="s">
        <v>430</v>
      </c>
      <c r="AU121" s="283"/>
      <c r="AV121" s="283" t="s">
        <v>1</v>
      </c>
      <c r="AW121" s="291">
        <v>15</v>
      </c>
      <c r="AX121" s="283" t="s">
        <v>1</v>
      </c>
      <c r="AY121" s="167">
        <f t="shared" si="7"/>
        <v>27</v>
      </c>
      <c r="AZ121" s="167">
        <f t="shared" si="8"/>
        <v>17</v>
      </c>
      <c r="BA121" s="167">
        <f t="shared" si="9"/>
        <v>15</v>
      </c>
      <c r="BB121" s="167">
        <f t="shared" si="10"/>
        <v>17</v>
      </c>
      <c r="BC121" s="167">
        <f t="shared" si="11"/>
        <v>54</v>
      </c>
      <c r="BD121" s="167">
        <f t="shared" si="12"/>
        <v>27</v>
      </c>
      <c r="BE121" s="167">
        <f t="shared" si="13"/>
        <v>15</v>
      </c>
      <c r="BF121" s="167">
        <f t="shared" si="14"/>
        <v>17</v>
      </c>
      <c r="BG121" s="167">
        <f t="shared" si="15"/>
        <v>17</v>
      </c>
      <c r="BH121" s="167"/>
      <c r="BI121" s="167">
        <f t="shared" si="16"/>
        <v>24</v>
      </c>
      <c r="BJ121" s="167">
        <f t="shared" si="17"/>
        <v>22</v>
      </c>
      <c r="BK121" s="167">
        <f t="shared" si="18"/>
        <v>68</v>
      </c>
      <c r="BL121" s="167" t="str">
        <f t="shared" si="19"/>
        <v>-</v>
      </c>
      <c r="BM121" s="167">
        <f t="shared" si="20"/>
        <v>15</v>
      </c>
      <c r="BN121" s="167" t="str">
        <f t="shared" si="21"/>
        <v>-</v>
      </c>
      <c r="CB121" s="284">
        <v>18</v>
      </c>
      <c r="CC121" s="225">
        <v>7.11</v>
      </c>
      <c r="CD121" s="226">
        <v>7.19</v>
      </c>
      <c r="CE121" s="226">
        <v>8.83</v>
      </c>
      <c r="CF121" s="226">
        <v>8.9</v>
      </c>
      <c r="CG121" s="226">
        <v>9.3699999999999992</v>
      </c>
      <c r="CH121" s="226">
        <v>9.81</v>
      </c>
      <c r="CI121" s="227">
        <v>9.7200000000000006</v>
      </c>
      <c r="CJ121" s="252"/>
      <c r="CK121" s="229">
        <v>2.57</v>
      </c>
      <c r="CL121" s="230">
        <v>2.13</v>
      </c>
      <c r="CM121" s="230">
        <v>2.15</v>
      </c>
      <c r="CN121" s="230">
        <v>2.31</v>
      </c>
      <c r="CO121" s="230">
        <v>2.2599999999999998</v>
      </c>
      <c r="CP121" s="230">
        <v>2.08</v>
      </c>
      <c r="CQ121" s="231">
        <v>2.12</v>
      </c>
      <c r="CR121" s="232" t="e">
        <f>IFERROR(IF(Plan1!#REF!&lt;&gt;"",IF(Plan1!#REF!=6,(Plan1!#REF!-CC121)/CK121,IF(Plan1!#REF!=7,(Plan1!#REF!-CD121)/CL121,IF(Plan1!#REF!=8,(Plan1!#REF!-CE121)/CM121,IF(Plan1!#REF!=9,(Plan1!#REF!-CF121)/CN121,IF(Plan1!#REF!=10,(Plan1!#REF!-CG121)/CO121,IF(Plan1!#REF!=11,(Plan1!#REF!-CH121)/CP121,IF(Plan1!#REF!=12,(Plan1!#REF!-CI121)/CQ121,""))))))),""),IF(Plan1!#REF!&gt;(DK121*4),1,IF(Plan1!#REF!&gt;(DK121*3),-1.5,IF(Plan1!#REF!&gt;(DK121*2),-1.6,IF(Plan1!#REF!&gt;(DK121*1),-2,-2.05)))))</f>
        <v>#REF!</v>
      </c>
      <c r="CS121" s="233"/>
      <c r="CT121" s="225">
        <v>5.8</v>
      </c>
      <c r="CU121" s="226">
        <v>6.72</v>
      </c>
      <c r="CV121" s="226">
        <v>7.86</v>
      </c>
      <c r="CW121" s="226">
        <v>8.65</v>
      </c>
      <c r="CX121" s="226">
        <v>8.5399999999999991</v>
      </c>
      <c r="CY121" s="226">
        <v>9.94</v>
      </c>
      <c r="CZ121" s="231">
        <v>9.59</v>
      </c>
      <c r="DA121" s="252"/>
      <c r="DB121" s="229">
        <v>2.17</v>
      </c>
      <c r="DC121" s="230">
        <v>3.16</v>
      </c>
      <c r="DD121" s="230">
        <v>2.77</v>
      </c>
      <c r="DE121" s="230">
        <v>2.42</v>
      </c>
      <c r="DF121" s="230">
        <v>2.38</v>
      </c>
      <c r="DG121" s="230">
        <v>2.02</v>
      </c>
      <c r="DH121" s="231">
        <v>2.34</v>
      </c>
      <c r="DI121" s="232" t="e">
        <f>IFERROR(IF(Plan1!#REF!&lt;&gt;"",IF(Plan1!#REF!=6,(Plan1!#REF!-CT121)/DB121,IF(Plan1!#REF!=7,(Plan1!#REF!-CU121)/DC121,IF(Plan1!#REF!=8,(Plan1!#REF!-CV121)/DD121,IF(Plan1!#REF!=9,(Plan1!#REF!-CW121)/DE121,IF(Plan1!#REF!=10,(Plan1!#REF!-CX121)/DF121,IF(Plan1!#REF!=11,(Plan1!#REF!-CY121)/DG121,IF(Plan1!#REF!=12,(Plan1!#REF!-CZ121)/DH121,""))))))),""),IF(Plan1!#REF!&gt;(DK121*4),1,IF(Plan1!#REF!&gt;(DK121*3),-1.5,IF(Plan1!#REF!&gt;(DK121*2),-1.6,IF(Plan1!#REF!&gt;(DK121*1),-2,-2.05)))))</f>
        <v>#REF!</v>
      </c>
      <c r="DJ121" s="285"/>
      <c r="DK121" s="176"/>
      <c r="DX121" s="272">
        <v>84</v>
      </c>
      <c r="DY121" s="273" t="s">
        <v>1877</v>
      </c>
      <c r="DZ121" s="274">
        <v>58.67</v>
      </c>
      <c r="EA121" s="274">
        <v>60.03</v>
      </c>
      <c r="EB121" s="274">
        <v>57.85</v>
      </c>
      <c r="EC121" s="274">
        <v>61.23</v>
      </c>
      <c r="ED121" s="275">
        <v>59.3</v>
      </c>
      <c r="EE121" s="276">
        <v>9.43</v>
      </c>
      <c r="EF121" s="274">
        <v>6.77</v>
      </c>
      <c r="EG121" s="274">
        <v>7.79</v>
      </c>
      <c r="EH121" s="274">
        <v>7.83</v>
      </c>
      <c r="EI121" s="275">
        <v>6.89</v>
      </c>
      <c r="EJ121" s="277" t="e">
        <f>IFERROR(IF(ISBLANK(Plan1!#REF!),"",IF(Plan1!#REF!=7,(Plan1!#REF!-DZ121)/EE121,IF(Plan1!#REF!=8,(Plan1!#REF!-EA121)/EF121,IF(Plan1!#REF!=1,(Plan1!#REF!-EB121)/EG121,IF(Plan1!#REF!=2,(Plan1!#REF!-EC121)/EH121,IF(Plan1!#REF!=3,(Plan1!#REF!-ED121)/EI121,"")))))),IF(Plan1!#REF!&lt;&gt;"",IF(Plan1!#REF!&gt;(EW121*4),1,IF(Plan1!#REF!&gt;(EW121*3),-1.5,IF(Plan1!#REF!&gt;(EW121*2),-1.6,IF(Plan1!#REF!&gt;(EW121*1),-2,-2.05)))),""))</f>
        <v>#REF!</v>
      </c>
      <c r="EK121" s="278">
        <v>51.31</v>
      </c>
      <c r="EL121" s="274">
        <v>52.86</v>
      </c>
      <c r="EM121" s="274">
        <v>54.44</v>
      </c>
      <c r="EN121" s="274">
        <v>55.58</v>
      </c>
      <c r="EO121" s="274">
        <v>56.97</v>
      </c>
      <c r="EP121" s="274">
        <v>6.66</v>
      </c>
      <c r="EQ121" s="274">
        <v>7.51</v>
      </c>
      <c r="ER121" s="274">
        <v>7.26</v>
      </c>
      <c r="ES121" s="274">
        <v>8.26</v>
      </c>
      <c r="ET121" s="275">
        <v>8.69</v>
      </c>
      <c r="EU121" s="277" t="e">
        <f>IFERROR(IF(ISBLANK(Plan1!#REF!),"",IF(Plan1!#REF!=7,(Plan1!#REF!-EK121)/EP121,IF(Plan1!#REF!=8,(Plan1!#REF!-EL121)/EQ121,IF(Plan1!#REF!=1,(Plan1!#REF!-EM121)/ER121,IF(Plan1!#REF!=2,(Plan1!#REF!-EN121)/ES121,IF(Plan1!#REF!=3,(Plan1!#REF!-EO121)/ET121,"")))))),IF(Plan1!#REF!&lt;&gt;"",IF(Plan1!#REF!&gt;(EW121*4),1,IF(Plan1!#REF!&gt;(EW121*3),-1.5,IF(Plan1!#REF!&gt;(EW121*2),-1.6,IF(Plan1!#REF!&gt;(EW121*1),-2,-2.05)))),""))</f>
        <v>#REF!</v>
      </c>
      <c r="EV121" s="285"/>
      <c r="EW121" s="297"/>
      <c r="FJ121" s="292">
        <v>84</v>
      </c>
      <c r="FK121" s="281" t="s">
        <v>1877</v>
      </c>
      <c r="FL121" s="241">
        <v>43.25</v>
      </c>
      <c r="FM121" s="241">
        <v>48.88</v>
      </c>
      <c r="FN121" s="241">
        <v>61.1</v>
      </c>
      <c r="FO121" s="241">
        <v>38.950000000000003</v>
      </c>
      <c r="FP121" s="241">
        <v>45.51</v>
      </c>
      <c r="FQ121" s="241">
        <v>56.37</v>
      </c>
      <c r="FR121" s="241">
        <v>37.54</v>
      </c>
      <c r="FS121" s="241">
        <v>45.6</v>
      </c>
      <c r="FT121" s="241">
        <v>51.18</v>
      </c>
      <c r="FU121" s="241">
        <v>31.72</v>
      </c>
      <c r="FV121" s="241">
        <v>38.869999999999997</v>
      </c>
      <c r="FW121" s="242">
        <v>43.07</v>
      </c>
      <c r="FX121" s="243">
        <v>10.62</v>
      </c>
      <c r="FY121" s="241">
        <v>7.24</v>
      </c>
      <c r="FZ121" s="241">
        <v>11.02</v>
      </c>
      <c r="GA121" s="241">
        <v>9.2899999999999991</v>
      </c>
      <c r="GB121" s="241">
        <v>6.79</v>
      </c>
      <c r="GC121" s="241">
        <v>8.4600000000000009</v>
      </c>
      <c r="GD121" s="241">
        <v>8.26</v>
      </c>
      <c r="GE121" s="241">
        <v>8.94</v>
      </c>
      <c r="GF121" s="241">
        <v>8.59</v>
      </c>
      <c r="GG121" s="241">
        <v>6.93</v>
      </c>
      <c r="GH121" s="241">
        <v>7.15</v>
      </c>
      <c r="GI121" s="242">
        <v>7.22</v>
      </c>
      <c r="GJ121" s="265" t="e">
        <f>IFERROR(IF(Plan1!#REF!&lt;&gt;"",IF(AND(Plan1!#REF!=1,Plan1!#REF!=1),(Plan1!#REF!-FL121)/FX121,IF(AND(Plan1!#REF!=1,Plan1!#REF!=2),(Plan1!#REF!-FM121)/FY121,IF(AND(Plan1!#REF!=1,Plan1!#REF!=3),(Plan1!#REF!-FN121)/FZ121,IF(AND(Plan1!#REF!=2,Plan1!#REF!=1),(Plan1!#REF!-FO121)/GA121,IF(AND(Plan1!#REF!=2,Plan1!#REF!=2),(Plan1!#REF!-FP121)/GB121,IF(AND(Plan1!#REF!=2,Plan1!#REF!=3),(Plan1!#REF!-FQ121)/GC121,IF(AND(Plan1!#REF!=3,Plan1!#REF!=1),(Plan1!#REF!-FR121)/GD121,IF(AND(Plan1!#REF!=3,Plan1!#REF!=2),(Plan1!#REF!-FS121)/GE121,IF(AND(Plan1!#REF!=3,Plan1!#REF!=3),(Plan1!#REF!-FT121)/GF121,IF(AND(Plan1!#REF!=4,Plan1!#REF!=1),(Plan1!#REF!-FU121)/GG121,IF(AND(Plan1!#REF!=4,Plan1!#REF!=2),(Plan1!#REF!-FV121)/GH121,IF(AND(Plan1!#REF!=4,Plan1!#REF!=3),(Plan1!#REF!-FW121)/GI121,"")))))))))))),""),IF(Plan1!#REF!&gt;(GL121*4),1,IF(Plan1!#REF!&gt;(GL121*3),-1.5,IF(Plan1!#REF!&gt;(GL121*2),-1.6,IF(Plan1!#REF!&gt;(GL121*1),-2,-2.05)))))</f>
        <v>#REF!</v>
      </c>
      <c r="GK121" s="266"/>
      <c r="GL121" s="297"/>
      <c r="KJ121" s="267">
        <v>16</v>
      </c>
      <c r="KK121" s="267">
        <v>54.7</v>
      </c>
      <c r="KL121" s="282">
        <v>102</v>
      </c>
      <c r="KM121" s="269">
        <v>29.9</v>
      </c>
      <c r="KN121" s="282">
        <v>92</v>
      </c>
      <c r="KO121" s="269">
        <v>6.2</v>
      </c>
      <c r="KP121" s="282">
        <v>77</v>
      </c>
    </row>
    <row r="122" spans="14:302" s="56" customFormat="1" ht="15" customHeight="1">
      <c r="N122" s="222">
        <v>19</v>
      </c>
      <c r="O122" s="199" t="s">
        <v>398</v>
      </c>
      <c r="P122" s="199" t="s">
        <v>1</v>
      </c>
      <c r="Q122" s="199" t="s">
        <v>399</v>
      </c>
      <c r="R122" s="199" t="s">
        <v>400</v>
      </c>
      <c r="S122" s="199" t="s">
        <v>401</v>
      </c>
      <c r="T122" s="199" t="s">
        <v>1</v>
      </c>
      <c r="U122" s="199" t="s">
        <v>402</v>
      </c>
      <c r="W122" s="223">
        <f t="shared" si="0"/>
        <v>58</v>
      </c>
      <c r="X122" s="223" t="str">
        <f t="shared" si="1"/>
        <v>-</v>
      </c>
      <c r="Y122" s="223">
        <f t="shared" si="2"/>
        <v>19</v>
      </c>
      <c r="Z122" s="223"/>
      <c r="AA122" s="223"/>
      <c r="AB122" s="223">
        <f t="shared" si="3"/>
        <v>23</v>
      </c>
      <c r="AC122" s="223">
        <f t="shared" si="4"/>
        <v>22</v>
      </c>
      <c r="AD122" s="223" t="str">
        <f t="shared" si="5"/>
        <v>-</v>
      </c>
      <c r="AE122" s="223">
        <f t="shared" si="6"/>
        <v>17</v>
      </c>
      <c r="AG122" s="270">
        <v>16</v>
      </c>
      <c r="AH122" s="270"/>
      <c r="AI122" s="283" t="s">
        <v>372</v>
      </c>
      <c r="AJ122" s="283" t="s">
        <v>420</v>
      </c>
      <c r="AK122" s="291">
        <v>16</v>
      </c>
      <c r="AL122" s="283" t="s">
        <v>377</v>
      </c>
      <c r="AM122" s="283" t="s">
        <v>1072</v>
      </c>
      <c r="AN122" s="283" t="s">
        <v>394</v>
      </c>
      <c r="AO122" s="291">
        <v>16</v>
      </c>
      <c r="AP122" s="283" t="s">
        <v>377</v>
      </c>
      <c r="AQ122" s="283" t="s">
        <v>377</v>
      </c>
      <c r="AR122" s="283" t="s">
        <v>464</v>
      </c>
      <c r="AS122" s="283" t="s">
        <v>425</v>
      </c>
      <c r="AT122" s="283" t="s">
        <v>434</v>
      </c>
      <c r="AU122" s="283"/>
      <c r="AV122" s="291">
        <v>12</v>
      </c>
      <c r="AW122" s="291">
        <v>16</v>
      </c>
      <c r="AX122" s="291">
        <v>12</v>
      </c>
      <c r="AY122" s="167">
        <f t="shared" si="7"/>
        <v>29</v>
      </c>
      <c r="AZ122" s="167">
        <f t="shared" si="8"/>
        <v>19</v>
      </c>
      <c r="BA122" s="167">
        <f t="shared" si="9"/>
        <v>16</v>
      </c>
      <c r="BB122" s="167">
        <f t="shared" si="10"/>
        <v>19</v>
      </c>
      <c r="BC122" s="167">
        <f t="shared" si="11"/>
        <v>58</v>
      </c>
      <c r="BD122" s="167">
        <f t="shared" si="12"/>
        <v>30</v>
      </c>
      <c r="BE122" s="167">
        <f t="shared" si="13"/>
        <v>16</v>
      </c>
      <c r="BF122" s="167">
        <f t="shared" si="14"/>
        <v>19</v>
      </c>
      <c r="BG122" s="167">
        <f t="shared" si="15"/>
        <v>19</v>
      </c>
      <c r="BH122" s="167"/>
      <c r="BI122" s="167">
        <f t="shared" si="16"/>
        <v>27</v>
      </c>
      <c r="BJ122" s="167">
        <f t="shared" si="17"/>
        <v>25</v>
      </c>
      <c r="BK122" s="167">
        <f t="shared" si="18"/>
        <v>74</v>
      </c>
      <c r="BL122" s="167">
        <f t="shared" si="19"/>
        <v>12</v>
      </c>
      <c r="BM122" s="167">
        <f t="shared" si="20"/>
        <v>16</v>
      </c>
      <c r="BN122" s="167">
        <f t="shared" si="21"/>
        <v>12</v>
      </c>
      <c r="CB122" s="284">
        <v>9</v>
      </c>
      <c r="CC122" s="229">
        <v>4.4400000000000004</v>
      </c>
      <c r="CD122" s="230">
        <v>4.1900000000000004</v>
      </c>
      <c r="CE122" s="230">
        <v>5.17</v>
      </c>
      <c r="CF122" s="230">
        <v>5.23</v>
      </c>
      <c r="CG122" s="230">
        <v>5.2</v>
      </c>
      <c r="CH122" s="230">
        <v>5.58</v>
      </c>
      <c r="CI122" s="231">
        <v>5.72</v>
      </c>
      <c r="CJ122" s="252"/>
      <c r="CK122" s="229">
        <v>1.1200000000000001</v>
      </c>
      <c r="CL122" s="230">
        <v>0.98</v>
      </c>
      <c r="CM122" s="230">
        <v>1.05</v>
      </c>
      <c r="CN122" s="230">
        <v>1.1000000000000001</v>
      </c>
      <c r="CO122" s="230">
        <v>1.1200000000000001</v>
      </c>
      <c r="CP122" s="230">
        <v>1.17</v>
      </c>
      <c r="CQ122" s="231">
        <v>0.99</v>
      </c>
      <c r="CR122" s="232" t="e">
        <f>IFERROR(IF(Plan1!#REF!&lt;&gt;"",IF(Plan1!#REF!=6,(Plan1!#REF!-CC122)/CK122,IF(Plan1!#REF!=7,(Plan1!#REF!-CD122)/CL122,IF(Plan1!#REF!=8,(Plan1!#REF!-CE122)/CM122,IF(Plan1!#REF!=9,(Plan1!#REF!-CF122)/CN122,IF(Plan1!#REF!=10,(Plan1!#REF!-CG122)/CO122,IF(Plan1!#REF!=11,(Plan1!#REF!-CH122)/CP122,IF(Plan1!#REF!=12,(Plan1!#REF!-CI122)/CQ122,""))))))),""),IF(Plan1!#REF!&gt;(DK122*4),1,IF(Plan1!#REF!&gt;(DK122*3),-1.5,IF(Plan1!#REF!&gt;(DK122*2),-1.6,IF(Plan1!#REF!&gt;(DK122*1),-2,-2.05)))))</f>
        <v>#REF!</v>
      </c>
      <c r="CS122" s="233"/>
      <c r="CT122" s="225">
        <v>3.73</v>
      </c>
      <c r="CU122" s="226">
        <v>4.07</v>
      </c>
      <c r="CV122" s="226">
        <v>4.5199999999999996</v>
      </c>
      <c r="CW122" s="226">
        <v>4.84</v>
      </c>
      <c r="CX122" s="226">
        <v>5</v>
      </c>
      <c r="CY122" s="226">
        <v>5.68</v>
      </c>
      <c r="CZ122" s="231">
        <v>5.34</v>
      </c>
      <c r="DA122" s="252"/>
      <c r="DB122" s="229">
        <v>1.2</v>
      </c>
      <c r="DC122" s="230">
        <v>1.56</v>
      </c>
      <c r="DD122" s="230">
        <v>1.38</v>
      </c>
      <c r="DE122" s="230">
        <v>1.19</v>
      </c>
      <c r="DF122" s="230">
        <v>1.1200000000000001</v>
      </c>
      <c r="DG122" s="230">
        <v>1.04</v>
      </c>
      <c r="DH122" s="231">
        <v>1.4</v>
      </c>
      <c r="DI122" s="232" t="e">
        <f>IFERROR(IF(Plan1!#REF!&lt;&gt;"",IF(Plan1!#REF!=6,(Plan1!#REF!-CT122)/DB122,IF(Plan1!#REF!=7,(Plan1!#REF!-CU122)/DC122,IF(Plan1!#REF!=8,(Plan1!#REF!-CV122)/DD122,IF(Plan1!#REF!=9,(Plan1!#REF!-CW122)/DE122,IF(Plan1!#REF!=10,(Plan1!#REF!-CX122)/DF122,IF(Plan1!#REF!=11,(Plan1!#REF!-CY122)/DG122,IF(Plan1!#REF!=12,(Plan1!#REF!-CZ122)/DH122,""))))))),""),IF(Plan1!#REF!&gt;(DK122*4),1,IF(Plan1!#REF!&gt;(DK122*3),-1.5,IF(Plan1!#REF!&gt;(DK122*2),-1.6,IF(Plan1!#REF!&gt;(DK122*1),-2,-2.05)))))</f>
        <v>#REF!</v>
      </c>
      <c r="DJ122" s="285"/>
      <c r="DK122" s="176"/>
      <c r="DX122" s="272">
        <v>38</v>
      </c>
      <c r="DY122" s="273" t="s">
        <v>1905</v>
      </c>
      <c r="DZ122" s="274">
        <v>25.39</v>
      </c>
      <c r="EA122" s="274">
        <v>26.68</v>
      </c>
      <c r="EB122" s="274">
        <v>25.56</v>
      </c>
      <c r="EC122" s="274">
        <v>27.18</v>
      </c>
      <c r="ED122" s="275">
        <v>26.68</v>
      </c>
      <c r="EE122" s="276">
        <v>5.83</v>
      </c>
      <c r="EF122" s="274">
        <v>5.09</v>
      </c>
      <c r="EG122" s="241">
        <v>5.0999999999999996</v>
      </c>
      <c r="EH122" s="274">
        <v>4.6399999999999997</v>
      </c>
      <c r="EI122" s="275">
        <v>4.53</v>
      </c>
      <c r="EJ122" s="277" t="e">
        <f>IFERROR(IF(ISBLANK(Plan1!#REF!),"",IF(Plan1!#REF!=7,(Plan1!#REF!-DZ122)/EE122,IF(Plan1!#REF!=8,(Plan1!#REF!-EA122)/EF122,IF(Plan1!#REF!=1,(Plan1!#REF!-EB122)/EG122,IF(Plan1!#REF!=2,(Plan1!#REF!-EC122)/EH122,IF(Plan1!#REF!=3,(Plan1!#REF!-ED122)/EI122,"")))))),IF(Plan1!#REF!&lt;&gt;"",IF(Plan1!#REF!&gt;(EW122*4),1,IF(Plan1!#REF!&gt;(EW122*3),-1.5,IF(Plan1!#REF!&gt;(EW122*2),-1.6,IF(Plan1!#REF!&gt;(EW122*1),-2,-2.05)))),""))</f>
        <v>#REF!</v>
      </c>
      <c r="EK122" s="278">
        <v>21.31</v>
      </c>
      <c r="EL122" s="274">
        <v>22.65</v>
      </c>
      <c r="EM122" s="274">
        <v>23.73</v>
      </c>
      <c r="EN122" s="274">
        <v>23.68</v>
      </c>
      <c r="EO122" s="274">
        <v>24.37</v>
      </c>
      <c r="EP122" s="274">
        <v>4.28</v>
      </c>
      <c r="EQ122" s="274">
        <v>4.24</v>
      </c>
      <c r="ER122" s="274">
        <v>4.53</v>
      </c>
      <c r="ES122" s="274">
        <v>5.36</v>
      </c>
      <c r="ET122" s="275">
        <v>5.57</v>
      </c>
      <c r="EU122" s="277" t="e">
        <f>IFERROR(IF(ISBLANK(Plan1!#REF!),"",IF(Plan1!#REF!=7,(Plan1!#REF!-EK122)/EP122,IF(Plan1!#REF!=8,(Plan1!#REF!-EL122)/EQ122,IF(Plan1!#REF!=1,(Plan1!#REF!-EM122)/ER122,IF(Plan1!#REF!=2,(Plan1!#REF!-EN122)/ES122,IF(Plan1!#REF!=3,(Plan1!#REF!-EO122)/ET122,"")))))),IF(Plan1!#REF!&lt;&gt;"",IF(Plan1!#REF!&gt;(EW122*4),1,IF(Plan1!#REF!&gt;(EW122*3),-1.5,IF(Plan1!#REF!&gt;(EW122*2),-1.6,IF(Plan1!#REF!&gt;(EW122*1),-2,-2.05)))),""))</f>
        <v>#REF!</v>
      </c>
      <c r="EV122" s="285"/>
      <c r="EW122" s="297"/>
      <c r="FJ122" s="292">
        <v>38</v>
      </c>
      <c r="FK122" s="281" t="s">
        <v>1905</v>
      </c>
      <c r="FL122" s="262">
        <v>15.71</v>
      </c>
      <c r="FM122" s="241">
        <v>20.63</v>
      </c>
      <c r="FN122" s="241">
        <v>27.4</v>
      </c>
      <c r="FO122" s="241">
        <v>13.36</v>
      </c>
      <c r="FP122" s="241">
        <v>18.71</v>
      </c>
      <c r="FQ122" s="241">
        <v>25.16</v>
      </c>
      <c r="FR122" s="241">
        <v>13.69</v>
      </c>
      <c r="FS122" s="241">
        <v>19.37</v>
      </c>
      <c r="FT122" s="241">
        <v>22.64</v>
      </c>
      <c r="FU122" s="241">
        <v>10.07</v>
      </c>
      <c r="FV122" s="241">
        <v>15.97</v>
      </c>
      <c r="FW122" s="242">
        <v>18.649999999999999</v>
      </c>
      <c r="FX122" s="264">
        <v>7.29</v>
      </c>
      <c r="FY122" s="241">
        <v>5.26</v>
      </c>
      <c r="FZ122" s="241">
        <v>6.48</v>
      </c>
      <c r="GA122" s="241">
        <v>6.16</v>
      </c>
      <c r="GB122" s="241">
        <v>5.28</v>
      </c>
      <c r="GC122" s="241">
        <v>5.13</v>
      </c>
      <c r="GD122" s="241">
        <v>7</v>
      </c>
      <c r="GE122" s="241">
        <v>5.44</v>
      </c>
      <c r="GF122" s="241">
        <v>5.33</v>
      </c>
      <c r="GG122" s="241">
        <v>5.44</v>
      </c>
      <c r="GH122" s="241">
        <v>5.66</v>
      </c>
      <c r="GI122" s="242">
        <v>5.12</v>
      </c>
      <c r="GJ122" s="265" t="e">
        <f>IFERROR(IF(Plan1!#REF!&lt;&gt;"",IF(AND(Plan1!#REF!=1,Plan1!#REF!=1),(Plan1!#REF!-FL122)/FX122,IF(AND(Plan1!#REF!=1,Plan1!#REF!=2),(Plan1!#REF!-FM122)/FY122,IF(AND(Plan1!#REF!=1,Plan1!#REF!=3),(Plan1!#REF!-FN122)/FZ122,IF(AND(Plan1!#REF!=2,Plan1!#REF!=1),(Plan1!#REF!-FO122)/GA122,IF(AND(Plan1!#REF!=2,Plan1!#REF!=2),(Plan1!#REF!-FP122)/GB122,IF(AND(Plan1!#REF!=2,Plan1!#REF!=3),(Plan1!#REF!-FQ122)/GC122,IF(AND(Plan1!#REF!=3,Plan1!#REF!=1),(Plan1!#REF!-FR122)/GD122,IF(AND(Plan1!#REF!=3,Plan1!#REF!=2),(Plan1!#REF!-FS122)/GE122,IF(AND(Plan1!#REF!=3,Plan1!#REF!=3),(Plan1!#REF!-FT122)/GF122,IF(AND(Plan1!#REF!=4,Plan1!#REF!=1),(Plan1!#REF!-FU122)/GG122,IF(AND(Plan1!#REF!=4,Plan1!#REF!=2),(Plan1!#REF!-FV122)/GH122,IF(AND(Plan1!#REF!=4,Plan1!#REF!=3),(Plan1!#REF!-FW122)/GI122,"")))))))))))),""),IF(Plan1!#REF!&gt;(GL122*4),1,IF(Plan1!#REF!&gt;(GL122*3),-1.5,IF(Plan1!#REF!&gt;(GL122*2),-1.6,IF(Plan1!#REF!&gt;(GL122*1),-2,-2.05)))))</f>
        <v>#REF!</v>
      </c>
      <c r="GK122" s="266"/>
      <c r="GL122" s="297"/>
      <c r="KJ122" s="267">
        <v>17</v>
      </c>
      <c r="KK122" s="267">
        <v>58.7</v>
      </c>
      <c r="KL122" s="282">
        <v>103</v>
      </c>
      <c r="KM122" s="269">
        <v>34.4</v>
      </c>
      <c r="KN122" s="282">
        <v>94</v>
      </c>
      <c r="KO122" s="269">
        <v>8</v>
      </c>
      <c r="KP122" s="282">
        <v>79</v>
      </c>
    </row>
    <row r="123" spans="14:302" s="56" customFormat="1" ht="15" customHeight="1">
      <c r="N123" s="222">
        <v>0</v>
      </c>
      <c r="O123" s="199"/>
      <c r="P123" s="199"/>
      <c r="Q123" s="199"/>
      <c r="R123" s="199"/>
      <c r="S123" s="199"/>
      <c r="T123" s="199"/>
      <c r="U123" s="199"/>
      <c r="W123" s="199">
        <v>67</v>
      </c>
      <c r="X123" s="199">
        <v>39</v>
      </c>
      <c r="Y123" s="199">
        <v>23</v>
      </c>
      <c r="Z123" s="199"/>
      <c r="AA123" s="199"/>
      <c r="AB123" s="199">
        <v>31</v>
      </c>
      <c r="AC123" s="199">
        <v>29</v>
      </c>
      <c r="AD123" s="199">
        <v>34</v>
      </c>
      <c r="AE123" s="199">
        <v>22</v>
      </c>
      <c r="AG123" s="270">
        <v>17</v>
      </c>
      <c r="AH123" s="270"/>
      <c r="AI123" s="283" t="s">
        <v>567</v>
      </c>
      <c r="AJ123" s="283" t="s">
        <v>379</v>
      </c>
      <c r="AK123" s="291">
        <v>17</v>
      </c>
      <c r="AL123" s="283" t="s">
        <v>437</v>
      </c>
      <c r="AM123" s="283" t="s">
        <v>1073</v>
      </c>
      <c r="AN123" s="283" t="s">
        <v>521</v>
      </c>
      <c r="AO123" s="291">
        <v>17</v>
      </c>
      <c r="AP123" s="299" t="s">
        <v>381</v>
      </c>
      <c r="AQ123" s="283" t="s">
        <v>437</v>
      </c>
      <c r="AR123" s="283" t="s">
        <v>460</v>
      </c>
      <c r="AS123" s="283" t="s">
        <v>464</v>
      </c>
      <c r="AT123" s="283" t="s">
        <v>584</v>
      </c>
      <c r="AU123" s="283"/>
      <c r="AV123" s="291">
        <v>13</v>
      </c>
      <c r="AW123" s="291">
        <v>17</v>
      </c>
      <c r="AX123" s="291">
        <v>13</v>
      </c>
      <c r="AY123" s="167">
        <f t="shared" si="7"/>
        <v>33</v>
      </c>
      <c r="AZ123" s="167">
        <f t="shared" si="8"/>
        <v>22</v>
      </c>
      <c r="BA123" s="167">
        <f t="shared" si="9"/>
        <v>17</v>
      </c>
      <c r="BB123" s="167">
        <f t="shared" si="10"/>
        <v>21</v>
      </c>
      <c r="BC123" s="167">
        <f t="shared" si="11"/>
        <v>61</v>
      </c>
      <c r="BD123" s="167">
        <f t="shared" si="12"/>
        <v>32</v>
      </c>
      <c r="BE123" s="167">
        <f t="shared" si="13"/>
        <v>17</v>
      </c>
      <c r="BF123" s="167">
        <f t="shared" si="14"/>
        <v>21</v>
      </c>
      <c r="BG123" s="167">
        <f t="shared" si="15"/>
        <v>21</v>
      </c>
      <c r="BH123" s="167"/>
      <c r="BI123" s="167">
        <f t="shared" si="16"/>
        <v>29</v>
      </c>
      <c r="BJ123" s="167">
        <f t="shared" si="17"/>
        <v>27</v>
      </c>
      <c r="BK123" s="167">
        <f t="shared" si="18"/>
        <v>80</v>
      </c>
      <c r="BL123" s="167">
        <f t="shared" si="19"/>
        <v>13</v>
      </c>
      <c r="BM123" s="167">
        <f t="shared" si="20"/>
        <v>17</v>
      </c>
      <c r="BN123" s="167">
        <f t="shared" si="21"/>
        <v>13</v>
      </c>
      <c r="CB123" s="201">
        <v>9</v>
      </c>
      <c r="CC123" s="225">
        <v>2.67</v>
      </c>
      <c r="CD123" s="226">
        <v>3</v>
      </c>
      <c r="CE123" s="226">
        <v>3.67</v>
      </c>
      <c r="CF123" s="226">
        <v>3.67</v>
      </c>
      <c r="CG123" s="226">
        <v>4.17</v>
      </c>
      <c r="CH123" s="226">
        <v>4.22</v>
      </c>
      <c r="CI123" s="227">
        <v>4</v>
      </c>
      <c r="CJ123" s="252"/>
      <c r="CK123" s="229">
        <v>1.84</v>
      </c>
      <c r="CL123" s="230">
        <v>1.63</v>
      </c>
      <c r="CM123" s="230">
        <v>1.39</v>
      </c>
      <c r="CN123" s="230">
        <v>1.64</v>
      </c>
      <c r="CO123" s="230">
        <v>1.31</v>
      </c>
      <c r="CP123" s="230">
        <v>1.21</v>
      </c>
      <c r="CQ123" s="231">
        <v>1.52</v>
      </c>
      <c r="CR123" s="232" t="e">
        <f>IFERROR(IF(Plan1!#REF!&lt;&gt;"",IF(Plan1!#REF!=6,(Plan1!#REF!-CC123)/CK123,IF(Plan1!#REF!=7,(Plan1!#REF!-CD123)/CL123,IF(Plan1!#REF!=8,(Plan1!#REF!-CE123)/CM123,IF(Plan1!#REF!=9,(Plan1!#REF!-CF123)/CN123,IF(Plan1!#REF!=10,(Plan1!#REF!-CG123)/CO123,IF(Plan1!#REF!=11,(Plan1!#REF!-CH123)/CP123,IF(Plan1!#REF!=12,(Plan1!#REF!-CI123)/CQ123,""))))))),""),IF(Plan1!#REF!&gt;(DK123*4),1,IF(Plan1!#REF!&gt;(DK123*3),-1.5,IF(Plan1!#REF!&gt;(DK123*2),-1.6,IF(Plan1!#REF!&gt;(DK123*1),-2,-2.05)))))</f>
        <v>#REF!</v>
      </c>
      <c r="CS123" s="233"/>
      <c r="CT123" s="225">
        <v>2.0699999999999998</v>
      </c>
      <c r="CU123" s="226">
        <v>2.66</v>
      </c>
      <c r="CV123" s="226">
        <v>3.34</v>
      </c>
      <c r="CW123" s="226">
        <v>3.81</v>
      </c>
      <c r="CX123" s="226">
        <v>3.54</v>
      </c>
      <c r="CY123" s="226">
        <v>4.26</v>
      </c>
      <c r="CZ123" s="231">
        <v>4.25</v>
      </c>
      <c r="DA123" s="252"/>
      <c r="DB123" s="229">
        <v>1.53</v>
      </c>
      <c r="DC123" s="230">
        <v>1.88</v>
      </c>
      <c r="DD123" s="230">
        <v>1.63</v>
      </c>
      <c r="DE123" s="230">
        <v>1.7</v>
      </c>
      <c r="DF123" s="230">
        <v>1.57</v>
      </c>
      <c r="DG123" s="230">
        <v>1.26</v>
      </c>
      <c r="DH123" s="231">
        <v>1.37</v>
      </c>
      <c r="DI123" s="232" t="e">
        <f>IFERROR(IF(Plan1!#REF!&lt;&gt;"",IF(Plan1!#REF!=6,(Plan1!#REF!-CT123)/DB123,IF(Plan1!#REF!=7,(Plan1!#REF!-CU123)/DC123,IF(Plan1!#REF!=8,(Plan1!#REF!-CV123)/DD123,IF(Plan1!#REF!=9,(Plan1!#REF!-CW123)/DE123,IF(Plan1!#REF!=10,(Plan1!#REF!-CX123)/DF123,IF(Plan1!#REF!=11,(Plan1!#REF!-CY123)/DG123,IF(Plan1!#REF!=12,(Plan1!#REF!-CZ123)/DH123,""))))))),""),IF(Plan1!#REF!&gt;(DK123*4),1,IF(Plan1!#REF!&gt;(DK123*3),-1.5,IF(Plan1!#REF!&gt;(DK123*2),-1.6,IF(Plan1!#REF!&gt;(DK123*1),-2,-2.05)))))</f>
        <v>#REF!</v>
      </c>
      <c r="DJ123" s="175"/>
      <c r="DK123" s="176"/>
      <c r="DX123" s="272">
        <v>10</v>
      </c>
      <c r="DY123" s="273" t="s">
        <v>1906</v>
      </c>
      <c r="DZ123" s="274">
        <v>7.79</v>
      </c>
      <c r="EA123" s="274">
        <v>8.0299999999999994</v>
      </c>
      <c r="EB123" s="274">
        <v>7.82</v>
      </c>
      <c r="EC123" s="274">
        <v>8.7200000000000006</v>
      </c>
      <c r="ED123" s="275">
        <v>8.11</v>
      </c>
      <c r="EE123" s="276">
        <v>1.61</v>
      </c>
      <c r="EF123" s="274">
        <v>1.29</v>
      </c>
      <c r="EG123" s="274">
        <v>1.67</v>
      </c>
      <c r="EH123" s="241">
        <v>1</v>
      </c>
      <c r="EI123" s="275">
        <v>1.39</v>
      </c>
      <c r="EJ123" s="277" t="e">
        <f>IFERROR(IF(ISBLANK(Plan1!#REF!),"",IF(Plan1!#REF!=7,(Plan1!#REF!-DZ123)/EE123,IF(Plan1!#REF!=8,(Plan1!#REF!-EA123)/EF123,IF(Plan1!#REF!=1,(Plan1!#REF!-EB123)/EG123,IF(Plan1!#REF!=2,(Plan1!#REF!-EC123)/EH123,IF(Plan1!#REF!=3,(Plan1!#REF!-ED123)/EI123,"")))))),IF(Plan1!#REF!&lt;&gt;"",IF(Plan1!#REF!&gt;(EW123*4),1,IF(Plan1!#REF!&gt;(EW123*3),-1.5,IF(Plan1!#REF!&gt;(EW123*2),-1.6,IF(Plan1!#REF!&gt;(EW123*1),-2,-2.05)))),""))</f>
        <v>#REF!</v>
      </c>
      <c r="EK123" s="278">
        <v>6.92</v>
      </c>
      <c r="EL123" s="274">
        <v>7.47</v>
      </c>
      <c r="EM123" s="274">
        <v>8.07</v>
      </c>
      <c r="EN123" s="274">
        <v>7.79</v>
      </c>
      <c r="EO123" s="274">
        <v>7.84</v>
      </c>
      <c r="EP123" s="274">
        <v>1.49</v>
      </c>
      <c r="EQ123" s="274">
        <v>1.35</v>
      </c>
      <c r="ER123" s="274">
        <v>1.82</v>
      </c>
      <c r="ES123" s="274">
        <v>1.36</v>
      </c>
      <c r="ET123" s="242">
        <v>1.3</v>
      </c>
      <c r="EU123" s="277" t="e">
        <f>IFERROR(IF(ISBLANK(Plan1!#REF!),"",IF(Plan1!#REF!=7,(Plan1!#REF!-EK123)/EP123,IF(Plan1!#REF!=8,(Plan1!#REF!-EL123)/EQ123,IF(Plan1!#REF!=1,(Plan1!#REF!-EM123)/ER123,IF(Plan1!#REF!=2,(Plan1!#REF!-EN123)/ES123,IF(Plan1!#REF!=3,(Plan1!#REF!-EO123)/ET123,"")))))),IF(Plan1!#REF!&lt;&gt;"",IF(Plan1!#REF!&gt;(EW123*4),1,IF(Plan1!#REF!&gt;(EW123*3),-1.5,IF(Plan1!#REF!&gt;(EW123*2),-1.6,IF(Plan1!#REF!&gt;(EW123*1),-2,-2.05)))),""))</f>
        <v>#REF!</v>
      </c>
      <c r="EV123" s="285"/>
      <c r="EW123" s="297"/>
      <c r="FJ123" s="292">
        <v>10</v>
      </c>
      <c r="FK123" s="281" t="s">
        <v>1906</v>
      </c>
      <c r="FL123" s="262">
        <v>4.6900000000000004</v>
      </c>
      <c r="FM123" s="241">
        <v>6.88</v>
      </c>
      <c r="FN123" s="241">
        <v>8.23</v>
      </c>
      <c r="FO123" s="241">
        <v>4.05</v>
      </c>
      <c r="FP123" s="241">
        <v>6.33</v>
      </c>
      <c r="FQ123" s="241">
        <v>7.65</v>
      </c>
      <c r="FR123" s="241">
        <v>4.8499999999999996</v>
      </c>
      <c r="FS123" s="241">
        <v>6.38</v>
      </c>
      <c r="FT123" s="241">
        <v>7.56</v>
      </c>
      <c r="FU123" s="241">
        <v>3.34</v>
      </c>
      <c r="FV123" s="241">
        <v>5.53</v>
      </c>
      <c r="FW123" s="242">
        <v>6.28</v>
      </c>
      <c r="FX123" s="264">
        <v>2.41</v>
      </c>
      <c r="FY123" s="241">
        <v>1.54</v>
      </c>
      <c r="FZ123" s="241">
        <v>1.65</v>
      </c>
      <c r="GA123" s="241">
        <v>2.5299999999999998</v>
      </c>
      <c r="GB123" s="241">
        <v>1.86</v>
      </c>
      <c r="GC123" s="241">
        <v>1.63</v>
      </c>
      <c r="GD123" s="241">
        <v>2.34</v>
      </c>
      <c r="GE123" s="241">
        <v>2.2000000000000002</v>
      </c>
      <c r="GF123" s="241">
        <v>1.54</v>
      </c>
      <c r="GG123" s="241">
        <v>2.14</v>
      </c>
      <c r="GH123" s="241">
        <v>2.57</v>
      </c>
      <c r="GI123" s="242">
        <v>1.71</v>
      </c>
      <c r="GJ123" s="265" t="e">
        <f>IFERROR(IF(Plan1!#REF!&lt;&gt;"",IF(AND(Plan1!#REF!=1,Plan1!#REF!=1),(Plan1!#REF!-FL123)/FX123,IF(AND(Plan1!#REF!=1,Plan1!#REF!=2),(Plan1!#REF!-FM123)/FY123,IF(AND(Plan1!#REF!=1,Plan1!#REF!=3),(Plan1!#REF!-FN123)/FZ123,IF(AND(Plan1!#REF!=2,Plan1!#REF!=1),(Plan1!#REF!-FO123)/GA123,IF(AND(Plan1!#REF!=2,Plan1!#REF!=2),(Plan1!#REF!-FP123)/GB123,IF(AND(Plan1!#REF!=2,Plan1!#REF!=3),(Plan1!#REF!-FQ123)/GC123,IF(AND(Plan1!#REF!=3,Plan1!#REF!=1),(Plan1!#REF!-FR123)/GD123,IF(AND(Plan1!#REF!=3,Plan1!#REF!=2),(Plan1!#REF!-FS123)/GE123,IF(AND(Plan1!#REF!=3,Plan1!#REF!=3),(Plan1!#REF!-FT123)/GF123,IF(AND(Plan1!#REF!=4,Plan1!#REF!=1),(Plan1!#REF!-FU123)/GG123,IF(AND(Plan1!#REF!=4,Plan1!#REF!=2),(Plan1!#REF!-FV123)/GH123,IF(AND(Plan1!#REF!=4,Plan1!#REF!=3),(Plan1!#REF!-FW123)/GI123,"")))))))))))),""),IF(Plan1!#REF!&gt;(GL123*4),1,IF(Plan1!#REF!&gt;(GL123*3),-1.5,IF(Plan1!#REF!&gt;(GL123*2),-1.6,IF(Plan1!#REF!&gt;(GL123*1),-2,-2.05)))))</f>
        <v>#REF!</v>
      </c>
      <c r="GK123" s="266"/>
      <c r="GL123" s="297"/>
      <c r="KJ123" s="267">
        <v>18</v>
      </c>
      <c r="KK123" s="267">
        <v>65.099999999999994</v>
      </c>
      <c r="KL123" s="282">
        <v>106</v>
      </c>
      <c r="KM123" s="269">
        <v>40</v>
      </c>
      <c r="KN123" s="282">
        <v>96</v>
      </c>
      <c r="KO123" s="269">
        <v>10.8</v>
      </c>
      <c r="KP123" s="282">
        <v>81</v>
      </c>
    </row>
    <row r="124" spans="14:302" s="56" customFormat="1" ht="15" customHeight="1">
      <c r="N124" s="222"/>
      <c r="O124" s="199"/>
      <c r="P124" s="199"/>
      <c r="Q124" s="199"/>
      <c r="R124" s="199"/>
      <c r="S124" s="199"/>
      <c r="T124" s="199"/>
      <c r="U124" s="199"/>
      <c r="W124" s="199"/>
      <c r="X124" s="199"/>
      <c r="Y124" s="199"/>
      <c r="Z124" s="199"/>
      <c r="AA124" s="199"/>
      <c r="AB124" s="199"/>
      <c r="AC124" s="199"/>
      <c r="AD124" s="199"/>
      <c r="AE124" s="199"/>
      <c r="AG124" s="270">
        <v>18</v>
      </c>
      <c r="AH124" s="270"/>
      <c r="AI124" s="283" t="s">
        <v>613</v>
      </c>
      <c r="AJ124" s="283" t="s">
        <v>383</v>
      </c>
      <c r="AK124" s="283" t="s">
        <v>429</v>
      </c>
      <c r="AL124" s="283" t="s">
        <v>440</v>
      </c>
      <c r="AM124" s="283" t="s">
        <v>1074</v>
      </c>
      <c r="AN124" s="283" t="s">
        <v>439</v>
      </c>
      <c r="AO124" s="291">
        <v>18</v>
      </c>
      <c r="AP124" s="283" t="s">
        <v>590</v>
      </c>
      <c r="AQ124" s="283" t="s">
        <v>440</v>
      </c>
      <c r="AR124" s="283" t="s">
        <v>521</v>
      </c>
      <c r="AS124" s="283" t="s">
        <v>460</v>
      </c>
      <c r="AT124" s="283" t="s">
        <v>585</v>
      </c>
      <c r="AU124" s="283"/>
      <c r="AV124" s="291">
        <v>14</v>
      </c>
      <c r="AW124" s="283" t="s">
        <v>429</v>
      </c>
      <c r="AX124" s="283" t="s">
        <v>1</v>
      </c>
      <c r="AY124" s="167">
        <f t="shared" si="7"/>
        <v>37</v>
      </c>
      <c r="AZ124" s="167">
        <f t="shared" si="8"/>
        <v>25</v>
      </c>
      <c r="BA124" s="167">
        <f t="shared" si="9"/>
        <v>18</v>
      </c>
      <c r="BB124" s="167">
        <f t="shared" si="10"/>
        <v>23</v>
      </c>
      <c r="BC124" s="167">
        <f t="shared" si="11"/>
        <v>63</v>
      </c>
      <c r="BD124" s="167">
        <f t="shared" si="12"/>
        <v>35</v>
      </c>
      <c r="BE124" s="167">
        <f t="shared" si="13"/>
        <v>18</v>
      </c>
      <c r="BF124" s="167">
        <f t="shared" si="14"/>
        <v>24</v>
      </c>
      <c r="BG124" s="167">
        <f t="shared" si="15"/>
        <v>23</v>
      </c>
      <c r="BH124" s="167"/>
      <c r="BI124" s="167">
        <f t="shared" si="16"/>
        <v>32</v>
      </c>
      <c r="BJ124" s="167">
        <f t="shared" si="17"/>
        <v>29</v>
      </c>
      <c r="BK124" s="167">
        <f t="shared" si="18"/>
        <v>87</v>
      </c>
      <c r="BL124" s="167">
        <f t="shared" si="19"/>
        <v>14</v>
      </c>
      <c r="BM124" s="167">
        <f t="shared" si="20"/>
        <v>18</v>
      </c>
      <c r="BN124" s="167" t="str">
        <f t="shared" si="21"/>
        <v>-</v>
      </c>
      <c r="CB124" s="201">
        <v>4</v>
      </c>
      <c r="CC124" s="225">
        <v>3.33</v>
      </c>
      <c r="CD124" s="226">
        <v>3.35</v>
      </c>
      <c r="CE124" s="226">
        <v>3.83</v>
      </c>
      <c r="CF124" s="226">
        <v>3.83</v>
      </c>
      <c r="CG124" s="226">
        <v>3.93</v>
      </c>
      <c r="CH124" s="226">
        <v>3.94</v>
      </c>
      <c r="CI124" s="227">
        <v>3.94</v>
      </c>
      <c r="CJ124" s="252"/>
      <c r="CK124" s="229">
        <v>0.62</v>
      </c>
      <c r="CL124" s="230">
        <v>0.55000000000000004</v>
      </c>
      <c r="CM124" s="230">
        <v>0.37</v>
      </c>
      <c r="CN124" s="230">
        <v>0.46</v>
      </c>
      <c r="CO124" s="230">
        <v>0.25</v>
      </c>
      <c r="CP124" s="230">
        <v>0.24</v>
      </c>
      <c r="CQ124" s="231">
        <v>0.24</v>
      </c>
      <c r="CR124" s="232" t="e">
        <f>IFERROR(IF(Plan1!#REF!&lt;&gt;"",IF(Plan1!#REF!=6,(Plan1!#REF!-CC124)/CK124,IF(Plan1!#REF!=7,(Plan1!#REF!-CD124)/CL124,IF(Plan1!#REF!=8,(Plan1!#REF!-CE124)/CM124,IF(Plan1!#REF!=9,(Plan1!#REF!-CF124)/CN124,IF(Plan1!#REF!=10,(Plan1!#REF!-CG124)/CO124,IF(Plan1!#REF!=11,(Plan1!#REF!-CH124)/CP124,IF(Plan1!#REF!=12,(Plan1!#REF!-CI124)/CQ124,""))))))),""),IF(Plan1!#REF!&gt;(DK124*4),1,IF(Plan1!#REF!&gt;(DK124*3),-1.5,IF(Plan1!#REF!&gt;(DK124*2),-1.6,IF(Plan1!#REF!&gt;(DK124*1),-2,-2.05)))))</f>
        <v>#REF!</v>
      </c>
      <c r="CS124" s="233"/>
      <c r="CT124" s="229">
        <v>3.1</v>
      </c>
      <c r="CU124" s="230">
        <v>3.28</v>
      </c>
      <c r="CV124" s="230">
        <v>3.62</v>
      </c>
      <c r="CW124" s="230">
        <v>3.74</v>
      </c>
      <c r="CX124" s="230">
        <v>3.93</v>
      </c>
      <c r="CY124" s="230">
        <v>3.94</v>
      </c>
      <c r="CZ124" s="231">
        <v>3.94</v>
      </c>
      <c r="DA124" s="252"/>
      <c r="DB124" s="229">
        <v>0.76</v>
      </c>
      <c r="DC124" s="230">
        <v>0.88</v>
      </c>
      <c r="DD124" s="230">
        <v>0.56000000000000005</v>
      </c>
      <c r="DE124" s="230">
        <v>0.44</v>
      </c>
      <c r="DF124" s="230">
        <v>0.26</v>
      </c>
      <c r="DG124" s="230">
        <v>0.25</v>
      </c>
      <c r="DH124" s="231">
        <v>0.25</v>
      </c>
      <c r="DI124" s="232" t="e">
        <f>IFERROR(IF(Plan1!#REF!&lt;&gt;"",IF(Plan1!#REF!=6,(Plan1!#REF!-CT124)/DB124,IF(Plan1!#REF!=7,(Plan1!#REF!-CU124)/DC124,IF(Plan1!#REF!=8,(Plan1!#REF!-CV124)/DD124,IF(Plan1!#REF!=9,(Plan1!#REF!-CW124)/DE124,IF(Plan1!#REF!=10,(Plan1!#REF!-CX124)/DF124,IF(Plan1!#REF!=11,(Plan1!#REF!-CY124)/DG124,IF(Plan1!#REF!=12,(Plan1!#REF!-CZ124)/DH124,""))))))),""),IF(Plan1!#REF!&gt;(DK124*4),1,IF(Plan1!#REF!&gt;(DK124*3),-1.5,IF(Plan1!#REF!&gt;(DK124*2),-1.6,IF(Plan1!#REF!&gt;(DK124*1),-2,-2.05)))))</f>
        <v>#REF!</v>
      </c>
      <c r="DJ124" s="175"/>
      <c r="DK124" s="176"/>
      <c r="DX124" s="272">
        <v>6</v>
      </c>
      <c r="DY124" s="273" t="s">
        <v>1907</v>
      </c>
      <c r="DZ124" s="274">
        <v>5.39</v>
      </c>
      <c r="EA124" s="274">
        <v>5.48</v>
      </c>
      <c r="EB124" s="274">
        <v>5.33</v>
      </c>
      <c r="EC124" s="274">
        <v>5.67</v>
      </c>
      <c r="ED124" s="275">
        <v>5.54</v>
      </c>
      <c r="EE124" s="240">
        <v>0.9</v>
      </c>
      <c r="EF124" s="274">
        <v>0.68</v>
      </c>
      <c r="EG124" s="274">
        <v>1.22</v>
      </c>
      <c r="EH124" s="274">
        <v>0.48</v>
      </c>
      <c r="EI124" s="275">
        <v>0.73</v>
      </c>
      <c r="EJ124" s="277" t="e">
        <f>IFERROR(IF(ISBLANK(Plan1!#REF!),"",IF(Plan1!#REF!=7,(Plan1!#REF!-DZ124)/EE124,IF(Plan1!#REF!=8,(Plan1!#REF!-EA124)/EF124,IF(Plan1!#REF!=1,(Plan1!#REF!-EB124)/EG124,IF(Plan1!#REF!=2,(Plan1!#REF!-EC124)/EH124,IF(Plan1!#REF!=3,(Plan1!#REF!-ED124)/EI124,"")))))),IF(Plan1!#REF!&lt;&gt;"",IF(Plan1!#REF!&gt;(EW124*4),1,IF(Plan1!#REF!&gt;(EW124*3),-1.5,IF(Plan1!#REF!&gt;(EW124*2),-1.6,IF(Plan1!#REF!&gt;(EW124*1),-2,-2.05)))),""))</f>
        <v>#REF!</v>
      </c>
      <c r="EK124" s="278">
        <v>4.92</v>
      </c>
      <c r="EL124" s="274">
        <v>5.16</v>
      </c>
      <c r="EM124" s="274">
        <v>5.51</v>
      </c>
      <c r="EN124" s="274">
        <v>5.42</v>
      </c>
      <c r="EO124" s="274">
        <v>5.47</v>
      </c>
      <c r="EP124" s="274">
        <v>0.87</v>
      </c>
      <c r="EQ124" s="274">
        <v>0.75</v>
      </c>
      <c r="ER124" s="274">
        <v>0.95</v>
      </c>
      <c r="ES124" s="274">
        <v>0.82</v>
      </c>
      <c r="ET124" s="275">
        <v>0.76</v>
      </c>
      <c r="EU124" s="277" t="e">
        <f>IFERROR(IF(ISBLANK(Plan1!#REF!),"",IF(Plan1!#REF!=7,(Plan1!#REF!-EK124)/EP124,IF(Plan1!#REF!=8,(Plan1!#REF!-EL124)/EQ124,IF(Plan1!#REF!=1,(Plan1!#REF!-EM124)/ER124,IF(Plan1!#REF!=2,(Plan1!#REF!-EN124)/ES124,IF(Plan1!#REF!=3,(Plan1!#REF!-EO124)/ET124,"")))))),IF(Plan1!#REF!&lt;&gt;"",IF(Plan1!#REF!&gt;(EW124*4),1,IF(Plan1!#REF!&gt;(EW124*3),-1.5,IF(Plan1!#REF!&gt;(EW124*2),-1.6,IF(Plan1!#REF!&gt;(EW124*1),-2,-2.05)))),""))</f>
        <v>#REF!</v>
      </c>
      <c r="EV124" s="285"/>
      <c r="EW124" s="297"/>
      <c r="FJ124" s="292">
        <v>6</v>
      </c>
      <c r="FK124" s="281" t="s">
        <v>1907</v>
      </c>
      <c r="FL124" s="262">
        <v>3.59</v>
      </c>
      <c r="FM124" s="241">
        <v>4.83</v>
      </c>
      <c r="FN124" s="241">
        <v>5.46</v>
      </c>
      <c r="FO124" s="241">
        <v>3.38</v>
      </c>
      <c r="FP124" s="241">
        <v>4.67</v>
      </c>
      <c r="FQ124" s="241">
        <v>5.23</v>
      </c>
      <c r="FR124" s="241">
        <v>3.87</v>
      </c>
      <c r="FS124" s="241">
        <v>4.6900000000000004</v>
      </c>
      <c r="FT124" s="241">
        <v>5.18</v>
      </c>
      <c r="FU124" s="241">
        <v>2.97</v>
      </c>
      <c r="FV124" s="241">
        <v>4.2</v>
      </c>
      <c r="FW124" s="242">
        <v>4.6500000000000004</v>
      </c>
      <c r="FX124" s="264">
        <v>1.44</v>
      </c>
      <c r="FY124" s="241">
        <v>0.85</v>
      </c>
      <c r="FZ124" s="241">
        <v>0.86</v>
      </c>
      <c r="GA124" s="241">
        <v>1.79</v>
      </c>
      <c r="GB124" s="241">
        <v>1.1499999999999999</v>
      </c>
      <c r="GC124" s="241">
        <v>0.94</v>
      </c>
      <c r="GD124" s="241">
        <v>1.49</v>
      </c>
      <c r="GE124" s="241">
        <v>1.35</v>
      </c>
      <c r="GF124" s="241">
        <v>0.88</v>
      </c>
      <c r="GG124" s="241">
        <v>1.57</v>
      </c>
      <c r="GH124" s="241">
        <v>1.52</v>
      </c>
      <c r="GI124" s="242">
        <v>0.97</v>
      </c>
      <c r="GJ124" s="265" t="e">
        <f>IFERROR(IF(Plan1!#REF!&lt;&gt;"",IF(AND(Plan1!#REF!=1,Plan1!#REF!=1),(Plan1!#REF!-FL124)/FX124,IF(AND(Plan1!#REF!=1,Plan1!#REF!=2),(Plan1!#REF!-FM124)/FY124,IF(AND(Plan1!#REF!=1,Plan1!#REF!=3),(Plan1!#REF!-FN124)/FZ124,IF(AND(Plan1!#REF!=2,Plan1!#REF!=1),(Plan1!#REF!-FO124)/GA124,IF(AND(Plan1!#REF!=2,Plan1!#REF!=2),(Plan1!#REF!-FP124)/GB124,IF(AND(Plan1!#REF!=2,Plan1!#REF!=3),(Plan1!#REF!-FQ124)/GC124,IF(AND(Plan1!#REF!=3,Plan1!#REF!=1),(Plan1!#REF!-FR124)/GD124,IF(AND(Plan1!#REF!=3,Plan1!#REF!=2),(Plan1!#REF!-FS124)/GE124,IF(AND(Plan1!#REF!=3,Plan1!#REF!=3),(Plan1!#REF!-FT124)/GF124,IF(AND(Plan1!#REF!=4,Plan1!#REF!=1),(Plan1!#REF!-FU124)/GG124,IF(AND(Plan1!#REF!=4,Plan1!#REF!=2),(Plan1!#REF!-FV124)/GH124,IF(AND(Plan1!#REF!=4,Plan1!#REF!=3),(Plan1!#REF!-FW124)/GI124,"")))))))))))),""),IF(Plan1!#REF!&gt;(GL124*4),1,IF(Plan1!#REF!&gt;(GL124*3),-1.5,IF(Plan1!#REF!&gt;(GL124*2),-1.6,IF(Plan1!#REF!&gt;(GL124*1),-2,-2.05)))))</f>
        <v>#REF!</v>
      </c>
      <c r="GK124" s="266"/>
      <c r="GL124" s="297"/>
      <c r="KJ124" s="267">
        <v>19</v>
      </c>
      <c r="KK124" s="267">
        <v>70.7</v>
      </c>
      <c r="KL124" s="282">
        <v>108</v>
      </c>
      <c r="KM124" s="269">
        <v>45.9</v>
      </c>
      <c r="KN124" s="282">
        <v>98</v>
      </c>
      <c r="KO124" s="269">
        <v>15.3</v>
      </c>
      <c r="KP124" s="282">
        <v>85</v>
      </c>
    </row>
    <row r="125" spans="14:302" s="56" customFormat="1" ht="15" customHeight="1">
      <c r="N125" s="222"/>
      <c r="O125" s="199"/>
      <c r="P125" s="199"/>
      <c r="Q125" s="199"/>
      <c r="R125" s="199"/>
      <c r="S125" s="199"/>
      <c r="T125" s="199"/>
      <c r="U125" s="199"/>
      <c r="W125" s="199"/>
      <c r="X125" s="199"/>
      <c r="Y125" s="199"/>
      <c r="Z125" s="199"/>
      <c r="AA125" s="199"/>
      <c r="AB125" s="199"/>
      <c r="AC125" s="199"/>
      <c r="AD125" s="199"/>
      <c r="AE125" s="199"/>
      <c r="AG125" s="270">
        <v>19</v>
      </c>
      <c r="AH125" s="270"/>
      <c r="AI125" s="283" t="s">
        <v>1075</v>
      </c>
      <c r="AJ125" s="283" t="s">
        <v>1076</v>
      </c>
      <c r="AK125" s="283" t="s">
        <v>1077</v>
      </c>
      <c r="AL125" s="283" t="s">
        <v>493</v>
      </c>
      <c r="AM125" s="291">
        <v>65</v>
      </c>
      <c r="AN125" s="283" t="s">
        <v>1078</v>
      </c>
      <c r="AO125" s="283" t="s">
        <v>1079</v>
      </c>
      <c r="AP125" s="283" t="s">
        <v>1080</v>
      </c>
      <c r="AQ125" s="283" t="s">
        <v>1081</v>
      </c>
      <c r="AR125" s="283" t="s">
        <v>1082</v>
      </c>
      <c r="AS125" s="283" t="s">
        <v>606</v>
      </c>
      <c r="AT125" s="283" t="s">
        <v>1083</v>
      </c>
      <c r="AU125" s="283"/>
      <c r="AV125" s="283" t="s">
        <v>1084</v>
      </c>
      <c r="AW125" s="283" t="s">
        <v>1085</v>
      </c>
      <c r="AX125" s="283" t="s">
        <v>1086</v>
      </c>
      <c r="AY125" s="167">
        <f t="shared" si="7"/>
        <v>40</v>
      </c>
      <c r="AZ125" s="167">
        <f t="shared" si="8"/>
        <v>28</v>
      </c>
      <c r="BA125" s="167">
        <f t="shared" si="9"/>
        <v>20</v>
      </c>
      <c r="BB125" s="167">
        <f t="shared" si="10"/>
        <v>25</v>
      </c>
      <c r="BC125" s="167">
        <f t="shared" si="11"/>
        <v>65</v>
      </c>
      <c r="BD125" s="167">
        <f t="shared" si="12"/>
        <v>38</v>
      </c>
      <c r="BE125" s="167">
        <f t="shared" si="13"/>
        <v>19</v>
      </c>
      <c r="BF125" s="167">
        <f t="shared" si="14"/>
        <v>27</v>
      </c>
      <c r="BG125" s="167">
        <f t="shared" si="15"/>
        <v>25</v>
      </c>
      <c r="BH125" s="167"/>
      <c r="BI125" s="167">
        <f t="shared" si="16"/>
        <v>35</v>
      </c>
      <c r="BJ125" s="167">
        <f t="shared" si="17"/>
        <v>32</v>
      </c>
      <c r="BK125" s="167">
        <f t="shared" si="18"/>
        <v>94</v>
      </c>
      <c r="BL125" s="167">
        <f t="shared" si="19"/>
        <v>15</v>
      </c>
      <c r="BM125" s="167">
        <f t="shared" si="20"/>
        <v>20</v>
      </c>
      <c r="BN125" s="167">
        <f t="shared" si="21"/>
        <v>14</v>
      </c>
      <c r="CB125" s="201">
        <v>9</v>
      </c>
      <c r="CC125" s="225">
        <v>4.63</v>
      </c>
      <c r="CD125" s="226">
        <v>5.29</v>
      </c>
      <c r="CE125" s="226">
        <v>5.4</v>
      </c>
      <c r="CF125" s="226">
        <v>5.63</v>
      </c>
      <c r="CG125" s="226">
        <v>6.03</v>
      </c>
      <c r="CH125" s="226">
        <v>6.3</v>
      </c>
      <c r="CI125" s="231">
        <v>6</v>
      </c>
      <c r="CJ125" s="228"/>
      <c r="CK125" s="229">
        <v>1.18</v>
      </c>
      <c r="CL125" s="230">
        <v>1.01</v>
      </c>
      <c r="CM125" s="230">
        <v>1.1299999999999999</v>
      </c>
      <c r="CN125" s="230">
        <v>0.96</v>
      </c>
      <c r="CO125" s="230">
        <v>1.06</v>
      </c>
      <c r="CP125" s="230">
        <v>1.01</v>
      </c>
      <c r="CQ125" s="231">
        <v>1.21</v>
      </c>
      <c r="CR125" s="232" t="e">
        <f>IFERROR(IF(Plan1!#REF!&lt;&gt;"",IF(Plan1!#REF!=6,(Plan1!#REF!-CC125)/CK125,IF(Plan1!#REF!=7,(Plan1!#REF!-CD125)/CL125,IF(Plan1!#REF!=8,(Plan1!#REF!-CE125)/CM125,IF(Plan1!#REF!=9,(Plan1!#REF!-CF125)/CN125,IF(Plan1!#REF!=10,(Plan1!#REF!-CG125)/CO125,IF(Plan1!#REF!=11,(Plan1!#REF!-CH125)/CP125,IF(Plan1!#REF!=12,(Plan1!#REF!-CI125)/CQ125,""))))))),""),IF(Plan1!#REF!&gt;(DK125*4),1,IF(Plan1!#REF!&gt;(DK125*3),-1.5,IF(Plan1!#REF!&gt;(DK125*2),-1.6,IF(Plan1!#REF!&gt;(DK125*1),-2,-2.05)))))</f>
        <v>#REF!</v>
      </c>
      <c r="CS125" s="233"/>
      <c r="CT125" s="229">
        <v>4.2</v>
      </c>
      <c r="CU125" s="230">
        <v>4.8600000000000003</v>
      </c>
      <c r="CV125" s="230">
        <v>5.69</v>
      </c>
      <c r="CW125" s="230">
        <v>5.55</v>
      </c>
      <c r="CX125" s="230">
        <v>5.25</v>
      </c>
      <c r="CY125" s="230">
        <v>6.39</v>
      </c>
      <c r="CZ125" s="231">
        <v>6.28</v>
      </c>
      <c r="DA125" s="228"/>
      <c r="DB125" s="229">
        <v>0.76</v>
      </c>
      <c r="DC125" s="230">
        <v>1.25</v>
      </c>
      <c r="DD125" s="230">
        <v>1.36</v>
      </c>
      <c r="DE125" s="230">
        <v>1.41</v>
      </c>
      <c r="DF125" s="230">
        <v>1.24</v>
      </c>
      <c r="DG125" s="230">
        <v>0.88</v>
      </c>
      <c r="DH125" s="231">
        <v>1.51</v>
      </c>
      <c r="DI125" s="232" t="e">
        <f>IFERROR(IF(Plan1!#REF!&lt;&gt;"",IF(Plan1!#REF!=6,(Plan1!#REF!-CT125)/DB125,IF(Plan1!#REF!=7,(Plan1!#REF!-CU125)/DC125,IF(Plan1!#REF!=8,(Plan1!#REF!-CV125)/DD125,IF(Plan1!#REF!=9,(Plan1!#REF!-CW125)/DE125,IF(Plan1!#REF!=10,(Plan1!#REF!-CX125)/DF125,IF(Plan1!#REF!=11,(Plan1!#REF!-CY125)/DG125,IF(Plan1!#REF!=12,(Plan1!#REF!-CZ125)/DH125,""))))))),""),IF(Plan1!#REF!&gt;(DK125*4),1,IF(Plan1!#REF!&gt;(DK125*3),-1.5,IF(Plan1!#REF!&gt;(DK125*2),-1.6,IF(Plan1!#REF!&gt;(DK125*1),-2,-2.05)))))</f>
        <v>#REF!</v>
      </c>
      <c r="DJ125" s="175"/>
      <c r="DK125" s="176"/>
      <c r="DX125" s="272">
        <v>28</v>
      </c>
      <c r="DY125" s="273" t="s">
        <v>1908</v>
      </c>
      <c r="DZ125" s="274">
        <v>17.61</v>
      </c>
      <c r="EA125" s="274">
        <v>18.649999999999999</v>
      </c>
      <c r="EB125" s="274">
        <v>17.739999999999998</v>
      </c>
      <c r="EC125" s="274">
        <v>18.46</v>
      </c>
      <c r="ED125" s="275">
        <v>18.57</v>
      </c>
      <c r="EE125" s="240">
        <v>4.8</v>
      </c>
      <c r="EF125" s="274">
        <v>4.62</v>
      </c>
      <c r="EG125" s="274">
        <v>4.28</v>
      </c>
      <c r="EH125" s="274">
        <v>4.22</v>
      </c>
      <c r="EI125" s="275">
        <v>4.28</v>
      </c>
      <c r="EJ125" s="277" t="e">
        <f>IFERROR(IF(ISBLANK(Plan1!#REF!),"",IF(Plan1!#REF!=7,(Plan1!#REF!-DZ125)/EE125,IF(Plan1!#REF!=8,(Plan1!#REF!-EA125)/EF125,IF(Plan1!#REF!=1,(Plan1!#REF!-EB125)/EG125,IF(Plan1!#REF!=2,(Plan1!#REF!-EC125)/EH125,IF(Plan1!#REF!=3,(Plan1!#REF!-ED125)/EI125,"")))))),IF(Plan1!#REF!&lt;&gt;"",IF(Plan1!#REF!&gt;(EW125*4),1,IF(Plan1!#REF!&gt;(EW125*3),-1.5,IF(Plan1!#REF!&gt;(EW125*2),-1.6,IF(Plan1!#REF!&gt;(EW125*1),-2,-2.05)))),""))</f>
        <v>#REF!</v>
      </c>
      <c r="EK125" s="278">
        <v>14.38</v>
      </c>
      <c r="EL125" s="274">
        <v>15.19</v>
      </c>
      <c r="EM125" s="274">
        <v>15.66</v>
      </c>
      <c r="EN125" s="274">
        <v>15.89</v>
      </c>
      <c r="EO125" s="274">
        <v>16.53</v>
      </c>
      <c r="EP125" s="274">
        <v>3.67</v>
      </c>
      <c r="EQ125" s="274">
        <v>3.87</v>
      </c>
      <c r="ER125" s="274">
        <v>3.68</v>
      </c>
      <c r="ES125" s="274">
        <v>4.5599999999999996</v>
      </c>
      <c r="ET125" s="275">
        <v>4.93</v>
      </c>
      <c r="EU125" s="277" t="e">
        <f>IFERROR(IF(ISBLANK(Plan1!#REF!),"",IF(Plan1!#REF!=7,(Plan1!#REF!-EK125)/EP125,IF(Plan1!#REF!=8,(Plan1!#REF!-EL125)/EQ125,IF(Plan1!#REF!=1,(Plan1!#REF!-EM125)/ER125,IF(Plan1!#REF!=2,(Plan1!#REF!-EN125)/ES125,IF(Plan1!#REF!=3,(Plan1!#REF!-EO125)/ET125,"")))))),IF(Plan1!#REF!&lt;&gt;"",IF(Plan1!#REF!&gt;(EW125*4),1,IF(Plan1!#REF!&gt;(EW125*3),-1.5,IF(Plan1!#REF!&gt;(EW125*2),-1.6,IF(Plan1!#REF!&gt;(EW125*1),-2,-2.05)))),""))</f>
        <v>#REF!</v>
      </c>
      <c r="EV125" s="285"/>
      <c r="EW125" s="297"/>
      <c r="FJ125" s="292">
        <v>28</v>
      </c>
      <c r="FK125" s="281" t="s">
        <v>1908</v>
      </c>
      <c r="FL125" s="262">
        <v>11.02</v>
      </c>
      <c r="FM125" s="241">
        <v>13.75</v>
      </c>
      <c r="FN125" s="241">
        <v>19.18</v>
      </c>
      <c r="FO125" s="241">
        <v>9.31</v>
      </c>
      <c r="FP125" s="241">
        <v>12.38</v>
      </c>
      <c r="FQ125" s="241">
        <v>17.510000000000002</v>
      </c>
      <c r="FR125" s="241">
        <v>8.85</v>
      </c>
      <c r="FS125" s="241">
        <v>12.98</v>
      </c>
      <c r="FT125" s="241">
        <v>15.07</v>
      </c>
      <c r="FU125" s="241">
        <v>6.72</v>
      </c>
      <c r="FV125" s="241">
        <v>10.43</v>
      </c>
      <c r="FW125" s="242">
        <v>12.37</v>
      </c>
      <c r="FX125" s="264">
        <v>5.63</v>
      </c>
      <c r="FY125" s="241">
        <v>4.6100000000000003</v>
      </c>
      <c r="FZ125" s="241">
        <v>5.61</v>
      </c>
      <c r="GA125" s="241">
        <v>5.05</v>
      </c>
      <c r="GB125" s="241">
        <v>4.33</v>
      </c>
      <c r="GC125" s="241">
        <v>4.53</v>
      </c>
      <c r="GD125" s="241">
        <v>5.51</v>
      </c>
      <c r="GE125" s="241">
        <v>4.38</v>
      </c>
      <c r="GF125" s="241">
        <v>4.62</v>
      </c>
      <c r="GG125" s="241">
        <v>4.46</v>
      </c>
      <c r="GH125" s="241">
        <v>4.38</v>
      </c>
      <c r="GI125" s="242">
        <v>4.1100000000000003</v>
      </c>
      <c r="GJ125" s="265" t="e">
        <f>IFERROR(IF(Plan1!#REF!&lt;&gt;"",IF(AND(Plan1!#REF!=1,Plan1!#REF!=1),(Plan1!#REF!-FL125)/FX125,IF(AND(Plan1!#REF!=1,Plan1!#REF!=2),(Plan1!#REF!-FM125)/FY125,IF(AND(Plan1!#REF!=1,Plan1!#REF!=3),(Plan1!#REF!-FN125)/FZ125,IF(AND(Plan1!#REF!=2,Plan1!#REF!=1),(Plan1!#REF!-FO125)/GA125,IF(AND(Plan1!#REF!=2,Plan1!#REF!=2),(Plan1!#REF!-FP125)/GB125,IF(AND(Plan1!#REF!=2,Plan1!#REF!=3),(Plan1!#REF!-FQ125)/GC125,IF(AND(Plan1!#REF!=3,Plan1!#REF!=1),(Plan1!#REF!-FR125)/GD125,IF(AND(Plan1!#REF!=3,Plan1!#REF!=2),(Plan1!#REF!-FS125)/GE125,IF(AND(Plan1!#REF!=3,Plan1!#REF!=3),(Plan1!#REF!-FT125)/GF125,IF(AND(Plan1!#REF!=4,Plan1!#REF!=1),(Plan1!#REF!-FU125)/GG125,IF(AND(Plan1!#REF!=4,Plan1!#REF!=2),(Plan1!#REF!-FV125)/GH125,IF(AND(Plan1!#REF!=4,Plan1!#REF!=3),(Plan1!#REF!-FW125)/GI125,"")))))))))))),""),IF(Plan1!#REF!&gt;(GL125*4),1,IF(Plan1!#REF!&gt;(GL125*3),-1.5,IF(Plan1!#REF!&gt;(GL125*2),-1.6,IF(Plan1!#REF!&gt;(GL125*1),-2,-2.05)))))</f>
        <v>#REF!</v>
      </c>
      <c r="GK125" s="266"/>
      <c r="GL125" s="297"/>
      <c r="KJ125" s="267">
        <v>20</v>
      </c>
      <c r="KK125" s="267">
        <v>75.900000000000006</v>
      </c>
      <c r="KL125" s="282">
        <v>111</v>
      </c>
      <c r="KM125" s="269">
        <v>52.2</v>
      </c>
      <c r="KN125" s="282">
        <v>101</v>
      </c>
      <c r="KO125" s="269">
        <v>19.600000000000001</v>
      </c>
      <c r="KP125" s="282">
        <v>87</v>
      </c>
    </row>
    <row r="126" spans="14:302" s="56" customFormat="1" ht="15" customHeight="1">
      <c r="N126" s="222"/>
      <c r="O126" s="199"/>
      <c r="P126" s="199"/>
      <c r="Q126" s="199"/>
      <c r="R126" s="199"/>
      <c r="S126" s="199"/>
      <c r="T126" s="199"/>
      <c r="U126" s="199"/>
      <c r="W126" s="199"/>
      <c r="X126" s="199"/>
      <c r="Y126" s="199"/>
      <c r="Z126" s="199"/>
      <c r="AA126" s="199"/>
      <c r="AB126" s="199"/>
      <c r="AC126" s="199"/>
      <c r="AD126" s="199"/>
      <c r="AE126" s="199"/>
      <c r="AG126" s="167">
        <v>0</v>
      </c>
      <c r="AH126" s="167"/>
      <c r="AI126" s="300"/>
      <c r="AJ126" s="300"/>
      <c r="AK126" s="300"/>
      <c r="AL126" s="300"/>
      <c r="AM126" s="300"/>
      <c r="AN126" s="300"/>
      <c r="AO126" s="300"/>
      <c r="AP126" s="300"/>
      <c r="AQ126" s="300"/>
      <c r="AR126" s="300"/>
      <c r="AS126" s="300"/>
      <c r="AT126" s="300"/>
      <c r="AU126" s="300"/>
      <c r="AV126" s="300"/>
      <c r="AW126" s="300"/>
      <c r="AX126" s="300"/>
      <c r="AY126" s="167">
        <f>IF(AI125="-",AI125,IF(ISNUMBER(AI125),AI125,MID(AI125,(FIND("-",AI125)+1),3)+1))</f>
        <v>69</v>
      </c>
      <c r="AZ126" s="167">
        <f>IF(AJ125="-",AJ125,IF(ISNUMBER(AJ125),AJ125,MID(AJ125,(FIND("-",AJ125)+1),3)+1))</f>
        <v>45</v>
      </c>
      <c r="BA126" s="167">
        <f>IF(AK125="-",AK125,IF(ISNUMBER(AK125),AK125,MID(AK125,(FIND("-",AK125)+1),3)+1))</f>
        <v>33</v>
      </c>
      <c r="BB126" s="167">
        <f>IF(AL125="-",AL125,IF(ISNUMBER(AL125),AL125,MID(AL125,(FIND("-",AL125)+1),3)+1))</f>
        <v>29</v>
      </c>
      <c r="BC126" s="167">
        <v>66</v>
      </c>
      <c r="BD126" s="167">
        <f>IF(AN125="-",AN125,IF(ISNUMBER(AN125),AN125,MID(AN125,(FIND("-",AN125)+1),3)+1))</f>
        <v>69</v>
      </c>
      <c r="BE126" s="167">
        <f>IF(AO125="-",AO125,IF(ISNUMBER(AO125),AO125,MID(AO125,(FIND("-",AO125)+1),3)+1))</f>
        <v>31</v>
      </c>
      <c r="BF126" s="167">
        <f>IF(AP125="-",AP125,IF(ISNUMBER(AP125),AP125,MID(AP125,(FIND("-",AP125)+1),3)+1))</f>
        <v>36</v>
      </c>
      <c r="BG126" s="167">
        <f>IF(AQ125="-",AQ125,IF(ISNUMBER(AQ125),AQ125,MID(AQ125,(FIND("-",AQ125)+1),3)+1))</f>
        <v>43</v>
      </c>
      <c r="BH126" s="167"/>
      <c r="BI126" s="167">
        <f>IF(AR125="-",AR125,IF(ISNUMBER(AR125),AR125,MID(AR125,(FIND("-",AR125)+1),3)+1))</f>
        <v>46</v>
      </c>
      <c r="BJ126" s="167">
        <f>IF(AS125="-",AS125,IF(ISNUMBER(AS125),AS125,MID(AS125,(FIND("-",AS125)+1),3)+1))</f>
        <v>39</v>
      </c>
      <c r="BK126" s="167">
        <f>IF(AT125="-",AT125,IF(ISNUMBER(AT125),AT125,MID(AT125,(FIND("-",AT125)+1),3)+1))</f>
        <v>137</v>
      </c>
      <c r="BL126" s="167">
        <f>IF(AV125="-",AV125,IF(ISNUMBER(AV125),AV125,MID(AV125,(FIND("-",AV125)+1),3)+1))</f>
        <v>34</v>
      </c>
      <c r="BM126" s="167">
        <f>IF(AW125="-",AW125,IF(ISNUMBER(AW125),AW125,MID(AW125,(FIND("-",AW125)+1),3)+1))</f>
        <v>35</v>
      </c>
      <c r="BN126" s="167">
        <f>IF(AX125="-",AX125,IF(ISNUMBER(AX125),AX125,MID(AX125,(FIND("-",AX125)+1),3)+1))</f>
        <v>25</v>
      </c>
      <c r="CB126" s="201">
        <v>77</v>
      </c>
      <c r="CC126" s="225">
        <v>45.5</v>
      </c>
      <c r="CD126" s="226">
        <v>58.35</v>
      </c>
      <c r="CE126" s="226">
        <v>66.069999999999993</v>
      </c>
      <c r="CF126" s="226">
        <v>69.52</v>
      </c>
      <c r="CG126" s="226">
        <v>71.3</v>
      </c>
      <c r="CH126" s="226">
        <v>73.819999999999993</v>
      </c>
      <c r="CI126" s="231">
        <v>73.34</v>
      </c>
      <c r="CJ126" s="252"/>
      <c r="CK126" s="229">
        <v>13.01</v>
      </c>
      <c r="CL126" s="230">
        <v>11.21</v>
      </c>
      <c r="CM126" s="230">
        <v>7</v>
      </c>
      <c r="CN126" s="230">
        <v>3.46</v>
      </c>
      <c r="CO126" s="230">
        <v>2.57</v>
      </c>
      <c r="CP126" s="230">
        <v>2</v>
      </c>
      <c r="CQ126" s="231">
        <v>2.2000000000000002</v>
      </c>
      <c r="CR126" s="232" t="e">
        <f>IFERROR(IF(Plan1!#REF!&lt;&gt;"",IF(Plan1!#REF!=6,(Plan1!#REF!-CC126)/CK126,IF(Plan1!#REF!=7,(Plan1!#REF!-CD126)/CL126,IF(Plan1!#REF!=8,(Plan1!#REF!-CE126)/CM126,IF(Plan1!#REF!=9,(Plan1!#REF!-CF126)/CN126,IF(Plan1!#REF!=10,(Plan1!#REF!-CG126)/CO126,IF(Plan1!#REF!=11,(Plan1!#REF!-CH126)/CP126,IF(Plan1!#REF!=12,(Plan1!#REF!-CI126)/CQ126,""))))))),""),IF(Plan1!#REF!&gt;(DK126*4),1,IF(Plan1!#REF!&gt;(DK126*3),-1.5,IF(Plan1!#REF!&gt;(DK126*2),-1.6,IF(Plan1!#REF!&gt;(DK126*1),-2,-2.05)))))</f>
        <v>#REF!</v>
      </c>
      <c r="CS126" s="233"/>
      <c r="CT126" s="229">
        <v>38.130000000000003</v>
      </c>
      <c r="CU126" s="230">
        <v>54.59</v>
      </c>
      <c r="CV126" s="230">
        <v>65.28</v>
      </c>
      <c r="CW126" s="230">
        <v>66.709999999999994</v>
      </c>
      <c r="CX126" s="230">
        <v>68.540000000000006</v>
      </c>
      <c r="CY126" s="230">
        <v>71.03</v>
      </c>
      <c r="CZ126" s="231">
        <v>69.56</v>
      </c>
      <c r="DA126" s="252"/>
      <c r="DB126" s="229">
        <v>14</v>
      </c>
      <c r="DC126" s="230">
        <v>13.59</v>
      </c>
      <c r="DD126" s="230">
        <v>6.15</v>
      </c>
      <c r="DE126" s="230">
        <v>6.11</v>
      </c>
      <c r="DF126" s="230">
        <v>5.3</v>
      </c>
      <c r="DG126" s="230">
        <v>3.99</v>
      </c>
      <c r="DH126" s="231">
        <v>4.63</v>
      </c>
      <c r="DI126" s="232" t="e">
        <f>IFERROR(IF(Plan1!#REF!&lt;&gt;"",IF(Plan1!#REF!=6,(Plan1!#REF!-CT126)/DB126,IF(Plan1!#REF!=7,(Plan1!#REF!-CU126)/DC126,IF(Plan1!#REF!=8,(Plan1!#REF!-CV126)/DD126,IF(Plan1!#REF!=9,(Plan1!#REF!-CW126)/DE126,IF(Plan1!#REF!=10,(Plan1!#REF!-CX126)/DF126,IF(Plan1!#REF!=11,(Plan1!#REF!-CY126)/DG126,IF(Plan1!#REF!=12,(Plan1!#REF!-CZ126)/DH126,""))))))),""),IF(Plan1!#REF!&gt;(DK126*4),1,IF(Plan1!#REF!&gt;(DK126*3),-1.5,IF(Plan1!#REF!&gt;(DK126*2),-1.6,IF(Plan1!#REF!&gt;(DK126*1),-2,-2.05)))))</f>
        <v>#REF!</v>
      </c>
      <c r="DJ126" s="175"/>
      <c r="DK126" s="176"/>
      <c r="DX126" s="272">
        <v>5</v>
      </c>
      <c r="DY126" s="273" t="s">
        <v>1909</v>
      </c>
      <c r="DZ126" s="274">
        <v>3.21</v>
      </c>
      <c r="EA126" s="274">
        <v>3.45</v>
      </c>
      <c r="EB126" s="274">
        <v>3.08</v>
      </c>
      <c r="EC126" s="274">
        <v>3.21</v>
      </c>
      <c r="ED126" s="275">
        <v>3.19</v>
      </c>
      <c r="EE126" s="276">
        <v>0.96</v>
      </c>
      <c r="EF126" s="274">
        <v>0.93</v>
      </c>
      <c r="EG126" s="274">
        <v>0.81</v>
      </c>
      <c r="EH126" s="274">
        <v>1.1499999999999999</v>
      </c>
      <c r="EI126" s="275">
        <v>0.84</v>
      </c>
      <c r="EJ126" s="277" t="e">
        <f>IFERROR(IF(ISBLANK(Plan1!#REF!),"",IF(Plan1!#REF!=7,(Plan1!#REF!-DZ126)/EE126,IF(Plan1!#REF!=8,(Plan1!#REF!-EA126)/EF126,IF(Plan1!#REF!=1,(Plan1!#REF!-EB126)/EG126,IF(Plan1!#REF!=2,(Plan1!#REF!-EC126)/EH126,IF(Plan1!#REF!=3,(Plan1!#REF!-ED126)/EI126,"")))))),IF(Plan1!#REF!&lt;&gt;"",IF(Plan1!#REF!&gt;(EW126*4),1,IF(Plan1!#REF!&gt;(EW126*3),-1.5,IF(Plan1!#REF!&gt;(EW126*2),-1.6,IF(Plan1!#REF!&gt;(EW126*1),-2,-2.05)))),""))</f>
        <v>#REF!</v>
      </c>
      <c r="EK126" s="278">
        <v>2.64</v>
      </c>
      <c r="EL126" s="274">
        <v>2.79</v>
      </c>
      <c r="EM126" s="274">
        <v>2.93</v>
      </c>
      <c r="EN126" s="274">
        <v>2.79</v>
      </c>
      <c r="EO126" s="274">
        <v>3.05</v>
      </c>
      <c r="EP126" s="274">
        <v>0.87</v>
      </c>
      <c r="EQ126" s="274">
        <v>0.77</v>
      </c>
      <c r="ER126" s="274">
        <v>0.85</v>
      </c>
      <c r="ES126" s="274">
        <v>1.1599999999999999</v>
      </c>
      <c r="ET126" s="275">
        <v>0.93</v>
      </c>
      <c r="EU126" s="277" t="e">
        <f>IFERROR(IF(ISBLANK(Plan1!#REF!),"",IF(Plan1!#REF!=7,(Plan1!#REF!-EK126)/EP126,IF(Plan1!#REF!=8,(Plan1!#REF!-EL126)/EQ126,IF(Plan1!#REF!=1,(Plan1!#REF!-EM126)/ER126,IF(Plan1!#REF!=2,(Plan1!#REF!-EN126)/ES126,IF(Plan1!#REF!=3,(Plan1!#REF!-EO126)/ET126,"")))))),IF(Plan1!#REF!&lt;&gt;"",IF(Plan1!#REF!&gt;(EW126*4),1,IF(Plan1!#REF!&gt;(EW126*3),-1.5,IF(Plan1!#REF!&gt;(EW126*2),-1.6,IF(Plan1!#REF!&gt;(EW126*1),-2,-2.05)))),""))</f>
        <v>#REF!</v>
      </c>
      <c r="EV126" s="175"/>
      <c r="EW126" s="176"/>
      <c r="FJ126" s="292">
        <v>5</v>
      </c>
      <c r="FK126" s="281" t="s">
        <v>1909</v>
      </c>
      <c r="FL126" s="262">
        <v>1.86</v>
      </c>
      <c r="FM126" s="241">
        <v>2.5499999999999998</v>
      </c>
      <c r="FN126" s="241">
        <v>3.35</v>
      </c>
      <c r="FO126" s="241">
        <v>1.5</v>
      </c>
      <c r="FP126" s="241">
        <v>2.1800000000000002</v>
      </c>
      <c r="FQ126" s="241">
        <v>2.91</v>
      </c>
      <c r="FR126" s="241">
        <v>1.62</v>
      </c>
      <c r="FS126" s="241">
        <v>2.35</v>
      </c>
      <c r="FT126" s="241">
        <v>2.62</v>
      </c>
      <c r="FU126" s="241">
        <v>0.93</v>
      </c>
      <c r="FV126" s="241">
        <v>1.97</v>
      </c>
      <c r="FW126" s="242">
        <v>2.42</v>
      </c>
      <c r="FX126" s="264">
        <v>1.17</v>
      </c>
      <c r="FY126" s="241">
        <v>0.99</v>
      </c>
      <c r="FZ126" s="241">
        <v>1.1499999999999999</v>
      </c>
      <c r="GA126" s="241">
        <v>1.19</v>
      </c>
      <c r="GB126" s="241">
        <v>1.1100000000000001</v>
      </c>
      <c r="GC126" s="241">
        <v>1.1000000000000001</v>
      </c>
      <c r="GD126" s="241">
        <v>1.29</v>
      </c>
      <c r="GE126" s="241">
        <v>1.04</v>
      </c>
      <c r="GF126" s="241">
        <v>1.04</v>
      </c>
      <c r="GG126" s="241">
        <v>1.1599999999999999</v>
      </c>
      <c r="GH126" s="241">
        <v>0.99</v>
      </c>
      <c r="GI126" s="242">
        <v>0.73</v>
      </c>
      <c r="GJ126" s="265" t="e">
        <f>IFERROR(IF(Plan1!#REF!&lt;&gt;"",IF(AND(Plan1!#REF!=1,Plan1!#REF!=1),(Plan1!#REF!-FL126)/FX126,IF(AND(Plan1!#REF!=1,Plan1!#REF!=2),(Plan1!#REF!-FM126)/FY126,IF(AND(Plan1!#REF!=1,Plan1!#REF!=3),(Plan1!#REF!-FN126)/FZ126,IF(AND(Plan1!#REF!=2,Plan1!#REF!=1),(Plan1!#REF!-FO126)/GA126,IF(AND(Plan1!#REF!=2,Plan1!#REF!=2),(Plan1!#REF!-FP126)/GB126,IF(AND(Plan1!#REF!=2,Plan1!#REF!=3),(Plan1!#REF!-FQ126)/GC126,IF(AND(Plan1!#REF!=3,Plan1!#REF!=1),(Plan1!#REF!-FR126)/GD126,IF(AND(Plan1!#REF!=3,Plan1!#REF!=2),(Plan1!#REF!-FS126)/GE126,IF(AND(Plan1!#REF!=3,Plan1!#REF!=3),(Plan1!#REF!-FT126)/GF126,IF(AND(Plan1!#REF!=4,Plan1!#REF!=1),(Plan1!#REF!-FU126)/GG126,IF(AND(Plan1!#REF!=4,Plan1!#REF!=2),(Plan1!#REF!-FV126)/GH126,IF(AND(Plan1!#REF!=4,Plan1!#REF!=3),(Plan1!#REF!-FW126)/GI126,"")))))))))))),""),IF(Plan1!#REF!&gt;(GL126*4),1,IF(Plan1!#REF!&gt;(GL126*3),-1.5,IF(Plan1!#REF!&gt;(GL126*2),-1.6,IF(Plan1!#REF!&gt;(GL126*1),-2,-2.05)))))</f>
        <v>#REF!</v>
      </c>
      <c r="GK126" s="266"/>
      <c r="GL126" s="176"/>
      <c r="KJ126" s="267">
        <v>21</v>
      </c>
      <c r="KK126" s="267">
        <v>81.5</v>
      </c>
      <c r="KL126" s="282">
        <v>113</v>
      </c>
      <c r="KM126" s="269">
        <v>59.8</v>
      </c>
      <c r="KN126" s="282">
        <v>104</v>
      </c>
      <c r="KO126" s="269">
        <v>26.6</v>
      </c>
      <c r="KP126" s="282">
        <v>91</v>
      </c>
    </row>
    <row r="127" spans="14:302" s="56" customFormat="1" ht="15" customHeight="1">
      <c r="N127" s="222"/>
      <c r="O127" s="199"/>
      <c r="P127" s="199"/>
      <c r="Q127" s="199"/>
      <c r="R127" s="199"/>
      <c r="S127" s="199"/>
      <c r="T127" s="199"/>
      <c r="U127" s="199"/>
      <c r="W127" s="199"/>
      <c r="X127" s="199"/>
      <c r="Y127" s="199"/>
      <c r="Z127" s="199"/>
      <c r="AA127" s="199"/>
      <c r="AB127" s="199"/>
      <c r="AC127" s="199"/>
      <c r="AD127" s="199"/>
      <c r="AE127" s="199"/>
      <c r="AG127" s="167"/>
      <c r="AH127" s="167"/>
      <c r="AI127" s="300"/>
      <c r="AJ127" s="300"/>
      <c r="AK127" s="300"/>
      <c r="AL127" s="300"/>
      <c r="AM127" s="300"/>
      <c r="AN127" s="300"/>
      <c r="AO127" s="300"/>
      <c r="AP127" s="300"/>
      <c r="AQ127" s="300"/>
      <c r="AR127" s="300"/>
      <c r="AS127" s="300"/>
      <c r="AT127" s="300"/>
      <c r="AU127" s="300"/>
      <c r="AV127" s="300"/>
      <c r="AW127" s="300"/>
      <c r="AX127" s="300"/>
      <c r="AY127" s="167"/>
      <c r="AZ127" s="167"/>
      <c r="BA127" s="167"/>
      <c r="BB127" s="167"/>
      <c r="BC127" s="167"/>
      <c r="BD127" s="167"/>
      <c r="BE127" s="167"/>
      <c r="BF127" s="167"/>
      <c r="BG127" s="167"/>
      <c r="BH127" s="167"/>
      <c r="BI127" s="167"/>
      <c r="BJ127" s="167"/>
      <c r="BK127" s="167"/>
      <c r="BL127" s="167"/>
      <c r="BM127" s="167"/>
      <c r="BN127" s="167"/>
      <c r="CB127" s="201">
        <v>32</v>
      </c>
      <c r="CC127" s="225">
        <v>22.11</v>
      </c>
      <c r="CD127" s="226">
        <v>23.97</v>
      </c>
      <c r="CE127" s="226">
        <v>26.5</v>
      </c>
      <c r="CF127" s="226">
        <v>27.47</v>
      </c>
      <c r="CG127" s="226">
        <v>28.87</v>
      </c>
      <c r="CH127" s="226">
        <v>30.15</v>
      </c>
      <c r="CI127" s="231">
        <v>29.94</v>
      </c>
      <c r="CJ127" s="252"/>
      <c r="CK127" s="229">
        <v>3.81</v>
      </c>
      <c r="CL127" s="230">
        <v>3.44</v>
      </c>
      <c r="CM127" s="230">
        <v>2.82</v>
      </c>
      <c r="CN127" s="230">
        <v>2.86</v>
      </c>
      <c r="CO127" s="230">
        <v>1.59</v>
      </c>
      <c r="CP127" s="230">
        <v>1.43</v>
      </c>
      <c r="CQ127" s="231">
        <v>1.58</v>
      </c>
      <c r="CR127" s="232" t="e">
        <f>IFERROR(IF(Plan1!#REF!&lt;&gt;"",IF(Plan1!#REF!=6,(Plan1!#REF!-CC127)/CK127,IF(Plan1!#REF!=7,(Plan1!#REF!-CD127)/CL127,IF(Plan1!#REF!=8,(Plan1!#REF!-CE127)/CM127,IF(Plan1!#REF!=9,(Plan1!#REF!-CF127)/CN127,IF(Plan1!#REF!=10,(Plan1!#REF!-CG127)/CO127,IF(Plan1!#REF!=11,(Plan1!#REF!-CH127)/CP127,IF(Plan1!#REF!=12,(Plan1!#REF!-CI127)/CQ127,""))))))),""),IF(Plan1!#REF!&gt;(DK127*4),1,IF(Plan1!#REF!&gt;(DK127*3),-1.5,IF(Plan1!#REF!&gt;(DK127*2),-1.6,IF(Plan1!#REF!&gt;(DK127*1),-2,-2.05)))))</f>
        <v>#REF!</v>
      </c>
      <c r="CS127" s="233"/>
      <c r="CT127" s="229">
        <v>21.13</v>
      </c>
      <c r="CU127" s="230">
        <v>23.17</v>
      </c>
      <c r="CV127" s="230">
        <v>24.86</v>
      </c>
      <c r="CW127" s="230">
        <v>26.13</v>
      </c>
      <c r="CX127" s="230">
        <v>27.18</v>
      </c>
      <c r="CY127" s="230">
        <v>27.94</v>
      </c>
      <c r="CZ127" s="231">
        <v>27.44</v>
      </c>
      <c r="DA127" s="252"/>
      <c r="DB127" s="229">
        <v>3.56</v>
      </c>
      <c r="DC127" s="230">
        <v>3.43</v>
      </c>
      <c r="DD127" s="230">
        <v>3.28</v>
      </c>
      <c r="DE127" s="230">
        <v>3.56</v>
      </c>
      <c r="DF127" s="230">
        <v>2.87</v>
      </c>
      <c r="DG127" s="230">
        <v>2.9</v>
      </c>
      <c r="DH127" s="231">
        <v>2.79</v>
      </c>
      <c r="DI127" s="232" t="e">
        <f>IFERROR(IF(Plan1!#REF!&lt;&gt;"",IF(Plan1!#REF!=6,(Plan1!#REF!-CT127)/DB127,IF(Plan1!#REF!=7,(Plan1!#REF!-CU127)/DC127,IF(Plan1!#REF!=8,(Plan1!#REF!-CV127)/DD127,IF(Plan1!#REF!=9,(Plan1!#REF!-CW127)/DE127,IF(Plan1!#REF!=10,(Plan1!#REF!-CX127)/DF127,IF(Plan1!#REF!=11,(Plan1!#REF!-CY127)/DG127,IF(Plan1!#REF!=12,(Plan1!#REF!-CZ127)/DH127,""))))))),""),IF(Plan1!#REF!&gt;(DK127*4),1,IF(Plan1!#REF!&gt;(DK127*3),-1.5,IF(Plan1!#REF!&gt;(DK127*2),-1.6,IF(Plan1!#REF!&gt;(DK127*1),-2,-2.05)))))</f>
        <v>#REF!</v>
      </c>
      <c r="DJ127" s="175"/>
      <c r="DK127" s="176"/>
      <c r="DX127" s="272">
        <v>36</v>
      </c>
      <c r="DY127" s="273" t="s">
        <v>1910</v>
      </c>
      <c r="DZ127" s="274">
        <v>24.21</v>
      </c>
      <c r="EA127" s="241">
        <v>23.9</v>
      </c>
      <c r="EB127" s="274">
        <v>23.26</v>
      </c>
      <c r="EC127" s="274">
        <v>24.64</v>
      </c>
      <c r="ED127" s="275">
        <v>23.16</v>
      </c>
      <c r="EE127" s="276">
        <v>4.8899999999999997</v>
      </c>
      <c r="EF127" s="274">
        <v>4.0599999999999996</v>
      </c>
      <c r="EG127" s="274">
        <v>3.92</v>
      </c>
      <c r="EH127" s="241">
        <v>5.3</v>
      </c>
      <c r="EI127" s="275">
        <v>3.77</v>
      </c>
      <c r="EJ127" s="277" t="e">
        <f>IFERROR(IF(ISBLANK(Plan1!#REF!),"",IF(Plan1!#REF!=7,(Plan1!#REF!-DZ127)/EE127,IF(Plan1!#REF!=8,(Plan1!#REF!-EA127)/EF127,IF(Plan1!#REF!=1,(Plan1!#REF!-EB127)/EG127,IF(Plan1!#REF!=2,(Plan1!#REF!-EC127)/EH127,IF(Plan1!#REF!=3,(Plan1!#REF!-ED127)/EI127,"")))))),IF(Plan1!#REF!&lt;&gt;"",IF(Plan1!#REF!&gt;(EW127*4),1,IF(Plan1!#REF!&gt;(EW127*3),-1.5,IF(Plan1!#REF!&gt;(EW127*2),-1.6,IF(Plan1!#REF!&gt;(EW127*1),-2,-2.05)))),""))</f>
        <v>#REF!</v>
      </c>
      <c r="EK127" s="278">
        <v>20.85</v>
      </c>
      <c r="EL127" s="274">
        <v>21.19</v>
      </c>
      <c r="EM127" s="274">
        <v>21.88</v>
      </c>
      <c r="EN127" s="274">
        <v>22.76</v>
      </c>
      <c r="EO127" s="274">
        <v>23.11</v>
      </c>
      <c r="EP127" s="274">
        <v>3.85</v>
      </c>
      <c r="EQ127" s="274">
        <v>4.76</v>
      </c>
      <c r="ER127" s="274">
        <v>5.05</v>
      </c>
      <c r="ES127" s="274">
        <v>5.07</v>
      </c>
      <c r="ET127" s="275">
        <v>5.01</v>
      </c>
      <c r="EU127" s="277" t="e">
        <f>IFERROR(IF(ISBLANK(Plan1!#REF!),"",IF(Plan1!#REF!=7,(Plan1!#REF!-EK127)/EP127,IF(Plan1!#REF!=8,(Plan1!#REF!-EL127)/EQ127,IF(Plan1!#REF!=1,(Plan1!#REF!-EM127)/ER127,IF(Plan1!#REF!=2,(Plan1!#REF!-EN127)/ES127,IF(Plan1!#REF!=3,(Plan1!#REF!-EO127)/ET127,"")))))),IF(Plan1!#REF!&lt;&gt;"",IF(Plan1!#REF!&gt;(EW127*4),1,IF(Plan1!#REF!&gt;(EW127*3),-1.5,IF(Plan1!#REF!&gt;(EW127*2),-1.6,IF(Plan1!#REF!&gt;(EW127*1),-2,-2.05)))),""))</f>
        <v>#REF!</v>
      </c>
      <c r="EV127" s="175"/>
      <c r="EW127" s="176"/>
      <c r="FJ127" s="292">
        <v>36</v>
      </c>
      <c r="FK127" s="281" t="s">
        <v>1910</v>
      </c>
      <c r="FL127" s="262">
        <v>19.16</v>
      </c>
      <c r="FM127" s="262">
        <v>19.170000000000002</v>
      </c>
      <c r="FN127" s="262">
        <v>24.13</v>
      </c>
      <c r="FO127" s="262">
        <v>17.29</v>
      </c>
      <c r="FP127" s="262">
        <v>17.93</v>
      </c>
      <c r="FQ127" s="262">
        <v>21.65</v>
      </c>
      <c r="FR127" s="262">
        <v>15.82</v>
      </c>
      <c r="FS127" s="262">
        <v>17.600000000000001</v>
      </c>
      <c r="FT127" s="262">
        <v>19.38</v>
      </c>
      <c r="FU127" s="262">
        <v>14.76</v>
      </c>
      <c r="FV127" s="262">
        <v>15.17</v>
      </c>
      <c r="FW127" s="263">
        <v>15.98</v>
      </c>
      <c r="FX127" s="264">
        <v>4.66</v>
      </c>
      <c r="FY127" s="262">
        <v>4.2300000000000004</v>
      </c>
      <c r="FZ127" s="262">
        <v>5.89</v>
      </c>
      <c r="GA127" s="262">
        <v>3.81</v>
      </c>
      <c r="GB127" s="262">
        <v>4.03</v>
      </c>
      <c r="GC127" s="262">
        <v>4.75</v>
      </c>
      <c r="GD127" s="262">
        <v>3.48</v>
      </c>
      <c r="GE127" s="262">
        <v>4.29</v>
      </c>
      <c r="GF127" s="262">
        <v>4.87</v>
      </c>
      <c r="GG127" s="262">
        <v>2.2799999999999998</v>
      </c>
      <c r="GH127" s="262">
        <v>2.98</v>
      </c>
      <c r="GI127" s="263">
        <v>3.24</v>
      </c>
      <c r="GJ127" s="265" t="e">
        <f>IFERROR(IF(Plan1!#REF!&lt;&gt;"",IF(AND(Plan1!#REF!=1,Plan1!#REF!=1),(Plan1!#REF!-FL127)/FX127,IF(AND(Plan1!#REF!=1,Plan1!#REF!=2),(Plan1!#REF!-FM127)/FY127,IF(AND(Plan1!#REF!=1,Plan1!#REF!=3),(Plan1!#REF!-FN127)/FZ127,IF(AND(Plan1!#REF!=2,Plan1!#REF!=1),(Plan1!#REF!-FO127)/GA127,IF(AND(Plan1!#REF!=2,Plan1!#REF!=2),(Plan1!#REF!-FP127)/GB127,IF(AND(Plan1!#REF!=2,Plan1!#REF!=3),(Plan1!#REF!-FQ127)/GC127,IF(AND(Plan1!#REF!=3,Plan1!#REF!=1),(Plan1!#REF!-FR127)/GD127,IF(AND(Plan1!#REF!=3,Plan1!#REF!=2),(Plan1!#REF!-FS127)/GE127,IF(AND(Plan1!#REF!=3,Plan1!#REF!=3),(Plan1!#REF!-FT127)/GF127,IF(AND(Plan1!#REF!=4,Plan1!#REF!=1),(Plan1!#REF!-FU127)/GG127,IF(AND(Plan1!#REF!=4,Plan1!#REF!=2),(Plan1!#REF!-FV127)/GH127,IF(AND(Plan1!#REF!=4,Plan1!#REF!=3),(Plan1!#REF!-FW127)/GI127,"")))))))))))),""),IF(Plan1!#REF!&gt;(GL127*4),1,IF(Plan1!#REF!&gt;(GL127*3),-1.5,IF(Plan1!#REF!&gt;(GL127*2),-1.6,IF(Plan1!#REF!&gt;(GL127*1),-2,-2.05)))))</f>
        <v>#REF!</v>
      </c>
      <c r="GK127" s="266"/>
      <c r="GL127" s="176"/>
      <c r="KJ127" s="267">
        <v>22</v>
      </c>
      <c r="KK127" s="267">
        <v>88</v>
      </c>
      <c r="KL127" s="282">
        <v>118</v>
      </c>
      <c r="KM127" s="269">
        <v>68.2</v>
      </c>
      <c r="KN127" s="282">
        <v>107</v>
      </c>
      <c r="KO127" s="269">
        <v>35.5</v>
      </c>
      <c r="KP127" s="282">
        <v>94</v>
      </c>
    </row>
    <row r="128" spans="14:302" s="56" customFormat="1" ht="15" customHeight="1">
      <c r="N128" s="222"/>
      <c r="O128" s="199"/>
      <c r="P128" s="199"/>
      <c r="Q128" s="199"/>
      <c r="R128" s="199"/>
      <c r="S128" s="199"/>
      <c r="T128" s="199"/>
      <c r="U128" s="199"/>
      <c r="W128" s="199"/>
      <c r="X128" s="199"/>
      <c r="Y128" s="199"/>
      <c r="Z128" s="199"/>
      <c r="AA128" s="199"/>
      <c r="AB128" s="199"/>
      <c r="AC128" s="199"/>
      <c r="AD128" s="199"/>
      <c r="AE128" s="199"/>
      <c r="AG128" s="301" t="s">
        <v>1087</v>
      </c>
      <c r="AH128" s="301"/>
      <c r="AI128" s="300" t="s">
        <v>1088</v>
      </c>
      <c r="AJ128" s="300"/>
      <c r="AK128" s="300"/>
      <c r="AL128" s="300"/>
      <c r="AM128" s="300"/>
      <c r="AN128" s="300"/>
      <c r="AO128" s="300"/>
      <c r="AP128" s="300"/>
      <c r="AQ128" s="300"/>
      <c r="AR128" s="300"/>
      <c r="AS128" s="300"/>
      <c r="AT128" s="300"/>
      <c r="AU128" s="300"/>
      <c r="AV128" s="300"/>
      <c r="AW128" s="300"/>
      <c r="AX128" s="300"/>
      <c r="AY128" s="167"/>
      <c r="AZ128" s="167"/>
      <c r="BA128" s="167"/>
      <c r="BB128" s="167"/>
      <c r="BC128" s="167"/>
      <c r="BD128" s="167"/>
      <c r="BE128" s="167"/>
      <c r="BF128" s="167"/>
      <c r="BG128" s="167"/>
      <c r="BH128" s="167"/>
      <c r="BI128" s="167"/>
      <c r="BJ128" s="167"/>
      <c r="BK128" s="167"/>
      <c r="BL128" s="167"/>
      <c r="BM128" s="167"/>
      <c r="BN128" s="167"/>
      <c r="CB128" s="201">
        <v>9</v>
      </c>
      <c r="CC128" s="225">
        <v>8.93</v>
      </c>
      <c r="CD128" s="226">
        <v>8.94</v>
      </c>
      <c r="CE128" s="226">
        <v>8.93</v>
      </c>
      <c r="CF128" s="226">
        <v>8.9</v>
      </c>
      <c r="CG128" s="226">
        <v>8.83</v>
      </c>
      <c r="CH128" s="230">
        <v>8.82</v>
      </c>
      <c r="CI128" s="231">
        <v>8.91</v>
      </c>
      <c r="CJ128" s="252"/>
      <c r="CK128" s="229">
        <v>0.26</v>
      </c>
      <c r="CL128" s="230">
        <v>0.25</v>
      </c>
      <c r="CM128" s="230">
        <v>0.25</v>
      </c>
      <c r="CN128" s="230">
        <v>0.3</v>
      </c>
      <c r="CO128" s="230">
        <v>0.37</v>
      </c>
      <c r="CP128" s="230">
        <v>0.39</v>
      </c>
      <c r="CQ128" s="231">
        <v>0.28999999999999998</v>
      </c>
      <c r="CR128" s="232" t="e">
        <f>IFERROR(IF(Plan1!#REF!&lt;&gt;"",IF(Plan1!#REF!=6,(Plan1!#REF!-CC128)/CK128,IF(Plan1!#REF!=7,(Plan1!#REF!-CD128)/CL128,IF(Plan1!#REF!=8,(Plan1!#REF!-CE128)/CM128,IF(Plan1!#REF!=9,(Plan1!#REF!-CF128)/CN128,IF(Plan1!#REF!=10,(Plan1!#REF!-CG128)/CO128,IF(Plan1!#REF!=11,(Plan1!#REF!-CH128)/CP128,IF(Plan1!#REF!=12,(Plan1!#REF!-CI128)/CQ128,""))))))),""),IF(Plan1!#REF!&gt;(DK128*4),1,IF(Plan1!#REF!&gt;(DK128*3),-1.5,IF(Plan1!#REF!&gt;(DK128*2),-1.6,IF(Plan1!#REF!&gt;(DK128*1),-2,-2.05)))))</f>
        <v>#REF!</v>
      </c>
      <c r="CS128" s="233"/>
      <c r="CT128" s="229">
        <v>8.9700000000000006</v>
      </c>
      <c r="CU128" s="230">
        <v>8.9700000000000006</v>
      </c>
      <c r="CV128" s="230">
        <v>8.9</v>
      </c>
      <c r="CW128" s="230">
        <v>8.84</v>
      </c>
      <c r="CX128" s="230">
        <v>9</v>
      </c>
      <c r="CY128" s="230">
        <v>8.9700000000000006</v>
      </c>
      <c r="CZ128" s="231">
        <v>8.8800000000000008</v>
      </c>
      <c r="DA128" s="252"/>
      <c r="DB128" s="229">
        <v>0.18</v>
      </c>
      <c r="DC128" s="230">
        <v>0.19</v>
      </c>
      <c r="DD128" s="230">
        <v>0.31</v>
      </c>
      <c r="DE128" s="230">
        <v>0.45</v>
      </c>
      <c r="DF128" s="295">
        <v>0</v>
      </c>
      <c r="DG128" s="230">
        <v>0.18</v>
      </c>
      <c r="DH128" s="231">
        <v>0.42</v>
      </c>
      <c r="DI128" s="232" t="e">
        <f>IFERROR(IF(Plan1!#REF!&lt;&gt;"",IF(Plan1!#REF!=6,(Plan1!#REF!-CT128)/DB128,IF(Plan1!#REF!=7,(Plan1!#REF!-CU128)/DC128,IF(Plan1!#REF!=8,(Plan1!#REF!-CV128)/DD128,IF(Plan1!#REF!=9,(Plan1!#REF!-CW128)/DE128,IF(Plan1!#REF!=10,(Plan1!#REF!-CX128)/DF128,IF(Plan1!#REF!=11,(Plan1!#REF!-CY128)/DG128,IF(Plan1!#REF!=12,(Plan1!#REF!-CZ128)/DH128,""))))))),""),IF(Plan1!#REF!&gt;(DK128*4),1,IF(Plan1!#REF!&gt;(DK128*3),-1.5,IF(Plan1!#REF!&gt;(DK128*2),-1.6,IF(Plan1!#REF!&gt;(DK128*1),-2,-2.05)))))</f>
        <v>#REF!</v>
      </c>
      <c r="DJ128" s="175">
        <v>9</v>
      </c>
      <c r="DK128" s="176">
        <f>DJ128/5</f>
        <v>1.8</v>
      </c>
      <c r="DX128" s="272">
        <v>9</v>
      </c>
      <c r="DY128" s="273" t="s">
        <v>1911</v>
      </c>
      <c r="DZ128" s="274">
        <v>5.61</v>
      </c>
      <c r="EA128" s="274">
        <v>5.68</v>
      </c>
      <c r="EB128" s="274">
        <v>5.44</v>
      </c>
      <c r="EC128" s="241">
        <v>5.9</v>
      </c>
      <c r="ED128" s="275">
        <v>5.14</v>
      </c>
      <c r="EE128" s="276">
        <v>1.39</v>
      </c>
      <c r="EF128" s="274">
        <v>1.21</v>
      </c>
      <c r="EG128" s="274">
        <v>0.94</v>
      </c>
      <c r="EH128" s="274">
        <v>1.63</v>
      </c>
      <c r="EI128" s="275">
        <v>1.51</v>
      </c>
      <c r="EJ128" s="277" t="e">
        <f>IFERROR(IF(ISBLANK(Plan1!#REF!),"",IF(Plan1!#REF!=7,(Plan1!#REF!-DZ128)/EE128,IF(Plan1!#REF!=8,(Plan1!#REF!-EA128)/EF128,IF(Plan1!#REF!=1,(Plan1!#REF!-EB128)/EG128,IF(Plan1!#REF!=2,(Plan1!#REF!-EC128)/EH128,IF(Plan1!#REF!=3,(Plan1!#REF!-ED128)/EI128,"")))))),IF(Plan1!#REF!&lt;&gt;"",IF(Plan1!#REF!&gt;(EW128*4),1,IF(Plan1!#REF!&gt;(EW128*3),-1.5,IF(Plan1!#REF!&gt;(EW128*2),-1.6,IF(Plan1!#REF!&gt;(EW128*1),-2,-2.05)))),""))</f>
        <v>#REF!</v>
      </c>
      <c r="EK128" s="278">
        <v>4.51</v>
      </c>
      <c r="EL128" s="274">
        <v>4.79</v>
      </c>
      <c r="EM128" s="274">
        <v>5.05</v>
      </c>
      <c r="EN128" s="274">
        <v>5.34</v>
      </c>
      <c r="EO128" s="274">
        <v>5.37</v>
      </c>
      <c r="EP128" s="274">
        <v>0.91</v>
      </c>
      <c r="EQ128" s="274">
        <v>1.47</v>
      </c>
      <c r="ER128" s="274">
        <v>1.46</v>
      </c>
      <c r="ES128" s="274">
        <v>1.32</v>
      </c>
      <c r="ET128" s="275">
        <v>1.44</v>
      </c>
      <c r="EU128" s="277" t="e">
        <f>IFERROR(IF(ISBLANK(Plan1!#REF!),"",IF(Plan1!#REF!=7,(Plan1!#REF!-EK128)/EP128,IF(Plan1!#REF!=8,(Plan1!#REF!-EL128)/EQ128,IF(Plan1!#REF!=1,(Plan1!#REF!-EM128)/ER128,IF(Plan1!#REF!=2,(Plan1!#REF!-EN128)/ES128,IF(Plan1!#REF!=3,(Plan1!#REF!-EO128)/ET128,"")))))),IF(Plan1!#REF!&lt;&gt;"",IF(Plan1!#REF!&gt;(EW128*4),1,IF(Plan1!#REF!&gt;(EW128*3),-1.5,IF(Plan1!#REF!&gt;(EW128*2),-1.6,IF(Plan1!#REF!&gt;(EW128*1),-2,-2.05)))),""))</f>
        <v>#REF!</v>
      </c>
      <c r="EV128" s="175"/>
      <c r="EW128" s="176"/>
      <c r="FJ128" s="292">
        <v>9</v>
      </c>
      <c r="FK128" s="281" t="s">
        <v>1911</v>
      </c>
      <c r="FL128" s="262">
        <v>4.3899999999999997</v>
      </c>
      <c r="FM128" s="241">
        <v>4.68</v>
      </c>
      <c r="FN128" s="241">
        <v>5.94</v>
      </c>
      <c r="FO128" s="241">
        <v>4.1399999999999997</v>
      </c>
      <c r="FP128" s="241">
        <v>4.4000000000000004</v>
      </c>
      <c r="FQ128" s="241">
        <v>5.1100000000000003</v>
      </c>
      <c r="FR128" s="241">
        <v>4</v>
      </c>
      <c r="FS128" s="241">
        <v>4.38</v>
      </c>
      <c r="FT128" s="241">
        <v>4.6399999999999997</v>
      </c>
      <c r="FU128" s="241">
        <v>2.97</v>
      </c>
      <c r="FV128" s="241">
        <v>3.87</v>
      </c>
      <c r="FW128" s="242">
        <v>3.74</v>
      </c>
      <c r="FX128" s="264">
        <v>1.47</v>
      </c>
      <c r="FY128" s="241">
        <v>1.43</v>
      </c>
      <c r="FZ128" s="241">
        <v>1.52</v>
      </c>
      <c r="GA128" s="241">
        <v>1.24</v>
      </c>
      <c r="GB128" s="241">
        <v>1.3</v>
      </c>
      <c r="GC128" s="241">
        <v>1.32</v>
      </c>
      <c r="GD128" s="241">
        <v>1.26</v>
      </c>
      <c r="GE128" s="241">
        <v>1.31</v>
      </c>
      <c r="GF128" s="241">
        <v>1.34</v>
      </c>
      <c r="GG128" s="241">
        <v>1.32</v>
      </c>
      <c r="GH128" s="241">
        <v>1.3</v>
      </c>
      <c r="GI128" s="242">
        <v>1.23</v>
      </c>
      <c r="GJ128" s="265" t="e">
        <f>IFERROR(IF(Plan1!#REF!&lt;&gt;"",IF(AND(Plan1!#REF!=1,Plan1!#REF!=1),(Plan1!#REF!-FL128)/FX128,IF(AND(Plan1!#REF!=1,Plan1!#REF!=2),(Plan1!#REF!-FM128)/FY128,IF(AND(Plan1!#REF!=1,Plan1!#REF!=3),(Plan1!#REF!-FN128)/FZ128,IF(AND(Plan1!#REF!=2,Plan1!#REF!=1),(Plan1!#REF!-FO128)/GA128,IF(AND(Plan1!#REF!=2,Plan1!#REF!=2),(Plan1!#REF!-FP128)/GB128,IF(AND(Plan1!#REF!=2,Plan1!#REF!=3),(Plan1!#REF!-FQ128)/GC128,IF(AND(Plan1!#REF!=3,Plan1!#REF!=1),(Plan1!#REF!-FR128)/GD128,IF(AND(Plan1!#REF!=3,Plan1!#REF!=2),(Plan1!#REF!-FS128)/GE128,IF(AND(Plan1!#REF!=3,Plan1!#REF!=3),(Plan1!#REF!-FT128)/GF128,IF(AND(Plan1!#REF!=4,Plan1!#REF!=1),(Plan1!#REF!-FU128)/GG128,IF(AND(Plan1!#REF!=4,Plan1!#REF!=2),(Plan1!#REF!-FV128)/GH128,IF(AND(Plan1!#REF!=4,Plan1!#REF!=3),(Plan1!#REF!-FW128)/GI128,"")))))))))))),""),IF(Plan1!#REF!&gt;(GL128*4),1,IF(Plan1!#REF!&gt;(GL128*3),-1.5,IF(Plan1!#REF!&gt;(GL128*2),-1.6,IF(Plan1!#REF!&gt;(GL128*1),-2,-2.05)))))</f>
        <v>#REF!</v>
      </c>
      <c r="GK128" s="266"/>
      <c r="GL128" s="176"/>
      <c r="KJ128" s="267">
        <v>23</v>
      </c>
      <c r="KK128" s="267">
        <v>90.9</v>
      </c>
      <c r="KL128" s="282">
        <v>120</v>
      </c>
      <c r="KM128" s="269">
        <v>74.400000000000006</v>
      </c>
      <c r="KN128" s="282">
        <v>110</v>
      </c>
      <c r="KO128" s="269">
        <v>46.6</v>
      </c>
      <c r="KP128" s="282">
        <v>99</v>
      </c>
    </row>
    <row r="129" spans="14:304" s="56" customFormat="1" ht="15" customHeight="1">
      <c r="N129" s="222"/>
      <c r="O129" s="199"/>
      <c r="P129" s="199"/>
      <c r="Q129" s="199"/>
      <c r="R129" s="199"/>
      <c r="S129" s="199"/>
      <c r="T129" s="199"/>
      <c r="U129" s="199"/>
      <c r="W129" s="199"/>
      <c r="X129" s="199"/>
      <c r="Y129" s="199"/>
      <c r="Z129" s="199"/>
      <c r="AA129" s="199"/>
      <c r="AB129" s="199"/>
      <c r="AC129" s="199"/>
      <c r="AD129" s="199"/>
      <c r="AE129" s="199"/>
      <c r="AG129" s="251" t="s">
        <v>1053</v>
      </c>
      <c r="AH129" s="251"/>
      <c r="AI129" s="302"/>
      <c r="AJ129" s="302"/>
      <c r="AK129" s="302"/>
      <c r="AL129" s="302"/>
      <c r="AM129" s="302"/>
      <c r="AN129" s="302"/>
      <c r="AO129" s="302"/>
      <c r="AP129" s="302"/>
      <c r="AQ129" s="302"/>
      <c r="AR129" s="302"/>
      <c r="AS129" s="302"/>
      <c r="AT129" s="302"/>
      <c r="AU129" s="302"/>
      <c r="AV129" s="302"/>
      <c r="AW129" s="302"/>
      <c r="AX129" s="302"/>
      <c r="AY129" s="167"/>
      <c r="AZ129" s="167"/>
      <c r="BA129" s="167"/>
      <c r="BB129" s="167"/>
      <c r="BC129" s="167"/>
      <c r="BD129" s="167"/>
      <c r="BE129" s="167"/>
      <c r="BF129" s="167"/>
      <c r="BG129" s="167"/>
      <c r="BH129" s="167"/>
      <c r="BI129" s="167"/>
      <c r="BJ129" s="167"/>
      <c r="BK129" s="167"/>
      <c r="BL129" s="167"/>
      <c r="BM129" s="167"/>
      <c r="BN129" s="167"/>
      <c r="CB129" s="201">
        <v>10</v>
      </c>
      <c r="CC129" s="225">
        <v>6.85</v>
      </c>
      <c r="CD129" s="226">
        <v>7.84</v>
      </c>
      <c r="CE129" s="226">
        <v>8.67</v>
      </c>
      <c r="CF129" s="226">
        <v>8.9700000000000006</v>
      </c>
      <c r="CG129" s="226">
        <v>9.1300000000000008</v>
      </c>
      <c r="CH129" s="226">
        <v>9.73</v>
      </c>
      <c r="CI129" s="231">
        <v>9.69</v>
      </c>
      <c r="CJ129" s="252"/>
      <c r="CK129" s="229">
        <v>2.2400000000000002</v>
      </c>
      <c r="CL129" s="230">
        <v>2.0299999999999998</v>
      </c>
      <c r="CM129" s="230">
        <v>1.51</v>
      </c>
      <c r="CN129" s="230">
        <v>1.27</v>
      </c>
      <c r="CO129" s="230">
        <v>1</v>
      </c>
      <c r="CP129" s="230">
        <v>0.45</v>
      </c>
      <c r="CQ129" s="231">
        <v>0.53</v>
      </c>
      <c r="CR129" s="232" t="e">
        <f>IFERROR(IF(Plan1!#REF!&lt;&gt;"",IF(Plan1!#REF!=6,(Plan1!#REF!-CC129)/CK129,IF(Plan1!#REF!=7,(Plan1!#REF!-CD129)/CL129,IF(Plan1!#REF!=8,(Plan1!#REF!-CE129)/CM129,IF(Plan1!#REF!=9,(Plan1!#REF!-CF129)/CN129,IF(Plan1!#REF!=10,(Plan1!#REF!-CG129)/CO129,IF(Plan1!#REF!=11,(Plan1!#REF!-CH129)/CP129,IF(Plan1!#REF!=12,(Plan1!#REF!-CI129)/CQ129,""))))))),""),IF(Plan1!#REF!&gt;(DK129*4),1,IF(Plan1!#REF!&gt;(DK129*3),-1.5,IF(Plan1!#REF!&gt;(DK129*2),-1.6,IF(Plan1!#REF!&gt;(DK129*1),-2,-2.05)))))</f>
        <v>#REF!</v>
      </c>
      <c r="CS129" s="233"/>
      <c r="CT129" s="229">
        <v>6.7</v>
      </c>
      <c r="CU129" s="230">
        <v>7.83</v>
      </c>
      <c r="CV129" s="230">
        <v>8.69</v>
      </c>
      <c r="CW129" s="230">
        <v>8.9</v>
      </c>
      <c r="CX129" s="230">
        <v>9.2899999999999991</v>
      </c>
      <c r="CY129" s="230">
        <v>8.9700000000000006</v>
      </c>
      <c r="CZ129" s="231">
        <v>9.2799999999999994</v>
      </c>
      <c r="DA129" s="252"/>
      <c r="DB129" s="229">
        <v>3.1</v>
      </c>
      <c r="DC129" s="230">
        <v>2.5499999999999998</v>
      </c>
      <c r="DD129" s="230">
        <v>1.91</v>
      </c>
      <c r="DE129" s="230">
        <v>1.56</v>
      </c>
      <c r="DF129" s="230">
        <v>1.3</v>
      </c>
      <c r="DG129" s="230">
        <v>1.25</v>
      </c>
      <c r="DH129" s="231">
        <v>0.99</v>
      </c>
      <c r="DI129" s="232" t="e">
        <f>IFERROR(IF(Plan1!#REF!&lt;&gt;"",IF(Plan1!#REF!=6,(Plan1!#REF!-CT129)/DB129,IF(Plan1!#REF!=7,(Plan1!#REF!-CU129)/DC129,IF(Plan1!#REF!=8,(Plan1!#REF!-CV129)/DD129,IF(Plan1!#REF!=9,(Plan1!#REF!-CW129)/DE129,IF(Plan1!#REF!=10,(Plan1!#REF!-CX129)/DF129,IF(Plan1!#REF!=11,(Plan1!#REF!-CY129)/DG129,IF(Plan1!#REF!=12,(Plan1!#REF!-CZ129)/DH129,""))))))),""),IF(Plan1!#REF!&gt;(DK129*4),1,IF(Plan1!#REF!&gt;(DK129*3),-1.5,IF(Plan1!#REF!&gt;(DK129*2),-1.6,IF(Plan1!#REF!&gt;(DK129*1),-2,-2.05)))))</f>
        <v>#REF!</v>
      </c>
      <c r="DJ129" s="175"/>
      <c r="DK129" s="176"/>
      <c r="DX129" s="272">
        <v>9999</v>
      </c>
      <c r="DY129" s="273" t="s">
        <v>1912</v>
      </c>
      <c r="DZ129" s="274">
        <v>0.36</v>
      </c>
      <c r="EA129" s="274">
        <v>0.25</v>
      </c>
      <c r="EB129" s="274">
        <v>0.44</v>
      </c>
      <c r="EC129" s="274">
        <v>0.26</v>
      </c>
      <c r="ED129" s="275">
        <v>0.22</v>
      </c>
      <c r="EE129" s="240">
        <v>0.6</v>
      </c>
      <c r="EF129" s="274">
        <v>0.44</v>
      </c>
      <c r="EG129" s="274">
        <v>0.64</v>
      </c>
      <c r="EH129" s="241">
        <v>0.5</v>
      </c>
      <c r="EI129" s="275">
        <v>0.42</v>
      </c>
      <c r="EJ129" s="277" t="e">
        <f>IFERROR(IF(ISBLANK(Plan1!#REF!),"",IF(Plan1!#REF!=7,(Plan1!#REF!-DZ129)/EE129,IF(Plan1!#REF!=8,(Plan1!#REF!-EA129)/EF129,IF(Plan1!#REF!=1,(Plan1!#REF!-EB129)/EG129,IF(Plan1!#REF!=2,(Plan1!#REF!-EC129)/EH129,IF(Plan1!#REF!=3,(Plan1!#REF!-ED129)/EI129,"")))))),IF(Plan1!#REF!&lt;&gt;"",IF(Plan1!#REF!&gt;(EW129*4),1,IF(Plan1!#REF!&gt;(EW129*3),-1.5,IF(Plan1!#REF!&gt;(EW129*2),-1.6,IF(Plan1!#REF!&gt;(EW129*1),-2,-2.05)))),""))</f>
        <v>#REF!</v>
      </c>
      <c r="EK129" s="278">
        <v>0.49</v>
      </c>
      <c r="EL129" s="274">
        <v>0.26</v>
      </c>
      <c r="EM129" s="274">
        <v>0.34</v>
      </c>
      <c r="EN129" s="274">
        <v>0.32</v>
      </c>
      <c r="EO129" s="274">
        <v>0.34</v>
      </c>
      <c r="EP129" s="274">
        <v>0.79</v>
      </c>
      <c r="EQ129" s="274">
        <v>0.57999999999999996</v>
      </c>
      <c r="ER129" s="274">
        <v>0.56999999999999995</v>
      </c>
      <c r="ES129" s="274">
        <v>0.66</v>
      </c>
      <c r="ET129" s="275">
        <v>0.67</v>
      </c>
      <c r="EU129" s="277" t="e">
        <f>IFERROR(IF(ISBLANK(Plan1!#REF!),"",IF(Plan1!#REF!=7,(Plan1!#REF!-EK129)/EP129,IF(Plan1!#REF!=8,(Plan1!#REF!-EL129)/EQ129,IF(Plan1!#REF!=1,(Plan1!#REF!-EM129)/ER129,IF(Plan1!#REF!=2,(Plan1!#REF!-EN129)/ES129,IF(Plan1!#REF!=3,(Plan1!#REF!-EO129)/ET129,"")))))),IF(Plan1!#REF!&lt;&gt;"",IF(Plan1!#REF!&gt;(EW129*4),1,IF(Plan1!#REF!&gt;(EW129*3),-1.5,IF(Plan1!#REF!&gt;(EW129*2),-1.6,IF(Plan1!#REF!&gt;(EW129*1),-2,-2.05)))),""))</f>
        <v>#REF!</v>
      </c>
      <c r="EV129" s="175"/>
      <c r="EW129" s="176"/>
      <c r="FJ129" s="292">
        <v>0</v>
      </c>
      <c r="FK129" s="281" t="s">
        <v>1912</v>
      </c>
      <c r="FL129" s="241">
        <v>0.47</v>
      </c>
      <c r="FM129" s="241">
        <v>0.48</v>
      </c>
      <c r="FN129" s="241">
        <v>0.4</v>
      </c>
      <c r="FO129" s="241">
        <v>0.38</v>
      </c>
      <c r="FP129" s="241">
        <v>0.47</v>
      </c>
      <c r="FQ129" s="241">
        <v>0.25</v>
      </c>
      <c r="FR129" s="241">
        <v>0.26</v>
      </c>
      <c r="FS129" s="241">
        <v>0.5</v>
      </c>
      <c r="FT129" s="241">
        <v>0.35</v>
      </c>
      <c r="FU129" s="241">
        <v>0.41</v>
      </c>
      <c r="FV129" s="241">
        <v>0.37</v>
      </c>
      <c r="FW129" s="242">
        <v>0.3</v>
      </c>
      <c r="FX129" s="243">
        <v>0.78</v>
      </c>
      <c r="FY129" s="241">
        <v>0.62</v>
      </c>
      <c r="FZ129" s="241">
        <v>0.64</v>
      </c>
      <c r="GA129" s="241">
        <v>0.79</v>
      </c>
      <c r="GB129" s="241">
        <v>0.87</v>
      </c>
      <c r="GC129" s="241">
        <v>0.54</v>
      </c>
      <c r="GD129" s="241">
        <v>0.5</v>
      </c>
      <c r="GE129" s="241">
        <v>1.02</v>
      </c>
      <c r="GF129" s="241">
        <v>0.57999999999999996</v>
      </c>
      <c r="GG129" s="241">
        <v>0.63</v>
      </c>
      <c r="GH129" s="241">
        <v>0.61</v>
      </c>
      <c r="GI129" s="242">
        <v>0.56000000000000005</v>
      </c>
      <c r="GJ129" s="265" t="e">
        <f>IFERROR(IF(Plan1!#REF!&lt;&gt;"",IF(AND(Plan1!#REF!=1,Plan1!#REF!=1),(Plan1!#REF!-FL129)/FX129,IF(AND(Plan1!#REF!=1,Plan1!#REF!=2),(Plan1!#REF!-FM129)/FY129,IF(AND(Plan1!#REF!=1,Plan1!#REF!=3),(Plan1!#REF!-FN129)/FZ129,IF(AND(Plan1!#REF!=2,Plan1!#REF!=1),(Plan1!#REF!-FO129)/GA129,IF(AND(Plan1!#REF!=2,Plan1!#REF!=2),(Plan1!#REF!-FP129)/GB129,IF(AND(Plan1!#REF!=2,Plan1!#REF!=3),(Plan1!#REF!-FQ129)/GC129,IF(AND(Plan1!#REF!=3,Plan1!#REF!=1),(Plan1!#REF!-FR129)/GD129,IF(AND(Plan1!#REF!=3,Plan1!#REF!=2),(Plan1!#REF!-FS129)/GE129,IF(AND(Plan1!#REF!=3,Plan1!#REF!=3),(Plan1!#REF!-FT129)/GF129,IF(AND(Plan1!#REF!=4,Plan1!#REF!=1),(Plan1!#REF!-FU129)/GG129,IF(AND(Plan1!#REF!=4,Plan1!#REF!=2),(Plan1!#REF!-FV129)/GH129,IF(AND(Plan1!#REF!=4,Plan1!#REF!=3),(Plan1!#REF!-FW129)/GI129,"")))))))))))),""),IF(Plan1!#REF!&gt;(GL129*4),1,IF(Plan1!#REF!&gt;(GL129*3),-1.5,IF(Plan1!#REF!&gt;(GL129*2),-1.6,IF(Plan1!#REF!&gt;(GL129*1),-2,-2.05)))))</f>
        <v>#REF!</v>
      </c>
      <c r="GK129" s="266"/>
      <c r="GL129" s="176"/>
      <c r="KJ129" s="267">
        <v>24</v>
      </c>
      <c r="KK129" s="267">
        <v>95.3</v>
      </c>
      <c r="KL129" s="282">
        <v>125</v>
      </c>
      <c r="KM129" s="269">
        <v>81.599999999999994</v>
      </c>
      <c r="KN129" s="282">
        <v>113</v>
      </c>
      <c r="KO129" s="269">
        <v>58.6</v>
      </c>
      <c r="KP129" s="282">
        <v>103</v>
      </c>
    </row>
    <row r="130" spans="14:304" s="56" customFormat="1" ht="15" customHeight="1">
      <c r="N130" s="222"/>
      <c r="O130" s="199"/>
      <c r="P130" s="199"/>
      <c r="Q130" s="199"/>
      <c r="R130" s="199"/>
      <c r="S130" s="199"/>
      <c r="T130" s="199"/>
      <c r="U130" s="199"/>
      <c r="W130" s="199"/>
      <c r="X130" s="199"/>
      <c r="Y130" s="199"/>
      <c r="Z130" s="199"/>
      <c r="AA130" s="199"/>
      <c r="AB130" s="199"/>
      <c r="AC130" s="199"/>
      <c r="AD130" s="199"/>
      <c r="AE130" s="199"/>
      <c r="AG130" s="251"/>
      <c r="AH130" s="251"/>
      <c r="AI130" s="303" t="s">
        <v>1054</v>
      </c>
      <c r="AJ130" s="303" t="s">
        <v>1055</v>
      </c>
      <c r="AK130" s="303" t="s">
        <v>1056</v>
      </c>
      <c r="AL130" s="303" t="s">
        <v>1057</v>
      </c>
      <c r="AM130" s="303" t="s">
        <v>1058</v>
      </c>
      <c r="AN130" s="303" t="s">
        <v>1059</v>
      </c>
      <c r="AO130" s="303" t="s">
        <v>1060</v>
      </c>
      <c r="AP130" s="303" t="s">
        <v>1061</v>
      </c>
      <c r="AQ130" s="303" t="s">
        <v>1062</v>
      </c>
      <c r="AR130" s="303" t="s">
        <v>1063</v>
      </c>
      <c r="AS130" s="303" t="s">
        <v>1064</v>
      </c>
      <c r="AT130" s="303" t="s">
        <v>1065</v>
      </c>
      <c r="AU130" s="303"/>
      <c r="AV130" s="304" t="s">
        <v>1066</v>
      </c>
      <c r="AW130" s="303" t="s">
        <v>1067</v>
      </c>
      <c r="AX130" s="303" t="s">
        <v>1068</v>
      </c>
      <c r="AY130" s="167"/>
      <c r="AZ130" s="167"/>
      <c r="BA130" s="167"/>
      <c r="BB130" s="167"/>
      <c r="BC130" s="167"/>
      <c r="BD130" s="167"/>
      <c r="BE130" s="167"/>
      <c r="BF130" s="167"/>
      <c r="BG130" s="167"/>
      <c r="BH130" s="167"/>
      <c r="BI130" s="167"/>
      <c r="BJ130" s="167"/>
      <c r="BK130" s="167"/>
      <c r="BL130" s="167"/>
      <c r="BM130" s="167"/>
      <c r="BN130" s="167"/>
      <c r="CB130" s="284">
        <v>4</v>
      </c>
      <c r="CC130" s="225">
        <v>3.11</v>
      </c>
      <c r="CD130" s="226">
        <v>3.13</v>
      </c>
      <c r="CE130" s="226">
        <v>3.37</v>
      </c>
      <c r="CF130" s="226">
        <v>3.6</v>
      </c>
      <c r="CG130" s="226">
        <v>3.67</v>
      </c>
      <c r="CH130" s="226">
        <v>3.85</v>
      </c>
      <c r="CI130" s="231">
        <v>3.84</v>
      </c>
      <c r="CJ130" s="252"/>
      <c r="CK130" s="229">
        <v>0.84</v>
      </c>
      <c r="CL130" s="230">
        <v>1.05</v>
      </c>
      <c r="CM130" s="230">
        <v>0.71</v>
      </c>
      <c r="CN130" s="230">
        <v>0.49</v>
      </c>
      <c r="CO130" s="230">
        <v>0.47</v>
      </c>
      <c r="CP130" s="230">
        <v>0.36</v>
      </c>
      <c r="CQ130" s="231">
        <v>0.36</v>
      </c>
      <c r="CR130" s="232" t="e">
        <f>IFERROR(IF(Plan1!#REF!&lt;&gt;"",IF(Plan1!#REF!=6,(Plan1!#REF!-CC130)/CK130,IF(Plan1!#REF!=7,(Plan1!#REF!-CD130)/CL130,IF(Plan1!#REF!=8,(Plan1!#REF!-CE130)/CM130,IF(Plan1!#REF!=9,(Plan1!#REF!-CF130)/CN130,IF(Plan1!#REF!=10,(Plan1!#REF!-CG130)/CO130,IF(Plan1!#REF!=11,(Plan1!#REF!-CH130)/CP130,IF(Plan1!#REF!=12,(Plan1!#REF!-CI130)/CQ130,""))))))),""),IF(Plan1!#REF!&gt;(DK130*4),1,IF(Plan1!#REF!&gt;(DK130*3),-1.5,IF(Plan1!#REF!&gt;(DK130*2),-1.6,IF(Plan1!#REF!&gt;(DK130*1),-2,-2.05)))))</f>
        <v>#REF!</v>
      </c>
      <c r="CS130" s="233"/>
      <c r="CT130" s="229">
        <v>2.4700000000000002</v>
      </c>
      <c r="CU130" s="230">
        <v>3.28</v>
      </c>
      <c r="CV130" s="230">
        <v>3.17</v>
      </c>
      <c r="CW130" s="230">
        <v>3.29</v>
      </c>
      <c r="CX130" s="230">
        <v>3.68</v>
      </c>
      <c r="CY130" s="230">
        <v>3.29</v>
      </c>
      <c r="CZ130" s="231">
        <v>3.44</v>
      </c>
      <c r="DA130" s="252"/>
      <c r="DB130" s="229">
        <v>1.33</v>
      </c>
      <c r="DC130" s="230">
        <v>0.92</v>
      </c>
      <c r="DD130" s="230">
        <v>1.04</v>
      </c>
      <c r="DE130" s="230">
        <v>0.9</v>
      </c>
      <c r="DF130" s="230">
        <v>0.61</v>
      </c>
      <c r="DG130" s="230">
        <v>0.94</v>
      </c>
      <c r="DH130" s="231">
        <v>0.8</v>
      </c>
      <c r="DI130" s="232" t="e">
        <f>IFERROR(IF(Plan1!#REF!&lt;&gt;"",IF(Plan1!#REF!=6,(Plan1!#REF!-CT130)/DB130,IF(Plan1!#REF!=7,(Plan1!#REF!-CU130)/DC130,IF(Plan1!#REF!=8,(Plan1!#REF!-CV130)/DD130,IF(Plan1!#REF!=9,(Plan1!#REF!-CW130)/DE130,IF(Plan1!#REF!=10,(Plan1!#REF!-CX130)/DF130,IF(Plan1!#REF!=11,(Plan1!#REF!-CY130)/DG130,IF(Plan1!#REF!=12,(Plan1!#REF!-CZ130)/DH130,""))))))),""),IF(Plan1!#REF!&gt;(DK130*4),1,IF(Plan1!#REF!&gt;(DK130*3),-1.5,IF(Plan1!#REF!&gt;(DK130*2),-1.6,IF(Plan1!#REF!&gt;(DK130*1),-2,-2.05)))))</f>
        <v>#REF!</v>
      </c>
      <c r="DJ130" s="285"/>
      <c r="DK130" s="176"/>
      <c r="DX130" s="272">
        <v>9999</v>
      </c>
      <c r="DY130" s="273" t="s">
        <v>1913</v>
      </c>
      <c r="DZ130" s="274">
        <v>0.21</v>
      </c>
      <c r="EA130" s="241">
        <v>0.2</v>
      </c>
      <c r="EB130" s="274">
        <v>0.23</v>
      </c>
      <c r="EC130" s="274">
        <v>0.38</v>
      </c>
      <c r="ED130" s="275">
        <v>0.22</v>
      </c>
      <c r="EE130" s="276">
        <v>0.54</v>
      </c>
      <c r="EF130" s="274">
        <v>0.52</v>
      </c>
      <c r="EG130" s="274">
        <v>0.81</v>
      </c>
      <c r="EH130" s="274">
        <v>0.78</v>
      </c>
      <c r="EI130" s="275">
        <v>0.57999999999999996</v>
      </c>
      <c r="EJ130" s="277" t="e">
        <f>IFERROR(IF(ISBLANK(Plan1!#REF!),"",IF(Plan1!#REF!=7,(Plan1!#REF!-DZ130)/EE130,IF(Plan1!#REF!=8,(Plan1!#REF!-EA130)/EF130,IF(Plan1!#REF!=1,(Plan1!#REF!-EB130)/EG130,IF(Plan1!#REF!=2,(Plan1!#REF!-EC130)/EH130,IF(Plan1!#REF!=3,(Plan1!#REF!-ED130)/EI130,"")))))),IF(Plan1!#REF!&lt;&gt;"",IF(Plan1!#REF!&gt;(EW130*4),1,IF(Plan1!#REF!&gt;(EW130*3),-1.5,IF(Plan1!#REF!&gt;(EW130*2),-1.6,IF(Plan1!#REF!&gt;(EW130*1),-2,-2.05)))),""))</f>
        <v>#REF!</v>
      </c>
      <c r="EK130" s="278">
        <v>0.31</v>
      </c>
      <c r="EL130" s="274">
        <v>0.16</v>
      </c>
      <c r="EM130" s="274">
        <v>0.32</v>
      </c>
      <c r="EN130" s="274">
        <v>0.21</v>
      </c>
      <c r="EO130" s="274">
        <v>0.45</v>
      </c>
      <c r="EP130" s="274">
        <v>0.65</v>
      </c>
      <c r="EQ130" s="274">
        <v>0.43</v>
      </c>
      <c r="ER130" s="274">
        <v>0.96</v>
      </c>
      <c r="ES130" s="274">
        <v>0.53</v>
      </c>
      <c r="ET130" s="275">
        <v>0.64</v>
      </c>
      <c r="EU130" s="277" t="e">
        <f>IFERROR(IF(ISBLANK(Plan1!#REF!),"",IF(Plan1!#REF!=7,(Plan1!#REF!-EK130)/EP130,IF(Plan1!#REF!=8,(Plan1!#REF!-EL130)/EQ130,IF(Plan1!#REF!=1,(Plan1!#REF!-EM130)/ER130,IF(Plan1!#REF!=2,(Plan1!#REF!-EN130)/ES130,IF(Plan1!#REF!=3,(Plan1!#REF!-EO130)/ET130,"")))))),IF(Plan1!#REF!&lt;&gt;"",IF(Plan1!#REF!&gt;(EW130*4),1,IF(Plan1!#REF!&gt;(EW130*3),-1.5,IF(Plan1!#REF!&gt;(EW130*2),-1.6,IF(Plan1!#REF!&gt;(EW130*1),-2,-2.05)))),""))</f>
        <v>#REF!</v>
      </c>
      <c r="EV130" s="175"/>
      <c r="EW130" s="176"/>
      <c r="FJ130" s="292">
        <v>0</v>
      </c>
      <c r="FK130" s="281" t="s">
        <v>1913</v>
      </c>
      <c r="FL130" s="241">
        <v>0.16</v>
      </c>
      <c r="FM130" s="241">
        <v>0.22</v>
      </c>
      <c r="FN130" s="241">
        <v>0.22</v>
      </c>
      <c r="FO130" s="241">
        <v>0.17</v>
      </c>
      <c r="FP130" s="241">
        <v>0.27</v>
      </c>
      <c r="FQ130" s="241">
        <v>0.25</v>
      </c>
      <c r="FR130" s="241">
        <v>0.23</v>
      </c>
      <c r="FS130" s="241">
        <v>0.27</v>
      </c>
      <c r="FT130" s="241">
        <v>0.16</v>
      </c>
      <c r="FU130" s="241">
        <v>0.17</v>
      </c>
      <c r="FV130" s="241">
        <v>0.13</v>
      </c>
      <c r="FW130" s="242">
        <v>0.26</v>
      </c>
      <c r="FX130" s="243">
        <v>0.42</v>
      </c>
      <c r="FY130" s="241">
        <v>0.45</v>
      </c>
      <c r="FZ130" s="241">
        <v>0.47</v>
      </c>
      <c r="GA130" s="241">
        <v>0.44</v>
      </c>
      <c r="GB130" s="241">
        <v>0.73</v>
      </c>
      <c r="GC130" s="241">
        <v>0.54</v>
      </c>
      <c r="GD130" s="241">
        <v>0.63</v>
      </c>
      <c r="GE130" s="241">
        <v>0.49</v>
      </c>
      <c r="GF130" s="241">
        <v>0.5</v>
      </c>
      <c r="GG130" s="241">
        <v>0.47</v>
      </c>
      <c r="GH130" s="241">
        <v>0.34</v>
      </c>
      <c r="GI130" s="242">
        <v>0.62</v>
      </c>
      <c r="GJ130" s="265" t="e">
        <f>IFERROR(IF(Plan1!#REF!&lt;&gt;"",IF(AND(Plan1!#REF!=1,Plan1!#REF!=1),(Plan1!#REF!-FL130)/FX130,IF(AND(Plan1!#REF!=1,Plan1!#REF!=2),(Plan1!#REF!-FM130)/FY130,IF(AND(Plan1!#REF!=1,Plan1!#REF!=3),(Plan1!#REF!-FN130)/FZ130,IF(AND(Plan1!#REF!=2,Plan1!#REF!=1),(Plan1!#REF!-FO130)/GA130,IF(AND(Plan1!#REF!=2,Plan1!#REF!=2),(Plan1!#REF!-FP130)/GB130,IF(AND(Plan1!#REF!=2,Plan1!#REF!=3),(Plan1!#REF!-FQ130)/GC130,IF(AND(Plan1!#REF!=3,Plan1!#REF!=1),(Plan1!#REF!-FR130)/GD130,IF(AND(Plan1!#REF!=3,Plan1!#REF!=2),(Plan1!#REF!-FS130)/GE130,IF(AND(Plan1!#REF!=3,Plan1!#REF!=3),(Plan1!#REF!-FT130)/GF130,IF(AND(Plan1!#REF!=4,Plan1!#REF!=1),(Plan1!#REF!-FU130)/GG130,IF(AND(Plan1!#REF!=4,Plan1!#REF!=2),(Plan1!#REF!-FV130)/GH130,IF(AND(Plan1!#REF!=4,Plan1!#REF!=3),(Plan1!#REF!-FW130)/GI130,"")))))))))))),""),IF(Plan1!#REF!&gt;(GL130*4),1,IF(Plan1!#REF!&gt;(GL130*3),-1.5,IF(Plan1!#REF!&gt;(GL130*2),-1.6,IF(Plan1!#REF!&gt;(GL130*1),-2,-2.05)))))</f>
        <v>#REF!</v>
      </c>
      <c r="GK130" s="266"/>
      <c r="GL130" s="176"/>
      <c r="KJ130" s="267">
        <v>25</v>
      </c>
      <c r="KK130" s="267">
        <v>97.1</v>
      </c>
      <c r="KL130" s="282">
        <v>128</v>
      </c>
      <c r="KM130" s="269">
        <v>87.7</v>
      </c>
      <c r="KN130" s="282">
        <v>117</v>
      </c>
      <c r="KO130" s="269">
        <v>72.599999999999994</v>
      </c>
      <c r="KP130" s="282">
        <v>109</v>
      </c>
    </row>
    <row r="131" spans="14:304" s="56" customFormat="1" ht="15" customHeight="1">
      <c r="N131" s="222"/>
      <c r="O131" s="199"/>
      <c r="P131" s="199"/>
      <c r="Q131" s="199"/>
      <c r="R131" s="199"/>
      <c r="S131" s="199"/>
      <c r="T131" s="199"/>
      <c r="U131" s="199"/>
      <c r="W131" s="199"/>
      <c r="X131" s="199"/>
      <c r="Y131" s="199"/>
      <c r="Z131" s="199"/>
      <c r="AA131" s="199"/>
      <c r="AB131" s="199"/>
      <c r="AC131" s="199"/>
      <c r="AD131" s="199"/>
      <c r="AE131" s="199"/>
      <c r="AG131" s="270">
        <v>1</v>
      </c>
      <c r="AH131" s="270"/>
      <c r="AI131" s="283" t="s">
        <v>1</v>
      </c>
      <c r="AJ131" s="283" t="s">
        <v>1</v>
      </c>
      <c r="AK131" s="305" t="s">
        <v>404</v>
      </c>
      <c r="AL131" s="305">
        <v>0</v>
      </c>
      <c r="AM131" s="305" t="s">
        <v>404</v>
      </c>
      <c r="AN131" s="305" t="s">
        <v>403</v>
      </c>
      <c r="AO131" s="283" t="s">
        <v>1</v>
      </c>
      <c r="AP131" s="305">
        <v>0</v>
      </c>
      <c r="AQ131" s="305">
        <v>0</v>
      </c>
      <c r="AR131" s="305">
        <v>0</v>
      </c>
      <c r="AS131" s="305">
        <v>0</v>
      </c>
      <c r="AT131" s="305" t="s">
        <v>644</v>
      </c>
      <c r="AU131" s="305"/>
      <c r="AV131" s="305" t="s">
        <v>351</v>
      </c>
      <c r="AW131" s="305">
        <v>0</v>
      </c>
      <c r="AX131" s="283" t="s">
        <v>1</v>
      </c>
      <c r="AY131" s="167" t="str">
        <f t="shared" ref="AY131:BG137" si="22">IF(AI131="-",AI131,IF(ISNUMBER(AI131),AI131,MID(AI131,1,FIND("-",AI131)-1))+0)</f>
        <v>-</v>
      </c>
      <c r="AZ131" s="167" t="str">
        <f t="shared" si="22"/>
        <v>-</v>
      </c>
      <c r="BA131" s="167">
        <f t="shared" si="22"/>
        <v>0</v>
      </c>
      <c r="BB131" s="167">
        <f t="shared" si="22"/>
        <v>0</v>
      </c>
      <c r="BC131" s="167">
        <f t="shared" si="22"/>
        <v>0</v>
      </c>
      <c r="BD131" s="167">
        <f t="shared" si="22"/>
        <v>0</v>
      </c>
      <c r="BE131" s="167" t="str">
        <f t="shared" si="22"/>
        <v>-</v>
      </c>
      <c r="BF131" s="167">
        <f t="shared" si="22"/>
        <v>0</v>
      </c>
      <c r="BG131" s="167">
        <f t="shared" si="22"/>
        <v>0</v>
      </c>
      <c r="BH131" s="167"/>
      <c r="BI131" s="167">
        <f t="shared" ref="BI131:BI148" si="23">IF(AR131="-",AR131,IF(ISNUMBER(AR131),AR131,MID(AR131,1,FIND("-",AR131)-1))+0)</f>
        <v>0</v>
      </c>
      <c r="BJ131" s="167">
        <f t="shared" ref="BJ131:BJ148" si="24">IF(AS131="-",AS131,IF(ISNUMBER(AS131),AS131,MID(AS131,1,FIND("-",AS131)-1))+0)</f>
        <v>0</v>
      </c>
      <c r="BK131" s="167">
        <f t="shared" ref="BK131:BK148" si="25">IF(AT131="-",AT131,IF(ISNUMBER(AT131),AT131,MID(AT131,1,FIND("-",AT131)-1))+0)</f>
        <v>0</v>
      </c>
      <c r="BL131" s="167">
        <f t="shared" ref="BL131:BL148" si="26">IF(AV131="-",AV131,IF(ISNUMBER(AV131),AV131,MID(AV131,1,FIND("-",AV131)-1))+0)</f>
        <v>0</v>
      </c>
      <c r="BM131" s="167">
        <f t="shared" ref="BM131:BM148" si="27">IF(AW131="-",AW131,IF(ISNUMBER(AW131),AW131,MID(AW131,1,FIND("-",AW131)-1))+0)</f>
        <v>0</v>
      </c>
      <c r="BN131" s="167" t="str">
        <f t="shared" ref="BN131:BN148" si="28">IF(AX131="-",AX131,IF(ISNUMBER(AX131),AX131,MID(AX131,1,FIND("-",AX131)-1))+0)</f>
        <v>-</v>
      </c>
      <c r="CB131" s="284">
        <v>6</v>
      </c>
      <c r="CC131" s="225">
        <v>3.74</v>
      </c>
      <c r="CD131" s="226">
        <v>4.71</v>
      </c>
      <c r="CE131" s="226">
        <v>5.3</v>
      </c>
      <c r="CF131" s="226">
        <v>5.37</v>
      </c>
      <c r="CG131" s="226">
        <v>5.47</v>
      </c>
      <c r="CH131" s="226">
        <v>5.88</v>
      </c>
      <c r="CI131" s="231">
        <v>5.84</v>
      </c>
      <c r="CJ131" s="252"/>
      <c r="CK131" s="229">
        <v>1.81</v>
      </c>
      <c r="CL131" s="230">
        <v>1.48</v>
      </c>
      <c r="CM131" s="230">
        <v>1.1100000000000001</v>
      </c>
      <c r="CN131" s="230">
        <v>1.18</v>
      </c>
      <c r="CO131" s="230">
        <v>0.73</v>
      </c>
      <c r="CP131" s="230">
        <v>0.33</v>
      </c>
      <c r="CQ131" s="231">
        <v>0.36</v>
      </c>
      <c r="CR131" s="232" t="e">
        <f>IFERROR(IF(Plan1!#REF!&lt;&gt;"",IF(Plan1!#REF!=6,(Plan1!#REF!-CC131)/CK131,IF(Plan1!#REF!=7,(Plan1!#REF!-CD131)/CL131,IF(Plan1!#REF!=8,(Plan1!#REF!-CE131)/CM131,IF(Plan1!#REF!=9,(Plan1!#REF!-CF131)/CN131,IF(Plan1!#REF!=10,(Plan1!#REF!-CG131)/CO131,IF(Plan1!#REF!=11,(Plan1!#REF!-CH131)/CP131,IF(Plan1!#REF!=12,(Plan1!#REF!-CI131)/CQ131,""))))))),""),IF(Plan1!#REF!&gt;(DK131*4),1,IF(Plan1!#REF!&gt;(DK131*3),-1.5,IF(Plan1!#REF!&gt;(DK131*2),-1.6,IF(Plan1!#REF!&gt;(DK131*1),-2,-2.05)))))</f>
        <v>#REF!</v>
      </c>
      <c r="CS131" s="233"/>
      <c r="CT131" s="229">
        <v>4.2300000000000004</v>
      </c>
      <c r="CU131" s="230">
        <v>4.55</v>
      </c>
      <c r="CV131" s="230">
        <v>5.52</v>
      </c>
      <c r="CW131" s="230">
        <v>5.61</v>
      </c>
      <c r="CX131" s="230">
        <v>5.61</v>
      </c>
      <c r="CY131" s="230">
        <v>5.68</v>
      </c>
      <c r="CZ131" s="231">
        <v>5.84</v>
      </c>
      <c r="DA131" s="252"/>
      <c r="DB131" s="229">
        <v>2.27</v>
      </c>
      <c r="DC131" s="230">
        <v>2.16</v>
      </c>
      <c r="DD131" s="230">
        <v>1.1200000000000001</v>
      </c>
      <c r="DE131" s="230">
        <v>0.92</v>
      </c>
      <c r="DF131" s="230">
        <v>0.96</v>
      </c>
      <c r="DG131" s="230">
        <v>0.6</v>
      </c>
      <c r="DH131" s="231">
        <v>0.45</v>
      </c>
      <c r="DI131" s="232" t="e">
        <f>IFERROR(IF(Plan1!#REF!&lt;&gt;"",IF(Plan1!#REF!=6,(Plan1!#REF!-CT131)/DB131,IF(Plan1!#REF!=7,(Plan1!#REF!-CU131)/DC131,IF(Plan1!#REF!=8,(Plan1!#REF!-CV131)/DD131,IF(Plan1!#REF!=9,(Plan1!#REF!-CW131)/DE131,IF(Plan1!#REF!=10,(Plan1!#REF!-CX131)/DF131,IF(Plan1!#REF!=11,(Plan1!#REF!-CY131)/DG131,IF(Plan1!#REF!=12,(Plan1!#REF!-CZ131)/DH131,""))))))),""),IF(Plan1!#REF!&gt;(DK131*4),1,IF(Plan1!#REF!&gt;(DK131*3),-1.5,IF(Plan1!#REF!&gt;(DK131*2),-1.6,IF(Plan1!#REF!&gt;(DK131*1),-2,-2.05)))))</f>
        <v>#REF!</v>
      </c>
      <c r="DJ131" s="285"/>
      <c r="DK131" s="176"/>
      <c r="DX131" s="272">
        <v>9</v>
      </c>
      <c r="DY131" s="273" t="s">
        <v>1914</v>
      </c>
      <c r="DZ131" s="274">
        <v>4.42</v>
      </c>
      <c r="EA131" s="274">
        <v>4.1500000000000004</v>
      </c>
      <c r="EB131" s="274">
        <v>3.77</v>
      </c>
      <c r="EC131" s="274">
        <v>4.49</v>
      </c>
      <c r="ED131" s="275">
        <v>3.81</v>
      </c>
      <c r="EE131" s="276">
        <v>1.85</v>
      </c>
      <c r="EF131" s="274">
        <v>1.53</v>
      </c>
      <c r="EG131" s="274">
        <v>1.63</v>
      </c>
      <c r="EH131" s="241">
        <v>2</v>
      </c>
      <c r="EI131" s="242">
        <v>1.5</v>
      </c>
      <c r="EJ131" s="277" t="e">
        <f>IFERROR(IF(ISBLANK(Plan1!#REF!),"",IF(Plan1!#REF!=7,(Plan1!#REF!-DZ131)/EE131,IF(Plan1!#REF!=8,(Plan1!#REF!-EA131)/EF131,IF(Plan1!#REF!=1,(Plan1!#REF!-EB131)/EG131,IF(Plan1!#REF!=2,(Plan1!#REF!-EC131)/EH131,IF(Plan1!#REF!=3,(Plan1!#REF!-ED131)/EI131,"")))))),IF(Plan1!#REF!&lt;&gt;"",IF(Plan1!#REF!&gt;(EW131*4),1,IF(Plan1!#REF!&gt;(EW131*3),-1.5,IF(Plan1!#REF!&gt;(EW131*2),-1.6,IF(Plan1!#REF!&gt;(EW131*1),-2,-2.05)))),""))</f>
        <v>#REF!</v>
      </c>
      <c r="EK131" s="278">
        <v>3.18</v>
      </c>
      <c r="EL131" s="274">
        <v>3.21</v>
      </c>
      <c r="EM131" s="274">
        <v>3.46</v>
      </c>
      <c r="EN131" s="241">
        <v>3.5</v>
      </c>
      <c r="EO131" s="274">
        <v>3.87</v>
      </c>
      <c r="EP131" s="274">
        <v>1.73</v>
      </c>
      <c r="EQ131" s="274">
        <v>1.87</v>
      </c>
      <c r="ER131" s="274">
        <v>2.09</v>
      </c>
      <c r="ES131" s="274">
        <v>2.1800000000000002</v>
      </c>
      <c r="ET131" s="275">
        <v>1.89</v>
      </c>
      <c r="EU131" s="277" t="e">
        <f>IFERROR(IF(ISBLANK(Plan1!#REF!),"",IF(Plan1!#REF!=7,(Plan1!#REF!-EK131)/EP131,IF(Plan1!#REF!=8,(Plan1!#REF!-EL131)/EQ131,IF(Plan1!#REF!=1,(Plan1!#REF!-EM131)/ER131,IF(Plan1!#REF!=2,(Plan1!#REF!-EN131)/ES131,IF(Plan1!#REF!=3,(Plan1!#REF!-EO131)/ET131,"")))))),IF(Plan1!#REF!&lt;&gt;"",IF(Plan1!#REF!&gt;(EW131*4),1,IF(Plan1!#REF!&gt;(EW131*3),-1.5,IF(Plan1!#REF!&gt;(EW131*2),-1.6,IF(Plan1!#REF!&gt;(EW131*1),-2,-2.05)))),""))</f>
        <v>#REF!</v>
      </c>
      <c r="EV131" s="175"/>
      <c r="EW131" s="176"/>
      <c r="FJ131" s="292">
        <v>9</v>
      </c>
      <c r="FK131" s="281" t="s">
        <v>1914</v>
      </c>
      <c r="FL131" s="262">
        <v>2.41</v>
      </c>
      <c r="FM131" s="262">
        <v>2.33</v>
      </c>
      <c r="FN131" s="262">
        <v>4.0999999999999996</v>
      </c>
      <c r="FO131" s="262">
        <v>1.1200000000000001</v>
      </c>
      <c r="FP131" s="262">
        <v>1.58</v>
      </c>
      <c r="FQ131" s="262">
        <v>3.02</v>
      </c>
      <c r="FR131" s="262">
        <v>0.87</v>
      </c>
      <c r="FS131" s="262">
        <v>1.25</v>
      </c>
      <c r="FT131" s="262">
        <v>1.95</v>
      </c>
      <c r="FU131" s="262">
        <v>0.48</v>
      </c>
      <c r="FV131" s="262">
        <v>0.67</v>
      </c>
      <c r="FW131" s="263">
        <v>1.07</v>
      </c>
      <c r="FX131" s="264">
        <v>1.9</v>
      </c>
      <c r="FY131" s="262">
        <v>1.64</v>
      </c>
      <c r="FZ131" s="262">
        <v>2.39</v>
      </c>
      <c r="GA131" s="262">
        <v>1.36</v>
      </c>
      <c r="GB131" s="262">
        <v>1.48</v>
      </c>
      <c r="GC131" s="262">
        <v>2.14</v>
      </c>
      <c r="GD131" s="262">
        <v>1.28</v>
      </c>
      <c r="GE131" s="262">
        <v>1.62</v>
      </c>
      <c r="GF131" s="262">
        <v>1.88</v>
      </c>
      <c r="GG131" s="262">
        <v>0.83</v>
      </c>
      <c r="GH131" s="262">
        <v>1.21</v>
      </c>
      <c r="GI131" s="263">
        <v>1.1000000000000001</v>
      </c>
      <c r="GJ131" s="265" t="e">
        <f>IFERROR(IF(Plan1!#REF!&lt;&gt;"",IF(AND(Plan1!#REF!=1,Plan1!#REF!=1),(Plan1!#REF!-FL131)/FX131,IF(AND(Plan1!#REF!=1,Plan1!#REF!=2),(Plan1!#REF!-FM131)/FY131,IF(AND(Plan1!#REF!=1,Plan1!#REF!=3),(Plan1!#REF!-FN131)/FZ131,IF(AND(Plan1!#REF!=2,Plan1!#REF!=1),(Plan1!#REF!-FO131)/GA131,IF(AND(Plan1!#REF!=2,Plan1!#REF!=2),(Plan1!#REF!-FP131)/GB131,IF(AND(Plan1!#REF!=2,Plan1!#REF!=3),(Plan1!#REF!-FQ131)/GC131,IF(AND(Plan1!#REF!=3,Plan1!#REF!=1),(Plan1!#REF!-FR131)/GD131,IF(AND(Plan1!#REF!=3,Plan1!#REF!=2),(Plan1!#REF!-FS131)/GE131,IF(AND(Plan1!#REF!=3,Plan1!#REF!=3),(Plan1!#REF!-FT131)/GF131,IF(AND(Plan1!#REF!=4,Plan1!#REF!=1),(Plan1!#REF!-FU131)/GG131,IF(AND(Plan1!#REF!=4,Plan1!#REF!=2),(Plan1!#REF!-FV131)/GH131,IF(AND(Plan1!#REF!=4,Plan1!#REF!=3),(Plan1!#REF!-FW131)/GI131,"")))))))))))),""),IF(Plan1!#REF!&gt;(GL131*4),1,IF(Plan1!#REF!&gt;(GL131*3),-1.5,IF(Plan1!#REF!&gt;(GL131*2),-1.6,IF(Plan1!#REF!&gt;(GL131*1),-2,-2.05)))))</f>
        <v>#REF!</v>
      </c>
      <c r="GK131" s="266"/>
      <c r="GL131" s="176"/>
      <c r="KJ131" s="267">
        <v>26</v>
      </c>
      <c r="KK131" s="267">
        <v>98.7</v>
      </c>
      <c r="KL131" s="282">
        <v>134</v>
      </c>
      <c r="KM131" s="269">
        <v>92.3</v>
      </c>
      <c r="KN131" s="282">
        <v>121</v>
      </c>
      <c r="KO131" s="269">
        <v>83.8</v>
      </c>
      <c r="KP131" s="282">
        <v>115</v>
      </c>
    </row>
    <row r="132" spans="14:304" s="56" customFormat="1" ht="15" customHeight="1">
      <c r="N132" s="222"/>
      <c r="O132" s="199"/>
      <c r="P132" s="199"/>
      <c r="Q132" s="199"/>
      <c r="R132" s="199"/>
      <c r="S132" s="199"/>
      <c r="T132" s="199"/>
      <c r="U132" s="199"/>
      <c r="W132" s="199"/>
      <c r="X132" s="199"/>
      <c r="Y132" s="199"/>
      <c r="Z132" s="199"/>
      <c r="AA132" s="199"/>
      <c r="AB132" s="199"/>
      <c r="AC132" s="199"/>
      <c r="AD132" s="199"/>
      <c r="AE132" s="199"/>
      <c r="AG132" s="270">
        <v>2</v>
      </c>
      <c r="AH132" s="270"/>
      <c r="AI132" s="305">
        <v>0</v>
      </c>
      <c r="AJ132" s="283" t="s">
        <v>1</v>
      </c>
      <c r="AK132" s="306">
        <v>2</v>
      </c>
      <c r="AL132" s="283" t="s">
        <v>1</v>
      </c>
      <c r="AM132" s="305" t="s">
        <v>517</v>
      </c>
      <c r="AN132" s="306">
        <v>4</v>
      </c>
      <c r="AO132" s="283" t="s">
        <v>1</v>
      </c>
      <c r="AP132" s="283">
        <v>1</v>
      </c>
      <c r="AQ132" s="283" t="s">
        <v>1</v>
      </c>
      <c r="AR132" s="283" t="s">
        <v>1</v>
      </c>
      <c r="AS132" s="283" t="s">
        <v>1</v>
      </c>
      <c r="AT132" s="305" t="s">
        <v>409</v>
      </c>
      <c r="AU132" s="305"/>
      <c r="AV132" s="306">
        <v>3</v>
      </c>
      <c r="AW132" s="283" t="s">
        <v>1</v>
      </c>
      <c r="AX132" s="305">
        <v>0</v>
      </c>
      <c r="AY132" s="167">
        <f t="shared" si="22"/>
        <v>0</v>
      </c>
      <c r="AZ132" s="167" t="str">
        <f t="shared" si="22"/>
        <v>-</v>
      </c>
      <c r="BA132" s="167">
        <f t="shared" si="22"/>
        <v>2</v>
      </c>
      <c r="BB132" s="167" t="str">
        <f t="shared" si="22"/>
        <v>-</v>
      </c>
      <c r="BC132" s="167">
        <f t="shared" si="22"/>
        <v>2</v>
      </c>
      <c r="BD132" s="167">
        <f t="shared" si="22"/>
        <v>4</v>
      </c>
      <c r="BE132" s="167" t="str">
        <f t="shared" si="22"/>
        <v>-</v>
      </c>
      <c r="BF132" s="167">
        <f t="shared" si="22"/>
        <v>1</v>
      </c>
      <c r="BG132" s="167" t="str">
        <f t="shared" si="22"/>
        <v>-</v>
      </c>
      <c r="BH132" s="167"/>
      <c r="BI132" s="167" t="str">
        <f t="shared" si="23"/>
        <v>-</v>
      </c>
      <c r="BJ132" s="167" t="str">
        <f t="shared" si="24"/>
        <v>-</v>
      </c>
      <c r="BK132" s="167">
        <f t="shared" si="25"/>
        <v>6</v>
      </c>
      <c r="BL132" s="167">
        <f t="shared" si="26"/>
        <v>3</v>
      </c>
      <c r="BM132" s="167" t="str">
        <f t="shared" si="27"/>
        <v>-</v>
      </c>
      <c r="BN132" s="167">
        <f t="shared" si="28"/>
        <v>0</v>
      </c>
      <c r="CB132" s="284">
        <v>5</v>
      </c>
      <c r="CC132" s="225">
        <v>4.8099999999999996</v>
      </c>
      <c r="CD132" s="226">
        <v>4.71</v>
      </c>
      <c r="CE132" s="226">
        <v>4.87</v>
      </c>
      <c r="CF132" s="226">
        <v>4.7300000000000004</v>
      </c>
      <c r="CG132" s="226">
        <v>4.93</v>
      </c>
      <c r="CH132" s="226">
        <v>4.91</v>
      </c>
      <c r="CI132" s="231">
        <v>4.91</v>
      </c>
      <c r="CJ132" s="252"/>
      <c r="CK132" s="229">
        <v>0.39</v>
      </c>
      <c r="CL132" s="230">
        <v>0.46</v>
      </c>
      <c r="CM132" s="230">
        <v>0.34</v>
      </c>
      <c r="CN132" s="230">
        <v>0.45</v>
      </c>
      <c r="CO132" s="230">
        <v>0.25</v>
      </c>
      <c r="CP132" s="230">
        <v>0.28999999999999998</v>
      </c>
      <c r="CQ132" s="231">
        <v>0.28999999999999998</v>
      </c>
      <c r="CR132" s="232" t="e">
        <f>IFERROR(IF(Plan1!#REF!&lt;&gt;"",IF(Plan1!#REF!=6,(Plan1!#REF!-CC132)/CK132,IF(Plan1!#REF!=7,(Plan1!#REF!-CD132)/CL132,IF(Plan1!#REF!=8,(Plan1!#REF!-CE132)/CM132,IF(Plan1!#REF!=9,(Plan1!#REF!-CF132)/CN132,IF(Plan1!#REF!=10,(Plan1!#REF!-CG132)/CO132,IF(Plan1!#REF!=11,(Plan1!#REF!-CH132)/CP132,IF(Plan1!#REF!=12,(Plan1!#REF!-CI132)/CQ132,""))))))),""),IF(Plan1!#REF!&gt;(DK132*4),1,IF(Plan1!#REF!&gt;(DK132*3),-1.5,IF(Plan1!#REF!&gt;(DK132*2),-1.6,IF(Plan1!#REF!&gt;(DK132*1),-2,-2.05)))))</f>
        <v>#REF!</v>
      </c>
      <c r="CS132" s="233"/>
      <c r="CT132" s="229">
        <v>4.87</v>
      </c>
      <c r="CU132" s="230">
        <v>4.6900000000000004</v>
      </c>
      <c r="CV132" s="230">
        <v>4.8600000000000003</v>
      </c>
      <c r="CW132" s="230">
        <v>4.87</v>
      </c>
      <c r="CX132" s="230">
        <v>4.96</v>
      </c>
      <c r="CY132" s="230">
        <v>4.9000000000000004</v>
      </c>
      <c r="CZ132" s="231">
        <v>4.97</v>
      </c>
      <c r="DA132" s="252"/>
      <c r="DB132" s="229">
        <v>0.35</v>
      </c>
      <c r="DC132" s="230">
        <v>0.47</v>
      </c>
      <c r="DD132" s="230">
        <v>0.35</v>
      </c>
      <c r="DE132" s="230">
        <v>0.34</v>
      </c>
      <c r="DF132" s="230">
        <v>0.19</v>
      </c>
      <c r="DG132" s="230">
        <v>0.3</v>
      </c>
      <c r="DH132" s="231">
        <v>0.18</v>
      </c>
      <c r="DI132" s="232" t="e">
        <f>IFERROR(IF(Plan1!#REF!&lt;&gt;"",IF(Plan1!#REF!=6,(Plan1!#REF!-CT132)/DB132,IF(Plan1!#REF!=7,(Plan1!#REF!-CU132)/DC132,IF(Plan1!#REF!=8,(Plan1!#REF!-CV132)/DD132,IF(Plan1!#REF!=9,(Plan1!#REF!-CW132)/DE132,IF(Plan1!#REF!=10,(Plan1!#REF!-CX132)/DF132,IF(Plan1!#REF!=11,(Plan1!#REF!-CY132)/DG132,IF(Plan1!#REF!=12,(Plan1!#REF!-CZ132)/DH132,""))))))),""),IF(Plan1!#REF!&gt;(DK132*4),1,IF(Plan1!#REF!&gt;(DK132*3),-1.5,IF(Plan1!#REF!&gt;(DK132*2),-1.6,IF(Plan1!#REF!&gt;(DK132*1),-2,-2.05)))))</f>
        <v>#REF!</v>
      </c>
      <c r="DJ132" s="285"/>
      <c r="DK132" s="176"/>
      <c r="DX132" s="272">
        <v>9999</v>
      </c>
      <c r="DY132" s="273" t="s">
        <v>1915</v>
      </c>
      <c r="DZ132" s="274">
        <v>0.67</v>
      </c>
      <c r="EA132" s="274">
        <v>0.83</v>
      </c>
      <c r="EB132" s="274">
        <v>0.49</v>
      </c>
      <c r="EC132" s="274">
        <v>0.59</v>
      </c>
      <c r="ED132" s="275">
        <v>0.78</v>
      </c>
      <c r="EE132" s="276">
        <v>0.78</v>
      </c>
      <c r="EF132" s="274">
        <v>0.84</v>
      </c>
      <c r="EG132" s="274">
        <v>0.75</v>
      </c>
      <c r="EH132" s="274">
        <v>0.71</v>
      </c>
      <c r="EI132" s="275">
        <v>0.82</v>
      </c>
      <c r="EJ132" s="277" t="e">
        <f>IFERROR(IF(ISBLANK(Plan1!#REF!),"",IF(Plan1!#REF!=7,(Plan1!#REF!-DZ132)/EE132,IF(Plan1!#REF!=8,(Plan1!#REF!-EA132)/EF132,IF(Plan1!#REF!=1,(Plan1!#REF!-EB132)/EG132,IF(Plan1!#REF!=2,(Plan1!#REF!-EC132)/EH132,IF(Plan1!#REF!=3,(Plan1!#REF!-ED132)/EI132,"")))))),IF(Plan1!#REF!&lt;&gt;"",IF(Plan1!#REF!&gt;(EW132*4),1,IF(Plan1!#REF!&gt;(EW132*3),-1.5,IF(Plan1!#REF!&gt;(EW132*2),-1.6,IF(Plan1!#REF!&gt;(EW132*1),-2,-2.05)))),""))</f>
        <v>#REF!</v>
      </c>
      <c r="EK132" s="278">
        <v>0.54</v>
      </c>
      <c r="EL132" s="241">
        <v>0.6</v>
      </c>
      <c r="EM132" s="274">
        <v>0.88</v>
      </c>
      <c r="EN132" s="274">
        <v>0.45</v>
      </c>
      <c r="EO132" s="274">
        <v>0.79</v>
      </c>
      <c r="EP132" s="274">
        <v>0.75</v>
      </c>
      <c r="EQ132" s="274">
        <v>1.1599999999999999</v>
      </c>
      <c r="ER132" s="274">
        <v>1.29</v>
      </c>
      <c r="ES132" s="274">
        <v>0.68</v>
      </c>
      <c r="ET132" s="275">
        <v>0.93</v>
      </c>
      <c r="EU132" s="277" t="e">
        <f>IFERROR(IF(ISBLANK(Plan1!#REF!),"",IF(Plan1!#REF!=7,(Plan1!#REF!-EK132)/EP132,IF(Plan1!#REF!=8,(Plan1!#REF!-EL132)/EQ132,IF(Plan1!#REF!=1,(Plan1!#REF!-EM132)/ER132,IF(Plan1!#REF!=2,(Plan1!#REF!-EN132)/ES132,IF(Plan1!#REF!=3,(Plan1!#REF!-EO132)/ET132,"")))))),IF(Plan1!#REF!&lt;&gt;"",IF(Plan1!#REF!&gt;(EW132*4),1,IF(Plan1!#REF!&gt;(EW132*3),-1.5,IF(Plan1!#REF!&gt;(EW132*2),-1.6,IF(Plan1!#REF!&gt;(EW132*1),-2,-2.05)))),""))</f>
        <v>#REF!</v>
      </c>
      <c r="EV132" s="175"/>
      <c r="EW132" s="176"/>
      <c r="FJ132" s="292">
        <v>0</v>
      </c>
      <c r="FK132" s="281" t="s">
        <v>1915</v>
      </c>
      <c r="FL132" s="241">
        <v>0.8</v>
      </c>
      <c r="FM132" s="241">
        <v>0.95</v>
      </c>
      <c r="FN132" s="241">
        <v>0.69</v>
      </c>
      <c r="FO132" s="241">
        <v>1.21</v>
      </c>
      <c r="FP132" s="241">
        <v>1.02</v>
      </c>
      <c r="FQ132" s="241">
        <v>0.91</v>
      </c>
      <c r="FR132" s="241">
        <v>0.64</v>
      </c>
      <c r="FS132" s="241">
        <v>0.85</v>
      </c>
      <c r="FT132" s="241">
        <v>0.91</v>
      </c>
      <c r="FU132" s="241">
        <v>0.72</v>
      </c>
      <c r="FV132" s="241">
        <v>0.6</v>
      </c>
      <c r="FW132" s="242">
        <v>0.67</v>
      </c>
      <c r="FX132" s="243">
        <v>1</v>
      </c>
      <c r="FY132" s="241">
        <v>0.93</v>
      </c>
      <c r="FZ132" s="241">
        <v>0.87</v>
      </c>
      <c r="GA132" s="241">
        <v>1.85</v>
      </c>
      <c r="GB132" s="241">
        <v>1.29</v>
      </c>
      <c r="GC132" s="241">
        <v>1.18</v>
      </c>
      <c r="GD132" s="241">
        <v>0.87</v>
      </c>
      <c r="GE132" s="241">
        <v>1.4</v>
      </c>
      <c r="GF132" s="241">
        <v>1.1399999999999999</v>
      </c>
      <c r="GG132" s="241">
        <v>1.22</v>
      </c>
      <c r="GH132" s="241">
        <v>1</v>
      </c>
      <c r="GI132" s="242">
        <v>0.86</v>
      </c>
      <c r="GJ132" s="265" t="e">
        <f>IFERROR(IF(Plan1!#REF!&lt;&gt;"",IF(AND(Plan1!#REF!=1,Plan1!#REF!=1),(Plan1!#REF!-FL132)/FX132,IF(AND(Plan1!#REF!=1,Plan1!#REF!=2),(Plan1!#REF!-FM132)/FY132,IF(AND(Plan1!#REF!=1,Plan1!#REF!=3),(Plan1!#REF!-FN132)/FZ132,IF(AND(Plan1!#REF!=2,Plan1!#REF!=1),(Plan1!#REF!-FO132)/GA132,IF(AND(Plan1!#REF!=2,Plan1!#REF!=2),(Plan1!#REF!-FP132)/GB132,IF(AND(Plan1!#REF!=2,Plan1!#REF!=3),(Plan1!#REF!-FQ132)/GC132,IF(AND(Plan1!#REF!=3,Plan1!#REF!=1),(Plan1!#REF!-FR132)/GD132,IF(AND(Plan1!#REF!=3,Plan1!#REF!=2),(Plan1!#REF!-FS132)/GE132,IF(AND(Plan1!#REF!=3,Plan1!#REF!=3),(Plan1!#REF!-FT132)/GF132,IF(AND(Plan1!#REF!=4,Plan1!#REF!=1),(Plan1!#REF!-FU132)/GG132,IF(AND(Plan1!#REF!=4,Plan1!#REF!=2),(Plan1!#REF!-FV132)/GH132,IF(AND(Plan1!#REF!=4,Plan1!#REF!=3),(Plan1!#REF!-FW132)/GI132,"")))))))))))),""),IF(Plan1!#REF!&gt;(GL132*4),1,IF(Plan1!#REF!&gt;(GL132*3),-1.5,IF(Plan1!#REF!&gt;(GL132*2),-1.6,IF(Plan1!#REF!&gt;(GL132*1),-2,-2.05)))))</f>
        <v>#REF!</v>
      </c>
      <c r="GK132" s="266"/>
      <c r="GL132" s="176"/>
      <c r="KJ132" s="267">
        <v>27</v>
      </c>
      <c r="KK132" s="267">
        <v>99.4</v>
      </c>
      <c r="KL132" s="282">
        <v>138</v>
      </c>
      <c r="KM132" s="269">
        <v>97</v>
      </c>
      <c r="KN132" s="282">
        <v>128</v>
      </c>
      <c r="KO132" s="269">
        <v>91.5</v>
      </c>
      <c r="KP132" s="282">
        <v>121</v>
      </c>
    </row>
    <row r="133" spans="14:304" s="56" customFormat="1" ht="15" customHeight="1">
      <c r="N133" s="222"/>
      <c r="O133" s="199"/>
      <c r="P133" s="199"/>
      <c r="Q133" s="199"/>
      <c r="R133" s="199"/>
      <c r="S133" s="199"/>
      <c r="T133" s="199"/>
      <c r="U133" s="199"/>
      <c r="W133" s="199"/>
      <c r="X133" s="199"/>
      <c r="Y133" s="199"/>
      <c r="Z133" s="199"/>
      <c r="AA133" s="199"/>
      <c r="AB133" s="199"/>
      <c r="AC133" s="199"/>
      <c r="AD133" s="199"/>
      <c r="AE133" s="199"/>
      <c r="AG133" s="270">
        <v>3</v>
      </c>
      <c r="AH133" s="270"/>
      <c r="AI133" s="283" t="s">
        <v>1</v>
      </c>
      <c r="AJ133" s="283" t="s">
        <v>1</v>
      </c>
      <c r="AK133" s="306">
        <v>3</v>
      </c>
      <c r="AL133" s="283">
        <v>1</v>
      </c>
      <c r="AM133" s="305" t="s">
        <v>482</v>
      </c>
      <c r="AN133" s="306">
        <v>5</v>
      </c>
      <c r="AO133" s="305">
        <v>0</v>
      </c>
      <c r="AP133" s="306">
        <v>2</v>
      </c>
      <c r="AQ133" s="283">
        <v>1</v>
      </c>
      <c r="AR133" s="283">
        <v>1</v>
      </c>
      <c r="AS133" s="283" t="s">
        <v>1</v>
      </c>
      <c r="AT133" s="305" t="s">
        <v>483</v>
      </c>
      <c r="AU133" s="305"/>
      <c r="AV133" s="306">
        <v>4</v>
      </c>
      <c r="AW133" s="283">
        <v>1</v>
      </c>
      <c r="AX133" s="283">
        <v>1</v>
      </c>
      <c r="AY133" s="167" t="str">
        <f t="shared" si="22"/>
        <v>-</v>
      </c>
      <c r="AZ133" s="167" t="str">
        <f t="shared" si="22"/>
        <v>-</v>
      </c>
      <c r="BA133" s="167">
        <f t="shared" si="22"/>
        <v>3</v>
      </c>
      <c r="BB133" s="167">
        <f t="shared" si="22"/>
        <v>1</v>
      </c>
      <c r="BC133" s="167">
        <f t="shared" si="22"/>
        <v>5</v>
      </c>
      <c r="BD133" s="167">
        <f t="shared" si="22"/>
        <v>5</v>
      </c>
      <c r="BE133" s="167">
        <f t="shared" si="22"/>
        <v>0</v>
      </c>
      <c r="BF133" s="167">
        <f t="shared" si="22"/>
        <v>2</v>
      </c>
      <c r="BG133" s="167">
        <f t="shared" si="22"/>
        <v>1</v>
      </c>
      <c r="BH133" s="167"/>
      <c r="BI133" s="167">
        <f t="shared" si="23"/>
        <v>1</v>
      </c>
      <c r="BJ133" s="167" t="str">
        <f t="shared" si="24"/>
        <v>-</v>
      </c>
      <c r="BK133" s="167">
        <f t="shared" si="25"/>
        <v>9</v>
      </c>
      <c r="BL133" s="167">
        <f t="shared" si="26"/>
        <v>4</v>
      </c>
      <c r="BM133" s="167">
        <f t="shared" si="27"/>
        <v>1</v>
      </c>
      <c r="BN133" s="167">
        <f t="shared" si="28"/>
        <v>1</v>
      </c>
      <c r="CB133" s="284">
        <v>8</v>
      </c>
      <c r="CC133" s="225">
        <v>1.52</v>
      </c>
      <c r="CD133" s="226">
        <v>2.48</v>
      </c>
      <c r="CE133" s="226">
        <v>4.03</v>
      </c>
      <c r="CF133" s="226">
        <v>4.87</v>
      </c>
      <c r="CG133" s="226">
        <v>5.97</v>
      </c>
      <c r="CH133" s="226">
        <v>6.7</v>
      </c>
      <c r="CI133" s="231">
        <v>6.44</v>
      </c>
      <c r="CJ133" s="252"/>
      <c r="CK133" s="229">
        <v>1.94</v>
      </c>
      <c r="CL133" s="230">
        <v>2.56</v>
      </c>
      <c r="CM133" s="230">
        <v>2.17</v>
      </c>
      <c r="CN133" s="230">
        <v>2.2000000000000002</v>
      </c>
      <c r="CO133" s="230">
        <v>1.49</v>
      </c>
      <c r="CP133" s="230">
        <v>1.28</v>
      </c>
      <c r="CQ133" s="231">
        <v>1.68</v>
      </c>
      <c r="CR133" s="232" t="e">
        <f>IFERROR(IF(Plan1!#REF!&lt;&gt;"",IF(Plan1!#REF!=6,(Plan1!#REF!-CC133)/CK133,IF(Plan1!#REF!=7,(Plan1!#REF!-CD133)/CL133,IF(Plan1!#REF!=8,(Plan1!#REF!-CE133)/CM133,IF(Plan1!#REF!=9,(Plan1!#REF!-CF133)/CN133,IF(Plan1!#REF!=10,(Plan1!#REF!-CG133)/CO133,IF(Plan1!#REF!=11,(Plan1!#REF!-CH133)/CP133,IF(Plan1!#REF!=12,(Plan1!#REF!-CI133)/CQ133,""))))))),""),IF(Plan1!#REF!&gt;(DK133*4),1,IF(Plan1!#REF!&gt;(DK133*3),-1.5,IF(Plan1!#REF!&gt;(DK133*2),-1.6,IF(Plan1!#REF!&gt;(DK133*1),-2,-2.05)))))</f>
        <v>#REF!</v>
      </c>
      <c r="CS133" s="233"/>
      <c r="CT133" s="229">
        <v>0.6</v>
      </c>
      <c r="CU133" s="230">
        <v>1.69</v>
      </c>
      <c r="CV133" s="230">
        <v>2.41</v>
      </c>
      <c r="CW133" s="230">
        <v>3.52</v>
      </c>
      <c r="CX133" s="230">
        <v>3.93</v>
      </c>
      <c r="CY133" s="230">
        <v>5.39</v>
      </c>
      <c r="CZ133" s="231">
        <v>4.3099999999999996</v>
      </c>
      <c r="DA133" s="252"/>
      <c r="DB133" s="229">
        <v>0.97</v>
      </c>
      <c r="DC133" s="230">
        <v>1.56</v>
      </c>
      <c r="DD133" s="230">
        <v>2.13</v>
      </c>
      <c r="DE133" s="230">
        <v>2.1</v>
      </c>
      <c r="DF133" s="230">
        <v>2.2400000000000002</v>
      </c>
      <c r="DG133" s="230">
        <v>1.84</v>
      </c>
      <c r="DH133" s="231">
        <v>2.36</v>
      </c>
      <c r="DI133" s="232" t="e">
        <f>IFERROR(IF(Plan1!#REF!&lt;&gt;"",IF(Plan1!#REF!=6,(Plan1!#REF!-CT133)/DB133,IF(Plan1!#REF!=7,(Plan1!#REF!-CU133)/DC133,IF(Plan1!#REF!=8,(Plan1!#REF!-CV133)/DD133,IF(Plan1!#REF!=9,(Plan1!#REF!-CW133)/DE133,IF(Plan1!#REF!=10,(Plan1!#REF!-CX133)/DF133,IF(Plan1!#REF!=11,(Plan1!#REF!-CY133)/DG133,IF(Plan1!#REF!=12,(Plan1!#REF!-CZ133)/DH133,""))))))),""),IF(Plan1!#REF!&gt;(DK133*4),1,IF(Plan1!#REF!&gt;(DK133*3),-1.5,IF(Plan1!#REF!&gt;(DK133*2),-1.6,IF(Plan1!#REF!&gt;(DK133*1),-2,-2.05)))))</f>
        <v>#REF!</v>
      </c>
      <c r="DJ133" s="285"/>
      <c r="DK133" s="176"/>
      <c r="DX133" s="272">
        <v>9999</v>
      </c>
      <c r="DY133" s="273" t="s">
        <v>1916</v>
      </c>
      <c r="DZ133" s="241">
        <v>0</v>
      </c>
      <c r="EA133" s="241">
        <v>0</v>
      </c>
      <c r="EB133" s="274">
        <v>0.08</v>
      </c>
      <c r="EC133" s="274">
        <v>0.13</v>
      </c>
      <c r="ED133" s="275">
        <v>0.05</v>
      </c>
      <c r="EE133" s="293">
        <v>0</v>
      </c>
      <c r="EF133" s="289">
        <v>0</v>
      </c>
      <c r="EG133" s="274">
        <v>0.35</v>
      </c>
      <c r="EH133" s="274">
        <v>0.41</v>
      </c>
      <c r="EI133" s="275">
        <v>0.23</v>
      </c>
      <c r="EJ133" s="277" t="e">
        <f>IFERROR(IF(ISBLANK(Plan1!#REF!),"",IF(Plan1!#REF!=7,(Plan1!#REF!-DZ133)/EE133,IF(Plan1!#REF!=8,(Plan1!#REF!-EA133)/EF133,IF(Plan1!#REF!=1,(Plan1!#REF!-EB133)/EG133,IF(Plan1!#REF!=2,(Plan1!#REF!-EC133)/EH133,IF(Plan1!#REF!=3,(Plan1!#REF!-ED133)/EI133,"")))))),IF(Plan1!#REF!&lt;&gt;"",IF(Plan1!#REF!&gt;(EW133*4),1,IF(Plan1!#REF!&gt;(EW133*3),-1.5,IF(Plan1!#REF!&gt;(EW133*2),-1.6,IF(Plan1!#REF!&gt;(EW133*1),-2,-2.05)))),""))</f>
        <v>#REF!</v>
      </c>
      <c r="EK133" s="278">
        <v>0.03</v>
      </c>
      <c r="EL133" s="274">
        <v>0.02</v>
      </c>
      <c r="EM133" s="274">
        <v>0.15</v>
      </c>
      <c r="EN133" s="274">
        <v>0.08</v>
      </c>
      <c r="EO133" s="274">
        <v>0.08</v>
      </c>
      <c r="EP133" s="274">
        <v>0.16</v>
      </c>
      <c r="EQ133" s="274">
        <v>0.15</v>
      </c>
      <c r="ER133" s="274">
        <v>0.48</v>
      </c>
      <c r="ES133" s="274">
        <v>0.27</v>
      </c>
      <c r="ET133" s="275">
        <v>0.27</v>
      </c>
      <c r="EU133" s="277" t="e">
        <f>IFERROR(IF(ISBLANK(Plan1!#REF!),"",IF(Plan1!#REF!=7,(Plan1!#REF!-EK133)/EP133,IF(Plan1!#REF!=8,(Plan1!#REF!-EL133)/EQ133,IF(Plan1!#REF!=1,(Plan1!#REF!-EM133)/ER133,IF(Plan1!#REF!=2,(Plan1!#REF!-EN133)/ES133,IF(Plan1!#REF!=3,(Plan1!#REF!-EO133)/ET133,"")))))),IF(Plan1!#REF!&lt;&gt;"",IF(Plan1!#REF!&gt;(EW133*4),1,IF(Plan1!#REF!&gt;(EW133*3),-1.5,IF(Plan1!#REF!&gt;(EW133*2),-1.6,IF(Plan1!#REF!&gt;(EW133*1),-2,-2.05)))),""))</f>
        <v>#REF!</v>
      </c>
      <c r="EV133" s="285">
        <v>0</v>
      </c>
      <c r="EW133" s="297">
        <f>EV133/5</f>
        <v>0</v>
      </c>
      <c r="FJ133" s="292">
        <v>0</v>
      </c>
      <c r="FK133" s="281" t="s">
        <v>1916</v>
      </c>
      <c r="FL133" s="241">
        <v>0</v>
      </c>
      <c r="FM133" s="241">
        <v>0.03</v>
      </c>
      <c r="FN133" s="241">
        <v>0.05</v>
      </c>
      <c r="FO133" s="241">
        <v>0</v>
      </c>
      <c r="FP133" s="241">
        <v>0.16</v>
      </c>
      <c r="FQ133" s="241">
        <v>0.04</v>
      </c>
      <c r="FR133" s="241">
        <v>0.03</v>
      </c>
      <c r="FS133" s="241">
        <v>0</v>
      </c>
      <c r="FT133" s="241">
        <v>0.18</v>
      </c>
      <c r="FU133" s="241">
        <v>0.03</v>
      </c>
      <c r="FV133" s="241">
        <v>0.03</v>
      </c>
      <c r="FW133" s="242">
        <v>0</v>
      </c>
      <c r="FX133" s="298">
        <v>0</v>
      </c>
      <c r="FY133" s="241">
        <v>0.18</v>
      </c>
      <c r="FZ133" s="241">
        <v>0.21</v>
      </c>
      <c r="GA133" s="289">
        <v>0</v>
      </c>
      <c r="GB133" s="241">
        <v>0.64</v>
      </c>
      <c r="GC133" s="241">
        <v>0.26</v>
      </c>
      <c r="GD133" s="241">
        <v>0.16</v>
      </c>
      <c r="GE133" s="289">
        <v>0</v>
      </c>
      <c r="GF133" s="241">
        <v>0.84</v>
      </c>
      <c r="GG133" s="241">
        <v>0.18</v>
      </c>
      <c r="GH133" s="241">
        <v>0.18</v>
      </c>
      <c r="GI133" s="242">
        <v>0</v>
      </c>
      <c r="GJ133" s="265" t="e">
        <f>IFERROR(IF(Plan1!#REF!&lt;&gt;"",IF(AND(Plan1!#REF!=1,Plan1!#REF!=1),(Plan1!#REF!-FL133)/FX133,IF(AND(Plan1!#REF!=1,Plan1!#REF!=2),(Plan1!#REF!-FM133)/FY133,IF(AND(Plan1!#REF!=1,Plan1!#REF!=3),(Plan1!#REF!-FN133)/FZ133,IF(AND(Plan1!#REF!=2,Plan1!#REF!=1),(Plan1!#REF!-FO133)/GA133,IF(AND(Plan1!#REF!=2,Plan1!#REF!=2),(Plan1!#REF!-FP133)/GB133,IF(AND(Plan1!#REF!=2,Plan1!#REF!=3),(Plan1!#REF!-FQ133)/GC133,IF(AND(Plan1!#REF!=3,Plan1!#REF!=1),(Plan1!#REF!-FR133)/GD133,IF(AND(Plan1!#REF!=3,Plan1!#REF!=2),(Plan1!#REF!-FS133)/GE133,IF(AND(Plan1!#REF!=3,Plan1!#REF!=3),(Plan1!#REF!-FT133)/GF133,IF(AND(Plan1!#REF!=4,Plan1!#REF!=1),(Plan1!#REF!-FU133)/GG133,IF(AND(Plan1!#REF!=4,Plan1!#REF!=2),(Plan1!#REF!-FV133)/GH133,IF(AND(Plan1!#REF!=4,Plan1!#REF!=3),(Plan1!#REF!-FW133)/GI133,"")))))))))))),""),IF(Plan1!#REF!&gt;(GL133*4),1,IF(Plan1!#REF!&gt;(GL133*3),-1.5,IF(Plan1!#REF!&gt;(GL133*2),-1.6,IF(Plan1!#REF!&gt;(GL133*1),-2,-2.05)))))</f>
        <v>#REF!</v>
      </c>
      <c r="GK133" s="266">
        <v>0</v>
      </c>
      <c r="GL133" s="297">
        <f>GK133/5</f>
        <v>0</v>
      </c>
      <c r="KJ133" s="267">
        <v>28</v>
      </c>
      <c r="KK133" s="267">
        <v>99.6</v>
      </c>
      <c r="KL133" s="282">
        <v>140</v>
      </c>
      <c r="KM133" s="269">
        <v>99.1</v>
      </c>
      <c r="KN133" s="282">
        <v>136</v>
      </c>
      <c r="KO133" s="269">
        <v>96.6</v>
      </c>
      <c r="KP133" s="282">
        <v>127</v>
      </c>
    </row>
    <row r="134" spans="14:304" s="56" customFormat="1" ht="15" customHeight="1">
      <c r="N134" s="222"/>
      <c r="O134" s="199"/>
      <c r="P134" s="199"/>
      <c r="Q134" s="199"/>
      <c r="R134" s="199"/>
      <c r="S134" s="199"/>
      <c r="T134" s="199"/>
      <c r="U134" s="199"/>
      <c r="W134" s="199"/>
      <c r="X134" s="199"/>
      <c r="Y134" s="199"/>
      <c r="Z134" s="199"/>
      <c r="AA134" s="199"/>
      <c r="AB134" s="199"/>
      <c r="AC134" s="199"/>
      <c r="AD134" s="199"/>
      <c r="AE134" s="199"/>
      <c r="AG134" s="270">
        <v>4</v>
      </c>
      <c r="AH134" s="270"/>
      <c r="AI134" s="283">
        <v>1</v>
      </c>
      <c r="AJ134" s="283" t="s">
        <v>1</v>
      </c>
      <c r="AK134" s="306">
        <v>4</v>
      </c>
      <c r="AL134" s="306">
        <v>2</v>
      </c>
      <c r="AM134" s="305" t="s">
        <v>485</v>
      </c>
      <c r="AN134" s="305" t="s">
        <v>359</v>
      </c>
      <c r="AO134" s="283" t="s">
        <v>1</v>
      </c>
      <c r="AP134" s="306">
        <v>3</v>
      </c>
      <c r="AQ134" s="306">
        <v>2</v>
      </c>
      <c r="AR134" s="306">
        <v>2</v>
      </c>
      <c r="AS134" s="306">
        <v>2</v>
      </c>
      <c r="AT134" s="305" t="s">
        <v>662</v>
      </c>
      <c r="AU134" s="305"/>
      <c r="AV134" s="306">
        <v>5</v>
      </c>
      <c r="AW134" s="306">
        <v>2</v>
      </c>
      <c r="AX134" s="306">
        <v>2</v>
      </c>
      <c r="AY134" s="167">
        <f t="shared" si="22"/>
        <v>1</v>
      </c>
      <c r="AZ134" s="167" t="str">
        <f t="shared" si="22"/>
        <v>-</v>
      </c>
      <c r="BA134" s="167">
        <f t="shared" si="22"/>
        <v>4</v>
      </c>
      <c r="BB134" s="167">
        <f t="shared" si="22"/>
        <v>2</v>
      </c>
      <c r="BC134" s="167">
        <f t="shared" si="22"/>
        <v>9</v>
      </c>
      <c r="BD134" s="167">
        <f t="shared" si="22"/>
        <v>6</v>
      </c>
      <c r="BE134" s="167" t="str">
        <f t="shared" si="22"/>
        <v>-</v>
      </c>
      <c r="BF134" s="167">
        <f t="shared" si="22"/>
        <v>3</v>
      </c>
      <c r="BG134" s="167">
        <f t="shared" si="22"/>
        <v>2</v>
      </c>
      <c r="BH134" s="167"/>
      <c r="BI134" s="167">
        <f t="shared" si="23"/>
        <v>2</v>
      </c>
      <c r="BJ134" s="167">
        <f t="shared" si="24"/>
        <v>2</v>
      </c>
      <c r="BK134" s="167">
        <f t="shared" si="25"/>
        <v>12</v>
      </c>
      <c r="BL134" s="167">
        <f t="shared" si="26"/>
        <v>5</v>
      </c>
      <c r="BM134" s="167">
        <f t="shared" si="27"/>
        <v>2</v>
      </c>
      <c r="BN134" s="167">
        <f t="shared" si="28"/>
        <v>2</v>
      </c>
      <c r="CB134" s="201">
        <v>45</v>
      </c>
      <c r="CC134" s="225">
        <v>23.27</v>
      </c>
      <c r="CD134" s="226">
        <v>34.39</v>
      </c>
      <c r="CE134" s="226">
        <v>39.57</v>
      </c>
      <c r="CF134" s="226">
        <v>42.14</v>
      </c>
      <c r="CG134" s="226">
        <v>42.43</v>
      </c>
      <c r="CH134" s="226">
        <v>43.67</v>
      </c>
      <c r="CI134" s="231">
        <v>43.41</v>
      </c>
      <c r="CJ134" s="252"/>
      <c r="CK134" s="229">
        <v>11.19</v>
      </c>
      <c r="CL134" s="230">
        <v>8.8699999999999992</v>
      </c>
      <c r="CM134" s="230">
        <v>5.12</v>
      </c>
      <c r="CN134" s="230">
        <v>2.08</v>
      </c>
      <c r="CO134" s="230">
        <v>1.71</v>
      </c>
      <c r="CP134" s="230">
        <v>0.92</v>
      </c>
      <c r="CQ134" s="231">
        <v>1.47</v>
      </c>
      <c r="CR134" s="232" t="e">
        <f>IFERROR(IF(Plan1!#REF!&lt;&gt;"",IF(Plan1!#REF!=6,(Plan1!#REF!-CC134)/CK134,IF(Plan1!#REF!=7,(Plan1!#REF!-CD134)/CL134,IF(Plan1!#REF!=8,(Plan1!#REF!-CE134)/CM134,IF(Plan1!#REF!=9,(Plan1!#REF!-CF134)/CN134,IF(Plan1!#REF!=10,(Plan1!#REF!-CG134)/CO134,IF(Plan1!#REF!=11,(Plan1!#REF!-CH134)/CP134,IF(Plan1!#REF!=12,(Plan1!#REF!-CI134)/CQ134,""))))))),""),IF(Plan1!#REF!&gt;(DK134*4),1,IF(Plan1!#REF!&gt;(DK134*3),-1.5,IF(Plan1!#REF!&gt;(DK134*2),-1.6,IF(Plan1!#REF!&gt;(DK134*1),-2,-2.05)))))</f>
        <v>#REF!</v>
      </c>
      <c r="CS134" s="233"/>
      <c r="CT134" s="229">
        <v>17</v>
      </c>
      <c r="CU134" s="230">
        <v>31.41</v>
      </c>
      <c r="CV134" s="230">
        <v>40.409999999999997</v>
      </c>
      <c r="CW134" s="230">
        <v>40.58</v>
      </c>
      <c r="CX134" s="230">
        <v>41.36</v>
      </c>
      <c r="CY134" s="230">
        <v>43.1</v>
      </c>
      <c r="CZ134" s="231">
        <v>42.13</v>
      </c>
      <c r="DA134" s="252"/>
      <c r="DB134" s="229">
        <v>11.55</v>
      </c>
      <c r="DC134" s="230">
        <v>11.25</v>
      </c>
      <c r="DD134" s="230">
        <v>4.0599999999999996</v>
      </c>
      <c r="DE134" s="230">
        <v>4.13</v>
      </c>
      <c r="DF134" s="230">
        <v>3.12</v>
      </c>
      <c r="DG134" s="230">
        <v>1.79</v>
      </c>
      <c r="DH134" s="231">
        <v>2.91</v>
      </c>
      <c r="DI134" s="232" t="e">
        <f>IFERROR(IF(Plan1!#REF!&lt;&gt;"",IF(Plan1!#REF!=6,(Plan1!#REF!-CT134)/DB134,IF(Plan1!#REF!=7,(Plan1!#REF!-CU134)/DC134,IF(Plan1!#REF!=8,(Plan1!#REF!-CV134)/DD134,IF(Plan1!#REF!=9,(Plan1!#REF!-CW134)/DE134,IF(Plan1!#REF!=10,(Plan1!#REF!-CX134)/DF134,IF(Plan1!#REF!=11,(Plan1!#REF!-CY134)/DG134,IF(Plan1!#REF!=12,(Plan1!#REF!-CZ134)/DH134,""))))))),""),IF(Plan1!#REF!&gt;(DK134*4),1,IF(Plan1!#REF!&gt;(DK134*3),-1.5,IF(Plan1!#REF!&gt;(DK134*2),-1.6,IF(Plan1!#REF!&gt;(DK134*1),-2,-2.05)))))</f>
        <v>#REF!</v>
      </c>
      <c r="DJ134" s="175"/>
      <c r="DK134" s="176"/>
      <c r="DX134" s="272">
        <v>18</v>
      </c>
      <c r="DY134" s="273" t="s">
        <v>2054</v>
      </c>
      <c r="DZ134" s="274">
        <v>14.18</v>
      </c>
      <c r="EA134" s="274">
        <v>14.08</v>
      </c>
      <c r="EB134" s="274">
        <v>14.05</v>
      </c>
      <c r="EC134" s="274">
        <v>14.26</v>
      </c>
      <c r="ED134" s="275">
        <v>14.22</v>
      </c>
      <c r="EE134" s="240">
        <v>2.4</v>
      </c>
      <c r="EF134" s="274">
        <v>2.2599999999999998</v>
      </c>
      <c r="EG134" s="274">
        <v>2.25</v>
      </c>
      <c r="EH134" s="274">
        <v>2.37</v>
      </c>
      <c r="EI134" s="275">
        <v>1.87</v>
      </c>
      <c r="EJ134" s="277" t="e">
        <f>IFERROR(IF(ISBLANK(Plan1!#REF!),"",IF(Plan1!#REF!=7,(Plan1!#REF!-DZ134)/EE134,IF(Plan1!#REF!=8,(Plan1!#REF!-EA134)/EF134,IF(Plan1!#REF!=1,(Plan1!#REF!-EB134)/EG134,IF(Plan1!#REF!=2,(Plan1!#REF!-EC134)/EH134,IF(Plan1!#REF!=3,(Plan1!#REF!-ED134)/EI134,"")))))),IF(Plan1!#REF!&lt;&gt;"",IF(Plan1!#REF!&gt;(EW134*4),1,IF(Plan1!#REF!&gt;(EW134*3),-1.5,IF(Plan1!#REF!&gt;(EW134*2),-1.6,IF(Plan1!#REF!&gt;(EW134*1),-2,-2.05)))),""))</f>
        <v>#REF!</v>
      </c>
      <c r="EK134" s="278">
        <v>13.15</v>
      </c>
      <c r="EL134" s="274">
        <v>13.19</v>
      </c>
      <c r="EM134" s="274">
        <v>13.37</v>
      </c>
      <c r="EN134" s="274">
        <v>13.92</v>
      </c>
      <c r="EO134" s="274">
        <v>13.8</v>
      </c>
      <c r="EP134" s="274">
        <v>2.29</v>
      </c>
      <c r="EQ134" s="274">
        <v>2.27</v>
      </c>
      <c r="ER134" s="274">
        <v>2.21</v>
      </c>
      <c r="ES134" s="274">
        <v>2.25</v>
      </c>
      <c r="ET134" s="275">
        <v>2.25</v>
      </c>
      <c r="EU134" s="277" t="e">
        <f>IFERROR(IF(ISBLANK(Plan1!#REF!),"",IF(Plan1!#REF!=7,(Plan1!#REF!-EK134)/EP134,IF(Plan1!#REF!=8,(Plan1!#REF!-EL134)/EQ134,IF(Plan1!#REF!=1,(Plan1!#REF!-EM134)/ER134,IF(Plan1!#REF!=2,(Plan1!#REF!-EN134)/ES134,IF(Plan1!#REF!=3,(Plan1!#REF!-EO134)/ET134,"")))))),IF(Plan1!#REF!&lt;&gt;"",IF(Plan1!#REF!&gt;(EW134*4),1,IF(Plan1!#REF!&gt;(EW134*3),-1.5,IF(Plan1!#REF!&gt;(EW134*2),-1.6,IF(Plan1!#REF!&gt;(EW134*1),-2,-2.05)))),""))</f>
        <v>#REF!</v>
      </c>
      <c r="EV134" s="285"/>
      <c r="EW134" s="297"/>
      <c r="FJ134" s="292">
        <v>18</v>
      </c>
      <c r="FK134" s="281" t="s">
        <v>2054</v>
      </c>
      <c r="FL134" s="262">
        <v>12.35</v>
      </c>
      <c r="FM134" s="262">
        <v>12.15</v>
      </c>
      <c r="FN134" s="262">
        <v>14.08</v>
      </c>
      <c r="FO134" s="262">
        <v>12.02</v>
      </c>
      <c r="FP134" s="262">
        <v>11.96</v>
      </c>
      <c r="FQ134" s="262">
        <v>13.53</v>
      </c>
      <c r="FR134" s="262">
        <v>10.95</v>
      </c>
      <c r="FS134" s="262">
        <v>11.96</v>
      </c>
      <c r="FT134" s="262">
        <v>12.8</v>
      </c>
      <c r="FU134" s="262">
        <v>11.31</v>
      </c>
      <c r="FV134" s="262">
        <v>10.63</v>
      </c>
      <c r="FW134" s="263">
        <v>11.16</v>
      </c>
      <c r="FX134" s="264">
        <v>2.13</v>
      </c>
      <c r="FY134" s="262">
        <v>2.12</v>
      </c>
      <c r="FZ134" s="262">
        <v>2.58</v>
      </c>
      <c r="GA134" s="262">
        <v>2.7</v>
      </c>
      <c r="GB134" s="262">
        <v>2.29</v>
      </c>
      <c r="GC134" s="262">
        <v>2.1800000000000002</v>
      </c>
      <c r="GD134" s="262">
        <v>1.97</v>
      </c>
      <c r="GE134" s="262">
        <v>2.15</v>
      </c>
      <c r="GF134" s="262">
        <v>2.5499999999999998</v>
      </c>
      <c r="GG134" s="262">
        <v>1.44</v>
      </c>
      <c r="GH134" s="262">
        <v>2.2000000000000002</v>
      </c>
      <c r="GI134" s="263">
        <v>2.19</v>
      </c>
      <c r="GJ134" s="265" t="e">
        <f>IFERROR(IF(Plan1!#REF!&lt;&gt;"",IF(AND(Plan1!#REF!=1,Plan1!#REF!=1),(Plan1!#REF!-FL134)/FX134,IF(AND(Plan1!#REF!=1,Plan1!#REF!=2),(Plan1!#REF!-FM134)/FY134,IF(AND(Plan1!#REF!=1,Plan1!#REF!=3),(Plan1!#REF!-FN134)/FZ134,IF(AND(Plan1!#REF!=2,Plan1!#REF!=1),(Plan1!#REF!-FO134)/GA134,IF(AND(Plan1!#REF!=2,Plan1!#REF!=2),(Plan1!#REF!-FP134)/GB134,IF(AND(Plan1!#REF!=2,Plan1!#REF!=3),(Plan1!#REF!-FQ134)/GC134,IF(AND(Plan1!#REF!=3,Plan1!#REF!=1),(Plan1!#REF!-FR134)/GD134,IF(AND(Plan1!#REF!=3,Plan1!#REF!=2),(Plan1!#REF!-FS134)/GE134,IF(AND(Plan1!#REF!=3,Plan1!#REF!=3),(Plan1!#REF!-FT134)/GF134,IF(AND(Plan1!#REF!=4,Plan1!#REF!=1),(Plan1!#REF!-FU134)/GG134,IF(AND(Plan1!#REF!=4,Plan1!#REF!=2),(Plan1!#REF!-FV134)/GH134,IF(AND(Plan1!#REF!=4,Plan1!#REF!=3),(Plan1!#REF!-FW134)/GI134,"")))))))))))),""),IF(Plan1!#REF!&gt;(GL134*4),1,IF(Plan1!#REF!&gt;(GL134*3),-1.5,IF(Plan1!#REF!&gt;(GL134*2),-1.6,IF(Plan1!#REF!&gt;(GL134*1),-2,-2.05)))))</f>
        <v>#REF!</v>
      </c>
      <c r="GK134" s="266"/>
      <c r="GL134" s="297"/>
      <c r="KJ134" s="267">
        <v>29</v>
      </c>
      <c r="KK134" s="267">
        <v>99.9</v>
      </c>
      <c r="KL134" s="282">
        <v>145</v>
      </c>
      <c r="KM134" s="269">
        <v>99.7</v>
      </c>
      <c r="KN134" s="282">
        <v>140</v>
      </c>
      <c r="KO134" s="269">
        <v>98.8</v>
      </c>
      <c r="KP134" s="282">
        <v>134</v>
      </c>
    </row>
    <row r="135" spans="14:304" s="56" customFormat="1" ht="15" customHeight="1">
      <c r="N135" s="222"/>
      <c r="O135" s="199"/>
      <c r="P135" s="199"/>
      <c r="Q135" s="199"/>
      <c r="R135" s="199"/>
      <c r="S135" s="199"/>
      <c r="T135" s="199"/>
      <c r="U135" s="199"/>
      <c r="W135" s="199"/>
      <c r="X135" s="199"/>
      <c r="Y135" s="199"/>
      <c r="Z135" s="199"/>
      <c r="AA135" s="199"/>
      <c r="AB135" s="199"/>
      <c r="AC135" s="199"/>
      <c r="AD135" s="199"/>
      <c r="AE135" s="199"/>
      <c r="AG135" s="270">
        <v>5</v>
      </c>
      <c r="AH135" s="270"/>
      <c r="AI135" s="306">
        <v>2</v>
      </c>
      <c r="AJ135" s="305">
        <v>0</v>
      </c>
      <c r="AK135" s="306">
        <v>5</v>
      </c>
      <c r="AL135" s="306">
        <v>3</v>
      </c>
      <c r="AM135" s="305" t="s">
        <v>487</v>
      </c>
      <c r="AN135" s="306">
        <v>8</v>
      </c>
      <c r="AO135" s="283" t="s">
        <v>1</v>
      </c>
      <c r="AP135" s="283" t="s">
        <v>1</v>
      </c>
      <c r="AQ135" s="306">
        <v>3</v>
      </c>
      <c r="AR135" s="305" t="s">
        <v>407</v>
      </c>
      <c r="AS135" s="305" t="s">
        <v>407</v>
      </c>
      <c r="AT135" s="305" t="s">
        <v>489</v>
      </c>
      <c r="AU135" s="305"/>
      <c r="AV135" s="283" t="s">
        <v>1</v>
      </c>
      <c r="AW135" s="305" t="s">
        <v>407</v>
      </c>
      <c r="AX135" s="306">
        <v>3</v>
      </c>
      <c r="AY135" s="167">
        <f t="shared" si="22"/>
        <v>2</v>
      </c>
      <c r="AZ135" s="167">
        <f t="shared" si="22"/>
        <v>0</v>
      </c>
      <c r="BA135" s="167">
        <f t="shared" si="22"/>
        <v>5</v>
      </c>
      <c r="BB135" s="167">
        <f t="shared" si="22"/>
        <v>3</v>
      </c>
      <c r="BC135" s="167">
        <f t="shared" si="22"/>
        <v>13</v>
      </c>
      <c r="BD135" s="167">
        <f t="shared" si="22"/>
        <v>8</v>
      </c>
      <c r="BE135" s="167" t="str">
        <f t="shared" si="22"/>
        <v>-</v>
      </c>
      <c r="BF135" s="167" t="str">
        <f t="shared" si="22"/>
        <v>-</v>
      </c>
      <c r="BG135" s="167">
        <f t="shared" si="22"/>
        <v>3</v>
      </c>
      <c r="BH135" s="167"/>
      <c r="BI135" s="167">
        <f t="shared" si="23"/>
        <v>3</v>
      </c>
      <c r="BJ135" s="167">
        <f t="shared" si="24"/>
        <v>3</v>
      </c>
      <c r="BK135" s="167">
        <f t="shared" si="25"/>
        <v>17</v>
      </c>
      <c r="BL135" s="167" t="str">
        <f t="shared" si="26"/>
        <v>-</v>
      </c>
      <c r="BM135" s="167">
        <f t="shared" si="27"/>
        <v>3</v>
      </c>
      <c r="BN135" s="167">
        <f t="shared" si="28"/>
        <v>3</v>
      </c>
      <c r="CB135" s="201">
        <v>17</v>
      </c>
      <c r="CC135" s="225">
        <v>8.6999999999999993</v>
      </c>
      <c r="CD135" s="226">
        <v>13.97</v>
      </c>
      <c r="CE135" s="226">
        <v>15.17</v>
      </c>
      <c r="CF135" s="226">
        <v>16.07</v>
      </c>
      <c r="CG135" s="226">
        <v>16.13</v>
      </c>
      <c r="CH135" s="226">
        <v>16.3</v>
      </c>
      <c r="CI135" s="227">
        <v>16.28</v>
      </c>
      <c r="CJ135" s="252"/>
      <c r="CK135" s="229">
        <v>5.17</v>
      </c>
      <c r="CL135" s="230">
        <v>3.51</v>
      </c>
      <c r="CM135" s="230">
        <v>2.29</v>
      </c>
      <c r="CN135" s="230">
        <v>0.94</v>
      </c>
      <c r="CO135" s="230">
        <v>0.73</v>
      </c>
      <c r="CP135" s="230">
        <v>0.72</v>
      </c>
      <c r="CQ135" s="231">
        <v>0.68</v>
      </c>
      <c r="CR135" s="232" t="e">
        <f>IFERROR(IF(Plan1!#REF!&lt;&gt;"",IF(Plan1!#REF!=6,(Plan1!#REF!-CC135)/CK135,IF(Plan1!#REF!=7,(Plan1!#REF!-CD135)/CL135,IF(Plan1!#REF!=8,(Plan1!#REF!-CE135)/CM135,IF(Plan1!#REF!=9,(Plan1!#REF!-CF135)/CN135,IF(Plan1!#REF!=10,(Plan1!#REF!-CG135)/CO135,IF(Plan1!#REF!=11,(Plan1!#REF!-CH135)/CP135,IF(Plan1!#REF!=12,(Plan1!#REF!-CI135)/CQ135,""))))))),""),IF(Plan1!#REF!&gt;(DK135*4),1,IF(Plan1!#REF!&gt;(DK135*3),-1.5,IF(Plan1!#REF!&gt;(DK135*2),-1.6,IF(Plan1!#REF!&gt;(DK135*1),-2,-2.05)))))</f>
        <v>#REF!</v>
      </c>
      <c r="CS135" s="233"/>
      <c r="CT135" s="229">
        <v>6.17</v>
      </c>
      <c r="CU135" s="230">
        <v>12.97</v>
      </c>
      <c r="CV135" s="230">
        <v>15.97</v>
      </c>
      <c r="CW135" s="230">
        <v>15.97</v>
      </c>
      <c r="CX135" s="230">
        <v>16.36</v>
      </c>
      <c r="CY135" s="230">
        <v>16.77</v>
      </c>
      <c r="CZ135" s="231">
        <v>16.75</v>
      </c>
      <c r="DA135" s="252"/>
      <c r="DB135" s="229">
        <v>5.42</v>
      </c>
      <c r="DC135" s="230">
        <v>4.9800000000000004</v>
      </c>
      <c r="DD135" s="230">
        <v>1.59</v>
      </c>
      <c r="DE135" s="230">
        <v>1.83</v>
      </c>
      <c r="DF135" s="230">
        <v>1.57</v>
      </c>
      <c r="DG135" s="230">
        <v>0.42</v>
      </c>
      <c r="DH135" s="231">
        <v>0.62</v>
      </c>
      <c r="DI135" s="232" t="e">
        <f>IFERROR(IF(Plan1!#REF!&lt;&gt;"",IF(Plan1!#REF!=6,(Plan1!#REF!-CT135)/DB135,IF(Plan1!#REF!=7,(Plan1!#REF!-CU135)/DC135,IF(Plan1!#REF!=8,(Plan1!#REF!-CV135)/DD135,IF(Plan1!#REF!=9,(Plan1!#REF!-CW135)/DE135,IF(Plan1!#REF!=10,(Plan1!#REF!-CX135)/DF135,IF(Plan1!#REF!=11,(Plan1!#REF!-CY135)/DG135,IF(Plan1!#REF!=12,(Plan1!#REF!-CZ135)/DH135,""))))))),""),IF(Plan1!#REF!&gt;(DK135*4),1,IF(Plan1!#REF!&gt;(DK135*3),-1.5,IF(Plan1!#REF!&gt;(DK135*2),-1.6,IF(Plan1!#REF!&gt;(DK135*1),-2,-2.05)))))</f>
        <v>#REF!</v>
      </c>
      <c r="DJ135" s="175"/>
      <c r="DK135" s="176"/>
      <c r="DX135" s="272">
        <v>5</v>
      </c>
      <c r="DY135" s="273" t="s">
        <v>1917</v>
      </c>
      <c r="DZ135" s="274">
        <v>4.45</v>
      </c>
      <c r="EA135" s="274">
        <v>4.7300000000000004</v>
      </c>
      <c r="EB135" s="274">
        <v>4.59</v>
      </c>
      <c r="EC135" s="274">
        <v>4.6399999999999997</v>
      </c>
      <c r="ED135" s="275">
        <v>4.76</v>
      </c>
      <c r="EE135" s="276">
        <v>0.62</v>
      </c>
      <c r="EF135" s="241">
        <v>0.5</v>
      </c>
      <c r="EG135" s="274">
        <v>0.55000000000000004</v>
      </c>
      <c r="EH135" s="274">
        <v>0.54</v>
      </c>
      <c r="EI135" s="275">
        <v>0.49</v>
      </c>
      <c r="EJ135" s="277" t="e">
        <f>IFERROR(IF(ISBLANK(Plan1!#REF!),"",IF(Plan1!#REF!=7,(Plan1!#REF!-DZ135)/EE135,IF(Plan1!#REF!=8,(Plan1!#REF!-EA135)/EF135,IF(Plan1!#REF!=1,(Plan1!#REF!-EB135)/EG135,IF(Plan1!#REF!=2,(Plan1!#REF!-EC135)/EH135,IF(Plan1!#REF!=3,(Plan1!#REF!-ED135)/EI135,"")))))),IF(Plan1!#REF!&lt;&gt;"",IF(Plan1!#REF!&gt;(EW135*4),1,IF(Plan1!#REF!&gt;(EW135*3),-1.5,IF(Plan1!#REF!&gt;(EW135*2),-1.6,IF(Plan1!#REF!&gt;(EW135*1),-2,-2.05)))),""))</f>
        <v>#REF!</v>
      </c>
      <c r="EK135" s="278">
        <v>4.54</v>
      </c>
      <c r="EL135" s="274">
        <v>4.42</v>
      </c>
      <c r="EM135" s="274">
        <v>4.34</v>
      </c>
      <c r="EN135" s="274">
        <v>4.55</v>
      </c>
      <c r="EO135" s="274">
        <v>4.71</v>
      </c>
      <c r="EP135" s="241">
        <v>0.5</v>
      </c>
      <c r="EQ135" s="274">
        <v>0.66</v>
      </c>
      <c r="ER135" s="274">
        <v>0.56999999999999995</v>
      </c>
      <c r="ES135" s="274">
        <v>0.55000000000000004</v>
      </c>
      <c r="ET135" s="275">
        <v>0.46</v>
      </c>
      <c r="EU135" s="277" t="e">
        <f>IFERROR(IF(ISBLANK(Plan1!#REF!),"",IF(Plan1!#REF!=7,(Plan1!#REF!-EK135)/EP135,IF(Plan1!#REF!=8,(Plan1!#REF!-EL135)/EQ135,IF(Plan1!#REF!=1,(Plan1!#REF!-EM135)/ER135,IF(Plan1!#REF!=2,(Plan1!#REF!-EN135)/ES135,IF(Plan1!#REF!=3,(Plan1!#REF!-EO135)/ET135,"")))))),IF(Plan1!#REF!&lt;&gt;"",IF(Plan1!#REF!&gt;(EW135*4),1,IF(Plan1!#REF!&gt;(EW135*3),-1.5,IF(Plan1!#REF!&gt;(EW135*2),-1.6,IF(Plan1!#REF!&gt;(EW135*1),-2,-2.05)))),""))</f>
        <v>#REF!</v>
      </c>
      <c r="EV135" s="285"/>
      <c r="EW135" s="297"/>
      <c r="FJ135" s="292">
        <v>5</v>
      </c>
      <c r="FK135" s="281" t="s">
        <v>1917</v>
      </c>
      <c r="FL135" s="262">
        <v>4.22</v>
      </c>
      <c r="FM135" s="262">
        <v>4.4000000000000004</v>
      </c>
      <c r="FN135" s="262">
        <v>4.8899999999999997</v>
      </c>
      <c r="FO135" s="262">
        <v>4.3099999999999996</v>
      </c>
      <c r="FP135" s="262">
        <v>4.93</v>
      </c>
      <c r="FQ135" s="262">
        <v>4.95</v>
      </c>
      <c r="FR135" s="262">
        <v>4.4400000000000004</v>
      </c>
      <c r="FS135" s="262">
        <v>4.7699999999999996</v>
      </c>
      <c r="FT135" s="262">
        <v>4.95</v>
      </c>
      <c r="FU135" s="262">
        <v>4.28</v>
      </c>
      <c r="FV135" s="262">
        <v>4.63</v>
      </c>
      <c r="FW135" s="263">
        <v>4.7699999999999996</v>
      </c>
      <c r="FX135" s="264">
        <v>0.83</v>
      </c>
      <c r="FY135" s="262">
        <v>0.76</v>
      </c>
      <c r="FZ135" s="262">
        <v>0.32</v>
      </c>
      <c r="GA135" s="262">
        <v>0.84</v>
      </c>
      <c r="GB135" s="262">
        <v>0.25</v>
      </c>
      <c r="GC135" s="262">
        <v>0.22</v>
      </c>
      <c r="GD135" s="262">
        <v>0.75</v>
      </c>
      <c r="GE135" s="262">
        <v>0.47</v>
      </c>
      <c r="GF135" s="262">
        <v>0.23</v>
      </c>
      <c r="GG135" s="262">
        <v>0.84</v>
      </c>
      <c r="GH135" s="262">
        <v>0.61</v>
      </c>
      <c r="GI135" s="263">
        <v>0.48</v>
      </c>
      <c r="GJ135" s="265" t="e">
        <f>IFERROR(IF(Plan1!#REF!&lt;&gt;"",IF(AND(Plan1!#REF!=1,Plan1!#REF!=1),(Plan1!#REF!-FL135)/FX135,IF(AND(Plan1!#REF!=1,Plan1!#REF!=2),(Plan1!#REF!-FM135)/FY135,IF(AND(Plan1!#REF!=1,Plan1!#REF!=3),(Plan1!#REF!-FN135)/FZ135,IF(AND(Plan1!#REF!=2,Plan1!#REF!=1),(Plan1!#REF!-FO135)/GA135,IF(AND(Plan1!#REF!=2,Plan1!#REF!=2),(Plan1!#REF!-FP135)/GB135,IF(AND(Plan1!#REF!=2,Plan1!#REF!=3),(Plan1!#REF!-FQ135)/GC135,IF(AND(Plan1!#REF!=3,Plan1!#REF!=1),(Plan1!#REF!-FR135)/GD135,IF(AND(Plan1!#REF!=3,Plan1!#REF!=2),(Plan1!#REF!-FS135)/GE135,IF(AND(Plan1!#REF!=3,Plan1!#REF!=3),(Plan1!#REF!-FT135)/GF135,IF(AND(Plan1!#REF!=4,Plan1!#REF!=1),(Plan1!#REF!-FU135)/GG135,IF(AND(Plan1!#REF!=4,Plan1!#REF!=2),(Plan1!#REF!-FV135)/GH135,IF(AND(Plan1!#REF!=4,Plan1!#REF!=3),(Plan1!#REF!-FW135)/GI135,"")))))))))))),""),IF(Plan1!#REF!&gt;(GL135*4),1,IF(Plan1!#REF!&gt;(GL135*3),-1.5,IF(Plan1!#REF!&gt;(GL135*2),-1.6,IF(Plan1!#REF!&gt;(GL135*1),-2,-2.05)))))</f>
        <v>#REF!</v>
      </c>
      <c r="GK135" s="266"/>
      <c r="GL135" s="297"/>
      <c r="KJ135" s="307">
        <v>30</v>
      </c>
      <c r="KK135" s="307">
        <v>100</v>
      </c>
      <c r="KL135" s="308">
        <v>147</v>
      </c>
      <c r="KM135" s="309">
        <v>100</v>
      </c>
      <c r="KN135" s="308">
        <v>144</v>
      </c>
      <c r="KO135" s="309">
        <v>100</v>
      </c>
      <c r="KP135" s="308">
        <v>138</v>
      </c>
    </row>
    <row r="136" spans="14:304" s="56" customFormat="1" ht="15" customHeight="1">
      <c r="N136" s="222"/>
      <c r="O136" s="199"/>
      <c r="P136" s="199"/>
      <c r="Q136" s="199"/>
      <c r="R136" s="199"/>
      <c r="S136" s="199"/>
      <c r="T136" s="199"/>
      <c r="U136" s="199"/>
      <c r="W136" s="199"/>
      <c r="X136" s="199"/>
      <c r="Y136" s="199"/>
      <c r="Z136" s="199"/>
      <c r="AA136" s="199"/>
      <c r="AB136" s="199"/>
      <c r="AC136" s="199"/>
      <c r="AD136" s="199"/>
      <c r="AE136" s="199"/>
      <c r="AG136" s="270">
        <v>6</v>
      </c>
      <c r="AH136" s="270"/>
      <c r="AI136" s="306">
        <v>3</v>
      </c>
      <c r="AJ136" s="283" t="s">
        <v>1</v>
      </c>
      <c r="AK136" s="306">
        <v>6</v>
      </c>
      <c r="AL136" s="306">
        <v>4</v>
      </c>
      <c r="AM136" s="305" t="s">
        <v>402</v>
      </c>
      <c r="AN136" s="305" t="s">
        <v>412</v>
      </c>
      <c r="AO136" s="306">
        <v>2</v>
      </c>
      <c r="AP136" s="306">
        <v>4</v>
      </c>
      <c r="AQ136" s="306">
        <v>4</v>
      </c>
      <c r="AR136" s="305" t="s">
        <v>353</v>
      </c>
      <c r="AS136" s="305" t="s">
        <v>353</v>
      </c>
      <c r="AT136" s="305" t="s">
        <v>663</v>
      </c>
      <c r="AU136" s="305"/>
      <c r="AV136" s="306">
        <v>6</v>
      </c>
      <c r="AW136" s="306">
        <v>5</v>
      </c>
      <c r="AX136" s="306">
        <v>4</v>
      </c>
      <c r="AY136" s="167">
        <f t="shared" si="22"/>
        <v>3</v>
      </c>
      <c r="AZ136" s="167" t="str">
        <f t="shared" si="22"/>
        <v>-</v>
      </c>
      <c r="BA136" s="167">
        <f t="shared" si="22"/>
        <v>6</v>
      </c>
      <c r="BB136" s="167">
        <f t="shared" si="22"/>
        <v>4</v>
      </c>
      <c r="BC136" s="167">
        <f t="shared" si="22"/>
        <v>17</v>
      </c>
      <c r="BD136" s="167">
        <f t="shared" si="22"/>
        <v>9</v>
      </c>
      <c r="BE136" s="167">
        <f t="shared" si="22"/>
        <v>2</v>
      </c>
      <c r="BF136" s="167">
        <f t="shared" si="22"/>
        <v>4</v>
      </c>
      <c r="BG136" s="167">
        <f t="shared" si="22"/>
        <v>4</v>
      </c>
      <c r="BH136" s="167"/>
      <c r="BI136" s="167">
        <f t="shared" si="23"/>
        <v>5</v>
      </c>
      <c r="BJ136" s="167">
        <f t="shared" si="24"/>
        <v>5</v>
      </c>
      <c r="BK136" s="167">
        <f t="shared" si="25"/>
        <v>21</v>
      </c>
      <c r="BL136" s="167">
        <f t="shared" si="26"/>
        <v>6</v>
      </c>
      <c r="BM136" s="167">
        <f t="shared" si="27"/>
        <v>5</v>
      </c>
      <c r="BN136" s="167">
        <f t="shared" si="28"/>
        <v>4</v>
      </c>
      <c r="CB136" s="201">
        <v>6</v>
      </c>
      <c r="CC136" s="225">
        <v>3.44</v>
      </c>
      <c r="CD136" s="226">
        <v>5.19</v>
      </c>
      <c r="CE136" s="226">
        <v>5.63</v>
      </c>
      <c r="CF136" s="226">
        <v>5.93</v>
      </c>
      <c r="CG136" s="226">
        <v>5.93</v>
      </c>
      <c r="CH136" s="226">
        <v>5.97</v>
      </c>
      <c r="CI136" s="231">
        <v>5.97</v>
      </c>
      <c r="CJ136" s="228"/>
      <c r="CK136" s="229">
        <v>2.29</v>
      </c>
      <c r="CL136" s="230">
        <v>1.53</v>
      </c>
      <c r="CM136" s="230">
        <v>0.92</v>
      </c>
      <c r="CN136" s="230">
        <v>0.25</v>
      </c>
      <c r="CO136" s="230">
        <v>0.25</v>
      </c>
      <c r="CP136" s="230">
        <v>0.17</v>
      </c>
      <c r="CQ136" s="231">
        <v>0.17</v>
      </c>
      <c r="CR136" s="232" t="e">
        <f>IFERROR(IF(Plan1!#REF!&lt;&gt;"",IF(Plan1!#REF!=6,(Plan1!#REF!-CC136)/CK136,IF(Plan1!#REF!=7,(Plan1!#REF!-CD136)/CL136,IF(Plan1!#REF!=8,(Plan1!#REF!-CE136)/CM136,IF(Plan1!#REF!=9,(Plan1!#REF!-CF136)/CN136,IF(Plan1!#REF!=10,(Plan1!#REF!-CG136)/CO136,IF(Plan1!#REF!=11,(Plan1!#REF!-CH136)/CP136,IF(Plan1!#REF!=12,(Plan1!#REF!-CI136)/CQ136,""))))))),""),IF(Plan1!#REF!&gt;(DK136*4),1,IF(Plan1!#REF!&gt;(DK136*3),-1.5,IF(Plan1!#REF!&gt;(DK136*2),-1.6,IF(Plan1!#REF!&gt;(DK136*1),-2,-2.05)))))</f>
        <v>#REF!</v>
      </c>
      <c r="CS136" s="233"/>
      <c r="CT136" s="229">
        <v>2.1</v>
      </c>
      <c r="CU136" s="230">
        <v>4.5199999999999996</v>
      </c>
      <c r="CV136" s="230">
        <v>5.83</v>
      </c>
      <c r="CW136" s="230">
        <v>5.84</v>
      </c>
      <c r="CX136" s="230">
        <v>5.79</v>
      </c>
      <c r="CY136" s="230">
        <v>6</v>
      </c>
      <c r="CZ136" s="231">
        <v>6</v>
      </c>
      <c r="DA136" s="228"/>
      <c r="DB136" s="229">
        <v>1.97</v>
      </c>
      <c r="DC136" s="230">
        <v>2.0099999999999998</v>
      </c>
      <c r="DD136" s="230">
        <v>0.66</v>
      </c>
      <c r="DE136" s="230">
        <v>0.52</v>
      </c>
      <c r="DF136" s="230">
        <v>0.69</v>
      </c>
      <c r="DG136" s="295">
        <v>0</v>
      </c>
      <c r="DH136" s="296">
        <v>0</v>
      </c>
      <c r="DI136" s="232" t="e">
        <f>IFERROR(IF(Plan1!#REF!&lt;&gt;"",IF(Plan1!#REF!=6,(Plan1!#REF!-CT136)/DB136,IF(Plan1!#REF!=7,(Plan1!#REF!-CU136)/DC136,IF(Plan1!#REF!=8,(Plan1!#REF!-CV136)/DD136,IF(Plan1!#REF!=9,(Plan1!#REF!-CW136)/DE136,IF(Plan1!#REF!=10,(Plan1!#REF!-CX136)/DF136,IF(Plan1!#REF!=11,(Plan1!#REF!-CY136)/DG136,IF(Plan1!#REF!=12,(Plan1!#REF!-CZ136)/DH136,""))))))),""),IF(Plan1!#REF!&gt;(DK136*4),1,IF(Plan1!#REF!&gt;(DK136*3),-1.5,IF(Plan1!#REF!&gt;(DK136*2),-1.6,IF(Plan1!#REF!&gt;(DK136*1),-2,-2.05)))))</f>
        <v>#REF!</v>
      </c>
      <c r="DJ136" s="175">
        <v>6</v>
      </c>
      <c r="DK136" s="176">
        <f>DJ136/5</f>
        <v>1.2</v>
      </c>
      <c r="DX136" s="272">
        <v>3</v>
      </c>
      <c r="DY136" s="273" t="s">
        <v>1918</v>
      </c>
      <c r="DZ136" s="274">
        <v>2.94</v>
      </c>
      <c r="EA136" s="274">
        <v>2.93</v>
      </c>
      <c r="EB136" s="241">
        <v>2.9</v>
      </c>
      <c r="EC136" s="274">
        <v>2.95</v>
      </c>
      <c r="ED136" s="275">
        <v>2.97</v>
      </c>
      <c r="EE136" s="276">
        <v>0.24</v>
      </c>
      <c r="EF136" s="274">
        <v>0.27</v>
      </c>
      <c r="EG136" s="274">
        <v>0.38</v>
      </c>
      <c r="EH136" s="274">
        <v>0.32</v>
      </c>
      <c r="EI136" s="275">
        <v>0.16</v>
      </c>
      <c r="EJ136" s="277" t="e">
        <f>IFERROR(IF(ISBLANK(Plan1!#REF!),"",IF(Plan1!#REF!=7,(Plan1!#REF!-DZ136)/EE136,IF(Plan1!#REF!=8,(Plan1!#REF!-EA136)/EF136,IF(Plan1!#REF!=1,(Plan1!#REF!-EB136)/EG136,IF(Plan1!#REF!=2,(Plan1!#REF!-EC136)/EH136,IF(Plan1!#REF!=3,(Plan1!#REF!-ED136)/EI136,"")))))),IF(Plan1!#REF!&lt;&gt;"",IF(Plan1!#REF!&gt;(EW136*4),1,IF(Plan1!#REF!&gt;(EW136*3),-1.5,IF(Plan1!#REF!&gt;(EW136*2),-1.6,IF(Plan1!#REF!&gt;(EW136*1),-2,-2.05)))),""))</f>
        <v>#REF!</v>
      </c>
      <c r="EK136" s="278">
        <v>2.85</v>
      </c>
      <c r="EL136" s="274">
        <v>2.93</v>
      </c>
      <c r="EM136" s="274">
        <v>2.83</v>
      </c>
      <c r="EN136" s="274">
        <v>2.79</v>
      </c>
      <c r="EO136" s="274">
        <v>2.95</v>
      </c>
      <c r="EP136" s="274">
        <v>0.36</v>
      </c>
      <c r="EQ136" s="274">
        <v>0.26</v>
      </c>
      <c r="ER136" s="274">
        <v>0.54</v>
      </c>
      <c r="ES136" s="274">
        <v>0.41</v>
      </c>
      <c r="ET136" s="275">
        <v>0.22</v>
      </c>
      <c r="EU136" s="277" t="e">
        <f>IFERROR(IF(ISBLANK(Plan1!#REF!),"",IF(Plan1!#REF!=7,(Plan1!#REF!-EK136)/EP136,IF(Plan1!#REF!=8,(Plan1!#REF!-EL136)/EQ136,IF(Plan1!#REF!=1,(Plan1!#REF!-EM136)/ER136,IF(Plan1!#REF!=2,(Plan1!#REF!-EN136)/ES136,IF(Plan1!#REF!=3,(Plan1!#REF!-EO136)/ET136,"")))))),IF(Plan1!#REF!&lt;&gt;"",IF(Plan1!#REF!&gt;(EW136*4),1,IF(Plan1!#REF!&gt;(EW136*3),-1.5,IF(Plan1!#REF!&gt;(EW136*2),-1.6,IF(Plan1!#REF!&gt;(EW136*1),-2,-2.05)))),""))</f>
        <v>#REF!</v>
      </c>
      <c r="EV136" s="285"/>
      <c r="EW136" s="297"/>
      <c r="FJ136" s="292">
        <v>3</v>
      </c>
      <c r="FK136" s="281" t="s">
        <v>1918</v>
      </c>
      <c r="FL136" s="262">
        <v>2.5499999999999998</v>
      </c>
      <c r="FM136" s="262">
        <v>2.85</v>
      </c>
      <c r="FN136" s="262">
        <v>2.94</v>
      </c>
      <c r="FO136" s="262">
        <v>2.67</v>
      </c>
      <c r="FP136" s="262">
        <v>2.58</v>
      </c>
      <c r="FQ136" s="262">
        <v>2.89</v>
      </c>
      <c r="FR136" s="262">
        <v>2.4900000000000002</v>
      </c>
      <c r="FS136" s="262">
        <v>2.6</v>
      </c>
      <c r="FT136" s="262">
        <v>2.75</v>
      </c>
      <c r="FU136" s="262">
        <v>2.0299999999999998</v>
      </c>
      <c r="FV136" s="262">
        <v>2.4300000000000002</v>
      </c>
      <c r="FW136" s="263">
        <v>2.6</v>
      </c>
      <c r="FX136" s="264">
        <v>0.73</v>
      </c>
      <c r="FY136" s="262">
        <v>0.36</v>
      </c>
      <c r="FZ136" s="262">
        <v>0.28000000000000003</v>
      </c>
      <c r="GA136" s="262">
        <v>0.65</v>
      </c>
      <c r="GB136" s="262">
        <v>0.66</v>
      </c>
      <c r="GC136" s="262">
        <v>0.31</v>
      </c>
      <c r="GD136" s="262">
        <v>0.55000000000000004</v>
      </c>
      <c r="GE136" s="262">
        <v>0.6</v>
      </c>
      <c r="GF136" s="262">
        <v>0.52</v>
      </c>
      <c r="GG136" s="262">
        <v>0.78</v>
      </c>
      <c r="GH136" s="262">
        <v>0.73</v>
      </c>
      <c r="GI136" s="263">
        <v>0.66</v>
      </c>
      <c r="GJ136" s="265" t="e">
        <f>IFERROR(IF(Plan1!#REF!&lt;&gt;"",IF(AND(Plan1!#REF!=1,Plan1!#REF!=1),(Plan1!#REF!-FL136)/FX136,IF(AND(Plan1!#REF!=1,Plan1!#REF!=2),(Plan1!#REF!-FM136)/FY136,IF(AND(Plan1!#REF!=1,Plan1!#REF!=3),(Plan1!#REF!-FN136)/FZ136,IF(AND(Plan1!#REF!=2,Plan1!#REF!=1),(Plan1!#REF!-FO136)/GA136,IF(AND(Plan1!#REF!=2,Plan1!#REF!=2),(Plan1!#REF!-FP136)/GB136,IF(AND(Plan1!#REF!=2,Plan1!#REF!=3),(Plan1!#REF!-FQ136)/GC136,IF(AND(Plan1!#REF!=3,Plan1!#REF!=1),(Plan1!#REF!-FR136)/GD136,IF(AND(Plan1!#REF!=3,Plan1!#REF!=2),(Plan1!#REF!-FS136)/GE136,IF(AND(Plan1!#REF!=3,Plan1!#REF!=3),(Plan1!#REF!-FT136)/GF136,IF(AND(Plan1!#REF!=4,Plan1!#REF!=1),(Plan1!#REF!-FU136)/GG136,IF(AND(Plan1!#REF!=4,Plan1!#REF!=2),(Plan1!#REF!-FV136)/GH136,IF(AND(Plan1!#REF!=4,Plan1!#REF!=3),(Plan1!#REF!-FW136)/GI136,"")))))))))))),""),IF(Plan1!#REF!&gt;(GL136*4),1,IF(Plan1!#REF!&gt;(GL136*3),-1.5,IF(Plan1!#REF!&gt;(GL136*2),-1.6,IF(Plan1!#REF!&gt;(GL136*1),-2,-2.05)))))</f>
        <v>#REF!</v>
      </c>
      <c r="GK136" s="266"/>
      <c r="GL136" s="297"/>
      <c r="KJ136" s="245">
        <v>31</v>
      </c>
      <c r="KK136" s="245">
        <v>0</v>
      </c>
      <c r="KL136" s="310">
        <v>0</v>
      </c>
      <c r="KM136" s="310">
        <v>0</v>
      </c>
      <c r="KN136" s="310">
        <v>0</v>
      </c>
      <c r="KO136" s="310">
        <v>0</v>
      </c>
      <c r="KP136" s="310">
        <v>0</v>
      </c>
      <c r="KQ136" s="155"/>
      <c r="KR136" s="155"/>
    </row>
    <row r="137" spans="14:304" s="56" customFormat="1" ht="15" customHeight="1">
      <c r="N137" s="222"/>
      <c r="O137" s="199"/>
      <c r="P137" s="199"/>
      <c r="Q137" s="199"/>
      <c r="R137" s="199"/>
      <c r="S137" s="199"/>
      <c r="T137" s="199"/>
      <c r="U137" s="199"/>
      <c r="W137" s="199"/>
      <c r="X137" s="199"/>
      <c r="Y137" s="199"/>
      <c r="Z137" s="199"/>
      <c r="AA137" s="199"/>
      <c r="AB137" s="199"/>
      <c r="AC137" s="199"/>
      <c r="AD137" s="199"/>
      <c r="AE137" s="199"/>
      <c r="AG137" s="270">
        <v>7</v>
      </c>
      <c r="AH137" s="270"/>
      <c r="AI137" s="306">
        <v>4</v>
      </c>
      <c r="AJ137" s="283" t="s">
        <v>1</v>
      </c>
      <c r="AK137" s="306">
        <v>7</v>
      </c>
      <c r="AL137" s="306">
        <v>5</v>
      </c>
      <c r="AM137" s="305" t="s">
        <v>364</v>
      </c>
      <c r="AN137" s="305" t="s">
        <v>366</v>
      </c>
      <c r="AO137" s="305" t="s">
        <v>407</v>
      </c>
      <c r="AP137" s="306">
        <v>5</v>
      </c>
      <c r="AQ137" s="305" t="s">
        <v>353</v>
      </c>
      <c r="AR137" s="305" t="s">
        <v>367</v>
      </c>
      <c r="AS137" s="305" t="s">
        <v>367</v>
      </c>
      <c r="AT137" s="305" t="s">
        <v>600</v>
      </c>
      <c r="AU137" s="305"/>
      <c r="AV137" s="283" t="s">
        <v>1</v>
      </c>
      <c r="AW137" s="306">
        <v>6</v>
      </c>
      <c r="AX137" s="306">
        <v>5</v>
      </c>
      <c r="AY137" s="167">
        <f t="shared" si="22"/>
        <v>4</v>
      </c>
      <c r="AZ137" s="167" t="str">
        <f t="shared" si="22"/>
        <v>-</v>
      </c>
      <c r="BA137" s="167">
        <f t="shared" si="22"/>
        <v>7</v>
      </c>
      <c r="BB137" s="167">
        <f t="shared" si="22"/>
        <v>5</v>
      </c>
      <c r="BC137" s="167">
        <f t="shared" si="22"/>
        <v>22</v>
      </c>
      <c r="BD137" s="167">
        <f t="shared" si="22"/>
        <v>11</v>
      </c>
      <c r="BE137" s="167">
        <f t="shared" si="22"/>
        <v>3</v>
      </c>
      <c r="BF137" s="167">
        <f t="shared" si="22"/>
        <v>5</v>
      </c>
      <c r="BG137" s="167">
        <f t="shared" si="22"/>
        <v>5</v>
      </c>
      <c r="BH137" s="167"/>
      <c r="BI137" s="167">
        <f t="shared" si="23"/>
        <v>7</v>
      </c>
      <c r="BJ137" s="167">
        <f t="shared" si="24"/>
        <v>7</v>
      </c>
      <c r="BK137" s="167">
        <f t="shared" si="25"/>
        <v>26</v>
      </c>
      <c r="BL137" s="167" t="str">
        <f t="shared" si="26"/>
        <v>-</v>
      </c>
      <c r="BM137" s="167">
        <f t="shared" si="27"/>
        <v>6</v>
      </c>
      <c r="BN137" s="167">
        <f t="shared" si="28"/>
        <v>5</v>
      </c>
      <c r="CB137" s="201">
        <v>6</v>
      </c>
      <c r="CC137" s="311">
        <v>3.04</v>
      </c>
      <c r="CD137" s="312">
        <v>5.03</v>
      </c>
      <c r="CE137" s="312">
        <v>5.73</v>
      </c>
      <c r="CF137" s="312">
        <v>5.87</v>
      </c>
      <c r="CG137" s="312">
        <v>5.97</v>
      </c>
      <c r="CH137" s="312">
        <v>5.97</v>
      </c>
      <c r="CI137" s="313">
        <v>5.97</v>
      </c>
      <c r="CJ137" s="252"/>
      <c r="CK137" s="314">
        <v>1.8</v>
      </c>
      <c r="CL137" s="315">
        <v>1.25</v>
      </c>
      <c r="CM137" s="315">
        <v>0.57999999999999996</v>
      </c>
      <c r="CN137" s="315">
        <v>0.34</v>
      </c>
      <c r="CO137" s="315">
        <v>0.18</v>
      </c>
      <c r="CP137" s="315">
        <v>0.17</v>
      </c>
      <c r="CQ137" s="313">
        <v>0.17</v>
      </c>
      <c r="CR137" s="316" t="e">
        <f>IFERROR(IF(Plan1!#REF!&lt;&gt;"",IF(Plan1!#REF!=6,(Plan1!#REF!-CC137)/CK137,IF(Plan1!#REF!=7,(Plan1!#REF!-CD137)/CL137,IF(Plan1!#REF!=8,(Plan1!#REF!-CE137)/CM137,IF(Plan1!#REF!=9,(Plan1!#REF!-CF137)/CN137,IF(Plan1!#REF!=10,(Plan1!#REF!-CG137)/CO137,IF(Plan1!#REF!=11,(Plan1!#REF!-CH137)/CP137,IF(Plan1!#REF!=12,(Plan1!#REF!-CI137)/CQ137,""))))))),""),IF(Plan1!#REF!&gt;(DK137*4),1,IF(Plan1!#REF!&gt;(DK137*3),-1.5,IF(Plan1!#REF!&gt;(DK137*2),-1.6,IF(Plan1!#REF!&gt;(DK137*1),-2,-2.05)))))</f>
        <v>#REF!</v>
      </c>
      <c r="CS137" s="317"/>
      <c r="CT137" s="314">
        <v>2.4</v>
      </c>
      <c r="CU137" s="315">
        <v>4.66</v>
      </c>
      <c r="CV137" s="315">
        <v>5.52</v>
      </c>
      <c r="CW137" s="315">
        <v>5.74</v>
      </c>
      <c r="CX137" s="315">
        <v>5.79</v>
      </c>
      <c r="CY137" s="315">
        <v>6</v>
      </c>
      <c r="CZ137" s="313">
        <v>5.88</v>
      </c>
      <c r="DA137" s="252"/>
      <c r="DB137" s="314">
        <v>2.0299999999999998</v>
      </c>
      <c r="DC137" s="315">
        <v>1.7</v>
      </c>
      <c r="DD137" s="315">
        <v>0.74</v>
      </c>
      <c r="DE137" s="315">
        <v>0.63</v>
      </c>
      <c r="DF137" s="315">
        <v>0.56999999999999995</v>
      </c>
      <c r="DG137" s="318">
        <v>0</v>
      </c>
      <c r="DH137" s="313">
        <v>0.42</v>
      </c>
      <c r="DI137" s="316" t="e">
        <f>IFERROR(IF(Plan1!#REF!&lt;&gt;"",IF(Plan1!#REF!=6,(Plan1!#REF!-CT137)/DB137,IF(Plan1!#REF!=7,(Plan1!#REF!-CU137)/DC137,IF(Plan1!#REF!=8,(Plan1!#REF!-CV137)/DD137,IF(Plan1!#REF!=9,(Plan1!#REF!-CW137)/DE137,IF(Plan1!#REF!=10,(Plan1!#REF!-CX137)/DF137,IF(Plan1!#REF!=11,(Plan1!#REF!-CY137)/DG137,IF(Plan1!#REF!=12,(Plan1!#REF!-CZ137)/DH137,""))))))),""),IF(Plan1!#REF!&gt;(DK137*4),1,IF(Plan1!#REF!&gt;(DK137*3),-1.5,IF(Plan1!#REF!&gt;(DK137*2),-1.6,IF(Plan1!#REF!&gt;(DK137*1),-2,-2.05)))))</f>
        <v>#REF!</v>
      </c>
      <c r="DJ137" s="175">
        <v>6</v>
      </c>
      <c r="DK137" s="176">
        <f>DJ137/5</f>
        <v>1.2</v>
      </c>
      <c r="DX137" s="272">
        <v>2</v>
      </c>
      <c r="DY137" s="273" t="s">
        <v>1919</v>
      </c>
      <c r="DZ137" s="274">
        <v>1.67</v>
      </c>
      <c r="EA137" s="241">
        <v>1.8</v>
      </c>
      <c r="EB137" s="274">
        <v>1.54</v>
      </c>
      <c r="EC137" s="274">
        <v>1.82</v>
      </c>
      <c r="ED137" s="275">
        <v>1.73</v>
      </c>
      <c r="EE137" s="276">
        <v>0.54</v>
      </c>
      <c r="EF137" s="274">
        <v>0.46</v>
      </c>
      <c r="EG137" s="274">
        <v>0.64</v>
      </c>
      <c r="EH137" s="274">
        <v>0.39</v>
      </c>
      <c r="EI137" s="275">
        <v>0.51</v>
      </c>
      <c r="EJ137" s="277" t="e">
        <f>IFERROR(IF(ISBLANK(Plan1!#REF!),"",IF(Plan1!#REF!=7,(Plan1!#REF!-DZ137)/EE137,IF(Plan1!#REF!=8,(Plan1!#REF!-EA137)/EF137,IF(Plan1!#REF!=1,(Plan1!#REF!-EB137)/EG137,IF(Plan1!#REF!=2,(Plan1!#REF!-EC137)/EH137,IF(Plan1!#REF!=3,(Plan1!#REF!-ED137)/EI137,"")))))),IF(Plan1!#REF!&lt;&gt;"",IF(Plan1!#REF!&gt;(EW137*4),1,IF(Plan1!#REF!&gt;(EW137*3),-1.5,IF(Plan1!#REF!&gt;(EW137*2),-1.6,IF(Plan1!#REF!&gt;(EW137*1),-2,-2.05)))),""))</f>
        <v>#REF!</v>
      </c>
      <c r="EK137" s="278">
        <v>1.77</v>
      </c>
      <c r="EL137" s="274">
        <v>1.67</v>
      </c>
      <c r="EM137" s="274">
        <v>1.66</v>
      </c>
      <c r="EN137" s="274">
        <v>1.79</v>
      </c>
      <c r="EO137" s="274">
        <v>1.84</v>
      </c>
      <c r="EP137" s="274">
        <v>0.48</v>
      </c>
      <c r="EQ137" s="274">
        <v>0.64</v>
      </c>
      <c r="ER137" s="274">
        <v>0.56999999999999995</v>
      </c>
      <c r="ES137" s="274">
        <v>0.53</v>
      </c>
      <c r="ET137" s="275">
        <v>0.44</v>
      </c>
      <c r="EU137" s="277" t="e">
        <f>IFERROR(IF(ISBLANK(Plan1!#REF!),"",IF(Plan1!#REF!=7,(Plan1!#REF!-EK137)/EP137,IF(Plan1!#REF!=8,(Plan1!#REF!-EL137)/EQ137,IF(Plan1!#REF!=1,(Plan1!#REF!-EM137)/ER137,IF(Plan1!#REF!=2,(Plan1!#REF!-EN137)/ES137,IF(Plan1!#REF!=3,(Plan1!#REF!-EO137)/ET137,"")))))),IF(Plan1!#REF!&lt;&gt;"",IF(Plan1!#REF!&gt;(EW137*4),1,IF(Plan1!#REF!&gt;(EW137*3),-1.5,IF(Plan1!#REF!&gt;(EW137*2),-1.6,IF(Plan1!#REF!&gt;(EW137*1),-2,-2.05)))),""))</f>
        <v>#REF!</v>
      </c>
      <c r="EV137" s="175"/>
      <c r="EW137" s="176"/>
      <c r="FJ137" s="292">
        <v>2</v>
      </c>
      <c r="FK137" s="281" t="s">
        <v>1919</v>
      </c>
      <c r="FL137" s="262">
        <v>1.63</v>
      </c>
      <c r="FM137" s="262">
        <v>1.83</v>
      </c>
      <c r="FN137" s="262">
        <v>1.74</v>
      </c>
      <c r="FO137" s="262">
        <v>1.33</v>
      </c>
      <c r="FP137" s="262">
        <v>1.36</v>
      </c>
      <c r="FQ137" s="262">
        <v>1.72</v>
      </c>
      <c r="FR137" s="262">
        <v>1.1000000000000001</v>
      </c>
      <c r="FS137" s="262">
        <v>1.27</v>
      </c>
      <c r="FT137" s="262">
        <v>1.47</v>
      </c>
      <c r="FU137" s="262">
        <v>0.59</v>
      </c>
      <c r="FV137" s="262">
        <v>0.67</v>
      </c>
      <c r="FW137" s="263">
        <v>1.07</v>
      </c>
      <c r="FX137" s="243">
        <v>0.6</v>
      </c>
      <c r="FY137" s="241">
        <v>0.42</v>
      </c>
      <c r="FZ137" s="241">
        <v>0.49</v>
      </c>
      <c r="GA137" s="241">
        <v>0.81</v>
      </c>
      <c r="GB137" s="241">
        <v>0.8</v>
      </c>
      <c r="GC137" s="241">
        <v>0.52</v>
      </c>
      <c r="GD137" s="241">
        <v>0.88</v>
      </c>
      <c r="GE137" s="241">
        <v>0.82</v>
      </c>
      <c r="GF137" s="241">
        <v>0.69</v>
      </c>
      <c r="GG137" s="241">
        <v>0.73</v>
      </c>
      <c r="GH137" s="241">
        <v>0.84</v>
      </c>
      <c r="GI137" s="242">
        <v>0.91</v>
      </c>
      <c r="GJ137" s="265" t="e">
        <f>IFERROR(IF(Plan1!#REF!&lt;&gt;"",IF(AND(Plan1!#REF!=1,Plan1!#REF!=1),(Plan1!#REF!-FL137)/FX137,IF(AND(Plan1!#REF!=1,Plan1!#REF!=2),(Plan1!#REF!-FM137)/FY137,IF(AND(Plan1!#REF!=1,Plan1!#REF!=3),(Plan1!#REF!-FN137)/FZ137,IF(AND(Plan1!#REF!=2,Plan1!#REF!=1),(Plan1!#REF!-FO137)/GA137,IF(AND(Plan1!#REF!=2,Plan1!#REF!=2),(Plan1!#REF!-FP137)/GB137,IF(AND(Plan1!#REF!=2,Plan1!#REF!=3),(Plan1!#REF!-FQ137)/GC137,IF(AND(Plan1!#REF!=3,Plan1!#REF!=1),(Plan1!#REF!-FR137)/GD137,IF(AND(Plan1!#REF!=3,Plan1!#REF!=2),(Plan1!#REF!-FS137)/GE137,IF(AND(Plan1!#REF!=3,Plan1!#REF!=3),(Plan1!#REF!-FT137)/GF137,IF(AND(Plan1!#REF!=4,Plan1!#REF!=1),(Plan1!#REF!-FU137)/GG137,IF(AND(Plan1!#REF!=4,Plan1!#REF!=2),(Plan1!#REF!-FV137)/GH137,IF(AND(Plan1!#REF!=4,Plan1!#REF!=3),(Plan1!#REF!-FW137)/GI137,"")))))))))))),""),IF(Plan1!#REF!&gt;(GL137*4),1,IF(Plan1!#REF!&gt;(GL137*3),-1.5,IF(Plan1!#REF!&gt;(GL137*2),-1.6,IF(Plan1!#REF!&gt;(GL137*1),-2,-2.05)))))</f>
        <v>#REF!</v>
      </c>
      <c r="GK137" s="266"/>
      <c r="GL137" s="176"/>
      <c r="KQ137" s="155"/>
      <c r="KR137" s="155"/>
    </row>
    <row r="138" spans="14:304" s="56" customFormat="1" ht="15" customHeight="1">
      <c r="N138" s="222"/>
      <c r="O138" s="199"/>
      <c r="P138" s="199"/>
      <c r="Q138" s="199"/>
      <c r="R138" s="199"/>
      <c r="S138" s="199"/>
      <c r="T138" s="199"/>
      <c r="U138" s="199"/>
      <c r="W138" s="199"/>
      <c r="X138" s="199"/>
      <c r="Y138" s="199"/>
      <c r="Z138" s="199"/>
      <c r="AA138" s="199"/>
      <c r="AB138" s="199"/>
      <c r="AC138" s="199"/>
      <c r="AD138" s="199"/>
      <c r="AE138" s="199"/>
      <c r="AG138" s="270">
        <v>8</v>
      </c>
      <c r="AH138" s="270"/>
      <c r="AI138" s="305" t="s">
        <v>518</v>
      </c>
      <c r="AJ138" s="305" t="s">
        <v>411</v>
      </c>
      <c r="AK138" s="306">
        <v>8</v>
      </c>
      <c r="AL138" s="305" t="s">
        <v>359</v>
      </c>
      <c r="AM138" s="305" t="s">
        <v>541</v>
      </c>
      <c r="AN138" s="305" t="s">
        <v>380</v>
      </c>
      <c r="AO138" s="306">
        <v>5</v>
      </c>
      <c r="AP138" s="306">
        <v>6</v>
      </c>
      <c r="AQ138" s="305" t="s">
        <v>361</v>
      </c>
      <c r="AR138" s="305" t="s">
        <v>368</v>
      </c>
      <c r="AS138" s="305" t="s">
        <v>366</v>
      </c>
      <c r="AT138" s="305" t="s">
        <v>543</v>
      </c>
      <c r="AU138" s="305"/>
      <c r="AV138" s="306">
        <v>8</v>
      </c>
      <c r="AW138" s="305" t="s">
        <v>361</v>
      </c>
      <c r="AX138" s="306">
        <v>7</v>
      </c>
      <c r="AY138" s="167">
        <f t="shared" ref="AY138:AY148" si="29">IF(AI139="-",AI139,IF(ISNUMBER(AI139),AI139,MID(AI139,1,FIND("-",AI139)-1))+0)</f>
        <v>8</v>
      </c>
      <c r="AZ138" s="167">
        <f t="shared" ref="AZ138:AZ148" si="30">IF(AJ139="-",AJ139,IF(ISNUMBER(AJ139),AJ139,MID(AJ139,1,FIND("-",AJ139)-1))+0)</f>
        <v>4</v>
      </c>
      <c r="BA138" s="167">
        <f t="shared" ref="BA138:BA148" si="31">IF(AK139="-",AK139,IF(ISNUMBER(AK139),AK139,MID(AK139,1,FIND("-",AK139)-1))+0)</f>
        <v>9</v>
      </c>
      <c r="BB138" s="167">
        <f t="shared" ref="BB138:BB148" si="32">IF(AL139="-",AL139,IF(ISNUMBER(AL139),AL139,MID(AL139,1,FIND("-",AL139)-1))+0)</f>
        <v>8</v>
      </c>
      <c r="BC138" s="167">
        <f t="shared" ref="BC138:BC148" si="33">IF(AM139="-",AM139,IF(ISNUMBER(AM139),AM139,MID(AM139,1,FIND("-",AM139)-1))+0)</f>
        <v>30</v>
      </c>
      <c r="BD138" s="167">
        <f t="shared" ref="BD138:BD148" si="34">IF(AN139="-",AN139,IF(ISNUMBER(AN139),AN139,MID(AN139,1,FIND("-",AN139)-1))+0)</f>
        <v>15</v>
      </c>
      <c r="BE138" s="167">
        <f t="shared" ref="BE138:BE148" si="35">IF(AO139="-",AO139,IF(ISNUMBER(AO139),AO139,MID(AO139,1,FIND("-",AO139)-1))+0)</f>
        <v>6</v>
      </c>
      <c r="BF138" s="167">
        <f t="shared" ref="BF138:BF148" si="36">IF(AP139="-",AP139,IF(ISNUMBER(AP139),AP139,MID(AP139,1,FIND("-",AP139)-1))+0)</f>
        <v>7</v>
      </c>
      <c r="BG138" s="167">
        <f t="shared" ref="BG138:BG148" si="37">IF(AQ138="-",AQ138,IF(ISNUMBER(AQ138),AQ138,MID(AQ138,1,FIND("-",AQ138)-1))+0)</f>
        <v>8</v>
      </c>
      <c r="BH138" s="167"/>
      <c r="BI138" s="167">
        <f t="shared" si="23"/>
        <v>12</v>
      </c>
      <c r="BJ138" s="167">
        <f t="shared" si="24"/>
        <v>11</v>
      </c>
      <c r="BK138" s="167">
        <f t="shared" si="25"/>
        <v>36</v>
      </c>
      <c r="BL138" s="167">
        <f t="shared" si="26"/>
        <v>8</v>
      </c>
      <c r="BM138" s="167">
        <f t="shared" si="27"/>
        <v>8</v>
      </c>
      <c r="BN138" s="167">
        <f t="shared" si="28"/>
        <v>7</v>
      </c>
      <c r="CB138" s="319">
        <v>5</v>
      </c>
      <c r="CC138" s="320">
        <v>2.2200000000000002</v>
      </c>
      <c r="CD138" s="321">
        <v>3.74</v>
      </c>
      <c r="CE138" s="322">
        <v>3.8</v>
      </c>
      <c r="CF138" s="321">
        <v>4.2699999999999996</v>
      </c>
      <c r="CG138" s="321">
        <v>4.2300000000000004</v>
      </c>
      <c r="CH138" s="321">
        <v>4.3600000000000003</v>
      </c>
      <c r="CI138" s="323">
        <v>4.34</v>
      </c>
      <c r="CJ138" s="324"/>
      <c r="CK138" s="325">
        <v>1.39</v>
      </c>
      <c r="CL138" s="322">
        <v>1.21</v>
      </c>
      <c r="CM138" s="322">
        <v>1.27</v>
      </c>
      <c r="CN138" s="322">
        <v>0.74</v>
      </c>
      <c r="CO138" s="322">
        <v>0.67</v>
      </c>
      <c r="CP138" s="322">
        <v>0.65</v>
      </c>
      <c r="CQ138" s="326">
        <v>0.54</v>
      </c>
      <c r="CR138" s="327" t="e">
        <f>IFERROR(IF(Plan1!#REF!&lt;&gt;"",IF(Plan1!#REF!=6,(Plan1!#REF!-CC138)/CK138,IF(Plan1!#REF!=7,(Plan1!#REF!-CD138)/CL138,IF(Plan1!#REF!=8,(Plan1!#REF!-CE138)/CM138,IF(Plan1!#REF!=9,(Plan1!#REF!-CF138)/CN138,IF(Plan1!#REF!=10,(Plan1!#REF!-CG138)/CO138,IF(Plan1!#REF!=11,(Plan1!#REF!-CH138)/CP138,IF(Plan1!#REF!=12,(Plan1!#REF!-CI138)/CQ138,""))))))),""),IF(Plan1!#REF!&gt;(DK138*4),1,IF(Plan1!#REF!&gt;(DK138*3),-1.5,IF(Plan1!#REF!&gt;(DK138*2),-1.6,IF(Plan1!#REF!&gt;(DK138*1),-2,-2.05)))))</f>
        <v>#REF!</v>
      </c>
      <c r="CS138" s="328"/>
      <c r="CT138" s="325">
        <v>1.67</v>
      </c>
      <c r="CU138" s="322">
        <v>3.79</v>
      </c>
      <c r="CV138" s="322">
        <v>4.62</v>
      </c>
      <c r="CW138" s="322">
        <v>4.3899999999999997</v>
      </c>
      <c r="CX138" s="322">
        <v>4.79</v>
      </c>
      <c r="CY138" s="322">
        <v>4.7699999999999996</v>
      </c>
      <c r="CZ138" s="326">
        <v>4.88</v>
      </c>
      <c r="DA138" s="324"/>
      <c r="DB138" s="325">
        <v>1.67</v>
      </c>
      <c r="DC138" s="322">
        <v>1.66</v>
      </c>
      <c r="DD138" s="322">
        <v>0.77</v>
      </c>
      <c r="DE138" s="322">
        <v>1.17</v>
      </c>
      <c r="DF138" s="322">
        <v>0.5</v>
      </c>
      <c r="DG138" s="322">
        <v>0.42</v>
      </c>
      <c r="DH138" s="326">
        <v>0.42</v>
      </c>
      <c r="DI138" s="327" t="e">
        <f>IFERROR(IF(Plan1!#REF!&lt;&gt;"",IF(Plan1!#REF!=6,(Plan1!#REF!-CT138)/DB138,IF(Plan1!#REF!=7,(Plan1!#REF!-CU138)/DC138,IF(Plan1!#REF!=8,(Plan1!#REF!-CV138)/DD138,IF(Plan1!#REF!=9,(Plan1!#REF!-CW138)/DE138,IF(Plan1!#REF!=10,(Plan1!#REF!-CX138)/DF138,IF(Plan1!#REF!=11,(Plan1!#REF!-CY138)/DG138,IF(Plan1!#REF!=12,(Plan1!#REF!-CZ138)/DH138,""))))))),""),IF(Plan1!#REF!&gt;(DK138*4),1,IF(Plan1!#REF!&gt;(DK138*3),-1.5,IF(Plan1!#REF!&gt;(DK138*2),-1.6,IF(Plan1!#REF!&gt;(DK138*1),-2,-2.05)))))</f>
        <v>#REF!</v>
      </c>
      <c r="DJ138" s="329"/>
      <c r="DK138" s="176"/>
      <c r="DX138" s="272">
        <v>8</v>
      </c>
      <c r="DY138" s="273" t="s">
        <v>1920</v>
      </c>
      <c r="DZ138" s="241">
        <v>7.7</v>
      </c>
      <c r="EA138" s="241">
        <v>7.7</v>
      </c>
      <c r="EB138" s="274">
        <v>7.38</v>
      </c>
      <c r="EC138" s="274">
        <v>7.33</v>
      </c>
      <c r="ED138" s="275">
        <v>7.35</v>
      </c>
      <c r="EE138" s="276">
        <v>0.73</v>
      </c>
      <c r="EF138" s="274">
        <v>0.72</v>
      </c>
      <c r="EG138" s="274">
        <v>1.1399999999999999</v>
      </c>
      <c r="EH138" s="274">
        <v>1.06</v>
      </c>
      <c r="EI138" s="275">
        <v>0.92</v>
      </c>
      <c r="EJ138" s="277" t="e">
        <f>IFERROR(IF(ISBLANK(Plan1!#REF!),"",IF(Plan1!#REF!=7,(Plan1!#REF!-DZ138)/EE138,IF(Plan1!#REF!=8,(Plan1!#REF!-EA138)/EF138,IF(Plan1!#REF!=1,(Plan1!#REF!-EB138)/EG138,IF(Plan1!#REF!=2,(Plan1!#REF!-EC138)/EH138,IF(Plan1!#REF!=3,(Plan1!#REF!-ED138)/EI138,"")))))),IF(Plan1!#REF!&lt;&gt;"",IF(Plan1!#REF!&gt;(EW138*4),1,IF(Plan1!#REF!&gt;(EW138*3),-1.5,IF(Plan1!#REF!&gt;(EW138*2),-1.6,IF(Plan1!#REF!&gt;(EW138*1),-2,-2.05)))),""))</f>
        <v>#REF!</v>
      </c>
      <c r="EK138" s="278">
        <v>7.15</v>
      </c>
      <c r="EL138" s="274">
        <v>7.42</v>
      </c>
      <c r="EM138" s="274">
        <v>7.37</v>
      </c>
      <c r="EN138" s="274">
        <v>7.42</v>
      </c>
      <c r="EO138" s="274">
        <v>7.34</v>
      </c>
      <c r="EP138" s="241">
        <v>1.6</v>
      </c>
      <c r="EQ138" s="241">
        <v>0.9</v>
      </c>
      <c r="ER138" s="274">
        <v>1.1299999999999999</v>
      </c>
      <c r="ES138" s="274">
        <v>1.22</v>
      </c>
      <c r="ET138" s="275">
        <v>1.47</v>
      </c>
      <c r="EU138" s="277" t="e">
        <f>IFERROR(IF(ISBLANK(Plan1!#REF!),"",IF(Plan1!#REF!=7,(Plan1!#REF!-EK138)/EP138,IF(Plan1!#REF!=8,(Plan1!#REF!-EL138)/EQ138,IF(Plan1!#REF!=1,(Plan1!#REF!-EM138)/ER138,IF(Plan1!#REF!=2,(Plan1!#REF!-EN138)/ES138,IF(Plan1!#REF!=3,(Plan1!#REF!-EO138)/ET138,"")))))),IF(Plan1!#REF!&lt;&gt;"",IF(Plan1!#REF!&gt;(EW138*4),1,IF(Plan1!#REF!&gt;(EW138*3),-1.5,IF(Plan1!#REF!&gt;(EW138*2),-1.6,IF(Plan1!#REF!&gt;(EW138*1),-2,-2.05)))),""))</f>
        <v>#REF!</v>
      </c>
      <c r="EV138" s="175"/>
      <c r="EW138" s="176"/>
      <c r="FJ138" s="292">
        <v>8</v>
      </c>
      <c r="FK138" s="281" t="s">
        <v>1920</v>
      </c>
      <c r="FL138" s="241">
        <v>5.22</v>
      </c>
      <c r="FM138" s="241">
        <v>6.47</v>
      </c>
      <c r="FN138" s="241">
        <v>7.59</v>
      </c>
      <c r="FO138" s="241">
        <v>4.26</v>
      </c>
      <c r="FP138" s="241">
        <v>6.93</v>
      </c>
      <c r="FQ138" s="241">
        <v>7.82</v>
      </c>
      <c r="FR138" s="241">
        <v>5.03</v>
      </c>
      <c r="FS138" s="241">
        <v>6.75</v>
      </c>
      <c r="FT138" s="241">
        <v>7.65</v>
      </c>
      <c r="FU138" s="241">
        <v>4.17</v>
      </c>
      <c r="FV138" s="241">
        <v>6.7</v>
      </c>
      <c r="FW138" s="242">
        <v>7.42</v>
      </c>
      <c r="FX138" s="243">
        <v>2.2599999999999998</v>
      </c>
      <c r="FY138" s="241">
        <v>1.6</v>
      </c>
      <c r="FZ138" s="241">
        <v>0.93</v>
      </c>
      <c r="GA138" s="241">
        <v>2.98</v>
      </c>
      <c r="GB138" s="241">
        <v>1.57</v>
      </c>
      <c r="GC138" s="241">
        <v>0.56999999999999995</v>
      </c>
      <c r="GD138" s="241">
        <v>2.58</v>
      </c>
      <c r="GE138" s="241">
        <v>1.81</v>
      </c>
      <c r="GF138" s="241">
        <v>0.84</v>
      </c>
      <c r="GG138" s="241">
        <v>2.82</v>
      </c>
      <c r="GH138" s="241">
        <v>1.98</v>
      </c>
      <c r="GI138" s="242">
        <v>1</v>
      </c>
      <c r="GJ138" s="265" t="e">
        <f>IFERROR(IF(Plan1!#REF!&lt;&gt;"",IF(AND(Plan1!#REF!=1,Plan1!#REF!=1),(Plan1!#REF!-FL138)/FX138,IF(AND(Plan1!#REF!=1,Plan1!#REF!=2),(Plan1!#REF!-FM138)/FY138,IF(AND(Plan1!#REF!=1,Plan1!#REF!=3),(Plan1!#REF!-FN138)/FZ138,IF(AND(Plan1!#REF!=2,Plan1!#REF!=1),(Plan1!#REF!-FO138)/GA138,IF(AND(Plan1!#REF!=2,Plan1!#REF!=2),(Plan1!#REF!-FP138)/GB138,IF(AND(Plan1!#REF!=2,Plan1!#REF!=3),(Plan1!#REF!-FQ138)/GC138,IF(AND(Plan1!#REF!=3,Plan1!#REF!=1),(Plan1!#REF!-FR138)/GD138,IF(AND(Plan1!#REF!=3,Plan1!#REF!=2),(Plan1!#REF!-FS138)/GE138,IF(AND(Plan1!#REF!=3,Plan1!#REF!=3),(Plan1!#REF!-FT138)/GF138,IF(AND(Plan1!#REF!=4,Plan1!#REF!=1),(Plan1!#REF!-FU138)/GG138,IF(AND(Plan1!#REF!=4,Plan1!#REF!=2),(Plan1!#REF!-FV138)/GH138,IF(AND(Plan1!#REF!=4,Plan1!#REF!=3),(Plan1!#REF!-FW138)/GI138,"")))))))))))),""),IF(Plan1!#REF!&gt;(GL138*4),1,IF(Plan1!#REF!&gt;(GL138*3),-1.5,IF(Plan1!#REF!&gt;(GL138*2),-1.6,IF(Plan1!#REF!&gt;(GL138*1),-2,-2.05)))))</f>
        <v>#REF!</v>
      </c>
      <c r="GK138" s="266"/>
      <c r="GL138" s="176"/>
      <c r="KR138" s="155"/>
    </row>
    <row r="139" spans="14:304" s="56" customFormat="1" ht="15" customHeight="1">
      <c r="N139" s="222"/>
      <c r="O139" s="199"/>
      <c r="P139" s="199"/>
      <c r="Q139" s="199"/>
      <c r="R139" s="199"/>
      <c r="S139" s="199"/>
      <c r="T139" s="199"/>
      <c r="U139" s="199"/>
      <c r="W139" s="199"/>
      <c r="X139" s="199"/>
      <c r="Y139" s="199"/>
      <c r="Z139" s="199"/>
      <c r="AA139" s="199"/>
      <c r="AB139" s="199"/>
      <c r="AC139" s="199"/>
      <c r="AD139" s="199"/>
      <c r="AE139" s="199"/>
      <c r="AG139" s="270">
        <v>9</v>
      </c>
      <c r="AH139" s="270"/>
      <c r="AI139" s="305" t="s">
        <v>355</v>
      </c>
      <c r="AJ139" s="305" t="s">
        <v>356</v>
      </c>
      <c r="AK139" s="306">
        <v>9</v>
      </c>
      <c r="AL139" s="306">
        <v>8</v>
      </c>
      <c r="AM139" s="305" t="s">
        <v>622</v>
      </c>
      <c r="AN139" s="305" t="s">
        <v>371</v>
      </c>
      <c r="AO139" s="305" t="s">
        <v>359</v>
      </c>
      <c r="AP139" s="305" t="s">
        <v>367</v>
      </c>
      <c r="AQ139" s="306">
        <v>10</v>
      </c>
      <c r="AR139" s="306">
        <v>15</v>
      </c>
      <c r="AS139" s="306">
        <v>13</v>
      </c>
      <c r="AT139" s="305" t="s">
        <v>1089</v>
      </c>
      <c r="AU139" s="305"/>
      <c r="AV139" s="283" t="s">
        <v>1</v>
      </c>
      <c r="AW139" s="306">
        <v>10</v>
      </c>
      <c r="AX139" s="306">
        <v>8</v>
      </c>
      <c r="AY139" s="167">
        <f t="shared" si="29"/>
        <v>11</v>
      </c>
      <c r="AZ139" s="167">
        <f t="shared" si="30"/>
        <v>6</v>
      </c>
      <c r="BA139" s="167">
        <f t="shared" si="31"/>
        <v>10</v>
      </c>
      <c r="BB139" s="167">
        <f t="shared" si="32"/>
        <v>9</v>
      </c>
      <c r="BC139" s="167">
        <f t="shared" si="33"/>
        <v>34</v>
      </c>
      <c r="BD139" s="167">
        <f t="shared" si="34"/>
        <v>17</v>
      </c>
      <c r="BE139" s="167">
        <f t="shared" si="35"/>
        <v>8</v>
      </c>
      <c r="BF139" s="167">
        <f t="shared" si="36"/>
        <v>9</v>
      </c>
      <c r="BG139" s="167">
        <f t="shared" si="37"/>
        <v>10</v>
      </c>
      <c r="BH139" s="167"/>
      <c r="BI139" s="167">
        <f t="shared" si="23"/>
        <v>15</v>
      </c>
      <c r="BJ139" s="167">
        <f t="shared" si="24"/>
        <v>13</v>
      </c>
      <c r="BK139" s="167">
        <f t="shared" si="25"/>
        <v>41</v>
      </c>
      <c r="BL139" s="167" t="str">
        <f t="shared" si="26"/>
        <v>-</v>
      </c>
      <c r="BM139" s="167">
        <f t="shared" si="27"/>
        <v>10</v>
      </c>
      <c r="BN139" s="167">
        <f t="shared" si="28"/>
        <v>8</v>
      </c>
      <c r="CB139" s="284">
        <v>5</v>
      </c>
      <c r="CC139" s="225">
        <v>3.59</v>
      </c>
      <c r="CD139" s="226">
        <v>4.68</v>
      </c>
      <c r="CE139" s="226">
        <v>4.83</v>
      </c>
      <c r="CF139" s="226">
        <v>4.97</v>
      </c>
      <c r="CG139" s="226">
        <v>4.9000000000000004</v>
      </c>
      <c r="CH139" s="226">
        <v>5</v>
      </c>
      <c r="CI139" s="231">
        <v>4.97</v>
      </c>
      <c r="CJ139" s="252"/>
      <c r="CK139" s="229">
        <v>1.44</v>
      </c>
      <c r="CL139" s="230">
        <v>0.7</v>
      </c>
      <c r="CM139" s="230">
        <v>0.46</v>
      </c>
      <c r="CN139" s="230">
        <v>0.18</v>
      </c>
      <c r="CO139" s="230">
        <v>0.3</v>
      </c>
      <c r="CP139" s="295">
        <v>0</v>
      </c>
      <c r="CQ139" s="231">
        <v>1.77</v>
      </c>
      <c r="CR139" s="232" t="e">
        <f>IFERROR(IF(Plan1!#REF!&lt;&gt;"",IF(Plan1!#REF!=6,(Plan1!#REF!-CC139)/CK139,IF(Plan1!#REF!=7,(Plan1!#REF!-CD139)/CL139,IF(Plan1!#REF!=8,(Plan1!#REF!-CE139)/CM139,IF(Plan1!#REF!=9,(Plan1!#REF!-CF139)/CN139,IF(Plan1!#REF!=10,(Plan1!#REF!-CG139)/CO139,IF(Plan1!#REF!=11,(Plan1!#REF!-CH139)/CP139,IF(Plan1!#REF!=12,(Plan1!#REF!-CI139)/CQ139,""))))))),""),IF(Plan1!#REF!&gt;(DK139*4),1,IF(Plan1!#REF!&gt;(DK139*3),-1.5,IF(Plan1!#REF!&gt;(DK139*2),-1.6,IF(Plan1!#REF!&gt;(DK139*1),-2,-2.05)))))</f>
        <v>#REF!</v>
      </c>
      <c r="CS139" s="233"/>
      <c r="CT139" s="229">
        <v>2.67</v>
      </c>
      <c r="CU139" s="230">
        <v>4.21</v>
      </c>
      <c r="CV139" s="230">
        <v>4.9000000000000004</v>
      </c>
      <c r="CW139" s="230">
        <v>4.87</v>
      </c>
      <c r="CX139" s="230">
        <v>4.93</v>
      </c>
      <c r="CY139" s="230">
        <v>4.97</v>
      </c>
      <c r="CZ139" s="231">
        <v>4.97</v>
      </c>
      <c r="DA139" s="252"/>
      <c r="DB139" s="229">
        <v>1.54</v>
      </c>
      <c r="DC139" s="230">
        <v>1.32</v>
      </c>
      <c r="DD139" s="230">
        <v>0.31</v>
      </c>
      <c r="DE139" s="230">
        <v>0.34</v>
      </c>
      <c r="DF139" s="230">
        <v>0.26</v>
      </c>
      <c r="DG139" s="230">
        <v>0.18</v>
      </c>
      <c r="DH139" s="231">
        <v>0.18</v>
      </c>
      <c r="DI139" s="232" t="e">
        <f>IFERROR(IF(Plan1!#REF!&lt;&gt;"",IF(Plan1!#REF!=6,(Plan1!#REF!-CT139)/DB139,IF(Plan1!#REF!=7,(Plan1!#REF!-CU139)/DC139,IF(Plan1!#REF!=8,(Plan1!#REF!-CV139)/DD139,IF(Plan1!#REF!=9,(Plan1!#REF!-CW139)/DE139,IF(Plan1!#REF!=10,(Plan1!#REF!-CX139)/DF139,IF(Plan1!#REF!=11,(Plan1!#REF!-CY139)/DG139,IF(Plan1!#REF!=12,(Plan1!#REF!-CZ139)/DH139,""))))))),""),IF(Plan1!#REF!&gt;(DK139*4),1,IF(Plan1!#REF!&gt;(DK139*3),-1.5,IF(Plan1!#REF!&gt;(DK139*2),-1.6,IF(Plan1!#REF!&gt;(DK139*1),-2,-2.05)))))</f>
        <v>#REF!</v>
      </c>
      <c r="DJ139" s="285">
        <v>5</v>
      </c>
      <c r="DK139" s="176">
        <f>DJ139/5</f>
        <v>1</v>
      </c>
      <c r="DX139" s="272">
        <v>53</v>
      </c>
      <c r="DY139" s="273" t="s">
        <v>1921</v>
      </c>
      <c r="DZ139" s="241">
        <v>50.7</v>
      </c>
      <c r="EA139" s="241">
        <v>51.6</v>
      </c>
      <c r="EB139" s="274">
        <v>51.54</v>
      </c>
      <c r="EC139" s="274">
        <v>52.05</v>
      </c>
      <c r="ED139" s="275">
        <v>51.81</v>
      </c>
      <c r="EE139" s="276">
        <v>1.59</v>
      </c>
      <c r="EF139" s="274">
        <v>1.26</v>
      </c>
      <c r="EG139" s="274">
        <v>1.19</v>
      </c>
      <c r="EH139" s="274">
        <v>1.07</v>
      </c>
      <c r="EI139" s="275">
        <v>1.41</v>
      </c>
      <c r="EJ139" s="277" t="e">
        <f>IFERROR(IF(ISBLANK(Plan1!#REF!),"",IF(Plan1!#REF!=7,(Plan1!#REF!-DZ139)/EE139,IF(Plan1!#REF!=8,(Plan1!#REF!-EA139)/EF139,IF(Plan1!#REF!=1,(Plan1!#REF!-EB139)/EG139,IF(Plan1!#REF!=2,(Plan1!#REF!-EC139)/EH139,IF(Plan1!#REF!=3,(Plan1!#REF!-ED139)/EI139,"")))))),IF(Plan1!#REF!&lt;&gt;"",IF(Plan1!#REF!&gt;(EW139*4),1,IF(Plan1!#REF!&gt;(EW139*3),-1.5,IF(Plan1!#REF!&gt;(EW139*2),-1.6,IF(Plan1!#REF!&gt;(EW139*1),-2,-2.05)))),""))</f>
        <v>#REF!</v>
      </c>
      <c r="EK139" s="278">
        <v>49.74</v>
      </c>
      <c r="EL139" s="274">
        <v>50.91</v>
      </c>
      <c r="EM139" s="274">
        <v>50.59</v>
      </c>
      <c r="EN139" s="274">
        <v>51.16</v>
      </c>
      <c r="EO139" s="274">
        <v>51.55</v>
      </c>
      <c r="EP139" s="274">
        <v>2.0299999999999998</v>
      </c>
      <c r="EQ139" s="274">
        <v>1.64</v>
      </c>
      <c r="ER139" s="274">
        <v>1.97</v>
      </c>
      <c r="ES139" s="274">
        <v>1.55</v>
      </c>
      <c r="ET139" s="275">
        <v>1.46</v>
      </c>
      <c r="EU139" s="277" t="e">
        <f>IFERROR(IF(ISBLANK(Plan1!#REF!),"",IF(Plan1!#REF!=7,(Plan1!#REF!-EK139)/EP139,IF(Plan1!#REF!=8,(Plan1!#REF!-EL139)/EQ139,IF(Plan1!#REF!=1,(Plan1!#REF!-EM139)/ER139,IF(Plan1!#REF!=2,(Plan1!#REF!-EN139)/ES139,IF(Plan1!#REF!=3,(Plan1!#REF!-EO139)/ET139,"")))))),IF(Plan1!#REF!&lt;&gt;"",IF(Plan1!#REF!&gt;(EW139*4),1,IF(Plan1!#REF!&gt;(EW139*3),-1.5,IF(Plan1!#REF!&gt;(EW139*2),-1.6,IF(Plan1!#REF!&gt;(EW139*1),-2,-2.05)))),""))</f>
        <v>#REF!</v>
      </c>
      <c r="EV139" s="175"/>
      <c r="EW139" s="176"/>
      <c r="FJ139" s="292">
        <v>53</v>
      </c>
      <c r="FK139" s="281" t="s">
        <v>1921</v>
      </c>
      <c r="FL139" s="262">
        <v>46.14</v>
      </c>
      <c r="FM139" s="262">
        <v>49.53</v>
      </c>
      <c r="FN139" s="262">
        <v>51.93</v>
      </c>
      <c r="FO139" s="262">
        <v>43.33</v>
      </c>
      <c r="FP139" s="262">
        <v>49.24</v>
      </c>
      <c r="FQ139" s="262">
        <v>51.46</v>
      </c>
      <c r="FR139" s="262">
        <v>44.31</v>
      </c>
      <c r="FS139" s="262">
        <v>48.44</v>
      </c>
      <c r="FT139" s="262">
        <v>50.87</v>
      </c>
      <c r="FU139" s="262">
        <v>41.03</v>
      </c>
      <c r="FV139" s="262">
        <v>48.33</v>
      </c>
      <c r="FW139" s="263">
        <v>50.3</v>
      </c>
      <c r="FX139" s="264">
        <v>3.93</v>
      </c>
      <c r="FY139" s="262">
        <v>2.2000000000000002</v>
      </c>
      <c r="FZ139" s="262">
        <v>1.27</v>
      </c>
      <c r="GA139" s="262">
        <v>7.45</v>
      </c>
      <c r="GB139" s="262">
        <v>2.39</v>
      </c>
      <c r="GC139" s="262">
        <v>1.32</v>
      </c>
      <c r="GD139" s="262">
        <v>6.34</v>
      </c>
      <c r="GE139" s="262">
        <v>3.39</v>
      </c>
      <c r="GF139" s="262">
        <v>2.0499999999999998</v>
      </c>
      <c r="GG139" s="262">
        <v>6.09</v>
      </c>
      <c r="GH139" s="262">
        <v>2.84</v>
      </c>
      <c r="GI139" s="263">
        <v>2.2999999999999998</v>
      </c>
      <c r="GJ139" s="265" t="e">
        <f>IFERROR(IF(Plan1!#REF!&lt;&gt;"",IF(AND(Plan1!#REF!=1,Plan1!#REF!=1),(Plan1!#REF!-FL139)/FX139,IF(AND(Plan1!#REF!=1,Plan1!#REF!=2),(Plan1!#REF!-FM139)/FY139,IF(AND(Plan1!#REF!=1,Plan1!#REF!=3),(Plan1!#REF!-FN139)/FZ139,IF(AND(Plan1!#REF!=2,Plan1!#REF!=1),(Plan1!#REF!-FO139)/GA139,IF(AND(Plan1!#REF!=2,Plan1!#REF!=2),(Plan1!#REF!-FP139)/GB139,IF(AND(Plan1!#REF!=2,Plan1!#REF!=3),(Plan1!#REF!-FQ139)/GC139,IF(AND(Plan1!#REF!=3,Plan1!#REF!=1),(Plan1!#REF!-FR139)/GD139,IF(AND(Plan1!#REF!=3,Plan1!#REF!=2),(Plan1!#REF!-FS139)/GE139,IF(AND(Plan1!#REF!=3,Plan1!#REF!=3),(Plan1!#REF!-FT139)/GF139,IF(AND(Plan1!#REF!=4,Plan1!#REF!=1),(Plan1!#REF!-FU139)/GG139,IF(AND(Plan1!#REF!=4,Plan1!#REF!=2),(Plan1!#REF!-FV139)/GH139,IF(AND(Plan1!#REF!=4,Plan1!#REF!=3),(Plan1!#REF!-FW139)/GI139,"")))))))))))),""),IF(Plan1!#REF!&gt;(GL139*4),1,IF(Plan1!#REF!&gt;(GL139*3),-1.5,IF(Plan1!#REF!&gt;(GL139*2),-1.6,IF(Plan1!#REF!&gt;(GL139*1),-2,-2.05)))))</f>
        <v>#REF!</v>
      </c>
      <c r="GK139" s="266"/>
      <c r="GL139" s="176"/>
      <c r="KR139" s="155"/>
    </row>
    <row r="140" spans="14:304" s="56" customFormat="1" ht="15" customHeight="1">
      <c r="N140" s="222"/>
      <c r="O140" s="199"/>
      <c r="P140" s="199"/>
      <c r="Q140" s="199"/>
      <c r="R140" s="199"/>
      <c r="S140" s="199"/>
      <c r="T140" s="199"/>
      <c r="U140" s="199"/>
      <c r="W140" s="199"/>
      <c r="X140" s="199"/>
      <c r="Y140" s="199"/>
      <c r="Z140" s="199"/>
      <c r="AA140" s="199"/>
      <c r="AB140" s="199"/>
      <c r="AC140" s="199"/>
      <c r="AD140" s="199"/>
      <c r="AE140" s="199"/>
      <c r="AG140" s="270">
        <v>10</v>
      </c>
      <c r="AH140" s="270"/>
      <c r="AI140" s="305" t="s">
        <v>365</v>
      </c>
      <c r="AJ140" s="306">
        <v>6</v>
      </c>
      <c r="AK140" s="306">
        <v>10</v>
      </c>
      <c r="AL140" s="305" t="s">
        <v>412</v>
      </c>
      <c r="AM140" s="305" t="s">
        <v>631</v>
      </c>
      <c r="AN140" s="305" t="s">
        <v>374</v>
      </c>
      <c r="AO140" s="306">
        <v>8</v>
      </c>
      <c r="AP140" s="306">
        <v>9</v>
      </c>
      <c r="AQ140" s="305" t="s">
        <v>366</v>
      </c>
      <c r="AR140" s="305" t="s">
        <v>418</v>
      </c>
      <c r="AS140" s="305" t="s">
        <v>459</v>
      </c>
      <c r="AT140" s="305" t="s">
        <v>389</v>
      </c>
      <c r="AU140" s="305"/>
      <c r="AV140" s="306">
        <v>9</v>
      </c>
      <c r="AW140" s="306">
        <v>11</v>
      </c>
      <c r="AX140" s="306">
        <v>9</v>
      </c>
      <c r="AY140" s="167">
        <f t="shared" si="29"/>
        <v>14</v>
      </c>
      <c r="AZ140" s="167">
        <f t="shared" si="30"/>
        <v>7</v>
      </c>
      <c r="BA140" s="167">
        <f t="shared" si="31"/>
        <v>11</v>
      </c>
      <c r="BB140" s="167">
        <f t="shared" si="32"/>
        <v>11</v>
      </c>
      <c r="BC140" s="167">
        <f t="shared" si="33"/>
        <v>38</v>
      </c>
      <c r="BD140" s="167">
        <f t="shared" si="34"/>
        <v>19</v>
      </c>
      <c r="BE140" s="167">
        <f t="shared" si="35"/>
        <v>9</v>
      </c>
      <c r="BF140" s="167">
        <f t="shared" si="36"/>
        <v>10</v>
      </c>
      <c r="BG140" s="167">
        <f t="shared" si="37"/>
        <v>11</v>
      </c>
      <c r="BH140" s="167"/>
      <c r="BI140" s="167">
        <f t="shared" si="23"/>
        <v>16</v>
      </c>
      <c r="BJ140" s="167">
        <f t="shared" si="24"/>
        <v>14</v>
      </c>
      <c r="BK140" s="167">
        <f t="shared" si="25"/>
        <v>47</v>
      </c>
      <c r="BL140" s="167">
        <f t="shared" si="26"/>
        <v>9</v>
      </c>
      <c r="BM140" s="167">
        <f t="shared" si="27"/>
        <v>11</v>
      </c>
      <c r="BN140" s="167">
        <f t="shared" si="28"/>
        <v>9</v>
      </c>
      <c r="CB140" s="284">
        <v>19</v>
      </c>
      <c r="CC140" s="225">
        <v>8.58</v>
      </c>
      <c r="CD140" s="226">
        <v>12.97</v>
      </c>
      <c r="CE140" s="226">
        <v>16.2</v>
      </c>
      <c r="CF140" s="226">
        <v>17.62</v>
      </c>
      <c r="CG140" s="226">
        <v>17.7</v>
      </c>
      <c r="CH140" s="226">
        <v>18.55</v>
      </c>
      <c r="CI140" s="231">
        <v>18.34</v>
      </c>
      <c r="CJ140" s="252"/>
      <c r="CK140" s="229">
        <v>5.37</v>
      </c>
      <c r="CL140" s="230">
        <v>4.6100000000000003</v>
      </c>
      <c r="CM140" s="230">
        <v>2.5499999999999998</v>
      </c>
      <c r="CN140" s="230">
        <v>1.29</v>
      </c>
      <c r="CO140" s="230">
        <v>1.17</v>
      </c>
      <c r="CP140" s="230">
        <v>0.71</v>
      </c>
      <c r="CQ140" s="231">
        <v>0.9</v>
      </c>
      <c r="CR140" s="232" t="e">
        <f>IFERROR(IF(Plan1!#REF!&lt;&gt;"",IF(Plan1!#REF!=6,(Plan1!#REF!-CC140)/CK140,IF(Plan1!#REF!=7,(Plan1!#REF!-CD140)/CL140,IF(Plan1!#REF!=8,(Plan1!#REF!-CE140)/CM140,IF(Plan1!#REF!=9,(Plan1!#REF!-CF140)/CN140,IF(Plan1!#REF!=10,(Plan1!#REF!-CG140)/CO140,IF(Plan1!#REF!=11,(Plan1!#REF!-CH140)/CP140,IF(Plan1!#REF!=12,(Plan1!#REF!-CI140)/CQ140,""))))))),""),IF(Plan1!#REF!&gt;(DK140*4),1,IF(Plan1!#REF!&gt;(DK140*3),-1.5,IF(Plan1!#REF!&gt;(DK140*2),-1.6,IF(Plan1!#REF!&gt;(DK140*1),-2,-2.05)))))</f>
        <v>#REF!</v>
      </c>
      <c r="CS140" s="233"/>
      <c r="CT140" s="229">
        <v>6.1</v>
      </c>
      <c r="CU140" s="230">
        <v>11.38</v>
      </c>
      <c r="CV140" s="230">
        <v>15.93</v>
      </c>
      <c r="CW140" s="230">
        <v>16</v>
      </c>
      <c r="CX140" s="230">
        <v>16.46</v>
      </c>
      <c r="CY140" s="230">
        <v>17.350000000000001</v>
      </c>
      <c r="CZ140" s="231">
        <v>16.559999999999999</v>
      </c>
      <c r="DA140" s="252"/>
      <c r="DB140" s="229">
        <v>5.24</v>
      </c>
      <c r="DC140" s="230">
        <v>4.7699999999999996</v>
      </c>
      <c r="DD140" s="230">
        <v>2.5499999999999998</v>
      </c>
      <c r="DE140" s="230">
        <v>2.39</v>
      </c>
      <c r="DF140" s="230">
        <v>1.75</v>
      </c>
      <c r="DG140" s="230">
        <v>1.68</v>
      </c>
      <c r="DH140" s="231">
        <v>2.21</v>
      </c>
      <c r="DI140" s="232" t="e">
        <f>IFERROR(IF(Plan1!#REF!&lt;&gt;"",IF(Plan1!#REF!=6,(Plan1!#REF!-CT140)/DB140,IF(Plan1!#REF!=7,(Plan1!#REF!-CU140)/DC140,IF(Plan1!#REF!=8,(Plan1!#REF!-CV140)/DD140,IF(Plan1!#REF!=9,(Plan1!#REF!-CW140)/DE140,IF(Plan1!#REF!=10,(Plan1!#REF!-CX140)/DF140,IF(Plan1!#REF!=11,(Plan1!#REF!-CY140)/DG140,IF(Plan1!#REF!=12,(Plan1!#REF!-CZ140)/DH140,""))))))),""),IF(Plan1!#REF!&gt;(DK140*4),1,IF(Plan1!#REF!&gt;(DK140*3),-1.5,IF(Plan1!#REF!&gt;(DK140*2),-1.6,IF(Plan1!#REF!&gt;(DK140*1),-2,-2.05)))))</f>
        <v>#REF!</v>
      </c>
      <c r="DJ140" s="285"/>
      <c r="DK140" s="176"/>
      <c r="DX140" s="272">
        <v>22</v>
      </c>
      <c r="DY140" s="273" t="s">
        <v>1922</v>
      </c>
      <c r="DZ140" s="274">
        <v>21.06</v>
      </c>
      <c r="EA140" s="274">
        <v>21.28</v>
      </c>
      <c r="EB140" s="274">
        <v>21.44</v>
      </c>
      <c r="EC140" s="274">
        <v>21.67</v>
      </c>
      <c r="ED140" s="275">
        <v>21.57</v>
      </c>
      <c r="EE140" s="276">
        <v>0.86</v>
      </c>
      <c r="EF140" s="274">
        <v>0.85</v>
      </c>
      <c r="EG140" s="241">
        <v>0.6</v>
      </c>
      <c r="EH140" s="274">
        <v>0.48</v>
      </c>
      <c r="EI140" s="275">
        <v>0.76</v>
      </c>
      <c r="EJ140" s="277" t="e">
        <f>IFERROR(IF(ISBLANK(Plan1!#REF!),"",IF(Plan1!#REF!=7,(Plan1!#REF!-DZ140)/EE140,IF(Plan1!#REF!=8,(Plan1!#REF!-EA140)/EF140,IF(Plan1!#REF!=1,(Plan1!#REF!-EB140)/EG140,IF(Plan1!#REF!=2,(Plan1!#REF!-EC140)/EH140,IF(Plan1!#REF!=3,(Plan1!#REF!-ED140)/EI140,"")))))),IF(Plan1!#REF!&lt;&gt;"",IF(Plan1!#REF!&gt;(EW140*4),1,IF(Plan1!#REF!&gt;(EW140*3),-1.5,IF(Plan1!#REF!&gt;(EW140*2),-1.6,IF(Plan1!#REF!&gt;(EW140*1),-2,-2.05)))),""))</f>
        <v>#REF!</v>
      </c>
      <c r="EK140" s="278">
        <v>20.82</v>
      </c>
      <c r="EL140" s="274">
        <v>21.26</v>
      </c>
      <c r="EM140" s="274">
        <v>21.32</v>
      </c>
      <c r="EN140" s="274">
        <v>21.58</v>
      </c>
      <c r="EO140" s="274">
        <v>21.63</v>
      </c>
      <c r="EP140" s="274">
        <v>0.97</v>
      </c>
      <c r="EQ140" s="274">
        <v>0.79</v>
      </c>
      <c r="ER140" s="274">
        <v>0.79</v>
      </c>
      <c r="ES140" s="274">
        <v>0.64</v>
      </c>
      <c r="ET140" s="275">
        <v>0.49</v>
      </c>
      <c r="EU140" s="277" t="e">
        <f>IFERROR(IF(ISBLANK(Plan1!#REF!),"",IF(Plan1!#REF!=7,(Plan1!#REF!-EK140)/EP140,IF(Plan1!#REF!=8,(Plan1!#REF!-EL140)/EQ140,IF(Plan1!#REF!=1,(Plan1!#REF!-EM140)/ER140,IF(Plan1!#REF!=2,(Plan1!#REF!-EN140)/ES140,IF(Plan1!#REF!=3,(Plan1!#REF!-EO140)/ET140,"")))))),IF(Plan1!#REF!&lt;&gt;"",IF(Plan1!#REF!&gt;(EW140*4),1,IF(Plan1!#REF!&gt;(EW140*3),-1.5,IF(Plan1!#REF!&gt;(EW140*2),-1.6,IF(Plan1!#REF!&gt;(EW140*1),-2,-2.05)))),""))</f>
        <v>#REF!</v>
      </c>
      <c r="EV140" s="175"/>
      <c r="EW140" s="176"/>
      <c r="FJ140" s="292">
        <v>22</v>
      </c>
      <c r="FK140" s="281" t="s">
        <v>1948</v>
      </c>
      <c r="FL140" s="262">
        <v>20.37</v>
      </c>
      <c r="FM140" s="262">
        <v>21.27</v>
      </c>
      <c r="FN140" s="262">
        <v>21.71</v>
      </c>
      <c r="FO140" s="262">
        <v>20.170000000000002</v>
      </c>
      <c r="FP140" s="262">
        <v>20.89</v>
      </c>
      <c r="FQ140" s="262">
        <v>21.61</v>
      </c>
      <c r="FR140" s="262">
        <v>20.079999999999998</v>
      </c>
      <c r="FS140" s="262">
        <v>20.71</v>
      </c>
      <c r="FT140" s="262">
        <v>21.33</v>
      </c>
      <c r="FU140" s="262">
        <v>19.03</v>
      </c>
      <c r="FV140" s="262">
        <v>20.53</v>
      </c>
      <c r="FW140" s="263">
        <v>21.05</v>
      </c>
      <c r="FX140" s="264">
        <v>1.28</v>
      </c>
      <c r="FY140" s="241">
        <v>0.84</v>
      </c>
      <c r="FZ140" s="241">
        <v>0.52</v>
      </c>
      <c r="GA140" s="241">
        <v>1.88</v>
      </c>
      <c r="GB140" s="241">
        <v>1.1299999999999999</v>
      </c>
      <c r="GC140" s="241">
        <v>0.62</v>
      </c>
      <c r="GD140" s="241">
        <v>1.38</v>
      </c>
      <c r="GE140" s="241">
        <v>1.1100000000000001</v>
      </c>
      <c r="GF140" s="241">
        <v>0.98</v>
      </c>
      <c r="GG140" s="241">
        <v>1.82</v>
      </c>
      <c r="GH140" s="241">
        <v>1.17</v>
      </c>
      <c r="GI140" s="242">
        <v>1.19</v>
      </c>
      <c r="GJ140" s="265" t="e">
        <f>IFERROR(IF(Plan1!#REF!&lt;&gt;"",IF(AND(Plan1!#REF!=1,Plan1!#REF!=1),(Plan1!#REF!-FL140)/FX140,IF(AND(Plan1!#REF!=1,Plan1!#REF!=2),(Plan1!#REF!-FM140)/FY140,IF(AND(Plan1!#REF!=1,Plan1!#REF!=3),(Plan1!#REF!-FN140)/FZ140,IF(AND(Plan1!#REF!=2,Plan1!#REF!=1),(Plan1!#REF!-FO140)/GA140,IF(AND(Plan1!#REF!=2,Plan1!#REF!=2),(Plan1!#REF!-FP140)/GB140,IF(AND(Plan1!#REF!=2,Plan1!#REF!=3),(Plan1!#REF!-FQ140)/GC140,IF(AND(Plan1!#REF!=3,Plan1!#REF!=1),(Plan1!#REF!-FR140)/GD140,IF(AND(Plan1!#REF!=3,Plan1!#REF!=2),(Plan1!#REF!-FS140)/GE140,IF(AND(Plan1!#REF!=3,Plan1!#REF!=3),(Plan1!#REF!-FT140)/GF140,IF(AND(Plan1!#REF!=4,Plan1!#REF!=1),(Plan1!#REF!-FU140)/GG140,IF(AND(Plan1!#REF!=4,Plan1!#REF!=2),(Plan1!#REF!-FV140)/GH140,IF(AND(Plan1!#REF!=4,Plan1!#REF!=3),(Plan1!#REF!-FW140)/GI140,"")))))))))))),""),IF(Plan1!#REF!&gt;(GL140*4),1,IF(Plan1!#REF!&gt;(GL140*3),-1.5,IF(Plan1!#REF!&gt;(GL140*2),-1.6,IF(Plan1!#REF!&gt;(GL140*1),-2,-2.05)))))</f>
        <v>#REF!</v>
      </c>
      <c r="GK140" s="266"/>
      <c r="GL140" s="176"/>
      <c r="KR140" s="155"/>
    </row>
    <row r="141" spans="14:304" s="56" customFormat="1" ht="15" customHeight="1">
      <c r="N141" s="222"/>
      <c r="O141" s="199"/>
      <c r="P141" s="199"/>
      <c r="Q141" s="199"/>
      <c r="R141" s="199"/>
      <c r="S141" s="199"/>
      <c r="T141" s="199"/>
      <c r="U141" s="199"/>
      <c r="W141" s="199"/>
      <c r="X141" s="199"/>
      <c r="Y141" s="199"/>
      <c r="Z141" s="199"/>
      <c r="AA141" s="199"/>
      <c r="AB141" s="199"/>
      <c r="AC141" s="199"/>
      <c r="AD141" s="199"/>
      <c r="AE141" s="199"/>
      <c r="AG141" s="251">
        <v>11</v>
      </c>
      <c r="AH141" s="251"/>
      <c r="AI141" s="305" t="s">
        <v>599</v>
      </c>
      <c r="AJ141" s="305" t="s">
        <v>480</v>
      </c>
      <c r="AK141" s="306">
        <v>11</v>
      </c>
      <c r="AL141" s="306">
        <v>11</v>
      </c>
      <c r="AM141" s="305" t="s">
        <v>633</v>
      </c>
      <c r="AN141" s="305" t="s">
        <v>377</v>
      </c>
      <c r="AO141" s="305" t="s">
        <v>412</v>
      </c>
      <c r="AP141" s="305" t="s">
        <v>363</v>
      </c>
      <c r="AQ141" s="305" t="s">
        <v>380</v>
      </c>
      <c r="AR141" s="305" t="s">
        <v>420</v>
      </c>
      <c r="AS141" s="305" t="s">
        <v>387</v>
      </c>
      <c r="AT141" s="305" t="s">
        <v>492</v>
      </c>
      <c r="AU141" s="305"/>
      <c r="AV141" s="306">
        <v>10</v>
      </c>
      <c r="AW141" s="305" t="s">
        <v>458</v>
      </c>
      <c r="AX141" s="283" t="s">
        <v>1</v>
      </c>
      <c r="AY141" s="167">
        <f t="shared" si="29"/>
        <v>18</v>
      </c>
      <c r="AZ141" s="167">
        <f t="shared" si="30"/>
        <v>10</v>
      </c>
      <c r="BA141" s="167">
        <f t="shared" si="31"/>
        <v>12</v>
      </c>
      <c r="BB141" s="167">
        <f t="shared" si="32"/>
        <v>12</v>
      </c>
      <c r="BC141" s="167">
        <f t="shared" si="33"/>
        <v>43</v>
      </c>
      <c r="BD141" s="167">
        <f t="shared" si="34"/>
        <v>21</v>
      </c>
      <c r="BE141" s="167">
        <f t="shared" si="35"/>
        <v>11</v>
      </c>
      <c r="BF141" s="167">
        <f t="shared" si="36"/>
        <v>12</v>
      </c>
      <c r="BG141" s="167">
        <f t="shared" si="37"/>
        <v>13</v>
      </c>
      <c r="BH141" s="167"/>
      <c r="BI141" s="167">
        <f t="shared" si="23"/>
        <v>19</v>
      </c>
      <c r="BJ141" s="167">
        <f t="shared" si="24"/>
        <v>16</v>
      </c>
      <c r="BK141" s="167">
        <f t="shared" si="25"/>
        <v>52</v>
      </c>
      <c r="BL141" s="167">
        <f t="shared" si="26"/>
        <v>10</v>
      </c>
      <c r="BM141" s="167">
        <f t="shared" si="27"/>
        <v>12</v>
      </c>
      <c r="BN141" s="167" t="str">
        <f t="shared" si="28"/>
        <v>-</v>
      </c>
      <c r="CB141" s="284">
        <v>14</v>
      </c>
      <c r="CC141" s="225">
        <v>5.81</v>
      </c>
      <c r="CD141" s="226">
        <v>9.19</v>
      </c>
      <c r="CE141" s="226">
        <v>12.1</v>
      </c>
      <c r="CF141" s="226">
        <v>12.97</v>
      </c>
      <c r="CG141" s="226">
        <v>13.2</v>
      </c>
      <c r="CH141" s="226">
        <v>13.67</v>
      </c>
      <c r="CI141" s="231">
        <v>13.5</v>
      </c>
      <c r="CJ141" s="252"/>
      <c r="CK141" s="229">
        <v>3.77</v>
      </c>
      <c r="CL141" s="230">
        <v>3.4</v>
      </c>
      <c r="CM141" s="230">
        <v>1.74</v>
      </c>
      <c r="CN141" s="230">
        <v>0.94</v>
      </c>
      <c r="CO141" s="230">
        <v>0.76</v>
      </c>
      <c r="CP141" s="230">
        <v>0.59</v>
      </c>
      <c r="CQ141" s="231">
        <v>0.76</v>
      </c>
      <c r="CR141" s="232" t="e">
        <f>IFERROR(IF(Plan1!#REF!&lt;&gt;"",IF(Plan1!#REF!=6,(Plan1!#REF!-CC141)/CK141,IF(Plan1!#REF!=7,(Plan1!#REF!-CD141)/CL141,IF(Plan1!#REF!=8,(Plan1!#REF!-CE141)/CM141,IF(Plan1!#REF!=9,(Plan1!#REF!-CF141)/CN141,IF(Plan1!#REF!=10,(Plan1!#REF!-CG141)/CO141,IF(Plan1!#REF!=11,(Plan1!#REF!-CH141)/CP141,IF(Plan1!#REF!=12,(Plan1!#REF!-CI141)/CQ141,""))))))),""),IF(Plan1!#REF!&gt;(DK141*4),1,IF(Plan1!#REF!&gt;(DK141*3),-1.5,IF(Plan1!#REF!&gt;(DK141*2),-1.6,IF(Plan1!#REF!&gt;(DK141*1),-2,-2.05)))))</f>
        <v>#REF!</v>
      </c>
      <c r="CS141" s="233"/>
      <c r="CT141" s="229">
        <v>4.5</v>
      </c>
      <c r="CU141" s="230">
        <v>8.0299999999999994</v>
      </c>
      <c r="CV141" s="230">
        <v>11.59</v>
      </c>
      <c r="CW141" s="230">
        <v>11.58</v>
      </c>
      <c r="CX141" s="230">
        <v>11.89</v>
      </c>
      <c r="CY141" s="230">
        <v>12.84</v>
      </c>
      <c r="CZ141" s="231">
        <v>12.44</v>
      </c>
      <c r="DA141" s="252"/>
      <c r="DB141" s="229">
        <v>3.72</v>
      </c>
      <c r="DC141" s="230">
        <v>3.31</v>
      </c>
      <c r="DD141" s="230">
        <v>1.68</v>
      </c>
      <c r="DE141" s="230">
        <v>2.16</v>
      </c>
      <c r="DF141" s="230">
        <v>1.55</v>
      </c>
      <c r="DG141" s="230">
        <v>1.19</v>
      </c>
      <c r="DH141" s="231">
        <v>1.58</v>
      </c>
      <c r="DI141" s="232" t="e">
        <f>IFERROR(IF(Plan1!#REF!&lt;&gt;"",IF(Plan1!#REF!=6,(Plan1!#REF!-CT141)/DB141,IF(Plan1!#REF!=7,(Plan1!#REF!-CU141)/DC141,IF(Plan1!#REF!=8,(Plan1!#REF!-CV141)/DD141,IF(Plan1!#REF!=9,(Plan1!#REF!-CW141)/DE141,IF(Plan1!#REF!=10,(Plan1!#REF!-CX141)/DF141,IF(Plan1!#REF!=11,(Plan1!#REF!-CY141)/DG141,IF(Plan1!#REF!=12,(Plan1!#REF!-CZ141)/DH141,""))))))),""),IF(Plan1!#REF!&gt;(DK141*4),1,IF(Plan1!#REF!&gt;(DK141*3),-1.5,IF(Plan1!#REF!&gt;(DK141*2),-1.6,IF(Plan1!#REF!&gt;(DK141*1),-2,-2.05)))))</f>
        <v>#REF!</v>
      </c>
      <c r="DJ141" s="285"/>
      <c r="DK141" s="176"/>
      <c r="DX141" s="272">
        <v>4</v>
      </c>
      <c r="DY141" s="273" t="s">
        <v>1923</v>
      </c>
      <c r="DZ141" s="241">
        <v>4</v>
      </c>
      <c r="EA141" s="241">
        <v>4</v>
      </c>
      <c r="EB141" s="241">
        <v>4</v>
      </c>
      <c r="EC141" s="241">
        <v>4</v>
      </c>
      <c r="ED141" s="242">
        <v>4</v>
      </c>
      <c r="EE141" s="293">
        <v>0</v>
      </c>
      <c r="EF141" s="289">
        <v>0</v>
      </c>
      <c r="EG141" s="289">
        <v>0</v>
      </c>
      <c r="EH141" s="289">
        <v>0</v>
      </c>
      <c r="EI141" s="290">
        <v>0</v>
      </c>
      <c r="EJ141" s="277" t="e">
        <f>IFERROR(IF(ISBLANK(Plan1!#REF!),"",IF(Plan1!#REF!=7,(Plan1!#REF!-DZ141)/EE141,IF(Plan1!#REF!=8,(Plan1!#REF!-EA141)/EF141,IF(Plan1!#REF!=1,(Plan1!#REF!-EB141)/EG141,IF(Plan1!#REF!=2,(Plan1!#REF!-EC141)/EH141,IF(Plan1!#REF!=3,(Plan1!#REF!-ED141)/EI141,"")))))),IF(Plan1!#REF!&lt;&gt;"",IF(Plan1!#REF!&gt;(EW141*4),1,IF(Plan1!#REF!&gt;(EW141*3),-1.5,IF(Plan1!#REF!&gt;(EW141*2),-1.6,IF(Plan1!#REF!&gt;(EW141*1),-2,-2.05)))),""))</f>
        <v>#REF!</v>
      </c>
      <c r="EK141" s="243">
        <v>4</v>
      </c>
      <c r="EL141" s="241">
        <v>4</v>
      </c>
      <c r="EM141" s="241">
        <v>4</v>
      </c>
      <c r="EN141" s="241">
        <v>4</v>
      </c>
      <c r="EO141" s="241">
        <v>4</v>
      </c>
      <c r="EP141" s="289">
        <v>0</v>
      </c>
      <c r="EQ141" s="289">
        <v>0</v>
      </c>
      <c r="ER141" s="289">
        <v>0</v>
      </c>
      <c r="ES141" s="289">
        <v>0</v>
      </c>
      <c r="ET141" s="290">
        <v>0</v>
      </c>
      <c r="EU141" s="277" t="e">
        <f>IFERROR(IF(ISBLANK(Plan1!#REF!),"",IF(Plan1!#REF!=7,(Plan1!#REF!-EK141)/EP141,IF(Plan1!#REF!=8,(Plan1!#REF!-EL141)/EQ141,IF(Plan1!#REF!=1,(Plan1!#REF!-EM141)/ER141,IF(Plan1!#REF!=2,(Plan1!#REF!-EN141)/ES141,IF(Plan1!#REF!=3,(Plan1!#REF!-EO141)/ET141,"")))))),IF(Plan1!#REF!&lt;&gt;"",IF(Plan1!#REF!&gt;(EW141*4),1,IF(Plan1!#REF!&gt;(EW141*3),-1.5,IF(Plan1!#REF!&gt;(EW141*2),-1.6,IF(Plan1!#REF!&gt;(EW141*1),-2,-2.05)))),""))</f>
        <v>#REF!</v>
      </c>
      <c r="EV141" s="285">
        <v>4</v>
      </c>
      <c r="EW141" s="297">
        <f>EV141/5</f>
        <v>0.8</v>
      </c>
      <c r="FJ141" s="292">
        <v>4</v>
      </c>
      <c r="FK141" s="281" t="s">
        <v>1923</v>
      </c>
      <c r="FL141" s="262">
        <v>3.98</v>
      </c>
      <c r="FM141" s="262">
        <v>4</v>
      </c>
      <c r="FN141" s="262">
        <v>4</v>
      </c>
      <c r="FO141" s="262">
        <v>4</v>
      </c>
      <c r="FP141" s="262">
        <v>4</v>
      </c>
      <c r="FQ141" s="262">
        <v>4</v>
      </c>
      <c r="FR141" s="262">
        <v>3.97</v>
      </c>
      <c r="FS141" s="262">
        <v>4</v>
      </c>
      <c r="FT141" s="262">
        <v>4</v>
      </c>
      <c r="FU141" s="262">
        <v>4</v>
      </c>
      <c r="FV141" s="262">
        <v>3.93</v>
      </c>
      <c r="FW141" s="263">
        <v>4</v>
      </c>
      <c r="FX141" s="264">
        <v>0.14000000000000001</v>
      </c>
      <c r="FY141" s="289">
        <v>0</v>
      </c>
      <c r="FZ141" s="289">
        <v>0</v>
      </c>
      <c r="GA141" s="289">
        <v>0</v>
      </c>
      <c r="GB141" s="289">
        <v>0</v>
      </c>
      <c r="GC141" s="289">
        <v>0</v>
      </c>
      <c r="GD141" s="241">
        <v>0.16</v>
      </c>
      <c r="GE141" s="289">
        <v>0</v>
      </c>
      <c r="GF141" s="289">
        <v>0</v>
      </c>
      <c r="GG141" s="289">
        <v>0</v>
      </c>
      <c r="GH141" s="241">
        <v>0.25</v>
      </c>
      <c r="GI141" s="290">
        <v>0</v>
      </c>
      <c r="GJ141" s="265" t="e">
        <f>IFERROR(IF(Plan1!#REF!&lt;&gt;"",IF(AND(Plan1!#REF!=1,Plan1!#REF!=1),(Plan1!#REF!-FL141)/FX141,IF(AND(Plan1!#REF!=1,Plan1!#REF!=2),(Plan1!#REF!-FM141)/FY141,IF(AND(Plan1!#REF!=1,Plan1!#REF!=3),(Plan1!#REF!-FN141)/FZ141,IF(AND(Plan1!#REF!=2,Plan1!#REF!=1),(Plan1!#REF!-FO141)/GA141,IF(AND(Plan1!#REF!=2,Plan1!#REF!=2),(Plan1!#REF!-FP141)/GB141,IF(AND(Plan1!#REF!=2,Plan1!#REF!=3),(Plan1!#REF!-FQ141)/GC141,IF(AND(Plan1!#REF!=3,Plan1!#REF!=1),(Plan1!#REF!-FR141)/GD141,IF(AND(Plan1!#REF!=3,Plan1!#REF!=2),(Plan1!#REF!-FS141)/GE141,IF(AND(Plan1!#REF!=3,Plan1!#REF!=3),(Plan1!#REF!-FT141)/GF141,IF(AND(Plan1!#REF!=4,Plan1!#REF!=1),(Plan1!#REF!-FU141)/GG141,IF(AND(Plan1!#REF!=4,Plan1!#REF!=2),(Plan1!#REF!-FV141)/GH141,IF(AND(Plan1!#REF!=4,Plan1!#REF!=3),(Plan1!#REF!-FW141)/GI141,"")))))))))))),""),IF(Plan1!#REF!&gt;(GL141*4),1,IF(Plan1!#REF!&gt;(GL141*3),-1.5,IF(Plan1!#REF!&gt;(GL141*2),-1.6,IF(Plan1!#REF!&gt;(GL141*1),-2,-2.05)))))</f>
        <v>#REF!</v>
      </c>
      <c r="GK141" s="266">
        <v>4</v>
      </c>
      <c r="GL141" s="297">
        <f>GK141/5</f>
        <v>0.8</v>
      </c>
      <c r="KR141" s="155"/>
    </row>
    <row r="142" spans="14:304" s="56" customFormat="1" ht="15" customHeight="1">
      <c r="N142" s="222"/>
      <c r="O142" s="199"/>
      <c r="P142" s="199"/>
      <c r="Q142" s="199"/>
      <c r="R142" s="199"/>
      <c r="S142" s="199"/>
      <c r="T142" s="199"/>
      <c r="U142" s="199"/>
      <c r="W142" s="199"/>
      <c r="X142" s="199"/>
      <c r="Y142" s="199"/>
      <c r="Z142" s="199"/>
      <c r="AA142" s="199"/>
      <c r="AB142" s="199"/>
      <c r="AC142" s="199"/>
      <c r="AD142" s="199"/>
      <c r="AE142" s="199"/>
      <c r="AG142" s="270">
        <v>12</v>
      </c>
      <c r="AH142" s="270"/>
      <c r="AI142" s="305" t="s">
        <v>462</v>
      </c>
      <c r="AJ142" s="305" t="s">
        <v>516</v>
      </c>
      <c r="AK142" s="306">
        <v>12</v>
      </c>
      <c r="AL142" s="305" t="s">
        <v>458</v>
      </c>
      <c r="AM142" s="305" t="s">
        <v>385</v>
      </c>
      <c r="AN142" s="305" t="s">
        <v>381</v>
      </c>
      <c r="AO142" s="306">
        <v>11</v>
      </c>
      <c r="AP142" s="305" t="s">
        <v>458</v>
      </c>
      <c r="AQ142" s="306">
        <v>15</v>
      </c>
      <c r="AR142" s="305" t="s">
        <v>466</v>
      </c>
      <c r="AS142" s="305" t="s">
        <v>462</v>
      </c>
      <c r="AT142" s="305" t="s">
        <v>1090</v>
      </c>
      <c r="AU142" s="305"/>
      <c r="AV142" s="306">
        <v>11</v>
      </c>
      <c r="AW142" s="306">
        <v>14</v>
      </c>
      <c r="AX142" s="306">
        <v>10</v>
      </c>
      <c r="AY142" s="167">
        <f t="shared" si="29"/>
        <v>21</v>
      </c>
      <c r="AZ142" s="167">
        <f t="shared" si="30"/>
        <v>13</v>
      </c>
      <c r="BA142" s="167">
        <f t="shared" si="31"/>
        <v>13</v>
      </c>
      <c r="BB142" s="167">
        <f t="shared" si="32"/>
        <v>14</v>
      </c>
      <c r="BC142" s="167">
        <f t="shared" si="33"/>
        <v>47</v>
      </c>
      <c r="BD142" s="167">
        <f t="shared" si="34"/>
        <v>24</v>
      </c>
      <c r="BE142" s="167">
        <f t="shared" si="35"/>
        <v>12</v>
      </c>
      <c r="BF142" s="167">
        <f t="shared" si="36"/>
        <v>14</v>
      </c>
      <c r="BG142" s="167">
        <f t="shared" si="37"/>
        <v>15</v>
      </c>
      <c r="BH142" s="167"/>
      <c r="BI142" s="167">
        <f t="shared" si="23"/>
        <v>22</v>
      </c>
      <c r="BJ142" s="167">
        <f t="shared" si="24"/>
        <v>18</v>
      </c>
      <c r="BK142" s="167">
        <f t="shared" si="25"/>
        <v>58</v>
      </c>
      <c r="BL142" s="167">
        <f t="shared" si="26"/>
        <v>11</v>
      </c>
      <c r="BM142" s="167">
        <f t="shared" si="27"/>
        <v>14</v>
      </c>
      <c r="BN142" s="167">
        <f t="shared" si="28"/>
        <v>10</v>
      </c>
      <c r="CB142" s="284">
        <v>5</v>
      </c>
      <c r="CC142" s="225">
        <v>2.54</v>
      </c>
      <c r="CD142" s="226">
        <v>3.77</v>
      </c>
      <c r="CE142" s="226">
        <v>4.0999999999999996</v>
      </c>
      <c r="CF142" s="226">
        <v>4.63</v>
      </c>
      <c r="CG142" s="226">
        <v>4.5</v>
      </c>
      <c r="CH142" s="230">
        <v>4.88</v>
      </c>
      <c r="CI142" s="231">
        <v>4.84</v>
      </c>
      <c r="CJ142" s="252"/>
      <c r="CK142" s="229">
        <v>1.9</v>
      </c>
      <c r="CL142" s="230">
        <v>1.54</v>
      </c>
      <c r="CM142" s="230">
        <v>1.06</v>
      </c>
      <c r="CN142" s="230">
        <v>0.55000000000000004</v>
      </c>
      <c r="CO142" s="230">
        <v>0.77</v>
      </c>
      <c r="CP142" s="230">
        <v>0.33</v>
      </c>
      <c r="CQ142" s="231">
        <v>0.36</v>
      </c>
      <c r="CR142" s="232" t="e">
        <f>IFERROR(IF(Plan1!#REF!&lt;&gt;"",IF(Plan1!#REF!=6,(Plan1!#REF!-CC142)/CK142,IF(Plan1!#REF!=7,(Plan1!#REF!-CD142)/CL142,IF(Plan1!#REF!=8,(Plan1!#REF!-CE142)/CM142,IF(Plan1!#REF!=9,(Plan1!#REF!-CF142)/CN142,IF(Plan1!#REF!=10,(Plan1!#REF!-CG142)/CO142,IF(Plan1!#REF!=11,(Plan1!#REF!-CH142)/CP142,IF(Plan1!#REF!=12,(Plan1!#REF!-CI142)/CQ142,""))))))),""),IF(Plan1!#REF!&gt;(DK142*4),1,IF(Plan1!#REF!&gt;(DK142*3),-1.5,IF(Plan1!#REF!&gt;(DK142*2),-1.6,IF(Plan1!#REF!&gt;(DK142*1),-2,-2.05)))))</f>
        <v>#REF!</v>
      </c>
      <c r="CS142" s="233"/>
      <c r="CT142" s="229">
        <v>1.6</v>
      </c>
      <c r="CU142" s="230">
        <v>3.34</v>
      </c>
      <c r="CV142" s="230">
        <v>4.34</v>
      </c>
      <c r="CW142" s="230">
        <v>4.42</v>
      </c>
      <c r="CX142" s="230">
        <v>4.57</v>
      </c>
      <c r="CY142" s="230">
        <v>4.5199999999999996</v>
      </c>
      <c r="CZ142" s="231">
        <v>4.13</v>
      </c>
      <c r="DA142" s="252"/>
      <c r="DB142" s="229">
        <v>1.69</v>
      </c>
      <c r="DC142" s="230">
        <v>1.67</v>
      </c>
      <c r="DD142" s="230">
        <v>1.2</v>
      </c>
      <c r="DE142" s="230">
        <v>0.81</v>
      </c>
      <c r="DF142" s="230">
        <v>0.74</v>
      </c>
      <c r="DG142" s="230">
        <v>0.77</v>
      </c>
      <c r="DH142" s="231">
        <v>0.91</v>
      </c>
      <c r="DI142" s="232" t="e">
        <f>IFERROR(IF(Plan1!#REF!&lt;&gt;"",IF(Plan1!#REF!=6,(Plan1!#REF!-CT142)/DB142,IF(Plan1!#REF!=7,(Plan1!#REF!-CU142)/DC142,IF(Plan1!#REF!=8,(Plan1!#REF!-CV142)/DD142,IF(Plan1!#REF!=9,(Plan1!#REF!-CW142)/DE142,IF(Plan1!#REF!=10,(Plan1!#REF!-CX142)/DF142,IF(Plan1!#REF!=11,(Plan1!#REF!-CY142)/DG142,IF(Plan1!#REF!=12,(Plan1!#REF!-CZ142)/DH142,""))))))),""),IF(Plan1!#REF!&gt;(DK142*4),1,IF(Plan1!#REF!&gt;(DK142*3),-1.5,IF(Plan1!#REF!&gt;(DK142*2),-1.6,IF(Plan1!#REF!&gt;(DK142*1),-2,-2.05)))))</f>
        <v>#REF!</v>
      </c>
      <c r="DJ142" s="285"/>
      <c r="DK142" s="176"/>
      <c r="DX142" s="272">
        <v>10</v>
      </c>
      <c r="DY142" s="273" t="s">
        <v>1924</v>
      </c>
      <c r="DZ142" s="274">
        <v>9.94</v>
      </c>
      <c r="EA142" s="274">
        <v>9.98</v>
      </c>
      <c r="EB142" s="274">
        <v>9.9700000000000006</v>
      </c>
      <c r="EC142" s="241">
        <v>10</v>
      </c>
      <c r="ED142" s="275">
        <v>9.92</v>
      </c>
      <c r="EE142" s="276">
        <v>0.35</v>
      </c>
      <c r="EF142" s="274">
        <v>0.16</v>
      </c>
      <c r="EG142" s="274">
        <v>0.16</v>
      </c>
      <c r="EH142" s="241">
        <v>0</v>
      </c>
      <c r="EI142" s="275">
        <v>0.28000000000000003</v>
      </c>
      <c r="EJ142" s="277" t="e">
        <f>IFERROR(IF(ISBLANK(Plan1!#REF!),"",IF(Plan1!#REF!=7,(Plan1!#REF!-DZ142)/EE142,IF(Plan1!#REF!=8,(Plan1!#REF!-EA142)/EF142,IF(Plan1!#REF!=1,(Plan1!#REF!-EB142)/EG142,IF(Plan1!#REF!=2,(Plan1!#REF!-EC142)/EH142,IF(Plan1!#REF!=3,(Plan1!#REF!-ED142)/EI142,"")))))),IF(Plan1!#REF!&lt;&gt;"",IF(Plan1!#REF!&gt;(EW142*4),1,IF(Plan1!#REF!&gt;(EW142*3),-1.5,IF(Plan1!#REF!&gt;(EW142*2),-1.6,IF(Plan1!#REF!&gt;(EW142*1),-2,-2.05)))),""))</f>
        <v>#REF!</v>
      </c>
      <c r="EK142" s="243">
        <v>9.9</v>
      </c>
      <c r="EL142" s="274">
        <v>9.98</v>
      </c>
      <c r="EM142" s="241">
        <v>10</v>
      </c>
      <c r="EN142" s="274">
        <v>9.9499999999999993</v>
      </c>
      <c r="EO142" s="274">
        <v>9.9700000000000006</v>
      </c>
      <c r="EP142" s="274">
        <v>0.38</v>
      </c>
      <c r="EQ142" s="274">
        <v>0.15</v>
      </c>
      <c r="ER142" s="241">
        <v>0</v>
      </c>
      <c r="ES142" s="274">
        <v>0.22</v>
      </c>
      <c r="ET142" s="275">
        <v>0.16</v>
      </c>
      <c r="EU142" s="277" t="e">
        <f>IFERROR(IF(ISBLANK(Plan1!#REF!),"",IF(Plan1!#REF!=7,(Plan1!#REF!-EK142)/EP142,IF(Plan1!#REF!=8,(Plan1!#REF!-EL142)/EQ142,IF(Plan1!#REF!=1,(Plan1!#REF!-EM142)/ER142,IF(Plan1!#REF!=2,(Plan1!#REF!-EN142)/ES142,IF(Plan1!#REF!=3,(Plan1!#REF!-EO142)/ET142,"")))))),IF(Plan1!#REF!&lt;&gt;"",IF(Plan1!#REF!&gt;(EW142*4),1,IF(Plan1!#REF!&gt;(EW142*3),-1.5,IF(Plan1!#REF!&gt;(EW142*2),-1.6,IF(Plan1!#REF!&gt;(EW142*1),-2,-2.05)))),""))</f>
        <v>#REF!</v>
      </c>
      <c r="EV142" s="285"/>
      <c r="EW142" s="297"/>
      <c r="FJ142" s="292">
        <v>10</v>
      </c>
      <c r="FK142" s="281" t="s">
        <v>1924</v>
      </c>
      <c r="FL142" s="262">
        <v>9.65</v>
      </c>
      <c r="FM142" s="262">
        <v>9.83</v>
      </c>
      <c r="FN142" s="262">
        <v>9.91</v>
      </c>
      <c r="FO142" s="262">
        <v>9.67</v>
      </c>
      <c r="FP142" s="262">
        <v>9.76</v>
      </c>
      <c r="FQ142" s="262">
        <v>9.98</v>
      </c>
      <c r="FR142" s="262">
        <v>9.4600000000000009</v>
      </c>
      <c r="FS142" s="262">
        <v>9.73</v>
      </c>
      <c r="FT142" s="262">
        <v>9.84</v>
      </c>
      <c r="FU142" s="262">
        <v>8.9</v>
      </c>
      <c r="FV142" s="262">
        <v>9.67</v>
      </c>
      <c r="FW142" s="263">
        <v>9.65</v>
      </c>
      <c r="FX142" s="264">
        <v>0.66</v>
      </c>
      <c r="FY142" s="241">
        <v>0.46</v>
      </c>
      <c r="FZ142" s="241">
        <v>0.28000000000000003</v>
      </c>
      <c r="GA142" s="241">
        <v>0.75</v>
      </c>
      <c r="GB142" s="241">
        <v>0.48</v>
      </c>
      <c r="GC142" s="241">
        <v>0.13</v>
      </c>
      <c r="GD142" s="241">
        <v>0.85</v>
      </c>
      <c r="GE142" s="241">
        <v>0.6</v>
      </c>
      <c r="GF142" s="241">
        <v>0.46</v>
      </c>
      <c r="GG142" s="241">
        <v>1.23</v>
      </c>
      <c r="GH142" s="241">
        <v>0.55000000000000004</v>
      </c>
      <c r="GI142" s="242">
        <v>0.84</v>
      </c>
      <c r="GJ142" s="265" t="e">
        <f>IFERROR(IF(Plan1!#REF!&lt;&gt;"",IF(AND(Plan1!#REF!=1,Plan1!#REF!=1),(Plan1!#REF!-FL142)/FX142,IF(AND(Plan1!#REF!=1,Plan1!#REF!=2),(Plan1!#REF!-FM142)/FY142,IF(AND(Plan1!#REF!=1,Plan1!#REF!=3),(Plan1!#REF!-FN142)/FZ142,IF(AND(Plan1!#REF!=2,Plan1!#REF!=1),(Plan1!#REF!-FO142)/GA142,IF(AND(Plan1!#REF!=2,Plan1!#REF!=2),(Plan1!#REF!-FP142)/GB142,IF(AND(Plan1!#REF!=2,Plan1!#REF!=3),(Plan1!#REF!-FQ142)/GC142,IF(AND(Plan1!#REF!=3,Plan1!#REF!=1),(Plan1!#REF!-FR142)/GD142,IF(AND(Plan1!#REF!=3,Plan1!#REF!=2),(Plan1!#REF!-FS142)/GE142,IF(AND(Plan1!#REF!=3,Plan1!#REF!=3),(Plan1!#REF!-FT142)/GF142,IF(AND(Plan1!#REF!=4,Plan1!#REF!=1),(Plan1!#REF!-FU142)/GG142,IF(AND(Plan1!#REF!=4,Plan1!#REF!=2),(Plan1!#REF!-FV142)/GH142,IF(AND(Plan1!#REF!=4,Plan1!#REF!=3),(Plan1!#REF!-FW142)/GI142,"")))))))))))),""),IF(Plan1!#REF!&gt;(GL142*4),1,IF(Plan1!#REF!&gt;(GL142*3),-1.5,IF(Plan1!#REF!&gt;(GL142*2),-1.6,IF(Plan1!#REF!&gt;(GL142*1),-2,-2.05)))))</f>
        <v>#REF!</v>
      </c>
      <c r="GK142" s="266"/>
      <c r="GL142" s="297"/>
      <c r="KR142" s="155"/>
    </row>
    <row r="143" spans="14:304" s="56" customFormat="1" ht="15" customHeight="1">
      <c r="N143" s="222"/>
      <c r="O143" s="199"/>
      <c r="P143" s="199"/>
      <c r="Q143" s="199"/>
      <c r="R143" s="199"/>
      <c r="S143" s="199"/>
      <c r="T143" s="199"/>
      <c r="U143" s="199"/>
      <c r="W143" s="199"/>
      <c r="X143" s="199"/>
      <c r="Y143" s="199"/>
      <c r="Z143" s="199"/>
      <c r="AA143" s="199"/>
      <c r="AB143" s="199"/>
      <c r="AC143" s="199"/>
      <c r="AD143" s="199"/>
      <c r="AE143" s="199"/>
      <c r="AG143" s="270">
        <v>13</v>
      </c>
      <c r="AH143" s="270"/>
      <c r="AI143" s="305" t="s">
        <v>381</v>
      </c>
      <c r="AJ143" s="305" t="s">
        <v>380</v>
      </c>
      <c r="AK143" s="306">
        <v>13</v>
      </c>
      <c r="AL143" s="305" t="s">
        <v>459</v>
      </c>
      <c r="AM143" s="305" t="s">
        <v>389</v>
      </c>
      <c r="AN143" s="305" t="s">
        <v>384</v>
      </c>
      <c r="AO143" s="306">
        <v>12</v>
      </c>
      <c r="AP143" s="305" t="s">
        <v>459</v>
      </c>
      <c r="AQ143" s="305" t="s">
        <v>387</v>
      </c>
      <c r="AR143" s="305" t="s">
        <v>384</v>
      </c>
      <c r="AS143" s="305" t="s">
        <v>381</v>
      </c>
      <c r="AT143" s="305" t="s">
        <v>653</v>
      </c>
      <c r="AU143" s="305"/>
      <c r="AV143" s="283" t="s">
        <v>1</v>
      </c>
      <c r="AW143" s="306">
        <v>15</v>
      </c>
      <c r="AX143" s="306">
        <v>11</v>
      </c>
      <c r="AY143" s="167">
        <f t="shared" si="29"/>
        <v>24</v>
      </c>
      <c r="AZ143" s="167">
        <f t="shared" si="30"/>
        <v>15</v>
      </c>
      <c r="BA143" s="167">
        <f t="shared" si="31"/>
        <v>14</v>
      </c>
      <c r="BB143" s="167">
        <f t="shared" si="32"/>
        <v>16</v>
      </c>
      <c r="BC143" s="167">
        <f t="shared" si="33"/>
        <v>52</v>
      </c>
      <c r="BD143" s="167">
        <f t="shared" si="34"/>
        <v>26</v>
      </c>
      <c r="BE143" s="167">
        <f t="shared" si="35"/>
        <v>13</v>
      </c>
      <c r="BF143" s="167">
        <f t="shared" si="36"/>
        <v>16</v>
      </c>
      <c r="BG143" s="167">
        <f t="shared" si="37"/>
        <v>16</v>
      </c>
      <c r="BH143" s="167"/>
      <c r="BI143" s="167">
        <f t="shared" si="23"/>
        <v>24</v>
      </c>
      <c r="BJ143" s="167">
        <f t="shared" si="24"/>
        <v>21</v>
      </c>
      <c r="BK143" s="167">
        <f t="shared" si="25"/>
        <v>65</v>
      </c>
      <c r="BL143" s="167" t="str">
        <f t="shared" si="26"/>
        <v>-</v>
      </c>
      <c r="BM143" s="167">
        <f t="shared" si="27"/>
        <v>15</v>
      </c>
      <c r="BN143" s="167">
        <f t="shared" si="28"/>
        <v>11</v>
      </c>
      <c r="CB143" s="284">
        <v>2</v>
      </c>
      <c r="CC143" s="225">
        <v>0.41</v>
      </c>
      <c r="CD143" s="226">
        <v>1.1299999999999999</v>
      </c>
      <c r="CE143" s="226">
        <v>1.53</v>
      </c>
      <c r="CF143" s="226">
        <v>1.67</v>
      </c>
      <c r="CG143" s="226">
        <v>1.73</v>
      </c>
      <c r="CH143" s="226">
        <v>1.82</v>
      </c>
      <c r="CI143" s="231">
        <v>1.84</v>
      </c>
      <c r="CJ143" s="252"/>
      <c r="CK143" s="229">
        <v>0.63</v>
      </c>
      <c r="CL143" s="230">
        <v>0.76</v>
      </c>
      <c r="CM143" s="230">
        <v>0.62</v>
      </c>
      <c r="CN143" s="230">
        <v>0.47</v>
      </c>
      <c r="CO143" s="230">
        <v>0.45</v>
      </c>
      <c r="CP143" s="230">
        <v>0.39</v>
      </c>
      <c r="CQ143" s="231">
        <v>0.44</v>
      </c>
      <c r="CR143" s="232" t="e">
        <f>IFERROR(IF(Plan1!#REF!&lt;&gt;"",IF(Plan1!#REF!=6,(Plan1!#REF!-CC143)/CK143,IF(Plan1!#REF!=7,(Plan1!#REF!-CD143)/CL143,IF(Plan1!#REF!=8,(Plan1!#REF!-CE143)/CM143,IF(Plan1!#REF!=9,(Plan1!#REF!-CF143)/CN143,IF(Plan1!#REF!=10,(Plan1!#REF!-CG143)/CO143,IF(Plan1!#REF!=11,(Plan1!#REF!-CH143)/CP143,IF(Plan1!#REF!=12,(Plan1!#REF!-CI143)/CQ143,""))))))),""),IF(Plan1!#REF!&gt;(DK143*4),1,IF(Plan1!#REF!&gt;(DK143*3),-1.5,IF(Plan1!#REF!&gt;(DK143*2),-1.6,IF(Plan1!#REF!&gt;(DK143*1),-2,-2.05)))))</f>
        <v>#REF!</v>
      </c>
      <c r="CS143" s="233"/>
      <c r="CT143" s="229">
        <v>0.47</v>
      </c>
      <c r="CU143" s="230">
        <v>1.21</v>
      </c>
      <c r="CV143" s="230">
        <v>1.66</v>
      </c>
      <c r="CW143" s="230">
        <v>1.74</v>
      </c>
      <c r="CX143" s="230">
        <v>1.75</v>
      </c>
      <c r="CY143" s="230">
        <v>2</v>
      </c>
      <c r="CZ143" s="231">
        <v>1.91</v>
      </c>
      <c r="DA143" s="252"/>
      <c r="DB143" s="229">
        <v>0.73</v>
      </c>
      <c r="DC143" s="230">
        <v>0.77</v>
      </c>
      <c r="DD143" s="230">
        <v>0.55000000000000004</v>
      </c>
      <c r="DE143" s="230">
        <v>0.51</v>
      </c>
      <c r="DF143" s="230">
        <v>0.52</v>
      </c>
      <c r="DG143" s="295">
        <v>0</v>
      </c>
      <c r="DH143" s="231">
        <v>0.3</v>
      </c>
      <c r="DI143" s="232" t="e">
        <f>IFERROR(IF(Plan1!#REF!&lt;&gt;"",IF(Plan1!#REF!=6,(Plan1!#REF!-CT143)/DB143,IF(Plan1!#REF!=7,(Plan1!#REF!-CU143)/DC143,IF(Plan1!#REF!=8,(Plan1!#REF!-CV143)/DD143,IF(Plan1!#REF!=9,(Plan1!#REF!-CW143)/DE143,IF(Plan1!#REF!=10,(Plan1!#REF!-CX143)/DF143,IF(Plan1!#REF!=11,(Plan1!#REF!-CY143)/DG143,IF(Plan1!#REF!=12,(Plan1!#REF!-CZ143)/DH143,""))))))),""),IF(Plan1!#REF!&gt;(DK143*4),1,IF(Plan1!#REF!&gt;(DK143*3),-1.5,IF(Plan1!#REF!&gt;(DK143*2),-1.6,IF(Plan1!#REF!&gt;(DK143*1),-2,-2.05)))))</f>
        <v>#REF!</v>
      </c>
      <c r="DJ143" s="285">
        <v>2</v>
      </c>
      <c r="DK143" s="176">
        <f>DJ143/5</f>
        <v>0.4</v>
      </c>
      <c r="DX143" s="272">
        <v>2</v>
      </c>
      <c r="DY143" s="273" t="s">
        <v>1925</v>
      </c>
      <c r="DZ143" s="274">
        <v>1.88</v>
      </c>
      <c r="EA143" s="274">
        <v>1.98</v>
      </c>
      <c r="EB143" s="274">
        <v>1.85</v>
      </c>
      <c r="EC143" s="274">
        <v>1.95</v>
      </c>
      <c r="ED143" s="275">
        <v>1.92</v>
      </c>
      <c r="EE143" s="276">
        <v>0.33</v>
      </c>
      <c r="EF143" s="274">
        <v>0.16</v>
      </c>
      <c r="EG143" s="274">
        <v>0.36</v>
      </c>
      <c r="EH143" s="274">
        <v>0.22</v>
      </c>
      <c r="EI143" s="275">
        <v>0.28000000000000003</v>
      </c>
      <c r="EJ143" s="277" t="e">
        <f>IFERROR(IF(ISBLANK(Plan1!#REF!),"",IF(Plan1!#REF!=7,(Plan1!#REF!-DZ143)/EE143,IF(Plan1!#REF!=8,(Plan1!#REF!-EA143)/EF143,IF(Plan1!#REF!=1,(Plan1!#REF!-EB143)/EG143,IF(Plan1!#REF!=2,(Plan1!#REF!-EC143)/EH143,IF(Plan1!#REF!=3,(Plan1!#REF!-ED143)/EI143,"")))))),IF(Plan1!#REF!&lt;&gt;"",IF(Plan1!#REF!&gt;(EW143*4),1,IF(Plan1!#REF!&gt;(EW143*3),-1.5,IF(Plan1!#REF!&gt;(EW143*2),-1.6,IF(Plan1!#REF!&gt;(EW143*1),-2,-2.05)))),""))</f>
        <v>#REF!</v>
      </c>
      <c r="EK143" s="278">
        <v>1.79</v>
      </c>
      <c r="EL143" s="274">
        <v>1.86</v>
      </c>
      <c r="EM143" s="274">
        <v>1.85</v>
      </c>
      <c r="EN143" s="274">
        <v>1.95</v>
      </c>
      <c r="EO143" s="274">
        <v>1.95</v>
      </c>
      <c r="EP143" s="274">
        <v>0.41</v>
      </c>
      <c r="EQ143" s="274">
        <v>0.35</v>
      </c>
      <c r="ER143" s="274">
        <v>0.36</v>
      </c>
      <c r="ES143" s="274">
        <v>0.22</v>
      </c>
      <c r="ET143" s="275">
        <v>0.22</v>
      </c>
      <c r="EU143" s="277" t="e">
        <f>IFERROR(IF(ISBLANK(Plan1!#REF!),"",IF(Plan1!#REF!=7,(Plan1!#REF!-EK143)/EP143,IF(Plan1!#REF!=8,(Plan1!#REF!-EL143)/EQ143,IF(Plan1!#REF!=1,(Plan1!#REF!-EM143)/ER143,IF(Plan1!#REF!=2,(Plan1!#REF!-EN143)/ES143,IF(Plan1!#REF!=3,(Plan1!#REF!-EO143)/ET143,"")))))),IF(Plan1!#REF!&lt;&gt;"",IF(Plan1!#REF!&gt;(EW143*4),1,IF(Plan1!#REF!&gt;(EW143*3),-1.5,IF(Plan1!#REF!&gt;(EW143*2),-1.6,IF(Plan1!#REF!&gt;(EW143*1),-2,-2.05)))),""))</f>
        <v>#REF!</v>
      </c>
      <c r="EV143" s="285"/>
      <c r="EW143" s="297"/>
      <c r="FJ143" s="292">
        <v>2</v>
      </c>
      <c r="FK143" s="281" t="s">
        <v>1925</v>
      </c>
      <c r="FL143" s="262">
        <v>1.82</v>
      </c>
      <c r="FM143" s="262">
        <v>1.93</v>
      </c>
      <c r="FN143" s="262">
        <v>1.97</v>
      </c>
      <c r="FO143" s="262">
        <v>1.81</v>
      </c>
      <c r="FP143" s="262">
        <v>1.98</v>
      </c>
      <c r="FQ143" s="262">
        <v>2</v>
      </c>
      <c r="FR143" s="262">
        <v>1.95</v>
      </c>
      <c r="FS143" s="262">
        <v>1.96</v>
      </c>
      <c r="FT143" s="262">
        <v>1.98</v>
      </c>
      <c r="FU143" s="262">
        <v>1.93</v>
      </c>
      <c r="FV143" s="262">
        <v>2</v>
      </c>
      <c r="FW143" s="263">
        <v>2</v>
      </c>
      <c r="FX143" s="264">
        <v>0.38</v>
      </c>
      <c r="FY143" s="241">
        <v>0.25</v>
      </c>
      <c r="FZ143" s="241">
        <v>0.18</v>
      </c>
      <c r="GA143" s="241">
        <v>0.45</v>
      </c>
      <c r="GB143" s="241">
        <v>0.15</v>
      </c>
      <c r="GC143" s="289">
        <v>0</v>
      </c>
      <c r="GD143" s="241">
        <v>0.22</v>
      </c>
      <c r="GE143" s="241">
        <v>0.19</v>
      </c>
      <c r="GF143" s="241">
        <v>0.13</v>
      </c>
      <c r="GG143" s="241">
        <v>0.26</v>
      </c>
      <c r="GH143" s="289">
        <v>0</v>
      </c>
      <c r="GI143" s="290">
        <v>0</v>
      </c>
      <c r="GJ143" s="265" t="e">
        <f>IFERROR(IF(Plan1!#REF!&lt;&gt;"",IF(AND(Plan1!#REF!=1,Plan1!#REF!=1),(Plan1!#REF!-FL143)/FX143,IF(AND(Plan1!#REF!=1,Plan1!#REF!=2),(Plan1!#REF!-FM143)/FY143,IF(AND(Plan1!#REF!=1,Plan1!#REF!=3),(Plan1!#REF!-FN143)/FZ143,IF(AND(Plan1!#REF!=2,Plan1!#REF!=1),(Plan1!#REF!-FO143)/GA143,IF(AND(Plan1!#REF!=2,Plan1!#REF!=2),(Plan1!#REF!-FP143)/GB143,IF(AND(Plan1!#REF!=2,Plan1!#REF!=3),(Plan1!#REF!-FQ143)/GC143,IF(AND(Plan1!#REF!=3,Plan1!#REF!=1),(Plan1!#REF!-FR143)/GD143,IF(AND(Plan1!#REF!=3,Plan1!#REF!=2),(Plan1!#REF!-FS143)/GE143,IF(AND(Plan1!#REF!=3,Plan1!#REF!=3),(Plan1!#REF!-FT143)/GF143,IF(AND(Plan1!#REF!=4,Plan1!#REF!=1),(Plan1!#REF!-FU143)/GG143,IF(AND(Plan1!#REF!=4,Plan1!#REF!=2),(Plan1!#REF!-FV143)/GH143,IF(AND(Plan1!#REF!=4,Plan1!#REF!=3),(Plan1!#REF!-FW143)/GI143,"")))))))))))),""),IF(Plan1!#REF!&gt;(GL143*4),1,IF(Plan1!#REF!&gt;(GL143*3),-1.5,IF(Plan1!#REF!&gt;(GL143*2),-1.6,IF(Plan1!#REF!&gt;(GL143*1),-2,-2.05)))))</f>
        <v>#REF!</v>
      </c>
      <c r="GK143" s="266">
        <v>2</v>
      </c>
      <c r="GL143" s="297">
        <f>GK143/5</f>
        <v>0.4</v>
      </c>
    </row>
    <row r="144" spans="14:304" s="56" customFormat="1" ht="15" customHeight="1">
      <c r="N144" s="222"/>
      <c r="O144" s="199"/>
      <c r="P144" s="199"/>
      <c r="Q144" s="199"/>
      <c r="R144" s="199"/>
      <c r="S144" s="199"/>
      <c r="T144" s="199"/>
      <c r="U144" s="199"/>
      <c r="W144" s="199"/>
      <c r="X144" s="199"/>
      <c r="Y144" s="199"/>
      <c r="Z144" s="199"/>
      <c r="AA144" s="199"/>
      <c r="AB144" s="199"/>
      <c r="AC144" s="199"/>
      <c r="AD144" s="199"/>
      <c r="AE144" s="199"/>
      <c r="AG144" s="270">
        <v>14</v>
      </c>
      <c r="AH144" s="270"/>
      <c r="AI144" s="305" t="s">
        <v>590</v>
      </c>
      <c r="AJ144" s="305" t="s">
        <v>360</v>
      </c>
      <c r="AK144" s="306">
        <v>14</v>
      </c>
      <c r="AL144" s="305" t="s">
        <v>387</v>
      </c>
      <c r="AM144" s="305" t="s">
        <v>507</v>
      </c>
      <c r="AN144" s="305" t="s">
        <v>388</v>
      </c>
      <c r="AO144" s="305" t="s">
        <v>380</v>
      </c>
      <c r="AP144" s="305" t="s">
        <v>387</v>
      </c>
      <c r="AQ144" s="305" t="s">
        <v>429</v>
      </c>
      <c r="AR144" s="305" t="s">
        <v>369</v>
      </c>
      <c r="AS144" s="305" t="s">
        <v>384</v>
      </c>
      <c r="AT144" s="305" t="s">
        <v>654</v>
      </c>
      <c r="AU144" s="305"/>
      <c r="AV144" s="306">
        <v>12</v>
      </c>
      <c r="AW144" s="305" t="s">
        <v>387</v>
      </c>
      <c r="AX144" s="306">
        <v>12</v>
      </c>
      <c r="AY144" s="167">
        <f t="shared" si="29"/>
        <v>27</v>
      </c>
      <c r="AZ144" s="167">
        <f t="shared" si="30"/>
        <v>18</v>
      </c>
      <c r="BA144" s="167">
        <f t="shared" si="31"/>
        <v>15</v>
      </c>
      <c r="BB144" s="167">
        <f t="shared" si="32"/>
        <v>18</v>
      </c>
      <c r="BC144" s="167">
        <f t="shared" si="33"/>
        <v>56</v>
      </c>
      <c r="BD144" s="167">
        <f t="shared" si="34"/>
        <v>28</v>
      </c>
      <c r="BE144" s="167">
        <f t="shared" si="35"/>
        <v>15</v>
      </c>
      <c r="BF144" s="167">
        <f t="shared" si="36"/>
        <v>18</v>
      </c>
      <c r="BG144" s="167">
        <f t="shared" si="37"/>
        <v>18</v>
      </c>
      <c r="BH144" s="167"/>
      <c r="BI144" s="167">
        <f t="shared" si="23"/>
        <v>26</v>
      </c>
      <c r="BJ144" s="167">
        <f t="shared" si="24"/>
        <v>24</v>
      </c>
      <c r="BK144" s="167">
        <f t="shared" si="25"/>
        <v>71</v>
      </c>
      <c r="BL144" s="167">
        <f t="shared" si="26"/>
        <v>12</v>
      </c>
      <c r="BM144" s="167">
        <f t="shared" si="27"/>
        <v>16</v>
      </c>
      <c r="BN144" s="167">
        <f t="shared" si="28"/>
        <v>12</v>
      </c>
      <c r="CB144" s="284">
        <v>2</v>
      </c>
      <c r="CC144" s="225">
        <v>1.63</v>
      </c>
      <c r="CD144" s="226">
        <v>1.65</v>
      </c>
      <c r="CE144" s="226">
        <v>1.83</v>
      </c>
      <c r="CF144" s="226">
        <v>1.87</v>
      </c>
      <c r="CG144" s="226">
        <v>1.97</v>
      </c>
      <c r="CH144" s="226">
        <v>2</v>
      </c>
      <c r="CI144" s="231">
        <v>1.97</v>
      </c>
      <c r="CJ144" s="252"/>
      <c r="CK144" s="229">
        <v>0.56000000000000005</v>
      </c>
      <c r="CL144" s="230">
        <v>0.48</v>
      </c>
      <c r="CM144" s="230">
        <v>0.37</v>
      </c>
      <c r="CN144" s="230">
        <v>0.43</v>
      </c>
      <c r="CO144" s="230">
        <v>0.18</v>
      </c>
      <c r="CP144" s="295">
        <v>0</v>
      </c>
      <c r="CQ144" s="231">
        <v>0.17</v>
      </c>
      <c r="CR144" s="232" t="e">
        <f>IFERROR(IF(Plan1!#REF!&lt;&gt;"",IF(Plan1!#REF!=6,(Plan1!#REF!-CC144)/CK144,IF(Plan1!#REF!=7,(Plan1!#REF!-CD144)/CL144,IF(Plan1!#REF!=8,(Plan1!#REF!-CE144)/CM144,IF(Plan1!#REF!=9,(Plan1!#REF!-CF144)/CN144,IF(Plan1!#REF!=10,(Plan1!#REF!-CG144)/CO144,IF(Plan1!#REF!=11,(Plan1!#REF!-CH144)/CP144,IF(Plan1!#REF!=12,(Plan1!#REF!-CI144)/CQ144,""))))))),""),IF(Plan1!#REF!&gt;(DK144*4),1,IF(Plan1!#REF!&gt;(DK144*3),-1.5,IF(Plan1!#REF!&gt;(DK144*2),-1.6,IF(Plan1!#REF!&gt;(DK144*1),-2,-2.05)))))</f>
        <v>#REF!</v>
      </c>
      <c r="CS144" s="233"/>
      <c r="CT144" s="229">
        <v>1.6</v>
      </c>
      <c r="CU144" s="230">
        <v>1.66</v>
      </c>
      <c r="CV144" s="230">
        <v>1.97</v>
      </c>
      <c r="CW144" s="230">
        <v>2</v>
      </c>
      <c r="CX144" s="230">
        <v>1.86</v>
      </c>
      <c r="CY144" s="230">
        <v>2</v>
      </c>
      <c r="CZ144" s="231">
        <v>1.94</v>
      </c>
      <c r="DA144" s="252"/>
      <c r="DB144" s="229">
        <v>0.56000000000000005</v>
      </c>
      <c r="DC144" s="230">
        <v>0.55000000000000004</v>
      </c>
      <c r="DD144" s="230">
        <v>0.19</v>
      </c>
      <c r="DE144" s="295">
        <v>0</v>
      </c>
      <c r="DF144" s="230">
        <v>0.36</v>
      </c>
      <c r="DG144" s="295">
        <v>0</v>
      </c>
      <c r="DH144" s="231">
        <v>0.35</v>
      </c>
      <c r="DI144" s="232" t="e">
        <f>IFERROR(IF(Plan1!#REF!&lt;&gt;"",IF(Plan1!#REF!=6,(Plan1!#REF!-CT144)/DB144,IF(Plan1!#REF!=7,(Plan1!#REF!-CU144)/DC144,IF(Plan1!#REF!=8,(Plan1!#REF!-CV144)/DD144,IF(Plan1!#REF!=9,(Plan1!#REF!-CW144)/DE144,IF(Plan1!#REF!=10,(Plan1!#REF!-CX144)/DF144,IF(Plan1!#REF!=11,(Plan1!#REF!-CY144)/DG144,IF(Plan1!#REF!=12,(Plan1!#REF!-CZ144)/DH144,""))))))),""),IF(Plan1!#REF!&gt;(DK144*4),1,IF(Plan1!#REF!&gt;(DK144*3),-1.5,IF(Plan1!#REF!&gt;(DK144*2),-1.6,IF(Plan1!#REF!&gt;(DK144*1),-2,-2.05)))))</f>
        <v>#REF!</v>
      </c>
      <c r="DJ144" s="285">
        <v>2</v>
      </c>
      <c r="DK144" s="176">
        <f>DJ144/5</f>
        <v>0.4</v>
      </c>
      <c r="DX144" s="272">
        <v>3</v>
      </c>
      <c r="DY144" s="273" t="s">
        <v>1926</v>
      </c>
      <c r="DZ144" s="274">
        <v>2.91</v>
      </c>
      <c r="EA144" s="274">
        <v>2.98</v>
      </c>
      <c r="EB144" s="274">
        <v>2.97</v>
      </c>
      <c r="EC144" s="274">
        <v>2.97</v>
      </c>
      <c r="ED144" s="275">
        <v>2.97</v>
      </c>
      <c r="EE144" s="276">
        <v>0.38</v>
      </c>
      <c r="EF144" s="274">
        <v>0.16</v>
      </c>
      <c r="EG144" s="274">
        <v>0.16</v>
      </c>
      <c r="EH144" s="274">
        <v>0.16</v>
      </c>
      <c r="EI144" s="275">
        <v>0.16</v>
      </c>
      <c r="EJ144" s="277" t="e">
        <f>IFERROR(IF(ISBLANK(Plan1!#REF!),"",IF(Plan1!#REF!=7,(Plan1!#REF!-DZ144)/EE144,IF(Plan1!#REF!=8,(Plan1!#REF!-EA144)/EF144,IF(Plan1!#REF!=1,(Plan1!#REF!-EB144)/EG144,IF(Plan1!#REF!=2,(Plan1!#REF!-EC144)/EH144,IF(Plan1!#REF!=3,(Plan1!#REF!-ED144)/EI144,"")))))),IF(Plan1!#REF!&lt;&gt;"",IF(Plan1!#REF!&gt;(EW144*4),1,IF(Plan1!#REF!&gt;(EW144*3),-1.5,IF(Plan1!#REF!&gt;(EW144*2),-1.6,IF(Plan1!#REF!&gt;(EW144*1),-2,-2.05)))),""))</f>
        <v>#REF!</v>
      </c>
      <c r="EK144" s="278">
        <v>2.95</v>
      </c>
      <c r="EL144" s="274">
        <v>2.98</v>
      </c>
      <c r="EM144" s="274">
        <v>2.98</v>
      </c>
      <c r="EN144" s="274">
        <v>2.95</v>
      </c>
      <c r="EO144" s="274">
        <v>2.97</v>
      </c>
      <c r="EP144" s="274">
        <v>0.22</v>
      </c>
      <c r="EQ144" s="274">
        <v>0.15</v>
      </c>
      <c r="ER144" s="274">
        <v>0.15</v>
      </c>
      <c r="ES144" s="274">
        <v>0.22</v>
      </c>
      <c r="ET144" s="275">
        <v>0.16</v>
      </c>
      <c r="EU144" s="277" t="e">
        <f>IFERROR(IF(ISBLANK(Plan1!#REF!),"",IF(Plan1!#REF!=7,(Plan1!#REF!-EK144)/EP144,IF(Plan1!#REF!=8,(Plan1!#REF!-EL144)/EQ144,IF(Plan1!#REF!=1,(Plan1!#REF!-EM144)/ER144,IF(Plan1!#REF!=2,(Plan1!#REF!-EN144)/ES144,IF(Plan1!#REF!=3,(Plan1!#REF!-EO144)/ET144,"")))))),IF(Plan1!#REF!&lt;&gt;"",IF(Plan1!#REF!&gt;(EW144*4),1,IF(Plan1!#REF!&gt;(EW144*3),-1.5,IF(Plan1!#REF!&gt;(EW144*2),-1.6,IF(Plan1!#REF!&gt;(EW144*1),-2,-2.05)))),""))</f>
        <v>#REF!</v>
      </c>
      <c r="EV144" s="285"/>
      <c r="EW144" s="297"/>
      <c r="FJ144" s="292">
        <v>3</v>
      </c>
      <c r="FK144" s="281" t="s">
        <v>1926</v>
      </c>
      <c r="FL144" s="262">
        <v>2.78</v>
      </c>
      <c r="FM144" s="262">
        <v>2.98</v>
      </c>
      <c r="FN144" s="262">
        <v>2.98</v>
      </c>
      <c r="FO144" s="262">
        <v>2.6</v>
      </c>
      <c r="FP144" s="262">
        <v>2.8</v>
      </c>
      <c r="FQ144" s="262">
        <v>2.98</v>
      </c>
      <c r="FR144" s="262">
        <v>2.77</v>
      </c>
      <c r="FS144" s="262">
        <v>2.83</v>
      </c>
      <c r="FT144" s="262">
        <v>2.85</v>
      </c>
      <c r="FU144" s="262">
        <v>2.48</v>
      </c>
      <c r="FV144" s="262">
        <v>2.73</v>
      </c>
      <c r="FW144" s="263">
        <v>2.86</v>
      </c>
      <c r="FX144" s="243">
        <v>0.5</v>
      </c>
      <c r="FY144" s="241">
        <v>0.13</v>
      </c>
      <c r="FZ144" s="241">
        <v>0.15</v>
      </c>
      <c r="GA144" s="241">
        <v>0.63</v>
      </c>
      <c r="GB144" s="241">
        <v>0.46</v>
      </c>
      <c r="GC144" s="241">
        <v>0.13</v>
      </c>
      <c r="GD144" s="241">
        <v>0.48</v>
      </c>
      <c r="GE144" s="241">
        <v>0.38</v>
      </c>
      <c r="GF144" s="241">
        <v>0.4</v>
      </c>
      <c r="GG144" s="241">
        <v>0.78</v>
      </c>
      <c r="GH144" s="241">
        <v>0.57999999999999996</v>
      </c>
      <c r="GI144" s="242">
        <v>0.35</v>
      </c>
      <c r="GJ144" s="265" t="e">
        <f>IFERROR(IF(Plan1!#REF!&lt;&gt;"",IF(AND(Plan1!#REF!=1,Plan1!#REF!=1),(Plan1!#REF!-FL144)/FX144,IF(AND(Plan1!#REF!=1,Plan1!#REF!=2),(Plan1!#REF!-FM144)/FY144,IF(AND(Plan1!#REF!=1,Plan1!#REF!=3),(Plan1!#REF!-FN144)/FZ144,IF(AND(Plan1!#REF!=2,Plan1!#REF!=1),(Plan1!#REF!-FO144)/GA144,IF(AND(Plan1!#REF!=2,Plan1!#REF!=2),(Plan1!#REF!-FP144)/GB144,IF(AND(Plan1!#REF!=2,Plan1!#REF!=3),(Plan1!#REF!-FQ144)/GC144,IF(AND(Plan1!#REF!=3,Plan1!#REF!=1),(Plan1!#REF!-FR144)/GD144,IF(AND(Plan1!#REF!=3,Plan1!#REF!=2),(Plan1!#REF!-FS144)/GE144,IF(AND(Plan1!#REF!=3,Plan1!#REF!=3),(Plan1!#REF!-FT144)/GF144,IF(AND(Plan1!#REF!=4,Plan1!#REF!=1),(Plan1!#REF!-FU144)/GG144,IF(AND(Plan1!#REF!=4,Plan1!#REF!=2),(Plan1!#REF!-FV144)/GH144,IF(AND(Plan1!#REF!=4,Plan1!#REF!=3),(Plan1!#REF!-FW144)/GI144,"")))))))))))),""),IF(Plan1!#REF!&gt;(GL144*4),1,IF(Plan1!#REF!&gt;(GL144*3),-1.5,IF(Plan1!#REF!&gt;(GL144*2),-1.6,IF(Plan1!#REF!&gt;(GL144*1),-2,-2.05)))))</f>
        <v>#REF!</v>
      </c>
      <c r="GK144" s="266"/>
      <c r="GL144" s="297"/>
    </row>
    <row r="145" spans="14:300" s="56" customFormat="1" ht="15" customHeight="1">
      <c r="N145" s="222"/>
      <c r="O145" s="199"/>
      <c r="P145" s="199"/>
      <c r="Q145" s="199"/>
      <c r="R145" s="199"/>
      <c r="S145" s="199"/>
      <c r="T145" s="199"/>
      <c r="U145" s="199"/>
      <c r="W145" s="199"/>
      <c r="X145" s="199"/>
      <c r="Y145" s="199"/>
      <c r="Z145" s="199"/>
      <c r="AA145" s="199"/>
      <c r="AB145" s="199"/>
      <c r="AC145" s="199"/>
      <c r="AD145" s="199"/>
      <c r="AE145" s="199"/>
      <c r="AG145" s="270">
        <v>15</v>
      </c>
      <c r="AH145" s="270"/>
      <c r="AI145" s="305" t="s">
        <v>424</v>
      </c>
      <c r="AJ145" s="305" t="s">
        <v>429</v>
      </c>
      <c r="AK145" s="330" t="s">
        <v>371</v>
      </c>
      <c r="AL145" s="305" t="s">
        <v>429</v>
      </c>
      <c r="AM145" s="305" t="s">
        <v>1091</v>
      </c>
      <c r="AN145" s="305" t="s">
        <v>386</v>
      </c>
      <c r="AO145" s="306">
        <v>15</v>
      </c>
      <c r="AP145" s="305" t="s">
        <v>429</v>
      </c>
      <c r="AQ145" s="305" t="s">
        <v>376</v>
      </c>
      <c r="AR145" s="305" t="s">
        <v>467</v>
      </c>
      <c r="AS145" s="305" t="s">
        <v>388</v>
      </c>
      <c r="AT145" s="305" t="s">
        <v>1093</v>
      </c>
      <c r="AU145" s="305"/>
      <c r="AV145" s="306">
        <v>13</v>
      </c>
      <c r="AW145" s="306">
        <v>18</v>
      </c>
      <c r="AX145" s="283" t="s">
        <v>1</v>
      </c>
      <c r="AY145" s="167">
        <f t="shared" si="29"/>
        <v>31</v>
      </c>
      <c r="AZ145" s="167">
        <f t="shared" si="30"/>
        <v>20</v>
      </c>
      <c r="BA145" s="167">
        <f t="shared" si="31"/>
        <v>17</v>
      </c>
      <c r="BB145" s="167">
        <f t="shared" si="32"/>
        <v>20</v>
      </c>
      <c r="BC145" s="167">
        <f t="shared" si="33"/>
        <v>59</v>
      </c>
      <c r="BD145" s="167">
        <f t="shared" si="34"/>
        <v>31</v>
      </c>
      <c r="BE145" s="167">
        <f t="shared" si="35"/>
        <v>16</v>
      </c>
      <c r="BF145" s="167">
        <f t="shared" si="36"/>
        <v>20</v>
      </c>
      <c r="BG145" s="167">
        <f t="shared" si="37"/>
        <v>20</v>
      </c>
      <c r="BH145" s="167"/>
      <c r="BI145" s="167">
        <f t="shared" si="23"/>
        <v>29</v>
      </c>
      <c r="BJ145" s="167">
        <f t="shared" si="24"/>
        <v>26</v>
      </c>
      <c r="BK145" s="167">
        <f t="shared" si="25"/>
        <v>77</v>
      </c>
      <c r="BL145" s="167">
        <f t="shared" si="26"/>
        <v>13</v>
      </c>
      <c r="BM145" s="167">
        <f t="shared" si="27"/>
        <v>18</v>
      </c>
      <c r="BN145" s="167" t="str">
        <f t="shared" si="28"/>
        <v>-</v>
      </c>
      <c r="CB145" s="284">
        <v>24</v>
      </c>
      <c r="CC145" s="225">
        <v>19</v>
      </c>
      <c r="CD145" s="226">
        <v>19.809999999999999</v>
      </c>
      <c r="CE145" s="226">
        <v>20.6</v>
      </c>
      <c r="CF145" s="226">
        <v>20.8</v>
      </c>
      <c r="CG145" s="226">
        <v>21.03</v>
      </c>
      <c r="CH145" s="230">
        <v>21.94</v>
      </c>
      <c r="CI145" s="231">
        <v>22</v>
      </c>
      <c r="CJ145" s="252"/>
      <c r="CK145" s="229">
        <v>1.68</v>
      </c>
      <c r="CL145" s="230">
        <v>2</v>
      </c>
      <c r="CM145" s="230">
        <v>2.0699999999999998</v>
      </c>
      <c r="CN145" s="230">
        <v>1.37</v>
      </c>
      <c r="CO145" s="230">
        <v>1.62</v>
      </c>
      <c r="CP145" s="230">
        <v>1.6</v>
      </c>
      <c r="CQ145" s="231">
        <v>1.48</v>
      </c>
      <c r="CR145" s="232" t="e">
        <f>IFERROR(IF(Plan1!#REF!&lt;&gt;"",IF(Plan1!#REF!=6,(Plan1!#REF!-CC145)/CK145,IF(Plan1!#REF!=7,(Plan1!#REF!-CD145)/CL145,IF(Plan1!#REF!=8,(Plan1!#REF!-CE145)/CM145,IF(Plan1!#REF!=9,(Plan1!#REF!-CF145)/CN145,IF(Plan1!#REF!=10,(Plan1!#REF!-CG145)/CO145,IF(Plan1!#REF!=11,(Plan1!#REF!-CH145)/CP145,IF(Plan1!#REF!=12,(Plan1!#REF!-CI145)/CQ145,""))))))),""),IF(Plan1!#REF!&gt;(DK145*4),1,IF(Plan1!#REF!&gt;(DK145*3),-1.5,IF(Plan1!#REF!&gt;(DK145*2),-1.6,IF(Plan1!#REF!&gt;(DK145*1),-2,-2.05)))))</f>
        <v>#REF!</v>
      </c>
      <c r="CS145" s="233"/>
      <c r="CT145" s="225">
        <v>13.17</v>
      </c>
      <c r="CU145" s="226">
        <v>15.79</v>
      </c>
      <c r="CV145" s="226">
        <v>17.5</v>
      </c>
      <c r="CW145" s="226">
        <v>17.68</v>
      </c>
      <c r="CX145" s="230">
        <v>18.32</v>
      </c>
      <c r="CY145" s="230">
        <v>21.42</v>
      </c>
      <c r="CZ145" s="231">
        <v>21.03</v>
      </c>
      <c r="DA145" s="252"/>
      <c r="DB145" s="229">
        <v>2.65</v>
      </c>
      <c r="DC145" s="230">
        <v>3.55</v>
      </c>
      <c r="DD145" s="230">
        <v>2.4</v>
      </c>
      <c r="DE145" s="230">
        <v>3.12</v>
      </c>
      <c r="DF145" s="230">
        <v>3.27</v>
      </c>
      <c r="DG145" s="230">
        <v>2.33</v>
      </c>
      <c r="DH145" s="231">
        <v>2.13</v>
      </c>
      <c r="DI145" s="232" t="e">
        <f>IFERROR(IF(Plan1!#REF!&lt;&gt;"",IF(Plan1!#REF!=6,(Plan1!#REF!-CT145)/DB145,IF(Plan1!#REF!=7,(Plan1!#REF!-CU145)/DC145,IF(Plan1!#REF!=8,(Plan1!#REF!-CV145)/DD145,IF(Plan1!#REF!=9,(Plan1!#REF!-CW145)/DE145,IF(Plan1!#REF!=10,(Plan1!#REF!-CX145)/DF145,IF(Plan1!#REF!=11,(Plan1!#REF!-CY145)/DG145,IF(Plan1!#REF!=12,(Plan1!#REF!-CZ145)/DH145,""))))))),""),IF(Plan1!#REF!&gt;(DK145*4),1,IF(Plan1!#REF!&gt;(DK145*3),-1.5,IF(Plan1!#REF!&gt;(DK145*2),-1.6,IF(Plan1!#REF!&gt;(DK145*1),-2,-2.05)))))</f>
        <v>#REF!</v>
      </c>
      <c r="DJ145" s="285"/>
      <c r="DK145" s="176"/>
      <c r="DX145" s="272">
        <v>3</v>
      </c>
      <c r="DY145" s="273" t="s">
        <v>1927</v>
      </c>
      <c r="DZ145" s="274">
        <v>2.33</v>
      </c>
      <c r="EA145" s="274">
        <v>2.35</v>
      </c>
      <c r="EB145" s="274">
        <v>2.64</v>
      </c>
      <c r="EC145" s="274">
        <v>2.74</v>
      </c>
      <c r="ED145" s="275">
        <v>2.76</v>
      </c>
      <c r="EE145" s="276">
        <v>0.64</v>
      </c>
      <c r="EF145" s="241">
        <v>0.7</v>
      </c>
      <c r="EG145" s="274">
        <v>0.48</v>
      </c>
      <c r="EH145" s="274">
        <v>0.44</v>
      </c>
      <c r="EI145" s="275">
        <v>0.49</v>
      </c>
      <c r="EJ145" s="277" t="e">
        <f>IFERROR(IF(ISBLANK(Plan1!#REF!),"",IF(Plan1!#REF!=7,(Plan1!#REF!-DZ145)/EE145,IF(Plan1!#REF!=8,(Plan1!#REF!-EA145)/EF145,IF(Plan1!#REF!=1,(Plan1!#REF!-EB145)/EG145,IF(Plan1!#REF!=2,(Plan1!#REF!-EC145)/EH145,IF(Plan1!#REF!=3,(Plan1!#REF!-ED145)/EI145,"")))))),IF(Plan1!#REF!&lt;&gt;"",IF(Plan1!#REF!&gt;(EW145*4),1,IF(Plan1!#REF!&gt;(EW145*3),-1.5,IF(Plan1!#REF!&gt;(EW145*2),-1.6,IF(Plan1!#REF!&gt;(EW145*1),-2,-2.05)))),""))</f>
        <v>#REF!</v>
      </c>
      <c r="EK145" s="278">
        <v>2.1800000000000002</v>
      </c>
      <c r="EL145" s="274">
        <v>2.44</v>
      </c>
      <c r="EM145" s="274">
        <v>2.4900000000000002</v>
      </c>
      <c r="EN145" s="274">
        <v>2.74</v>
      </c>
      <c r="EO145" s="274">
        <v>2.74</v>
      </c>
      <c r="EP145" s="274">
        <v>0.64</v>
      </c>
      <c r="EQ145" s="274">
        <v>0.59</v>
      </c>
      <c r="ER145" s="274">
        <v>0.64</v>
      </c>
      <c r="ES145" s="274">
        <v>0.44</v>
      </c>
      <c r="ET145" s="275">
        <v>0.44</v>
      </c>
      <c r="EU145" s="277" t="e">
        <f>IFERROR(IF(ISBLANK(Plan1!#REF!),"",IF(Plan1!#REF!=7,(Plan1!#REF!-EK145)/EP145,IF(Plan1!#REF!=8,(Plan1!#REF!-EL145)/EQ145,IF(Plan1!#REF!=1,(Plan1!#REF!-EM145)/ER145,IF(Plan1!#REF!=2,(Plan1!#REF!-EN145)/ES145,IF(Plan1!#REF!=3,(Plan1!#REF!-EO145)/ET145,"")))))),IF(Plan1!#REF!&lt;&gt;"",IF(Plan1!#REF!&gt;(EW145*4),1,IF(Plan1!#REF!&gt;(EW145*3),-1.5,IF(Plan1!#REF!&gt;(EW145*2),-1.6,IF(Plan1!#REF!&gt;(EW145*1),-2,-2.05)))),""))</f>
        <v>#REF!</v>
      </c>
      <c r="EV145" s="285"/>
      <c r="EW145" s="297"/>
      <c r="FJ145" s="292">
        <v>3</v>
      </c>
      <c r="FK145" s="281" t="s">
        <v>1927</v>
      </c>
      <c r="FL145" s="241">
        <v>2.14</v>
      </c>
      <c r="FM145" s="241">
        <v>2.52</v>
      </c>
      <c r="FN145" s="241">
        <v>2.85</v>
      </c>
      <c r="FO145" s="241">
        <v>2.1</v>
      </c>
      <c r="FP145" s="241">
        <v>2.36</v>
      </c>
      <c r="FQ145" s="241">
        <v>2.65</v>
      </c>
      <c r="FR145" s="241">
        <v>1.92</v>
      </c>
      <c r="FS145" s="241">
        <v>2.19</v>
      </c>
      <c r="FT145" s="241">
        <v>2.65</v>
      </c>
      <c r="FU145" s="241">
        <v>1.72</v>
      </c>
      <c r="FV145" s="241">
        <v>2.2000000000000002</v>
      </c>
      <c r="FW145" s="242">
        <v>2.5299999999999998</v>
      </c>
      <c r="FX145" s="243">
        <v>0.69</v>
      </c>
      <c r="FY145" s="241">
        <v>0.65</v>
      </c>
      <c r="FZ145" s="241">
        <v>0.37</v>
      </c>
      <c r="GA145" s="241">
        <v>0.76</v>
      </c>
      <c r="GB145" s="241">
        <v>0.61</v>
      </c>
      <c r="GC145" s="241">
        <v>0.55000000000000004</v>
      </c>
      <c r="GD145" s="241">
        <v>0.9</v>
      </c>
      <c r="GE145" s="241">
        <v>0.63</v>
      </c>
      <c r="GF145" s="241">
        <v>0.48</v>
      </c>
      <c r="GG145" s="241">
        <v>0.96</v>
      </c>
      <c r="GH145" s="241">
        <v>0.66</v>
      </c>
      <c r="GI145" s="242">
        <v>0.59</v>
      </c>
      <c r="GJ145" s="265" t="e">
        <f>IFERROR(IF(Plan1!#REF!&lt;&gt;"",IF(AND(Plan1!#REF!=1,Plan1!#REF!=1),(Plan1!#REF!-FL145)/FX145,IF(AND(Plan1!#REF!=1,Plan1!#REF!=2),(Plan1!#REF!-FM145)/FY145,IF(AND(Plan1!#REF!=1,Plan1!#REF!=3),(Plan1!#REF!-FN145)/FZ145,IF(AND(Plan1!#REF!=2,Plan1!#REF!=1),(Plan1!#REF!-FO145)/GA145,IF(AND(Plan1!#REF!=2,Plan1!#REF!=2),(Plan1!#REF!-FP145)/GB145,IF(AND(Plan1!#REF!=2,Plan1!#REF!=3),(Plan1!#REF!-FQ145)/GC145,IF(AND(Plan1!#REF!=3,Plan1!#REF!=1),(Plan1!#REF!-FR145)/GD145,IF(AND(Plan1!#REF!=3,Plan1!#REF!=2),(Plan1!#REF!-FS145)/GE145,IF(AND(Plan1!#REF!=3,Plan1!#REF!=3),(Plan1!#REF!-FT145)/GF145,IF(AND(Plan1!#REF!=4,Plan1!#REF!=1),(Plan1!#REF!-FU145)/GG145,IF(AND(Plan1!#REF!=4,Plan1!#REF!=2),(Plan1!#REF!-FV145)/GH145,IF(AND(Plan1!#REF!=4,Plan1!#REF!=3),(Plan1!#REF!-FW145)/GI145,"")))))))))))),""),IF(Plan1!#REF!&gt;(GL145*4),1,IF(Plan1!#REF!&gt;(GL145*3),-1.5,IF(Plan1!#REF!&gt;(GL145*2),-1.6,IF(Plan1!#REF!&gt;(GL145*1),-2,-2.05)))))</f>
        <v>#REF!</v>
      </c>
      <c r="GK145" s="266"/>
      <c r="GL145" s="297"/>
    </row>
    <row r="146" spans="14:300" s="56" customFormat="1" ht="15" customHeight="1">
      <c r="N146" s="222"/>
      <c r="O146" s="199"/>
      <c r="P146" s="199"/>
      <c r="Q146" s="199"/>
      <c r="R146" s="199"/>
      <c r="S146" s="199"/>
      <c r="T146" s="199"/>
      <c r="U146" s="199"/>
      <c r="W146" s="199"/>
      <c r="X146" s="199"/>
      <c r="Y146" s="199"/>
      <c r="Z146" s="199"/>
      <c r="AA146" s="199"/>
      <c r="AB146" s="199"/>
      <c r="AC146" s="199"/>
      <c r="AD146" s="199"/>
      <c r="AE146" s="199"/>
      <c r="AG146" s="270">
        <v>16</v>
      </c>
      <c r="AH146" s="270"/>
      <c r="AI146" s="305" t="s">
        <v>390</v>
      </c>
      <c r="AJ146" s="305" t="s">
        <v>470</v>
      </c>
      <c r="AK146" s="306">
        <v>17</v>
      </c>
      <c r="AL146" s="305" t="s">
        <v>376</v>
      </c>
      <c r="AM146" s="305" t="s">
        <v>1092</v>
      </c>
      <c r="AN146" s="305" t="s">
        <v>432</v>
      </c>
      <c r="AO146" s="306">
        <v>16</v>
      </c>
      <c r="AP146" s="305" t="s">
        <v>376</v>
      </c>
      <c r="AQ146" s="305" t="s">
        <v>466</v>
      </c>
      <c r="AR146" s="305" t="s">
        <v>390</v>
      </c>
      <c r="AS146" s="305" t="s">
        <v>391</v>
      </c>
      <c r="AT146" s="305" t="s">
        <v>1095</v>
      </c>
      <c r="AU146" s="305"/>
      <c r="AV146" s="306">
        <v>14</v>
      </c>
      <c r="AW146" s="306">
        <v>19</v>
      </c>
      <c r="AX146" s="306">
        <v>13</v>
      </c>
      <c r="AY146" s="167">
        <f t="shared" si="29"/>
        <v>34</v>
      </c>
      <c r="AZ146" s="167">
        <f t="shared" si="30"/>
        <v>23</v>
      </c>
      <c r="BA146" s="167">
        <f t="shared" si="31"/>
        <v>18</v>
      </c>
      <c r="BB146" s="167">
        <f t="shared" si="32"/>
        <v>22</v>
      </c>
      <c r="BC146" s="167">
        <f t="shared" si="33"/>
        <v>62</v>
      </c>
      <c r="BD146" s="167">
        <f t="shared" si="34"/>
        <v>33</v>
      </c>
      <c r="BE146" s="167">
        <f t="shared" si="35"/>
        <v>17</v>
      </c>
      <c r="BF146" s="167">
        <f t="shared" si="36"/>
        <v>22</v>
      </c>
      <c r="BG146" s="167">
        <f t="shared" si="37"/>
        <v>22</v>
      </c>
      <c r="BH146" s="167"/>
      <c r="BI146" s="167">
        <f t="shared" si="23"/>
        <v>31</v>
      </c>
      <c r="BJ146" s="167">
        <f t="shared" si="24"/>
        <v>28</v>
      </c>
      <c r="BK146" s="167">
        <f t="shared" si="25"/>
        <v>84</v>
      </c>
      <c r="BL146" s="167">
        <f t="shared" si="26"/>
        <v>14</v>
      </c>
      <c r="BM146" s="167">
        <f t="shared" si="27"/>
        <v>19</v>
      </c>
      <c r="BN146" s="167">
        <f t="shared" si="28"/>
        <v>13</v>
      </c>
      <c r="CB146" s="284">
        <v>6</v>
      </c>
      <c r="CC146" s="225">
        <v>5.63</v>
      </c>
      <c r="CD146" s="226">
        <v>5.58</v>
      </c>
      <c r="CE146" s="226">
        <v>5.63</v>
      </c>
      <c r="CF146" s="226">
        <v>5.83</v>
      </c>
      <c r="CG146" s="226">
        <v>5.87</v>
      </c>
      <c r="CH146" s="226">
        <v>5.91</v>
      </c>
      <c r="CI146" s="231">
        <v>5.94</v>
      </c>
      <c r="CJ146" s="252"/>
      <c r="CK146" s="229">
        <v>0.62</v>
      </c>
      <c r="CL146" s="230">
        <v>0.62</v>
      </c>
      <c r="CM146" s="230">
        <v>0.76</v>
      </c>
      <c r="CN146" s="230">
        <v>0.46</v>
      </c>
      <c r="CO146" s="230">
        <v>0.34</v>
      </c>
      <c r="CP146" s="230">
        <v>0.28999999999999998</v>
      </c>
      <c r="CQ146" s="231">
        <v>0.24</v>
      </c>
      <c r="CR146" s="232" t="e">
        <f>IFERROR(IF(Plan1!#REF!&lt;&gt;"",IF(Plan1!#REF!=6,(Plan1!#REF!-CC146)/CK146,IF(Plan1!#REF!=7,(Plan1!#REF!-CD146)/CL146,IF(Plan1!#REF!=8,(Plan1!#REF!-CE146)/CM146,IF(Plan1!#REF!=9,(Plan1!#REF!-CF146)/CN146,IF(Plan1!#REF!=10,(Plan1!#REF!-CG146)/CO146,IF(Plan1!#REF!=11,(Plan1!#REF!-CH146)/CP146,IF(Plan1!#REF!=12,(Plan1!#REF!-CI146)/CQ146,""))))))),""),IF(Plan1!#REF!&gt;(DK146*4),1,IF(Plan1!#REF!&gt;(DK146*3),-1.5,IF(Plan1!#REF!&gt;(DK146*2),-1.6,IF(Plan1!#REF!&gt;(DK146*1),-2,-2.05)))))</f>
        <v>#REF!</v>
      </c>
      <c r="CS146" s="233"/>
      <c r="CT146" s="225">
        <v>4.5</v>
      </c>
      <c r="CU146" s="226">
        <v>5.07</v>
      </c>
      <c r="CV146" s="226">
        <v>5.33</v>
      </c>
      <c r="CW146" s="226">
        <v>5</v>
      </c>
      <c r="CX146" s="230">
        <v>5.18</v>
      </c>
      <c r="CY146" s="230">
        <v>5.55</v>
      </c>
      <c r="CZ146" s="231">
        <v>5.41</v>
      </c>
      <c r="DA146" s="252"/>
      <c r="DB146" s="229">
        <v>1.18</v>
      </c>
      <c r="DC146" s="230">
        <v>1.07</v>
      </c>
      <c r="DD146" s="230">
        <v>0.76</v>
      </c>
      <c r="DE146" s="230">
        <v>1</v>
      </c>
      <c r="DF146" s="230">
        <v>0.94</v>
      </c>
      <c r="DG146" s="230">
        <v>0.67</v>
      </c>
      <c r="DH146" s="231">
        <v>0.8</v>
      </c>
      <c r="DI146" s="232" t="e">
        <f>IFERROR(IF(Plan1!#REF!&lt;&gt;"",IF(Plan1!#REF!=6,(Plan1!#REF!-CT146)/DB146,IF(Plan1!#REF!=7,(Plan1!#REF!-CU146)/DC146,IF(Plan1!#REF!=8,(Plan1!#REF!-CV146)/DD146,IF(Plan1!#REF!=9,(Plan1!#REF!-CW146)/DE146,IF(Plan1!#REF!=10,(Plan1!#REF!-CX146)/DF146,IF(Plan1!#REF!=11,(Plan1!#REF!-CY146)/DG146,IF(Plan1!#REF!=12,(Plan1!#REF!-CZ146)/DH146,""))))))),""),IF(Plan1!#REF!&gt;(DK146*4),1,IF(Plan1!#REF!&gt;(DK146*3),-1.5,IF(Plan1!#REF!&gt;(DK146*2),-1.6,IF(Plan1!#REF!&gt;(DK146*1),-2,-2.05)))))</f>
        <v>#REF!</v>
      </c>
      <c r="DJ146" s="285"/>
      <c r="DK146" s="176"/>
      <c r="DX146" s="272">
        <v>31</v>
      </c>
      <c r="DY146" s="273" t="s">
        <v>1928</v>
      </c>
      <c r="DZ146" s="274">
        <v>29.64</v>
      </c>
      <c r="EA146" s="274">
        <v>30.33</v>
      </c>
      <c r="EB146" s="241">
        <v>30.1</v>
      </c>
      <c r="EC146" s="274">
        <v>30.38</v>
      </c>
      <c r="ED146" s="275">
        <v>30.24</v>
      </c>
      <c r="EE146" s="276">
        <v>1.29</v>
      </c>
      <c r="EF146" s="241">
        <v>0.8</v>
      </c>
      <c r="EG146" s="274">
        <v>0.99</v>
      </c>
      <c r="EH146" s="274">
        <v>0.88</v>
      </c>
      <c r="EI146" s="275">
        <v>0.92</v>
      </c>
      <c r="EJ146" s="277" t="e">
        <f>IFERROR(IF(ISBLANK(Plan1!#REF!),"",IF(Plan1!#REF!=7,(Plan1!#REF!-DZ146)/EE146,IF(Plan1!#REF!=8,(Plan1!#REF!-EA146)/EF146,IF(Plan1!#REF!=1,(Plan1!#REF!-EB146)/EG146,IF(Plan1!#REF!=2,(Plan1!#REF!-EC146)/EH146,IF(Plan1!#REF!=3,(Plan1!#REF!-ED146)/EI146,"")))))),IF(Plan1!#REF!&lt;&gt;"",IF(Plan1!#REF!&gt;(EW146*4),1,IF(Plan1!#REF!&gt;(EW146*3),-1.5,IF(Plan1!#REF!&gt;(EW146*2),-1.6,IF(Plan1!#REF!&gt;(EW146*1),-2,-2.05)))),""))</f>
        <v>#REF!</v>
      </c>
      <c r="EK146" s="278">
        <v>28.92</v>
      </c>
      <c r="EL146" s="274">
        <v>29.65</v>
      </c>
      <c r="EM146" s="274">
        <v>29.27</v>
      </c>
      <c r="EN146" s="274">
        <v>29.58</v>
      </c>
      <c r="EO146" s="274">
        <v>29.92</v>
      </c>
      <c r="EP146" s="274">
        <v>1.63</v>
      </c>
      <c r="EQ146" s="274">
        <v>1.29</v>
      </c>
      <c r="ER146" s="274">
        <v>1.88</v>
      </c>
      <c r="ES146" s="274">
        <v>1.31</v>
      </c>
      <c r="ET146" s="275">
        <v>1.28</v>
      </c>
      <c r="EU146" s="277" t="e">
        <f>IFERROR(IF(ISBLANK(Plan1!#REF!),"",IF(Plan1!#REF!=7,(Plan1!#REF!-EK146)/EP146,IF(Plan1!#REF!=8,(Plan1!#REF!-EL146)/EQ146,IF(Plan1!#REF!=1,(Plan1!#REF!-EM146)/ER146,IF(Plan1!#REF!=2,(Plan1!#REF!-EN146)/ES146,IF(Plan1!#REF!=3,(Plan1!#REF!-EO146)/ET146,"")))))),IF(Plan1!#REF!&lt;&gt;"",IF(Plan1!#REF!&gt;(EW146*4),1,IF(Plan1!#REF!&gt;(EW146*3),-1.5,IF(Plan1!#REF!&gt;(EW146*2),-1.6,IF(Plan1!#REF!&gt;(EW146*1),-2,-2.05)))),""))</f>
        <v>#REF!</v>
      </c>
      <c r="EV146" s="285"/>
      <c r="EW146" s="297"/>
      <c r="FJ146" s="292">
        <v>31</v>
      </c>
      <c r="FK146" s="281" t="s">
        <v>1928</v>
      </c>
      <c r="FL146" s="262">
        <v>25.76</v>
      </c>
      <c r="FM146" s="262">
        <v>28.27</v>
      </c>
      <c r="FN146" s="262">
        <v>30.22</v>
      </c>
      <c r="FO146" s="262">
        <v>23.17</v>
      </c>
      <c r="FP146" s="262">
        <v>28.36</v>
      </c>
      <c r="FQ146" s="262">
        <v>29.84</v>
      </c>
      <c r="FR146" s="262">
        <v>24.23</v>
      </c>
      <c r="FS146" s="262">
        <v>27.73</v>
      </c>
      <c r="FT146" s="262">
        <v>29.55</v>
      </c>
      <c r="FU146" s="262">
        <v>22</v>
      </c>
      <c r="FV146" s="262">
        <v>27.8</v>
      </c>
      <c r="FW146" s="263">
        <v>29.26</v>
      </c>
      <c r="FX146" s="264">
        <v>3.25</v>
      </c>
      <c r="FY146" s="262">
        <v>1.7</v>
      </c>
      <c r="FZ146" s="262">
        <v>1.03</v>
      </c>
      <c r="GA146" s="262">
        <v>6.33</v>
      </c>
      <c r="GB146" s="262">
        <v>1.81</v>
      </c>
      <c r="GC146" s="262">
        <v>1.06</v>
      </c>
      <c r="GD146" s="262">
        <v>6.15</v>
      </c>
      <c r="GE146" s="262">
        <v>3.05</v>
      </c>
      <c r="GF146" s="262">
        <v>1.56</v>
      </c>
      <c r="GG146" s="262">
        <v>5.67</v>
      </c>
      <c r="GH146" s="262">
        <v>2.23</v>
      </c>
      <c r="GI146" s="263">
        <v>1.69</v>
      </c>
      <c r="GJ146" s="265" t="e">
        <f>IFERROR(IF(Plan1!#REF!&lt;&gt;"",IF(AND(Plan1!#REF!=1,Plan1!#REF!=1),(Plan1!#REF!-FL146)/FX146,IF(AND(Plan1!#REF!=1,Plan1!#REF!=2),(Plan1!#REF!-FM146)/FY146,IF(AND(Plan1!#REF!=1,Plan1!#REF!=3),(Plan1!#REF!-FN146)/FZ146,IF(AND(Plan1!#REF!=2,Plan1!#REF!=1),(Plan1!#REF!-FO146)/GA146,IF(AND(Plan1!#REF!=2,Plan1!#REF!=2),(Plan1!#REF!-FP146)/GB146,IF(AND(Plan1!#REF!=2,Plan1!#REF!=3),(Plan1!#REF!-FQ146)/GC146,IF(AND(Plan1!#REF!=3,Plan1!#REF!=1),(Plan1!#REF!-FR146)/GD146,IF(AND(Plan1!#REF!=3,Plan1!#REF!=2),(Plan1!#REF!-FS146)/GE146,IF(AND(Plan1!#REF!=3,Plan1!#REF!=3),(Plan1!#REF!-FT146)/GF146,IF(AND(Plan1!#REF!=4,Plan1!#REF!=1),(Plan1!#REF!-FU146)/GG146,IF(AND(Plan1!#REF!=4,Plan1!#REF!=2),(Plan1!#REF!-FV146)/GH146,IF(AND(Plan1!#REF!=4,Plan1!#REF!=3),(Plan1!#REF!-FW146)/GI146,"")))))))))))),""),IF(Plan1!#REF!&gt;(GL146*4),1,IF(Plan1!#REF!&gt;(GL146*3),-1.5,IF(Plan1!#REF!&gt;(GL146*2),-1.6,IF(Plan1!#REF!&gt;(GL146*1),-2,-2.05)))))</f>
        <v>#REF!</v>
      </c>
      <c r="GK146" s="266"/>
      <c r="GL146" s="297"/>
    </row>
    <row r="147" spans="14:300" s="56" customFormat="1" ht="15" customHeight="1">
      <c r="N147" s="222"/>
      <c r="O147" s="199"/>
      <c r="P147" s="199"/>
      <c r="Q147" s="199"/>
      <c r="R147" s="199"/>
      <c r="S147" s="199"/>
      <c r="T147" s="199"/>
      <c r="U147" s="199"/>
      <c r="W147" s="199"/>
      <c r="X147" s="199"/>
      <c r="Y147" s="199"/>
      <c r="Z147" s="199"/>
      <c r="AA147" s="199"/>
      <c r="AB147" s="199"/>
      <c r="AC147" s="199"/>
      <c r="AD147" s="199"/>
      <c r="AE147" s="199"/>
      <c r="AG147" s="270">
        <v>17</v>
      </c>
      <c r="AH147" s="270"/>
      <c r="AI147" s="305" t="s">
        <v>631</v>
      </c>
      <c r="AJ147" s="305" t="s">
        <v>494</v>
      </c>
      <c r="AK147" s="306">
        <v>18</v>
      </c>
      <c r="AL147" s="305" t="s">
        <v>466</v>
      </c>
      <c r="AM147" s="305" t="s">
        <v>1094</v>
      </c>
      <c r="AN147" s="305" t="s">
        <v>375</v>
      </c>
      <c r="AO147" s="305" t="s">
        <v>374</v>
      </c>
      <c r="AP147" s="305" t="s">
        <v>379</v>
      </c>
      <c r="AQ147" s="305" t="s">
        <v>384</v>
      </c>
      <c r="AR147" s="305" t="s">
        <v>500</v>
      </c>
      <c r="AS147" s="305" t="s">
        <v>394</v>
      </c>
      <c r="AT147" s="305" t="s">
        <v>636</v>
      </c>
      <c r="AU147" s="305"/>
      <c r="AV147" s="306">
        <v>15</v>
      </c>
      <c r="AW147" s="305" t="s">
        <v>376</v>
      </c>
      <c r="AX147" s="306">
        <v>14</v>
      </c>
      <c r="AY147" s="167">
        <f t="shared" si="29"/>
        <v>38</v>
      </c>
      <c r="AZ147" s="167">
        <f t="shared" si="30"/>
        <v>26</v>
      </c>
      <c r="BA147" s="167">
        <f t="shared" si="31"/>
        <v>19</v>
      </c>
      <c r="BB147" s="167">
        <f t="shared" si="32"/>
        <v>24</v>
      </c>
      <c r="BC147" s="167">
        <f t="shared" si="33"/>
        <v>64</v>
      </c>
      <c r="BD147" s="167">
        <f t="shared" si="34"/>
        <v>36</v>
      </c>
      <c r="BE147" s="167">
        <f t="shared" si="35"/>
        <v>19</v>
      </c>
      <c r="BF147" s="167">
        <f t="shared" si="36"/>
        <v>25</v>
      </c>
      <c r="BG147" s="167">
        <f t="shared" si="37"/>
        <v>24</v>
      </c>
      <c r="BH147" s="167"/>
      <c r="BI147" s="167">
        <f t="shared" si="23"/>
        <v>34</v>
      </c>
      <c r="BJ147" s="167">
        <f t="shared" si="24"/>
        <v>30</v>
      </c>
      <c r="BK147" s="167">
        <f t="shared" si="25"/>
        <v>90</v>
      </c>
      <c r="BL147" s="167">
        <f t="shared" si="26"/>
        <v>15</v>
      </c>
      <c r="BM147" s="167">
        <f t="shared" si="27"/>
        <v>20</v>
      </c>
      <c r="BN147" s="167">
        <f t="shared" si="28"/>
        <v>14</v>
      </c>
      <c r="CB147" s="284">
        <v>5</v>
      </c>
      <c r="CC147" s="225">
        <v>4.41</v>
      </c>
      <c r="CD147" s="226">
        <v>4.6500000000000004</v>
      </c>
      <c r="CE147" s="226">
        <v>4.7300000000000004</v>
      </c>
      <c r="CF147" s="226">
        <v>4.8</v>
      </c>
      <c r="CG147" s="226">
        <v>4.7</v>
      </c>
      <c r="CH147" s="226">
        <v>4.91</v>
      </c>
      <c r="CI147" s="231">
        <v>4.91</v>
      </c>
      <c r="CJ147" s="252"/>
      <c r="CK147" s="229">
        <v>0.74</v>
      </c>
      <c r="CL147" s="230">
        <v>0.6</v>
      </c>
      <c r="CM147" s="230">
        <v>0.52</v>
      </c>
      <c r="CN147" s="230">
        <v>0.48</v>
      </c>
      <c r="CO147" s="230">
        <v>0.95</v>
      </c>
      <c r="CP147" s="230">
        <v>0.28999999999999998</v>
      </c>
      <c r="CQ147" s="231">
        <v>0.28999999999999998</v>
      </c>
      <c r="CR147" s="232" t="e">
        <f>IFERROR(IF(Plan1!#REF!&lt;&gt;"",IF(Plan1!#REF!=6,(Plan1!#REF!-CC147)/CK147,IF(Plan1!#REF!=7,(Plan1!#REF!-CD147)/CL147,IF(Plan1!#REF!=8,(Plan1!#REF!-CE147)/CM147,IF(Plan1!#REF!=9,(Plan1!#REF!-CF147)/CN147,IF(Plan1!#REF!=10,(Plan1!#REF!-CG147)/CO147,IF(Plan1!#REF!=11,(Plan1!#REF!-CH147)/CP147,IF(Plan1!#REF!=12,(Plan1!#REF!-CI147)/CQ147,""))))))),""),IF(Plan1!#REF!&gt;(DK147*4),1,IF(Plan1!#REF!&gt;(DK147*3),-1.5,IF(Plan1!#REF!&gt;(DK147*2),-1.6,IF(Plan1!#REF!&gt;(DK147*1),-2,-2.05)))))</f>
        <v>#REF!</v>
      </c>
      <c r="CS147" s="233"/>
      <c r="CT147" s="225">
        <v>2.7</v>
      </c>
      <c r="CU147" s="226">
        <v>3.24</v>
      </c>
      <c r="CV147" s="226">
        <v>4.0999999999999996</v>
      </c>
      <c r="CW147" s="226">
        <v>3.84</v>
      </c>
      <c r="CX147" s="230">
        <v>4.07</v>
      </c>
      <c r="CY147" s="230">
        <v>4.4800000000000004</v>
      </c>
      <c r="CZ147" s="231">
        <v>4.59</v>
      </c>
      <c r="DA147" s="252"/>
      <c r="DB147" s="229">
        <v>1.34</v>
      </c>
      <c r="DC147" s="230">
        <v>1.33</v>
      </c>
      <c r="DD147" s="230">
        <v>0.92</v>
      </c>
      <c r="DE147" s="230">
        <v>1.04</v>
      </c>
      <c r="DF147" s="230">
        <v>1.02</v>
      </c>
      <c r="DG147" s="230">
        <v>0.77</v>
      </c>
      <c r="DH147" s="231">
        <v>0.84</v>
      </c>
      <c r="DI147" s="232" t="e">
        <f>IFERROR(IF(Plan1!#REF!&lt;&gt;"",IF(Plan1!#REF!=6,(Plan1!#REF!-CT147)/DB147,IF(Plan1!#REF!=7,(Plan1!#REF!-CU147)/DC147,IF(Plan1!#REF!=8,(Plan1!#REF!-CV147)/DD147,IF(Plan1!#REF!=9,(Plan1!#REF!-CW147)/DE147,IF(Plan1!#REF!=10,(Plan1!#REF!-CX147)/DF147,IF(Plan1!#REF!=11,(Plan1!#REF!-CY147)/DG147,IF(Plan1!#REF!=12,(Plan1!#REF!-CZ147)/DH147,""))))))),""),IF(Plan1!#REF!&gt;(DK147*4),1,IF(Plan1!#REF!&gt;(DK147*3),-1.5,IF(Plan1!#REF!&gt;(DK147*2),-1.6,IF(Plan1!#REF!&gt;(DK147*1),-2,-2.05)))))</f>
        <v>#REF!</v>
      </c>
      <c r="DJ147" s="285"/>
      <c r="DK147" s="176"/>
      <c r="DX147" s="272">
        <v>12</v>
      </c>
      <c r="DY147" s="273" t="s">
        <v>1929</v>
      </c>
      <c r="DZ147" s="241">
        <v>11.7</v>
      </c>
      <c r="EA147" s="274">
        <v>11.73</v>
      </c>
      <c r="EB147" s="274">
        <v>11.85</v>
      </c>
      <c r="EC147" s="274">
        <v>11.85</v>
      </c>
      <c r="ED147" s="275">
        <v>11.92</v>
      </c>
      <c r="EE147" s="276">
        <v>0.47</v>
      </c>
      <c r="EF147" s="274">
        <v>0.45</v>
      </c>
      <c r="EG147" s="274">
        <v>0.36</v>
      </c>
      <c r="EH147" s="274">
        <v>0.36</v>
      </c>
      <c r="EI147" s="275">
        <v>0.36</v>
      </c>
      <c r="EJ147" s="277" t="e">
        <f>IFERROR(IF(ISBLANK(Plan1!#REF!),"",IF(Plan1!#REF!=7,(Plan1!#REF!-DZ147)/EE147,IF(Plan1!#REF!=8,(Plan1!#REF!-EA147)/EF147,IF(Plan1!#REF!=1,(Plan1!#REF!-EB147)/EG147,IF(Plan1!#REF!=2,(Plan1!#REF!-EC147)/EH147,IF(Plan1!#REF!=3,(Plan1!#REF!-ED147)/EI147,"")))))),IF(Plan1!#REF!&lt;&gt;"",IF(Plan1!#REF!&gt;(EW147*4),1,IF(Plan1!#REF!&gt;(EW147*3),-1.5,IF(Plan1!#REF!&gt;(EW147*2),-1.6,IF(Plan1!#REF!&gt;(EW147*1),-2,-2.05)))),""))</f>
        <v>#REF!</v>
      </c>
      <c r="EK147" s="278">
        <v>11.62</v>
      </c>
      <c r="EL147" s="274">
        <v>11.79</v>
      </c>
      <c r="EM147" s="274">
        <v>11.88</v>
      </c>
      <c r="EN147" s="274">
        <v>11.79</v>
      </c>
      <c r="EO147" s="274">
        <v>11.92</v>
      </c>
      <c r="EP147" s="274">
        <v>0.63</v>
      </c>
      <c r="EQ147" s="274">
        <v>0.56000000000000005</v>
      </c>
      <c r="ER147" s="274">
        <v>0.33</v>
      </c>
      <c r="ES147" s="274">
        <v>0.47</v>
      </c>
      <c r="ET147" s="275">
        <v>0.27</v>
      </c>
      <c r="EU147" s="277" t="e">
        <f>IFERROR(IF(ISBLANK(Plan1!#REF!),"",IF(Plan1!#REF!=7,(Plan1!#REF!-EK147)/EP147,IF(Plan1!#REF!=8,(Plan1!#REF!-EL147)/EQ147,IF(Plan1!#REF!=1,(Plan1!#REF!-EM147)/ER147,IF(Plan1!#REF!=2,(Plan1!#REF!-EN147)/ES147,IF(Plan1!#REF!=3,(Plan1!#REF!-EO147)/ET147,"")))))),IF(Plan1!#REF!&lt;&gt;"",IF(Plan1!#REF!&gt;(EW147*4),1,IF(Plan1!#REF!&gt;(EW147*3),-1.5,IF(Plan1!#REF!&gt;(EW147*2),-1.6,IF(Plan1!#REF!&gt;(EW147*1),-2,-2.05)))),""))</f>
        <v>#REF!</v>
      </c>
      <c r="EV147" s="285"/>
      <c r="EW147" s="297"/>
      <c r="FJ147" s="292">
        <v>12</v>
      </c>
      <c r="FK147" s="281" t="s">
        <v>1929</v>
      </c>
      <c r="FL147" s="262">
        <v>10.8</v>
      </c>
      <c r="FM147" s="241">
        <v>11.6</v>
      </c>
      <c r="FN147" s="241">
        <v>11.9</v>
      </c>
      <c r="FO147" s="241">
        <v>9.74</v>
      </c>
      <c r="FP147" s="241">
        <v>11.71</v>
      </c>
      <c r="FQ147" s="241">
        <v>11.89</v>
      </c>
      <c r="FR147" s="241">
        <v>10.46</v>
      </c>
      <c r="FS147" s="241">
        <v>11.48</v>
      </c>
      <c r="FT147" s="241">
        <v>11.91</v>
      </c>
      <c r="FU147" s="241">
        <v>10.34</v>
      </c>
      <c r="FV147" s="241">
        <v>11.6</v>
      </c>
      <c r="FW147" s="242">
        <v>11.86</v>
      </c>
      <c r="FX147" s="264">
        <v>1.57</v>
      </c>
      <c r="FY147" s="262">
        <v>0.56000000000000005</v>
      </c>
      <c r="FZ147" s="262">
        <v>0.31</v>
      </c>
      <c r="GA147" s="262">
        <v>2.82</v>
      </c>
      <c r="GB147" s="262">
        <v>0.5</v>
      </c>
      <c r="GC147" s="262">
        <v>0.31</v>
      </c>
      <c r="GD147" s="262">
        <v>2.41</v>
      </c>
      <c r="GE147" s="262">
        <v>0.87</v>
      </c>
      <c r="GF147" s="262">
        <v>0.35</v>
      </c>
      <c r="GG147" s="262">
        <v>1.78</v>
      </c>
      <c r="GH147" s="262">
        <v>0.72</v>
      </c>
      <c r="GI147" s="263">
        <v>0.41</v>
      </c>
      <c r="GJ147" s="265" t="e">
        <f>IFERROR(IF(Plan1!#REF!&lt;&gt;"",IF(AND(Plan1!#REF!=1,Plan1!#REF!=1),(Plan1!#REF!-FL147)/FX147,IF(AND(Plan1!#REF!=1,Plan1!#REF!=2),(Plan1!#REF!-FM147)/FY147,IF(AND(Plan1!#REF!=1,Plan1!#REF!=3),(Plan1!#REF!-FN147)/FZ147,IF(AND(Plan1!#REF!=2,Plan1!#REF!=1),(Plan1!#REF!-FO147)/GA147,IF(AND(Plan1!#REF!=2,Plan1!#REF!=2),(Plan1!#REF!-FP147)/GB147,IF(AND(Plan1!#REF!=2,Plan1!#REF!=3),(Plan1!#REF!-FQ147)/GC147,IF(AND(Plan1!#REF!=3,Plan1!#REF!=1),(Plan1!#REF!-FR147)/GD147,IF(AND(Plan1!#REF!=3,Plan1!#REF!=2),(Plan1!#REF!-FS147)/GE147,IF(AND(Plan1!#REF!=3,Plan1!#REF!=3),(Plan1!#REF!-FT147)/GF147,IF(AND(Plan1!#REF!=4,Plan1!#REF!=1),(Plan1!#REF!-FU147)/GG147,IF(AND(Plan1!#REF!=4,Plan1!#REF!=2),(Plan1!#REF!-FV147)/GH147,IF(AND(Plan1!#REF!=4,Plan1!#REF!=3),(Plan1!#REF!-FW147)/GI147,"")))))))))))),""),IF(Plan1!#REF!&gt;(GL147*4),1,IF(Plan1!#REF!&gt;(GL147*3),-1.5,IF(Plan1!#REF!&gt;(GL147*2),-1.6,IF(Plan1!#REF!&gt;(GL147*1),-2,-2.05)))))</f>
        <v>#REF!</v>
      </c>
      <c r="GK147" s="266"/>
      <c r="GL147" s="297"/>
    </row>
    <row r="148" spans="14:300" s="56" customFormat="1" ht="15" customHeight="1">
      <c r="N148" s="222"/>
      <c r="O148" s="199"/>
      <c r="P148" s="199"/>
      <c r="Q148" s="199"/>
      <c r="R148" s="199"/>
      <c r="S148" s="199"/>
      <c r="T148" s="199"/>
      <c r="U148" s="199"/>
      <c r="W148" s="199"/>
      <c r="X148" s="199"/>
      <c r="Y148" s="199"/>
      <c r="Z148" s="199"/>
      <c r="AA148" s="199"/>
      <c r="AB148" s="199"/>
      <c r="AC148" s="199"/>
      <c r="AD148" s="199"/>
      <c r="AE148" s="199"/>
      <c r="AG148" s="270">
        <v>18</v>
      </c>
      <c r="AH148" s="270"/>
      <c r="AI148" s="305" t="s">
        <v>587</v>
      </c>
      <c r="AJ148" s="305" t="s">
        <v>369</v>
      </c>
      <c r="AK148" s="306">
        <v>19</v>
      </c>
      <c r="AL148" s="306">
        <v>24</v>
      </c>
      <c r="AM148" s="305" t="s">
        <v>1096</v>
      </c>
      <c r="AN148" s="305" t="s">
        <v>396</v>
      </c>
      <c r="AO148" s="306">
        <v>19</v>
      </c>
      <c r="AP148" s="305" t="s">
        <v>425</v>
      </c>
      <c r="AQ148" s="305" t="s">
        <v>1100</v>
      </c>
      <c r="AR148" s="305" t="s">
        <v>1101</v>
      </c>
      <c r="AS148" s="305" t="s">
        <v>606</v>
      </c>
      <c r="AT148" s="305" t="s">
        <v>1102</v>
      </c>
      <c r="AU148" s="305"/>
      <c r="AV148" s="305" t="s">
        <v>1103</v>
      </c>
      <c r="AW148" s="305" t="s">
        <v>1104</v>
      </c>
      <c r="AX148" s="305" t="s">
        <v>1105</v>
      </c>
      <c r="AY148" s="167">
        <f t="shared" si="29"/>
        <v>42</v>
      </c>
      <c r="AZ148" s="167">
        <f t="shared" si="30"/>
        <v>29</v>
      </c>
      <c r="BA148" s="167">
        <f t="shared" si="31"/>
        <v>20</v>
      </c>
      <c r="BB148" s="167">
        <f t="shared" si="32"/>
        <v>25</v>
      </c>
      <c r="BC148" s="167" t="str">
        <f t="shared" si="33"/>
        <v>-</v>
      </c>
      <c r="BD148" s="167">
        <f t="shared" si="34"/>
        <v>39</v>
      </c>
      <c r="BE148" s="167">
        <f t="shared" si="35"/>
        <v>20</v>
      </c>
      <c r="BF148" s="167">
        <f t="shared" si="36"/>
        <v>27</v>
      </c>
      <c r="BG148" s="167">
        <f t="shared" si="37"/>
        <v>26</v>
      </c>
      <c r="BH148" s="167"/>
      <c r="BI148" s="167">
        <f t="shared" si="23"/>
        <v>37</v>
      </c>
      <c r="BJ148" s="167">
        <f t="shared" si="24"/>
        <v>32</v>
      </c>
      <c r="BK148" s="167">
        <f t="shared" si="25"/>
        <v>97</v>
      </c>
      <c r="BL148" s="167">
        <f t="shared" si="26"/>
        <v>16</v>
      </c>
      <c r="BM148" s="167">
        <f t="shared" si="27"/>
        <v>22</v>
      </c>
      <c r="BN148" s="167">
        <f t="shared" si="28"/>
        <v>15</v>
      </c>
      <c r="CB148" s="284">
        <v>8</v>
      </c>
      <c r="CC148" s="225">
        <v>5.26</v>
      </c>
      <c r="CD148" s="226">
        <v>5.65</v>
      </c>
      <c r="CE148" s="226">
        <v>5.77</v>
      </c>
      <c r="CF148" s="226">
        <v>5.93</v>
      </c>
      <c r="CG148" s="226">
        <v>5.93</v>
      </c>
      <c r="CH148" s="230">
        <v>6.61</v>
      </c>
      <c r="CI148" s="231">
        <v>6.53</v>
      </c>
      <c r="CJ148" s="252"/>
      <c r="CK148" s="229">
        <v>0.94</v>
      </c>
      <c r="CL148" s="230">
        <v>1.08</v>
      </c>
      <c r="CM148" s="230">
        <v>0.97</v>
      </c>
      <c r="CN148" s="230">
        <v>1.08</v>
      </c>
      <c r="CO148" s="230">
        <v>1.01</v>
      </c>
      <c r="CP148" s="230">
        <v>1.05</v>
      </c>
      <c r="CQ148" s="231">
        <v>1.1000000000000001</v>
      </c>
      <c r="CR148" s="232" t="e">
        <f>IFERROR(IF(Plan1!#REF!&lt;&gt;"",IF(Plan1!#REF!=6,(Plan1!#REF!-CC148)/CK148,IF(Plan1!#REF!=7,(Plan1!#REF!-CD148)/CL148,IF(Plan1!#REF!=8,(Plan1!#REF!-CE148)/CM148,IF(Plan1!#REF!=9,(Plan1!#REF!-CF148)/CN148,IF(Plan1!#REF!=10,(Plan1!#REF!-CG148)/CO148,IF(Plan1!#REF!=11,(Plan1!#REF!-CH148)/CP148,IF(Plan1!#REF!=12,(Plan1!#REF!-CI148)/CQ148,""))))))),""),IF(Plan1!#REF!&gt;(DK148*4),1,IF(Plan1!#REF!&gt;(DK148*3),-1.5,IF(Plan1!#REF!&gt;(DK148*2),-1.6,IF(Plan1!#REF!&gt;(DK148*1),-2,-2.05)))))</f>
        <v>#REF!</v>
      </c>
      <c r="CS148" s="233"/>
      <c r="CT148" s="225">
        <v>4.2699999999999996</v>
      </c>
      <c r="CU148" s="226">
        <v>5</v>
      </c>
      <c r="CV148" s="226">
        <v>4.9000000000000004</v>
      </c>
      <c r="CW148" s="226">
        <v>5.55</v>
      </c>
      <c r="CX148" s="230">
        <v>5.32</v>
      </c>
      <c r="CY148" s="230">
        <v>7.06</v>
      </c>
      <c r="CZ148" s="231">
        <v>6.75</v>
      </c>
      <c r="DA148" s="252"/>
      <c r="DB148" s="229">
        <v>0.64</v>
      </c>
      <c r="DC148" s="230">
        <v>1.22</v>
      </c>
      <c r="DD148" s="230">
        <v>0.96</v>
      </c>
      <c r="DE148" s="230">
        <v>1.21</v>
      </c>
      <c r="DF148" s="230">
        <v>1.42</v>
      </c>
      <c r="DG148" s="230">
        <v>1.1200000000000001</v>
      </c>
      <c r="DH148" s="231">
        <v>1.1100000000000001</v>
      </c>
      <c r="DI148" s="232" t="e">
        <f>IFERROR(IF(Plan1!#REF!&lt;&gt;"",IF(Plan1!#REF!=6,(Plan1!#REF!-CT148)/DB148,IF(Plan1!#REF!=7,(Plan1!#REF!-CU148)/DC148,IF(Plan1!#REF!=8,(Plan1!#REF!-CV148)/DD148,IF(Plan1!#REF!=9,(Plan1!#REF!-CW148)/DE148,IF(Plan1!#REF!=10,(Plan1!#REF!-CX148)/DF148,IF(Plan1!#REF!=11,(Plan1!#REF!-CY148)/DG148,IF(Plan1!#REF!=12,(Plan1!#REF!-CZ148)/DH148,""))))))),""),IF(Plan1!#REF!&gt;(DK148*4),1,IF(Plan1!#REF!&gt;(DK148*3),-1.5,IF(Plan1!#REF!&gt;(DK148*2),-1.6,IF(Plan1!#REF!&gt;(DK148*1),-2,-2.05)))))</f>
        <v>#REF!</v>
      </c>
      <c r="DJ148" s="285"/>
      <c r="DK148" s="176"/>
      <c r="DX148" s="272">
        <v>3</v>
      </c>
      <c r="DY148" s="273" t="s">
        <v>1930</v>
      </c>
      <c r="DZ148" s="274">
        <v>2.97</v>
      </c>
      <c r="EA148" s="241">
        <v>3</v>
      </c>
      <c r="EB148" s="274">
        <v>2.97</v>
      </c>
      <c r="EC148" s="274">
        <v>2.95</v>
      </c>
      <c r="ED148" s="275">
        <v>2.92</v>
      </c>
      <c r="EE148" s="276">
        <v>0.17</v>
      </c>
      <c r="EF148" s="241">
        <v>0</v>
      </c>
      <c r="EG148" s="274">
        <v>0.16</v>
      </c>
      <c r="EH148" s="274">
        <v>0.22</v>
      </c>
      <c r="EI148" s="275">
        <v>0.28000000000000003</v>
      </c>
      <c r="EJ148" s="277" t="e">
        <f>IFERROR(IF(ISBLANK(Plan1!#REF!),"",IF(Plan1!#REF!=7,(Plan1!#REF!-DZ148)/EE148,IF(Plan1!#REF!=8,(Plan1!#REF!-EA148)/EF148,IF(Plan1!#REF!=1,(Plan1!#REF!-EB148)/EG148,IF(Plan1!#REF!=2,(Plan1!#REF!-EC148)/EH148,IF(Plan1!#REF!=3,(Plan1!#REF!-ED148)/EI148,"")))))),IF(Plan1!#REF!&lt;&gt;"",IF(Plan1!#REF!&gt;(EW148*4),1,IF(Plan1!#REF!&gt;(EW148*3),-1.5,IF(Plan1!#REF!&gt;(EW148*2),-1.6,IF(Plan1!#REF!&gt;(EW148*1),-2,-2.05)))),""))</f>
        <v>#REF!</v>
      </c>
      <c r="EK148" s="278">
        <v>2.92</v>
      </c>
      <c r="EL148" s="274">
        <v>2.93</v>
      </c>
      <c r="EM148" s="274">
        <v>2.95</v>
      </c>
      <c r="EN148" s="274">
        <v>2.92</v>
      </c>
      <c r="EO148" s="274">
        <v>2.95</v>
      </c>
      <c r="EP148" s="274">
        <v>0.27</v>
      </c>
      <c r="EQ148" s="274">
        <v>0.26</v>
      </c>
      <c r="ER148" s="274">
        <v>0.22</v>
      </c>
      <c r="ES148" s="274">
        <v>0.27</v>
      </c>
      <c r="ET148" s="275">
        <v>0.22</v>
      </c>
      <c r="EU148" s="277" t="e">
        <f>IFERROR(IF(ISBLANK(Plan1!#REF!),"",IF(Plan1!#REF!=7,(Plan1!#REF!-EK148)/EP148,IF(Plan1!#REF!=8,(Plan1!#REF!-EL148)/EQ148,IF(Plan1!#REF!=1,(Plan1!#REF!-EM148)/ER148,IF(Plan1!#REF!=2,(Plan1!#REF!-EN148)/ES148,IF(Plan1!#REF!=3,(Plan1!#REF!-EO148)/ET148,"")))))),IF(Plan1!#REF!&lt;&gt;"",IF(Plan1!#REF!&gt;(EW148*4),1,IF(Plan1!#REF!&gt;(EW148*3),-1.5,IF(Plan1!#REF!&gt;(EW148*2),-1.6,IF(Plan1!#REF!&gt;(EW148*1),-2,-2.05)))),""))</f>
        <v>#REF!</v>
      </c>
      <c r="EV148" s="285"/>
      <c r="EW148" s="297"/>
      <c r="FJ148" s="292">
        <v>3</v>
      </c>
      <c r="FK148" s="281" t="s">
        <v>1930</v>
      </c>
      <c r="FL148" s="262">
        <v>2.78</v>
      </c>
      <c r="FM148" s="262">
        <v>2.87</v>
      </c>
      <c r="FN148" s="262">
        <v>2.96</v>
      </c>
      <c r="FO148" s="262">
        <v>2.6</v>
      </c>
      <c r="FP148" s="262">
        <v>2.8</v>
      </c>
      <c r="FQ148" s="262">
        <v>2.93</v>
      </c>
      <c r="FR148" s="262">
        <v>2.56</v>
      </c>
      <c r="FS148" s="262">
        <v>2.75</v>
      </c>
      <c r="FT148" s="262">
        <v>2.85</v>
      </c>
      <c r="FU148" s="262">
        <v>2.34</v>
      </c>
      <c r="FV148" s="262">
        <v>2.63</v>
      </c>
      <c r="FW148" s="263">
        <v>2.77</v>
      </c>
      <c r="FX148" s="264">
        <v>0.46</v>
      </c>
      <c r="FY148" s="262">
        <v>0.34</v>
      </c>
      <c r="FZ148" s="262">
        <v>0.2</v>
      </c>
      <c r="GA148" s="262">
        <v>0.66</v>
      </c>
      <c r="GB148" s="262">
        <v>0.46</v>
      </c>
      <c r="GC148" s="262">
        <v>0.26</v>
      </c>
      <c r="GD148" s="262">
        <v>0.68</v>
      </c>
      <c r="GE148" s="262">
        <v>0.55000000000000004</v>
      </c>
      <c r="GF148" s="262">
        <v>0.35</v>
      </c>
      <c r="GG148" s="262">
        <v>0.72</v>
      </c>
      <c r="GH148" s="262">
        <v>0.55000000000000004</v>
      </c>
      <c r="GI148" s="263">
        <v>0.53</v>
      </c>
      <c r="GJ148" s="265" t="e">
        <f>IFERROR(IF(Plan1!#REF!&lt;&gt;"",IF(AND(Plan1!#REF!=1,Plan1!#REF!=1),(Plan1!#REF!-FL148)/FX148,IF(AND(Plan1!#REF!=1,Plan1!#REF!=2),(Plan1!#REF!-FM148)/FY148,IF(AND(Plan1!#REF!=1,Plan1!#REF!=3),(Plan1!#REF!-FN148)/FZ148,IF(AND(Plan1!#REF!=2,Plan1!#REF!=1),(Plan1!#REF!-FO148)/GA148,IF(AND(Plan1!#REF!=2,Plan1!#REF!=2),(Plan1!#REF!-FP148)/GB148,IF(AND(Plan1!#REF!=2,Plan1!#REF!=3),(Plan1!#REF!-FQ148)/GC148,IF(AND(Plan1!#REF!=3,Plan1!#REF!=1),(Plan1!#REF!-FR148)/GD148,IF(AND(Plan1!#REF!=3,Plan1!#REF!=2),(Plan1!#REF!-FS148)/GE148,IF(AND(Plan1!#REF!=3,Plan1!#REF!=3),(Plan1!#REF!-FT148)/GF148,IF(AND(Plan1!#REF!=4,Plan1!#REF!=1),(Plan1!#REF!-FU148)/GG148,IF(AND(Plan1!#REF!=4,Plan1!#REF!=2),(Plan1!#REF!-FV148)/GH148,IF(AND(Plan1!#REF!=4,Plan1!#REF!=3),(Plan1!#REF!-FW148)/GI148,"")))))))))))),""),IF(Plan1!#REF!&gt;(GL148*4),1,IF(Plan1!#REF!&gt;(GL148*3),-1.5,IF(Plan1!#REF!&gt;(GL148*2),-1.6,IF(Plan1!#REF!&gt;(GL148*1),-2,-2.05)))))</f>
        <v>#REF!</v>
      </c>
      <c r="GK148" s="266"/>
      <c r="GL148" s="297"/>
    </row>
    <row r="149" spans="14:300" s="56" customFormat="1" ht="15" customHeight="1">
      <c r="N149" s="222"/>
      <c r="O149" s="199"/>
      <c r="P149" s="199"/>
      <c r="Q149" s="199"/>
      <c r="R149" s="199"/>
      <c r="S149" s="199"/>
      <c r="T149" s="199"/>
      <c r="U149" s="199"/>
      <c r="W149" s="199"/>
      <c r="X149" s="199"/>
      <c r="Y149" s="199"/>
      <c r="Z149" s="199"/>
      <c r="AA149" s="199"/>
      <c r="AB149" s="199"/>
      <c r="AC149" s="199"/>
      <c r="AD149" s="199"/>
      <c r="AE149" s="199"/>
      <c r="AG149" s="270">
        <v>19</v>
      </c>
      <c r="AH149" s="270"/>
      <c r="AI149" s="305" t="s">
        <v>1097</v>
      </c>
      <c r="AJ149" s="305" t="s">
        <v>1098</v>
      </c>
      <c r="AK149" s="330" t="s">
        <v>1077</v>
      </c>
      <c r="AL149" s="305" t="s">
        <v>493</v>
      </c>
      <c r="AM149" s="283" t="s">
        <v>1</v>
      </c>
      <c r="AN149" s="305" t="s">
        <v>1099</v>
      </c>
      <c r="AO149" s="305" t="s">
        <v>669</v>
      </c>
      <c r="AP149" s="305" t="s">
        <v>1080</v>
      </c>
      <c r="AQ149" s="300"/>
      <c r="AR149" s="300"/>
      <c r="AS149" s="300"/>
      <c r="AT149" s="300"/>
      <c r="AU149" s="300"/>
      <c r="AV149" s="300"/>
      <c r="AW149" s="300"/>
      <c r="AX149" s="300"/>
      <c r="AY149" s="167">
        <f>IF(AI149="-",AI149,IF(ISNUMBER(AI149),AI149,MID(AI149,(FIND("-",AI149)+1),3)+1))</f>
        <v>69</v>
      </c>
      <c r="AZ149" s="167">
        <f>IF(AJ149="-",AJ149,IF(ISNUMBER(AJ149),AJ149,MID(AJ149,(FIND("-",AJ149)+1),3)+1))</f>
        <v>45</v>
      </c>
      <c r="BA149" s="167">
        <f>IF(AK149="-",AK149,IF(ISNUMBER(AK149),AK149,MID(AK149,(FIND("-",AK149)+1),3)+1))</f>
        <v>33</v>
      </c>
      <c r="BB149" s="167">
        <f>IF(AL149="-",AL149,IF(ISNUMBER(AL149),AL149,MID(AL149,(FIND("-",AL149)+1),3)+1))</f>
        <v>29</v>
      </c>
      <c r="BC149" s="167">
        <v>66</v>
      </c>
      <c r="BD149" s="167">
        <f>IF(AN149="-",AN149,IF(ISNUMBER(AN149),AN149,MID(AN149,(FIND("-",AN149)+1),3)+1))</f>
        <v>69</v>
      </c>
      <c r="BE149" s="167">
        <f>IF(AO149="-",AO149,IF(ISNUMBER(AO149),AO149,MID(AO149,(FIND("-",AO149)+1),3)+1))</f>
        <v>31</v>
      </c>
      <c r="BF149" s="167">
        <f>IF(AP149="-",AP149,IF(ISNUMBER(AP149),AP149,MID(AP149,(FIND("-",AP149)+1),3)+1))</f>
        <v>36</v>
      </c>
      <c r="BG149" s="167">
        <f>IF(AQ148="-",AQ148,IF(ISNUMBER(AQ148),AQ148,MID(AQ148,(FIND("-",AQ148)+1),3)+1))</f>
        <v>43</v>
      </c>
      <c r="BH149" s="167"/>
      <c r="BI149" s="167">
        <f>IF(AR148="-",AR148,IF(ISNUMBER(AR148),AR148,MID(AR148,(FIND("-",AR148)+1),3)+1))</f>
        <v>46</v>
      </c>
      <c r="BJ149" s="167">
        <f>IF(AS148="-",AS148,IF(ISNUMBER(AS148),AS148,MID(AS148,(FIND("-",AS148)+1),3)+1))</f>
        <v>39</v>
      </c>
      <c r="BK149" s="167">
        <f>IF(AT148="-",AT148,IF(ISNUMBER(AT148),AT148,MID(AT148,(FIND("-",AT148)+1),3)+1))</f>
        <v>137</v>
      </c>
      <c r="BL149" s="167">
        <f>IF(AV148="-",AV148,IF(ISNUMBER(AV148),AV148,MID(AV148,(FIND("-",AV148)+1),3)+1))</f>
        <v>34</v>
      </c>
      <c r="BM149" s="167">
        <f>IF(AW148="-",AW148,IF(ISNUMBER(AW148),AW148,MID(AW148,(FIND("-",AW148)+1),3)+1))</f>
        <v>35</v>
      </c>
      <c r="BN149" s="167">
        <f>IF(AX148="-",AX148,IF(ISNUMBER(AX148),AX148,MID(AX148,(FIND("-",AX148)+1),3)+1))</f>
        <v>25</v>
      </c>
      <c r="CB149" s="284">
        <v>5</v>
      </c>
      <c r="CC149" s="225">
        <v>3.7</v>
      </c>
      <c r="CD149" s="226">
        <v>3.94</v>
      </c>
      <c r="CE149" s="226">
        <v>4.47</v>
      </c>
      <c r="CF149" s="226">
        <v>4.2300000000000004</v>
      </c>
      <c r="CG149" s="226">
        <v>4.53</v>
      </c>
      <c r="CH149" s="230">
        <v>4.5199999999999996</v>
      </c>
      <c r="CI149" s="231">
        <v>4.63</v>
      </c>
      <c r="CJ149" s="252"/>
      <c r="CK149" s="229">
        <v>0.86</v>
      </c>
      <c r="CL149" s="230">
        <v>1.03</v>
      </c>
      <c r="CM149" s="230">
        <v>0.62</v>
      </c>
      <c r="CN149" s="230">
        <v>0.67</v>
      </c>
      <c r="CO149" s="230">
        <v>0.56999999999999995</v>
      </c>
      <c r="CP149" s="230">
        <v>0.61</v>
      </c>
      <c r="CQ149" s="231">
        <v>0.6</v>
      </c>
      <c r="CR149" s="232" t="e">
        <f>IFERROR(IF(Plan1!#REF!&lt;&gt;"",IF(Plan1!#REF!=6,(Plan1!#REF!-CC149)/CK149,IF(Plan1!#REF!=7,(Plan1!#REF!-CD149)/CL149,IF(Plan1!#REF!=8,(Plan1!#REF!-CE149)/CM149,IF(Plan1!#REF!=9,(Plan1!#REF!-CF149)/CN149,IF(Plan1!#REF!=10,(Plan1!#REF!-CG149)/CO149,IF(Plan1!#REF!=11,(Plan1!#REF!-CH149)/CP149,IF(Plan1!#REF!=12,(Plan1!#REF!-CI149)/CQ149,""))))))),""),IF(Plan1!#REF!&gt;(DK149*4),1,IF(Plan1!#REF!&gt;(DK149*3),-1.5,IF(Plan1!#REF!&gt;(DK149*2),-1.6,IF(Plan1!#REF!&gt;(DK149*1),-2,-2.05)))))</f>
        <v>#REF!</v>
      </c>
      <c r="CS149" s="233"/>
      <c r="CT149" s="225">
        <v>1.7</v>
      </c>
      <c r="CU149" s="226">
        <v>2.48</v>
      </c>
      <c r="CV149" s="226">
        <v>3.17</v>
      </c>
      <c r="CW149" s="226">
        <v>3.29</v>
      </c>
      <c r="CX149" s="230">
        <v>3.75</v>
      </c>
      <c r="CY149" s="230">
        <v>4.32</v>
      </c>
      <c r="CZ149" s="231">
        <v>4.28</v>
      </c>
      <c r="DA149" s="252"/>
      <c r="DB149" s="229">
        <v>0.88</v>
      </c>
      <c r="DC149" s="230">
        <v>1.57</v>
      </c>
      <c r="DD149" s="230">
        <v>1.29</v>
      </c>
      <c r="DE149" s="230">
        <v>1.53</v>
      </c>
      <c r="DF149" s="230">
        <v>1.24</v>
      </c>
      <c r="DG149" s="230">
        <v>0.98</v>
      </c>
      <c r="DH149" s="231">
        <v>0.92</v>
      </c>
      <c r="DI149" s="232" t="e">
        <f>IFERROR(IF(Plan1!#REF!&lt;&gt;"",IF(Plan1!#REF!=6,(Plan1!#REF!-CT149)/DB149,IF(Plan1!#REF!=7,(Plan1!#REF!-CU149)/DC149,IF(Plan1!#REF!=8,(Plan1!#REF!-CV149)/DD149,IF(Plan1!#REF!=9,(Plan1!#REF!-CW149)/DE149,IF(Plan1!#REF!=10,(Plan1!#REF!-CX149)/DF149,IF(Plan1!#REF!=11,(Plan1!#REF!-CY149)/DG149,IF(Plan1!#REF!=12,(Plan1!#REF!-CZ149)/DH149,""))))))),""),IF(Plan1!#REF!&gt;(DK149*4),1,IF(Plan1!#REF!&gt;(DK149*3),-1.5,IF(Plan1!#REF!&gt;(DK149*2),-1.6,IF(Plan1!#REF!&gt;(DK149*1),-2,-2.05)))))</f>
        <v>#REF!</v>
      </c>
      <c r="DJ149" s="285"/>
      <c r="DK149" s="176"/>
      <c r="DX149" s="272">
        <v>2</v>
      </c>
      <c r="DY149" s="273" t="s">
        <v>1931</v>
      </c>
      <c r="DZ149" s="274">
        <v>1.91</v>
      </c>
      <c r="EA149" s="241">
        <v>1.9</v>
      </c>
      <c r="EB149" s="241">
        <v>1.82</v>
      </c>
      <c r="EC149" s="274">
        <v>1.97</v>
      </c>
      <c r="ED149" s="275">
        <v>1.95</v>
      </c>
      <c r="EE149" s="276">
        <v>0.38</v>
      </c>
      <c r="EF149" s="241">
        <v>0.3</v>
      </c>
      <c r="EG149" s="241">
        <v>0.5</v>
      </c>
      <c r="EH149" s="274">
        <v>0.16</v>
      </c>
      <c r="EI149" s="275">
        <v>0.23</v>
      </c>
      <c r="EJ149" s="277" t="e">
        <f>IFERROR(IF(ISBLANK(Plan1!#REF!),"",IF(Plan1!#REF!=7,(Plan1!#REF!-DZ149)/EE149,IF(Plan1!#REF!=8,(Plan1!#REF!-EA149)/EF149,IF(Plan1!#REF!=1,(Plan1!#REF!-EB149)/EG149,IF(Plan1!#REF!=2,(Plan1!#REF!-EC149)/EH149,IF(Plan1!#REF!=3,(Plan1!#REF!-ED149)/EI149,"")))))),IF(Plan1!#REF!&lt;&gt;"",IF(Plan1!#REF!&gt;(EW149*4),1,IF(Plan1!#REF!&gt;(EW149*3),-1.5,IF(Plan1!#REF!&gt;(EW149*2),-1.6,IF(Plan1!#REF!&gt;(EW149*1),-2,-2.05)))),""))</f>
        <v>#REF!</v>
      </c>
      <c r="EK149" s="278">
        <v>1.82</v>
      </c>
      <c r="EL149" s="274">
        <v>1.84</v>
      </c>
      <c r="EM149" s="274">
        <v>1.83</v>
      </c>
      <c r="EN149" s="274">
        <v>1.87</v>
      </c>
      <c r="EO149" s="274">
        <v>1.79</v>
      </c>
      <c r="EP149" s="274">
        <v>0.39</v>
      </c>
      <c r="EQ149" s="274">
        <v>0.37</v>
      </c>
      <c r="ER149" s="274">
        <v>0.44</v>
      </c>
      <c r="ES149" s="274">
        <v>0.34</v>
      </c>
      <c r="ET149" s="275">
        <v>0.53</v>
      </c>
      <c r="EU149" s="277" t="e">
        <f>IFERROR(IF(ISBLANK(Plan1!#REF!),"",IF(Plan1!#REF!=7,(Plan1!#REF!-EK149)/EP149,IF(Plan1!#REF!=8,(Plan1!#REF!-EL149)/EQ149,IF(Plan1!#REF!=1,(Plan1!#REF!-EM149)/ER149,IF(Plan1!#REF!=2,(Plan1!#REF!-EN149)/ES149,IF(Plan1!#REF!=3,(Plan1!#REF!-EO149)/ET149,"")))))),IF(Plan1!#REF!&lt;&gt;"",IF(Plan1!#REF!&gt;(EW149*4),1,IF(Plan1!#REF!&gt;(EW149*3),-1.5,IF(Plan1!#REF!&gt;(EW149*2),-1.6,IF(Plan1!#REF!&gt;(EW149*1),-2,-2.05)))),""))</f>
        <v>#REF!</v>
      </c>
      <c r="EV149" s="285"/>
      <c r="EW149" s="297"/>
      <c r="FJ149" s="292">
        <v>2</v>
      </c>
      <c r="FK149" s="281" t="s">
        <v>1931</v>
      </c>
      <c r="FL149" s="262">
        <v>1.41</v>
      </c>
      <c r="FM149" s="262">
        <v>1.63</v>
      </c>
      <c r="FN149" s="262">
        <v>1.9</v>
      </c>
      <c r="FO149" s="262">
        <v>1.1399999999999999</v>
      </c>
      <c r="FP149" s="262">
        <v>1.53</v>
      </c>
      <c r="FQ149" s="262">
        <v>1.91</v>
      </c>
      <c r="FR149" s="262">
        <v>1.08</v>
      </c>
      <c r="FS149" s="262">
        <v>1.67</v>
      </c>
      <c r="FT149" s="262">
        <v>1.89</v>
      </c>
      <c r="FU149" s="262">
        <v>0.83</v>
      </c>
      <c r="FV149" s="262">
        <v>1.7</v>
      </c>
      <c r="FW149" s="263">
        <v>1.6</v>
      </c>
      <c r="FX149" s="264">
        <v>0.67</v>
      </c>
      <c r="FY149" s="262">
        <v>0.52</v>
      </c>
      <c r="FZ149" s="262">
        <v>0.37</v>
      </c>
      <c r="GA149" s="262">
        <v>0.84</v>
      </c>
      <c r="GB149" s="262">
        <v>0.66</v>
      </c>
      <c r="GC149" s="262">
        <v>0.28000000000000003</v>
      </c>
      <c r="GD149" s="262">
        <v>0.77</v>
      </c>
      <c r="GE149" s="262">
        <v>0.55000000000000004</v>
      </c>
      <c r="GF149" s="262">
        <v>0.37</v>
      </c>
      <c r="GG149" s="262">
        <v>0.8</v>
      </c>
      <c r="GH149" s="262">
        <v>0.59</v>
      </c>
      <c r="GI149" s="263">
        <v>0.66</v>
      </c>
      <c r="GJ149" s="265" t="e">
        <f>IFERROR(IF(Plan1!#REF!&lt;&gt;"",IF(AND(Plan1!#REF!=1,Plan1!#REF!=1),(Plan1!#REF!-FL149)/FX149,IF(AND(Plan1!#REF!=1,Plan1!#REF!=2),(Plan1!#REF!-FM149)/FY149,IF(AND(Plan1!#REF!=1,Plan1!#REF!=3),(Plan1!#REF!-FN149)/FZ149,IF(AND(Plan1!#REF!=2,Plan1!#REF!=1),(Plan1!#REF!-FO149)/GA149,IF(AND(Plan1!#REF!=2,Plan1!#REF!=2),(Plan1!#REF!-FP149)/GB149,IF(AND(Plan1!#REF!=2,Plan1!#REF!=3),(Plan1!#REF!-FQ149)/GC149,IF(AND(Plan1!#REF!=3,Plan1!#REF!=1),(Plan1!#REF!-FR149)/GD149,IF(AND(Plan1!#REF!=3,Plan1!#REF!=2),(Plan1!#REF!-FS149)/GE149,IF(AND(Plan1!#REF!=3,Plan1!#REF!=3),(Plan1!#REF!-FT149)/GF149,IF(AND(Plan1!#REF!=4,Plan1!#REF!=1),(Plan1!#REF!-FU149)/GG149,IF(AND(Plan1!#REF!=4,Plan1!#REF!=2),(Plan1!#REF!-FV149)/GH149,IF(AND(Plan1!#REF!=4,Plan1!#REF!=3),(Plan1!#REF!-FW149)/GI149,"")))))))))))),""),IF(Plan1!#REF!&gt;(GL149*4),1,IF(Plan1!#REF!&gt;(GL149*3),-1.5,IF(Plan1!#REF!&gt;(GL149*2),-1.6,IF(Plan1!#REF!&gt;(GL149*1),-2,-2.05)))))</f>
        <v>#REF!</v>
      </c>
      <c r="GK149" s="266"/>
      <c r="GL149" s="297"/>
    </row>
    <row r="150" spans="14:300" s="56" customFormat="1" ht="15" customHeight="1">
      <c r="N150" s="172"/>
      <c r="O150" s="172"/>
      <c r="P150" s="172"/>
      <c r="Q150" s="172" t="s">
        <v>2064</v>
      </c>
      <c r="R150" s="172"/>
      <c r="S150" s="172"/>
      <c r="T150" s="172"/>
      <c r="U150" s="172"/>
      <c r="W150" s="223"/>
      <c r="X150" s="223"/>
      <c r="Y150" s="223"/>
      <c r="Z150" s="223"/>
      <c r="AA150" s="223"/>
      <c r="AB150" s="223"/>
      <c r="AC150" s="223"/>
      <c r="AD150" s="223"/>
      <c r="AE150" s="223"/>
      <c r="AG150" s="167"/>
      <c r="AH150" s="167"/>
      <c r="AI150" s="300"/>
      <c r="AJ150" s="300"/>
      <c r="AK150" s="300"/>
      <c r="AL150" s="300"/>
      <c r="AM150" s="300"/>
      <c r="AN150" s="300"/>
      <c r="AO150" s="300"/>
      <c r="AP150" s="300"/>
      <c r="AQ150" s="300"/>
      <c r="AR150" s="300"/>
      <c r="AS150" s="300"/>
      <c r="AT150" s="300"/>
      <c r="AU150" s="300"/>
      <c r="AV150" s="300"/>
      <c r="AW150" s="300"/>
      <c r="AX150" s="300"/>
      <c r="AY150" s="167"/>
      <c r="AZ150" s="167"/>
      <c r="BA150" s="167"/>
      <c r="BB150" s="167"/>
      <c r="BC150" s="167"/>
      <c r="BD150" s="167"/>
      <c r="BE150" s="167"/>
      <c r="BF150" s="167"/>
      <c r="BG150" s="167"/>
      <c r="BH150" s="167"/>
      <c r="BI150" s="167"/>
      <c r="BJ150" s="167"/>
      <c r="BK150" s="167"/>
      <c r="BL150" s="167"/>
      <c r="BM150" s="167"/>
      <c r="BN150" s="167"/>
      <c r="CB150" s="284">
        <v>300</v>
      </c>
      <c r="CC150" s="225">
        <v>96.59</v>
      </c>
      <c r="CD150" s="226">
        <v>122.08</v>
      </c>
      <c r="CE150" s="226">
        <v>105.82</v>
      </c>
      <c r="CF150" s="226">
        <v>100.52</v>
      </c>
      <c r="CG150" s="226">
        <v>108.26</v>
      </c>
      <c r="CH150" s="230">
        <v>104.01</v>
      </c>
      <c r="CI150" s="231">
        <v>110.42</v>
      </c>
      <c r="CJ150" s="252"/>
      <c r="CK150" s="229">
        <v>25.65</v>
      </c>
      <c r="CL150" s="230">
        <v>45.88</v>
      </c>
      <c r="CM150" s="230">
        <v>42.69</v>
      </c>
      <c r="CN150" s="230">
        <v>36.24</v>
      </c>
      <c r="CO150" s="230">
        <v>41.62</v>
      </c>
      <c r="CP150" s="230">
        <v>66.22</v>
      </c>
      <c r="CQ150" s="231">
        <v>40.590000000000003</v>
      </c>
      <c r="CR150" s="232" t="e">
        <f>IFERROR(IF(Plan1!#REF!&lt;&gt;"",IF(Plan1!#REF!=6,(Plan1!#REF!-CC150)/CK150,IF(Plan1!#REF!=7,(Plan1!#REF!-CD150)/CL150,IF(Plan1!#REF!=8,(Plan1!#REF!-CE150)/CM150,IF(Plan1!#REF!=9,(Plan1!#REF!-CF150)/CN150,IF(Plan1!#REF!=10,(Plan1!#REF!-CG150)/CO150,IF(Plan1!#REF!=11,(Plan1!#REF!-CH150)/CP150,IF(Plan1!#REF!=12,(Plan1!#REF!-CI150)/CQ150,""))))))),""),IF(Plan1!#REF!&gt;(DK150*4),1,IF(Plan1!#REF!&gt;(DK150*3),-1.5,IF(Plan1!#REF!&gt;(DK150*2),-1.6,IF(Plan1!#REF!&gt;(DK150*1),-2,-2.05)))))</f>
        <v>#REF!</v>
      </c>
      <c r="CS150" s="233"/>
      <c r="CT150" s="225">
        <v>107.5</v>
      </c>
      <c r="CU150" s="226">
        <v>100.78</v>
      </c>
      <c r="CV150" s="226">
        <v>113.59</v>
      </c>
      <c r="CW150" s="226">
        <v>95.37</v>
      </c>
      <c r="CX150" s="230">
        <v>90.56</v>
      </c>
      <c r="CY150" s="230">
        <v>86.94</v>
      </c>
      <c r="CZ150" s="231">
        <v>81.08</v>
      </c>
      <c r="DA150" s="252"/>
      <c r="DB150" s="229">
        <v>34.229999999999997</v>
      </c>
      <c r="DC150" s="230">
        <v>37.6</v>
      </c>
      <c r="DD150" s="230">
        <v>52.31</v>
      </c>
      <c r="DE150" s="230">
        <v>34.76</v>
      </c>
      <c r="DF150" s="230">
        <v>25.24</v>
      </c>
      <c r="DG150" s="230">
        <v>24.84</v>
      </c>
      <c r="DH150" s="231">
        <v>32.409999999999997</v>
      </c>
      <c r="DI150" s="232" t="e">
        <f>IFERROR(IF(Plan1!#REF!&lt;&gt;"",IF(Plan1!#REF!=6,(Plan1!#REF!-CT150)/DB150,IF(Plan1!#REF!=7,(Plan1!#REF!-CU150)/DC150,IF(Plan1!#REF!=8,(Plan1!#REF!-CV150)/DD150,IF(Plan1!#REF!=9,(Plan1!#REF!-CW150)/DE150,IF(Plan1!#REF!=10,(Plan1!#REF!-CX150)/DF150,IF(Plan1!#REF!=11,(Plan1!#REF!-CY150)/DG150,IF(Plan1!#REF!=12,(Plan1!#REF!-CZ150)/DH150,""))))))),""),IF(Plan1!#REF!&gt;(DK150*4),1,IF(Plan1!#REF!&gt;(DK150*3),-1.5,IF(Plan1!#REF!&gt;(DK150*2),-1.6,IF(Plan1!#REF!&gt;(DK150*1),-2,-2.05)))))</f>
        <v>#REF!</v>
      </c>
      <c r="DJ150" s="285"/>
      <c r="DK150" s="176"/>
      <c r="DX150" s="272">
        <v>2</v>
      </c>
      <c r="DY150" s="273" t="s">
        <v>1932</v>
      </c>
      <c r="DZ150" s="241">
        <v>2</v>
      </c>
      <c r="EA150" s="241">
        <v>1.98</v>
      </c>
      <c r="EB150" s="241">
        <v>2</v>
      </c>
      <c r="EC150" s="241">
        <v>2</v>
      </c>
      <c r="ED150" s="242">
        <v>2</v>
      </c>
      <c r="EE150" s="293">
        <v>0</v>
      </c>
      <c r="EF150" s="241">
        <v>0.16</v>
      </c>
      <c r="EG150" s="289">
        <v>0</v>
      </c>
      <c r="EH150" s="289">
        <v>0</v>
      </c>
      <c r="EI150" s="290">
        <v>0</v>
      </c>
      <c r="EJ150" s="277" t="e">
        <f>IFERROR(IF(ISBLANK(Plan1!#REF!),"",IF(Plan1!#REF!=7,(Plan1!#REF!-DZ150)/EE150,IF(Plan1!#REF!=8,(Plan1!#REF!-EA150)/EF150,IF(Plan1!#REF!=1,(Plan1!#REF!-EB150)/EG150,IF(Plan1!#REF!=2,(Plan1!#REF!-EC150)/EH150,IF(Plan1!#REF!=3,(Plan1!#REF!-ED150)/EI150,"")))))),IF(Plan1!#REF!&lt;&gt;"",IF(Plan1!#REF!&gt;(EW150*4),1,IF(Plan1!#REF!&gt;(EW150*3),-1.5,IF(Plan1!#REF!&gt;(EW150*2),-1.6,IF(Plan1!#REF!&gt;(EW150*1),-2,-2.05)))),""))</f>
        <v>#REF!</v>
      </c>
      <c r="EK150" s="278">
        <v>1.95</v>
      </c>
      <c r="EL150" s="274">
        <v>1.98</v>
      </c>
      <c r="EM150" s="274">
        <v>1.93</v>
      </c>
      <c r="EN150" s="274">
        <v>1.95</v>
      </c>
      <c r="EO150" s="274">
        <v>1.97</v>
      </c>
      <c r="EP150" s="274">
        <v>0.22</v>
      </c>
      <c r="EQ150" s="274">
        <v>0.15</v>
      </c>
      <c r="ER150" s="274">
        <v>0.26</v>
      </c>
      <c r="ES150" s="274">
        <v>0.22</v>
      </c>
      <c r="ET150" s="275">
        <v>0.16</v>
      </c>
      <c r="EU150" s="277" t="e">
        <f>IFERROR(IF(ISBLANK(Plan1!#REF!),"",IF(Plan1!#REF!=7,(Plan1!#REF!-EK150)/EP150,IF(Plan1!#REF!=8,(Plan1!#REF!-EL150)/EQ150,IF(Plan1!#REF!=1,(Plan1!#REF!-EM150)/ER150,IF(Plan1!#REF!=2,(Plan1!#REF!-EN150)/ES150,IF(Plan1!#REF!=3,(Plan1!#REF!-EO150)/ET150,"")))))),IF(Plan1!#REF!&lt;&gt;"",IF(Plan1!#REF!&gt;(EW150*4),1,IF(Plan1!#REF!&gt;(EW150*3),-1.5,IF(Plan1!#REF!&gt;(EW150*2),-1.6,IF(Plan1!#REF!&gt;(EW150*1),-2,-2.05)))),""))</f>
        <v>#REF!</v>
      </c>
      <c r="EV150" s="285">
        <v>2</v>
      </c>
      <c r="EW150" s="297">
        <f>EV150/5</f>
        <v>0.4</v>
      </c>
      <c r="FJ150" s="292">
        <v>2</v>
      </c>
      <c r="FK150" s="281" t="s">
        <v>1932</v>
      </c>
      <c r="FL150" s="262">
        <v>1.49</v>
      </c>
      <c r="FM150" s="262">
        <v>1.85</v>
      </c>
      <c r="FN150" s="262">
        <v>1.98</v>
      </c>
      <c r="FO150" s="262">
        <v>1.64</v>
      </c>
      <c r="FP150" s="262">
        <v>1.91</v>
      </c>
      <c r="FQ150" s="262">
        <v>1.98</v>
      </c>
      <c r="FR150" s="262">
        <v>1.38</v>
      </c>
      <c r="FS150" s="262">
        <v>1.67</v>
      </c>
      <c r="FT150" s="262">
        <v>1.91</v>
      </c>
      <c r="FU150" s="262">
        <v>1.1399999999999999</v>
      </c>
      <c r="FV150" s="262">
        <v>1.6</v>
      </c>
      <c r="FW150" s="263">
        <v>1.91</v>
      </c>
      <c r="FX150" s="264">
        <v>0.5</v>
      </c>
      <c r="FY150" s="262">
        <v>0.36</v>
      </c>
      <c r="FZ150" s="262">
        <v>0.12</v>
      </c>
      <c r="GA150" s="262">
        <v>0.57999999999999996</v>
      </c>
      <c r="GB150" s="262">
        <v>0.28999999999999998</v>
      </c>
      <c r="GC150" s="262">
        <v>0.13</v>
      </c>
      <c r="GD150" s="262">
        <v>0.67</v>
      </c>
      <c r="GE150" s="262">
        <v>0.47</v>
      </c>
      <c r="GF150" s="262">
        <v>0.35</v>
      </c>
      <c r="GG150" s="262">
        <v>0.64</v>
      </c>
      <c r="GH150" s="262">
        <v>0.5</v>
      </c>
      <c r="GI150" s="263">
        <v>0.28999999999999998</v>
      </c>
      <c r="GJ150" s="265" t="e">
        <f>IFERROR(IF(Plan1!#REF!&lt;&gt;"",IF(AND(Plan1!#REF!=1,Plan1!#REF!=1),(Plan1!#REF!-FL150)/FX150,IF(AND(Plan1!#REF!=1,Plan1!#REF!=2),(Plan1!#REF!-FM150)/FY150,IF(AND(Plan1!#REF!=1,Plan1!#REF!=3),(Plan1!#REF!-FN150)/FZ150,IF(AND(Plan1!#REF!=2,Plan1!#REF!=1),(Plan1!#REF!-FO150)/GA150,IF(AND(Plan1!#REF!=2,Plan1!#REF!=2),(Plan1!#REF!-FP150)/GB150,IF(AND(Plan1!#REF!=2,Plan1!#REF!=3),(Plan1!#REF!-FQ150)/GC150,IF(AND(Plan1!#REF!=3,Plan1!#REF!=1),(Plan1!#REF!-FR150)/GD150,IF(AND(Plan1!#REF!=3,Plan1!#REF!=2),(Plan1!#REF!-FS150)/GE150,IF(AND(Plan1!#REF!=3,Plan1!#REF!=3),(Plan1!#REF!-FT150)/GF150,IF(AND(Plan1!#REF!=4,Plan1!#REF!=1),(Plan1!#REF!-FU150)/GG150,IF(AND(Plan1!#REF!=4,Plan1!#REF!=2),(Plan1!#REF!-FV150)/GH150,IF(AND(Plan1!#REF!=4,Plan1!#REF!=3),(Plan1!#REF!-FW150)/GI150,"")))))))))))),""),IF(Plan1!#REF!&gt;(GL150*4),1,IF(Plan1!#REF!&gt;(GL150*3),-1.5,IF(Plan1!#REF!&gt;(GL150*2),-1.6,IF(Plan1!#REF!&gt;(GL150*1),-2,-2.05)))))</f>
        <v>#REF!</v>
      </c>
      <c r="GK150" s="266"/>
      <c r="GL150" s="297"/>
    </row>
    <row r="151" spans="14:300" s="56" customFormat="1" ht="15" customHeight="1">
      <c r="N151" s="167" t="s">
        <v>2</v>
      </c>
      <c r="O151" s="167" t="e">
        <f>Plan1!#REF!</f>
        <v>#REF!</v>
      </c>
      <c r="P151" s="331" t="e">
        <f>Plan1!#REF!</f>
        <v>#REF!</v>
      </c>
      <c r="Q151" s="331" t="e">
        <f>Plan1!#REF!</f>
        <v>#REF!</v>
      </c>
      <c r="R151" s="167" t="e">
        <f>Plan1!#REF!</f>
        <v>#REF!</v>
      </c>
      <c r="S151" s="167" t="e">
        <f>Plan1!#REF!</f>
        <v>#REF!</v>
      </c>
      <c r="T151" s="167" t="e">
        <f>Plan1!#REF!</f>
        <v>#REF!</v>
      </c>
      <c r="U151" s="167" t="e">
        <f>Plan1!#REF!</f>
        <v>#REF!</v>
      </c>
      <c r="W151" s="223"/>
      <c r="X151" s="223"/>
      <c r="Y151" s="223"/>
      <c r="Z151" s="223"/>
      <c r="AA151" s="223"/>
      <c r="AB151" s="223"/>
      <c r="AC151" s="223"/>
      <c r="AD151" s="223"/>
      <c r="AE151" s="223"/>
      <c r="AG151" s="167"/>
      <c r="AH151" s="167"/>
      <c r="AI151" s="300"/>
      <c r="AJ151" s="300"/>
      <c r="AK151" s="300"/>
      <c r="AL151" s="300"/>
      <c r="AM151" s="300"/>
      <c r="AN151" s="300"/>
      <c r="AO151" s="300"/>
      <c r="AP151" s="300"/>
      <c r="AQ151" s="300"/>
      <c r="AR151" s="300"/>
      <c r="AS151" s="300"/>
      <c r="AT151" s="300"/>
      <c r="AU151" s="300"/>
      <c r="AV151" s="300"/>
      <c r="AW151" s="300"/>
      <c r="AX151" s="300"/>
      <c r="AY151" s="167"/>
      <c r="AZ151" s="167"/>
      <c r="BA151" s="167"/>
      <c r="BB151" s="167"/>
      <c r="BC151" s="167"/>
      <c r="BD151" s="167"/>
      <c r="BE151" s="167"/>
      <c r="BF151" s="167"/>
      <c r="BG151" s="167"/>
      <c r="BH151" s="167"/>
      <c r="BI151" s="167"/>
      <c r="BJ151" s="167"/>
      <c r="BK151" s="167"/>
      <c r="BL151" s="167"/>
      <c r="BM151" s="167"/>
      <c r="BN151" s="167"/>
      <c r="CB151" s="284">
        <v>25</v>
      </c>
      <c r="CC151" s="225">
        <v>4.5999999999999996</v>
      </c>
      <c r="CD151" s="226">
        <v>8.85</v>
      </c>
      <c r="CE151" s="226">
        <v>14.4</v>
      </c>
      <c r="CF151" s="226">
        <v>21.75</v>
      </c>
      <c r="CG151" s="226">
        <v>22.97</v>
      </c>
      <c r="CH151" s="230">
        <v>24.2</v>
      </c>
      <c r="CI151" s="231">
        <v>24.22</v>
      </c>
      <c r="CJ151" s="252"/>
      <c r="CK151" s="229">
        <v>3.01</v>
      </c>
      <c r="CL151" s="230">
        <v>4.09</v>
      </c>
      <c r="CM151" s="230">
        <v>3.83</v>
      </c>
      <c r="CN151" s="230">
        <v>3.24</v>
      </c>
      <c r="CO151" s="230">
        <v>2.61</v>
      </c>
      <c r="CP151" s="230">
        <v>1.75</v>
      </c>
      <c r="CQ151" s="231">
        <v>1.18</v>
      </c>
      <c r="CR151" s="232" t="e">
        <f>IFERROR(IF(Plan1!#REF!&lt;&gt;"",IF(Plan1!#REF!=6,(Plan1!#REF!-CC151)/CK151,IF(Plan1!#REF!=7,(Plan1!#REF!-CD151)/CL151,IF(Plan1!#REF!=8,(Plan1!#REF!-CE151)/CM151,IF(Plan1!#REF!=9,(Plan1!#REF!-CF151)/CN151,IF(Plan1!#REF!=10,(Plan1!#REF!-CG151)/CO151,IF(Plan1!#REF!=11,(Plan1!#REF!-CH151)/CP151,IF(Plan1!#REF!=12,(Plan1!#REF!-CI151)/CQ151,""))))))),""),IF(Plan1!#REF!&gt;(DK151*4),1,IF(Plan1!#REF!&gt;(DK151*3),-1.5,IF(Plan1!#REF!&gt;(DK151*2),-1.6,IF(Plan1!#REF!&gt;(DK151*1),-2,-2.05)))))</f>
        <v>#REF!</v>
      </c>
      <c r="CS151" s="233"/>
      <c r="CT151" s="229">
        <v>5.2</v>
      </c>
      <c r="CU151" s="230">
        <v>8.7899999999999991</v>
      </c>
      <c r="CV151" s="230">
        <v>16.239999999999998</v>
      </c>
      <c r="CW151" s="230">
        <v>19.649999999999999</v>
      </c>
      <c r="CX151" s="230">
        <v>20.63</v>
      </c>
      <c r="CY151" s="230">
        <v>21.58</v>
      </c>
      <c r="CZ151" s="231">
        <v>21.91</v>
      </c>
      <c r="DA151" s="252"/>
      <c r="DB151" s="229">
        <v>3.39</v>
      </c>
      <c r="DC151" s="230">
        <v>5.03</v>
      </c>
      <c r="DD151" s="230">
        <v>4.3600000000000003</v>
      </c>
      <c r="DE151" s="230">
        <v>4.49</v>
      </c>
      <c r="DF151" s="230">
        <v>4</v>
      </c>
      <c r="DG151" s="230">
        <v>3.24</v>
      </c>
      <c r="DH151" s="231">
        <v>3.3</v>
      </c>
      <c r="DI151" s="232" t="e">
        <f>IFERROR(IF(Plan1!#REF!&lt;&gt;"",IF(Plan1!#REF!=6,(Plan1!#REF!-CT151)/DB151,IF(Plan1!#REF!=7,(Plan1!#REF!-CU151)/DC151,IF(Plan1!#REF!=8,(Plan1!#REF!-CV151)/DD151,IF(Plan1!#REF!=9,(Plan1!#REF!-CW151)/DE151,IF(Plan1!#REF!=10,(Plan1!#REF!-CX151)/DF151,IF(Plan1!#REF!=11,(Plan1!#REF!-CY151)/DG151,IF(Plan1!#REF!=12,(Plan1!#REF!-CZ151)/DH151,""))))))),""),IF(Plan1!#REF!&gt;(DK151*4),1,IF(Plan1!#REF!&gt;(DK151*3),-1.5,IF(Plan1!#REF!&gt;(DK151*2),-1.6,IF(Plan1!#REF!&gt;(DK151*1),-2,-2.05)))))</f>
        <v>#REF!</v>
      </c>
      <c r="DJ151" s="285"/>
      <c r="DK151" s="176"/>
      <c r="DX151" s="272">
        <v>12</v>
      </c>
      <c r="DY151" s="273" t="s">
        <v>1933</v>
      </c>
      <c r="DZ151" s="274">
        <v>11.06</v>
      </c>
      <c r="EA151" s="274">
        <v>11.73</v>
      </c>
      <c r="EB151" s="274">
        <v>11.46</v>
      </c>
      <c r="EC151" s="274">
        <v>11.62</v>
      </c>
      <c r="ED151" s="275">
        <v>11.46</v>
      </c>
      <c r="EE151" s="240">
        <v>0.9</v>
      </c>
      <c r="EF151" s="241">
        <v>0.6</v>
      </c>
      <c r="EG151" s="241">
        <v>0.6</v>
      </c>
      <c r="EH151" s="241">
        <v>0.63</v>
      </c>
      <c r="EI151" s="242">
        <v>0.8</v>
      </c>
      <c r="EJ151" s="277" t="e">
        <f>IFERROR(IF(ISBLANK(Plan1!#REF!),"",IF(Plan1!#REF!=7,(Plan1!#REF!-DZ151)/EE151,IF(Plan1!#REF!=8,(Plan1!#REF!-EA151)/EF151,IF(Plan1!#REF!=1,(Plan1!#REF!-EB151)/EG151,IF(Plan1!#REF!=2,(Plan1!#REF!-EC151)/EH151,IF(Plan1!#REF!=3,(Plan1!#REF!-ED151)/EI151,"")))))),IF(Plan1!#REF!&lt;&gt;"",IF(Plan1!#REF!&gt;(EW151*4),1,IF(Plan1!#REF!&gt;(EW151*3),-1.5,IF(Plan1!#REF!&gt;(EW151*2),-1.6,IF(Plan1!#REF!&gt;(EW151*1),-2,-2.05)))),""))</f>
        <v>#REF!</v>
      </c>
      <c r="EK151" s="278">
        <v>10.62</v>
      </c>
      <c r="EL151" s="274">
        <v>11.12</v>
      </c>
      <c r="EM151" s="274">
        <v>10.68</v>
      </c>
      <c r="EN151" s="274">
        <v>11.05</v>
      </c>
      <c r="EO151" s="274">
        <v>11.29</v>
      </c>
      <c r="EP151" s="241">
        <v>1.07</v>
      </c>
      <c r="EQ151" s="241">
        <v>0.82</v>
      </c>
      <c r="ER151" s="241">
        <v>1.25</v>
      </c>
      <c r="ES151" s="241">
        <v>1.06</v>
      </c>
      <c r="ET151" s="242">
        <v>0.95</v>
      </c>
      <c r="EU151" s="277" t="e">
        <f>IFERROR(IF(ISBLANK(Plan1!#REF!),"",IF(Plan1!#REF!=7,(Plan1!#REF!-EK151)/EP151,IF(Plan1!#REF!=8,(Plan1!#REF!-EL151)/EQ151,IF(Plan1!#REF!=1,(Plan1!#REF!-EM151)/ER151,IF(Plan1!#REF!=2,(Plan1!#REF!-EN151)/ES151,IF(Plan1!#REF!=3,(Plan1!#REF!-EO151)/ET151,"")))))),IF(Plan1!#REF!&lt;&gt;"",IF(Plan1!#REF!&gt;(EW151*4),1,IF(Plan1!#REF!&gt;(EW151*3),-1.5,IF(Plan1!#REF!&gt;(EW151*2),-1.6,IF(Plan1!#REF!&gt;(EW151*1),-2,-2.05)))),""))</f>
        <v>#REF!</v>
      </c>
      <c r="EV151" s="285"/>
      <c r="EW151" s="297"/>
      <c r="FJ151" s="292">
        <v>12</v>
      </c>
      <c r="FK151" s="281" t="s">
        <v>1933</v>
      </c>
      <c r="FL151" s="262">
        <v>9.27</v>
      </c>
      <c r="FM151" s="262">
        <v>10.32</v>
      </c>
      <c r="FN151" s="262">
        <v>11.48</v>
      </c>
      <c r="FO151" s="262">
        <v>8.0500000000000007</v>
      </c>
      <c r="FP151" s="262">
        <v>10.4</v>
      </c>
      <c r="FQ151" s="262">
        <v>11.12</v>
      </c>
      <c r="FR151" s="262">
        <v>8.74</v>
      </c>
      <c r="FS151" s="262">
        <v>10.15</v>
      </c>
      <c r="FT151" s="262">
        <v>10.98</v>
      </c>
      <c r="FU151" s="262">
        <v>7.34</v>
      </c>
      <c r="FV151" s="262">
        <v>10.27</v>
      </c>
      <c r="FW151" s="263">
        <v>11.12</v>
      </c>
      <c r="FX151" s="264">
        <v>1.48</v>
      </c>
      <c r="FY151" s="262">
        <v>1.2</v>
      </c>
      <c r="FZ151" s="262">
        <v>0.77</v>
      </c>
      <c r="GA151" s="262">
        <v>3.18</v>
      </c>
      <c r="GB151" s="262">
        <v>1.32</v>
      </c>
      <c r="GC151" s="262">
        <v>0.82</v>
      </c>
      <c r="GD151" s="262">
        <v>2.99</v>
      </c>
      <c r="GE151" s="262">
        <v>1.74</v>
      </c>
      <c r="GF151" s="262">
        <v>1.03</v>
      </c>
      <c r="GG151" s="262">
        <v>2.94</v>
      </c>
      <c r="GH151" s="262">
        <v>1.46</v>
      </c>
      <c r="GI151" s="263">
        <v>1.0900000000000001</v>
      </c>
      <c r="GJ151" s="265" t="e">
        <f>IFERROR(IF(Plan1!#REF!&lt;&gt;"",IF(AND(Plan1!#REF!=1,Plan1!#REF!=1),(Plan1!#REF!-FL151)/FX151,IF(AND(Plan1!#REF!=1,Plan1!#REF!=2),(Plan1!#REF!-FM151)/FY151,IF(AND(Plan1!#REF!=1,Plan1!#REF!=3),(Plan1!#REF!-FN151)/FZ151,IF(AND(Plan1!#REF!=2,Plan1!#REF!=1),(Plan1!#REF!-FO151)/GA151,IF(AND(Plan1!#REF!=2,Plan1!#REF!=2),(Plan1!#REF!-FP151)/GB151,IF(AND(Plan1!#REF!=2,Plan1!#REF!=3),(Plan1!#REF!-FQ151)/GC151,IF(AND(Plan1!#REF!=3,Plan1!#REF!=1),(Plan1!#REF!-FR151)/GD151,IF(AND(Plan1!#REF!=3,Plan1!#REF!=2),(Plan1!#REF!-FS151)/GE151,IF(AND(Plan1!#REF!=3,Plan1!#REF!=3),(Plan1!#REF!-FT151)/GF151,IF(AND(Plan1!#REF!=4,Plan1!#REF!=1),(Plan1!#REF!-FU151)/GG151,IF(AND(Plan1!#REF!=4,Plan1!#REF!=2),(Plan1!#REF!-FV151)/GH151,IF(AND(Plan1!#REF!=4,Plan1!#REF!=3),(Plan1!#REF!-FW151)/GI151,"")))))))))))),""),IF(Plan1!#REF!&gt;(GL151*4),1,IF(Plan1!#REF!&gt;(GL151*3),-1.5,IF(Plan1!#REF!&gt;(GL151*2),-1.6,IF(Plan1!#REF!&gt;(GL151*1),-2,-2.05)))))</f>
        <v>#REF!</v>
      </c>
      <c r="GK151" s="266"/>
      <c r="GL151" s="297"/>
    </row>
    <row r="152" spans="14:300" s="56" customFormat="1" ht="15" customHeight="1">
      <c r="N152" s="222">
        <v>1</v>
      </c>
      <c r="O152" s="199" t="s">
        <v>1</v>
      </c>
      <c r="P152" s="199" t="s">
        <v>403</v>
      </c>
      <c r="Q152" s="199" t="s">
        <v>1</v>
      </c>
      <c r="R152" s="199" t="s">
        <v>1</v>
      </c>
      <c r="S152" s="199" t="s">
        <v>1</v>
      </c>
      <c r="T152" s="199" t="s">
        <v>1</v>
      </c>
      <c r="U152" s="222">
        <v>0</v>
      </c>
      <c r="W152" s="223" t="str">
        <f t="shared" ref="W152:W170" si="38">IF(O152="-",O152,IF(ISNUMBER(O152),O152,MID(O152,1,FIND("-",O152)-1))+0)</f>
        <v>-</v>
      </c>
      <c r="X152" s="223">
        <f t="shared" ref="X152:X170" si="39">IF(P152="-",P152,IF(ISNUMBER(P152),P152,MID(P152,1,FIND("-",P152)-1))+0)</f>
        <v>0</v>
      </c>
      <c r="Y152" s="223" t="str">
        <f t="shared" ref="Y152:Y170" si="40">IF(Q152="-",Q152,IF(ISNUMBER(Q152),Q152,MID(Q152,1,FIND("-",Q152)-1))+0)</f>
        <v>-</v>
      </c>
      <c r="Z152" s="223"/>
      <c r="AA152" s="223"/>
      <c r="AB152" s="223" t="str">
        <f t="shared" ref="AB152:AB170" si="41">IF(R152="-",R152,IF(ISNUMBER(R152),R152,MID(R152,1,FIND("-",R152)-1))+0)</f>
        <v>-</v>
      </c>
      <c r="AC152" s="223" t="str">
        <f t="shared" ref="AC152:AC170" si="42">IF(S152="-",S152,IF(ISNUMBER(S152),S152,MID(S152,1,FIND("-",S152)-1))+0)</f>
        <v>-</v>
      </c>
      <c r="AD152" s="223" t="str">
        <f t="shared" ref="AD152:AD170" si="43">IF(T152="-",T152,IF(ISNUMBER(T152),T152,MID(T152,1,FIND("-",T152)-1))+0)</f>
        <v>-</v>
      </c>
      <c r="AE152" s="223">
        <f t="shared" ref="AE152:AE170" si="44">IF(U152="-",U152,IF(ISNUMBER(U152),U152,MID(U152,1,FIND("-",U152)-1))+0)</f>
        <v>0</v>
      </c>
      <c r="AG152" s="301" t="s">
        <v>1106</v>
      </c>
      <c r="AH152" s="301"/>
      <c r="AI152" s="300" t="s">
        <v>1107</v>
      </c>
      <c r="AJ152" s="300"/>
      <c r="AK152" s="300"/>
      <c r="AL152" s="300"/>
      <c r="AM152" s="300"/>
      <c r="AN152" s="300"/>
      <c r="AO152" s="300"/>
      <c r="AP152" s="300"/>
      <c r="AQ152" s="302"/>
      <c r="AR152" s="302"/>
      <c r="AS152" s="302"/>
      <c r="AT152" s="302"/>
      <c r="AU152" s="302"/>
      <c r="AV152" s="302"/>
      <c r="AW152" s="302"/>
      <c r="AX152" s="302"/>
      <c r="AY152" s="167"/>
      <c r="AZ152" s="167"/>
      <c r="BA152" s="167"/>
      <c r="BB152" s="167"/>
      <c r="BC152" s="167"/>
      <c r="BD152" s="167"/>
      <c r="BE152" s="167"/>
      <c r="BF152" s="167"/>
      <c r="BG152" s="167"/>
      <c r="BH152" s="167"/>
      <c r="BI152" s="167"/>
      <c r="BJ152" s="167"/>
      <c r="BK152" s="167"/>
      <c r="BL152" s="167"/>
      <c r="BM152" s="167"/>
      <c r="BN152" s="167"/>
      <c r="CB152" s="201">
        <v>1</v>
      </c>
      <c r="CC152" s="225">
        <v>1</v>
      </c>
      <c r="CD152" s="226">
        <v>1</v>
      </c>
      <c r="CE152" s="226">
        <v>1</v>
      </c>
      <c r="CF152" s="226">
        <v>0.93</v>
      </c>
      <c r="CG152" s="226">
        <v>0.97</v>
      </c>
      <c r="CH152" s="230">
        <v>1</v>
      </c>
      <c r="CI152" s="231">
        <v>0.94</v>
      </c>
      <c r="CJ152" s="252"/>
      <c r="CK152" s="294">
        <v>0</v>
      </c>
      <c r="CL152" s="295">
        <v>0</v>
      </c>
      <c r="CM152" s="295">
        <v>0</v>
      </c>
      <c r="CN152" s="230">
        <v>0.25</v>
      </c>
      <c r="CO152" s="230">
        <v>0.18</v>
      </c>
      <c r="CP152" s="295">
        <v>0</v>
      </c>
      <c r="CQ152" s="231">
        <v>0.24</v>
      </c>
      <c r="CR152" s="232" t="e">
        <f>IFERROR(IF(Plan1!#REF!&lt;&gt;"",IF(Plan1!#REF!=6,(Plan1!#REF!-CC152)/CK152,IF(Plan1!#REF!=7,(Plan1!#REF!-CD152)/CL152,IF(Plan1!#REF!=8,(Plan1!#REF!-CE152)/CM152,IF(Plan1!#REF!=9,(Plan1!#REF!-CF152)/CN152,IF(Plan1!#REF!=10,(Plan1!#REF!-CG152)/CO152,IF(Plan1!#REF!=11,(Plan1!#REF!-CH152)/CP152,IF(Plan1!#REF!=12,(Plan1!#REF!-CI152)/CQ152,""))))))),""),IF(Plan1!#REF!&gt;(DK152*4),1,IF(Plan1!#REF!&gt;(DK152*3),-1.5,IF(Plan1!#REF!&gt;(DK152*2),-1.6,IF(Plan1!#REF!&gt;(DK152*1),-2,-2.05)))))</f>
        <v>#REF!</v>
      </c>
      <c r="CS152" s="233"/>
      <c r="CT152" s="229">
        <v>1</v>
      </c>
      <c r="CU152" s="230">
        <v>0.93</v>
      </c>
      <c r="CV152" s="230">
        <v>1</v>
      </c>
      <c r="CW152" s="230">
        <v>1</v>
      </c>
      <c r="CX152" s="230">
        <v>1</v>
      </c>
      <c r="CY152" s="230">
        <v>1</v>
      </c>
      <c r="CZ152" s="231">
        <v>0.97</v>
      </c>
      <c r="DA152" s="252"/>
      <c r="DB152" s="294">
        <v>0</v>
      </c>
      <c r="DC152" s="230">
        <v>0.26</v>
      </c>
      <c r="DD152" s="295">
        <v>0</v>
      </c>
      <c r="DE152" s="295">
        <v>0</v>
      </c>
      <c r="DF152" s="295">
        <v>0</v>
      </c>
      <c r="DG152" s="295">
        <v>0</v>
      </c>
      <c r="DH152" s="231">
        <v>0.18</v>
      </c>
      <c r="DI152" s="232" t="e">
        <f>IFERROR(IF(Plan1!#REF!&lt;&gt;"",IF(Plan1!#REF!=6,(Plan1!#REF!-CT152)/DB152,IF(Plan1!#REF!=7,(Plan1!#REF!-CU152)/DC152,IF(Plan1!#REF!=8,(Plan1!#REF!-CV152)/DD152,IF(Plan1!#REF!=9,(Plan1!#REF!-CW152)/DE152,IF(Plan1!#REF!=10,(Plan1!#REF!-CX152)/DF152,IF(Plan1!#REF!=11,(Plan1!#REF!-CY152)/DG152,IF(Plan1!#REF!=12,(Plan1!#REF!-CZ152)/DH152,""))))))),""),IF(Plan1!#REF!&gt;(DK152*4),1,IF(Plan1!#REF!&gt;(DK152*3),-1.5,IF(Plan1!#REF!&gt;(DK152*2),-1.6,IF(Plan1!#REF!&gt;(DK152*1),-2,-2.05)))))</f>
        <v>#REF!</v>
      </c>
      <c r="DJ152" s="175">
        <v>1</v>
      </c>
      <c r="DK152" s="176">
        <f>DJ152/5</f>
        <v>0.2</v>
      </c>
      <c r="DX152" s="272">
        <v>22</v>
      </c>
      <c r="DY152" s="273" t="s">
        <v>1934</v>
      </c>
      <c r="DZ152" s="241">
        <v>18.239999999999998</v>
      </c>
      <c r="EA152" s="241">
        <v>19.05</v>
      </c>
      <c r="EB152" s="241">
        <v>19.23</v>
      </c>
      <c r="EC152" s="241">
        <v>18.97</v>
      </c>
      <c r="ED152" s="242">
        <v>19.190000000000001</v>
      </c>
      <c r="EE152" s="240">
        <v>2.1800000000000002</v>
      </c>
      <c r="EF152" s="241">
        <v>1.72</v>
      </c>
      <c r="EG152" s="241">
        <v>1.74</v>
      </c>
      <c r="EH152" s="241">
        <v>1.84</v>
      </c>
      <c r="EI152" s="242">
        <v>2.1</v>
      </c>
      <c r="EJ152" s="277" t="e">
        <f>IFERROR(IF(ISBLANK(Plan1!#REF!),"",IF(Plan1!#REF!=7,(Plan1!#REF!-DZ152)/EE152,IF(Plan1!#REF!=8,(Plan1!#REF!-EA152)/EF152,IF(Plan1!#REF!=1,(Plan1!#REF!-EB152)/EG152,IF(Plan1!#REF!=2,(Plan1!#REF!-EC152)/EH152,IF(Plan1!#REF!=3,(Plan1!#REF!-ED152)/EI152,"")))))),IF(Plan1!#REF!&lt;&gt;"",IF(Plan1!#REF!&gt;(EW152*4),1,IF(Plan1!#REF!&gt;(EW152*3),-1.5,IF(Plan1!#REF!&gt;(EW152*2),-1.6,IF(Plan1!#REF!&gt;(EW152*1),-2,-2.05)))),""))</f>
        <v>#REF!</v>
      </c>
      <c r="EK152" s="243">
        <v>17.489999999999998</v>
      </c>
      <c r="EL152" s="241">
        <v>17.47</v>
      </c>
      <c r="EM152" s="241">
        <v>18.149999999999999</v>
      </c>
      <c r="EN152" s="241">
        <v>17.760000000000002</v>
      </c>
      <c r="EO152" s="241">
        <v>18.5</v>
      </c>
      <c r="EP152" s="241">
        <v>2.4700000000000002</v>
      </c>
      <c r="EQ152" s="241">
        <v>2.04</v>
      </c>
      <c r="ER152" s="241">
        <v>2.35</v>
      </c>
      <c r="ES152" s="241">
        <v>1.85</v>
      </c>
      <c r="ET152" s="242">
        <v>2</v>
      </c>
      <c r="EU152" s="277" t="e">
        <f>IFERROR(IF(ISBLANK(Plan1!#REF!),"",IF(Plan1!#REF!=7,(Plan1!#REF!-EK152)/EP152,IF(Plan1!#REF!=8,(Plan1!#REF!-EL152)/EQ152,IF(Plan1!#REF!=1,(Plan1!#REF!-EM152)/ER152,IF(Plan1!#REF!=2,(Plan1!#REF!-EN152)/ES152,IF(Plan1!#REF!=3,(Plan1!#REF!-EO152)/ET152,"")))))),IF(Plan1!#REF!&lt;&gt;"",IF(Plan1!#REF!&gt;(EW152*4),1,IF(Plan1!#REF!&gt;(EW152*3),-1.5,IF(Plan1!#REF!&gt;(EW152*2),-1.6,IF(Plan1!#REF!&gt;(EW152*1),-2,-2.05)))),""))</f>
        <v>#REF!</v>
      </c>
      <c r="EV152" s="285"/>
      <c r="EW152" s="297"/>
      <c r="FJ152" s="292">
        <v>22</v>
      </c>
      <c r="FK152" s="281" t="s">
        <v>1934</v>
      </c>
      <c r="FL152" s="241">
        <v>14.94</v>
      </c>
      <c r="FM152" s="241">
        <v>16.329999999999998</v>
      </c>
      <c r="FN152" s="241">
        <v>19.09</v>
      </c>
      <c r="FO152" s="241">
        <v>13.93</v>
      </c>
      <c r="FP152" s="241">
        <v>16.690000000000001</v>
      </c>
      <c r="FQ152" s="241">
        <v>18.440000000000001</v>
      </c>
      <c r="FR152" s="241">
        <v>14.74</v>
      </c>
      <c r="FS152" s="241">
        <v>15.35</v>
      </c>
      <c r="FT152" s="241">
        <v>17.36</v>
      </c>
      <c r="FU152" s="241">
        <v>12.79</v>
      </c>
      <c r="FV152" s="241">
        <v>14.97</v>
      </c>
      <c r="FW152" s="263">
        <v>16.600000000000001</v>
      </c>
      <c r="FX152" s="243">
        <v>2.64</v>
      </c>
      <c r="FY152" s="241">
        <v>2.61</v>
      </c>
      <c r="FZ152" s="241">
        <v>2.0699999999999998</v>
      </c>
      <c r="GA152" s="241">
        <v>3.27</v>
      </c>
      <c r="GB152" s="241">
        <v>2.68</v>
      </c>
      <c r="GC152" s="241">
        <v>2.09</v>
      </c>
      <c r="GD152" s="241">
        <v>2.7</v>
      </c>
      <c r="GE152" s="241">
        <v>2.96</v>
      </c>
      <c r="GF152" s="241">
        <v>3.03</v>
      </c>
      <c r="GG152" s="241">
        <v>2.69</v>
      </c>
      <c r="GH152" s="241">
        <v>2.76</v>
      </c>
      <c r="GI152" s="242">
        <v>2.44</v>
      </c>
      <c r="GJ152" s="265" t="e">
        <f>IFERROR(IF(Plan1!#REF!&lt;&gt;"",IF(AND(Plan1!#REF!=1,Plan1!#REF!=1),(Plan1!#REF!-FL152)/FX152,IF(AND(Plan1!#REF!=1,Plan1!#REF!=2),(Plan1!#REF!-FM152)/FY152,IF(AND(Plan1!#REF!=1,Plan1!#REF!=3),(Plan1!#REF!-FN152)/FZ152,IF(AND(Plan1!#REF!=2,Plan1!#REF!=1),(Plan1!#REF!-FO152)/GA152,IF(AND(Plan1!#REF!=2,Plan1!#REF!=2),(Plan1!#REF!-FP152)/GB152,IF(AND(Plan1!#REF!=2,Plan1!#REF!=3),(Plan1!#REF!-FQ152)/GC152,IF(AND(Plan1!#REF!=3,Plan1!#REF!=1),(Plan1!#REF!-FR152)/GD152,IF(AND(Plan1!#REF!=3,Plan1!#REF!=2),(Plan1!#REF!-FS152)/GE152,IF(AND(Plan1!#REF!=3,Plan1!#REF!=3),(Plan1!#REF!-FT152)/GF152,IF(AND(Plan1!#REF!=4,Plan1!#REF!=1),(Plan1!#REF!-FU152)/GG152,IF(AND(Plan1!#REF!=4,Plan1!#REF!=2),(Plan1!#REF!-FV152)/GH152,IF(AND(Plan1!#REF!=4,Plan1!#REF!=3),(Plan1!#REF!-FW152)/GI152,"")))))))))))),""),IF(Plan1!#REF!&gt;(GL152*4),1,IF(Plan1!#REF!&gt;(GL152*3),-1.5,IF(Plan1!#REF!&gt;(GL152*2),-1.6,IF(Plan1!#REF!&gt;(GL152*1),-2,-2.05)))))</f>
        <v>#REF!</v>
      </c>
      <c r="GK152" s="266"/>
      <c r="GL152" s="297"/>
    </row>
    <row r="153" spans="14:300" s="56" customFormat="1" ht="15" customHeight="1">
      <c r="N153" s="222">
        <v>2</v>
      </c>
      <c r="O153" s="199" t="s">
        <v>404</v>
      </c>
      <c r="P153" s="199" t="s">
        <v>405</v>
      </c>
      <c r="Q153" s="199" t="s">
        <v>1</v>
      </c>
      <c r="R153" s="199" t="s">
        <v>1</v>
      </c>
      <c r="S153" s="199" t="s">
        <v>1</v>
      </c>
      <c r="T153" s="199" t="s">
        <v>351</v>
      </c>
      <c r="U153" s="199" t="s">
        <v>354</v>
      </c>
      <c r="W153" s="223">
        <f t="shared" si="38"/>
        <v>0</v>
      </c>
      <c r="X153" s="223">
        <f t="shared" si="39"/>
        <v>4</v>
      </c>
      <c r="Y153" s="223" t="str">
        <f t="shared" si="40"/>
        <v>-</v>
      </c>
      <c r="Z153" s="223"/>
      <c r="AA153" s="223"/>
      <c r="AB153" s="223" t="str">
        <f t="shared" si="41"/>
        <v>-</v>
      </c>
      <c r="AC153" s="223" t="str">
        <f t="shared" si="42"/>
        <v>-</v>
      </c>
      <c r="AD153" s="223">
        <f t="shared" si="43"/>
        <v>0</v>
      </c>
      <c r="AE153" s="223">
        <f t="shared" si="44"/>
        <v>1</v>
      </c>
      <c r="AG153" s="251" t="s">
        <v>1053</v>
      </c>
      <c r="AH153" s="251"/>
      <c r="AI153" s="302"/>
      <c r="AJ153" s="302"/>
      <c r="AK153" s="302"/>
      <c r="AL153" s="302"/>
      <c r="AM153" s="302"/>
      <c r="AN153" s="302"/>
      <c r="AO153" s="302"/>
      <c r="AP153" s="302"/>
      <c r="AQ153" s="303" t="s">
        <v>1062</v>
      </c>
      <c r="AR153" s="303" t="s">
        <v>1063</v>
      </c>
      <c r="AS153" s="303" t="s">
        <v>1064</v>
      </c>
      <c r="AT153" s="303" t="s">
        <v>1065</v>
      </c>
      <c r="AU153" s="303"/>
      <c r="AV153" s="304" t="s">
        <v>1066</v>
      </c>
      <c r="AW153" s="303" t="s">
        <v>1067</v>
      </c>
      <c r="AX153" s="303" t="s">
        <v>1068</v>
      </c>
      <c r="AY153" s="167"/>
      <c r="AZ153" s="167"/>
      <c r="BA153" s="167"/>
      <c r="BB153" s="167"/>
      <c r="BC153" s="167"/>
      <c r="BD153" s="167"/>
      <c r="BE153" s="167"/>
      <c r="BF153" s="167"/>
      <c r="BG153" s="167"/>
      <c r="BH153" s="167"/>
      <c r="BI153" s="167"/>
      <c r="BJ153" s="167"/>
      <c r="BK153" s="167"/>
      <c r="BL153" s="167"/>
      <c r="BM153" s="167"/>
      <c r="BN153" s="167"/>
      <c r="CB153" s="284">
        <v>24</v>
      </c>
      <c r="CC153" s="225">
        <v>3.6</v>
      </c>
      <c r="CD153" s="226">
        <v>7.82</v>
      </c>
      <c r="CE153" s="226">
        <v>13.4</v>
      </c>
      <c r="CF153" s="226">
        <v>20.82</v>
      </c>
      <c r="CG153" s="226">
        <v>22</v>
      </c>
      <c r="CH153" s="230">
        <v>23.2</v>
      </c>
      <c r="CI153" s="231">
        <v>23.28</v>
      </c>
      <c r="CJ153" s="252"/>
      <c r="CK153" s="229">
        <v>3.01</v>
      </c>
      <c r="CL153" s="230">
        <v>4.0199999999999996</v>
      </c>
      <c r="CM153" s="230">
        <v>3.83</v>
      </c>
      <c r="CN153" s="230">
        <v>3.16</v>
      </c>
      <c r="CO153" s="230">
        <v>2.63</v>
      </c>
      <c r="CP153" s="230">
        <v>1.75</v>
      </c>
      <c r="CQ153" s="231">
        <v>1.17</v>
      </c>
      <c r="CR153" s="232" t="e">
        <f>IFERROR(IF(Plan1!#REF!&lt;&gt;"",IF(Plan1!#REF!=6,(Plan1!#REF!-CC153)/CK153,IF(Plan1!#REF!=7,(Plan1!#REF!-CD153)/CL153,IF(Plan1!#REF!=8,(Plan1!#REF!-CE153)/CM153,IF(Plan1!#REF!=9,(Plan1!#REF!-CF153)/CN153,IF(Plan1!#REF!=10,(Plan1!#REF!-CG153)/CO153,IF(Plan1!#REF!=11,(Plan1!#REF!-CH153)/CP153,IF(Plan1!#REF!=12,(Plan1!#REF!-CI153)/CQ153,""))))))),""),IF(Plan1!#REF!&gt;(DK153*4),1,IF(Plan1!#REF!&gt;(DK153*3),-1.5,IF(Plan1!#REF!&gt;(DK153*2),-1.6,IF(Plan1!#REF!&gt;(DK153*1),-2,-2.05)))))</f>
        <v>#REF!</v>
      </c>
      <c r="CS153" s="233"/>
      <c r="CT153" s="229">
        <v>4.2</v>
      </c>
      <c r="CU153" s="230">
        <v>7.86</v>
      </c>
      <c r="CV153" s="230">
        <v>15.24</v>
      </c>
      <c r="CW153" s="230">
        <v>18.649999999999999</v>
      </c>
      <c r="CX153" s="230">
        <v>19.63</v>
      </c>
      <c r="CY153" s="230">
        <v>20.58</v>
      </c>
      <c r="CZ153" s="231">
        <v>20.94</v>
      </c>
      <c r="DA153" s="252"/>
      <c r="DB153" s="229">
        <v>3.39</v>
      </c>
      <c r="DC153" s="230">
        <v>4.9400000000000004</v>
      </c>
      <c r="DD153" s="230">
        <v>4.3600000000000003</v>
      </c>
      <c r="DE153" s="230">
        <v>4.49</v>
      </c>
      <c r="DF153" s="230">
        <v>4</v>
      </c>
      <c r="DG153" s="230">
        <v>3.24</v>
      </c>
      <c r="DH153" s="231">
        <v>3.26</v>
      </c>
      <c r="DI153" s="232" t="e">
        <f>IFERROR(IF(Plan1!#REF!&lt;&gt;"",IF(Plan1!#REF!=6,(Plan1!#REF!-CT153)/DB153,IF(Plan1!#REF!=7,(Plan1!#REF!-CU153)/DC153,IF(Plan1!#REF!=8,(Plan1!#REF!-CV153)/DD153,IF(Plan1!#REF!=9,(Plan1!#REF!-CW153)/DE153,IF(Plan1!#REF!=10,(Plan1!#REF!-CX153)/DF153,IF(Plan1!#REF!=11,(Plan1!#REF!-CY153)/DG153,IF(Plan1!#REF!=12,(Plan1!#REF!-CZ153)/DH153,""))))))),""),IF(Plan1!#REF!&gt;(DK153*4),1,IF(Plan1!#REF!&gt;(DK153*3),-1.5,IF(Plan1!#REF!&gt;(DK153*2),-1.6,IF(Plan1!#REF!&gt;(DK153*1),-2,-2.05)))))</f>
        <v>#REF!</v>
      </c>
      <c r="DJ153" s="285"/>
      <c r="DK153" s="176"/>
      <c r="DX153" s="272">
        <v>3</v>
      </c>
      <c r="DY153" s="273" t="s">
        <v>1935</v>
      </c>
      <c r="DZ153" s="241">
        <v>3</v>
      </c>
      <c r="EA153" s="241">
        <v>3</v>
      </c>
      <c r="EB153" s="241">
        <v>3</v>
      </c>
      <c r="EC153" s="241">
        <v>3</v>
      </c>
      <c r="ED153" s="242">
        <v>3</v>
      </c>
      <c r="EE153" s="293">
        <v>0</v>
      </c>
      <c r="EF153" s="289">
        <v>0</v>
      </c>
      <c r="EG153" s="289">
        <v>0</v>
      </c>
      <c r="EH153" s="289">
        <v>0</v>
      </c>
      <c r="EI153" s="290">
        <v>0</v>
      </c>
      <c r="EJ153" s="277" t="e">
        <f>IFERROR(IF(ISBLANK(Plan1!#REF!),"",IF(Plan1!#REF!=7,(Plan1!#REF!-DZ153)/EE153,IF(Plan1!#REF!=8,(Plan1!#REF!-EA153)/EF153,IF(Plan1!#REF!=1,(Plan1!#REF!-EB153)/EG153,IF(Plan1!#REF!=2,(Plan1!#REF!-EC153)/EH153,IF(Plan1!#REF!=3,(Plan1!#REF!-ED153)/EI153,"")))))),IF(Plan1!#REF!&lt;&gt;"",IF(Plan1!#REF!&gt;(EW153*4),1,IF(Plan1!#REF!&gt;(EW153*3),-1.5,IF(Plan1!#REF!&gt;(EW153*2),-1.6,IF(Plan1!#REF!&gt;(EW153*1),-2,-2.05)))),""))</f>
        <v>#REF!</v>
      </c>
      <c r="EK153" s="243">
        <v>3</v>
      </c>
      <c r="EL153" s="241">
        <v>3</v>
      </c>
      <c r="EM153" s="241">
        <v>2.98</v>
      </c>
      <c r="EN153" s="241">
        <v>2.97</v>
      </c>
      <c r="EO153" s="241">
        <v>3</v>
      </c>
      <c r="EP153" s="289">
        <v>0</v>
      </c>
      <c r="EQ153" s="289">
        <v>0</v>
      </c>
      <c r="ER153" s="241">
        <v>0.15</v>
      </c>
      <c r="ES153" s="241">
        <v>0.16</v>
      </c>
      <c r="ET153" s="242">
        <v>0</v>
      </c>
      <c r="EU153" s="277" t="e">
        <f>IFERROR(IF(ISBLANK(Plan1!#REF!),"",IF(Plan1!#REF!=7,(Plan1!#REF!-EK153)/EP153,IF(Plan1!#REF!=8,(Plan1!#REF!-EL153)/EQ153,IF(Plan1!#REF!=1,(Plan1!#REF!-EM153)/ER153,IF(Plan1!#REF!=2,(Plan1!#REF!-EN153)/ES153,IF(Plan1!#REF!=3,(Plan1!#REF!-EO153)/ET153,"")))))),IF(Plan1!#REF!&lt;&gt;"",IF(Plan1!#REF!&gt;(EW153*4),1,IF(Plan1!#REF!&gt;(EW153*3),-1.5,IF(Plan1!#REF!&gt;(EW153*2),-1.6,IF(Plan1!#REF!&gt;(EW153*1),-2,-2.05)))),""))</f>
        <v>#REF!</v>
      </c>
      <c r="EV153" s="285">
        <v>3</v>
      </c>
      <c r="EW153" s="297">
        <f>EV153/5</f>
        <v>0.6</v>
      </c>
      <c r="FJ153" s="292">
        <v>3</v>
      </c>
      <c r="FK153" s="281" t="s">
        <v>1935</v>
      </c>
      <c r="FL153" s="241">
        <v>2.96</v>
      </c>
      <c r="FM153" s="241">
        <v>2.95</v>
      </c>
      <c r="FN153" s="241">
        <v>2.99</v>
      </c>
      <c r="FO153" s="241">
        <v>2.88</v>
      </c>
      <c r="FP153" s="241">
        <v>2.98</v>
      </c>
      <c r="FQ153" s="241">
        <v>3</v>
      </c>
      <c r="FR153" s="241">
        <v>2.95</v>
      </c>
      <c r="FS153" s="241">
        <v>2.98</v>
      </c>
      <c r="FT153" s="241">
        <v>3</v>
      </c>
      <c r="FU153" s="241">
        <v>2.93</v>
      </c>
      <c r="FV153" s="241">
        <v>2.97</v>
      </c>
      <c r="FW153" s="242">
        <v>2.98</v>
      </c>
      <c r="FX153" s="243">
        <v>0.19</v>
      </c>
      <c r="FY153" s="241">
        <v>0.22</v>
      </c>
      <c r="FZ153" s="241">
        <v>0.09</v>
      </c>
      <c r="GA153" s="241">
        <v>0.39</v>
      </c>
      <c r="GB153" s="241">
        <v>0.15</v>
      </c>
      <c r="GC153" s="289">
        <v>0</v>
      </c>
      <c r="GD153" s="241">
        <v>0.22</v>
      </c>
      <c r="GE153" s="241">
        <v>0.14000000000000001</v>
      </c>
      <c r="GF153" s="289">
        <v>0</v>
      </c>
      <c r="GG153" s="241">
        <v>0.26</v>
      </c>
      <c r="GH153" s="241">
        <v>0.18</v>
      </c>
      <c r="GI153" s="242">
        <v>0.15</v>
      </c>
      <c r="GJ153" s="265" t="e">
        <f>IFERROR(IF(Plan1!#REF!&lt;&gt;"",IF(AND(Plan1!#REF!=1,Plan1!#REF!=1),(Plan1!#REF!-FL153)/FX153,IF(AND(Plan1!#REF!=1,Plan1!#REF!=2),(Plan1!#REF!-FM153)/FY153,IF(AND(Plan1!#REF!=1,Plan1!#REF!=3),(Plan1!#REF!-FN153)/FZ153,IF(AND(Plan1!#REF!=2,Plan1!#REF!=1),(Plan1!#REF!-FO153)/GA153,IF(AND(Plan1!#REF!=2,Plan1!#REF!=2),(Plan1!#REF!-FP153)/GB153,IF(AND(Plan1!#REF!=2,Plan1!#REF!=3),(Plan1!#REF!-FQ153)/GC153,IF(AND(Plan1!#REF!=3,Plan1!#REF!=1),(Plan1!#REF!-FR153)/GD153,IF(AND(Plan1!#REF!=3,Plan1!#REF!=2),(Plan1!#REF!-FS153)/GE153,IF(AND(Plan1!#REF!=3,Plan1!#REF!=3),(Plan1!#REF!-FT153)/GF153,IF(AND(Plan1!#REF!=4,Plan1!#REF!=1),(Plan1!#REF!-FU153)/GG153,IF(AND(Plan1!#REF!=4,Plan1!#REF!=2),(Plan1!#REF!-FV153)/GH153,IF(AND(Plan1!#REF!=4,Plan1!#REF!=3),(Plan1!#REF!-FW153)/GI153,"")))))))))))),""),IF(Plan1!#REF!&gt;(GL153*4),1,IF(Plan1!#REF!&gt;(GL153*3),-1.5,IF(Plan1!#REF!&gt;(GL153*2),-1.6,IF(Plan1!#REF!&gt;(GL153*1),-2,-2.05)))))</f>
        <v>#REF!</v>
      </c>
      <c r="GK153" s="266">
        <v>3</v>
      </c>
      <c r="GL153" s="297">
        <f>GK153/5</f>
        <v>0.6</v>
      </c>
    </row>
    <row r="154" spans="14:300" s="56" customFormat="1" ht="15" customHeight="1">
      <c r="N154" s="222">
        <v>3</v>
      </c>
      <c r="O154" s="222">
        <v>2</v>
      </c>
      <c r="P154" s="199" t="s">
        <v>406</v>
      </c>
      <c r="Q154" s="199" t="s">
        <v>1</v>
      </c>
      <c r="R154" s="199" t="s">
        <v>1</v>
      </c>
      <c r="S154" s="199" t="s">
        <v>1</v>
      </c>
      <c r="T154" s="199" t="s">
        <v>358</v>
      </c>
      <c r="U154" s="199" t="s">
        <v>356</v>
      </c>
      <c r="W154" s="223">
        <f t="shared" si="38"/>
        <v>2</v>
      </c>
      <c r="X154" s="223">
        <f t="shared" si="39"/>
        <v>10</v>
      </c>
      <c r="Y154" s="223" t="str">
        <f t="shared" si="40"/>
        <v>-</v>
      </c>
      <c r="Z154" s="223"/>
      <c r="AA154" s="223"/>
      <c r="AB154" s="223" t="str">
        <f t="shared" si="41"/>
        <v>-</v>
      </c>
      <c r="AC154" s="223" t="str">
        <f t="shared" si="42"/>
        <v>-</v>
      </c>
      <c r="AD154" s="223">
        <f t="shared" si="43"/>
        <v>3</v>
      </c>
      <c r="AE154" s="223">
        <f t="shared" si="44"/>
        <v>4</v>
      </c>
      <c r="AG154" s="251"/>
      <c r="AH154" s="251"/>
      <c r="AI154" s="303" t="s">
        <v>1054</v>
      </c>
      <c r="AJ154" s="303" t="s">
        <v>1055</v>
      </c>
      <c r="AK154" s="303" t="s">
        <v>1056</v>
      </c>
      <c r="AL154" s="303" t="s">
        <v>1057</v>
      </c>
      <c r="AM154" s="303" t="s">
        <v>1058</v>
      </c>
      <c r="AN154" s="303" t="s">
        <v>1059</v>
      </c>
      <c r="AO154" s="303" t="s">
        <v>1060</v>
      </c>
      <c r="AP154" s="303" t="s">
        <v>1061</v>
      </c>
      <c r="AQ154" s="332">
        <v>0</v>
      </c>
      <c r="AR154" s="332">
        <v>0</v>
      </c>
      <c r="AS154" s="332">
        <v>0</v>
      </c>
      <c r="AT154" s="332" t="s">
        <v>572</v>
      </c>
      <c r="AU154" s="332"/>
      <c r="AV154" s="332" t="s">
        <v>351</v>
      </c>
      <c r="AW154" s="332">
        <v>0</v>
      </c>
      <c r="AX154" s="283" t="s">
        <v>1</v>
      </c>
      <c r="AY154" s="167" t="str">
        <f t="shared" ref="AY154:AY172" si="45">IF(AI155="-",AI155,IF(ISNUMBER(AI155),AI155,MID(AI155,1,FIND("-",AI155)-1))+0)</f>
        <v>-</v>
      </c>
      <c r="AZ154" s="167" t="str">
        <f t="shared" ref="AZ154:AZ172" si="46">IF(AJ155="-",AJ155,IF(ISNUMBER(AJ155),AJ155,MID(AJ155,1,FIND("-",AJ155)-1))+0)</f>
        <v>-</v>
      </c>
      <c r="BA154" s="167">
        <f t="shared" ref="BA154:BA172" si="47">IF(AK155="-",AK155,IF(ISNUMBER(AK155),AK155,MID(AK155,1,FIND("-",AK155)-1))+0)</f>
        <v>0</v>
      </c>
      <c r="BB154" s="167">
        <f t="shared" ref="BB154:BB172" si="48">IF(AL155="-",AL155,IF(ISNUMBER(AL155),AL155,MID(AL155,1,FIND("-",AL155)-1))+0)</f>
        <v>0</v>
      </c>
      <c r="BC154" s="167">
        <f t="shared" ref="BC154:BC172" si="49">IF(AM155="-",AM155,IF(ISNUMBER(AM155),AM155,MID(AM155,1,FIND("-",AM155)-1))+0)</f>
        <v>0</v>
      </c>
      <c r="BD154" s="167">
        <f t="shared" ref="BD154:BD172" si="50">IF(AN155="-",AN155,IF(ISNUMBER(AN155),AN155,MID(AN155,1,FIND("-",AN155)-1))+0)</f>
        <v>0</v>
      </c>
      <c r="BE154" s="167" t="str">
        <f t="shared" ref="BE154:BE172" si="51">IF(AO155="-",AO155,IF(ISNUMBER(AO155),AO155,MID(AO155,1,FIND("-",AO155)-1))+0)</f>
        <v>-</v>
      </c>
      <c r="BF154" s="167">
        <f t="shared" ref="BF154:BF172" si="52">IF(AP155="-",AP155,IF(ISNUMBER(AP155),AP155,MID(AP155,1,FIND("-",AP155)-1))+0)</f>
        <v>0</v>
      </c>
      <c r="BG154" s="167">
        <f t="shared" ref="BG154:BG172" si="53">IF(AQ154="-",AQ154,IF(ISNUMBER(AQ154),AQ154,MID(AQ154,1,FIND("-",AQ154)-1))+0)</f>
        <v>0</v>
      </c>
      <c r="BH154" s="167"/>
      <c r="BI154" s="167">
        <f t="shared" ref="BI154:BI172" si="54">IF(AR154="-",AR154,IF(ISNUMBER(AR154),AR154,MID(AR154,1,FIND("-",AR154)-1))+0)</f>
        <v>0</v>
      </c>
      <c r="BJ154" s="167">
        <f t="shared" ref="BJ154:BJ172" si="55">IF(AS154="-",AS154,IF(ISNUMBER(AS154),AS154,MID(AS154,1,FIND("-",AS154)-1))+0)</f>
        <v>0</v>
      </c>
      <c r="BK154" s="167">
        <f t="shared" ref="BK154:BK172" si="56">IF(AT154="-",AT154,IF(ISNUMBER(AT154),AT154,MID(AT154,1,FIND("-",AT154)-1))+0)</f>
        <v>0</v>
      </c>
      <c r="BL154" s="167">
        <f t="shared" ref="BL154:BL172" si="57">IF(AV154="-",AV154,IF(ISNUMBER(AV154),AV154,MID(AV154,1,FIND("-",AV154)-1))+0)</f>
        <v>0</v>
      </c>
      <c r="BM154" s="167">
        <f t="shared" ref="BM154:BM172" si="58">IF(AW154="-",AW154,IF(ISNUMBER(AW154),AW154,MID(AW154,1,FIND("-",AW154)-1))+0)</f>
        <v>0</v>
      </c>
      <c r="BN154" s="167" t="str">
        <f t="shared" ref="BN154:BN172" si="59">IF(AX154="-",AX154,IF(ISNUMBER(AX154),AX154,MID(AX154,1,FIND("-",AX154)-1))+0)</f>
        <v>-</v>
      </c>
      <c r="CB154" s="284"/>
      <c r="CC154" s="225"/>
      <c r="CD154" s="226"/>
      <c r="CE154" s="226"/>
      <c r="CF154" s="226"/>
      <c r="CG154" s="226"/>
      <c r="CH154" s="230"/>
      <c r="CI154" s="231"/>
      <c r="CJ154" s="252"/>
      <c r="CK154" s="229"/>
      <c r="CL154" s="230"/>
      <c r="CM154" s="230"/>
      <c r="CN154" s="230"/>
      <c r="CO154" s="230"/>
      <c r="CP154" s="230"/>
      <c r="CQ154" s="231"/>
      <c r="CR154" s="232"/>
      <c r="CS154" s="233"/>
      <c r="CT154" s="229"/>
      <c r="CU154" s="230"/>
      <c r="CV154" s="230"/>
      <c r="CW154" s="230"/>
      <c r="CX154" s="230"/>
      <c r="CY154" s="230"/>
      <c r="CZ154" s="231"/>
      <c r="DA154" s="252"/>
      <c r="DB154" s="229"/>
      <c r="DC154" s="230"/>
      <c r="DD154" s="230"/>
      <c r="DE154" s="230"/>
      <c r="DF154" s="230"/>
      <c r="DG154" s="230"/>
      <c r="DH154" s="231"/>
      <c r="DI154" s="232"/>
      <c r="DJ154" s="285"/>
      <c r="DK154" s="176"/>
      <c r="DX154" s="272">
        <v>16</v>
      </c>
      <c r="DY154" s="273" t="s">
        <v>1936</v>
      </c>
      <c r="DZ154" s="274">
        <v>12.61</v>
      </c>
      <c r="EA154" s="274">
        <v>13.18</v>
      </c>
      <c r="EB154" s="274">
        <v>13.49</v>
      </c>
      <c r="EC154" s="274">
        <v>13.13</v>
      </c>
      <c r="ED154" s="275">
        <v>13.51</v>
      </c>
      <c r="EE154" s="276">
        <v>1.83</v>
      </c>
      <c r="EF154" s="274">
        <v>1.71</v>
      </c>
      <c r="EG154" s="274">
        <v>1.5</v>
      </c>
      <c r="EH154" s="274">
        <v>1.79</v>
      </c>
      <c r="EI154" s="275">
        <v>1.97</v>
      </c>
      <c r="EJ154" s="277" t="e">
        <f>IFERROR(IF(ISBLANK(Plan1!#REF!),"",IF(Plan1!#REF!=7,(Plan1!#REF!-DZ154)/EE154,IF(Plan1!#REF!=8,(Plan1!#REF!-EA154)/EF154,IF(Plan1!#REF!=1,(Plan1!#REF!-EB154)/EG154,IF(Plan1!#REF!=2,(Plan1!#REF!-EC154)/EH154,IF(Plan1!#REF!=3,(Plan1!#REF!-ED154)/EI154,"")))))),IF(Plan1!#REF!&lt;&gt;"",IF(Plan1!#REF!&gt;(EW154*4),1,IF(Plan1!#REF!&gt;(EW154*3),-1.5,IF(Plan1!#REF!&gt;(EW154*2),-1.6,IF(Plan1!#REF!&gt;(EW154*1),-2,-2.05)))),""))</f>
        <v>#REF!</v>
      </c>
      <c r="EK154" s="278">
        <v>12.08</v>
      </c>
      <c r="EL154" s="274">
        <v>11.93</v>
      </c>
      <c r="EM154" s="274">
        <v>12.76</v>
      </c>
      <c r="EN154" s="274">
        <v>12.34</v>
      </c>
      <c r="EO154" s="274">
        <v>12.95</v>
      </c>
      <c r="EP154" s="274">
        <v>2.02</v>
      </c>
      <c r="EQ154" s="274">
        <v>2.02</v>
      </c>
      <c r="ER154" s="274">
        <v>1.78</v>
      </c>
      <c r="ES154" s="274">
        <v>1.55</v>
      </c>
      <c r="ET154" s="275">
        <v>1.81</v>
      </c>
      <c r="EU154" s="277" t="e">
        <f>IFERROR(IF(ISBLANK(Plan1!#REF!),"",IF(Plan1!#REF!=7,(Plan1!#REF!-EK154)/EP154,IF(Plan1!#REF!=8,(Plan1!#REF!-EL154)/EQ154,IF(Plan1!#REF!=1,(Plan1!#REF!-EM154)/ER154,IF(Plan1!#REF!=2,(Plan1!#REF!-EN154)/ES154,IF(Plan1!#REF!=3,(Plan1!#REF!-EO154)/ET154,"")))))),IF(Plan1!#REF!&lt;&gt;"",IF(Plan1!#REF!&gt;(EW154*4),1,IF(Plan1!#REF!&gt;(EW154*3),-1.5,IF(Plan1!#REF!&gt;(EW154*2),-1.6,IF(Plan1!#REF!&gt;(EW154*1),-2,-2.05)))),""))</f>
        <v>#REF!</v>
      </c>
      <c r="EV154" s="285"/>
      <c r="EW154" s="297"/>
      <c r="FJ154" s="292">
        <v>16</v>
      </c>
      <c r="FK154" s="281" t="s">
        <v>1936</v>
      </c>
      <c r="FL154" s="241">
        <v>9.65</v>
      </c>
      <c r="FM154" s="241">
        <v>11</v>
      </c>
      <c r="FN154" s="241">
        <v>13.44</v>
      </c>
      <c r="FO154" s="241">
        <v>9.1199999999999992</v>
      </c>
      <c r="FP154" s="241">
        <v>11.6</v>
      </c>
      <c r="FQ154" s="241">
        <v>13.11</v>
      </c>
      <c r="FR154" s="241">
        <v>9.74</v>
      </c>
      <c r="FS154" s="241">
        <v>10.58</v>
      </c>
      <c r="FT154" s="241">
        <v>12.29</v>
      </c>
      <c r="FU154" s="241">
        <v>8.1</v>
      </c>
      <c r="FV154" s="241">
        <v>10.130000000000001</v>
      </c>
      <c r="FW154" s="242">
        <v>11.84</v>
      </c>
      <c r="FX154" s="243">
        <v>2.0499999999999998</v>
      </c>
      <c r="FY154" s="241">
        <v>2.25</v>
      </c>
      <c r="FZ154" s="241">
        <v>1.97</v>
      </c>
      <c r="GA154" s="241">
        <v>3.04</v>
      </c>
      <c r="GB154" s="241">
        <v>2.52</v>
      </c>
      <c r="GC154" s="241">
        <v>1.99</v>
      </c>
      <c r="GD154" s="241">
        <v>2.5099999999999998</v>
      </c>
      <c r="GE154" s="241">
        <v>2.74</v>
      </c>
      <c r="GF154" s="241">
        <v>2.64</v>
      </c>
      <c r="GG154" s="241">
        <v>2.4700000000000002</v>
      </c>
      <c r="GH154" s="241">
        <v>2.33</v>
      </c>
      <c r="GI154" s="242">
        <v>2.2999999999999998</v>
      </c>
      <c r="GJ154" s="265" t="e">
        <f>IFERROR(IF(Plan1!#REF!&lt;&gt;"",IF(AND(Plan1!#REF!=1,Plan1!#REF!=1),(Plan1!#REF!-FL154)/FX154,IF(AND(Plan1!#REF!=1,Plan1!#REF!=2),(Plan1!#REF!-FM154)/FY154,IF(AND(Plan1!#REF!=1,Plan1!#REF!=3),(Plan1!#REF!-FN154)/FZ154,IF(AND(Plan1!#REF!=2,Plan1!#REF!=1),(Plan1!#REF!-FO154)/GA154,IF(AND(Plan1!#REF!=2,Plan1!#REF!=2),(Plan1!#REF!-FP154)/GB154,IF(AND(Plan1!#REF!=2,Plan1!#REF!=3),(Plan1!#REF!-FQ154)/GC154,IF(AND(Plan1!#REF!=3,Plan1!#REF!=1),(Plan1!#REF!-FR154)/GD154,IF(AND(Plan1!#REF!=3,Plan1!#REF!=2),(Plan1!#REF!-FS154)/GE154,IF(AND(Plan1!#REF!=3,Plan1!#REF!=3),(Plan1!#REF!-FT154)/GF154,IF(AND(Plan1!#REF!=4,Plan1!#REF!=1),(Plan1!#REF!-FU154)/GG154,IF(AND(Plan1!#REF!=4,Plan1!#REF!=2),(Plan1!#REF!-FV154)/GH154,IF(AND(Plan1!#REF!=4,Plan1!#REF!=3),(Plan1!#REF!-FW154)/GI154,"")))))))))))),""),IF(Plan1!#REF!&gt;(GL154*4),1,IF(Plan1!#REF!&gt;(GL154*3),-1.5,IF(Plan1!#REF!&gt;(GL154*2),-1.6,IF(Plan1!#REF!&gt;(GL154*1),-2,-2.05)))))</f>
        <v>#REF!</v>
      </c>
      <c r="GK154" s="266"/>
      <c r="GL154" s="297"/>
    </row>
    <row r="155" spans="14:300" s="56" customFormat="1" ht="15" customHeight="1">
      <c r="N155" s="222">
        <v>4</v>
      </c>
      <c r="O155" s="199" t="s">
        <v>407</v>
      </c>
      <c r="P155" s="199" t="s">
        <v>408</v>
      </c>
      <c r="Q155" s="199" t="s">
        <v>403</v>
      </c>
      <c r="R155" s="199" t="s">
        <v>404</v>
      </c>
      <c r="S155" s="199" t="s">
        <v>1</v>
      </c>
      <c r="T155" s="199" t="s">
        <v>359</v>
      </c>
      <c r="U155" s="199" t="s">
        <v>409</v>
      </c>
      <c r="W155" s="223">
        <f t="shared" si="38"/>
        <v>3</v>
      </c>
      <c r="X155" s="223">
        <f t="shared" si="39"/>
        <v>16</v>
      </c>
      <c r="Y155" s="223">
        <f t="shared" si="40"/>
        <v>0</v>
      </c>
      <c r="Z155" s="223"/>
      <c r="AA155" s="223"/>
      <c r="AB155" s="223">
        <f t="shared" si="41"/>
        <v>0</v>
      </c>
      <c r="AC155" s="223" t="str">
        <f t="shared" si="42"/>
        <v>-</v>
      </c>
      <c r="AD155" s="223">
        <f t="shared" si="43"/>
        <v>6</v>
      </c>
      <c r="AE155" s="223">
        <f t="shared" si="44"/>
        <v>6</v>
      </c>
      <c r="AG155" s="270">
        <v>1</v>
      </c>
      <c r="AH155" s="270"/>
      <c r="AI155" s="283" t="s">
        <v>1</v>
      </c>
      <c r="AJ155" s="283" t="s">
        <v>1</v>
      </c>
      <c r="AK155" s="332" t="s">
        <v>351</v>
      </c>
      <c r="AL155" s="332">
        <v>0</v>
      </c>
      <c r="AM155" s="332" t="s">
        <v>403</v>
      </c>
      <c r="AN155" s="332" t="s">
        <v>617</v>
      </c>
      <c r="AO155" s="283" t="s">
        <v>1</v>
      </c>
      <c r="AP155" s="332">
        <v>0</v>
      </c>
      <c r="AQ155" s="283" t="s">
        <v>1</v>
      </c>
      <c r="AR155" s="283" t="s">
        <v>1</v>
      </c>
      <c r="AS155" s="283">
        <v>1</v>
      </c>
      <c r="AT155" s="332" t="s">
        <v>355</v>
      </c>
      <c r="AU155" s="332"/>
      <c r="AV155" s="333">
        <v>3</v>
      </c>
      <c r="AW155" s="283">
        <v>1</v>
      </c>
      <c r="AX155" s="332">
        <v>0</v>
      </c>
      <c r="AY155" s="167">
        <f t="shared" si="45"/>
        <v>0</v>
      </c>
      <c r="AZ155" s="167" t="str">
        <f t="shared" si="46"/>
        <v>-</v>
      </c>
      <c r="BA155" s="167">
        <f t="shared" si="47"/>
        <v>3</v>
      </c>
      <c r="BB155" s="167" t="str">
        <f t="shared" si="48"/>
        <v>-</v>
      </c>
      <c r="BC155" s="167">
        <f t="shared" si="49"/>
        <v>4</v>
      </c>
      <c r="BD155" s="167">
        <f t="shared" si="50"/>
        <v>5</v>
      </c>
      <c r="BE155" s="167" t="str">
        <f t="shared" si="51"/>
        <v>-</v>
      </c>
      <c r="BF155" s="167">
        <f t="shared" si="52"/>
        <v>1</v>
      </c>
      <c r="BG155" s="167" t="str">
        <f t="shared" si="53"/>
        <v>-</v>
      </c>
      <c r="BH155" s="167"/>
      <c r="BI155" s="167" t="str">
        <f t="shared" si="54"/>
        <v>-</v>
      </c>
      <c r="BJ155" s="167">
        <f t="shared" si="55"/>
        <v>1</v>
      </c>
      <c r="BK155" s="167">
        <f t="shared" si="56"/>
        <v>8</v>
      </c>
      <c r="BL155" s="167">
        <f t="shared" si="57"/>
        <v>3</v>
      </c>
      <c r="BM155" s="167">
        <f t="shared" si="58"/>
        <v>1</v>
      </c>
      <c r="BN155" s="167">
        <f t="shared" si="59"/>
        <v>0</v>
      </c>
      <c r="CB155" s="284">
        <v>52</v>
      </c>
      <c r="CC155" s="225">
        <v>15.23</v>
      </c>
      <c r="CD155" s="226">
        <v>16.61</v>
      </c>
      <c r="CE155" s="226">
        <v>19.170000000000002</v>
      </c>
      <c r="CF155" s="226">
        <v>21.57</v>
      </c>
      <c r="CG155" s="226">
        <v>22.57</v>
      </c>
      <c r="CH155" s="226">
        <v>28.76</v>
      </c>
      <c r="CI155" s="231">
        <v>26.91</v>
      </c>
      <c r="CJ155" s="228"/>
      <c r="CK155" s="229">
        <v>6.23</v>
      </c>
      <c r="CL155" s="230">
        <v>4.62</v>
      </c>
      <c r="CM155" s="230">
        <v>4.08</v>
      </c>
      <c r="CN155" s="230">
        <v>6.75</v>
      </c>
      <c r="CO155" s="230">
        <v>5.41</v>
      </c>
      <c r="CP155" s="230">
        <v>7.64</v>
      </c>
      <c r="CQ155" s="231">
        <v>6.93</v>
      </c>
      <c r="CR155" s="232" t="e">
        <f>IFERROR(IF(Plan1!#REF!&lt;&gt;"",IF(Plan1!#REF!=6,(Plan1!#REF!-CC155)/CK155,IF(Plan1!#REF!=7,(Plan1!#REF!-CD155)/CL155,IF(Plan1!#REF!=8,(Plan1!#REF!-CE155)/CM155,IF(Plan1!#REF!=9,(Plan1!#REF!-CF155)/CN155,IF(Plan1!#REF!=10,(Plan1!#REF!-CG155)/CO155,IF(Plan1!#REF!=11,(Plan1!#REF!-CH155)/CP155,IF(Plan1!#REF!=12,(Plan1!#REF!-CI155)/CQ155,""))))))),""),IF(Plan1!#REF!&gt;(DK155*4),1,IF(Plan1!#REF!&gt;(DK155*3),-1.5,IF(Plan1!#REF!&gt;(DK155*2),-1.6,IF(Plan1!#REF!&gt;(DK155*1),-2,-2.05)))))</f>
        <v>#REF!</v>
      </c>
      <c r="CS155" s="233"/>
      <c r="CT155" s="225">
        <v>10.43</v>
      </c>
      <c r="CU155" s="230">
        <v>12.52</v>
      </c>
      <c r="CV155" s="230">
        <v>19.03</v>
      </c>
      <c r="CW155" s="226">
        <v>20.39</v>
      </c>
      <c r="CX155" s="226">
        <v>18.14</v>
      </c>
      <c r="CY155" s="226">
        <v>21.74</v>
      </c>
      <c r="CZ155" s="231">
        <v>22.63</v>
      </c>
      <c r="DA155" s="228"/>
      <c r="DB155" s="229">
        <v>3.93</v>
      </c>
      <c r="DC155" s="230">
        <v>3.98</v>
      </c>
      <c r="DD155" s="230">
        <v>3.71</v>
      </c>
      <c r="DE155" s="230">
        <v>5.17</v>
      </c>
      <c r="DF155" s="230">
        <v>3.98</v>
      </c>
      <c r="DG155" s="230">
        <v>3.17</v>
      </c>
      <c r="DH155" s="231">
        <v>5.04</v>
      </c>
      <c r="DI155" s="232" t="e">
        <f>IFERROR(IF(Plan1!#REF!&lt;&gt;"",IF(Plan1!#REF!=6,(Plan1!#REF!-CT155)/DB155,IF(Plan1!#REF!=7,(Plan1!#REF!-CU155)/DC155,IF(Plan1!#REF!=8,(Plan1!#REF!-CV155)/DD155,IF(Plan1!#REF!=9,(Plan1!#REF!-CW155)/DE155,IF(Plan1!#REF!=10,(Plan1!#REF!-CX155)/DF155,IF(Plan1!#REF!=11,(Plan1!#REF!-CY155)/DG155,IF(Plan1!#REF!=12,(Plan1!#REF!-CZ155)/DH155,""))))))),""),IF(Plan1!#REF!&gt;(DK155*4),1,IF(Plan1!#REF!&gt;(DK155*3),-1.5,IF(Plan1!#REF!&gt;(DK155*2),-1.6,IF(Plan1!#REF!&gt;(DK155*1),-2,-2.05)))))</f>
        <v>#REF!</v>
      </c>
      <c r="DJ155" s="285"/>
      <c r="DK155" s="176"/>
      <c r="DX155" s="272">
        <v>3</v>
      </c>
      <c r="DY155" s="273" t="s">
        <v>1937</v>
      </c>
      <c r="DZ155" s="274">
        <v>2.64</v>
      </c>
      <c r="EA155" s="274">
        <v>2.88</v>
      </c>
      <c r="EB155" s="274">
        <v>2.74</v>
      </c>
      <c r="EC155" s="274">
        <v>2.85</v>
      </c>
      <c r="ED155" s="275">
        <v>2.68</v>
      </c>
      <c r="EE155" s="276">
        <v>0.82</v>
      </c>
      <c r="EF155" s="274">
        <v>0.46</v>
      </c>
      <c r="EG155" s="274">
        <v>0.64</v>
      </c>
      <c r="EH155" s="274">
        <v>0.59</v>
      </c>
      <c r="EI155" s="275">
        <v>0.75</v>
      </c>
      <c r="EJ155" s="277" t="e">
        <f>IFERROR(IF(ISBLANK(Plan1!#REF!),"",IF(Plan1!#REF!=7,(Plan1!#REF!-DZ155)/EE155,IF(Plan1!#REF!=8,(Plan1!#REF!-EA155)/EF155,IF(Plan1!#REF!=1,(Plan1!#REF!-EB155)/EG155,IF(Plan1!#REF!=2,(Plan1!#REF!-EC155)/EH155,IF(Plan1!#REF!=3,(Plan1!#REF!-ED155)/EI155,"")))))),IF(Plan1!#REF!&lt;&gt;"",IF(Plan1!#REF!&gt;(EW155*4),1,IF(Plan1!#REF!&gt;(EW155*3),-1.5,IF(Plan1!#REF!&gt;(EW155*2),-1.6,IF(Plan1!#REF!&gt;(EW155*1),-2,-2.05)))),""))</f>
        <v>#REF!</v>
      </c>
      <c r="EK155" s="278">
        <v>2.41</v>
      </c>
      <c r="EL155" s="274">
        <v>2.5299999999999998</v>
      </c>
      <c r="EM155" s="274">
        <v>2.41</v>
      </c>
      <c r="EN155" s="274">
        <v>2.4500000000000002</v>
      </c>
      <c r="EO155" s="274">
        <v>2.5499999999999998</v>
      </c>
      <c r="EP155" s="274">
        <v>0.94</v>
      </c>
      <c r="EQ155" s="274">
        <v>0.88</v>
      </c>
      <c r="ER155" s="274">
        <v>0.92</v>
      </c>
      <c r="ES155" s="274">
        <v>0.98</v>
      </c>
      <c r="ET155" s="275">
        <v>0.89</v>
      </c>
      <c r="EU155" s="277" t="e">
        <f>IFERROR(IF(ISBLANK(Plan1!#REF!),"",IF(Plan1!#REF!=7,(Plan1!#REF!-EK155)/EP155,IF(Plan1!#REF!=8,(Plan1!#REF!-EL155)/EQ155,IF(Plan1!#REF!=1,(Plan1!#REF!-EM155)/ER155,IF(Plan1!#REF!=2,(Plan1!#REF!-EN155)/ES155,IF(Plan1!#REF!=3,(Plan1!#REF!-EO155)/ET155,"")))))),IF(Plan1!#REF!&lt;&gt;"",IF(Plan1!#REF!&gt;(EW155*4),1,IF(Plan1!#REF!&gt;(EW155*3),-1.5,IF(Plan1!#REF!&gt;(EW155*2),-1.6,IF(Plan1!#REF!&gt;(EW155*1),-2,-2.05)))),""))</f>
        <v>#REF!</v>
      </c>
      <c r="EV155" s="175"/>
      <c r="EW155" s="176"/>
      <c r="FJ155" s="292">
        <v>3</v>
      </c>
      <c r="FK155" s="281" t="s">
        <v>1937</v>
      </c>
      <c r="FL155" s="241">
        <v>2.33</v>
      </c>
      <c r="FM155" s="241">
        <v>2.38</v>
      </c>
      <c r="FN155" s="241">
        <v>2.65</v>
      </c>
      <c r="FO155" s="241">
        <v>1.93</v>
      </c>
      <c r="FP155" s="241">
        <v>2.11</v>
      </c>
      <c r="FQ155" s="241">
        <v>2.33</v>
      </c>
      <c r="FR155" s="241">
        <v>2.0499999999999998</v>
      </c>
      <c r="FS155" s="241">
        <v>1.79</v>
      </c>
      <c r="FT155" s="241">
        <v>2.0699999999999998</v>
      </c>
      <c r="FU155" s="241">
        <v>1.76</v>
      </c>
      <c r="FV155" s="241">
        <v>1.87</v>
      </c>
      <c r="FW155" s="242">
        <v>1.79</v>
      </c>
      <c r="FX155" s="243">
        <v>0.95</v>
      </c>
      <c r="FY155" s="241">
        <v>0.99</v>
      </c>
      <c r="FZ155" s="241">
        <v>0.77</v>
      </c>
      <c r="GA155" s="241">
        <v>1.1100000000000001</v>
      </c>
      <c r="GB155" s="241">
        <v>1.0900000000000001</v>
      </c>
      <c r="GC155" s="241">
        <v>0.85</v>
      </c>
      <c r="GD155" s="241">
        <v>0.97</v>
      </c>
      <c r="GE155" s="241">
        <v>1.0900000000000001</v>
      </c>
      <c r="GF155" s="241">
        <v>1.01</v>
      </c>
      <c r="GG155" s="241">
        <v>1.0900000000000001</v>
      </c>
      <c r="GH155" s="241">
        <v>1.04</v>
      </c>
      <c r="GI155" s="242">
        <v>1.08</v>
      </c>
      <c r="GJ155" s="265" t="e">
        <f>IFERROR(IF(Plan1!#REF!&lt;&gt;"",IF(AND(Plan1!#REF!=1,Plan1!#REF!=1),(Plan1!#REF!-FL155)/FX155,IF(AND(Plan1!#REF!=1,Plan1!#REF!=2),(Plan1!#REF!-FM155)/FY155,IF(AND(Plan1!#REF!=1,Plan1!#REF!=3),(Plan1!#REF!-FN155)/FZ155,IF(AND(Plan1!#REF!=2,Plan1!#REF!=1),(Plan1!#REF!-FO155)/GA155,IF(AND(Plan1!#REF!=2,Plan1!#REF!=2),(Plan1!#REF!-FP155)/GB155,IF(AND(Plan1!#REF!=2,Plan1!#REF!=3),(Plan1!#REF!-FQ155)/GC155,IF(AND(Plan1!#REF!=3,Plan1!#REF!=1),(Plan1!#REF!-FR155)/GD155,IF(AND(Plan1!#REF!=3,Plan1!#REF!=2),(Plan1!#REF!-FS155)/GE155,IF(AND(Plan1!#REF!=3,Plan1!#REF!=3),(Plan1!#REF!-FT155)/GF155,IF(AND(Plan1!#REF!=4,Plan1!#REF!=1),(Plan1!#REF!-FU155)/GG155,IF(AND(Plan1!#REF!=4,Plan1!#REF!=2),(Plan1!#REF!-FV155)/GH155,IF(AND(Plan1!#REF!=4,Plan1!#REF!=3),(Plan1!#REF!-FW155)/GI155,"")))))))))))),""),IF(Plan1!#REF!&gt;(GL155*4),1,IF(Plan1!#REF!&gt;(GL155*3),-1.5,IF(Plan1!#REF!&gt;(GL155*2),-1.6,IF(Plan1!#REF!&gt;(GL155*1),-2,-2.05)))))</f>
        <v>#REF!</v>
      </c>
      <c r="GK155" s="266"/>
      <c r="GL155" s="176"/>
    </row>
    <row r="156" spans="14:300" s="56" customFormat="1" ht="15" customHeight="1">
      <c r="N156" s="222">
        <v>5</v>
      </c>
      <c r="O156" s="199" t="s">
        <v>353</v>
      </c>
      <c r="P156" s="199" t="s">
        <v>410</v>
      </c>
      <c r="Q156" s="199" t="s">
        <v>352</v>
      </c>
      <c r="R156" s="199" t="s">
        <v>411</v>
      </c>
      <c r="S156" s="199" t="s">
        <v>404</v>
      </c>
      <c r="T156" s="199" t="s">
        <v>355</v>
      </c>
      <c r="U156" s="199" t="s">
        <v>412</v>
      </c>
      <c r="W156" s="223">
        <f t="shared" si="38"/>
        <v>5</v>
      </c>
      <c r="X156" s="223">
        <f t="shared" si="39"/>
        <v>21</v>
      </c>
      <c r="Y156" s="223">
        <f t="shared" si="40"/>
        <v>4</v>
      </c>
      <c r="Z156" s="223"/>
      <c r="AA156" s="223"/>
      <c r="AB156" s="223">
        <f t="shared" si="41"/>
        <v>2</v>
      </c>
      <c r="AC156" s="223">
        <f t="shared" si="42"/>
        <v>0</v>
      </c>
      <c r="AD156" s="223">
        <f t="shared" si="43"/>
        <v>8</v>
      </c>
      <c r="AE156" s="223">
        <f t="shared" si="44"/>
        <v>9</v>
      </c>
      <c r="AG156" s="270">
        <v>2</v>
      </c>
      <c r="AH156" s="270"/>
      <c r="AI156" s="283">
        <v>0</v>
      </c>
      <c r="AJ156" s="283" t="s">
        <v>1</v>
      </c>
      <c r="AK156" s="333">
        <v>3</v>
      </c>
      <c r="AL156" s="283" t="s">
        <v>1</v>
      </c>
      <c r="AM156" s="332" t="s">
        <v>477</v>
      </c>
      <c r="AN156" s="333">
        <v>5</v>
      </c>
      <c r="AO156" s="283" t="s">
        <v>1</v>
      </c>
      <c r="AP156" s="283">
        <v>1</v>
      </c>
      <c r="AQ156" s="283">
        <v>1</v>
      </c>
      <c r="AR156" s="283">
        <v>1</v>
      </c>
      <c r="AS156" s="333">
        <v>2</v>
      </c>
      <c r="AT156" s="334" t="s">
        <v>357</v>
      </c>
      <c r="AU156" s="334"/>
      <c r="AV156" s="333">
        <v>4</v>
      </c>
      <c r="AW156" s="333">
        <v>2</v>
      </c>
      <c r="AX156" s="283">
        <v>1</v>
      </c>
      <c r="AY156" s="167" t="str">
        <f t="shared" si="45"/>
        <v>-</v>
      </c>
      <c r="AZ156" s="167" t="str">
        <f t="shared" si="46"/>
        <v>-</v>
      </c>
      <c r="BA156" s="167" t="str">
        <f t="shared" si="47"/>
        <v>-</v>
      </c>
      <c r="BB156" s="167">
        <f t="shared" si="48"/>
        <v>1</v>
      </c>
      <c r="BC156" s="167">
        <f t="shared" si="49"/>
        <v>7</v>
      </c>
      <c r="BD156" s="167">
        <f t="shared" si="50"/>
        <v>6</v>
      </c>
      <c r="BE156" s="167">
        <f t="shared" si="51"/>
        <v>0</v>
      </c>
      <c r="BF156" s="167">
        <f t="shared" si="52"/>
        <v>2</v>
      </c>
      <c r="BG156" s="167">
        <f t="shared" si="53"/>
        <v>1</v>
      </c>
      <c r="BH156" s="167"/>
      <c r="BI156" s="167">
        <f t="shared" si="54"/>
        <v>1</v>
      </c>
      <c r="BJ156" s="167">
        <f t="shared" si="55"/>
        <v>2</v>
      </c>
      <c r="BK156" s="167">
        <f t="shared" si="56"/>
        <v>11</v>
      </c>
      <c r="BL156" s="167">
        <f t="shared" si="57"/>
        <v>4</v>
      </c>
      <c r="BM156" s="167">
        <f t="shared" si="58"/>
        <v>2</v>
      </c>
      <c r="BN156" s="167">
        <f t="shared" si="59"/>
        <v>1</v>
      </c>
      <c r="CB156" s="284">
        <v>20</v>
      </c>
      <c r="CC156" s="225">
        <v>4.58</v>
      </c>
      <c r="CD156" s="226">
        <v>5.81</v>
      </c>
      <c r="CE156" s="226">
        <v>7.1</v>
      </c>
      <c r="CF156" s="226">
        <v>7.73</v>
      </c>
      <c r="CG156" s="226">
        <v>7.87</v>
      </c>
      <c r="CH156" s="226">
        <v>11.12</v>
      </c>
      <c r="CI156" s="231">
        <v>9.94</v>
      </c>
      <c r="CJ156" s="252"/>
      <c r="CK156" s="229">
        <v>3.34</v>
      </c>
      <c r="CL156" s="230">
        <v>2.4900000000000002</v>
      </c>
      <c r="CM156" s="230">
        <v>2.88</v>
      </c>
      <c r="CN156" s="230">
        <v>3.41</v>
      </c>
      <c r="CO156" s="230">
        <v>3.01</v>
      </c>
      <c r="CP156" s="230">
        <v>4.09</v>
      </c>
      <c r="CQ156" s="231">
        <v>3.68</v>
      </c>
      <c r="CR156" s="232" t="e">
        <f>IFERROR(IF(Plan1!#REF!&lt;&gt;"",IF(Plan1!#REF!=6,(Plan1!#REF!-CC156)/CK156,IF(Plan1!#REF!=7,(Plan1!#REF!-CD156)/CL156,IF(Plan1!#REF!=8,(Plan1!#REF!-CE156)/CM156,IF(Plan1!#REF!=9,(Plan1!#REF!-CF156)/CN156,IF(Plan1!#REF!=10,(Plan1!#REF!-CG156)/CO156,IF(Plan1!#REF!=11,(Plan1!#REF!-CH156)/CP156,IF(Plan1!#REF!=12,(Plan1!#REF!-CI156)/CQ156,""))))))),""),IF(Plan1!#REF!&gt;(DK156*4),1,IF(Plan1!#REF!&gt;(DK156*3),-1.5,IF(Plan1!#REF!&gt;(DK156*2),-1.6,IF(Plan1!#REF!&gt;(DK156*1),-2,-2.05)))))</f>
        <v>#REF!</v>
      </c>
      <c r="CS156" s="233"/>
      <c r="CT156" s="225">
        <v>2.8</v>
      </c>
      <c r="CU156" s="226">
        <v>4.3099999999999996</v>
      </c>
      <c r="CV156" s="226">
        <v>7.62</v>
      </c>
      <c r="CW156" s="226">
        <v>7.84</v>
      </c>
      <c r="CX156" s="226">
        <v>7.32</v>
      </c>
      <c r="CY156" s="226">
        <v>8.58</v>
      </c>
      <c r="CZ156" s="231">
        <v>9.75</v>
      </c>
      <c r="DA156" s="252"/>
      <c r="DB156" s="229">
        <v>1.73</v>
      </c>
      <c r="DC156" s="230">
        <v>2.54</v>
      </c>
      <c r="DD156" s="230">
        <v>2.74</v>
      </c>
      <c r="DE156" s="230">
        <v>3.01</v>
      </c>
      <c r="DF156" s="230">
        <v>2.4300000000000002</v>
      </c>
      <c r="DG156" s="230">
        <v>2.17</v>
      </c>
      <c r="DH156" s="231">
        <v>3.37</v>
      </c>
      <c r="DI156" s="232" t="e">
        <f>IFERROR(IF(Plan1!#REF!&lt;&gt;"",IF(Plan1!#REF!=6,(Plan1!#REF!-CT156)/DB156,IF(Plan1!#REF!=7,(Plan1!#REF!-CU156)/DC156,IF(Plan1!#REF!=8,(Plan1!#REF!-CV156)/DD156,IF(Plan1!#REF!=9,(Plan1!#REF!-CW156)/DE156,IF(Plan1!#REF!=10,(Plan1!#REF!-CX156)/DF156,IF(Plan1!#REF!=11,(Plan1!#REF!-CY156)/DG156,IF(Plan1!#REF!=12,(Plan1!#REF!-CZ156)/DH156,""))))))),""),IF(Plan1!#REF!&gt;(DK156*4),1,IF(Plan1!#REF!&gt;(DK156*3),-1.5,IF(Plan1!#REF!&gt;(DK156*2),-1.6,IF(Plan1!#REF!&gt;(DK156*1),-2,-2.05)))))</f>
        <v>#REF!</v>
      </c>
      <c r="DJ156" s="285"/>
      <c r="DK156" s="176"/>
      <c r="DX156" s="272"/>
      <c r="DY156" s="273"/>
      <c r="DZ156" s="274"/>
      <c r="EA156" s="274"/>
      <c r="EB156" s="274"/>
      <c r="EC156" s="274"/>
      <c r="ED156" s="275"/>
      <c r="EE156" s="276"/>
      <c r="EF156" s="274"/>
      <c r="EG156" s="274"/>
      <c r="EH156" s="274"/>
      <c r="EI156" s="275"/>
      <c r="EJ156" s="277"/>
      <c r="EK156" s="278"/>
      <c r="EL156" s="274"/>
      <c r="EM156" s="274"/>
      <c r="EN156" s="274"/>
      <c r="EO156" s="274"/>
      <c r="EP156" s="274"/>
      <c r="EQ156" s="274"/>
      <c r="ER156" s="274"/>
      <c r="ES156" s="274"/>
      <c r="ET156" s="275"/>
      <c r="EU156" s="277"/>
      <c r="EV156" s="175"/>
      <c r="EW156" s="176"/>
      <c r="FJ156" s="292"/>
      <c r="FK156" s="281"/>
      <c r="FL156" s="241"/>
      <c r="FM156" s="241"/>
      <c r="FN156" s="241"/>
      <c r="FO156" s="241"/>
      <c r="FP156" s="241"/>
      <c r="FQ156" s="241"/>
      <c r="FR156" s="241"/>
      <c r="FS156" s="241"/>
      <c r="FT156" s="241"/>
      <c r="FU156" s="241"/>
      <c r="FV156" s="241"/>
      <c r="FW156" s="242"/>
      <c r="FX156" s="243"/>
      <c r="FY156" s="241"/>
      <c r="FZ156" s="241"/>
      <c r="GA156" s="241"/>
      <c r="GB156" s="241"/>
      <c r="GC156" s="241"/>
      <c r="GD156" s="241"/>
      <c r="GE156" s="241"/>
      <c r="GF156" s="241"/>
      <c r="GG156" s="241"/>
      <c r="GH156" s="241"/>
      <c r="GI156" s="242"/>
      <c r="GJ156" s="265"/>
      <c r="GK156" s="266"/>
      <c r="GL156" s="176"/>
    </row>
    <row r="157" spans="14:300" s="56" customFormat="1" ht="15" customHeight="1">
      <c r="N157" s="222">
        <v>6</v>
      </c>
      <c r="O157" s="222">
        <v>7</v>
      </c>
      <c r="P157" s="199" t="s">
        <v>413</v>
      </c>
      <c r="Q157" s="199" t="s">
        <v>414</v>
      </c>
      <c r="R157" s="199" t="s">
        <v>356</v>
      </c>
      <c r="S157" s="199" t="s">
        <v>411</v>
      </c>
      <c r="T157" s="199" t="s">
        <v>365</v>
      </c>
      <c r="U157" s="199" t="s">
        <v>365</v>
      </c>
      <c r="W157" s="223">
        <f t="shared" si="38"/>
        <v>7</v>
      </c>
      <c r="X157" s="223">
        <f t="shared" si="39"/>
        <v>27</v>
      </c>
      <c r="Y157" s="223">
        <f t="shared" si="40"/>
        <v>8</v>
      </c>
      <c r="Z157" s="223"/>
      <c r="AA157" s="223"/>
      <c r="AB157" s="223">
        <f t="shared" si="41"/>
        <v>4</v>
      </c>
      <c r="AC157" s="223">
        <f t="shared" si="42"/>
        <v>2</v>
      </c>
      <c r="AD157" s="223">
        <f t="shared" si="43"/>
        <v>11</v>
      </c>
      <c r="AE157" s="223">
        <f t="shared" si="44"/>
        <v>11</v>
      </c>
      <c r="AG157" s="270">
        <v>3</v>
      </c>
      <c r="AH157" s="270"/>
      <c r="AI157" s="283" t="s">
        <v>1</v>
      </c>
      <c r="AJ157" s="283" t="s">
        <v>1</v>
      </c>
      <c r="AK157" s="283" t="s">
        <v>1</v>
      </c>
      <c r="AL157" s="283">
        <v>1</v>
      </c>
      <c r="AM157" s="332" t="s">
        <v>625</v>
      </c>
      <c r="AN157" s="333">
        <v>6</v>
      </c>
      <c r="AO157" s="332">
        <v>0</v>
      </c>
      <c r="AP157" s="333">
        <v>2</v>
      </c>
      <c r="AQ157" s="333">
        <v>2</v>
      </c>
      <c r="AR157" s="332" t="s">
        <v>411</v>
      </c>
      <c r="AS157" s="333">
        <v>3</v>
      </c>
      <c r="AT157" s="332" t="s">
        <v>457</v>
      </c>
      <c r="AU157" s="332"/>
      <c r="AV157" s="333">
        <v>5</v>
      </c>
      <c r="AW157" s="332" t="s">
        <v>407</v>
      </c>
      <c r="AX157" s="333">
        <v>2</v>
      </c>
      <c r="AY157" s="167" t="str">
        <f t="shared" si="45"/>
        <v>-</v>
      </c>
      <c r="AZ157" s="167">
        <f t="shared" si="46"/>
        <v>0</v>
      </c>
      <c r="BA157" s="167">
        <f t="shared" si="47"/>
        <v>4</v>
      </c>
      <c r="BB157" s="167">
        <f t="shared" si="48"/>
        <v>2</v>
      </c>
      <c r="BC157" s="167">
        <f t="shared" si="49"/>
        <v>11</v>
      </c>
      <c r="BD157" s="167">
        <f t="shared" si="50"/>
        <v>7</v>
      </c>
      <c r="BE157" s="167" t="str">
        <f t="shared" si="51"/>
        <v>-</v>
      </c>
      <c r="BF157" s="167">
        <f t="shared" si="52"/>
        <v>3</v>
      </c>
      <c r="BG157" s="167">
        <f t="shared" si="53"/>
        <v>2</v>
      </c>
      <c r="BH157" s="167"/>
      <c r="BI157" s="167">
        <f t="shared" si="54"/>
        <v>2</v>
      </c>
      <c r="BJ157" s="167">
        <f t="shared" si="55"/>
        <v>3</v>
      </c>
      <c r="BK157" s="167">
        <f t="shared" si="56"/>
        <v>15</v>
      </c>
      <c r="BL157" s="167">
        <f t="shared" si="57"/>
        <v>5</v>
      </c>
      <c r="BM157" s="167">
        <f t="shared" si="58"/>
        <v>3</v>
      </c>
      <c r="BN157" s="167">
        <f t="shared" si="59"/>
        <v>2</v>
      </c>
      <c r="CB157" s="284">
        <v>32</v>
      </c>
      <c r="CC157" s="225">
        <v>10.65</v>
      </c>
      <c r="CD157" s="226">
        <v>10.81</v>
      </c>
      <c r="CE157" s="226">
        <v>11.9</v>
      </c>
      <c r="CF157" s="226">
        <v>13.83</v>
      </c>
      <c r="CG157" s="226">
        <v>14.7</v>
      </c>
      <c r="CH157" s="226">
        <v>17.64</v>
      </c>
      <c r="CI157" s="231">
        <v>16.97</v>
      </c>
      <c r="CJ157" s="252"/>
      <c r="CK157" s="229">
        <v>3.88</v>
      </c>
      <c r="CL157" s="230">
        <v>3.77</v>
      </c>
      <c r="CM157" s="230">
        <v>3.2</v>
      </c>
      <c r="CN157" s="230">
        <v>4.5999999999999996</v>
      </c>
      <c r="CO157" s="230">
        <v>3.9</v>
      </c>
      <c r="CP157" s="230">
        <v>4.9800000000000004</v>
      </c>
      <c r="CQ157" s="231">
        <v>5.13</v>
      </c>
      <c r="CR157" s="232" t="e">
        <f>IFERROR(IF(Plan1!#REF!&lt;&gt;"",IF(Plan1!#REF!=6,(Plan1!#REF!-CC157)/CK157,IF(Plan1!#REF!=7,(Plan1!#REF!-CD157)/CL157,IF(Plan1!#REF!=8,(Plan1!#REF!-CE157)/CM157,IF(Plan1!#REF!=9,(Plan1!#REF!-CF157)/CN157,IF(Plan1!#REF!=10,(Plan1!#REF!-CG157)/CO157,IF(Plan1!#REF!=11,(Plan1!#REF!-CH157)/CP157,IF(Plan1!#REF!=12,(Plan1!#REF!-CI157)/CQ157,""))))))),""),IF(Plan1!#REF!&gt;(DK157*4),1,IF(Plan1!#REF!&gt;(DK157*3),-1.5,IF(Plan1!#REF!&gt;(DK157*2),-1.6,IF(Plan1!#REF!&gt;(DK157*1),-2,-2.05)))))</f>
        <v>#REF!</v>
      </c>
      <c r="CS157" s="233"/>
      <c r="CT157" s="225">
        <v>7.63</v>
      </c>
      <c r="CU157" s="226">
        <v>8.2100000000000009</v>
      </c>
      <c r="CV157" s="226">
        <v>11.41</v>
      </c>
      <c r="CW157" s="226">
        <v>12.55</v>
      </c>
      <c r="CX157" s="226">
        <v>10.82</v>
      </c>
      <c r="CY157" s="226">
        <v>13.16</v>
      </c>
      <c r="CZ157" s="231">
        <v>12.88</v>
      </c>
      <c r="DA157" s="252"/>
      <c r="DB157" s="229">
        <v>3.21</v>
      </c>
      <c r="DC157" s="230">
        <v>2.85</v>
      </c>
      <c r="DD157" s="230">
        <v>2.29</v>
      </c>
      <c r="DE157" s="230">
        <v>3.31</v>
      </c>
      <c r="DF157" s="230">
        <v>2.29</v>
      </c>
      <c r="DG157" s="230">
        <v>2.54</v>
      </c>
      <c r="DH157" s="231">
        <v>2.8</v>
      </c>
      <c r="DI157" s="232" t="e">
        <f>IFERROR(IF(Plan1!#REF!&lt;&gt;"",IF(Plan1!#REF!=6,(Plan1!#REF!-CT157)/DB157,IF(Plan1!#REF!=7,(Plan1!#REF!-CU157)/DC157,IF(Plan1!#REF!=8,(Plan1!#REF!-CV157)/DD157,IF(Plan1!#REF!=9,(Plan1!#REF!-CW157)/DE157,IF(Plan1!#REF!=10,(Plan1!#REF!-CX157)/DF157,IF(Plan1!#REF!=11,(Plan1!#REF!-CY157)/DG157,IF(Plan1!#REF!=12,(Plan1!#REF!-CZ157)/DH157,""))))))),""),IF(Plan1!#REF!&gt;(DK157*4),1,IF(Plan1!#REF!&gt;(DK157*3),-1.5,IF(Plan1!#REF!&gt;(DK157*2),-1.6,IF(Plan1!#REF!&gt;(DK157*1),-2,-2.05)))))</f>
        <v>#REF!</v>
      </c>
      <c r="DJ157" s="285"/>
      <c r="DK157" s="176"/>
      <c r="DX157" s="272">
        <v>2</v>
      </c>
      <c r="DY157" s="273" t="s">
        <v>1938</v>
      </c>
      <c r="DZ157" s="274">
        <v>1.7</v>
      </c>
      <c r="EA157" s="274">
        <v>1.88</v>
      </c>
      <c r="EB157" s="274">
        <v>1.72</v>
      </c>
      <c r="EC157" s="274">
        <v>1.92</v>
      </c>
      <c r="ED157" s="275">
        <v>1.81</v>
      </c>
      <c r="EE157" s="276">
        <v>0.47</v>
      </c>
      <c r="EF157" s="274">
        <v>0.33</v>
      </c>
      <c r="EG157" s="274">
        <v>0.51</v>
      </c>
      <c r="EH157" s="274">
        <v>0.27</v>
      </c>
      <c r="EI157" s="275">
        <v>0.46</v>
      </c>
      <c r="EJ157" s="277" t="e">
        <f>IFERROR(IF(ISBLANK(Plan1!#REF!),"",IF(Plan1!#REF!=7,(Plan1!#REF!-DZ157)/EE157,IF(Plan1!#REF!=8,(Plan1!#REF!-EA157)/EF157,IF(Plan1!#REF!=1,(Plan1!#REF!-EB157)/EG157,IF(Plan1!#REF!=2,(Plan1!#REF!-EC157)/EH157,IF(Plan1!#REF!=3,(Plan1!#REF!-ED157)/EI157,"")))))),IF(Plan1!#REF!&lt;&gt;"",IF(Plan1!#REF!&gt;(EW157*4),1,IF(Plan1!#REF!&gt;(EW157*3),-1.5,IF(Plan1!#REF!&gt;(EW157*2),-1.6,IF(Plan1!#REF!&gt;(EW157*1),-2,-2.05)))),""))</f>
        <v>#REF!</v>
      </c>
      <c r="EK157" s="278">
        <v>1.69</v>
      </c>
      <c r="EL157" s="274">
        <v>1.72</v>
      </c>
      <c r="EM157" s="274">
        <v>1.78</v>
      </c>
      <c r="EN157" s="274">
        <v>1.79</v>
      </c>
      <c r="EO157" s="274">
        <v>1.68</v>
      </c>
      <c r="EP157" s="274">
        <v>0.47</v>
      </c>
      <c r="EQ157" s="274">
        <v>0.5</v>
      </c>
      <c r="ER157" s="241">
        <v>0.42</v>
      </c>
      <c r="ES157" s="274">
        <v>0.41</v>
      </c>
      <c r="ET157" s="275">
        <v>0.52</v>
      </c>
      <c r="EU157" s="277" t="e">
        <f>IFERROR(IF(ISBLANK(Plan1!#REF!),"",IF(Plan1!#REF!=7,(Plan1!#REF!-EK157)/EP157,IF(Plan1!#REF!=8,(Plan1!#REF!-EL157)/EQ157,IF(Plan1!#REF!=1,(Plan1!#REF!-EM157)/ER157,IF(Plan1!#REF!=2,(Plan1!#REF!-EN157)/ES157,IF(Plan1!#REF!=3,(Plan1!#REF!-EO157)/ET157,"")))))),IF(Plan1!#REF!&lt;&gt;"",IF(Plan1!#REF!&gt;(EW157*4),1,IF(Plan1!#REF!&gt;(EW157*3),-1.5,IF(Plan1!#REF!&gt;(EW157*2),-1.6,IF(Plan1!#REF!&gt;(EW157*1),-2,-2.05)))),""))</f>
        <v>#REF!</v>
      </c>
      <c r="EV157" s="285"/>
      <c r="EW157" s="297"/>
      <c r="FJ157" s="292">
        <v>2</v>
      </c>
      <c r="FK157" s="281" t="s">
        <v>1938</v>
      </c>
      <c r="FL157" s="241">
        <v>1.45</v>
      </c>
      <c r="FM157" s="241">
        <v>1.55</v>
      </c>
      <c r="FN157" s="241">
        <v>1.87</v>
      </c>
      <c r="FO157" s="241">
        <v>1.45</v>
      </c>
      <c r="FP157" s="241">
        <v>1.69</v>
      </c>
      <c r="FQ157" s="241">
        <v>1.88</v>
      </c>
      <c r="FR157" s="241">
        <v>1.44</v>
      </c>
      <c r="FS157" s="241">
        <v>1.56</v>
      </c>
      <c r="FT157" s="241">
        <v>1.85</v>
      </c>
      <c r="FU157" s="241">
        <v>1.28</v>
      </c>
      <c r="FV157" s="241">
        <v>1.47</v>
      </c>
      <c r="FW157" s="242">
        <v>1.6</v>
      </c>
      <c r="FX157" s="243">
        <v>0.54</v>
      </c>
      <c r="FY157" s="241">
        <v>0.53</v>
      </c>
      <c r="FZ157" s="241">
        <v>0.38</v>
      </c>
      <c r="GA157" s="241">
        <v>0.63</v>
      </c>
      <c r="GB157" s="241">
        <v>0.56000000000000005</v>
      </c>
      <c r="GC157" s="241">
        <v>0.33</v>
      </c>
      <c r="GD157" s="241">
        <v>0.64</v>
      </c>
      <c r="GE157" s="241">
        <v>0.54</v>
      </c>
      <c r="GF157" s="241">
        <v>0.35</v>
      </c>
      <c r="GG157" s="241">
        <v>0.59</v>
      </c>
      <c r="GH157" s="241">
        <v>0.51</v>
      </c>
      <c r="GI157" s="242">
        <v>0.49</v>
      </c>
      <c r="GJ157" s="265" t="e">
        <f>IFERROR(IF(Plan1!#REF!&lt;&gt;"",IF(AND(Plan1!#REF!=1,Plan1!#REF!=1),(Plan1!#REF!-FL157)/FX157,IF(AND(Plan1!#REF!=1,Plan1!#REF!=2),(Plan1!#REF!-FM157)/FY157,IF(AND(Plan1!#REF!=1,Plan1!#REF!=3),(Plan1!#REF!-FN157)/FZ157,IF(AND(Plan1!#REF!=2,Plan1!#REF!=1),(Plan1!#REF!-FO157)/GA157,IF(AND(Plan1!#REF!=2,Plan1!#REF!=2),(Plan1!#REF!-FP157)/GB157,IF(AND(Plan1!#REF!=2,Plan1!#REF!=3),(Plan1!#REF!-FQ157)/GC157,IF(AND(Plan1!#REF!=3,Plan1!#REF!=1),(Plan1!#REF!-FR157)/GD157,IF(AND(Plan1!#REF!=3,Plan1!#REF!=2),(Plan1!#REF!-FS157)/GE157,IF(AND(Plan1!#REF!=3,Plan1!#REF!=3),(Plan1!#REF!-FT157)/GF157,IF(AND(Plan1!#REF!=4,Plan1!#REF!=1),(Plan1!#REF!-FU157)/GG157,IF(AND(Plan1!#REF!=4,Plan1!#REF!=2),(Plan1!#REF!-FV157)/GH157,IF(AND(Plan1!#REF!=4,Plan1!#REF!=3),(Plan1!#REF!-FW157)/GI157,"")))))))))))),""),IF(Plan1!#REF!&gt;(GL157*4),1,IF(Plan1!#REF!&gt;(GL157*3),-1.5,IF(Plan1!#REF!&gt;(GL157*2),-1.6,IF(Plan1!#REF!&gt;(GL157*1),-2,-2.05)))))</f>
        <v>#REF!</v>
      </c>
      <c r="GK157" s="266"/>
      <c r="GL157" s="297"/>
      <c r="KJ157" s="927" t="s">
        <v>1999</v>
      </c>
      <c r="KK157" s="928"/>
      <c r="KL157" s="928"/>
      <c r="KM157" s="929"/>
      <c r="KN157" s="335"/>
    </row>
    <row r="158" spans="14:300" s="56" customFormat="1" ht="15" customHeight="1">
      <c r="N158" s="222">
        <v>7</v>
      </c>
      <c r="O158" s="199" t="s">
        <v>361</v>
      </c>
      <c r="P158" s="199" t="s">
        <v>415</v>
      </c>
      <c r="Q158" s="199" t="s">
        <v>416</v>
      </c>
      <c r="R158" s="222">
        <v>6</v>
      </c>
      <c r="S158" s="199" t="s">
        <v>356</v>
      </c>
      <c r="T158" s="199" t="s">
        <v>370</v>
      </c>
      <c r="U158" s="199" t="s">
        <v>370</v>
      </c>
      <c r="W158" s="223">
        <f t="shared" si="38"/>
        <v>8</v>
      </c>
      <c r="X158" s="223">
        <f t="shared" si="39"/>
        <v>33</v>
      </c>
      <c r="Y158" s="223">
        <f t="shared" si="40"/>
        <v>12</v>
      </c>
      <c r="Z158" s="223"/>
      <c r="AA158" s="223"/>
      <c r="AB158" s="223">
        <f t="shared" si="41"/>
        <v>6</v>
      </c>
      <c r="AC158" s="223">
        <f t="shared" si="42"/>
        <v>4</v>
      </c>
      <c r="AD158" s="223">
        <f t="shared" si="43"/>
        <v>14</v>
      </c>
      <c r="AE158" s="223">
        <f t="shared" si="44"/>
        <v>14</v>
      </c>
      <c r="AG158" s="270">
        <v>4</v>
      </c>
      <c r="AH158" s="270"/>
      <c r="AI158" s="283" t="s">
        <v>1</v>
      </c>
      <c r="AJ158" s="332">
        <v>0</v>
      </c>
      <c r="AK158" s="333">
        <v>4</v>
      </c>
      <c r="AL158" s="333">
        <v>2</v>
      </c>
      <c r="AM158" s="332" t="s">
        <v>357</v>
      </c>
      <c r="AN158" s="332" t="s">
        <v>367</v>
      </c>
      <c r="AO158" s="283" t="s">
        <v>1</v>
      </c>
      <c r="AP158" s="333">
        <v>3</v>
      </c>
      <c r="AQ158" s="332" t="s">
        <v>407</v>
      </c>
      <c r="AR158" s="332" t="s">
        <v>356</v>
      </c>
      <c r="AS158" s="332" t="s">
        <v>356</v>
      </c>
      <c r="AT158" s="332" t="s">
        <v>1108</v>
      </c>
      <c r="AU158" s="332"/>
      <c r="AV158" s="283" t="s">
        <v>1</v>
      </c>
      <c r="AW158" s="333">
        <v>5</v>
      </c>
      <c r="AX158" s="333">
        <v>3</v>
      </c>
      <c r="AY158" s="167">
        <f t="shared" si="45"/>
        <v>2</v>
      </c>
      <c r="AZ158" s="167" t="str">
        <f t="shared" si="46"/>
        <v>-</v>
      </c>
      <c r="BA158" s="167">
        <f t="shared" si="47"/>
        <v>5</v>
      </c>
      <c r="BB158" s="167">
        <f t="shared" si="48"/>
        <v>3</v>
      </c>
      <c r="BC158" s="167">
        <f t="shared" si="49"/>
        <v>15</v>
      </c>
      <c r="BD158" s="167">
        <f t="shared" si="50"/>
        <v>9</v>
      </c>
      <c r="BE158" s="167">
        <f t="shared" si="51"/>
        <v>1</v>
      </c>
      <c r="BF158" s="167">
        <f t="shared" si="52"/>
        <v>4</v>
      </c>
      <c r="BG158" s="167">
        <f t="shared" si="53"/>
        <v>3</v>
      </c>
      <c r="BH158" s="167"/>
      <c r="BI158" s="167">
        <f t="shared" si="54"/>
        <v>4</v>
      </c>
      <c r="BJ158" s="167">
        <f t="shared" si="55"/>
        <v>4</v>
      </c>
      <c r="BK158" s="167">
        <f t="shared" si="56"/>
        <v>19</v>
      </c>
      <c r="BL158" s="167" t="str">
        <f t="shared" si="57"/>
        <v>-</v>
      </c>
      <c r="BM158" s="167">
        <f t="shared" si="58"/>
        <v>5</v>
      </c>
      <c r="BN158" s="167">
        <f t="shared" si="59"/>
        <v>3</v>
      </c>
      <c r="CB158" s="284">
        <v>60</v>
      </c>
      <c r="CC158" s="336">
        <v>47.77</v>
      </c>
      <c r="CD158" s="337">
        <v>47.87</v>
      </c>
      <c r="CE158" s="337">
        <v>52.77</v>
      </c>
      <c r="CF158" s="337">
        <v>55.93</v>
      </c>
      <c r="CG158" s="337">
        <v>55.55</v>
      </c>
      <c r="CH158" s="337">
        <v>57.61</v>
      </c>
      <c r="CI158" s="338">
        <v>58.28</v>
      </c>
      <c r="CJ158" s="339"/>
      <c r="CK158" s="340">
        <v>7.02</v>
      </c>
      <c r="CL158" s="341">
        <v>6.61</v>
      </c>
      <c r="CM158" s="341">
        <v>7.35</v>
      </c>
      <c r="CN158" s="341">
        <v>3.12</v>
      </c>
      <c r="CO158" s="341">
        <v>3.32</v>
      </c>
      <c r="CP158" s="341">
        <v>3.37</v>
      </c>
      <c r="CQ158" s="338">
        <v>2.2999999999999998</v>
      </c>
      <c r="CR158" s="342" t="e">
        <f>IFERROR(IF(Plan1!#REF!&lt;&gt;"",IF(Plan1!#REF!=6,(Plan1!#REF!-CC158)/CK158,IF(Plan1!#REF!=7,(Plan1!#REF!-CD158)/CL158,IF(Plan1!#REF!=8,(Plan1!#REF!-CE158)/CM158,IF(Plan1!#REF!=9,(Plan1!#REF!-CF158)/CN158,IF(Plan1!#REF!=10,(Plan1!#REF!-CG158)/CO158,IF(Plan1!#REF!=11,(Plan1!#REF!-CH158)/CP158,IF(Plan1!#REF!=12,(Plan1!#REF!-CI158)/CQ158,""))))))),""),IF(Plan1!#REF!&gt;(DK158*4),1,IF(Plan1!#REF!&gt;(DK158*3),-1.5,IF(Plan1!#REF!&gt;(DK158*2),-1.6,IF(Plan1!#REF!&gt;(DK158*1),-2,-2.05)))))</f>
        <v>#REF!</v>
      </c>
      <c r="CS158" s="317"/>
      <c r="CT158" s="336">
        <v>51.17</v>
      </c>
      <c r="CU158" s="341">
        <v>52.93</v>
      </c>
      <c r="CV158" s="337">
        <v>56</v>
      </c>
      <c r="CW158" s="337">
        <v>55.03</v>
      </c>
      <c r="CX158" s="337">
        <v>55.43</v>
      </c>
      <c r="CY158" s="337">
        <v>58.19</v>
      </c>
      <c r="CZ158" s="338">
        <v>58.16</v>
      </c>
      <c r="DA158" s="339"/>
      <c r="DB158" s="340">
        <v>5.84</v>
      </c>
      <c r="DC158" s="341">
        <v>4.5999999999999996</v>
      </c>
      <c r="DD158" s="341">
        <v>2.85</v>
      </c>
      <c r="DE158" s="341">
        <v>4.22</v>
      </c>
      <c r="DF158" s="341">
        <v>2.38</v>
      </c>
      <c r="DG158" s="341">
        <v>1.9</v>
      </c>
      <c r="DH158" s="338">
        <v>3.58</v>
      </c>
      <c r="DI158" s="342" t="e">
        <f>IFERROR(IF(Plan1!#REF!&lt;&gt;"",IF(Plan1!#REF!=6,(Plan1!#REF!-CT158)/DB158,IF(Plan1!#REF!=7,(Plan1!#REF!-CU158)/DC158,IF(Plan1!#REF!=8,(Plan1!#REF!-CV158)/DD158,IF(Plan1!#REF!=9,(Plan1!#REF!-CW158)/DE158,IF(Plan1!#REF!=10,(Plan1!#REF!-CX158)/DF158,IF(Plan1!#REF!=11,(Plan1!#REF!-CY158)/DG158,IF(Plan1!#REF!=12,(Plan1!#REF!-CZ158)/DH158,""))))))),""),IF(Plan1!#REF!&gt;(DK158*4),1,IF(Plan1!#REF!&gt;(DK158*3),-1.5,IF(Plan1!#REF!&gt;(DK158*2),-1.6,IF(Plan1!#REF!&gt;(DK158*1),-2,-2.05)))))</f>
        <v>#REF!</v>
      </c>
      <c r="DJ158" s="285"/>
      <c r="DK158" s="176"/>
      <c r="DX158" s="272">
        <v>32</v>
      </c>
      <c r="DY158" s="273" t="s">
        <v>2056</v>
      </c>
      <c r="DZ158" s="241">
        <v>10.67</v>
      </c>
      <c r="EA158" s="274">
        <v>13.18</v>
      </c>
      <c r="EB158" s="274">
        <v>14.21</v>
      </c>
      <c r="EC158" s="274">
        <v>13.79</v>
      </c>
      <c r="ED158" s="275">
        <v>14.24</v>
      </c>
      <c r="EE158" s="276">
        <v>2.96</v>
      </c>
      <c r="EF158" s="274">
        <v>3.77</v>
      </c>
      <c r="EG158" s="274">
        <v>5</v>
      </c>
      <c r="EH158" s="274">
        <v>4.51</v>
      </c>
      <c r="EI158" s="275">
        <v>4.04</v>
      </c>
      <c r="EJ158" s="277" t="e">
        <f>IFERROR(IF(ISBLANK(Plan1!#REF!),"",IF(Plan1!#REF!=7,(Plan1!#REF!-DZ158)/EE158,IF(Plan1!#REF!=8,(Plan1!#REF!-EA158)/EF158,IF(Plan1!#REF!=1,(Plan1!#REF!-EB158)/EG158,IF(Plan1!#REF!=2,(Plan1!#REF!-EC158)/EH158,IF(Plan1!#REF!=3,(Plan1!#REF!-ED158)/EI158,"")))))),IF(Plan1!#REF!&lt;&gt;"",IF(Plan1!#REF!&gt;(EW158*4),1,IF(Plan1!#REF!&gt;(EW158*3),-1.5,IF(Plan1!#REF!&gt;(EW158*2),-1.6,IF(Plan1!#REF!&gt;(EW158*1),-2,-2.05)))),""))</f>
        <v>#REF!</v>
      </c>
      <c r="EK158" s="278">
        <v>11.69</v>
      </c>
      <c r="EL158" s="274">
        <v>12.3</v>
      </c>
      <c r="EM158" s="274">
        <v>13.07</v>
      </c>
      <c r="EN158" s="274">
        <v>13.37</v>
      </c>
      <c r="EO158" s="274">
        <v>14.21</v>
      </c>
      <c r="EP158" s="274">
        <v>4.1900000000000004</v>
      </c>
      <c r="EQ158" s="241">
        <v>3.38</v>
      </c>
      <c r="ER158" s="274">
        <v>4.66</v>
      </c>
      <c r="ES158" s="274">
        <v>3.84</v>
      </c>
      <c r="ET158" s="275">
        <v>4.2</v>
      </c>
      <c r="EU158" s="277" t="e">
        <f>IFERROR(IF(ISBLANK(Plan1!#REF!),"",IF(Plan1!#REF!=7,(Plan1!#REF!-EK158)/EP158,IF(Plan1!#REF!=8,(Plan1!#REF!-EL158)/EQ158,IF(Plan1!#REF!=1,(Plan1!#REF!-EM158)/ER158,IF(Plan1!#REF!=2,(Plan1!#REF!-EN158)/ES158,IF(Plan1!#REF!=3,(Plan1!#REF!-EO158)/ET158,"")))))),IF(Plan1!#REF!&lt;&gt;"",IF(Plan1!#REF!&gt;(EW158*4),1,IF(Plan1!#REF!&gt;(EW158*3),-1.5,IF(Plan1!#REF!&gt;(EW158*2),-1.6,IF(Plan1!#REF!&gt;(EW158*1),-2,-2.05)))),""))</f>
        <v>#REF!</v>
      </c>
      <c r="EV158" s="285"/>
      <c r="EW158" s="297"/>
      <c r="FJ158" s="292">
        <v>32</v>
      </c>
      <c r="FK158" s="281" t="s">
        <v>2056</v>
      </c>
      <c r="FL158" s="241">
        <v>9.8000000000000007</v>
      </c>
      <c r="FM158" s="241">
        <v>12.87</v>
      </c>
      <c r="FN158" s="241">
        <v>15.35</v>
      </c>
      <c r="FO158" s="241">
        <v>8.57</v>
      </c>
      <c r="FP158" s="241">
        <v>11.89</v>
      </c>
      <c r="FQ158" s="241">
        <v>15.79</v>
      </c>
      <c r="FR158" s="241">
        <v>9.36</v>
      </c>
      <c r="FS158" s="241">
        <v>11.13</v>
      </c>
      <c r="FT158" s="241">
        <v>14.91</v>
      </c>
      <c r="FU158" s="241">
        <v>7.52</v>
      </c>
      <c r="FV158" s="241">
        <v>10</v>
      </c>
      <c r="FW158" s="242">
        <v>11.28</v>
      </c>
      <c r="FX158" s="243">
        <v>4.22</v>
      </c>
      <c r="FY158" s="241">
        <v>4.09</v>
      </c>
      <c r="FZ158" s="241">
        <v>4.2699999999999996</v>
      </c>
      <c r="GA158" s="241">
        <v>3.62</v>
      </c>
      <c r="GB158" s="241">
        <v>3.89</v>
      </c>
      <c r="GC158" s="241">
        <v>4.41</v>
      </c>
      <c r="GD158" s="241">
        <v>4.4000000000000004</v>
      </c>
      <c r="GE158" s="241">
        <v>4.7300000000000004</v>
      </c>
      <c r="GF158" s="241">
        <v>4.8499999999999996</v>
      </c>
      <c r="GG158" s="241">
        <v>3.71</v>
      </c>
      <c r="GH158" s="241">
        <v>4.09</v>
      </c>
      <c r="GI158" s="242">
        <v>4.3499999999999996</v>
      </c>
      <c r="GJ158" s="265" t="e">
        <f>IFERROR(IF(Plan1!#REF!&lt;&gt;"",IF(AND(Plan1!#REF!=1,Plan1!#REF!=1),(Plan1!#REF!-FL158)/FX158,IF(AND(Plan1!#REF!=1,Plan1!#REF!=2),(Plan1!#REF!-FM158)/FY158,IF(AND(Plan1!#REF!=1,Plan1!#REF!=3),(Plan1!#REF!-FN158)/FZ158,IF(AND(Plan1!#REF!=2,Plan1!#REF!=1),(Plan1!#REF!-FO158)/GA158,IF(AND(Plan1!#REF!=2,Plan1!#REF!=2),(Plan1!#REF!-FP158)/GB158,IF(AND(Plan1!#REF!=2,Plan1!#REF!=3),(Plan1!#REF!-FQ158)/GC158,IF(AND(Plan1!#REF!=3,Plan1!#REF!=1),(Plan1!#REF!-FR158)/GD158,IF(AND(Plan1!#REF!=3,Plan1!#REF!=2),(Plan1!#REF!-FS158)/GE158,IF(AND(Plan1!#REF!=3,Plan1!#REF!=3),(Plan1!#REF!-FT158)/GF158,IF(AND(Plan1!#REF!=4,Plan1!#REF!=1),(Plan1!#REF!-FU158)/GG158,IF(AND(Plan1!#REF!=4,Plan1!#REF!=2),(Plan1!#REF!-FV158)/GH158,IF(AND(Plan1!#REF!=4,Plan1!#REF!=3),(Plan1!#REF!-FW158)/GI158,"")))))))))))),""),IF(Plan1!#REF!&gt;(GL158*4),1,IF(Plan1!#REF!&gt;(GL158*3),-1.5,IF(Plan1!#REF!&gt;(GL158*2),-1.6,IF(Plan1!#REF!&gt;(GL158*1),-2,-2.05)))))</f>
        <v>#REF!</v>
      </c>
      <c r="GK158" s="266"/>
      <c r="GL158" s="297"/>
      <c r="KJ158" s="343" t="s">
        <v>2043</v>
      </c>
      <c r="KK158" s="343" t="s">
        <v>2044</v>
      </c>
      <c r="KL158" s="343" t="s">
        <v>2045</v>
      </c>
      <c r="KM158" s="343" t="s">
        <v>2046</v>
      </c>
      <c r="KN158" s="344" t="s">
        <v>2042</v>
      </c>
    </row>
    <row r="159" spans="14:300" s="56" customFormat="1" ht="15" customHeight="1">
      <c r="N159" s="222">
        <v>8</v>
      </c>
      <c r="O159" s="199" t="s">
        <v>363</v>
      </c>
      <c r="P159" s="199" t="s">
        <v>417</v>
      </c>
      <c r="Q159" s="199" t="s">
        <v>418</v>
      </c>
      <c r="R159" s="199" t="s">
        <v>367</v>
      </c>
      <c r="S159" s="199" t="s">
        <v>359</v>
      </c>
      <c r="T159" s="199" t="s">
        <v>373</v>
      </c>
      <c r="U159" s="199" t="s">
        <v>374</v>
      </c>
      <c r="W159" s="223">
        <f t="shared" si="38"/>
        <v>10</v>
      </c>
      <c r="X159" s="223">
        <f t="shared" si="39"/>
        <v>39</v>
      </c>
      <c r="Y159" s="223">
        <f t="shared" si="40"/>
        <v>16</v>
      </c>
      <c r="Z159" s="223"/>
      <c r="AA159" s="223"/>
      <c r="AB159" s="223">
        <f t="shared" si="41"/>
        <v>7</v>
      </c>
      <c r="AC159" s="223">
        <f t="shared" si="42"/>
        <v>6</v>
      </c>
      <c r="AD159" s="223">
        <f t="shared" si="43"/>
        <v>17</v>
      </c>
      <c r="AE159" s="223">
        <f t="shared" si="44"/>
        <v>17</v>
      </c>
      <c r="AG159" s="270">
        <v>5</v>
      </c>
      <c r="AH159" s="270"/>
      <c r="AI159" s="333">
        <v>2</v>
      </c>
      <c r="AJ159" s="283" t="s">
        <v>1</v>
      </c>
      <c r="AK159" s="333">
        <v>5</v>
      </c>
      <c r="AL159" s="332" t="s">
        <v>407</v>
      </c>
      <c r="AM159" s="332" t="s">
        <v>457</v>
      </c>
      <c r="AN159" s="333">
        <v>9</v>
      </c>
      <c r="AO159" s="283">
        <v>1</v>
      </c>
      <c r="AP159" s="333">
        <v>4</v>
      </c>
      <c r="AQ159" s="333">
        <v>5</v>
      </c>
      <c r="AR159" s="332" t="s">
        <v>409</v>
      </c>
      <c r="AS159" s="332" t="s">
        <v>359</v>
      </c>
      <c r="AT159" s="332" t="s">
        <v>519</v>
      </c>
      <c r="AU159" s="332"/>
      <c r="AV159" s="333">
        <v>6</v>
      </c>
      <c r="AW159" s="333">
        <v>6</v>
      </c>
      <c r="AX159" s="333">
        <v>4</v>
      </c>
      <c r="AY159" s="167">
        <f t="shared" si="45"/>
        <v>3</v>
      </c>
      <c r="AZ159" s="167">
        <f t="shared" si="46"/>
        <v>1</v>
      </c>
      <c r="BA159" s="167">
        <f t="shared" si="47"/>
        <v>6</v>
      </c>
      <c r="BB159" s="167">
        <f t="shared" si="48"/>
        <v>5</v>
      </c>
      <c r="BC159" s="167">
        <f t="shared" si="49"/>
        <v>19</v>
      </c>
      <c r="BD159" s="167">
        <f t="shared" si="50"/>
        <v>10</v>
      </c>
      <c r="BE159" s="167">
        <f t="shared" si="51"/>
        <v>2</v>
      </c>
      <c r="BF159" s="167">
        <f t="shared" si="52"/>
        <v>5</v>
      </c>
      <c r="BG159" s="167">
        <f t="shared" si="53"/>
        <v>5</v>
      </c>
      <c r="BH159" s="167"/>
      <c r="BI159" s="167">
        <f t="shared" si="54"/>
        <v>6</v>
      </c>
      <c r="BJ159" s="167">
        <f t="shared" si="55"/>
        <v>6</v>
      </c>
      <c r="BK159" s="167">
        <f t="shared" si="56"/>
        <v>24</v>
      </c>
      <c r="BL159" s="167">
        <f t="shared" si="57"/>
        <v>6</v>
      </c>
      <c r="BM159" s="167">
        <f t="shared" si="58"/>
        <v>6</v>
      </c>
      <c r="BN159" s="167">
        <f t="shared" si="59"/>
        <v>4</v>
      </c>
      <c r="CB159" s="345">
        <v>90</v>
      </c>
      <c r="CC159" s="346">
        <f t="shared" ref="CC159:CQ159" si="60">SUM(CC103:CC158)</f>
        <v>828.31000000000006</v>
      </c>
      <c r="CD159" s="346">
        <f t="shared" si="60"/>
        <v>895.70000000000016</v>
      </c>
      <c r="CE159" s="346">
        <f t="shared" si="60"/>
        <v>967.8499999999998</v>
      </c>
      <c r="CF159" s="346">
        <f t="shared" si="60"/>
        <v>1002.0200000000001</v>
      </c>
      <c r="CG159" s="346">
        <f t="shared" si="60"/>
        <v>1017.51</v>
      </c>
      <c r="CH159" s="346">
        <f t="shared" si="60"/>
        <v>1061.08</v>
      </c>
      <c r="CI159" s="346">
        <f t="shared" si="60"/>
        <v>1061.0000000000005</v>
      </c>
      <c r="CJ159" s="346">
        <f t="shared" si="60"/>
        <v>0</v>
      </c>
      <c r="CK159" s="346">
        <f t="shared" si="60"/>
        <v>280.49</v>
      </c>
      <c r="CL159" s="346">
        <f t="shared" si="60"/>
        <v>228.03000000000003</v>
      </c>
      <c r="CM159" s="346">
        <f t="shared" si="60"/>
        <v>220.79000000000002</v>
      </c>
      <c r="CN159" s="346">
        <f t="shared" si="60"/>
        <v>188.01000000000002</v>
      </c>
      <c r="CO159" s="346">
        <f t="shared" si="60"/>
        <v>159.94000000000003</v>
      </c>
      <c r="CP159" s="346">
        <f t="shared" si="60"/>
        <v>176.88</v>
      </c>
      <c r="CQ159" s="346">
        <f t="shared" si="60"/>
        <v>152.51000000000005</v>
      </c>
      <c r="CR159" s="347" t="e">
        <f>IFERROR(IF(Plan1!#REF!&lt;&gt;"",IF(Plan1!#REF!=6,(Plan1!#REF!-CC159)/CK159,IF(Plan1!#REF!=7,(Plan1!#REF!-CD159)/CL159,IF(Plan1!#REF!=8,(Plan1!#REF!-CE159)/CM159,IF(Plan1!#REF!=9,(Plan1!#REF!-CF159)/CN159,IF(Plan1!#REF!=10,(Plan1!#REF!-CG159)/CO159,IF(Plan1!#REF!=11,(Plan1!#REF!-CH159)/CP159,IF(Plan1!#REF!=12,(Plan1!#REF!-CI159)/CQ159,""))))))),""),IF(Plan1!#REF!&gt;(DK159*4),1,IF(Plan1!#REF!&gt;(DK159*3),-1.5,IF(Plan1!#REF!&gt;(DK159*2),-1.6,IF(Plan1!#REF!&gt;(DK159*1),-2,-2.05)))))</f>
        <v>#REF!</v>
      </c>
      <c r="CS159" s="346"/>
      <c r="CT159" s="346">
        <f t="shared" ref="CT159:DH159" si="61">SUM(CT103:CT158)</f>
        <v>734.20000000000016</v>
      </c>
      <c r="CU159" s="346">
        <f t="shared" si="61"/>
        <v>883.53</v>
      </c>
      <c r="CV159" s="346">
        <f t="shared" si="61"/>
        <v>984.4899999999999</v>
      </c>
      <c r="CW159" s="346">
        <f t="shared" si="61"/>
        <v>976.50999999999988</v>
      </c>
      <c r="CX159" s="346">
        <f t="shared" si="61"/>
        <v>971.65999999999985</v>
      </c>
      <c r="CY159" s="346">
        <f t="shared" si="61"/>
        <v>1026.26</v>
      </c>
      <c r="CZ159" s="346">
        <f t="shared" si="61"/>
        <v>1011.8699999999999</v>
      </c>
      <c r="DA159" s="346">
        <f t="shared" si="61"/>
        <v>0</v>
      </c>
      <c r="DB159" s="346">
        <f t="shared" si="61"/>
        <v>244.37</v>
      </c>
      <c r="DC159" s="346">
        <f t="shared" si="61"/>
        <v>240.93999999999991</v>
      </c>
      <c r="DD159" s="346">
        <f t="shared" si="61"/>
        <v>210.90000000000003</v>
      </c>
      <c r="DE159" s="346">
        <f t="shared" si="61"/>
        <v>197.99999999999997</v>
      </c>
      <c r="DF159" s="346">
        <f t="shared" si="61"/>
        <v>163.35999999999996</v>
      </c>
      <c r="DG159" s="346">
        <f t="shared" si="61"/>
        <v>167.39999999999998</v>
      </c>
      <c r="DH159" s="346">
        <f t="shared" si="61"/>
        <v>175.96000000000004</v>
      </c>
      <c r="DI159" s="347" t="e">
        <f>IFERROR(IF(Plan1!#REF!&lt;&gt;"",IF(Plan1!#REF!=6,(Plan1!#REF!-CT159)/DB159,IF(Plan1!#REF!=7,(Plan1!#REF!-CU159)/DC159,IF(Plan1!#REF!=8,(Plan1!#REF!-CV159)/DD159,IF(Plan1!#REF!=9,(Plan1!#REF!-CW159)/DE159,IF(Plan1!#REF!=10,(Plan1!#REF!-CX159)/DF159,IF(Plan1!#REF!=11,(Plan1!#REF!-CY159)/DG159,IF(Plan1!#REF!=12,(Plan1!#REF!-CZ159)/DH159,""))))))),""),IF(Plan1!#REF!&gt;(DK159*4),1,IF(Plan1!#REF!&gt;(DK159*3),-1.5,IF(Plan1!#REF!&gt;(DK159*2),-1.6,IF(Plan1!#REF!&gt;(DK159*1),-2,-2.05)))))</f>
        <v>#REF!</v>
      </c>
      <c r="DJ159" s="285"/>
      <c r="DK159" s="297"/>
      <c r="DX159" s="348">
        <v>11</v>
      </c>
      <c r="DY159" s="273" t="s">
        <v>2057</v>
      </c>
      <c r="DZ159" s="274">
        <v>4.24</v>
      </c>
      <c r="EA159" s="274">
        <v>5.05</v>
      </c>
      <c r="EB159" s="274">
        <v>5.44</v>
      </c>
      <c r="EC159" s="274">
        <v>5.36</v>
      </c>
      <c r="ED159" s="275">
        <v>5.49</v>
      </c>
      <c r="EE159" s="276">
        <v>0.97</v>
      </c>
      <c r="EF159" s="274">
        <v>1.36</v>
      </c>
      <c r="EG159" s="241">
        <v>1.73</v>
      </c>
      <c r="EH159" s="274">
        <v>1.51</v>
      </c>
      <c r="EI159" s="275">
        <v>1.39</v>
      </c>
      <c r="EJ159" s="277" t="e">
        <f>IFERROR(IF(ISBLANK(Plan1!#REF!),"",IF(Plan1!#REF!=7,(Plan1!#REF!-DZ159)/EE159,IF(Plan1!#REF!=8,(Plan1!#REF!-EA159)/EF159,IF(Plan1!#REF!=1,(Plan1!#REF!-EB159)/EG159,IF(Plan1!#REF!=2,(Plan1!#REF!-EC159)/EH159,IF(Plan1!#REF!=3,(Plan1!#REF!-ED159)/EI159,"")))))),IF(Plan1!#REF!&lt;&gt;"",IF(Plan1!#REF!&gt;(EW159*4),1,IF(Plan1!#REF!&gt;(EW159*3),-1.5,IF(Plan1!#REF!&gt;(EW159*2),-1.6,IF(Plan1!#REF!&gt;(EW159*1),-2,-2.05)))),""))</f>
        <v>#REF!</v>
      </c>
      <c r="EK159" s="278">
        <v>4.54</v>
      </c>
      <c r="EL159" s="241">
        <v>4.8099999999999996</v>
      </c>
      <c r="EM159" s="274">
        <v>5.07</v>
      </c>
      <c r="EN159" s="274">
        <v>5.13</v>
      </c>
      <c r="EO159" s="274">
        <v>5.42</v>
      </c>
      <c r="EP159" s="274">
        <v>1.43</v>
      </c>
      <c r="EQ159" s="274">
        <v>1.1599999999999999</v>
      </c>
      <c r="ER159" s="274">
        <v>1.6</v>
      </c>
      <c r="ES159" s="274">
        <v>1.36</v>
      </c>
      <c r="ET159" s="242">
        <v>1.39</v>
      </c>
      <c r="EU159" s="277" t="e">
        <f>IFERROR(IF(ISBLANK(Plan1!#REF!),"",IF(Plan1!#REF!=7,(Plan1!#REF!-EK159)/EP159,IF(Plan1!#REF!=8,(Plan1!#REF!-EL159)/EQ159,IF(Plan1!#REF!=1,(Plan1!#REF!-EM159)/ER159,IF(Plan1!#REF!=2,(Plan1!#REF!-EN159)/ES159,IF(Plan1!#REF!=3,(Plan1!#REF!-EO159)/ET159,"")))))),IF(Plan1!#REF!&lt;&gt;"",IF(Plan1!#REF!&gt;(EW159*4),1,IF(Plan1!#REF!&gt;(EW159*3),-1.5,IF(Plan1!#REF!&gt;(EW159*2),-1.6,IF(Plan1!#REF!&gt;(EW159*1),-2,-2.05)))),""))</f>
        <v>#REF!</v>
      </c>
      <c r="EV159" s="285"/>
      <c r="EW159" s="297"/>
      <c r="FJ159" s="292">
        <v>11</v>
      </c>
      <c r="FK159" s="281" t="s">
        <v>2057</v>
      </c>
      <c r="FL159" s="262">
        <v>3.9</v>
      </c>
      <c r="FM159" s="262">
        <v>4.97</v>
      </c>
      <c r="FN159" s="262">
        <v>5.77</v>
      </c>
      <c r="FO159" s="262">
        <v>3.45</v>
      </c>
      <c r="FP159" s="262">
        <v>4.58</v>
      </c>
      <c r="FQ159" s="262">
        <v>5.86</v>
      </c>
      <c r="FR159" s="262">
        <v>3.79</v>
      </c>
      <c r="FS159" s="262">
        <v>4.38</v>
      </c>
      <c r="FT159" s="262">
        <v>5.65</v>
      </c>
      <c r="FU159" s="262">
        <v>3.17</v>
      </c>
      <c r="FV159" s="262">
        <v>4</v>
      </c>
      <c r="FW159" s="263">
        <v>4.47</v>
      </c>
      <c r="FX159" s="243">
        <v>1.37</v>
      </c>
      <c r="FY159" s="241">
        <v>1.35</v>
      </c>
      <c r="FZ159" s="241">
        <v>1.45</v>
      </c>
      <c r="GA159" s="241">
        <v>1.23</v>
      </c>
      <c r="GB159" s="241">
        <v>1.36</v>
      </c>
      <c r="GC159" s="241">
        <v>1.47</v>
      </c>
      <c r="GD159" s="241">
        <v>1.52</v>
      </c>
      <c r="GE159" s="241">
        <v>1.58</v>
      </c>
      <c r="GF159" s="241">
        <v>1.59</v>
      </c>
      <c r="GG159" s="241">
        <v>1.31</v>
      </c>
      <c r="GH159" s="241">
        <v>1.39</v>
      </c>
      <c r="GI159" s="242">
        <v>1.55</v>
      </c>
      <c r="GJ159" s="265" t="e">
        <f>IFERROR(IF(Plan1!#REF!&lt;&gt;"",IF(AND(Plan1!#REF!=1,Plan1!#REF!=1),(Plan1!#REF!-FL159)/FX159,IF(AND(Plan1!#REF!=1,Plan1!#REF!=2),(Plan1!#REF!-FM159)/FY159,IF(AND(Plan1!#REF!=1,Plan1!#REF!=3),(Plan1!#REF!-FN159)/FZ159,IF(AND(Plan1!#REF!=2,Plan1!#REF!=1),(Plan1!#REF!-FO159)/GA159,IF(AND(Plan1!#REF!=2,Plan1!#REF!=2),(Plan1!#REF!-FP159)/GB159,IF(AND(Plan1!#REF!=2,Plan1!#REF!=3),(Plan1!#REF!-FQ159)/GC159,IF(AND(Plan1!#REF!=3,Plan1!#REF!=1),(Plan1!#REF!-FR159)/GD159,IF(AND(Plan1!#REF!=3,Plan1!#REF!=2),(Plan1!#REF!-FS159)/GE159,IF(AND(Plan1!#REF!=3,Plan1!#REF!=3),(Plan1!#REF!-FT159)/GF159,IF(AND(Plan1!#REF!=4,Plan1!#REF!=1),(Plan1!#REF!-FU159)/GG159,IF(AND(Plan1!#REF!=4,Plan1!#REF!=2),(Plan1!#REF!-FV159)/GH159,IF(AND(Plan1!#REF!=4,Plan1!#REF!=3),(Plan1!#REF!-FW159)/GI159,"")))))))))))),""),IF(Plan1!#REF!&gt;(GL159*4),1,IF(Plan1!#REF!&gt;(GL159*3),-1.5,IF(Plan1!#REF!&gt;(GL159*2),-1.6,IF(Plan1!#REF!&gt;(GL159*1),-2,-2.05)))))</f>
        <v>#REF!</v>
      </c>
      <c r="GK159" s="266"/>
      <c r="GL159" s="297"/>
      <c r="KI159" s="349"/>
      <c r="KJ159" s="350">
        <v>1</v>
      </c>
      <c r="KK159" s="349"/>
      <c r="KL159" s="350"/>
      <c r="KM159" s="351">
        <v>10</v>
      </c>
    </row>
    <row r="160" spans="14:300" s="56" customFormat="1" ht="15" customHeight="1">
      <c r="N160" s="222">
        <v>9</v>
      </c>
      <c r="O160" s="222">
        <v>12</v>
      </c>
      <c r="P160" s="199" t="s">
        <v>419</v>
      </c>
      <c r="Q160" s="199" t="s">
        <v>399</v>
      </c>
      <c r="R160" s="199" t="s">
        <v>412</v>
      </c>
      <c r="S160" s="222">
        <v>8</v>
      </c>
      <c r="T160" s="199" t="s">
        <v>376</v>
      </c>
      <c r="U160" s="199" t="s">
        <v>420</v>
      </c>
      <c r="W160" s="223">
        <f t="shared" si="38"/>
        <v>12</v>
      </c>
      <c r="X160" s="223">
        <f t="shared" si="39"/>
        <v>45</v>
      </c>
      <c r="Y160" s="223">
        <f t="shared" si="40"/>
        <v>19</v>
      </c>
      <c r="Z160" s="223"/>
      <c r="AA160" s="223"/>
      <c r="AB160" s="223">
        <f t="shared" si="41"/>
        <v>9</v>
      </c>
      <c r="AC160" s="223">
        <f t="shared" si="42"/>
        <v>8</v>
      </c>
      <c r="AD160" s="223">
        <f t="shared" si="43"/>
        <v>20</v>
      </c>
      <c r="AE160" s="223">
        <f t="shared" si="44"/>
        <v>19</v>
      </c>
      <c r="AG160" s="270">
        <v>6</v>
      </c>
      <c r="AH160" s="270"/>
      <c r="AI160" s="332" t="s">
        <v>407</v>
      </c>
      <c r="AJ160" s="283">
        <v>1</v>
      </c>
      <c r="AK160" s="333">
        <v>6</v>
      </c>
      <c r="AL160" s="333">
        <v>5</v>
      </c>
      <c r="AM160" s="332" t="s">
        <v>1108</v>
      </c>
      <c r="AN160" s="332" t="s">
        <v>363</v>
      </c>
      <c r="AO160" s="332" t="s">
        <v>411</v>
      </c>
      <c r="AP160" s="333">
        <v>5</v>
      </c>
      <c r="AQ160" s="333">
        <v>6</v>
      </c>
      <c r="AR160" s="332" t="s">
        <v>412</v>
      </c>
      <c r="AS160" s="332" t="s">
        <v>361</v>
      </c>
      <c r="AT160" s="332" t="s">
        <v>642</v>
      </c>
      <c r="AU160" s="332"/>
      <c r="AV160" s="333">
        <v>7</v>
      </c>
      <c r="AW160" s="332" t="s">
        <v>367</v>
      </c>
      <c r="AX160" s="333">
        <v>5</v>
      </c>
      <c r="AY160" s="167">
        <f t="shared" si="45"/>
        <v>5</v>
      </c>
      <c r="AZ160" s="167">
        <f t="shared" si="46"/>
        <v>2</v>
      </c>
      <c r="BA160" s="167">
        <f t="shared" si="47"/>
        <v>7</v>
      </c>
      <c r="BB160" s="167">
        <f t="shared" si="48"/>
        <v>6</v>
      </c>
      <c r="BC160" s="167">
        <f t="shared" si="49"/>
        <v>24</v>
      </c>
      <c r="BD160" s="167">
        <f t="shared" si="50"/>
        <v>12</v>
      </c>
      <c r="BE160" s="167">
        <f t="shared" si="51"/>
        <v>4</v>
      </c>
      <c r="BF160" s="167">
        <f t="shared" si="52"/>
        <v>6</v>
      </c>
      <c r="BG160" s="167">
        <f t="shared" si="53"/>
        <v>6</v>
      </c>
      <c r="BH160" s="167"/>
      <c r="BI160" s="167">
        <f t="shared" si="54"/>
        <v>9</v>
      </c>
      <c r="BJ160" s="167">
        <f t="shared" si="55"/>
        <v>8</v>
      </c>
      <c r="BK160" s="167">
        <f t="shared" si="56"/>
        <v>28</v>
      </c>
      <c r="BL160" s="167">
        <f t="shared" si="57"/>
        <v>7</v>
      </c>
      <c r="BM160" s="167">
        <f t="shared" si="58"/>
        <v>7</v>
      </c>
      <c r="BN160" s="167">
        <f t="shared" si="59"/>
        <v>5</v>
      </c>
      <c r="CB160" s="158">
        <v>9999</v>
      </c>
      <c r="CC160" s="346"/>
      <c r="CD160" s="266"/>
      <c r="CE160" s="266"/>
      <c r="CF160" s="266"/>
      <c r="CG160" s="266"/>
      <c r="CH160" s="266"/>
      <c r="CI160" s="266"/>
      <c r="CJ160" s="352"/>
      <c r="CK160" s="266"/>
      <c r="CL160" s="266"/>
      <c r="CM160" s="266"/>
      <c r="CN160" s="266"/>
      <c r="CO160" s="266"/>
      <c r="CP160" s="266"/>
      <c r="CQ160" s="266"/>
      <c r="CR160" s="353"/>
      <c r="CS160" s="266"/>
      <c r="CT160" s="266"/>
      <c r="CU160" s="266"/>
      <c r="CV160" s="266"/>
      <c r="CW160" s="266"/>
      <c r="CX160" s="266"/>
      <c r="CY160" s="266"/>
      <c r="CZ160" s="352"/>
      <c r="DA160" s="266"/>
      <c r="DB160" s="266"/>
      <c r="DC160" s="266"/>
      <c r="DD160" s="266"/>
      <c r="DE160" s="266"/>
      <c r="DF160" s="266"/>
      <c r="DG160" s="266"/>
      <c r="DH160" s="353"/>
      <c r="DI160" s="285"/>
      <c r="DJ160" s="297"/>
      <c r="DX160" s="354"/>
      <c r="DY160" s="355"/>
      <c r="DZ160" s="356"/>
      <c r="EA160" s="356"/>
      <c r="EB160" s="356"/>
      <c r="EC160" s="356"/>
      <c r="ED160" s="357"/>
      <c r="EE160" s="358"/>
      <c r="EF160" s="356"/>
      <c r="EG160" s="359"/>
      <c r="EH160" s="356"/>
      <c r="EI160" s="357"/>
      <c r="EJ160" s="277"/>
      <c r="EK160" s="360"/>
      <c r="EL160" s="359"/>
      <c r="EM160" s="356"/>
      <c r="EN160" s="361"/>
      <c r="EO160" s="274"/>
      <c r="EP160" s="274"/>
      <c r="EQ160" s="274"/>
      <c r="ER160" s="274"/>
      <c r="ES160" s="274"/>
      <c r="ET160" s="362"/>
      <c r="EU160" s="363"/>
      <c r="EV160" s="364"/>
      <c r="FJ160" s="365"/>
      <c r="FK160" s="366"/>
      <c r="FL160" s="367"/>
      <c r="FM160" s="367"/>
      <c r="FN160" s="367"/>
      <c r="FO160" s="367"/>
      <c r="FP160" s="367"/>
      <c r="FQ160" s="367"/>
      <c r="FR160" s="367"/>
      <c r="FS160" s="367"/>
      <c r="FT160" s="367"/>
      <c r="FU160" s="367"/>
      <c r="FV160" s="367"/>
      <c r="FW160" s="368"/>
      <c r="FX160" s="369"/>
      <c r="FY160" s="359"/>
      <c r="FZ160" s="359"/>
      <c r="GA160" s="359"/>
      <c r="GB160" s="359"/>
      <c r="GC160" s="359"/>
      <c r="GD160" s="359"/>
      <c r="GE160" s="359"/>
      <c r="GF160" s="359"/>
      <c r="GG160" s="359"/>
      <c r="GH160" s="359"/>
      <c r="GI160" s="370"/>
      <c r="GJ160" s="265"/>
      <c r="GK160" s="266"/>
      <c r="GL160" s="297"/>
      <c r="KI160" s="371"/>
      <c r="KJ160" s="371"/>
      <c r="KK160" s="372"/>
      <c r="KL160" s="371">
        <v>1</v>
      </c>
      <c r="KM160" s="373">
        <v>12.5</v>
      </c>
    </row>
    <row r="161" spans="14:305" s="56" customFormat="1" ht="15" customHeight="1">
      <c r="N161" s="222">
        <v>10</v>
      </c>
      <c r="O161" s="199" t="s">
        <v>380</v>
      </c>
      <c r="P161" s="199" t="s">
        <v>421</v>
      </c>
      <c r="Q161" s="199" t="s">
        <v>422</v>
      </c>
      <c r="R161" s="199" t="s">
        <v>366</v>
      </c>
      <c r="S161" s="199" t="s">
        <v>412</v>
      </c>
      <c r="T161" s="199" t="s">
        <v>379</v>
      </c>
      <c r="U161" s="199" t="s">
        <v>379</v>
      </c>
      <c r="W161" s="223">
        <f t="shared" si="38"/>
        <v>13</v>
      </c>
      <c r="X161" s="223">
        <f t="shared" si="39"/>
        <v>51</v>
      </c>
      <c r="Y161" s="223">
        <f t="shared" si="40"/>
        <v>23</v>
      </c>
      <c r="Z161" s="223"/>
      <c r="AA161" s="223"/>
      <c r="AB161" s="223">
        <f t="shared" si="41"/>
        <v>11</v>
      </c>
      <c r="AC161" s="223">
        <f t="shared" si="42"/>
        <v>9</v>
      </c>
      <c r="AD161" s="223">
        <f t="shared" si="43"/>
        <v>22</v>
      </c>
      <c r="AE161" s="223">
        <f t="shared" si="44"/>
        <v>22</v>
      </c>
      <c r="AG161" s="270">
        <v>7</v>
      </c>
      <c r="AH161" s="270"/>
      <c r="AI161" s="332" t="s">
        <v>353</v>
      </c>
      <c r="AJ161" s="333">
        <v>2</v>
      </c>
      <c r="AK161" s="333">
        <v>7</v>
      </c>
      <c r="AL161" s="333">
        <v>6</v>
      </c>
      <c r="AM161" s="332" t="s">
        <v>519</v>
      </c>
      <c r="AN161" s="332" t="s">
        <v>458</v>
      </c>
      <c r="AO161" s="332" t="s">
        <v>356</v>
      </c>
      <c r="AP161" s="333">
        <v>6</v>
      </c>
      <c r="AQ161" s="332" t="s">
        <v>367</v>
      </c>
      <c r="AR161" s="332" t="s">
        <v>365</v>
      </c>
      <c r="AS161" s="332" t="s">
        <v>363</v>
      </c>
      <c r="AT161" s="332" t="s">
        <v>643</v>
      </c>
      <c r="AU161" s="332"/>
      <c r="AV161" s="283" t="s">
        <v>1</v>
      </c>
      <c r="AW161" s="333">
        <v>9</v>
      </c>
      <c r="AX161" s="333">
        <v>6</v>
      </c>
      <c r="AY161" s="167">
        <f t="shared" si="45"/>
        <v>7</v>
      </c>
      <c r="AZ161" s="167">
        <f t="shared" si="46"/>
        <v>3</v>
      </c>
      <c r="BA161" s="167">
        <f t="shared" si="47"/>
        <v>8</v>
      </c>
      <c r="BB161" s="167">
        <f t="shared" si="48"/>
        <v>7</v>
      </c>
      <c r="BC161" s="167">
        <f t="shared" si="49"/>
        <v>28</v>
      </c>
      <c r="BD161" s="167">
        <f t="shared" si="50"/>
        <v>14</v>
      </c>
      <c r="BE161" s="167">
        <f t="shared" si="51"/>
        <v>6</v>
      </c>
      <c r="BF161" s="167">
        <f t="shared" si="52"/>
        <v>7</v>
      </c>
      <c r="BG161" s="167">
        <f t="shared" si="53"/>
        <v>7</v>
      </c>
      <c r="BH161" s="167"/>
      <c r="BI161" s="167">
        <f t="shared" si="54"/>
        <v>11</v>
      </c>
      <c r="BJ161" s="167">
        <f t="shared" si="55"/>
        <v>10</v>
      </c>
      <c r="BK161" s="167">
        <f t="shared" si="56"/>
        <v>33</v>
      </c>
      <c r="BL161" s="167" t="str">
        <f t="shared" si="57"/>
        <v>-</v>
      </c>
      <c r="BM161" s="167">
        <f t="shared" si="58"/>
        <v>9</v>
      </c>
      <c r="BN161" s="167">
        <f t="shared" si="59"/>
        <v>6</v>
      </c>
      <c r="CB161" s="159"/>
      <c r="CC161" s="346"/>
      <c r="CD161" s="266"/>
      <c r="CE161" s="266"/>
      <c r="CF161" s="266"/>
      <c r="CG161" s="266"/>
      <c r="CH161" s="266"/>
      <c r="CI161" s="266"/>
      <c r="CJ161" s="352"/>
      <c r="CK161" s="266"/>
      <c r="CL161" s="266"/>
      <c r="CM161" s="266"/>
      <c r="CN161" s="266"/>
      <c r="CO161" s="266"/>
      <c r="CP161" s="266"/>
      <c r="CQ161" s="266"/>
      <c r="CR161" s="353"/>
      <c r="CS161" s="266"/>
      <c r="CT161" s="266"/>
      <c r="CU161" s="266"/>
      <c r="CV161" s="266"/>
      <c r="CW161" s="266"/>
      <c r="CX161" s="266"/>
      <c r="CY161" s="266"/>
      <c r="CZ161" s="352"/>
      <c r="DA161" s="266"/>
      <c r="DB161" s="266"/>
      <c r="DC161" s="266"/>
      <c r="DD161" s="266"/>
      <c r="DE161" s="266"/>
      <c r="DF161" s="266"/>
      <c r="DG161" s="266"/>
      <c r="DH161" s="353"/>
      <c r="DI161" s="285"/>
      <c r="DJ161" s="297"/>
      <c r="DX161" s="374">
        <v>90</v>
      </c>
      <c r="DY161" s="375" t="s">
        <v>1939</v>
      </c>
      <c r="DZ161" s="376">
        <v>37.44</v>
      </c>
      <c r="EA161" s="376">
        <v>36.08</v>
      </c>
      <c r="EB161" s="377">
        <v>35.700000000000003</v>
      </c>
      <c r="EC161" s="376">
        <v>35.26</v>
      </c>
      <c r="ED161" s="378">
        <v>33.61</v>
      </c>
      <c r="EE161" s="379">
        <v>10.27</v>
      </c>
      <c r="EF161" s="376">
        <v>4.42</v>
      </c>
      <c r="EG161" s="377">
        <v>6.5</v>
      </c>
      <c r="EH161" s="376">
        <v>9.23</v>
      </c>
      <c r="EI161" s="378">
        <v>7.56</v>
      </c>
      <c r="EJ161" s="277" t="e">
        <f>IFERROR(IF(ISBLANK(Plan1!#REF!),"",IF(Plan1!#REF!=7,(Plan1!#REF!-DZ161)/EE161,IF(Plan1!#REF!=8,(Plan1!#REF!-EA161)/EF161,IF(Plan1!#REF!=1,(Plan1!#REF!-EB161)/EG161,IF(Plan1!#REF!=2,(Plan1!#REF!-EC161)/EH161,IF(Plan1!#REF!=3,(Plan1!#REF!-ED161)/EI161,"")))))),IF(Plan1!#REF!&lt;&gt;"",IF(Plan1!#REF!&gt;(EW160*4),1,IF(Plan1!#REF!&gt;(EW160*3),-1.5,IF(Plan1!#REF!&gt;(EW160*2),-1.6,IF(Plan1!#REF!&gt;(EW160*1),-2,-2.05)))),""))</f>
        <v>#REF!</v>
      </c>
      <c r="EK161" s="380">
        <v>33.18</v>
      </c>
      <c r="EL161" s="376">
        <v>27.71</v>
      </c>
      <c r="EM161" s="376">
        <v>30.69</v>
      </c>
      <c r="EN161" s="381">
        <v>33.700000000000003</v>
      </c>
      <c r="EO161" s="274">
        <v>29.67</v>
      </c>
      <c r="EP161" s="274">
        <v>7.39</v>
      </c>
      <c r="EQ161" s="274">
        <v>5.19</v>
      </c>
      <c r="ER161" s="274">
        <v>8.02</v>
      </c>
      <c r="ES161" s="274">
        <v>8.39</v>
      </c>
      <c r="ET161" s="274">
        <v>2.96</v>
      </c>
      <c r="EU161" s="382"/>
      <c r="EV161" s="297"/>
      <c r="FI161" s="383">
        <v>9999</v>
      </c>
      <c r="FJ161" s="384">
        <v>90</v>
      </c>
      <c r="FK161" s="385" t="s">
        <v>1939</v>
      </c>
      <c r="FL161" s="377">
        <v>39.130000000000003</v>
      </c>
      <c r="FM161" s="377">
        <v>32.340000000000003</v>
      </c>
      <c r="FN161" s="377">
        <v>32.15</v>
      </c>
      <c r="FO161" s="377">
        <v>45.23</v>
      </c>
      <c r="FP161" s="377">
        <v>40.42</v>
      </c>
      <c r="FQ161" s="377">
        <v>31.29</v>
      </c>
      <c r="FR161" s="377">
        <v>45.67</v>
      </c>
      <c r="FS161" s="377">
        <v>46.78</v>
      </c>
      <c r="FT161" s="377">
        <v>45</v>
      </c>
      <c r="FU161" s="377">
        <v>57.5</v>
      </c>
      <c r="FV161" s="377">
        <v>46.77</v>
      </c>
      <c r="FW161" s="386">
        <v>42.4</v>
      </c>
      <c r="FX161" s="387">
        <v>12.97</v>
      </c>
      <c r="FY161" s="377">
        <v>5.21</v>
      </c>
      <c r="FZ161" s="377">
        <v>7.17</v>
      </c>
      <c r="GA161" s="377">
        <v>9.23</v>
      </c>
      <c r="GB161" s="377">
        <v>7.62</v>
      </c>
      <c r="GC161" s="377">
        <v>4.46</v>
      </c>
      <c r="GD161" s="377">
        <v>8.01</v>
      </c>
      <c r="GE161" s="377">
        <v>9.44</v>
      </c>
      <c r="GF161" s="377">
        <v>8.58</v>
      </c>
      <c r="GG161" s="377">
        <v>24.06</v>
      </c>
      <c r="GH161" s="377">
        <v>9.93</v>
      </c>
      <c r="GI161" s="386">
        <v>9.7899999999999991</v>
      </c>
      <c r="GJ161" s="265" t="e">
        <f>IFERROR(IF(Plan1!#REF!&lt;&gt;"",IF(AND(Plan1!#REF!=1,Plan1!#REF!=1),(Plan1!#REF!-FL161)/FX161,IF(AND(Plan1!#REF!=1,Plan1!#REF!=2),(Plan1!#REF!-FM161)/FY161,IF(AND(Plan1!#REF!=1,Plan1!#REF!=3),(Plan1!#REF!-FN161)/FZ161,IF(AND(Plan1!#REF!=2,Plan1!#REF!=1),(Plan1!#REF!-FO161)/GA161,IF(AND(Plan1!#REF!=2,Plan1!#REF!=2),(Plan1!#REF!-FP161)/GB161,IF(AND(Plan1!#REF!=2,Plan1!#REF!=3),(Plan1!#REF!-FQ161)/GC161,IF(AND(Plan1!#REF!=3,Plan1!#REF!=1),(Plan1!#REF!-FR161)/GD161,IF(AND(Plan1!#REF!=3,Plan1!#REF!=2),(Plan1!#REF!-FS161)/GE161,IF(AND(Plan1!#REF!=3,Plan1!#REF!=3),(Plan1!#REF!-FT161)/GF161,IF(AND(Plan1!#REF!=4,Plan1!#REF!=1),(Plan1!#REF!-FU161)/GG161,IF(AND(Plan1!#REF!=4,Plan1!#REF!=2),(Plan1!#REF!-FV161)/GH161,IF(AND(Plan1!#REF!=4,Plan1!#REF!=3),(Plan1!#REF!-FW161)/GI161,"")))))))))))),""),IF(Plan1!#REF!&gt;(GL160*4),1,IF(Plan1!#REF!&gt;(GL160*3),-1.5,IF(Plan1!#REF!&gt;(GL160*2),-1.6,IF(Plan1!#REF!&gt;(GL160*1),-2,-2.05)))))</f>
        <v>#REF!</v>
      </c>
      <c r="GK161" s="297"/>
      <c r="KI161" s="371">
        <v>1</v>
      </c>
      <c r="KJ161" s="371"/>
      <c r="KK161" s="372"/>
      <c r="KL161" s="372"/>
      <c r="KM161" s="373">
        <v>14.29</v>
      </c>
    </row>
    <row r="162" spans="14:305" s="56" customFormat="1" ht="15" customHeight="1">
      <c r="N162" s="222">
        <v>11</v>
      </c>
      <c r="O162" s="199" t="s">
        <v>371</v>
      </c>
      <c r="P162" s="199" t="s">
        <v>423</v>
      </c>
      <c r="Q162" s="199" t="s">
        <v>424</v>
      </c>
      <c r="R162" s="199" t="s">
        <v>380</v>
      </c>
      <c r="S162" s="199" t="s">
        <v>366</v>
      </c>
      <c r="T162" s="199" t="s">
        <v>383</v>
      </c>
      <c r="U162" s="199" t="s">
        <v>425</v>
      </c>
      <c r="W162" s="223">
        <f t="shared" si="38"/>
        <v>15</v>
      </c>
      <c r="X162" s="223">
        <f t="shared" si="39"/>
        <v>57</v>
      </c>
      <c r="Y162" s="223">
        <f t="shared" si="40"/>
        <v>27</v>
      </c>
      <c r="Z162" s="223"/>
      <c r="AA162" s="223"/>
      <c r="AB162" s="223">
        <f t="shared" si="41"/>
        <v>13</v>
      </c>
      <c r="AC162" s="223">
        <f t="shared" si="42"/>
        <v>11</v>
      </c>
      <c r="AD162" s="223">
        <f t="shared" si="43"/>
        <v>25</v>
      </c>
      <c r="AE162" s="223">
        <f t="shared" si="44"/>
        <v>25</v>
      </c>
      <c r="AG162" s="270">
        <v>8</v>
      </c>
      <c r="AH162" s="270"/>
      <c r="AI162" s="332" t="s">
        <v>480</v>
      </c>
      <c r="AJ162" s="332" t="s">
        <v>407</v>
      </c>
      <c r="AK162" s="333">
        <v>8</v>
      </c>
      <c r="AL162" s="332" t="s">
        <v>367</v>
      </c>
      <c r="AM162" s="332" t="s">
        <v>520</v>
      </c>
      <c r="AN162" s="332" t="s">
        <v>459</v>
      </c>
      <c r="AO162" s="332" t="s">
        <v>359</v>
      </c>
      <c r="AP162" s="333">
        <v>7</v>
      </c>
      <c r="AQ162" s="334" t="s">
        <v>412</v>
      </c>
      <c r="AR162" s="334" t="s">
        <v>459</v>
      </c>
      <c r="AS162" s="334" t="s">
        <v>458</v>
      </c>
      <c r="AT162" s="334" t="s">
        <v>1069</v>
      </c>
      <c r="AU162" s="334"/>
      <c r="AV162" s="333">
        <v>8</v>
      </c>
      <c r="AW162" s="333">
        <v>10</v>
      </c>
      <c r="AX162" s="333">
        <v>7</v>
      </c>
      <c r="AY162" s="167">
        <f t="shared" si="45"/>
        <v>10</v>
      </c>
      <c r="AZ162" s="167">
        <f t="shared" si="46"/>
        <v>5</v>
      </c>
      <c r="BA162" s="167">
        <f t="shared" si="47"/>
        <v>9</v>
      </c>
      <c r="BB162" s="167">
        <f t="shared" si="48"/>
        <v>9</v>
      </c>
      <c r="BC162" s="167">
        <f t="shared" si="49"/>
        <v>32</v>
      </c>
      <c r="BD162" s="167">
        <f t="shared" si="50"/>
        <v>16</v>
      </c>
      <c r="BE162" s="167">
        <f t="shared" si="51"/>
        <v>8</v>
      </c>
      <c r="BF162" s="167">
        <f t="shared" si="52"/>
        <v>8</v>
      </c>
      <c r="BG162" s="167">
        <f t="shared" si="53"/>
        <v>9</v>
      </c>
      <c r="BH162" s="167"/>
      <c r="BI162" s="167">
        <f t="shared" si="54"/>
        <v>14</v>
      </c>
      <c r="BJ162" s="167">
        <f t="shared" si="55"/>
        <v>12</v>
      </c>
      <c r="BK162" s="167">
        <f t="shared" si="56"/>
        <v>38</v>
      </c>
      <c r="BL162" s="167">
        <f t="shared" si="57"/>
        <v>8</v>
      </c>
      <c r="BM162" s="167">
        <f t="shared" si="58"/>
        <v>10</v>
      </c>
      <c r="BN162" s="167">
        <f t="shared" si="59"/>
        <v>7</v>
      </c>
      <c r="CB162" s="159"/>
      <c r="CC162" s="346"/>
      <c r="CD162" s="266"/>
      <c r="CE162" s="266"/>
      <c r="CF162" s="266"/>
      <c r="CG162" s="266"/>
      <c r="CH162" s="266"/>
      <c r="CI162" s="266"/>
      <c r="CJ162" s="352"/>
      <c r="CK162" s="266"/>
      <c r="CL162" s="266"/>
      <c r="CM162" s="266"/>
      <c r="CN162" s="266"/>
      <c r="CO162" s="266"/>
      <c r="CP162" s="266"/>
      <c r="CQ162" s="266"/>
      <c r="CR162" s="353"/>
      <c r="CS162" s="266"/>
      <c r="CT162" s="266"/>
      <c r="CU162" s="266"/>
      <c r="CV162" s="266"/>
      <c r="CW162" s="266"/>
      <c r="CX162" s="266"/>
      <c r="CY162" s="266"/>
      <c r="CZ162" s="352"/>
      <c r="DA162" s="266"/>
      <c r="DB162" s="266"/>
      <c r="DC162" s="266"/>
      <c r="DD162" s="266"/>
      <c r="DE162" s="266"/>
      <c r="DF162" s="266"/>
      <c r="DG162" s="266"/>
      <c r="DH162" s="353"/>
      <c r="DI162" s="285"/>
      <c r="DJ162" s="297"/>
      <c r="DW162" s="159"/>
      <c r="DX162" s="374"/>
      <c r="DY162" s="388" t="s">
        <v>1940</v>
      </c>
      <c r="DZ162" s="389">
        <v>33</v>
      </c>
      <c r="EA162" s="389">
        <v>40</v>
      </c>
      <c r="EB162" s="389">
        <v>39</v>
      </c>
      <c r="EC162" s="389">
        <v>39</v>
      </c>
      <c r="ED162" s="389">
        <v>37</v>
      </c>
      <c r="EE162" s="390"/>
      <c r="EF162" s="390"/>
      <c r="EG162" s="390"/>
      <c r="EH162" s="390"/>
      <c r="EI162" s="390"/>
      <c r="EJ162" s="391"/>
      <c r="EK162" s="389">
        <v>39</v>
      </c>
      <c r="EL162" s="389">
        <v>43</v>
      </c>
      <c r="EM162" s="389">
        <v>41</v>
      </c>
      <c r="EN162" s="392">
        <v>38</v>
      </c>
      <c r="EO162" s="393">
        <v>38</v>
      </c>
      <c r="EP162" s="394"/>
      <c r="EQ162" s="394"/>
      <c r="ER162" s="394"/>
      <c r="ES162" s="394"/>
      <c r="ET162" s="394"/>
      <c r="EU162" s="395"/>
      <c r="EV162" s="176"/>
      <c r="FI162" s="383">
        <v>9999</v>
      </c>
      <c r="FJ162" s="245">
        <v>9999</v>
      </c>
      <c r="FK162" s="396">
        <f t="shared" ref="FK162:GH162" si="62">SUM(FL105:FL161)</f>
        <v>463.71999999999986</v>
      </c>
      <c r="FL162" s="396">
        <f t="shared" si="62"/>
        <v>490.75000000000011</v>
      </c>
      <c r="FM162" s="396">
        <f t="shared" si="62"/>
        <v>547.19000000000005</v>
      </c>
      <c r="FN162" s="396">
        <f t="shared" si="62"/>
        <v>445.0100000000001</v>
      </c>
      <c r="FO162" s="396">
        <f t="shared" si="62"/>
        <v>493.45000000000016</v>
      </c>
      <c r="FP162" s="396">
        <f t="shared" si="62"/>
        <v>530.07000000000005</v>
      </c>
      <c r="FQ162" s="396">
        <f t="shared" si="62"/>
        <v>450.35</v>
      </c>
      <c r="FR162" s="396">
        <f t="shared" si="62"/>
        <v>492.7700000000001</v>
      </c>
      <c r="FS162" s="396">
        <f t="shared" si="62"/>
        <v>522.18000000000006</v>
      </c>
      <c r="FT162" s="396">
        <f t="shared" si="62"/>
        <v>425.4799999999999</v>
      </c>
      <c r="FU162" s="396">
        <f t="shared" si="62"/>
        <v>460.99000000000007</v>
      </c>
      <c r="FV162" s="396">
        <f t="shared" si="62"/>
        <v>487.99</v>
      </c>
      <c r="FW162" s="396">
        <f t="shared" si="62"/>
        <v>125.99</v>
      </c>
      <c r="FX162" s="396">
        <f t="shared" si="62"/>
        <v>85.19</v>
      </c>
      <c r="FY162" s="396">
        <f t="shared" si="62"/>
        <v>86.65</v>
      </c>
      <c r="FZ162" s="396">
        <f t="shared" si="62"/>
        <v>137</v>
      </c>
      <c r="GA162" s="396">
        <f t="shared" si="62"/>
        <v>93.889999999999986</v>
      </c>
      <c r="GB162" s="396">
        <f t="shared" si="62"/>
        <v>75.3</v>
      </c>
      <c r="GC162" s="396">
        <f t="shared" si="62"/>
        <v>131.99</v>
      </c>
      <c r="GD162" s="396">
        <f t="shared" si="62"/>
        <v>112.29999999999995</v>
      </c>
      <c r="GE162" s="396">
        <f t="shared" si="62"/>
        <v>91.569999999999979</v>
      </c>
      <c r="GF162" s="396">
        <f t="shared" si="62"/>
        <v>129.66999999999999</v>
      </c>
      <c r="GG162" s="396">
        <f t="shared" si="62"/>
        <v>102.10000000000005</v>
      </c>
      <c r="GH162" s="396">
        <f t="shared" si="62"/>
        <v>88.859999999999985</v>
      </c>
      <c r="GI162" s="266"/>
      <c r="GJ162" s="266"/>
      <c r="GK162" s="266"/>
      <c r="KI162" s="371"/>
      <c r="KJ162" s="371">
        <v>2</v>
      </c>
      <c r="KK162" s="371">
        <v>1</v>
      </c>
      <c r="KL162" s="372"/>
      <c r="KM162" s="373">
        <v>20</v>
      </c>
    </row>
    <row r="163" spans="14:305" s="56" customFormat="1" ht="15" customHeight="1">
      <c r="N163" s="222">
        <v>12</v>
      </c>
      <c r="O163" s="222">
        <v>17</v>
      </c>
      <c r="P163" s="199" t="s">
        <v>426</v>
      </c>
      <c r="Q163" s="199" t="s">
        <v>427</v>
      </c>
      <c r="R163" s="199" t="s">
        <v>371</v>
      </c>
      <c r="S163" s="199" t="s">
        <v>380</v>
      </c>
      <c r="T163" s="199" t="s">
        <v>386</v>
      </c>
      <c r="U163" s="199" t="s">
        <v>428</v>
      </c>
      <c r="W163" s="223">
        <f t="shared" si="38"/>
        <v>17</v>
      </c>
      <c r="X163" s="223">
        <f t="shared" si="39"/>
        <v>63</v>
      </c>
      <c r="Y163" s="223">
        <f t="shared" si="40"/>
        <v>31</v>
      </c>
      <c r="Z163" s="223"/>
      <c r="AA163" s="223"/>
      <c r="AB163" s="223">
        <f t="shared" si="41"/>
        <v>15</v>
      </c>
      <c r="AC163" s="223">
        <f t="shared" si="42"/>
        <v>13</v>
      </c>
      <c r="AD163" s="223">
        <f t="shared" si="43"/>
        <v>28</v>
      </c>
      <c r="AE163" s="223">
        <f t="shared" si="44"/>
        <v>27</v>
      </c>
      <c r="AG163" s="397" t="s">
        <v>1109</v>
      </c>
      <c r="AH163" s="397"/>
      <c r="AI163" s="334" t="s">
        <v>516</v>
      </c>
      <c r="AJ163" s="334" t="s">
        <v>353</v>
      </c>
      <c r="AK163" s="333">
        <v>9</v>
      </c>
      <c r="AL163" s="333">
        <v>9</v>
      </c>
      <c r="AM163" s="334" t="s">
        <v>461</v>
      </c>
      <c r="AN163" s="334" t="s">
        <v>387</v>
      </c>
      <c r="AO163" s="334" t="s">
        <v>361</v>
      </c>
      <c r="AP163" s="333">
        <v>8</v>
      </c>
      <c r="AQ163" s="332">
        <v>11</v>
      </c>
      <c r="AR163" s="332" t="s">
        <v>387</v>
      </c>
      <c r="AS163" s="332" t="s">
        <v>459</v>
      </c>
      <c r="AT163" s="332" t="s">
        <v>1110</v>
      </c>
      <c r="AU163" s="332"/>
      <c r="AV163" s="283">
        <v>9</v>
      </c>
      <c r="AW163" s="334" t="s">
        <v>366</v>
      </c>
      <c r="AX163" s="332">
        <v>8</v>
      </c>
      <c r="AY163" s="167">
        <f t="shared" si="45"/>
        <v>13</v>
      </c>
      <c r="AZ163" s="167">
        <f t="shared" si="46"/>
        <v>7</v>
      </c>
      <c r="BA163" s="167">
        <f t="shared" si="47"/>
        <v>10</v>
      </c>
      <c r="BB163" s="167">
        <f t="shared" si="48"/>
        <v>10</v>
      </c>
      <c r="BC163" s="167">
        <f t="shared" si="49"/>
        <v>36</v>
      </c>
      <c r="BD163" s="167">
        <f t="shared" si="50"/>
        <v>18</v>
      </c>
      <c r="BE163" s="167">
        <f t="shared" si="51"/>
        <v>10</v>
      </c>
      <c r="BF163" s="167">
        <f t="shared" si="52"/>
        <v>9</v>
      </c>
      <c r="BG163" s="167">
        <f t="shared" si="53"/>
        <v>11</v>
      </c>
      <c r="BH163" s="167"/>
      <c r="BI163" s="167">
        <f t="shared" si="54"/>
        <v>16</v>
      </c>
      <c r="BJ163" s="167">
        <f t="shared" si="55"/>
        <v>14</v>
      </c>
      <c r="BK163" s="167">
        <f t="shared" si="56"/>
        <v>44</v>
      </c>
      <c r="BL163" s="167">
        <f t="shared" si="57"/>
        <v>9</v>
      </c>
      <c r="BM163" s="167">
        <f t="shared" si="58"/>
        <v>11</v>
      </c>
      <c r="BN163" s="167">
        <f t="shared" si="59"/>
        <v>8</v>
      </c>
      <c r="CB163" s="159"/>
      <c r="CC163" s="346"/>
      <c r="CD163" s="266"/>
      <c r="CE163" s="266"/>
      <c r="CF163" s="266"/>
      <c r="CG163" s="266"/>
      <c r="CH163" s="266"/>
      <c r="CI163" s="266"/>
      <c r="CJ163" s="352"/>
      <c r="CK163" s="266"/>
      <c r="CL163" s="266"/>
      <c r="CM163" s="266"/>
      <c r="CN163" s="266"/>
      <c r="CO163" s="266"/>
      <c r="CP163" s="266"/>
      <c r="CQ163" s="266"/>
      <c r="CR163" s="353"/>
      <c r="CS163" s="266"/>
      <c r="CT163" s="266"/>
      <c r="CU163" s="266"/>
      <c r="CV163" s="266"/>
      <c r="CW163" s="266"/>
      <c r="CX163" s="266"/>
      <c r="CY163" s="266"/>
      <c r="CZ163" s="352"/>
      <c r="DA163" s="266"/>
      <c r="DB163" s="266"/>
      <c r="DC163" s="266"/>
      <c r="DD163" s="266"/>
      <c r="DE163" s="266"/>
      <c r="DF163" s="266"/>
      <c r="DG163" s="266"/>
      <c r="DH163" s="353"/>
      <c r="DI163" s="285"/>
      <c r="DJ163" s="297"/>
      <c r="DW163" s="159"/>
      <c r="DX163" s="159"/>
      <c r="DY163" s="159"/>
      <c r="DZ163" s="266">
        <f t="shared" ref="DZ163:EI163" si="63">SUM(DY105:DY161)</f>
        <v>0</v>
      </c>
      <c r="EA163" s="266">
        <f t="shared" si="63"/>
        <v>545.36000000000013</v>
      </c>
      <c r="EB163" s="266">
        <f t="shared" si="63"/>
        <v>545.7700000000001</v>
      </c>
      <c r="EC163" s="266">
        <f t="shared" si="63"/>
        <v>537.79000000000019</v>
      </c>
      <c r="ED163" s="266">
        <f t="shared" si="63"/>
        <v>548.54000000000008</v>
      </c>
      <c r="EE163" s="266">
        <f t="shared" si="63"/>
        <v>542.2800000000002</v>
      </c>
      <c r="EF163" s="266">
        <f t="shared" si="63"/>
        <v>80.769999999999982</v>
      </c>
      <c r="EG163" s="266">
        <f t="shared" si="63"/>
        <v>66.209999999999994</v>
      </c>
      <c r="EH163" s="266">
        <f t="shared" si="63"/>
        <v>75.59</v>
      </c>
      <c r="EI163" s="266">
        <f t="shared" si="63"/>
        <v>76.78</v>
      </c>
      <c r="EJ163" s="266"/>
      <c r="EK163" s="266" t="e">
        <f t="shared" ref="EK163:ET163" si="64">SUM(EJ105:EJ161)</f>
        <v>#REF!</v>
      </c>
      <c r="EL163" s="266">
        <f t="shared" si="64"/>
        <v>500.59999999999997</v>
      </c>
      <c r="EM163" s="266">
        <f t="shared" si="64"/>
        <v>503.44000000000005</v>
      </c>
      <c r="EN163" s="266">
        <f t="shared" si="64"/>
        <v>513.46</v>
      </c>
      <c r="EO163" s="266">
        <f t="shared" si="64"/>
        <v>522.5200000000001</v>
      </c>
      <c r="EP163" s="266">
        <f t="shared" si="64"/>
        <v>527.30000000000007</v>
      </c>
      <c r="EQ163" s="266">
        <f t="shared" si="64"/>
        <v>85.119999999999962</v>
      </c>
      <c r="ER163" s="266">
        <f t="shared" si="64"/>
        <v>76.679999999999964</v>
      </c>
      <c r="ES163" s="266">
        <f t="shared" si="64"/>
        <v>84.59999999999998</v>
      </c>
      <c r="ET163" s="266">
        <f t="shared" si="64"/>
        <v>82.989999999999981</v>
      </c>
      <c r="EU163" s="297"/>
      <c r="EV163" s="176"/>
      <c r="FI163" s="57"/>
      <c r="FJ163" s="383"/>
      <c r="FK163" s="57"/>
      <c r="FL163" s="57"/>
      <c r="FM163" s="57"/>
      <c r="FN163" s="57"/>
      <c r="FO163" s="57"/>
      <c r="FP163" s="57"/>
      <c r="FQ163" s="57"/>
      <c r="FR163" s="57"/>
      <c r="FS163" s="57"/>
      <c r="FT163" s="57"/>
      <c r="FU163" s="57"/>
      <c r="FV163" s="57"/>
      <c r="FW163" s="57"/>
      <c r="FX163" s="57"/>
      <c r="FY163" s="170"/>
      <c r="FZ163" s="57"/>
      <c r="GA163" s="57"/>
      <c r="GB163" s="57"/>
      <c r="GC163" s="57"/>
      <c r="GD163" s="57"/>
      <c r="GE163" s="155"/>
      <c r="GF163" s="57"/>
      <c r="GG163" s="57"/>
      <c r="GH163" s="57"/>
      <c r="GI163" s="266"/>
      <c r="GJ163" s="266"/>
      <c r="GK163" s="266"/>
      <c r="KI163" s="371"/>
      <c r="KJ163" s="371"/>
      <c r="KK163" s="371"/>
      <c r="KL163" s="371">
        <v>2</v>
      </c>
      <c r="KM163" s="373">
        <v>25</v>
      </c>
      <c r="KO163" s="926" t="s">
        <v>2003</v>
      </c>
      <c r="KP163" s="926"/>
      <c r="KQ163" s="910" t="s">
        <v>2004</v>
      </c>
      <c r="KR163" s="911"/>
      <c r="KS163" s="912"/>
    </row>
    <row r="164" spans="14:305" s="56" customFormat="1" ht="15" customHeight="1">
      <c r="N164" s="222">
        <v>13</v>
      </c>
      <c r="O164" s="199" t="s">
        <v>429</v>
      </c>
      <c r="P164" s="199" t="s">
        <v>430</v>
      </c>
      <c r="Q164" s="199" t="s">
        <v>431</v>
      </c>
      <c r="R164" s="199" t="s">
        <v>374</v>
      </c>
      <c r="S164" s="199" t="s">
        <v>371</v>
      </c>
      <c r="T164" s="199" t="s">
        <v>432</v>
      </c>
      <c r="U164" s="199" t="s">
        <v>433</v>
      </c>
      <c r="W164" s="223">
        <f t="shared" si="38"/>
        <v>18</v>
      </c>
      <c r="X164" s="223">
        <f t="shared" si="39"/>
        <v>68</v>
      </c>
      <c r="Y164" s="223">
        <f t="shared" si="40"/>
        <v>35</v>
      </c>
      <c r="Z164" s="223"/>
      <c r="AA164" s="223"/>
      <c r="AB164" s="223">
        <f t="shared" si="41"/>
        <v>17</v>
      </c>
      <c r="AC164" s="223">
        <f t="shared" si="42"/>
        <v>15</v>
      </c>
      <c r="AD164" s="223">
        <f t="shared" si="43"/>
        <v>31</v>
      </c>
      <c r="AE164" s="223">
        <f t="shared" si="44"/>
        <v>30</v>
      </c>
      <c r="AG164" s="270">
        <v>10</v>
      </c>
      <c r="AH164" s="270"/>
      <c r="AI164" s="332" t="s">
        <v>566</v>
      </c>
      <c r="AJ164" s="332">
        <v>7</v>
      </c>
      <c r="AK164" s="332">
        <v>10</v>
      </c>
      <c r="AL164" s="332">
        <v>10</v>
      </c>
      <c r="AM164" s="332" t="s">
        <v>378</v>
      </c>
      <c r="AN164" s="332" t="s">
        <v>429</v>
      </c>
      <c r="AO164" s="332">
        <v>10</v>
      </c>
      <c r="AP164" s="334" t="s">
        <v>412</v>
      </c>
      <c r="AQ164" s="332" t="s">
        <v>458</v>
      </c>
      <c r="AR164" s="332" t="s">
        <v>462</v>
      </c>
      <c r="AS164" s="332" t="s">
        <v>387</v>
      </c>
      <c r="AT164" s="332" t="s">
        <v>675</v>
      </c>
      <c r="AU164" s="332"/>
      <c r="AV164" s="333">
        <v>10</v>
      </c>
      <c r="AW164" s="333">
        <v>13</v>
      </c>
      <c r="AX164" s="333">
        <v>9</v>
      </c>
      <c r="AY164" s="167">
        <f t="shared" si="45"/>
        <v>16</v>
      </c>
      <c r="AZ164" s="167">
        <f t="shared" si="46"/>
        <v>8</v>
      </c>
      <c r="BA164" s="167">
        <f t="shared" si="47"/>
        <v>11</v>
      </c>
      <c r="BB164" s="167">
        <f t="shared" si="48"/>
        <v>11</v>
      </c>
      <c r="BC164" s="167">
        <f t="shared" si="49"/>
        <v>40</v>
      </c>
      <c r="BD164" s="167">
        <f t="shared" si="50"/>
        <v>20</v>
      </c>
      <c r="BE164" s="167" t="str">
        <f t="shared" si="51"/>
        <v>-</v>
      </c>
      <c r="BF164" s="167">
        <f t="shared" si="52"/>
        <v>11</v>
      </c>
      <c r="BG164" s="167">
        <f t="shared" si="53"/>
        <v>12</v>
      </c>
      <c r="BH164" s="167"/>
      <c r="BI164" s="167">
        <f t="shared" si="54"/>
        <v>18</v>
      </c>
      <c r="BJ164" s="167">
        <f t="shared" si="55"/>
        <v>16</v>
      </c>
      <c r="BK164" s="167">
        <f t="shared" si="56"/>
        <v>50</v>
      </c>
      <c r="BL164" s="167">
        <f t="shared" si="57"/>
        <v>10</v>
      </c>
      <c r="BM164" s="167">
        <f t="shared" si="58"/>
        <v>13</v>
      </c>
      <c r="BN164" s="167">
        <f t="shared" si="59"/>
        <v>9</v>
      </c>
      <c r="CB164" s="159"/>
      <c r="CC164" s="346"/>
      <c r="CD164" s="266"/>
      <c r="CE164" s="266"/>
      <c r="CF164" s="266"/>
      <c r="CG164" s="266"/>
      <c r="CH164" s="266"/>
      <c r="CI164" s="266"/>
      <c r="CJ164" s="352"/>
      <c r="CK164" s="266"/>
      <c r="CL164" s="266"/>
      <c r="CM164" s="266"/>
      <c r="CN164" s="266"/>
      <c r="CO164" s="266"/>
      <c r="CP164" s="266"/>
      <c r="CQ164" s="266"/>
      <c r="CR164" s="353"/>
      <c r="CS164" s="266"/>
      <c r="CT164" s="266"/>
      <c r="CU164" s="266"/>
      <c r="CV164" s="266"/>
      <c r="CW164" s="266"/>
      <c r="CX164" s="266"/>
      <c r="CY164" s="266"/>
      <c r="CZ164" s="352"/>
      <c r="DA164" s="266"/>
      <c r="DB164" s="266"/>
      <c r="DC164" s="266"/>
      <c r="DD164" s="266"/>
      <c r="DE164" s="266"/>
      <c r="DF164" s="266"/>
      <c r="DG164" s="266"/>
      <c r="DH164" s="353"/>
      <c r="DI164" s="285"/>
      <c r="DJ164" s="297"/>
      <c r="DW164" s="159"/>
      <c r="DX164" s="266"/>
      <c r="DY164" s="159"/>
      <c r="DZ164" s="159"/>
      <c r="EA164" s="159"/>
      <c r="EB164" s="159"/>
      <c r="EC164" s="159"/>
      <c r="ED164" s="159"/>
      <c r="EE164" s="159"/>
      <c r="EF164" s="159"/>
      <c r="EG164" s="159"/>
      <c r="EH164" s="159"/>
      <c r="EI164" s="159"/>
      <c r="EJ164" s="159"/>
      <c r="EK164" s="159"/>
      <c r="EL164" s="159"/>
      <c r="EM164" s="266"/>
      <c r="EN164" s="398"/>
      <c r="EO164" s="159"/>
      <c r="EP164" s="159"/>
      <c r="EQ164" s="159"/>
      <c r="ER164" s="159"/>
      <c r="ES164" s="159"/>
      <c r="ET164" s="266"/>
      <c r="EU164" s="297"/>
      <c r="EV164" s="176"/>
      <c r="FI164" s="57"/>
      <c r="FJ164" s="57"/>
      <c r="FK164" s="57"/>
      <c r="FL164" s="57"/>
      <c r="FM164" s="57"/>
      <c r="FN164" s="57"/>
      <c r="FO164" s="57"/>
      <c r="FP164" s="57"/>
      <c r="FQ164" s="57"/>
      <c r="FR164" s="57"/>
      <c r="FS164" s="57"/>
      <c r="FT164" s="57"/>
      <c r="FU164" s="57"/>
      <c r="FV164" s="57"/>
      <c r="FW164" s="57"/>
      <c r="FX164" s="57"/>
      <c r="FY164" s="170"/>
      <c r="FZ164" s="57"/>
      <c r="GA164" s="57"/>
      <c r="GB164" s="57"/>
      <c r="GC164" s="57"/>
      <c r="GD164" s="57"/>
      <c r="GE164" s="155"/>
      <c r="GF164" s="57"/>
      <c r="GG164" s="57"/>
      <c r="GH164" s="57"/>
      <c r="GI164" s="266"/>
      <c r="GJ164" s="266"/>
      <c r="GK164" s="266"/>
      <c r="KI164" s="371">
        <v>2</v>
      </c>
      <c r="KJ164" s="371"/>
      <c r="KK164" s="371"/>
      <c r="KL164" s="372"/>
      <c r="KM164" s="373">
        <v>28.57</v>
      </c>
      <c r="KO164" s="926" t="s">
        <v>2005</v>
      </c>
      <c r="KP164" s="926"/>
      <c r="KQ164" s="910" t="s">
        <v>2006</v>
      </c>
      <c r="KR164" s="911"/>
      <c r="KS164" s="912"/>
    </row>
    <row r="165" spans="14:305" s="56" customFormat="1" ht="15" customHeight="1">
      <c r="N165" s="222">
        <v>14</v>
      </c>
      <c r="O165" s="222">
        <v>20</v>
      </c>
      <c r="P165" s="199" t="s">
        <v>434</v>
      </c>
      <c r="Q165" s="199" t="s">
        <v>435</v>
      </c>
      <c r="R165" s="199" t="s">
        <v>377</v>
      </c>
      <c r="S165" s="199" t="s">
        <v>374</v>
      </c>
      <c r="T165" s="199" t="s">
        <v>375</v>
      </c>
      <c r="U165" s="199" t="s">
        <v>436</v>
      </c>
      <c r="W165" s="223">
        <f t="shared" si="38"/>
        <v>20</v>
      </c>
      <c r="X165" s="223">
        <f t="shared" si="39"/>
        <v>74</v>
      </c>
      <c r="Y165" s="223">
        <f t="shared" si="40"/>
        <v>39</v>
      </c>
      <c r="Z165" s="223"/>
      <c r="AA165" s="223"/>
      <c r="AB165" s="223">
        <f t="shared" si="41"/>
        <v>19</v>
      </c>
      <c r="AC165" s="223">
        <f t="shared" si="42"/>
        <v>17</v>
      </c>
      <c r="AD165" s="223">
        <f t="shared" si="43"/>
        <v>33</v>
      </c>
      <c r="AE165" s="223">
        <f t="shared" si="44"/>
        <v>33</v>
      </c>
      <c r="AG165" s="270">
        <v>11</v>
      </c>
      <c r="AH165" s="270"/>
      <c r="AI165" s="332" t="s">
        <v>418</v>
      </c>
      <c r="AJ165" s="332" t="s">
        <v>355</v>
      </c>
      <c r="AK165" s="333">
        <v>11</v>
      </c>
      <c r="AL165" s="332" t="s">
        <v>366</v>
      </c>
      <c r="AM165" s="332" t="s">
        <v>499</v>
      </c>
      <c r="AN165" s="332" t="s">
        <v>1111</v>
      </c>
      <c r="AO165" s="332" t="s">
        <v>1</v>
      </c>
      <c r="AP165" s="332" t="s">
        <v>366</v>
      </c>
      <c r="AQ165" s="333">
        <v>14</v>
      </c>
      <c r="AR165" s="332" t="s">
        <v>437</v>
      </c>
      <c r="AS165" s="332" t="s">
        <v>429</v>
      </c>
      <c r="AT165" s="332" t="s">
        <v>1070</v>
      </c>
      <c r="AU165" s="332"/>
      <c r="AV165" s="333">
        <v>11</v>
      </c>
      <c r="AW165" s="333">
        <v>14</v>
      </c>
      <c r="AX165" s="333">
        <v>10</v>
      </c>
      <c r="AY165" s="167">
        <f t="shared" si="45"/>
        <v>19</v>
      </c>
      <c r="AZ165" s="167">
        <f t="shared" si="46"/>
        <v>11</v>
      </c>
      <c r="BA165" s="167">
        <f t="shared" si="47"/>
        <v>12</v>
      </c>
      <c r="BB165" s="167">
        <f t="shared" si="48"/>
        <v>13</v>
      </c>
      <c r="BC165" s="167">
        <f t="shared" si="49"/>
        <v>44</v>
      </c>
      <c r="BD165" s="167">
        <f t="shared" si="50"/>
        <v>22</v>
      </c>
      <c r="BE165" s="167">
        <f t="shared" si="51"/>
        <v>11</v>
      </c>
      <c r="BF165" s="167">
        <f t="shared" si="52"/>
        <v>13</v>
      </c>
      <c r="BG165" s="167">
        <f t="shared" si="53"/>
        <v>14</v>
      </c>
      <c r="BH165" s="167"/>
      <c r="BI165" s="167">
        <f t="shared" si="54"/>
        <v>21</v>
      </c>
      <c r="BJ165" s="167">
        <f t="shared" si="55"/>
        <v>18</v>
      </c>
      <c r="BK165" s="167">
        <f t="shared" si="56"/>
        <v>55</v>
      </c>
      <c r="BL165" s="167">
        <f t="shared" si="57"/>
        <v>11</v>
      </c>
      <c r="BM165" s="167">
        <f t="shared" si="58"/>
        <v>14</v>
      </c>
      <c r="BN165" s="167">
        <f t="shared" si="59"/>
        <v>10</v>
      </c>
      <c r="CB165" s="159"/>
      <c r="CC165" s="346"/>
      <c r="CD165" s="266"/>
      <c r="CE165" s="266"/>
      <c r="CF165" s="266"/>
      <c r="CG165" s="266"/>
      <c r="CH165" s="266"/>
      <c r="CI165" s="266"/>
      <c r="CJ165" s="352"/>
      <c r="CK165" s="266"/>
      <c r="CL165" s="266"/>
      <c r="CM165" s="266"/>
      <c r="CN165" s="266"/>
      <c r="CO165" s="266"/>
      <c r="CP165" s="266"/>
      <c r="CQ165" s="266"/>
      <c r="CR165" s="353"/>
      <c r="CS165" s="266"/>
      <c r="CT165" s="266"/>
      <c r="CU165" s="266"/>
      <c r="CV165" s="266"/>
      <c r="CW165" s="266"/>
      <c r="CX165" s="266"/>
      <c r="CY165" s="266"/>
      <c r="CZ165" s="352"/>
      <c r="DA165" s="266"/>
      <c r="DB165" s="266"/>
      <c r="DC165" s="266"/>
      <c r="DD165" s="266"/>
      <c r="DE165" s="266"/>
      <c r="DF165" s="266"/>
      <c r="DG165" s="266"/>
      <c r="DH165" s="353"/>
      <c r="DI165" s="285"/>
      <c r="DJ165" s="297"/>
      <c r="DW165" s="159"/>
      <c r="DX165" s="266"/>
      <c r="DY165" s="159"/>
      <c r="DZ165" s="159"/>
      <c r="EA165" s="159"/>
      <c r="EB165" s="159"/>
      <c r="EC165" s="159"/>
      <c r="ED165" s="159"/>
      <c r="EE165" s="159"/>
      <c r="EF165" s="159"/>
      <c r="EG165" s="159"/>
      <c r="EH165" s="159"/>
      <c r="EI165" s="159"/>
      <c r="EJ165" s="159"/>
      <c r="EK165" s="159"/>
      <c r="EL165" s="159"/>
      <c r="EM165" s="266"/>
      <c r="EN165" s="398"/>
      <c r="EO165" s="159"/>
      <c r="EP165" s="159"/>
      <c r="EQ165" s="159"/>
      <c r="ER165" s="159"/>
      <c r="ES165" s="159"/>
      <c r="ET165" s="159"/>
      <c r="EU165" s="297"/>
      <c r="EV165" s="399"/>
      <c r="FI165" s="57"/>
      <c r="FJ165" s="57"/>
      <c r="FK165" s="57"/>
      <c r="FL165" s="57"/>
      <c r="FM165" s="57"/>
      <c r="FN165" s="57"/>
      <c r="FO165" s="57"/>
      <c r="FP165" s="57"/>
      <c r="FQ165" s="57"/>
      <c r="FR165" s="57"/>
      <c r="FS165" s="57"/>
      <c r="FT165" s="57"/>
      <c r="FU165" s="57"/>
      <c r="FV165" s="57"/>
      <c r="FW165" s="57"/>
      <c r="FX165" s="57"/>
      <c r="FY165" s="170"/>
      <c r="FZ165" s="57"/>
      <c r="GA165" s="57"/>
      <c r="GB165" s="57"/>
      <c r="GC165" s="57"/>
      <c r="GD165" s="57"/>
      <c r="GE165" s="155"/>
      <c r="GF165" s="57"/>
      <c r="GG165" s="57"/>
      <c r="GH165" s="57"/>
      <c r="GI165" s="266"/>
      <c r="GJ165" s="159"/>
      <c r="GK165" s="159"/>
      <c r="KI165" s="371"/>
      <c r="KJ165" s="371">
        <v>3</v>
      </c>
      <c r="KK165" s="371"/>
      <c r="KL165" s="372"/>
      <c r="KM165" s="373">
        <v>30</v>
      </c>
      <c r="KO165" s="926" t="s">
        <v>2007</v>
      </c>
      <c r="KP165" s="926"/>
      <c r="KQ165" s="915" t="s">
        <v>2008</v>
      </c>
      <c r="KR165" s="916"/>
      <c r="KS165" s="917"/>
    </row>
    <row r="166" spans="14:305" s="56" customFormat="1" ht="15" customHeight="1">
      <c r="N166" s="222">
        <v>15</v>
      </c>
      <c r="O166" s="199" t="s">
        <v>437</v>
      </c>
      <c r="P166" s="199" t="s">
        <v>438</v>
      </c>
      <c r="Q166" s="199" t="s">
        <v>385</v>
      </c>
      <c r="R166" s="199" t="s">
        <v>437</v>
      </c>
      <c r="S166" s="222">
        <v>19</v>
      </c>
      <c r="T166" s="199" t="s">
        <v>396</v>
      </c>
      <c r="U166" s="199" t="s">
        <v>439</v>
      </c>
      <c r="W166" s="223">
        <f t="shared" si="38"/>
        <v>21</v>
      </c>
      <c r="X166" s="223">
        <f t="shared" si="39"/>
        <v>80</v>
      </c>
      <c r="Y166" s="223">
        <f t="shared" si="40"/>
        <v>43</v>
      </c>
      <c r="Z166" s="223"/>
      <c r="AA166" s="223"/>
      <c r="AB166" s="223">
        <f t="shared" si="41"/>
        <v>21</v>
      </c>
      <c r="AC166" s="223">
        <f t="shared" si="42"/>
        <v>19</v>
      </c>
      <c r="AD166" s="223">
        <f t="shared" si="43"/>
        <v>36</v>
      </c>
      <c r="AE166" s="223">
        <f t="shared" si="44"/>
        <v>35</v>
      </c>
      <c r="AG166" s="251">
        <v>12</v>
      </c>
      <c r="AH166" s="251"/>
      <c r="AI166" s="332" t="s">
        <v>420</v>
      </c>
      <c r="AJ166" s="332" t="s">
        <v>365</v>
      </c>
      <c r="AK166" s="332" t="s">
        <v>458</v>
      </c>
      <c r="AL166" s="332" t="s">
        <v>380</v>
      </c>
      <c r="AM166" s="332" t="s">
        <v>502</v>
      </c>
      <c r="AN166" s="332" t="s">
        <v>379</v>
      </c>
      <c r="AO166" s="333">
        <v>11</v>
      </c>
      <c r="AP166" s="332" t="s">
        <v>380</v>
      </c>
      <c r="AQ166" s="332" t="s">
        <v>371</v>
      </c>
      <c r="AR166" s="332" t="s">
        <v>494</v>
      </c>
      <c r="AS166" s="332" t="s">
        <v>1113</v>
      </c>
      <c r="AT166" s="332" t="s">
        <v>688</v>
      </c>
      <c r="AU166" s="332"/>
      <c r="AV166" s="283" t="s">
        <v>1</v>
      </c>
      <c r="AW166" s="332" t="s">
        <v>1114</v>
      </c>
      <c r="AX166" s="333">
        <v>11</v>
      </c>
      <c r="AY166" s="167">
        <f t="shared" si="45"/>
        <v>22</v>
      </c>
      <c r="AZ166" s="167">
        <f t="shared" si="46"/>
        <v>14</v>
      </c>
      <c r="BA166" s="167">
        <f t="shared" si="47"/>
        <v>14</v>
      </c>
      <c r="BB166" s="167">
        <f t="shared" si="48"/>
        <v>15</v>
      </c>
      <c r="BC166" s="167">
        <f t="shared" si="49"/>
        <v>48</v>
      </c>
      <c r="BD166" s="167">
        <f t="shared" si="50"/>
        <v>25</v>
      </c>
      <c r="BE166" s="167">
        <f t="shared" si="51"/>
        <v>12</v>
      </c>
      <c r="BF166" s="167">
        <f t="shared" si="52"/>
        <v>15</v>
      </c>
      <c r="BG166" s="167">
        <f t="shared" si="53"/>
        <v>15</v>
      </c>
      <c r="BH166" s="167"/>
      <c r="BI166" s="167">
        <f t="shared" si="54"/>
        <v>23</v>
      </c>
      <c r="BJ166" s="167">
        <f t="shared" si="55"/>
        <v>20</v>
      </c>
      <c r="BK166" s="167">
        <f t="shared" si="56"/>
        <v>61</v>
      </c>
      <c r="BL166" s="167" t="str">
        <f t="shared" si="57"/>
        <v>-</v>
      </c>
      <c r="BM166" s="167">
        <f t="shared" si="58"/>
        <v>15</v>
      </c>
      <c r="BN166" s="167">
        <f t="shared" si="59"/>
        <v>11</v>
      </c>
      <c r="CB166" s="159"/>
      <c r="CC166" s="346"/>
      <c r="CD166" s="266"/>
      <c r="CE166" s="266"/>
      <c r="CF166" s="266"/>
      <c r="CG166" s="266"/>
      <c r="CH166" s="266"/>
      <c r="CI166" s="266"/>
      <c r="CJ166" s="352"/>
      <c r="CK166" s="266"/>
      <c r="CL166" s="266"/>
      <c r="CM166" s="266"/>
      <c r="CN166" s="266"/>
      <c r="CO166" s="266"/>
      <c r="CP166" s="266"/>
      <c r="CQ166" s="266"/>
      <c r="CR166" s="353"/>
      <c r="CS166" s="266"/>
      <c r="CT166" s="266"/>
      <c r="CU166" s="266"/>
      <c r="CV166" s="266"/>
      <c r="CW166" s="266"/>
      <c r="CX166" s="266"/>
      <c r="CY166" s="266"/>
      <c r="CZ166" s="352"/>
      <c r="DA166" s="266"/>
      <c r="DB166" s="266"/>
      <c r="DC166" s="266"/>
      <c r="DD166" s="266"/>
      <c r="DE166" s="266"/>
      <c r="DF166" s="266"/>
      <c r="DG166" s="266"/>
      <c r="DH166" s="353"/>
      <c r="DI166" s="285"/>
      <c r="DJ166" s="297"/>
      <c r="DW166" s="159"/>
      <c r="DX166" s="400"/>
      <c r="DY166" s="346"/>
      <c r="DZ166" s="266"/>
      <c r="EA166" s="266"/>
      <c r="EB166" s="266"/>
      <c r="EC166" s="266"/>
      <c r="ED166" s="266"/>
      <c r="EE166" s="346"/>
      <c r="EF166" s="266"/>
      <c r="EG166" s="266"/>
      <c r="EH166" s="266"/>
      <c r="EI166" s="266"/>
      <c r="EJ166" s="266"/>
      <c r="EK166" s="266"/>
      <c r="EL166" s="266"/>
      <c r="EM166" s="266"/>
      <c r="EN166" s="398"/>
      <c r="EO166" s="159"/>
      <c r="EP166" s="159"/>
      <c r="EQ166" s="159"/>
      <c r="ER166" s="159"/>
      <c r="ES166" s="159"/>
      <c r="ET166" s="159"/>
      <c r="EU166" s="399"/>
      <c r="EV166" s="399"/>
      <c r="FI166" s="57"/>
      <c r="FJ166" s="57"/>
      <c r="FK166" s="57"/>
      <c r="FL166" s="57"/>
      <c r="FM166" s="57"/>
      <c r="FN166" s="57"/>
      <c r="FO166" s="57"/>
      <c r="FP166" s="57"/>
      <c r="FQ166" s="57"/>
      <c r="FR166" s="57"/>
      <c r="FS166" s="57"/>
      <c r="FT166" s="57"/>
      <c r="FU166" s="57"/>
      <c r="FV166" s="57"/>
      <c r="FW166" s="57"/>
      <c r="FX166" s="57"/>
      <c r="FY166" s="170"/>
      <c r="FZ166" s="57"/>
      <c r="GA166" s="57"/>
      <c r="GB166" s="57"/>
      <c r="GC166" s="57"/>
      <c r="GD166" s="57"/>
      <c r="GE166" s="155"/>
      <c r="GF166" s="57"/>
      <c r="GG166" s="57"/>
      <c r="GH166" s="57"/>
      <c r="GI166" s="266"/>
      <c r="GJ166" s="159"/>
      <c r="GK166" s="159"/>
      <c r="KI166" s="371"/>
      <c r="KJ166" s="371"/>
      <c r="KK166" s="371"/>
      <c r="KL166" s="371">
        <v>3</v>
      </c>
      <c r="KM166" s="373">
        <v>37.5</v>
      </c>
      <c r="KO166" s="926" t="s">
        <v>2009</v>
      </c>
      <c r="KP166" s="926"/>
      <c r="KQ166" s="910" t="s">
        <v>2010</v>
      </c>
      <c r="KR166" s="911"/>
      <c r="KS166" s="912"/>
    </row>
    <row r="167" spans="14:305" s="56" customFormat="1" ht="15" customHeight="1">
      <c r="N167" s="222">
        <v>16</v>
      </c>
      <c r="O167" s="199" t="s">
        <v>440</v>
      </c>
      <c r="P167" s="199" t="s">
        <v>441</v>
      </c>
      <c r="Q167" s="199" t="s">
        <v>442</v>
      </c>
      <c r="R167" s="199" t="s">
        <v>440</v>
      </c>
      <c r="S167" s="199" t="s">
        <v>376</v>
      </c>
      <c r="T167" s="199" t="s">
        <v>443</v>
      </c>
      <c r="U167" s="199" t="s">
        <v>444</v>
      </c>
      <c r="W167" s="223">
        <f t="shared" si="38"/>
        <v>23</v>
      </c>
      <c r="X167" s="223">
        <f t="shared" si="39"/>
        <v>86</v>
      </c>
      <c r="Y167" s="223">
        <f t="shared" si="40"/>
        <v>47</v>
      </c>
      <c r="Z167" s="223"/>
      <c r="AA167" s="223"/>
      <c r="AB167" s="223">
        <f t="shared" si="41"/>
        <v>23</v>
      </c>
      <c r="AC167" s="223">
        <f t="shared" si="42"/>
        <v>20</v>
      </c>
      <c r="AD167" s="223">
        <f t="shared" si="43"/>
        <v>39</v>
      </c>
      <c r="AE167" s="223">
        <f t="shared" si="44"/>
        <v>38</v>
      </c>
      <c r="AG167" s="270">
        <v>13</v>
      </c>
      <c r="AH167" s="270"/>
      <c r="AI167" s="332" t="s">
        <v>364</v>
      </c>
      <c r="AJ167" s="332" t="s">
        <v>459</v>
      </c>
      <c r="AK167" s="333">
        <v>14</v>
      </c>
      <c r="AL167" s="333">
        <v>15</v>
      </c>
      <c r="AM167" s="332" t="s">
        <v>1112</v>
      </c>
      <c r="AN167" s="332" t="s">
        <v>425</v>
      </c>
      <c r="AO167" s="332" t="s">
        <v>458</v>
      </c>
      <c r="AP167" s="332" t="s">
        <v>371</v>
      </c>
      <c r="AQ167" s="332" t="s">
        <v>374</v>
      </c>
      <c r="AR167" s="332" t="s">
        <v>388</v>
      </c>
      <c r="AS167" s="332" t="s">
        <v>466</v>
      </c>
      <c r="AT167" s="332" t="s">
        <v>430</v>
      </c>
      <c r="AU167" s="332"/>
      <c r="AV167" s="333">
        <v>12</v>
      </c>
      <c r="AW167" s="333">
        <v>17</v>
      </c>
      <c r="AX167" s="332" t="s">
        <v>1</v>
      </c>
      <c r="AY167" s="167">
        <f t="shared" si="45"/>
        <v>26</v>
      </c>
      <c r="AZ167" s="167">
        <f t="shared" si="46"/>
        <v>16</v>
      </c>
      <c r="BA167" s="167">
        <f t="shared" si="47"/>
        <v>15</v>
      </c>
      <c r="BB167" s="167">
        <f t="shared" si="48"/>
        <v>16</v>
      </c>
      <c r="BC167" s="167">
        <f t="shared" si="49"/>
        <v>53</v>
      </c>
      <c r="BD167" s="167">
        <f t="shared" si="50"/>
        <v>27</v>
      </c>
      <c r="BE167" s="167">
        <f t="shared" si="51"/>
        <v>14</v>
      </c>
      <c r="BF167" s="167">
        <f t="shared" si="52"/>
        <v>17</v>
      </c>
      <c r="BG167" s="167">
        <f t="shared" si="53"/>
        <v>17</v>
      </c>
      <c r="BH167" s="167"/>
      <c r="BI167" s="167">
        <f t="shared" si="54"/>
        <v>26</v>
      </c>
      <c r="BJ167" s="167">
        <f t="shared" si="55"/>
        <v>22</v>
      </c>
      <c r="BK167" s="167">
        <f t="shared" si="56"/>
        <v>68</v>
      </c>
      <c r="BL167" s="167">
        <f t="shared" si="57"/>
        <v>12</v>
      </c>
      <c r="BM167" s="167">
        <f t="shared" si="58"/>
        <v>17</v>
      </c>
      <c r="BN167" s="167" t="str">
        <f t="shared" si="59"/>
        <v>-</v>
      </c>
      <c r="CB167" s="159"/>
      <c r="CC167" s="346"/>
      <c r="CD167" s="266"/>
      <c r="CE167" s="266"/>
      <c r="CF167" s="266"/>
      <c r="CG167" s="266"/>
      <c r="CH167" s="266"/>
      <c r="CI167" s="266"/>
      <c r="CJ167" s="352"/>
      <c r="CK167" s="266"/>
      <c r="CL167" s="266"/>
      <c r="CM167" s="266"/>
      <c r="CN167" s="266"/>
      <c r="CO167" s="266"/>
      <c r="CP167" s="266"/>
      <c r="CQ167" s="266"/>
      <c r="CR167" s="353"/>
      <c r="CS167" s="266"/>
      <c r="CT167" s="266"/>
      <c r="CU167" s="266"/>
      <c r="CV167" s="266"/>
      <c r="CW167" s="266"/>
      <c r="CX167" s="266"/>
      <c r="CY167" s="266"/>
      <c r="CZ167" s="352"/>
      <c r="DA167" s="266"/>
      <c r="DB167" s="266"/>
      <c r="DC167" s="266"/>
      <c r="DD167" s="266"/>
      <c r="DE167" s="266"/>
      <c r="DF167" s="266"/>
      <c r="DG167" s="266"/>
      <c r="DH167" s="353"/>
      <c r="DI167" s="285"/>
      <c r="DJ167" s="297"/>
      <c r="DW167" s="159"/>
      <c r="DX167" s="346"/>
      <c r="DY167" s="346"/>
      <c r="DZ167" s="266"/>
      <c r="EA167" s="266"/>
      <c r="EB167" s="266"/>
      <c r="EC167" s="346"/>
      <c r="ED167" s="346"/>
      <c r="EE167" s="346"/>
      <c r="EF167" s="266"/>
      <c r="EG167" s="266"/>
      <c r="EH167" s="266"/>
      <c r="EI167" s="266"/>
      <c r="EJ167" s="266"/>
      <c r="EK167" s="266"/>
      <c r="EL167" s="266"/>
      <c r="EM167" s="266"/>
      <c r="EN167" s="400"/>
      <c r="EO167" s="266"/>
      <c r="EP167" s="266"/>
      <c r="EQ167" s="266"/>
      <c r="ER167" s="266"/>
      <c r="ES167" s="266"/>
      <c r="ET167" s="159"/>
      <c r="EU167" s="399"/>
      <c r="EV167" s="399"/>
      <c r="FI167" s="57"/>
      <c r="FJ167" s="57"/>
      <c r="FK167" s="57"/>
      <c r="FL167" s="57"/>
      <c r="FM167" s="57"/>
      <c r="FN167" s="57"/>
      <c r="FO167" s="57"/>
      <c r="FP167" s="57"/>
      <c r="FQ167" s="57"/>
      <c r="FR167" s="57"/>
      <c r="FS167" s="57"/>
      <c r="FT167" s="57"/>
      <c r="FU167" s="57"/>
      <c r="FV167" s="57"/>
      <c r="FW167" s="57"/>
      <c r="FX167" s="57"/>
      <c r="FY167" s="170"/>
      <c r="FZ167" s="57"/>
      <c r="GA167" s="57"/>
      <c r="GB167" s="57"/>
      <c r="GC167" s="57"/>
      <c r="GD167" s="57"/>
      <c r="GE167" s="155"/>
      <c r="GF167" s="57"/>
      <c r="GG167" s="57"/>
      <c r="GH167" s="57"/>
      <c r="GI167" s="266"/>
      <c r="GJ167" s="159"/>
      <c r="GK167" s="159"/>
      <c r="KI167" s="371">
        <v>3</v>
      </c>
      <c r="KJ167" s="371">
        <v>4</v>
      </c>
      <c r="KK167" s="371">
        <v>2</v>
      </c>
      <c r="KL167" s="371"/>
      <c r="KM167" s="373">
        <v>40</v>
      </c>
      <c r="KO167" s="926" t="s">
        <v>2011</v>
      </c>
      <c r="KP167" s="926"/>
      <c r="KQ167" s="910" t="s">
        <v>2012</v>
      </c>
      <c r="KR167" s="911"/>
      <c r="KS167" s="912"/>
    </row>
    <row r="168" spans="14:305" s="56" customFormat="1" ht="15" customHeight="1">
      <c r="N168" s="222">
        <v>17</v>
      </c>
      <c r="O168" s="222">
        <v>25</v>
      </c>
      <c r="P168" s="199" t="s">
        <v>445</v>
      </c>
      <c r="Q168" s="199" t="s">
        <v>446</v>
      </c>
      <c r="R168" s="199" t="s">
        <v>425</v>
      </c>
      <c r="S168" s="222">
        <v>22</v>
      </c>
      <c r="T168" s="199" t="s">
        <v>447</v>
      </c>
      <c r="U168" s="199" t="s">
        <v>448</v>
      </c>
      <c r="W168" s="223">
        <f t="shared" si="38"/>
        <v>25</v>
      </c>
      <c r="X168" s="223">
        <f t="shared" si="39"/>
        <v>92</v>
      </c>
      <c r="Y168" s="223">
        <f t="shared" si="40"/>
        <v>51</v>
      </c>
      <c r="Z168" s="223"/>
      <c r="AA168" s="223"/>
      <c r="AB168" s="223">
        <f t="shared" si="41"/>
        <v>25</v>
      </c>
      <c r="AC168" s="223">
        <f t="shared" si="42"/>
        <v>22</v>
      </c>
      <c r="AD168" s="223">
        <f t="shared" si="43"/>
        <v>42</v>
      </c>
      <c r="AE168" s="223">
        <f t="shared" si="44"/>
        <v>41</v>
      </c>
      <c r="AG168" s="270">
        <v>14</v>
      </c>
      <c r="AH168" s="270"/>
      <c r="AI168" s="332" t="s">
        <v>369</v>
      </c>
      <c r="AJ168" s="332" t="s">
        <v>418</v>
      </c>
      <c r="AK168" s="333">
        <v>15</v>
      </c>
      <c r="AL168" s="332" t="s">
        <v>387</v>
      </c>
      <c r="AM168" s="332" t="s">
        <v>525</v>
      </c>
      <c r="AN168" s="332" t="s">
        <v>428</v>
      </c>
      <c r="AO168" s="333">
        <v>14</v>
      </c>
      <c r="AP168" s="333">
        <v>17</v>
      </c>
      <c r="AQ168" s="332" t="s">
        <v>377</v>
      </c>
      <c r="AR168" s="332" t="s">
        <v>386</v>
      </c>
      <c r="AS168" s="332" t="s">
        <v>384</v>
      </c>
      <c r="AT168" s="332" t="s">
        <v>434</v>
      </c>
      <c r="AU168" s="332"/>
      <c r="AV168" s="333">
        <v>13</v>
      </c>
      <c r="AW168" s="333">
        <v>18</v>
      </c>
      <c r="AX168" s="333">
        <v>12</v>
      </c>
      <c r="AY168" s="167">
        <f t="shared" si="45"/>
        <v>29</v>
      </c>
      <c r="AZ168" s="167">
        <f t="shared" si="46"/>
        <v>19</v>
      </c>
      <c r="BA168" s="167">
        <f t="shared" si="47"/>
        <v>16</v>
      </c>
      <c r="BB168" s="167">
        <f t="shared" si="48"/>
        <v>18</v>
      </c>
      <c r="BC168" s="167">
        <f t="shared" si="49"/>
        <v>57</v>
      </c>
      <c r="BD168" s="167">
        <f t="shared" si="50"/>
        <v>30</v>
      </c>
      <c r="BE168" s="167">
        <f t="shared" si="51"/>
        <v>15</v>
      </c>
      <c r="BF168" s="167">
        <f t="shared" si="52"/>
        <v>18</v>
      </c>
      <c r="BG168" s="167">
        <f t="shared" si="53"/>
        <v>19</v>
      </c>
      <c r="BH168" s="167"/>
      <c r="BI168" s="167">
        <f t="shared" si="54"/>
        <v>28</v>
      </c>
      <c r="BJ168" s="167">
        <f t="shared" si="55"/>
        <v>24</v>
      </c>
      <c r="BK168" s="167">
        <f t="shared" si="56"/>
        <v>74</v>
      </c>
      <c r="BL168" s="167">
        <f t="shared" si="57"/>
        <v>13</v>
      </c>
      <c r="BM168" s="167">
        <f t="shared" si="58"/>
        <v>18</v>
      </c>
      <c r="BN168" s="167">
        <f t="shared" si="59"/>
        <v>12</v>
      </c>
      <c r="CB168" s="159"/>
      <c r="CC168" s="352"/>
      <c r="CD168" s="352"/>
      <c r="CE168" s="352"/>
      <c r="CF168" s="352"/>
      <c r="CG168" s="352"/>
      <c r="CH168" s="352"/>
      <c r="CI168" s="352"/>
      <c r="CJ168" s="352"/>
      <c r="CK168" s="352"/>
      <c r="CL168" s="352"/>
      <c r="CM168" s="352"/>
      <c r="CN168" s="352"/>
      <c r="CO168" s="352"/>
      <c r="CP168" s="352"/>
      <c r="CQ168" s="352"/>
      <c r="CR168" s="353"/>
      <c r="CS168" s="266"/>
      <c r="CT168" s="266"/>
      <c r="CU168" s="266"/>
      <c r="CV168" s="266"/>
      <c r="CW168" s="266"/>
      <c r="CX168" s="266"/>
      <c r="CY168" s="266"/>
      <c r="CZ168" s="352"/>
      <c r="DA168" s="266"/>
      <c r="DB168" s="266"/>
      <c r="DC168" s="266"/>
      <c r="DD168" s="266"/>
      <c r="DE168" s="266"/>
      <c r="DF168" s="266"/>
      <c r="DG168" s="266"/>
      <c r="DH168" s="353"/>
      <c r="DI168" s="285"/>
      <c r="DJ168" s="297"/>
      <c r="DW168" s="159"/>
      <c r="DX168" s="401"/>
      <c r="DY168" s="400"/>
      <c r="DZ168" s="402"/>
      <c r="EA168" s="346"/>
      <c r="EB168" s="346"/>
      <c r="EC168" s="346"/>
      <c r="ED168" s="346"/>
      <c r="EE168" s="346"/>
      <c r="EF168" s="266"/>
      <c r="EG168" s="266"/>
      <c r="EH168" s="266"/>
      <c r="EI168" s="266"/>
      <c r="EJ168" s="266"/>
      <c r="EK168" s="266"/>
      <c r="EL168" s="266"/>
      <c r="EM168" s="266"/>
      <c r="EN168" s="907"/>
      <c r="EO168" s="907"/>
      <c r="EP168" s="907"/>
      <c r="EQ168" s="346"/>
      <c r="ER168" s="346"/>
      <c r="ES168" s="346"/>
      <c r="ET168" s="266"/>
      <c r="EU168" s="399"/>
      <c r="EV168" s="176"/>
      <c r="FI168" s="57"/>
      <c r="FJ168" s="57"/>
      <c r="FK168" s="57"/>
      <c r="FL168" s="57"/>
      <c r="FM168" s="57"/>
      <c r="FN168" s="57"/>
      <c r="FO168" s="57"/>
      <c r="FP168" s="57"/>
      <c r="FQ168" s="57"/>
      <c r="FR168" s="57"/>
      <c r="FS168" s="57"/>
      <c r="FT168" s="57"/>
      <c r="FU168" s="57"/>
      <c r="FV168" s="57"/>
      <c r="FW168" s="57"/>
      <c r="FX168" s="57"/>
      <c r="FY168" s="170"/>
      <c r="FZ168" s="57"/>
      <c r="GA168" s="57"/>
      <c r="GB168" s="57"/>
      <c r="GC168" s="57"/>
      <c r="GD168" s="57"/>
      <c r="GE168" s="155"/>
      <c r="GF168" s="57"/>
      <c r="GG168" s="57"/>
      <c r="GH168" s="57"/>
      <c r="GI168" s="266"/>
      <c r="GJ168" s="266"/>
      <c r="GK168" s="266"/>
      <c r="KI168" s="371"/>
      <c r="KJ168" s="371"/>
      <c r="KK168" s="371"/>
      <c r="KL168" s="371"/>
      <c r="KM168" s="373">
        <v>42.86</v>
      </c>
      <c r="KO168" s="926" t="s">
        <v>2013</v>
      </c>
      <c r="KP168" s="926"/>
      <c r="KQ168" s="910" t="s">
        <v>2014</v>
      </c>
      <c r="KR168" s="911"/>
      <c r="KS168" s="912"/>
    </row>
    <row r="169" spans="14:305" s="56" customFormat="1" ht="15" customHeight="1">
      <c r="N169" s="222">
        <v>18</v>
      </c>
      <c r="O169" s="199" t="s">
        <v>1</v>
      </c>
      <c r="P169" s="199" t="s">
        <v>449</v>
      </c>
      <c r="Q169" s="199" t="s">
        <v>395</v>
      </c>
      <c r="R169" s="199" t="s">
        <v>1</v>
      </c>
      <c r="S169" s="199" t="s">
        <v>1</v>
      </c>
      <c r="T169" s="199" t="s">
        <v>450</v>
      </c>
      <c r="U169" s="199" t="s">
        <v>451</v>
      </c>
      <c r="W169" s="223" t="str">
        <f t="shared" si="38"/>
        <v>-</v>
      </c>
      <c r="X169" s="223">
        <f t="shared" si="39"/>
        <v>97</v>
      </c>
      <c r="Y169" s="223">
        <f t="shared" si="40"/>
        <v>54</v>
      </c>
      <c r="Z169" s="223"/>
      <c r="AA169" s="223"/>
      <c r="AB169" s="223" t="str">
        <f t="shared" si="41"/>
        <v>-</v>
      </c>
      <c r="AC169" s="223" t="str">
        <f t="shared" si="42"/>
        <v>-</v>
      </c>
      <c r="AD169" s="223">
        <f t="shared" si="43"/>
        <v>44</v>
      </c>
      <c r="AE169" s="223">
        <f t="shared" si="44"/>
        <v>43</v>
      </c>
      <c r="AG169" s="270">
        <v>15</v>
      </c>
      <c r="AH169" s="270"/>
      <c r="AI169" s="332" t="s">
        <v>1115</v>
      </c>
      <c r="AJ169" s="332" t="s">
        <v>377</v>
      </c>
      <c r="AK169" s="333">
        <v>16</v>
      </c>
      <c r="AL169" s="332" t="s">
        <v>429</v>
      </c>
      <c r="AM169" s="332" t="s">
        <v>526</v>
      </c>
      <c r="AN169" s="332" t="s">
        <v>394</v>
      </c>
      <c r="AO169" s="332" t="s">
        <v>371</v>
      </c>
      <c r="AP169" s="332" t="s">
        <v>462</v>
      </c>
      <c r="AQ169" s="332" t="s">
        <v>437</v>
      </c>
      <c r="AR169" s="332" t="s">
        <v>432</v>
      </c>
      <c r="AS169" s="332" t="s">
        <v>388</v>
      </c>
      <c r="AT169" s="332" t="s">
        <v>584</v>
      </c>
      <c r="AU169" s="332"/>
      <c r="AV169" s="333">
        <v>14</v>
      </c>
      <c r="AW169" s="333">
        <v>19</v>
      </c>
      <c r="AX169" s="333">
        <v>13</v>
      </c>
      <c r="AY169" s="167">
        <f t="shared" si="45"/>
        <v>32</v>
      </c>
      <c r="AZ169" s="167">
        <f t="shared" si="46"/>
        <v>21</v>
      </c>
      <c r="BA169" s="167">
        <f t="shared" si="47"/>
        <v>17</v>
      </c>
      <c r="BB169" s="167">
        <f t="shared" si="48"/>
        <v>20</v>
      </c>
      <c r="BC169" s="167">
        <f t="shared" si="49"/>
        <v>60</v>
      </c>
      <c r="BD169" s="167">
        <f t="shared" si="50"/>
        <v>32</v>
      </c>
      <c r="BE169" s="167">
        <f t="shared" si="51"/>
        <v>17</v>
      </c>
      <c r="BF169" s="167">
        <f t="shared" si="52"/>
        <v>21</v>
      </c>
      <c r="BG169" s="167">
        <f t="shared" si="53"/>
        <v>21</v>
      </c>
      <c r="BH169" s="167"/>
      <c r="BI169" s="167">
        <f t="shared" si="54"/>
        <v>31</v>
      </c>
      <c r="BJ169" s="167">
        <f t="shared" si="55"/>
        <v>26</v>
      </c>
      <c r="BK169" s="167">
        <f t="shared" si="56"/>
        <v>80</v>
      </c>
      <c r="BL169" s="167">
        <f t="shared" si="57"/>
        <v>14</v>
      </c>
      <c r="BM169" s="167">
        <f t="shared" si="58"/>
        <v>19</v>
      </c>
      <c r="BN169" s="167">
        <f t="shared" si="59"/>
        <v>13</v>
      </c>
      <c r="CB169" s="159"/>
      <c r="CC169" s="352"/>
      <c r="CD169" s="352"/>
      <c r="CE169" s="352"/>
      <c r="CF169" s="352"/>
      <c r="CG169" s="352"/>
      <c r="CH169" s="352"/>
      <c r="CI169" s="352"/>
      <c r="CJ169" s="352"/>
      <c r="CK169" s="352"/>
      <c r="CL169" s="352"/>
      <c r="CM169" s="352"/>
      <c r="CN169" s="352"/>
      <c r="CO169" s="352"/>
      <c r="CP169" s="352"/>
      <c r="CQ169" s="352"/>
      <c r="CR169" s="353"/>
      <c r="CS169" s="352"/>
      <c r="CT169" s="352"/>
      <c r="CU169" s="352"/>
      <c r="CV169" s="352"/>
      <c r="CW169" s="352"/>
      <c r="CX169" s="352"/>
      <c r="CY169" s="352"/>
      <c r="CZ169" s="352"/>
      <c r="DA169" s="352"/>
      <c r="DB169" s="352"/>
      <c r="DC169" s="352"/>
      <c r="DD169" s="352"/>
      <c r="DE169" s="352"/>
      <c r="DF169" s="352"/>
      <c r="DG169" s="352"/>
      <c r="DH169" s="353"/>
      <c r="DI169" s="285"/>
      <c r="DJ169" s="297"/>
      <c r="DW169" s="159"/>
      <c r="DX169" s="266"/>
      <c r="DY169" s="346"/>
      <c r="DZ169" s="346"/>
      <c r="EA169" s="346"/>
      <c r="EB169" s="346"/>
      <c r="EC169" s="346"/>
      <c r="ED169" s="346"/>
      <c r="EE169" s="346"/>
      <c r="EF169" s="266"/>
      <c r="EG169" s="266"/>
      <c r="EH169" s="266"/>
      <c r="EI169" s="266"/>
      <c r="EJ169" s="266"/>
      <c r="EK169" s="266"/>
      <c r="EL169" s="266"/>
      <c r="EM169" s="266"/>
      <c r="EN169" s="400"/>
      <c r="EO169" s="346"/>
      <c r="EP169" s="346"/>
      <c r="EQ169" s="346"/>
      <c r="ER169" s="346"/>
      <c r="ES169" s="346"/>
      <c r="ET169" s="346"/>
      <c r="EU169" s="297"/>
      <c r="EV169" s="176"/>
      <c r="FI169" s="57"/>
      <c r="FJ169" s="57"/>
      <c r="FK169" s="57"/>
      <c r="FL169" s="57"/>
      <c r="FM169" s="57"/>
      <c r="FN169" s="57"/>
      <c r="FO169" s="57"/>
      <c r="FP169" s="57"/>
      <c r="FQ169" s="57"/>
      <c r="FR169" s="57"/>
      <c r="FS169" s="57"/>
      <c r="FT169" s="57"/>
      <c r="FU169" s="57"/>
      <c r="FV169" s="57"/>
      <c r="FW169" s="57"/>
      <c r="FX169" s="57"/>
      <c r="FY169" s="170"/>
      <c r="FZ169" s="57"/>
      <c r="GA169" s="57"/>
      <c r="GB169" s="57"/>
      <c r="GC169" s="57"/>
      <c r="GD169" s="57"/>
      <c r="GE169" s="155"/>
      <c r="GF169" s="57"/>
      <c r="GG169" s="57"/>
      <c r="GH169" s="57"/>
      <c r="GI169" s="266"/>
      <c r="GJ169" s="266"/>
      <c r="GK169" s="266"/>
      <c r="KI169" s="371">
        <v>4</v>
      </c>
      <c r="KJ169" s="371">
        <v>5</v>
      </c>
      <c r="KK169" s="371"/>
      <c r="KL169" s="371">
        <v>4</v>
      </c>
      <c r="KM169" s="373">
        <v>50</v>
      </c>
      <c r="KO169" s="926" t="s">
        <v>2015</v>
      </c>
      <c r="KP169" s="926"/>
      <c r="KQ169" s="910" t="s">
        <v>2016</v>
      </c>
      <c r="KR169" s="911"/>
      <c r="KS169" s="912"/>
    </row>
    <row r="170" spans="14:305" s="56" customFormat="1" ht="15" customHeight="1">
      <c r="N170" s="222">
        <v>19</v>
      </c>
      <c r="O170" s="199" t="s">
        <v>1</v>
      </c>
      <c r="P170" s="199" t="s">
        <v>452</v>
      </c>
      <c r="Q170" s="199" t="s">
        <v>453</v>
      </c>
      <c r="R170" s="199" t="s">
        <v>1</v>
      </c>
      <c r="S170" s="199" t="s">
        <v>1</v>
      </c>
      <c r="T170" s="199" t="s">
        <v>454</v>
      </c>
      <c r="U170" s="199" t="s">
        <v>455</v>
      </c>
      <c r="W170" s="223" t="str">
        <f t="shared" si="38"/>
        <v>-</v>
      </c>
      <c r="X170" s="223">
        <f t="shared" si="39"/>
        <v>103</v>
      </c>
      <c r="Y170" s="223">
        <f t="shared" si="40"/>
        <v>58</v>
      </c>
      <c r="Z170" s="223"/>
      <c r="AA170" s="223"/>
      <c r="AB170" s="223" t="str">
        <f t="shared" si="41"/>
        <v>-</v>
      </c>
      <c r="AC170" s="223" t="str">
        <f t="shared" si="42"/>
        <v>-</v>
      </c>
      <c r="AD170" s="223">
        <f t="shared" si="43"/>
        <v>47</v>
      </c>
      <c r="AE170" s="223">
        <f t="shared" si="44"/>
        <v>46</v>
      </c>
      <c r="AG170" s="270">
        <v>16</v>
      </c>
      <c r="AH170" s="270"/>
      <c r="AI170" s="332" t="s">
        <v>461</v>
      </c>
      <c r="AJ170" s="332" t="s">
        <v>381</v>
      </c>
      <c r="AK170" s="333">
        <v>17</v>
      </c>
      <c r="AL170" s="332" t="s">
        <v>376</v>
      </c>
      <c r="AM170" s="332" t="s">
        <v>1116</v>
      </c>
      <c r="AN170" s="332" t="s">
        <v>521</v>
      </c>
      <c r="AO170" s="333">
        <v>17</v>
      </c>
      <c r="AP170" s="332" t="s">
        <v>437</v>
      </c>
      <c r="AQ170" s="333">
        <v>23</v>
      </c>
      <c r="AR170" s="332" t="s">
        <v>375</v>
      </c>
      <c r="AS170" s="332" t="s">
        <v>386</v>
      </c>
      <c r="AT170" s="332" t="s">
        <v>504</v>
      </c>
      <c r="AU170" s="332"/>
      <c r="AV170" s="333">
        <v>15</v>
      </c>
      <c r="AW170" s="332" t="s">
        <v>1111</v>
      </c>
      <c r="AX170" s="333">
        <v>14</v>
      </c>
      <c r="AY170" s="167">
        <f t="shared" si="45"/>
        <v>36</v>
      </c>
      <c r="AZ170" s="167">
        <f t="shared" si="46"/>
        <v>24</v>
      </c>
      <c r="BA170" s="167">
        <f t="shared" si="47"/>
        <v>18</v>
      </c>
      <c r="BB170" s="167">
        <f t="shared" si="48"/>
        <v>22</v>
      </c>
      <c r="BC170" s="167">
        <f t="shared" si="49"/>
        <v>63</v>
      </c>
      <c r="BD170" s="167">
        <f t="shared" si="50"/>
        <v>35</v>
      </c>
      <c r="BE170" s="167">
        <f t="shared" si="51"/>
        <v>18</v>
      </c>
      <c r="BF170" s="167">
        <f t="shared" si="52"/>
        <v>23</v>
      </c>
      <c r="BG170" s="167">
        <f t="shared" si="53"/>
        <v>23</v>
      </c>
      <c r="BH170" s="167"/>
      <c r="BI170" s="167">
        <f t="shared" si="54"/>
        <v>33</v>
      </c>
      <c r="BJ170" s="167">
        <f t="shared" si="55"/>
        <v>28</v>
      </c>
      <c r="BK170" s="167">
        <f t="shared" si="56"/>
        <v>87</v>
      </c>
      <c r="BL170" s="167">
        <f t="shared" si="57"/>
        <v>15</v>
      </c>
      <c r="BM170" s="167">
        <f t="shared" si="58"/>
        <v>20</v>
      </c>
      <c r="BN170" s="167">
        <f t="shared" si="59"/>
        <v>14</v>
      </c>
      <c r="CB170" s="214"/>
      <c r="CC170" s="352"/>
      <c r="CD170" s="352"/>
      <c r="CE170" s="352"/>
      <c r="CF170" s="352"/>
      <c r="CG170" s="352"/>
      <c r="CH170" s="352"/>
      <c r="CI170" s="352"/>
      <c r="CJ170" s="352"/>
      <c r="CK170" s="352"/>
      <c r="CL170" s="352"/>
      <c r="CM170" s="352"/>
      <c r="CN170" s="352"/>
      <c r="CO170" s="352"/>
      <c r="CP170" s="352"/>
      <c r="CQ170" s="352"/>
      <c r="CR170" s="353"/>
      <c r="CS170" s="352"/>
      <c r="CT170" s="352"/>
      <c r="CU170" s="352"/>
      <c r="CV170" s="352"/>
      <c r="CW170" s="352"/>
      <c r="CX170" s="352"/>
      <c r="CY170" s="352"/>
      <c r="CZ170" s="352"/>
      <c r="DA170" s="352"/>
      <c r="DB170" s="352"/>
      <c r="DC170" s="352"/>
      <c r="DD170" s="352"/>
      <c r="DE170" s="352"/>
      <c r="DF170" s="352"/>
      <c r="DG170" s="352"/>
      <c r="DH170" s="353"/>
      <c r="DI170" s="285"/>
      <c r="DJ170" s="297"/>
      <c r="DW170" s="159"/>
      <c r="DX170" s="266"/>
      <c r="DY170" s="401"/>
      <c r="DZ170" s="401"/>
      <c r="EA170" s="401"/>
      <c r="EB170" s="401"/>
      <c r="EC170" s="401"/>
      <c r="ED170" s="401"/>
      <c r="EE170" s="346"/>
      <c r="EF170" s="908"/>
      <c r="EG170" s="908"/>
      <c r="EH170" s="908"/>
      <c r="EI170" s="908"/>
      <c r="EJ170" s="908"/>
      <c r="EK170" s="908"/>
      <c r="EL170" s="908"/>
      <c r="EM170" s="266"/>
      <c r="EN170" s="400"/>
      <c r="EO170" s="157"/>
      <c r="EP170" s="157"/>
      <c r="EQ170" s="157"/>
      <c r="ER170" s="157"/>
      <c r="ES170" s="157"/>
      <c r="ET170" s="346"/>
      <c r="EU170" s="176"/>
      <c r="EV170" s="176"/>
      <c r="FI170" s="57"/>
      <c r="FJ170" s="57"/>
      <c r="FK170" s="57"/>
      <c r="FL170" s="57"/>
      <c r="FM170" s="57"/>
      <c r="FN170" s="57"/>
      <c r="FO170" s="57"/>
      <c r="FP170" s="57"/>
      <c r="FQ170" s="57"/>
      <c r="FR170" s="57"/>
      <c r="FS170" s="57"/>
      <c r="FT170" s="57"/>
      <c r="FU170" s="57"/>
      <c r="FV170" s="57"/>
      <c r="FW170" s="57"/>
      <c r="FX170" s="57"/>
      <c r="FY170" s="170"/>
      <c r="FZ170" s="57"/>
      <c r="GA170" s="57"/>
      <c r="GB170" s="57"/>
      <c r="GC170" s="57"/>
      <c r="GD170" s="57"/>
      <c r="GE170" s="155"/>
      <c r="GF170" s="57"/>
      <c r="GG170" s="57"/>
      <c r="GH170" s="57"/>
      <c r="GI170" s="266"/>
      <c r="GJ170" s="266"/>
      <c r="GK170" s="266"/>
      <c r="KI170" s="371"/>
      <c r="KJ170" s="371"/>
      <c r="KK170" s="371"/>
      <c r="KL170" s="371"/>
      <c r="KM170" s="373">
        <v>57.14</v>
      </c>
    </row>
    <row r="171" spans="14:305" s="56" customFormat="1" ht="15" customHeight="1">
      <c r="N171" s="222">
        <v>0</v>
      </c>
      <c r="O171" s="199"/>
      <c r="P171" s="199"/>
      <c r="Q171" s="199"/>
      <c r="R171" s="199"/>
      <c r="S171" s="199"/>
      <c r="T171" s="199"/>
      <c r="U171" s="199"/>
      <c r="W171" s="199">
        <v>26</v>
      </c>
      <c r="X171" s="199">
        <v>134</v>
      </c>
      <c r="Y171" s="199">
        <v>69</v>
      </c>
      <c r="Z171" s="199"/>
      <c r="AA171" s="199"/>
      <c r="AB171" s="199">
        <v>27</v>
      </c>
      <c r="AC171" s="199">
        <v>23</v>
      </c>
      <c r="AD171" s="199">
        <v>61</v>
      </c>
      <c r="AE171" s="199">
        <v>53</v>
      </c>
      <c r="AG171" s="270">
        <v>17</v>
      </c>
      <c r="AH171" s="270"/>
      <c r="AI171" s="332" t="s">
        <v>378</v>
      </c>
      <c r="AJ171" s="332" t="s">
        <v>590</v>
      </c>
      <c r="AK171" s="332" t="s">
        <v>429</v>
      </c>
      <c r="AL171" s="332" t="s">
        <v>466</v>
      </c>
      <c r="AM171" s="332" t="s">
        <v>1074</v>
      </c>
      <c r="AN171" s="332" t="s">
        <v>1117</v>
      </c>
      <c r="AO171" s="333">
        <v>18</v>
      </c>
      <c r="AP171" s="332" t="s">
        <v>440</v>
      </c>
      <c r="AQ171" s="332" t="s">
        <v>384</v>
      </c>
      <c r="AR171" s="332" t="s">
        <v>396</v>
      </c>
      <c r="AS171" s="332" t="s">
        <v>432</v>
      </c>
      <c r="AT171" s="332" t="s">
        <v>1118</v>
      </c>
      <c r="AU171" s="332"/>
      <c r="AV171" s="333">
        <v>16</v>
      </c>
      <c r="AW171" s="333">
        <v>22</v>
      </c>
      <c r="AX171" s="332" t="s">
        <v>1</v>
      </c>
      <c r="AY171" s="167">
        <f t="shared" si="45"/>
        <v>40</v>
      </c>
      <c r="AZ171" s="167">
        <f t="shared" si="46"/>
        <v>27</v>
      </c>
      <c r="BA171" s="167">
        <f t="shared" si="47"/>
        <v>20</v>
      </c>
      <c r="BB171" s="167">
        <f t="shared" si="48"/>
        <v>24</v>
      </c>
      <c r="BC171" s="167">
        <f t="shared" si="49"/>
        <v>65</v>
      </c>
      <c r="BD171" s="167">
        <f t="shared" si="50"/>
        <v>37</v>
      </c>
      <c r="BE171" s="167">
        <f t="shared" si="51"/>
        <v>19</v>
      </c>
      <c r="BF171" s="167">
        <f t="shared" si="52"/>
        <v>25</v>
      </c>
      <c r="BG171" s="167">
        <f t="shared" si="53"/>
        <v>24</v>
      </c>
      <c r="BH171" s="167"/>
      <c r="BI171" s="167">
        <f t="shared" si="54"/>
        <v>36</v>
      </c>
      <c r="BJ171" s="167">
        <f t="shared" si="55"/>
        <v>31</v>
      </c>
      <c r="BK171" s="167">
        <f t="shared" si="56"/>
        <v>93</v>
      </c>
      <c r="BL171" s="167">
        <f t="shared" si="57"/>
        <v>16</v>
      </c>
      <c r="BM171" s="167">
        <f t="shared" si="58"/>
        <v>22</v>
      </c>
      <c r="BN171" s="167" t="str">
        <f t="shared" si="59"/>
        <v>-</v>
      </c>
      <c r="CB171" s="81"/>
      <c r="CC171" s="266"/>
      <c r="CD171" s="346"/>
      <c r="CE171" s="266"/>
      <c r="CF171" s="266"/>
      <c r="CG171" s="266"/>
      <c r="CH171" s="266"/>
      <c r="CI171" s="266"/>
      <c r="CJ171" s="352"/>
      <c r="CK171" s="266"/>
      <c r="CL171" s="266"/>
      <c r="CM171" s="266"/>
      <c r="CN171" s="266"/>
      <c r="CO171" s="266"/>
      <c r="CP171" s="266"/>
      <c r="CQ171" s="266"/>
      <c r="CR171" s="353"/>
      <c r="CS171" s="352"/>
      <c r="CT171" s="352"/>
      <c r="CU171" s="352"/>
      <c r="CV171" s="352"/>
      <c r="CW171" s="352"/>
      <c r="CX171" s="352"/>
      <c r="CY171" s="352"/>
      <c r="CZ171" s="352"/>
      <c r="DA171" s="352"/>
      <c r="DB171" s="352"/>
      <c r="DC171" s="352"/>
      <c r="DD171" s="352"/>
      <c r="DE171" s="352"/>
      <c r="DF171" s="352"/>
      <c r="DG171" s="352"/>
      <c r="DH171" s="353"/>
      <c r="DI171" s="285"/>
      <c r="DJ171" s="297"/>
      <c r="DW171" s="214"/>
      <c r="DX171" s="266"/>
      <c r="DY171" s="266"/>
      <c r="DZ171" s="266"/>
      <c r="EA171" s="266"/>
      <c r="EB171" s="266"/>
      <c r="EC171" s="266"/>
      <c r="ED171" s="266"/>
      <c r="EE171" s="346"/>
      <c r="EF171" s="266"/>
      <c r="EG171" s="266"/>
      <c r="EH171" s="266"/>
      <c r="EI171" s="266"/>
      <c r="EJ171" s="266"/>
      <c r="EK171" s="266"/>
      <c r="EL171" s="266"/>
      <c r="EM171" s="266"/>
      <c r="EN171" s="400"/>
      <c r="EO171" s="403"/>
      <c r="EP171" s="403"/>
      <c r="EQ171" s="403"/>
      <c r="ER171" s="404"/>
      <c r="ES171" s="404"/>
      <c r="ET171" s="157"/>
      <c r="EU171" s="176"/>
      <c r="EV171" s="176"/>
      <c r="FI171" s="57"/>
      <c r="FJ171" s="57"/>
      <c r="FK171" s="57"/>
      <c r="FL171" s="57"/>
      <c r="FM171" s="57"/>
      <c r="FN171" s="57"/>
      <c r="FO171" s="57"/>
      <c r="FP171" s="57"/>
      <c r="FQ171" s="57"/>
      <c r="FR171" s="57"/>
      <c r="FS171" s="57"/>
      <c r="FT171" s="57"/>
      <c r="FU171" s="57"/>
      <c r="FV171" s="57"/>
      <c r="FW171" s="57"/>
      <c r="FX171" s="57"/>
      <c r="FY171" s="170"/>
      <c r="FZ171" s="57"/>
      <c r="GA171" s="57"/>
      <c r="GB171" s="57"/>
      <c r="GC171" s="57"/>
      <c r="GD171" s="57"/>
      <c r="GE171" s="155"/>
      <c r="GF171" s="57"/>
      <c r="GG171" s="57"/>
      <c r="GH171" s="57"/>
      <c r="GI171" s="266"/>
      <c r="GJ171" s="157"/>
      <c r="GK171" s="157"/>
      <c r="KI171" s="371"/>
      <c r="KJ171" s="371">
        <v>6</v>
      </c>
      <c r="KK171" s="371">
        <v>3</v>
      </c>
      <c r="KL171" s="371"/>
      <c r="KM171" s="373">
        <v>60</v>
      </c>
    </row>
    <row r="172" spans="14:305" s="56" customFormat="1" ht="15" customHeight="1">
      <c r="N172" s="222"/>
      <c r="O172" s="199"/>
      <c r="P172" s="199"/>
      <c r="Q172" s="199"/>
      <c r="R172" s="199"/>
      <c r="S172" s="199"/>
      <c r="T172" s="199"/>
      <c r="U172" s="199"/>
      <c r="W172" s="199"/>
      <c r="X172" s="199"/>
      <c r="Y172" s="199"/>
      <c r="Z172" s="199"/>
      <c r="AA172" s="199"/>
      <c r="AB172" s="199"/>
      <c r="AC172" s="199"/>
      <c r="AD172" s="199"/>
      <c r="AE172" s="199"/>
      <c r="AG172" s="270">
        <v>18</v>
      </c>
      <c r="AH172" s="270"/>
      <c r="AI172" s="332" t="s">
        <v>499</v>
      </c>
      <c r="AJ172" s="332" t="s">
        <v>428</v>
      </c>
      <c r="AK172" s="333">
        <v>20</v>
      </c>
      <c r="AL172" s="332" t="s">
        <v>384</v>
      </c>
      <c r="AM172" s="333">
        <v>65</v>
      </c>
      <c r="AN172" s="332" t="s">
        <v>613</v>
      </c>
      <c r="AO172" s="332" t="s">
        <v>377</v>
      </c>
      <c r="AP172" s="332" t="s">
        <v>383</v>
      </c>
      <c r="AQ172" s="332" t="s">
        <v>1100</v>
      </c>
      <c r="AR172" s="332" t="s">
        <v>607</v>
      </c>
      <c r="AS172" s="332" t="s">
        <v>415</v>
      </c>
      <c r="AT172" s="332" t="s">
        <v>1124</v>
      </c>
      <c r="AU172" s="332"/>
      <c r="AV172" s="332" t="s">
        <v>1125</v>
      </c>
      <c r="AW172" s="332" t="s">
        <v>440</v>
      </c>
      <c r="AX172" s="332" t="s">
        <v>1105</v>
      </c>
      <c r="AY172" s="167">
        <f t="shared" si="45"/>
        <v>44</v>
      </c>
      <c r="AZ172" s="167">
        <f t="shared" si="46"/>
        <v>30</v>
      </c>
      <c r="BA172" s="167">
        <f t="shared" si="47"/>
        <v>21</v>
      </c>
      <c r="BB172" s="167">
        <f t="shared" si="48"/>
        <v>26</v>
      </c>
      <c r="BC172" s="167" t="str">
        <f t="shared" si="49"/>
        <v>-</v>
      </c>
      <c r="BD172" s="167">
        <f t="shared" si="50"/>
        <v>40</v>
      </c>
      <c r="BE172" s="167">
        <f t="shared" si="51"/>
        <v>21</v>
      </c>
      <c r="BF172" s="167">
        <f t="shared" si="52"/>
        <v>28</v>
      </c>
      <c r="BG172" s="167">
        <f t="shared" si="53"/>
        <v>26</v>
      </c>
      <c r="BH172" s="167"/>
      <c r="BI172" s="167">
        <f t="shared" si="54"/>
        <v>39</v>
      </c>
      <c r="BJ172" s="167">
        <f t="shared" si="55"/>
        <v>33</v>
      </c>
      <c r="BK172" s="167">
        <f t="shared" si="56"/>
        <v>100</v>
      </c>
      <c r="BL172" s="167">
        <f t="shared" si="57"/>
        <v>17</v>
      </c>
      <c r="BM172" s="167">
        <f t="shared" si="58"/>
        <v>23</v>
      </c>
      <c r="BN172" s="167">
        <f t="shared" si="59"/>
        <v>15</v>
      </c>
      <c r="CB172" s="159"/>
      <c r="CC172" s="266"/>
      <c r="CD172" s="346"/>
      <c r="CE172" s="266"/>
      <c r="CF172" s="266"/>
      <c r="CG172" s="266"/>
      <c r="CH172" s="346"/>
      <c r="CI172" s="346"/>
      <c r="CJ172" s="352"/>
      <c r="CK172" s="266"/>
      <c r="CL172" s="266"/>
      <c r="CM172" s="266"/>
      <c r="CN172" s="266"/>
      <c r="CO172" s="266"/>
      <c r="CP172" s="266"/>
      <c r="CQ172" s="266"/>
      <c r="CR172" s="353"/>
      <c r="CS172" s="266"/>
      <c r="CT172" s="266"/>
      <c r="CU172" s="266"/>
      <c r="CV172" s="266"/>
      <c r="CW172" s="266"/>
      <c r="CX172" s="266"/>
      <c r="CY172" s="266"/>
      <c r="CZ172" s="352"/>
      <c r="DA172" s="266"/>
      <c r="DB172" s="266"/>
      <c r="DC172" s="266"/>
      <c r="DD172" s="266"/>
      <c r="DE172" s="266"/>
      <c r="DF172" s="266"/>
      <c r="DG172" s="266"/>
      <c r="DH172" s="353"/>
      <c r="DI172" s="285"/>
      <c r="DJ172" s="297"/>
      <c r="DW172" s="81"/>
      <c r="DX172" s="266"/>
      <c r="DY172" s="266"/>
      <c r="DZ172" s="266"/>
      <c r="EA172" s="266"/>
      <c r="EB172" s="266"/>
      <c r="EC172" s="266"/>
      <c r="ED172" s="266"/>
      <c r="EE172" s="346"/>
      <c r="EF172" s="266"/>
      <c r="EG172" s="266"/>
      <c r="EH172" s="266"/>
      <c r="EI172" s="266"/>
      <c r="EJ172" s="266"/>
      <c r="EK172" s="266"/>
      <c r="EL172" s="266"/>
      <c r="EM172" s="266"/>
      <c r="EN172" s="400"/>
      <c r="EO172" s="403"/>
      <c r="EP172" s="403"/>
      <c r="EQ172" s="403"/>
      <c r="ER172" s="346"/>
      <c r="ES172" s="346"/>
      <c r="ET172" s="404"/>
      <c r="EU172" s="175"/>
      <c r="EV172" s="176"/>
      <c r="FI172" s="57"/>
      <c r="FJ172" s="57"/>
      <c r="FK172" s="57"/>
      <c r="FL172" s="57"/>
      <c r="FM172" s="57"/>
      <c r="FN172" s="57"/>
      <c r="FO172" s="57"/>
      <c r="FP172" s="57"/>
      <c r="FQ172" s="57"/>
      <c r="FR172" s="57"/>
      <c r="FS172" s="57"/>
      <c r="FT172" s="57"/>
      <c r="FU172" s="57"/>
      <c r="FV172" s="57"/>
      <c r="FW172" s="57"/>
      <c r="FX172" s="57"/>
      <c r="FY172" s="170"/>
      <c r="FZ172" s="57"/>
      <c r="GA172" s="57"/>
      <c r="GB172" s="57"/>
      <c r="GC172" s="57"/>
      <c r="GD172" s="57"/>
      <c r="GE172" s="155"/>
      <c r="GF172" s="57"/>
      <c r="GG172" s="57"/>
      <c r="GH172" s="57"/>
      <c r="GI172" s="266"/>
      <c r="GJ172" s="266"/>
      <c r="GK172" s="266"/>
      <c r="KI172" s="372"/>
      <c r="KJ172" s="371"/>
      <c r="KK172" s="371"/>
      <c r="KL172" s="371">
        <v>5</v>
      </c>
      <c r="KM172" s="373">
        <v>62.5</v>
      </c>
    </row>
    <row r="173" spans="14:305" s="56" customFormat="1" ht="15" customHeight="1">
      <c r="N173" s="222"/>
      <c r="O173" s="199"/>
      <c r="P173" s="199"/>
      <c r="Q173" s="199"/>
      <c r="R173" s="199"/>
      <c r="S173" s="199"/>
      <c r="T173" s="199"/>
      <c r="U173" s="199"/>
      <c r="W173" s="199"/>
      <c r="X173" s="199"/>
      <c r="Y173" s="199"/>
      <c r="Z173" s="199"/>
      <c r="AA173" s="199"/>
      <c r="AB173" s="199"/>
      <c r="AC173" s="199"/>
      <c r="AD173" s="199"/>
      <c r="AE173" s="199"/>
      <c r="AG173" s="270">
        <v>19</v>
      </c>
      <c r="AH173" s="270"/>
      <c r="AI173" s="332" t="s">
        <v>1119</v>
      </c>
      <c r="AJ173" s="332" t="s">
        <v>1120</v>
      </c>
      <c r="AK173" s="332" t="s">
        <v>1121</v>
      </c>
      <c r="AL173" s="332" t="s">
        <v>369</v>
      </c>
      <c r="AM173" s="332" t="s">
        <v>1</v>
      </c>
      <c r="AN173" s="332" t="s">
        <v>1075</v>
      </c>
      <c r="AO173" s="332" t="s">
        <v>1122</v>
      </c>
      <c r="AP173" s="332" t="s">
        <v>1123</v>
      </c>
      <c r="AQ173" s="300"/>
      <c r="AR173" s="300"/>
      <c r="AS173" s="300"/>
      <c r="AT173" s="300"/>
      <c r="AU173" s="300"/>
      <c r="AV173" s="300"/>
      <c r="AW173" s="300"/>
      <c r="AX173" s="300"/>
      <c r="AY173" s="167">
        <f>IF(AI173="-",AI173,IF(ISNUMBER(AI173),AI173,MID(AI173,(FIND("-",AI173)+1),3)+1))</f>
        <v>69</v>
      </c>
      <c r="AZ173" s="167">
        <f>IF(AJ173="-",AJ173,IF(ISNUMBER(AJ173),AJ173,MID(AJ173,(FIND("-",AJ173)+1),3)+1))</f>
        <v>45</v>
      </c>
      <c r="BA173" s="167">
        <f>IF(AK173="-",AK173,IF(ISNUMBER(AK173),AK173,MID(AK173,(FIND("-",AK173)+1),3)+1))</f>
        <v>33</v>
      </c>
      <c r="BB173" s="167">
        <f>IF(AL173="-",AL173,IF(ISNUMBER(AL173),AL173,MID(AL173,(FIND("-",AL173)+1),3)+1))</f>
        <v>29</v>
      </c>
      <c r="BC173" s="167">
        <v>66</v>
      </c>
      <c r="BD173" s="167">
        <f>IF(AN173="-",AN173,IF(ISNUMBER(AN173),AN173,MID(AN173,(FIND("-",AN173)+1),3)+1))</f>
        <v>69</v>
      </c>
      <c r="BE173" s="167">
        <f>IF(AO173="-",AO173,IF(ISNUMBER(AO173),AO173,MID(AO173,(FIND("-",AO173)+1),3)+1))</f>
        <v>31</v>
      </c>
      <c r="BF173" s="167">
        <f>IF(AP173="-",AP173,IF(ISNUMBER(AP173),AP173,MID(AP173,(FIND("-",AP173)+1),3)+1))</f>
        <v>36</v>
      </c>
      <c r="BG173" s="167">
        <f>IF(AQ172="-",AQ172,IF(ISNUMBER(AQ172),AQ172,MID(AQ172,(FIND("-",AQ172)+1),3)+1))</f>
        <v>43</v>
      </c>
      <c r="BH173" s="167"/>
      <c r="BI173" s="167">
        <f>IF(AR172="-",AR172,IF(ISNUMBER(AR172),AR172,MID(AR172,(FIND("-",AR172)+1),3)+1))</f>
        <v>46</v>
      </c>
      <c r="BJ173" s="167">
        <f>IF(AS172="-",AS172,IF(ISNUMBER(AS172),AS172,MID(AS172,(FIND("-",AS172)+1),3)+1))</f>
        <v>39</v>
      </c>
      <c r="BK173" s="167">
        <f>IF(AT172="-",AT172,IF(ISNUMBER(AT172),AT172,MID(AT172,(FIND("-",AT172)+1),3)+1))</f>
        <v>137</v>
      </c>
      <c r="BL173" s="167">
        <f>IF(AV172="-",AV172,IF(ISNUMBER(AV172),AV172,MID(AV172,(FIND("-",AV172)+1),3)+1))</f>
        <v>34</v>
      </c>
      <c r="BM173" s="167">
        <f>IF(AW172="-",AW172,IF(ISNUMBER(AW172),AW172,MID(AW172,(FIND("-",AW172)+1),3)+1))</f>
        <v>25</v>
      </c>
      <c r="BN173" s="167">
        <f>IF(AX172="-",AX172,IF(ISNUMBER(AX172),AX172,MID(AX172,(FIND("-",AX172)+1),3)+1))</f>
        <v>25</v>
      </c>
      <c r="CB173" s="159"/>
      <c r="CC173" s="266"/>
      <c r="CD173" s="346"/>
      <c r="CE173" s="266"/>
      <c r="CF173" s="266"/>
      <c r="CG173" s="266"/>
      <c r="CH173" s="346"/>
      <c r="CI173" s="346"/>
      <c r="CJ173" s="352"/>
      <c r="CK173" s="266"/>
      <c r="CL173" s="266"/>
      <c r="CM173" s="266"/>
      <c r="CN173" s="266"/>
      <c r="CO173" s="266"/>
      <c r="CP173" s="266"/>
      <c r="CQ173" s="266"/>
      <c r="CR173" s="353"/>
      <c r="CS173" s="266"/>
      <c r="CT173" s="266"/>
      <c r="CU173" s="266"/>
      <c r="CV173" s="266"/>
      <c r="CW173" s="266"/>
      <c r="CX173" s="266"/>
      <c r="CY173" s="266"/>
      <c r="CZ173" s="352"/>
      <c r="DA173" s="266"/>
      <c r="DB173" s="266"/>
      <c r="DC173" s="266"/>
      <c r="DD173" s="266"/>
      <c r="DE173" s="266"/>
      <c r="DF173" s="266"/>
      <c r="DG173" s="266"/>
      <c r="DH173" s="353"/>
      <c r="DI173" s="285"/>
      <c r="DJ173" s="297"/>
      <c r="DW173" s="159"/>
      <c r="DX173" s="266"/>
      <c r="DY173" s="266"/>
      <c r="DZ173" s="266"/>
      <c r="EA173" s="266"/>
      <c r="EB173" s="266"/>
      <c r="EC173" s="266"/>
      <c r="ED173" s="266"/>
      <c r="EE173" s="346"/>
      <c r="EF173" s="266"/>
      <c r="EG173" s="266"/>
      <c r="EH173" s="266"/>
      <c r="EI173" s="266"/>
      <c r="EJ173" s="266"/>
      <c r="EK173" s="266"/>
      <c r="EL173" s="266"/>
      <c r="EM173" s="266"/>
      <c r="EN173" s="400"/>
      <c r="EO173" s="403"/>
      <c r="EP173" s="403"/>
      <c r="EQ173" s="403"/>
      <c r="ER173" s="403"/>
      <c r="ES173" s="403"/>
      <c r="ET173" s="346"/>
      <c r="EU173" s="405"/>
      <c r="EV173" s="176"/>
      <c r="FI173" s="57"/>
      <c r="FJ173" s="57"/>
      <c r="FK173" s="57"/>
      <c r="FL173" s="57"/>
      <c r="FM173" s="57"/>
      <c r="FN173" s="57"/>
      <c r="FO173" s="57"/>
      <c r="FP173" s="57"/>
      <c r="FQ173" s="57"/>
      <c r="FR173" s="57"/>
      <c r="FS173" s="57"/>
      <c r="FT173" s="57"/>
      <c r="FU173" s="57"/>
      <c r="FV173" s="57"/>
      <c r="FW173" s="57"/>
      <c r="FX173" s="57"/>
      <c r="FY173" s="170"/>
      <c r="FZ173" s="57"/>
      <c r="GA173" s="57"/>
      <c r="GB173" s="57"/>
      <c r="GC173" s="57"/>
      <c r="GD173" s="57"/>
      <c r="GE173" s="155"/>
      <c r="GF173" s="57"/>
      <c r="GG173" s="57"/>
      <c r="GH173" s="57"/>
      <c r="GI173" s="266"/>
      <c r="GJ173" s="266"/>
      <c r="GK173" s="266"/>
      <c r="KI173" s="372"/>
      <c r="KJ173" s="371">
        <v>7</v>
      </c>
      <c r="KK173" s="371"/>
      <c r="KL173" s="372"/>
      <c r="KM173" s="373">
        <v>70</v>
      </c>
    </row>
    <row r="174" spans="14:305" s="56" customFormat="1" ht="15" customHeight="1">
      <c r="N174" s="222"/>
      <c r="O174" s="199"/>
      <c r="P174" s="199"/>
      <c r="Q174" s="199"/>
      <c r="R174" s="199"/>
      <c r="S174" s="199"/>
      <c r="T174" s="199"/>
      <c r="U174" s="199"/>
      <c r="W174" s="199"/>
      <c r="X174" s="199"/>
      <c r="Y174" s="199"/>
      <c r="Z174" s="199"/>
      <c r="AA174" s="199"/>
      <c r="AB174" s="199"/>
      <c r="AC174" s="199"/>
      <c r="AD174" s="199"/>
      <c r="AE174" s="199"/>
      <c r="AG174" s="167"/>
      <c r="AH174" s="167"/>
      <c r="AI174" s="300"/>
      <c r="AJ174" s="300"/>
      <c r="AK174" s="300"/>
      <c r="AL174" s="300"/>
      <c r="AM174" s="300"/>
      <c r="AN174" s="300"/>
      <c r="AO174" s="300"/>
      <c r="AP174" s="300"/>
      <c r="AQ174" s="300"/>
      <c r="AR174" s="300"/>
      <c r="AS174" s="300"/>
      <c r="AT174" s="300"/>
      <c r="AU174" s="300"/>
      <c r="AV174" s="300"/>
      <c r="AW174" s="300"/>
      <c r="AX174" s="300"/>
      <c r="AY174" s="167"/>
      <c r="AZ174" s="167"/>
      <c r="BA174" s="167"/>
      <c r="BB174" s="167"/>
      <c r="BC174" s="167"/>
      <c r="BD174" s="167"/>
      <c r="BE174" s="167"/>
      <c r="BF174" s="167"/>
      <c r="BG174" s="167"/>
      <c r="BH174" s="167"/>
      <c r="BI174" s="167"/>
      <c r="BJ174" s="167"/>
      <c r="BK174" s="167"/>
      <c r="BL174" s="167"/>
      <c r="BM174" s="167"/>
      <c r="BN174" s="167"/>
      <c r="CB174" s="159"/>
      <c r="CC174" s="406"/>
      <c r="CD174" s="406"/>
      <c r="CE174" s="402"/>
      <c r="CF174" s="346"/>
      <c r="CG174" s="346"/>
      <c r="CH174" s="346"/>
      <c r="CI174" s="346"/>
      <c r="CJ174" s="407"/>
      <c r="CK174" s="266"/>
      <c r="CL174" s="266"/>
      <c r="CM174" s="266"/>
      <c r="CN174" s="266"/>
      <c r="CO174" s="266"/>
      <c r="CP174" s="266"/>
      <c r="CQ174" s="266"/>
      <c r="CR174" s="353"/>
      <c r="CS174" s="400"/>
      <c r="CT174" s="406"/>
      <c r="CU174" s="346"/>
      <c r="CV174" s="346"/>
      <c r="CW174" s="346"/>
      <c r="CX174" s="346"/>
      <c r="CY174" s="346"/>
      <c r="CZ174" s="352"/>
      <c r="DA174" s="266"/>
      <c r="DB174" s="266"/>
      <c r="DC174" s="266"/>
      <c r="DD174" s="266"/>
      <c r="DE174" s="266"/>
      <c r="DF174" s="266"/>
      <c r="DG174" s="266"/>
      <c r="DH174" s="353"/>
      <c r="DI174" s="285"/>
      <c r="DJ174" s="297"/>
      <c r="DX174" s="159"/>
      <c r="DY174" s="266"/>
      <c r="DZ174" s="266"/>
      <c r="EA174" s="266"/>
      <c r="EB174" s="266"/>
      <c r="EC174" s="266"/>
      <c r="ED174" s="266"/>
      <c r="EE174" s="346"/>
      <c r="EF174" s="266"/>
      <c r="EG174" s="266"/>
      <c r="EH174" s="266"/>
      <c r="EI174" s="266"/>
      <c r="EJ174" s="266"/>
      <c r="EK174" s="266"/>
      <c r="EL174" s="266"/>
      <c r="EM174" s="266"/>
      <c r="EN174" s="400"/>
      <c r="EO174" s="403"/>
      <c r="EP174" s="403"/>
      <c r="EQ174" s="403"/>
      <c r="ER174" s="346"/>
      <c r="ES174" s="346"/>
      <c r="ET174" s="403"/>
      <c r="EU174" s="176"/>
      <c r="EV174" s="176"/>
      <c r="FI174" s="57"/>
      <c r="FJ174" s="57"/>
      <c r="FK174" s="57"/>
      <c r="FL174" s="57"/>
      <c r="FM174" s="57"/>
      <c r="FN174" s="57"/>
      <c r="FO174" s="57"/>
      <c r="FP174" s="57"/>
      <c r="FQ174" s="57"/>
      <c r="FR174" s="57"/>
      <c r="FS174" s="57"/>
      <c r="FT174" s="57"/>
      <c r="FU174" s="57"/>
      <c r="FV174" s="57"/>
      <c r="FW174" s="57"/>
      <c r="FX174" s="57"/>
      <c r="FY174" s="170"/>
      <c r="FZ174" s="57"/>
      <c r="GA174" s="57"/>
      <c r="GB174" s="57"/>
      <c r="GC174" s="57"/>
      <c r="GD174" s="57"/>
      <c r="GE174" s="155"/>
      <c r="GF174" s="57"/>
      <c r="GG174" s="57"/>
      <c r="GH174" s="57"/>
      <c r="GI174" s="266"/>
      <c r="GJ174" s="266"/>
      <c r="GK174" s="266"/>
      <c r="KJ174" s="371">
        <v>5</v>
      </c>
      <c r="KK174" s="371"/>
      <c r="KL174" s="371"/>
      <c r="KM174" s="372"/>
      <c r="KN174" s="373">
        <v>71.430000000000007</v>
      </c>
    </row>
    <row r="175" spans="14:305" s="56" customFormat="1" ht="15" customHeight="1">
      <c r="N175" s="222"/>
      <c r="O175" s="199"/>
      <c r="P175" s="199"/>
      <c r="Q175" s="199"/>
      <c r="R175" s="199"/>
      <c r="S175" s="199"/>
      <c r="T175" s="199"/>
      <c r="U175" s="199"/>
      <c r="W175" s="199"/>
      <c r="X175" s="199"/>
      <c r="Y175" s="199"/>
      <c r="Z175" s="199"/>
      <c r="AA175" s="199"/>
      <c r="AB175" s="199"/>
      <c r="AC175" s="199"/>
      <c r="AD175" s="199"/>
      <c r="AE175" s="199"/>
      <c r="AG175" s="167"/>
      <c r="AH175" s="167"/>
      <c r="AI175" s="300"/>
      <c r="AJ175" s="300"/>
      <c r="AK175" s="300"/>
      <c r="AL175" s="300"/>
      <c r="AM175" s="300"/>
      <c r="AN175" s="300"/>
      <c r="AO175" s="300"/>
      <c r="AP175" s="300"/>
      <c r="AQ175" s="300"/>
      <c r="AR175" s="300"/>
      <c r="AS175" s="300"/>
      <c r="AT175" s="300"/>
      <c r="AU175" s="300"/>
      <c r="AV175" s="300"/>
      <c r="AW175" s="300"/>
      <c r="AX175" s="300"/>
      <c r="AY175" s="167"/>
      <c r="AZ175" s="167"/>
      <c r="BA175" s="167"/>
      <c r="BB175" s="167"/>
      <c r="BC175" s="167"/>
      <c r="BD175" s="167"/>
      <c r="BE175" s="167"/>
      <c r="BF175" s="167"/>
      <c r="BG175" s="167"/>
      <c r="BH175" s="167"/>
      <c r="BI175" s="167"/>
      <c r="BJ175" s="167"/>
      <c r="BK175" s="167"/>
      <c r="BL175" s="167"/>
      <c r="BM175" s="167"/>
      <c r="BN175" s="167"/>
      <c r="CB175" s="159"/>
      <c r="CC175" s="894" t="s">
        <v>1878</v>
      </c>
      <c r="CD175" s="895"/>
      <c r="CE175" s="895"/>
      <c r="CF175" s="895"/>
      <c r="CG175" s="895"/>
      <c r="CH175" s="895"/>
      <c r="CI175" s="895"/>
      <c r="CJ175" s="895"/>
      <c r="CK175" s="895"/>
      <c r="CL175" s="895"/>
      <c r="CM175" s="895"/>
      <c r="CN175" s="895"/>
      <c r="CO175" s="895"/>
      <c r="CP175" s="895"/>
      <c r="CQ175" s="896"/>
      <c r="CR175" s="353"/>
      <c r="CS175" s="353"/>
      <c r="CT175" s="897" t="s">
        <v>1879</v>
      </c>
      <c r="CU175" s="898"/>
      <c r="CV175" s="898"/>
      <c r="CW175" s="898"/>
      <c r="CX175" s="898"/>
      <c r="CY175" s="898"/>
      <c r="CZ175" s="898"/>
      <c r="DA175" s="898"/>
      <c r="DB175" s="898"/>
      <c r="DC175" s="898"/>
      <c r="DD175" s="898"/>
      <c r="DE175" s="898"/>
      <c r="DF175" s="898"/>
      <c r="DG175" s="898"/>
      <c r="DH175" s="899"/>
      <c r="DI175" s="353"/>
      <c r="DJ175" s="285"/>
      <c r="DK175" s="297"/>
      <c r="DX175" s="159"/>
      <c r="DY175" s="266"/>
      <c r="DZ175" s="266"/>
      <c r="EA175" s="266"/>
      <c r="EB175" s="266"/>
      <c r="EC175" s="266"/>
      <c r="ED175" s="266"/>
      <c r="EE175" s="346"/>
      <c r="EF175" s="266"/>
      <c r="EG175" s="266"/>
      <c r="EH175" s="266"/>
      <c r="EI175" s="266"/>
      <c r="EJ175" s="266"/>
      <c r="EK175" s="266"/>
      <c r="EL175" s="266"/>
      <c r="EM175" s="266"/>
      <c r="EN175" s="400"/>
      <c r="EO175" s="403"/>
      <c r="EP175" s="403"/>
      <c r="EQ175" s="403"/>
      <c r="ER175" s="403"/>
      <c r="ES175" s="403"/>
      <c r="ET175" s="346"/>
      <c r="EU175" s="279"/>
      <c r="EV175" s="176"/>
      <c r="EW175" s="176"/>
      <c r="FI175" s="57"/>
      <c r="FJ175" s="57"/>
      <c r="FK175" s="57"/>
      <c r="FL175" s="57"/>
      <c r="FM175" s="57"/>
      <c r="FN175" s="57"/>
      <c r="FO175" s="57"/>
      <c r="FP175" s="57"/>
      <c r="FQ175" s="57"/>
      <c r="FR175" s="57"/>
      <c r="FS175" s="57"/>
      <c r="FT175" s="57"/>
      <c r="FU175" s="57"/>
      <c r="FV175" s="57"/>
      <c r="FW175" s="57"/>
      <c r="FX175" s="57"/>
      <c r="FY175" s="170"/>
      <c r="FZ175" s="57"/>
      <c r="GA175" s="57"/>
      <c r="GB175" s="57"/>
      <c r="GC175" s="57"/>
      <c r="GD175" s="57"/>
      <c r="GE175" s="155"/>
      <c r="GF175" s="57"/>
      <c r="GG175" s="57"/>
      <c r="GH175" s="57"/>
      <c r="GI175" s="266"/>
      <c r="GJ175" s="266"/>
      <c r="GK175" s="266"/>
      <c r="KJ175" s="371"/>
      <c r="KK175" s="371"/>
      <c r="KL175" s="371"/>
      <c r="KM175" s="371">
        <v>6</v>
      </c>
      <c r="KN175" s="373">
        <v>75</v>
      </c>
    </row>
    <row r="176" spans="14:305" s="56" customFormat="1" ht="15" customHeight="1">
      <c r="N176" s="222"/>
      <c r="O176" s="199"/>
      <c r="P176" s="199"/>
      <c r="Q176" s="199"/>
      <c r="R176" s="199"/>
      <c r="S176" s="199"/>
      <c r="T176" s="199"/>
      <c r="U176" s="199"/>
      <c r="W176" s="199"/>
      <c r="X176" s="199"/>
      <c r="Y176" s="199"/>
      <c r="Z176" s="199"/>
      <c r="AA176" s="199"/>
      <c r="AB176" s="199"/>
      <c r="AC176" s="199"/>
      <c r="AD176" s="199"/>
      <c r="AE176" s="199"/>
      <c r="AG176" s="301" t="s">
        <v>1126</v>
      </c>
      <c r="AH176" s="301"/>
      <c r="AI176" s="300" t="s">
        <v>1127</v>
      </c>
      <c r="AJ176" s="300"/>
      <c r="AK176" s="300"/>
      <c r="AL176" s="300"/>
      <c r="AM176" s="300"/>
      <c r="AN176" s="300"/>
      <c r="AO176" s="300"/>
      <c r="AP176" s="300"/>
      <c r="AQ176" s="302"/>
      <c r="AR176" s="302"/>
      <c r="AS176" s="302"/>
      <c r="AT176" s="302"/>
      <c r="AU176" s="302"/>
      <c r="AV176" s="302"/>
      <c r="AW176" s="302"/>
      <c r="AX176" s="302"/>
      <c r="AY176" s="167"/>
      <c r="AZ176" s="167"/>
      <c r="BA176" s="167"/>
      <c r="BB176" s="167"/>
      <c r="BC176" s="167"/>
      <c r="BD176" s="167"/>
      <c r="BE176" s="167"/>
      <c r="BF176" s="167"/>
      <c r="BG176" s="167"/>
      <c r="BH176" s="167"/>
      <c r="BI176" s="167"/>
      <c r="BJ176" s="167"/>
      <c r="BK176" s="167"/>
      <c r="BL176" s="167"/>
      <c r="BM176" s="167"/>
      <c r="BN176" s="167"/>
      <c r="CB176" s="159"/>
      <c r="CC176" s="185">
        <v>6</v>
      </c>
      <c r="CD176" s="186">
        <v>7</v>
      </c>
      <c r="CE176" s="186">
        <v>8</v>
      </c>
      <c r="CF176" s="186">
        <v>9</v>
      </c>
      <c r="CG176" s="186">
        <v>10</v>
      </c>
      <c r="CH176" s="186">
        <v>11</v>
      </c>
      <c r="CI176" s="187">
        <v>12</v>
      </c>
      <c r="CJ176" s="252"/>
      <c r="CK176" s="408" t="s">
        <v>1874</v>
      </c>
      <c r="CL176" s="409"/>
      <c r="CM176" s="409"/>
      <c r="CN176" s="409"/>
      <c r="CO176" s="409"/>
      <c r="CP176" s="409"/>
      <c r="CQ176" s="410"/>
      <c r="CR176" s="353"/>
      <c r="CS176" s="353"/>
      <c r="CT176" s="185">
        <v>6</v>
      </c>
      <c r="CU176" s="411">
        <v>7</v>
      </c>
      <c r="CV176" s="411">
        <v>8</v>
      </c>
      <c r="CW176" s="411">
        <v>9</v>
      </c>
      <c r="CX176" s="411">
        <v>10</v>
      </c>
      <c r="CY176" s="411">
        <v>11</v>
      </c>
      <c r="CZ176" s="412">
        <v>12</v>
      </c>
      <c r="DA176" s="413"/>
      <c r="DB176" s="408" t="s">
        <v>1874</v>
      </c>
      <c r="DC176" s="409"/>
      <c r="DD176" s="409"/>
      <c r="DE176" s="409"/>
      <c r="DF176" s="409"/>
      <c r="DG176" s="409"/>
      <c r="DH176" s="410"/>
      <c r="DI176" s="353"/>
      <c r="DJ176" s="285"/>
      <c r="DK176" s="297"/>
      <c r="DX176" s="159"/>
      <c r="DY176" s="266"/>
      <c r="DZ176" s="266"/>
      <c r="EA176" s="266"/>
      <c r="EB176" s="266"/>
      <c r="EC176" s="266"/>
      <c r="ED176" s="266"/>
      <c r="EE176" s="346"/>
      <c r="EF176" s="346"/>
      <c r="EG176" s="266"/>
      <c r="EH176" s="266"/>
      <c r="EI176" s="266"/>
      <c r="EJ176" s="266"/>
      <c r="EK176" s="266"/>
      <c r="EL176" s="266"/>
      <c r="EM176" s="266"/>
      <c r="EN176" s="266"/>
      <c r="EO176" s="400"/>
      <c r="EP176" s="403"/>
      <c r="EQ176" s="403"/>
      <c r="ER176" s="403"/>
      <c r="ES176" s="403"/>
      <c r="ET176" s="403"/>
      <c r="EU176" s="266"/>
      <c r="EV176" s="297"/>
      <c r="EW176" s="176"/>
      <c r="FJ176" s="57"/>
      <c r="FK176" s="57"/>
      <c r="FL176" s="57"/>
      <c r="FM176" s="57"/>
      <c r="FN176" s="57"/>
      <c r="FO176" s="57"/>
      <c r="FP176" s="57"/>
      <c r="FQ176" s="57"/>
      <c r="FR176" s="57"/>
      <c r="FS176" s="57"/>
      <c r="FT176" s="57"/>
      <c r="FU176" s="57"/>
      <c r="FV176" s="57"/>
      <c r="FW176" s="57"/>
      <c r="FX176" s="57"/>
      <c r="FY176" s="57"/>
      <c r="FZ176" s="170"/>
      <c r="GA176" s="57"/>
      <c r="GB176" s="57"/>
      <c r="GC176" s="57"/>
      <c r="GD176" s="57"/>
      <c r="GE176" s="57"/>
      <c r="GF176" s="155"/>
      <c r="GG176" s="57"/>
      <c r="GH176" s="57"/>
      <c r="GI176" s="57"/>
      <c r="GJ176" s="266"/>
      <c r="GK176" s="266"/>
      <c r="GL176" s="266"/>
      <c r="KJ176" s="371"/>
      <c r="KK176" s="371">
        <v>8</v>
      </c>
      <c r="KL176" s="371">
        <v>4</v>
      </c>
      <c r="KM176" s="371"/>
      <c r="KN176" s="373">
        <v>80</v>
      </c>
    </row>
    <row r="177" spans="14:300" s="56" customFormat="1" ht="15" customHeight="1">
      <c r="N177" s="222"/>
      <c r="O177" s="199"/>
      <c r="P177" s="199"/>
      <c r="Q177" s="199"/>
      <c r="R177" s="199"/>
      <c r="S177" s="199"/>
      <c r="T177" s="199"/>
      <c r="U177" s="199"/>
      <c r="W177" s="199"/>
      <c r="X177" s="199"/>
      <c r="Y177" s="199"/>
      <c r="Z177" s="199"/>
      <c r="AA177" s="199"/>
      <c r="AB177" s="199"/>
      <c r="AC177" s="199"/>
      <c r="AD177" s="199"/>
      <c r="AE177" s="199"/>
      <c r="AG177" s="251" t="s">
        <v>1053</v>
      </c>
      <c r="AH177" s="251"/>
      <c r="AI177" s="302"/>
      <c r="AJ177" s="302"/>
      <c r="AK177" s="302"/>
      <c r="AL177" s="302"/>
      <c r="AM177" s="302"/>
      <c r="AN177" s="302"/>
      <c r="AO177" s="302"/>
      <c r="AP177" s="302"/>
      <c r="AQ177" s="303" t="s">
        <v>1062</v>
      </c>
      <c r="AR177" s="303" t="s">
        <v>1063</v>
      </c>
      <c r="AS177" s="303" t="s">
        <v>1064</v>
      </c>
      <c r="AT177" s="303" t="s">
        <v>1065</v>
      </c>
      <c r="AU177" s="303"/>
      <c r="AV177" s="304" t="s">
        <v>1066</v>
      </c>
      <c r="AW177" s="303" t="s">
        <v>1067</v>
      </c>
      <c r="AX177" s="303" t="s">
        <v>1068</v>
      </c>
      <c r="AY177" s="167"/>
      <c r="AZ177" s="167"/>
      <c r="BA177" s="167"/>
      <c r="BB177" s="167"/>
      <c r="BC177" s="167"/>
      <c r="BD177" s="167"/>
      <c r="BE177" s="167"/>
      <c r="BF177" s="167"/>
      <c r="BG177" s="167"/>
      <c r="BH177" s="167"/>
      <c r="BI177" s="167"/>
      <c r="BJ177" s="167"/>
      <c r="BK177" s="167"/>
      <c r="BL177" s="167"/>
      <c r="BM177" s="167"/>
      <c r="BN177" s="167"/>
      <c r="CB177" s="159"/>
      <c r="CC177" s="225">
        <v>5</v>
      </c>
      <c r="CD177" s="226">
        <v>5.43</v>
      </c>
      <c r="CE177" s="226">
        <v>5.45</v>
      </c>
      <c r="CF177" s="226">
        <v>5.69</v>
      </c>
      <c r="CG177" s="226">
        <v>5.83</v>
      </c>
      <c r="CH177" s="226">
        <v>5.6</v>
      </c>
      <c r="CI177" s="227">
        <v>5.85</v>
      </c>
      <c r="CJ177" s="252"/>
      <c r="CK177" s="229">
        <v>1.25</v>
      </c>
      <c r="CL177" s="230">
        <v>0.93</v>
      </c>
      <c r="CM177" s="230">
        <v>0.93</v>
      </c>
      <c r="CN177" s="230">
        <v>0.64</v>
      </c>
      <c r="CO177" s="230">
        <v>0.46</v>
      </c>
      <c r="CP177" s="230">
        <v>0.76</v>
      </c>
      <c r="CQ177" s="231">
        <v>0.46</v>
      </c>
      <c r="CR177" s="414" t="e">
        <f>IFERROR(IF(Plan1!#REF!&lt;&gt;"",IF(Plan1!#REF!=6,(Plan1!#REF!-CC177)/CK177,IF(Plan1!#REF!=7,(Plan1!#REF!-CD177)/CL177,IF(Plan1!#REF!=8,(Plan1!#REF!-CE177)/CM177,IF(Plan1!#REF!=9,(Plan1!#REF!-CF177)/CN177,IF(Plan1!#REF!=10,(Plan1!#REF!-CG177)/CO177,IF(Plan1!#REF!=11,(Plan1!#REF!-CH177)/CP177,IF(Plan1!#REF!=12,(Plan1!#REF!-CI177)/CQ177,""))))))),""),IF(Plan1!#REF!&gt;(DK178*4),1,IF(Plan1!#REF!&gt;(DK178*3),-1.5,IF(Plan1!#REF!&gt;(DK178*2),-1.6,IF(Plan1!#REF!&gt;(DK178*1),-2,-2.05)))))</f>
        <v>#REF!</v>
      </c>
      <c r="CS177" s="174"/>
      <c r="CT177" s="225">
        <v>5.07</v>
      </c>
      <c r="CU177" s="226">
        <v>5.74</v>
      </c>
      <c r="CV177" s="226">
        <v>5.72</v>
      </c>
      <c r="CW177" s="230">
        <v>6</v>
      </c>
      <c r="CX177" s="230">
        <v>6</v>
      </c>
      <c r="CY177" s="230">
        <v>6</v>
      </c>
      <c r="CZ177" s="415">
        <v>6</v>
      </c>
      <c r="DA177" s="416"/>
      <c r="DB177" s="417">
        <v>1.23</v>
      </c>
      <c r="DC177" s="230">
        <v>0.81</v>
      </c>
      <c r="DD177" s="230">
        <v>0.63</v>
      </c>
      <c r="DE177" s="295">
        <v>0</v>
      </c>
      <c r="DF177" s="295">
        <v>0</v>
      </c>
      <c r="DG177" s="295">
        <v>0</v>
      </c>
      <c r="DH177" s="418">
        <v>0</v>
      </c>
      <c r="DI177" s="419" t="e">
        <f>IFERROR(IF(Plan1!#REF!&lt;&gt;"",IF(Plan1!#REF!=6,(Plan1!#REF!-CT177)/DB177,IF(Plan1!#REF!=7,(Plan1!#REF!-CU177)/DC177,IF(Plan1!#REF!=8,(Plan1!#REF!-CV177)/DD177,IF(Plan1!#REF!=9,(Plan1!#REF!-CW177)/DE177,IF(Plan1!#REF!=10,(Plan1!#REF!-CX177)/DF177,IF(Plan1!#REF!=11,(Plan1!#REF!-CY177)/DG177,IF(Plan1!#REF!=12,(Plan1!#REF!-CZ177)/DH177,""))))))),""),IF(Plan1!#REF!&gt;(DK178*4),1,IF(Plan1!#REF!&gt;(DK178*3),-1.5,IF(Plan1!#REF!&gt;(DK178*2),-1.6,IF(Plan1!#REF!&gt;(DK178*1),-2,-2.05)))))</f>
        <v>#REF!</v>
      </c>
      <c r="DJ177" s="285"/>
      <c r="DK177" s="297"/>
      <c r="DY177" s="266"/>
      <c r="DZ177" s="266"/>
      <c r="EA177" s="266"/>
      <c r="EB177" s="266"/>
      <c r="EC177" s="266"/>
      <c r="ED177" s="266"/>
      <c r="EE177" s="266"/>
      <c r="EF177" s="346"/>
      <c r="EG177" s="266"/>
      <c r="EH177" s="266"/>
      <c r="EI177" s="266"/>
      <c r="EJ177" s="266"/>
      <c r="EK177" s="266"/>
      <c r="EL177" s="266"/>
      <c r="EM177" s="266"/>
      <c r="EN177" s="266"/>
      <c r="EO177" s="400"/>
      <c r="EP177" s="346"/>
      <c r="EQ177" s="346"/>
      <c r="ER177" s="346"/>
      <c r="ES177" s="346"/>
      <c r="ET177" s="346"/>
      <c r="EU177" s="266"/>
      <c r="EV177" s="297"/>
      <c r="EW177" s="176"/>
      <c r="FJ177" s="57"/>
      <c r="FK177" s="57"/>
      <c r="FL177" s="57"/>
      <c r="FM177" s="57"/>
      <c r="FN177" s="57"/>
      <c r="FO177" s="57"/>
      <c r="FP177" s="57"/>
      <c r="FQ177" s="57"/>
      <c r="FR177" s="57"/>
      <c r="FS177" s="57"/>
      <c r="FT177" s="57"/>
      <c r="FU177" s="57"/>
      <c r="FV177" s="57"/>
      <c r="FW177" s="57"/>
      <c r="FX177" s="57"/>
      <c r="FY177" s="57"/>
      <c r="FZ177" s="170"/>
      <c r="GA177" s="57"/>
      <c r="GB177" s="57"/>
      <c r="GC177" s="57"/>
      <c r="GD177" s="57"/>
      <c r="GE177" s="57"/>
      <c r="GF177" s="155"/>
      <c r="GG177" s="57"/>
      <c r="GH177" s="57"/>
      <c r="GI177" s="57"/>
      <c r="GJ177" s="266"/>
      <c r="KJ177" s="371">
        <v>6</v>
      </c>
      <c r="KK177" s="371"/>
      <c r="KL177" s="371"/>
      <c r="KM177" s="371"/>
      <c r="KN177" s="373">
        <v>85.71</v>
      </c>
    </row>
    <row r="178" spans="14:300" s="56" customFormat="1" ht="15" customHeight="1">
      <c r="N178" s="222"/>
      <c r="O178" s="199"/>
      <c r="P178" s="199"/>
      <c r="Q178" s="199"/>
      <c r="R178" s="199"/>
      <c r="S178" s="199"/>
      <c r="T178" s="199"/>
      <c r="U178" s="199"/>
      <c r="W178" s="199"/>
      <c r="X178" s="199"/>
      <c r="Y178" s="199"/>
      <c r="Z178" s="199"/>
      <c r="AA178" s="199"/>
      <c r="AB178" s="199"/>
      <c r="AC178" s="199"/>
      <c r="AD178" s="199"/>
      <c r="AE178" s="199"/>
      <c r="AG178" s="251"/>
      <c r="AH178" s="251"/>
      <c r="AI178" s="303" t="s">
        <v>1054</v>
      </c>
      <c r="AJ178" s="303" t="s">
        <v>1055</v>
      </c>
      <c r="AK178" s="303" t="s">
        <v>1056</v>
      </c>
      <c r="AL178" s="303" t="s">
        <v>1057</v>
      </c>
      <c r="AM178" s="303" t="s">
        <v>1058</v>
      </c>
      <c r="AN178" s="303" t="s">
        <v>1059</v>
      </c>
      <c r="AO178" s="303" t="s">
        <v>1060</v>
      </c>
      <c r="AP178" s="303" t="s">
        <v>1061</v>
      </c>
      <c r="AQ178" s="283">
        <v>0</v>
      </c>
      <c r="AR178" s="283">
        <v>0</v>
      </c>
      <c r="AS178" s="283">
        <v>0</v>
      </c>
      <c r="AT178" s="283" t="s">
        <v>1128</v>
      </c>
      <c r="AU178" s="283"/>
      <c r="AV178" s="283" t="s">
        <v>351</v>
      </c>
      <c r="AW178" s="283" t="s">
        <v>404</v>
      </c>
      <c r="AX178" s="283">
        <v>0</v>
      </c>
      <c r="AY178" s="167" t="str">
        <f t="shared" ref="AY178:AY196" si="65">IF(AI179="-",AI179,IF(ISNUMBER(AI179),AI179,MID(AI179,1,FIND("-",AI179)-1))+0)</f>
        <v>-</v>
      </c>
      <c r="AZ178" s="167" t="str">
        <f t="shared" ref="AZ178:AZ196" si="66">IF(AJ179="-",AJ179,IF(ISNUMBER(AJ179),AJ179,MID(AJ179,1,FIND("-",AJ179)-1))+0)</f>
        <v>-</v>
      </c>
      <c r="BA178" s="167">
        <f t="shared" ref="BA178:BA196" si="67">IF(AK179="-",AK179,IF(ISNUMBER(AK179),AK179,MID(AK179,1,FIND("-",AK179)-1))+0)</f>
        <v>0</v>
      </c>
      <c r="BB178" s="167">
        <f t="shared" ref="BB178:BB196" si="68">IF(AL179="-",AL179,IF(ISNUMBER(AL179),AL179,MID(AL179,1,FIND("-",AL179)-1))+0)</f>
        <v>0</v>
      </c>
      <c r="BC178" s="167">
        <f t="shared" ref="BC178:BC196" si="69">IF(AM179="-",AM179,IF(ISNUMBER(AM179),AM179,MID(AM179,1,FIND("-",AM179)-1))+0)</f>
        <v>0</v>
      </c>
      <c r="BD178" s="167">
        <f t="shared" ref="BD178:BD196" si="70">IF(AN179="-",AN179,IF(ISNUMBER(AN179),AN179,MID(AN179,1,FIND("-",AN179)-1))+0)</f>
        <v>0</v>
      </c>
      <c r="BE178" s="167" t="str">
        <f t="shared" ref="BE178:BE196" si="71">IF(AO179="-",AO179,IF(ISNUMBER(AO179),AO179,MID(AO179,1,FIND("-",AO179)-1))+0)</f>
        <v>-</v>
      </c>
      <c r="BF178" s="167">
        <f t="shared" ref="BF178:BF196" si="72">IF(AP179="-",AP179,IF(ISNUMBER(AP179),AP179,MID(AP179,1,FIND("-",AP179)-1))+0)</f>
        <v>0</v>
      </c>
      <c r="BG178" s="167">
        <f t="shared" ref="BG178:BG196" si="73">IF(AQ178="-",AQ178,IF(ISNUMBER(AQ178),AQ178,MID(AQ178,1,FIND("-",AQ178)-1))+0)</f>
        <v>0</v>
      </c>
      <c r="BH178" s="167"/>
      <c r="BI178" s="167">
        <f t="shared" ref="BI178:BI196" si="74">IF(AR178="-",AR178,IF(ISNUMBER(AR178),AR178,MID(AR178,1,FIND("-",AR178)-1))+0)</f>
        <v>0</v>
      </c>
      <c r="BJ178" s="167">
        <f t="shared" ref="BJ178:BJ196" si="75">IF(AS178="-",AS178,IF(ISNUMBER(AS178),AS178,MID(AS178,1,FIND("-",AS178)-1))+0)</f>
        <v>0</v>
      </c>
      <c r="BK178" s="167">
        <f t="shared" ref="BK178:BK196" si="76">IF(AT178="-",AT178,IF(ISNUMBER(AT178),AT178,MID(AT178,1,FIND("-",AT178)-1))+0)</f>
        <v>0</v>
      </c>
      <c r="BL178" s="167">
        <f t="shared" ref="BL178:BL196" si="77">IF(AV178="-",AV178,IF(ISNUMBER(AV178),AV178,MID(AV178,1,FIND("-",AV178)-1))+0)</f>
        <v>0</v>
      </c>
      <c r="BM178" s="167">
        <f t="shared" ref="BM178:BM196" si="78">IF(AW178="-",AW178,IF(ISNUMBER(AW178),AW178,MID(AW178,1,FIND("-",AW178)-1))+0)</f>
        <v>0</v>
      </c>
      <c r="BN178" s="167">
        <f t="shared" ref="BN178:BN196" si="79">IF(AX178="-",AX178,IF(ISNUMBER(AX178),AX178,MID(AX178,1,FIND("-",AX178)-1))+0)</f>
        <v>0</v>
      </c>
      <c r="CB178" s="159"/>
      <c r="CC178" s="225">
        <v>46.43</v>
      </c>
      <c r="CD178" s="226">
        <v>49.1</v>
      </c>
      <c r="CE178" s="226">
        <v>51.68</v>
      </c>
      <c r="CF178" s="226">
        <v>53.84</v>
      </c>
      <c r="CG178" s="226">
        <v>53.37</v>
      </c>
      <c r="CH178" s="226">
        <v>54.13</v>
      </c>
      <c r="CI178" s="231">
        <v>55.62</v>
      </c>
      <c r="CJ178" s="252"/>
      <c r="CK178" s="229">
        <v>5.19</v>
      </c>
      <c r="CL178" s="230">
        <v>4.7</v>
      </c>
      <c r="CM178" s="230">
        <v>5.18</v>
      </c>
      <c r="CN178" s="230">
        <v>4</v>
      </c>
      <c r="CO178" s="230">
        <v>3.79</v>
      </c>
      <c r="CP178" s="230">
        <v>3.66</v>
      </c>
      <c r="CQ178" s="231">
        <v>2.4500000000000002</v>
      </c>
      <c r="CR178" s="420" t="e">
        <f>IFERROR(IF(Plan1!#REF!&lt;&gt;"",IF(Plan1!#REF!=6,(Plan1!#REF!-CC178)/CK178,IF(Plan1!#REF!=7,(Plan1!#REF!-CD178)/CL178,IF(Plan1!#REF!=8,(Plan1!#REF!-CE178)/CM178,IF(Plan1!#REF!=9,(Plan1!#REF!-CF178)/CN178,IF(Plan1!#REF!=10,(Plan1!#REF!-CG178)/CO178,IF(Plan1!#REF!=11,(Plan1!#REF!-CH178)/CP178,IF(Plan1!#REF!=12,(Plan1!#REF!-CI178)/CQ178,""))))))),""),IF(Plan1!#REF!&gt;(DK179*4),1,IF(Plan1!#REF!&gt;(DK179*3),-1.5,IF(Plan1!#REF!&gt;(DK179*2),-1.6,IF(Plan1!#REF!&gt;(DK179*1),-2,-2.05)))))</f>
        <v>#REF!</v>
      </c>
      <c r="CS178" s="174"/>
      <c r="CT178" s="225">
        <v>48.77</v>
      </c>
      <c r="CU178" s="226">
        <v>52.61</v>
      </c>
      <c r="CV178" s="226">
        <v>52.13</v>
      </c>
      <c r="CW178" s="230">
        <v>54.97</v>
      </c>
      <c r="CX178" s="230">
        <v>55.03</v>
      </c>
      <c r="CY178" s="230">
        <v>55.07</v>
      </c>
      <c r="CZ178" s="415">
        <v>57.35</v>
      </c>
      <c r="DA178" s="416"/>
      <c r="DB178" s="417">
        <v>6.32</v>
      </c>
      <c r="DC178" s="230">
        <v>4.3499999999999996</v>
      </c>
      <c r="DD178" s="230">
        <v>5.67</v>
      </c>
      <c r="DE178" s="230">
        <v>4.1900000000000004</v>
      </c>
      <c r="DF178" s="230">
        <v>5.14</v>
      </c>
      <c r="DG178" s="230">
        <v>4.04</v>
      </c>
      <c r="DH178" s="415">
        <v>1.83</v>
      </c>
      <c r="DI178" s="421" t="e">
        <f>IFERROR(IF(Plan1!#REF!&lt;&gt;"",IF(Plan1!#REF!=6,(Plan1!#REF!-CT178)/DB178,IF(Plan1!#REF!=7,(Plan1!#REF!-CU178)/DC178,IF(Plan1!#REF!=8,(Plan1!#REF!-CV178)/DD178,IF(Plan1!#REF!=9,(Plan1!#REF!-CW178)/DE178,IF(Plan1!#REF!=10,(Plan1!#REF!-CX178)/DF178,IF(Plan1!#REF!=11,(Plan1!#REF!-CY178)/DG178,IF(Plan1!#REF!=12,(Plan1!#REF!-CZ178)/DH178,""))))))),""),IF(Plan1!#REF!&gt;(DK179*4),1,IF(Plan1!#REF!&gt;(DK179*3),-1.5,IF(Plan1!#REF!&gt;(DK179*2),-1.6,IF(Plan1!#REF!&gt;(DK179*1),-2,-2.05)))))</f>
        <v>#REF!</v>
      </c>
      <c r="DJ178" s="175">
        <v>6</v>
      </c>
      <c r="DK178" s="176">
        <f>DJ178/5</f>
        <v>1.2</v>
      </c>
      <c r="EU178" s="266"/>
      <c r="EV178" s="422"/>
      <c r="EW178" s="422"/>
      <c r="FJ178" s="57"/>
      <c r="FK178" s="57"/>
      <c r="FL178" s="57"/>
      <c r="FM178" s="57"/>
      <c r="FN178" s="57"/>
      <c r="FO178" s="57"/>
      <c r="FP178" s="57"/>
      <c r="FQ178" s="57"/>
      <c r="FR178" s="57"/>
      <c r="FS178" s="57"/>
      <c r="FT178" s="57"/>
      <c r="FU178" s="57"/>
      <c r="FV178" s="57"/>
      <c r="FW178" s="57"/>
      <c r="FX178" s="57"/>
      <c r="FY178" s="57"/>
      <c r="FZ178" s="170"/>
      <c r="GA178" s="57"/>
      <c r="GB178" s="57"/>
      <c r="GC178" s="57"/>
      <c r="GD178" s="57"/>
      <c r="GE178" s="57"/>
      <c r="GF178" s="155"/>
      <c r="GG178" s="57"/>
      <c r="GH178" s="57"/>
      <c r="GI178" s="57"/>
      <c r="GJ178" s="266"/>
      <c r="KJ178" s="371"/>
      <c r="KK178" s="371"/>
      <c r="KL178" s="371"/>
      <c r="KM178" s="371">
        <v>7</v>
      </c>
      <c r="KN178" s="373">
        <v>87.5</v>
      </c>
    </row>
    <row r="179" spans="14:300" s="56" customFormat="1" ht="15" customHeight="1">
      <c r="N179" s="222"/>
      <c r="O179" s="199"/>
      <c r="P179" s="199"/>
      <c r="Q179" s="199"/>
      <c r="R179" s="199"/>
      <c r="S179" s="199"/>
      <c r="T179" s="199"/>
      <c r="U179" s="199"/>
      <c r="W179" s="199"/>
      <c r="X179" s="199"/>
      <c r="Y179" s="199"/>
      <c r="Z179" s="199"/>
      <c r="AA179" s="199"/>
      <c r="AB179" s="199"/>
      <c r="AC179" s="199"/>
      <c r="AD179" s="199"/>
      <c r="AE179" s="199"/>
      <c r="AG179" s="270">
        <v>1</v>
      </c>
      <c r="AH179" s="270"/>
      <c r="AI179" s="332" t="s">
        <v>1</v>
      </c>
      <c r="AJ179" s="332" t="s">
        <v>1</v>
      </c>
      <c r="AK179" s="283" t="s">
        <v>351</v>
      </c>
      <c r="AL179" s="283">
        <v>0</v>
      </c>
      <c r="AM179" s="283" t="s">
        <v>617</v>
      </c>
      <c r="AN179" s="283" t="s">
        <v>617</v>
      </c>
      <c r="AO179" s="332" t="s">
        <v>1</v>
      </c>
      <c r="AP179" s="283" t="s">
        <v>404</v>
      </c>
      <c r="AQ179" s="332" t="s">
        <v>1</v>
      </c>
      <c r="AR179" s="291">
        <v>1</v>
      </c>
      <c r="AS179" s="291">
        <v>1</v>
      </c>
      <c r="AT179" s="283" t="s">
        <v>598</v>
      </c>
      <c r="AU179" s="283"/>
      <c r="AV179" s="291">
        <v>3</v>
      </c>
      <c r="AW179" s="283" t="s">
        <v>411</v>
      </c>
      <c r="AX179" s="291">
        <v>1</v>
      </c>
      <c r="AY179" s="167">
        <f t="shared" si="65"/>
        <v>0</v>
      </c>
      <c r="AZ179" s="167" t="str">
        <f t="shared" si="66"/>
        <v>-</v>
      </c>
      <c r="BA179" s="167">
        <f t="shared" si="67"/>
        <v>3</v>
      </c>
      <c r="BB179" s="167">
        <f t="shared" si="68"/>
        <v>1</v>
      </c>
      <c r="BC179" s="167">
        <f t="shared" si="69"/>
        <v>5</v>
      </c>
      <c r="BD179" s="167">
        <f t="shared" si="70"/>
        <v>5</v>
      </c>
      <c r="BE179" s="167">
        <f t="shared" si="71"/>
        <v>0</v>
      </c>
      <c r="BF179" s="167">
        <f t="shared" si="72"/>
        <v>2</v>
      </c>
      <c r="BG179" s="167" t="str">
        <f t="shared" si="73"/>
        <v>-</v>
      </c>
      <c r="BH179" s="167"/>
      <c r="BI179" s="167">
        <f t="shared" si="74"/>
        <v>1</v>
      </c>
      <c r="BJ179" s="167">
        <f t="shared" si="75"/>
        <v>1</v>
      </c>
      <c r="BK179" s="167">
        <f t="shared" si="76"/>
        <v>10</v>
      </c>
      <c r="BL179" s="167">
        <f t="shared" si="77"/>
        <v>3</v>
      </c>
      <c r="BM179" s="167">
        <f t="shared" si="78"/>
        <v>2</v>
      </c>
      <c r="BN179" s="167">
        <f t="shared" si="79"/>
        <v>1</v>
      </c>
      <c r="CB179" s="159"/>
      <c r="CC179" s="225">
        <v>29.57</v>
      </c>
      <c r="CD179" s="226">
        <v>31.83</v>
      </c>
      <c r="CE179" s="226">
        <v>33</v>
      </c>
      <c r="CF179" s="226">
        <v>32.75</v>
      </c>
      <c r="CG179" s="226">
        <v>32.97</v>
      </c>
      <c r="CH179" s="226">
        <v>32.21</v>
      </c>
      <c r="CI179" s="231">
        <v>32.58</v>
      </c>
      <c r="CJ179" s="252"/>
      <c r="CK179" s="229">
        <v>4.0999999999999996</v>
      </c>
      <c r="CL179" s="230">
        <v>2.73</v>
      </c>
      <c r="CM179" s="230">
        <v>2.3199999999999998</v>
      </c>
      <c r="CN179" s="230">
        <v>3.04</v>
      </c>
      <c r="CO179" s="230">
        <v>2.17</v>
      </c>
      <c r="CP179" s="230">
        <v>2.41</v>
      </c>
      <c r="CQ179" s="231">
        <v>2</v>
      </c>
      <c r="CR179" s="420" t="e">
        <f>IFERROR(IF(Plan1!#REF!&lt;&gt;"",IF(Plan1!#REF!=6,(Plan1!#REF!-CC179)/CK179,IF(Plan1!#REF!=7,(Plan1!#REF!-CD179)/CL179,IF(Plan1!#REF!=8,(Plan1!#REF!-CE179)/CM179,IF(Plan1!#REF!=9,(Plan1!#REF!-CF179)/CN179,IF(Plan1!#REF!=10,(Plan1!#REF!-CG179)/CO179,IF(Plan1!#REF!=11,(Plan1!#REF!-CH179)/CP179,IF(Plan1!#REF!=12,(Plan1!#REF!-CI179)/CQ179,""))))))),""),IF(Plan1!#REF!&gt;(DK180*4),1,IF(Plan1!#REF!&gt;(DK180*3),-1.5,IF(Plan1!#REF!&gt;(DK180*2),-1.6,IF(Plan1!#REF!&gt;(DK180*1),-2,-2.05)))))</f>
        <v>#REF!</v>
      </c>
      <c r="CS179" s="174"/>
      <c r="CT179" s="225">
        <v>30.4</v>
      </c>
      <c r="CU179" s="226">
        <v>31.71</v>
      </c>
      <c r="CV179" s="226">
        <v>31.09</v>
      </c>
      <c r="CW179" s="230">
        <v>32.83</v>
      </c>
      <c r="CX179" s="230">
        <v>33.4</v>
      </c>
      <c r="CY179" s="230">
        <v>32.86</v>
      </c>
      <c r="CZ179" s="415">
        <v>33.729999999999997</v>
      </c>
      <c r="DA179" s="416"/>
      <c r="DB179" s="417">
        <v>3.11</v>
      </c>
      <c r="DC179" s="230">
        <v>3.06</v>
      </c>
      <c r="DD179" s="230">
        <v>4.3899999999999997</v>
      </c>
      <c r="DE179" s="230">
        <v>3.77</v>
      </c>
      <c r="DF179" s="230">
        <v>2.31</v>
      </c>
      <c r="DG179" s="230">
        <v>2.72</v>
      </c>
      <c r="DH179" s="415">
        <v>1.46</v>
      </c>
      <c r="DI179" s="421" t="e">
        <f>IFERROR(IF(Plan1!#REF!&lt;&gt;"",IF(Plan1!#REF!=6,(Plan1!#REF!-CT179)/DB179,IF(Plan1!#REF!=7,(Plan1!#REF!-CU179)/DC179,IF(Plan1!#REF!=8,(Plan1!#REF!-CV179)/DD179,IF(Plan1!#REF!=9,(Plan1!#REF!-CW179)/DE179,IF(Plan1!#REF!=10,(Plan1!#REF!-CX179)/DF179,IF(Plan1!#REF!=11,(Plan1!#REF!-CY179)/DG179,IF(Plan1!#REF!=12,(Plan1!#REF!-CZ179)/DH179,""))))))),""),IF(Plan1!#REF!&gt;(DK180*4),1,IF(Plan1!#REF!&gt;(DK180*3),-1.5,IF(Plan1!#REF!&gt;(DK180*2),-1.6,IF(Plan1!#REF!&gt;(DK180*1),-2,-2.05)))))</f>
        <v>#REF!</v>
      </c>
      <c r="DJ179" s="175"/>
      <c r="DK179" s="176"/>
      <c r="EV179" s="422"/>
      <c r="EW179" s="422"/>
      <c r="FJ179" s="57"/>
      <c r="FK179" s="57"/>
      <c r="FL179" s="57"/>
      <c r="FM179" s="57"/>
      <c r="FN179" s="57"/>
      <c r="FO179" s="57"/>
      <c r="FP179" s="57"/>
      <c r="FQ179" s="57"/>
      <c r="FR179" s="57"/>
      <c r="FS179" s="57"/>
      <c r="FT179" s="57"/>
      <c r="FU179" s="57"/>
      <c r="FV179" s="57"/>
      <c r="FW179" s="57"/>
      <c r="FX179" s="57"/>
      <c r="FY179" s="57"/>
      <c r="FZ179" s="170"/>
      <c r="GA179" s="57"/>
      <c r="GB179" s="57"/>
      <c r="GC179" s="57"/>
      <c r="GD179" s="57"/>
      <c r="GE179" s="57"/>
      <c r="GF179" s="155"/>
      <c r="GG179" s="57"/>
      <c r="GH179" s="57"/>
      <c r="GI179" s="57"/>
      <c r="GJ179" s="266"/>
      <c r="KJ179" s="371"/>
      <c r="KK179" s="371">
        <v>9</v>
      </c>
      <c r="KL179" s="371"/>
      <c r="KM179" s="372"/>
      <c r="KN179" s="373">
        <v>90</v>
      </c>
    </row>
    <row r="180" spans="14:300" s="56" customFormat="1" ht="15" customHeight="1">
      <c r="N180" s="222"/>
      <c r="O180" s="199"/>
      <c r="P180" s="199"/>
      <c r="Q180" s="199"/>
      <c r="R180" s="199"/>
      <c r="S180" s="199"/>
      <c r="T180" s="199"/>
      <c r="U180" s="199"/>
      <c r="W180" s="199"/>
      <c r="X180" s="199"/>
      <c r="Y180" s="199"/>
      <c r="Z180" s="199"/>
      <c r="AA180" s="199"/>
      <c r="AB180" s="199"/>
      <c r="AC180" s="199"/>
      <c r="AD180" s="199"/>
      <c r="AE180" s="199"/>
      <c r="AG180" s="270">
        <v>2</v>
      </c>
      <c r="AH180" s="270"/>
      <c r="AI180" s="283">
        <v>0</v>
      </c>
      <c r="AJ180" s="332" t="s">
        <v>1</v>
      </c>
      <c r="AK180" s="291">
        <v>3</v>
      </c>
      <c r="AL180" s="291">
        <v>1</v>
      </c>
      <c r="AM180" s="283" t="s">
        <v>482</v>
      </c>
      <c r="AN180" s="291">
        <v>5</v>
      </c>
      <c r="AO180" s="283">
        <v>0</v>
      </c>
      <c r="AP180" s="291">
        <v>2</v>
      </c>
      <c r="AQ180" s="283" t="s">
        <v>456</v>
      </c>
      <c r="AR180" s="291">
        <v>2</v>
      </c>
      <c r="AS180" s="291">
        <v>2</v>
      </c>
      <c r="AT180" s="283" t="s">
        <v>370</v>
      </c>
      <c r="AU180" s="283"/>
      <c r="AV180" s="291">
        <v>4</v>
      </c>
      <c r="AW180" s="291">
        <v>4</v>
      </c>
      <c r="AX180" s="291">
        <v>2</v>
      </c>
      <c r="AY180" s="167" t="str">
        <f t="shared" si="65"/>
        <v>-</v>
      </c>
      <c r="AZ180" s="167" t="str">
        <f t="shared" si="66"/>
        <v>-</v>
      </c>
      <c r="BA180" s="167">
        <f t="shared" si="67"/>
        <v>4</v>
      </c>
      <c r="BB180" s="167">
        <f t="shared" si="68"/>
        <v>2</v>
      </c>
      <c r="BC180" s="167">
        <f t="shared" si="69"/>
        <v>9</v>
      </c>
      <c r="BD180" s="167">
        <f t="shared" si="70"/>
        <v>6</v>
      </c>
      <c r="BE180" s="167" t="str">
        <f t="shared" si="71"/>
        <v>-</v>
      </c>
      <c r="BF180" s="167">
        <f t="shared" si="72"/>
        <v>3</v>
      </c>
      <c r="BG180" s="167">
        <f t="shared" si="73"/>
        <v>1</v>
      </c>
      <c r="BH180" s="167"/>
      <c r="BI180" s="167">
        <f t="shared" si="74"/>
        <v>2</v>
      </c>
      <c r="BJ180" s="167">
        <f t="shared" si="75"/>
        <v>2</v>
      </c>
      <c r="BK180" s="167">
        <f t="shared" si="76"/>
        <v>14</v>
      </c>
      <c r="BL180" s="167">
        <f t="shared" si="77"/>
        <v>4</v>
      </c>
      <c r="BM180" s="167">
        <f t="shared" si="78"/>
        <v>4</v>
      </c>
      <c r="BN180" s="167">
        <f t="shared" si="79"/>
        <v>2</v>
      </c>
      <c r="CB180" s="159"/>
      <c r="CC180" s="225">
        <v>100.58</v>
      </c>
      <c r="CD180" s="226">
        <v>95.59</v>
      </c>
      <c r="CE180" s="226">
        <v>97.47</v>
      </c>
      <c r="CF180" s="226">
        <v>94.09</v>
      </c>
      <c r="CG180" s="226">
        <v>130.99</v>
      </c>
      <c r="CH180" s="226">
        <v>74.45</v>
      </c>
      <c r="CI180" s="231">
        <v>60.72</v>
      </c>
      <c r="CJ180" s="252"/>
      <c r="CK180" s="229">
        <v>32.54</v>
      </c>
      <c r="CL180" s="230">
        <v>36.96</v>
      </c>
      <c r="CM180" s="230">
        <v>30.73</v>
      </c>
      <c r="CN180" s="230">
        <v>35.090000000000003</v>
      </c>
      <c r="CO180" s="230">
        <v>183.94</v>
      </c>
      <c r="CP180" s="230">
        <v>25.7</v>
      </c>
      <c r="CQ180" s="231">
        <v>16.079999999999998</v>
      </c>
      <c r="CR180" s="420" t="e">
        <f>IFERROR(IF(Plan1!#REF!&lt;&gt;"",IF(Plan1!#REF!=6,(Plan1!#REF!-CC180)/CK180,IF(Plan1!#REF!=7,(Plan1!#REF!-CD180)/CL180,IF(Plan1!#REF!=8,(Plan1!#REF!-CE180)/CM180,IF(Plan1!#REF!=9,(Plan1!#REF!-CF180)/CN180,IF(Plan1!#REF!=10,(Plan1!#REF!-CG180)/CO180,IF(Plan1!#REF!=11,(Plan1!#REF!-CH180)/CP180,IF(Plan1!#REF!=12,(Plan1!#REF!-CI180)/CQ180,""))))))),""),IF(Plan1!#REF!&gt;(DK181*4),1,IF(Plan1!#REF!&gt;(DK181*3),-1.5,IF(Plan1!#REF!&gt;(DK181*2),-1.6,IF(Plan1!#REF!&gt;(DK181*1),-2,-2.05)))))</f>
        <v>#REF!</v>
      </c>
      <c r="CS180" s="174"/>
      <c r="CT180" s="225">
        <v>121.8</v>
      </c>
      <c r="CU180" s="226">
        <v>125.03</v>
      </c>
      <c r="CV180" s="230">
        <v>107.97</v>
      </c>
      <c r="CW180" s="230">
        <v>106.5</v>
      </c>
      <c r="CX180" s="230">
        <v>93.53</v>
      </c>
      <c r="CY180" s="230">
        <v>89.55</v>
      </c>
      <c r="CZ180" s="415">
        <v>97.12</v>
      </c>
      <c r="DA180" s="416"/>
      <c r="DB180" s="417">
        <v>45.76</v>
      </c>
      <c r="DC180" s="230">
        <v>55.96</v>
      </c>
      <c r="DD180" s="230">
        <v>33.9</v>
      </c>
      <c r="DE180" s="230">
        <v>33.74</v>
      </c>
      <c r="DF180" s="230">
        <v>26.17</v>
      </c>
      <c r="DG180" s="230">
        <v>32.44</v>
      </c>
      <c r="DH180" s="415">
        <v>44.72</v>
      </c>
      <c r="DI180" s="421" t="e">
        <f>IFERROR(IF(Plan1!#REF!&lt;&gt;"",IF(Plan1!#REF!=6,(Plan1!#REF!-CT180)/DB180,IF(Plan1!#REF!=7,(Plan1!#REF!-CU180)/DC180,IF(Plan1!#REF!=8,(Plan1!#REF!-CV180)/DD180,IF(Plan1!#REF!=9,(Plan1!#REF!-CW180)/DE180,IF(Plan1!#REF!=10,(Plan1!#REF!-CX180)/DF180,IF(Plan1!#REF!=11,(Plan1!#REF!-CY180)/DG180,IF(Plan1!#REF!=12,(Plan1!#REF!-CZ180)/DH180,""))))))),""),IF(Plan1!#REF!&gt;(DK181*4),1,IF(Plan1!#REF!&gt;(DK181*3),-1.5,IF(Plan1!#REF!&gt;(DK181*2),-1.6,IF(Plan1!#REF!&gt;(DK181*1),-2,-2.05)))))</f>
        <v>#REF!</v>
      </c>
      <c r="DJ180" s="285"/>
      <c r="DK180" s="176"/>
      <c r="EV180" s="422"/>
      <c r="EW180" s="422"/>
      <c r="FJ180" s="57"/>
      <c r="FK180" s="57"/>
      <c r="FL180" s="57"/>
      <c r="FM180" s="57"/>
      <c r="FN180" s="57"/>
      <c r="FO180" s="57"/>
      <c r="FP180" s="57"/>
      <c r="FQ180" s="57"/>
      <c r="FR180" s="57"/>
      <c r="FS180" s="57"/>
      <c r="FT180" s="57"/>
      <c r="FU180" s="57"/>
      <c r="FV180" s="57"/>
      <c r="FW180" s="57"/>
      <c r="FX180" s="57"/>
      <c r="FY180" s="57"/>
      <c r="FZ180" s="170"/>
      <c r="GA180" s="57"/>
      <c r="GB180" s="57"/>
      <c r="GC180" s="57"/>
      <c r="GD180" s="57"/>
      <c r="GE180" s="57"/>
      <c r="GF180" s="155"/>
      <c r="GG180" s="57"/>
      <c r="GH180" s="57"/>
      <c r="GI180" s="57"/>
      <c r="GJ180" s="266"/>
      <c r="KJ180" s="371">
        <v>7</v>
      </c>
      <c r="KK180" s="371">
        <v>10</v>
      </c>
      <c r="KL180" s="371">
        <v>5</v>
      </c>
      <c r="KM180" s="371">
        <v>8</v>
      </c>
      <c r="KN180" s="373">
        <v>100</v>
      </c>
    </row>
    <row r="181" spans="14:300" s="56" customFormat="1" ht="15" customHeight="1">
      <c r="N181" s="222"/>
      <c r="O181" s="199"/>
      <c r="P181" s="199"/>
      <c r="Q181" s="199"/>
      <c r="R181" s="199"/>
      <c r="S181" s="199"/>
      <c r="T181" s="199"/>
      <c r="U181" s="199"/>
      <c r="W181" s="199"/>
      <c r="X181" s="199"/>
      <c r="Y181" s="199"/>
      <c r="Z181" s="199"/>
      <c r="AA181" s="199"/>
      <c r="AB181" s="199"/>
      <c r="AC181" s="199"/>
      <c r="AD181" s="199"/>
      <c r="AE181" s="199"/>
      <c r="AG181" s="270">
        <v>3</v>
      </c>
      <c r="AH181" s="270"/>
      <c r="AI181" s="332" t="s">
        <v>1</v>
      </c>
      <c r="AJ181" s="332" t="s">
        <v>1</v>
      </c>
      <c r="AK181" s="291">
        <v>4</v>
      </c>
      <c r="AL181" s="291">
        <v>2</v>
      </c>
      <c r="AM181" s="283" t="s">
        <v>483</v>
      </c>
      <c r="AN181" s="283" t="s">
        <v>359</v>
      </c>
      <c r="AO181" s="332" t="s">
        <v>1</v>
      </c>
      <c r="AP181" s="291">
        <v>3</v>
      </c>
      <c r="AQ181" s="291">
        <v>3</v>
      </c>
      <c r="AR181" s="283" t="s">
        <v>407</v>
      </c>
      <c r="AS181" s="283" t="s">
        <v>407</v>
      </c>
      <c r="AT181" s="283" t="s">
        <v>402</v>
      </c>
      <c r="AU181" s="283"/>
      <c r="AV181" s="291">
        <v>5</v>
      </c>
      <c r="AW181" s="291">
        <v>5</v>
      </c>
      <c r="AX181" s="291">
        <v>3</v>
      </c>
      <c r="AY181" s="167">
        <f t="shared" si="65"/>
        <v>1</v>
      </c>
      <c r="AZ181" s="167">
        <f t="shared" si="66"/>
        <v>0</v>
      </c>
      <c r="BA181" s="167">
        <f t="shared" si="67"/>
        <v>5</v>
      </c>
      <c r="BB181" s="167">
        <f t="shared" si="68"/>
        <v>3</v>
      </c>
      <c r="BC181" s="167">
        <f t="shared" si="69"/>
        <v>12</v>
      </c>
      <c r="BD181" s="167">
        <f t="shared" si="70"/>
        <v>8</v>
      </c>
      <c r="BE181" s="167">
        <f t="shared" si="71"/>
        <v>1</v>
      </c>
      <c r="BF181" s="167">
        <f t="shared" si="72"/>
        <v>4</v>
      </c>
      <c r="BG181" s="167">
        <f t="shared" si="73"/>
        <v>3</v>
      </c>
      <c r="BH181" s="167"/>
      <c r="BI181" s="167">
        <f t="shared" si="74"/>
        <v>3</v>
      </c>
      <c r="BJ181" s="167">
        <f t="shared" si="75"/>
        <v>3</v>
      </c>
      <c r="BK181" s="167">
        <f t="shared" si="76"/>
        <v>17</v>
      </c>
      <c r="BL181" s="167">
        <f t="shared" si="77"/>
        <v>5</v>
      </c>
      <c r="BM181" s="167">
        <f t="shared" si="78"/>
        <v>5</v>
      </c>
      <c r="BN181" s="167">
        <f t="shared" si="79"/>
        <v>3</v>
      </c>
      <c r="CB181" s="159"/>
      <c r="CC181" s="225">
        <v>16.87</v>
      </c>
      <c r="CD181" s="226">
        <v>17.27</v>
      </c>
      <c r="CE181" s="226">
        <v>18.64</v>
      </c>
      <c r="CF181" s="226">
        <v>21.09</v>
      </c>
      <c r="CG181" s="226">
        <v>20.399999999999999</v>
      </c>
      <c r="CH181" s="226">
        <v>21.92</v>
      </c>
      <c r="CI181" s="231">
        <v>23.04</v>
      </c>
      <c r="CJ181" s="252"/>
      <c r="CK181" s="229">
        <v>4.03</v>
      </c>
      <c r="CL181" s="230">
        <v>3.99</v>
      </c>
      <c r="CM181" s="230">
        <v>4.42</v>
      </c>
      <c r="CN181" s="230">
        <v>2.91</v>
      </c>
      <c r="CO181" s="230">
        <v>3.09</v>
      </c>
      <c r="CP181" s="230">
        <v>2.44</v>
      </c>
      <c r="CQ181" s="231">
        <v>1.53</v>
      </c>
      <c r="CR181" s="420" t="e">
        <f>IFERROR(IF(Plan1!#REF!&lt;&gt;"",IF(Plan1!#REF!=6,(Plan1!#REF!-CC181)/CK181,IF(Plan1!#REF!=7,(Plan1!#REF!-CD181)/CL181,IF(Plan1!#REF!=8,(Plan1!#REF!-CE181)/CM181,IF(Plan1!#REF!=9,(Plan1!#REF!-CF181)/CN181,IF(Plan1!#REF!=10,(Plan1!#REF!-CG181)/CO181,IF(Plan1!#REF!=11,(Plan1!#REF!-CH181)/CP181,IF(Plan1!#REF!=12,(Plan1!#REF!-CI181)/CQ181,""))))))),""),IF(Plan1!#REF!&gt;(DK182*4),1,IF(Plan1!#REF!&gt;(DK182*3),-1.5,IF(Plan1!#REF!&gt;(DK182*2),-1.6,IF(Plan1!#REF!&gt;(DK182*1),-2,-2.05)))))</f>
        <v>#REF!</v>
      </c>
      <c r="CS181" s="174"/>
      <c r="CT181" s="225">
        <v>18.37</v>
      </c>
      <c r="CU181" s="226">
        <v>20.9</v>
      </c>
      <c r="CV181" s="226">
        <v>21.03</v>
      </c>
      <c r="CW181" s="230">
        <v>22.13</v>
      </c>
      <c r="CX181" s="230">
        <v>21.63</v>
      </c>
      <c r="CY181" s="230">
        <v>22.21</v>
      </c>
      <c r="CZ181" s="415">
        <v>23.62</v>
      </c>
      <c r="DA181" s="416"/>
      <c r="DB181" s="417">
        <v>5.18</v>
      </c>
      <c r="DC181" s="230">
        <v>3.2</v>
      </c>
      <c r="DD181" s="230">
        <v>3.66</v>
      </c>
      <c r="DE181" s="230">
        <v>2.4900000000000002</v>
      </c>
      <c r="DF181" s="230">
        <v>3.76</v>
      </c>
      <c r="DG181" s="230">
        <v>2.61</v>
      </c>
      <c r="DH181" s="415">
        <v>1.02</v>
      </c>
      <c r="DI181" s="421" t="e">
        <f>IFERROR(IF(Plan1!#REF!&lt;&gt;"",IF(Plan1!#REF!=6,(Plan1!#REF!-CT181)/DB181,IF(Plan1!#REF!=7,(Plan1!#REF!-CU181)/DC181,IF(Plan1!#REF!=8,(Plan1!#REF!-CV181)/DD181,IF(Plan1!#REF!=9,(Plan1!#REF!-CW181)/DE181,IF(Plan1!#REF!=10,(Plan1!#REF!-CX181)/DF181,IF(Plan1!#REF!=11,(Plan1!#REF!-CY181)/DG181,IF(Plan1!#REF!=12,(Plan1!#REF!-CZ181)/DH181,""))))))),""),IF(Plan1!#REF!&gt;(DK182*4),1,IF(Plan1!#REF!&gt;(DK182*3),-1.5,IF(Plan1!#REF!&gt;(DK182*2),-1.6,IF(Plan1!#REF!&gt;(DK182*1),-2,-2.05)))))</f>
        <v>#REF!</v>
      </c>
      <c r="DJ181" s="285"/>
      <c r="DK181" s="176"/>
      <c r="EV181" s="422"/>
      <c r="EW181" s="422"/>
      <c r="FJ181" s="57"/>
      <c r="FK181" s="57"/>
      <c r="FL181" s="57"/>
      <c r="FM181" s="57"/>
      <c r="FN181" s="57"/>
      <c r="FO181" s="57"/>
      <c r="FP181" s="57"/>
      <c r="FQ181" s="57"/>
      <c r="FR181" s="57"/>
      <c r="FS181" s="57"/>
      <c r="FT181" s="57"/>
      <c r="FU181" s="57"/>
      <c r="FV181" s="57"/>
      <c r="FW181" s="57"/>
      <c r="FX181" s="57"/>
      <c r="FY181" s="57"/>
      <c r="FZ181" s="170"/>
      <c r="GA181" s="57"/>
      <c r="GB181" s="57"/>
      <c r="GC181" s="57"/>
      <c r="GD181" s="57"/>
      <c r="GE181" s="57"/>
      <c r="GF181" s="155"/>
      <c r="GG181" s="57"/>
      <c r="GH181" s="57"/>
      <c r="GI181" s="57"/>
      <c r="GJ181" s="266"/>
      <c r="KJ181" s="423">
        <v>8</v>
      </c>
      <c r="KK181" s="424">
        <v>11</v>
      </c>
      <c r="KL181" s="423">
        <v>6</v>
      </c>
      <c r="KM181" s="423">
        <v>9</v>
      </c>
      <c r="KN181" s="425">
        <v>100</v>
      </c>
    </row>
    <row r="182" spans="14:300" s="56" customFormat="1" ht="15" customHeight="1">
      <c r="N182" s="222"/>
      <c r="O182" s="199"/>
      <c r="P182" s="199"/>
      <c r="Q182" s="199"/>
      <c r="R182" s="199"/>
      <c r="S182" s="199"/>
      <c r="T182" s="199"/>
      <c r="U182" s="199"/>
      <c r="W182" s="199"/>
      <c r="X182" s="199"/>
      <c r="Y182" s="199"/>
      <c r="Z182" s="199"/>
      <c r="AA182" s="199"/>
      <c r="AB182" s="199"/>
      <c r="AC182" s="199"/>
      <c r="AD182" s="199"/>
      <c r="AE182" s="199"/>
      <c r="AG182" s="270">
        <v>4</v>
      </c>
      <c r="AH182" s="270"/>
      <c r="AI182" s="291">
        <v>1</v>
      </c>
      <c r="AJ182" s="283">
        <v>0</v>
      </c>
      <c r="AK182" s="291">
        <v>5</v>
      </c>
      <c r="AL182" s="291">
        <v>3</v>
      </c>
      <c r="AM182" s="283" t="s">
        <v>416</v>
      </c>
      <c r="AN182" s="283" t="s">
        <v>361</v>
      </c>
      <c r="AO182" s="291">
        <v>1</v>
      </c>
      <c r="AP182" s="291">
        <v>4</v>
      </c>
      <c r="AQ182" s="291">
        <v>4</v>
      </c>
      <c r="AR182" s="283" t="s">
        <v>518</v>
      </c>
      <c r="AS182" s="283" t="s">
        <v>353</v>
      </c>
      <c r="AT182" s="283" t="s">
        <v>364</v>
      </c>
      <c r="AU182" s="283"/>
      <c r="AV182" s="291">
        <v>6</v>
      </c>
      <c r="AW182" s="283" t="s">
        <v>359</v>
      </c>
      <c r="AX182" s="291">
        <v>4</v>
      </c>
      <c r="AY182" s="167">
        <f t="shared" si="65"/>
        <v>2</v>
      </c>
      <c r="AZ182" s="167" t="str">
        <f t="shared" si="66"/>
        <v>-</v>
      </c>
      <c r="BA182" s="167">
        <f t="shared" si="67"/>
        <v>6</v>
      </c>
      <c r="BB182" s="167">
        <f t="shared" si="68"/>
        <v>4</v>
      </c>
      <c r="BC182" s="167">
        <f t="shared" si="69"/>
        <v>16</v>
      </c>
      <c r="BD182" s="167">
        <f t="shared" si="70"/>
        <v>10</v>
      </c>
      <c r="BE182" s="167">
        <f t="shared" si="71"/>
        <v>2</v>
      </c>
      <c r="BF182" s="167">
        <f t="shared" si="72"/>
        <v>5</v>
      </c>
      <c r="BG182" s="167">
        <f t="shared" si="73"/>
        <v>4</v>
      </c>
      <c r="BH182" s="167"/>
      <c r="BI182" s="167">
        <f t="shared" si="74"/>
        <v>5</v>
      </c>
      <c r="BJ182" s="167">
        <f t="shared" si="75"/>
        <v>5</v>
      </c>
      <c r="BK182" s="167">
        <f t="shared" si="76"/>
        <v>22</v>
      </c>
      <c r="BL182" s="167">
        <f t="shared" si="77"/>
        <v>6</v>
      </c>
      <c r="BM182" s="167">
        <f t="shared" si="78"/>
        <v>6</v>
      </c>
      <c r="BN182" s="167">
        <f t="shared" si="79"/>
        <v>4</v>
      </c>
      <c r="CB182" s="159"/>
      <c r="CC182" s="225">
        <v>4.2</v>
      </c>
      <c r="CD182" s="226">
        <v>4.3</v>
      </c>
      <c r="CE182" s="226">
        <v>4.4800000000000004</v>
      </c>
      <c r="CF182" s="226">
        <v>4.72</v>
      </c>
      <c r="CG182" s="226">
        <v>4.67</v>
      </c>
      <c r="CH182" s="226">
        <v>4.88</v>
      </c>
      <c r="CI182" s="231">
        <v>4.92</v>
      </c>
      <c r="CJ182" s="252"/>
      <c r="CK182" s="229">
        <v>0.55000000000000004</v>
      </c>
      <c r="CL182" s="230">
        <v>0.53</v>
      </c>
      <c r="CM182" s="230">
        <v>0.56000000000000005</v>
      </c>
      <c r="CN182" s="230">
        <v>0.45</v>
      </c>
      <c r="CO182" s="230">
        <v>0.47</v>
      </c>
      <c r="CP182" s="230">
        <v>0.33</v>
      </c>
      <c r="CQ182" s="231">
        <v>0.27</v>
      </c>
      <c r="CR182" s="420" t="e">
        <f>IFERROR(IF(Plan1!#REF!&lt;&gt;"",IF(Plan1!#REF!=6,(Plan1!#REF!-CC182)/CK182,IF(Plan1!#REF!=7,(Plan1!#REF!-CD182)/CL182,IF(Plan1!#REF!=8,(Plan1!#REF!-CE182)/CM182,IF(Plan1!#REF!=9,(Plan1!#REF!-CF182)/CN182,IF(Plan1!#REF!=10,(Plan1!#REF!-CG182)/CO182,IF(Plan1!#REF!=11,(Plan1!#REF!-CH182)/CP182,IF(Plan1!#REF!=12,(Plan1!#REF!-CI182)/CQ182,""))))))),""),IF(Plan1!#REF!&gt;(DK183*4),1,IF(Plan1!#REF!&gt;(DK183*3),-1.5,IF(Plan1!#REF!&gt;(DK183*2),-1.6,IF(Plan1!#REF!&gt;(DK183*1),-2,-2.05)))))</f>
        <v>#REF!</v>
      </c>
      <c r="CS182" s="174"/>
      <c r="CT182" s="225">
        <v>4.37</v>
      </c>
      <c r="CU182" s="226">
        <v>4.6500000000000004</v>
      </c>
      <c r="CV182" s="226">
        <v>4.53</v>
      </c>
      <c r="CW182" s="230">
        <v>4.67</v>
      </c>
      <c r="CX182" s="230">
        <v>4.8</v>
      </c>
      <c r="CY182" s="230">
        <v>4.66</v>
      </c>
      <c r="CZ182" s="415">
        <v>4.96</v>
      </c>
      <c r="DA182" s="416"/>
      <c r="DB182" s="417">
        <v>0.61</v>
      </c>
      <c r="DC182" s="230">
        <v>0.49</v>
      </c>
      <c r="DD182" s="230">
        <v>0.98</v>
      </c>
      <c r="DE182" s="230">
        <v>0.96</v>
      </c>
      <c r="DF182" s="230">
        <v>0.48</v>
      </c>
      <c r="DG182" s="230">
        <v>0.97</v>
      </c>
      <c r="DH182" s="415">
        <v>0.2</v>
      </c>
      <c r="DI182" s="421" t="e">
        <f>IFERROR(IF(Plan1!#REF!&lt;&gt;"",IF(Plan1!#REF!=6,(Plan1!#REF!-CT182)/DB182,IF(Plan1!#REF!=7,(Plan1!#REF!-CU182)/DC182,IF(Plan1!#REF!=8,(Plan1!#REF!-CV182)/DD182,IF(Plan1!#REF!=9,(Plan1!#REF!-CW182)/DE182,IF(Plan1!#REF!=10,(Plan1!#REF!-CX182)/DF182,IF(Plan1!#REF!=11,(Plan1!#REF!-CY182)/DG182,IF(Plan1!#REF!=12,(Plan1!#REF!-CZ182)/DH182,""))))))),""),IF(Plan1!#REF!&gt;(DK183*4),1,IF(Plan1!#REF!&gt;(DK183*3),-1.5,IF(Plan1!#REF!&gt;(DK183*2),-1.6,IF(Plan1!#REF!&gt;(DK183*1),-2,-2.05)))))</f>
        <v>#REF!</v>
      </c>
      <c r="DJ182" s="285"/>
      <c r="DK182" s="176"/>
      <c r="EV182" s="422"/>
      <c r="EW182" s="422"/>
      <c r="FJ182" s="57"/>
      <c r="FK182" s="57"/>
      <c r="FL182" s="57"/>
      <c r="FM182" s="57"/>
      <c r="FN182" s="57"/>
      <c r="FO182" s="57"/>
      <c r="FP182" s="57"/>
      <c r="FQ182" s="57"/>
      <c r="FR182" s="57"/>
      <c r="FS182" s="57"/>
      <c r="FT182" s="57"/>
      <c r="FU182" s="57"/>
      <c r="FV182" s="57"/>
      <c r="FW182" s="57"/>
      <c r="FX182" s="57"/>
      <c r="FY182" s="57"/>
      <c r="FZ182" s="170"/>
      <c r="GA182" s="57"/>
      <c r="GB182" s="57"/>
      <c r="GC182" s="57"/>
      <c r="GD182" s="57"/>
      <c r="GE182" s="57"/>
      <c r="GF182" s="155"/>
      <c r="GG182" s="57"/>
      <c r="GH182" s="57"/>
      <c r="GI182" s="57"/>
      <c r="GJ182" s="266"/>
      <c r="KH182" s="167"/>
      <c r="KI182" s="167"/>
      <c r="KJ182" s="155"/>
      <c r="KK182" s="155"/>
      <c r="KL182" s="155"/>
      <c r="KM182" s="155"/>
    </row>
    <row r="183" spans="14:300" s="56" customFormat="1" ht="15" customHeight="1">
      <c r="N183" s="222"/>
      <c r="O183" s="199"/>
      <c r="P183" s="199"/>
      <c r="Q183" s="199"/>
      <c r="R183" s="199"/>
      <c r="S183" s="199"/>
      <c r="T183" s="199"/>
      <c r="U183" s="199"/>
      <c r="W183" s="199"/>
      <c r="X183" s="199"/>
      <c r="Y183" s="199"/>
      <c r="Z183" s="199"/>
      <c r="AA183" s="199"/>
      <c r="AB183" s="199"/>
      <c r="AC183" s="199"/>
      <c r="AD183" s="199"/>
      <c r="AE183" s="199"/>
      <c r="AG183" s="270">
        <v>5</v>
      </c>
      <c r="AH183" s="270"/>
      <c r="AI183" s="291">
        <v>2</v>
      </c>
      <c r="AJ183" s="332" t="s">
        <v>1</v>
      </c>
      <c r="AK183" s="291">
        <v>6</v>
      </c>
      <c r="AL183" s="291">
        <v>4</v>
      </c>
      <c r="AM183" s="283" t="s">
        <v>568</v>
      </c>
      <c r="AN183" s="291">
        <v>10</v>
      </c>
      <c r="AO183" s="283" t="s">
        <v>411</v>
      </c>
      <c r="AP183" s="291">
        <v>5</v>
      </c>
      <c r="AQ183" s="283" t="s">
        <v>353</v>
      </c>
      <c r="AR183" s="283" t="s">
        <v>361</v>
      </c>
      <c r="AS183" s="283" t="s">
        <v>367</v>
      </c>
      <c r="AT183" s="283" t="s">
        <v>600</v>
      </c>
      <c r="AU183" s="283"/>
      <c r="AV183" s="332" t="s">
        <v>1</v>
      </c>
      <c r="AW183" s="291">
        <v>8</v>
      </c>
      <c r="AX183" s="291">
        <v>5</v>
      </c>
      <c r="AY183" s="167">
        <f t="shared" si="65"/>
        <v>3</v>
      </c>
      <c r="AZ183" s="167">
        <f t="shared" si="66"/>
        <v>1</v>
      </c>
      <c r="BA183" s="167">
        <f t="shared" si="67"/>
        <v>7</v>
      </c>
      <c r="BB183" s="167">
        <f t="shared" si="68"/>
        <v>5</v>
      </c>
      <c r="BC183" s="167">
        <f t="shared" si="69"/>
        <v>20</v>
      </c>
      <c r="BD183" s="167">
        <f t="shared" si="70"/>
        <v>11</v>
      </c>
      <c r="BE183" s="167">
        <f t="shared" si="71"/>
        <v>4</v>
      </c>
      <c r="BF183" s="167">
        <f t="shared" si="72"/>
        <v>6</v>
      </c>
      <c r="BG183" s="167">
        <f t="shared" si="73"/>
        <v>5</v>
      </c>
      <c r="BH183" s="167"/>
      <c r="BI183" s="167">
        <f t="shared" si="74"/>
        <v>8</v>
      </c>
      <c r="BJ183" s="167">
        <f t="shared" si="75"/>
        <v>7</v>
      </c>
      <c r="BK183" s="167">
        <f t="shared" si="76"/>
        <v>26</v>
      </c>
      <c r="BL183" s="167" t="str">
        <f t="shared" si="77"/>
        <v>-</v>
      </c>
      <c r="BM183" s="167">
        <f t="shared" si="78"/>
        <v>8</v>
      </c>
      <c r="BN183" s="167">
        <f t="shared" si="79"/>
        <v>5</v>
      </c>
      <c r="CB183" s="159"/>
      <c r="CC183" s="225">
        <v>5.9</v>
      </c>
      <c r="CD183" s="226">
        <v>5.67</v>
      </c>
      <c r="CE183" s="226">
        <v>5.73</v>
      </c>
      <c r="CF183" s="226">
        <v>5.78</v>
      </c>
      <c r="CG183" s="226">
        <v>5.8</v>
      </c>
      <c r="CH183" s="226">
        <v>5.84</v>
      </c>
      <c r="CI183" s="231">
        <v>5.85</v>
      </c>
      <c r="CJ183" s="252"/>
      <c r="CK183" s="229">
        <v>0.3</v>
      </c>
      <c r="CL183" s="230">
        <v>0.54</v>
      </c>
      <c r="CM183" s="230">
        <v>0.51</v>
      </c>
      <c r="CN183" s="230">
        <v>0.49</v>
      </c>
      <c r="CO183" s="230">
        <v>0.48</v>
      </c>
      <c r="CP183" s="230">
        <v>0.37</v>
      </c>
      <c r="CQ183" s="231">
        <v>0.36</v>
      </c>
      <c r="CR183" s="420" t="e">
        <f>IFERROR(IF(Plan1!#REF!&lt;&gt;"",IF(Plan1!#REF!=6,(Plan1!#REF!-CC183)/CK183,IF(Plan1!#REF!=7,(Plan1!#REF!-CD183)/CL183,IF(Plan1!#REF!=8,(Plan1!#REF!-CE183)/CM183,IF(Plan1!#REF!=9,(Plan1!#REF!-CF183)/CN183,IF(Plan1!#REF!=10,(Plan1!#REF!-CG183)/CO183,IF(Plan1!#REF!=11,(Plan1!#REF!-CH183)/CP183,IF(Plan1!#REF!=12,(Plan1!#REF!-CI183)/CQ183,""))))))),""),IF(Plan1!#REF!&gt;(DK184*4),1,IF(Plan1!#REF!&gt;(DK184*3),-1.5,IF(Plan1!#REF!&gt;(DK184*2),-1.6,IF(Plan1!#REF!&gt;(DK184*1),-2,-2.05)))))</f>
        <v>#REF!</v>
      </c>
      <c r="CS183" s="174"/>
      <c r="CT183" s="229">
        <v>5.97</v>
      </c>
      <c r="CU183" s="230">
        <v>5.9</v>
      </c>
      <c r="CV183" s="230">
        <v>5.97</v>
      </c>
      <c r="CW183" s="230">
        <v>6</v>
      </c>
      <c r="CX183" s="230">
        <v>5.97</v>
      </c>
      <c r="CY183" s="230">
        <v>5.97</v>
      </c>
      <c r="CZ183" s="415">
        <v>5.92</v>
      </c>
      <c r="DA183" s="416"/>
      <c r="DB183" s="417">
        <v>0.18</v>
      </c>
      <c r="DC183" s="230">
        <v>0.4</v>
      </c>
      <c r="DD183" s="230">
        <v>0.18</v>
      </c>
      <c r="DE183" s="295">
        <v>0</v>
      </c>
      <c r="DF183" s="230">
        <v>0.18</v>
      </c>
      <c r="DG183" s="230">
        <v>0.19</v>
      </c>
      <c r="DH183" s="415">
        <v>0.27</v>
      </c>
      <c r="DI183" s="421" t="e">
        <f>IFERROR(IF(Plan1!#REF!&lt;&gt;"",IF(Plan1!#REF!=6,(Plan1!#REF!-CT183)/DB183,IF(Plan1!#REF!=7,(Plan1!#REF!-CU183)/DC183,IF(Plan1!#REF!=8,(Plan1!#REF!-CV183)/DD183,IF(Plan1!#REF!=9,(Plan1!#REF!-CW183)/DE183,IF(Plan1!#REF!=10,(Plan1!#REF!-CX183)/DF183,IF(Plan1!#REF!=11,(Plan1!#REF!-CY183)/DG183,IF(Plan1!#REF!=12,(Plan1!#REF!-CZ183)/DH183,""))))))),""),IF(Plan1!#REF!&gt;(DK184*4),1,IF(Plan1!#REF!&gt;(DK184*3),-1.5,IF(Plan1!#REF!&gt;(DK184*2),-1.6,IF(Plan1!#REF!&gt;(DK184*1),-2,-2.05)))))</f>
        <v>#REF!</v>
      </c>
      <c r="DJ183" s="285"/>
      <c r="DK183" s="176"/>
      <c r="EV183" s="422"/>
      <c r="EW183" s="422"/>
      <c r="FJ183" s="57"/>
      <c r="FK183" s="57"/>
      <c r="FL183" s="57"/>
      <c r="FM183" s="57"/>
      <c r="FN183" s="57"/>
      <c r="FO183" s="57"/>
      <c r="FP183" s="57"/>
      <c r="FQ183" s="57"/>
      <c r="FR183" s="57"/>
      <c r="FS183" s="57"/>
      <c r="FT183" s="57"/>
      <c r="FU183" s="57"/>
      <c r="FV183" s="57"/>
      <c r="FW183" s="57"/>
      <c r="FX183" s="57"/>
      <c r="FY183" s="57"/>
      <c r="FZ183" s="170"/>
      <c r="GA183" s="57"/>
      <c r="GB183" s="57"/>
      <c r="GC183" s="57"/>
      <c r="GD183" s="57"/>
      <c r="GE183" s="57"/>
      <c r="GF183" s="155"/>
      <c r="GG183" s="57"/>
      <c r="GH183" s="57"/>
      <c r="GI183" s="57"/>
      <c r="GJ183" s="266"/>
      <c r="KE183" s="155"/>
      <c r="KF183" s="155"/>
      <c r="KG183" s="155"/>
      <c r="KH183" s="155"/>
      <c r="KI183" s="155"/>
      <c r="KJ183" s="155"/>
      <c r="KK183" s="155"/>
      <c r="KL183" s="155"/>
      <c r="KM183" s="155"/>
    </row>
    <row r="184" spans="14:300" s="56" customFormat="1" ht="15" customHeight="1">
      <c r="N184" s="222"/>
      <c r="O184" s="199"/>
      <c r="P184" s="199"/>
      <c r="Q184" s="199"/>
      <c r="R184" s="199"/>
      <c r="S184" s="199"/>
      <c r="T184" s="199"/>
      <c r="U184" s="199"/>
      <c r="W184" s="199"/>
      <c r="X184" s="199"/>
      <c r="Y184" s="199"/>
      <c r="Z184" s="199"/>
      <c r="AA184" s="199"/>
      <c r="AB184" s="199"/>
      <c r="AC184" s="199"/>
      <c r="AD184" s="199"/>
      <c r="AE184" s="199"/>
      <c r="AG184" s="270">
        <v>6</v>
      </c>
      <c r="AH184" s="270"/>
      <c r="AI184" s="283" t="s">
        <v>358</v>
      </c>
      <c r="AJ184" s="291">
        <v>1</v>
      </c>
      <c r="AK184" s="291">
        <v>7</v>
      </c>
      <c r="AL184" s="283" t="s">
        <v>353</v>
      </c>
      <c r="AM184" s="283" t="s">
        <v>1129</v>
      </c>
      <c r="AN184" s="283" t="s">
        <v>366</v>
      </c>
      <c r="AO184" s="291">
        <v>4</v>
      </c>
      <c r="AP184" s="291">
        <v>6</v>
      </c>
      <c r="AQ184" s="291">
        <v>7</v>
      </c>
      <c r="AR184" s="283" t="s">
        <v>516</v>
      </c>
      <c r="AS184" s="283" t="s">
        <v>412</v>
      </c>
      <c r="AT184" s="283" t="s">
        <v>689</v>
      </c>
      <c r="AU184" s="283"/>
      <c r="AV184" s="291">
        <v>7</v>
      </c>
      <c r="AW184" s="291">
        <v>9</v>
      </c>
      <c r="AX184" s="291">
        <v>6</v>
      </c>
      <c r="AY184" s="167">
        <f t="shared" si="65"/>
        <v>6</v>
      </c>
      <c r="AZ184" s="167">
        <f t="shared" si="66"/>
        <v>2</v>
      </c>
      <c r="BA184" s="167">
        <f t="shared" si="67"/>
        <v>8</v>
      </c>
      <c r="BB184" s="167">
        <f t="shared" si="68"/>
        <v>7</v>
      </c>
      <c r="BC184" s="167">
        <f t="shared" si="69"/>
        <v>25</v>
      </c>
      <c r="BD184" s="167">
        <f t="shared" si="70"/>
        <v>13</v>
      </c>
      <c r="BE184" s="167">
        <f t="shared" si="71"/>
        <v>5</v>
      </c>
      <c r="BF184" s="167">
        <f t="shared" si="72"/>
        <v>7</v>
      </c>
      <c r="BG184" s="167">
        <f t="shared" si="73"/>
        <v>7</v>
      </c>
      <c r="BH184" s="167"/>
      <c r="BI184" s="167">
        <f t="shared" si="74"/>
        <v>10</v>
      </c>
      <c r="BJ184" s="167">
        <f t="shared" si="75"/>
        <v>9</v>
      </c>
      <c r="BK184" s="167">
        <f t="shared" si="76"/>
        <v>31</v>
      </c>
      <c r="BL184" s="167">
        <f t="shared" si="77"/>
        <v>7</v>
      </c>
      <c r="BM184" s="167">
        <f t="shared" si="78"/>
        <v>9</v>
      </c>
      <c r="BN184" s="167">
        <f t="shared" si="79"/>
        <v>6</v>
      </c>
      <c r="CB184" s="159"/>
      <c r="CC184" s="225">
        <v>2</v>
      </c>
      <c r="CD184" s="226">
        <v>2</v>
      </c>
      <c r="CE184" s="226">
        <v>2</v>
      </c>
      <c r="CF184" s="226">
        <v>2</v>
      </c>
      <c r="CG184" s="226">
        <v>2</v>
      </c>
      <c r="CH184" s="226">
        <v>2</v>
      </c>
      <c r="CI184" s="227">
        <v>2</v>
      </c>
      <c r="CJ184" s="228"/>
      <c r="CK184" s="229">
        <v>0</v>
      </c>
      <c r="CL184" s="230">
        <v>0</v>
      </c>
      <c r="CM184" s="230">
        <v>2</v>
      </c>
      <c r="CN184" s="295">
        <v>0</v>
      </c>
      <c r="CO184" s="295">
        <v>0</v>
      </c>
      <c r="CP184" s="295">
        <v>0</v>
      </c>
      <c r="CQ184" s="296">
        <v>0</v>
      </c>
      <c r="CR184" s="420" t="e">
        <f>IFERROR(IF(Plan1!#REF!&lt;&gt;"",IF(Plan1!#REF!=6,(Plan1!#REF!-CC184)/CK184,IF(Plan1!#REF!=7,(Plan1!#REF!-CD184)/CL184,IF(Plan1!#REF!=8,(Plan1!#REF!-CE184)/CM184,IF(Plan1!#REF!=9,(Plan1!#REF!-CF184)/CN184,IF(Plan1!#REF!=10,(Plan1!#REF!-CG184)/CO184,IF(Plan1!#REF!=11,(Plan1!#REF!-CH184)/CP184,IF(Plan1!#REF!=12,(Plan1!#REF!-CI184)/CQ184,""))))))),""),IF(Plan1!#REF!&gt;(DK185*4),1,IF(Plan1!#REF!&gt;(DK185*3),-1.5,IF(Plan1!#REF!&gt;(DK185*2),-1.6,IF(Plan1!#REF!&gt;(DK185*1),-2,-2.05)))))</f>
        <v>#REF!</v>
      </c>
      <c r="CS184" s="174"/>
      <c r="CT184" s="229">
        <v>2</v>
      </c>
      <c r="CU184" s="230">
        <v>2</v>
      </c>
      <c r="CV184" s="230">
        <v>2</v>
      </c>
      <c r="CW184" s="230">
        <v>2</v>
      </c>
      <c r="CX184" s="230">
        <v>2</v>
      </c>
      <c r="CY184" s="230">
        <v>2</v>
      </c>
      <c r="CZ184" s="415">
        <v>2</v>
      </c>
      <c r="DA184" s="416"/>
      <c r="DB184" s="426">
        <v>0</v>
      </c>
      <c r="DC184" s="295">
        <v>0</v>
      </c>
      <c r="DD184" s="295">
        <v>0</v>
      </c>
      <c r="DE184" s="295">
        <v>0</v>
      </c>
      <c r="DF184" s="295">
        <v>0</v>
      </c>
      <c r="DG184" s="295">
        <v>0</v>
      </c>
      <c r="DH184" s="418">
        <v>0</v>
      </c>
      <c r="DI184" s="421" t="e">
        <f>IFERROR(IF(Plan1!#REF!&lt;&gt;"",IF(Plan1!#REF!=6,(Plan1!#REF!-CT184)/DB184,IF(Plan1!#REF!=7,(Plan1!#REF!-CU184)/DC184,IF(Plan1!#REF!=8,(Plan1!#REF!-CV184)/DD184,IF(Plan1!#REF!=9,(Plan1!#REF!-CW184)/DE184,IF(Plan1!#REF!=10,(Plan1!#REF!-CX184)/DF184,IF(Plan1!#REF!=11,(Plan1!#REF!-CY184)/DG184,IF(Plan1!#REF!=12,(Plan1!#REF!-CZ184)/DH184,""))))))),""),IF(Plan1!#REF!&gt;(DK185*4),1,IF(Plan1!#REF!&gt;(DK185*3),-1.5,IF(Plan1!#REF!&gt;(DK185*2),-1.6,IF(Plan1!#REF!&gt;(DK185*1),-2,-2.05)))))</f>
        <v>#REF!</v>
      </c>
      <c r="DJ184" s="285">
        <v>6</v>
      </c>
      <c r="DK184" s="176">
        <f>DJ184/5</f>
        <v>1.2</v>
      </c>
      <c r="EV184" s="422"/>
      <c r="EW184" s="422"/>
      <c r="FJ184" s="57"/>
      <c r="FK184" s="57"/>
      <c r="FL184" s="57"/>
      <c r="FM184" s="57"/>
      <c r="FN184" s="57"/>
      <c r="FO184" s="57"/>
      <c r="FP184" s="57"/>
      <c r="FQ184" s="57"/>
      <c r="FR184" s="57"/>
      <c r="FS184" s="57"/>
      <c r="FT184" s="57"/>
      <c r="FU184" s="57"/>
      <c r="FV184" s="57"/>
      <c r="FW184" s="57"/>
      <c r="FX184" s="57"/>
      <c r="FY184" s="57"/>
      <c r="FZ184" s="170"/>
      <c r="GA184" s="57"/>
      <c r="GB184" s="57"/>
      <c r="GC184" s="57"/>
      <c r="GD184" s="57"/>
      <c r="GE184" s="57"/>
      <c r="GF184" s="155"/>
      <c r="GG184" s="57"/>
      <c r="GH184" s="57"/>
      <c r="GI184" s="57"/>
      <c r="GJ184" s="266"/>
      <c r="KE184" s="155"/>
      <c r="KF184" s="155"/>
      <c r="KG184" s="155"/>
      <c r="KH184" s="155"/>
      <c r="KI184" s="155"/>
      <c r="KJ184" s="155"/>
      <c r="KK184" s="155"/>
      <c r="KL184" s="155"/>
      <c r="KM184" s="155"/>
    </row>
    <row r="185" spans="14:300" s="56" customFormat="1" ht="15" customHeight="1">
      <c r="N185" s="222"/>
      <c r="O185" s="199"/>
      <c r="P185" s="199"/>
      <c r="Q185" s="199"/>
      <c r="R185" s="199"/>
      <c r="S185" s="199"/>
      <c r="T185" s="199"/>
      <c r="U185" s="199"/>
      <c r="W185" s="199"/>
      <c r="X185" s="199"/>
      <c r="Y185" s="199"/>
      <c r="Z185" s="199"/>
      <c r="AA185" s="199"/>
      <c r="AB185" s="199"/>
      <c r="AC185" s="199"/>
      <c r="AD185" s="199"/>
      <c r="AE185" s="199"/>
      <c r="AG185" s="270">
        <v>7</v>
      </c>
      <c r="AH185" s="270"/>
      <c r="AI185" s="283" t="s">
        <v>359</v>
      </c>
      <c r="AJ185" s="291">
        <v>2</v>
      </c>
      <c r="AK185" s="291">
        <v>8</v>
      </c>
      <c r="AL185" s="291">
        <v>7</v>
      </c>
      <c r="AM185" s="283" t="s">
        <v>493</v>
      </c>
      <c r="AN185" s="283" t="s">
        <v>380</v>
      </c>
      <c r="AO185" s="283" t="s">
        <v>353</v>
      </c>
      <c r="AP185" s="291">
        <v>7</v>
      </c>
      <c r="AQ185" s="283" t="s">
        <v>361</v>
      </c>
      <c r="AR185" s="283" t="s">
        <v>380</v>
      </c>
      <c r="AS185" s="283" t="s">
        <v>366</v>
      </c>
      <c r="AT185" s="283" t="s">
        <v>543</v>
      </c>
      <c r="AU185" s="283"/>
      <c r="AV185" s="291">
        <v>8</v>
      </c>
      <c r="AW185" s="283" t="s">
        <v>363</v>
      </c>
      <c r="AX185" s="291">
        <v>7</v>
      </c>
      <c r="AY185" s="167">
        <f t="shared" si="65"/>
        <v>8</v>
      </c>
      <c r="AZ185" s="167">
        <f t="shared" si="66"/>
        <v>3</v>
      </c>
      <c r="BA185" s="167">
        <f t="shared" si="67"/>
        <v>9</v>
      </c>
      <c r="BB185" s="167">
        <f t="shared" si="68"/>
        <v>8</v>
      </c>
      <c r="BC185" s="167">
        <f t="shared" si="69"/>
        <v>29</v>
      </c>
      <c r="BD185" s="167">
        <f t="shared" si="70"/>
        <v>15</v>
      </c>
      <c r="BE185" s="167">
        <f t="shared" si="71"/>
        <v>7</v>
      </c>
      <c r="BF185" s="167">
        <f t="shared" si="72"/>
        <v>8</v>
      </c>
      <c r="BG185" s="167">
        <f t="shared" si="73"/>
        <v>8</v>
      </c>
      <c r="BH185" s="167"/>
      <c r="BI185" s="167">
        <f t="shared" si="74"/>
        <v>13</v>
      </c>
      <c r="BJ185" s="167">
        <f t="shared" si="75"/>
        <v>11</v>
      </c>
      <c r="BK185" s="167">
        <f t="shared" si="76"/>
        <v>36</v>
      </c>
      <c r="BL185" s="167">
        <f t="shared" si="77"/>
        <v>8</v>
      </c>
      <c r="BM185" s="167">
        <f t="shared" si="78"/>
        <v>10</v>
      </c>
      <c r="BN185" s="167">
        <f t="shared" si="79"/>
        <v>7</v>
      </c>
      <c r="CB185" s="159"/>
      <c r="CC185" s="225">
        <v>3.9</v>
      </c>
      <c r="CD185" s="226">
        <v>3.67</v>
      </c>
      <c r="CE185" s="226">
        <v>3.73</v>
      </c>
      <c r="CF185" s="226">
        <v>3.78</v>
      </c>
      <c r="CG185" s="226">
        <v>3.8</v>
      </c>
      <c r="CH185" s="226">
        <v>3.84</v>
      </c>
      <c r="CI185" s="231">
        <v>3.85</v>
      </c>
      <c r="CJ185" s="252"/>
      <c r="CK185" s="229">
        <v>0.3</v>
      </c>
      <c r="CL185" s="230">
        <v>0.54</v>
      </c>
      <c r="CM185" s="230">
        <v>0.51</v>
      </c>
      <c r="CN185" s="230">
        <v>0.49</v>
      </c>
      <c r="CO185" s="230">
        <v>0.48</v>
      </c>
      <c r="CP185" s="230">
        <v>0.37</v>
      </c>
      <c r="CQ185" s="231">
        <v>0.36</v>
      </c>
      <c r="CR185" s="420" t="e">
        <f>IFERROR(IF(Plan1!#REF!&lt;&gt;"",IF(Plan1!#REF!=6,(Plan1!#REF!-CC185)/CK185,IF(Plan1!#REF!=7,(Plan1!#REF!-CD185)/CL185,IF(Plan1!#REF!=8,(Plan1!#REF!-CE185)/CM185,IF(Plan1!#REF!=9,(Plan1!#REF!-CF185)/CN185,IF(Plan1!#REF!=10,(Plan1!#REF!-CG185)/CO185,IF(Plan1!#REF!=11,(Plan1!#REF!-CH185)/CP185,IF(Plan1!#REF!=12,(Plan1!#REF!-CI185)/CQ185,""))))))),""),IF(Plan1!#REF!&gt;(DK186*4),1,IF(Plan1!#REF!&gt;(DK186*3),-1.5,IF(Plan1!#REF!&gt;(DK186*2),-1.6,IF(Plan1!#REF!&gt;(DK186*1),-2,-2.05)))))</f>
        <v>#REF!</v>
      </c>
      <c r="CS185" s="174"/>
      <c r="CT185" s="229">
        <v>3.97</v>
      </c>
      <c r="CU185" s="230">
        <v>3.9</v>
      </c>
      <c r="CV185" s="230">
        <v>3.97</v>
      </c>
      <c r="CW185" s="230">
        <v>4</v>
      </c>
      <c r="CX185" s="230">
        <v>3.97</v>
      </c>
      <c r="CY185" s="230">
        <v>3.97</v>
      </c>
      <c r="CZ185" s="415">
        <v>3.92</v>
      </c>
      <c r="DA185" s="427"/>
      <c r="DB185" s="417">
        <v>0.18</v>
      </c>
      <c r="DC185" s="230">
        <v>0.4</v>
      </c>
      <c r="DD185" s="230">
        <v>0.18</v>
      </c>
      <c r="DE185" s="295">
        <v>0</v>
      </c>
      <c r="DF185" s="230">
        <v>0.18</v>
      </c>
      <c r="DG185" s="230">
        <v>0.19</v>
      </c>
      <c r="DH185" s="415">
        <v>0.27</v>
      </c>
      <c r="DI185" s="421" t="e">
        <f>IFERROR(IF(Plan1!#REF!&lt;&gt;"",IF(Plan1!#REF!=6,(Plan1!#REF!-CT185)/DB185,IF(Plan1!#REF!=7,(Plan1!#REF!-CU185)/DC185,IF(Plan1!#REF!=8,(Plan1!#REF!-CV185)/DD185,IF(Plan1!#REF!=9,(Plan1!#REF!-CW185)/DE185,IF(Plan1!#REF!=10,(Plan1!#REF!-CX185)/DF185,IF(Plan1!#REF!=11,(Plan1!#REF!-CY185)/DG185,IF(Plan1!#REF!=12,(Plan1!#REF!-CZ185)/DH185,""))))))),""),IF(Plan1!#REF!&gt;(DK186*4),1,IF(Plan1!#REF!&gt;(DK186*3),-1.5,IF(Plan1!#REF!&gt;(DK186*2),-1.6,IF(Plan1!#REF!&gt;(DK186*1),-2,-2.05)))))</f>
        <v>#REF!</v>
      </c>
      <c r="DJ185" s="285">
        <v>2</v>
      </c>
      <c r="DK185" s="176">
        <f>DJ185/5</f>
        <v>0.4</v>
      </c>
      <c r="EV185" s="422"/>
      <c r="EW185" s="422"/>
      <c r="FJ185" s="57"/>
      <c r="FK185" s="57"/>
      <c r="FL185" s="57"/>
      <c r="FM185" s="57"/>
      <c r="FN185" s="57"/>
      <c r="FO185" s="57"/>
      <c r="FP185" s="57"/>
      <c r="FQ185" s="57"/>
      <c r="FR185" s="57"/>
      <c r="FS185" s="57"/>
      <c r="FT185" s="57"/>
      <c r="FU185" s="57"/>
      <c r="FV185" s="57"/>
      <c r="FW185" s="57"/>
      <c r="FX185" s="57"/>
      <c r="FY185" s="57"/>
      <c r="FZ185" s="170"/>
      <c r="GA185" s="57"/>
      <c r="GB185" s="57"/>
      <c r="GC185" s="57"/>
      <c r="GD185" s="57"/>
      <c r="GE185" s="57"/>
      <c r="GF185" s="155"/>
      <c r="GG185" s="57"/>
      <c r="GH185" s="57"/>
      <c r="GI185" s="57"/>
      <c r="GJ185" s="266"/>
      <c r="KE185" s="155"/>
      <c r="KF185" s="155"/>
      <c r="KG185" s="155"/>
      <c r="KH185" s="155"/>
      <c r="KI185" s="155"/>
      <c r="KJ185" s="155"/>
      <c r="KK185" s="155"/>
      <c r="KL185" s="155"/>
      <c r="KM185" s="155"/>
    </row>
    <row r="186" spans="14:300" s="56" customFormat="1" ht="15" customHeight="1">
      <c r="N186" s="222"/>
      <c r="O186" s="199"/>
      <c r="P186" s="199"/>
      <c r="Q186" s="199"/>
      <c r="R186" s="199"/>
      <c r="S186" s="199"/>
      <c r="T186" s="199"/>
      <c r="U186" s="199"/>
      <c r="W186" s="199"/>
      <c r="X186" s="199"/>
      <c r="Y186" s="199"/>
      <c r="Z186" s="199"/>
      <c r="AA186" s="199"/>
      <c r="AB186" s="199"/>
      <c r="AC186" s="199"/>
      <c r="AD186" s="199"/>
      <c r="AE186" s="199"/>
      <c r="AG186" s="270">
        <v>8</v>
      </c>
      <c r="AH186" s="270"/>
      <c r="AI186" s="283" t="s">
        <v>355</v>
      </c>
      <c r="AJ186" s="283" t="s">
        <v>407</v>
      </c>
      <c r="AK186" s="291">
        <v>9</v>
      </c>
      <c r="AL186" s="291">
        <v>8</v>
      </c>
      <c r="AM186" s="283" t="s">
        <v>372</v>
      </c>
      <c r="AN186" s="283" t="s">
        <v>371</v>
      </c>
      <c r="AO186" s="291">
        <v>7</v>
      </c>
      <c r="AP186" s="291">
        <v>8</v>
      </c>
      <c r="AQ186" s="291">
        <v>10</v>
      </c>
      <c r="AR186" s="283" t="s">
        <v>360</v>
      </c>
      <c r="AS186" s="283" t="s">
        <v>380</v>
      </c>
      <c r="AT186" s="283" t="s">
        <v>1089</v>
      </c>
      <c r="AU186" s="283"/>
      <c r="AV186" s="291">
        <v>9</v>
      </c>
      <c r="AW186" s="291">
        <v>12</v>
      </c>
      <c r="AX186" s="291">
        <v>8</v>
      </c>
      <c r="AY186" s="167">
        <f t="shared" si="65"/>
        <v>11</v>
      </c>
      <c r="AZ186" s="167">
        <f t="shared" si="66"/>
        <v>5</v>
      </c>
      <c r="BA186" s="167">
        <f t="shared" si="67"/>
        <v>10</v>
      </c>
      <c r="BB186" s="167">
        <f t="shared" si="68"/>
        <v>9</v>
      </c>
      <c r="BC186" s="167">
        <f t="shared" si="69"/>
        <v>33</v>
      </c>
      <c r="BD186" s="167">
        <f t="shared" si="70"/>
        <v>17</v>
      </c>
      <c r="BE186" s="167">
        <f t="shared" si="71"/>
        <v>8</v>
      </c>
      <c r="BF186" s="167">
        <f t="shared" si="72"/>
        <v>9</v>
      </c>
      <c r="BG186" s="167">
        <f t="shared" si="73"/>
        <v>10</v>
      </c>
      <c r="BH186" s="167"/>
      <c r="BI186" s="167">
        <f t="shared" si="74"/>
        <v>15</v>
      </c>
      <c r="BJ186" s="167">
        <f t="shared" si="75"/>
        <v>13</v>
      </c>
      <c r="BK186" s="167">
        <f t="shared" si="76"/>
        <v>41</v>
      </c>
      <c r="BL186" s="167">
        <f t="shared" si="77"/>
        <v>9</v>
      </c>
      <c r="BM186" s="167">
        <f t="shared" si="78"/>
        <v>12</v>
      </c>
      <c r="BN186" s="167">
        <f t="shared" si="79"/>
        <v>8</v>
      </c>
      <c r="CB186" s="159"/>
      <c r="CC186" s="225">
        <v>60.3</v>
      </c>
      <c r="CD186" s="226">
        <v>66.53</v>
      </c>
      <c r="CE186" s="226">
        <v>74.44</v>
      </c>
      <c r="CF186" s="226">
        <v>77.099999999999994</v>
      </c>
      <c r="CG186" s="226">
        <v>77.900000000000006</v>
      </c>
      <c r="CH186" s="226">
        <v>81.48</v>
      </c>
      <c r="CI186" s="227">
        <v>82.19</v>
      </c>
      <c r="CJ186" s="252"/>
      <c r="CK186" s="229">
        <v>12.05</v>
      </c>
      <c r="CL186" s="230">
        <v>11.72</v>
      </c>
      <c r="CM186" s="230">
        <v>8.6999999999999993</v>
      </c>
      <c r="CN186" s="230">
        <v>8.0399999999999991</v>
      </c>
      <c r="CO186" s="230">
        <v>7.87</v>
      </c>
      <c r="CP186" s="230">
        <v>7.4</v>
      </c>
      <c r="CQ186" s="231">
        <v>8.31</v>
      </c>
      <c r="CR186" s="420" t="e">
        <f>IFERROR(IF(Plan1!#REF!&lt;&gt;"",IF(Plan1!#REF!=6,(Plan1!#REF!-CC186)/CK186,IF(Plan1!#REF!=7,(Plan1!#REF!-CD186)/CL186,IF(Plan1!#REF!=8,(Plan1!#REF!-CE186)/CM186,IF(Plan1!#REF!=9,(Plan1!#REF!-CF186)/CN186,IF(Plan1!#REF!=10,(Plan1!#REF!-CG186)/CO186,IF(Plan1!#REF!=11,(Plan1!#REF!-CH186)/CP186,IF(Plan1!#REF!=12,(Plan1!#REF!-CI186)/CQ186,""))))))),""),IF(Plan1!#REF!&gt;(DK187*4),1,IF(Plan1!#REF!&gt;(DK187*3),-1.5,IF(Plan1!#REF!&gt;(DK187*2),-1.6,IF(Plan1!#REF!&gt;(DK187*1),-2,-2.05)))))</f>
        <v>#REF!</v>
      </c>
      <c r="CS186" s="174"/>
      <c r="CT186" s="225">
        <v>54.27</v>
      </c>
      <c r="CU186" s="226">
        <v>62.87</v>
      </c>
      <c r="CV186" s="226">
        <v>66.22</v>
      </c>
      <c r="CW186" s="226">
        <v>73.97</v>
      </c>
      <c r="CX186" s="226">
        <v>78.67</v>
      </c>
      <c r="CY186" s="226">
        <v>80.03</v>
      </c>
      <c r="CZ186" s="428">
        <v>84.23</v>
      </c>
      <c r="DA186" s="416"/>
      <c r="DB186" s="417">
        <v>15.67</v>
      </c>
      <c r="DC186" s="230">
        <v>12.37</v>
      </c>
      <c r="DD186" s="230">
        <v>12.43</v>
      </c>
      <c r="DE186" s="230">
        <v>7.1</v>
      </c>
      <c r="DF186" s="230">
        <v>11.41</v>
      </c>
      <c r="DG186" s="230">
        <v>12.97</v>
      </c>
      <c r="DH186" s="415">
        <v>6.4</v>
      </c>
      <c r="DI186" s="421" t="e">
        <f>IFERROR(IF(Plan1!#REF!&lt;&gt;"",IF(Plan1!#REF!=6,(Plan1!#REF!-CT186)/DB186,IF(Plan1!#REF!=7,(Plan1!#REF!-CU186)/DC186,IF(Plan1!#REF!=8,(Plan1!#REF!-CV186)/DD186,IF(Plan1!#REF!=9,(Plan1!#REF!-CW186)/DE186,IF(Plan1!#REF!=10,(Plan1!#REF!-CX186)/DF186,IF(Plan1!#REF!=11,(Plan1!#REF!-CY186)/DG186,IF(Plan1!#REF!=12,(Plan1!#REF!-CZ186)/DH186,""))))))),""),IF(Plan1!#REF!&gt;(DK187*4),1,IF(Plan1!#REF!&gt;(DK187*3),-1.5,IF(Plan1!#REF!&gt;(DK187*2),-1.6,IF(Plan1!#REF!&gt;(DK187*1),-2,-2.05)))))</f>
        <v>#REF!</v>
      </c>
      <c r="DJ186" s="285">
        <v>4</v>
      </c>
      <c r="DK186" s="176">
        <f>DJ186/5</f>
        <v>0.8</v>
      </c>
      <c r="EV186" s="422"/>
      <c r="EW186" s="422"/>
      <c r="FJ186" s="57"/>
      <c r="FK186" s="57"/>
      <c r="FL186" s="57"/>
      <c r="FM186" s="57"/>
      <c r="FN186" s="57"/>
      <c r="FO186" s="57"/>
      <c r="FP186" s="57"/>
      <c r="FQ186" s="57"/>
      <c r="FR186" s="57"/>
      <c r="FS186" s="57"/>
      <c r="FT186" s="57"/>
      <c r="FU186" s="57"/>
      <c r="FV186" s="57"/>
      <c r="FW186" s="57"/>
      <c r="FX186" s="57"/>
      <c r="FY186" s="57"/>
      <c r="FZ186" s="170"/>
      <c r="GA186" s="57"/>
      <c r="GB186" s="57"/>
      <c r="GC186" s="57"/>
      <c r="GD186" s="57"/>
      <c r="GE186" s="57"/>
      <c r="GF186" s="155"/>
      <c r="GG186" s="57"/>
      <c r="GH186" s="57"/>
      <c r="GI186" s="57"/>
      <c r="GJ186" s="266"/>
      <c r="KE186" s="155"/>
      <c r="KF186" s="155"/>
      <c r="KG186" s="155"/>
      <c r="KH186" s="155"/>
      <c r="KI186" s="155"/>
      <c r="KJ186" s="155"/>
      <c r="KK186" s="155"/>
      <c r="KL186" s="155"/>
      <c r="KM186" s="155"/>
    </row>
    <row r="187" spans="14:300" s="56" customFormat="1" ht="15" customHeight="1">
      <c r="N187" s="222"/>
      <c r="O187" s="199"/>
      <c r="P187" s="199"/>
      <c r="Q187" s="199"/>
      <c r="R187" s="199"/>
      <c r="S187" s="199"/>
      <c r="T187" s="199"/>
      <c r="U187" s="199"/>
      <c r="W187" s="199"/>
      <c r="X187" s="199"/>
      <c r="Y187" s="199"/>
      <c r="Z187" s="199"/>
      <c r="AA187" s="199"/>
      <c r="AB187" s="199"/>
      <c r="AC187" s="199"/>
      <c r="AD187" s="199"/>
      <c r="AE187" s="199"/>
      <c r="AG187" s="270">
        <v>9</v>
      </c>
      <c r="AH187" s="270"/>
      <c r="AI187" s="283" t="s">
        <v>365</v>
      </c>
      <c r="AJ187" s="283" t="s">
        <v>353</v>
      </c>
      <c r="AK187" s="291">
        <v>10</v>
      </c>
      <c r="AL187" s="283" t="s">
        <v>412</v>
      </c>
      <c r="AM187" s="283" t="s">
        <v>567</v>
      </c>
      <c r="AN187" s="283" t="s">
        <v>374</v>
      </c>
      <c r="AO187" s="283" t="s">
        <v>361</v>
      </c>
      <c r="AP187" s="291">
        <v>9</v>
      </c>
      <c r="AQ187" s="283" t="s">
        <v>366</v>
      </c>
      <c r="AR187" s="283" t="s">
        <v>429</v>
      </c>
      <c r="AS187" s="283" t="s">
        <v>371</v>
      </c>
      <c r="AT187" s="283" t="s">
        <v>389</v>
      </c>
      <c r="AU187" s="283"/>
      <c r="AV187" s="332" t="s">
        <v>1</v>
      </c>
      <c r="AW187" s="291">
        <v>13</v>
      </c>
      <c r="AX187" s="291">
        <v>9</v>
      </c>
      <c r="AY187" s="167">
        <f t="shared" si="65"/>
        <v>14</v>
      </c>
      <c r="AZ187" s="167">
        <f t="shared" si="66"/>
        <v>7</v>
      </c>
      <c r="BA187" s="167">
        <f t="shared" si="67"/>
        <v>11</v>
      </c>
      <c r="BB187" s="167">
        <f t="shared" si="68"/>
        <v>11</v>
      </c>
      <c r="BC187" s="167">
        <f t="shared" si="69"/>
        <v>37</v>
      </c>
      <c r="BD187" s="167">
        <f t="shared" si="70"/>
        <v>19</v>
      </c>
      <c r="BE187" s="167">
        <f t="shared" si="71"/>
        <v>10</v>
      </c>
      <c r="BF187" s="167">
        <f t="shared" si="72"/>
        <v>10</v>
      </c>
      <c r="BG187" s="167">
        <f t="shared" si="73"/>
        <v>11</v>
      </c>
      <c r="BH187" s="167"/>
      <c r="BI187" s="167">
        <f t="shared" si="74"/>
        <v>18</v>
      </c>
      <c r="BJ187" s="167">
        <f t="shared" si="75"/>
        <v>15</v>
      </c>
      <c r="BK187" s="167">
        <f t="shared" si="76"/>
        <v>47</v>
      </c>
      <c r="BL187" s="167" t="str">
        <f t="shared" si="77"/>
        <v>-</v>
      </c>
      <c r="BM187" s="167">
        <f t="shared" si="78"/>
        <v>13</v>
      </c>
      <c r="BN187" s="167">
        <f t="shared" si="79"/>
        <v>9</v>
      </c>
      <c r="CB187" s="159"/>
      <c r="CC187" s="225">
        <v>45.17</v>
      </c>
      <c r="CD187" s="226">
        <v>48.43</v>
      </c>
      <c r="CE187" s="226">
        <v>56.06</v>
      </c>
      <c r="CF187" s="226">
        <v>59.19</v>
      </c>
      <c r="CG187" s="226">
        <v>59.13</v>
      </c>
      <c r="CH187" s="226">
        <v>61.24</v>
      </c>
      <c r="CI187" s="227">
        <v>61.92</v>
      </c>
      <c r="CJ187" s="252"/>
      <c r="CK187" s="229">
        <v>10.07</v>
      </c>
      <c r="CL187" s="230">
        <v>10.36</v>
      </c>
      <c r="CM187" s="230">
        <v>7.13</v>
      </c>
      <c r="CN187" s="230">
        <v>7.68</v>
      </c>
      <c r="CO187" s="230">
        <v>6.74</v>
      </c>
      <c r="CP187" s="230">
        <v>6.44</v>
      </c>
      <c r="CQ187" s="231">
        <v>8</v>
      </c>
      <c r="CR187" s="420" t="e">
        <f>IFERROR(IF(Plan1!#REF!&lt;&gt;"",IF(Plan1!#REF!=6,(Plan1!#REF!-CC187)/CK187,IF(Plan1!#REF!=7,(Plan1!#REF!-CD187)/CL187,IF(Plan1!#REF!=8,(Plan1!#REF!-CE187)/CM187,IF(Plan1!#REF!=9,(Plan1!#REF!-CF187)/CN187,IF(Plan1!#REF!=10,(Plan1!#REF!-CG187)/CO187,IF(Plan1!#REF!=11,(Plan1!#REF!-CH187)/CP187,IF(Plan1!#REF!=12,(Plan1!#REF!-CI187)/CQ187,""))))))),""),IF(Plan1!#REF!&gt;(DK188*4),1,IF(Plan1!#REF!&gt;(DK188*3),-1.5,IF(Plan1!#REF!&gt;(DK188*2),-1.6,IF(Plan1!#REF!&gt;(DK188*1),-2,-2.05)))))</f>
        <v>#REF!</v>
      </c>
      <c r="CS187" s="174"/>
      <c r="CT187" s="225">
        <v>39.17</v>
      </c>
      <c r="CU187" s="226">
        <v>46.35</v>
      </c>
      <c r="CV187" s="226">
        <v>49.16</v>
      </c>
      <c r="CW187" s="226">
        <v>55.17</v>
      </c>
      <c r="CX187" s="226">
        <v>59.07</v>
      </c>
      <c r="CY187" s="226">
        <v>60.86</v>
      </c>
      <c r="CZ187" s="428">
        <v>62.27</v>
      </c>
      <c r="DA187" s="416"/>
      <c r="DB187" s="417">
        <v>14.04</v>
      </c>
      <c r="DC187" s="230">
        <v>11.96</v>
      </c>
      <c r="DD187" s="230">
        <v>11.14</v>
      </c>
      <c r="DE187" s="230">
        <v>7.3</v>
      </c>
      <c r="DF187" s="230">
        <v>10.53</v>
      </c>
      <c r="DG187" s="230">
        <v>10.72</v>
      </c>
      <c r="DH187" s="415">
        <v>5.59</v>
      </c>
      <c r="DI187" s="421" t="e">
        <f>IFERROR(IF(Plan1!#REF!&lt;&gt;"",IF(Plan1!#REF!=6,(Plan1!#REF!-CT187)/DB187,IF(Plan1!#REF!=7,(Plan1!#REF!-CU187)/DC187,IF(Plan1!#REF!=8,(Plan1!#REF!-CV187)/DD187,IF(Plan1!#REF!=9,(Plan1!#REF!-CW187)/DE187,IF(Plan1!#REF!=10,(Plan1!#REF!-CX187)/DF187,IF(Plan1!#REF!=11,(Plan1!#REF!-CY187)/DG187,IF(Plan1!#REF!=12,(Plan1!#REF!-CZ187)/DH187,""))))))),""),IF(Plan1!#REF!&gt;(DK188*4),1,IF(Plan1!#REF!&gt;(DK188*3),-1.5,IF(Plan1!#REF!&gt;(DK188*2),-1.6,IF(Plan1!#REF!&gt;(DK188*1),-2,-2.05)))))</f>
        <v>#REF!</v>
      </c>
      <c r="DJ187" s="285"/>
      <c r="DK187" s="176"/>
      <c r="EV187" s="422"/>
      <c r="EW187" s="422"/>
      <c r="FJ187" s="57"/>
      <c r="FK187" s="57"/>
      <c r="FL187" s="57"/>
      <c r="FM187" s="57"/>
      <c r="FN187" s="57"/>
      <c r="FO187" s="57"/>
      <c r="FP187" s="57"/>
      <c r="FQ187" s="57"/>
      <c r="FR187" s="57"/>
      <c r="FS187" s="57"/>
      <c r="FT187" s="57"/>
      <c r="FU187" s="57"/>
      <c r="FV187" s="57"/>
      <c r="FW187" s="57"/>
      <c r="FX187" s="57"/>
      <c r="FY187" s="57"/>
      <c r="FZ187" s="170"/>
      <c r="GA187" s="57"/>
      <c r="GB187" s="57"/>
      <c r="GC187" s="57"/>
      <c r="GD187" s="57"/>
      <c r="GE187" s="57"/>
      <c r="GF187" s="155"/>
      <c r="GG187" s="57"/>
      <c r="GH187" s="57"/>
      <c r="GI187" s="57"/>
      <c r="GJ187" s="266"/>
      <c r="KE187" s="155"/>
      <c r="KF187" s="155"/>
      <c r="KG187" s="155"/>
      <c r="KH187" s="155"/>
      <c r="KI187" s="155"/>
      <c r="KJ187" s="155"/>
      <c r="KK187" s="155"/>
      <c r="KL187" s="155"/>
      <c r="KM187" s="155"/>
    </row>
    <row r="188" spans="14:300" s="56" customFormat="1" ht="15" customHeight="1">
      <c r="N188" s="222"/>
      <c r="O188" s="199"/>
      <c r="P188" s="199"/>
      <c r="Q188" s="199"/>
      <c r="R188" s="199"/>
      <c r="S188" s="199"/>
      <c r="T188" s="199"/>
      <c r="U188" s="199"/>
      <c r="W188" s="199"/>
      <c r="X188" s="199"/>
      <c r="Y188" s="199"/>
      <c r="Z188" s="199"/>
      <c r="AA188" s="199"/>
      <c r="AB188" s="199"/>
      <c r="AC188" s="199"/>
      <c r="AD188" s="199"/>
      <c r="AE188" s="199"/>
      <c r="AG188" s="270">
        <v>10</v>
      </c>
      <c r="AH188" s="270"/>
      <c r="AI188" s="283" t="s">
        <v>370</v>
      </c>
      <c r="AJ188" s="283" t="s">
        <v>367</v>
      </c>
      <c r="AK188" s="291">
        <v>11</v>
      </c>
      <c r="AL188" s="291">
        <v>11</v>
      </c>
      <c r="AM188" s="283" t="s">
        <v>569</v>
      </c>
      <c r="AN188" s="283" t="s">
        <v>377</v>
      </c>
      <c r="AO188" s="291">
        <v>10</v>
      </c>
      <c r="AP188" s="283" t="s">
        <v>363</v>
      </c>
      <c r="AQ188" s="283" t="s">
        <v>380</v>
      </c>
      <c r="AR188" s="283" t="s">
        <v>470</v>
      </c>
      <c r="AS188" s="283" t="s">
        <v>374</v>
      </c>
      <c r="AT188" s="283" t="s">
        <v>492</v>
      </c>
      <c r="AU188" s="283"/>
      <c r="AV188" s="291">
        <v>10</v>
      </c>
      <c r="AW188" s="291">
        <v>14</v>
      </c>
      <c r="AX188" s="332" t="s">
        <v>1</v>
      </c>
      <c r="AY188" s="167">
        <f t="shared" si="65"/>
        <v>17</v>
      </c>
      <c r="AZ188" s="167">
        <f t="shared" si="66"/>
        <v>9</v>
      </c>
      <c r="BA188" s="167">
        <f t="shared" si="67"/>
        <v>12</v>
      </c>
      <c r="BB188" s="167">
        <f t="shared" si="68"/>
        <v>12</v>
      </c>
      <c r="BC188" s="167">
        <f t="shared" si="69"/>
        <v>42</v>
      </c>
      <c r="BD188" s="167">
        <f t="shared" si="70"/>
        <v>21</v>
      </c>
      <c r="BE188" s="167">
        <f t="shared" si="71"/>
        <v>11</v>
      </c>
      <c r="BF188" s="167">
        <f t="shared" si="72"/>
        <v>12</v>
      </c>
      <c r="BG188" s="167">
        <f t="shared" si="73"/>
        <v>13</v>
      </c>
      <c r="BH188" s="167"/>
      <c r="BI188" s="167">
        <f t="shared" si="74"/>
        <v>20</v>
      </c>
      <c r="BJ188" s="167">
        <f t="shared" si="75"/>
        <v>17</v>
      </c>
      <c r="BK188" s="167">
        <f t="shared" si="76"/>
        <v>52</v>
      </c>
      <c r="BL188" s="167">
        <f t="shared" si="77"/>
        <v>10</v>
      </c>
      <c r="BM188" s="167">
        <f t="shared" si="78"/>
        <v>14</v>
      </c>
      <c r="BN188" s="167" t="str">
        <f t="shared" si="79"/>
        <v>-</v>
      </c>
      <c r="CB188" s="159"/>
      <c r="CC188" s="225">
        <v>26.5</v>
      </c>
      <c r="CD188" s="226">
        <v>28.13</v>
      </c>
      <c r="CE188" s="226">
        <v>32.85</v>
      </c>
      <c r="CF188" s="226">
        <v>34.549999999999997</v>
      </c>
      <c r="CG188" s="226">
        <v>34.43</v>
      </c>
      <c r="CH188" s="230">
        <v>36.76</v>
      </c>
      <c r="CI188" s="231">
        <v>37.08</v>
      </c>
      <c r="CJ188" s="252"/>
      <c r="CK188" s="229">
        <v>6.41</v>
      </c>
      <c r="CL188" s="230">
        <v>6.73</v>
      </c>
      <c r="CM188" s="230">
        <v>6.69</v>
      </c>
      <c r="CN188" s="230">
        <v>5.82</v>
      </c>
      <c r="CO188" s="230">
        <v>4.87</v>
      </c>
      <c r="CP188" s="230">
        <v>4.9800000000000004</v>
      </c>
      <c r="CQ188" s="231">
        <v>5.77</v>
      </c>
      <c r="CR188" s="420" t="e">
        <f>IFERROR(IF(Plan1!#REF!&lt;&gt;"",IF(Plan1!#REF!=6,(Plan1!#REF!-CC188)/CK188,IF(Plan1!#REF!=7,(Plan1!#REF!-CD188)/CL188,IF(Plan1!#REF!=8,(Plan1!#REF!-CE188)/CM188,IF(Plan1!#REF!=9,(Plan1!#REF!-CF188)/CN188,IF(Plan1!#REF!=10,(Plan1!#REF!-CG188)/CO188,IF(Plan1!#REF!=11,(Plan1!#REF!-CH188)/CP188,IF(Plan1!#REF!=12,(Plan1!#REF!-CI188)/CQ188,""))))))),""),IF(Plan1!#REF!&gt;(DK189*4),1,IF(Plan1!#REF!&gt;(DK189*3),-1.5,IF(Plan1!#REF!&gt;(DK189*2),-1.6,IF(Plan1!#REF!&gt;(DK189*1),-2,-2.05)))))</f>
        <v>#REF!</v>
      </c>
      <c r="CS188" s="174"/>
      <c r="CT188" s="225">
        <v>24.2</v>
      </c>
      <c r="CU188" s="226">
        <v>28.23</v>
      </c>
      <c r="CV188" s="226">
        <v>28.91</v>
      </c>
      <c r="CW188" s="226">
        <v>32.67</v>
      </c>
      <c r="CX188" s="226">
        <v>35.729999999999997</v>
      </c>
      <c r="CY188" s="226">
        <v>36.450000000000003</v>
      </c>
      <c r="CZ188" s="428">
        <v>36.729999999999997</v>
      </c>
      <c r="DA188" s="416"/>
      <c r="DB188" s="417">
        <v>8.99</v>
      </c>
      <c r="DC188" s="230">
        <v>8.64</v>
      </c>
      <c r="DD188" s="230">
        <v>7.3</v>
      </c>
      <c r="DE188" s="230">
        <v>6.66</v>
      </c>
      <c r="DF188" s="230">
        <v>7.75</v>
      </c>
      <c r="DG188" s="230">
        <v>7.54</v>
      </c>
      <c r="DH188" s="415">
        <v>4.3600000000000003</v>
      </c>
      <c r="DI188" s="421" t="e">
        <f>IFERROR(IF(Plan1!#REF!&lt;&gt;"",IF(Plan1!#REF!=6,(Plan1!#REF!-CT188)/DB188,IF(Plan1!#REF!=7,(Plan1!#REF!-CU188)/DC188,IF(Plan1!#REF!=8,(Plan1!#REF!-CV188)/DD188,IF(Plan1!#REF!=9,(Plan1!#REF!-CW188)/DE188,IF(Plan1!#REF!=10,(Plan1!#REF!-CX188)/DF188,IF(Plan1!#REF!=11,(Plan1!#REF!-CY188)/DG188,IF(Plan1!#REF!=12,(Plan1!#REF!-CZ188)/DH188,""))))))),""),IF(Plan1!#REF!&gt;(DK189*4),1,IF(Plan1!#REF!&gt;(DK189*3),-1.5,IF(Plan1!#REF!&gt;(DK189*2),-1.6,IF(Plan1!#REF!&gt;(DK189*1),-2,-2.05)))))</f>
        <v>#REF!</v>
      </c>
      <c r="DJ188" s="285"/>
      <c r="DK188" s="176"/>
      <c r="EV188" s="422"/>
      <c r="EW188" s="422"/>
      <c r="FJ188" s="57"/>
      <c r="FK188" s="57"/>
      <c r="FL188" s="57"/>
      <c r="FM188" s="57"/>
      <c r="FN188" s="57"/>
      <c r="FO188" s="57"/>
      <c r="FP188" s="57"/>
      <c r="FQ188" s="57"/>
      <c r="FR188" s="57"/>
      <c r="FS188" s="57"/>
      <c r="FT188" s="57"/>
      <c r="FU188" s="57"/>
      <c r="FV188" s="57"/>
      <c r="FW188" s="57"/>
      <c r="FX188" s="57"/>
      <c r="FY188" s="57"/>
      <c r="FZ188" s="170"/>
      <c r="GA188" s="57"/>
      <c r="GB188" s="57"/>
      <c r="GC188" s="57"/>
      <c r="GD188" s="57"/>
      <c r="GE188" s="57"/>
      <c r="GF188" s="155"/>
      <c r="GG188" s="57"/>
      <c r="GH188" s="57"/>
      <c r="GI188" s="57"/>
      <c r="GJ188" s="266"/>
      <c r="KE188" s="155"/>
      <c r="KF188" s="155"/>
      <c r="KG188" s="155"/>
      <c r="KH188" s="155"/>
      <c r="KI188" s="155"/>
    </row>
    <row r="189" spans="14:300" s="56" customFormat="1" ht="15" customHeight="1">
      <c r="N189" s="222"/>
      <c r="O189" s="199"/>
      <c r="P189" s="199"/>
      <c r="Q189" s="199"/>
      <c r="R189" s="199"/>
      <c r="S189" s="199"/>
      <c r="T189" s="199"/>
      <c r="U189" s="199"/>
      <c r="W189" s="199"/>
      <c r="X189" s="199"/>
      <c r="Y189" s="199"/>
      <c r="Z189" s="199"/>
      <c r="AA189" s="199"/>
      <c r="AB189" s="199"/>
      <c r="AC189" s="199"/>
      <c r="AD189" s="199"/>
      <c r="AE189" s="199"/>
      <c r="AG189" s="251">
        <v>11</v>
      </c>
      <c r="AH189" s="251"/>
      <c r="AI189" s="283" t="s">
        <v>373</v>
      </c>
      <c r="AJ189" s="283" t="s">
        <v>483</v>
      </c>
      <c r="AK189" s="291">
        <v>12</v>
      </c>
      <c r="AL189" s="283" t="s">
        <v>458</v>
      </c>
      <c r="AM189" s="283" t="s">
        <v>522</v>
      </c>
      <c r="AN189" s="283" t="s">
        <v>381</v>
      </c>
      <c r="AO189" s="291">
        <v>11</v>
      </c>
      <c r="AP189" s="283" t="s">
        <v>458</v>
      </c>
      <c r="AQ189" s="291">
        <v>15</v>
      </c>
      <c r="AR189" s="283" t="s">
        <v>440</v>
      </c>
      <c r="AS189" s="283" t="s">
        <v>377</v>
      </c>
      <c r="AT189" s="283" t="s">
        <v>495</v>
      </c>
      <c r="AU189" s="283"/>
      <c r="AV189" s="291">
        <v>11</v>
      </c>
      <c r="AW189" s="283" t="s">
        <v>371</v>
      </c>
      <c r="AX189" s="291">
        <v>10</v>
      </c>
      <c r="AY189" s="167">
        <f t="shared" si="65"/>
        <v>20</v>
      </c>
      <c r="AZ189" s="167">
        <f t="shared" si="66"/>
        <v>12</v>
      </c>
      <c r="BA189" s="167">
        <f t="shared" si="67"/>
        <v>13</v>
      </c>
      <c r="BB189" s="167">
        <f t="shared" si="68"/>
        <v>14</v>
      </c>
      <c r="BC189" s="167">
        <f t="shared" si="69"/>
        <v>46</v>
      </c>
      <c r="BD189" s="167">
        <f t="shared" si="70"/>
        <v>24</v>
      </c>
      <c r="BE189" s="167">
        <f t="shared" si="71"/>
        <v>12</v>
      </c>
      <c r="BF189" s="167">
        <f t="shared" si="72"/>
        <v>14</v>
      </c>
      <c r="BG189" s="167">
        <f t="shared" si="73"/>
        <v>15</v>
      </c>
      <c r="BH189" s="167"/>
      <c r="BI189" s="167">
        <f t="shared" si="74"/>
        <v>23</v>
      </c>
      <c r="BJ189" s="167">
        <f t="shared" si="75"/>
        <v>19</v>
      </c>
      <c r="BK189" s="167">
        <f t="shared" si="76"/>
        <v>58</v>
      </c>
      <c r="BL189" s="167">
        <f t="shared" si="77"/>
        <v>11</v>
      </c>
      <c r="BM189" s="167">
        <f t="shared" si="78"/>
        <v>15</v>
      </c>
      <c r="BN189" s="167">
        <f t="shared" si="79"/>
        <v>10</v>
      </c>
      <c r="CB189" s="159"/>
      <c r="CC189" s="225">
        <v>15.37</v>
      </c>
      <c r="CD189" s="226">
        <v>16.07</v>
      </c>
      <c r="CE189" s="226">
        <v>19.52</v>
      </c>
      <c r="CF189" s="226">
        <v>20.03</v>
      </c>
      <c r="CG189" s="226">
        <v>20.7</v>
      </c>
      <c r="CH189" s="226">
        <v>21.72</v>
      </c>
      <c r="CI189" s="227">
        <v>22.08</v>
      </c>
      <c r="CJ189" s="252"/>
      <c r="CK189" s="229">
        <v>4.82</v>
      </c>
      <c r="CL189" s="230">
        <v>5.21</v>
      </c>
      <c r="CM189" s="230">
        <v>4.4800000000000004</v>
      </c>
      <c r="CN189" s="230">
        <v>4.07</v>
      </c>
      <c r="CO189" s="230">
        <v>3.46</v>
      </c>
      <c r="CP189" s="230">
        <v>3.71</v>
      </c>
      <c r="CQ189" s="231">
        <v>4.09</v>
      </c>
      <c r="CR189" s="420" t="e">
        <f>IFERROR(IF(Plan1!#REF!&lt;&gt;"",IF(Plan1!#REF!=6,(Plan1!#REF!-CC189)/CK189,IF(Plan1!#REF!=7,(Plan1!#REF!-CD189)/CL189,IF(Plan1!#REF!=8,(Plan1!#REF!-CE189)/CM189,IF(Plan1!#REF!=9,(Plan1!#REF!-CF189)/CN189,IF(Plan1!#REF!=10,(Plan1!#REF!-CG189)/CO189,IF(Plan1!#REF!=11,(Plan1!#REF!-CH189)/CP189,IF(Plan1!#REF!=12,(Plan1!#REF!-CI189)/CQ189,""))))))),""),IF(Plan1!#REF!&gt;(DK190*4),1,IF(Plan1!#REF!&gt;(DK190*3),-1.5,IF(Plan1!#REF!&gt;(DK190*2),-1.6,IF(Plan1!#REF!&gt;(DK190*1),-2,-2.05)))))</f>
        <v>#REF!</v>
      </c>
      <c r="CS189" s="174"/>
      <c r="CT189" s="225">
        <v>13.6</v>
      </c>
      <c r="CU189" s="226">
        <v>15.32</v>
      </c>
      <c r="CV189" s="230">
        <v>16.88</v>
      </c>
      <c r="CW189" s="226">
        <v>19</v>
      </c>
      <c r="CX189" s="226">
        <v>21.1</v>
      </c>
      <c r="CY189" s="226">
        <v>21.83</v>
      </c>
      <c r="CZ189" s="428">
        <v>20.77</v>
      </c>
      <c r="DA189" s="416"/>
      <c r="DB189" s="417">
        <v>6</v>
      </c>
      <c r="DC189" s="230">
        <v>5.44</v>
      </c>
      <c r="DD189" s="230">
        <v>4.88</v>
      </c>
      <c r="DE189" s="230">
        <v>4.62</v>
      </c>
      <c r="DF189" s="230">
        <v>4.2</v>
      </c>
      <c r="DG189" s="230">
        <v>4.68</v>
      </c>
      <c r="DH189" s="415">
        <v>3.56</v>
      </c>
      <c r="DI189" s="421" t="e">
        <f>IFERROR(IF(Plan1!#REF!&lt;&gt;"",IF(Plan1!#REF!=6,(Plan1!#REF!-CT189)/DB189,IF(Plan1!#REF!=7,(Plan1!#REF!-CU189)/DC189,IF(Plan1!#REF!=8,(Plan1!#REF!-CV189)/DD189,IF(Plan1!#REF!=9,(Plan1!#REF!-CW189)/DE189,IF(Plan1!#REF!=10,(Plan1!#REF!-CX189)/DF189,IF(Plan1!#REF!=11,(Plan1!#REF!-CY189)/DG189,IF(Plan1!#REF!=12,(Plan1!#REF!-CZ189)/DH189,""))))))),""),IF(Plan1!#REF!&gt;(DK190*4),1,IF(Plan1!#REF!&gt;(DK190*3),-1.5,IF(Plan1!#REF!&gt;(DK190*2),-1.6,IF(Plan1!#REF!&gt;(DK190*1),-2,-2.05)))))</f>
        <v>#REF!</v>
      </c>
      <c r="DJ189" s="285"/>
      <c r="DK189" s="176"/>
      <c r="EV189" s="422"/>
      <c r="EW189" s="422"/>
      <c r="FJ189" s="57"/>
      <c r="FK189" s="57"/>
      <c r="FL189" s="57"/>
      <c r="FM189" s="57"/>
      <c r="FN189" s="57"/>
      <c r="FO189" s="57"/>
      <c r="FP189" s="57"/>
      <c r="FQ189" s="57"/>
      <c r="FR189" s="57"/>
      <c r="FS189" s="57"/>
      <c r="FT189" s="57"/>
      <c r="FU189" s="57"/>
      <c r="FV189" s="57"/>
      <c r="FW189" s="57"/>
      <c r="FX189" s="57"/>
      <c r="FY189" s="57"/>
      <c r="FZ189" s="170"/>
      <c r="GA189" s="57"/>
      <c r="GB189" s="57"/>
      <c r="GC189" s="57"/>
      <c r="GD189" s="57"/>
      <c r="GE189" s="57"/>
      <c r="GF189" s="155"/>
      <c r="GG189" s="57"/>
      <c r="GH189" s="57"/>
      <c r="GI189" s="57"/>
      <c r="GJ189" s="266"/>
    </row>
    <row r="190" spans="14:300" s="56" customFormat="1" ht="15" customHeight="1">
      <c r="N190" s="222"/>
      <c r="O190" s="199"/>
      <c r="P190" s="199"/>
      <c r="Q190" s="199"/>
      <c r="R190" s="199"/>
      <c r="S190" s="199"/>
      <c r="T190" s="199"/>
      <c r="U190" s="199"/>
      <c r="W190" s="199"/>
      <c r="X190" s="199"/>
      <c r="Y190" s="199"/>
      <c r="Z190" s="199"/>
      <c r="AA190" s="199"/>
      <c r="AB190" s="199"/>
      <c r="AC190" s="199"/>
      <c r="AD190" s="199"/>
      <c r="AE190" s="199"/>
      <c r="AG190" s="270">
        <v>12</v>
      </c>
      <c r="AH190" s="270"/>
      <c r="AI190" s="283" t="s">
        <v>564</v>
      </c>
      <c r="AJ190" s="283" t="s">
        <v>458</v>
      </c>
      <c r="AK190" s="291">
        <v>13</v>
      </c>
      <c r="AL190" s="291">
        <v>14</v>
      </c>
      <c r="AM190" s="283" t="s">
        <v>523</v>
      </c>
      <c r="AN190" s="283" t="s">
        <v>384</v>
      </c>
      <c r="AO190" s="283" t="s">
        <v>458</v>
      </c>
      <c r="AP190" s="283" t="s">
        <v>459</v>
      </c>
      <c r="AQ190" s="283" t="s">
        <v>387</v>
      </c>
      <c r="AR190" s="283" t="s">
        <v>383</v>
      </c>
      <c r="AS190" s="283" t="s">
        <v>437</v>
      </c>
      <c r="AT190" s="283" t="s">
        <v>496</v>
      </c>
      <c r="AU190" s="283"/>
      <c r="AV190" s="291">
        <v>12</v>
      </c>
      <c r="AW190" s="291">
        <v>17</v>
      </c>
      <c r="AX190" s="291">
        <v>11</v>
      </c>
      <c r="AY190" s="167">
        <f t="shared" si="65"/>
        <v>24</v>
      </c>
      <c r="AZ190" s="167">
        <f t="shared" si="66"/>
        <v>14</v>
      </c>
      <c r="BA190" s="167">
        <f t="shared" si="67"/>
        <v>14</v>
      </c>
      <c r="BB190" s="167">
        <f t="shared" si="68"/>
        <v>15</v>
      </c>
      <c r="BC190" s="167">
        <f t="shared" si="69"/>
        <v>50</v>
      </c>
      <c r="BD190" s="167">
        <f t="shared" si="70"/>
        <v>26</v>
      </c>
      <c r="BE190" s="167">
        <f t="shared" si="71"/>
        <v>14</v>
      </c>
      <c r="BF190" s="167">
        <f t="shared" si="72"/>
        <v>16</v>
      </c>
      <c r="BG190" s="167">
        <f t="shared" si="73"/>
        <v>16</v>
      </c>
      <c r="BH190" s="167"/>
      <c r="BI190" s="167">
        <f t="shared" si="74"/>
        <v>25</v>
      </c>
      <c r="BJ190" s="167">
        <f t="shared" si="75"/>
        <v>21</v>
      </c>
      <c r="BK190" s="167">
        <f t="shared" si="76"/>
        <v>64</v>
      </c>
      <c r="BL190" s="167">
        <f t="shared" si="77"/>
        <v>12</v>
      </c>
      <c r="BM190" s="167">
        <f t="shared" si="78"/>
        <v>17</v>
      </c>
      <c r="BN190" s="167">
        <f t="shared" si="79"/>
        <v>11</v>
      </c>
      <c r="CB190" s="159"/>
      <c r="CC190" s="225">
        <v>3.3</v>
      </c>
      <c r="CD190" s="226">
        <v>3.5</v>
      </c>
      <c r="CE190" s="226">
        <v>3.9</v>
      </c>
      <c r="CF190" s="226">
        <v>4.03</v>
      </c>
      <c r="CG190" s="226">
        <v>4.0599999999999996</v>
      </c>
      <c r="CH190" s="226">
        <v>4.24</v>
      </c>
      <c r="CI190" s="227">
        <v>4.34</v>
      </c>
      <c r="CJ190" s="252"/>
      <c r="CK190" s="229">
        <v>0.79</v>
      </c>
      <c r="CL190" s="230">
        <v>0.82</v>
      </c>
      <c r="CM190" s="230">
        <v>0.84</v>
      </c>
      <c r="CN190" s="230">
        <v>0.73</v>
      </c>
      <c r="CO190" s="230">
        <v>0.63</v>
      </c>
      <c r="CP190" s="230">
        <v>0.72</v>
      </c>
      <c r="CQ190" s="231">
        <v>0.84</v>
      </c>
      <c r="CR190" s="420" t="e">
        <f>IFERROR(IF(Plan1!#REF!&lt;&gt;"",IF(Plan1!#REF!=6,(Plan1!#REF!-CC190)/CK190,IF(Plan1!#REF!=7,(Plan1!#REF!-CD190)/CL190,IF(Plan1!#REF!=8,(Plan1!#REF!-CE190)/CM190,IF(Plan1!#REF!=9,(Plan1!#REF!-CF190)/CN190,IF(Plan1!#REF!=10,(Plan1!#REF!-CG190)/CO190,IF(Plan1!#REF!=11,(Plan1!#REF!-CH190)/CP190,IF(Plan1!#REF!=12,(Plan1!#REF!-CI190)/CQ190,""))))))),""),IF(Plan1!#REF!&gt;(DK191*4),1,IF(Plan1!#REF!&gt;(DK191*3),-1.5,IF(Plan1!#REF!&gt;(DK191*2),-1.6,IF(Plan1!#REF!&gt;(DK191*1),-2,-2.05)))))</f>
        <v>#REF!</v>
      </c>
      <c r="CS190" s="174"/>
      <c r="CT190" s="225">
        <v>3.4</v>
      </c>
      <c r="CU190" s="226">
        <v>3.35</v>
      </c>
      <c r="CV190" s="226">
        <v>3.63</v>
      </c>
      <c r="CW190" s="226">
        <v>3.87</v>
      </c>
      <c r="CX190" s="226">
        <v>4.2300000000000004</v>
      </c>
      <c r="CY190" s="226">
        <v>4.3099999999999996</v>
      </c>
      <c r="CZ190" s="428">
        <v>4</v>
      </c>
      <c r="DA190" s="416"/>
      <c r="DB190" s="417">
        <v>0.81</v>
      </c>
      <c r="DC190" s="230">
        <v>0.84</v>
      </c>
      <c r="DD190" s="230">
        <v>0.71</v>
      </c>
      <c r="DE190" s="230">
        <v>0.68</v>
      </c>
      <c r="DF190" s="230">
        <v>0.68</v>
      </c>
      <c r="DG190" s="230">
        <v>0.76</v>
      </c>
      <c r="DH190" s="415">
        <v>0.94</v>
      </c>
      <c r="DI190" s="421" t="e">
        <f>IFERROR(IF(Plan1!#REF!&lt;&gt;"",IF(Plan1!#REF!=6,(Plan1!#REF!-CT190)/DB190,IF(Plan1!#REF!=7,(Plan1!#REF!-CU190)/DC190,IF(Plan1!#REF!=8,(Plan1!#REF!-CV190)/DD190,IF(Plan1!#REF!=9,(Plan1!#REF!-CW190)/DE190,IF(Plan1!#REF!=10,(Plan1!#REF!-CX190)/DF190,IF(Plan1!#REF!=11,(Plan1!#REF!-CY190)/DG190,IF(Plan1!#REF!=12,(Plan1!#REF!-CZ190)/DH190,""))))))),""),IF(Plan1!#REF!&gt;(DK191*4),1,IF(Plan1!#REF!&gt;(DK191*3),-1.5,IF(Plan1!#REF!&gt;(DK191*2),-1.6,IF(Plan1!#REF!&gt;(DK191*1),-2,-2.05)))))</f>
        <v>#REF!</v>
      </c>
      <c r="DJ190" s="285"/>
      <c r="DK190" s="176"/>
      <c r="EV190" s="422"/>
      <c r="EW190" s="422"/>
      <c r="FJ190" s="57"/>
      <c r="FK190" s="57"/>
      <c r="FL190" s="57"/>
      <c r="FM190" s="57"/>
      <c r="FN190" s="57"/>
      <c r="FO190" s="57"/>
      <c r="FP190" s="57"/>
      <c r="FQ190" s="57"/>
      <c r="FR190" s="57"/>
      <c r="FS190" s="57"/>
      <c r="FT190" s="57"/>
      <c r="FU190" s="57"/>
      <c r="FV190" s="57"/>
      <c r="FW190" s="57"/>
      <c r="FX190" s="57"/>
      <c r="FY190" s="57"/>
      <c r="FZ190" s="170"/>
      <c r="GA190" s="57"/>
      <c r="GB190" s="57"/>
      <c r="GC190" s="57"/>
      <c r="GD190" s="57"/>
      <c r="GE190" s="57"/>
      <c r="GF190" s="155"/>
      <c r="GG190" s="57"/>
      <c r="GH190" s="57"/>
      <c r="GI190" s="57"/>
      <c r="GJ190" s="266"/>
    </row>
    <row r="191" spans="14:300" s="56" customFormat="1" ht="15" customHeight="1">
      <c r="N191" s="222"/>
      <c r="O191" s="199"/>
      <c r="P191" s="199"/>
      <c r="Q191" s="199"/>
      <c r="R191" s="199"/>
      <c r="S191" s="199"/>
      <c r="T191" s="199"/>
      <c r="U191" s="199"/>
      <c r="W191" s="199"/>
      <c r="X191" s="199"/>
      <c r="Y191" s="199"/>
      <c r="Z191" s="199"/>
      <c r="AA191" s="199"/>
      <c r="AB191" s="199"/>
      <c r="AC191" s="199"/>
      <c r="AD191" s="199"/>
      <c r="AE191" s="199"/>
      <c r="AG191" s="270">
        <v>13</v>
      </c>
      <c r="AH191" s="270"/>
      <c r="AI191" s="283" t="s">
        <v>590</v>
      </c>
      <c r="AJ191" s="283" t="s">
        <v>370</v>
      </c>
      <c r="AK191" s="291">
        <v>14</v>
      </c>
      <c r="AL191" s="283" t="s">
        <v>371</v>
      </c>
      <c r="AM191" s="283" t="s">
        <v>675</v>
      </c>
      <c r="AN191" s="283" t="s">
        <v>388</v>
      </c>
      <c r="AO191" s="291">
        <v>14</v>
      </c>
      <c r="AP191" s="283" t="s">
        <v>387</v>
      </c>
      <c r="AQ191" s="283" t="s">
        <v>429</v>
      </c>
      <c r="AR191" s="283" t="s">
        <v>391</v>
      </c>
      <c r="AS191" s="283" t="s">
        <v>440</v>
      </c>
      <c r="AT191" s="283" t="s">
        <v>1131</v>
      </c>
      <c r="AU191" s="283"/>
      <c r="AV191" s="291">
        <v>13</v>
      </c>
      <c r="AW191" s="291">
        <v>18</v>
      </c>
      <c r="AX191" s="291">
        <v>12</v>
      </c>
      <c r="AY191" s="167">
        <f t="shared" si="65"/>
        <v>27</v>
      </c>
      <c r="AZ191" s="167">
        <f t="shared" si="66"/>
        <v>17</v>
      </c>
      <c r="BA191" s="167">
        <f t="shared" si="67"/>
        <v>15</v>
      </c>
      <c r="BB191" s="167">
        <f t="shared" si="68"/>
        <v>17</v>
      </c>
      <c r="BC191" s="167">
        <f t="shared" si="69"/>
        <v>55</v>
      </c>
      <c r="BD191" s="167">
        <f t="shared" si="70"/>
        <v>28</v>
      </c>
      <c r="BE191" s="167">
        <f t="shared" si="71"/>
        <v>15</v>
      </c>
      <c r="BF191" s="167">
        <f t="shared" si="72"/>
        <v>18</v>
      </c>
      <c r="BG191" s="167">
        <f t="shared" si="73"/>
        <v>18</v>
      </c>
      <c r="BH191" s="167"/>
      <c r="BI191" s="167">
        <f t="shared" si="74"/>
        <v>28</v>
      </c>
      <c r="BJ191" s="167">
        <f t="shared" si="75"/>
        <v>23</v>
      </c>
      <c r="BK191" s="167">
        <f t="shared" si="76"/>
        <v>70</v>
      </c>
      <c r="BL191" s="167">
        <f t="shared" si="77"/>
        <v>13</v>
      </c>
      <c r="BM191" s="167">
        <f t="shared" si="78"/>
        <v>18</v>
      </c>
      <c r="BN191" s="167">
        <f t="shared" si="79"/>
        <v>12</v>
      </c>
      <c r="CB191" s="159"/>
      <c r="CC191" s="225">
        <v>11.13</v>
      </c>
      <c r="CD191" s="226">
        <v>12.07</v>
      </c>
      <c r="CE191" s="226">
        <v>13.33</v>
      </c>
      <c r="CF191" s="226">
        <v>14.42</v>
      </c>
      <c r="CG191" s="226">
        <v>13.73</v>
      </c>
      <c r="CH191" s="226">
        <v>15.04</v>
      </c>
      <c r="CI191" s="227">
        <v>15</v>
      </c>
      <c r="CJ191" s="252"/>
      <c r="CK191" s="229">
        <v>3.57</v>
      </c>
      <c r="CL191" s="230">
        <v>3.21</v>
      </c>
      <c r="CM191" s="230">
        <v>3.6</v>
      </c>
      <c r="CN191" s="230">
        <v>3.27</v>
      </c>
      <c r="CO191" s="230">
        <v>3.08</v>
      </c>
      <c r="CP191" s="230">
        <v>2.97</v>
      </c>
      <c r="CQ191" s="231">
        <v>3.04</v>
      </c>
      <c r="CR191" s="420" t="e">
        <f>IFERROR(IF(Plan1!#REF!&lt;&gt;"",IF(Plan1!#REF!=6,(Plan1!#REF!-CC191)/CK191,IF(Plan1!#REF!=7,(Plan1!#REF!-CD191)/CL191,IF(Plan1!#REF!=8,(Plan1!#REF!-CE191)/CM191,IF(Plan1!#REF!=9,(Plan1!#REF!-CF191)/CN191,IF(Plan1!#REF!=10,(Plan1!#REF!-CG191)/CO191,IF(Plan1!#REF!=11,(Plan1!#REF!-CH191)/CP191,IF(Plan1!#REF!=12,(Plan1!#REF!-CI191)/CQ191,""))))))),""),IF(Plan1!#REF!&gt;(DK192*4),1,IF(Plan1!#REF!&gt;(DK192*3),-1.5,IF(Plan1!#REF!&gt;(DK192*2),-1.6,IF(Plan1!#REF!&gt;(DK192*1),-2,-2.05)))))</f>
        <v>#REF!</v>
      </c>
      <c r="CS191" s="174"/>
      <c r="CT191" s="225">
        <v>10.6</v>
      </c>
      <c r="CU191" s="226">
        <v>12.9</v>
      </c>
      <c r="CV191" s="226">
        <v>12.03</v>
      </c>
      <c r="CW191" s="226">
        <v>13.67</v>
      </c>
      <c r="CX191" s="226">
        <v>14.63</v>
      </c>
      <c r="CY191" s="226">
        <v>14.62</v>
      </c>
      <c r="CZ191" s="415">
        <v>15.96</v>
      </c>
      <c r="DA191" s="416"/>
      <c r="DB191" s="417">
        <v>4.26</v>
      </c>
      <c r="DC191" s="230">
        <v>4.82</v>
      </c>
      <c r="DD191" s="230">
        <v>4.18</v>
      </c>
      <c r="DE191" s="230">
        <v>3.68</v>
      </c>
      <c r="DF191" s="230">
        <v>4.62</v>
      </c>
      <c r="DG191" s="230">
        <v>4.9400000000000004</v>
      </c>
      <c r="DH191" s="415">
        <v>3.84</v>
      </c>
      <c r="DI191" s="421" t="e">
        <f>IFERROR(IF(Plan1!#REF!&lt;&gt;"",IF(Plan1!#REF!=6,(Plan1!#REF!-CT191)/DB191,IF(Plan1!#REF!=7,(Plan1!#REF!-CU191)/DC191,IF(Plan1!#REF!=8,(Plan1!#REF!-CV191)/DD191,IF(Plan1!#REF!=9,(Plan1!#REF!-CW191)/DE191,IF(Plan1!#REF!=10,(Plan1!#REF!-CX191)/DF191,IF(Plan1!#REF!=11,(Plan1!#REF!-CY191)/DG191,IF(Plan1!#REF!=12,(Plan1!#REF!-CZ191)/DH191,""))))))),""),IF(Plan1!#REF!&gt;(DK192*4),1,IF(Plan1!#REF!&gt;(DK192*3),-1.5,IF(Plan1!#REF!&gt;(DK192*2),-1.6,IF(Plan1!#REF!&gt;(DK192*1),-2,-2.05)))))</f>
        <v>#REF!</v>
      </c>
      <c r="DJ191" s="285"/>
      <c r="DK191" s="176"/>
      <c r="EV191" s="422"/>
      <c r="EW191" s="422"/>
      <c r="FJ191" s="57"/>
      <c r="FK191" s="57"/>
      <c r="FL191" s="57"/>
      <c r="FM191" s="57"/>
      <c r="FN191" s="57"/>
      <c r="FO191" s="57"/>
      <c r="FP191" s="57"/>
      <c r="FQ191" s="57"/>
      <c r="FR191" s="57"/>
      <c r="FS191" s="57"/>
      <c r="FT191" s="57"/>
      <c r="FU191" s="57"/>
      <c r="FV191" s="57"/>
      <c r="FW191" s="57"/>
      <c r="FX191" s="57"/>
      <c r="FY191" s="57"/>
      <c r="FZ191" s="170"/>
      <c r="GA191" s="57"/>
      <c r="GB191" s="57"/>
      <c r="GC191" s="57"/>
      <c r="GD191" s="57"/>
      <c r="GE191" s="57"/>
      <c r="GF191" s="155"/>
      <c r="GG191" s="57"/>
      <c r="GH191" s="57"/>
      <c r="GI191" s="57"/>
      <c r="GJ191" s="266"/>
    </row>
    <row r="192" spans="14:300" s="56" customFormat="1" ht="15" customHeight="1">
      <c r="N192" s="222"/>
      <c r="O192" s="199"/>
      <c r="P192" s="199"/>
      <c r="Q192" s="199"/>
      <c r="R192" s="199"/>
      <c r="S192" s="199"/>
      <c r="T192" s="199"/>
      <c r="U192" s="199"/>
      <c r="W192" s="199"/>
      <c r="X192" s="199"/>
      <c r="Y192" s="199"/>
      <c r="Z192" s="199"/>
      <c r="AA192" s="199"/>
      <c r="AB192" s="199"/>
      <c r="AC192" s="199"/>
      <c r="AD192" s="199"/>
      <c r="AE192" s="199"/>
      <c r="AG192" s="270">
        <v>14</v>
      </c>
      <c r="AH192" s="270"/>
      <c r="AI192" s="283" t="s">
        <v>428</v>
      </c>
      <c r="AJ192" s="283" t="s">
        <v>373</v>
      </c>
      <c r="AK192" s="283" t="s">
        <v>371</v>
      </c>
      <c r="AL192" s="283" t="s">
        <v>374</v>
      </c>
      <c r="AM192" s="283" t="s">
        <v>1130</v>
      </c>
      <c r="AN192" s="283" t="s">
        <v>386</v>
      </c>
      <c r="AO192" s="291">
        <v>15</v>
      </c>
      <c r="AP192" s="291">
        <v>18</v>
      </c>
      <c r="AQ192" s="283" t="s">
        <v>376</v>
      </c>
      <c r="AR192" s="283" t="s">
        <v>433</v>
      </c>
      <c r="AS192" s="283" t="s">
        <v>425</v>
      </c>
      <c r="AT192" s="283" t="s">
        <v>655</v>
      </c>
      <c r="AU192" s="283"/>
      <c r="AV192" s="291">
        <v>14</v>
      </c>
      <c r="AW192" s="283" t="s">
        <v>377</v>
      </c>
      <c r="AX192" s="291">
        <v>13</v>
      </c>
      <c r="AY192" s="167">
        <f t="shared" si="65"/>
        <v>30</v>
      </c>
      <c r="AZ192" s="167">
        <f t="shared" si="66"/>
        <v>20</v>
      </c>
      <c r="BA192" s="167">
        <f t="shared" si="67"/>
        <v>17</v>
      </c>
      <c r="BB192" s="167">
        <f t="shared" si="68"/>
        <v>19</v>
      </c>
      <c r="BC192" s="167">
        <f t="shared" si="69"/>
        <v>59</v>
      </c>
      <c r="BD192" s="167">
        <f t="shared" si="70"/>
        <v>31</v>
      </c>
      <c r="BE192" s="167">
        <f t="shared" si="71"/>
        <v>16</v>
      </c>
      <c r="BF192" s="167">
        <f t="shared" si="72"/>
        <v>19</v>
      </c>
      <c r="BG192" s="167">
        <f t="shared" si="73"/>
        <v>20</v>
      </c>
      <c r="BH192" s="167"/>
      <c r="BI192" s="167">
        <f t="shared" si="74"/>
        <v>30</v>
      </c>
      <c r="BJ192" s="167">
        <f t="shared" si="75"/>
        <v>25</v>
      </c>
      <c r="BK192" s="167">
        <f t="shared" si="76"/>
        <v>77</v>
      </c>
      <c r="BL192" s="167">
        <f t="shared" si="77"/>
        <v>14</v>
      </c>
      <c r="BM192" s="167">
        <f t="shared" si="78"/>
        <v>19</v>
      </c>
      <c r="BN192" s="167">
        <f t="shared" si="79"/>
        <v>13</v>
      </c>
      <c r="CB192" s="159"/>
      <c r="CC192" s="225">
        <v>3</v>
      </c>
      <c r="CD192" s="226">
        <v>2.96</v>
      </c>
      <c r="CE192" s="226">
        <v>3.21</v>
      </c>
      <c r="CF192" s="226">
        <v>3.22</v>
      </c>
      <c r="CG192" s="226">
        <v>3.36</v>
      </c>
      <c r="CH192" s="226">
        <v>3.44</v>
      </c>
      <c r="CI192" s="227">
        <v>3.34</v>
      </c>
      <c r="CJ192" s="252"/>
      <c r="CK192" s="229">
        <v>0.78</v>
      </c>
      <c r="CL192" s="230">
        <v>0.66</v>
      </c>
      <c r="CM192" s="230">
        <v>0.59</v>
      </c>
      <c r="CN192" s="230">
        <v>0.56000000000000005</v>
      </c>
      <c r="CO192" s="230">
        <v>0.61</v>
      </c>
      <c r="CP192" s="230">
        <v>0.57999999999999996</v>
      </c>
      <c r="CQ192" s="231">
        <v>0.48</v>
      </c>
      <c r="CR192" s="420" t="e">
        <f>IFERROR(IF(Plan1!#REF!&lt;&gt;"",IF(Plan1!#REF!=6,(Plan1!#REF!-CC192)/CK192,IF(Plan1!#REF!=7,(Plan1!#REF!-CD192)/CL192,IF(Plan1!#REF!=8,(Plan1!#REF!-CE192)/CM192,IF(Plan1!#REF!=9,(Plan1!#REF!-CF192)/CN192,IF(Plan1!#REF!=10,(Plan1!#REF!-CG192)/CO192,IF(Plan1!#REF!=11,(Plan1!#REF!-CH192)/CP192,IF(Plan1!#REF!=12,(Plan1!#REF!-CI192)/CQ192,""))))))),""),IF(Plan1!#REF!&gt;(DK193*4),1,IF(Plan1!#REF!&gt;(DK193*3),-1.5,IF(Plan1!#REF!&gt;(DK193*2),-1.6,IF(Plan1!#REF!&gt;(DK193*1),-2,-2.05)))))</f>
        <v>#REF!</v>
      </c>
      <c r="CS192" s="174"/>
      <c r="CT192" s="225">
        <v>2.8</v>
      </c>
      <c r="CU192" s="226">
        <v>3.16</v>
      </c>
      <c r="CV192" s="226">
        <v>2.94</v>
      </c>
      <c r="CW192" s="226">
        <v>3.23</v>
      </c>
      <c r="CX192" s="230">
        <v>3.2</v>
      </c>
      <c r="CY192" s="226">
        <v>3.28</v>
      </c>
      <c r="CZ192" s="428">
        <v>3.58</v>
      </c>
      <c r="DA192" s="416"/>
      <c r="DB192" s="417">
        <v>0.85</v>
      </c>
      <c r="DC192" s="230">
        <v>0.78</v>
      </c>
      <c r="DD192" s="230">
        <v>0.95</v>
      </c>
      <c r="DE192" s="230">
        <v>0.9</v>
      </c>
      <c r="DF192" s="230">
        <v>0.76</v>
      </c>
      <c r="DG192" s="230">
        <v>0.92</v>
      </c>
      <c r="DH192" s="415">
        <v>0.5</v>
      </c>
      <c r="DI192" s="421" t="e">
        <f>IFERROR(IF(Plan1!#REF!&lt;&gt;"",IF(Plan1!#REF!=6,(Plan1!#REF!-CT192)/DB192,IF(Plan1!#REF!=7,(Plan1!#REF!-CU192)/DC192,IF(Plan1!#REF!=8,(Plan1!#REF!-CV192)/DD192,IF(Plan1!#REF!=9,(Plan1!#REF!-CW192)/DE192,IF(Plan1!#REF!=10,(Plan1!#REF!-CX192)/DF192,IF(Plan1!#REF!=11,(Plan1!#REF!-CY192)/DG192,IF(Plan1!#REF!=12,(Plan1!#REF!-CZ192)/DH192,""))))))),""),IF(Plan1!#REF!&gt;(DK193*4),1,IF(Plan1!#REF!&gt;(DK193*3),-1.5,IF(Plan1!#REF!&gt;(DK193*2),-1.6,IF(Plan1!#REF!&gt;(DK193*1),-2,-2.05)))))</f>
        <v>#REF!</v>
      </c>
      <c r="DJ192" s="175"/>
      <c r="DK192" s="176"/>
      <c r="EV192" s="422"/>
      <c r="EW192" s="422"/>
      <c r="FJ192" s="57"/>
      <c r="FK192" s="57"/>
      <c r="FL192" s="57"/>
      <c r="FM192" s="57"/>
      <c r="FN192" s="57"/>
      <c r="FO192" s="57"/>
      <c r="FP192" s="57"/>
      <c r="FQ192" s="57"/>
      <c r="FR192" s="57"/>
      <c r="FS192" s="57"/>
      <c r="FT192" s="57"/>
      <c r="FU192" s="57"/>
      <c r="FV192" s="57"/>
      <c r="FW192" s="57"/>
      <c r="FX192" s="57"/>
      <c r="FY192" s="57"/>
      <c r="FZ192" s="170"/>
      <c r="GA192" s="57"/>
      <c r="GB192" s="57"/>
      <c r="GC192" s="57"/>
      <c r="GD192" s="57"/>
      <c r="GE192" s="57"/>
      <c r="GF192" s="155"/>
      <c r="GG192" s="57"/>
      <c r="GH192" s="57"/>
      <c r="GI192" s="57"/>
      <c r="GJ192" s="266"/>
    </row>
    <row r="193" spans="14:311" s="56" customFormat="1" ht="15" customHeight="1">
      <c r="N193" s="222"/>
      <c r="O193" s="199"/>
      <c r="P193" s="199"/>
      <c r="Q193" s="199"/>
      <c r="R193" s="199"/>
      <c r="S193" s="199"/>
      <c r="T193" s="199"/>
      <c r="U193" s="199"/>
      <c r="W193" s="199"/>
      <c r="X193" s="199"/>
      <c r="Y193" s="199"/>
      <c r="Z193" s="199"/>
      <c r="AA193" s="199"/>
      <c r="AB193" s="199"/>
      <c r="AC193" s="199"/>
      <c r="AD193" s="199"/>
      <c r="AE193" s="199"/>
      <c r="AG193" s="270">
        <v>15</v>
      </c>
      <c r="AH193" s="270"/>
      <c r="AI193" s="283" t="s">
        <v>622</v>
      </c>
      <c r="AJ193" s="283" t="s">
        <v>376</v>
      </c>
      <c r="AK193" s="291">
        <v>17</v>
      </c>
      <c r="AL193" s="283" t="s">
        <v>377</v>
      </c>
      <c r="AM193" s="283" t="s">
        <v>1092</v>
      </c>
      <c r="AN193" s="283" t="s">
        <v>432</v>
      </c>
      <c r="AO193" s="283" t="s">
        <v>387</v>
      </c>
      <c r="AP193" s="283" t="s">
        <v>377</v>
      </c>
      <c r="AQ193" s="291">
        <v>22</v>
      </c>
      <c r="AR193" s="283" t="s">
        <v>436</v>
      </c>
      <c r="AS193" s="283" t="s">
        <v>464</v>
      </c>
      <c r="AT193" s="283" t="s">
        <v>635</v>
      </c>
      <c r="AU193" s="283"/>
      <c r="AV193" s="291">
        <v>15</v>
      </c>
      <c r="AW193" s="291">
        <v>21</v>
      </c>
      <c r="AX193" s="332" t="s">
        <v>1</v>
      </c>
      <c r="AY193" s="167">
        <f t="shared" si="65"/>
        <v>34</v>
      </c>
      <c r="AZ193" s="167">
        <f t="shared" si="66"/>
        <v>22</v>
      </c>
      <c r="BA193" s="167">
        <f t="shared" si="67"/>
        <v>18</v>
      </c>
      <c r="BB193" s="167">
        <f t="shared" si="68"/>
        <v>21</v>
      </c>
      <c r="BC193" s="167">
        <f t="shared" si="69"/>
        <v>62</v>
      </c>
      <c r="BD193" s="167">
        <f t="shared" si="70"/>
        <v>33</v>
      </c>
      <c r="BE193" s="167">
        <f t="shared" si="71"/>
        <v>18</v>
      </c>
      <c r="BF193" s="167">
        <f t="shared" si="72"/>
        <v>21</v>
      </c>
      <c r="BG193" s="167">
        <f t="shared" si="73"/>
        <v>22</v>
      </c>
      <c r="BH193" s="167"/>
      <c r="BI193" s="167">
        <f t="shared" si="74"/>
        <v>33</v>
      </c>
      <c r="BJ193" s="167">
        <f t="shared" si="75"/>
        <v>27</v>
      </c>
      <c r="BK193" s="167">
        <f t="shared" si="76"/>
        <v>83</v>
      </c>
      <c r="BL193" s="167">
        <f t="shared" si="77"/>
        <v>15</v>
      </c>
      <c r="BM193" s="167">
        <f t="shared" si="78"/>
        <v>21</v>
      </c>
      <c r="BN193" s="167" t="str">
        <f t="shared" si="79"/>
        <v>-</v>
      </c>
      <c r="CB193" s="159"/>
      <c r="CC193" s="225">
        <v>18.670000000000002</v>
      </c>
      <c r="CD193" s="226">
        <v>20.3</v>
      </c>
      <c r="CE193" s="226">
        <v>23.69</v>
      </c>
      <c r="CF193" s="226">
        <v>23.88</v>
      </c>
      <c r="CG193" s="226">
        <v>24.7</v>
      </c>
      <c r="CH193" s="230">
        <v>24.48</v>
      </c>
      <c r="CI193" s="231">
        <v>24.85</v>
      </c>
      <c r="CJ193" s="252"/>
      <c r="CK193" s="229">
        <v>7.02</v>
      </c>
      <c r="CL193" s="230">
        <v>6.38</v>
      </c>
      <c r="CM193" s="230">
        <v>3.55</v>
      </c>
      <c r="CN193" s="230">
        <v>6.37</v>
      </c>
      <c r="CO193" s="230">
        <v>3.3</v>
      </c>
      <c r="CP193" s="230">
        <v>4.01</v>
      </c>
      <c r="CQ193" s="231">
        <v>3.33</v>
      </c>
      <c r="CR193" s="420" t="e">
        <f>IFERROR(IF(Plan1!#REF!&lt;&gt;"",IF(Plan1!#REF!=6,(Plan1!#REF!-CC193)/CK193,IF(Plan1!#REF!=7,(Plan1!#REF!-CD193)/CL193,IF(Plan1!#REF!=8,(Plan1!#REF!-CE193)/CM193,IF(Plan1!#REF!=9,(Plan1!#REF!-CF193)/CN193,IF(Plan1!#REF!=10,(Plan1!#REF!-CG193)/CO193,IF(Plan1!#REF!=11,(Plan1!#REF!-CH193)/CP193,IF(Plan1!#REF!=12,(Plan1!#REF!-CI193)/CQ193,""))))))),""),IF(Plan1!#REF!&gt;(DK194*4),1,IF(Plan1!#REF!&gt;(DK194*3),-1.5,IF(Plan1!#REF!&gt;(DK194*2),-1.6,IF(Plan1!#REF!&gt;(DK194*1),-2,-2.05)))))</f>
        <v>#REF!</v>
      </c>
      <c r="CS193" s="174"/>
      <c r="CT193" s="225">
        <v>14.97</v>
      </c>
      <c r="CU193" s="226">
        <v>18.13</v>
      </c>
      <c r="CV193" s="226">
        <v>20.25</v>
      </c>
      <c r="CW193" s="226">
        <v>22.5</v>
      </c>
      <c r="CX193" s="226">
        <v>23.33</v>
      </c>
      <c r="CY193" s="226">
        <v>24.41</v>
      </c>
      <c r="CZ193" s="428">
        <v>25.54</v>
      </c>
      <c r="DA193" s="416"/>
      <c r="DB193" s="417">
        <v>6.4</v>
      </c>
      <c r="DC193" s="230">
        <v>5.71</v>
      </c>
      <c r="DD193" s="230">
        <v>5.64</v>
      </c>
      <c r="DE193" s="230">
        <v>4.49</v>
      </c>
      <c r="DF193" s="230">
        <v>4.9800000000000004</v>
      </c>
      <c r="DG193" s="230">
        <v>4.38</v>
      </c>
      <c r="DH193" s="415">
        <v>2.82</v>
      </c>
      <c r="DI193" s="421" t="e">
        <f>IFERROR(IF(Plan1!#REF!&lt;&gt;"",IF(Plan1!#REF!=6,(Plan1!#REF!-CT193)/DB193,IF(Plan1!#REF!=7,(Plan1!#REF!-CU193)/DC193,IF(Plan1!#REF!=8,(Plan1!#REF!-CV193)/DD193,IF(Plan1!#REF!=9,(Plan1!#REF!-CW193)/DE193,IF(Plan1!#REF!=10,(Plan1!#REF!-CX193)/DF193,IF(Plan1!#REF!=11,(Plan1!#REF!-CY193)/DG193,IF(Plan1!#REF!=12,(Plan1!#REF!-CZ193)/DH193,""))))))),""),IF(Plan1!#REF!&gt;(DK194*4),1,IF(Plan1!#REF!&gt;(DK194*3),-1.5,IF(Plan1!#REF!&gt;(DK194*2),-1.6,IF(Plan1!#REF!&gt;(DK194*1),-2,-2.05)))))</f>
        <v>#REF!</v>
      </c>
      <c r="DJ193" s="175"/>
      <c r="DK193" s="176"/>
      <c r="EV193" s="422"/>
      <c r="EW193" s="422"/>
      <c r="FJ193" s="57"/>
      <c r="FK193" s="57"/>
      <c r="FL193" s="57"/>
      <c r="FM193" s="57"/>
      <c r="FN193" s="57"/>
      <c r="FO193" s="57"/>
      <c r="FP193" s="57"/>
      <c r="FQ193" s="57"/>
      <c r="FR193" s="57"/>
      <c r="FS193" s="57"/>
      <c r="FT193" s="57"/>
      <c r="FU193" s="57"/>
      <c r="FV193" s="57"/>
      <c r="FW193" s="57"/>
      <c r="FX193" s="57"/>
      <c r="FY193" s="57"/>
      <c r="FZ193" s="170"/>
      <c r="GA193" s="57"/>
      <c r="GB193" s="57"/>
      <c r="GC193" s="57"/>
      <c r="GD193" s="57"/>
      <c r="GE193" s="57"/>
      <c r="GF193" s="155"/>
      <c r="GG193" s="57"/>
      <c r="GH193" s="57"/>
      <c r="GI193" s="57"/>
      <c r="GJ193" s="266"/>
    </row>
    <row r="194" spans="14:311" s="56" customFormat="1" ht="15" customHeight="1">
      <c r="N194" s="222"/>
      <c r="O194" s="199"/>
      <c r="P194" s="199"/>
      <c r="Q194" s="199"/>
      <c r="R194" s="199"/>
      <c r="S194" s="199"/>
      <c r="T194" s="199"/>
      <c r="U194" s="199"/>
      <c r="W194" s="199"/>
      <c r="X194" s="199"/>
      <c r="Y194" s="199"/>
      <c r="Z194" s="199"/>
      <c r="AA194" s="199"/>
      <c r="AB194" s="199"/>
      <c r="AC194" s="199"/>
      <c r="AD194" s="199"/>
      <c r="AE194" s="199"/>
      <c r="AG194" s="270">
        <v>16</v>
      </c>
      <c r="AH194" s="270"/>
      <c r="AI194" s="283" t="s">
        <v>500</v>
      </c>
      <c r="AJ194" s="283" t="s">
        <v>379</v>
      </c>
      <c r="AK194" s="291">
        <v>18</v>
      </c>
      <c r="AL194" s="283" t="s">
        <v>437</v>
      </c>
      <c r="AM194" s="283" t="s">
        <v>1094</v>
      </c>
      <c r="AN194" s="283" t="s">
        <v>375</v>
      </c>
      <c r="AO194" s="291">
        <v>18</v>
      </c>
      <c r="AP194" s="283" t="s">
        <v>437</v>
      </c>
      <c r="AQ194" s="283" t="s">
        <v>440</v>
      </c>
      <c r="AR194" s="283" t="s">
        <v>439</v>
      </c>
      <c r="AS194" s="283" t="s">
        <v>467</v>
      </c>
      <c r="AT194" s="283" t="s">
        <v>1133</v>
      </c>
      <c r="AU194" s="283"/>
      <c r="AV194" s="291">
        <v>16</v>
      </c>
      <c r="AW194" s="291">
        <v>22</v>
      </c>
      <c r="AX194" s="291">
        <v>14</v>
      </c>
      <c r="AY194" s="167">
        <f t="shared" si="65"/>
        <v>37</v>
      </c>
      <c r="AZ194" s="167">
        <f t="shared" si="66"/>
        <v>25</v>
      </c>
      <c r="BA194" s="167">
        <f t="shared" si="67"/>
        <v>19</v>
      </c>
      <c r="BB194" s="167">
        <f t="shared" si="68"/>
        <v>23</v>
      </c>
      <c r="BC194" s="167">
        <f t="shared" si="69"/>
        <v>64</v>
      </c>
      <c r="BD194" s="167">
        <f t="shared" si="70"/>
        <v>36</v>
      </c>
      <c r="BE194" s="167">
        <f t="shared" si="71"/>
        <v>19</v>
      </c>
      <c r="BF194" s="167">
        <f t="shared" si="72"/>
        <v>23</v>
      </c>
      <c r="BG194" s="167">
        <f t="shared" si="73"/>
        <v>23</v>
      </c>
      <c r="BH194" s="167"/>
      <c r="BI194" s="167">
        <f t="shared" si="74"/>
        <v>35</v>
      </c>
      <c r="BJ194" s="167">
        <f t="shared" si="75"/>
        <v>29</v>
      </c>
      <c r="BK194" s="167">
        <f t="shared" si="76"/>
        <v>90</v>
      </c>
      <c r="BL194" s="167">
        <f t="shared" si="77"/>
        <v>16</v>
      </c>
      <c r="BM194" s="167">
        <f t="shared" si="78"/>
        <v>22</v>
      </c>
      <c r="BN194" s="167">
        <f t="shared" si="79"/>
        <v>14</v>
      </c>
      <c r="CB194" s="159"/>
      <c r="CC194" s="229">
        <v>4.2300000000000004</v>
      </c>
      <c r="CD194" s="226">
        <v>4.33</v>
      </c>
      <c r="CE194" s="226">
        <v>4.71</v>
      </c>
      <c r="CF194" s="226">
        <v>4.6500000000000004</v>
      </c>
      <c r="CG194" s="226">
        <v>4.93</v>
      </c>
      <c r="CH194" s="230">
        <v>4.84</v>
      </c>
      <c r="CI194" s="231">
        <v>4.6900000000000004</v>
      </c>
      <c r="CJ194" s="252"/>
      <c r="CK194" s="229">
        <v>1.07</v>
      </c>
      <c r="CL194" s="230">
        <v>0.84</v>
      </c>
      <c r="CM194" s="230">
        <v>0.45</v>
      </c>
      <c r="CN194" s="230">
        <v>0.93</v>
      </c>
      <c r="CO194" s="230">
        <v>0.25</v>
      </c>
      <c r="CP194" s="230">
        <v>0.37</v>
      </c>
      <c r="CQ194" s="231">
        <v>0.67</v>
      </c>
      <c r="CR194" s="420" t="e">
        <f>IFERROR(IF(Plan1!#REF!&lt;&gt;"",IF(Plan1!#REF!=6,(Plan1!#REF!-CC194)/CK194,IF(Plan1!#REF!=7,(Plan1!#REF!-CD194)/CL194,IF(Plan1!#REF!=8,(Plan1!#REF!-CE194)/CM194,IF(Plan1!#REF!=9,(Plan1!#REF!-CF194)/CN194,IF(Plan1!#REF!=10,(Plan1!#REF!-CG194)/CO194,IF(Plan1!#REF!=11,(Plan1!#REF!-CH194)/CP194,IF(Plan1!#REF!=12,(Plan1!#REF!-CI194)/CQ194,""))))))),""),IF(Plan1!#REF!&gt;(DK195*4),1,IF(Plan1!#REF!&gt;(DK195*3),-1.5,IF(Plan1!#REF!&gt;(DK195*2),-1.6,IF(Plan1!#REF!&gt;(DK195*1),-2,-2.05)))))</f>
        <v>#REF!</v>
      </c>
      <c r="CS194" s="174"/>
      <c r="CT194" s="225">
        <v>3.6</v>
      </c>
      <c r="CU194" s="226">
        <v>3.94</v>
      </c>
      <c r="CV194" s="226">
        <v>4.34</v>
      </c>
      <c r="CW194" s="226">
        <v>4.57</v>
      </c>
      <c r="CX194" s="226">
        <v>4.5999999999999996</v>
      </c>
      <c r="CY194" s="226">
        <v>4.72</v>
      </c>
      <c r="CZ194" s="428">
        <v>4.88</v>
      </c>
      <c r="DA194" s="416"/>
      <c r="DB194" s="417">
        <v>0.97</v>
      </c>
      <c r="DC194" s="230">
        <v>0.73</v>
      </c>
      <c r="DD194" s="230">
        <v>0.65</v>
      </c>
      <c r="DE194" s="230">
        <v>0.56999999999999995</v>
      </c>
      <c r="DF194" s="230">
        <v>0.56000000000000005</v>
      </c>
      <c r="DG194" s="230">
        <v>0.45</v>
      </c>
      <c r="DH194" s="415">
        <v>0.33</v>
      </c>
      <c r="DI194" s="421" t="e">
        <f>IFERROR(IF(Plan1!#REF!&lt;&gt;"",IF(Plan1!#REF!=6,(Plan1!#REF!-CT194)/DB194,IF(Plan1!#REF!=7,(Plan1!#REF!-CU194)/DC194,IF(Plan1!#REF!=8,(Plan1!#REF!-CV194)/DD194,IF(Plan1!#REF!=9,(Plan1!#REF!-CW194)/DE194,IF(Plan1!#REF!=10,(Plan1!#REF!-CX194)/DF194,IF(Plan1!#REF!=11,(Plan1!#REF!-CY194)/DG194,IF(Plan1!#REF!=12,(Plan1!#REF!-CZ194)/DH194,""))))))),""),IF(Plan1!#REF!&gt;(DK195*4),1,IF(Plan1!#REF!&gt;(DK195*3),-1.5,IF(Plan1!#REF!&gt;(DK195*2),-1.6,IF(Plan1!#REF!&gt;(DK195*1),-2,-2.05)))))</f>
        <v>#REF!</v>
      </c>
      <c r="DJ194" s="175"/>
      <c r="DK194" s="176"/>
      <c r="EV194" s="422"/>
      <c r="EW194" s="422"/>
      <c r="FJ194" s="57"/>
      <c r="FK194" s="57"/>
      <c r="FL194" s="57"/>
      <c r="FM194" s="57"/>
      <c r="FN194" s="57"/>
      <c r="FO194" s="57"/>
      <c r="FP194" s="57"/>
      <c r="FQ194" s="57"/>
      <c r="FR194" s="57"/>
      <c r="FS194" s="57"/>
      <c r="FT194" s="57"/>
      <c r="FU194" s="57"/>
      <c r="FV194" s="57"/>
      <c r="FW194" s="57"/>
      <c r="FX194" s="57"/>
      <c r="FY194" s="57"/>
      <c r="FZ194" s="170"/>
      <c r="GA194" s="57"/>
      <c r="GB194" s="57"/>
      <c r="GC194" s="57"/>
      <c r="GD194" s="57"/>
      <c r="GE194" s="57"/>
      <c r="GF194" s="155"/>
      <c r="GG194" s="57"/>
      <c r="GH194" s="57"/>
      <c r="GI194" s="57"/>
      <c r="GJ194" s="266"/>
    </row>
    <row r="195" spans="14:311" s="56" customFormat="1" ht="15" customHeight="1">
      <c r="N195" s="222"/>
      <c r="O195" s="199"/>
      <c r="P195" s="199"/>
      <c r="Q195" s="199"/>
      <c r="R195" s="199"/>
      <c r="S195" s="199"/>
      <c r="T195" s="199"/>
      <c r="U195" s="199"/>
      <c r="W195" s="199"/>
      <c r="X195" s="199"/>
      <c r="Y195" s="199"/>
      <c r="Z195" s="199"/>
      <c r="AA195" s="199"/>
      <c r="AB195" s="199"/>
      <c r="AC195" s="199"/>
      <c r="AD195" s="199"/>
      <c r="AE195" s="199"/>
      <c r="AG195" s="270">
        <v>17</v>
      </c>
      <c r="AH195" s="270"/>
      <c r="AI195" s="283" t="s">
        <v>547</v>
      </c>
      <c r="AJ195" s="283" t="s">
        <v>383</v>
      </c>
      <c r="AK195" s="291">
        <v>19</v>
      </c>
      <c r="AL195" s="283" t="s">
        <v>440</v>
      </c>
      <c r="AM195" s="283" t="s">
        <v>1096</v>
      </c>
      <c r="AN195" s="283" t="s">
        <v>1132</v>
      </c>
      <c r="AO195" s="291">
        <v>19</v>
      </c>
      <c r="AP195" s="283" t="s">
        <v>494</v>
      </c>
      <c r="AQ195" s="283" t="s">
        <v>425</v>
      </c>
      <c r="AR195" s="283" t="s">
        <v>444</v>
      </c>
      <c r="AS195" s="283" t="s">
        <v>432</v>
      </c>
      <c r="AT195" s="283" t="s">
        <v>1134</v>
      </c>
      <c r="AU195" s="283"/>
      <c r="AV195" s="291">
        <v>17</v>
      </c>
      <c r="AW195" s="291">
        <v>23</v>
      </c>
      <c r="AX195" s="291">
        <v>15</v>
      </c>
      <c r="AY195" s="167">
        <f t="shared" si="65"/>
        <v>41</v>
      </c>
      <c r="AZ195" s="167">
        <f t="shared" si="66"/>
        <v>28</v>
      </c>
      <c r="BA195" s="167">
        <f t="shared" si="67"/>
        <v>20</v>
      </c>
      <c r="BB195" s="167">
        <f t="shared" si="68"/>
        <v>25</v>
      </c>
      <c r="BC195" s="167" t="str">
        <f t="shared" si="69"/>
        <v>-</v>
      </c>
      <c r="BD195" s="167">
        <f t="shared" si="70"/>
        <v>38</v>
      </c>
      <c r="BE195" s="167">
        <f t="shared" si="71"/>
        <v>20</v>
      </c>
      <c r="BF195" s="167">
        <f t="shared" si="72"/>
        <v>26</v>
      </c>
      <c r="BG195" s="167">
        <f t="shared" si="73"/>
        <v>25</v>
      </c>
      <c r="BH195" s="167"/>
      <c r="BI195" s="167">
        <f t="shared" si="74"/>
        <v>38</v>
      </c>
      <c r="BJ195" s="167">
        <f t="shared" si="75"/>
        <v>31</v>
      </c>
      <c r="BK195" s="167">
        <f t="shared" si="76"/>
        <v>96</v>
      </c>
      <c r="BL195" s="167">
        <f t="shared" si="77"/>
        <v>17</v>
      </c>
      <c r="BM195" s="167">
        <f t="shared" si="78"/>
        <v>23</v>
      </c>
      <c r="BN195" s="167">
        <f t="shared" si="79"/>
        <v>15</v>
      </c>
      <c r="CB195" s="159"/>
      <c r="CC195" s="225">
        <v>6.93</v>
      </c>
      <c r="CD195" s="226">
        <v>8.83</v>
      </c>
      <c r="CE195" s="226">
        <v>8.67</v>
      </c>
      <c r="CF195" s="226">
        <v>8.4700000000000006</v>
      </c>
      <c r="CG195" s="226">
        <v>9</v>
      </c>
      <c r="CH195" s="226">
        <v>9.8000000000000007</v>
      </c>
      <c r="CI195" s="231">
        <v>9.81</v>
      </c>
      <c r="CJ195" s="252"/>
      <c r="CK195" s="229">
        <v>2.67</v>
      </c>
      <c r="CL195" s="230">
        <v>2.19</v>
      </c>
      <c r="CM195" s="230">
        <v>2.63</v>
      </c>
      <c r="CN195" s="230">
        <v>2.0299999999999998</v>
      </c>
      <c r="CO195" s="230">
        <v>2.2400000000000002</v>
      </c>
      <c r="CP195" s="230">
        <v>2.16</v>
      </c>
      <c r="CQ195" s="231">
        <v>1.74</v>
      </c>
      <c r="CR195" s="420" t="e">
        <f>IFERROR(IF(Plan1!#REF!&lt;&gt;"",IF(Plan1!#REF!=6,(Plan1!#REF!-CC195)/CK195,IF(Plan1!#REF!=7,(Plan1!#REF!-CD195)/CL195,IF(Plan1!#REF!=8,(Plan1!#REF!-CE195)/CM195,IF(Plan1!#REF!=9,(Plan1!#REF!-CF195)/CN195,IF(Plan1!#REF!=10,(Plan1!#REF!-CG195)/CO195,IF(Plan1!#REF!=11,(Plan1!#REF!-CH195)/CP195,IF(Plan1!#REF!=12,(Plan1!#REF!-CI195)/CQ195,""))))))),""),IF(Plan1!#REF!&gt;(DK196*4),1,IF(Plan1!#REF!&gt;(DK196*3),-1.5,IF(Plan1!#REF!&gt;(DK196*2),-1.6,IF(Plan1!#REF!&gt;(DK196*1),-2,-2.05)))))</f>
        <v>#REF!</v>
      </c>
      <c r="CS195" s="174"/>
      <c r="CT195" s="225">
        <v>6.97</v>
      </c>
      <c r="CU195" s="226">
        <v>7.58</v>
      </c>
      <c r="CV195" s="226">
        <v>8.0299999999999994</v>
      </c>
      <c r="CW195" s="226">
        <v>9</v>
      </c>
      <c r="CX195" s="226">
        <v>9.6</v>
      </c>
      <c r="CY195" s="226">
        <v>9</v>
      </c>
      <c r="CZ195" s="428">
        <v>11.08</v>
      </c>
      <c r="DA195" s="416"/>
      <c r="DB195" s="417">
        <v>2.33</v>
      </c>
      <c r="DC195" s="230">
        <v>2.23</v>
      </c>
      <c r="DD195" s="230">
        <v>2.5499999999999998</v>
      </c>
      <c r="DE195" s="230">
        <v>2.38</v>
      </c>
      <c r="DF195" s="230">
        <v>2.27</v>
      </c>
      <c r="DG195" s="230">
        <v>3.06</v>
      </c>
      <c r="DH195" s="415">
        <v>2.2400000000000002</v>
      </c>
      <c r="DI195" s="421" t="e">
        <f>IFERROR(IF(Plan1!#REF!&lt;&gt;"",IF(Plan1!#REF!=6,(Plan1!#REF!-CT195)/DB195,IF(Plan1!#REF!=7,(Plan1!#REF!-CU195)/DC195,IF(Plan1!#REF!=8,(Plan1!#REF!-CV195)/DD195,IF(Plan1!#REF!=9,(Plan1!#REF!-CW195)/DE195,IF(Plan1!#REF!=10,(Plan1!#REF!-CX195)/DF195,IF(Plan1!#REF!=11,(Plan1!#REF!-CY195)/DG195,IF(Plan1!#REF!=12,(Plan1!#REF!-CZ195)/DH195,""))))))),""),IF(Plan1!#REF!&gt;(DK196*4),1,IF(Plan1!#REF!&gt;(DK196*3),-1.5,IF(Plan1!#REF!&gt;(DK196*2),-1.6,IF(Plan1!#REF!&gt;(DK196*1),-2,-2.05)))))</f>
        <v>#REF!</v>
      </c>
      <c r="DJ195" s="285"/>
      <c r="DK195" s="176"/>
      <c r="EV195" s="422"/>
      <c r="EW195" s="422"/>
      <c r="FJ195" s="57"/>
      <c r="FK195" s="57"/>
      <c r="FL195" s="57"/>
      <c r="FM195" s="57"/>
      <c r="FN195" s="57"/>
      <c r="FO195" s="57"/>
      <c r="FP195" s="57"/>
      <c r="FQ195" s="57"/>
      <c r="FR195" s="57"/>
      <c r="FS195" s="57"/>
      <c r="FT195" s="57"/>
      <c r="FU195" s="57"/>
      <c r="FV195" s="57"/>
      <c r="FW195" s="57"/>
      <c r="FX195" s="57"/>
      <c r="FY195" s="57"/>
      <c r="FZ195" s="170"/>
      <c r="GA195" s="57"/>
      <c r="GB195" s="57"/>
      <c r="GC195" s="57"/>
      <c r="GD195" s="57"/>
      <c r="GE195" s="57"/>
      <c r="GF195" s="155"/>
      <c r="GG195" s="57"/>
      <c r="GH195" s="57"/>
      <c r="GI195" s="57"/>
      <c r="GJ195" s="266"/>
    </row>
    <row r="196" spans="14:311" s="56" customFormat="1" ht="15" customHeight="1">
      <c r="N196" s="222"/>
      <c r="O196" s="199"/>
      <c r="P196" s="199"/>
      <c r="Q196" s="199"/>
      <c r="R196" s="199"/>
      <c r="S196" s="199"/>
      <c r="T196" s="199"/>
      <c r="U196" s="199"/>
      <c r="W196" s="199"/>
      <c r="X196" s="199"/>
      <c r="Y196" s="199"/>
      <c r="Z196" s="199"/>
      <c r="AA196" s="199"/>
      <c r="AB196" s="199"/>
      <c r="AC196" s="199"/>
      <c r="AD196" s="199"/>
      <c r="AE196" s="199"/>
      <c r="AG196" s="270">
        <v>18</v>
      </c>
      <c r="AH196" s="270"/>
      <c r="AI196" s="283" t="s">
        <v>612</v>
      </c>
      <c r="AJ196" s="283" t="s">
        <v>386</v>
      </c>
      <c r="AK196" s="283" t="s">
        <v>376</v>
      </c>
      <c r="AL196" s="291">
        <v>25</v>
      </c>
      <c r="AM196" s="332" t="s">
        <v>1</v>
      </c>
      <c r="AN196" s="283" t="s">
        <v>444</v>
      </c>
      <c r="AO196" s="291">
        <v>20</v>
      </c>
      <c r="AP196" s="283" t="s">
        <v>388</v>
      </c>
      <c r="AQ196" s="283" t="s">
        <v>1139</v>
      </c>
      <c r="AR196" s="283" t="s">
        <v>488</v>
      </c>
      <c r="AS196" s="283" t="s">
        <v>415</v>
      </c>
      <c r="AT196" s="283" t="s">
        <v>1140</v>
      </c>
      <c r="AU196" s="283"/>
      <c r="AV196" s="283" t="s">
        <v>1141</v>
      </c>
      <c r="AW196" s="283" t="s">
        <v>1142</v>
      </c>
      <c r="AX196" s="283" t="s">
        <v>1143</v>
      </c>
      <c r="AY196" s="167">
        <f t="shared" si="65"/>
        <v>45</v>
      </c>
      <c r="AZ196" s="167">
        <f t="shared" si="66"/>
        <v>31</v>
      </c>
      <c r="BA196" s="167">
        <f t="shared" si="67"/>
        <v>22</v>
      </c>
      <c r="BB196" s="167">
        <f t="shared" si="68"/>
        <v>26</v>
      </c>
      <c r="BC196" s="167" t="str">
        <f t="shared" si="69"/>
        <v>-</v>
      </c>
      <c r="BD196" s="167">
        <f t="shared" si="70"/>
        <v>41</v>
      </c>
      <c r="BE196" s="167">
        <f t="shared" si="71"/>
        <v>21</v>
      </c>
      <c r="BF196" s="167">
        <f t="shared" si="72"/>
        <v>28</v>
      </c>
      <c r="BG196" s="167">
        <f t="shared" si="73"/>
        <v>27</v>
      </c>
      <c r="BH196" s="167"/>
      <c r="BI196" s="167">
        <f t="shared" si="74"/>
        <v>41</v>
      </c>
      <c r="BJ196" s="167">
        <f t="shared" si="75"/>
        <v>33</v>
      </c>
      <c r="BK196" s="167">
        <f t="shared" si="76"/>
        <v>103</v>
      </c>
      <c r="BL196" s="167">
        <f t="shared" si="77"/>
        <v>18</v>
      </c>
      <c r="BM196" s="167">
        <f t="shared" si="78"/>
        <v>24</v>
      </c>
      <c r="BN196" s="167">
        <f t="shared" si="79"/>
        <v>16</v>
      </c>
      <c r="CB196" s="159"/>
      <c r="CC196" s="225">
        <v>4.2699999999999996</v>
      </c>
      <c r="CD196" s="226">
        <v>5</v>
      </c>
      <c r="CE196" s="226">
        <v>4.9400000000000004</v>
      </c>
      <c r="CF196" s="226">
        <v>4.72</v>
      </c>
      <c r="CG196" s="226">
        <v>5.27</v>
      </c>
      <c r="CH196" s="226">
        <v>5.6</v>
      </c>
      <c r="CI196" s="231">
        <v>5.65</v>
      </c>
      <c r="CJ196" s="252"/>
      <c r="CK196" s="229">
        <v>1.38</v>
      </c>
      <c r="CL196" s="230">
        <v>1.23</v>
      </c>
      <c r="CM196" s="230">
        <v>1.36</v>
      </c>
      <c r="CN196" s="230">
        <v>0.99</v>
      </c>
      <c r="CO196" s="230">
        <v>1.17</v>
      </c>
      <c r="CP196" s="230">
        <v>1.22</v>
      </c>
      <c r="CQ196" s="231">
        <v>0.79</v>
      </c>
      <c r="CR196" s="420" t="e">
        <f>IFERROR(IF(Plan1!#REF!&lt;&gt;"",IF(Plan1!#REF!=6,(Plan1!#REF!-CC196)/CK196,IF(Plan1!#REF!=7,(Plan1!#REF!-CD196)/CL196,IF(Plan1!#REF!=8,(Plan1!#REF!-CE196)/CM196,IF(Plan1!#REF!=9,(Plan1!#REF!-CF196)/CN196,IF(Plan1!#REF!=10,(Plan1!#REF!-CG196)/CO196,IF(Plan1!#REF!=11,(Plan1!#REF!-CH196)/CP196,IF(Plan1!#REF!=12,(Plan1!#REF!-CI196)/CQ196,""))))))),""),IF(Plan1!#REF!&gt;(DK197*4),1,IF(Plan1!#REF!&gt;(DK197*3),-1.5,IF(Plan1!#REF!&gt;(DK197*2),-1.6,IF(Plan1!#REF!&gt;(DK197*1),-2,-2.05)))))</f>
        <v>#REF!</v>
      </c>
      <c r="CS196" s="174"/>
      <c r="CT196" s="225">
        <v>3.93</v>
      </c>
      <c r="CU196" s="226">
        <v>4.16</v>
      </c>
      <c r="CV196" s="226">
        <v>4.63</v>
      </c>
      <c r="CW196" s="226">
        <v>4.83</v>
      </c>
      <c r="CX196" s="226">
        <v>5.27</v>
      </c>
      <c r="CY196" s="226">
        <v>5</v>
      </c>
      <c r="CZ196" s="428">
        <v>6.04</v>
      </c>
      <c r="DA196" s="416"/>
      <c r="DB196" s="417">
        <v>1.28</v>
      </c>
      <c r="DC196" s="230">
        <v>1.24</v>
      </c>
      <c r="DD196" s="230">
        <v>1.18</v>
      </c>
      <c r="DE196" s="230">
        <v>1.18</v>
      </c>
      <c r="DF196" s="230">
        <v>1.05</v>
      </c>
      <c r="DG196" s="230">
        <v>1.39</v>
      </c>
      <c r="DH196" s="415">
        <v>1.18</v>
      </c>
      <c r="DI196" s="421" t="e">
        <f>IFERROR(IF(Plan1!#REF!&lt;&gt;"",IF(Plan1!#REF!=6,(Plan1!#REF!-CT196)/DB196,IF(Plan1!#REF!=7,(Plan1!#REF!-CU196)/DC196,IF(Plan1!#REF!=8,(Plan1!#REF!-CV196)/DD196,IF(Plan1!#REF!=9,(Plan1!#REF!-CW196)/DE196,IF(Plan1!#REF!=10,(Plan1!#REF!-CX196)/DF196,IF(Plan1!#REF!=11,(Plan1!#REF!-CY196)/DG196,IF(Plan1!#REF!=12,(Plan1!#REF!-CZ196)/DH196,""))))))),""),IF(Plan1!#REF!&gt;(DK197*4),1,IF(Plan1!#REF!&gt;(DK197*3),-1.5,IF(Plan1!#REF!&gt;(DK197*2),-1.6,IF(Plan1!#REF!&gt;(DK197*1),-2,-2.05)))))</f>
        <v>#REF!</v>
      </c>
      <c r="DJ196" s="285"/>
      <c r="DK196" s="176"/>
      <c r="EV196" s="422"/>
      <c r="EW196" s="422"/>
      <c r="FJ196" s="57"/>
      <c r="FK196" s="57"/>
      <c r="FL196" s="57"/>
      <c r="FM196" s="57"/>
      <c r="FN196" s="57"/>
      <c r="FO196" s="57"/>
      <c r="FP196" s="57"/>
      <c r="FQ196" s="57"/>
      <c r="FR196" s="57"/>
      <c r="FS196" s="57"/>
      <c r="FT196" s="57"/>
      <c r="FU196" s="57"/>
      <c r="FV196" s="57"/>
      <c r="FW196" s="57"/>
      <c r="FX196" s="57"/>
      <c r="FY196" s="57"/>
      <c r="FZ196" s="170"/>
      <c r="GA196" s="57"/>
      <c r="GB196" s="57"/>
      <c r="GC196" s="57"/>
      <c r="GD196" s="57"/>
      <c r="GE196" s="57"/>
      <c r="GF196" s="155"/>
      <c r="GG196" s="57"/>
      <c r="GH196" s="57"/>
      <c r="GI196" s="57"/>
      <c r="GJ196" s="266"/>
    </row>
    <row r="197" spans="14:311" s="56" customFormat="1" ht="15" customHeight="1">
      <c r="N197" s="222"/>
      <c r="O197" s="199"/>
      <c r="P197" s="199"/>
      <c r="Q197" s="199"/>
      <c r="R197" s="199"/>
      <c r="S197" s="199"/>
      <c r="T197" s="199"/>
      <c r="U197" s="199"/>
      <c r="W197" s="199"/>
      <c r="X197" s="199"/>
      <c r="Y197" s="199"/>
      <c r="Z197" s="199"/>
      <c r="AA197" s="199"/>
      <c r="AB197" s="199"/>
      <c r="AC197" s="199"/>
      <c r="AD197" s="199"/>
      <c r="AE197" s="199"/>
      <c r="AG197" s="270">
        <v>19</v>
      </c>
      <c r="AH197" s="270"/>
      <c r="AI197" s="283" t="s">
        <v>1135</v>
      </c>
      <c r="AJ197" s="283" t="s">
        <v>1136</v>
      </c>
      <c r="AK197" s="283" t="s">
        <v>1137</v>
      </c>
      <c r="AL197" s="283" t="s">
        <v>369</v>
      </c>
      <c r="AM197" s="332" t="s">
        <v>1</v>
      </c>
      <c r="AN197" s="283" t="s">
        <v>1138</v>
      </c>
      <c r="AO197" s="283" t="s">
        <v>1122</v>
      </c>
      <c r="AP197" s="283" t="s">
        <v>1123</v>
      </c>
      <c r="AQ197" s="300"/>
      <c r="AR197" s="300"/>
      <c r="AS197" s="300"/>
      <c r="AT197" s="300"/>
      <c r="AU197" s="300"/>
      <c r="AV197" s="300"/>
      <c r="AW197" s="300"/>
      <c r="AX197" s="300"/>
      <c r="AY197" s="167">
        <f>IF(AI197="-",AI197,IF(ISNUMBER(AI197),AI197,MID(AI197,(FIND("-",AI197)+1),3)+1))</f>
        <v>69</v>
      </c>
      <c r="AZ197" s="167">
        <f>IF(AJ197="-",AJ197,IF(ISNUMBER(AJ197),AJ197,MID(AJ197,(FIND("-",AJ197)+1),3)+1))</f>
        <v>45</v>
      </c>
      <c r="BA197" s="167">
        <f>IF(AK197="-",AK197,IF(ISNUMBER(AK197),AK197,MID(AK197,(FIND("-",AK197)+1),3)+1))</f>
        <v>33</v>
      </c>
      <c r="BB197" s="167">
        <f>IF(AL197="-",AL197,IF(ISNUMBER(AL197),AL197,MID(AL197,(FIND("-",AL197)+1),3)+1))</f>
        <v>29</v>
      </c>
      <c r="BC197" s="167">
        <v>66</v>
      </c>
      <c r="BD197" s="167">
        <f>IF(AN197="-",AN197,IF(ISNUMBER(AN197),AN197,MID(AN197,(FIND("-",AN197)+1),3)+1))</f>
        <v>69</v>
      </c>
      <c r="BE197" s="167">
        <f>IF(AO197="-",AO197,IF(ISNUMBER(AO197),AO197,MID(AO197,(FIND("-",AO197)+1),3)+1))</f>
        <v>31</v>
      </c>
      <c r="BF197" s="167">
        <f>IF(AP197="-",AP197,IF(ISNUMBER(AP197),AP197,MID(AP197,(FIND("-",AP197)+1),3)+1))</f>
        <v>36</v>
      </c>
      <c r="BG197" s="167">
        <f>IF(AQ196="-",AQ196,IF(ISNUMBER(AQ196),AQ196,MID(AQ196,(FIND("-",AQ196)+1),3)+1))</f>
        <v>43</v>
      </c>
      <c r="BH197" s="167"/>
      <c r="BI197" s="167">
        <f>IF(AR196="-",AR196,IF(ISNUMBER(AR196),AR196,MID(AR196,(FIND("-",AR196)+1),3)+1))</f>
        <v>46</v>
      </c>
      <c r="BJ197" s="167">
        <f>IF(AS196="-",AS196,IF(ISNUMBER(AS196),AS196,MID(AS196,(FIND("-",AS196)+1),3)+1))</f>
        <v>39</v>
      </c>
      <c r="BK197" s="167">
        <f>IF(AT196="-",AT196,IF(ISNUMBER(AT196),AT196,MID(AT196,(FIND("-",AT196)+1),3)+1))</f>
        <v>137</v>
      </c>
      <c r="BL197" s="167">
        <f>IF(AV196="-",AV196,IF(ISNUMBER(AV196),AV196,MID(AV196,(FIND("-",AV196)+1),3)+1))</f>
        <v>34</v>
      </c>
      <c r="BM197" s="167">
        <f>IF(AW196="-",AW196,IF(ISNUMBER(AW196),AW196,MID(AW196,(FIND("-",AW196)+1),3)+1))</f>
        <v>35</v>
      </c>
      <c r="BN197" s="167">
        <f>IF(AX196="-",AX196,IF(ISNUMBER(AX196),AX196,MID(AX196,(FIND("-",AX196)+1),3)+1))</f>
        <v>25</v>
      </c>
      <c r="CB197" s="159"/>
      <c r="CC197" s="225">
        <v>2.67</v>
      </c>
      <c r="CD197" s="226">
        <v>3.83</v>
      </c>
      <c r="CE197" s="226">
        <v>3.73</v>
      </c>
      <c r="CF197" s="226">
        <v>3.75</v>
      </c>
      <c r="CG197" s="226">
        <v>3.73</v>
      </c>
      <c r="CH197" s="226">
        <v>4.2</v>
      </c>
      <c r="CI197" s="231">
        <v>4.1500000000000004</v>
      </c>
      <c r="CJ197" s="252"/>
      <c r="CK197" s="229">
        <v>1.58</v>
      </c>
      <c r="CL197" s="230">
        <v>1.17</v>
      </c>
      <c r="CM197" s="230">
        <v>1.62</v>
      </c>
      <c r="CN197" s="230">
        <v>1.29</v>
      </c>
      <c r="CO197" s="230">
        <v>1.43</v>
      </c>
      <c r="CP197" s="230">
        <v>1.22</v>
      </c>
      <c r="CQ197" s="231">
        <v>1.31</v>
      </c>
      <c r="CR197" s="420" t="e">
        <f>IFERROR(IF(Plan1!#REF!&lt;&gt;"",IF(Plan1!#REF!=6,(Plan1!#REF!-CC197)/CK197,IF(Plan1!#REF!=7,(Plan1!#REF!-CD197)/CL197,IF(Plan1!#REF!=8,(Plan1!#REF!-CE197)/CM197,IF(Plan1!#REF!=9,(Plan1!#REF!-CF197)/CN197,IF(Plan1!#REF!=10,(Plan1!#REF!-CG197)/CO197,IF(Plan1!#REF!=11,(Plan1!#REF!-CH197)/CP197,IF(Plan1!#REF!=12,(Plan1!#REF!-CI197)/CQ197,""))))))),""),IF(Plan1!#REF!&gt;(DK198*4),1,IF(Plan1!#REF!&gt;(DK198*3),-1.5,IF(Plan1!#REF!&gt;(DK198*2),-1.6,IF(Plan1!#REF!&gt;(DK198*1),-2,-2.05)))))</f>
        <v>#REF!</v>
      </c>
      <c r="CS197" s="174"/>
      <c r="CT197" s="225">
        <v>3</v>
      </c>
      <c r="CU197" s="226">
        <v>3.42</v>
      </c>
      <c r="CV197" s="226">
        <v>3.41</v>
      </c>
      <c r="CW197" s="226">
        <v>4.17</v>
      </c>
      <c r="CX197" s="226">
        <v>4.33</v>
      </c>
      <c r="CY197" s="226">
        <v>4</v>
      </c>
      <c r="CZ197" s="428">
        <v>5.04</v>
      </c>
      <c r="DA197" s="416"/>
      <c r="DB197" s="417">
        <v>1.39</v>
      </c>
      <c r="DC197" s="230">
        <v>1.41</v>
      </c>
      <c r="DD197" s="230">
        <v>1.81</v>
      </c>
      <c r="DE197" s="230">
        <v>1.37</v>
      </c>
      <c r="DF197" s="230">
        <v>1.54</v>
      </c>
      <c r="DG197" s="230">
        <v>1.89</v>
      </c>
      <c r="DH197" s="415">
        <v>1.37</v>
      </c>
      <c r="DI197" s="421" t="e">
        <f>IFERROR(IF(Plan1!#REF!&lt;&gt;"",IF(Plan1!#REF!=6,(Plan1!#REF!-CT197)/DB197,IF(Plan1!#REF!=7,(Plan1!#REF!-CU197)/DC197,IF(Plan1!#REF!=8,(Plan1!#REF!-CV197)/DD197,IF(Plan1!#REF!=9,(Plan1!#REF!-CW197)/DE197,IF(Plan1!#REF!=10,(Plan1!#REF!-CX197)/DF197,IF(Plan1!#REF!=11,(Plan1!#REF!-CY197)/DG197,IF(Plan1!#REF!=12,(Plan1!#REF!-CZ197)/DH197,""))))))),""),IF(Plan1!#REF!&gt;(DK198*4),1,IF(Plan1!#REF!&gt;(DK198*3),-1.5,IF(Plan1!#REF!&gt;(DK198*2),-1.6,IF(Plan1!#REF!&gt;(DK198*1),-2,-2.05)))))</f>
        <v>#REF!</v>
      </c>
      <c r="DJ197" s="285"/>
      <c r="DK197" s="176"/>
      <c r="EV197" s="422"/>
      <c r="EW197" s="422"/>
      <c r="FJ197" s="57"/>
      <c r="FK197" s="57"/>
      <c r="FL197" s="57"/>
      <c r="FM197" s="57"/>
      <c r="FN197" s="57"/>
      <c r="FO197" s="57"/>
      <c r="FP197" s="57"/>
      <c r="FQ197" s="57"/>
      <c r="FR197" s="57"/>
      <c r="FS197" s="57"/>
      <c r="FT197" s="57"/>
      <c r="FU197" s="57"/>
      <c r="FV197" s="57"/>
      <c r="FW197" s="57"/>
      <c r="FX197" s="57"/>
      <c r="FY197" s="57"/>
      <c r="FZ197" s="170"/>
      <c r="GA197" s="57"/>
      <c r="GB197" s="57"/>
      <c r="GC197" s="57"/>
      <c r="GD197" s="57"/>
      <c r="GE197" s="57"/>
      <c r="GF197" s="155"/>
      <c r="GG197" s="57"/>
      <c r="GH197" s="57"/>
      <c r="GI197" s="57"/>
      <c r="GJ197" s="266"/>
    </row>
    <row r="198" spans="14:311" s="56" customFormat="1" ht="15" customHeight="1">
      <c r="N198" s="222"/>
      <c r="O198" s="199"/>
      <c r="P198" s="199"/>
      <c r="Q198" s="199"/>
      <c r="R198" s="199"/>
      <c r="S198" s="199"/>
      <c r="T198" s="199"/>
      <c r="U198" s="199"/>
      <c r="W198" s="199"/>
      <c r="X198" s="199"/>
      <c r="Y198" s="199"/>
      <c r="Z198" s="199"/>
      <c r="AA198" s="199"/>
      <c r="AB198" s="199"/>
      <c r="AC198" s="199"/>
      <c r="AD198" s="199"/>
      <c r="AE198" s="199"/>
      <c r="AG198" s="167"/>
      <c r="AH198" s="167"/>
      <c r="AI198" s="300"/>
      <c r="AJ198" s="300"/>
      <c r="AK198" s="300"/>
      <c r="AL198" s="300"/>
      <c r="AM198" s="300"/>
      <c r="AN198" s="300"/>
      <c r="AO198" s="300"/>
      <c r="AP198" s="300"/>
      <c r="AQ198" s="300"/>
      <c r="AR198" s="300"/>
      <c r="AS198" s="300"/>
      <c r="AT198" s="300"/>
      <c r="AU198" s="300"/>
      <c r="AV198" s="300"/>
      <c r="AW198" s="300"/>
      <c r="AX198" s="300"/>
      <c r="AY198" s="167"/>
      <c r="AZ198" s="167"/>
      <c r="BA198" s="167"/>
      <c r="BB198" s="167"/>
      <c r="BC198" s="167"/>
      <c r="BD198" s="167"/>
      <c r="BE198" s="167"/>
      <c r="BF198" s="167"/>
      <c r="BG198" s="167"/>
      <c r="BH198" s="167"/>
      <c r="BI198" s="167"/>
      <c r="BJ198" s="167"/>
      <c r="BK198" s="167"/>
      <c r="BL198" s="167"/>
      <c r="BM198" s="167"/>
      <c r="BN198" s="167"/>
      <c r="CB198" s="159"/>
      <c r="CC198" s="225">
        <v>3.57</v>
      </c>
      <c r="CD198" s="226">
        <v>3.9</v>
      </c>
      <c r="CE198" s="226">
        <v>3.82</v>
      </c>
      <c r="CF198" s="226">
        <v>3.97</v>
      </c>
      <c r="CG198" s="226">
        <v>4</v>
      </c>
      <c r="CH198" s="226">
        <v>3.92</v>
      </c>
      <c r="CI198" s="227">
        <v>3.96</v>
      </c>
      <c r="CJ198" s="228"/>
      <c r="CK198" s="229">
        <v>0.5</v>
      </c>
      <c r="CL198" s="230">
        <v>0.3</v>
      </c>
      <c r="CM198" s="230">
        <v>0.46</v>
      </c>
      <c r="CN198" s="230">
        <v>0.17</v>
      </c>
      <c r="CO198" s="295">
        <v>0</v>
      </c>
      <c r="CP198" s="230">
        <v>0.27</v>
      </c>
      <c r="CQ198" s="231">
        <v>0.19</v>
      </c>
      <c r="CR198" s="420" t="e">
        <f>IFERROR(IF(Plan1!#REF!&lt;&gt;"",IF(Plan1!#REF!=6,(Plan1!#REF!-CC198)/CK198,IF(Plan1!#REF!=7,(Plan1!#REF!-CD198)/CL198,IF(Plan1!#REF!=8,(Plan1!#REF!-CE198)/CM198,IF(Plan1!#REF!=9,(Plan1!#REF!-CF198)/CN198,IF(Plan1!#REF!=10,(Plan1!#REF!-CG198)/CO198,IF(Plan1!#REF!=11,(Plan1!#REF!-CH198)/CP198,IF(Plan1!#REF!=12,(Plan1!#REF!-CI198)/CQ198,""))))))),""),IF(Plan1!#REF!&gt;(DK199*4),1,IF(Plan1!#REF!&gt;(DK199*3),-1.5,IF(Plan1!#REF!&gt;(DK199*2),-1.6,IF(Plan1!#REF!&gt;(DK199*1),-2,-2.05)))))</f>
        <v>#REF!</v>
      </c>
      <c r="CS198" s="174"/>
      <c r="CT198" s="225">
        <v>3.37</v>
      </c>
      <c r="CU198" s="226">
        <v>3.52</v>
      </c>
      <c r="CV198" s="226">
        <v>3.81</v>
      </c>
      <c r="CW198" s="226">
        <v>3.9</v>
      </c>
      <c r="CX198" s="226">
        <v>3.9</v>
      </c>
      <c r="CY198" s="226">
        <v>4</v>
      </c>
      <c r="CZ198" s="428">
        <v>3.92</v>
      </c>
      <c r="DA198" s="416"/>
      <c r="DB198" s="417">
        <v>0.72</v>
      </c>
      <c r="DC198" s="230">
        <v>0.56999999999999995</v>
      </c>
      <c r="DD198" s="230">
        <v>0.4</v>
      </c>
      <c r="DE198" s="230">
        <v>0.3</v>
      </c>
      <c r="DF198" s="230">
        <v>0.3</v>
      </c>
      <c r="DG198" s="295">
        <v>0</v>
      </c>
      <c r="DH198" s="415">
        <v>0.27</v>
      </c>
      <c r="DI198" s="421" t="e">
        <f>IFERROR(IF(Plan1!#REF!&lt;&gt;"",IF(Plan1!#REF!=6,(Plan1!#REF!-CT198)/DB198,IF(Plan1!#REF!=7,(Plan1!#REF!-CU198)/DC198,IF(Plan1!#REF!=8,(Plan1!#REF!-CV198)/DD198,IF(Plan1!#REF!=9,(Plan1!#REF!-CW198)/DE198,IF(Plan1!#REF!=10,(Plan1!#REF!-CX198)/DF198,IF(Plan1!#REF!=11,(Plan1!#REF!-CY198)/DG198,IF(Plan1!#REF!=12,(Plan1!#REF!-CZ198)/DH198,""))))))),""),IF(Plan1!#REF!&gt;(DK199*4),1,IF(Plan1!#REF!&gt;(DK199*3),-1.5,IF(Plan1!#REF!&gt;(DK199*2),-1.6,IF(Plan1!#REF!&gt;(DK199*1),-2,-2.05)))))</f>
        <v>#REF!</v>
      </c>
      <c r="DJ198" s="285"/>
      <c r="DK198" s="176"/>
      <c r="EV198" s="422"/>
      <c r="EW198" s="422"/>
      <c r="FJ198" s="57"/>
      <c r="FK198" s="57"/>
      <c r="FL198" s="57"/>
      <c r="FM198" s="57"/>
      <c r="FN198" s="57"/>
      <c r="FO198" s="57"/>
      <c r="FP198" s="57"/>
      <c r="FQ198" s="57"/>
      <c r="FR198" s="57"/>
      <c r="FS198" s="57"/>
      <c r="FT198" s="57"/>
      <c r="FU198" s="57"/>
      <c r="FV198" s="57"/>
      <c r="FW198" s="57"/>
      <c r="FX198" s="57"/>
      <c r="FY198" s="57"/>
      <c r="FZ198" s="170"/>
      <c r="GA198" s="57"/>
      <c r="GB198" s="57"/>
      <c r="GC198" s="57"/>
      <c r="GD198" s="57"/>
      <c r="GE198" s="57"/>
      <c r="GF198" s="155"/>
      <c r="GG198" s="57"/>
      <c r="GH198" s="57"/>
      <c r="GI198" s="57"/>
      <c r="GJ198" s="266"/>
    </row>
    <row r="199" spans="14:311" s="56" customFormat="1" ht="15" customHeight="1">
      <c r="N199" s="222"/>
      <c r="O199" s="429"/>
      <c r="P199" s="429"/>
      <c r="Q199" s="429"/>
      <c r="R199" s="429"/>
      <c r="S199" s="429"/>
      <c r="T199" s="429"/>
      <c r="U199" s="429"/>
      <c r="W199" s="223"/>
      <c r="X199" s="223"/>
      <c r="Y199" s="223"/>
      <c r="Z199" s="223"/>
      <c r="AA199" s="223"/>
      <c r="AB199" s="223"/>
      <c r="AC199" s="223"/>
      <c r="AD199" s="223"/>
      <c r="AE199" s="223"/>
      <c r="AG199" s="167"/>
      <c r="AH199" s="167"/>
      <c r="AI199" s="300"/>
      <c r="AJ199" s="300"/>
      <c r="AK199" s="300"/>
      <c r="AL199" s="300"/>
      <c r="AM199" s="300"/>
      <c r="AN199" s="300"/>
      <c r="AO199" s="300"/>
      <c r="AP199" s="300"/>
      <c r="AQ199" s="300"/>
      <c r="AR199" s="300"/>
      <c r="AS199" s="300"/>
      <c r="AT199" s="300"/>
      <c r="AU199" s="300"/>
      <c r="AV199" s="300"/>
      <c r="AW199" s="300"/>
      <c r="AX199" s="300"/>
      <c r="AY199" s="167"/>
      <c r="AZ199" s="167"/>
      <c r="BA199" s="167"/>
      <c r="BB199" s="167"/>
      <c r="BC199" s="167"/>
      <c r="BD199" s="167"/>
      <c r="BE199" s="167"/>
      <c r="BF199" s="167"/>
      <c r="BG199" s="167"/>
      <c r="BH199" s="167"/>
      <c r="BI199" s="167"/>
      <c r="BJ199" s="167"/>
      <c r="BK199" s="167"/>
      <c r="BL199" s="167"/>
      <c r="BM199" s="167"/>
      <c r="BN199" s="167"/>
      <c r="CB199" s="159"/>
      <c r="CC199" s="229">
        <v>4.63</v>
      </c>
      <c r="CD199" s="226">
        <v>5.37</v>
      </c>
      <c r="CE199" s="226">
        <v>5.97</v>
      </c>
      <c r="CF199" s="226">
        <v>5.66</v>
      </c>
      <c r="CG199" s="226">
        <v>5.77</v>
      </c>
      <c r="CH199" s="230">
        <v>6.52</v>
      </c>
      <c r="CI199" s="231">
        <v>6.5</v>
      </c>
      <c r="CJ199" s="252"/>
      <c r="CK199" s="229">
        <v>1.1200000000000001</v>
      </c>
      <c r="CL199" s="230">
        <v>1.1200000000000001</v>
      </c>
      <c r="CM199" s="230">
        <v>1.61</v>
      </c>
      <c r="CN199" s="230">
        <v>0.97</v>
      </c>
      <c r="CO199" s="230">
        <v>1.1000000000000001</v>
      </c>
      <c r="CP199" s="230">
        <v>1</v>
      </c>
      <c r="CQ199" s="231">
        <v>1.2</v>
      </c>
      <c r="CR199" s="420" t="e">
        <f>IFERROR(IF(Plan1!#REF!&lt;&gt;"",IF(Plan1!#REF!=6,(Plan1!#REF!-CC199)/CK199,IF(Plan1!#REF!=7,(Plan1!#REF!-CD199)/CL199,IF(Plan1!#REF!=8,(Plan1!#REF!-CE199)/CM199,IF(Plan1!#REF!=9,(Plan1!#REF!-CF199)/CN199,IF(Plan1!#REF!=10,(Plan1!#REF!-CG199)/CO199,IF(Plan1!#REF!=11,(Plan1!#REF!-CH199)/CP199,IF(Plan1!#REF!=12,(Plan1!#REF!-CI199)/CQ199,""))))))),""),IF(Plan1!#REF!&gt;(DK200*4),1,IF(Plan1!#REF!&gt;(DK200*3),-1.5,IF(Plan1!#REF!&gt;(DK200*2),-1.6,IF(Plan1!#REF!&gt;(DK200*1),-2,-2.05)))))</f>
        <v>#REF!</v>
      </c>
      <c r="CS199" s="174"/>
      <c r="CT199" s="225">
        <v>4.7699999999999996</v>
      </c>
      <c r="CU199" s="226">
        <v>5.42</v>
      </c>
      <c r="CV199" s="226">
        <v>5.22</v>
      </c>
      <c r="CW199" s="226">
        <v>5.9</v>
      </c>
      <c r="CX199" s="226">
        <v>6.1</v>
      </c>
      <c r="CY199" s="226">
        <v>6.17</v>
      </c>
      <c r="CZ199" s="428">
        <v>6.96</v>
      </c>
      <c r="DA199" s="427"/>
      <c r="DB199" s="417">
        <v>1.1299999999999999</v>
      </c>
      <c r="DC199" s="230">
        <v>1.18</v>
      </c>
      <c r="DD199" s="230">
        <v>1.29</v>
      </c>
      <c r="DE199" s="230">
        <v>1.24</v>
      </c>
      <c r="DF199" s="230">
        <v>1.4</v>
      </c>
      <c r="DG199" s="230">
        <v>1.28</v>
      </c>
      <c r="DH199" s="415">
        <v>1.4</v>
      </c>
      <c r="DI199" s="421" t="e">
        <f>IFERROR(IF(Plan1!#REF!&lt;&gt;"",IF(Plan1!#REF!=6,(Plan1!#REF!-CT199)/DB199,IF(Plan1!#REF!=7,(Plan1!#REF!-CU199)/DC199,IF(Plan1!#REF!=8,(Plan1!#REF!-CV199)/DD199,IF(Plan1!#REF!=9,(Plan1!#REF!-CW199)/DE199,IF(Plan1!#REF!=10,(Plan1!#REF!-CX199)/DF199,IF(Plan1!#REF!=11,(Plan1!#REF!-CY199)/DG199,IF(Plan1!#REF!=12,(Plan1!#REF!-CZ199)/DH199,""))))))),""),IF(Plan1!#REF!&gt;(DK200*4),1,IF(Plan1!#REF!&gt;(DK200*3),-1.5,IF(Plan1!#REF!&gt;(DK200*2),-1.6,IF(Plan1!#REF!&gt;(DK200*1),-2,-2.05)))))</f>
        <v>#REF!</v>
      </c>
      <c r="DJ199" s="285">
        <v>4</v>
      </c>
      <c r="DK199" s="176">
        <f>DJ199/5</f>
        <v>0.8</v>
      </c>
      <c r="EV199" s="422"/>
      <c r="EW199" s="422"/>
      <c r="FJ199" s="57"/>
      <c r="FK199" s="57"/>
      <c r="FL199" s="57"/>
      <c r="FM199" s="57"/>
      <c r="FN199" s="57"/>
      <c r="FO199" s="57"/>
      <c r="FP199" s="57"/>
      <c r="FQ199" s="57"/>
      <c r="FR199" s="57"/>
      <c r="FS199" s="57"/>
      <c r="FT199" s="57"/>
      <c r="FU199" s="57"/>
      <c r="FV199" s="57"/>
      <c r="FW199" s="57"/>
      <c r="FX199" s="57"/>
      <c r="FY199" s="57"/>
      <c r="FZ199" s="170"/>
      <c r="GA199" s="57"/>
      <c r="GB199" s="57"/>
      <c r="GC199" s="57"/>
      <c r="GD199" s="57"/>
      <c r="GE199" s="57"/>
      <c r="GF199" s="155"/>
      <c r="GG199" s="57"/>
      <c r="GH199" s="57"/>
      <c r="GI199" s="57"/>
      <c r="GJ199" s="266"/>
    </row>
    <row r="200" spans="14:311" s="56" customFormat="1" ht="15" customHeight="1">
      <c r="N200" s="172" t="s">
        <v>2065</v>
      </c>
      <c r="O200" s="172"/>
      <c r="P200" s="172"/>
      <c r="Q200" s="172"/>
      <c r="R200" s="172"/>
      <c r="S200" s="172"/>
      <c r="T200" s="172"/>
      <c r="U200" s="172"/>
      <c r="W200" s="223"/>
      <c r="X200" s="223"/>
      <c r="Y200" s="223"/>
      <c r="Z200" s="223"/>
      <c r="AA200" s="223"/>
      <c r="AB200" s="223"/>
      <c r="AC200" s="223"/>
      <c r="AD200" s="223"/>
      <c r="AE200" s="223"/>
      <c r="AG200" s="301" t="s">
        <v>1144</v>
      </c>
      <c r="AH200" s="301"/>
      <c r="AI200" s="300" t="s">
        <v>1145</v>
      </c>
      <c r="AJ200" s="300"/>
      <c r="AK200" s="300"/>
      <c r="AL200" s="300"/>
      <c r="AM200" s="300"/>
      <c r="AN200" s="300"/>
      <c r="AO200" s="300"/>
      <c r="AP200" s="300"/>
      <c r="AQ200" s="302"/>
      <c r="AR200" s="302"/>
      <c r="AS200" s="302"/>
      <c r="AT200" s="302"/>
      <c r="AU200" s="302"/>
      <c r="AV200" s="302"/>
      <c r="AW200" s="302"/>
      <c r="AX200" s="302"/>
      <c r="AY200" s="167"/>
      <c r="AZ200" s="167"/>
      <c r="BA200" s="167"/>
      <c r="BB200" s="167"/>
      <c r="BC200" s="167"/>
      <c r="BD200" s="167"/>
      <c r="BE200" s="167"/>
      <c r="BF200" s="167"/>
      <c r="BG200" s="167"/>
      <c r="BH200" s="167"/>
      <c r="BI200" s="167"/>
      <c r="BJ200" s="167"/>
      <c r="BK200" s="167"/>
      <c r="BL200" s="167"/>
      <c r="BM200" s="167"/>
      <c r="BN200" s="167"/>
      <c r="CB200" s="159"/>
      <c r="CC200" s="225">
        <v>61.43</v>
      </c>
      <c r="CD200" s="226">
        <v>66.73</v>
      </c>
      <c r="CE200" s="226">
        <v>69.45</v>
      </c>
      <c r="CF200" s="226">
        <v>71.97</v>
      </c>
      <c r="CG200" s="226">
        <v>73.7</v>
      </c>
      <c r="CH200" s="226">
        <v>73.88</v>
      </c>
      <c r="CI200" s="227">
        <v>74.38</v>
      </c>
      <c r="CJ200" s="252"/>
      <c r="CK200" s="229">
        <v>5.9</v>
      </c>
      <c r="CL200" s="230">
        <v>3.23</v>
      </c>
      <c r="CM200" s="230">
        <v>4.1900000000000004</v>
      </c>
      <c r="CN200" s="230">
        <v>3.15</v>
      </c>
      <c r="CO200" s="230">
        <v>1.68</v>
      </c>
      <c r="CP200" s="230">
        <v>2.12</v>
      </c>
      <c r="CQ200" s="231">
        <v>1.89</v>
      </c>
      <c r="CR200" s="420" t="e">
        <f>IFERROR(IF(Plan1!#REF!&lt;&gt;"",IF(Plan1!#REF!=6,(Plan1!#REF!-CC200)/CK200,IF(Plan1!#REF!=7,(Plan1!#REF!-CD200)/CL200,IF(Plan1!#REF!=8,(Plan1!#REF!-CE200)/CM200,IF(Plan1!#REF!=9,(Plan1!#REF!-CF200)/CN200,IF(Plan1!#REF!=10,(Plan1!#REF!-CG200)/CO200,IF(Plan1!#REF!=11,(Plan1!#REF!-CH200)/CP200,IF(Plan1!#REF!=12,(Plan1!#REF!-CI200)/CQ200,""))))))),""),IF(Plan1!#REF!&gt;(DK201*4),1,IF(Plan1!#REF!&gt;(DK201*3),-1.5,IF(Plan1!#REF!&gt;(DK201*2),-1.6,IF(Plan1!#REF!&gt;(DK201*1),-2,-2.05)))))</f>
        <v>#REF!</v>
      </c>
      <c r="CS200" s="174"/>
      <c r="CT200" s="229">
        <v>53.43</v>
      </c>
      <c r="CU200" s="230">
        <v>62.77</v>
      </c>
      <c r="CV200" s="230">
        <v>69.28</v>
      </c>
      <c r="CW200" s="230">
        <v>72.23</v>
      </c>
      <c r="CX200" s="230">
        <v>73.2</v>
      </c>
      <c r="CY200" s="230">
        <v>73.52</v>
      </c>
      <c r="CZ200" s="415">
        <v>73.040000000000006</v>
      </c>
      <c r="DA200" s="416"/>
      <c r="DB200" s="417">
        <v>15.75</v>
      </c>
      <c r="DC200" s="230">
        <v>10.69</v>
      </c>
      <c r="DD200" s="230">
        <v>4.6399999999999997</v>
      </c>
      <c r="DE200" s="230">
        <v>3.95</v>
      </c>
      <c r="DF200" s="230">
        <v>2.48</v>
      </c>
      <c r="DG200" s="230">
        <v>2.5</v>
      </c>
      <c r="DH200" s="415">
        <v>4.72</v>
      </c>
      <c r="DI200" s="421" t="e">
        <f>IFERROR(IF(Plan1!#REF!&lt;&gt;"",IF(Plan1!#REF!=6,(Plan1!#REF!-CT200)/DB200,IF(Plan1!#REF!=7,(Plan1!#REF!-CU200)/DC200,IF(Plan1!#REF!=8,(Plan1!#REF!-CV200)/DD200,IF(Plan1!#REF!=9,(Plan1!#REF!-CW200)/DE200,IF(Plan1!#REF!=10,(Plan1!#REF!-CX200)/DF200,IF(Plan1!#REF!=11,(Plan1!#REF!-CY200)/DG200,IF(Plan1!#REF!=12,(Plan1!#REF!-CZ200)/DH200,""))))))),""),IF(Plan1!#REF!&gt;(DK201*4),1,IF(Plan1!#REF!&gt;(DK201*3),-1.5,IF(Plan1!#REF!&gt;(DK201*2),-1.6,IF(Plan1!#REF!&gt;(DK201*1),-2,-2.05)))))</f>
        <v>#REF!</v>
      </c>
      <c r="DJ200" s="285"/>
      <c r="DK200" s="176"/>
      <c r="EV200" s="422"/>
      <c r="EW200" s="422"/>
      <c r="FJ200" s="57"/>
      <c r="FK200" s="57"/>
      <c r="FL200" s="57"/>
      <c r="FM200" s="57"/>
      <c r="FN200" s="57"/>
      <c r="FO200" s="57"/>
      <c r="FP200" s="57"/>
      <c r="FQ200" s="57"/>
      <c r="FR200" s="57"/>
      <c r="FS200" s="57"/>
      <c r="FT200" s="57"/>
      <c r="FU200" s="57"/>
      <c r="FV200" s="57"/>
      <c r="FW200" s="57"/>
      <c r="FX200" s="57"/>
      <c r="FY200" s="57"/>
      <c r="FZ200" s="170"/>
      <c r="GA200" s="57"/>
      <c r="GB200" s="57"/>
      <c r="GC200" s="57"/>
      <c r="GD200" s="57"/>
      <c r="GE200" s="57"/>
      <c r="GF200" s="155"/>
      <c r="GG200" s="57"/>
      <c r="GH200" s="57"/>
      <c r="GI200" s="57"/>
      <c r="GJ200" s="266"/>
    </row>
    <row r="201" spans="14:311" s="56" customFormat="1" ht="15" customHeight="1">
      <c r="N201" s="172" t="s">
        <v>2066</v>
      </c>
      <c r="O201" s="172"/>
      <c r="P201" s="172"/>
      <c r="Q201" s="172"/>
      <c r="R201" s="172"/>
      <c r="S201" s="172"/>
      <c r="T201" s="172"/>
      <c r="U201" s="172"/>
      <c r="W201" s="223"/>
      <c r="X201" s="223"/>
      <c r="Y201" s="223"/>
      <c r="Z201" s="223"/>
      <c r="AA201" s="223"/>
      <c r="AB201" s="223"/>
      <c r="AC201" s="223"/>
      <c r="AD201" s="223"/>
      <c r="AE201" s="223"/>
      <c r="AG201" s="251" t="s">
        <v>1053</v>
      </c>
      <c r="AH201" s="251"/>
      <c r="AI201" s="302"/>
      <c r="AJ201" s="302"/>
      <c r="AK201" s="302"/>
      <c r="AL201" s="302"/>
      <c r="AM201" s="302"/>
      <c r="AN201" s="302"/>
      <c r="AO201" s="302"/>
      <c r="AP201" s="302"/>
      <c r="AQ201" s="303" t="s">
        <v>1062</v>
      </c>
      <c r="AR201" s="303" t="s">
        <v>1063</v>
      </c>
      <c r="AS201" s="303" t="s">
        <v>1064</v>
      </c>
      <c r="AT201" s="303" t="s">
        <v>1065</v>
      </c>
      <c r="AU201" s="303"/>
      <c r="AV201" s="304" t="s">
        <v>1066</v>
      </c>
      <c r="AW201" s="303" t="s">
        <v>1067</v>
      </c>
      <c r="AX201" s="303" t="s">
        <v>1068</v>
      </c>
      <c r="AY201" s="167"/>
      <c r="AZ201" s="167"/>
      <c r="BA201" s="167"/>
      <c r="BB201" s="167"/>
      <c r="BC201" s="167"/>
      <c r="BD201" s="167"/>
      <c r="BE201" s="167"/>
      <c r="BF201" s="167"/>
      <c r="BG201" s="167"/>
      <c r="BH201" s="167"/>
      <c r="BI201" s="167"/>
      <c r="BJ201" s="167"/>
      <c r="BK201" s="167"/>
      <c r="BL201" s="167"/>
      <c r="BM201" s="167"/>
      <c r="BN201" s="167"/>
      <c r="CB201" s="159"/>
      <c r="CC201" s="225">
        <v>24.2</v>
      </c>
      <c r="CD201" s="226">
        <v>26.37</v>
      </c>
      <c r="CE201" s="226">
        <v>27.61</v>
      </c>
      <c r="CF201" s="226">
        <v>29.34</v>
      </c>
      <c r="CG201" s="226">
        <v>30.13</v>
      </c>
      <c r="CH201" s="226">
        <v>30.28</v>
      </c>
      <c r="CI201" s="227">
        <v>30.42</v>
      </c>
      <c r="CJ201" s="252"/>
      <c r="CK201" s="229">
        <v>2.35</v>
      </c>
      <c r="CL201" s="230">
        <v>2.38</v>
      </c>
      <c r="CM201" s="230">
        <v>2.85</v>
      </c>
      <c r="CN201" s="230">
        <v>1.77</v>
      </c>
      <c r="CO201" s="230">
        <v>1.45</v>
      </c>
      <c r="CP201" s="230">
        <v>1.3</v>
      </c>
      <c r="CQ201" s="231">
        <v>1.47</v>
      </c>
      <c r="CR201" s="420" t="e">
        <f>IFERROR(IF(Plan1!#REF!&lt;&gt;"",IF(Plan1!#REF!=6,(Plan1!#REF!-CC201)/CK201,IF(Plan1!#REF!=7,(Plan1!#REF!-CD201)/CL201,IF(Plan1!#REF!=8,(Plan1!#REF!-CE201)/CM201,IF(Plan1!#REF!=9,(Plan1!#REF!-CF201)/CN201,IF(Plan1!#REF!=10,(Plan1!#REF!-CG201)/CO201,IF(Plan1!#REF!=11,(Plan1!#REF!-CH201)/CP201,IF(Plan1!#REF!=12,(Plan1!#REF!-CI201)/CQ201,""))))))),""),IF(Plan1!#REF!&gt;(DK202*4),1,IF(Plan1!#REF!&gt;(DK202*3),-1.5,IF(Plan1!#REF!&gt;(DK202*2),-1.6,IF(Plan1!#REF!&gt;(DK202*1),-2,-2.05)))))</f>
        <v>#REF!</v>
      </c>
      <c r="CS201" s="174"/>
      <c r="CT201" s="229">
        <v>23.87</v>
      </c>
      <c r="CU201" s="230">
        <v>24.48</v>
      </c>
      <c r="CV201" s="230">
        <v>26.94</v>
      </c>
      <c r="CW201" s="230">
        <v>29.23</v>
      </c>
      <c r="CX201" s="230">
        <v>29.53</v>
      </c>
      <c r="CY201" s="230">
        <v>29.79</v>
      </c>
      <c r="CZ201" s="415">
        <v>29.65</v>
      </c>
      <c r="DA201" s="416"/>
      <c r="DB201" s="417">
        <v>3.75</v>
      </c>
      <c r="DC201" s="230">
        <v>2.98</v>
      </c>
      <c r="DD201" s="230">
        <v>2.56</v>
      </c>
      <c r="DE201" s="230">
        <v>2.4700000000000002</v>
      </c>
      <c r="DF201" s="230">
        <v>1.87</v>
      </c>
      <c r="DG201" s="230">
        <v>2.06</v>
      </c>
      <c r="DH201" s="415">
        <v>2.88</v>
      </c>
      <c r="DI201" s="421" t="e">
        <f>IFERROR(IF(Plan1!#REF!&lt;&gt;"",IF(Plan1!#REF!=6,(Plan1!#REF!-CT201)/DB201,IF(Plan1!#REF!=7,(Plan1!#REF!-CU201)/DC201,IF(Plan1!#REF!=8,(Plan1!#REF!-CV201)/DD201,IF(Plan1!#REF!=9,(Plan1!#REF!-CW201)/DE201,IF(Plan1!#REF!=10,(Plan1!#REF!-CX201)/DF201,IF(Plan1!#REF!=11,(Plan1!#REF!-CY201)/DG201,IF(Plan1!#REF!=12,(Plan1!#REF!-CZ201)/DH201,""))))))),""),IF(Plan1!#REF!&gt;(DK202*4),1,IF(Plan1!#REF!&gt;(DK202*3),-1.5,IF(Plan1!#REF!&gt;(DK202*2),-1.6,IF(Plan1!#REF!&gt;(DK202*1),-2,-2.05)))))</f>
        <v>#REF!</v>
      </c>
      <c r="DJ201" s="285"/>
      <c r="DK201" s="176"/>
      <c r="EV201" s="422"/>
      <c r="EW201" s="422"/>
      <c r="FJ201" s="57"/>
      <c r="FK201" s="57"/>
      <c r="FL201" s="57"/>
      <c r="FM201" s="57"/>
      <c r="FN201" s="57"/>
      <c r="FO201" s="57"/>
      <c r="FP201" s="57"/>
      <c r="FQ201" s="57"/>
      <c r="FR201" s="57"/>
      <c r="FS201" s="57"/>
      <c r="FT201" s="57"/>
      <c r="FU201" s="57"/>
      <c r="FV201" s="57"/>
      <c r="FW201" s="57"/>
      <c r="FX201" s="57"/>
      <c r="FY201" s="57"/>
      <c r="FZ201" s="170"/>
      <c r="GA201" s="57"/>
      <c r="GB201" s="57"/>
      <c r="GC201" s="57"/>
      <c r="GD201" s="57"/>
      <c r="GE201" s="57"/>
      <c r="GF201" s="155"/>
      <c r="GG201" s="57"/>
      <c r="GH201" s="57"/>
      <c r="GI201" s="57"/>
      <c r="GJ201" s="266"/>
      <c r="KI201" s="56" t="s">
        <v>2043</v>
      </c>
    </row>
    <row r="202" spans="14:311" s="56" customFormat="1" ht="15" customHeight="1">
      <c r="N202" s="172"/>
      <c r="O202" s="172"/>
      <c r="P202" s="172"/>
      <c r="Q202" s="172" t="s">
        <v>2067</v>
      </c>
      <c r="R202" s="172"/>
      <c r="S202" s="172"/>
      <c r="T202" s="172"/>
      <c r="U202" s="172"/>
      <c r="V202" s="172"/>
      <c r="W202" s="223"/>
      <c r="X202" s="223"/>
      <c r="Y202" s="223"/>
      <c r="Z202" s="223"/>
      <c r="AA202" s="223"/>
      <c r="AB202" s="223"/>
      <c r="AC202" s="223"/>
      <c r="AD202" s="223"/>
      <c r="AE202" s="223"/>
      <c r="AG202" s="251"/>
      <c r="AH202" s="251"/>
      <c r="AI202" s="303" t="s">
        <v>1054</v>
      </c>
      <c r="AJ202" s="303" t="s">
        <v>1055</v>
      </c>
      <c r="AK202" s="303" t="s">
        <v>1056</v>
      </c>
      <c r="AL202" s="303" t="s">
        <v>1057</v>
      </c>
      <c r="AM202" s="303" t="s">
        <v>1058</v>
      </c>
      <c r="AN202" s="303" t="s">
        <v>1059</v>
      </c>
      <c r="AO202" s="303" t="s">
        <v>1060</v>
      </c>
      <c r="AP202" s="303" t="s">
        <v>1061</v>
      </c>
      <c r="AQ202" s="283">
        <v>0</v>
      </c>
      <c r="AR202" s="283">
        <v>0</v>
      </c>
      <c r="AS202" s="283">
        <v>0</v>
      </c>
      <c r="AT202" s="283" t="s">
        <v>1146</v>
      </c>
      <c r="AU202" s="283"/>
      <c r="AV202" s="283" t="s">
        <v>403</v>
      </c>
      <c r="AW202" s="283" t="s">
        <v>351</v>
      </c>
      <c r="AX202" s="283">
        <v>0</v>
      </c>
      <c r="AY202" s="167" t="str">
        <f t="shared" ref="AY202:AY220" si="80">IF(AI203="-",AI203,IF(ISNUMBER(AI203),AI203,MID(AI203,1,FIND("-",AI203)-1))+0)</f>
        <v>-</v>
      </c>
      <c r="AZ202" s="167" t="str">
        <f t="shared" ref="AZ202:AZ220" si="81">IF(AJ203="-",AJ203,IF(ISNUMBER(AJ203),AJ203,MID(AJ203,1,FIND("-",AJ203)-1))+0)</f>
        <v>-</v>
      </c>
      <c r="BA202" s="167">
        <f t="shared" ref="BA202:BA220" si="82">IF(AK203="-",AK203,IF(ISNUMBER(AK203),AK203,MID(AK203,1,FIND("-",AK203)-1))+0)</f>
        <v>0</v>
      </c>
      <c r="BB202" s="167">
        <f t="shared" ref="BB202:BB220" si="83">IF(AL203="-",AL203,IF(ISNUMBER(AL203),AL203,MID(AL203,1,FIND("-",AL203)-1))+0)</f>
        <v>0</v>
      </c>
      <c r="BC202" s="167">
        <f t="shared" ref="BC202:BC220" si="84">IF(AM203="-",AM203,IF(ISNUMBER(AM203),AM203,MID(AM203,1,FIND("-",AM203)-1))+0)</f>
        <v>0</v>
      </c>
      <c r="BD202" s="167">
        <f t="shared" ref="BD202:BD220" si="85">IF(AN203="-",AN203,IF(ISNUMBER(AN203),AN203,MID(AN203,1,FIND("-",AN203)-1))+0)</f>
        <v>0</v>
      </c>
      <c r="BE202" s="167">
        <f t="shared" ref="BE202:BE220" si="86">IF(AO203="-",AO203,IF(ISNUMBER(AO203),AO203,MID(AO203,1,FIND("-",AO203)-1))+0)</f>
        <v>0</v>
      </c>
      <c r="BF202" s="167">
        <f t="shared" ref="BF202:BF220" si="87">IF(AP203="-",AP203,IF(ISNUMBER(AP203),AP203,MID(AP203,1,FIND("-",AP203)-1))+0)</f>
        <v>0</v>
      </c>
      <c r="BG202" s="167">
        <f t="shared" ref="BG202:BG220" si="88">IF(AQ202="-",AQ202,IF(ISNUMBER(AQ202),AQ202,MID(AQ202,1,FIND("-",AQ202)-1))+0)</f>
        <v>0</v>
      </c>
      <c r="BH202" s="167"/>
      <c r="BI202" s="167">
        <f t="shared" ref="BI202:BI220" si="89">IF(AR202="-",AR202,IF(ISNUMBER(AR202),AR202,MID(AR202,1,FIND("-",AR202)-1))+0)</f>
        <v>0</v>
      </c>
      <c r="BJ202" s="167">
        <f t="shared" ref="BJ202:BJ220" si="90">IF(AS202="-",AS202,IF(ISNUMBER(AS202),AS202,MID(AS202,1,FIND("-",AS202)-1))+0)</f>
        <v>0</v>
      </c>
      <c r="BK202" s="167">
        <f t="shared" ref="BK202:BK220" si="91">IF(AT202="-",AT202,IF(ISNUMBER(AT202),AT202,MID(AT202,1,FIND("-",AT202)-1))+0)</f>
        <v>0</v>
      </c>
      <c r="BL202" s="167">
        <f t="shared" ref="BL202:BL220" si="92">IF(AV202="-",AV202,IF(ISNUMBER(AV202),AV202,MID(AV202,1,FIND("-",AV202)-1))+0)</f>
        <v>0</v>
      </c>
      <c r="BM202" s="167">
        <f t="shared" ref="BM202:BM220" si="93">IF(AW202="-",AW202,IF(ISNUMBER(AW202),AW202,MID(AW202,1,FIND("-",AW202)-1))+0)</f>
        <v>0</v>
      </c>
      <c r="BN202" s="167">
        <f t="shared" ref="BN202:BN220" si="94">IF(AX202="-",AX202,IF(ISNUMBER(AX202),AX202,MID(AX202,1,FIND("-",AX202)-1))+0)</f>
        <v>0</v>
      </c>
      <c r="CB202" s="159"/>
      <c r="CC202" s="225">
        <v>8.93</v>
      </c>
      <c r="CD202" s="226">
        <v>8.9700000000000006</v>
      </c>
      <c r="CE202" s="226">
        <v>9</v>
      </c>
      <c r="CF202" s="226">
        <v>8.9700000000000006</v>
      </c>
      <c r="CG202" s="226">
        <v>8.93</v>
      </c>
      <c r="CH202" s="226">
        <v>8.8800000000000008</v>
      </c>
      <c r="CI202" s="227">
        <v>8.9600000000000009</v>
      </c>
      <c r="CJ202" s="252"/>
      <c r="CK202" s="229">
        <v>0.25</v>
      </c>
      <c r="CL202" s="230">
        <v>0.18</v>
      </c>
      <c r="CM202" s="295">
        <v>0</v>
      </c>
      <c r="CN202" s="230">
        <v>0.17</v>
      </c>
      <c r="CO202" s="230">
        <v>0.25</v>
      </c>
      <c r="CP202" s="230">
        <v>0.33</v>
      </c>
      <c r="CQ202" s="231">
        <v>0.19</v>
      </c>
      <c r="CR202" s="420" t="e">
        <f>IFERROR(IF(Plan1!#REF!&lt;&gt;"",IF(Plan1!#REF!=6,(Plan1!#REF!-CC202)/CK202,IF(Plan1!#REF!=7,(Plan1!#REF!-CD202)/CL202,IF(Plan1!#REF!=8,(Plan1!#REF!-CE202)/CM202,IF(Plan1!#REF!=9,(Plan1!#REF!-CF202)/CN202,IF(Plan1!#REF!=10,(Plan1!#REF!-CG202)/CO202,IF(Plan1!#REF!=11,(Plan1!#REF!-CH202)/CP202,IF(Plan1!#REF!=12,(Plan1!#REF!-CI202)/CQ202,""))))))),""),IF(Plan1!#REF!&gt;(DK203*4),1,IF(Plan1!#REF!&gt;(DK203*3),-1.5,IF(Plan1!#REF!&gt;(DK203*2),-1.6,IF(Plan1!#REF!&gt;(DK203*1),-2,-2.05)))))</f>
        <v>#REF!</v>
      </c>
      <c r="CS202" s="174"/>
      <c r="CT202" s="229">
        <v>9</v>
      </c>
      <c r="CU202" s="230">
        <v>9</v>
      </c>
      <c r="CV202" s="230">
        <v>9</v>
      </c>
      <c r="CW202" s="230">
        <v>9</v>
      </c>
      <c r="CX202" s="230">
        <v>9</v>
      </c>
      <c r="CY202" s="230">
        <v>8.9700000000000006</v>
      </c>
      <c r="CZ202" s="415">
        <v>9</v>
      </c>
      <c r="DA202" s="416"/>
      <c r="DB202" s="426">
        <v>0</v>
      </c>
      <c r="DC202" s="295">
        <v>0</v>
      </c>
      <c r="DD202" s="295">
        <v>0</v>
      </c>
      <c r="DE202" s="295">
        <v>0</v>
      </c>
      <c r="DF202" s="295">
        <v>0</v>
      </c>
      <c r="DG202" s="230">
        <v>0.19</v>
      </c>
      <c r="DH202" s="418">
        <v>0</v>
      </c>
      <c r="DI202" s="421" t="e">
        <f>IFERROR(IF(Plan1!#REF!&lt;&gt;"",IF(Plan1!#REF!=6,(Plan1!#REF!-CT202)/DB202,IF(Plan1!#REF!=7,(Plan1!#REF!-CU202)/DC202,IF(Plan1!#REF!=8,(Plan1!#REF!-CV202)/DD202,IF(Plan1!#REF!=9,(Plan1!#REF!-CW202)/DE202,IF(Plan1!#REF!=10,(Plan1!#REF!-CX202)/DF202,IF(Plan1!#REF!=11,(Plan1!#REF!-CY202)/DG202,IF(Plan1!#REF!=12,(Plan1!#REF!-CZ202)/DH202,""))))))),""),IF(Plan1!#REF!&gt;(DK203*4),1,IF(Plan1!#REF!&gt;(DK203*3),-1.5,IF(Plan1!#REF!&gt;(DK203*2),-1.6,IF(Plan1!#REF!&gt;(DK203*1),-2,-2.05)))))</f>
        <v>#REF!</v>
      </c>
      <c r="DJ202" s="285"/>
      <c r="DK202" s="176"/>
      <c r="EV202" s="422"/>
      <c r="EW202" s="422"/>
      <c r="FJ202" s="57"/>
      <c r="FK202" s="57"/>
      <c r="FL202" s="57"/>
      <c r="FM202" s="57"/>
      <c r="FN202" s="57"/>
      <c r="FO202" s="57"/>
      <c r="FP202" s="57"/>
      <c r="FQ202" s="57"/>
      <c r="FR202" s="57"/>
      <c r="FS202" s="57"/>
      <c r="FT202" s="57"/>
      <c r="FU202" s="57"/>
      <c r="FV202" s="57"/>
      <c r="FW202" s="57"/>
      <c r="FX202" s="57"/>
      <c r="FY202" s="57"/>
      <c r="FZ202" s="170"/>
      <c r="GA202" s="57"/>
      <c r="GB202" s="57"/>
      <c r="GC202" s="57"/>
      <c r="GD202" s="57"/>
      <c r="GE202" s="57"/>
      <c r="GF202" s="155"/>
      <c r="GG202" s="57"/>
      <c r="GH202" s="57"/>
      <c r="GI202" s="57"/>
      <c r="GJ202" s="266"/>
      <c r="KI202" s="888" t="s">
        <v>2041</v>
      </c>
      <c r="KJ202" s="889"/>
      <c r="KK202" s="889"/>
      <c r="KL202" s="889"/>
      <c r="KM202" s="890"/>
      <c r="KN202" s="430"/>
      <c r="KO202" s="888" t="s">
        <v>2049</v>
      </c>
      <c r="KP202" s="889"/>
      <c r="KQ202" s="889"/>
      <c r="KR202" s="889"/>
      <c r="KS202" s="890"/>
      <c r="KT202" s="430"/>
      <c r="KU202" s="888" t="s">
        <v>2050</v>
      </c>
      <c r="KV202" s="889"/>
      <c r="KW202" s="889"/>
      <c r="KX202" s="889"/>
      <c r="KY202" s="890"/>
    </row>
    <row r="203" spans="14:311" s="56" customFormat="1" ht="15" customHeight="1">
      <c r="N203" s="199" t="s">
        <v>2</v>
      </c>
      <c r="O203" s="200" t="e">
        <f>Plan1!#REF!</f>
        <v>#REF!</v>
      </c>
      <c r="P203" s="200" t="e">
        <f>Plan1!#REF!</f>
        <v>#REF!</v>
      </c>
      <c r="Q203" s="200" t="e">
        <f>Plan1!#REF!</f>
        <v>#REF!</v>
      </c>
      <c r="R203" s="200" t="e">
        <f>Plan1!#REF!</f>
        <v>#REF!</v>
      </c>
      <c r="S203" s="200" t="e">
        <f>Plan1!#REF!</f>
        <v>#REF!</v>
      </c>
      <c r="T203" s="200" t="e">
        <f>Plan1!#REF!</f>
        <v>#REF!</v>
      </c>
      <c r="U203" s="199" t="e">
        <f>Plan1!#REF!</f>
        <v>#REF!</v>
      </c>
      <c r="V203" s="172"/>
      <c r="W203" s="223"/>
      <c r="X203" s="223"/>
      <c r="Y203" s="223"/>
      <c r="Z203" s="223"/>
      <c r="AA203" s="223"/>
      <c r="AB203" s="223"/>
      <c r="AC203" s="223"/>
      <c r="AD203" s="223"/>
      <c r="AE203" s="223"/>
      <c r="AG203" s="270">
        <v>1</v>
      </c>
      <c r="AH203" s="270"/>
      <c r="AI203" s="332" t="s">
        <v>1</v>
      </c>
      <c r="AJ203" s="332" t="s">
        <v>1</v>
      </c>
      <c r="AK203" s="283" t="s">
        <v>403</v>
      </c>
      <c r="AL203" s="283">
        <v>0</v>
      </c>
      <c r="AM203" s="283" t="s">
        <v>644</v>
      </c>
      <c r="AN203" s="283" t="s">
        <v>644</v>
      </c>
      <c r="AO203" s="283">
        <v>0</v>
      </c>
      <c r="AP203" s="283" t="s">
        <v>404</v>
      </c>
      <c r="AQ203" s="291">
        <v>1</v>
      </c>
      <c r="AR203" s="291">
        <v>1</v>
      </c>
      <c r="AS203" s="291">
        <v>1</v>
      </c>
      <c r="AT203" s="283" t="s">
        <v>416</v>
      </c>
      <c r="AU203" s="283"/>
      <c r="AV203" s="291">
        <v>4</v>
      </c>
      <c r="AW203" s="283" t="s">
        <v>407</v>
      </c>
      <c r="AX203" s="291">
        <v>1</v>
      </c>
      <c r="AY203" s="167">
        <f t="shared" si="80"/>
        <v>0</v>
      </c>
      <c r="AZ203" s="167" t="str">
        <f t="shared" si="81"/>
        <v>-</v>
      </c>
      <c r="BA203" s="167">
        <f t="shared" si="82"/>
        <v>4</v>
      </c>
      <c r="BB203" s="167">
        <f t="shared" si="83"/>
        <v>1</v>
      </c>
      <c r="BC203" s="167">
        <f t="shared" si="84"/>
        <v>6</v>
      </c>
      <c r="BD203" s="167">
        <f t="shared" si="85"/>
        <v>6</v>
      </c>
      <c r="BE203" s="167" t="str">
        <f t="shared" si="86"/>
        <v>-</v>
      </c>
      <c r="BF203" s="167">
        <f t="shared" si="87"/>
        <v>2</v>
      </c>
      <c r="BG203" s="167">
        <f t="shared" si="88"/>
        <v>1</v>
      </c>
      <c r="BH203" s="167"/>
      <c r="BI203" s="167">
        <f t="shared" si="89"/>
        <v>1</v>
      </c>
      <c r="BJ203" s="167">
        <f t="shared" si="90"/>
        <v>1</v>
      </c>
      <c r="BK203" s="167">
        <f t="shared" si="91"/>
        <v>12</v>
      </c>
      <c r="BL203" s="167">
        <f t="shared" si="92"/>
        <v>4</v>
      </c>
      <c r="BM203" s="167">
        <f t="shared" si="93"/>
        <v>3</v>
      </c>
      <c r="BN203" s="167">
        <f t="shared" si="94"/>
        <v>1</v>
      </c>
      <c r="CB203" s="159"/>
      <c r="CC203" s="225">
        <v>8.93</v>
      </c>
      <c r="CD203" s="226">
        <v>9.23</v>
      </c>
      <c r="CE203" s="226">
        <v>9.1199999999999992</v>
      </c>
      <c r="CF203" s="226">
        <v>9.59</v>
      </c>
      <c r="CG203" s="226">
        <v>9.8000000000000007</v>
      </c>
      <c r="CH203" s="226">
        <v>9.8000000000000007</v>
      </c>
      <c r="CI203" s="227">
        <v>9.81</v>
      </c>
      <c r="CJ203" s="252"/>
      <c r="CK203" s="229">
        <v>1.01</v>
      </c>
      <c r="CL203" s="230">
        <v>1</v>
      </c>
      <c r="CM203" s="230">
        <v>1.08</v>
      </c>
      <c r="CN203" s="230">
        <v>0.97</v>
      </c>
      <c r="CO203" s="230">
        <v>0.4</v>
      </c>
      <c r="CP203" s="230">
        <v>0.64</v>
      </c>
      <c r="CQ203" s="231">
        <v>0.4</v>
      </c>
      <c r="CR203" s="420" t="e">
        <f>IFERROR(IF(Plan1!#REF!&lt;&gt;"",IF(Plan1!#REF!=6,(Plan1!#REF!-CC203)/CK203,IF(Plan1!#REF!=7,(Plan1!#REF!-CD203)/CL203,IF(Plan1!#REF!=8,(Plan1!#REF!-CE203)/CM203,IF(Plan1!#REF!=9,(Plan1!#REF!-CF203)/CN203,IF(Plan1!#REF!=10,(Plan1!#REF!-CG203)/CO203,IF(Plan1!#REF!=11,(Plan1!#REF!-CH203)/CP203,IF(Plan1!#REF!=12,(Plan1!#REF!-CI203)/CQ203,""))))))),""),IF(Plan1!#REF!&gt;(DK204*4),1,IF(Plan1!#REF!&gt;(DK204*3),-1.5,IF(Plan1!#REF!&gt;(DK204*2),-1.6,IF(Plan1!#REF!&gt;(DK204*1),-2,-2.05)))))</f>
        <v>#REF!</v>
      </c>
      <c r="CS203" s="174"/>
      <c r="CT203" s="229">
        <v>8</v>
      </c>
      <c r="CU203" s="230">
        <v>9.19</v>
      </c>
      <c r="CV203" s="230">
        <v>9.5</v>
      </c>
      <c r="CW203" s="230">
        <v>9.77</v>
      </c>
      <c r="CX203" s="230">
        <v>9.8000000000000007</v>
      </c>
      <c r="CY203" s="230">
        <v>9.66</v>
      </c>
      <c r="CZ203" s="415">
        <v>9.65</v>
      </c>
      <c r="DA203" s="416"/>
      <c r="DB203" s="417">
        <v>2.1800000000000002</v>
      </c>
      <c r="DC203" s="230">
        <v>1.85</v>
      </c>
      <c r="DD203" s="230">
        <v>0.84</v>
      </c>
      <c r="DE203" s="230">
        <v>0.5</v>
      </c>
      <c r="DF203" s="230">
        <v>0.41</v>
      </c>
      <c r="DG203" s="230">
        <v>0.61</v>
      </c>
      <c r="DH203" s="415">
        <v>1.06</v>
      </c>
      <c r="DI203" s="421" t="e">
        <f>IFERROR(IF(Plan1!#REF!&lt;&gt;"",IF(Plan1!#REF!=6,(Plan1!#REF!-CT203)/DB203,IF(Plan1!#REF!=7,(Plan1!#REF!-CU203)/DC203,IF(Plan1!#REF!=8,(Plan1!#REF!-CV203)/DD203,IF(Plan1!#REF!=9,(Plan1!#REF!-CW203)/DE203,IF(Plan1!#REF!=10,(Plan1!#REF!-CX203)/DF203,IF(Plan1!#REF!=11,(Plan1!#REF!-CY203)/DG203,IF(Plan1!#REF!=12,(Plan1!#REF!-CZ203)/DH203,""))))))),""),IF(Plan1!#REF!&gt;(DK204*4),1,IF(Plan1!#REF!&gt;(DK204*3),-1.5,IF(Plan1!#REF!&gt;(DK204*2),-1.6,IF(Plan1!#REF!&gt;(DK204*1),-2,-2.05)))))</f>
        <v>#REF!</v>
      </c>
      <c r="DJ203" s="285">
        <v>9</v>
      </c>
      <c r="DK203" s="176">
        <f>DJ203/5</f>
        <v>1.8</v>
      </c>
      <c r="EV203" s="422"/>
      <c r="EW203" s="422"/>
      <c r="FJ203" s="57"/>
      <c r="FK203" s="57"/>
      <c r="FL203" s="57"/>
      <c r="FM203" s="57"/>
      <c r="FN203" s="57"/>
      <c r="FO203" s="57"/>
      <c r="FP203" s="57"/>
      <c r="FQ203" s="57"/>
      <c r="FR203" s="57"/>
      <c r="FS203" s="57"/>
      <c r="FT203" s="57"/>
      <c r="FU203" s="57"/>
      <c r="FV203" s="57"/>
      <c r="FW203" s="57"/>
      <c r="FX203" s="57"/>
      <c r="FY203" s="57"/>
      <c r="FZ203" s="170"/>
      <c r="GA203" s="57"/>
      <c r="GB203" s="57"/>
      <c r="GC203" s="57"/>
      <c r="GD203" s="57"/>
      <c r="GE203" s="57"/>
      <c r="GF203" s="155"/>
      <c r="GG203" s="57"/>
      <c r="GH203" s="57"/>
      <c r="GI203" s="57"/>
      <c r="GJ203" s="266"/>
      <c r="KI203" s="431" t="s">
        <v>2030</v>
      </c>
      <c r="KJ203" s="432" t="s">
        <v>1997</v>
      </c>
      <c r="KK203" s="431" t="s">
        <v>1941</v>
      </c>
      <c r="KL203" s="431" t="s">
        <v>2048</v>
      </c>
      <c r="KM203" s="433" t="s">
        <v>2</v>
      </c>
      <c r="KN203" s="434"/>
      <c r="KO203" s="431" t="s">
        <v>2030</v>
      </c>
      <c r="KP203" s="432" t="s">
        <v>1997</v>
      </c>
      <c r="KQ203" s="431" t="s">
        <v>1941</v>
      </c>
      <c r="KR203" s="431" t="s">
        <v>2048</v>
      </c>
      <c r="KS203" s="433" t="s">
        <v>2</v>
      </c>
      <c r="KT203" s="423"/>
      <c r="KU203" s="431" t="s">
        <v>2030</v>
      </c>
      <c r="KV203" s="432" t="s">
        <v>1997</v>
      </c>
      <c r="KW203" s="431" t="s">
        <v>1941</v>
      </c>
      <c r="KX203" s="431" t="s">
        <v>2048</v>
      </c>
      <c r="KY203" s="433" t="s">
        <v>2</v>
      </c>
    </row>
    <row r="204" spans="14:311" s="56" customFormat="1" ht="15" customHeight="1">
      <c r="N204" s="435">
        <v>1</v>
      </c>
      <c r="O204" s="199" t="s">
        <v>351</v>
      </c>
      <c r="P204" s="199" t="s">
        <v>1</v>
      </c>
      <c r="Q204" s="222">
        <v>0</v>
      </c>
      <c r="R204" s="222">
        <v>0</v>
      </c>
      <c r="S204" s="199" t="s">
        <v>1</v>
      </c>
      <c r="T204" s="199" t="s">
        <v>1</v>
      </c>
      <c r="U204" s="222">
        <v>0</v>
      </c>
      <c r="W204" s="223">
        <f t="shared" ref="W204:W222" si="95">IF(O204="-",O204,IF(ISNUMBER(O204),O204,MID(O204,1,FIND("-",O204)-1))+0)</f>
        <v>0</v>
      </c>
      <c r="X204" s="223" t="str">
        <f t="shared" ref="X204:X222" si="96">IF(P204="-",P204,IF(ISNUMBER(P204),P204,MID(P204,1,FIND("-",P204)-1))+0)</f>
        <v>-</v>
      </c>
      <c r="Y204" s="223">
        <f t="shared" ref="Y204:Y222" si="97">IF(Q204="-",Q204,IF(ISNUMBER(Q204),Q204,MID(Q204,1,FIND("-",Q204)-1))+0)</f>
        <v>0</v>
      </c>
      <c r="Z204" s="223"/>
      <c r="AA204" s="223"/>
      <c r="AB204" s="223">
        <f t="shared" ref="AB204:AB222" si="98">IF(R204="-",R204,IF(ISNUMBER(R204),R204,MID(R204,1,FIND("-",R204)-1))+0)</f>
        <v>0</v>
      </c>
      <c r="AC204" s="223" t="str">
        <f t="shared" ref="AC204:AC222" si="99">IF(S204="-",S204,IF(ISNUMBER(S204),S204,MID(S204,1,FIND("-",S204)-1))+0)</f>
        <v>-</v>
      </c>
      <c r="AD204" s="223" t="str">
        <f t="shared" ref="AD204:AD222" si="100">IF(T204="-",T204,IF(ISNUMBER(T204),T204,MID(T204,1,FIND("-",T204)-1))+0)</f>
        <v>-</v>
      </c>
      <c r="AE204" s="223">
        <f t="shared" ref="AE204:AE222" si="101">IF(U204="-",U204,IF(ISNUMBER(U204),U204,MID(U204,1,FIND("-",U204)-1))+0)</f>
        <v>0</v>
      </c>
      <c r="AG204" s="270">
        <v>2</v>
      </c>
      <c r="AH204" s="270"/>
      <c r="AI204" s="283">
        <v>0</v>
      </c>
      <c r="AJ204" s="332" t="s">
        <v>1</v>
      </c>
      <c r="AK204" s="291">
        <v>4</v>
      </c>
      <c r="AL204" s="291">
        <v>1</v>
      </c>
      <c r="AM204" s="283" t="s">
        <v>515</v>
      </c>
      <c r="AN204" s="291">
        <v>6</v>
      </c>
      <c r="AO204" s="332" t="s">
        <v>1</v>
      </c>
      <c r="AP204" s="291">
        <v>2</v>
      </c>
      <c r="AQ204" s="291">
        <v>2</v>
      </c>
      <c r="AR204" s="283" t="s">
        <v>411</v>
      </c>
      <c r="AS204" s="283" t="s">
        <v>411</v>
      </c>
      <c r="AT204" s="283" t="s">
        <v>418</v>
      </c>
      <c r="AU204" s="283"/>
      <c r="AV204" s="291">
        <v>5</v>
      </c>
      <c r="AW204" s="291">
        <v>5</v>
      </c>
      <c r="AX204" s="291">
        <v>2</v>
      </c>
      <c r="AY204" s="167" t="str">
        <f t="shared" si="80"/>
        <v>-</v>
      </c>
      <c r="AZ204" s="167" t="str">
        <f t="shared" si="81"/>
        <v>-</v>
      </c>
      <c r="BA204" s="167" t="str">
        <f t="shared" si="82"/>
        <v>-</v>
      </c>
      <c r="BB204" s="167">
        <f t="shared" si="83"/>
        <v>2</v>
      </c>
      <c r="BC204" s="167">
        <f t="shared" si="84"/>
        <v>10</v>
      </c>
      <c r="BD204" s="167">
        <f t="shared" si="85"/>
        <v>7</v>
      </c>
      <c r="BE204" s="167">
        <f t="shared" si="86"/>
        <v>1</v>
      </c>
      <c r="BF204" s="167">
        <f t="shared" si="87"/>
        <v>3</v>
      </c>
      <c r="BG204" s="167">
        <f t="shared" si="88"/>
        <v>2</v>
      </c>
      <c r="BH204" s="167"/>
      <c r="BI204" s="167">
        <f t="shared" si="89"/>
        <v>2</v>
      </c>
      <c r="BJ204" s="167">
        <f t="shared" si="90"/>
        <v>2</v>
      </c>
      <c r="BK204" s="167">
        <f t="shared" si="91"/>
        <v>16</v>
      </c>
      <c r="BL204" s="167">
        <f t="shared" si="92"/>
        <v>5</v>
      </c>
      <c r="BM204" s="167">
        <f t="shared" si="93"/>
        <v>5</v>
      </c>
      <c r="BN204" s="167">
        <f t="shared" si="94"/>
        <v>2</v>
      </c>
      <c r="CB204" s="159"/>
      <c r="CC204" s="225">
        <v>3.57</v>
      </c>
      <c r="CD204" s="226">
        <v>3.6</v>
      </c>
      <c r="CE204" s="226">
        <v>3.64</v>
      </c>
      <c r="CF204" s="226">
        <v>3.78</v>
      </c>
      <c r="CG204" s="226">
        <v>3.9</v>
      </c>
      <c r="CH204" s="226">
        <v>3.92</v>
      </c>
      <c r="CI204" s="227">
        <v>3.88</v>
      </c>
      <c r="CJ204" s="252"/>
      <c r="CK204" s="229">
        <v>0.72</v>
      </c>
      <c r="CL204" s="230">
        <v>0.67</v>
      </c>
      <c r="CM204" s="230">
        <v>0.65</v>
      </c>
      <c r="CN204" s="230">
        <v>0.49</v>
      </c>
      <c r="CO204" s="230">
        <v>0.3</v>
      </c>
      <c r="CP204" s="230">
        <v>0.27</v>
      </c>
      <c r="CQ204" s="231">
        <v>0.32</v>
      </c>
      <c r="CR204" s="420" t="e">
        <f>IFERROR(IF(Plan1!#REF!&lt;&gt;"",IF(Plan1!#REF!=6,(Plan1!#REF!-CC204)/CK204,IF(Plan1!#REF!=7,(Plan1!#REF!-CD204)/CL204,IF(Plan1!#REF!=8,(Plan1!#REF!-CE204)/CM204,IF(Plan1!#REF!=9,(Plan1!#REF!-CF204)/CN204,IF(Plan1!#REF!=10,(Plan1!#REF!-CG204)/CO204,IF(Plan1!#REF!=11,(Plan1!#REF!-CH204)/CP204,IF(Plan1!#REF!=12,(Plan1!#REF!-CI204)/CQ204,""))))))),""),IF(Plan1!#REF!&gt;(DK205*4),1,IF(Plan1!#REF!&gt;(DK205*3),-1.5,IF(Plan1!#REF!&gt;(DK205*2),-1.6,IF(Plan1!#REF!&gt;(DK205*1),-2,-2.05)))))</f>
        <v>#REF!</v>
      </c>
      <c r="CS204" s="174"/>
      <c r="CT204" s="229">
        <v>3.1</v>
      </c>
      <c r="CU204" s="230">
        <v>3.71</v>
      </c>
      <c r="CV204" s="230">
        <v>3.78</v>
      </c>
      <c r="CW204" s="230">
        <v>3.83</v>
      </c>
      <c r="CX204" s="230">
        <v>3.87</v>
      </c>
      <c r="CY204" s="230">
        <v>3.76</v>
      </c>
      <c r="CZ204" s="415">
        <v>3.85</v>
      </c>
      <c r="DA204" s="416"/>
      <c r="DB204" s="417">
        <v>1.1499999999999999</v>
      </c>
      <c r="DC204" s="230">
        <v>0.78</v>
      </c>
      <c r="DD204" s="230">
        <v>0.49</v>
      </c>
      <c r="DE204" s="230">
        <v>0.38</v>
      </c>
      <c r="DF204" s="230">
        <v>0.35</v>
      </c>
      <c r="DG204" s="230">
        <v>0.57999999999999996</v>
      </c>
      <c r="DH204" s="415">
        <v>0.54</v>
      </c>
      <c r="DI204" s="421" t="e">
        <f>IFERROR(IF(Plan1!#REF!&lt;&gt;"",IF(Plan1!#REF!=6,(Plan1!#REF!-CT204)/DB204,IF(Plan1!#REF!=7,(Plan1!#REF!-CU204)/DC204,IF(Plan1!#REF!=8,(Plan1!#REF!-CV204)/DD204,IF(Plan1!#REF!=9,(Plan1!#REF!-CW204)/DE204,IF(Plan1!#REF!=10,(Plan1!#REF!-CX204)/DF204,IF(Plan1!#REF!=11,(Plan1!#REF!-CY204)/DG204,IF(Plan1!#REF!=12,(Plan1!#REF!-CZ204)/DH204,""))))))),""),IF(Plan1!#REF!&gt;(DK205*4),1,IF(Plan1!#REF!&gt;(DK205*3),-1.5,IF(Plan1!#REF!&gt;(DK205*2),-1.6,IF(Plan1!#REF!&gt;(DK205*1),-2,-2.05)))))</f>
        <v>#REF!</v>
      </c>
      <c r="DJ204" s="285"/>
      <c r="DK204" s="176"/>
      <c r="EV204" s="422"/>
      <c r="EW204" s="422"/>
      <c r="FJ204" s="57"/>
      <c r="FK204" s="57"/>
      <c r="FL204" s="57"/>
      <c r="FM204" s="57"/>
      <c r="FN204" s="57"/>
      <c r="FO204" s="57"/>
      <c r="FP204" s="57"/>
      <c r="FQ204" s="57"/>
      <c r="FR204" s="57"/>
      <c r="FS204" s="57"/>
      <c r="FT204" s="57"/>
      <c r="FU204" s="57"/>
      <c r="FV204" s="57"/>
      <c r="FW204" s="57"/>
      <c r="FX204" s="57"/>
      <c r="FY204" s="57"/>
      <c r="FZ204" s="170"/>
      <c r="GA204" s="57"/>
      <c r="GB204" s="57"/>
      <c r="GC204" s="57"/>
      <c r="GD204" s="57"/>
      <c r="GE204" s="57"/>
      <c r="GF204" s="155"/>
      <c r="GG204" s="57"/>
      <c r="GH204" s="57"/>
      <c r="GI204" s="57"/>
      <c r="GJ204" s="266"/>
      <c r="KI204" s="436">
        <v>0</v>
      </c>
      <c r="KJ204" s="436">
        <v>0</v>
      </c>
      <c r="KK204" s="436">
        <v>27.61</v>
      </c>
      <c r="KL204" s="436">
        <v>9.84</v>
      </c>
      <c r="KM204" s="215">
        <f t="shared" ref="KM204:KM231" si="102">(KI204-KK204)/KL204</f>
        <v>-2.8058943089430892</v>
      </c>
      <c r="KN204" s="437"/>
      <c r="KO204" s="436">
        <v>0</v>
      </c>
      <c r="KP204" s="436">
        <v>0</v>
      </c>
      <c r="KQ204" s="215">
        <v>31.27</v>
      </c>
      <c r="KR204" s="215">
        <v>9.6199999999999992</v>
      </c>
      <c r="KS204" s="215">
        <f t="shared" ref="KS204:KS231" si="103">(KO204-KQ204)/KR204</f>
        <v>-3.2505197505197509</v>
      </c>
      <c r="KT204" s="437"/>
      <c r="KU204" s="436">
        <v>0</v>
      </c>
      <c r="KV204" s="436">
        <v>0</v>
      </c>
      <c r="KW204" s="215">
        <v>34.75</v>
      </c>
      <c r="KX204" s="215">
        <v>8.33</v>
      </c>
      <c r="KY204" s="215">
        <f t="shared" ref="KY204:KY231" si="104">(KU204-KW204)/KX204</f>
        <v>-4.1716686674669869</v>
      </c>
    </row>
    <row r="205" spans="14:311" s="56" customFormat="1" ht="15" customHeight="1">
      <c r="N205" s="435">
        <v>2</v>
      </c>
      <c r="O205" s="199" t="s">
        <v>407</v>
      </c>
      <c r="P205" s="199" t="s">
        <v>1</v>
      </c>
      <c r="Q205" s="222">
        <v>1</v>
      </c>
      <c r="R205" s="222">
        <v>1</v>
      </c>
      <c r="S205" s="199" t="s">
        <v>1</v>
      </c>
      <c r="T205" s="199" t="s">
        <v>1</v>
      </c>
      <c r="U205" s="222">
        <v>1</v>
      </c>
      <c r="W205" s="223">
        <f t="shared" si="95"/>
        <v>3</v>
      </c>
      <c r="X205" s="223" t="str">
        <f t="shared" si="96"/>
        <v>-</v>
      </c>
      <c r="Y205" s="223">
        <f t="shared" si="97"/>
        <v>1</v>
      </c>
      <c r="Z205" s="223"/>
      <c r="AA205" s="223"/>
      <c r="AB205" s="223">
        <f t="shared" si="98"/>
        <v>1</v>
      </c>
      <c r="AC205" s="223" t="str">
        <f t="shared" si="99"/>
        <v>-</v>
      </c>
      <c r="AD205" s="223" t="str">
        <f t="shared" si="100"/>
        <v>-</v>
      </c>
      <c r="AE205" s="223">
        <f t="shared" si="101"/>
        <v>1</v>
      </c>
      <c r="AG205" s="270">
        <v>3</v>
      </c>
      <c r="AH205" s="270"/>
      <c r="AI205" s="332" t="s">
        <v>1</v>
      </c>
      <c r="AJ205" s="332" t="s">
        <v>1</v>
      </c>
      <c r="AK205" s="332" t="s">
        <v>1</v>
      </c>
      <c r="AL205" s="291">
        <v>2</v>
      </c>
      <c r="AM205" s="283" t="s">
        <v>516</v>
      </c>
      <c r="AN205" s="283" t="s">
        <v>367</v>
      </c>
      <c r="AO205" s="291">
        <v>1</v>
      </c>
      <c r="AP205" s="291">
        <v>3</v>
      </c>
      <c r="AQ205" s="283" t="s">
        <v>407</v>
      </c>
      <c r="AR205" s="283" t="s">
        <v>356</v>
      </c>
      <c r="AS205" s="283" t="s">
        <v>356</v>
      </c>
      <c r="AT205" s="283" t="s">
        <v>1108</v>
      </c>
      <c r="AU205" s="283"/>
      <c r="AV205" s="291">
        <v>6</v>
      </c>
      <c r="AW205" s="291">
        <v>6</v>
      </c>
      <c r="AX205" s="291">
        <v>3</v>
      </c>
      <c r="AY205" s="167">
        <f t="shared" si="80"/>
        <v>1</v>
      </c>
      <c r="AZ205" s="167">
        <f t="shared" si="81"/>
        <v>0</v>
      </c>
      <c r="BA205" s="167">
        <f t="shared" si="82"/>
        <v>5</v>
      </c>
      <c r="BB205" s="167">
        <f t="shared" si="83"/>
        <v>3</v>
      </c>
      <c r="BC205" s="167">
        <f t="shared" si="84"/>
        <v>13</v>
      </c>
      <c r="BD205" s="167">
        <f t="shared" si="85"/>
        <v>9</v>
      </c>
      <c r="BE205" s="167">
        <f t="shared" si="86"/>
        <v>2</v>
      </c>
      <c r="BF205" s="167">
        <f t="shared" si="87"/>
        <v>4</v>
      </c>
      <c r="BG205" s="167">
        <f t="shared" si="88"/>
        <v>3</v>
      </c>
      <c r="BH205" s="167"/>
      <c r="BI205" s="167">
        <f t="shared" si="89"/>
        <v>4</v>
      </c>
      <c r="BJ205" s="167">
        <f t="shared" si="90"/>
        <v>4</v>
      </c>
      <c r="BK205" s="167">
        <f t="shared" si="91"/>
        <v>19</v>
      </c>
      <c r="BL205" s="167">
        <f t="shared" si="92"/>
        <v>6</v>
      </c>
      <c r="BM205" s="167">
        <f t="shared" si="93"/>
        <v>6</v>
      </c>
      <c r="BN205" s="167">
        <f t="shared" si="94"/>
        <v>3</v>
      </c>
      <c r="CB205" s="159"/>
      <c r="CC205" s="225">
        <v>5.37</v>
      </c>
      <c r="CD205" s="226">
        <v>5.63</v>
      </c>
      <c r="CE205" s="226">
        <v>5.48</v>
      </c>
      <c r="CF205" s="226">
        <v>5.81</v>
      </c>
      <c r="CG205" s="226">
        <v>5.9</v>
      </c>
      <c r="CH205" s="226">
        <v>5.88</v>
      </c>
      <c r="CI205" s="227">
        <v>5.92</v>
      </c>
      <c r="CJ205" s="252"/>
      <c r="CK205" s="229">
        <v>0.76</v>
      </c>
      <c r="CL205" s="230">
        <v>0.71</v>
      </c>
      <c r="CM205" s="230">
        <v>0.75</v>
      </c>
      <c r="CN205" s="230">
        <v>0.59</v>
      </c>
      <c r="CO205" s="230">
        <v>0.3</v>
      </c>
      <c r="CP205" s="230">
        <v>0.6</v>
      </c>
      <c r="CQ205" s="231">
        <v>0.27</v>
      </c>
      <c r="CR205" s="420" t="e">
        <f>IFERROR(IF(Plan1!#REF!&lt;&gt;"",IF(Plan1!#REF!=6,(Plan1!#REF!-CC205)/CK205,IF(Plan1!#REF!=7,(Plan1!#REF!-CD205)/CL205,IF(Plan1!#REF!=8,(Plan1!#REF!-CE205)/CM205,IF(Plan1!#REF!=9,(Plan1!#REF!-CF205)/CN205,IF(Plan1!#REF!=10,(Plan1!#REF!-CG205)/CO205,IF(Plan1!#REF!=11,(Plan1!#REF!-CH205)/CP205,IF(Plan1!#REF!=12,(Plan1!#REF!-CI205)/CQ205,""))))))),""),IF(Plan1!#REF!&gt;(DK206*4),1,IF(Plan1!#REF!&gt;(DK206*3),-1.5,IF(Plan1!#REF!&gt;(DK206*2),-1.6,IF(Plan1!#REF!&gt;(DK206*1),-2,-2.05)))))</f>
        <v>#REF!</v>
      </c>
      <c r="CS205" s="174"/>
      <c r="CT205" s="229">
        <v>4.9000000000000004</v>
      </c>
      <c r="CU205" s="230">
        <v>5.48</v>
      </c>
      <c r="CV205" s="230">
        <v>5.72</v>
      </c>
      <c r="CW205" s="230">
        <v>5.93</v>
      </c>
      <c r="CX205" s="230">
        <v>5.93</v>
      </c>
      <c r="CY205" s="230">
        <v>5.9</v>
      </c>
      <c r="CZ205" s="415">
        <v>5.81</v>
      </c>
      <c r="DA205" s="416"/>
      <c r="DB205" s="417">
        <v>1.73</v>
      </c>
      <c r="DC205" s="230">
        <v>1.5</v>
      </c>
      <c r="DD205" s="230">
        <v>0.57999999999999996</v>
      </c>
      <c r="DE205" s="230">
        <v>0.36</v>
      </c>
      <c r="DF205" s="230">
        <v>0.25</v>
      </c>
      <c r="DG205" s="230">
        <v>0.31</v>
      </c>
      <c r="DH205" s="415">
        <v>0.63</v>
      </c>
      <c r="DI205" s="421" t="e">
        <f>IFERROR(IF(Plan1!#REF!&lt;&gt;"",IF(Plan1!#REF!=6,(Plan1!#REF!-CT205)/DB205,IF(Plan1!#REF!=7,(Plan1!#REF!-CU205)/DC205,IF(Plan1!#REF!=8,(Plan1!#REF!-CV205)/DD205,IF(Plan1!#REF!=9,(Plan1!#REF!-CW205)/DE205,IF(Plan1!#REF!=10,(Plan1!#REF!-CX205)/DF205,IF(Plan1!#REF!=11,(Plan1!#REF!-CY205)/DG205,IF(Plan1!#REF!=12,(Plan1!#REF!-CZ205)/DH205,""))))))),""),IF(Plan1!#REF!&gt;(DK206*4),1,IF(Plan1!#REF!&gt;(DK206*3),-1.5,IF(Plan1!#REF!&gt;(DK206*2),-1.6,IF(Plan1!#REF!&gt;(DK206*1),-2,-2.05)))))</f>
        <v>#REF!</v>
      </c>
      <c r="DJ205" s="285"/>
      <c r="DK205" s="176"/>
      <c r="EV205" s="422"/>
      <c r="EW205" s="422"/>
      <c r="FJ205" s="57"/>
      <c r="FK205" s="57"/>
      <c r="FL205" s="57"/>
      <c r="FM205" s="57"/>
      <c r="FN205" s="57"/>
      <c r="FO205" s="57"/>
      <c r="FP205" s="57"/>
      <c r="FQ205" s="57"/>
      <c r="FR205" s="57"/>
      <c r="FS205" s="57"/>
      <c r="FT205" s="57"/>
      <c r="FU205" s="57"/>
      <c r="FV205" s="57"/>
      <c r="FW205" s="57"/>
      <c r="FX205" s="57"/>
      <c r="FY205" s="57"/>
      <c r="FZ205" s="170"/>
      <c r="GA205" s="57"/>
      <c r="GB205" s="57"/>
      <c r="GC205" s="57"/>
      <c r="GD205" s="57"/>
      <c r="GE205" s="57"/>
      <c r="GF205" s="155"/>
      <c r="GG205" s="57"/>
      <c r="GH205" s="57"/>
      <c r="GI205" s="57"/>
      <c r="GJ205" s="266"/>
      <c r="KI205" s="436">
        <v>5</v>
      </c>
      <c r="KJ205" s="436">
        <v>1</v>
      </c>
      <c r="KK205" s="436">
        <v>27.61</v>
      </c>
      <c r="KL205" s="436">
        <v>9.84</v>
      </c>
      <c r="KM205" s="215">
        <f t="shared" si="102"/>
        <v>-2.2977642276422765</v>
      </c>
      <c r="KN205" s="437"/>
      <c r="KO205" s="436">
        <v>5</v>
      </c>
      <c r="KP205" s="436">
        <v>1</v>
      </c>
      <c r="KQ205" s="215">
        <v>31.27</v>
      </c>
      <c r="KR205" s="215">
        <v>9.6199999999999992</v>
      </c>
      <c r="KS205" s="215">
        <f t="shared" si="103"/>
        <v>-2.7307692307692308</v>
      </c>
      <c r="KT205" s="437"/>
      <c r="KU205" s="436">
        <v>11</v>
      </c>
      <c r="KV205" s="436">
        <v>1</v>
      </c>
      <c r="KW205" s="215">
        <v>34.75</v>
      </c>
      <c r="KX205" s="215">
        <v>8.33</v>
      </c>
      <c r="KY205" s="215">
        <f t="shared" si="104"/>
        <v>-2.8511404561824731</v>
      </c>
    </row>
    <row r="206" spans="14:311" s="56" customFormat="1" ht="15" customHeight="1">
      <c r="N206" s="435">
        <v>3</v>
      </c>
      <c r="O206" s="222">
        <v>5</v>
      </c>
      <c r="P206" s="199" t="s">
        <v>1</v>
      </c>
      <c r="Q206" s="222">
        <v>2</v>
      </c>
      <c r="R206" s="199" t="s">
        <v>411</v>
      </c>
      <c r="S206" s="199" t="s">
        <v>1</v>
      </c>
      <c r="T206" s="222">
        <v>0</v>
      </c>
      <c r="U206" s="222">
        <v>2</v>
      </c>
      <c r="W206" s="223">
        <f t="shared" si="95"/>
        <v>5</v>
      </c>
      <c r="X206" s="223" t="str">
        <f t="shared" si="96"/>
        <v>-</v>
      </c>
      <c r="Y206" s="223">
        <f t="shared" si="97"/>
        <v>2</v>
      </c>
      <c r="Z206" s="223"/>
      <c r="AA206" s="223"/>
      <c r="AB206" s="223">
        <f t="shared" si="98"/>
        <v>2</v>
      </c>
      <c r="AC206" s="223" t="str">
        <f t="shared" si="99"/>
        <v>-</v>
      </c>
      <c r="AD206" s="223">
        <f t="shared" si="100"/>
        <v>0</v>
      </c>
      <c r="AE206" s="223">
        <f t="shared" si="101"/>
        <v>2</v>
      </c>
      <c r="AG206" s="270">
        <v>4</v>
      </c>
      <c r="AH206" s="270"/>
      <c r="AI206" s="291">
        <v>1</v>
      </c>
      <c r="AJ206" s="283">
        <v>0</v>
      </c>
      <c r="AK206" s="291">
        <v>5</v>
      </c>
      <c r="AL206" s="283" t="s">
        <v>407</v>
      </c>
      <c r="AM206" s="283" t="s">
        <v>487</v>
      </c>
      <c r="AN206" s="291">
        <v>9</v>
      </c>
      <c r="AO206" s="291">
        <v>2</v>
      </c>
      <c r="AP206" s="291">
        <v>4</v>
      </c>
      <c r="AQ206" s="291">
        <v>5</v>
      </c>
      <c r="AR206" s="283" t="s">
        <v>409</v>
      </c>
      <c r="AS206" s="283" t="s">
        <v>359</v>
      </c>
      <c r="AT206" s="283" t="s">
        <v>519</v>
      </c>
      <c r="AU206" s="283"/>
      <c r="AV206" s="332" t="s">
        <v>1</v>
      </c>
      <c r="AW206" s="283" t="s">
        <v>367</v>
      </c>
      <c r="AX206" s="291">
        <v>4</v>
      </c>
      <c r="AY206" s="167">
        <f t="shared" si="80"/>
        <v>2</v>
      </c>
      <c r="AZ206" s="167">
        <f t="shared" si="81"/>
        <v>1</v>
      </c>
      <c r="BA206" s="167">
        <f t="shared" si="82"/>
        <v>6</v>
      </c>
      <c r="BB206" s="167">
        <f t="shared" si="83"/>
        <v>5</v>
      </c>
      <c r="BC206" s="167">
        <f t="shared" si="84"/>
        <v>17</v>
      </c>
      <c r="BD206" s="167">
        <f t="shared" si="85"/>
        <v>10</v>
      </c>
      <c r="BE206" s="167">
        <f t="shared" si="86"/>
        <v>3</v>
      </c>
      <c r="BF206" s="167">
        <f t="shared" si="87"/>
        <v>5</v>
      </c>
      <c r="BG206" s="167">
        <f t="shared" si="88"/>
        <v>5</v>
      </c>
      <c r="BH206" s="167"/>
      <c r="BI206" s="167">
        <f t="shared" si="89"/>
        <v>6</v>
      </c>
      <c r="BJ206" s="167">
        <f t="shared" si="90"/>
        <v>6</v>
      </c>
      <c r="BK206" s="167">
        <f t="shared" si="91"/>
        <v>24</v>
      </c>
      <c r="BL206" s="167" t="str">
        <f t="shared" si="92"/>
        <v>-</v>
      </c>
      <c r="BM206" s="167">
        <f t="shared" si="93"/>
        <v>7</v>
      </c>
      <c r="BN206" s="167">
        <f t="shared" si="94"/>
        <v>4</v>
      </c>
      <c r="CB206" s="159"/>
      <c r="CC206" s="225">
        <v>4.7</v>
      </c>
      <c r="CD206" s="226">
        <v>4.9000000000000004</v>
      </c>
      <c r="CE206" s="226">
        <v>4.88</v>
      </c>
      <c r="CF206" s="226">
        <v>4.72</v>
      </c>
      <c r="CG206" s="226">
        <v>4.87</v>
      </c>
      <c r="CH206" s="226">
        <v>4.76</v>
      </c>
      <c r="CI206" s="227">
        <v>4.8499999999999996</v>
      </c>
      <c r="CJ206" s="252"/>
      <c r="CK206" s="229">
        <v>0.46</v>
      </c>
      <c r="CL206" s="230">
        <v>0.3</v>
      </c>
      <c r="CM206" s="230">
        <v>0.33</v>
      </c>
      <c r="CN206" s="230">
        <v>0.45</v>
      </c>
      <c r="CO206" s="230">
        <v>0.34</v>
      </c>
      <c r="CP206" s="230">
        <v>0.43</v>
      </c>
      <c r="CQ206" s="231">
        <v>0.36</v>
      </c>
      <c r="CR206" s="420" t="e">
        <f>IFERROR(IF(Plan1!#REF!&lt;&gt;"",IF(Plan1!#REF!=6,(Plan1!#REF!-CC206)/CK206,IF(Plan1!#REF!=7,(Plan1!#REF!-CD206)/CL206,IF(Plan1!#REF!=8,(Plan1!#REF!-CE206)/CM206,IF(Plan1!#REF!=9,(Plan1!#REF!-CF206)/CN206,IF(Plan1!#REF!=10,(Plan1!#REF!-CG206)/CO206,IF(Plan1!#REF!=11,(Plan1!#REF!-CH206)/CP206,IF(Plan1!#REF!=12,(Plan1!#REF!-CI206)/CQ206,""))))))),""),IF(Plan1!#REF!&gt;(DK207*4),1,IF(Plan1!#REF!&gt;(DK207*3),-1.5,IF(Plan1!#REF!&gt;(DK207*2),-1.6,IF(Plan1!#REF!&gt;(DK207*1),-2,-2.05)))))</f>
        <v>#REF!</v>
      </c>
      <c r="CS206" s="174"/>
      <c r="CT206" s="229">
        <v>4.97</v>
      </c>
      <c r="CU206" s="230">
        <v>4.97</v>
      </c>
      <c r="CV206" s="230">
        <v>5</v>
      </c>
      <c r="CW206" s="230">
        <v>5</v>
      </c>
      <c r="CX206" s="230">
        <v>4.93</v>
      </c>
      <c r="CY206" s="230">
        <v>4.97</v>
      </c>
      <c r="CZ206" s="415">
        <v>4.96</v>
      </c>
      <c r="DA206" s="416"/>
      <c r="DB206" s="417">
        <v>0.18</v>
      </c>
      <c r="DC206" s="230">
        <v>0.18</v>
      </c>
      <c r="DD206" s="295">
        <v>0</v>
      </c>
      <c r="DE206" s="295">
        <v>0</v>
      </c>
      <c r="DF206" s="230">
        <v>0.25</v>
      </c>
      <c r="DG206" s="230">
        <v>0.19</v>
      </c>
      <c r="DH206" s="415">
        <v>0.2</v>
      </c>
      <c r="DI206" s="421" t="e">
        <f>IFERROR(IF(Plan1!#REF!&lt;&gt;"",IF(Plan1!#REF!=6,(Plan1!#REF!-CT206)/DB206,IF(Plan1!#REF!=7,(Plan1!#REF!-CU206)/DC206,IF(Plan1!#REF!=8,(Plan1!#REF!-CV206)/DD206,IF(Plan1!#REF!=9,(Plan1!#REF!-CW206)/DE206,IF(Plan1!#REF!=10,(Plan1!#REF!-CX206)/DF206,IF(Plan1!#REF!=11,(Plan1!#REF!-CY206)/DG206,IF(Plan1!#REF!=12,(Plan1!#REF!-CZ206)/DH206,""))))))),""),IF(Plan1!#REF!&gt;(DK207*4),1,IF(Plan1!#REF!&gt;(DK207*3),-1.5,IF(Plan1!#REF!&gt;(DK207*2),-1.6,IF(Plan1!#REF!&gt;(DK207*1),-2,-2.05)))))</f>
        <v>#REF!</v>
      </c>
      <c r="DJ206" s="285"/>
      <c r="DK206" s="176"/>
      <c r="EV206" s="422"/>
      <c r="EW206" s="422"/>
      <c r="FJ206" s="57"/>
      <c r="FK206" s="57"/>
      <c r="FL206" s="57"/>
      <c r="FM206" s="57"/>
      <c r="FN206" s="57"/>
      <c r="FO206" s="57"/>
      <c r="FP206" s="57"/>
      <c r="FQ206" s="57"/>
      <c r="FR206" s="57"/>
      <c r="FS206" s="57"/>
      <c r="FT206" s="57"/>
      <c r="FU206" s="57"/>
      <c r="FV206" s="57"/>
      <c r="FW206" s="57"/>
      <c r="FX206" s="57"/>
      <c r="FY206" s="57"/>
      <c r="FZ206" s="170"/>
      <c r="GA206" s="57"/>
      <c r="GB206" s="57"/>
      <c r="GC206" s="57"/>
      <c r="GD206" s="57"/>
      <c r="GE206" s="57"/>
      <c r="GF206" s="155"/>
      <c r="GG206" s="57"/>
      <c r="GH206" s="57"/>
      <c r="GI206" s="57"/>
      <c r="GJ206" s="266"/>
      <c r="KI206" s="436">
        <v>6</v>
      </c>
      <c r="KJ206" s="436">
        <v>2</v>
      </c>
      <c r="KK206" s="436">
        <v>27.61</v>
      </c>
      <c r="KL206" s="436">
        <v>9.84</v>
      </c>
      <c r="KM206" s="215">
        <f t="shared" si="102"/>
        <v>-2.196138211382114</v>
      </c>
      <c r="KN206" s="437"/>
      <c r="KO206" s="436">
        <v>9</v>
      </c>
      <c r="KP206" s="436">
        <v>2</v>
      </c>
      <c r="KQ206" s="215">
        <v>31.27</v>
      </c>
      <c r="KR206" s="215">
        <v>9.6199999999999992</v>
      </c>
      <c r="KS206" s="215">
        <f t="shared" si="103"/>
        <v>-2.314968814968815</v>
      </c>
      <c r="KT206" s="437"/>
      <c r="KU206" s="436">
        <v>12</v>
      </c>
      <c r="KV206" s="436">
        <v>2</v>
      </c>
      <c r="KW206" s="215">
        <v>34.75</v>
      </c>
      <c r="KX206" s="215">
        <v>8.33</v>
      </c>
      <c r="KY206" s="215">
        <f t="shared" si="104"/>
        <v>-2.73109243697479</v>
      </c>
    </row>
    <row r="207" spans="14:311" s="56" customFormat="1" ht="15" customHeight="1">
      <c r="N207" s="435">
        <v>4</v>
      </c>
      <c r="O207" s="199" t="s">
        <v>359</v>
      </c>
      <c r="P207" s="199" t="s">
        <v>1</v>
      </c>
      <c r="Q207" s="222">
        <v>3</v>
      </c>
      <c r="R207" s="222">
        <v>4</v>
      </c>
      <c r="S207" s="222">
        <v>0</v>
      </c>
      <c r="T207" s="199" t="s">
        <v>456</v>
      </c>
      <c r="U207" s="222">
        <v>3</v>
      </c>
      <c r="W207" s="223">
        <f t="shared" si="95"/>
        <v>6</v>
      </c>
      <c r="X207" s="223" t="str">
        <f t="shared" si="96"/>
        <v>-</v>
      </c>
      <c r="Y207" s="223">
        <f t="shared" si="97"/>
        <v>3</v>
      </c>
      <c r="Z207" s="223"/>
      <c r="AA207" s="223"/>
      <c r="AB207" s="223">
        <f t="shared" si="98"/>
        <v>4</v>
      </c>
      <c r="AC207" s="223">
        <f t="shared" si="99"/>
        <v>0</v>
      </c>
      <c r="AD207" s="223">
        <f t="shared" si="100"/>
        <v>1</v>
      </c>
      <c r="AE207" s="223">
        <f t="shared" si="101"/>
        <v>3</v>
      </c>
      <c r="AG207" s="270">
        <v>5</v>
      </c>
      <c r="AH207" s="270"/>
      <c r="AI207" s="283" t="s">
        <v>411</v>
      </c>
      <c r="AJ207" s="291">
        <v>1</v>
      </c>
      <c r="AK207" s="291">
        <v>6</v>
      </c>
      <c r="AL207" s="291">
        <v>5</v>
      </c>
      <c r="AM207" s="283" t="s">
        <v>489</v>
      </c>
      <c r="AN207" s="283" t="s">
        <v>363</v>
      </c>
      <c r="AO207" s="291">
        <v>3</v>
      </c>
      <c r="AP207" s="291">
        <v>5</v>
      </c>
      <c r="AQ207" s="291">
        <v>6</v>
      </c>
      <c r="AR207" s="283" t="s">
        <v>483</v>
      </c>
      <c r="AS207" s="283" t="s">
        <v>361</v>
      </c>
      <c r="AT207" s="283" t="s">
        <v>642</v>
      </c>
      <c r="AU207" s="283"/>
      <c r="AV207" s="291">
        <v>7</v>
      </c>
      <c r="AW207" s="291">
        <v>9</v>
      </c>
      <c r="AX207" s="291">
        <v>5</v>
      </c>
      <c r="AY207" s="167">
        <f t="shared" si="80"/>
        <v>4</v>
      </c>
      <c r="AZ207" s="167">
        <f t="shared" si="81"/>
        <v>2</v>
      </c>
      <c r="BA207" s="167">
        <f t="shared" si="82"/>
        <v>7</v>
      </c>
      <c r="BB207" s="167">
        <f t="shared" si="83"/>
        <v>6</v>
      </c>
      <c r="BC207" s="167">
        <f t="shared" si="84"/>
        <v>21</v>
      </c>
      <c r="BD207" s="167">
        <f t="shared" si="85"/>
        <v>12</v>
      </c>
      <c r="BE207" s="167">
        <f t="shared" si="86"/>
        <v>4</v>
      </c>
      <c r="BF207" s="167">
        <f t="shared" si="87"/>
        <v>6</v>
      </c>
      <c r="BG207" s="167">
        <f t="shared" si="88"/>
        <v>6</v>
      </c>
      <c r="BH207" s="167"/>
      <c r="BI207" s="167">
        <f t="shared" si="89"/>
        <v>9</v>
      </c>
      <c r="BJ207" s="167">
        <f t="shared" si="90"/>
        <v>8</v>
      </c>
      <c r="BK207" s="167">
        <f t="shared" si="91"/>
        <v>28</v>
      </c>
      <c r="BL207" s="167">
        <f t="shared" si="92"/>
        <v>7</v>
      </c>
      <c r="BM207" s="167">
        <f t="shared" si="93"/>
        <v>9</v>
      </c>
      <c r="BN207" s="167">
        <f t="shared" si="94"/>
        <v>5</v>
      </c>
      <c r="CB207" s="159"/>
      <c r="CC207" s="225">
        <v>1.63</v>
      </c>
      <c r="CD207" s="226">
        <v>3.27</v>
      </c>
      <c r="CE207" s="226">
        <v>4.6100000000000003</v>
      </c>
      <c r="CF207" s="226">
        <v>6.06</v>
      </c>
      <c r="CG207" s="226">
        <v>6.53</v>
      </c>
      <c r="CH207" s="226">
        <v>6.84</v>
      </c>
      <c r="CI207" s="227">
        <v>6.81</v>
      </c>
      <c r="CJ207" s="252"/>
      <c r="CK207" s="229">
        <v>2.1</v>
      </c>
      <c r="CL207" s="230">
        <v>2.1800000000000002</v>
      </c>
      <c r="CM207" s="230">
        <v>2.0699999999999998</v>
      </c>
      <c r="CN207" s="230">
        <v>1.7</v>
      </c>
      <c r="CO207" s="230">
        <v>1.3</v>
      </c>
      <c r="CP207" s="230">
        <v>1.06</v>
      </c>
      <c r="CQ207" s="231">
        <v>1.29</v>
      </c>
      <c r="CR207" s="420" t="e">
        <f>IFERROR(IF(Plan1!#REF!&lt;&gt;"",IF(Plan1!#REF!=6,(Plan1!#REF!-CC207)/CK207,IF(Plan1!#REF!=7,(Plan1!#REF!-CD207)/CL207,IF(Plan1!#REF!=8,(Plan1!#REF!-CE207)/CM207,IF(Plan1!#REF!=9,(Plan1!#REF!-CF207)/CN207,IF(Plan1!#REF!=10,(Plan1!#REF!-CG207)/CO207,IF(Plan1!#REF!=11,(Plan1!#REF!-CH207)/CP207,IF(Plan1!#REF!=12,(Plan1!#REF!-CI207)/CQ207,""))))))),""),IF(Plan1!#REF!&gt;(DK208*4),1,IF(Plan1!#REF!&gt;(DK208*3),-1.5,IF(Plan1!#REF!&gt;(DK208*2),-1.6,IF(Plan1!#REF!&gt;(DK208*1),-2,-2.05)))))</f>
        <v>#REF!</v>
      </c>
      <c r="CS207" s="174"/>
      <c r="CT207" s="229">
        <v>1.9</v>
      </c>
      <c r="CU207" s="230">
        <v>1.32</v>
      </c>
      <c r="CV207" s="230">
        <v>3.44</v>
      </c>
      <c r="CW207" s="230">
        <v>5.47</v>
      </c>
      <c r="CX207" s="230">
        <v>5.8</v>
      </c>
      <c r="CY207" s="230">
        <v>6.21</v>
      </c>
      <c r="CZ207" s="415">
        <v>6.08</v>
      </c>
      <c r="DA207" s="416"/>
      <c r="DB207" s="417">
        <v>2.54</v>
      </c>
      <c r="DC207" s="230">
        <v>1.99</v>
      </c>
      <c r="DD207" s="230">
        <v>2.35</v>
      </c>
      <c r="DE207" s="230">
        <v>2.4</v>
      </c>
      <c r="DF207" s="230">
        <v>1.9</v>
      </c>
      <c r="DG207" s="230">
        <v>1.78</v>
      </c>
      <c r="DH207" s="415">
        <v>2.23</v>
      </c>
      <c r="DI207" s="421" t="e">
        <f>IFERROR(IF(Plan1!#REF!&lt;&gt;"",IF(Plan1!#REF!=6,(Plan1!#REF!-CT207)/DB207,IF(Plan1!#REF!=7,(Plan1!#REF!-CU207)/DC207,IF(Plan1!#REF!=8,(Plan1!#REF!-CV207)/DD207,IF(Plan1!#REF!=9,(Plan1!#REF!-CW207)/DE207,IF(Plan1!#REF!=10,(Plan1!#REF!-CX207)/DF207,IF(Plan1!#REF!=11,(Plan1!#REF!-CY207)/DG207,IF(Plan1!#REF!=12,(Plan1!#REF!-CZ207)/DH207,""))))))),""),IF(Plan1!#REF!&gt;(DK208*4),1,IF(Plan1!#REF!&gt;(DK208*3),-1.5,IF(Plan1!#REF!&gt;(DK208*2),-1.6,IF(Plan1!#REF!&gt;(DK208*1),-2,-2.05)))))</f>
        <v>#REF!</v>
      </c>
      <c r="DJ207" s="285">
        <v>5</v>
      </c>
      <c r="DK207" s="176">
        <f>DJ207/5</f>
        <v>1</v>
      </c>
      <c r="EV207" s="422"/>
      <c r="EW207" s="422"/>
      <c r="FJ207" s="57"/>
      <c r="FK207" s="57"/>
      <c r="FL207" s="57"/>
      <c r="FM207" s="57"/>
      <c r="FN207" s="57"/>
      <c r="FO207" s="57"/>
      <c r="FP207" s="57"/>
      <c r="FQ207" s="57"/>
      <c r="FR207" s="57"/>
      <c r="FS207" s="57"/>
      <c r="FT207" s="57"/>
      <c r="FU207" s="57"/>
      <c r="FV207" s="57"/>
      <c r="FW207" s="57"/>
      <c r="FX207" s="57"/>
      <c r="FY207" s="57"/>
      <c r="FZ207" s="170"/>
      <c r="GA207" s="57"/>
      <c r="GB207" s="57"/>
      <c r="GC207" s="57"/>
      <c r="GD207" s="57"/>
      <c r="GE207" s="57"/>
      <c r="GF207" s="155"/>
      <c r="GG207" s="57"/>
      <c r="GH207" s="57"/>
      <c r="GI207" s="57"/>
      <c r="GJ207" s="266"/>
      <c r="KI207" s="436">
        <v>7</v>
      </c>
      <c r="KJ207" s="436">
        <v>3</v>
      </c>
      <c r="KK207" s="436">
        <v>27.61</v>
      </c>
      <c r="KL207" s="436">
        <v>9.84</v>
      </c>
      <c r="KM207" s="215">
        <f t="shared" si="102"/>
        <v>-2.094512195121951</v>
      </c>
      <c r="KN207" s="437"/>
      <c r="KO207" s="436">
        <v>10</v>
      </c>
      <c r="KP207" s="436">
        <v>3</v>
      </c>
      <c r="KQ207" s="215">
        <v>31.27</v>
      </c>
      <c r="KR207" s="215">
        <v>9.6199999999999992</v>
      </c>
      <c r="KS207" s="215">
        <f t="shared" si="103"/>
        <v>-2.2110187110187112</v>
      </c>
      <c r="KT207" s="437"/>
      <c r="KU207" s="436">
        <v>15</v>
      </c>
      <c r="KV207" s="436">
        <v>3</v>
      </c>
      <c r="KW207" s="215">
        <v>34.75</v>
      </c>
      <c r="KX207" s="215">
        <v>8.33</v>
      </c>
      <c r="KY207" s="215">
        <f t="shared" si="104"/>
        <v>-2.3709483793517405</v>
      </c>
    </row>
    <row r="208" spans="14:311" s="56" customFormat="1" ht="15" customHeight="1">
      <c r="N208" s="435">
        <v>5</v>
      </c>
      <c r="O208" s="199" t="s">
        <v>414</v>
      </c>
      <c r="P208" s="199" t="s">
        <v>351</v>
      </c>
      <c r="Q208" s="199" t="s">
        <v>356</v>
      </c>
      <c r="R208" s="199" t="s">
        <v>353</v>
      </c>
      <c r="S208" s="199" t="s">
        <v>456</v>
      </c>
      <c r="T208" s="199" t="s">
        <v>358</v>
      </c>
      <c r="U208" s="222">
        <v>4</v>
      </c>
      <c r="W208" s="223">
        <f t="shared" si="95"/>
        <v>8</v>
      </c>
      <c r="X208" s="223">
        <f t="shared" si="96"/>
        <v>0</v>
      </c>
      <c r="Y208" s="223">
        <f t="shared" si="97"/>
        <v>4</v>
      </c>
      <c r="Z208" s="223"/>
      <c r="AA208" s="223"/>
      <c r="AB208" s="223">
        <f t="shared" si="98"/>
        <v>5</v>
      </c>
      <c r="AC208" s="223">
        <f t="shared" si="99"/>
        <v>1</v>
      </c>
      <c r="AD208" s="223">
        <f t="shared" si="100"/>
        <v>3</v>
      </c>
      <c r="AE208" s="223">
        <f t="shared" si="101"/>
        <v>4</v>
      </c>
      <c r="AG208" s="270">
        <v>6</v>
      </c>
      <c r="AH208" s="270"/>
      <c r="AI208" s="283" t="s">
        <v>477</v>
      </c>
      <c r="AJ208" s="291">
        <v>2</v>
      </c>
      <c r="AK208" s="291">
        <v>7</v>
      </c>
      <c r="AL208" s="291">
        <v>6</v>
      </c>
      <c r="AM208" s="283" t="s">
        <v>663</v>
      </c>
      <c r="AN208" s="283" t="s">
        <v>458</v>
      </c>
      <c r="AO208" s="283" t="s">
        <v>356</v>
      </c>
      <c r="AP208" s="291">
        <v>6</v>
      </c>
      <c r="AQ208" s="283" t="s">
        <v>367</v>
      </c>
      <c r="AR208" s="283" t="s">
        <v>458</v>
      </c>
      <c r="AS208" s="283" t="s">
        <v>363</v>
      </c>
      <c r="AT208" s="283" t="s">
        <v>643</v>
      </c>
      <c r="AU208" s="283"/>
      <c r="AV208" s="291">
        <v>8</v>
      </c>
      <c r="AW208" s="283" t="s">
        <v>363</v>
      </c>
      <c r="AX208" s="291">
        <v>6</v>
      </c>
      <c r="AY208" s="167">
        <f t="shared" si="80"/>
        <v>7</v>
      </c>
      <c r="AZ208" s="167">
        <f t="shared" si="81"/>
        <v>3</v>
      </c>
      <c r="BA208" s="167">
        <f t="shared" si="82"/>
        <v>8</v>
      </c>
      <c r="BB208" s="167">
        <f t="shared" si="83"/>
        <v>7</v>
      </c>
      <c r="BC208" s="167">
        <f t="shared" si="84"/>
        <v>26</v>
      </c>
      <c r="BD208" s="167">
        <f t="shared" si="85"/>
        <v>14</v>
      </c>
      <c r="BE208" s="167">
        <f t="shared" si="86"/>
        <v>6</v>
      </c>
      <c r="BF208" s="167">
        <f t="shared" si="87"/>
        <v>7</v>
      </c>
      <c r="BG208" s="167">
        <f t="shared" si="88"/>
        <v>7</v>
      </c>
      <c r="BH208" s="167"/>
      <c r="BI208" s="167">
        <f t="shared" si="89"/>
        <v>12</v>
      </c>
      <c r="BJ208" s="167">
        <f t="shared" si="90"/>
        <v>10</v>
      </c>
      <c r="BK208" s="167">
        <f t="shared" si="91"/>
        <v>33</v>
      </c>
      <c r="BL208" s="167">
        <f t="shared" si="92"/>
        <v>8</v>
      </c>
      <c r="BM208" s="167">
        <f t="shared" si="93"/>
        <v>10</v>
      </c>
      <c r="BN208" s="167">
        <f t="shared" si="94"/>
        <v>6</v>
      </c>
      <c r="CB208" s="159"/>
      <c r="CC208" s="225">
        <v>37.229999999999997</v>
      </c>
      <c r="CD208" s="226">
        <v>40.369999999999997</v>
      </c>
      <c r="CE208" s="226">
        <v>41.85</v>
      </c>
      <c r="CF208" s="226">
        <v>42.63</v>
      </c>
      <c r="CG208" s="226">
        <v>43.57</v>
      </c>
      <c r="CH208" s="226">
        <v>43.6</v>
      </c>
      <c r="CI208" s="227">
        <v>43.96</v>
      </c>
      <c r="CJ208" s="252"/>
      <c r="CK208" s="229">
        <v>4.88</v>
      </c>
      <c r="CL208" s="230">
        <v>2.74</v>
      </c>
      <c r="CM208" s="230">
        <v>2.42</v>
      </c>
      <c r="CN208" s="230">
        <v>2.16</v>
      </c>
      <c r="CO208" s="230">
        <v>1.22</v>
      </c>
      <c r="CP208" s="230">
        <v>1.35</v>
      </c>
      <c r="CQ208" s="231">
        <v>1.07</v>
      </c>
      <c r="CR208" s="420" t="e">
        <f>IFERROR(IF(Plan1!#REF!&lt;&gt;"",IF(Plan1!#REF!=6,(Plan1!#REF!-CC208)/CK208,IF(Plan1!#REF!=7,(Plan1!#REF!-CD208)/CL208,IF(Plan1!#REF!=8,(Plan1!#REF!-CE208)/CM208,IF(Plan1!#REF!=9,(Plan1!#REF!-CF208)/CN208,IF(Plan1!#REF!=10,(Plan1!#REF!-CG208)/CO208,IF(Plan1!#REF!=11,(Plan1!#REF!-CH208)/CP208,IF(Plan1!#REF!=12,(Plan1!#REF!-CI208)/CQ208,""))))))),""),IF(Plan1!#REF!&gt;(DK209*4),1,IF(Plan1!#REF!&gt;(DK209*3),-1.5,IF(Plan1!#REF!&gt;(DK209*2),-1.6,IF(Plan1!#REF!&gt;(DK209*1),-2,-2.05)))))</f>
        <v>#REF!</v>
      </c>
      <c r="CS208" s="174"/>
      <c r="CT208" s="229">
        <v>29.57</v>
      </c>
      <c r="CU208" s="230">
        <v>38.29</v>
      </c>
      <c r="CV208" s="230">
        <v>42.34</v>
      </c>
      <c r="CW208" s="230">
        <v>43</v>
      </c>
      <c r="CX208" s="230">
        <v>43.67</v>
      </c>
      <c r="CY208" s="230">
        <v>43.72</v>
      </c>
      <c r="CZ208" s="415">
        <v>43.38</v>
      </c>
      <c r="DA208" s="416"/>
      <c r="DB208" s="417">
        <v>12.75</v>
      </c>
      <c r="DC208" s="230">
        <v>8.82</v>
      </c>
      <c r="DD208" s="230">
        <v>3.43</v>
      </c>
      <c r="DE208" s="230">
        <v>1.98</v>
      </c>
      <c r="DF208" s="230">
        <v>1.27</v>
      </c>
      <c r="DG208" s="230">
        <v>1.36</v>
      </c>
      <c r="DH208" s="415">
        <v>2.08</v>
      </c>
      <c r="DI208" s="421" t="e">
        <f>IFERROR(IF(Plan1!#REF!&lt;&gt;"",IF(Plan1!#REF!=6,(Plan1!#REF!-CT208)/DB208,IF(Plan1!#REF!=7,(Plan1!#REF!-CU208)/DC208,IF(Plan1!#REF!=8,(Plan1!#REF!-CV208)/DD208,IF(Plan1!#REF!=9,(Plan1!#REF!-CW208)/DE208,IF(Plan1!#REF!=10,(Plan1!#REF!-CX208)/DF208,IF(Plan1!#REF!=11,(Plan1!#REF!-CY208)/DG208,IF(Plan1!#REF!=12,(Plan1!#REF!-CZ208)/DH208,""))))))),""),IF(Plan1!#REF!&gt;(DK209*4),1,IF(Plan1!#REF!&gt;(DK209*3),-1.5,IF(Plan1!#REF!&gt;(DK209*2),-1.6,IF(Plan1!#REF!&gt;(DK209*1),-2,-2.05)))))</f>
        <v>#REF!</v>
      </c>
      <c r="DJ208" s="285"/>
      <c r="DK208" s="176"/>
      <c r="EV208" s="422"/>
      <c r="EW208" s="422"/>
      <c r="FJ208" s="57"/>
      <c r="FK208" s="57"/>
      <c r="FL208" s="57"/>
      <c r="FM208" s="57"/>
      <c r="FN208" s="57"/>
      <c r="FO208" s="57"/>
      <c r="FP208" s="57"/>
      <c r="FQ208" s="57"/>
      <c r="FR208" s="57"/>
      <c r="FS208" s="57"/>
      <c r="FT208" s="57"/>
      <c r="FU208" s="57"/>
      <c r="FV208" s="57"/>
      <c r="FW208" s="57"/>
      <c r="FX208" s="57"/>
      <c r="FY208" s="57"/>
      <c r="FZ208" s="170"/>
      <c r="GA208" s="57"/>
      <c r="GB208" s="57"/>
      <c r="GC208" s="57"/>
      <c r="GD208" s="57"/>
      <c r="GE208" s="57"/>
      <c r="GF208" s="155"/>
      <c r="GG208" s="57"/>
      <c r="GH208" s="57"/>
      <c r="GI208" s="57"/>
      <c r="GJ208" s="266"/>
      <c r="KI208" s="436">
        <v>8</v>
      </c>
      <c r="KJ208" s="436">
        <v>4</v>
      </c>
      <c r="KK208" s="436">
        <v>27.61</v>
      </c>
      <c r="KL208" s="436">
        <v>9.84</v>
      </c>
      <c r="KM208" s="215">
        <f t="shared" si="102"/>
        <v>-1.9928861788617886</v>
      </c>
      <c r="KN208" s="437"/>
      <c r="KO208" s="436">
        <v>11</v>
      </c>
      <c r="KP208" s="436">
        <v>4</v>
      </c>
      <c r="KQ208" s="215">
        <v>31.27</v>
      </c>
      <c r="KR208" s="215">
        <v>9.6199999999999992</v>
      </c>
      <c r="KS208" s="215">
        <f t="shared" si="103"/>
        <v>-2.1070686070686073</v>
      </c>
      <c r="KT208" s="437"/>
      <c r="KU208" s="436">
        <v>17</v>
      </c>
      <c r="KV208" s="436">
        <v>4</v>
      </c>
      <c r="KW208" s="215">
        <v>34.75</v>
      </c>
      <c r="KX208" s="215">
        <v>8.33</v>
      </c>
      <c r="KY208" s="215">
        <f t="shared" si="104"/>
        <v>-2.1308523409363747</v>
      </c>
    </row>
    <row r="209" spans="14:311" s="56" customFormat="1" ht="15" customHeight="1">
      <c r="N209" s="435">
        <v>6</v>
      </c>
      <c r="O209" s="199" t="s">
        <v>368</v>
      </c>
      <c r="P209" s="199" t="s">
        <v>358</v>
      </c>
      <c r="Q209" s="222">
        <v>6</v>
      </c>
      <c r="R209" s="222">
        <v>7</v>
      </c>
      <c r="S209" s="222">
        <v>3</v>
      </c>
      <c r="T209" s="199" t="s">
        <v>359</v>
      </c>
      <c r="U209" s="222">
        <v>5</v>
      </c>
      <c r="W209" s="223">
        <f t="shared" si="95"/>
        <v>12</v>
      </c>
      <c r="X209" s="223">
        <f t="shared" si="96"/>
        <v>3</v>
      </c>
      <c r="Y209" s="223">
        <f t="shared" si="97"/>
        <v>6</v>
      </c>
      <c r="Z209" s="223"/>
      <c r="AA209" s="223"/>
      <c r="AB209" s="223">
        <f t="shared" si="98"/>
        <v>7</v>
      </c>
      <c r="AC209" s="223">
        <f t="shared" si="99"/>
        <v>3</v>
      </c>
      <c r="AD209" s="223">
        <f t="shared" si="100"/>
        <v>6</v>
      </c>
      <c r="AE209" s="223">
        <f t="shared" si="101"/>
        <v>5</v>
      </c>
      <c r="AG209" s="270">
        <v>7</v>
      </c>
      <c r="AH209" s="270"/>
      <c r="AI209" s="283" t="s">
        <v>367</v>
      </c>
      <c r="AJ209" s="291">
        <v>3</v>
      </c>
      <c r="AK209" s="291">
        <v>8</v>
      </c>
      <c r="AL209" s="291">
        <v>7</v>
      </c>
      <c r="AM209" s="283" t="s">
        <v>600</v>
      </c>
      <c r="AN209" s="283" t="s">
        <v>459</v>
      </c>
      <c r="AO209" s="291">
        <v>6</v>
      </c>
      <c r="AP209" s="291">
        <v>7</v>
      </c>
      <c r="AQ209" s="283" t="s">
        <v>412</v>
      </c>
      <c r="AR209" s="283" t="s">
        <v>370</v>
      </c>
      <c r="AS209" s="283" t="s">
        <v>458</v>
      </c>
      <c r="AT209" s="283" t="s">
        <v>1069</v>
      </c>
      <c r="AU209" s="283"/>
      <c r="AV209" s="332" t="s">
        <v>1</v>
      </c>
      <c r="AW209" s="291">
        <v>12</v>
      </c>
      <c r="AX209" s="291">
        <v>7</v>
      </c>
      <c r="AY209" s="167">
        <f t="shared" si="80"/>
        <v>9</v>
      </c>
      <c r="AZ209" s="167">
        <f t="shared" si="81"/>
        <v>4</v>
      </c>
      <c r="BA209" s="167">
        <f t="shared" si="82"/>
        <v>9</v>
      </c>
      <c r="BB209" s="167">
        <f t="shared" si="83"/>
        <v>8</v>
      </c>
      <c r="BC209" s="167">
        <f t="shared" si="84"/>
        <v>31</v>
      </c>
      <c r="BD209" s="167">
        <f t="shared" si="85"/>
        <v>16</v>
      </c>
      <c r="BE209" s="167">
        <f t="shared" si="86"/>
        <v>7</v>
      </c>
      <c r="BF209" s="167">
        <f t="shared" si="87"/>
        <v>8</v>
      </c>
      <c r="BG209" s="167">
        <f t="shared" si="88"/>
        <v>9</v>
      </c>
      <c r="BH209" s="167"/>
      <c r="BI209" s="167">
        <f t="shared" si="89"/>
        <v>14</v>
      </c>
      <c r="BJ209" s="167">
        <f t="shared" si="90"/>
        <v>12</v>
      </c>
      <c r="BK209" s="167">
        <f t="shared" si="91"/>
        <v>38</v>
      </c>
      <c r="BL209" s="167" t="str">
        <f t="shared" si="92"/>
        <v>-</v>
      </c>
      <c r="BM209" s="167">
        <f t="shared" si="93"/>
        <v>12</v>
      </c>
      <c r="BN209" s="167">
        <f t="shared" si="94"/>
        <v>7</v>
      </c>
      <c r="CB209" s="159"/>
      <c r="CC209" s="225">
        <v>14.87</v>
      </c>
      <c r="CD209" s="226">
        <v>15.73</v>
      </c>
      <c r="CE209" s="226">
        <v>15.76</v>
      </c>
      <c r="CF209" s="226">
        <v>16.16</v>
      </c>
      <c r="CG209" s="226">
        <v>16.5</v>
      </c>
      <c r="CH209" s="226">
        <v>16.399999999999999</v>
      </c>
      <c r="CI209" s="227">
        <v>16.420000000000002</v>
      </c>
      <c r="CJ209" s="252"/>
      <c r="CK209" s="229">
        <v>2.25</v>
      </c>
      <c r="CL209" s="230">
        <v>1.2</v>
      </c>
      <c r="CM209" s="230">
        <v>1.22</v>
      </c>
      <c r="CN209" s="230">
        <v>0.84</v>
      </c>
      <c r="CO209" s="230">
        <v>0.56999999999999995</v>
      </c>
      <c r="CP209" s="230">
        <v>0.64</v>
      </c>
      <c r="CQ209" s="231">
        <v>0.5</v>
      </c>
      <c r="CR209" s="420" t="e">
        <f>IFERROR(IF(Plan1!#REF!&lt;&gt;"",IF(Plan1!#REF!=6,(Plan1!#REF!-CC209)/CK209,IF(Plan1!#REF!=7,(Plan1!#REF!-CD209)/CL209,IF(Plan1!#REF!=8,(Plan1!#REF!-CE209)/CM209,IF(Plan1!#REF!=9,(Plan1!#REF!-CF209)/CN209,IF(Plan1!#REF!=10,(Plan1!#REF!-CG209)/CO209,IF(Plan1!#REF!=11,(Plan1!#REF!-CH209)/CP209,IF(Plan1!#REF!=12,(Plan1!#REF!-CI209)/CQ209,""))))))),""),IF(Plan1!#REF!&gt;(DK210*4),1,IF(Plan1!#REF!&gt;(DK210*3),-1.5,IF(Plan1!#REF!&gt;(DK210*2),-1.6,IF(Plan1!#REF!&gt;(DK210*1),-2,-2.05)))))</f>
        <v>#REF!</v>
      </c>
      <c r="CS209" s="174"/>
      <c r="CT209" s="229">
        <v>12</v>
      </c>
      <c r="CU209" s="230">
        <v>15.61</v>
      </c>
      <c r="CV209" s="230">
        <v>16.63</v>
      </c>
      <c r="CW209" s="230">
        <v>16.899999999999999</v>
      </c>
      <c r="CX209" s="230">
        <v>16.899999999999999</v>
      </c>
      <c r="CY209" s="230">
        <v>16.97</v>
      </c>
      <c r="CZ209" s="415">
        <v>16.96</v>
      </c>
      <c r="DA209" s="416"/>
      <c r="DB209" s="417">
        <v>5.72</v>
      </c>
      <c r="DC209" s="230">
        <v>3.52</v>
      </c>
      <c r="DD209" s="230">
        <v>0.71</v>
      </c>
      <c r="DE209" s="230">
        <v>0.3</v>
      </c>
      <c r="DF209" s="230">
        <v>0.3</v>
      </c>
      <c r="DG209" s="230">
        <v>0.19</v>
      </c>
      <c r="DH209" s="415">
        <v>0.2</v>
      </c>
      <c r="DI209" s="421" t="e">
        <f>IFERROR(IF(Plan1!#REF!&lt;&gt;"",IF(Plan1!#REF!=6,(Plan1!#REF!-CT209)/DB209,IF(Plan1!#REF!=7,(Plan1!#REF!-CU209)/DC209,IF(Plan1!#REF!=8,(Plan1!#REF!-CV209)/DD209,IF(Plan1!#REF!=9,(Plan1!#REF!-CW209)/DE209,IF(Plan1!#REF!=10,(Plan1!#REF!-CX209)/DF209,IF(Plan1!#REF!=11,(Plan1!#REF!-CY209)/DG209,IF(Plan1!#REF!=12,(Plan1!#REF!-CZ209)/DH209,""))))))),""),IF(Plan1!#REF!&gt;(DK210*4),1,IF(Plan1!#REF!&gt;(DK210*3),-1.5,IF(Plan1!#REF!&gt;(DK210*2),-1.6,IF(Plan1!#REF!&gt;(DK210*1),-2,-2.05)))))</f>
        <v>#REF!</v>
      </c>
      <c r="DJ209" s="285"/>
      <c r="DK209" s="176"/>
      <c r="EV209" s="422"/>
      <c r="EW209" s="422"/>
      <c r="FJ209" s="57"/>
      <c r="FK209" s="57"/>
      <c r="FL209" s="57"/>
      <c r="FM209" s="57"/>
      <c r="FN209" s="57"/>
      <c r="FO209" s="57"/>
      <c r="FP209" s="57"/>
      <c r="FQ209" s="57"/>
      <c r="FR209" s="57"/>
      <c r="FS209" s="57"/>
      <c r="FT209" s="57"/>
      <c r="FU209" s="57"/>
      <c r="FV209" s="57"/>
      <c r="FW209" s="57"/>
      <c r="FX209" s="57"/>
      <c r="FY209" s="57"/>
      <c r="FZ209" s="170"/>
      <c r="GA209" s="57"/>
      <c r="GB209" s="57"/>
      <c r="GC209" s="57"/>
      <c r="GD209" s="57"/>
      <c r="GE209" s="57"/>
      <c r="GF209" s="155"/>
      <c r="GG209" s="57"/>
      <c r="GH209" s="57"/>
      <c r="GI209" s="57"/>
      <c r="GJ209" s="266"/>
      <c r="KI209" s="436">
        <v>9</v>
      </c>
      <c r="KJ209" s="436">
        <v>5</v>
      </c>
      <c r="KK209" s="436">
        <v>27.61</v>
      </c>
      <c r="KL209" s="436">
        <v>9.84</v>
      </c>
      <c r="KM209" s="215">
        <f t="shared" si="102"/>
        <v>-1.8912601626016259</v>
      </c>
      <c r="KN209" s="437"/>
      <c r="KO209" s="436">
        <v>12</v>
      </c>
      <c r="KP209" s="436">
        <v>5</v>
      </c>
      <c r="KQ209" s="215">
        <v>31.27</v>
      </c>
      <c r="KR209" s="215">
        <v>9.6199999999999992</v>
      </c>
      <c r="KS209" s="215">
        <f t="shared" si="103"/>
        <v>-2.003118503118503</v>
      </c>
      <c r="KT209" s="437"/>
      <c r="KU209" s="436">
        <v>18</v>
      </c>
      <c r="KV209" s="436">
        <v>5</v>
      </c>
      <c r="KW209" s="215">
        <v>34.75</v>
      </c>
      <c r="KX209" s="215">
        <v>8.33</v>
      </c>
      <c r="KY209" s="215">
        <f t="shared" si="104"/>
        <v>-2.0108043217286915</v>
      </c>
    </row>
    <row r="210" spans="14:311" s="56" customFormat="1" ht="15" customHeight="1">
      <c r="N210" s="435">
        <v>7</v>
      </c>
      <c r="O210" s="199" t="s">
        <v>457</v>
      </c>
      <c r="P210" s="199" t="s">
        <v>359</v>
      </c>
      <c r="Q210" s="222">
        <v>7</v>
      </c>
      <c r="R210" s="199" t="s">
        <v>361</v>
      </c>
      <c r="S210" s="222">
        <v>4</v>
      </c>
      <c r="T210" s="199" t="s">
        <v>361</v>
      </c>
      <c r="U210" s="199" t="s">
        <v>1</v>
      </c>
      <c r="W210" s="223">
        <f t="shared" si="95"/>
        <v>15</v>
      </c>
      <c r="X210" s="223">
        <f t="shared" si="96"/>
        <v>6</v>
      </c>
      <c r="Y210" s="223">
        <f t="shared" si="97"/>
        <v>7</v>
      </c>
      <c r="Z210" s="223"/>
      <c r="AA210" s="223"/>
      <c r="AB210" s="223">
        <f t="shared" si="98"/>
        <v>8</v>
      </c>
      <c r="AC210" s="223">
        <f t="shared" si="99"/>
        <v>4</v>
      </c>
      <c r="AD210" s="223">
        <f t="shared" si="100"/>
        <v>8</v>
      </c>
      <c r="AE210" s="223" t="str">
        <f t="shared" si="101"/>
        <v>-</v>
      </c>
      <c r="AG210" s="270">
        <v>8</v>
      </c>
      <c r="AH210" s="270"/>
      <c r="AI210" s="283" t="s">
        <v>483</v>
      </c>
      <c r="AJ210" s="283" t="s">
        <v>356</v>
      </c>
      <c r="AK210" s="291">
        <v>9</v>
      </c>
      <c r="AL210" s="283" t="s">
        <v>361</v>
      </c>
      <c r="AM210" s="283" t="s">
        <v>427</v>
      </c>
      <c r="AN210" s="283" t="s">
        <v>387</v>
      </c>
      <c r="AO210" s="283" t="s">
        <v>367</v>
      </c>
      <c r="AP210" s="283" t="s">
        <v>361</v>
      </c>
      <c r="AQ210" s="291">
        <v>11</v>
      </c>
      <c r="AR210" s="283" t="s">
        <v>374</v>
      </c>
      <c r="AS210" s="283" t="s">
        <v>459</v>
      </c>
      <c r="AT210" s="283" t="s">
        <v>586</v>
      </c>
      <c r="AU210" s="283"/>
      <c r="AV210" s="291">
        <v>9</v>
      </c>
      <c r="AW210" s="291">
        <v>13</v>
      </c>
      <c r="AX210" s="291">
        <v>8</v>
      </c>
      <c r="AY210" s="167">
        <f t="shared" si="80"/>
        <v>12</v>
      </c>
      <c r="AZ210" s="167">
        <f t="shared" si="81"/>
        <v>6</v>
      </c>
      <c r="BA210" s="167">
        <f t="shared" si="82"/>
        <v>10</v>
      </c>
      <c r="BB210" s="167">
        <f t="shared" si="83"/>
        <v>10</v>
      </c>
      <c r="BC210" s="167">
        <f t="shared" si="84"/>
        <v>35</v>
      </c>
      <c r="BD210" s="167">
        <f t="shared" si="85"/>
        <v>18</v>
      </c>
      <c r="BE210" s="167">
        <f t="shared" si="86"/>
        <v>9</v>
      </c>
      <c r="BF210" s="167">
        <f t="shared" si="87"/>
        <v>10</v>
      </c>
      <c r="BG210" s="167">
        <f t="shared" si="88"/>
        <v>11</v>
      </c>
      <c r="BH210" s="167"/>
      <c r="BI210" s="167">
        <f t="shared" si="89"/>
        <v>17</v>
      </c>
      <c r="BJ210" s="167">
        <f t="shared" si="90"/>
        <v>14</v>
      </c>
      <c r="BK210" s="167">
        <f t="shared" si="91"/>
        <v>44</v>
      </c>
      <c r="BL210" s="167">
        <f t="shared" si="92"/>
        <v>9</v>
      </c>
      <c r="BM210" s="167">
        <f t="shared" si="93"/>
        <v>13</v>
      </c>
      <c r="BN210" s="167">
        <f t="shared" si="94"/>
        <v>8</v>
      </c>
      <c r="CB210" s="159"/>
      <c r="CC210" s="225">
        <v>5.63</v>
      </c>
      <c r="CD210" s="226">
        <v>5.97</v>
      </c>
      <c r="CE210" s="226">
        <v>5.88</v>
      </c>
      <c r="CF210" s="226">
        <v>5.97</v>
      </c>
      <c r="CG210" s="226">
        <v>5.97</v>
      </c>
      <c r="CH210" s="226">
        <v>6</v>
      </c>
      <c r="CI210" s="231">
        <v>5.96</v>
      </c>
      <c r="CJ210" s="252"/>
      <c r="CK210" s="229">
        <v>0.85</v>
      </c>
      <c r="CL210" s="230">
        <v>0.18</v>
      </c>
      <c r="CM210" s="230">
        <v>0.41</v>
      </c>
      <c r="CN210" s="230">
        <v>0.17</v>
      </c>
      <c r="CO210" s="230">
        <v>0.18</v>
      </c>
      <c r="CP210" s="295">
        <v>0</v>
      </c>
      <c r="CQ210" s="231">
        <v>0.19</v>
      </c>
      <c r="CR210" s="420" t="e">
        <f>IFERROR(IF(Plan1!#REF!&lt;&gt;"",IF(Plan1!#REF!=6,(Plan1!#REF!-CC210)/CK210,IF(Plan1!#REF!=7,(Plan1!#REF!-CD210)/CL210,IF(Plan1!#REF!=8,(Plan1!#REF!-CE210)/CM210,IF(Plan1!#REF!=9,(Plan1!#REF!-CF210)/CN210,IF(Plan1!#REF!=10,(Plan1!#REF!-CG210)/CO210,IF(Plan1!#REF!=11,(Plan1!#REF!-CH210)/CP210,IF(Plan1!#REF!=12,(Plan1!#REF!-CI210)/CQ210,""))))))),""),IF(Plan1!#REF!&gt;(DK211*4),1,IF(Plan1!#REF!&gt;(DK211*3),-1.5,IF(Plan1!#REF!&gt;(DK211*2),-1.6,IF(Plan1!#REF!&gt;(DK211*1),-2,-2.05)))))</f>
        <v>#REF!</v>
      </c>
      <c r="CS210" s="174"/>
      <c r="CT210" s="229">
        <v>4.37</v>
      </c>
      <c r="CU210" s="230">
        <v>5.61</v>
      </c>
      <c r="CV210" s="230">
        <v>5.94</v>
      </c>
      <c r="CW210" s="230">
        <v>6</v>
      </c>
      <c r="CX210" s="230">
        <v>5.97</v>
      </c>
      <c r="CY210" s="230">
        <v>6</v>
      </c>
      <c r="CZ210" s="415">
        <v>6</v>
      </c>
      <c r="DA210" s="416"/>
      <c r="DB210" s="417">
        <v>1.99</v>
      </c>
      <c r="DC210" s="230">
        <v>1.1200000000000001</v>
      </c>
      <c r="DD210" s="230">
        <v>0.25</v>
      </c>
      <c r="DE210" s="295">
        <v>0</v>
      </c>
      <c r="DF210" s="230">
        <v>0.18</v>
      </c>
      <c r="DG210" s="295">
        <v>0</v>
      </c>
      <c r="DH210" s="418">
        <v>0</v>
      </c>
      <c r="DI210" s="421" t="e">
        <f>IFERROR(IF(Plan1!#REF!&lt;&gt;"",IF(Plan1!#REF!=6,(Plan1!#REF!-CT210)/DB210,IF(Plan1!#REF!=7,(Plan1!#REF!-CU210)/DC210,IF(Plan1!#REF!=8,(Plan1!#REF!-CV210)/DD210,IF(Plan1!#REF!=9,(Plan1!#REF!-CW210)/DE210,IF(Plan1!#REF!=10,(Plan1!#REF!-CX210)/DF210,IF(Plan1!#REF!=11,(Plan1!#REF!-CY210)/DG210,IF(Plan1!#REF!=12,(Plan1!#REF!-CZ210)/DH210,""))))))),""),IF(Plan1!#REF!&gt;(DK211*4),1,IF(Plan1!#REF!&gt;(DK211*3),-1.5,IF(Plan1!#REF!&gt;(DK211*2),-1.6,IF(Plan1!#REF!&gt;(DK211*1),-2,-2.05)))))</f>
        <v>#REF!</v>
      </c>
      <c r="DJ210" s="285"/>
      <c r="DK210" s="176"/>
      <c r="EV210" s="422"/>
      <c r="EW210" s="422"/>
      <c r="FJ210" s="57"/>
      <c r="FK210" s="57"/>
      <c r="FL210" s="57"/>
      <c r="FM210" s="57"/>
      <c r="FN210" s="57"/>
      <c r="FO210" s="57"/>
      <c r="FP210" s="57"/>
      <c r="FQ210" s="57"/>
      <c r="FR210" s="57"/>
      <c r="FS210" s="57"/>
      <c r="FT210" s="57"/>
      <c r="FU210" s="57"/>
      <c r="FV210" s="57"/>
      <c r="FW210" s="57"/>
      <c r="FX210" s="57"/>
      <c r="FY210" s="57"/>
      <c r="FZ210" s="170"/>
      <c r="GA210" s="57"/>
      <c r="GB210" s="57"/>
      <c r="GC210" s="57"/>
      <c r="GD210" s="57"/>
      <c r="GE210" s="57"/>
      <c r="GF210" s="155"/>
      <c r="GG210" s="57"/>
      <c r="GH210" s="57"/>
      <c r="GI210" s="57"/>
      <c r="GJ210" s="266"/>
      <c r="KI210" s="436">
        <v>10</v>
      </c>
      <c r="KJ210" s="436">
        <v>6</v>
      </c>
      <c r="KK210" s="436">
        <v>27.61</v>
      </c>
      <c r="KL210" s="436">
        <v>9.84</v>
      </c>
      <c r="KM210" s="215">
        <f t="shared" si="102"/>
        <v>-1.7896341463414633</v>
      </c>
      <c r="KN210" s="437"/>
      <c r="KO210" s="436">
        <v>13</v>
      </c>
      <c r="KP210" s="436">
        <v>7</v>
      </c>
      <c r="KQ210" s="215">
        <v>31.27</v>
      </c>
      <c r="KR210" s="215">
        <v>9.6199999999999992</v>
      </c>
      <c r="KS210" s="215">
        <f t="shared" si="103"/>
        <v>-1.8991683991683992</v>
      </c>
      <c r="KT210" s="437"/>
      <c r="KU210" s="436">
        <v>19</v>
      </c>
      <c r="KV210" s="436">
        <v>6</v>
      </c>
      <c r="KW210" s="215">
        <v>34.75</v>
      </c>
      <c r="KX210" s="215">
        <v>8.33</v>
      </c>
      <c r="KY210" s="215">
        <f t="shared" si="104"/>
        <v>-1.8907563025210083</v>
      </c>
    </row>
    <row r="211" spans="14:311" s="56" customFormat="1" ht="15" customHeight="1">
      <c r="N211" s="435">
        <v>8</v>
      </c>
      <c r="O211" s="199" t="s">
        <v>420</v>
      </c>
      <c r="P211" s="199" t="s">
        <v>355</v>
      </c>
      <c r="Q211" s="222">
        <v>8</v>
      </c>
      <c r="R211" s="222">
        <v>10</v>
      </c>
      <c r="S211" s="199" t="s">
        <v>353</v>
      </c>
      <c r="T211" s="199" t="s">
        <v>363</v>
      </c>
      <c r="U211" s="222">
        <v>6</v>
      </c>
      <c r="W211" s="223">
        <f t="shared" si="95"/>
        <v>19</v>
      </c>
      <c r="X211" s="223">
        <f t="shared" si="96"/>
        <v>8</v>
      </c>
      <c r="Y211" s="223">
        <f t="shared" si="97"/>
        <v>8</v>
      </c>
      <c r="Z211" s="223"/>
      <c r="AA211" s="223"/>
      <c r="AB211" s="223">
        <f t="shared" si="98"/>
        <v>10</v>
      </c>
      <c r="AC211" s="223">
        <f t="shared" si="99"/>
        <v>5</v>
      </c>
      <c r="AD211" s="223">
        <f t="shared" si="100"/>
        <v>10</v>
      </c>
      <c r="AE211" s="223">
        <f t="shared" si="101"/>
        <v>6</v>
      </c>
      <c r="AG211" s="270">
        <v>9</v>
      </c>
      <c r="AH211" s="270"/>
      <c r="AI211" s="283" t="s">
        <v>368</v>
      </c>
      <c r="AJ211" s="283" t="s">
        <v>359</v>
      </c>
      <c r="AK211" s="291">
        <v>10</v>
      </c>
      <c r="AL211" s="291">
        <v>10</v>
      </c>
      <c r="AM211" s="283" t="s">
        <v>431</v>
      </c>
      <c r="AN211" s="283" t="s">
        <v>429</v>
      </c>
      <c r="AO211" s="283" t="s">
        <v>412</v>
      </c>
      <c r="AP211" s="291">
        <v>10</v>
      </c>
      <c r="AQ211" s="283" t="s">
        <v>458</v>
      </c>
      <c r="AR211" s="283" t="s">
        <v>420</v>
      </c>
      <c r="AS211" s="283" t="s">
        <v>387</v>
      </c>
      <c r="AT211" s="283" t="s">
        <v>537</v>
      </c>
      <c r="AU211" s="283"/>
      <c r="AV211" s="291">
        <v>10</v>
      </c>
      <c r="AW211" s="291">
        <v>14</v>
      </c>
      <c r="AX211" s="291">
        <v>9</v>
      </c>
      <c r="AY211" s="167">
        <f t="shared" si="80"/>
        <v>15</v>
      </c>
      <c r="AZ211" s="167">
        <f t="shared" si="81"/>
        <v>8</v>
      </c>
      <c r="BA211" s="167">
        <f t="shared" si="82"/>
        <v>11</v>
      </c>
      <c r="BB211" s="167">
        <f t="shared" si="83"/>
        <v>11</v>
      </c>
      <c r="BC211" s="167">
        <f t="shared" si="84"/>
        <v>39</v>
      </c>
      <c r="BD211" s="167">
        <f t="shared" si="85"/>
        <v>20</v>
      </c>
      <c r="BE211" s="167">
        <f t="shared" si="86"/>
        <v>11</v>
      </c>
      <c r="BF211" s="167">
        <f t="shared" si="87"/>
        <v>11</v>
      </c>
      <c r="BG211" s="167">
        <f t="shared" si="88"/>
        <v>12</v>
      </c>
      <c r="BH211" s="167"/>
      <c r="BI211" s="167">
        <f t="shared" si="89"/>
        <v>19</v>
      </c>
      <c r="BJ211" s="167">
        <f t="shared" si="90"/>
        <v>16</v>
      </c>
      <c r="BK211" s="167">
        <f t="shared" si="91"/>
        <v>49</v>
      </c>
      <c r="BL211" s="167">
        <f t="shared" si="92"/>
        <v>10</v>
      </c>
      <c r="BM211" s="167">
        <f t="shared" si="93"/>
        <v>14</v>
      </c>
      <c r="BN211" s="167">
        <f t="shared" si="94"/>
        <v>9</v>
      </c>
      <c r="CB211" s="159"/>
      <c r="CC211" s="225">
        <v>5.3</v>
      </c>
      <c r="CD211" s="226">
        <v>5.83</v>
      </c>
      <c r="CE211" s="226">
        <v>5.79</v>
      </c>
      <c r="CF211" s="226">
        <v>5.94</v>
      </c>
      <c r="CG211" s="226">
        <v>6</v>
      </c>
      <c r="CH211" s="226">
        <v>5.92</v>
      </c>
      <c r="CI211" s="227">
        <v>6</v>
      </c>
      <c r="CJ211" s="252"/>
      <c r="CK211" s="229">
        <v>1.1399999999999999</v>
      </c>
      <c r="CL211" s="230">
        <v>0.37</v>
      </c>
      <c r="CM211" s="230">
        <v>0.54</v>
      </c>
      <c r="CN211" s="230">
        <v>0.24</v>
      </c>
      <c r="CO211" s="295">
        <v>0</v>
      </c>
      <c r="CP211" s="230">
        <v>0.27</v>
      </c>
      <c r="CQ211" s="296">
        <v>0</v>
      </c>
      <c r="CR211" s="420" t="e">
        <f>IFERROR(IF(Plan1!#REF!&lt;&gt;"",IF(Plan1!#REF!=6,(Plan1!#REF!-CC211)/CK211,IF(Plan1!#REF!=7,(Plan1!#REF!-CD211)/CL211,IF(Plan1!#REF!=8,(Plan1!#REF!-CE211)/CM211,IF(Plan1!#REF!=9,(Plan1!#REF!-CF211)/CN211,IF(Plan1!#REF!=10,(Plan1!#REF!-CG211)/CO211,IF(Plan1!#REF!=11,(Plan1!#REF!-CH211)/CP211,IF(Plan1!#REF!=12,(Plan1!#REF!-CI211)/CQ211,""))))))),""),IF(Plan1!#REF!&gt;(DK212*4),1,IF(Plan1!#REF!&gt;(DK212*3),-1.5,IF(Plan1!#REF!&gt;(DK212*2),-1.6,IF(Plan1!#REF!&gt;(DK212*1),-2,-2.05)))))</f>
        <v>#REF!</v>
      </c>
      <c r="CS211" s="174"/>
      <c r="CT211" s="229">
        <v>4.03</v>
      </c>
      <c r="CU211" s="230">
        <v>5.55</v>
      </c>
      <c r="CV211" s="230">
        <v>5.94</v>
      </c>
      <c r="CW211" s="230">
        <v>5.9</v>
      </c>
      <c r="CX211" s="230">
        <v>6</v>
      </c>
      <c r="CY211" s="230">
        <v>6</v>
      </c>
      <c r="CZ211" s="415">
        <v>6</v>
      </c>
      <c r="DA211" s="416"/>
      <c r="DB211" s="417">
        <v>2.09</v>
      </c>
      <c r="DC211" s="230">
        <v>1.29</v>
      </c>
      <c r="DD211" s="230">
        <v>0.25</v>
      </c>
      <c r="DE211" s="230">
        <v>0.3</v>
      </c>
      <c r="DF211" s="295">
        <v>0</v>
      </c>
      <c r="DG211" s="295">
        <v>0</v>
      </c>
      <c r="DH211" s="418">
        <v>0</v>
      </c>
      <c r="DI211" s="421" t="e">
        <f>IFERROR(IF(Plan1!#REF!&lt;&gt;"",IF(Plan1!#REF!=6,(Plan1!#REF!-CT211)/DB211,IF(Plan1!#REF!=7,(Plan1!#REF!-CU211)/DC211,IF(Plan1!#REF!=8,(Plan1!#REF!-CV211)/DD211,IF(Plan1!#REF!=9,(Plan1!#REF!-CW211)/DE211,IF(Plan1!#REF!=10,(Plan1!#REF!-CX211)/DF211,IF(Plan1!#REF!=11,(Plan1!#REF!-CY211)/DG211,IF(Plan1!#REF!=12,(Plan1!#REF!-CZ211)/DH211,""))))))),""),IF(Plan1!#REF!&gt;(DK212*4),1,IF(Plan1!#REF!&gt;(DK212*3),-1.5,IF(Plan1!#REF!&gt;(DK212*2),-1.6,IF(Plan1!#REF!&gt;(DK212*1),-2,-2.05)))))</f>
        <v>#REF!</v>
      </c>
      <c r="DJ211" s="285">
        <v>6</v>
      </c>
      <c r="DK211" s="176">
        <f>DJ211/5</f>
        <v>1.2</v>
      </c>
      <c r="EV211" s="422"/>
      <c r="EW211" s="422"/>
      <c r="FJ211" s="57"/>
      <c r="FK211" s="57"/>
      <c r="FL211" s="57"/>
      <c r="FM211" s="57"/>
      <c r="FN211" s="57"/>
      <c r="FO211" s="57"/>
      <c r="FP211" s="57"/>
      <c r="FQ211" s="57"/>
      <c r="FR211" s="57"/>
      <c r="FS211" s="57"/>
      <c r="FT211" s="57"/>
      <c r="FU211" s="57"/>
      <c r="FV211" s="57"/>
      <c r="FW211" s="57"/>
      <c r="FX211" s="57"/>
      <c r="FY211" s="57"/>
      <c r="FZ211" s="170"/>
      <c r="GA211" s="57"/>
      <c r="GB211" s="57"/>
      <c r="GC211" s="57"/>
      <c r="GD211" s="57"/>
      <c r="GE211" s="57"/>
      <c r="GF211" s="155"/>
      <c r="GG211" s="57"/>
      <c r="GH211" s="57"/>
      <c r="GI211" s="57"/>
      <c r="GJ211" s="266"/>
      <c r="KI211" s="436">
        <v>11</v>
      </c>
      <c r="KJ211" s="436">
        <v>7</v>
      </c>
      <c r="KK211" s="436">
        <v>27.61</v>
      </c>
      <c r="KL211" s="436">
        <v>9.84</v>
      </c>
      <c r="KM211" s="215">
        <f t="shared" si="102"/>
        <v>-1.6880081300813008</v>
      </c>
      <c r="KN211" s="437"/>
      <c r="KO211" s="436">
        <v>14</v>
      </c>
      <c r="KP211" s="436">
        <v>8</v>
      </c>
      <c r="KQ211" s="215">
        <v>31.27</v>
      </c>
      <c r="KR211" s="215">
        <v>9.6199999999999992</v>
      </c>
      <c r="KS211" s="215">
        <f t="shared" si="103"/>
        <v>-1.7952182952182953</v>
      </c>
      <c r="KT211" s="437"/>
      <c r="KU211" s="436">
        <v>20</v>
      </c>
      <c r="KV211" s="436">
        <v>7</v>
      </c>
      <c r="KW211" s="215">
        <v>34.75</v>
      </c>
      <c r="KX211" s="215">
        <v>8.33</v>
      </c>
      <c r="KY211" s="215">
        <f t="shared" si="104"/>
        <v>-1.7707082833133254</v>
      </c>
    </row>
    <row r="212" spans="14:311" s="56" customFormat="1" ht="15" customHeight="1">
      <c r="N212" s="435">
        <v>9</v>
      </c>
      <c r="O212" s="199" t="s">
        <v>364</v>
      </c>
      <c r="P212" s="199" t="s">
        <v>365</v>
      </c>
      <c r="Q212" s="222">
        <v>9</v>
      </c>
      <c r="R212" s="222">
        <v>11</v>
      </c>
      <c r="S212" s="222">
        <v>7</v>
      </c>
      <c r="T212" s="199" t="s">
        <v>458</v>
      </c>
      <c r="U212" s="222">
        <v>7</v>
      </c>
      <c r="W212" s="223">
        <f t="shared" si="95"/>
        <v>22</v>
      </c>
      <c r="X212" s="223">
        <f t="shared" si="96"/>
        <v>11</v>
      </c>
      <c r="Y212" s="223">
        <f t="shared" si="97"/>
        <v>9</v>
      </c>
      <c r="Z212" s="223"/>
      <c r="AA212" s="223"/>
      <c r="AB212" s="223">
        <f t="shared" si="98"/>
        <v>11</v>
      </c>
      <c r="AC212" s="223">
        <f t="shared" si="99"/>
        <v>7</v>
      </c>
      <c r="AD212" s="223">
        <f t="shared" si="100"/>
        <v>12</v>
      </c>
      <c r="AE212" s="223">
        <f t="shared" si="101"/>
        <v>7</v>
      </c>
      <c r="AG212" s="270">
        <v>10</v>
      </c>
      <c r="AH212" s="270"/>
      <c r="AI212" s="283" t="s">
        <v>360</v>
      </c>
      <c r="AJ212" s="283" t="s">
        <v>361</v>
      </c>
      <c r="AK212" s="291">
        <v>11</v>
      </c>
      <c r="AL212" s="283" t="s">
        <v>366</v>
      </c>
      <c r="AM212" s="283" t="s">
        <v>1147</v>
      </c>
      <c r="AN212" s="283" t="s">
        <v>470</v>
      </c>
      <c r="AO212" s="291">
        <v>11</v>
      </c>
      <c r="AP212" s="283" t="s">
        <v>366</v>
      </c>
      <c r="AQ212" s="291">
        <v>14</v>
      </c>
      <c r="AR212" s="283" t="s">
        <v>379</v>
      </c>
      <c r="AS212" s="283" t="s">
        <v>429</v>
      </c>
      <c r="AT212" s="283" t="s">
        <v>1070</v>
      </c>
      <c r="AU212" s="283"/>
      <c r="AV212" s="291">
        <v>11</v>
      </c>
      <c r="AW212" s="283" t="s">
        <v>371</v>
      </c>
      <c r="AX212" s="291">
        <v>10</v>
      </c>
      <c r="AY212" s="167">
        <f t="shared" si="80"/>
        <v>18</v>
      </c>
      <c r="AZ212" s="167">
        <f t="shared" si="81"/>
        <v>10</v>
      </c>
      <c r="BA212" s="167">
        <f t="shared" si="82"/>
        <v>12</v>
      </c>
      <c r="BB212" s="167">
        <f t="shared" si="83"/>
        <v>13</v>
      </c>
      <c r="BC212" s="167">
        <f t="shared" si="84"/>
        <v>44</v>
      </c>
      <c r="BD212" s="167">
        <f t="shared" si="85"/>
        <v>23</v>
      </c>
      <c r="BE212" s="167">
        <f t="shared" si="86"/>
        <v>12</v>
      </c>
      <c r="BF212" s="167">
        <f t="shared" si="87"/>
        <v>13</v>
      </c>
      <c r="BG212" s="167">
        <f t="shared" si="88"/>
        <v>14</v>
      </c>
      <c r="BH212" s="167"/>
      <c r="BI212" s="167">
        <f t="shared" si="89"/>
        <v>22</v>
      </c>
      <c r="BJ212" s="167">
        <f t="shared" si="90"/>
        <v>18</v>
      </c>
      <c r="BK212" s="167">
        <f t="shared" si="91"/>
        <v>55</v>
      </c>
      <c r="BL212" s="167">
        <f t="shared" si="92"/>
        <v>11</v>
      </c>
      <c r="BM212" s="167">
        <f t="shared" si="93"/>
        <v>15</v>
      </c>
      <c r="BN212" s="167">
        <f t="shared" si="94"/>
        <v>10</v>
      </c>
      <c r="CB212" s="159"/>
      <c r="CC212" s="225">
        <v>3.93</v>
      </c>
      <c r="CD212" s="226">
        <v>3.93</v>
      </c>
      <c r="CE212" s="226">
        <v>4.09</v>
      </c>
      <c r="CF212" s="226">
        <v>4.25</v>
      </c>
      <c r="CG212" s="226">
        <v>4.53</v>
      </c>
      <c r="CH212" s="226">
        <v>4.4800000000000004</v>
      </c>
      <c r="CI212" s="227">
        <v>4.46</v>
      </c>
      <c r="CJ212" s="252"/>
      <c r="CK212" s="229">
        <v>0.9</v>
      </c>
      <c r="CL212" s="230">
        <v>1.04</v>
      </c>
      <c r="CM212" s="230">
        <v>0.67</v>
      </c>
      <c r="CN212" s="230">
        <v>0.67</v>
      </c>
      <c r="CO212" s="230">
        <v>0.5</v>
      </c>
      <c r="CP212" s="230">
        <v>0.51</v>
      </c>
      <c r="CQ212" s="231">
        <v>0.5</v>
      </c>
      <c r="CR212" s="420" t="e">
        <f>IFERROR(IF(Plan1!#REF!&lt;&gt;"",IF(Plan1!#REF!=6,(Plan1!#REF!-CC212)/CK212,IF(Plan1!#REF!=7,(Plan1!#REF!-CD212)/CL212,IF(Plan1!#REF!=8,(Plan1!#REF!-CE212)/CM212,IF(Plan1!#REF!=9,(Plan1!#REF!-CF212)/CN212,IF(Plan1!#REF!=10,(Plan1!#REF!-CG212)/CO212,IF(Plan1!#REF!=11,(Plan1!#REF!-CH212)/CP212,IF(Plan1!#REF!=12,(Plan1!#REF!-CI212)/CQ212,""))))))),""),IF(Plan1!#REF!&gt;(DK213*4),1,IF(Plan1!#REF!&gt;(DK213*3),-1.5,IF(Plan1!#REF!&gt;(DK213*2),-1.6,IF(Plan1!#REF!&gt;(DK213*1),-2,-2.05)))))</f>
        <v>#REF!</v>
      </c>
      <c r="CS212" s="174"/>
      <c r="CT212" s="229">
        <v>3.6</v>
      </c>
      <c r="CU212" s="230">
        <v>4.45</v>
      </c>
      <c r="CV212" s="230">
        <v>4.75</v>
      </c>
      <c r="CW212" s="230">
        <v>5</v>
      </c>
      <c r="CX212" s="230">
        <v>4.93</v>
      </c>
      <c r="CY212" s="230">
        <v>4.97</v>
      </c>
      <c r="CZ212" s="415">
        <v>4.96</v>
      </c>
      <c r="DA212" s="416"/>
      <c r="DB212" s="417">
        <v>1.85</v>
      </c>
      <c r="DC212" s="230">
        <v>1.26</v>
      </c>
      <c r="DD212" s="230">
        <v>0.51</v>
      </c>
      <c r="DE212" s="295">
        <v>0</v>
      </c>
      <c r="DF212" s="230">
        <v>0.25</v>
      </c>
      <c r="DG212" s="230">
        <v>0.19</v>
      </c>
      <c r="DH212" s="415">
        <v>0.2</v>
      </c>
      <c r="DI212" s="421" t="e">
        <f>IFERROR(IF(Plan1!#REF!&lt;&gt;"",IF(Plan1!#REF!=6,(Plan1!#REF!-CT212)/DB212,IF(Plan1!#REF!=7,(Plan1!#REF!-CU212)/DC212,IF(Plan1!#REF!=8,(Plan1!#REF!-CV212)/DD212,IF(Plan1!#REF!=9,(Plan1!#REF!-CW212)/DE212,IF(Plan1!#REF!=10,(Plan1!#REF!-CX212)/DF212,IF(Plan1!#REF!=11,(Plan1!#REF!-CY212)/DG212,IF(Plan1!#REF!=12,(Plan1!#REF!-CZ212)/DH212,""))))))),""),IF(Plan1!#REF!&gt;(DK213*4),1,IF(Plan1!#REF!&gt;(DK213*3),-1.5,IF(Plan1!#REF!&gt;(DK213*2),-1.6,IF(Plan1!#REF!&gt;(DK213*1),-2,-2.05)))))</f>
        <v>#REF!</v>
      </c>
      <c r="DJ212" s="285">
        <v>6</v>
      </c>
      <c r="DK212" s="176">
        <f>DJ212/5</f>
        <v>1.2</v>
      </c>
      <c r="EV212" s="422"/>
      <c r="EW212" s="422"/>
      <c r="FJ212" s="57"/>
      <c r="FK212" s="57"/>
      <c r="FL212" s="57"/>
      <c r="FM212" s="57"/>
      <c r="FN212" s="57"/>
      <c r="FO212" s="57"/>
      <c r="FP212" s="57"/>
      <c r="FQ212" s="57"/>
      <c r="FR212" s="57"/>
      <c r="FS212" s="57"/>
      <c r="FT212" s="57"/>
      <c r="FU212" s="57"/>
      <c r="FV212" s="57"/>
      <c r="FW212" s="57"/>
      <c r="FX212" s="57"/>
      <c r="FY212" s="57"/>
      <c r="FZ212" s="170"/>
      <c r="GA212" s="57"/>
      <c r="GB212" s="57"/>
      <c r="GC212" s="57"/>
      <c r="GD212" s="57"/>
      <c r="GE212" s="57"/>
      <c r="GF212" s="155"/>
      <c r="GG212" s="57"/>
      <c r="GH212" s="57"/>
      <c r="GI212" s="57"/>
      <c r="GJ212" s="266"/>
      <c r="KI212" s="436">
        <v>12</v>
      </c>
      <c r="KJ212" s="436">
        <v>8</v>
      </c>
      <c r="KK212" s="436">
        <v>27.61</v>
      </c>
      <c r="KL212" s="436">
        <v>9.84</v>
      </c>
      <c r="KM212" s="215">
        <f t="shared" si="102"/>
        <v>-1.5863821138211383</v>
      </c>
      <c r="KN212" s="437"/>
      <c r="KO212" s="436">
        <v>15</v>
      </c>
      <c r="KP212" s="436">
        <v>9</v>
      </c>
      <c r="KQ212" s="215">
        <v>31.27</v>
      </c>
      <c r="KR212" s="215">
        <v>9.6199999999999992</v>
      </c>
      <c r="KS212" s="215">
        <f t="shared" si="103"/>
        <v>-1.6912681912681913</v>
      </c>
      <c r="KT212" s="437"/>
      <c r="KU212" s="436">
        <v>21</v>
      </c>
      <c r="KV212" s="436">
        <v>8</v>
      </c>
      <c r="KW212" s="215">
        <v>34.75</v>
      </c>
      <c r="KX212" s="215">
        <v>8.33</v>
      </c>
      <c r="KY212" s="215">
        <f t="shared" si="104"/>
        <v>-1.6506602641056423</v>
      </c>
    </row>
    <row r="213" spans="14:311" s="56" customFormat="1" ht="15" customHeight="1">
      <c r="N213" s="435">
        <v>10</v>
      </c>
      <c r="O213" s="199" t="s">
        <v>369</v>
      </c>
      <c r="P213" s="199" t="s">
        <v>370</v>
      </c>
      <c r="Q213" s="222">
        <v>10</v>
      </c>
      <c r="R213" s="199" t="s">
        <v>458</v>
      </c>
      <c r="S213" s="199" t="s">
        <v>361</v>
      </c>
      <c r="T213" s="199" t="s">
        <v>459</v>
      </c>
      <c r="U213" s="222">
        <v>8</v>
      </c>
      <c r="W213" s="223">
        <f t="shared" si="95"/>
        <v>26</v>
      </c>
      <c r="X213" s="223">
        <f t="shared" si="96"/>
        <v>14</v>
      </c>
      <c r="Y213" s="223">
        <f t="shared" si="97"/>
        <v>10</v>
      </c>
      <c r="Z213" s="223"/>
      <c r="AA213" s="223"/>
      <c r="AB213" s="223">
        <f t="shared" si="98"/>
        <v>12</v>
      </c>
      <c r="AC213" s="223">
        <f t="shared" si="99"/>
        <v>8</v>
      </c>
      <c r="AD213" s="223">
        <f t="shared" si="100"/>
        <v>14</v>
      </c>
      <c r="AE213" s="223">
        <f t="shared" si="101"/>
        <v>8</v>
      </c>
      <c r="AG213" s="251">
        <v>11</v>
      </c>
      <c r="AH213" s="251"/>
      <c r="AI213" s="283" t="s">
        <v>462</v>
      </c>
      <c r="AJ213" s="283" t="s">
        <v>516</v>
      </c>
      <c r="AK213" s="291">
        <v>12</v>
      </c>
      <c r="AL213" s="291">
        <v>13</v>
      </c>
      <c r="AM213" s="283" t="s">
        <v>502</v>
      </c>
      <c r="AN213" s="283" t="s">
        <v>440</v>
      </c>
      <c r="AO213" s="291">
        <v>12</v>
      </c>
      <c r="AP213" s="283" t="s">
        <v>380</v>
      </c>
      <c r="AQ213" s="283" t="s">
        <v>371</v>
      </c>
      <c r="AR213" s="283" t="s">
        <v>425</v>
      </c>
      <c r="AS213" s="283" t="s">
        <v>376</v>
      </c>
      <c r="AT213" s="283" t="s">
        <v>1148</v>
      </c>
      <c r="AU213" s="283"/>
      <c r="AV213" s="291">
        <v>12</v>
      </c>
      <c r="AW213" s="291">
        <v>17</v>
      </c>
      <c r="AX213" s="291">
        <v>11</v>
      </c>
      <c r="AY213" s="167">
        <f t="shared" si="80"/>
        <v>21</v>
      </c>
      <c r="AZ213" s="167">
        <f t="shared" si="81"/>
        <v>13</v>
      </c>
      <c r="BA213" s="167">
        <f t="shared" si="82"/>
        <v>13</v>
      </c>
      <c r="BB213" s="167">
        <f t="shared" si="83"/>
        <v>14</v>
      </c>
      <c r="BC213" s="167">
        <f t="shared" si="84"/>
        <v>48</v>
      </c>
      <c r="BD213" s="167">
        <f t="shared" si="85"/>
        <v>25</v>
      </c>
      <c r="BE213" s="167">
        <f t="shared" si="86"/>
        <v>13</v>
      </c>
      <c r="BF213" s="167">
        <f t="shared" si="87"/>
        <v>15</v>
      </c>
      <c r="BG213" s="167">
        <f t="shared" si="88"/>
        <v>15</v>
      </c>
      <c r="BH213" s="167"/>
      <c r="BI213" s="167">
        <f t="shared" si="89"/>
        <v>25</v>
      </c>
      <c r="BJ213" s="167">
        <f t="shared" si="90"/>
        <v>20</v>
      </c>
      <c r="BK213" s="167">
        <f t="shared" si="91"/>
        <v>61</v>
      </c>
      <c r="BL213" s="167">
        <f t="shared" si="92"/>
        <v>12</v>
      </c>
      <c r="BM213" s="167">
        <f t="shared" si="93"/>
        <v>17</v>
      </c>
      <c r="BN213" s="167">
        <f t="shared" si="94"/>
        <v>11</v>
      </c>
      <c r="CB213" s="159"/>
      <c r="CC213" s="225">
        <v>4.8</v>
      </c>
      <c r="CD213" s="226">
        <v>4.97</v>
      </c>
      <c r="CE213" s="226">
        <v>4.97</v>
      </c>
      <c r="CF213" s="226">
        <v>5</v>
      </c>
      <c r="CG213" s="226">
        <v>4.83</v>
      </c>
      <c r="CH213" s="226">
        <v>5</v>
      </c>
      <c r="CI213" s="227">
        <v>5</v>
      </c>
      <c r="CJ213" s="252"/>
      <c r="CK213" s="229">
        <v>0.48</v>
      </c>
      <c r="CL213" s="230">
        <v>0.18</v>
      </c>
      <c r="CM213" s="230">
        <v>0.17</v>
      </c>
      <c r="CN213" s="295">
        <v>0</v>
      </c>
      <c r="CO213" s="230">
        <v>0.91</v>
      </c>
      <c r="CP213" s="295">
        <v>0</v>
      </c>
      <c r="CQ213" s="296">
        <v>0</v>
      </c>
      <c r="CR213" s="420" t="e">
        <f>IFERROR(IF(Plan1!#REF!&lt;&gt;"",IF(Plan1!#REF!=6,(Plan1!#REF!-CC213)/CK213,IF(Plan1!#REF!=7,(Plan1!#REF!-CD213)/CL213,IF(Plan1!#REF!=8,(Plan1!#REF!-CE213)/CM213,IF(Plan1!#REF!=9,(Plan1!#REF!-CF213)/CN213,IF(Plan1!#REF!=10,(Plan1!#REF!-CG213)/CO213,IF(Plan1!#REF!=11,(Plan1!#REF!-CH213)/CP213,IF(Plan1!#REF!=12,(Plan1!#REF!-CI213)/CQ213,""))))))),""),IF(Plan1!#REF!&gt;(DK214*4),1,IF(Plan1!#REF!&gt;(DK214*3),-1.5,IF(Plan1!#REF!&gt;(DK214*2),-1.6,IF(Plan1!#REF!&gt;(DK214*1),-2,-2.05)))))</f>
        <v>#REF!</v>
      </c>
      <c r="CS213" s="174"/>
      <c r="CT213" s="229">
        <v>3.47</v>
      </c>
      <c r="CU213" s="230">
        <v>4.74</v>
      </c>
      <c r="CV213" s="230">
        <v>4.9400000000000004</v>
      </c>
      <c r="CW213" s="230">
        <v>4.97</v>
      </c>
      <c r="CX213" s="230">
        <v>4.97</v>
      </c>
      <c r="CY213" s="230">
        <v>5</v>
      </c>
      <c r="CZ213" s="415">
        <v>5</v>
      </c>
      <c r="DA213" s="416"/>
      <c r="DB213" s="417">
        <v>1.79</v>
      </c>
      <c r="DC213" s="230">
        <v>0.68</v>
      </c>
      <c r="DD213" s="230">
        <v>0.25</v>
      </c>
      <c r="DE213" s="230">
        <v>0.18</v>
      </c>
      <c r="DF213" s="230">
        <v>0.18</v>
      </c>
      <c r="DG213" s="295">
        <v>0</v>
      </c>
      <c r="DH213" s="418">
        <v>0</v>
      </c>
      <c r="DI213" s="421" t="e">
        <f>IFERROR(IF(Plan1!#REF!&lt;&gt;"",IF(Plan1!#REF!=6,(Plan1!#REF!-CT213)/DB213,IF(Plan1!#REF!=7,(Plan1!#REF!-CU213)/DC213,IF(Plan1!#REF!=8,(Plan1!#REF!-CV213)/DD213,IF(Plan1!#REF!=9,(Plan1!#REF!-CW213)/DE213,IF(Plan1!#REF!=10,(Plan1!#REF!-CX213)/DF213,IF(Plan1!#REF!=11,(Plan1!#REF!-CY213)/DG213,IF(Plan1!#REF!=12,(Plan1!#REF!-CZ213)/DH213,""))))))),""),IF(Plan1!#REF!&gt;(DK214*4),1,IF(Plan1!#REF!&gt;(DK214*3),-1.5,IF(Plan1!#REF!&gt;(DK214*2),-1.6,IF(Plan1!#REF!&gt;(DK214*1),-2,-2.05)))))</f>
        <v>#REF!</v>
      </c>
      <c r="DJ213" s="285">
        <v>5</v>
      </c>
      <c r="DK213" s="176">
        <f>DJ213/5</f>
        <v>1</v>
      </c>
      <c r="EV213" s="422"/>
      <c r="EW213" s="422"/>
      <c r="FJ213" s="57"/>
      <c r="FK213" s="57"/>
      <c r="FL213" s="57"/>
      <c r="FM213" s="57"/>
      <c r="FN213" s="57"/>
      <c r="FO213" s="57"/>
      <c r="FP213" s="57"/>
      <c r="FQ213" s="57"/>
      <c r="FR213" s="57"/>
      <c r="FS213" s="57"/>
      <c r="FT213" s="57"/>
      <c r="FU213" s="57"/>
      <c r="FV213" s="57"/>
      <c r="FW213" s="57"/>
      <c r="FX213" s="57"/>
      <c r="FY213" s="57"/>
      <c r="FZ213" s="170"/>
      <c r="GA213" s="57"/>
      <c r="GB213" s="57"/>
      <c r="GC213" s="57"/>
      <c r="GD213" s="57"/>
      <c r="GE213" s="57"/>
      <c r="GF213" s="155"/>
      <c r="GG213" s="57"/>
      <c r="GH213" s="57"/>
      <c r="GI213" s="57"/>
      <c r="GJ213" s="266"/>
      <c r="KI213" s="436">
        <v>13</v>
      </c>
      <c r="KJ213" s="436">
        <v>9</v>
      </c>
      <c r="KK213" s="436">
        <v>27.61</v>
      </c>
      <c r="KL213" s="436">
        <v>9.84</v>
      </c>
      <c r="KM213" s="215">
        <f t="shared" si="102"/>
        <v>-1.4847560975609755</v>
      </c>
      <c r="KN213" s="437"/>
      <c r="KO213" s="436">
        <v>16</v>
      </c>
      <c r="KP213" s="436">
        <v>10</v>
      </c>
      <c r="KQ213" s="215">
        <v>31.27</v>
      </c>
      <c r="KR213" s="215">
        <v>9.6199999999999992</v>
      </c>
      <c r="KS213" s="215">
        <f t="shared" si="103"/>
        <v>-1.5873180873180874</v>
      </c>
      <c r="KT213" s="437"/>
      <c r="KU213" s="436">
        <v>22</v>
      </c>
      <c r="KV213" s="436">
        <v>9</v>
      </c>
      <c r="KW213" s="215">
        <v>34.75</v>
      </c>
      <c r="KX213" s="215">
        <v>8.33</v>
      </c>
      <c r="KY213" s="215">
        <f t="shared" si="104"/>
        <v>-1.5306122448979591</v>
      </c>
    </row>
    <row r="214" spans="14:311" s="56" customFormat="1" ht="15" customHeight="1">
      <c r="N214" s="435">
        <v>11</v>
      </c>
      <c r="O214" s="199" t="s">
        <v>460</v>
      </c>
      <c r="P214" s="199" t="s">
        <v>373</v>
      </c>
      <c r="Q214" s="222">
        <v>11</v>
      </c>
      <c r="R214" s="222">
        <v>14</v>
      </c>
      <c r="S214" s="222">
        <v>10</v>
      </c>
      <c r="T214" s="199" t="s">
        <v>387</v>
      </c>
      <c r="U214" s="222">
        <v>9</v>
      </c>
      <c r="W214" s="223">
        <f t="shared" si="95"/>
        <v>29</v>
      </c>
      <c r="X214" s="223">
        <f t="shared" si="96"/>
        <v>17</v>
      </c>
      <c r="Y214" s="223">
        <f t="shared" si="97"/>
        <v>11</v>
      </c>
      <c r="Z214" s="223"/>
      <c r="AA214" s="223"/>
      <c r="AB214" s="223">
        <f t="shared" si="98"/>
        <v>14</v>
      </c>
      <c r="AC214" s="223">
        <f t="shared" si="99"/>
        <v>10</v>
      </c>
      <c r="AD214" s="223">
        <f t="shared" si="100"/>
        <v>16</v>
      </c>
      <c r="AE214" s="223">
        <f t="shared" si="101"/>
        <v>9</v>
      </c>
      <c r="AG214" s="270">
        <v>12</v>
      </c>
      <c r="AH214" s="270"/>
      <c r="AI214" s="283" t="s">
        <v>491</v>
      </c>
      <c r="AJ214" s="283" t="s">
        <v>380</v>
      </c>
      <c r="AK214" s="283" t="s">
        <v>380</v>
      </c>
      <c r="AL214" s="283" t="s">
        <v>459</v>
      </c>
      <c r="AM214" s="283" t="s">
        <v>505</v>
      </c>
      <c r="AN214" s="283" t="s">
        <v>425</v>
      </c>
      <c r="AO214" s="283" t="s">
        <v>380</v>
      </c>
      <c r="AP214" s="291">
        <v>15</v>
      </c>
      <c r="AQ214" s="283" t="s">
        <v>374</v>
      </c>
      <c r="AR214" s="283" t="s">
        <v>428</v>
      </c>
      <c r="AS214" s="283" t="s">
        <v>466</v>
      </c>
      <c r="AT214" s="283" t="s">
        <v>610</v>
      </c>
      <c r="AU214" s="283"/>
      <c r="AV214" s="291">
        <v>13</v>
      </c>
      <c r="AW214" s="291">
        <v>18</v>
      </c>
      <c r="AX214" s="332" t="s">
        <v>1</v>
      </c>
      <c r="AY214" s="167">
        <f t="shared" si="80"/>
        <v>25</v>
      </c>
      <c r="AZ214" s="167">
        <f t="shared" si="81"/>
        <v>15</v>
      </c>
      <c r="BA214" s="167">
        <f t="shared" si="82"/>
        <v>15</v>
      </c>
      <c r="BB214" s="167">
        <f t="shared" si="83"/>
        <v>16</v>
      </c>
      <c r="BC214" s="167">
        <f t="shared" si="84"/>
        <v>52</v>
      </c>
      <c r="BD214" s="167">
        <f t="shared" si="85"/>
        <v>27</v>
      </c>
      <c r="BE214" s="167">
        <f t="shared" si="86"/>
        <v>15</v>
      </c>
      <c r="BF214" s="167">
        <f t="shared" si="87"/>
        <v>16</v>
      </c>
      <c r="BG214" s="167">
        <f t="shared" si="88"/>
        <v>17</v>
      </c>
      <c r="BH214" s="167"/>
      <c r="BI214" s="167">
        <f t="shared" si="89"/>
        <v>27</v>
      </c>
      <c r="BJ214" s="167">
        <f t="shared" si="90"/>
        <v>22</v>
      </c>
      <c r="BK214" s="167">
        <f t="shared" si="91"/>
        <v>67</v>
      </c>
      <c r="BL214" s="167">
        <f t="shared" si="92"/>
        <v>13</v>
      </c>
      <c r="BM214" s="167">
        <f t="shared" si="93"/>
        <v>18</v>
      </c>
      <c r="BN214" s="167" t="str">
        <f t="shared" si="94"/>
        <v>-</v>
      </c>
      <c r="CB214" s="159"/>
      <c r="CC214" s="225">
        <v>14.6</v>
      </c>
      <c r="CD214" s="226">
        <v>16.2</v>
      </c>
      <c r="CE214" s="226">
        <v>17.48</v>
      </c>
      <c r="CF214" s="226">
        <v>17.66</v>
      </c>
      <c r="CG214" s="226">
        <v>18.37</v>
      </c>
      <c r="CH214" s="226">
        <v>18.28</v>
      </c>
      <c r="CI214" s="227">
        <v>18.62</v>
      </c>
      <c r="CJ214" s="252"/>
      <c r="CK214" s="229">
        <v>2.5499999999999998</v>
      </c>
      <c r="CL214" s="230">
        <v>1.76</v>
      </c>
      <c r="CM214" s="230">
        <v>1.5</v>
      </c>
      <c r="CN214" s="230">
        <v>1.47</v>
      </c>
      <c r="CO214" s="230">
        <v>0.76</v>
      </c>
      <c r="CP214" s="230">
        <v>0.98</v>
      </c>
      <c r="CQ214" s="231">
        <v>0.75</v>
      </c>
      <c r="CR214" s="420" t="e">
        <f>IFERROR(IF(Plan1!#REF!&lt;&gt;"",IF(Plan1!#REF!=6,(Plan1!#REF!-CC214)/CK214,IF(Plan1!#REF!=7,(Plan1!#REF!-CD214)/CL214,IF(Plan1!#REF!=8,(Plan1!#REF!-CE214)/CM214,IF(Plan1!#REF!=9,(Plan1!#REF!-CF214)/CN214,IF(Plan1!#REF!=10,(Plan1!#REF!-CG214)/CO214,IF(Plan1!#REF!=11,(Plan1!#REF!-CH214)/CP214,IF(Plan1!#REF!=12,(Plan1!#REF!-CI214)/CQ214,""))))))),""),IF(Plan1!#REF!&gt;(DK215*4),1,IF(Plan1!#REF!&gt;(DK215*3),-1.5,IF(Plan1!#REF!&gt;(DK215*2),-1.6,IF(Plan1!#REF!&gt;(DK215*1),-2,-2.05)))))</f>
        <v>#REF!</v>
      </c>
      <c r="CS214" s="174"/>
      <c r="CT214" s="229">
        <v>11.43</v>
      </c>
      <c r="CU214" s="230">
        <v>14.39</v>
      </c>
      <c r="CV214" s="230">
        <v>16.940000000000001</v>
      </c>
      <c r="CW214" s="230">
        <v>17.329999999999998</v>
      </c>
      <c r="CX214" s="230">
        <v>18</v>
      </c>
      <c r="CY214" s="230">
        <v>17.899999999999999</v>
      </c>
      <c r="CZ214" s="415">
        <v>17.690000000000001</v>
      </c>
      <c r="DA214" s="416"/>
      <c r="DB214" s="417">
        <v>5.07</v>
      </c>
      <c r="DC214" s="230">
        <v>4.5199999999999996</v>
      </c>
      <c r="DD214" s="230">
        <v>2.58</v>
      </c>
      <c r="DE214" s="230">
        <v>1.65</v>
      </c>
      <c r="DF214" s="230">
        <v>1.02</v>
      </c>
      <c r="DG214" s="230">
        <v>1.23</v>
      </c>
      <c r="DH214" s="415">
        <v>1.91</v>
      </c>
      <c r="DI214" s="421" t="e">
        <f>IFERROR(IF(Plan1!#REF!&lt;&gt;"",IF(Plan1!#REF!=6,(Plan1!#REF!-CT214)/DB214,IF(Plan1!#REF!=7,(Plan1!#REF!-CU214)/DC214,IF(Plan1!#REF!=8,(Plan1!#REF!-CV214)/DD214,IF(Plan1!#REF!=9,(Plan1!#REF!-CW214)/DE214,IF(Plan1!#REF!=10,(Plan1!#REF!-CX214)/DF214,IF(Plan1!#REF!=11,(Plan1!#REF!-CY214)/DG214,IF(Plan1!#REF!=12,(Plan1!#REF!-CZ214)/DH214,""))))))),""),IF(Plan1!#REF!&gt;(DK215*4),1,IF(Plan1!#REF!&gt;(DK215*3),-1.5,IF(Plan1!#REF!&gt;(DK215*2),-1.6,IF(Plan1!#REF!&gt;(DK215*1),-2,-2.05)))))</f>
        <v>#REF!</v>
      </c>
      <c r="DJ214" s="285">
        <v>5</v>
      </c>
      <c r="DK214" s="176">
        <f>DJ214/5</f>
        <v>1</v>
      </c>
      <c r="EV214" s="422"/>
      <c r="EW214" s="422"/>
      <c r="FJ214" s="57"/>
      <c r="FK214" s="57"/>
      <c r="FL214" s="57"/>
      <c r="FM214" s="57"/>
      <c r="FN214" s="57"/>
      <c r="FO214" s="57"/>
      <c r="FP214" s="57"/>
      <c r="FQ214" s="57"/>
      <c r="FR214" s="57"/>
      <c r="FS214" s="57"/>
      <c r="FT214" s="57"/>
      <c r="FU214" s="57"/>
      <c r="FV214" s="57"/>
      <c r="FW214" s="57"/>
      <c r="FX214" s="57"/>
      <c r="FY214" s="57"/>
      <c r="FZ214" s="170"/>
      <c r="GA214" s="57"/>
      <c r="GB214" s="57"/>
      <c r="GC214" s="57"/>
      <c r="GD214" s="57"/>
      <c r="GE214" s="57"/>
      <c r="GF214" s="155"/>
      <c r="GG214" s="57"/>
      <c r="GH214" s="57"/>
      <c r="GI214" s="57"/>
      <c r="GJ214" s="266"/>
      <c r="KI214" s="436">
        <v>14</v>
      </c>
      <c r="KJ214" s="436">
        <v>10</v>
      </c>
      <c r="KK214" s="436">
        <v>27.61</v>
      </c>
      <c r="KL214" s="436">
        <v>9.84</v>
      </c>
      <c r="KM214" s="215">
        <f t="shared" si="102"/>
        <v>-1.3831300813008129</v>
      </c>
      <c r="KN214" s="438"/>
      <c r="KO214" s="436">
        <v>17</v>
      </c>
      <c r="KP214" s="436">
        <v>13</v>
      </c>
      <c r="KQ214" s="215">
        <v>31.27</v>
      </c>
      <c r="KR214" s="215">
        <v>9.6199999999999992</v>
      </c>
      <c r="KS214" s="215">
        <f t="shared" si="103"/>
        <v>-1.4833679833679834</v>
      </c>
      <c r="KT214" s="437"/>
      <c r="KU214" s="436">
        <v>23</v>
      </c>
      <c r="KV214" s="436">
        <v>10</v>
      </c>
      <c r="KW214" s="215">
        <v>34.75</v>
      </c>
      <c r="KX214" s="215">
        <v>8.33</v>
      </c>
      <c r="KY214" s="215">
        <f t="shared" si="104"/>
        <v>-1.4105642256902762</v>
      </c>
    </row>
    <row r="215" spans="14:311" s="56" customFormat="1" ht="15" customHeight="1">
      <c r="N215" s="435">
        <v>12</v>
      </c>
      <c r="O215" s="199" t="s">
        <v>461</v>
      </c>
      <c r="P215" s="199" t="s">
        <v>376</v>
      </c>
      <c r="Q215" s="222">
        <v>12</v>
      </c>
      <c r="R215" s="199" t="s">
        <v>371</v>
      </c>
      <c r="S215" s="199" t="s">
        <v>366</v>
      </c>
      <c r="T215" s="199" t="s">
        <v>462</v>
      </c>
      <c r="U215" s="222">
        <v>10</v>
      </c>
      <c r="W215" s="223">
        <f t="shared" si="95"/>
        <v>32</v>
      </c>
      <c r="X215" s="223">
        <f t="shared" si="96"/>
        <v>20</v>
      </c>
      <c r="Y215" s="223">
        <f t="shared" si="97"/>
        <v>12</v>
      </c>
      <c r="Z215" s="223"/>
      <c r="AA215" s="223"/>
      <c r="AB215" s="223">
        <f t="shared" si="98"/>
        <v>15</v>
      </c>
      <c r="AC215" s="223">
        <f t="shared" si="99"/>
        <v>11</v>
      </c>
      <c r="AD215" s="223">
        <f t="shared" si="100"/>
        <v>18</v>
      </c>
      <c r="AE215" s="223">
        <f t="shared" si="101"/>
        <v>10</v>
      </c>
      <c r="AG215" s="270">
        <v>13</v>
      </c>
      <c r="AH215" s="270"/>
      <c r="AI215" s="283" t="s">
        <v>383</v>
      </c>
      <c r="AJ215" s="283" t="s">
        <v>360</v>
      </c>
      <c r="AK215" s="291">
        <v>15</v>
      </c>
      <c r="AL215" s="291">
        <v>16</v>
      </c>
      <c r="AM215" s="283" t="s">
        <v>1149</v>
      </c>
      <c r="AN215" s="283" t="s">
        <v>464</v>
      </c>
      <c r="AO215" s="291">
        <v>15</v>
      </c>
      <c r="AP215" s="283" t="s">
        <v>387</v>
      </c>
      <c r="AQ215" s="283" t="s">
        <v>377</v>
      </c>
      <c r="AR215" s="283" t="s">
        <v>394</v>
      </c>
      <c r="AS215" s="283" t="s">
        <v>384</v>
      </c>
      <c r="AT215" s="283" t="s">
        <v>1150</v>
      </c>
      <c r="AU215" s="283"/>
      <c r="AV215" s="291">
        <v>14</v>
      </c>
      <c r="AW215" s="283" t="s">
        <v>377</v>
      </c>
      <c r="AX215" s="291">
        <v>12</v>
      </c>
      <c r="AY215" s="167">
        <f t="shared" si="80"/>
        <v>28</v>
      </c>
      <c r="AZ215" s="167">
        <f t="shared" si="81"/>
        <v>18</v>
      </c>
      <c r="BA215" s="167">
        <f t="shared" si="82"/>
        <v>16</v>
      </c>
      <c r="BB215" s="167">
        <f t="shared" si="83"/>
        <v>17</v>
      </c>
      <c r="BC215" s="167">
        <f t="shared" si="84"/>
        <v>57</v>
      </c>
      <c r="BD215" s="167">
        <f t="shared" si="85"/>
        <v>29</v>
      </c>
      <c r="BE215" s="167">
        <f t="shared" si="86"/>
        <v>16</v>
      </c>
      <c r="BF215" s="167">
        <f t="shared" si="87"/>
        <v>18</v>
      </c>
      <c r="BG215" s="167">
        <f t="shared" si="88"/>
        <v>19</v>
      </c>
      <c r="BH215" s="167"/>
      <c r="BI215" s="167">
        <f t="shared" si="89"/>
        <v>30</v>
      </c>
      <c r="BJ215" s="167">
        <f t="shared" si="90"/>
        <v>24</v>
      </c>
      <c r="BK215" s="167">
        <f t="shared" si="91"/>
        <v>73</v>
      </c>
      <c r="BL215" s="167">
        <f t="shared" si="92"/>
        <v>14</v>
      </c>
      <c r="BM215" s="167">
        <f t="shared" si="93"/>
        <v>19</v>
      </c>
      <c r="BN215" s="167">
        <f t="shared" si="94"/>
        <v>12</v>
      </c>
      <c r="CB215" s="159"/>
      <c r="CC215" s="225">
        <v>10.27</v>
      </c>
      <c r="CD215" s="226">
        <v>11.7</v>
      </c>
      <c r="CE215" s="226">
        <v>12.88</v>
      </c>
      <c r="CF215" s="226">
        <v>12.94</v>
      </c>
      <c r="CG215" s="226">
        <v>13.53</v>
      </c>
      <c r="CH215" s="226">
        <v>13.4</v>
      </c>
      <c r="CI215" s="227">
        <v>13.81</v>
      </c>
      <c r="CJ215" s="252"/>
      <c r="CK215" s="229">
        <v>2.2400000000000002</v>
      </c>
      <c r="CL215" s="230">
        <v>1.41</v>
      </c>
      <c r="CM215" s="230">
        <v>1.21</v>
      </c>
      <c r="CN215" s="230">
        <v>1.1599999999999999</v>
      </c>
      <c r="CO215" s="230">
        <v>0.62</v>
      </c>
      <c r="CP215" s="230">
        <v>1</v>
      </c>
      <c r="CQ215" s="231">
        <v>0.4</v>
      </c>
      <c r="CR215" s="420" t="e">
        <f>IFERROR(IF(Plan1!#REF!&lt;&gt;"",IF(Plan1!#REF!=6,(Plan1!#REF!-CC215)/CK215,IF(Plan1!#REF!=7,(Plan1!#REF!-CD215)/CL215,IF(Plan1!#REF!=8,(Plan1!#REF!-CE215)/CM215,IF(Plan1!#REF!=9,(Plan1!#REF!-CF215)/CN215,IF(Plan1!#REF!=10,(Plan1!#REF!-CG215)/CO215,IF(Plan1!#REF!=11,(Plan1!#REF!-CH215)/CP215,IF(Plan1!#REF!=12,(Plan1!#REF!-CI215)/CQ215,""))))))),""),IF(Plan1!#REF!&gt;(DK216*4),1,IF(Plan1!#REF!&gt;(DK216*3),-1.5,IF(Plan1!#REF!&gt;(DK216*2),-1.6,IF(Plan1!#REF!&gt;(DK216*1),-2,-2.05)))))</f>
        <v>#REF!</v>
      </c>
      <c r="CS215" s="174"/>
      <c r="CT215" s="229">
        <v>7.87</v>
      </c>
      <c r="CU215" s="230">
        <v>10.32</v>
      </c>
      <c r="CV215" s="230">
        <v>12.28</v>
      </c>
      <c r="CW215" s="230">
        <v>12.73</v>
      </c>
      <c r="CX215" s="230">
        <v>13.17</v>
      </c>
      <c r="CY215" s="230">
        <v>13.14</v>
      </c>
      <c r="CZ215" s="415">
        <v>13.12</v>
      </c>
      <c r="DA215" s="416"/>
      <c r="DB215" s="417">
        <v>3.68</v>
      </c>
      <c r="DC215" s="230">
        <v>3.38</v>
      </c>
      <c r="DD215" s="230">
        <v>1.87</v>
      </c>
      <c r="DE215" s="230">
        <v>1.17</v>
      </c>
      <c r="DF215" s="230">
        <v>0.95</v>
      </c>
      <c r="DG215" s="230">
        <v>1.06</v>
      </c>
      <c r="DH215" s="415">
        <v>1.53</v>
      </c>
      <c r="DI215" s="421" t="e">
        <f>IFERROR(IF(Plan1!#REF!&lt;&gt;"",IF(Plan1!#REF!=6,(Plan1!#REF!-CT215)/DB215,IF(Plan1!#REF!=7,(Plan1!#REF!-CU215)/DC215,IF(Plan1!#REF!=8,(Plan1!#REF!-CV215)/DD215,IF(Plan1!#REF!=9,(Plan1!#REF!-CW215)/DE215,IF(Plan1!#REF!=10,(Plan1!#REF!-CX215)/DF215,IF(Plan1!#REF!=11,(Plan1!#REF!-CY215)/DG215,IF(Plan1!#REF!=12,(Plan1!#REF!-CZ215)/DH215,""))))))),""),IF(Plan1!#REF!&gt;(DK216*4),1,IF(Plan1!#REF!&gt;(DK216*3),-1.5,IF(Plan1!#REF!&gt;(DK216*2),-1.6,IF(Plan1!#REF!&gt;(DK216*1),-2,-2.05)))))</f>
        <v>#REF!</v>
      </c>
      <c r="DJ215" s="285"/>
      <c r="DK215" s="176"/>
      <c r="EV215" s="422"/>
      <c r="EW215" s="422"/>
      <c r="FJ215" s="57"/>
      <c r="FK215" s="57"/>
      <c r="FL215" s="57"/>
      <c r="FM215" s="57"/>
      <c r="FN215" s="57"/>
      <c r="FO215" s="57"/>
      <c r="FP215" s="57"/>
      <c r="FQ215" s="57"/>
      <c r="FR215" s="57"/>
      <c r="FS215" s="57"/>
      <c r="FT215" s="57"/>
      <c r="FU215" s="57"/>
      <c r="FV215" s="57"/>
      <c r="FW215" s="57"/>
      <c r="FX215" s="57"/>
      <c r="FY215" s="57"/>
      <c r="FZ215" s="170"/>
      <c r="GA215" s="57"/>
      <c r="GB215" s="57"/>
      <c r="GC215" s="57"/>
      <c r="GD215" s="57"/>
      <c r="GE215" s="57"/>
      <c r="GF215" s="155"/>
      <c r="GG215" s="57"/>
      <c r="GH215" s="57"/>
      <c r="GI215" s="57"/>
      <c r="GJ215" s="266"/>
      <c r="KI215" s="436">
        <v>15</v>
      </c>
      <c r="KJ215" s="436">
        <v>12</v>
      </c>
      <c r="KK215" s="436">
        <v>27.61</v>
      </c>
      <c r="KL215" s="436">
        <v>9.84</v>
      </c>
      <c r="KM215" s="215">
        <f t="shared" si="102"/>
        <v>-1.2815040650406504</v>
      </c>
      <c r="KN215" s="438"/>
      <c r="KO215" s="436">
        <v>18</v>
      </c>
      <c r="KP215" s="436">
        <v>14</v>
      </c>
      <c r="KQ215" s="215">
        <v>31.27</v>
      </c>
      <c r="KR215" s="215">
        <v>9.6199999999999992</v>
      </c>
      <c r="KS215" s="215">
        <f t="shared" si="103"/>
        <v>-1.3794178794178795</v>
      </c>
      <c r="KT215" s="437"/>
      <c r="KU215" s="436">
        <v>24</v>
      </c>
      <c r="KV215" s="436">
        <v>12</v>
      </c>
      <c r="KW215" s="215">
        <v>34.75</v>
      </c>
      <c r="KX215" s="215">
        <v>8.33</v>
      </c>
      <c r="KY215" s="215">
        <f t="shared" si="104"/>
        <v>-1.290516206482593</v>
      </c>
    </row>
    <row r="216" spans="14:311" s="56" customFormat="1" ht="15" customHeight="1">
      <c r="N216" s="435">
        <v>13</v>
      </c>
      <c r="O216" s="199" t="s">
        <v>396</v>
      </c>
      <c r="P216" s="199" t="s">
        <v>379</v>
      </c>
      <c r="Q216" s="222">
        <v>13</v>
      </c>
      <c r="R216" s="222">
        <v>17</v>
      </c>
      <c r="S216" s="222">
        <v>13</v>
      </c>
      <c r="T216" s="199" t="s">
        <v>437</v>
      </c>
      <c r="U216" s="222">
        <v>11</v>
      </c>
      <c r="W216" s="223">
        <f t="shared" si="95"/>
        <v>36</v>
      </c>
      <c r="X216" s="223">
        <f t="shared" si="96"/>
        <v>22</v>
      </c>
      <c r="Y216" s="223">
        <f t="shared" si="97"/>
        <v>13</v>
      </c>
      <c r="Z216" s="223"/>
      <c r="AA216" s="223"/>
      <c r="AB216" s="223">
        <f t="shared" si="98"/>
        <v>17</v>
      </c>
      <c r="AC216" s="223">
        <f t="shared" si="99"/>
        <v>13</v>
      </c>
      <c r="AD216" s="223">
        <f t="shared" si="100"/>
        <v>21</v>
      </c>
      <c r="AE216" s="223">
        <f t="shared" si="101"/>
        <v>11</v>
      </c>
      <c r="AG216" s="270">
        <v>14</v>
      </c>
      <c r="AH216" s="270"/>
      <c r="AI216" s="283" t="s">
        <v>520</v>
      </c>
      <c r="AJ216" s="283" t="s">
        <v>429</v>
      </c>
      <c r="AK216" s="291">
        <v>16</v>
      </c>
      <c r="AL216" s="283" t="s">
        <v>374</v>
      </c>
      <c r="AM216" s="283" t="s">
        <v>595</v>
      </c>
      <c r="AN216" s="283" t="s">
        <v>460</v>
      </c>
      <c r="AO216" s="291">
        <v>16</v>
      </c>
      <c r="AP216" s="283" t="s">
        <v>429</v>
      </c>
      <c r="AQ216" s="291">
        <v>21</v>
      </c>
      <c r="AR216" s="283" t="s">
        <v>521</v>
      </c>
      <c r="AS216" s="283" t="s">
        <v>388</v>
      </c>
      <c r="AT216" s="283" t="s">
        <v>1151</v>
      </c>
      <c r="AU216" s="283"/>
      <c r="AV216" s="291">
        <v>15</v>
      </c>
      <c r="AW216" s="291">
        <v>21</v>
      </c>
      <c r="AX216" s="291">
        <v>13</v>
      </c>
      <c r="AY216" s="167">
        <f t="shared" si="80"/>
        <v>32</v>
      </c>
      <c r="AZ216" s="167">
        <f t="shared" si="81"/>
        <v>20</v>
      </c>
      <c r="BA216" s="167">
        <f t="shared" si="82"/>
        <v>17</v>
      </c>
      <c r="BB216" s="167">
        <f t="shared" si="83"/>
        <v>19</v>
      </c>
      <c r="BC216" s="167">
        <f t="shared" si="84"/>
        <v>61</v>
      </c>
      <c r="BD216" s="167">
        <f t="shared" si="85"/>
        <v>32</v>
      </c>
      <c r="BE216" s="167">
        <f t="shared" si="86"/>
        <v>17</v>
      </c>
      <c r="BF216" s="167">
        <f t="shared" si="87"/>
        <v>20</v>
      </c>
      <c r="BG216" s="167">
        <f t="shared" si="88"/>
        <v>21</v>
      </c>
      <c r="BH216" s="167"/>
      <c r="BI216" s="167">
        <f t="shared" si="89"/>
        <v>32</v>
      </c>
      <c r="BJ216" s="167">
        <f t="shared" si="90"/>
        <v>26</v>
      </c>
      <c r="BK216" s="167">
        <f t="shared" si="91"/>
        <v>79</v>
      </c>
      <c r="BL216" s="167">
        <f t="shared" si="92"/>
        <v>15</v>
      </c>
      <c r="BM216" s="167">
        <f t="shared" si="93"/>
        <v>21</v>
      </c>
      <c r="BN216" s="167">
        <f t="shared" si="94"/>
        <v>13</v>
      </c>
      <c r="CB216" s="159"/>
      <c r="CC216" s="229">
        <v>4.33</v>
      </c>
      <c r="CD216" s="226">
        <v>4.5</v>
      </c>
      <c r="CE216" s="226">
        <v>4.6100000000000003</v>
      </c>
      <c r="CF216" s="226">
        <v>4.72</v>
      </c>
      <c r="CG216" s="226">
        <v>4.83</v>
      </c>
      <c r="CH216" s="226">
        <v>4.88</v>
      </c>
      <c r="CI216" s="227">
        <v>4.8099999999999996</v>
      </c>
      <c r="CJ216" s="252"/>
      <c r="CK216" s="229">
        <v>0.75</v>
      </c>
      <c r="CL216" s="230">
        <v>0.77</v>
      </c>
      <c r="CM216" s="230">
        <v>0.7</v>
      </c>
      <c r="CN216" s="230">
        <v>0.52</v>
      </c>
      <c r="CO216" s="230">
        <v>0.37</v>
      </c>
      <c r="CP216" s="230">
        <v>0.33</v>
      </c>
      <c r="CQ216" s="231">
        <v>0.56000000000000005</v>
      </c>
      <c r="CR216" s="420" t="e">
        <f>IFERROR(IF(Plan1!#REF!&lt;&gt;"",IF(Plan1!#REF!=6,(Plan1!#REF!-CC216)/CK216,IF(Plan1!#REF!=7,(Plan1!#REF!-CD216)/CL216,IF(Plan1!#REF!=8,(Plan1!#REF!-CE216)/CM216,IF(Plan1!#REF!=9,(Plan1!#REF!-CF216)/CN216,IF(Plan1!#REF!=10,(Plan1!#REF!-CG216)/CO216,IF(Plan1!#REF!=11,(Plan1!#REF!-CH216)/CP216,IF(Plan1!#REF!=12,(Plan1!#REF!-CI216)/CQ216,""))))))),""),IF(Plan1!#REF!&gt;(DK217*4),1,IF(Plan1!#REF!&gt;(DK217*3),-1.5,IF(Plan1!#REF!&gt;(DK217*2),-1.6,IF(Plan1!#REF!&gt;(DK217*1),-2,-2.05)))))</f>
        <v>#REF!</v>
      </c>
      <c r="CS216" s="174"/>
      <c r="CT216" s="229">
        <v>3.57</v>
      </c>
      <c r="CU216" s="230">
        <v>4.0599999999999996</v>
      </c>
      <c r="CV216" s="230">
        <v>4.66</v>
      </c>
      <c r="CW216" s="230">
        <v>4.5999999999999996</v>
      </c>
      <c r="CX216" s="230">
        <v>4.83</v>
      </c>
      <c r="CY216" s="230">
        <v>4.76</v>
      </c>
      <c r="CZ216" s="415">
        <v>4.58</v>
      </c>
      <c r="DA216" s="416"/>
      <c r="DB216" s="417">
        <v>1.65</v>
      </c>
      <c r="DC216" s="230">
        <v>1.36</v>
      </c>
      <c r="DD216" s="230">
        <v>0.94</v>
      </c>
      <c r="DE216" s="230">
        <v>0.72</v>
      </c>
      <c r="DF216" s="230">
        <v>0.38</v>
      </c>
      <c r="DG216" s="230">
        <v>0.43</v>
      </c>
      <c r="DH216" s="415">
        <v>0.7</v>
      </c>
      <c r="DI216" s="421" t="e">
        <f>IFERROR(IF(Plan1!#REF!&lt;&gt;"",IF(Plan1!#REF!=6,(Plan1!#REF!-CT216)/DB216,IF(Plan1!#REF!=7,(Plan1!#REF!-CU216)/DC216,IF(Plan1!#REF!=8,(Plan1!#REF!-CV216)/DD216,IF(Plan1!#REF!=9,(Plan1!#REF!-CW216)/DE216,IF(Plan1!#REF!=10,(Plan1!#REF!-CX216)/DF216,IF(Plan1!#REF!=11,(Plan1!#REF!-CY216)/DG216,IF(Plan1!#REF!=12,(Plan1!#REF!-CZ216)/DH216,""))))))),""),IF(Plan1!#REF!&gt;(DK217*4),1,IF(Plan1!#REF!&gt;(DK217*3),-1.5,IF(Plan1!#REF!&gt;(DK217*2),-1.6,IF(Plan1!#REF!&gt;(DK217*1),-2,-2.05)))))</f>
        <v>#REF!</v>
      </c>
      <c r="DJ216" s="285"/>
      <c r="DK216" s="176"/>
      <c r="EV216" s="422"/>
      <c r="EW216" s="422"/>
      <c r="FJ216" s="57"/>
      <c r="FK216" s="57"/>
      <c r="FL216" s="57"/>
      <c r="FM216" s="57"/>
      <c r="FN216" s="57"/>
      <c r="FO216" s="57"/>
      <c r="FP216" s="57"/>
      <c r="FQ216" s="57"/>
      <c r="FR216" s="57"/>
      <c r="FS216" s="57"/>
      <c r="FT216" s="57"/>
      <c r="FU216" s="57"/>
      <c r="FV216" s="57"/>
      <c r="FW216" s="57"/>
      <c r="FX216" s="57"/>
      <c r="FY216" s="57"/>
      <c r="FZ216" s="170"/>
      <c r="GA216" s="57"/>
      <c r="GB216" s="57"/>
      <c r="GC216" s="57"/>
      <c r="GD216" s="57"/>
      <c r="GE216" s="57"/>
      <c r="GF216" s="155"/>
      <c r="GG216" s="57"/>
      <c r="GH216" s="57"/>
      <c r="GI216" s="57"/>
      <c r="GJ216" s="266"/>
      <c r="KI216" s="436">
        <v>16</v>
      </c>
      <c r="KJ216" s="436">
        <v>15</v>
      </c>
      <c r="KK216" s="436">
        <v>27.61</v>
      </c>
      <c r="KL216" s="436">
        <v>9.84</v>
      </c>
      <c r="KM216" s="215">
        <f t="shared" si="102"/>
        <v>-1.1798780487804879</v>
      </c>
      <c r="KN216" s="437"/>
      <c r="KO216" s="436">
        <v>19</v>
      </c>
      <c r="KP216" s="436">
        <v>15</v>
      </c>
      <c r="KQ216" s="215">
        <v>31.27</v>
      </c>
      <c r="KR216" s="215">
        <v>9.6199999999999992</v>
      </c>
      <c r="KS216" s="215">
        <f t="shared" si="103"/>
        <v>-1.2754677754677755</v>
      </c>
      <c r="KT216" s="437"/>
      <c r="KU216" s="436">
        <v>25</v>
      </c>
      <c r="KV216" s="436">
        <v>14</v>
      </c>
      <c r="KW216" s="215">
        <v>34.75</v>
      </c>
      <c r="KX216" s="215">
        <v>8.33</v>
      </c>
      <c r="KY216" s="215">
        <f t="shared" si="104"/>
        <v>-1.1704681872749099</v>
      </c>
    </row>
    <row r="217" spans="14:311" s="56" customFormat="1" ht="15" customHeight="1">
      <c r="N217" s="435">
        <v>14</v>
      </c>
      <c r="O217" s="199" t="s">
        <v>435</v>
      </c>
      <c r="P217" s="199" t="s">
        <v>383</v>
      </c>
      <c r="Q217" s="199" t="s">
        <v>459</v>
      </c>
      <c r="R217" s="199" t="s">
        <v>429</v>
      </c>
      <c r="S217" s="199" t="s">
        <v>459</v>
      </c>
      <c r="T217" s="199" t="s">
        <v>440</v>
      </c>
      <c r="U217" s="222">
        <v>12</v>
      </c>
      <c r="W217" s="223">
        <f t="shared" si="95"/>
        <v>39</v>
      </c>
      <c r="X217" s="223">
        <f t="shared" si="96"/>
        <v>25</v>
      </c>
      <c r="Y217" s="223">
        <f t="shared" si="97"/>
        <v>14</v>
      </c>
      <c r="Z217" s="223"/>
      <c r="AA217" s="223"/>
      <c r="AB217" s="223">
        <f t="shared" si="98"/>
        <v>18</v>
      </c>
      <c r="AC217" s="223">
        <f t="shared" si="99"/>
        <v>14</v>
      </c>
      <c r="AD217" s="223">
        <f t="shared" si="100"/>
        <v>23</v>
      </c>
      <c r="AE217" s="223">
        <f t="shared" si="101"/>
        <v>12</v>
      </c>
      <c r="AG217" s="270">
        <v>15</v>
      </c>
      <c r="AH217" s="270"/>
      <c r="AI217" s="283" t="s">
        <v>521</v>
      </c>
      <c r="AJ217" s="283" t="s">
        <v>470</v>
      </c>
      <c r="AK217" s="291">
        <v>17</v>
      </c>
      <c r="AL217" s="283" t="s">
        <v>377</v>
      </c>
      <c r="AM217" s="283" t="s">
        <v>1073</v>
      </c>
      <c r="AN217" s="283" t="s">
        <v>397</v>
      </c>
      <c r="AO217" s="283" t="s">
        <v>374</v>
      </c>
      <c r="AP217" s="283" t="s">
        <v>376</v>
      </c>
      <c r="AQ217" s="283" t="s">
        <v>466</v>
      </c>
      <c r="AR217" s="283" t="s">
        <v>1117</v>
      </c>
      <c r="AS217" s="283" t="s">
        <v>391</v>
      </c>
      <c r="AT217" s="283" t="s">
        <v>441</v>
      </c>
      <c r="AU217" s="283"/>
      <c r="AV217" s="291">
        <v>16</v>
      </c>
      <c r="AW217" s="291">
        <v>22</v>
      </c>
      <c r="AX217" s="291">
        <v>14</v>
      </c>
      <c r="AY217" s="167">
        <f t="shared" si="80"/>
        <v>35</v>
      </c>
      <c r="AZ217" s="167">
        <f t="shared" si="81"/>
        <v>23</v>
      </c>
      <c r="BA217" s="167">
        <f t="shared" si="82"/>
        <v>18</v>
      </c>
      <c r="BB217" s="167">
        <f t="shared" si="83"/>
        <v>21</v>
      </c>
      <c r="BC217" s="167">
        <f t="shared" si="84"/>
        <v>63</v>
      </c>
      <c r="BD217" s="167">
        <f t="shared" si="85"/>
        <v>34</v>
      </c>
      <c r="BE217" s="167">
        <f t="shared" si="86"/>
        <v>19</v>
      </c>
      <c r="BF217" s="167">
        <f t="shared" si="87"/>
        <v>22</v>
      </c>
      <c r="BG217" s="167">
        <f t="shared" si="88"/>
        <v>22</v>
      </c>
      <c r="BH217" s="167"/>
      <c r="BI217" s="167">
        <f t="shared" si="89"/>
        <v>35</v>
      </c>
      <c r="BJ217" s="167">
        <f t="shared" si="90"/>
        <v>28</v>
      </c>
      <c r="BK217" s="167">
        <f t="shared" si="91"/>
        <v>86</v>
      </c>
      <c r="BL217" s="167">
        <f t="shared" si="92"/>
        <v>16</v>
      </c>
      <c r="BM217" s="167">
        <f t="shared" si="93"/>
        <v>22</v>
      </c>
      <c r="BN217" s="167">
        <f t="shared" si="94"/>
        <v>14</v>
      </c>
      <c r="CB217" s="159"/>
      <c r="CC217" s="225">
        <v>1.23</v>
      </c>
      <c r="CD217" s="226">
        <v>1.7</v>
      </c>
      <c r="CE217" s="226">
        <v>1.82</v>
      </c>
      <c r="CF217" s="226">
        <v>1.84</v>
      </c>
      <c r="CG217" s="226">
        <v>1.9</v>
      </c>
      <c r="CH217" s="226">
        <v>2</v>
      </c>
      <c r="CI217" s="227">
        <v>1.96</v>
      </c>
      <c r="CJ217" s="252"/>
      <c r="CK217" s="229">
        <v>0.67</v>
      </c>
      <c r="CL217" s="230">
        <v>0.53</v>
      </c>
      <c r="CM217" s="230">
        <v>0.39</v>
      </c>
      <c r="CN217" s="230">
        <v>0.36</v>
      </c>
      <c r="CO217" s="230">
        <v>0.3</v>
      </c>
      <c r="CP217" s="295">
        <v>0</v>
      </c>
      <c r="CQ217" s="231">
        <v>0.19</v>
      </c>
      <c r="CR217" s="420" t="e">
        <f>IFERROR(IF(Plan1!#REF!&lt;&gt;"",IF(Plan1!#REF!=6,(Plan1!#REF!-CC217)/CK217,IF(Plan1!#REF!=7,(Plan1!#REF!-CD217)/CL217,IF(Plan1!#REF!=8,(Plan1!#REF!-CE217)/CM217,IF(Plan1!#REF!=9,(Plan1!#REF!-CF217)/CN217,IF(Plan1!#REF!=10,(Plan1!#REF!-CG217)/CO217,IF(Plan1!#REF!=11,(Plan1!#REF!-CH217)/CP217,IF(Plan1!#REF!=12,(Plan1!#REF!-CI217)/CQ217,""))))))),""),IF(Plan1!#REF!&gt;(DK218*4),1,IF(Plan1!#REF!&gt;(DK218*3),-1.5,IF(Plan1!#REF!&gt;(DK218*2),-1.6,IF(Plan1!#REF!&gt;(DK218*1),-2,-2.05)))))</f>
        <v>#REF!</v>
      </c>
      <c r="CS217" s="174"/>
      <c r="CT217" s="229">
        <v>0.97</v>
      </c>
      <c r="CU217" s="230">
        <v>1.68</v>
      </c>
      <c r="CV217" s="230">
        <v>1.84</v>
      </c>
      <c r="CW217" s="230">
        <v>1.83</v>
      </c>
      <c r="CX217" s="230">
        <v>1.8</v>
      </c>
      <c r="CY217" s="230">
        <v>1.9</v>
      </c>
      <c r="CZ217" s="415">
        <v>1.77</v>
      </c>
      <c r="DA217" s="416"/>
      <c r="DB217" s="417">
        <v>0.93</v>
      </c>
      <c r="DC217" s="230">
        <v>0.6</v>
      </c>
      <c r="DD217" s="230">
        <v>0.37</v>
      </c>
      <c r="DE217" s="230">
        <v>0.46</v>
      </c>
      <c r="DF217" s="230">
        <v>0.48</v>
      </c>
      <c r="DG217" s="230">
        <v>0.31</v>
      </c>
      <c r="DH217" s="415">
        <v>0.43</v>
      </c>
      <c r="DI217" s="421" t="e">
        <f>IFERROR(IF(Plan1!#REF!&lt;&gt;"",IF(Plan1!#REF!=6,(Plan1!#REF!-CT217)/DB217,IF(Plan1!#REF!=7,(Plan1!#REF!-CU217)/DC217,IF(Plan1!#REF!=8,(Plan1!#REF!-CV217)/DD217,IF(Plan1!#REF!=9,(Plan1!#REF!-CW217)/DE217,IF(Plan1!#REF!=10,(Plan1!#REF!-CX217)/DF217,IF(Plan1!#REF!=11,(Plan1!#REF!-CY217)/DG217,IF(Plan1!#REF!=12,(Plan1!#REF!-CZ217)/DH217,""))))))),""),IF(Plan1!#REF!&gt;(DK218*4),1,IF(Plan1!#REF!&gt;(DK218*3),-1.5,IF(Plan1!#REF!&gt;(DK218*2),-1.6,IF(Plan1!#REF!&gt;(DK218*1),-2,-2.05)))))</f>
        <v>#REF!</v>
      </c>
      <c r="DJ217" s="285"/>
      <c r="DK217" s="176"/>
      <c r="EV217" s="422"/>
      <c r="EW217" s="422"/>
      <c r="FJ217" s="57"/>
      <c r="FK217" s="57"/>
      <c r="FL217" s="57"/>
      <c r="FM217" s="57"/>
      <c r="FN217" s="57"/>
      <c r="FO217" s="57"/>
      <c r="FP217" s="57"/>
      <c r="FQ217" s="57"/>
      <c r="FR217" s="57"/>
      <c r="FS217" s="57"/>
      <c r="FT217" s="57"/>
      <c r="FU217" s="57"/>
      <c r="FV217" s="57"/>
      <c r="FW217" s="57"/>
      <c r="FX217" s="57"/>
      <c r="FY217" s="57"/>
      <c r="FZ217" s="170"/>
      <c r="GA217" s="57"/>
      <c r="GB217" s="57"/>
      <c r="GC217" s="57"/>
      <c r="GD217" s="57"/>
      <c r="GE217" s="57"/>
      <c r="GF217" s="155"/>
      <c r="GG217" s="57"/>
      <c r="GH217" s="57"/>
      <c r="GI217" s="57"/>
      <c r="GJ217" s="266"/>
      <c r="KI217" s="436">
        <v>17</v>
      </c>
      <c r="KJ217" s="436">
        <v>17</v>
      </c>
      <c r="KK217" s="436">
        <v>27.61</v>
      </c>
      <c r="KL217" s="436">
        <v>9.84</v>
      </c>
      <c r="KM217" s="215">
        <f t="shared" si="102"/>
        <v>-1.0782520325203251</v>
      </c>
      <c r="KN217" s="437"/>
      <c r="KO217" s="436">
        <v>20</v>
      </c>
      <c r="KP217" s="436">
        <v>16</v>
      </c>
      <c r="KQ217" s="215">
        <v>31.27</v>
      </c>
      <c r="KR217" s="215">
        <v>9.6199999999999992</v>
      </c>
      <c r="KS217" s="215">
        <f t="shared" si="103"/>
        <v>-1.1715176715176716</v>
      </c>
      <c r="KT217" s="437"/>
      <c r="KU217" s="436">
        <v>26</v>
      </c>
      <c r="KV217" s="436">
        <v>16</v>
      </c>
      <c r="KW217" s="215">
        <v>34.75</v>
      </c>
      <c r="KX217" s="215">
        <v>8.33</v>
      </c>
      <c r="KY217" s="215">
        <f t="shared" si="104"/>
        <v>-1.0504201680672269</v>
      </c>
    </row>
    <row r="218" spans="14:311" s="56" customFormat="1" ht="15" customHeight="1">
      <c r="N218" s="435">
        <v>15</v>
      </c>
      <c r="O218" s="199" t="s">
        <v>451</v>
      </c>
      <c r="P218" s="199" t="s">
        <v>386</v>
      </c>
      <c r="Q218" s="222">
        <v>16</v>
      </c>
      <c r="R218" s="222">
        <v>20</v>
      </c>
      <c r="S218" s="222">
        <v>16</v>
      </c>
      <c r="T218" s="199" t="s">
        <v>425</v>
      </c>
      <c r="U218" s="222">
        <v>13</v>
      </c>
      <c r="W218" s="223">
        <f t="shared" si="95"/>
        <v>43</v>
      </c>
      <c r="X218" s="223">
        <f t="shared" si="96"/>
        <v>28</v>
      </c>
      <c r="Y218" s="223">
        <f t="shared" si="97"/>
        <v>16</v>
      </c>
      <c r="Z218" s="223"/>
      <c r="AA218" s="223"/>
      <c r="AB218" s="223">
        <f t="shared" si="98"/>
        <v>20</v>
      </c>
      <c r="AC218" s="223">
        <f t="shared" si="99"/>
        <v>16</v>
      </c>
      <c r="AD218" s="223">
        <f t="shared" si="100"/>
        <v>25</v>
      </c>
      <c r="AE218" s="223">
        <f t="shared" si="101"/>
        <v>13</v>
      </c>
      <c r="AG218" s="270">
        <v>16</v>
      </c>
      <c r="AH218" s="270"/>
      <c r="AI218" s="283" t="s">
        <v>431</v>
      </c>
      <c r="AJ218" s="283" t="s">
        <v>494</v>
      </c>
      <c r="AK218" s="283" t="s">
        <v>429</v>
      </c>
      <c r="AL218" s="283" t="s">
        <v>437</v>
      </c>
      <c r="AM218" s="283" t="s">
        <v>1074</v>
      </c>
      <c r="AN218" s="283" t="s">
        <v>500</v>
      </c>
      <c r="AO218" s="291">
        <v>19</v>
      </c>
      <c r="AP218" s="283" t="s">
        <v>466</v>
      </c>
      <c r="AQ218" s="283" t="s">
        <v>384</v>
      </c>
      <c r="AR218" s="283" t="s">
        <v>613</v>
      </c>
      <c r="AS218" s="283" t="s">
        <v>394</v>
      </c>
      <c r="AT218" s="283" t="s">
        <v>1152</v>
      </c>
      <c r="AU218" s="283"/>
      <c r="AV218" s="291">
        <v>17</v>
      </c>
      <c r="AW218" s="291">
        <v>23</v>
      </c>
      <c r="AX218" s="332" t="s">
        <v>1</v>
      </c>
      <c r="AY218" s="167">
        <f t="shared" si="80"/>
        <v>39</v>
      </c>
      <c r="AZ218" s="167">
        <f t="shared" si="81"/>
        <v>26</v>
      </c>
      <c r="BA218" s="167">
        <f t="shared" si="82"/>
        <v>20</v>
      </c>
      <c r="BB218" s="167">
        <f t="shared" si="83"/>
        <v>23</v>
      </c>
      <c r="BC218" s="167">
        <f t="shared" si="84"/>
        <v>65</v>
      </c>
      <c r="BD218" s="167">
        <f t="shared" si="85"/>
        <v>37</v>
      </c>
      <c r="BE218" s="167">
        <f t="shared" si="86"/>
        <v>20</v>
      </c>
      <c r="BF218" s="167">
        <f t="shared" si="87"/>
        <v>24</v>
      </c>
      <c r="BG218" s="167">
        <f t="shared" si="88"/>
        <v>24</v>
      </c>
      <c r="BH218" s="167"/>
      <c r="BI218" s="167">
        <f t="shared" si="89"/>
        <v>37</v>
      </c>
      <c r="BJ218" s="167">
        <f t="shared" si="90"/>
        <v>30</v>
      </c>
      <c r="BK218" s="167">
        <f t="shared" si="91"/>
        <v>92</v>
      </c>
      <c r="BL218" s="167">
        <f t="shared" si="92"/>
        <v>17</v>
      </c>
      <c r="BM218" s="167">
        <f t="shared" si="93"/>
        <v>23</v>
      </c>
      <c r="BN218" s="167" t="str">
        <f t="shared" si="94"/>
        <v>-</v>
      </c>
      <c r="CB218" s="159"/>
      <c r="CC218" s="225">
        <v>1.73</v>
      </c>
      <c r="CD218" s="226">
        <v>1.77</v>
      </c>
      <c r="CE218" s="226">
        <v>1.82</v>
      </c>
      <c r="CF218" s="226">
        <v>1.97</v>
      </c>
      <c r="CG218" s="226">
        <v>1.97</v>
      </c>
      <c r="CH218" s="226">
        <v>1.92</v>
      </c>
      <c r="CI218" s="227">
        <v>1.96</v>
      </c>
      <c r="CJ218" s="252"/>
      <c r="CK218" s="229">
        <v>0.52</v>
      </c>
      <c r="CL218" s="230">
        <v>0.43</v>
      </c>
      <c r="CM218" s="230">
        <v>0.39</v>
      </c>
      <c r="CN218" s="230">
        <v>0.17</v>
      </c>
      <c r="CO218" s="230">
        <v>0.18</v>
      </c>
      <c r="CP218" s="230">
        <v>0.27</v>
      </c>
      <c r="CQ218" s="231">
        <v>0.19</v>
      </c>
      <c r="CR218" s="420" t="e">
        <f>IFERROR(IF(Plan1!#REF!&lt;&gt;"",IF(Plan1!#REF!=6,(Plan1!#REF!-CC218)/CK218,IF(Plan1!#REF!=7,(Plan1!#REF!-CD218)/CL218,IF(Plan1!#REF!=8,(Plan1!#REF!-CE218)/CM218,IF(Plan1!#REF!=9,(Plan1!#REF!-CF218)/CN218,IF(Plan1!#REF!=10,(Plan1!#REF!-CG218)/CO218,IF(Plan1!#REF!=11,(Plan1!#REF!-CH218)/CP218,IF(Plan1!#REF!=12,(Plan1!#REF!-CI218)/CQ218,""))))))),""),IF(Plan1!#REF!&gt;(DK219*4),1,IF(Plan1!#REF!&gt;(DK219*3),-1.5,IF(Plan1!#REF!&gt;(DK219*2),-1.6,IF(Plan1!#REF!&gt;(DK219*1),-2,-2.05)))))</f>
        <v>#REF!</v>
      </c>
      <c r="CS218" s="174"/>
      <c r="CT218" s="229">
        <v>1.7</v>
      </c>
      <c r="CU218" s="230">
        <v>1.87</v>
      </c>
      <c r="CV218" s="230">
        <v>2</v>
      </c>
      <c r="CW218" s="230">
        <v>1.97</v>
      </c>
      <c r="CX218" s="230">
        <v>2</v>
      </c>
      <c r="CY218" s="230">
        <v>1.97</v>
      </c>
      <c r="CZ218" s="415">
        <v>1.96</v>
      </c>
      <c r="DA218" s="416"/>
      <c r="DB218" s="417">
        <v>0.6</v>
      </c>
      <c r="DC218" s="230">
        <v>0.43</v>
      </c>
      <c r="DD218" s="295">
        <v>0</v>
      </c>
      <c r="DE218" s="230">
        <v>0.18</v>
      </c>
      <c r="DF218" s="295">
        <v>0</v>
      </c>
      <c r="DG218" s="230">
        <v>0.19</v>
      </c>
      <c r="DH218" s="415">
        <v>0.2</v>
      </c>
      <c r="DI218" s="421" t="e">
        <f>IFERROR(IF(Plan1!#REF!&lt;&gt;"",IF(Plan1!#REF!=6,(Plan1!#REF!-CT218)/DB218,IF(Plan1!#REF!=7,(Plan1!#REF!-CU218)/DC218,IF(Plan1!#REF!=8,(Plan1!#REF!-CV218)/DD218,IF(Plan1!#REF!=9,(Plan1!#REF!-CW218)/DE218,IF(Plan1!#REF!=10,(Plan1!#REF!-CX218)/DF218,IF(Plan1!#REF!=11,(Plan1!#REF!-CY218)/DG218,IF(Plan1!#REF!=12,(Plan1!#REF!-CZ218)/DH218,""))))))),""),IF(Plan1!#REF!&gt;(DK219*4),1,IF(Plan1!#REF!&gt;(DK219*3),-1.5,IF(Plan1!#REF!&gt;(DK219*2),-1.6,IF(Plan1!#REF!&gt;(DK219*1),-2,-2.05)))))</f>
        <v>#REF!</v>
      </c>
      <c r="DJ218" s="175">
        <v>2</v>
      </c>
      <c r="DK218" s="176">
        <f>DJ218/5</f>
        <v>0.4</v>
      </c>
      <c r="EV218" s="422"/>
      <c r="EW218" s="422"/>
      <c r="FJ218" s="57"/>
      <c r="FK218" s="57"/>
      <c r="FL218" s="57"/>
      <c r="FM218" s="57"/>
      <c r="FN218" s="57"/>
      <c r="FO218" s="57"/>
      <c r="FP218" s="57"/>
      <c r="FQ218" s="57"/>
      <c r="FR218" s="57"/>
      <c r="FS218" s="57"/>
      <c r="FT218" s="57"/>
      <c r="FU218" s="57"/>
      <c r="FV218" s="57"/>
      <c r="FW218" s="57"/>
      <c r="FX218" s="57"/>
      <c r="FY218" s="57"/>
      <c r="FZ218" s="170"/>
      <c r="GA218" s="57"/>
      <c r="GB218" s="57"/>
      <c r="GC218" s="57"/>
      <c r="GD218" s="57"/>
      <c r="GE218" s="57"/>
      <c r="GF218" s="155"/>
      <c r="GG218" s="57"/>
      <c r="GH218" s="57"/>
      <c r="GI218" s="57"/>
      <c r="GJ218" s="266"/>
      <c r="KI218" s="436">
        <v>18</v>
      </c>
      <c r="KJ218" s="436">
        <v>20</v>
      </c>
      <c r="KK218" s="436">
        <v>27.61</v>
      </c>
      <c r="KL218" s="436">
        <v>9.84</v>
      </c>
      <c r="KM218" s="215">
        <f t="shared" si="102"/>
        <v>-0.97662601626016254</v>
      </c>
      <c r="KN218" s="437"/>
      <c r="KO218" s="436">
        <v>21</v>
      </c>
      <c r="KP218" s="436">
        <v>17</v>
      </c>
      <c r="KQ218" s="215">
        <v>31.27</v>
      </c>
      <c r="KR218" s="215">
        <v>9.6199999999999992</v>
      </c>
      <c r="KS218" s="215">
        <f t="shared" si="103"/>
        <v>-1.0675675675675675</v>
      </c>
      <c r="KT218" s="437"/>
      <c r="KU218" s="436">
        <v>27</v>
      </c>
      <c r="KV218" s="436">
        <v>18</v>
      </c>
      <c r="KW218" s="215">
        <v>34.75</v>
      </c>
      <c r="KX218" s="215">
        <v>8.33</v>
      </c>
      <c r="KY218" s="215">
        <f t="shared" si="104"/>
        <v>-0.93037214885954378</v>
      </c>
    </row>
    <row r="219" spans="14:311" s="56" customFormat="1" ht="15" customHeight="1">
      <c r="N219" s="435">
        <v>16</v>
      </c>
      <c r="O219" s="199" t="s">
        <v>463</v>
      </c>
      <c r="P219" s="199" t="s">
        <v>390</v>
      </c>
      <c r="Q219" s="222">
        <v>17</v>
      </c>
      <c r="R219" s="222">
        <v>21</v>
      </c>
      <c r="S219" s="222">
        <v>17</v>
      </c>
      <c r="T219" s="199" t="s">
        <v>464</v>
      </c>
      <c r="U219" s="222">
        <v>14</v>
      </c>
      <c r="W219" s="223">
        <f t="shared" si="95"/>
        <v>46</v>
      </c>
      <c r="X219" s="223">
        <f t="shared" si="96"/>
        <v>31</v>
      </c>
      <c r="Y219" s="223">
        <f t="shared" si="97"/>
        <v>17</v>
      </c>
      <c r="Z219" s="223"/>
      <c r="AA219" s="223"/>
      <c r="AB219" s="223">
        <f t="shared" si="98"/>
        <v>21</v>
      </c>
      <c r="AC219" s="223">
        <f t="shared" si="99"/>
        <v>17</v>
      </c>
      <c r="AD219" s="223">
        <f t="shared" si="100"/>
        <v>27</v>
      </c>
      <c r="AE219" s="223">
        <f t="shared" si="101"/>
        <v>14</v>
      </c>
      <c r="AG219" s="270">
        <v>17</v>
      </c>
      <c r="AH219" s="270"/>
      <c r="AI219" s="283" t="s">
        <v>435</v>
      </c>
      <c r="AJ219" s="283" t="s">
        <v>369</v>
      </c>
      <c r="AK219" s="291">
        <v>20</v>
      </c>
      <c r="AL219" s="283" t="s">
        <v>440</v>
      </c>
      <c r="AM219" s="291">
        <v>65</v>
      </c>
      <c r="AN219" s="283" t="s">
        <v>503</v>
      </c>
      <c r="AO219" s="291">
        <v>20</v>
      </c>
      <c r="AP219" s="283" t="s">
        <v>384</v>
      </c>
      <c r="AQ219" s="283" t="s">
        <v>388</v>
      </c>
      <c r="AR219" s="283" t="s">
        <v>382</v>
      </c>
      <c r="AS219" s="283" t="s">
        <v>397</v>
      </c>
      <c r="AT219" s="283" t="s">
        <v>1153</v>
      </c>
      <c r="AU219" s="283"/>
      <c r="AV219" s="291">
        <v>18</v>
      </c>
      <c r="AW219" s="283" t="s">
        <v>384</v>
      </c>
      <c r="AX219" s="291">
        <v>15</v>
      </c>
      <c r="AY219" s="167">
        <f t="shared" si="80"/>
        <v>43</v>
      </c>
      <c r="AZ219" s="167">
        <f t="shared" si="81"/>
        <v>29</v>
      </c>
      <c r="BA219" s="167">
        <f t="shared" si="82"/>
        <v>21</v>
      </c>
      <c r="BB219" s="167">
        <f t="shared" si="83"/>
        <v>25</v>
      </c>
      <c r="BC219" s="167" t="str">
        <f t="shared" si="84"/>
        <v>-</v>
      </c>
      <c r="BD219" s="167">
        <f t="shared" si="85"/>
        <v>39</v>
      </c>
      <c r="BE219" s="167">
        <f t="shared" si="86"/>
        <v>21</v>
      </c>
      <c r="BF219" s="167">
        <f t="shared" si="87"/>
        <v>26</v>
      </c>
      <c r="BG219" s="167">
        <f t="shared" si="88"/>
        <v>26</v>
      </c>
      <c r="BH219" s="167"/>
      <c r="BI219" s="167">
        <f t="shared" si="89"/>
        <v>40</v>
      </c>
      <c r="BJ219" s="167">
        <f t="shared" si="90"/>
        <v>32</v>
      </c>
      <c r="BK219" s="167">
        <f t="shared" si="91"/>
        <v>99</v>
      </c>
      <c r="BL219" s="167">
        <f t="shared" si="92"/>
        <v>18</v>
      </c>
      <c r="BM219" s="167">
        <f t="shared" si="93"/>
        <v>24</v>
      </c>
      <c r="BN219" s="167">
        <f t="shared" si="94"/>
        <v>15</v>
      </c>
      <c r="CB219" s="159"/>
      <c r="CC219" s="225">
        <v>19.37</v>
      </c>
      <c r="CD219" s="226">
        <v>19.57</v>
      </c>
      <c r="CE219" s="226">
        <v>20.88</v>
      </c>
      <c r="CF219" s="226">
        <v>21.19</v>
      </c>
      <c r="CG219" s="226">
        <v>21.57</v>
      </c>
      <c r="CH219" s="226">
        <v>21.32</v>
      </c>
      <c r="CI219" s="227">
        <v>21.81</v>
      </c>
      <c r="CJ219" s="252"/>
      <c r="CK219" s="229">
        <v>2.61</v>
      </c>
      <c r="CL219" s="230">
        <v>2.16</v>
      </c>
      <c r="CM219" s="230">
        <v>1.96</v>
      </c>
      <c r="CN219" s="230">
        <v>2.3199999999999998</v>
      </c>
      <c r="CO219" s="230">
        <v>2.54</v>
      </c>
      <c r="CP219" s="230">
        <v>1.84</v>
      </c>
      <c r="CQ219" s="231">
        <v>2</v>
      </c>
      <c r="CR219" s="420" t="e">
        <f>IFERROR(IF(Plan1!#REF!&lt;&gt;"",IF(Plan1!#REF!=6,(Plan1!#REF!-CC219)/CK219,IF(Plan1!#REF!=7,(Plan1!#REF!-CD219)/CL219,IF(Plan1!#REF!=8,(Plan1!#REF!-CE219)/CM219,IF(Plan1!#REF!=9,(Plan1!#REF!-CF219)/CN219,IF(Plan1!#REF!=10,(Plan1!#REF!-CG219)/CO219,IF(Plan1!#REF!=11,(Plan1!#REF!-CH219)/CP219,IF(Plan1!#REF!=12,(Plan1!#REF!-CI219)/CQ219,""))))))),""),IF(Plan1!#REF!&gt;(DK220*4),1,IF(Plan1!#REF!&gt;(DK220*3),-1.5,IF(Plan1!#REF!&gt;(DK220*2),-1.6,IF(Plan1!#REF!&gt;(DK220*1),-2,-2.05)))))</f>
        <v>#REF!</v>
      </c>
      <c r="CS219" s="174"/>
      <c r="CT219" s="225">
        <v>14.63</v>
      </c>
      <c r="CU219" s="226">
        <v>19</v>
      </c>
      <c r="CV219" s="226">
        <v>18.559999999999999</v>
      </c>
      <c r="CW219" s="226">
        <v>20.07</v>
      </c>
      <c r="CX219" s="230">
        <v>20.37</v>
      </c>
      <c r="CY219" s="230">
        <v>21.83</v>
      </c>
      <c r="CZ219" s="415">
        <v>21.15</v>
      </c>
      <c r="DA219" s="416"/>
      <c r="DB219" s="417">
        <v>3.49</v>
      </c>
      <c r="DC219" s="230">
        <v>3.11</v>
      </c>
      <c r="DD219" s="230">
        <v>3.3</v>
      </c>
      <c r="DE219" s="230">
        <v>2.4500000000000002</v>
      </c>
      <c r="DF219" s="230">
        <v>2.17</v>
      </c>
      <c r="DG219" s="230">
        <v>1.95</v>
      </c>
      <c r="DH219" s="415">
        <v>1.71</v>
      </c>
      <c r="DI219" s="421" t="e">
        <f>IFERROR(IF(Plan1!#REF!&lt;&gt;"",IF(Plan1!#REF!=6,(Plan1!#REF!-CT219)/DB219,IF(Plan1!#REF!=7,(Plan1!#REF!-CU219)/DC219,IF(Plan1!#REF!=8,(Plan1!#REF!-CV219)/DD219,IF(Plan1!#REF!=9,(Plan1!#REF!-CW219)/DE219,IF(Plan1!#REF!=10,(Plan1!#REF!-CX219)/DF219,IF(Plan1!#REF!=11,(Plan1!#REF!-CY219)/DG219,IF(Plan1!#REF!=12,(Plan1!#REF!-CZ219)/DH219,""))))))),""),IF(Plan1!#REF!&gt;(DK220*4),1,IF(Plan1!#REF!&gt;(DK220*3),-1.5,IF(Plan1!#REF!&gt;(DK220*2),-1.6,IF(Plan1!#REF!&gt;(DK220*1),-2,-2.05)))))</f>
        <v>#REF!</v>
      </c>
      <c r="DJ219" s="175">
        <v>2</v>
      </c>
      <c r="DK219" s="176">
        <f>DJ219/5</f>
        <v>0.4</v>
      </c>
      <c r="EV219" s="422"/>
      <c r="EW219" s="422"/>
      <c r="FJ219" s="57"/>
      <c r="FK219" s="57"/>
      <c r="FL219" s="57"/>
      <c r="FM219" s="57"/>
      <c r="FN219" s="57"/>
      <c r="FO219" s="57"/>
      <c r="FP219" s="57"/>
      <c r="FQ219" s="57"/>
      <c r="FR219" s="57"/>
      <c r="FS219" s="57"/>
      <c r="FT219" s="57"/>
      <c r="FU219" s="57"/>
      <c r="FV219" s="57"/>
      <c r="FW219" s="57"/>
      <c r="FX219" s="57"/>
      <c r="FY219" s="57"/>
      <c r="FZ219" s="170"/>
      <c r="GA219" s="57"/>
      <c r="GB219" s="57"/>
      <c r="GC219" s="57"/>
      <c r="GD219" s="57"/>
      <c r="GE219" s="57"/>
      <c r="GF219" s="155"/>
      <c r="GG219" s="57"/>
      <c r="GH219" s="57"/>
      <c r="GI219" s="57"/>
      <c r="GJ219" s="266"/>
      <c r="KI219" s="436">
        <v>19</v>
      </c>
      <c r="KJ219" s="436">
        <v>25</v>
      </c>
      <c r="KK219" s="436">
        <v>27.61</v>
      </c>
      <c r="KL219" s="436">
        <v>9.84</v>
      </c>
      <c r="KM219" s="215">
        <f t="shared" si="102"/>
        <v>-0.875</v>
      </c>
      <c r="KN219" s="437"/>
      <c r="KO219" s="436">
        <v>22</v>
      </c>
      <c r="KP219" s="436">
        <v>18</v>
      </c>
      <c r="KQ219" s="215">
        <v>31.27</v>
      </c>
      <c r="KR219" s="215">
        <v>9.6199999999999992</v>
      </c>
      <c r="KS219" s="215">
        <f t="shared" si="103"/>
        <v>-0.9636174636174637</v>
      </c>
      <c r="KT219" s="437"/>
      <c r="KU219" s="436">
        <v>28</v>
      </c>
      <c r="KV219" s="436">
        <v>20</v>
      </c>
      <c r="KW219" s="215">
        <v>34.75</v>
      </c>
      <c r="KX219" s="215">
        <v>8.33</v>
      </c>
      <c r="KY219" s="215">
        <f t="shared" si="104"/>
        <v>-0.81032412965186074</v>
      </c>
    </row>
    <row r="220" spans="14:311" s="56" customFormat="1" ht="15" customHeight="1">
      <c r="N220" s="435">
        <v>17</v>
      </c>
      <c r="O220" s="199" t="s">
        <v>465</v>
      </c>
      <c r="P220" s="199" t="s">
        <v>393</v>
      </c>
      <c r="Q220" s="222">
        <v>18</v>
      </c>
      <c r="R220" s="199" t="s">
        <v>466</v>
      </c>
      <c r="S220" s="199" t="s">
        <v>429</v>
      </c>
      <c r="T220" s="199" t="s">
        <v>467</v>
      </c>
      <c r="U220" s="199" t="s">
        <v>1</v>
      </c>
      <c r="W220" s="223">
        <f t="shared" si="95"/>
        <v>49</v>
      </c>
      <c r="X220" s="223">
        <f t="shared" si="96"/>
        <v>34</v>
      </c>
      <c r="Y220" s="223">
        <f t="shared" si="97"/>
        <v>18</v>
      </c>
      <c r="Z220" s="223"/>
      <c r="AA220" s="223"/>
      <c r="AB220" s="223">
        <f t="shared" si="98"/>
        <v>22</v>
      </c>
      <c r="AC220" s="223">
        <f t="shared" si="99"/>
        <v>18</v>
      </c>
      <c r="AD220" s="223">
        <f t="shared" si="100"/>
        <v>29</v>
      </c>
      <c r="AE220" s="223" t="str">
        <f t="shared" si="101"/>
        <v>-</v>
      </c>
      <c r="AG220" s="270">
        <v>18</v>
      </c>
      <c r="AH220" s="270"/>
      <c r="AI220" s="283" t="s">
        <v>385</v>
      </c>
      <c r="AJ220" s="283" t="s">
        <v>467</v>
      </c>
      <c r="AK220" s="291">
        <v>21</v>
      </c>
      <c r="AL220" s="291">
        <v>25</v>
      </c>
      <c r="AM220" s="332" t="s">
        <v>1</v>
      </c>
      <c r="AN220" s="283" t="s">
        <v>443</v>
      </c>
      <c r="AO220" s="291">
        <v>21</v>
      </c>
      <c r="AP220" s="283" t="s">
        <v>369</v>
      </c>
      <c r="AQ220" s="283" t="s">
        <v>1156</v>
      </c>
      <c r="AR220" s="283" t="s">
        <v>451</v>
      </c>
      <c r="AS220" s="283" t="s">
        <v>673</v>
      </c>
      <c r="AT220" s="283" t="s">
        <v>1157</v>
      </c>
      <c r="AU220" s="283"/>
      <c r="AV220" s="283" t="s">
        <v>1158</v>
      </c>
      <c r="AW220" s="283" t="s">
        <v>1159</v>
      </c>
      <c r="AX220" s="283" t="s">
        <v>1143</v>
      </c>
      <c r="AY220" s="167">
        <f t="shared" si="80"/>
        <v>47</v>
      </c>
      <c r="AZ220" s="167">
        <f t="shared" si="81"/>
        <v>31</v>
      </c>
      <c r="BA220" s="167">
        <f t="shared" si="82"/>
        <v>22</v>
      </c>
      <c r="BB220" s="167">
        <f t="shared" si="83"/>
        <v>26</v>
      </c>
      <c r="BC220" s="167" t="str">
        <f t="shared" si="84"/>
        <v>-</v>
      </c>
      <c r="BD220" s="167">
        <f t="shared" si="85"/>
        <v>42</v>
      </c>
      <c r="BE220" s="167">
        <f t="shared" si="86"/>
        <v>22</v>
      </c>
      <c r="BF220" s="167">
        <f t="shared" si="87"/>
        <v>29</v>
      </c>
      <c r="BG220" s="167">
        <f t="shared" si="88"/>
        <v>28</v>
      </c>
      <c r="BH220" s="167"/>
      <c r="BI220" s="167">
        <f t="shared" si="89"/>
        <v>43</v>
      </c>
      <c r="BJ220" s="167">
        <f t="shared" si="90"/>
        <v>34</v>
      </c>
      <c r="BK220" s="167">
        <f t="shared" si="91"/>
        <v>106</v>
      </c>
      <c r="BL220" s="167">
        <f t="shared" si="92"/>
        <v>19</v>
      </c>
      <c r="BM220" s="167">
        <f t="shared" si="93"/>
        <v>26</v>
      </c>
      <c r="BN220" s="167">
        <f t="shared" si="94"/>
        <v>16</v>
      </c>
      <c r="CB220" s="159"/>
      <c r="CC220" s="225">
        <v>5.57</v>
      </c>
      <c r="CD220" s="226">
        <v>5.47</v>
      </c>
      <c r="CE220" s="226">
        <v>5.7</v>
      </c>
      <c r="CF220" s="226">
        <v>5.78</v>
      </c>
      <c r="CG220" s="226">
        <v>5.8</v>
      </c>
      <c r="CH220" s="226">
        <v>5.84</v>
      </c>
      <c r="CI220" s="227">
        <v>5.73</v>
      </c>
      <c r="CJ220" s="252"/>
      <c r="CK220" s="229">
        <v>0.62</v>
      </c>
      <c r="CL220" s="230">
        <v>0.81</v>
      </c>
      <c r="CM220" s="230">
        <v>0.57999999999999996</v>
      </c>
      <c r="CN220" s="230">
        <v>0.49</v>
      </c>
      <c r="CO220" s="230">
        <v>0.55000000000000004</v>
      </c>
      <c r="CP220" s="230">
        <v>0.37</v>
      </c>
      <c r="CQ220" s="231">
        <v>0.66</v>
      </c>
      <c r="CR220" s="420" t="e">
        <f>IFERROR(IF(Plan1!#REF!&lt;&gt;"",IF(Plan1!#REF!=6,(Plan1!#REF!-CC220)/CK220,IF(Plan1!#REF!=7,(Plan1!#REF!-CD220)/CL220,IF(Plan1!#REF!=8,(Plan1!#REF!-CE220)/CM220,IF(Plan1!#REF!=9,(Plan1!#REF!-CF220)/CN220,IF(Plan1!#REF!=10,(Plan1!#REF!-CG220)/CO220,IF(Plan1!#REF!=11,(Plan1!#REF!-CH220)/CP220,IF(Plan1!#REF!=12,(Plan1!#REF!-CI220)/CQ220,""))))))),""),IF(Plan1!#REF!&gt;(DK221*4),1,IF(Plan1!#REF!&gt;(DK221*3),-1.5,IF(Plan1!#REF!&gt;(DK221*2),-1.6,IF(Plan1!#REF!&gt;(DK221*1),-2,-2.05)))))</f>
        <v>#REF!</v>
      </c>
      <c r="CS220" s="174"/>
      <c r="CT220" s="225">
        <v>4.33</v>
      </c>
      <c r="CU220" s="226">
        <v>5.32</v>
      </c>
      <c r="CV220" s="226">
        <v>5.25</v>
      </c>
      <c r="CW220" s="226">
        <v>5.5</v>
      </c>
      <c r="CX220" s="230">
        <v>5.4</v>
      </c>
      <c r="CY220" s="230">
        <v>5.76</v>
      </c>
      <c r="CZ220" s="415">
        <v>5.35</v>
      </c>
      <c r="DA220" s="416"/>
      <c r="DB220" s="417">
        <v>1.0900000000000001</v>
      </c>
      <c r="DC220" s="230">
        <v>0.87</v>
      </c>
      <c r="DD220" s="230">
        <v>0.67</v>
      </c>
      <c r="DE220" s="230">
        <v>0.63</v>
      </c>
      <c r="DF220" s="230">
        <v>0.72</v>
      </c>
      <c r="DG220" s="230">
        <v>0.57999999999999996</v>
      </c>
      <c r="DH220" s="415">
        <v>0.8</v>
      </c>
      <c r="DI220" s="421" t="e">
        <f>IFERROR(IF(Plan1!#REF!&lt;&gt;"",IF(Plan1!#REF!=6,(Plan1!#REF!-CT220)/DB220,IF(Plan1!#REF!=7,(Plan1!#REF!-CU220)/DC220,IF(Plan1!#REF!=8,(Plan1!#REF!-CV220)/DD220,IF(Plan1!#REF!=9,(Plan1!#REF!-CW220)/DE220,IF(Plan1!#REF!=10,(Plan1!#REF!-CX220)/DF220,IF(Plan1!#REF!=11,(Plan1!#REF!-CY220)/DG220,IF(Plan1!#REF!=12,(Plan1!#REF!-CZ220)/DH220,""))))))),""),IF(Plan1!#REF!&gt;(DK221*4),1,IF(Plan1!#REF!&gt;(DK221*3),-1.5,IF(Plan1!#REF!&gt;(DK221*2),-1.6,IF(Plan1!#REF!&gt;(DK221*1),-2,-2.05)))))</f>
        <v>#REF!</v>
      </c>
      <c r="DJ220" s="285"/>
      <c r="DK220" s="176"/>
      <c r="EV220" s="422"/>
      <c r="EW220" s="422"/>
      <c r="FJ220" s="57"/>
      <c r="FK220" s="57"/>
      <c r="FL220" s="57"/>
      <c r="FM220" s="57"/>
      <c r="FN220" s="57"/>
      <c r="FO220" s="57"/>
      <c r="FP220" s="57"/>
      <c r="FQ220" s="57"/>
      <c r="FR220" s="57"/>
      <c r="FS220" s="57"/>
      <c r="FT220" s="57"/>
      <c r="FU220" s="57"/>
      <c r="FV220" s="57"/>
      <c r="FW220" s="57"/>
      <c r="FX220" s="57"/>
      <c r="FY220" s="57"/>
      <c r="FZ220" s="170"/>
      <c r="GA220" s="57"/>
      <c r="GB220" s="57"/>
      <c r="GC220" s="57"/>
      <c r="GD220" s="57"/>
      <c r="GE220" s="57"/>
      <c r="GF220" s="155"/>
      <c r="GG220" s="57"/>
      <c r="GH220" s="57"/>
      <c r="GI220" s="57"/>
      <c r="GJ220" s="266"/>
      <c r="KI220" s="436">
        <v>20</v>
      </c>
      <c r="KJ220" s="436">
        <v>27</v>
      </c>
      <c r="KK220" s="436">
        <v>27.61</v>
      </c>
      <c r="KL220" s="436">
        <v>9.84</v>
      </c>
      <c r="KM220" s="215">
        <f t="shared" si="102"/>
        <v>-0.77337398373983735</v>
      </c>
      <c r="KN220" s="437"/>
      <c r="KO220" s="436">
        <v>23</v>
      </c>
      <c r="KP220" s="436">
        <v>20</v>
      </c>
      <c r="KQ220" s="215">
        <v>31.27</v>
      </c>
      <c r="KR220" s="215">
        <v>9.6199999999999992</v>
      </c>
      <c r="KS220" s="215">
        <f t="shared" si="103"/>
        <v>-0.85966735966735974</v>
      </c>
      <c r="KT220" s="437"/>
      <c r="KU220" s="436">
        <v>29</v>
      </c>
      <c r="KV220" s="436">
        <v>22</v>
      </c>
      <c r="KW220" s="215">
        <v>34.75</v>
      </c>
      <c r="KX220" s="215">
        <v>8.33</v>
      </c>
      <c r="KY220" s="215">
        <f t="shared" si="104"/>
        <v>-0.69027611044417769</v>
      </c>
    </row>
    <row r="221" spans="14:311" s="56" customFormat="1" ht="15" customHeight="1">
      <c r="N221" s="435">
        <v>18</v>
      </c>
      <c r="O221" s="199" t="s">
        <v>468</v>
      </c>
      <c r="P221" s="199" t="s">
        <v>396</v>
      </c>
      <c r="Q221" s="222">
        <v>19</v>
      </c>
      <c r="R221" s="222">
        <v>24</v>
      </c>
      <c r="S221" s="222">
        <v>20</v>
      </c>
      <c r="T221" s="199" t="s">
        <v>432</v>
      </c>
      <c r="U221" s="222">
        <v>15</v>
      </c>
      <c r="W221" s="223">
        <f t="shared" si="95"/>
        <v>51</v>
      </c>
      <c r="X221" s="223">
        <f t="shared" si="96"/>
        <v>36</v>
      </c>
      <c r="Y221" s="223">
        <f t="shared" si="97"/>
        <v>19</v>
      </c>
      <c r="Z221" s="223"/>
      <c r="AA221" s="223"/>
      <c r="AB221" s="223">
        <f t="shared" si="98"/>
        <v>24</v>
      </c>
      <c r="AC221" s="223">
        <f t="shared" si="99"/>
        <v>20</v>
      </c>
      <c r="AD221" s="223">
        <f t="shared" si="100"/>
        <v>31</v>
      </c>
      <c r="AE221" s="223">
        <f t="shared" si="101"/>
        <v>15</v>
      </c>
      <c r="AG221" s="270">
        <v>19</v>
      </c>
      <c r="AH221" s="270"/>
      <c r="AI221" s="283" t="s">
        <v>1154</v>
      </c>
      <c r="AJ221" s="283" t="s">
        <v>1136</v>
      </c>
      <c r="AK221" s="283" t="s">
        <v>1137</v>
      </c>
      <c r="AL221" s="283" t="s">
        <v>369</v>
      </c>
      <c r="AM221" s="332" t="s">
        <v>1</v>
      </c>
      <c r="AN221" s="283" t="s">
        <v>1097</v>
      </c>
      <c r="AO221" s="283" t="s">
        <v>601</v>
      </c>
      <c r="AP221" s="283" t="s">
        <v>1155</v>
      </c>
      <c r="AQ221" s="300"/>
      <c r="AR221" s="300"/>
      <c r="AS221" s="300"/>
      <c r="AT221" s="300"/>
      <c r="AU221" s="300"/>
      <c r="AV221" s="300"/>
      <c r="AW221" s="300"/>
      <c r="AX221" s="300"/>
      <c r="AY221" s="167">
        <f>IF(AI221="-",AI221,IF(ISNUMBER(AI221),AI221,MID(AI221,(FIND("-",AI221)+1),3)+1))</f>
        <v>69</v>
      </c>
      <c r="AZ221" s="167">
        <f>IF(AJ221="-",AJ221,IF(ISNUMBER(AJ221),AJ221,MID(AJ221,(FIND("-",AJ221)+1),3)+1))</f>
        <v>45</v>
      </c>
      <c r="BA221" s="167">
        <f>IF(AK221="-",AK221,IF(ISNUMBER(AK221),AK221,MID(AK221,(FIND("-",AK221)+1),3)+1))</f>
        <v>33</v>
      </c>
      <c r="BB221" s="167">
        <f>IF(AL221="-",AL221,IF(ISNUMBER(AL221),AL221,MID(AL221,(FIND("-",AL221)+1),3)+1))</f>
        <v>29</v>
      </c>
      <c r="BC221" s="167">
        <v>66</v>
      </c>
      <c r="BD221" s="167">
        <f>IF(AN221="-",AN221,IF(ISNUMBER(AN221),AN221,MID(AN221,(FIND("-",AN221)+1),3)+1))</f>
        <v>69</v>
      </c>
      <c r="BE221" s="167">
        <f>IF(AO221="-",AO221,IF(ISNUMBER(AO221),AO221,MID(AO221,(FIND("-",AO221)+1),3)+1))</f>
        <v>31</v>
      </c>
      <c r="BF221" s="167">
        <f>IF(AP221="-",AP221,IF(ISNUMBER(AP221),AP221,MID(AP221,(FIND("-",AP221)+1),3)+1))</f>
        <v>36</v>
      </c>
      <c r="BG221" s="167">
        <f>IF(AQ220="-",AQ220,IF(ISNUMBER(AQ220),AQ220,MID(AQ220,(FIND("-",AQ220)+1),3)+1))</f>
        <v>43</v>
      </c>
      <c r="BH221" s="167"/>
      <c r="BI221" s="167">
        <f>IF(AR220="-",AR220,IF(ISNUMBER(AR220),AR220,MID(AR220,(FIND("-",AR220)+1),3)+1))</f>
        <v>46</v>
      </c>
      <c r="BJ221" s="167">
        <f>IF(AS220="-",AS220,IF(ISNUMBER(AS220),AS220,MID(AS220,(FIND("-",AS220)+1),3)+1))</f>
        <v>39</v>
      </c>
      <c r="BK221" s="167">
        <f>IF(AT220="-",AT220,IF(ISNUMBER(AT220),AT220,MID(AT220,(FIND("-",AT220)+1),3)+1))</f>
        <v>137</v>
      </c>
      <c r="BL221" s="167">
        <f>IF(AV220="-",AV220,IF(ISNUMBER(AV220),AV220,MID(AV220,(FIND("-",AV220)+1),3)+1))</f>
        <v>34</v>
      </c>
      <c r="BM221" s="167">
        <f>IF(AW220="-",AW220,IF(ISNUMBER(AW220),AW220,MID(AW220,(FIND("-",AW220)+1),3)+1))</f>
        <v>35</v>
      </c>
      <c r="BN221" s="167">
        <f>IF(AX220="-",AX220,IF(ISNUMBER(AX220),AX220,MID(AX220,(FIND("-",AX220)+1),3)+1))</f>
        <v>25</v>
      </c>
      <c r="CB221" s="159"/>
      <c r="CC221" s="225">
        <v>4.37</v>
      </c>
      <c r="CD221" s="226">
        <v>4.37</v>
      </c>
      <c r="CE221" s="226">
        <v>4.6100000000000003</v>
      </c>
      <c r="CF221" s="226">
        <v>4.66</v>
      </c>
      <c r="CG221" s="226">
        <v>4.63</v>
      </c>
      <c r="CH221" s="226">
        <v>4.88</v>
      </c>
      <c r="CI221" s="227">
        <v>4.8499999999999996</v>
      </c>
      <c r="CJ221" s="252"/>
      <c r="CK221" s="229">
        <v>1.0900000000000001</v>
      </c>
      <c r="CL221" s="230">
        <v>0.8</v>
      </c>
      <c r="CM221" s="230">
        <v>0.74</v>
      </c>
      <c r="CN221" s="230">
        <v>0.7</v>
      </c>
      <c r="CO221" s="230">
        <v>0.71</v>
      </c>
      <c r="CP221" s="230">
        <v>0.33</v>
      </c>
      <c r="CQ221" s="231">
        <v>0.36</v>
      </c>
      <c r="CR221" s="420" t="e">
        <f>IFERROR(IF(Plan1!#REF!&lt;&gt;"",IF(Plan1!#REF!=6,(Plan1!#REF!-CC221)/CK221,IF(Plan1!#REF!=7,(Plan1!#REF!-CD221)/CL221,IF(Plan1!#REF!=8,(Plan1!#REF!-CE221)/CM221,IF(Plan1!#REF!=9,(Plan1!#REF!-CF221)/CN221,IF(Plan1!#REF!=10,(Plan1!#REF!-CG221)/CO221,IF(Plan1!#REF!=11,(Plan1!#REF!-CH221)/CP221,IF(Plan1!#REF!=12,(Plan1!#REF!-CI221)/CQ221,""))))))),""),IF(Plan1!#REF!&gt;(DK222*4),1,IF(Plan1!#REF!&gt;(DK222*3),-1.5,IF(Plan1!#REF!&gt;(DK222*2),-1.6,IF(Plan1!#REF!&gt;(DK222*1),-2,-2.05)))))</f>
        <v>#REF!</v>
      </c>
      <c r="CS221" s="174"/>
      <c r="CT221" s="225">
        <v>2.97</v>
      </c>
      <c r="CU221" s="226">
        <v>4.13</v>
      </c>
      <c r="CV221" s="226">
        <v>4.09</v>
      </c>
      <c r="CW221" s="226">
        <v>4.4000000000000004</v>
      </c>
      <c r="CX221" s="230">
        <v>4.4000000000000004</v>
      </c>
      <c r="CY221" s="230">
        <v>4.62</v>
      </c>
      <c r="CZ221" s="415">
        <v>4.46</v>
      </c>
      <c r="DA221" s="416"/>
      <c r="DB221" s="417">
        <v>1.24</v>
      </c>
      <c r="DC221" s="230">
        <v>1.02</v>
      </c>
      <c r="DD221" s="230">
        <v>1.06</v>
      </c>
      <c r="DE221" s="230">
        <v>0.72</v>
      </c>
      <c r="DF221" s="230">
        <v>0.67</v>
      </c>
      <c r="DG221" s="230">
        <v>0.56000000000000005</v>
      </c>
      <c r="DH221" s="415">
        <v>0.65</v>
      </c>
      <c r="DI221" s="421" t="e">
        <f>IFERROR(IF(Plan1!#REF!&lt;&gt;"",IF(Plan1!#REF!=6,(Plan1!#REF!-CT221)/DB221,IF(Plan1!#REF!=7,(Plan1!#REF!-CU221)/DC221,IF(Plan1!#REF!=8,(Plan1!#REF!-CV221)/DD221,IF(Plan1!#REF!=9,(Plan1!#REF!-CW221)/DE221,IF(Plan1!#REF!=10,(Plan1!#REF!-CX221)/DF221,IF(Plan1!#REF!=11,(Plan1!#REF!-CY221)/DG221,IF(Plan1!#REF!=12,(Plan1!#REF!-CZ221)/DH221,""))))))),""),IF(Plan1!#REF!&gt;(DK222*4),1,IF(Plan1!#REF!&gt;(DK222*3),-1.5,IF(Plan1!#REF!&gt;(DK222*2),-1.6,IF(Plan1!#REF!&gt;(DK222*1),-2,-2.05)))))</f>
        <v>#REF!</v>
      </c>
      <c r="DJ221" s="285"/>
      <c r="DK221" s="176"/>
      <c r="EV221" s="422"/>
      <c r="EW221" s="422"/>
      <c r="FJ221" s="57"/>
      <c r="FK221" s="57"/>
      <c r="FL221" s="57"/>
      <c r="FM221" s="57"/>
      <c r="FN221" s="57"/>
      <c r="FO221" s="57"/>
      <c r="FP221" s="57"/>
      <c r="FQ221" s="57"/>
      <c r="FR221" s="57"/>
      <c r="FS221" s="57"/>
      <c r="FT221" s="57"/>
      <c r="FU221" s="57"/>
      <c r="FV221" s="57"/>
      <c r="FW221" s="57"/>
      <c r="FX221" s="57"/>
      <c r="FY221" s="57"/>
      <c r="FZ221" s="170"/>
      <c r="GA221" s="57"/>
      <c r="GB221" s="57"/>
      <c r="GC221" s="57"/>
      <c r="GD221" s="57"/>
      <c r="GE221" s="57"/>
      <c r="GF221" s="155"/>
      <c r="GG221" s="57"/>
      <c r="GH221" s="57"/>
      <c r="GI221" s="57"/>
      <c r="GJ221" s="266"/>
      <c r="KI221" s="436">
        <v>21</v>
      </c>
      <c r="KJ221" s="436">
        <v>30</v>
      </c>
      <c r="KK221" s="436">
        <v>27.61</v>
      </c>
      <c r="KL221" s="436">
        <v>9.84</v>
      </c>
      <c r="KM221" s="215">
        <f t="shared" si="102"/>
        <v>-0.6717479674796748</v>
      </c>
      <c r="KN221" s="437"/>
      <c r="KO221" s="436">
        <v>24</v>
      </c>
      <c r="KP221" s="436">
        <v>22</v>
      </c>
      <c r="KQ221" s="215">
        <v>31.27</v>
      </c>
      <c r="KR221" s="215">
        <v>9.6199999999999992</v>
      </c>
      <c r="KS221" s="215">
        <f t="shared" si="103"/>
        <v>-0.75571725571725579</v>
      </c>
      <c r="KT221" s="437"/>
      <c r="KU221" s="436">
        <v>30</v>
      </c>
      <c r="KV221" s="436">
        <v>25</v>
      </c>
      <c r="KW221" s="215">
        <v>34.75</v>
      </c>
      <c r="KX221" s="215">
        <v>8.33</v>
      </c>
      <c r="KY221" s="215">
        <f t="shared" si="104"/>
        <v>-0.57022809123649454</v>
      </c>
    </row>
    <row r="222" spans="14:311" s="56" customFormat="1" ht="15" customHeight="1">
      <c r="N222" s="435">
        <v>19</v>
      </c>
      <c r="O222" s="199" t="s">
        <v>469</v>
      </c>
      <c r="P222" s="199" t="s">
        <v>1</v>
      </c>
      <c r="Q222" s="199" t="s">
        <v>470</v>
      </c>
      <c r="R222" s="199" t="s">
        <v>471</v>
      </c>
      <c r="S222" s="199" t="s">
        <v>472</v>
      </c>
      <c r="T222" s="222">
        <v>33</v>
      </c>
      <c r="U222" s="199" t="s">
        <v>473</v>
      </c>
      <c r="W222" s="223">
        <f t="shared" si="95"/>
        <v>53</v>
      </c>
      <c r="X222" s="223" t="str">
        <f t="shared" si="96"/>
        <v>-</v>
      </c>
      <c r="Y222" s="223">
        <f t="shared" si="97"/>
        <v>20</v>
      </c>
      <c r="Z222" s="223"/>
      <c r="AA222" s="223"/>
      <c r="AB222" s="223">
        <f t="shared" si="98"/>
        <v>25</v>
      </c>
      <c r="AC222" s="223">
        <f t="shared" si="99"/>
        <v>21</v>
      </c>
      <c r="AD222" s="223">
        <f t="shared" si="100"/>
        <v>33</v>
      </c>
      <c r="AE222" s="223">
        <f t="shared" si="101"/>
        <v>16</v>
      </c>
      <c r="AG222" s="167"/>
      <c r="AH222" s="167"/>
      <c r="AI222" s="300"/>
      <c r="AJ222" s="300"/>
      <c r="AK222" s="300"/>
      <c r="AL222" s="300"/>
      <c r="AM222" s="300"/>
      <c r="AN222" s="300"/>
      <c r="AO222" s="300"/>
      <c r="AP222" s="300"/>
      <c r="AQ222" s="300"/>
      <c r="AR222" s="300"/>
      <c r="AS222" s="300"/>
      <c r="AT222" s="300"/>
      <c r="AU222" s="300"/>
      <c r="AV222" s="300"/>
      <c r="AW222" s="300"/>
      <c r="AX222" s="300"/>
      <c r="AY222" s="167"/>
      <c r="AZ222" s="167"/>
      <c r="BA222" s="167"/>
      <c r="BB222" s="167"/>
      <c r="BC222" s="167"/>
      <c r="BD222" s="167"/>
      <c r="BE222" s="167"/>
      <c r="BF222" s="167"/>
      <c r="BG222" s="167"/>
      <c r="BH222" s="167"/>
      <c r="BI222" s="167"/>
      <c r="BJ222" s="167"/>
      <c r="BK222" s="167"/>
      <c r="BL222" s="167"/>
      <c r="BM222" s="167"/>
      <c r="BN222" s="167"/>
      <c r="CB222" s="159"/>
      <c r="CC222" s="225">
        <v>5.67</v>
      </c>
      <c r="CD222" s="226">
        <v>5.73</v>
      </c>
      <c r="CE222" s="226">
        <v>6.3</v>
      </c>
      <c r="CF222" s="226">
        <v>6.31</v>
      </c>
      <c r="CG222" s="226">
        <v>6.47</v>
      </c>
      <c r="CH222" s="226">
        <v>6.24</v>
      </c>
      <c r="CI222" s="227">
        <v>6.73</v>
      </c>
      <c r="CJ222" s="252"/>
      <c r="CK222" s="229">
        <v>1.0900000000000001</v>
      </c>
      <c r="CL222" s="230">
        <v>1.2</v>
      </c>
      <c r="CM222" s="230">
        <v>1.21</v>
      </c>
      <c r="CN222" s="230">
        <v>0.99</v>
      </c>
      <c r="CO222" s="230">
        <v>1.35</v>
      </c>
      <c r="CP222" s="230">
        <v>1.45</v>
      </c>
      <c r="CQ222" s="231">
        <v>0.96</v>
      </c>
      <c r="CR222" s="420" t="e">
        <f>IFERROR(IF(Plan1!#REF!&lt;&gt;"",IF(Plan1!#REF!=6,(Plan1!#REF!-CC222)/CK222,IF(Plan1!#REF!=7,(Plan1!#REF!-CD222)/CL222,IF(Plan1!#REF!=8,(Plan1!#REF!-CE222)/CM222,IF(Plan1!#REF!=9,(Plan1!#REF!-CF222)/CN222,IF(Plan1!#REF!=10,(Plan1!#REF!-CG222)/CO222,IF(Plan1!#REF!=11,(Plan1!#REF!-CH222)/CP222,IF(Plan1!#REF!=12,(Plan1!#REF!-CI222)/CQ222,""))))))),""),IF(Plan1!#REF!&gt;(DK223*4),1,IF(Plan1!#REF!&gt;(DK223*3),-1.5,IF(Plan1!#REF!&gt;(DK223*2),-1.6,IF(Plan1!#REF!&gt;(DK223*1),-2,-2.05)))))</f>
        <v>#REF!</v>
      </c>
      <c r="CS222" s="174"/>
      <c r="CT222" s="225">
        <v>4.7699999999999996</v>
      </c>
      <c r="CU222" s="226">
        <v>6</v>
      </c>
      <c r="CV222" s="226">
        <v>5.59</v>
      </c>
      <c r="CW222" s="226">
        <v>6.1</v>
      </c>
      <c r="CX222" s="230">
        <v>6.03</v>
      </c>
      <c r="CY222" s="230">
        <v>6.9</v>
      </c>
      <c r="CZ222" s="415">
        <v>6.96</v>
      </c>
      <c r="DA222" s="416"/>
      <c r="DB222" s="417">
        <v>1.19</v>
      </c>
      <c r="DC222" s="230">
        <v>1.44</v>
      </c>
      <c r="DD222" s="230">
        <v>1.36</v>
      </c>
      <c r="DE222" s="230">
        <v>1.47</v>
      </c>
      <c r="DF222" s="230">
        <v>1.4</v>
      </c>
      <c r="DG222" s="230">
        <v>1.32</v>
      </c>
      <c r="DH222" s="415">
        <v>1.08</v>
      </c>
      <c r="DI222" s="421" t="e">
        <f>IFERROR(IF(Plan1!#REF!&lt;&gt;"",IF(Plan1!#REF!=6,(Plan1!#REF!-CT222)/DB222,IF(Plan1!#REF!=7,(Plan1!#REF!-CU222)/DC222,IF(Plan1!#REF!=8,(Plan1!#REF!-CV222)/DD222,IF(Plan1!#REF!=9,(Plan1!#REF!-CW222)/DE222,IF(Plan1!#REF!=10,(Plan1!#REF!-CX222)/DF222,IF(Plan1!#REF!=11,(Plan1!#REF!-CY222)/DG222,IF(Plan1!#REF!=12,(Plan1!#REF!-CZ222)/DH222,""))))))),""),IF(Plan1!#REF!&gt;(DK223*4),1,IF(Plan1!#REF!&gt;(DK223*3),-1.5,IF(Plan1!#REF!&gt;(DK223*2),-1.6,IF(Plan1!#REF!&gt;(DK223*1),-2,-2.05)))))</f>
        <v>#REF!</v>
      </c>
      <c r="DJ222" s="285"/>
      <c r="DK222" s="176"/>
      <c r="EV222" s="422"/>
      <c r="EW222" s="422"/>
      <c r="FJ222" s="57"/>
      <c r="FK222" s="57"/>
      <c r="FL222" s="57"/>
      <c r="FM222" s="57"/>
      <c r="FN222" s="57"/>
      <c r="FO222" s="57"/>
      <c r="FP222" s="57"/>
      <c r="FQ222" s="57"/>
      <c r="FR222" s="57"/>
      <c r="FS222" s="57"/>
      <c r="FT222" s="57"/>
      <c r="FU222" s="57"/>
      <c r="FV222" s="57"/>
      <c r="FW222" s="57"/>
      <c r="FX222" s="57"/>
      <c r="FY222" s="57"/>
      <c r="FZ222" s="170"/>
      <c r="GA222" s="57"/>
      <c r="GB222" s="57"/>
      <c r="GC222" s="57"/>
      <c r="GD222" s="57"/>
      <c r="GE222" s="57"/>
      <c r="GF222" s="155"/>
      <c r="GG222" s="57"/>
      <c r="GH222" s="57"/>
      <c r="GI222" s="57"/>
      <c r="GJ222" s="266"/>
      <c r="KI222" s="436">
        <v>22</v>
      </c>
      <c r="KJ222" s="436">
        <v>35</v>
      </c>
      <c r="KK222" s="436">
        <v>27.61</v>
      </c>
      <c r="KL222" s="436">
        <v>9.84</v>
      </c>
      <c r="KM222" s="215">
        <f t="shared" si="102"/>
        <v>-0.57012195121951215</v>
      </c>
      <c r="KN222" s="437"/>
      <c r="KO222" s="436">
        <v>25</v>
      </c>
      <c r="KP222" s="436">
        <v>23</v>
      </c>
      <c r="KQ222" s="215">
        <v>31.27</v>
      </c>
      <c r="KR222" s="215">
        <v>9.6199999999999992</v>
      </c>
      <c r="KS222" s="215">
        <f t="shared" si="103"/>
        <v>-0.65176715176715183</v>
      </c>
      <c r="KT222" s="437"/>
      <c r="KU222" s="436">
        <v>31</v>
      </c>
      <c r="KV222" s="436">
        <v>27</v>
      </c>
      <c r="KW222" s="215">
        <v>34.75</v>
      </c>
      <c r="KX222" s="215">
        <v>8.33</v>
      </c>
      <c r="KY222" s="215">
        <f t="shared" si="104"/>
        <v>-0.4501800720288115</v>
      </c>
    </row>
    <row r="223" spans="14:311" s="56" customFormat="1" ht="15" customHeight="1">
      <c r="N223" s="222">
        <v>0</v>
      </c>
      <c r="O223" s="199"/>
      <c r="P223" s="199"/>
      <c r="Q223" s="199"/>
      <c r="R223" s="199"/>
      <c r="S223" s="199"/>
      <c r="T223" s="199"/>
      <c r="U223" s="199"/>
      <c r="W223" s="199">
        <v>67</v>
      </c>
      <c r="X223" s="199">
        <v>39</v>
      </c>
      <c r="Y223" s="199">
        <v>23</v>
      </c>
      <c r="Z223" s="199"/>
      <c r="AA223" s="199"/>
      <c r="AB223" s="199">
        <v>31</v>
      </c>
      <c r="AC223" s="199">
        <v>29</v>
      </c>
      <c r="AD223" s="199">
        <v>34</v>
      </c>
      <c r="AE223" s="199">
        <v>22</v>
      </c>
      <c r="AG223" s="167"/>
      <c r="AH223" s="167"/>
      <c r="AI223" s="300"/>
      <c r="AJ223" s="300"/>
      <c r="AK223" s="300"/>
      <c r="AL223" s="300"/>
      <c r="AM223" s="300"/>
      <c r="AN223" s="300"/>
      <c r="AO223" s="300"/>
      <c r="AP223" s="300"/>
      <c r="AQ223" s="300"/>
      <c r="AR223" s="300"/>
      <c r="AS223" s="300"/>
      <c r="AT223" s="300"/>
      <c r="AU223" s="300"/>
      <c r="AV223" s="300"/>
      <c r="AW223" s="300"/>
      <c r="AX223" s="300"/>
      <c r="AY223" s="167"/>
      <c r="AZ223" s="167"/>
      <c r="BA223" s="167"/>
      <c r="BB223" s="167"/>
      <c r="BC223" s="167"/>
      <c r="BD223" s="167"/>
      <c r="BE223" s="167"/>
      <c r="BF223" s="167"/>
      <c r="BG223" s="167"/>
      <c r="BH223" s="167"/>
      <c r="BI223" s="167"/>
      <c r="BJ223" s="167"/>
      <c r="BK223" s="167"/>
      <c r="BL223" s="167"/>
      <c r="BM223" s="167"/>
      <c r="BN223" s="167"/>
      <c r="CB223" s="159"/>
      <c r="CC223" s="225">
        <v>3.77</v>
      </c>
      <c r="CD223" s="226">
        <v>4</v>
      </c>
      <c r="CE223" s="226">
        <v>4.2699999999999996</v>
      </c>
      <c r="CF223" s="226">
        <v>4.4400000000000004</v>
      </c>
      <c r="CG223" s="226">
        <v>4.67</v>
      </c>
      <c r="CH223" s="226">
        <v>4.3600000000000003</v>
      </c>
      <c r="CI223" s="227">
        <v>4.5</v>
      </c>
      <c r="CJ223" s="252"/>
      <c r="CK223" s="229">
        <v>1</v>
      </c>
      <c r="CL223" s="230">
        <v>0.98</v>
      </c>
      <c r="CM223" s="230">
        <v>0.71</v>
      </c>
      <c r="CN223" s="230">
        <v>1.1000000000000001</v>
      </c>
      <c r="CO223" s="230">
        <v>0.6</v>
      </c>
      <c r="CP223" s="230">
        <v>0.81</v>
      </c>
      <c r="CQ223" s="231">
        <v>0.81</v>
      </c>
      <c r="CR223" s="420" t="e">
        <f>IFERROR(IF(Plan1!#REF!&lt;&gt;"",IF(Plan1!#REF!=6,(Plan1!#REF!-CC223)/CK223,IF(Plan1!#REF!=7,(Plan1!#REF!-CD223)/CL223,IF(Plan1!#REF!=8,(Plan1!#REF!-CE223)/CM223,IF(Plan1!#REF!=9,(Plan1!#REF!-CF223)/CN223,IF(Plan1!#REF!=10,(Plan1!#REF!-CG223)/CO223,IF(Plan1!#REF!=11,(Plan1!#REF!-CH223)/CP223,IF(Plan1!#REF!=12,(Plan1!#REF!-CI223)/CQ223,""))))))),""),IF(Plan1!#REF!&gt;(DK224*4),1,IF(Plan1!#REF!&gt;(DK224*3),-1.5,IF(Plan1!#REF!&gt;(DK224*2),-1.6,IF(Plan1!#REF!&gt;(DK224*1),-2,-2.05)))))</f>
        <v>#REF!</v>
      </c>
      <c r="CS223" s="174"/>
      <c r="CT223" s="225">
        <v>2.5299999999999998</v>
      </c>
      <c r="CU223" s="226">
        <v>3.55</v>
      </c>
      <c r="CV223" s="226">
        <v>3.63</v>
      </c>
      <c r="CW223" s="226">
        <v>4.07</v>
      </c>
      <c r="CX223" s="230">
        <v>4.53</v>
      </c>
      <c r="CY223" s="230">
        <v>4.55</v>
      </c>
      <c r="CZ223" s="415">
        <v>4.38</v>
      </c>
      <c r="DA223" s="416"/>
      <c r="DB223" s="417">
        <v>1.1399999999999999</v>
      </c>
      <c r="DC223" s="230">
        <v>1.21</v>
      </c>
      <c r="DD223" s="230">
        <v>1.34</v>
      </c>
      <c r="DE223" s="230">
        <v>1.1100000000000001</v>
      </c>
      <c r="DF223" s="230">
        <v>0.82</v>
      </c>
      <c r="DG223" s="230">
        <v>0.78</v>
      </c>
      <c r="DH223" s="415">
        <v>0.75</v>
      </c>
      <c r="DI223" s="421" t="e">
        <f>IFERROR(IF(Plan1!#REF!&lt;&gt;"",IF(Plan1!#REF!=6,(Plan1!#REF!-CT223)/DB223,IF(Plan1!#REF!=7,(Plan1!#REF!-CU223)/DC223,IF(Plan1!#REF!=8,(Plan1!#REF!-CV223)/DD223,IF(Plan1!#REF!=9,(Plan1!#REF!-CW223)/DE223,IF(Plan1!#REF!=10,(Plan1!#REF!-CX223)/DF223,IF(Plan1!#REF!=11,(Plan1!#REF!-CY223)/DG223,IF(Plan1!#REF!=12,(Plan1!#REF!-CZ223)/DH223,""))))))),""),IF(Plan1!#REF!&gt;(DK224*4),1,IF(Plan1!#REF!&gt;(DK224*3),-1.5,IF(Plan1!#REF!&gt;(DK224*2),-1.6,IF(Plan1!#REF!&gt;(DK224*1),-2,-2.05)))))</f>
        <v>#REF!</v>
      </c>
      <c r="DJ223" s="285"/>
      <c r="DK223" s="176"/>
      <c r="EV223" s="422"/>
      <c r="EW223" s="422"/>
      <c r="FJ223" s="57"/>
      <c r="FK223" s="57"/>
      <c r="FL223" s="57"/>
      <c r="FM223" s="57"/>
      <c r="FN223" s="57"/>
      <c r="FO223" s="57"/>
      <c r="FP223" s="57"/>
      <c r="FQ223" s="57"/>
      <c r="FR223" s="57"/>
      <c r="FS223" s="57"/>
      <c r="FT223" s="57"/>
      <c r="FU223" s="57"/>
      <c r="FV223" s="57"/>
      <c r="FW223" s="57"/>
      <c r="FX223" s="57"/>
      <c r="FY223" s="57"/>
      <c r="FZ223" s="170"/>
      <c r="GA223" s="57"/>
      <c r="GB223" s="57"/>
      <c r="GC223" s="57"/>
      <c r="GD223" s="57"/>
      <c r="GE223" s="57"/>
      <c r="GF223" s="155"/>
      <c r="GG223" s="57"/>
      <c r="GH223" s="57"/>
      <c r="GI223" s="57"/>
      <c r="GJ223" s="266"/>
      <c r="KI223" s="436">
        <v>23</v>
      </c>
      <c r="KJ223" s="436">
        <v>37</v>
      </c>
      <c r="KK223" s="436">
        <v>27.61</v>
      </c>
      <c r="KL223" s="436">
        <v>9.84</v>
      </c>
      <c r="KM223" s="215">
        <f t="shared" si="102"/>
        <v>-0.46849593495934955</v>
      </c>
      <c r="KN223" s="437"/>
      <c r="KO223" s="436">
        <v>26</v>
      </c>
      <c r="KP223" s="436">
        <v>25</v>
      </c>
      <c r="KQ223" s="215">
        <v>31.27</v>
      </c>
      <c r="KR223" s="215">
        <v>9.6199999999999992</v>
      </c>
      <c r="KS223" s="215">
        <f t="shared" si="103"/>
        <v>-0.54781704781704776</v>
      </c>
      <c r="KT223" s="437"/>
      <c r="KU223" s="436">
        <v>32</v>
      </c>
      <c r="KV223" s="436">
        <v>30</v>
      </c>
      <c r="KW223" s="215">
        <v>34.75</v>
      </c>
      <c r="KX223" s="215">
        <v>8.33</v>
      </c>
      <c r="KY223" s="215">
        <f t="shared" si="104"/>
        <v>-0.33013205282112845</v>
      </c>
    </row>
    <row r="224" spans="14:311" s="56" customFormat="1" ht="15" customHeight="1">
      <c r="N224" s="222"/>
      <c r="O224" s="199"/>
      <c r="P224" s="199"/>
      <c r="Q224" s="199"/>
      <c r="R224" s="199"/>
      <c r="S224" s="199"/>
      <c r="T224" s="199"/>
      <c r="U224" s="199"/>
      <c r="W224" s="199"/>
      <c r="X224" s="199"/>
      <c r="Y224" s="199"/>
      <c r="Z224" s="199"/>
      <c r="AA224" s="199"/>
      <c r="AB224" s="199"/>
      <c r="AC224" s="199"/>
      <c r="AD224" s="199"/>
      <c r="AE224" s="199"/>
      <c r="AG224" s="301" t="s">
        <v>1160</v>
      </c>
      <c r="AH224" s="301"/>
      <c r="AI224" s="300" t="s">
        <v>1161</v>
      </c>
      <c r="AJ224" s="300"/>
      <c r="AK224" s="300"/>
      <c r="AL224" s="300"/>
      <c r="AM224" s="300"/>
      <c r="AN224" s="300"/>
      <c r="AO224" s="300"/>
      <c r="AP224" s="300"/>
      <c r="AQ224" s="302"/>
      <c r="AR224" s="302"/>
      <c r="AS224" s="302"/>
      <c r="AT224" s="302"/>
      <c r="AU224" s="302"/>
      <c r="AV224" s="302"/>
      <c r="AW224" s="302"/>
      <c r="AX224" s="302"/>
      <c r="AY224" s="167"/>
      <c r="AZ224" s="167"/>
      <c r="BA224" s="167"/>
      <c r="BB224" s="167"/>
      <c r="BC224" s="167"/>
      <c r="BD224" s="167"/>
      <c r="BE224" s="167"/>
      <c r="BF224" s="167"/>
      <c r="BG224" s="167"/>
      <c r="BH224" s="167"/>
      <c r="BI224" s="167"/>
      <c r="BJ224" s="167"/>
      <c r="BK224" s="167"/>
      <c r="BL224" s="167"/>
      <c r="BM224" s="167"/>
      <c r="BN224" s="167"/>
      <c r="CB224" s="159"/>
      <c r="CC224" s="225">
        <v>111.72</v>
      </c>
      <c r="CD224" s="226">
        <v>111.1</v>
      </c>
      <c r="CE224" s="226">
        <v>112.35</v>
      </c>
      <c r="CF224" s="226">
        <v>119.2</v>
      </c>
      <c r="CG224" s="226">
        <v>114.85</v>
      </c>
      <c r="CH224" s="226">
        <v>123.34</v>
      </c>
      <c r="CI224" s="227">
        <v>97.45</v>
      </c>
      <c r="CJ224" s="252"/>
      <c r="CK224" s="229">
        <v>36.43</v>
      </c>
      <c r="CL224" s="230">
        <v>38.520000000000003</v>
      </c>
      <c r="CM224" s="230">
        <v>48.37</v>
      </c>
      <c r="CN224" s="230">
        <v>47.15</v>
      </c>
      <c r="CO224" s="230">
        <v>63.4</v>
      </c>
      <c r="CP224" s="230">
        <v>67.709999999999994</v>
      </c>
      <c r="CQ224" s="231">
        <v>50.82</v>
      </c>
      <c r="CR224" s="420" t="e">
        <f>IFERROR(IF(Plan1!#REF!&lt;&gt;"",IF(Plan1!#REF!=6,(Plan1!#REF!-CC224)/CK224,IF(Plan1!#REF!=7,(Plan1!#REF!-CD224)/CL224,IF(Plan1!#REF!=8,(Plan1!#REF!-CE224)/CM224,IF(Plan1!#REF!=9,(Plan1!#REF!-CF224)/CN224,IF(Plan1!#REF!=10,(Plan1!#REF!-CG224)/CO224,IF(Plan1!#REF!=11,(Plan1!#REF!-CH224)/CP224,IF(Plan1!#REF!=12,(Plan1!#REF!-CI224)/CQ224,""))))))),""),IF(Plan1!#REF!&gt;(DK225*4),1,IF(Plan1!#REF!&gt;(DK225*3),-1.5,IF(Plan1!#REF!&gt;(DK225*2),-1.6,IF(Plan1!#REF!&gt;(DK225*1),-2,-2.05)))))</f>
        <v>#REF!</v>
      </c>
      <c r="CS224" s="174"/>
      <c r="CT224" s="225">
        <v>96.85</v>
      </c>
      <c r="CU224" s="226">
        <v>131.53</v>
      </c>
      <c r="CV224" s="226">
        <v>118.33</v>
      </c>
      <c r="CW224" s="226">
        <v>100.9</v>
      </c>
      <c r="CX224" s="230">
        <v>134.5</v>
      </c>
      <c r="CY224" s="230">
        <v>119.21</v>
      </c>
      <c r="CZ224" s="415">
        <v>93.89</v>
      </c>
      <c r="DA224" s="416"/>
      <c r="DB224" s="417">
        <v>32.86</v>
      </c>
      <c r="DC224" s="230">
        <v>44.11</v>
      </c>
      <c r="DD224" s="230">
        <v>34.82</v>
      </c>
      <c r="DE224" s="230">
        <v>43.94</v>
      </c>
      <c r="DF224" s="230">
        <v>43.72</v>
      </c>
      <c r="DG224" s="230">
        <v>51.35</v>
      </c>
      <c r="DH224" s="415">
        <v>43.74</v>
      </c>
      <c r="DI224" s="421" t="e">
        <f>IFERROR(IF(Plan1!#REF!&lt;&gt;"",IF(Plan1!#REF!=6,(Plan1!#REF!-CT224)/DB224,IF(Plan1!#REF!=7,(Plan1!#REF!-CU224)/DC224,IF(Plan1!#REF!=8,(Plan1!#REF!-CV224)/DD224,IF(Plan1!#REF!=9,(Plan1!#REF!-CW224)/DE224,IF(Plan1!#REF!=10,(Plan1!#REF!-CX224)/DF224,IF(Plan1!#REF!=11,(Plan1!#REF!-CY224)/DG224,IF(Plan1!#REF!=12,(Plan1!#REF!-CZ224)/DH224,""))))))),""),IF(Plan1!#REF!&gt;(DK225*4),1,IF(Plan1!#REF!&gt;(DK225*3),-1.5,IF(Plan1!#REF!&gt;(DK225*2),-1.6,IF(Plan1!#REF!&gt;(DK225*1),-2,-2.05)))))</f>
        <v>#REF!</v>
      </c>
      <c r="DJ224" s="285"/>
      <c r="DK224" s="176"/>
      <c r="EV224" s="422"/>
      <c r="EW224" s="422"/>
      <c r="FJ224" s="57"/>
      <c r="FK224" s="57"/>
      <c r="FL224" s="57"/>
      <c r="FM224" s="57"/>
      <c r="FN224" s="57"/>
      <c r="FO224" s="57"/>
      <c r="FP224" s="57"/>
      <c r="FQ224" s="57"/>
      <c r="FR224" s="57"/>
      <c r="FS224" s="57"/>
      <c r="FT224" s="57"/>
      <c r="FU224" s="57"/>
      <c r="FV224" s="57"/>
      <c r="FW224" s="57"/>
      <c r="FX224" s="57"/>
      <c r="FY224" s="57"/>
      <c r="FZ224" s="170"/>
      <c r="GA224" s="57"/>
      <c r="GB224" s="57"/>
      <c r="GC224" s="57"/>
      <c r="GD224" s="57"/>
      <c r="GE224" s="57"/>
      <c r="GF224" s="155"/>
      <c r="GG224" s="57"/>
      <c r="GH224" s="57"/>
      <c r="GI224" s="57"/>
      <c r="GJ224" s="266"/>
      <c r="KI224" s="436">
        <v>24</v>
      </c>
      <c r="KJ224" s="436">
        <v>40</v>
      </c>
      <c r="KK224" s="436">
        <v>27.61</v>
      </c>
      <c r="KL224" s="436">
        <v>9.84</v>
      </c>
      <c r="KM224" s="215">
        <f t="shared" si="102"/>
        <v>-0.36686991869918695</v>
      </c>
      <c r="KN224" s="437"/>
      <c r="KO224" s="436">
        <v>27</v>
      </c>
      <c r="KP224" s="436">
        <v>30</v>
      </c>
      <c r="KQ224" s="215">
        <v>31.27</v>
      </c>
      <c r="KR224" s="215">
        <v>9.6199999999999992</v>
      </c>
      <c r="KS224" s="215">
        <f t="shared" si="103"/>
        <v>-0.44386694386694386</v>
      </c>
      <c r="KT224" s="437"/>
      <c r="KU224" s="436">
        <v>33</v>
      </c>
      <c r="KV224" s="436">
        <v>35</v>
      </c>
      <c r="KW224" s="215">
        <v>34.75</v>
      </c>
      <c r="KX224" s="215">
        <v>8.33</v>
      </c>
      <c r="KY224" s="215">
        <f t="shared" si="104"/>
        <v>-0.21008403361344538</v>
      </c>
    </row>
    <row r="225" spans="14:311" s="56" customFormat="1" ht="15" customHeight="1">
      <c r="N225" s="222"/>
      <c r="O225" s="199"/>
      <c r="P225" s="199"/>
      <c r="Q225" s="199"/>
      <c r="R225" s="199"/>
      <c r="S225" s="199"/>
      <c r="T225" s="199"/>
      <c r="U225" s="199"/>
      <c r="W225" s="199"/>
      <c r="X225" s="199"/>
      <c r="Y225" s="199"/>
      <c r="Z225" s="199"/>
      <c r="AA225" s="199"/>
      <c r="AB225" s="199"/>
      <c r="AC225" s="199"/>
      <c r="AD225" s="199"/>
      <c r="AE225" s="199"/>
      <c r="AG225" s="251" t="s">
        <v>1053</v>
      </c>
      <c r="AH225" s="251"/>
      <c r="AI225" s="302"/>
      <c r="AJ225" s="302"/>
      <c r="AK225" s="302"/>
      <c r="AL225" s="302"/>
      <c r="AM225" s="302"/>
      <c r="AN225" s="302"/>
      <c r="AO225" s="302"/>
      <c r="AP225" s="302"/>
      <c r="AQ225" s="303" t="s">
        <v>1062</v>
      </c>
      <c r="AR225" s="303" t="s">
        <v>1063</v>
      </c>
      <c r="AS225" s="303" t="s">
        <v>1064</v>
      </c>
      <c r="AT225" s="303" t="s">
        <v>1065</v>
      </c>
      <c r="AU225" s="303"/>
      <c r="AV225" s="304" t="s">
        <v>1066</v>
      </c>
      <c r="AW225" s="303" t="s">
        <v>1067</v>
      </c>
      <c r="AX225" s="303" t="s">
        <v>1068</v>
      </c>
      <c r="AY225" s="167"/>
      <c r="AZ225" s="167"/>
      <c r="BA225" s="167"/>
      <c r="BB225" s="167"/>
      <c r="BC225" s="167"/>
      <c r="BD225" s="167"/>
      <c r="BE225" s="167"/>
      <c r="BF225" s="167"/>
      <c r="BG225" s="167"/>
      <c r="BH225" s="167"/>
      <c r="BI225" s="167"/>
      <c r="BJ225" s="167"/>
      <c r="BK225" s="167"/>
      <c r="BL225" s="167"/>
      <c r="BM225" s="167"/>
      <c r="BN225" s="167"/>
      <c r="CB225" s="159"/>
      <c r="CC225" s="225">
        <v>7.83</v>
      </c>
      <c r="CD225" s="226">
        <v>10.92</v>
      </c>
      <c r="CE225" s="226">
        <v>18.88</v>
      </c>
      <c r="CF225" s="226">
        <v>23.45</v>
      </c>
      <c r="CG225" s="226">
        <v>24.23</v>
      </c>
      <c r="CH225" s="226">
        <v>24.71</v>
      </c>
      <c r="CI225" s="227">
        <v>24.73</v>
      </c>
      <c r="CJ225" s="252"/>
      <c r="CK225" s="229">
        <v>3.01</v>
      </c>
      <c r="CL225" s="230">
        <v>3.06</v>
      </c>
      <c r="CM225" s="230">
        <v>4.88</v>
      </c>
      <c r="CN225" s="230">
        <v>2.33</v>
      </c>
      <c r="CO225" s="230">
        <v>1.85</v>
      </c>
      <c r="CP225" s="230">
        <v>0.69</v>
      </c>
      <c r="CQ225" s="231">
        <v>0.66</v>
      </c>
      <c r="CR225" s="420" t="e">
        <f>IFERROR(IF(Plan1!#REF!&lt;&gt;"",IF(Plan1!#REF!=6,(Plan1!#REF!-CC225)/CK225,IF(Plan1!#REF!=7,(Plan1!#REF!-CD225)/CL225,IF(Plan1!#REF!=8,(Plan1!#REF!-CE225)/CM225,IF(Plan1!#REF!=9,(Plan1!#REF!-CF225)/CN225,IF(Plan1!#REF!=10,(Plan1!#REF!-CG225)/CO225,IF(Plan1!#REF!=11,(Plan1!#REF!-CH225)/CP225,IF(Plan1!#REF!=12,(Plan1!#REF!-CI225)/CQ225,""))))))),""),IF(Plan1!#REF!&gt;(DK226*4),1,IF(Plan1!#REF!&gt;(DK226*3),-1.5,IF(Plan1!#REF!&gt;(DK226*2),-1.6,IF(Plan1!#REF!&gt;(DK226*1),-2,-2.05)))))</f>
        <v>#REF!</v>
      </c>
      <c r="CS225" s="174"/>
      <c r="CT225" s="229">
        <v>7.2</v>
      </c>
      <c r="CU225" s="230">
        <v>10.08</v>
      </c>
      <c r="CV225" s="230">
        <v>18.53</v>
      </c>
      <c r="CW225" s="230">
        <v>23.02</v>
      </c>
      <c r="CX225" s="230">
        <v>23.2</v>
      </c>
      <c r="CY225" s="230">
        <v>23.66</v>
      </c>
      <c r="CZ225" s="415">
        <v>23.23</v>
      </c>
      <c r="DA225" s="416"/>
      <c r="DB225" s="417">
        <v>4.22</v>
      </c>
      <c r="DC225" s="230">
        <v>4.75</v>
      </c>
      <c r="DD225" s="230">
        <v>4.87</v>
      </c>
      <c r="DE225" s="230">
        <v>2.44</v>
      </c>
      <c r="DF225" s="230">
        <v>2.5499999999999998</v>
      </c>
      <c r="DG225" s="230">
        <v>1.91</v>
      </c>
      <c r="DH225" s="415">
        <v>2.78</v>
      </c>
      <c r="DI225" s="421" t="e">
        <f>IFERROR(IF(Plan1!#REF!&lt;&gt;"",IF(Plan1!#REF!=6,(Plan1!#REF!-CT225)/DB225,IF(Plan1!#REF!=7,(Plan1!#REF!-CU225)/DC225,IF(Plan1!#REF!=8,(Plan1!#REF!-CV225)/DD225,IF(Plan1!#REF!=9,(Plan1!#REF!-CW225)/DE225,IF(Plan1!#REF!=10,(Plan1!#REF!-CX225)/DF225,IF(Plan1!#REF!=11,(Plan1!#REF!-CY225)/DG225,IF(Plan1!#REF!=12,(Plan1!#REF!-CZ225)/DH225,""))))))),""),IF(Plan1!#REF!&gt;(DK226*4),1,IF(Plan1!#REF!&gt;(DK226*3),-1.5,IF(Plan1!#REF!&gt;(DK226*2),-1.6,IF(Plan1!#REF!&gt;(DK226*1),-2,-2.05)))))</f>
        <v>#REF!</v>
      </c>
      <c r="DJ225" s="285"/>
      <c r="DK225" s="176"/>
      <c r="EV225" s="422"/>
      <c r="EW225" s="422"/>
      <c r="FJ225" s="57"/>
      <c r="FK225" s="57"/>
      <c r="FL225" s="57"/>
      <c r="FM225" s="57"/>
      <c r="FN225" s="57"/>
      <c r="FO225" s="57"/>
      <c r="FP225" s="57"/>
      <c r="FQ225" s="57"/>
      <c r="FR225" s="57"/>
      <c r="FS225" s="57"/>
      <c r="FT225" s="57"/>
      <c r="FU225" s="57"/>
      <c r="FV225" s="57"/>
      <c r="FW225" s="57"/>
      <c r="FX225" s="57"/>
      <c r="FY225" s="57"/>
      <c r="FZ225" s="170"/>
      <c r="GA225" s="57"/>
      <c r="GB225" s="57"/>
      <c r="GC225" s="57"/>
      <c r="GD225" s="57"/>
      <c r="GE225" s="57"/>
      <c r="GF225" s="155"/>
      <c r="GG225" s="57"/>
      <c r="GH225" s="57"/>
      <c r="GI225" s="57"/>
      <c r="GJ225" s="266"/>
      <c r="KI225" s="436">
        <v>25</v>
      </c>
      <c r="KJ225" s="436">
        <v>43</v>
      </c>
      <c r="KK225" s="436">
        <v>27.61</v>
      </c>
      <c r="KL225" s="436">
        <v>9.84</v>
      </c>
      <c r="KM225" s="215">
        <f t="shared" si="102"/>
        <v>-0.26524390243902435</v>
      </c>
      <c r="KN225" s="437"/>
      <c r="KO225" s="436">
        <v>28</v>
      </c>
      <c r="KP225" s="436">
        <v>35</v>
      </c>
      <c r="KQ225" s="215">
        <v>31.27</v>
      </c>
      <c r="KR225" s="215">
        <v>9.6199999999999992</v>
      </c>
      <c r="KS225" s="215">
        <f t="shared" si="103"/>
        <v>-0.33991683991683991</v>
      </c>
      <c r="KT225" s="437"/>
      <c r="KU225" s="436">
        <v>34</v>
      </c>
      <c r="KV225" s="436">
        <v>37</v>
      </c>
      <c r="KW225" s="215">
        <v>34.75</v>
      </c>
      <c r="KX225" s="215">
        <v>8.33</v>
      </c>
      <c r="KY225" s="215">
        <f t="shared" si="104"/>
        <v>-9.003601440576231E-2</v>
      </c>
    </row>
    <row r="226" spans="14:311" s="56" customFormat="1" ht="15" customHeight="1">
      <c r="N226" s="222"/>
      <c r="O226" s="199"/>
      <c r="P226" s="199"/>
      <c r="Q226" s="199"/>
      <c r="R226" s="199"/>
      <c r="S226" s="199"/>
      <c r="T226" s="199"/>
      <c r="U226" s="199"/>
      <c r="W226" s="199"/>
      <c r="X226" s="199"/>
      <c r="Y226" s="199"/>
      <c r="Z226" s="199"/>
      <c r="AA226" s="199"/>
      <c r="AB226" s="199"/>
      <c r="AC226" s="199"/>
      <c r="AD226" s="199"/>
      <c r="AE226" s="199"/>
      <c r="AG226" s="251"/>
      <c r="AH226" s="251"/>
      <c r="AI226" s="303" t="s">
        <v>1054</v>
      </c>
      <c r="AJ226" s="303" t="s">
        <v>1055</v>
      </c>
      <c r="AK226" s="303" t="s">
        <v>1056</v>
      </c>
      <c r="AL226" s="303" t="s">
        <v>1057</v>
      </c>
      <c r="AM226" s="303" t="s">
        <v>1058</v>
      </c>
      <c r="AN226" s="303" t="s">
        <v>1059</v>
      </c>
      <c r="AO226" s="303" t="s">
        <v>1060</v>
      </c>
      <c r="AP226" s="303" t="s">
        <v>1061</v>
      </c>
      <c r="AQ226" s="283">
        <v>0</v>
      </c>
      <c r="AR226" s="283">
        <v>0</v>
      </c>
      <c r="AS226" s="283">
        <v>0</v>
      </c>
      <c r="AT226" s="283" t="s">
        <v>1162</v>
      </c>
      <c r="AU226" s="283"/>
      <c r="AV226" s="283" t="s">
        <v>403</v>
      </c>
      <c r="AW226" s="283" t="s">
        <v>617</v>
      </c>
      <c r="AX226" s="283">
        <v>0</v>
      </c>
      <c r="AY226" s="167">
        <f t="shared" ref="AY226:AY244" si="105">IF(AI227="-",AI227,IF(ISNUMBER(AI227),AI227,MID(AI227,1,FIND("-",AI227)-1))+0)</f>
        <v>0</v>
      </c>
      <c r="AZ226" s="167" t="str">
        <f t="shared" ref="AZ226:AZ244" si="106">IF(AJ227="-",AJ227,IF(ISNUMBER(AJ227),AJ227,MID(AJ227,1,FIND("-",AJ227)-1))+0)</f>
        <v>-</v>
      </c>
      <c r="BA226" s="167">
        <f t="shared" ref="BA226:BA244" si="107">IF(AK227="-",AK227,IF(ISNUMBER(AK227),AK227,MID(AK227,1,FIND("-",AK227)-1))+0)</f>
        <v>0</v>
      </c>
      <c r="BB226" s="167">
        <f t="shared" ref="BB226:BB244" si="108">IF(AL227="-",AL227,IF(ISNUMBER(AL227),AL227,MID(AL227,1,FIND("-",AL227)-1))+0)</f>
        <v>0</v>
      </c>
      <c r="BC226" s="167">
        <f t="shared" ref="BC226:BC244" si="109">IF(AM227="-",AM227,IF(ISNUMBER(AM227),AM227,MID(AM227,1,FIND("-",AM227)-1))+0)</f>
        <v>0</v>
      </c>
      <c r="BD226" s="167">
        <f t="shared" ref="BD226:BD244" si="110">IF(AN227="-",AN227,IF(ISNUMBER(AN227),AN227,MID(AN227,1,FIND("-",AN227)-1))+0)</f>
        <v>0</v>
      </c>
      <c r="BE226" s="167">
        <f t="shared" ref="BE226:BE244" si="111">IF(AO227="-",AO227,IF(ISNUMBER(AO227),AO227,MID(AO227,1,FIND("-",AO227)-1))+0)</f>
        <v>0</v>
      </c>
      <c r="BF226" s="167">
        <f t="shared" ref="BF226:BF244" si="112">IF(AP227="-",AP227,IF(ISNUMBER(AP227),AP227,MID(AP227,1,FIND("-",AP227)-1))+0)</f>
        <v>0</v>
      </c>
      <c r="BG226" s="167">
        <f t="shared" ref="BG226:BG244" si="113">IF(AQ226="-",AQ226,IF(ISNUMBER(AQ226),AQ226,MID(AQ226,1,FIND("-",AQ226)-1))+0)</f>
        <v>0</v>
      </c>
      <c r="BH226" s="167"/>
      <c r="BI226" s="167">
        <f t="shared" ref="BI226:BI244" si="114">IF(AR226="-",AR226,IF(ISNUMBER(AR226),AR226,MID(AR226,1,FIND("-",AR226)-1))+0)</f>
        <v>0</v>
      </c>
      <c r="BJ226" s="167">
        <f t="shared" ref="BJ226:BJ244" si="115">IF(AS226="-",AS226,IF(ISNUMBER(AS226),AS226,MID(AS226,1,FIND("-",AS226)-1))+0)</f>
        <v>0</v>
      </c>
      <c r="BK226" s="167">
        <f t="shared" ref="BK226:BK244" si="116">IF(AT226="-",AT226,IF(ISNUMBER(AT226),AT226,MID(AT226,1,FIND("-",AT226)-1))+0)</f>
        <v>0</v>
      </c>
      <c r="BL226" s="167">
        <f t="shared" ref="BL226:BL244" si="117">IF(AV226="-",AV226,IF(ISNUMBER(AV226),AV226,MID(AV226,1,FIND("-",AV226)-1))+0)</f>
        <v>0</v>
      </c>
      <c r="BM226" s="167">
        <f t="shared" ref="BM226:BM244" si="118">IF(AW226="-",AW226,IF(ISNUMBER(AW226),AW226,MID(AW226,1,FIND("-",AW226)-1))+0)</f>
        <v>0</v>
      </c>
      <c r="BN226" s="167">
        <f t="shared" ref="BN226:BN244" si="119">IF(AX226="-",AX226,IF(ISNUMBER(AX226),AX226,MID(AX226,1,FIND("-",AX226)-1))+0)</f>
        <v>0</v>
      </c>
      <c r="CB226" s="214"/>
      <c r="CC226" s="225">
        <v>0.97</v>
      </c>
      <c r="CD226" s="226">
        <v>0.97</v>
      </c>
      <c r="CE226" s="226">
        <v>1</v>
      </c>
      <c r="CF226" s="226">
        <v>1</v>
      </c>
      <c r="CG226" s="226">
        <v>0.97</v>
      </c>
      <c r="CH226" s="226">
        <v>1</v>
      </c>
      <c r="CI226" s="227">
        <v>0.96</v>
      </c>
      <c r="CJ226" s="252"/>
      <c r="CK226" s="229">
        <v>0.18</v>
      </c>
      <c r="CL226" s="230">
        <v>0.18</v>
      </c>
      <c r="CM226" s="295">
        <v>0</v>
      </c>
      <c r="CN226" s="295">
        <v>0</v>
      </c>
      <c r="CO226" s="230">
        <v>0.18</v>
      </c>
      <c r="CP226" s="295">
        <v>0</v>
      </c>
      <c r="CQ226" s="231">
        <v>0.19</v>
      </c>
      <c r="CR226" s="420" t="e">
        <f>IFERROR(IF(Plan1!#REF!&lt;&gt;"",IF(Plan1!#REF!=6,(Plan1!#REF!-CC226)/CK226,IF(Plan1!#REF!=7,(Plan1!#REF!-CD226)/CL226,IF(Plan1!#REF!=8,(Plan1!#REF!-CE226)/CM226,IF(Plan1!#REF!=9,(Plan1!#REF!-CF226)/CN226,IF(Plan1!#REF!=10,(Plan1!#REF!-CG226)/CO226,IF(Plan1!#REF!=11,(Plan1!#REF!-CH226)/CP226,IF(Plan1!#REF!=12,(Plan1!#REF!-CI226)/CQ226,""))))))),""),IF(Plan1!#REF!&gt;(DK227*4),1,IF(Plan1!#REF!&gt;(DK227*3),-1.5,IF(Plan1!#REF!&gt;(DK227*2),-1.6,IF(Plan1!#REF!&gt;(DK227*1),-2,-2.05)))))</f>
        <v>#REF!</v>
      </c>
      <c r="CS226" s="174"/>
      <c r="CT226" s="229">
        <v>1</v>
      </c>
      <c r="CU226" s="230">
        <v>1</v>
      </c>
      <c r="CV226" s="230">
        <v>1</v>
      </c>
      <c r="CW226" s="230">
        <v>1</v>
      </c>
      <c r="CX226" s="230">
        <v>1</v>
      </c>
      <c r="CY226" s="230">
        <v>1</v>
      </c>
      <c r="CZ226" s="415">
        <v>0.92</v>
      </c>
      <c r="DA226" s="416"/>
      <c r="DB226" s="426">
        <v>0</v>
      </c>
      <c r="DC226" s="295">
        <v>0</v>
      </c>
      <c r="DD226" s="295">
        <v>0</v>
      </c>
      <c r="DE226" s="295">
        <v>0</v>
      </c>
      <c r="DF226" s="295">
        <v>0</v>
      </c>
      <c r="DG226" s="295">
        <v>0</v>
      </c>
      <c r="DH226" s="415">
        <v>0.27</v>
      </c>
      <c r="DI226" s="421" t="e">
        <f>IFERROR(IF(Plan1!#REF!&lt;&gt;"",IF(Plan1!#REF!=6,(Plan1!#REF!-CT226)/DB226,IF(Plan1!#REF!=7,(Plan1!#REF!-CU226)/DC226,IF(Plan1!#REF!=8,(Plan1!#REF!-CV226)/DD226,IF(Plan1!#REF!=9,(Plan1!#REF!-CW226)/DE226,IF(Plan1!#REF!=10,(Plan1!#REF!-CX226)/DF226,IF(Plan1!#REF!=11,(Plan1!#REF!-CY226)/DG226,IF(Plan1!#REF!=12,(Plan1!#REF!-CZ226)/DH226,""))))))),""),IF(Plan1!#REF!&gt;(DK227*4),1,IF(Plan1!#REF!&gt;(DK227*3),-1.5,IF(Plan1!#REF!&gt;(DK227*2),-1.6,IF(Plan1!#REF!&gt;(DK227*1),-2,-2.05)))))</f>
        <v>#REF!</v>
      </c>
      <c r="DJ226" s="285"/>
      <c r="DK226" s="176"/>
      <c r="EV226" s="422"/>
      <c r="EW226" s="422"/>
      <c r="FJ226" s="57"/>
      <c r="FK226" s="57"/>
      <c r="FL226" s="57"/>
      <c r="FM226" s="57"/>
      <c r="FN226" s="57"/>
      <c r="FO226" s="57"/>
      <c r="FP226" s="57"/>
      <c r="FQ226" s="57"/>
      <c r="FR226" s="57"/>
      <c r="FS226" s="57"/>
      <c r="FT226" s="57"/>
      <c r="FU226" s="57"/>
      <c r="FV226" s="57"/>
      <c r="FW226" s="57"/>
      <c r="FX226" s="57"/>
      <c r="FY226" s="57"/>
      <c r="FZ226" s="170"/>
      <c r="GA226" s="57"/>
      <c r="GB226" s="57"/>
      <c r="GC226" s="57"/>
      <c r="GD226" s="57"/>
      <c r="GE226" s="57"/>
      <c r="GF226" s="155"/>
      <c r="GG226" s="57"/>
      <c r="GH226" s="57"/>
      <c r="GI226" s="57"/>
      <c r="GJ226" s="266"/>
      <c r="KI226" s="436">
        <v>26</v>
      </c>
      <c r="KJ226" s="436">
        <v>45</v>
      </c>
      <c r="KK226" s="436">
        <v>27.61</v>
      </c>
      <c r="KL226" s="436">
        <v>9.84</v>
      </c>
      <c r="KM226" s="215">
        <f t="shared" si="102"/>
        <v>-0.16361788617886172</v>
      </c>
      <c r="KN226" s="437"/>
      <c r="KO226" s="436">
        <v>29</v>
      </c>
      <c r="KP226" s="436">
        <v>37</v>
      </c>
      <c r="KQ226" s="215">
        <v>31.27</v>
      </c>
      <c r="KR226" s="215">
        <v>9.6199999999999992</v>
      </c>
      <c r="KS226" s="215">
        <f t="shared" si="103"/>
        <v>-0.23596673596673595</v>
      </c>
      <c r="KT226" s="437"/>
      <c r="KU226" s="436">
        <v>35</v>
      </c>
      <c r="KV226" s="436">
        <v>40</v>
      </c>
      <c r="KW226" s="215">
        <v>34.75</v>
      </c>
      <c r="KX226" s="215">
        <v>8.33</v>
      </c>
      <c r="KY226" s="215">
        <f t="shared" si="104"/>
        <v>3.0012004801920768E-2</v>
      </c>
    </row>
    <row r="227" spans="14:311" s="56" customFormat="1" ht="15" customHeight="1">
      <c r="N227" s="222"/>
      <c r="O227" s="199"/>
      <c r="P227" s="199"/>
      <c r="Q227" s="199"/>
      <c r="R227" s="199"/>
      <c r="S227" s="199"/>
      <c r="T227" s="199"/>
      <c r="U227" s="199"/>
      <c r="W227" s="199"/>
      <c r="X227" s="199"/>
      <c r="Y227" s="199"/>
      <c r="Z227" s="199"/>
      <c r="AA227" s="199"/>
      <c r="AB227" s="199"/>
      <c r="AC227" s="199"/>
      <c r="AD227" s="199"/>
      <c r="AE227" s="199"/>
      <c r="AG227" s="270">
        <v>1</v>
      </c>
      <c r="AH227" s="270"/>
      <c r="AI227" s="283">
        <v>0</v>
      </c>
      <c r="AJ227" s="332" t="s">
        <v>1</v>
      </c>
      <c r="AK227" s="283" t="s">
        <v>403</v>
      </c>
      <c r="AL227" s="283">
        <v>0</v>
      </c>
      <c r="AM227" s="283" t="s">
        <v>474</v>
      </c>
      <c r="AN227" s="283" t="s">
        <v>644</v>
      </c>
      <c r="AO227" s="291">
        <v>0</v>
      </c>
      <c r="AP227" s="283" t="s">
        <v>351</v>
      </c>
      <c r="AQ227" s="291">
        <v>1</v>
      </c>
      <c r="AR227" s="283" t="s">
        <v>456</v>
      </c>
      <c r="AS227" s="283" t="s">
        <v>456</v>
      </c>
      <c r="AT227" s="283" t="s">
        <v>599</v>
      </c>
      <c r="AU227" s="283"/>
      <c r="AV227" s="291">
        <v>4</v>
      </c>
      <c r="AW227" s="291">
        <v>5</v>
      </c>
      <c r="AX227" s="291">
        <v>1</v>
      </c>
      <c r="AY227" s="167" t="str">
        <f t="shared" si="105"/>
        <v>-</v>
      </c>
      <c r="AZ227" s="167" t="str">
        <f t="shared" si="106"/>
        <v>-</v>
      </c>
      <c r="BA227" s="167">
        <f t="shared" si="107"/>
        <v>4</v>
      </c>
      <c r="BB227" s="167">
        <f t="shared" si="108"/>
        <v>1</v>
      </c>
      <c r="BC227" s="167">
        <f t="shared" si="109"/>
        <v>7</v>
      </c>
      <c r="BD227" s="167">
        <f t="shared" si="110"/>
        <v>6</v>
      </c>
      <c r="BE227" s="167" t="str">
        <f t="shared" si="111"/>
        <v>-</v>
      </c>
      <c r="BF227" s="167">
        <f t="shared" si="112"/>
        <v>3</v>
      </c>
      <c r="BG227" s="167">
        <f t="shared" si="113"/>
        <v>1</v>
      </c>
      <c r="BH227" s="167"/>
      <c r="BI227" s="167">
        <f t="shared" si="114"/>
        <v>1</v>
      </c>
      <c r="BJ227" s="167">
        <f t="shared" si="115"/>
        <v>1</v>
      </c>
      <c r="BK227" s="167">
        <f t="shared" si="116"/>
        <v>14</v>
      </c>
      <c r="BL227" s="167">
        <f t="shared" si="117"/>
        <v>4</v>
      </c>
      <c r="BM227" s="167">
        <f t="shared" si="118"/>
        <v>5</v>
      </c>
      <c r="BN227" s="167">
        <f t="shared" si="119"/>
        <v>1</v>
      </c>
      <c r="CB227" s="81"/>
      <c r="CC227" s="225">
        <v>6.86</v>
      </c>
      <c r="CD227" s="226">
        <v>9.9499999999999993</v>
      </c>
      <c r="CE227" s="226">
        <v>17.88</v>
      </c>
      <c r="CF227" s="226">
        <v>22.45</v>
      </c>
      <c r="CG227" s="230">
        <v>23.27</v>
      </c>
      <c r="CH227" s="226">
        <v>23.71</v>
      </c>
      <c r="CI227" s="227">
        <v>23.77</v>
      </c>
      <c r="CJ227" s="252"/>
      <c r="CK227" s="229">
        <v>3</v>
      </c>
      <c r="CL227" s="230">
        <v>3.02</v>
      </c>
      <c r="CM227" s="230">
        <v>4.88</v>
      </c>
      <c r="CN227" s="230">
        <v>2.33</v>
      </c>
      <c r="CO227" s="230">
        <v>1.83</v>
      </c>
      <c r="CP227" s="230">
        <v>0.69</v>
      </c>
      <c r="CQ227" s="231">
        <v>0.65</v>
      </c>
      <c r="CR227" s="420" t="e">
        <f>IFERROR(IF(Plan1!#REF!&lt;&gt;"",IF(Plan1!#REF!=6,(Plan1!#REF!-CC227)/CK227,IF(Plan1!#REF!=7,(Plan1!#REF!-CD227)/CL227,IF(Plan1!#REF!=8,(Plan1!#REF!-CE227)/CM227,IF(Plan1!#REF!=9,(Plan1!#REF!-CF227)/CN227,IF(Plan1!#REF!=10,(Plan1!#REF!-CG227)/CO227,IF(Plan1!#REF!=11,(Plan1!#REF!-CH227)/CP227,IF(Plan1!#REF!=12,(Plan1!#REF!-CI227)/CQ227,""))))))),""),IF(Plan1!#REF!&gt;(DK229*4),1,IF(Plan1!#REF!&gt;(DK229*3),-1.5,IF(Plan1!#REF!&gt;(DK229*2),-1.6,IF(Plan1!#REF!&gt;(DK229*1),-2,-2.05)))))</f>
        <v>#REF!</v>
      </c>
      <c r="CS227" s="174"/>
      <c r="CT227" s="229">
        <v>6.2</v>
      </c>
      <c r="CU227" s="230">
        <v>9.08</v>
      </c>
      <c r="CV227" s="230">
        <v>17.53</v>
      </c>
      <c r="CW227" s="230">
        <v>22.02</v>
      </c>
      <c r="CX227" s="230">
        <v>22.2</v>
      </c>
      <c r="CY227" s="230">
        <v>22.66</v>
      </c>
      <c r="CZ227" s="415">
        <v>22.31</v>
      </c>
      <c r="DA227" s="416"/>
      <c r="DB227" s="417">
        <v>4.22</v>
      </c>
      <c r="DC227" s="230">
        <v>4.75</v>
      </c>
      <c r="DD227" s="230">
        <v>4.87</v>
      </c>
      <c r="DE227" s="230">
        <v>2.44</v>
      </c>
      <c r="DF227" s="230">
        <v>2.5499999999999998</v>
      </c>
      <c r="DG227" s="230">
        <v>1.91</v>
      </c>
      <c r="DH227" s="415">
        <v>2.81</v>
      </c>
      <c r="DI227" s="421" t="e">
        <f>IFERROR(IF(Plan1!#REF!&lt;&gt;"",IF(Plan1!#REF!=6,(Plan1!#REF!-CT227)/DB227,IF(Plan1!#REF!=7,(Plan1!#REF!-CU227)/DC227,IF(Plan1!#REF!=8,(Plan1!#REF!-CV227)/DD227,IF(Plan1!#REF!=9,(Plan1!#REF!-CW227)/DE227,IF(Plan1!#REF!=10,(Plan1!#REF!-CX227)/DF227,IF(Plan1!#REF!=11,(Plan1!#REF!-CY227)/DG227,IF(Plan1!#REF!=12,(Plan1!#REF!-CZ227)/DH227,""))))))),""),IF(Plan1!#REF!&gt;(DK229*4),1,IF(Plan1!#REF!&gt;(DK229*3),-1.5,IF(Plan1!#REF!&gt;(DK229*2),-1.6,IF(Plan1!#REF!&gt;(DK229*1),-2,-2.05)))))</f>
        <v>#REF!</v>
      </c>
      <c r="DJ227" s="285">
        <v>1</v>
      </c>
      <c r="DK227" s="176">
        <f>DJ227/5</f>
        <v>0.2</v>
      </c>
      <c r="EV227" s="422"/>
      <c r="EW227" s="422"/>
      <c r="FJ227" s="57"/>
      <c r="FK227" s="57"/>
      <c r="FL227" s="57"/>
      <c r="FM227" s="57"/>
      <c r="FN227" s="57"/>
      <c r="FO227" s="57"/>
      <c r="FP227" s="57"/>
      <c r="FQ227" s="57"/>
      <c r="FR227" s="57"/>
      <c r="FS227" s="57"/>
      <c r="FT227" s="57"/>
      <c r="FU227" s="57"/>
      <c r="FV227" s="57"/>
      <c r="FW227" s="57"/>
      <c r="FX227" s="57"/>
      <c r="FY227" s="57"/>
      <c r="FZ227" s="170"/>
      <c r="GA227" s="57"/>
      <c r="GB227" s="57"/>
      <c r="GC227" s="57"/>
      <c r="GD227" s="57"/>
      <c r="GE227" s="57"/>
      <c r="GF227" s="155"/>
      <c r="GG227" s="57"/>
      <c r="GH227" s="57"/>
      <c r="GI227" s="57"/>
      <c r="GJ227" s="266"/>
      <c r="KI227" s="436">
        <v>28</v>
      </c>
      <c r="KJ227" s="436">
        <v>50</v>
      </c>
      <c r="KK227" s="436">
        <v>27.61</v>
      </c>
      <c r="KL227" s="436">
        <v>9.84</v>
      </c>
      <c r="KM227" s="215">
        <f t="shared" si="102"/>
        <v>3.9634146341463471E-2</v>
      </c>
      <c r="KN227" s="437"/>
      <c r="KO227" s="436">
        <v>30</v>
      </c>
      <c r="KP227" s="436">
        <v>40</v>
      </c>
      <c r="KQ227" s="215">
        <v>31.27</v>
      </c>
      <c r="KR227" s="215">
        <v>9.6199999999999992</v>
      </c>
      <c r="KS227" s="215">
        <f t="shared" si="103"/>
        <v>-0.132016632016632</v>
      </c>
      <c r="KT227" s="437"/>
      <c r="KU227" s="436">
        <v>36</v>
      </c>
      <c r="KV227" s="436">
        <v>45</v>
      </c>
      <c r="KW227" s="215">
        <v>34.75</v>
      </c>
      <c r="KX227" s="215">
        <v>8.33</v>
      </c>
      <c r="KY227" s="215">
        <f t="shared" si="104"/>
        <v>0.15006002400960383</v>
      </c>
    </row>
    <row r="228" spans="14:311" s="56" customFormat="1" ht="15" customHeight="1">
      <c r="N228" s="222"/>
      <c r="O228" s="199"/>
      <c r="P228" s="199"/>
      <c r="Q228" s="199"/>
      <c r="R228" s="199"/>
      <c r="S228" s="199"/>
      <c r="T228" s="199"/>
      <c r="U228" s="199"/>
      <c r="W228" s="199"/>
      <c r="X228" s="199"/>
      <c r="Y228" s="199"/>
      <c r="Z228" s="199"/>
      <c r="AA228" s="199"/>
      <c r="AB228" s="199"/>
      <c r="AC228" s="199"/>
      <c r="AD228" s="199"/>
      <c r="AE228" s="199"/>
      <c r="AG228" s="270">
        <v>2</v>
      </c>
      <c r="AH228" s="270"/>
      <c r="AI228" s="332" t="s">
        <v>1</v>
      </c>
      <c r="AJ228" s="332" t="s">
        <v>1</v>
      </c>
      <c r="AK228" s="291">
        <v>4</v>
      </c>
      <c r="AL228" s="283" t="s">
        <v>456</v>
      </c>
      <c r="AM228" s="283" t="s">
        <v>625</v>
      </c>
      <c r="AN228" s="283" t="s">
        <v>359</v>
      </c>
      <c r="AO228" s="332" t="s">
        <v>1</v>
      </c>
      <c r="AP228" s="291">
        <v>3</v>
      </c>
      <c r="AQ228" s="283" t="s">
        <v>411</v>
      </c>
      <c r="AR228" s="283" t="s">
        <v>407</v>
      </c>
      <c r="AS228" s="283" t="s">
        <v>407</v>
      </c>
      <c r="AT228" s="283" t="s">
        <v>362</v>
      </c>
      <c r="AU228" s="283"/>
      <c r="AV228" s="291">
        <v>5</v>
      </c>
      <c r="AW228" s="291">
        <v>6</v>
      </c>
      <c r="AX228" s="291">
        <v>2</v>
      </c>
      <c r="AY228" s="167">
        <f t="shared" si="105"/>
        <v>1</v>
      </c>
      <c r="AZ228" s="167" t="str">
        <f t="shared" si="106"/>
        <v>-</v>
      </c>
      <c r="BA228" s="167">
        <f t="shared" si="107"/>
        <v>5</v>
      </c>
      <c r="BB228" s="167">
        <f t="shared" si="108"/>
        <v>3</v>
      </c>
      <c r="BC228" s="167">
        <f t="shared" si="109"/>
        <v>11</v>
      </c>
      <c r="BD228" s="167">
        <f t="shared" si="110"/>
        <v>8</v>
      </c>
      <c r="BE228" s="167">
        <f t="shared" si="111"/>
        <v>1</v>
      </c>
      <c r="BF228" s="167">
        <f t="shared" si="112"/>
        <v>4</v>
      </c>
      <c r="BG228" s="167">
        <f t="shared" si="113"/>
        <v>2</v>
      </c>
      <c r="BH228" s="167"/>
      <c r="BI228" s="167">
        <f t="shared" si="114"/>
        <v>3</v>
      </c>
      <c r="BJ228" s="167">
        <f t="shared" si="115"/>
        <v>3</v>
      </c>
      <c r="BK228" s="167">
        <f t="shared" si="116"/>
        <v>18</v>
      </c>
      <c r="BL228" s="167">
        <f t="shared" si="117"/>
        <v>5</v>
      </c>
      <c r="BM228" s="167">
        <f t="shared" si="118"/>
        <v>6</v>
      </c>
      <c r="BN228" s="167">
        <f t="shared" si="119"/>
        <v>2</v>
      </c>
      <c r="CB228" s="81"/>
      <c r="CC228" s="225"/>
      <c r="CD228" s="226"/>
      <c r="CE228" s="226"/>
      <c r="CF228" s="226"/>
      <c r="CG228" s="230"/>
      <c r="CH228" s="226"/>
      <c r="CI228" s="227"/>
      <c r="CJ228" s="252"/>
      <c r="CK228" s="229"/>
      <c r="CL228" s="230"/>
      <c r="CM228" s="230"/>
      <c r="CN228" s="230"/>
      <c r="CO228" s="230"/>
      <c r="CP228" s="230"/>
      <c r="CQ228" s="231"/>
      <c r="CR228" s="420"/>
      <c r="CS228" s="174"/>
      <c r="CT228" s="229"/>
      <c r="CU228" s="230"/>
      <c r="CV228" s="230"/>
      <c r="CW228" s="230"/>
      <c r="CX228" s="230"/>
      <c r="CY228" s="230"/>
      <c r="CZ228" s="415"/>
      <c r="DA228" s="416"/>
      <c r="DB228" s="417"/>
      <c r="DC228" s="230"/>
      <c r="DD228" s="230"/>
      <c r="DE228" s="230"/>
      <c r="DF228" s="230"/>
      <c r="DG228" s="230"/>
      <c r="DH228" s="415"/>
      <c r="DI228" s="421"/>
      <c r="DJ228" s="285"/>
      <c r="DK228" s="176"/>
      <c r="EV228" s="422"/>
      <c r="EW228" s="422"/>
      <c r="FJ228" s="57"/>
      <c r="FK228" s="57"/>
      <c r="FL228" s="57"/>
      <c r="FM228" s="57"/>
      <c r="FN228" s="57"/>
      <c r="FO228" s="57"/>
      <c r="FP228" s="57"/>
      <c r="FQ228" s="57"/>
      <c r="FR228" s="57"/>
      <c r="FS228" s="57"/>
      <c r="FT228" s="57"/>
      <c r="FU228" s="57"/>
      <c r="FV228" s="57"/>
      <c r="FW228" s="57"/>
      <c r="FX228" s="57"/>
      <c r="FY228" s="57"/>
      <c r="FZ228" s="170"/>
      <c r="GA228" s="57"/>
      <c r="GB228" s="57"/>
      <c r="GC228" s="57"/>
      <c r="GD228" s="57"/>
      <c r="GE228" s="57"/>
      <c r="GF228" s="155"/>
      <c r="GG228" s="57"/>
      <c r="GH228" s="57"/>
      <c r="GI228" s="57"/>
      <c r="GJ228" s="266"/>
      <c r="KI228" s="436">
        <v>29</v>
      </c>
      <c r="KJ228" s="436">
        <v>52</v>
      </c>
      <c r="KK228" s="436">
        <v>27.61</v>
      </c>
      <c r="KL228" s="436">
        <v>9.84</v>
      </c>
      <c r="KM228" s="215">
        <f t="shared" si="102"/>
        <v>0.14126016260162608</v>
      </c>
      <c r="KN228" s="437"/>
      <c r="KO228" s="436">
        <v>31</v>
      </c>
      <c r="KP228" s="436">
        <v>43</v>
      </c>
      <c r="KQ228" s="215">
        <v>31.27</v>
      </c>
      <c r="KR228" s="215">
        <v>9.6199999999999992</v>
      </c>
      <c r="KS228" s="215">
        <f t="shared" si="103"/>
        <v>-2.8066528066528023E-2</v>
      </c>
      <c r="KT228" s="437"/>
      <c r="KU228" s="436">
        <v>37</v>
      </c>
      <c r="KV228" s="436">
        <v>50</v>
      </c>
      <c r="KW228" s="215">
        <v>34.75</v>
      </c>
      <c r="KX228" s="215">
        <v>8.33</v>
      </c>
      <c r="KY228" s="215">
        <f t="shared" si="104"/>
        <v>0.27010804321728693</v>
      </c>
    </row>
    <row r="229" spans="14:311" s="56" customFormat="1" ht="15" customHeight="1">
      <c r="N229" s="222"/>
      <c r="O229" s="199"/>
      <c r="P229" s="199"/>
      <c r="Q229" s="199"/>
      <c r="R229" s="199"/>
      <c r="S229" s="199"/>
      <c r="T229" s="199"/>
      <c r="U229" s="199"/>
      <c r="W229" s="199"/>
      <c r="X229" s="199"/>
      <c r="Y229" s="199"/>
      <c r="Z229" s="199"/>
      <c r="AA229" s="199"/>
      <c r="AB229" s="199"/>
      <c r="AC229" s="199"/>
      <c r="AD229" s="199"/>
      <c r="AE229" s="199"/>
      <c r="AG229" s="270">
        <v>3</v>
      </c>
      <c r="AH229" s="270"/>
      <c r="AI229" s="291">
        <v>1</v>
      </c>
      <c r="AJ229" s="332" t="s">
        <v>1</v>
      </c>
      <c r="AK229" s="291">
        <v>5</v>
      </c>
      <c r="AL229" s="291">
        <v>3</v>
      </c>
      <c r="AM229" s="283" t="s">
        <v>365</v>
      </c>
      <c r="AN229" s="291">
        <v>8</v>
      </c>
      <c r="AO229" s="291">
        <v>1</v>
      </c>
      <c r="AP229" s="291">
        <v>4</v>
      </c>
      <c r="AQ229" s="291">
        <v>4</v>
      </c>
      <c r="AR229" s="283" t="s">
        <v>353</v>
      </c>
      <c r="AS229" s="283" t="s">
        <v>353</v>
      </c>
      <c r="AT229" s="283" t="s">
        <v>364</v>
      </c>
      <c r="AU229" s="283"/>
      <c r="AV229" s="291">
        <v>6</v>
      </c>
      <c r="AW229" s="283" t="s">
        <v>367</v>
      </c>
      <c r="AX229" s="291">
        <v>3</v>
      </c>
      <c r="AY229" s="167">
        <f t="shared" si="105"/>
        <v>2</v>
      </c>
      <c r="AZ229" s="167">
        <f t="shared" si="106"/>
        <v>0</v>
      </c>
      <c r="BA229" s="167">
        <f t="shared" si="107"/>
        <v>6</v>
      </c>
      <c r="BB229" s="167">
        <f t="shared" si="108"/>
        <v>4</v>
      </c>
      <c r="BC229" s="167">
        <f t="shared" si="109"/>
        <v>14</v>
      </c>
      <c r="BD229" s="167">
        <f t="shared" si="110"/>
        <v>9</v>
      </c>
      <c r="BE229" s="167">
        <f t="shared" si="111"/>
        <v>2</v>
      </c>
      <c r="BF229" s="167">
        <f t="shared" si="112"/>
        <v>5</v>
      </c>
      <c r="BG229" s="167">
        <f t="shared" si="113"/>
        <v>4</v>
      </c>
      <c r="BH229" s="167"/>
      <c r="BI229" s="167">
        <f t="shared" si="114"/>
        <v>5</v>
      </c>
      <c r="BJ229" s="167">
        <f t="shared" si="115"/>
        <v>5</v>
      </c>
      <c r="BK229" s="167">
        <f t="shared" si="116"/>
        <v>22</v>
      </c>
      <c r="BL229" s="167">
        <f t="shared" si="117"/>
        <v>6</v>
      </c>
      <c r="BM229" s="167">
        <f t="shared" si="118"/>
        <v>7</v>
      </c>
      <c r="BN229" s="167">
        <f t="shared" si="119"/>
        <v>3</v>
      </c>
      <c r="CB229" s="159"/>
      <c r="CC229" s="225">
        <v>16.399999999999999</v>
      </c>
      <c r="CD229" s="226">
        <v>20.43</v>
      </c>
      <c r="CE229" s="226">
        <v>22.21</v>
      </c>
      <c r="CF229" s="226">
        <v>24.06</v>
      </c>
      <c r="CG229" s="226">
        <v>25.07</v>
      </c>
      <c r="CH229" s="226">
        <v>27.16</v>
      </c>
      <c r="CI229" s="227">
        <v>29.5</v>
      </c>
      <c r="CJ229" s="252"/>
      <c r="CK229" s="229">
        <v>5.16</v>
      </c>
      <c r="CL229" s="230">
        <v>4.8499999999999996</v>
      </c>
      <c r="CM229" s="230">
        <v>5.49</v>
      </c>
      <c r="CN229" s="230">
        <v>6.35</v>
      </c>
      <c r="CO229" s="230">
        <v>6.72</v>
      </c>
      <c r="CP229" s="230">
        <v>6.05</v>
      </c>
      <c r="CQ229" s="231">
        <v>5.67</v>
      </c>
      <c r="CR229" s="420" t="e">
        <f>IFERROR(IF(Plan1!#REF!&lt;&gt;"",IF(Plan1!#REF!=6,(Plan1!#REF!-CC229)/CK229,IF(Plan1!#REF!=7,(Plan1!#REF!-CD229)/CL229,IF(Plan1!#REF!=8,(Plan1!#REF!-CE229)/CM229,IF(Plan1!#REF!=9,(Plan1!#REF!-CF229)/CN229,IF(Plan1!#REF!=10,(Plan1!#REF!-CG229)/CO229,IF(Plan1!#REF!=11,(Plan1!#REF!-CH229)/CP229,IF(Plan1!#REF!=12,(Plan1!#REF!-CI229)/CQ229,""))))))),""),IF(Plan1!#REF!&gt;(DK230*4),1,IF(Plan1!#REF!&gt;(DK230*3),-1.5,IF(Plan1!#REF!&gt;(DK230*2),-1.6,IF(Plan1!#REF!&gt;(DK230*1),-2,-2.05)))))</f>
        <v>#REF!</v>
      </c>
      <c r="CS229" s="174"/>
      <c r="CT229" s="229">
        <v>14.5</v>
      </c>
      <c r="CU229" s="230">
        <v>15.45</v>
      </c>
      <c r="CV229" s="230">
        <v>19.47</v>
      </c>
      <c r="CW229" s="230">
        <v>22.13</v>
      </c>
      <c r="CX229" s="230">
        <v>22.6</v>
      </c>
      <c r="CY229" s="230">
        <v>23.79</v>
      </c>
      <c r="CZ229" s="415">
        <v>27.31</v>
      </c>
      <c r="DA229" s="416"/>
      <c r="DB229" s="417">
        <v>5.47</v>
      </c>
      <c r="DC229" s="230">
        <v>3.61</v>
      </c>
      <c r="DD229" s="230">
        <v>5.28</v>
      </c>
      <c r="DE229" s="230">
        <v>5.9</v>
      </c>
      <c r="DF229" s="230">
        <v>5.57</v>
      </c>
      <c r="DG229" s="230">
        <v>6.08</v>
      </c>
      <c r="DH229" s="415">
        <v>6.91</v>
      </c>
      <c r="DI229" s="421" t="e">
        <f>IFERROR(IF(Plan1!#REF!&lt;&gt;"",IF(Plan1!#REF!=6,(Plan1!#REF!-CT229)/DB229,IF(Plan1!#REF!=7,(Plan1!#REF!-CU229)/DC229,IF(Plan1!#REF!=8,(Plan1!#REF!-CV229)/DD229,IF(Plan1!#REF!=9,(Plan1!#REF!-CW229)/DE229,IF(Plan1!#REF!=10,(Plan1!#REF!-CX229)/DF229,IF(Plan1!#REF!=11,(Plan1!#REF!-CY229)/DG229,IF(Plan1!#REF!=12,(Plan1!#REF!-CZ229)/DH229,""))))))),""),IF(Plan1!#REF!&gt;(DK230*4),1,IF(Plan1!#REF!&gt;(DK230*3),-1.5,IF(Plan1!#REF!&gt;(DK230*2),-1.6,IF(Plan1!#REF!&gt;(DK230*1),-2,-2.05)))))</f>
        <v>#REF!</v>
      </c>
      <c r="DJ229" s="285"/>
      <c r="DK229" s="176"/>
      <c r="EV229" s="422"/>
      <c r="EW229" s="422"/>
      <c r="FJ229" s="57"/>
      <c r="FK229" s="57"/>
      <c r="FL229" s="57"/>
      <c r="FM229" s="57"/>
      <c r="FN229" s="57"/>
      <c r="FO229" s="57"/>
      <c r="FP229" s="57"/>
      <c r="FQ229" s="57"/>
      <c r="FR229" s="57"/>
      <c r="FS229" s="57"/>
      <c r="FT229" s="57"/>
      <c r="FU229" s="57"/>
      <c r="FV229" s="57"/>
      <c r="FW229" s="57"/>
      <c r="FX229" s="57"/>
      <c r="FY229" s="57"/>
      <c r="FZ229" s="170"/>
      <c r="GA229" s="57"/>
      <c r="GB229" s="57"/>
      <c r="GC229" s="57"/>
      <c r="GD229" s="57"/>
      <c r="GE229" s="57"/>
      <c r="GF229" s="155"/>
      <c r="GG229" s="57"/>
      <c r="GH229" s="57"/>
      <c r="GI229" s="57"/>
      <c r="GJ229" s="266"/>
      <c r="KI229" s="436">
        <v>30</v>
      </c>
      <c r="KJ229" s="436">
        <v>55</v>
      </c>
      <c r="KK229" s="436">
        <v>27.61</v>
      </c>
      <c r="KL229" s="436">
        <v>9.84</v>
      </c>
      <c r="KM229" s="215">
        <f t="shared" si="102"/>
        <v>0.24288617886178868</v>
      </c>
      <c r="KN229" s="437"/>
      <c r="KO229" s="436">
        <v>32</v>
      </c>
      <c r="KP229" s="436">
        <v>45</v>
      </c>
      <c r="KQ229" s="215">
        <v>31.27</v>
      </c>
      <c r="KR229" s="215">
        <v>9.6199999999999992</v>
      </c>
      <c r="KS229" s="215">
        <f t="shared" si="103"/>
        <v>7.5883575883575929E-2</v>
      </c>
      <c r="KT229" s="437"/>
      <c r="KU229" s="439">
        <v>38</v>
      </c>
      <c r="KV229" s="436">
        <v>55</v>
      </c>
      <c r="KW229" s="215">
        <v>34.75</v>
      </c>
      <c r="KX229" s="215">
        <v>8.33</v>
      </c>
      <c r="KY229" s="215">
        <f t="shared" si="104"/>
        <v>0.39015606242496997</v>
      </c>
    </row>
    <row r="230" spans="14:311" s="56" customFormat="1" ht="15" customHeight="1">
      <c r="N230" s="222"/>
      <c r="O230" s="199"/>
      <c r="P230" s="199"/>
      <c r="Q230" s="199"/>
      <c r="R230" s="199"/>
      <c r="S230" s="199"/>
      <c r="T230" s="199"/>
      <c r="U230" s="199"/>
      <c r="W230" s="199"/>
      <c r="X230" s="199"/>
      <c r="Y230" s="199"/>
      <c r="Z230" s="199"/>
      <c r="AA230" s="199"/>
      <c r="AB230" s="199"/>
      <c r="AC230" s="199"/>
      <c r="AD230" s="199"/>
      <c r="AE230" s="199"/>
      <c r="AG230" s="270">
        <v>4</v>
      </c>
      <c r="AH230" s="270"/>
      <c r="AI230" s="291">
        <v>2</v>
      </c>
      <c r="AJ230" s="283">
        <v>0</v>
      </c>
      <c r="AK230" s="291">
        <v>6</v>
      </c>
      <c r="AL230" s="291">
        <v>4</v>
      </c>
      <c r="AM230" s="283" t="s">
        <v>599</v>
      </c>
      <c r="AN230" s="283" t="s">
        <v>412</v>
      </c>
      <c r="AO230" s="283" t="s">
        <v>411</v>
      </c>
      <c r="AP230" s="291">
        <v>5</v>
      </c>
      <c r="AQ230" s="283" t="s">
        <v>353</v>
      </c>
      <c r="AR230" s="283" t="s">
        <v>480</v>
      </c>
      <c r="AS230" s="283" t="s">
        <v>367</v>
      </c>
      <c r="AT230" s="283" t="s">
        <v>600</v>
      </c>
      <c r="AU230" s="283"/>
      <c r="AV230" s="291">
        <v>7</v>
      </c>
      <c r="AW230" s="291">
        <v>9</v>
      </c>
      <c r="AX230" s="291">
        <v>4</v>
      </c>
      <c r="AY230" s="167">
        <f t="shared" si="105"/>
        <v>3</v>
      </c>
      <c r="AZ230" s="167">
        <f t="shared" si="106"/>
        <v>1</v>
      </c>
      <c r="BA230" s="167">
        <f t="shared" si="107"/>
        <v>7</v>
      </c>
      <c r="BB230" s="167">
        <f t="shared" si="108"/>
        <v>5</v>
      </c>
      <c r="BC230" s="167">
        <f t="shared" si="109"/>
        <v>18</v>
      </c>
      <c r="BD230" s="167">
        <f t="shared" si="110"/>
        <v>11</v>
      </c>
      <c r="BE230" s="167">
        <f t="shared" si="111"/>
        <v>4</v>
      </c>
      <c r="BF230" s="167">
        <f t="shared" si="112"/>
        <v>6</v>
      </c>
      <c r="BG230" s="167">
        <f t="shared" si="113"/>
        <v>5</v>
      </c>
      <c r="BH230" s="167"/>
      <c r="BI230" s="167">
        <f t="shared" si="114"/>
        <v>7</v>
      </c>
      <c r="BJ230" s="167">
        <f t="shared" si="115"/>
        <v>7</v>
      </c>
      <c r="BK230" s="167">
        <f t="shared" si="116"/>
        <v>26</v>
      </c>
      <c r="BL230" s="167">
        <f t="shared" si="117"/>
        <v>7</v>
      </c>
      <c r="BM230" s="167">
        <f t="shared" si="118"/>
        <v>9</v>
      </c>
      <c r="BN230" s="167">
        <f t="shared" si="119"/>
        <v>4</v>
      </c>
      <c r="CB230" s="159"/>
      <c r="CC230" s="225">
        <v>5.33</v>
      </c>
      <c r="CD230" s="226">
        <v>6.57</v>
      </c>
      <c r="CE230" s="226">
        <v>7.84</v>
      </c>
      <c r="CF230" s="226">
        <v>8.75</v>
      </c>
      <c r="CG230" s="226">
        <v>8.43</v>
      </c>
      <c r="CH230" s="226">
        <v>9.8800000000000008</v>
      </c>
      <c r="CI230" s="227">
        <v>10.77</v>
      </c>
      <c r="CJ230" s="252"/>
      <c r="CK230" s="229">
        <v>2.23</v>
      </c>
      <c r="CL230" s="230">
        <v>2.5099999999999998</v>
      </c>
      <c r="CM230" s="230">
        <v>3.03</v>
      </c>
      <c r="CN230" s="230">
        <v>3.52</v>
      </c>
      <c r="CO230" s="230">
        <v>3.36</v>
      </c>
      <c r="CP230" s="230">
        <v>2.89</v>
      </c>
      <c r="CQ230" s="231">
        <v>3.12</v>
      </c>
      <c r="CR230" s="420" t="e">
        <f>IFERROR(IF(Plan1!#REF!&lt;&gt;"",IF(Plan1!#REF!=6,(Plan1!#REF!-CC230)/CK230,IF(Plan1!#REF!=7,(Plan1!#REF!-CD230)/CL230,IF(Plan1!#REF!=8,(Plan1!#REF!-CE230)/CM230,IF(Plan1!#REF!=9,(Plan1!#REF!-CF230)/CN230,IF(Plan1!#REF!=10,(Plan1!#REF!-CG230)/CO230,IF(Plan1!#REF!=11,(Plan1!#REF!-CH230)/CP230,IF(Plan1!#REF!=12,(Plan1!#REF!-CI230)/CQ230,""))))))),""),IF(Plan1!#REF!&gt;(DK231*4),1,IF(Plan1!#REF!&gt;(DK231*3),-1.5,IF(Plan1!#REF!&gt;(DK231*2),-1.6,IF(Plan1!#REF!&gt;(DK231*1),-2,-2.05)))))</f>
        <v>#REF!</v>
      </c>
      <c r="CS230" s="174"/>
      <c r="CT230" s="229">
        <v>4.87</v>
      </c>
      <c r="CU230" s="230">
        <v>5.71</v>
      </c>
      <c r="CV230" s="230">
        <v>7.16</v>
      </c>
      <c r="CW230" s="230">
        <v>8.0299999999999994</v>
      </c>
      <c r="CX230" s="230">
        <v>8.9700000000000006</v>
      </c>
      <c r="CY230" s="230">
        <v>9.52</v>
      </c>
      <c r="CZ230" s="415">
        <v>11.19</v>
      </c>
      <c r="DA230" s="416"/>
      <c r="DB230" s="417">
        <v>2.21</v>
      </c>
      <c r="DC230" s="230">
        <v>1.8</v>
      </c>
      <c r="DD230" s="230">
        <v>2.64</v>
      </c>
      <c r="DE230" s="230">
        <v>2.72</v>
      </c>
      <c r="DF230" s="230">
        <v>2.85</v>
      </c>
      <c r="DG230" s="230">
        <v>3.24</v>
      </c>
      <c r="DH230" s="415">
        <v>3.35</v>
      </c>
      <c r="DI230" s="421" t="e">
        <f>IFERROR(IF(Plan1!#REF!&lt;&gt;"",IF(Plan1!#REF!=6,(Plan1!#REF!-CT230)/DB230,IF(Plan1!#REF!=7,(Plan1!#REF!-CU230)/DC230,IF(Plan1!#REF!=8,(Plan1!#REF!-CV230)/DD230,IF(Plan1!#REF!=9,(Plan1!#REF!-CW230)/DE230,IF(Plan1!#REF!=10,(Plan1!#REF!-CX230)/DF230,IF(Plan1!#REF!=11,(Plan1!#REF!-CY230)/DG230,IF(Plan1!#REF!=12,(Plan1!#REF!-CZ230)/DH230,""))))))),""),IF(Plan1!#REF!&gt;(DK231*4),1,IF(Plan1!#REF!&gt;(DK231*3),-1.5,IF(Plan1!#REF!&gt;(DK231*2),-1.6,IF(Plan1!#REF!&gt;(DK231*1),-2,-2.05)))))</f>
        <v>#REF!</v>
      </c>
      <c r="DJ230" s="285"/>
      <c r="DK230" s="176"/>
      <c r="EV230" s="422"/>
      <c r="EW230" s="422"/>
      <c r="FJ230" s="57"/>
      <c r="FK230" s="57"/>
      <c r="FL230" s="57"/>
      <c r="FM230" s="57"/>
      <c r="FN230" s="57"/>
      <c r="FO230" s="57"/>
      <c r="FP230" s="57"/>
      <c r="FQ230" s="57"/>
      <c r="FR230" s="57"/>
      <c r="FS230" s="57"/>
      <c r="FT230" s="57"/>
      <c r="FU230" s="57"/>
      <c r="FV230" s="57"/>
      <c r="FW230" s="57"/>
      <c r="FX230" s="57"/>
      <c r="FY230" s="57"/>
      <c r="FZ230" s="170"/>
      <c r="GA230" s="57"/>
      <c r="GB230" s="57"/>
      <c r="GC230" s="57"/>
      <c r="GD230" s="57"/>
      <c r="GE230" s="57"/>
      <c r="GF230" s="155"/>
      <c r="GG230" s="57"/>
      <c r="GH230" s="57"/>
      <c r="GI230" s="57"/>
      <c r="GJ230" s="266"/>
      <c r="KI230" s="436">
        <v>31</v>
      </c>
      <c r="KJ230" s="436">
        <v>57</v>
      </c>
      <c r="KK230" s="436">
        <v>27.61</v>
      </c>
      <c r="KL230" s="436">
        <v>9.84</v>
      </c>
      <c r="KM230" s="215">
        <f t="shared" si="102"/>
        <v>0.3445121951219513</v>
      </c>
      <c r="KN230" s="437"/>
      <c r="KO230" s="436">
        <v>33</v>
      </c>
      <c r="KP230" s="436">
        <v>47</v>
      </c>
      <c r="KQ230" s="215">
        <v>31.27</v>
      </c>
      <c r="KR230" s="215">
        <v>9.6199999999999992</v>
      </c>
      <c r="KS230" s="215">
        <f t="shared" si="103"/>
        <v>0.1798336798336799</v>
      </c>
      <c r="KT230" s="437"/>
      <c r="KU230" s="440">
        <v>39</v>
      </c>
      <c r="KV230" s="436">
        <v>60</v>
      </c>
      <c r="KW230" s="215">
        <v>34.75</v>
      </c>
      <c r="KX230" s="215">
        <v>8.33</v>
      </c>
      <c r="KY230" s="215">
        <f t="shared" si="104"/>
        <v>0.51020408163265307</v>
      </c>
    </row>
    <row r="231" spans="14:311" s="56" customFormat="1" ht="15" customHeight="1">
      <c r="N231" s="222"/>
      <c r="O231" s="199"/>
      <c r="P231" s="199"/>
      <c r="Q231" s="199"/>
      <c r="R231" s="199"/>
      <c r="S231" s="199"/>
      <c r="T231" s="199"/>
      <c r="U231" s="199"/>
      <c r="W231" s="199"/>
      <c r="X231" s="199"/>
      <c r="Y231" s="199"/>
      <c r="Z231" s="199"/>
      <c r="AA231" s="199"/>
      <c r="AB231" s="199"/>
      <c r="AC231" s="199"/>
      <c r="AD231" s="199"/>
      <c r="AE231" s="199"/>
      <c r="AG231" s="270">
        <v>5</v>
      </c>
      <c r="AH231" s="270"/>
      <c r="AI231" s="283" t="s">
        <v>407</v>
      </c>
      <c r="AJ231" s="291">
        <v>1</v>
      </c>
      <c r="AK231" s="291">
        <v>7</v>
      </c>
      <c r="AL231" s="291">
        <v>5</v>
      </c>
      <c r="AM231" s="283" t="s">
        <v>362</v>
      </c>
      <c r="AN231" s="283" t="s">
        <v>366</v>
      </c>
      <c r="AO231" s="291">
        <v>4</v>
      </c>
      <c r="AP231" s="291">
        <v>6</v>
      </c>
      <c r="AQ231" s="291">
        <v>7</v>
      </c>
      <c r="AR231" s="283" t="s">
        <v>516</v>
      </c>
      <c r="AS231" s="283" t="s">
        <v>412</v>
      </c>
      <c r="AT231" s="283" t="s">
        <v>689</v>
      </c>
      <c r="AU231" s="283"/>
      <c r="AV231" s="332" t="s">
        <v>1</v>
      </c>
      <c r="AW231" s="291">
        <v>10</v>
      </c>
      <c r="AX231" s="291">
        <v>5</v>
      </c>
      <c r="AY231" s="167">
        <f t="shared" si="105"/>
        <v>5</v>
      </c>
      <c r="AZ231" s="167">
        <f t="shared" si="106"/>
        <v>2</v>
      </c>
      <c r="BA231" s="167">
        <f t="shared" si="107"/>
        <v>8</v>
      </c>
      <c r="BB231" s="167">
        <f t="shared" si="108"/>
        <v>6</v>
      </c>
      <c r="BC231" s="167">
        <f t="shared" si="109"/>
        <v>22</v>
      </c>
      <c r="BD231" s="167">
        <f t="shared" si="110"/>
        <v>13</v>
      </c>
      <c r="BE231" s="167">
        <f t="shared" si="111"/>
        <v>5</v>
      </c>
      <c r="BF231" s="167">
        <f t="shared" si="112"/>
        <v>7</v>
      </c>
      <c r="BG231" s="167">
        <f t="shared" si="113"/>
        <v>7</v>
      </c>
      <c r="BH231" s="167"/>
      <c r="BI231" s="167">
        <f t="shared" si="114"/>
        <v>10</v>
      </c>
      <c r="BJ231" s="167">
        <f t="shared" si="115"/>
        <v>9</v>
      </c>
      <c r="BK231" s="167">
        <f t="shared" si="116"/>
        <v>31</v>
      </c>
      <c r="BL231" s="167" t="str">
        <f t="shared" si="117"/>
        <v>-</v>
      </c>
      <c r="BM231" s="167">
        <f t="shared" si="118"/>
        <v>10</v>
      </c>
      <c r="BN231" s="167">
        <f t="shared" si="119"/>
        <v>5</v>
      </c>
      <c r="CB231" s="159"/>
      <c r="CC231" s="225">
        <v>11.07</v>
      </c>
      <c r="CD231" s="226">
        <v>13.87</v>
      </c>
      <c r="CE231" s="226">
        <v>14.61</v>
      </c>
      <c r="CF231" s="226">
        <v>15.31</v>
      </c>
      <c r="CG231" s="226">
        <v>16.63</v>
      </c>
      <c r="CH231" s="226">
        <v>17.28</v>
      </c>
      <c r="CI231" s="227">
        <v>18.73</v>
      </c>
      <c r="CJ231" s="416"/>
      <c r="CK231" s="229">
        <v>4.4000000000000004</v>
      </c>
      <c r="CL231" s="230">
        <v>3.61</v>
      </c>
      <c r="CM231" s="230">
        <v>4</v>
      </c>
      <c r="CN231" s="230">
        <v>4.09</v>
      </c>
      <c r="CO231" s="230">
        <v>5.1100000000000003</v>
      </c>
      <c r="CP231" s="230">
        <v>4.3</v>
      </c>
      <c r="CQ231" s="231">
        <v>4.7300000000000004</v>
      </c>
      <c r="CR231" s="420" t="e">
        <f>IFERROR(IF(Plan1!#REF!&lt;&gt;"",IF(Plan1!#REF!=6,(Plan1!#REF!-CC231)/CK231,IF(Plan1!#REF!=7,(Plan1!#REF!-CD231)/CL231,IF(Plan1!#REF!=8,(Plan1!#REF!-CE231)/CM231,IF(Plan1!#REF!=9,(Plan1!#REF!-CF231)/CN231,IF(Plan1!#REF!=10,(Plan1!#REF!-CG231)/CO231,IF(Plan1!#REF!=11,(Plan1!#REF!-CH231)/CP231,IF(Plan1!#REF!=12,(Plan1!#REF!-CI231)/CQ231,""))))))),""),IF(Plan1!#REF!&gt;(DK232*4),1,IF(Plan1!#REF!&gt;(DK232*3),-1.5,IF(Plan1!#REF!&gt;(DK232*2),-1.6,IF(Plan1!#REF!&gt;(DK232*1),-2,-2.05)))))</f>
        <v>#REF!</v>
      </c>
      <c r="CS231" s="174"/>
      <c r="CT231" s="229">
        <v>9.6300000000000008</v>
      </c>
      <c r="CU231" s="230">
        <v>9.74</v>
      </c>
      <c r="CV231" s="230">
        <v>12.31</v>
      </c>
      <c r="CW231" s="230">
        <v>14.1</v>
      </c>
      <c r="CX231" s="230">
        <v>13.63</v>
      </c>
      <c r="CY231" s="230">
        <v>14.28</v>
      </c>
      <c r="CZ231" s="415">
        <v>16.12</v>
      </c>
      <c r="DA231" s="416"/>
      <c r="DB231" s="417">
        <v>4.07</v>
      </c>
      <c r="DC231" s="230">
        <v>2.68</v>
      </c>
      <c r="DD231" s="230">
        <v>3.82</v>
      </c>
      <c r="DE231" s="230">
        <v>4.62</v>
      </c>
      <c r="DF231" s="230">
        <v>3.66</v>
      </c>
      <c r="DG231" s="230">
        <v>3.73</v>
      </c>
      <c r="DH231" s="415">
        <v>4.82</v>
      </c>
      <c r="DI231" s="421" t="e">
        <f>IFERROR(IF(Plan1!#REF!&lt;&gt;"",IF(Plan1!#REF!=6,(Plan1!#REF!-CT231)/DB231,IF(Plan1!#REF!=7,(Plan1!#REF!-CU231)/DC231,IF(Plan1!#REF!=8,(Plan1!#REF!-CV231)/DD231,IF(Plan1!#REF!=9,(Plan1!#REF!-CW231)/DE231,IF(Plan1!#REF!=10,(Plan1!#REF!-CX231)/DF231,IF(Plan1!#REF!=11,(Plan1!#REF!-CY231)/DG231,IF(Plan1!#REF!=12,(Plan1!#REF!-CZ231)/DH231,""))))))),""),IF(Plan1!#REF!&gt;(DK232*4),1,IF(Plan1!#REF!&gt;(DK232*3),-1.5,IF(Plan1!#REF!&gt;(DK232*2),-1.6,IF(Plan1!#REF!&gt;(DK232*1),-2,-2.05)))))</f>
        <v>#REF!</v>
      </c>
      <c r="DJ231" s="285"/>
      <c r="DK231" s="176"/>
      <c r="EV231" s="422"/>
      <c r="EW231" s="422"/>
      <c r="FJ231" s="57"/>
      <c r="FK231" s="57"/>
      <c r="FL231" s="57"/>
      <c r="FM231" s="57"/>
      <c r="FN231" s="57"/>
      <c r="FO231" s="57"/>
      <c r="FP231" s="57"/>
      <c r="FQ231" s="57"/>
      <c r="FR231" s="57"/>
      <c r="FS231" s="57"/>
      <c r="FT231" s="57"/>
      <c r="FU231" s="57"/>
      <c r="FV231" s="57"/>
      <c r="FW231" s="57"/>
      <c r="FX231" s="57"/>
      <c r="FY231" s="57"/>
      <c r="FZ231" s="170"/>
      <c r="GA231" s="57"/>
      <c r="GB231" s="57"/>
      <c r="GC231" s="57"/>
      <c r="GD231" s="57"/>
      <c r="GE231" s="57"/>
      <c r="GF231" s="155"/>
      <c r="GG231" s="57"/>
      <c r="GH231" s="57"/>
      <c r="GI231" s="57"/>
      <c r="GJ231" s="266"/>
      <c r="KI231" s="436">
        <v>32</v>
      </c>
      <c r="KJ231" s="436">
        <v>60</v>
      </c>
      <c r="KK231" s="436">
        <v>27.61</v>
      </c>
      <c r="KL231" s="436">
        <v>9.84</v>
      </c>
      <c r="KM231" s="215">
        <f t="shared" si="102"/>
        <v>0.4461382113821139</v>
      </c>
      <c r="KN231" s="437"/>
      <c r="KO231" s="436">
        <v>34</v>
      </c>
      <c r="KP231" s="436">
        <v>50</v>
      </c>
      <c r="KQ231" s="215">
        <v>31.27</v>
      </c>
      <c r="KR231" s="215">
        <v>9.6199999999999992</v>
      </c>
      <c r="KS231" s="215">
        <f t="shared" si="103"/>
        <v>0.28378378378378383</v>
      </c>
      <c r="KT231" s="437"/>
      <c r="KU231" s="440">
        <v>40</v>
      </c>
      <c r="KV231" s="436">
        <v>70</v>
      </c>
      <c r="KW231" s="215">
        <v>34.75</v>
      </c>
      <c r="KX231" s="215">
        <v>8.33</v>
      </c>
      <c r="KY231" s="215">
        <f t="shared" si="104"/>
        <v>0.63025210084033612</v>
      </c>
    </row>
    <row r="232" spans="14:311" s="56" customFormat="1" ht="15" customHeight="1">
      <c r="N232" s="222"/>
      <c r="O232" s="199"/>
      <c r="P232" s="199"/>
      <c r="Q232" s="199"/>
      <c r="R232" s="199"/>
      <c r="S232" s="199"/>
      <c r="T232" s="199"/>
      <c r="U232" s="199"/>
      <c r="W232" s="199"/>
      <c r="X232" s="199"/>
      <c r="Y232" s="199"/>
      <c r="Z232" s="199"/>
      <c r="AA232" s="199"/>
      <c r="AB232" s="199"/>
      <c r="AC232" s="199"/>
      <c r="AD232" s="199"/>
      <c r="AE232" s="199"/>
      <c r="AG232" s="270">
        <v>6</v>
      </c>
      <c r="AH232" s="270"/>
      <c r="AI232" s="283" t="s">
        <v>518</v>
      </c>
      <c r="AJ232" s="291">
        <v>2</v>
      </c>
      <c r="AK232" s="291">
        <v>8</v>
      </c>
      <c r="AL232" s="283" t="s">
        <v>359</v>
      </c>
      <c r="AM232" s="283" t="s">
        <v>658</v>
      </c>
      <c r="AN232" s="283" t="s">
        <v>380</v>
      </c>
      <c r="AO232" s="283" t="s">
        <v>353</v>
      </c>
      <c r="AP232" s="291">
        <v>7</v>
      </c>
      <c r="AQ232" s="283" t="s">
        <v>361</v>
      </c>
      <c r="AR232" s="283" t="s">
        <v>566</v>
      </c>
      <c r="AS232" s="283" t="s">
        <v>366</v>
      </c>
      <c r="AT232" s="283" t="s">
        <v>543</v>
      </c>
      <c r="AU232" s="283"/>
      <c r="AV232" s="291">
        <v>8</v>
      </c>
      <c r="AW232" s="283" t="s">
        <v>366</v>
      </c>
      <c r="AX232" s="291">
        <v>6</v>
      </c>
      <c r="AY232" s="167">
        <f t="shared" si="105"/>
        <v>8</v>
      </c>
      <c r="AZ232" s="167">
        <f t="shared" si="106"/>
        <v>3</v>
      </c>
      <c r="BA232" s="167">
        <f t="shared" si="107"/>
        <v>9</v>
      </c>
      <c r="BB232" s="167">
        <f t="shared" si="108"/>
        <v>8</v>
      </c>
      <c r="BC232" s="167">
        <f t="shared" si="109"/>
        <v>27</v>
      </c>
      <c r="BD232" s="167">
        <f t="shared" si="110"/>
        <v>15</v>
      </c>
      <c r="BE232" s="167">
        <f t="shared" si="111"/>
        <v>7</v>
      </c>
      <c r="BF232" s="167">
        <f t="shared" si="112"/>
        <v>8</v>
      </c>
      <c r="BG232" s="167">
        <f t="shared" si="113"/>
        <v>8</v>
      </c>
      <c r="BH232" s="167"/>
      <c r="BI232" s="167">
        <f t="shared" si="114"/>
        <v>13</v>
      </c>
      <c r="BJ232" s="167">
        <f t="shared" si="115"/>
        <v>11</v>
      </c>
      <c r="BK232" s="167">
        <f t="shared" si="116"/>
        <v>36</v>
      </c>
      <c r="BL232" s="167">
        <f t="shared" si="117"/>
        <v>8</v>
      </c>
      <c r="BM232" s="167">
        <f t="shared" si="118"/>
        <v>11</v>
      </c>
      <c r="BN232" s="167">
        <f t="shared" si="119"/>
        <v>6</v>
      </c>
      <c r="CB232" s="159"/>
      <c r="CC232" s="441">
        <v>49.93</v>
      </c>
      <c r="CD232" s="442">
        <v>52.8</v>
      </c>
      <c r="CE232" s="442">
        <v>53.91</v>
      </c>
      <c r="CF232" s="443">
        <v>56.41</v>
      </c>
      <c r="CG232" s="442">
        <v>55.67</v>
      </c>
      <c r="CH232" s="442">
        <v>58.36</v>
      </c>
      <c r="CI232" s="444">
        <v>58.54</v>
      </c>
      <c r="CJ232" s="445"/>
      <c r="CK232" s="446">
        <v>6.68</v>
      </c>
      <c r="CL232" s="443">
        <v>7.18</v>
      </c>
      <c r="CM232" s="443">
        <v>4.17</v>
      </c>
      <c r="CN232" s="443">
        <v>3.77</v>
      </c>
      <c r="CO232" s="443">
        <v>5.93</v>
      </c>
      <c r="CP232" s="443">
        <v>3.32</v>
      </c>
      <c r="CQ232" s="447">
        <v>1.67</v>
      </c>
      <c r="CR232" s="448" t="e">
        <f>IFERROR(IF(Plan1!#REF!&lt;&gt;"",IF(Plan1!#REF!=6,(Plan1!#REF!-CC232)/CK232,IF(Plan1!#REF!=7,(Plan1!#REF!-CD232)/CL232,IF(Plan1!#REF!=8,(Plan1!#REF!-CE232)/CM232,IF(Plan1!#REF!=9,(Plan1!#REF!-CF232)/CN232,IF(Plan1!#REF!=10,(Plan1!#REF!-CG232)/CO232,IF(Plan1!#REF!=11,(Plan1!#REF!-CH232)/CP232,IF(Plan1!#REF!=12,(Plan1!#REF!-CI232)/CQ232,""))))))),""),IF(Plan1!#REF!&gt;(DK233*4),1,IF(Plan1!#REF!&gt;(DK233*3),-1.5,IF(Plan1!#REF!&gt;(DK233*2),-1.6,IF(Plan1!#REF!&gt;(DK233*1),-2,-2.05)))))</f>
        <v>#REF!</v>
      </c>
      <c r="CS232" s="174"/>
      <c r="CT232" s="446">
        <v>54.73</v>
      </c>
      <c r="CU232" s="443">
        <v>56.16</v>
      </c>
      <c r="CV232" s="443">
        <v>55.97</v>
      </c>
      <c r="CW232" s="443">
        <v>57.83</v>
      </c>
      <c r="CX232" s="443">
        <v>56.63</v>
      </c>
      <c r="CY232" s="443">
        <v>58</v>
      </c>
      <c r="CZ232" s="449">
        <v>58.65</v>
      </c>
      <c r="DA232" s="416"/>
      <c r="DB232" s="450">
        <v>3.37</v>
      </c>
      <c r="DC232" s="443">
        <v>3.07</v>
      </c>
      <c r="DD232" s="443">
        <v>3.52</v>
      </c>
      <c r="DE232" s="443">
        <v>2.56</v>
      </c>
      <c r="DF232" s="443">
        <v>4.09</v>
      </c>
      <c r="DG232" s="443">
        <v>2.5299999999999998</v>
      </c>
      <c r="DH232" s="449">
        <v>1.72</v>
      </c>
      <c r="DI232" s="451" t="e">
        <f>IFERROR(IF(Plan1!#REF!&lt;&gt;"",IF(Plan1!#REF!=6,(Plan1!#REF!-CT232)/DB232,IF(Plan1!#REF!=7,(Plan1!#REF!-CU232)/DC232,IF(Plan1!#REF!=8,(Plan1!#REF!-CV232)/DD232,IF(Plan1!#REF!=9,(Plan1!#REF!-CW232)/DE232,IF(Plan1!#REF!=10,(Plan1!#REF!-CX232)/DF232,IF(Plan1!#REF!=11,(Plan1!#REF!-CY232)/DG232,IF(Plan1!#REF!=12,(Plan1!#REF!-CZ232)/DH232,""))))))),""),IF(Plan1!#REF!&gt;(DK233*4),1,IF(Plan1!#REF!&gt;(DK233*3),-1.5,IF(Plan1!#REF!&gt;(DK233*2),-1.6,IF(Plan1!#REF!&gt;(DK233*1),-2,-2.05)))))</f>
        <v>#REF!</v>
      </c>
      <c r="DJ232" s="285"/>
      <c r="DK232" s="176"/>
      <c r="EV232" s="422"/>
      <c r="EW232" s="422"/>
      <c r="FJ232" s="57"/>
      <c r="FK232" s="57"/>
      <c r="FL232" s="57"/>
      <c r="FM232" s="57"/>
      <c r="FN232" s="57"/>
      <c r="FO232" s="57"/>
      <c r="FP232" s="57"/>
      <c r="FQ232" s="57"/>
      <c r="FR232" s="57"/>
      <c r="FS232" s="57"/>
      <c r="FT232" s="57"/>
      <c r="FU232" s="57"/>
      <c r="FV232" s="57"/>
      <c r="FW232" s="57"/>
      <c r="FX232" s="57"/>
      <c r="FY232" s="57"/>
      <c r="FZ232" s="170"/>
      <c r="GA232" s="57"/>
      <c r="GB232" s="57"/>
      <c r="GC232" s="57"/>
      <c r="GD232" s="57"/>
      <c r="GE232" s="57"/>
      <c r="GF232" s="155"/>
      <c r="GG232" s="57"/>
      <c r="GH232" s="57"/>
      <c r="GI232" s="57"/>
      <c r="GJ232" s="266"/>
      <c r="KH232" s="436">
        <v>33</v>
      </c>
      <c r="KI232" s="436">
        <v>62</v>
      </c>
      <c r="KJ232" s="436">
        <v>27.61</v>
      </c>
      <c r="KK232" s="436">
        <v>9.84</v>
      </c>
      <c r="KL232" s="215">
        <f t="shared" ref="KL232:KL245" si="120">(KH232-KJ232)/KK232</f>
        <v>0.5477642276422765</v>
      </c>
      <c r="KM232" s="437"/>
      <c r="KN232" s="436">
        <v>35</v>
      </c>
      <c r="KO232" s="436">
        <v>56</v>
      </c>
      <c r="KP232" s="215">
        <v>31.27</v>
      </c>
      <c r="KQ232" s="215">
        <v>9.6199999999999992</v>
      </c>
      <c r="KR232" s="215">
        <f t="shared" ref="KR232:KR243" si="121">(KN232-KP232)/KQ232</f>
        <v>0.38773388773388778</v>
      </c>
      <c r="KS232" s="437"/>
      <c r="KT232" s="440">
        <v>41</v>
      </c>
      <c r="KU232" s="436">
        <v>75</v>
      </c>
      <c r="KV232" s="215">
        <v>34.75</v>
      </c>
      <c r="KW232" s="215">
        <v>8.33</v>
      </c>
      <c r="KX232" s="215">
        <f t="shared" ref="KX232:KX238" si="122">(KT232-KV232)/KW232</f>
        <v>0.75030012004801916</v>
      </c>
    </row>
    <row r="233" spans="14:311" s="56" customFormat="1" ht="15" customHeight="1">
      <c r="N233" s="222"/>
      <c r="O233" s="199"/>
      <c r="P233" s="199"/>
      <c r="Q233" s="199"/>
      <c r="R233" s="199"/>
      <c r="S233" s="199"/>
      <c r="T233" s="199"/>
      <c r="U233" s="199"/>
      <c r="W233" s="199"/>
      <c r="X233" s="199"/>
      <c r="Y233" s="199"/>
      <c r="Z233" s="199"/>
      <c r="AA233" s="199"/>
      <c r="AB233" s="199"/>
      <c r="AC233" s="199"/>
      <c r="AD233" s="199"/>
      <c r="AE233" s="199"/>
      <c r="AG233" s="270">
        <v>7</v>
      </c>
      <c r="AH233" s="270"/>
      <c r="AI233" s="283" t="s">
        <v>361</v>
      </c>
      <c r="AJ233" s="283" t="s">
        <v>407</v>
      </c>
      <c r="AK233" s="291">
        <v>9</v>
      </c>
      <c r="AL233" s="291">
        <v>8</v>
      </c>
      <c r="AM233" s="283" t="s">
        <v>424</v>
      </c>
      <c r="AN233" s="283" t="s">
        <v>371</v>
      </c>
      <c r="AO233" s="291">
        <v>7</v>
      </c>
      <c r="AP233" s="291">
        <v>8</v>
      </c>
      <c r="AQ233" s="291">
        <v>10</v>
      </c>
      <c r="AR233" s="283" t="s">
        <v>387</v>
      </c>
      <c r="AS233" s="283" t="s">
        <v>380</v>
      </c>
      <c r="AT233" s="283" t="s">
        <v>488</v>
      </c>
      <c r="AU233" s="283"/>
      <c r="AV233" s="291">
        <v>9</v>
      </c>
      <c r="AW233" s="291">
        <v>13</v>
      </c>
      <c r="AX233" s="291">
        <v>7</v>
      </c>
      <c r="AY233" s="167">
        <f t="shared" si="105"/>
        <v>10</v>
      </c>
      <c r="AZ233" s="167">
        <f t="shared" si="106"/>
        <v>5</v>
      </c>
      <c r="BA233" s="167">
        <f t="shared" si="107"/>
        <v>10</v>
      </c>
      <c r="BB233" s="167">
        <f t="shared" si="108"/>
        <v>9</v>
      </c>
      <c r="BC233" s="167">
        <f t="shared" si="109"/>
        <v>31</v>
      </c>
      <c r="BD233" s="167">
        <f t="shared" si="110"/>
        <v>17</v>
      </c>
      <c r="BE233" s="167">
        <f t="shared" si="111"/>
        <v>8</v>
      </c>
      <c r="BF233" s="167">
        <f t="shared" si="112"/>
        <v>9</v>
      </c>
      <c r="BG233" s="167">
        <f t="shared" si="113"/>
        <v>10</v>
      </c>
      <c r="BH233" s="167"/>
      <c r="BI233" s="167">
        <f t="shared" si="114"/>
        <v>16</v>
      </c>
      <c r="BJ233" s="167">
        <f t="shared" si="115"/>
        <v>13</v>
      </c>
      <c r="BK233" s="167">
        <f t="shared" si="116"/>
        <v>41</v>
      </c>
      <c r="BL233" s="167">
        <f t="shared" si="117"/>
        <v>9</v>
      </c>
      <c r="BM233" s="167">
        <f t="shared" si="118"/>
        <v>13</v>
      </c>
      <c r="BN233" s="167">
        <f t="shared" si="119"/>
        <v>7</v>
      </c>
      <c r="CC233" s="452">
        <f t="shared" ref="CC233:CI233" si="123">SUM(CC177:CC232)</f>
        <v>895.73000000000013</v>
      </c>
      <c r="CD233" s="452">
        <f t="shared" si="123"/>
        <v>951.23000000000025</v>
      </c>
      <c r="CE233" s="452">
        <f t="shared" si="123"/>
        <v>1022.2000000000003</v>
      </c>
      <c r="CF233" s="452">
        <f t="shared" si="123"/>
        <v>1063.7100000000003</v>
      </c>
      <c r="CG233" s="452">
        <f t="shared" si="123"/>
        <v>1108.5600000000004</v>
      </c>
      <c r="CH233" s="452">
        <f t="shared" si="123"/>
        <v>1082.3499999999999</v>
      </c>
      <c r="CI233" s="452">
        <f t="shared" si="123"/>
        <v>1056.05</v>
      </c>
      <c r="CK233" s="452">
        <f t="shared" ref="CK233:CQ233" si="124">SUM(CK177:CK232)</f>
        <v>200.37</v>
      </c>
      <c r="CL233" s="452">
        <f t="shared" si="124"/>
        <v>193.00000000000003</v>
      </c>
      <c r="CM233" s="452">
        <f t="shared" si="124"/>
        <v>192.42999999999995</v>
      </c>
      <c r="CN233" s="452">
        <f t="shared" si="124"/>
        <v>182.22000000000003</v>
      </c>
      <c r="CO233" s="452">
        <f t="shared" si="124"/>
        <v>337.39000000000016</v>
      </c>
      <c r="CP233" s="452">
        <f t="shared" si="124"/>
        <v>175.64</v>
      </c>
      <c r="CQ233" s="452">
        <f t="shared" si="124"/>
        <v>146.10999999999996</v>
      </c>
      <c r="CR233" s="347" t="e">
        <f>IFERROR(IF(Plan1!#REF!&lt;&gt;"",IF(Plan1!#REF!=6,(Plan1!#REF!-CC233)/CK233,IF(Plan1!#REF!=7,(Plan1!#REF!-CD233)/CL233,IF(Plan1!#REF!=8,(Plan1!#REF!-CE233)/CM233,IF(Plan1!#REF!=9,(Plan1!#REF!-CF233)/CN233,IF(Plan1!#REF!=10,(Plan1!#REF!-CG233)/CO233,IF(Plan1!#REF!=11,(Plan1!#REF!-CH233)/CP233,IF(Plan1!#REF!=12,(Plan1!#REF!-CI233)/CQ233,""))))))),""),IF(Plan1!#REF!&gt;(DK234*4),1,IF(Plan1!#REF!&gt;(DK234*3),-1.5,IF(Plan1!#REF!&gt;(DK234*2),-1.6,IF(Plan1!#REF!&gt;(DK234*1),-2,-2.05)))))</f>
        <v>#REF!</v>
      </c>
      <c r="CS233" s="353"/>
      <c r="CT233" s="452">
        <f t="shared" ref="CT233:CZ233" si="125">SUM(CT177:CT232)</f>
        <v>845.33000000000038</v>
      </c>
      <c r="CU233" s="452">
        <f t="shared" si="125"/>
        <v>975.03000000000031</v>
      </c>
      <c r="CV233" s="452">
        <f t="shared" si="125"/>
        <v>1002.2100000000003</v>
      </c>
      <c r="CW233" s="452">
        <f t="shared" si="125"/>
        <v>1045.4100000000001</v>
      </c>
      <c r="CX233" s="452">
        <f t="shared" si="125"/>
        <v>1087.8499999999999</v>
      </c>
      <c r="CY233" s="452">
        <f t="shared" si="125"/>
        <v>1081.8600000000001</v>
      </c>
      <c r="CZ233" s="452">
        <f t="shared" si="125"/>
        <v>1085</v>
      </c>
      <c r="DA233" s="452"/>
      <c r="DB233" s="452">
        <f t="shared" ref="DB233:DH233" si="126">SUM(DB177:DB232)</f>
        <v>257.38</v>
      </c>
      <c r="DC233" s="452">
        <f t="shared" si="126"/>
        <v>245.96000000000009</v>
      </c>
      <c r="DD233" s="452">
        <f t="shared" si="126"/>
        <v>194.87000000000003</v>
      </c>
      <c r="DE233" s="452">
        <f t="shared" si="126"/>
        <v>175.62000000000003</v>
      </c>
      <c r="DF233" s="452">
        <f t="shared" si="126"/>
        <v>173.56000000000003</v>
      </c>
      <c r="DG233" s="452">
        <f t="shared" si="126"/>
        <v>187.26000000000002</v>
      </c>
      <c r="DH233" s="452">
        <f t="shared" si="126"/>
        <v>175.47000000000003</v>
      </c>
      <c r="DI233" s="453" t="e">
        <f>IFERROR(IF(Plan1!#REF!&lt;&gt;"",IF(Plan1!#REF!=6,(Plan1!#REF!-CT233)/DB233,IF(Plan1!#REF!=7,(Plan1!#REF!-CU233)/DC233,IF(Plan1!#REF!=8,(Plan1!#REF!-CV233)/DD233,IF(Plan1!#REF!=9,(Plan1!#REF!-CW233)/DE233,IF(Plan1!#REF!=10,(Plan1!#REF!-CX233)/DF233,IF(Plan1!#REF!=11,(Plan1!#REF!-CY233)/DG233,IF(Plan1!#REF!=12,(Plan1!#REF!-CZ233)/DH233,""))))))),""),IF(Plan1!#REF!&gt;(DK234*4),1,IF(Plan1!#REF!&gt;(DK234*3),-1.5,IF(Plan1!#REF!&gt;(DK234*2),-1.6,IF(Plan1!#REF!&gt;(DK234*1),-2,-2.05)))))</f>
        <v>#REF!</v>
      </c>
      <c r="DJ233" s="285"/>
      <c r="DK233" s="176"/>
      <c r="EV233" s="422"/>
      <c r="FJ233" s="57"/>
      <c r="FK233" s="57"/>
      <c r="FL233" s="57"/>
      <c r="FM233" s="57"/>
      <c r="FN233" s="57"/>
      <c r="FO233" s="57"/>
      <c r="FP233" s="57"/>
      <c r="FQ233" s="57"/>
      <c r="FR233" s="57"/>
      <c r="FS233" s="57"/>
      <c r="FT233" s="57"/>
      <c r="FU233" s="57"/>
      <c r="FV233" s="57"/>
      <c r="FW233" s="57"/>
      <c r="FX233" s="57"/>
      <c r="FY233" s="57"/>
      <c r="FZ233" s="170"/>
      <c r="GA233" s="57"/>
      <c r="GB233" s="57"/>
      <c r="GC233" s="57"/>
      <c r="GD233" s="57"/>
      <c r="GE233" s="57"/>
      <c r="GF233" s="155"/>
      <c r="GG233" s="57"/>
      <c r="GH233" s="57"/>
      <c r="GI233" s="57"/>
      <c r="GJ233" s="266"/>
      <c r="KH233" s="436">
        <v>34</v>
      </c>
      <c r="KI233" s="436">
        <v>65</v>
      </c>
      <c r="KJ233" s="436">
        <v>27.61</v>
      </c>
      <c r="KK233" s="436">
        <v>9.84</v>
      </c>
      <c r="KL233" s="215">
        <f t="shared" si="120"/>
        <v>0.64939024390243905</v>
      </c>
      <c r="KM233" s="437"/>
      <c r="KN233" s="436">
        <v>36</v>
      </c>
      <c r="KO233" s="436">
        <v>60</v>
      </c>
      <c r="KP233" s="215">
        <v>31.27</v>
      </c>
      <c r="KQ233" s="215">
        <v>9.6199999999999992</v>
      </c>
      <c r="KR233" s="215">
        <f t="shared" si="121"/>
        <v>0.49168399168399179</v>
      </c>
      <c r="KS233" s="437"/>
      <c r="KT233" s="440">
        <v>42</v>
      </c>
      <c r="KU233" s="436">
        <v>80</v>
      </c>
      <c r="KV233" s="215">
        <v>34.75</v>
      </c>
      <c r="KW233" s="215">
        <v>8.33</v>
      </c>
      <c r="KX233" s="215">
        <f t="shared" si="122"/>
        <v>0.87034813925570231</v>
      </c>
    </row>
    <row r="234" spans="14:311" s="56" customFormat="1" ht="15" customHeight="1">
      <c r="N234" s="222"/>
      <c r="O234" s="199"/>
      <c r="P234" s="199"/>
      <c r="Q234" s="199"/>
      <c r="R234" s="199"/>
      <c r="S234" s="199"/>
      <c r="T234" s="199"/>
      <c r="U234" s="199"/>
      <c r="W234" s="199"/>
      <c r="X234" s="199"/>
      <c r="Y234" s="199"/>
      <c r="Z234" s="199"/>
      <c r="AA234" s="199"/>
      <c r="AB234" s="199"/>
      <c r="AC234" s="199"/>
      <c r="AD234" s="199"/>
      <c r="AE234" s="199"/>
      <c r="AG234" s="270">
        <v>8</v>
      </c>
      <c r="AH234" s="270"/>
      <c r="AI234" s="283" t="s">
        <v>516</v>
      </c>
      <c r="AJ234" s="283" t="s">
        <v>353</v>
      </c>
      <c r="AK234" s="291">
        <v>10</v>
      </c>
      <c r="AL234" s="291">
        <v>9</v>
      </c>
      <c r="AM234" s="283" t="s">
        <v>689</v>
      </c>
      <c r="AN234" s="283" t="s">
        <v>374</v>
      </c>
      <c r="AO234" s="283" t="s">
        <v>361</v>
      </c>
      <c r="AP234" s="283" t="s">
        <v>412</v>
      </c>
      <c r="AQ234" s="283" t="s">
        <v>366</v>
      </c>
      <c r="AR234" s="283" t="s">
        <v>462</v>
      </c>
      <c r="AS234" s="283" t="s">
        <v>371</v>
      </c>
      <c r="AT234" s="283" t="s">
        <v>490</v>
      </c>
      <c r="AU234" s="283"/>
      <c r="AV234" s="291">
        <v>10</v>
      </c>
      <c r="AW234" s="291">
        <v>14</v>
      </c>
      <c r="AX234" s="291">
        <v>8</v>
      </c>
      <c r="AY234" s="167">
        <f t="shared" si="105"/>
        <v>13</v>
      </c>
      <c r="AZ234" s="167">
        <f t="shared" si="106"/>
        <v>7</v>
      </c>
      <c r="BA234" s="167">
        <f t="shared" si="107"/>
        <v>11</v>
      </c>
      <c r="BB234" s="167">
        <f t="shared" si="108"/>
        <v>10</v>
      </c>
      <c r="BC234" s="167">
        <f t="shared" si="109"/>
        <v>36</v>
      </c>
      <c r="BD234" s="167">
        <f t="shared" si="110"/>
        <v>19</v>
      </c>
      <c r="BE234" s="167">
        <f t="shared" si="111"/>
        <v>10</v>
      </c>
      <c r="BF234" s="167">
        <f t="shared" si="112"/>
        <v>11</v>
      </c>
      <c r="BG234" s="167">
        <f t="shared" si="113"/>
        <v>11</v>
      </c>
      <c r="BH234" s="167"/>
      <c r="BI234" s="167">
        <f t="shared" si="114"/>
        <v>18</v>
      </c>
      <c r="BJ234" s="167">
        <f t="shared" si="115"/>
        <v>15</v>
      </c>
      <c r="BK234" s="167">
        <f t="shared" si="116"/>
        <v>46</v>
      </c>
      <c r="BL234" s="167">
        <f t="shared" si="117"/>
        <v>10</v>
      </c>
      <c r="BM234" s="167">
        <f t="shared" si="118"/>
        <v>14</v>
      </c>
      <c r="BN234" s="167">
        <f t="shared" si="119"/>
        <v>8</v>
      </c>
      <c r="CB234" s="159"/>
      <c r="DI234" s="422"/>
      <c r="DJ234" s="422"/>
      <c r="EU234" s="422"/>
      <c r="EV234" s="422"/>
      <c r="FI234" s="57"/>
      <c r="FJ234" s="57"/>
      <c r="FK234" s="57"/>
      <c r="FL234" s="57"/>
      <c r="FM234" s="57"/>
      <c r="FN234" s="57"/>
      <c r="FO234" s="57"/>
      <c r="FP234" s="57"/>
      <c r="FQ234" s="57"/>
      <c r="FR234" s="57"/>
      <c r="FS234" s="57"/>
      <c r="FT234" s="57"/>
      <c r="FU234" s="57"/>
      <c r="FV234" s="57"/>
      <c r="FW234" s="57"/>
      <c r="FX234" s="57"/>
      <c r="FY234" s="170"/>
      <c r="FZ234" s="57"/>
      <c r="GA234" s="57"/>
      <c r="GB234" s="57"/>
      <c r="GC234" s="57"/>
      <c r="GD234" s="57"/>
      <c r="GE234" s="155"/>
      <c r="GF234" s="57"/>
      <c r="GG234" s="57"/>
      <c r="GH234" s="57"/>
      <c r="GI234" s="266"/>
      <c r="KH234" s="436">
        <v>35</v>
      </c>
      <c r="KI234" s="436">
        <v>68</v>
      </c>
      <c r="KJ234" s="436">
        <v>27.61</v>
      </c>
      <c r="KK234" s="436">
        <v>9.84</v>
      </c>
      <c r="KL234" s="215">
        <f t="shared" si="120"/>
        <v>0.7510162601626017</v>
      </c>
      <c r="KM234" s="437"/>
      <c r="KN234" s="436">
        <v>37</v>
      </c>
      <c r="KO234" s="436">
        <v>67</v>
      </c>
      <c r="KP234" s="215">
        <v>31.27</v>
      </c>
      <c r="KQ234" s="215">
        <v>9.6199999999999992</v>
      </c>
      <c r="KR234" s="215">
        <f t="shared" si="121"/>
        <v>0.59563409563409575</v>
      </c>
      <c r="KS234" s="437"/>
      <c r="KT234" s="440">
        <v>43</v>
      </c>
      <c r="KU234" s="436">
        <v>90</v>
      </c>
      <c r="KV234" s="215">
        <v>34.75</v>
      </c>
      <c r="KW234" s="215">
        <v>8.33</v>
      </c>
      <c r="KX234" s="215">
        <f t="shared" si="122"/>
        <v>0.99039615846338536</v>
      </c>
    </row>
    <row r="235" spans="14:311" s="56" customFormat="1" ht="15" customHeight="1">
      <c r="N235" s="222"/>
      <c r="O235" s="199"/>
      <c r="P235" s="199"/>
      <c r="Q235" s="199"/>
      <c r="R235" s="199"/>
      <c r="S235" s="199"/>
      <c r="T235" s="199"/>
      <c r="U235" s="199"/>
      <c r="W235" s="199"/>
      <c r="X235" s="199"/>
      <c r="Y235" s="199"/>
      <c r="Z235" s="199"/>
      <c r="AA235" s="199"/>
      <c r="AB235" s="199"/>
      <c r="AC235" s="199"/>
      <c r="AD235" s="199"/>
      <c r="AE235" s="199"/>
      <c r="AG235" s="270">
        <v>9</v>
      </c>
      <c r="AH235" s="270"/>
      <c r="AI235" s="283" t="s">
        <v>566</v>
      </c>
      <c r="AJ235" s="283" t="s">
        <v>367</v>
      </c>
      <c r="AK235" s="291">
        <v>11</v>
      </c>
      <c r="AL235" s="283" t="s">
        <v>363</v>
      </c>
      <c r="AM235" s="283" t="s">
        <v>543</v>
      </c>
      <c r="AN235" s="283" t="s">
        <v>377</v>
      </c>
      <c r="AO235" s="291">
        <v>10</v>
      </c>
      <c r="AP235" s="291">
        <v>11</v>
      </c>
      <c r="AQ235" s="283" t="s">
        <v>380</v>
      </c>
      <c r="AR235" s="283" t="s">
        <v>381</v>
      </c>
      <c r="AS235" s="283" t="s">
        <v>374</v>
      </c>
      <c r="AT235" s="283" t="s">
        <v>1149</v>
      </c>
      <c r="AU235" s="283"/>
      <c r="AV235" s="291">
        <v>11</v>
      </c>
      <c r="AW235" s="283" t="s">
        <v>371</v>
      </c>
      <c r="AX235" s="291">
        <v>9</v>
      </c>
      <c r="AY235" s="167">
        <f t="shared" si="105"/>
        <v>16</v>
      </c>
      <c r="AZ235" s="167">
        <f t="shared" si="106"/>
        <v>9</v>
      </c>
      <c r="BA235" s="167">
        <f t="shared" si="107"/>
        <v>12</v>
      </c>
      <c r="BB235" s="167">
        <f t="shared" si="108"/>
        <v>12</v>
      </c>
      <c r="BC235" s="167">
        <f t="shared" si="109"/>
        <v>41</v>
      </c>
      <c r="BD235" s="167">
        <f t="shared" si="110"/>
        <v>21</v>
      </c>
      <c r="BE235" s="167">
        <f t="shared" si="111"/>
        <v>11</v>
      </c>
      <c r="BF235" s="167">
        <f t="shared" si="112"/>
        <v>12</v>
      </c>
      <c r="BG235" s="167">
        <f t="shared" si="113"/>
        <v>13</v>
      </c>
      <c r="BH235" s="167"/>
      <c r="BI235" s="167">
        <f t="shared" si="114"/>
        <v>21</v>
      </c>
      <c r="BJ235" s="167">
        <f t="shared" si="115"/>
        <v>17</v>
      </c>
      <c r="BK235" s="167">
        <f t="shared" si="116"/>
        <v>52</v>
      </c>
      <c r="BL235" s="167">
        <f t="shared" si="117"/>
        <v>11</v>
      </c>
      <c r="BM235" s="167">
        <f t="shared" si="118"/>
        <v>15</v>
      </c>
      <c r="BN235" s="167">
        <f t="shared" si="119"/>
        <v>9</v>
      </c>
      <c r="CB235" s="159"/>
      <c r="EU235" s="422"/>
      <c r="EV235" s="422"/>
      <c r="FI235" s="57"/>
      <c r="FJ235" s="57"/>
      <c r="FK235" s="57"/>
      <c r="FL235" s="57"/>
      <c r="FM235" s="57"/>
      <c r="FN235" s="57"/>
      <c r="FO235" s="57"/>
      <c r="FP235" s="57"/>
      <c r="FQ235" s="57"/>
      <c r="FR235" s="57"/>
      <c r="FS235" s="57"/>
      <c r="FT235" s="57"/>
      <c r="FU235" s="57"/>
      <c r="FV235" s="57"/>
      <c r="FW235" s="57"/>
      <c r="FX235" s="57"/>
      <c r="FY235" s="170"/>
      <c r="FZ235" s="57"/>
      <c r="GA235" s="57"/>
      <c r="GB235" s="57"/>
      <c r="GC235" s="57"/>
      <c r="GD235" s="57"/>
      <c r="GE235" s="155"/>
      <c r="GF235" s="57"/>
      <c r="GG235" s="57"/>
      <c r="GH235" s="57"/>
      <c r="GI235" s="266"/>
      <c r="KH235" s="436">
        <v>36</v>
      </c>
      <c r="KI235" s="436">
        <v>70</v>
      </c>
      <c r="KJ235" s="436">
        <v>27.61</v>
      </c>
      <c r="KK235" s="436">
        <v>9.84</v>
      </c>
      <c r="KL235" s="215">
        <f t="shared" si="120"/>
        <v>0.85264227642276424</v>
      </c>
      <c r="KM235" s="437"/>
      <c r="KN235" s="436">
        <v>38</v>
      </c>
      <c r="KO235" s="436">
        <v>70</v>
      </c>
      <c r="KP235" s="215">
        <v>31.27</v>
      </c>
      <c r="KQ235" s="215">
        <v>9.6199999999999992</v>
      </c>
      <c r="KR235" s="215">
        <f t="shared" si="121"/>
        <v>0.69958419958419971</v>
      </c>
      <c r="KS235" s="437"/>
      <c r="KT235" s="440">
        <v>44</v>
      </c>
      <c r="KU235" s="436">
        <v>93</v>
      </c>
      <c r="KV235" s="215">
        <v>34.75</v>
      </c>
      <c r="KW235" s="215">
        <v>8.33</v>
      </c>
      <c r="KX235" s="215">
        <f t="shared" si="122"/>
        <v>1.1104441776710685</v>
      </c>
    </row>
    <row r="236" spans="14:311" s="56" customFormat="1" ht="15" customHeight="1">
      <c r="N236" s="222"/>
      <c r="O236" s="199"/>
      <c r="P236" s="199"/>
      <c r="Q236" s="199"/>
      <c r="R236" s="199"/>
      <c r="S236" s="199"/>
      <c r="T236" s="199"/>
      <c r="U236" s="199"/>
      <c r="W236" s="199"/>
      <c r="X236" s="199"/>
      <c r="Y236" s="199"/>
      <c r="Z236" s="199"/>
      <c r="AA236" s="199"/>
      <c r="AB236" s="199"/>
      <c r="AC236" s="199"/>
      <c r="AD236" s="199"/>
      <c r="AE236" s="199"/>
      <c r="AG236" s="270">
        <v>10</v>
      </c>
      <c r="AH236" s="270"/>
      <c r="AI236" s="283" t="s">
        <v>418</v>
      </c>
      <c r="AJ236" s="283" t="s">
        <v>412</v>
      </c>
      <c r="AK236" s="291">
        <v>12</v>
      </c>
      <c r="AL236" s="291">
        <v>12</v>
      </c>
      <c r="AM236" s="283" t="s">
        <v>488</v>
      </c>
      <c r="AN236" s="283" t="s">
        <v>381</v>
      </c>
      <c r="AO236" s="283" t="s">
        <v>366</v>
      </c>
      <c r="AP236" s="283" t="s">
        <v>458</v>
      </c>
      <c r="AQ236" s="291">
        <v>15</v>
      </c>
      <c r="AR236" s="283" t="s">
        <v>590</v>
      </c>
      <c r="AS236" s="283" t="s">
        <v>377</v>
      </c>
      <c r="AT236" s="283" t="s">
        <v>423</v>
      </c>
      <c r="AU236" s="283"/>
      <c r="AV236" s="291">
        <v>12</v>
      </c>
      <c r="AW236" s="291">
        <v>17</v>
      </c>
      <c r="AX236" s="291">
        <v>10</v>
      </c>
      <c r="AY236" s="167">
        <f t="shared" si="105"/>
        <v>19</v>
      </c>
      <c r="AZ236" s="167">
        <f t="shared" si="106"/>
        <v>11</v>
      </c>
      <c r="BA236" s="167">
        <f t="shared" si="107"/>
        <v>13</v>
      </c>
      <c r="BB236" s="167">
        <f t="shared" si="108"/>
        <v>13</v>
      </c>
      <c r="BC236" s="167">
        <f t="shared" si="109"/>
        <v>46</v>
      </c>
      <c r="BD236" s="167">
        <f t="shared" si="110"/>
        <v>24</v>
      </c>
      <c r="BE236" s="167">
        <f t="shared" si="111"/>
        <v>13</v>
      </c>
      <c r="BF236" s="167">
        <f t="shared" si="112"/>
        <v>14</v>
      </c>
      <c r="BG236" s="167">
        <f t="shared" si="113"/>
        <v>15</v>
      </c>
      <c r="BH236" s="167"/>
      <c r="BI236" s="167">
        <f t="shared" si="114"/>
        <v>24</v>
      </c>
      <c r="BJ236" s="167">
        <f t="shared" si="115"/>
        <v>19</v>
      </c>
      <c r="BK236" s="167">
        <f t="shared" si="116"/>
        <v>57</v>
      </c>
      <c r="BL236" s="167">
        <f t="shared" si="117"/>
        <v>12</v>
      </c>
      <c r="BM236" s="167">
        <f t="shared" si="118"/>
        <v>17</v>
      </c>
      <c r="BN236" s="167">
        <f t="shared" si="119"/>
        <v>10</v>
      </c>
      <c r="CB236" s="159"/>
      <c r="DI236" s="422"/>
      <c r="DJ236" s="422"/>
      <c r="EU236" s="422"/>
      <c r="EV236" s="422"/>
      <c r="FI236" s="57"/>
      <c r="FJ236" s="57"/>
      <c r="FK236" s="57"/>
      <c r="FL236" s="57"/>
      <c r="FM236" s="57"/>
      <c r="FN236" s="57"/>
      <c r="FO236" s="57"/>
      <c r="FP236" s="57"/>
      <c r="FQ236" s="57"/>
      <c r="FR236" s="57"/>
      <c r="FS236" s="57"/>
      <c r="FT236" s="57"/>
      <c r="FU236" s="57"/>
      <c r="FV236" s="57"/>
      <c r="FW236" s="57"/>
      <c r="FX236" s="57"/>
      <c r="FY236" s="170"/>
      <c r="FZ236" s="57"/>
      <c r="GA236" s="57"/>
      <c r="GB236" s="57"/>
      <c r="GC236" s="57"/>
      <c r="GD236" s="57"/>
      <c r="GE236" s="155"/>
      <c r="GF236" s="57"/>
      <c r="GG236" s="57"/>
      <c r="GH236" s="57"/>
      <c r="GI236" s="266"/>
      <c r="KH236" s="436">
        <v>37</v>
      </c>
      <c r="KI236" s="436">
        <v>75</v>
      </c>
      <c r="KJ236" s="436">
        <v>27.61</v>
      </c>
      <c r="KK236" s="436">
        <v>9.84</v>
      </c>
      <c r="KL236" s="215">
        <f t="shared" si="120"/>
        <v>0.9542682926829269</v>
      </c>
      <c r="KM236" s="437"/>
      <c r="KN236" s="436">
        <v>39</v>
      </c>
      <c r="KO236" s="436">
        <v>75</v>
      </c>
      <c r="KP236" s="215">
        <v>31.27</v>
      </c>
      <c r="KQ236" s="215">
        <v>9.6199999999999992</v>
      </c>
      <c r="KR236" s="215">
        <f t="shared" si="121"/>
        <v>0.80353430353430366</v>
      </c>
      <c r="KS236" s="437"/>
      <c r="KT236" s="440">
        <v>45</v>
      </c>
      <c r="KU236" s="436">
        <v>95</v>
      </c>
      <c r="KV236" s="215">
        <v>34.75</v>
      </c>
      <c r="KW236" s="215">
        <v>8.33</v>
      </c>
      <c r="KX236" s="215">
        <f t="shared" si="122"/>
        <v>1.2304921968787514</v>
      </c>
    </row>
    <row r="237" spans="14:311" s="56" customFormat="1" ht="15" customHeight="1">
      <c r="N237" s="222"/>
      <c r="O237" s="199"/>
      <c r="P237" s="199"/>
      <c r="Q237" s="199"/>
      <c r="R237" s="199"/>
      <c r="S237" s="199"/>
      <c r="T237" s="199"/>
      <c r="U237" s="199"/>
      <c r="W237" s="199"/>
      <c r="X237" s="199"/>
      <c r="Y237" s="199"/>
      <c r="Z237" s="199"/>
      <c r="AA237" s="199"/>
      <c r="AB237" s="199"/>
      <c r="AC237" s="199"/>
      <c r="AD237" s="199"/>
      <c r="AE237" s="199"/>
      <c r="AG237" s="251">
        <v>11</v>
      </c>
      <c r="AH237" s="251"/>
      <c r="AI237" s="283" t="s">
        <v>399</v>
      </c>
      <c r="AJ237" s="454" t="s">
        <v>365</v>
      </c>
      <c r="AK237" s="291">
        <v>13</v>
      </c>
      <c r="AL237" s="283" t="s">
        <v>380</v>
      </c>
      <c r="AM237" s="283" t="s">
        <v>523</v>
      </c>
      <c r="AN237" s="283" t="s">
        <v>384</v>
      </c>
      <c r="AO237" s="291">
        <v>13</v>
      </c>
      <c r="AP237" s="291">
        <v>14</v>
      </c>
      <c r="AQ237" s="283" t="s">
        <v>387</v>
      </c>
      <c r="AR237" s="283" t="s">
        <v>464</v>
      </c>
      <c r="AS237" s="291">
        <v>21</v>
      </c>
      <c r="AT237" s="283" t="s">
        <v>1163</v>
      </c>
      <c r="AU237" s="283"/>
      <c r="AV237" s="291">
        <v>13</v>
      </c>
      <c r="AW237" s="291">
        <v>18</v>
      </c>
      <c r="AX237" s="291">
        <v>11</v>
      </c>
      <c r="AY237" s="167">
        <f t="shared" si="105"/>
        <v>23</v>
      </c>
      <c r="AZ237" s="167">
        <f t="shared" si="106"/>
        <v>14</v>
      </c>
      <c r="BA237" s="167">
        <f t="shared" si="107"/>
        <v>14</v>
      </c>
      <c r="BB237" s="167">
        <f t="shared" si="108"/>
        <v>15</v>
      </c>
      <c r="BC237" s="167">
        <f t="shared" si="109"/>
        <v>50</v>
      </c>
      <c r="BD237" s="167">
        <f t="shared" si="110"/>
        <v>26</v>
      </c>
      <c r="BE237" s="167">
        <f t="shared" si="111"/>
        <v>14</v>
      </c>
      <c r="BF237" s="167">
        <f t="shared" si="112"/>
        <v>15</v>
      </c>
      <c r="BG237" s="167">
        <f t="shared" si="113"/>
        <v>16</v>
      </c>
      <c r="BH237" s="167"/>
      <c r="BI237" s="167">
        <f t="shared" si="114"/>
        <v>27</v>
      </c>
      <c r="BJ237" s="167">
        <f t="shared" si="115"/>
        <v>21</v>
      </c>
      <c r="BK237" s="167">
        <f t="shared" si="116"/>
        <v>63</v>
      </c>
      <c r="BL237" s="167">
        <f t="shared" si="117"/>
        <v>13</v>
      </c>
      <c r="BM237" s="167">
        <f t="shared" si="118"/>
        <v>18</v>
      </c>
      <c r="BN237" s="167">
        <f t="shared" si="119"/>
        <v>11</v>
      </c>
      <c r="CB237" s="159"/>
      <c r="DI237" s="422"/>
      <c r="DJ237" s="422"/>
      <c r="EU237" s="422"/>
      <c r="EV237" s="422"/>
      <c r="FI237" s="57"/>
      <c r="FJ237" s="57"/>
      <c r="FK237" s="57"/>
      <c r="FL237" s="57"/>
      <c r="FM237" s="57"/>
      <c r="FN237" s="57"/>
      <c r="FO237" s="57"/>
      <c r="FP237" s="57"/>
      <c r="FQ237" s="57"/>
      <c r="FR237" s="57"/>
      <c r="FS237" s="57"/>
      <c r="FT237" s="57"/>
      <c r="FU237" s="57"/>
      <c r="FV237" s="57"/>
      <c r="FW237" s="57"/>
      <c r="FX237" s="57"/>
      <c r="FY237" s="170"/>
      <c r="FZ237" s="57"/>
      <c r="GA237" s="57"/>
      <c r="GB237" s="57"/>
      <c r="GC237" s="57"/>
      <c r="GD237" s="57"/>
      <c r="GE237" s="155"/>
      <c r="GF237" s="57"/>
      <c r="GG237" s="57"/>
      <c r="GH237" s="57"/>
      <c r="GI237" s="266"/>
      <c r="KH237" s="436">
        <v>38</v>
      </c>
      <c r="KI237" s="436">
        <v>80</v>
      </c>
      <c r="KJ237" s="436">
        <v>27.61</v>
      </c>
      <c r="KK237" s="436">
        <v>9.84</v>
      </c>
      <c r="KL237" s="215">
        <f t="shared" si="120"/>
        <v>1.0558943089430894</v>
      </c>
      <c r="KM237" s="437"/>
      <c r="KN237" s="436">
        <v>40</v>
      </c>
      <c r="KO237" s="436">
        <v>80</v>
      </c>
      <c r="KP237" s="215">
        <v>31.27</v>
      </c>
      <c r="KQ237" s="215">
        <v>9.6199999999999992</v>
      </c>
      <c r="KR237" s="215">
        <f t="shared" si="121"/>
        <v>0.90748440748440762</v>
      </c>
      <c r="KS237" s="437"/>
      <c r="KT237" s="439">
        <v>46</v>
      </c>
      <c r="KU237" s="436">
        <v>99</v>
      </c>
      <c r="KV237" s="215">
        <v>34.75</v>
      </c>
      <c r="KW237" s="215">
        <v>8.33</v>
      </c>
      <c r="KX237" s="215">
        <f t="shared" si="122"/>
        <v>1.3505402160864346</v>
      </c>
    </row>
    <row r="238" spans="14:311" s="56" customFormat="1" ht="15" customHeight="1">
      <c r="N238" s="222"/>
      <c r="O238" s="199"/>
      <c r="P238" s="199"/>
      <c r="Q238" s="199"/>
      <c r="R238" s="199"/>
      <c r="S238" s="199"/>
      <c r="T238" s="199"/>
      <c r="U238" s="199"/>
      <c r="W238" s="199"/>
      <c r="X238" s="199"/>
      <c r="Y238" s="199"/>
      <c r="Z238" s="199"/>
      <c r="AA238" s="199"/>
      <c r="AB238" s="199"/>
      <c r="AC238" s="199"/>
      <c r="AD238" s="199"/>
      <c r="AE238" s="199"/>
      <c r="AG238" s="270">
        <v>12</v>
      </c>
      <c r="AH238" s="270"/>
      <c r="AI238" s="283" t="s">
        <v>494</v>
      </c>
      <c r="AJ238" s="283" t="s">
        <v>459</v>
      </c>
      <c r="AK238" s="291">
        <v>14</v>
      </c>
      <c r="AL238" s="291">
        <v>15</v>
      </c>
      <c r="AM238" s="283" t="s">
        <v>1071</v>
      </c>
      <c r="AN238" s="283" t="s">
        <v>388</v>
      </c>
      <c r="AO238" s="291">
        <v>14</v>
      </c>
      <c r="AP238" s="283" t="s">
        <v>371</v>
      </c>
      <c r="AQ238" s="283" t="s">
        <v>429</v>
      </c>
      <c r="AR238" s="283" t="s">
        <v>460</v>
      </c>
      <c r="AS238" s="283" t="s">
        <v>466</v>
      </c>
      <c r="AT238" s="283" t="s">
        <v>632</v>
      </c>
      <c r="AU238" s="283"/>
      <c r="AV238" s="291">
        <v>14</v>
      </c>
      <c r="AW238" s="283" t="s">
        <v>377</v>
      </c>
      <c r="AX238" s="291">
        <v>12</v>
      </c>
      <c r="AY238" s="167">
        <f t="shared" si="105"/>
        <v>26</v>
      </c>
      <c r="AZ238" s="167">
        <f t="shared" si="106"/>
        <v>16</v>
      </c>
      <c r="BA238" s="167">
        <f t="shared" si="107"/>
        <v>15</v>
      </c>
      <c r="BB238" s="167">
        <f t="shared" si="108"/>
        <v>16</v>
      </c>
      <c r="BC238" s="167">
        <f t="shared" si="109"/>
        <v>54</v>
      </c>
      <c r="BD238" s="167">
        <f t="shared" si="110"/>
        <v>28</v>
      </c>
      <c r="BE238" s="167">
        <f t="shared" si="111"/>
        <v>15</v>
      </c>
      <c r="BF238" s="167">
        <f t="shared" si="112"/>
        <v>17</v>
      </c>
      <c r="BG238" s="167">
        <f t="shared" si="113"/>
        <v>18</v>
      </c>
      <c r="BH238" s="167"/>
      <c r="BI238" s="167">
        <f t="shared" si="114"/>
        <v>29</v>
      </c>
      <c r="BJ238" s="167">
        <f t="shared" si="115"/>
        <v>22</v>
      </c>
      <c r="BK238" s="167">
        <f t="shared" si="116"/>
        <v>69</v>
      </c>
      <c r="BL238" s="167">
        <f t="shared" si="117"/>
        <v>14</v>
      </c>
      <c r="BM238" s="167">
        <f t="shared" si="118"/>
        <v>19</v>
      </c>
      <c r="BN238" s="167">
        <f t="shared" si="119"/>
        <v>12</v>
      </c>
      <c r="CB238" s="159"/>
      <c r="DI238" s="422"/>
      <c r="DJ238" s="422"/>
      <c r="EU238" s="422"/>
      <c r="EV238" s="422"/>
      <c r="FI238" s="57"/>
      <c r="FJ238" s="57"/>
      <c r="FK238" s="57"/>
      <c r="FL238" s="57"/>
      <c r="FM238" s="57"/>
      <c r="FN238" s="57"/>
      <c r="FO238" s="57"/>
      <c r="FP238" s="57"/>
      <c r="FQ238" s="57"/>
      <c r="FR238" s="57"/>
      <c r="FS238" s="57"/>
      <c r="FT238" s="57"/>
      <c r="FU238" s="57"/>
      <c r="FV238" s="57"/>
      <c r="FW238" s="57"/>
      <c r="FX238" s="57"/>
      <c r="FY238" s="170"/>
      <c r="FZ238" s="57"/>
      <c r="GA238" s="57"/>
      <c r="GB238" s="57"/>
      <c r="GC238" s="57"/>
      <c r="GD238" s="57"/>
      <c r="GE238" s="155"/>
      <c r="GF238" s="57"/>
      <c r="GG238" s="57"/>
      <c r="GH238" s="57"/>
      <c r="GI238" s="266"/>
      <c r="KH238" s="436">
        <v>39</v>
      </c>
      <c r="KI238" s="436">
        <v>85</v>
      </c>
      <c r="KJ238" s="436">
        <v>27.61</v>
      </c>
      <c r="KK238" s="436">
        <v>9.84</v>
      </c>
      <c r="KL238" s="215">
        <f t="shared" si="120"/>
        <v>1.1575203252032522</v>
      </c>
      <c r="KM238" s="437"/>
      <c r="KN238" s="436">
        <v>41</v>
      </c>
      <c r="KO238" s="436">
        <v>84</v>
      </c>
      <c r="KP238" s="215">
        <v>31.27</v>
      </c>
      <c r="KQ238" s="215">
        <v>9.6199999999999992</v>
      </c>
      <c r="KR238" s="215">
        <f t="shared" si="121"/>
        <v>1.0114345114345116</v>
      </c>
      <c r="KS238" s="437"/>
      <c r="KT238" s="439">
        <v>47</v>
      </c>
      <c r="KU238" s="436">
        <v>100</v>
      </c>
      <c r="KV238" s="215">
        <v>34.75</v>
      </c>
      <c r="KW238" s="215">
        <v>8.33</v>
      </c>
      <c r="KX238" s="215">
        <f t="shared" si="122"/>
        <v>1.4705882352941175</v>
      </c>
    </row>
    <row r="239" spans="14:311" s="56" customFormat="1" ht="15" customHeight="1">
      <c r="N239" s="222"/>
      <c r="O239" s="199"/>
      <c r="P239" s="199"/>
      <c r="Q239" s="199"/>
      <c r="R239" s="199"/>
      <c r="S239" s="199"/>
      <c r="T239" s="199"/>
      <c r="U239" s="199"/>
      <c r="W239" s="199"/>
      <c r="X239" s="199"/>
      <c r="Y239" s="199"/>
      <c r="Z239" s="199"/>
      <c r="AA239" s="199"/>
      <c r="AB239" s="199"/>
      <c r="AC239" s="199"/>
      <c r="AD239" s="199"/>
      <c r="AE239" s="199"/>
      <c r="AG239" s="270">
        <v>13</v>
      </c>
      <c r="AH239" s="270"/>
      <c r="AI239" s="283" t="s">
        <v>541</v>
      </c>
      <c r="AJ239" s="283" t="s">
        <v>418</v>
      </c>
      <c r="AK239" s="291">
        <v>15</v>
      </c>
      <c r="AL239" s="283" t="s">
        <v>387</v>
      </c>
      <c r="AM239" s="283" t="s">
        <v>395</v>
      </c>
      <c r="AN239" s="283" t="s">
        <v>386</v>
      </c>
      <c r="AO239" s="283" t="s">
        <v>371</v>
      </c>
      <c r="AP239" s="283" t="s">
        <v>374</v>
      </c>
      <c r="AQ239" s="291">
        <v>20</v>
      </c>
      <c r="AR239" s="283" t="s">
        <v>397</v>
      </c>
      <c r="AS239" s="283" t="s">
        <v>384</v>
      </c>
      <c r="AT239" s="283" t="s">
        <v>1164</v>
      </c>
      <c r="AU239" s="283"/>
      <c r="AV239" s="291">
        <v>15</v>
      </c>
      <c r="AW239" s="291">
        <v>21</v>
      </c>
      <c r="AX239" s="291">
        <v>13</v>
      </c>
      <c r="AY239" s="167">
        <f t="shared" si="105"/>
        <v>30</v>
      </c>
      <c r="AZ239" s="167">
        <f t="shared" si="106"/>
        <v>19</v>
      </c>
      <c r="BA239" s="167">
        <f t="shared" si="107"/>
        <v>16</v>
      </c>
      <c r="BB239" s="167">
        <f t="shared" si="108"/>
        <v>18</v>
      </c>
      <c r="BC239" s="167">
        <f t="shared" si="109"/>
        <v>58</v>
      </c>
      <c r="BD239" s="167">
        <f t="shared" si="110"/>
        <v>31</v>
      </c>
      <c r="BE239" s="167">
        <f t="shared" si="111"/>
        <v>17</v>
      </c>
      <c r="BF239" s="167">
        <f t="shared" si="112"/>
        <v>19</v>
      </c>
      <c r="BG239" s="167">
        <f t="shared" si="113"/>
        <v>20</v>
      </c>
      <c r="BH239" s="167"/>
      <c r="BI239" s="167">
        <f t="shared" si="114"/>
        <v>32</v>
      </c>
      <c r="BJ239" s="167">
        <f t="shared" si="115"/>
        <v>24</v>
      </c>
      <c r="BK239" s="167">
        <f t="shared" si="116"/>
        <v>76</v>
      </c>
      <c r="BL239" s="167">
        <f t="shared" si="117"/>
        <v>15</v>
      </c>
      <c r="BM239" s="167">
        <f t="shared" si="118"/>
        <v>21</v>
      </c>
      <c r="BN239" s="167">
        <f t="shared" si="119"/>
        <v>13</v>
      </c>
      <c r="CB239" s="159"/>
      <c r="DI239" s="422"/>
      <c r="DJ239" s="422"/>
      <c r="EU239" s="422"/>
      <c r="EV239" s="422"/>
      <c r="FI239" s="57"/>
      <c r="FJ239" s="57"/>
      <c r="FK239" s="57"/>
      <c r="FL239" s="57"/>
      <c r="FM239" s="57"/>
      <c r="FN239" s="57"/>
      <c r="FO239" s="57"/>
      <c r="FP239" s="57"/>
      <c r="FQ239" s="57"/>
      <c r="FR239" s="57"/>
      <c r="FS239" s="57"/>
      <c r="FT239" s="57"/>
      <c r="FU239" s="57"/>
      <c r="FV239" s="57"/>
      <c r="FW239" s="57"/>
      <c r="FX239" s="57"/>
      <c r="FY239" s="170"/>
      <c r="FZ239" s="57"/>
      <c r="GA239" s="57"/>
      <c r="GB239" s="57"/>
      <c r="GC239" s="57"/>
      <c r="GD239" s="57"/>
      <c r="GE239" s="155"/>
      <c r="GF239" s="57"/>
      <c r="GG239" s="57"/>
      <c r="GH239" s="57"/>
      <c r="GI239" s="266"/>
      <c r="KH239" s="436">
        <v>40</v>
      </c>
      <c r="KI239" s="436">
        <v>87</v>
      </c>
      <c r="KJ239" s="436">
        <v>27.61</v>
      </c>
      <c r="KK239" s="436">
        <v>9.84</v>
      </c>
      <c r="KL239" s="215">
        <f t="shared" si="120"/>
        <v>1.2591463414634148</v>
      </c>
      <c r="KM239" s="437"/>
      <c r="KN239" s="436">
        <v>42</v>
      </c>
      <c r="KO239" s="436">
        <v>90</v>
      </c>
      <c r="KP239" s="215">
        <v>31.27</v>
      </c>
      <c r="KQ239" s="215">
        <v>9.6199999999999992</v>
      </c>
      <c r="KR239" s="215">
        <f t="shared" si="121"/>
        <v>1.1153846153846154</v>
      </c>
      <c r="KS239" s="437"/>
      <c r="KT239" s="437"/>
      <c r="KU239" s="437"/>
      <c r="KV239" s="437"/>
      <c r="KW239" s="437"/>
      <c r="KX239" s="437"/>
    </row>
    <row r="240" spans="14:311" s="56" customFormat="1" ht="15" customHeight="1">
      <c r="N240" s="222"/>
      <c r="O240" s="199"/>
      <c r="P240" s="199"/>
      <c r="Q240" s="199"/>
      <c r="R240" s="199"/>
      <c r="S240" s="199"/>
      <c r="T240" s="199"/>
      <c r="U240" s="199"/>
      <c r="W240" s="199"/>
      <c r="X240" s="199"/>
      <c r="Y240" s="199"/>
      <c r="Z240" s="199"/>
      <c r="AA240" s="199"/>
      <c r="AB240" s="199"/>
      <c r="AC240" s="199"/>
      <c r="AD240" s="199"/>
      <c r="AE240" s="199"/>
      <c r="AG240" s="270">
        <v>14</v>
      </c>
      <c r="AH240" s="270"/>
      <c r="AI240" s="283" t="s">
        <v>433</v>
      </c>
      <c r="AJ240" s="283" t="s">
        <v>377</v>
      </c>
      <c r="AK240" s="283" t="s">
        <v>387</v>
      </c>
      <c r="AL240" s="291">
        <v>18</v>
      </c>
      <c r="AM240" s="283" t="s">
        <v>1072</v>
      </c>
      <c r="AN240" s="283" t="s">
        <v>432</v>
      </c>
      <c r="AO240" s="291">
        <v>17</v>
      </c>
      <c r="AP240" s="283" t="s">
        <v>377</v>
      </c>
      <c r="AQ240" s="283" t="s">
        <v>437</v>
      </c>
      <c r="AR240" s="283" t="s">
        <v>500</v>
      </c>
      <c r="AS240" s="283" t="s">
        <v>388</v>
      </c>
      <c r="AT240" s="283" t="s">
        <v>545</v>
      </c>
      <c r="AU240" s="283"/>
      <c r="AV240" s="291">
        <v>16</v>
      </c>
      <c r="AW240" s="291">
        <v>22</v>
      </c>
      <c r="AX240" s="332" t="s">
        <v>1</v>
      </c>
      <c r="AY240" s="167">
        <f t="shared" si="105"/>
        <v>33</v>
      </c>
      <c r="AZ240" s="167">
        <f t="shared" si="106"/>
        <v>21</v>
      </c>
      <c r="BA240" s="167">
        <f t="shared" si="107"/>
        <v>18</v>
      </c>
      <c r="BB240" s="167">
        <f t="shared" si="108"/>
        <v>19</v>
      </c>
      <c r="BC240" s="167">
        <f t="shared" si="109"/>
        <v>61</v>
      </c>
      <c r="BD240" s="167">
        <f t="shared" si="110"/>
        <v>33</v>
      </c>
      <c r="BE240" s="167">
        <f t="shared" si="111"/>
        <v>18</v>
      </c>
      <c r="BF240" s="167">
        <f t="shared" si="112"/>
        <v>21</v>
      </c>
      <c r="BG240" s="167">
        <f t="shared" si="113"/>
        <v>21</v>
      </c>
      <c r="BH240" s="167"/>
      <c r="BI240" s="167">
        <f t="shared" si="114"/>
        <v>34</v>
      </c>
      <c r="BJ240" s="167">
        <f t="shared" si="115"/>
        <v>26</v>
      </c>
      <c r="BK240" s="167">
        <f t="shared" si="116"/>
        <v>82</v>
      </c>
      <c r="BL240" s="167">
        <f t="shared" si="117"/>
        <v>16</v>
      </c>
      <c r="BM240" s="167">
        <f t="shared" si="118"/>
        <v>22</v>
      </c>
      <c r="BN240" s="167" t="str">
        <f t="shared" si="119"/>
        <v>-</v>
      </c>
      <c r="CB240" s="159"/>
      <c r="DI240" s="422"/>
      <c r="DJ240" s="422"/>
      <c r="EU240" s="422"/>
      <c r="EV240" s="422"/>
      <c r="FI240" s="57"/>
      <c r="FJ240" s="57"/>
      <c r="FK240" s="57"/>
      <c r="FL240" s="57"/>
      <c r="FM240" s="57"/>
      <c r="FN240" s="57"/>
      <c r="FO240" s="57"/>
      <c r="FP240" s="57"/>
      <c r="FQ240" s="57"/>
      <c r="FR240" s="57"/>
      <c r="FS240" s="57"/>
      <c r="FT240" s="57"/>
      <c r="FU240" s="57"/>
      <c r="FV240" s="57"/>
      <c r="FW240" s="57"/>
      <c r="FX240" s="57"/>
      <c r="FY240" s="170"/>
      <c r="FZ240" s="57"/>
      <c r="GA240" s="57"/>
      <c r="GB240" s="57"/>
      <c r="GC240" s="57"/>
      <c r="GD240" s="57"/>
      <c r="GE240" s="155"/>
      <c r="GF240" s="57"/>
      <c r="GG240" s="57"/>
      <c r="GH240" s="57"/>
      <c r="GI240" s="266"/>
      <c r="KH240" s="436">
        <v>41</v>
      </c>
      <c r="KI240" s="436">
        <v>90</v>
      </c>
      <c r="KJ240" s="436">
        <v>27.61</v>
      </c>
      <c r="KK240" s="436">
        <v>9.84</v>
      </c>
      <c r="KL240" s="215">
        <f t="shared" si="120"/>
        <v>1.3607723577235773</v>
      </c>
      <c r="KM240" s="437"/>
      <c r="KN240" s="436">
        <v>43</v>
      </c>
      <c r="KO240" s="436">
        <v>95</v>
      </c>
      <c r="KP240" s="215">
        <v>31.27</v>
      </c>
      <c r="KQ240" s="215">
        <v>9.6199999999999992</v>
      </c>
      <c r="KR240" s="215">
        <f t="shared" si="121"/>
        <v>1.2193347193347195</v>
      </c>
      <c r="KS240" s="437"/>
      <c r="KT240" s="437"/>
      <c r="KU240" s="437"/>
      <c r="KV240" s="437"/>
      <c r="KW240" s="437"/>
      <c r="KX240" s="437"/>
    </row>
    <row r="241" spans="14:310" s="56" customFormat="1" ht="15" customHeight="1">
      <c r="N241" s="222"/>
      <c r="O241" s="199"/>
      <c r="P241" s="199"/>
      <c r="Q241" s="199"/>
      <c r="R241" s="199"/>
      <c r="S241" s="199"/>
      <c r="T241" s="199"/>
      <c r="U241" s="199"/>
      <c r="W241" s="199"/>
      <c r="X241" s="199"/>
      <c r="Y241" s="199"/>
      <c r="Z241" s="199"/>
      <c r="AA241" s="199"/>
      <c r="AB241" s="199"/>
      <c r="AC241" s="199"/>
      <c r="AD241" s="199"/>
      <c r="AE241" s="199"/>
      <c r="AG241" s="270">
        <v>15</v>
      </c>
      <c r="AH241" s="270"/>
      <c r="AI241" s="283" t="s">
        <v>567</v>
      </c>
      <c r="AJ241" s="283" t="s">
        <v>381</v>
      </c>
      <c r="AK241" s="291">
        <v>18</v>
      </c>
      <c r="AL241" s="283" t="s">
        <v>377</v>
      </c>
      <c r="AM241" s="283" t="s">
        <v>1165</v>
      </c>
      <c r="AN241" s="283" t="s">
        <v>436</v>
      </c>
      <c r="AO241" s="291">
        <v>18</v>
      </c>
      <c r="AP241" s="283" t="s">
        <v>437</v>
      </c>
      <c r="AQ241" s="283" t="s">
        <v>440</v>
      </c>
      <c r="AR241" s="283" t="s">
        <v>503</v>
      </c>
      <c r="AS241" s="283" t="s">
        <v>391</v>
      </c>
      <c r="AT241" s="283" t="s">
        <v>1166</v>
      </c>
      <c r="AU241" s="283"/>
      <c r="AV241" s="291">
        <v>17</v>
      </c>
      <c r="AW241" s="291">
        <v>23</v>
      </c>
      <c r="AX241" s="291">
        <v>14</v>
      </c>
      <c r="AY241" s="167">
        <f t="shared" si="105"/>
        <v>37</v>
      </c>
      <c r="AZ241" s="167">
        <f t="shared" si="106"/>
        <v>24</v>
      </c>
      <c r="BA241" s="167">
        <f t="shared" si="107"/>
        <v>19</v>
      </c>
      <c r="BB241" s="167">
        <f t="shared" si="108"/>
        <v>21</v>
      </c>
      <c r="BC241" s="167">
        <f t="shared" si="109"/>
        <v>64</v>
      </c>
      <c r="BD241" s="167">
        <f t="shared" si="110"/>
        <v>35</v>
      </c>
      <c r="BE241" s="167">
        <f t="shared" si="111"/>
        <v>19</v>
      </c>
      <c r="BF241" s="167">
        <f t="shared" si="112"/>
        <v>23</v>
      </c>
      <c r="BG241" s="167">
        <f t="shared" si="113"/>
        <v>23</v>
      </c>
      <c r="BH241" s="167"/>
      <c r="BI241" s="167">
        <f t="shared" si="114"/>
        <v>37</v>
      </c>
      <c r="BJ241" s="167">
        <f t="shared" si="115"/>
        <v>28</v>
      </c>
      <c r="BK241" s="167">
        <f t="shared" si="116"/>
        <v>89</v>
      </c>
      <c r="BL241" s="167">
        <f t="shared" si="117"/>
        <v>17</v>
      </c>
      <c r="BM241" s="167">
        <f t="shared" si="118"/>
        <v>23</v>
      </c>
      <c r="BN241" s="167">
        <f t="shared" si="119"/>
        <v>14</v>
      </c>
      <c r="CB241" s="159"/>
      <c r="DI241" s="422"/>
      <c r="DJ241" s="422"/>
      <c r="EU241" s="422"/>
      <c r="EV241" s="422"/>
      <c r="FI241" s="57"/>
      <c r="FJ241" s="57"/>
      <c r="FK241" s="57"/>
      <c r="FL241" s="57"/>
      <c r="FM241" s="57"/>
      <c r="FN241" s="57"/>
      <c r="FO241" s="57"/>
      <c r="FP241" s="57"/>
      <c r="FQ241" s="57"/>
      <c r="FR241" s="57"/>
      <c r="FS241" s="57"/>
      <c r="FT241" s="57"/>
      <c r="FU241" s="57"/>
      <c r="FV241" s="57"/>
      <c r="FW241" s="57"/>
      <c r="FX241" s="57"/>
      <c r="FY241" s="170"/>
      <c r="FZ241" s="57"/>
      <c r="GA241" s="57"/>
      <c r="GB241" s="57"/>
      <c r="GC241" s="57"/>
      <c r="GD241" s="57"/>
      <c r="GE241" s="155"/>
      <c r="GF241" s="57"/>
      <c r="GG241" s="57"/>
      <c r="GH241" s="57"/>
      <c r="GI241" s="266"/>
      <c r="KH241" s="436">
        <v>42</v>
      </c>
      <c r="KI241" s="436">
        <v>94</v>
      </c>
      <c r="KJ241" s="436">
        <v>27.61</v>
      </c>
      <c r="KK241" s="436">
        <v>9.84</v>
      </c>
      <c r="KL241" s="215">
        <f t="shared" si="120"/>
        <v>1.4623983739837398</v>
      </c>
      <c r="KM241" s="437"/>
      <c r="KN241" s="436">
        <v>44</v>
      </c>
      <c r="KO241" s="436">
        <v>97</v>
      </c>
      <c r="KP241" s="215">
        <v>31.27</v>
      </c>
      <c r="KQ241" s="215">
        <v>9.6199999999999992</v>
      </c>
      <c r="KR241" s="215">
        <f t="shared" si="121"/>
        <v>1.3232848232848233</v>
      </c>
      <c r="KS241" s="437"/>
      <c r="KT241" s="437"/>
      <c r="KU241" s="437"/>
      <c r="KV241" s="437"/>
      <c r="KW241" s="437"/>
      <c r="KX241" s="437"/>
    </row>
    <row r="242" spans="14:310" s="56" customFormat="1" ht="15" customHeight="1">
      <c r="N242" s="222"/>
      <c r="O242" s="199"/>
      <c r="P242" s="199"/>
      <c r="Q242" s="199"/>
      <c r="R242" s="199"/>
      <c r="S242" s="199"/>
      <c r="T242" s="199"/>
      <c r="U242" s="199"/>
      <c r="W242" s="199"/>
      <c r="X242" s="199"/>
      <c r="Y242" s="199"/>
      <c r="Z242" s="199"/>
      <c r="AA242" s="199"/>
      <c r="AB242" s="199"/>
      <c r="AC242" s="199"/>
      <c r="AD242" s="199"/>
      <c r="AE242" s="199"/>
      <c r="AG242" s="270">
        <v>16</v>
      </c>
      <c r="AH242" s="270"/>
      <c r="AI242" s="283" t="s">
        <v>613</v>
      </c>
      <c r="AJ242" s="283" t="s">
        <v>384</v>
      </c>
      <c r="AK242" s="291">
        <v>19</v>
      </c>
      <c r="AL242" s="283" t="s">
        <v>437</v>
      </c>
      <c r="AM242" s="283" t="s">
        <v>1096</v>
      </c>
      <c r="AN242" s="283" t="s">
        <v>439</v>
      </c>
      <c r="AO242" s="291">
        <v>19</v>
      </c>
      <c r="AP242" s="283" t="s">
        <v>440</v>
      </c>
      <c r="AQ242" s="283" t="s">
        <v>425</v>
      </c>
      <c r="AR242" s="283" t="s">
        <v>443</v>
      </c>
      <c r="AS242" s="283" t="s">
        <v>394</v>
      </c>
      <c r="AT242" s="283" t="s">
        <v>694</v>
      </c>
      <c r="AU242" s="283"/>
      <c r="AV242" s="291">
        <v>18</v>
      </c>
      <c r="AW242" s="283" t="s">
        <v>384</v>
      </c>
      <c r="AX242" s="283">
        <v>15</v>
      </c>
      <c r="AY242" s="167">
        <f t="shared" si="105"/>
        <v>40</v>
      </c>
      <c r="AZ242" s="167">
        <f t="shared" si="106"/>
        <v>26</v>
      </c>
      <c r="BA242" s="167">
        <f t="shared" si="107"/>
        <v>20</v>
      </c>
      <c r="BB242" s="167">
        <f t="shared" si="108"/>
        <v>23</v>
      </c>
      <c r="BC242" s="167" t="str">
        <f t="shared" si="109"/>
        <v>-</v>
      </c>
      <c r="BD242" s="167">
        <f t="shared" si="110"/>
        <v>38</v>
      </c>
      <c r="BE242" s="167">
        <f t="shared" si="111"/>
        <v>20</v>
      </c>
      <c r="BF242" s="167">
        <f t="shared" si="112"/>
        <v>25</v>
      </c>
      <c r="BG242" s="167">
        <f t="shared" si="113"/>
        <v>25</v>
      </c>
      <c r="BH242" s="167"/>
      <c r="BI242" s="167">
        <f t="shared" si="114"/>
        <v>39</v>
      </c>
      <c r="BJ242" s="167">
        <f t="shared" si="115"/>
        <v>30</v>
      </c>
      <c r="BK242" s="167">
        <f t="shared" si="116"/>
        <v>95</v>
      </c>
      <c r="BL242" s="167">
        <f t="shared" si="117"/>
        <v>18</v>
      </c>
      <c r="BM242" s="167">
        <f t="shared" si="118"/>
        <v>24</v>
      </c>
      <c r="BN242" s="167">
        <f t="shared" si="119"/>
        <v>15</v>
      </c>
      <c r="CB242" s="159"/>
      <c r="DI242" s="422"/>
      <c r="DJ242" s="422"/>
      <c r="EU242" s="422"/>
      <c r="EV242" s="422"/>
      <c r="FI242" s="57"/>
      <c r="FJ242" s="57"/>
      <c r="FK242" s="57"/>
      <c r="FL242" s="57"/>
      <c r="FM242" s="57"/>
      <c r="FN242" s="57"/>
      <c r="FO242" s="57"/>
      <c r="FP242" s="57"/>
      <c r="FQ242" s="57"/>
      <c r="FR242" s="57"/>
      <c r="FS242" s="57"/>
      <c r="FT242" s="57"/>
      <c r="FU242" s="57"/>
      <c r="FV242" s="57"/>
      <c r="FW242" s="57"/>
      <c r="FX242" s="57"/>
      <c r="FY242" s="170"/>
      <c r="FZ242" s="57"/>
      <c r="GA242" s="57"/>
      <c r="GB242" s="57"/>
      <c r="GC242" s="57"/>
      <c r="GD242" s="57"/>
      <c r="GE242" s="155"/>
      <c r="GF242" s="57"/>
      <c r="GG242" s="57"/>
      <c r="GH242" s="57"/>
      <c r="GI242" s="266"/>
      <c r="KH242" s="436">
        <v>43</v>
      </c>
      <c r="KI242" s="436">
        <v>97</v>
      </c>
      <c r="KJ242" s="436">
        <v>27.61</v>
      </c>
      <c r="KK242" s="436">
        <v>9.84</v>
      </c>
      <c r="KL242" s="215">
        <f t="shared" si="120"/>
        <v>1.5640243902439026</v>
      </c>
      <c r="KM242" s="437"/>
      <c r="KN242" s="436">
        <v>45</v>
      </c>
      <c r="KO242" s="436">
        <v>99</v>
      </c>
      <c r="KP242" s="215">
        <v>31.27</v>
      </c>
      <c r="KQ242" s="215">
        <v>9.6199999999999992</v>
      </c>
      <c r="KR242" s="215">
        <f t="shared" si="121"/>
        <v>1.4272349272349274</v>
      </c>
      <c r="KS242" s="437"/>
      <c r="KT242" s="437"/>
      <c r="KU242" s="437"/>
      <c r="KV242" s="437"/>
      <c r="KW242" s="437"/>
      <c r="KX242" s="437"/>
    </row>
    <row r="243" spans="14:310" s="56" customFormat="1" ht="15" customHeight="1">
      <c r="N243" s="222"/>
      <c r="O243" s="199"/>
      <c r="P243" s="199"/>
      <c r="Q243" s="199"/>
      <c r="R243" s="199"/>
      <c r="S243" s="199"/>
      <c r="T243" s="199"/>
      <c r="U243" s="199"/>
      <c r="W243" s="199"/>
      <c r="X243" s="199"/>
      <c r="Y243" s="199"/>
      <c r="Z243" s="199"/>
      <c r="AA243" s="199"/>
      <c r="AB243" s="199"/>
      <c r="AC243" s="199"/>
      <c r="AD243" s="199"/>
      <c r="AE243" s="199"/>
      <c r="AG243" s="270">
        <v>17</v>
      </c>
      <c r="AH243" s="270"/>
      <c r="AI243" s="283" t="s">
        <v>499</v>
      </c>
      <c r="AJ243" s="283" t="s">
        <v>369</v>
      </c>
      <c r="AK243" s="291">
        <v>20</v>
      </c>
      <c r="AL243" s="283" t="s">
        <v>440</v>
      </c>
      <c r="AM243" s="332" t="s">
        <v>1</v>
      </c>
      <c r="AN243" s="283" t="s">
        <v>1167</v>
      </c>
      <c r="AO243" s="291">
        <v>20</v>
      </c>
      <c r="AP243" s="283" t="s">
        <v>425</v>
      </c>
      <c r="AQ243" s="283" t="s">
        <v>464</v>
      </c>
      <c r="AR243" s="283" t="s">
        <v>508</v>
      </c>
      <c r="AS243" s="283" t="s">
        <v>397</v>
      </c>
      <c r="AT243" s="283" t="s">
        <v>553</v>
      </c>
      <c r="AU243" s="283"/>
      <c r="AV243" s="291">
        <v>19</v>
      </c>
      <c r="AW243" s="291">
        <v>26</v>
      </c>
      <c r="AX243" s="455" t="s">
        <v>1</v>
      </c>
      <c r="AY243" s="167">
        <f t="shared" si="105"/>
        <v>44</v>
      </c>
      <c r="AZ243" s="167">
        <f t="shared" si="106"/>
        <v>29</v>
      </c>
      <c r="BA243" s="167">
        <f t="shared" si="107"/>
        <v>21</v>
      </c>
      <c r="BB243" s="167">
        <f t="shared" si="108"/>
        <v>25</v>
      </c>
      <c r="BC243" s="167" t="str">
        <f t="shared" si="109"/>
        <v>-</v>
      </c>
      <c r="BD243" s="167">
        <f t="shared" si="110"/>
        <v>40</v>
      </c>
      <c r="BE243" s="167">
        <f t="shared" si="111"/>
        <v>21</v>
      </c>
      <c r="BF243" s="167">
        <f t="shared" si="112"/>
        <v>27</v>
      </c>
      <c r="BG243" s="167">
        <f t="shared" si="113"/>
        <v>27</v>
      </c>
      <c r="BH243" s="167"/>
      <c r="BI243" s="167">
        <f t="shared" si="114"/>
        <v>42</v>
      </c>
      <c r="BJ243" s="167">
        <f t="shared" si="115"/>
        <v>32</v>
      </c>
      <c r="BK243" s="167">
        <f t="shared" si="116"/>
        <v>102</v>
      </c>
      <c r="BL243" s="167">
        <f t="shared" si="117"/>
        <v>19</v>
      </c>
      <c r="BM243" s="167">
        <f t="shared" si="118"/>
        <v>26</v>
      </c>
      <c r="BN243" s="167" t="str">
        <f t="shared" si="119"/>
        <v>-</v>
      </c>
      <c r="CB243" s="159"/>
      <c r="DI243" s="422"/>
      <c r="DJ243" s="422"/>
      <c r="EU243" s="422"/>
      <c r="EV243" s="422"/>
      <c r="FI243" s="57"/>
      <c r="FJ243" s="57"/>
      <c r="FK243" s="57"/>
      <c r="FL243" s="57"/>
      <c r="FM243" s="57"/>
      <c r="FN243" s="57"/>
      <c r="FO243" s="57"/>
      <c r="FP243" s="57"/>
      <c r="FQ243" s="57"/>
      <c r="FR243" s="57"/>
      <c r="FS243" s="57"/>
      <c r="FT243" s="57"/>
      <c r="FU243" s="57"/>
      <c r="FV243" s="57"/>
      <c r="FW243" s="57"/>
      <c r="FX243" s="57"/>
      <c r="FY243" s="170"/>
      <c r="FZ243" s="57"/>
      <c r="GA243" s="57"/>
      <c r="GB243" s="57"/>
      <c r="GC243" s="57"/>
      <c r="GD243" s="57"/>
      <c r="GE243" s="155"/>
      <c r="GF243" s="57"/>
      <c r="GG243" s="57"/>
      <c r="GH243" s="57"/>
      <c r="GI243" s="266"/>
      <c r="KH243" s="436">
        <v>44</v>
      </c>
      <c r="KI243" s="436">
        <v>98</v>
      </c>
      <c r="KJ243" s="436">
        <v>27.61</v>
      </c>
      <c r="KK243" s="436">
        <v>9.84</v>
      </c>
      <c r="KL243" s="215">
        <f t="shared" si="120"/>
        <v>1.6656504065040652</v>
      </c>
      <c r="KM243" s="437"/>
      <c r="KN243" s="436">
        <v>47</v>
      </c>
      <c r="KO243" s="436">
        <v>100</v>
      </c>
      <c r="KP243" s="215">
        <v>31.27</v>
      </c>
      <c r="KQ243" s="215">
        <v>9.6199999999999992</v>
      </c>
      <c r="KR243" s="215">
        <f t="shared" si="121"/>
        <v>1.6351351351351353</v>
      </c>
      <c r="KS243" s="437"/>
      <c r="KT243" s="437"/>
      <c r="KU243" s="437"/>
      <c r="KV243" s="437"/>
      <c r="KW243" s="437"/>
      <c r="KX243" s="437"/>
    </row>
    <row r="244" spans="14:310" s="56" customFormat="1" ht="15" customHeight="1">
      <c r="N244" s="222"/>
      <c r="O244" s="199"/>
      <c r="P244" s="199"/>
      <c r="Q244" s="199"/>
      <c r="R244" s="199"/>
      <c r="S244" s="199"/>
      <c r="T244" s="199"/>
      <c r="U244" s="199"/>
      <c r="W244" s="199"/>
      <c r="X244" s="199"/>
      <c r="Y244" s="199"/>
      <c r="Z244" s="199"/>
      <c r="AA244" s="199"/>
      <c r="AB244" s="199"/>
      <c r="AC244" s="199"/>
      <c r="AD244" s="199"/>
      <c r="AE244" s="199"/>
      <c r="AG244" s="270">
        <v>18</v>
      </c>
      <c r="AH244" s="270"/>
      <c r="AI244" s="283" t="s">
        <v>502</v>
      </c>
      <c r="AJ244" s="283" t="s">
        <v>460</v>
      </c>
      <c r="AK244" s="283" t="s">
        <v>437</v>
      </c>
      <c r="AL244" s="291">
        <v>25</v>
      </c>
      <c r="AM244" s="332" t="s">
        <v>1</v>
      </c>
      <c r="AN244" s="283" t="s">
        <v>382</v>
      </c>
      <c r="AO244" s="291">
        <v>21</v>
      </c>
      <c r="AP244" s="283" t="s">
        <v>464</v>
      </c>
      <c r="AQ244" s="283" t="s">
        <v>1171</v>
      </c>
      <c r="AR244" s="291">
        <v>45</v>
      </c>
      <c r="AS244" s="283" t="s">
        <v>673</v>
      </c>
      <c r="AT244" s="283" t="s">
        <v>1172</v>
      </c>
      <c r="AU244" s="283"/>
      <c r="AV244" s="283" t="s">
        <v>1173</v>
      </c>
      <c r="AW244" s="283" t="s">
        <v>1174</v>
      </c>
      <c r="AX244" s="283" t="s">
        <v>473</v>
      </c>
      <c r="AY244" s="167">
        <f t="shared" si="105"/>
        <v>43</v>
      </c>
      <c r="AZ244" s="167">
        <f t="shared" si="106"/>
        <v>32</v>
      </c>
      <c r="BA244" s="167">
        <f t="shared" si="107"/>
        <v>23</v>
      </c>
      <c r="BB244" s="167">
        <f t="shared" si="108"/>
        <v>26</v>
      </c>
      <c r="BC244" s="167" t="str">
        <f t="shared" si="109"/>
        <v>-</v>
      </c>
      <c r="BD244" s="167">
        <f t="shared" si="110"/>
        <v>43</v>
      </c>
      <c r="BE244" s="167">
        <f t="shared" si="111"/>
        <v>22</v>
      </c>
      <c r="BF244" s="167">
        <f t="shared" si="112"/>
        <v>29</v>
      </c>
      <c r="BG244" s="167">
        <f t="shared" si="113"/>
        <v>29</v>
      </c>
      <c r="BH244" s="167"/>
      <c r="BI244" s="167">
        <f t="shared" si="114"/>
        <v>45</v>
      </c>
      <c r="BJ244" s="167">
        <f t="shared" si="115"/>
        <v>34</v>
      </c>
      <c r="BK244" s="167">
        <f t="shared" si="116"/>
        <v>109</v>
      </c>
      <c r="BL244" s="167">
        <f t="shared" si="117"/>
        <v>20</v>
      </c>
      <c r="BM244" s="167">
        <f t="shared" si="118"/>
        <v>27</v>
      </c>
      <c r="BN244" s="167">
        <f t="shared" si="119"/>
        <v>16</v>
      </c>
      <c r="CB244" s="159"/>
      <c r="DI244" s="422"/>
      <c r="DJ244" s="422"/>
      <c r="EU244" s="422"/>
      <c r="EV244" s="422"/>
      <c r="FI244" s="57"/>
      <c r="FJ244" s="57"/>
      <c r="FK244" s="57"/>
      <c r="FL244" s="57"/>
      <c r="FM244" s="57"/>
      <c r="FN244" s="57"/>
      <c r="FO244" s="57"/>
      <c r="FP244" s="57"/>
      <c r="FQ244" s="57"/>
      <c r="FR244" s="57"/>
      <c r="FS244" s="57"/>
      <c r="FT244" s="57"/>
      <c r="FU244" s="57"/>
      <c r="FV244" s="57"/>
      <c r="FW244" s="57"/>
      <c r="FX244" s="57"/>
      <c r="FY244" s="170"/>
      <c r="FZ244" s="57"/>
      <c r="GA244" s="57"/>
      <c r="GB244" s="57"/>
      <c r="GC244" s="57"/>
      <c r="GD244" s="57"/>
      <c r="GE244" s="155"/>
      <c r="GF244" s="57"/>
      <c r="GG244" s="57"/>
      <c r="GH244" s="57"/>
      <c r="GI244" s="266"/>
      <c r="KH244" s="436">
        <v>45</v>
      </c>
      <c r="KI244" s="436">
        <v>99</v>
      </c>
      <c r="KJ244" s="436">
        <v>27.61</v>
      </c>
      <c r="KK244" s="436">
        <v>9.84</v>
      </c>
      <c r="KL244" s="215">
        <f t="shared" si="120"/>
        <v>1.7672764227642277</v>
      </c>
      <c r="KM244" s="437"/>
      <c r="KN244" s="437"/>
      <c r="KO244" s="437"/>
      <c r="KP244" s="437"/>
      <c r="KQ244" s="437"/>
      <c r="KR244" s="437"/>
      <c r="KS244" s="437"/>
      <c r="KT244" s="437"/>
      <c r="KU244" s="437"/>
      <c r="KV244" s="437"/>
      <c r="KW244" s="437"/>
      <c r="KX244" s="437"/>
    </row>
    <row r="245" spans="14:310" s="56" customFormat="1" ht="15" customHeight="1">
      <c r="N245" s="222"/>
      <c r="O245" s="199"/>
      <c r="P245" s="199"/>
      <c r="Q245" s="199"/>
      <c r="R245" s="199"/>
      <c r="S245" s="199"/>
      <c r="T245" s="199"/>
      <c r="U245" s="199"/>
      <c r="W245" s="199"/>
      <c r="X245" s="199"/>
      <c r="Y245" s="199"/>
      <c r="Z245" s="199"/>
      <c r="AA245" s="199"/>
      <c r="AB245" s="199"/>
      <c r="AC245" s="199"/>
      <c r="AD245" s="199"/>
      <c r="AE245" s="199"/>
      <c r="AG245" s="270">
        <v>19</v>
      </c>
      <c r="AH245" s="270"/>
      <c r="AI245" s="283" t="s">
        <v>1168</v>
      </c>
      <c r="AJ245" s="283" t="s">
        <v>1169</v>
      </c>
      <c r="AK245" s="283" t="s">
        <v>1170</v>
      </c>
      <c r="AL245" s="283" t="s">
        <v>369</v>
      </c>
      <c r="AM245" s="332" t="s">
        <v>1</v>
      </c>
      <c r="AN245" s="283" t="s">
        <v>1168</v>
      </c>
      <c r="AO245" s="283" t="s">
        <v>601</v>
      </c>
      <c r="AP245" s="283" t="s">
        <v>1155</v>
      </c>
      <c r="AQ245" s="300"/>
      <c r="AR245" s="300"/>
      <c r="AS245" s="300"/>
      <c r="AT245" s="300"/>
      <c r="AU245" s="300"/>
      <c r="AV245" s="300"/>
      <c r="AW245" s="300"/>
      <c r="AX245" s="300"/>
      <c r="AY245" s="167">
        <f>IF(AI245="-",AI245,IF(ISNUMBER(AI245),AI245,MID(AI245,(FIND("-",AI245)+1),3)+1))</f>
        <v>69</v>
      </c>
      <c r="AZ245" s="167">
        <f>IF(AJ245="-",AJ245,IF(ISNUMBER(AJ245),AJ245,MID(AJ245,(FIND("-",AJ245)+1),3)+1))</f>
        <v>45</v>
      </c>
      <c r="BA245" s="167">
        <f>IF(AK245="-",AK245,IF(ISNUMBER(AK245),AK245,MID(AK245,(FIND("-",AK245)+1),3)+1))</f>
        <v>33</v>
      </c>
      <c r="BB245" s="167">
        <f>IF(AL245="-",AL245,IF(ISNUMBER(AL245),AL245,MID(AL245,(FIND("-",AL245)+1),3)+1))</f>
        <v>29</v>
      </c>
      <c r="BC245" s="167">
        <v>66</v>
      </c>
      <c r="BD245" s="167">
        <f>IF(AN245="-",AN245,IF(ISNUMBER(AN245),AN245,MID(AN245,(FIND("-",AN245)+1),3)+1))</f>
        <v>69</v>
      </c>
      <c r="BE245" s="167">
        <f>IF(AO245="-",AO245,IF(ISNUMBER(AO245),AO245,MID(AO245,(FIND("-",AO245)+1),3)+1))</f>
        <v>31</v>
      </c>
      <c r="BF245" s="167">
        <f>IF(AP245="-",AP245,IF(ISNUMBER(AP245),AP245,MID(AP245,(FIND("-",AP245)+1),3)+1))</f>
        <v>36</v>
      </c>
      <c r="BG245" s="167">
        <f>IF(AQ244="-",AQ244,IF(ISNUMBER(AQ244),AQ244,MID(AQ244,(FIND("-",AQ244)+1),3)+1))</f>
        <v>43</v>
      </c>
      <c r="BH245" s="167"/>
      <c r="BI245" s="167">
        <v>46</v>
      </c>
      <c r="BJ245" s="167">
        <f>IF(AS244="-",AS244,IF(ISNUMBER(AS244),AS244,MID(AS244,(FIND("-",AS244)+1),3)+1))</f>
        <v>39</v>
      </c>
      <c r="BK245" s="167">
        <f>IF(AT244="-",AT244,IF(ISNUMBER(AT244),AT244,MID(AT244,(FIND("-",AT244)+1),3)+1))</f>
        <v>137</v>
      </c>
      <c r="BL245" s="167">
        <f>IF(AV244="-",AV244,IF(ISNUMBER(AV244),AV244,MID(AV244,(FIND("-",AV244)+1),3)+1))</f>
        <v>34</v>
      </c>
      <c r="BM245" s="167">
        <f>IF(AW244="-",AW244,IF(ISNUMBER(AW244),AW244,MID(AW244,(FIND("-",AW244)+1),3)+1))</f>
        <v>35</v>
      </c>
      <c r="BN245" s="167">
        <f>IF(AX244="-",AX244,IF(ISNUMBER(AX244),AX244,MID(AX244,(FIND("-",AX244)+1),3)+1))</f>
        <v>22</v>
      </c>
      <c r="CB245" s="159"/>
      <c r="DI245" s="422"/>
      <c r="DJ245" s="422"/>
      <c r="EU245" s="422"/>
      <c r="EV245" s="422"/>
      <c r="FI245" s="57"/>
      <c r="FJ245" s="57"/>
      <c r="FK245" s="57"/>
      <c r="FL245" s="57"/>
      <c r="FM245" s="57"/>
      <c r="FN245" s="57"/>
      <c r="FO245" s="57"/>
      <c r="FP245" s="57"/>
      <c r="FQ245" s="57"/>
      <c r="FR245" s="57"/>
      <c r="FS245" s="57"/>
      <c r="FT245" s="57"/>
      <c r="FU245" s="57"/>
      <c r="FV245" s="57"/>
      <c r="FW245" s="57"/>
      <c r="FX245" s="57"/>
      <c r="FY245" s="170"/>
      <c r="FZ245" s="57"/>
      <c r="GA245" s="57"/>
      <c r="GB245" s="57"/>
      <c r="GC245" s="57"/>
      <c r="GD245" s="57"/>
      <c r="GE245" s="155"/>
      <c r="GF245" s="57"/>
      <c r="GG245" s="57"/>
      <c r="GH245" s="57"/>
      <c r="GI245" s="266"/>
      <c r="KH245" s="436">
        <v>47</v>
      </c>
      <c r="KI245" s="436">
        <v>100</v>
      </c>
      <c r="KJ245" s="436">
        <v>27.61</v>
      </c>
      <c r="KK245" s="436">
        <v>9.84</v>
      </c>
      <c r="KL245" s="215">
        <f t="shared" si="120"/>
        <v>1.970528455284553</v>
      </c>
      <c r="KM245" s="437"/>
      <c r="KN245" s="437"/>
      <c r="KO245" s="437"/>
      <c r="KP245" s="437"/>
      <c r="KQ245" s="437"/>
      <c r="KR245" s="437"/>
      <c r="KS245" s="437"/>
      <c r="KT245" s="437"/>
      <c r="KU245" s="437"/>
      <c r="KV245" s="437"/>
      <c r="KW245" s="437"/>
      <c r="KX245" s="437"/>
    </row>
    <row r="246" spans="14:310" s="56" customFormat="1" ht="15" customHeight="1">
      <c r="N246" s="222"/>
      <c r="O246" s="199"/>
      <c r="P246" s="199"/>
      <c r="Q246" s="199"/>
      <c r="R246" s="199"/>
      <c r="S246" s="199"/>
      <c r="T246" s="199"/>
      <c r="U246" s="199"/>
      <c r="W246" s="199"/>
      <c r="X246" s="199"/>
      <c r="Y246" s="199"/>
      <c r="Z246" s="199"/>
      <c r="AA246" s="199"/>
      <c r="AB246" s="199"/>
      <c r="AC246" s="199"/>
      <c r="AD246" s="199"/>
      <c r="AE246" s="199"/>
      <c r="AG246" s="167"/>
      <c r="AH246" s="167"/>
      <c r="AI246" s="300"/>
      <c r="AJ246" s="300"/>
      <c r="AK246" s="300"/>
      <c r="AL246" s="300"/>
      <c r="AM246" s="300"/>
      <c r="AN246" s="300"/>
      <c r="AO246" s="300"/>
      <c r="AP246" s="300"/>
      <c r="AQ246" s="300"/>
      <c r="AR246" s="300"/>
      <c r="AS246" s="300"/>
      <c r="AT246" s="300"/>
      <c r="AU246" s="300"/>
      <c r="AV246" s="300"/>
      <c r="AW246" s="300"/>
      <c r="AX246" s="300"/>
      <c r="AY246" s="167"/>
      <c r="AZ246" s="167"/>
      <c r="BA246" s="167"/>
      <c r="BB246" s="167"/>
      <c r="BC246" s="167"/>
      <c r="BD246" s="167"/>
      <c r="BE246" s="167"/>
      <c r="BF246" s="167"/>
      <c r="BG246" s="167"/>
      <c r="BH246" s="167"/>
      <c r="BI246" s="167"/>
      <c r="BJ246" s="167"/>
      <c r="BK246" s="167"/>
      <c r="BL246" s="167"/>
      <c r="BM246" s="167"/>
      <c r="BN246" s="167"/>
      <c r="CB246" s="159"/>
      <c r="DI246" s="422"/>
      <c r="DJ246" s="422"/>
      <c r="EU246" s="422"/>
      <c r="EV246" s="422"/>
      <c r="FI246" s="57"/>
      <c r="FJ246" s="57"/>
      <c r="FK246" s="57"/>
      <c r="FL246" s="57"/>
      <c r="FM246" s="57"/>
      <c r="FN246" s="57"/>
      <c r="FO246" s="57"/>
      <c r="FP246" s="57"/>
      <c r="FQ246" s="57"/>
      <c r="FR246" s="57"/>
      <c r="FS246" s="57"/>
      <c r="FT246" s="57"/>
      <c r="FU246" s="57"/>
      <c r="FV246" s="57"/>
      <c r="FW246" s="57"/>
      <c r="FX246" s="57"/>
      <c r="FY246" s="170"/>
      <c r="FZ246" s="57"/>
      <c r="GA246" s="57"/>
      <c r="GB246" s="57"/>
      <c r="GC246" s="57"/>
      <c r="GD246" s="57"/>
      <c r="GE246" s="155"/>
      <c r="GF246" s="57"/>
      <c r="GG246" s="57"/>
      <c r="GH246" s="57"/>
      <c r="GI246" s="266"/>
      <c r="KH246" s="456" t="s">
        <v>2051</v>
      </c>
      <c r="KI246" s="456"/>
      <c r="KJ246" s="430"/>
      <c r="KK246" s="430"/>
      <c r="KL246" s="430"/>
      <c r="KM246" s="437"/>
      <c r="KN246" s="437"/>
      <c r="KO246" s="437"/>
      <c r="KP246" s="437"/>
      <c r="KQ246" s="437"/>
      <c r="KR246" s="437"/>
      <c r="KS246" s="437"/>
      <c r="KT246" s="437"/>
      <c r="KU246" s="437"/>
      <c r="KV246" s="437"/>
      <c r="KW246" s="437"/>
      <c r="KX246" s="437"/>
    </row>
    <row r="247" spans="14:310" s="56" customFormat="1" ht="15" customHeight="1">
      <c r="N247" s="222"/>
      <c r="O247" s="199"/>
      <c r="P247" s="199"/>
      <c r="Q247" s="199"/>
      <c r="R247" s="199"/>
      <c r="S247" s="199"/>
      <c r="T247" s="199"/>
      <c r="U247" s="199"/>
      <c r="W247" s="199"/>
      <c r="X247" s="199"/>
      <c r="Y247" s="199"/>
      <c r="Z247" s="199"/>
      <c r="AA247" s="199"/>
      <c r="AB247" s="199"/>
      <c r="AC247" s="199"/>
      <c r="AD247" s="199"/>
      <c r="AE247" s="199"/>
      <c r="AG247" s="167"/>
      <c r="AH247" s="167"/>
      <c r="AI247" s="300"/>
      <c r="AJ247" s="300"/>
      <c r="AK247" s="300"/>
      <c r="AL247" s="300"/>
      <c r="AM247" s="300"/>
      <c r="AN247" s="300"/>
      <c r="AO247" s="300"/>
      <c r="AP247" s="300"/>
      <c r="AQ247" s="300"/>
      <c r="AR247" s="300"/>
      <c r="AS247" s="300"/>
      <c r="AT247" s="300"/>
      <c r="AU247" s="300"/>
      <c r="AV247" s="300"/>
      <c r="AW247" s="300"/>
      <c r="AX247" s="300"/>
      <c r="AY247" s="167"/>
      <c r="AZ247" s="167"/>
      <c r="BA247" s="167"/>
      <c r="BB247" s="167"/>
      <c r="BC247" s="167"/>
      <c r="BD247" s="167"/>
      <c r="BE247" s="167"/>
      <c r="BF247" s="167"/>
      <c r="BG247" s="167"/>
      <c r="BH247" s="167"/>
      <c r="BI247" s="167"/>
      <c r="BJ247" s="167"/>
      <c r="BK247" s="167"/>
      <c r="BL247" s="167"/>
      <c r="BM247" s="167"/>
      <c r="BN247" s="167"/>
      <c r="CB247" s="159"/>
      <c r="DI247" s="422"/>
      <c r="DJ247" s="422"/>
      <c r="EU247" s="422"/>
      <c r="EV247" s="422"/>
      <c r="FI247" s="57"/>
      <c r="FJ247" s="57"/>
      <c r="FK247" s="57"/>
      <c r="FL247" s="57"/>
      <c r="FM247" s="57"/>
      <c r="FN247" s="57"/>
      <c r="FO247" s="57"/>
      <c r="FP247" s="57"/>
      <c r="FQ247" s="57"/>
      <c r="FR247" s="57"/>
      <c r="FS247" s="57"/>
      <c r="FT247" s="57"/>
      <c r="FU247" s="57"/>
      <c r="FV247" s="57"/>
      <c r="FW247" s="57"/>
      <c r="FX247" s="57"/>
      <c r="FY247" s="170"/>
      <c r="FZ247" s="57"/>
      <c r="GA247" s="57"/>
      <c r="GB247" s="57"/>
      <c r="GC247" s="57"/>
      <c r="GD247" s="57"/>
      <c r="GE247" s="155"/>
      <c r="GF247" s="57"/>
      <c r="GG247" s="57"/>
      <c r="GH247" s="57"/>
      <c r="GI247" s="266"/>
      <c r="KH247" s="888" t="s">
        <v>2052</v>
      </c>
      <c r="KI247" s="889"/>
      <c r="KJ247" s="889"/>
      <c r="KK247" s="889"/>
      <c r="KL247" s="890"/>
    </row>
    <row r="248" spans="14:310" s="56" customFormat="1" ht="15" customHeight="1">
      <c r="N248" s="222"/>
      <c r="O248" s="199"/>
      <c r="P248" s="199"/>
      <c r="Q248" s="199"/>
      <c r="R248" s="199"/>
      <c r="S248" s="199"/>
      <c r="T248" s="199"/>
      <c r="U248" s="199"/>
      <c r="W248" s="199"/>
      <c r="X248" s="199"/>
      <c r="Y248" s="199"/>
      <c r="Z248" s="199"/>
      <c r="AA248" s="199"/>
      <c r="AB248" s="199"/>
      <c r="AC248" s="199"/>
      <c r="AD248" s="199"/>
      <c r="AE248" s="199"/>
      <c r="AG248" s="301" t="s">
        <v>1175</v>
      </c>
      <c r="AH248" s="301"/>
      <c r="AI248" s="300" t="s">
        <v>1176</v>
      </c>
      <c r="AJ248" s="300"/>
      <c r="AK248" s="300"/>
      <c r="AL248" s="300"/>
      <c r="AM248" s="300"/>
      <c r="AN248" s="300"/>
      <c r="AO248" s="300"/>
      <c r="AP248" s="300"/>
      <c r="AQ248" s="302"/>
      <c r="AR248" s="302"/>
      <c r="AS248" s="302"/>
      <c r="AT248" s="302"/>
      <c r="AU248" s="302"/>
      <c r="AV248" s="302"/>
      <c r="AW248" s="302"/>
      <c r="AX248" s="302"/>
      <c r="AY248" s="167"/>
      <c r="AZ248" s="167"/>
      <c r="BA248" s="167"/>
      <c r="BB248" s="167"/>
      <c r="BC248" s="167"/>
      <c r="BD248" s="167"/>
      <c r="BE248" s="167"/>
      <c r="BF248" s="167"/>
      <c r="BG248" s="167"/>
      <c r="BH248" s="167"/>
      <c r="BI248" s="167"/>
      <c r="BJ248" s="167"/>
      <c r="BK248" s="167"/>
      <c r="BL248" s="167"/>
      <c r="BM248" s="167"/>
      <c r="BN248" s="167"/>
      <c r="CB248" s="159"/>
      <c r="DI248" s="422"/>
      <c r="DJ248" s="422"/>
      <c r="EU248" s="422"/>
      <c r="EV248" s="422"/>
      <c r="FI248" s="57"/>
      <c r="FJ248" s="57"/>
      <c r="FK248" s="57"/>
      <c r="FL248" s="57"/>
      <c r="FM248" s="57"/>
      <c r="FN248" s="57"/>
      <c r="FO248" s="57"/>
      <c r="FP248" s="57"/>
      <c r="FQ248" s="57"/>
      <c r="FR248" s="57"/>
      <c r="FS248" s="57"/>
      <c r="FT248" s="57"/>
      <c r="FU248" s="57"/>
      <c r="FV248" s="57"/>
      <c r="FW248" s="57"/>
      <c r="FX248" s="57"/>
      <c r="FY248" s="170"/>
      <c r="FZ248" s="57"/>
      <c r="GA248" s="57"/>
      <c r="GB248" s="57"/>
      <c r="GC248" s="57"/>
      <c r="GD248" s="57"/>
      <c r="GE248" s="155"/>
      <c r="GF248" s="57"/>
      <c r="GG248" s="57"/>
      <c r="GH248" s="57"/>
      <c r="GI248" s="266"/>
      <c r="KH248" s="431" t="s">
        <v>2030</v>
      </c>
      <c r="KI248" s="432" t="s">
        <v>1997</v>
      </c>
      <c r="KJ248" s="431" t="s">
        <v>1941</v>
      </c>
      <c r="KK248" s="431" t="s">
        <v>2048</v>
      </c>
      <c r="KL248" s="433" t="s">
        <v>2</v>
      </c>
    </row>
    <row r="249" spans="14:310" s="56" customFormat="1" ht="15" customHeight="1">
      <c r="N249" s="222"/>
      <c r="O249" s="199"/>
      <c r="P249" s="199"/>
      <c r="Q249" s="199"/>
      <c r="R249" s="199"/>
      <c r="S249" s="199"/>
      <c r="T249" s="199"/>
      <c r="U249" s="199"/>
      <c r="W249" s="199"/>
      <c r="X249" s="199"/>
      <c r="Y249" s="199"/>
      <c r="Z249" s="199"/>
      <c r="AA249" s="199"/>
      <c r="AB249" s="199"/>
      <c r="AC249" s="199"/>
      <c r="AD249" s="199"/>
      <c r="AE249" s="199"/>
      <c r="AG249" s="251" t="s">
        <v>1053</v>
      </c>
      <c r="AH249" s="251"/>
      <c r="AI249" s="302"/>
      <c r="AJ249" s="302"/>
      <c r="AK249" s="302"/>
      <c r="AL249" s="302"/>
      <c r="AM249" s="302"/>
      <c r="AN249" s="302"/>
      <c r="AO249" s="302"/>
      <c r="AP249" s="302"/>
      <c r="AQ249" s="303" t="s">
        <v>1062</v>
      </c>
      <c r="AR249" s="303" t="s">
        <v>1063</v>
      </c>
      <c r="AS249" s="303" t="s">
        <v>1064</v>
      </c>
      <c r="AT249" s="303" t="s">
        <v>1065</v>
      </c>
      <c r="AU249" s="303"/>
      <c r="AV249" s="304" t="s">
        <v>1066</v>
      </c>
      <c r="AW249" s="303" t="s">
        <v>1067</v>
      </c>
      <c r="AX249" s="303" t="s">
        <v>1068</v>
      </c>
      <c r="AY249" s="167"/>
      <c r="AZ249" s="167"/>
      <c r="BA249" s="167"/>
      <c r="BB249" s="167"/>
      <c r="BC249" s="167"/>
      <c r="BD249" s="167"/>
      <c r="BE249" s="167"/>
      <c r="BF249" s="167"/>
      <c r="BG249" s="167"/>
      <c r="BH249" s="167"/>
      <c r="BI249" s="167"/>
      <c r="BJ249" s="167"/>
      <c r="BK249" s="167"/>
      <c r="BL249" s="167"/>
      <c r="BM249" s="167"/>
      <c r="BN249" s="167"/>
      <c r="CB249" s="159"/>
      <c r="DI249" s="422"/>
      <c r="DJ249" s="422"/>
      <c r="EU249" s="422"/>
      <c r="EV249" s="422"/>
      <c r="FI249" s="57"/>
      <c r="FJ249" s="57"/>
      <c r="FK249" s="57"/>
      <c r="FL249" s="57"/>
      <c r="FM249" s="57"/>
      <c r="FN249" s="57"/>
      <c r="FO249" s="57"/>
      <c r="FP249" s="57"/>
      <c r="FQ249" s="57"/>
      <c r="FR249" s="57"/>
      <c r="FS249" s="57"/>
      <c r="FT249" s="57"/>
      <c r="FU249" s="57"/>
      <c r="FV249" s="57"/>
      <c r="FW249" s="57"/>
      <c r="FX249" s="57"/>
      <c r="FY249" s="170"/>
      <c r="FZ249" s="57"/>
      <c r="GA249" s="57"/>
      <c r="GB249" s="57"/>
      <c r="GC249" s="57"/>
      <c r="GD249" s="57"/>
      <c r="GE249" s="155"/>
      <c r="GF249" s="57"/>
      <c r="GG249" s="57"/>
      <c r="GH249" s="57"/>
      <c r="GI249" s="266"/>
      <c r="KH249" s="436">
        <v>1</v>
      </c>
      <c r="KI249" s="436">
        <v>0</v>
      </c>
      <c r="KJ249" s="215">
        <v>33.71</v>
      </c>
      <c r="KK249" s="215">
        <v>8.8699999999999992</v>
      </c>
      <c r="KL249" s="215">
        <f t="shared" ref="KL249:KL269" si="127">(KH249-KJ249)/KK249</f>
        <v>-3.6877113866967308</v>
      </c>
    </row>
    <row r="250" spans="14:310" s="56" customFormat="1" ht="15" customHeight="1">
      <c r="N250" s="172"/>
      <c r="O250" s="172"/>
      <c r="P250" s="172"/>
      <c r="Q250" s="172" t="s">
        <v>2068</v>
      </c>
      <c r="R250" s="172"/>
      <c r="S250" s="172"/>
      <c r="T250" s="172"/>
      <c r="U250" s="172"/>
      <c r="W250" s="223"/>
      <c r="X250" s="223"/>
      <c r="Y250" s="223"/>
      <c r="Z250" s="223"/>
      <c r="AA250" s="223"/>
      <c r="AB250" s="223"/>
      <c r="AC250" s="223"/>
      <c r="AD250" s="223"/>
      <c r="AE250" s="223"/>
      <c r="AG250" s="251"/>
      <c r="AH250" s="251"/>
      <c r="AI250" s="303" t="s">
        <v>1054</v>
      </c>
      <c r="AJ250" s="303" t="s">
        <v>1055</v>
      </c>
      <c r="AK250" s="303" t="s">
        <v>1056</v>
      </c>
      <c r="AL250" s="303" t="s">
        <v>1057</v>
      </c>
      <c r="AM250" s="303" t="s">
        <v>1058</v>
      </c>
      <c r="AN250" s="303" t="s">
        <v>1059</v>
      </c>
      <c r="AO250" s="303" t="s">
        <v>1060</v>
      </c>
      <c r="AP250" s="303" t="s">
        <v>1061</v>
      </c>
      <c r="AQ250" s="291">
        <v>0</v>
      </c>
      <c r="AR250" s="283">
        <v>0</v>
      </c>
      <c r="AS250" s="283" t="s">
        <v>404</v>
      </c>
      <c r="AT250" s="283" t="s">
        <v>1177</v>
      </c>
      <c r="AU250" s="283"/>
      <c r="AV250" s="283" t="s">
        <v>403</v>
      </c>
      <c r="AW250" s="283" t="s">
        <v>617</v>
      </c>
      <c r="AX250" s="283" t="s">
        <v>404</v>
      </c>
      <c r="AY250" s="167">
        <f t="shared" ref="AY250:AY268" si="128">IF(AI251="-",AI251,IF(ISNUMBER(AI251),AI251,MID(AI251,1,FIND("-",AI251)-1))+0)</f>
        <v>0</v>
      </c>
      <c r="AZ250" s="167" t="str">
        <f t="shared" ref="AZ250:AZ268" si="129">IF(AJ251="-",AJ251,IF(ISNUMBER(AJ251),AJ251,MID(AJ251,1,FIND("-",AJ251)-1))+0)</f>
        <v>-</v>
      </c>
      <c r="BA250" s="167">
        <f t="shared" ref="BA250:BA268" si="130">IF(AK251="-",AK251,IF(ISNUMBER(AK251),AK251,MID(AK251,1,FIND("-",AK251)-1))+0)</f>
        <v>0</v>
      </c>
      <c r="BB250" s="167">
        <f t="shared" ref="BB250:BB268" si="131">IF(AL251="-",AL251,IF(ISNUMBER(AL251),AL251,MID(AL251,1,FIND("-",AL251)-1))+0)</f>
        <v>0</v>
      </c>
      <c r="BC250" s="167">
        <f t="shared" ref="BC250:BC268" si="132">IF(AM251="-",AM251,IF(ISNUMBER(AM251),AM251,MID(AM251,1,FIND("-",AM251)-1))+0)</f>
        <v>0</v>
      </c>
      <c r="BD250" s="167">
        <f t="shared" ref="BD250:BD268" si="133">IF(AN251="-",AN251,IF(ISNUMBER(AN251),AN251,MID(AN251,1,FIND("-",AN251)-1))+0)</f>
        <v>0</v>
      </c>
      <c r="BE250" s="167">
        <f t="shared" ref="BE250:BE268" si="134">IF(AO251="-",AO251,IF(ISNUMBER(AO251),AO251,MID(AO251,1,FIND("-",AO251)-1))+0)</f>
        <v>0</v>
      </c>
      <c r="BF250" s="167">
        <f t="shared" ref="BF250:BF268" si="135">IF(AP251="-",AP251,IF(ISNUMBER(AP251),AP251,MID(AP251,1,FIND("-",AP251)-1))+0)</f>
        <v>0</v>
      </c>
      <c r="BG250" s="167">
        <f t="shared" ref="BG250:BG268" si="136">IF(AQ250="-",AQ250,IF(ISNUMBER(AQ250),AQ250,MID(AQ250,1,FIND("-",AQ250)-1))+0)</f>
        <v>0</v>
      </c>
      <c r="BH250" s="167"/>
      <c r="BI250" s="167">
        <f t="shared" ref="BI250:BI268" si="137">IF(AR250="-",AR250,IF(ISNUMBER(AR250),AR250,MID(AR250,1,FIND("-",AR250)-1))+0)</f>
        <v>0</v>
      </c>
      <c r="BJ250" s="167">
        <f t="shared" ref="BJ250:BJ268" si="138">IF(AS250="-",AS250,IF(ISNUMBER(AS250),AS250,MID(AS250,1,FIND("-",AS250)-1))+0)</f>
        <v>0</v>
      </c>
      <c r="BK250" s="167">
        <f t="shared" ref="BK250:BK268" si="139">IF(AT250="-",AT250,IF(ISNUMBER(AT250),AT250,MID(AT250,1,FIND("-",AT250)-1))+0)</f>
        <v>0</v>
      </c>
      <c r="BL250" s="167">
        <f t="shared" ref="BL250:BL268" si="140">IF(AV250="-",AV250,IF(ISNUMBER(AV250),AV250,MID(AV250,1,FIND("-",AV250)-1))+0)</f>
        <v>0</v>
      </c>
      <c r="BM250" s="167">
        <f t="shared" ref="BM250:BM268" si="141">IF(AW250="-",AW250,IF(ISNUMBER(AW250),AW250,MID(AW250,1,FIND("-",AW250)-1))+0)</f>
        <v>0</v>
      </c>
      <c r="BN250" s="167">
        <f t="shared" ref="BN250:BN268" si="142">IF(AX250="-",AX250,IF(ISNUMBER(AX250),AX250,MID(AX250,1,FIND("-",AX250)-1))+0)</f>
        <v>0</v>
      </c>
      <c r="CB250" s="159"/>
      <c r="DI250" s="422"/>
      <c r="DJ250" s="422"/>
      <c r="EU250" s="422"/>
      <c r="EV250" s="422"/>
      <c r="FI250" s="57"/>
      <c r="FJ250" s="57"/>
      <c r="FK250" s="57"/>
      <c r="FL250" s="57"/>
      <c r="FM250" s="57"/>
      <c r="FN250" s="57"/>
      <c r="FO250" s="57"/>
      <c r="FP250" s="57"/>
      <c r="FQ250" s="57"/>
      <c r="FR250" s="57"/>
      <c r="FS250" s="57"/>
      <c r="FT250" s="57"/>
      <c r="FU250" s="57"/>
      <c r="FV250" s="57"/>
      <c r="FW250" s="57"/>
      <c r="FX250" s="57"/>
      <c r="FY250" s="170"/>
      <c r="FZ250" s="57"/>
      <c r="GA250" s="57"/>
      <c r="GB250" s="57"/>
      <c r="GC250" s="57"/>
      <c r="GD250" s="57"/>
      <c r="GE250" s="155"/>
      <c r="GF250" s="57"/>
      <c r="GG250" s="57"/>
      <c r="GH250" s="57"/>
      <c r="GI250" s="266"/>
      <c r="KH250" s="436">
        <v>9</v>
      </c>
      <c r="KI250" s="215">
        <v>1</v>
      </c>
      <c r="KJ250" s="215">
        <v>33.71</v>
      </c>
      <c r="KK250" s="215">
        <v>8.8699999999999992</v>
      </c>
      <c r="KL250" s="215">
        <f t="shared" si="127"/>
        <v>-2.7857948139797073</v>
      </c>
    </row>
    <row r="251" spans="14:310" s="56" customFormat="1" ht="15" customHeight="1">
      <c r="N251" s="167" t="s">
        <v>2</v>
      </c>
      <c r="O251" s="167" t="e">
        <f>Plan1!#REF!</f>
        <v>#REF!</v>
      </c>
      <c r="P251" s="331" t="e">
        <f>Plan1!#REF!</f>
        <v>#REF!</v>
      </c>
      <c r="Q251" s="331" t="e">
        <f>Plan1!#REF!</f>
        <v>#REF!</v>
      </c>
      <c r="R251" s="167" t="e">
        <f>Plan1!#REF!</f>
        <v>#REF!</v>
      </c>
      <c r="S251" s="167" t="e">
        <f>Plan1!#REF!</f>
        <v>#REF!</v>
      </c>
      <c r="T251" s="167" t="e">
        <f>Plan1!#REF!</f>
        <v>#REF!</v>
      </c>
      <c r="U251" s="167" t="e">
        <f>Plan1!#REF!</f>
        <v>#REF!</v>
      </c>
      <c r="W251" s="223"/>
      <c r="X251" s="223"/>
      <c r="Y251" s="223"/>
      <c r="Z251" s="223"/>
      <c r="AA251" s="223"/>
      <c r="AB251" s="223"/>
      <c r="AC251" s="223"/>
      <c r="AD251" s="223"/>
      <c r="AE251" s="223"/>
      <c r="AG251" s="270">
        <v>1</v>
      </c>
      <c r="AH251" s="270"/>
      <c r="AI251" s="283">
        <v>0</v>
      </c>
      <c r="AJ251" s="332" t="s">
        <v>1</v>
      </c>
      <c r="AK251" s="283" t="s">
        <v>617</v>
      </c>
      <c r="AL251" s="283" t="s">
        <v>404</v>
      </c>
      <c r="AM251" s="283" t="s">
        <v>572</v>
      </c>
      <c r="AN251" s="283" t="s">
        <v>644</v>
      </c>
      <c r="AO251" s="283">
        <v>0</v>
      </c>
      <c r="AP251" s="283" t="s">
        <v>351</v>
      </c>
      <c r="AQ251" s="283" t="s">
        <v>456</v>
      </c>
      <c r="AR251" s="291">
        <v>1</v>
      </c>
      <c r="AS251" s="283" t="s">
        <v>411</v>
      </c>
      <c r="AT251" s="283" t="s">
        <v>418</v>
      </c>
      <c r="AU251" s="283"/>
      <c r="AV251" s="291">
        <v>4</v>
      </c>
      <c r="AW251" s="283" t="s">
        <v>353</v>
      </c>
      <c r="AX251" s="291">
        <v>2</v>
      </c>
      <c r="AY251" s="167" t="str">
        <f t="shared" si="128"/>
        <v>-</v>
      </c>
      <c r="AZ251" s="167" t="str">
        <f t="shared" si="129"/>
        <v>-</v>
      </c>
      <c r="BA251" s="167">
        <f t="shared" si="130"/>
        <v>5</v>
      </c>
      <c r="BB251" s="167">
        <f t="shared" si="131"/>
        <v>2</v>
      </c>
      <c r="BC251" s="167">
        <f t="shared" si="132"/>
        <v>8</v>
      </c>
      <c r="BD251" s="167">
        <f t="shared" si="133"/>
        <v>6</v>
      </c>
      <c r="BE251" s="167" t="str">
        <f t="shared" si="134"/>
        <v>-</v>
      </c>
      <c r="BF251" s="167">
        <f t="shared" si="135"/>
        <v>3</v>
      </c>
      <c r="BG251" s="167">
        <f t="shared" si="136"/>
        <v>1</v>
      </c>
      <c r="BH251" s="167"/>
      <c r="BI251" s="167">
        <f t="shared" si="137"/>
        <v>1</v>
      </c>
      <c r="BJ251" s="167">
        <f t="shared" si="138"/>
        <v>2</v>
      </c>
      <c r="BK251" s="167">
        <f t="shared" si="139"/>
        <v>16</v>
      </c>
      <c r="BL251" s="167">
        <f t="shared" si="140"/>
        <v>4</v>
      </c>
      <c r="BM251" s="167">
        <f t="shared" si="141"/>
        <v>5</v>
      </c>
      <c r="BN251" s="167">
        <f t="shared" si="142"/>
        <v>2</v>
      </c>
      <c r="CB251" s="159"/>
      <c r="DI251" s="422"/>
      <c r="DJ251" s="422"/>
      <c r="EU251" s="422"/>
      <c r="EV251" s="422"/>
      <c r="FI251" s="57"/>
      <c r="FJ251" s="57"/>
      <c r="FK251" s="57"/>
      <c r="FL251" s="57"/>
      <c r="FM251" s="57"/>
      <c r="FN251" s="57"/>
      <c r="FO251" s="57"/>
      <c r="FP251" s="57"/>
      <c r="FQ251" s="57"/>
      <c r="FR251" s="57"/>
      <c r="FS251" s="57"/>
      <c r="FT251" s="57"/>
      <c r="FU251" s="57"/>
      <c r="FV251" s="57"/>
      <c r="FW251" s="57"/>
      <c r="FX251" s="57"/>
      <c r="FY251" s="170"/>
      <c r="FZ251" s="57"/>
      <c r="GA251" s="57"/>
      <c r="GB251" s="57"/>
      <c r="GC251" s="57"/>
      <c r="GD251" s="57"/>
      <c r="GE251" s="155"/>
      <c r="GF251" s="57"/>
      <c r="GG251" s="57"/>
      <c r="GH251" s="57"/>
      <c r="GI251" s="266"/>
      <c r="KH251" s="436">
        <v>16</v>
      </c>
      <c r="KI251" s="215">
        <v>5</v>
      </c>
      <c r="KJ251" s="215">
        <v>33.71</v>
      </c>
      <c r="KK251" s="215">
        <v>8.8699999999999992</v>
      </c>
      <c r="KL251" s="215">
        <f t="shared" si="127"/>
        <v>-1.9966178128523113</v>
      </c>
    </row>
    <row r="252" spans="14:310" s="56" customFormat="1" ht="15" customHeight="1">
      <c r="N252" s="222">
        <v>1</v>
      </c>
      <c r="O252" s="199" t="s">
        <v>1</v>
      </c>
      <c r="P252" s="199" t="s">
        <v>474</v>
      </c>
      <c r="Q252" s="199" t="s">
        <v>1</v>
      </c>
      <c r="R252" s="199" t="s">
        <v>1</v>
      </c>
      <c r="S252" s="199" t="s">
        <v>1</v>
      </c>
      <c r="T252" s="222">
        <v>0</v>
      </c>
      <c r="U252" s="199" t="s">
        <v>404</v>
      </c>
      <c r="V252" s="172"/>
      <c r="W252" s="223" t="str">
        <f t="shared" ref="W252:W270" si="143">IF(O252="-",O252,IF(ISNUMBER(O252),O252,MID(O252,1,FIND("-",O252)-1))+0)</f>
        <v>-</v>
      </c>
      <c r="X252" s="223">
        <f t="shared" ref="X252:X270" si="144">IF(P252="-",P252,IF(ISNUMBER(P252),P252,MID(P252,1,FIND("-",P252)-1))+0)</f>
        <v>0</v>
      </c>
      <c r="Y252" s="223" t="str">
        <f t="shared" ref="Y252:Y270" si="145">IF(Q252="-",Q252,IF(ISNUMBER(Q252),Q252,MID(Q252,1,FIND("-",Q252)-1))+0)</f>
        <v>-</v>
      </c>
      <c r="Z252" s="223"/>
      <c r="AA252" s="223"/>
      <c r="AB252" s="223" t="str">
        <f t="shared" ref="AB252:AB270" si="146">IF(R252="-",R252,IF(ISNUMBER(R252),R252,MID(R252,1,FIND("-",R252)-1))+0)</f>
        <v>-</v>
      </c>
      <c r="AC252" s="223" t="str">
        <f t="shared" ref="AC252:AC270" si="147">IF(S252="-",S252,IF(ISNUMBER(S252),S252,MID(S252,1,FIND("-",S252)-1))+0)</f>
        <v>-</v>
      </c>
      <c r="AD252" s="223">
        <f t="shared" ref="AD252:AD270" si="148">IF(T252="-",T252,IF(ISNUMBER(T252),T252,MID(T252,1,FIND("-",T252)-1))+0)</f>
        <v>0</v>
      </c>
      <c r="AE252" s="223">
        <f t="shared" ref="AE252:AE270" si="149">IF(U252="-",U252,IF(ISNUMBER(U252),U252,MID(U252,1,FIND("-",U252)-1))+0)</f>
        <v>0</v>
      </c>
      <c r="AG252" s="270">
        <v>2</v>
      </c>
      <c r="AH252" s="270"/>
      <c r="AI252" s="332" t="s">
        <v>1</v>
      </c>
      <c r="AJ252" s="332" t="s">
        <v>1</v>
      </c>
      <c r="AK252" s="291">
        <v>5</v>
      </c>
      <c r="AL252" s="291">
        <v>2</v>
      </c>
      <c r="AM252" s="283" t="s">
        <v>355</v>
      </c>
      <c r="AN252" s="283" t="s">
        <v>359</v>
      </c>
      <c r="AO252" s="332" t="s">
        <v>1</v>
      </c>
      <c r="AP252" s="291">
        <v>3</v>
      </c>
      <c r="AQ252" s="291">
        <v>3</v>
      </c>
      <c r="AR252" s="291">
        <v>2</v>
      </c>
      <c r="AS252" s="283" t="s">
        <v>356</v>
      </c>
      <c r="AT252" s="283" t="s">
        <v>1108</v>
      </c>
      <c r="AU252" s="283"/>
      <c r="AV252" s="291">
        <v>5</v>
      </c>
      <c r="AW252" s="291">
        <v>7</v>
      </c>
      <c r="AX252" s="291">
        <v>3</v>
      </c>
      <c r="AY252" s="167">
        <f t="shared" si="128"/>
        <v>1</v>
      </c>
      <c r="AZ252" s="167" t="str">
        <f t="shared" si="129"/>
        <v>-</v>
      </c>
      <c r="BA252" s="167" t="str">
        <f t="shared" si="130"/>
        <v>-</v>
      </c>
      <c r="BB252" s="167">
        <f t="shared" si="131"/>
        <v>3</v>
      </c>
      <c r="BC252" s="167">
        <f t="shared" si="132"/>
        <v>11</v>
      </c>
      <c r="BD252" s="167">
        <f t="shared" si="133"/>
        <v>8</v>
      </c>
      <c r="BE252" s="167">
        <f t="shared" si="134"/>
        <v>1</v>
      </c>
      <c r="BF252" s="167">
        <f t="shared" si="135"/>
        <v>4</v>
      </c>
      <c r="BG252" s="167">
        <f t="shared" si="136"/>
        <v>3</v>
      </c>
      <c r="BH252" s="167"/>
      <c r="BI252" s="167">
        <f t="shared" si="137"/>
        <v>2</v>
      </c>
      <c r="BJ252" s="167">
        <f t="shared" si="138"/>
        <v>4</v>
      </c>
      <c r="BK252" s="167">
        <f t="shared" si="139"/>
        <v>19</v>
      </c>
      <c r="BL252" s="167">
        <f t="shared" si="140"/>
        <v>5</v>
      </c>
      <c r="BM252" s="167">
        <f t="shared" si="141"/>
        <v>7</v>
      </c>
      <c r="BN252" s="167">
        <f t="shared" si="142"/>
        <v>3</v>
      </c>
      <c r="CB252" s="159"/>
      <c r="DI252" s="422"/>
      <c r="DJ252" s="422"/>
      <c r="EU252" s="422"/>
      <c r="EV252" s="422"/>
      <c r="FI252" s="57"/>
      <c r="FJ252" s="57"/>
      <c r="FK252" s="57"/>
      <c r="FL252" s="57"/>
      <c r="FM252" s="57"/>
      <c r="FN252" s="57"/>
      <c r="FO252" s="57"/>
      <c r="FP252" s="57"/>
      <c r="FQ252" s="57"/>
      <c r="FR252" s="57"/>
      <c r="FS252" s="57"/>
      <c r="FT252" s="57"/>
      <c r="FU252" s="57"/>
      <c r="FV252" s="57"/>
      <c r="FW252" s="57"/>
      <c r="FX252" s="57"/>
      <c r="FY252" s="170"/>
      <c r="FZ252" s="57"/>
      <c r="GA252" s="57"/>
      <c r="GB252" s="57"/>
      <c r="GC252" s="57"/>
      <c r="GD252" s="57"/>
      <c r="GE252" s="155"/>
      <c r="GF252" s="57"/>
      <c r="GG252" s="57"/>
      <c r="GH252" s="57"/>
      <c r="GI252" s="266"/>
      <c r="KH252" s="436">
        <v>19</v>
      </c>
      <c r="KI252" s="215">
        <v>10</v>
      </c>
      <c r="KJ252" s="215">
        <v>33.71</v>
      </c>
      <c r="KK252" s="215">
        <v>8.8699999999999992</v>
      </c>
      <c r="KL252" s="215">
        <f t="shared" si="127"/>
        <v>-1.6583990980834276</v>
      </c>
    </row>
    <row r="253" spans="14:310" s="56" customFormat="1" ht="15" customHeight="1">
      <c r="N253" s="435">
        <v>2</v>
      </c>
      <c r="O253" s="222">
        <v>0</v>
      </c>
      <c r="P253" s="199" t="s">
        <v>475</v>
      </c>
      <c r="Q253" s="199" t="s">
        <v>1</v>
      </c>
      <c r="R253" s="199" t="s">
        <v>1</v>
      </c>
      <c r="S253" s="199" t="s">
        <v>1</v>
      </c>
      <c r="T253" s="199" t="s">
        <v>456</v>
      </c>
      <c r="U253" s="199" t="s">
        <v>411</v>
      </c>
      <c r="W253" s="223">
        <f t="shared" si="143"/>
        <v>0</v>
      </c>
      <c r="X253" s="223">
        <f t="shared" si="144"/>
        <v>7</v>
      </c>
      <c r="Y253" s="223" t="str">
        <f t="shared" si="145"/>
        <v>-</v>
      </c>
      <c r="Z253" s="223"/>
      <c r="AA253" s="223"/>
      <c r="AB253" s="223" t="str">
        <f t="shared" si="146"/>
        <v>-</v>
      </c>
      <c r="AC253" s="223" t="str">
        <f t="shared" si="147"/>
        <v>-</v>
      </c>
      <c r="AD253" s="223">
        <f t="shared" si="148"/>
        <v>1</v>
      </c>
      <c r="AE253" s="223">
        <f t="shared" si="149"/>
        <v>2</v>
      </c>
      <c r="AG253" s="270">
        <v>3</v>
      </c>
      <c r="AH253" s="270"/>
      <c r="AI253" s="291">
        <v>1</v>
      </c>
      <c r="AJ253" s="332" t="s">
        <v>1</v>
      </c>
      <c r="AK253" s="332" t="s">
        <v>1</v>
      </c>
      <c r="AL253" s="291">
        <v>3</v>
      </c>
      <c r="AM253" s="283" t="s">
        <v>365</v>
      </c>
      <c r="AN253" s="283" t="s">
        <v>361</v>
      </c>
      <c r="AO253" s="283" t="s">
        <v>456</v>
      </c>
      <c r="AP253" s="291">
        <v>4</v>
      </c>
      <c r="AQ253" s="283" t="s">
        <v>356</v>
      </c>
      <c r="AR253" s="283" t="s">
        <v>407</v>
      </c>
      <c r="AS253" s="283" t="s">
        <v>359</v>
      </c>
      <c r="AT253" s="283" t="s">
        <v>519</v>
      </c>
      <c r="AU253" s="283"/>
      <c r="AV253" s="291">
        <v>6</v>
      </c>
      <c r="AW253" s="283" t="s">
        <v>361</v>
      </c>
      <c r="AX253" s="291">
        <v>4</v>
      </c>
      <c r="AY253" s="167">
        <f t="shared" si="128"/>
        <v>2</v>
      </c>
      <c r="AZ253" s="167">
        <f t="shared" si="129"/>
        <v>0</v>
      </c>
      <c r="BA253" s="167">
        <f t="shared" si="130"/>
        <v>6</v>
      </c>
      <c r="BB253" s="167">
        <f t="shared" si="131"/>
        <v>4</v>
      </c>
      <c r="BC253" s="167">
        <f t="shared" si="132"/>
        <v>14</v>
      </c>
      <c r="BD253" s="167">
        <f t="shared" si="133"/>
        <v>10</v>
      </c>
      <c r="BE253" s="167">
        <f t="shared" si="134"/>
        <v>3</v>
      </c>
      <c r="BF253" s="167">
        <f t="shared" si="135"/>
        <v>5</v>
      </c>
      <c r="BG253" s="167">
        <f t="shared" si="136"/>
        <v>4</v>
      </c>
      <c r="BH253" s="167"/>
      <c r="BI253" s="167">
        <f t="shared" si="137"/>
        <v>3</v>
      </c>
      <c r="BJ253" s="167">
        <f t="shared" si="138"/>
        <v>6</v>
      </c>
      <c r="BK253" s="167">
        <f t="shared" si="139"/>
        <v>24</v>
      </c>
      <c r="BL253" s="167">
        <f t="shared" si="140"/>
        <v>6</v>
      </c>
      <c r="BM253" s="167">
        <f t="shared" si="141"/>
        <v>8</v>
      </c>
      <c r="BN253" s="167">
        <f t="shared" si="142"/>
        <v>4</v>
      </c>
      <c r="CB253" s="81"/>
      <c r="DI253" s="422"/>
      <c r="DJ253" s="422"/>
      <c r="EU253" s="422"/>
      <c r="EV253" s="422"/>
      <c r="FI253" s="57"/>
      <c r="FJ253" s="57"/>
      <c r="FK253" s="57"/>
      <c r="FL253" s="57"/>
      <c r="FM253" s="57"/>
      <c r="FN253" s="57"/>
      <c r="FO253" s="57"/>
      <c r="FP253" s="57"/>
      <c r="FQ253" s="57"/>
      <c r="FR253" s="57"/>
      <c r="FS253" s="57"/>
      <c r="FT253" s="57"/>
      <c r="FU253" s="57"/>
      <c r="FV253" s="57"/>
      <c r="FW253" s="57"/>
      <c r="FX253" s="57"/>
      <c r="FY253" s="170"/>
      <c r="FZ253" s="57"/>
      <c r="GA253" s="57"/>
      <c r="GB253" s="57"/>
      <c r="GC253" s="57"/>
      <c r="GD253" s="57"/>
      <c r="GE253" s="155"/>
      <c r="GF253" s="57"/>
      <c r="GG253" s="57"/>
      <c r="GH253" s="57"/>
      <c r="GI253" s="266"/>
      <c r="KH253" s="436">
        <v>27</v>
      </c>
      <c r="KI253" s="215">
        <v>20</v>
      </c>
      <c r="KJ253" s="215">
        <v>33.71</v>
      </c>
      <c r="KK253" s="215">
        <v>8.8699999999999992</v>
      </c>
      <c r="KL253" s="215">
        <f t="shared" si="127"/>
        <v>-0.75648252536640381</v>
      </c>
    </row>
    <row r="254" spans="14:310" s="56" customFormat="1" ht="15" customHeight="1">
      <c r="N254" s="435">
        <v>3</v>
      </c>
      <c r="O254" s="199" t="s">
        <v>456</v>
      </c>
      <c r="P254" s="199" t="s">
        <v>476</v>
      </c>
      <c r="Q254" s="222">
        <v>0</v>
      </c>
      <c r="R254" s="222">
        <v>0</v>
      </c>
      <c r="S254" s="199" t="s">
        <v>1</v>
      </c>
      <c r="T254" s="199" t="s">
        <v>358</v>
      </c>
      <c r="U254" s="199" t="s">
        <v>477</v>
      </c>
      <c r="W254" s="223">
        <f t="shared" si="143"/>
        <v>1</v>
      </c>
      <c r="X254" s="223">
        <f t="shared" si="144"/>
        <v>12</v>
      </c>
      <c r="Y254" s="223">
        <f t="shared" si="145"/>
        <v>0</v>
      </c>
      <c r="Z254" s="223"/>
      <c r="AA254" s="223"/>
      <c r="AB254" s="223">
        <f t="shared" si="146"/>
        <v>0</v>
      </c>
      <c r="AC254" s="223" t="str">
        <f t="shared" si="147"/>
        <v>-</v>
      </c>
      <c r="AD254" s="223">
        <f t="shared" si="148"/>
        <v>3</v>
      </c>
      <c r="AE254" s="223">
        <f t="shared" si="149"/>
        <v>4</v>
      </c>
      <c r="AG254" s="270">
        <v>4</v>
      </c>
      <c r="AH254" s="270"/>
      <c r="AI254" s="283" t="s">
        <v>411</v>
      </c>
      <c r="AJ254" s="283">
        <v>0</v>
      </c>
      <c r="AK254" s="291">
        <v>6</v>
      </c>
      <c r="AL254" s="283" t="s">
        <v>356</v>
      </c>
      <c r="AM254" s="283" t="s">
        <v>370</v>
      </c>
      <c r="AN254" s="283" t="s">
        <v>363</v>
      </c>
      <c r="AO254" s="283" t="s">
        <v>407</v>
      </c>
      <c r="AP254" s="291">
        <v>5</v>
      </c>
      <c r="AQ254" s="291">
        <v>6</v>
      </c>
      <c r="AR254" s="291">
        <v>5</v>
      </c>
      <c r="AS254" s="283" t="s">
        <v>361</v>
      </c>
      <c r="AT254" s="283" t="s">
        <v>642</v>
      </c>
      <c r="AU254" s="283"/>
      <c r="AV254" s="291">
        <v>7</v>
      </c>
      <c r="AW254" s="291">
        <v>10</v>
      </c>
      <c r="AX254" s="291">
        <v>5</v>
      </c>
      <c r="AY254" s="167">
        <f t="shared" si="128"/>
        <v>4</v>
      </c>
      <c r="AZ254" s="167">
        <f t="shared" si="129"/>
        <v>1</v>
      </c>
      <c r="BA254" s="167">
        <f t="shared" si="130"/>
        <v>7</v>
      </c>
      <c r="BB254" s="167">
        <f t="shared" si="131"/>
        <v>6</v>
      </c>
      <c r="BC254" s="167">
        <f t="shared" si="132"/>
        <v>17</v>
      </c>
      <c r="BD254" s="167">
        <f t="shared" si="133"/>
        <v>12</v>
      </c>
      <c r="BE254" s="167">
        <f t="shared" si="134"/>
        <v>5</v>
      </c>
      <c r="BF254" s="167">
        <f t="shared" si="135"/>
        <v>6</v>
      </c>
      <c r="BG254" s="167">
        <f t="shared" si="136"/>
        <v>6</v>
      </c>
      <c r="BH254" s="167"/>
      <c r="BI254" s="167">
        <f t="shared" si="137"/>
        <v>5</v>
      </c>
      <c r="BJ254" s="167">
        <f t="shared" si="138"/>
        <v>8</v>
      </c>
      <c r="BK254" s="167">
        <f t="shared" si="139"/>
        <v>28</v>
      </c>
      <c r="BL254" s="167">
        <f t="shared" si="140"/>
        <v>7</v>
      </c>
      <c r="BM254" s="167">
        <f t="shared" si="141"/>
        <v>10</v>
      </c>
      <c r="BN254" s="167">
        <f t="shared" si="142"/>
        <v>5</v>
      </c>
      <c r="CB254" s="81"/>
      <c r="DI254" s="422"/>
      <c r="DJ254" s="422"/>
      <c r="EU254" s="422"/>
      <c r="EV254" s="422"/>
      <c r="FI254" s="57"/>
      <c r="FJ254" s="57"/>
      <c r="FK254" s="57"/>
      <c r="FL254" s="57"/>
      <c r="FM254" s="57"/>
      <c r="FN254" s="57"/>
      <c r="FO254" s="57"/>
      <c r="FP254" s="57"/>
      <c r="FQ254" s="57"/>
      <c r="FR254" s="57"/>
      <c r="FS254" s="57"/>
      <c r="FT254" s="57"/>
      <c r="FU254" s="57"/>
      <c r="FV254" s="57"/>
      <c r="FW254" s="57"/>
      <c r="FX254" s="57"/>
      <c r="FY254" s="170"/>
      <c r="FZ254" s="57"/>
      <c r="GA254" s="57"/>
      <c r="GB254" s="57"/>
      <c r="GC254" s="57"/>
      <c r="GD254" s="57"/>
      <c r="GE254" s="155"/>
      <c r="GF254" s="57"/>
      <c r="GG254" s="57"/>
      <c r="GH254" s="57"/>
      <c r="GI254" s="266"/>
      <c r="KH254" s="436">
        <v>28</v>
      </c>
      <c r="KI254" s="215">
        <v>25</v>
      </c>
      <c r="KJ254" s="215">
        <v>33.71</v>
      </c>
      <c r="KK254" s="215">
        <v>8.8699999999999992</v>
      </c>
      <c r="KL254" s="215">
        <f t="shared" si="127"/>
        <v>-0.64374295377677582</v>
      </c>
    </row>
    <row r="255" spans="14:310" s="56" customFormat="1" ht="15" customHeight="1">
      <c r="N255" s="435">
        <v>4</v>
      </c>
      <c r="O255" s="199" t="s">
        <v>407</v>
      </c>
      <c r="P255" s="199" t="s">
        <v>478</v>
      </c>
      <c r="Q255" s="199" t="s">
        <v>479</v>
      </c>
      <c r="R255" s="199" t="s">
        <v>456</v>
      </c>
      <c r="S255" s="222">
        <v>0</v>
      </c>
      <c r="T255" s="199" t="s">
        <v>409</v>
      </c>
      <c r="U255" s="199" t="s">
        <v>480</v>
      </c>
      <c r="W255" s="223">
        <f t="shared" si="143"/>
        <v>3</v>
      </c>
      <c r="X255" s="223">
        <f t="shared" si="144"/>
        <v>18</v>
      </c>
      <c r="Y255" s="223">
        <f t="shared" si="145"/>
        <v>1</v>
      </c>
      <c r="Z255" s="223"/>
      <c r="AA255" s="223"/>
      <c r="AB255" s="223">
        <f t="shared" si="146"/>
        <v>1</v>
      </c>
      <c r="AC255" s="223">
        <f t="shared" si="147"/>
        <v>0</v>
      </c>
      <c r="AD255" s="223">
        <f t="shared" si="148"/>
        <v>6</v>
      </c>
      <c r="AE255" s="223">
        <f t="shared" si="149"/>
        <v>7</v>
      </c>
      <c r="AG255" s="270">
        <v>5</v>
      </c>
      <c r="AH255" s="270"/>
      <c r="AI255" s="283" t="s">
        <v>356</v>
      </c>
      <c r="AJ255" s="291">
        <v>1</v>
      </c>
      <c r="AK255" s="291">
        <v>7</v>
      </c>
      <c r="AL255" s="291">
        <v>6</v>
      </c>
      <c r="AM255" s="283" t="s">
        <v>374</v>
      </c>
      <c r="AN255" s="283" t="s">
        <v>458</v>
      </c>
      <c r="AO255" s="291">
        <v>5</v>
      </c>
      <c r="AP255" s="291">
        <v>6</v>
      </c>
      <c r="AQ255" s="283" t="s">
        <v>367</v>
      </c>
      <c r="AR255" s="283" t="s">
        <v>359</v>
      </c>
      <c r="AS255" s="283" t="s">
        <v>363</v>
      </c>
      <c r="AT255" s="283" t="s">
        <v>643</v>
      </c>
      <c r="AU255" s="283"/>
      <c r="AV255" s="283">
        <v>8</v>
      </c>
      <c r="AW255" s="291">
        <v>11</v>
      </c>
      <c r="AX255" s="291">
        <v>6</v>
      </c>
      <c r="AY255" s="167">
        <f t="shared" si="128"/>
        <v>6</v>
      </c>
      <c r="AZ255" s="167">
        <f t="shared" si="129"/>
        <v>2</v>
      </c>
      <c r="BA255" s="167">
        <f t="shared" si="130"/>
        <v>8</v>
      </c>
      <c r="BB255" s="167">
        <f t="shared" si="131"/>
        <v>7</v>
      </c>
      <c r="BC255" s="167">
        <f t="shared" si="132"/>
        <v>19</v>
      </c>
      <c r="BD255" s="167">
        <f t="shared" si="133"/>
        <v>14</v>
      </c>
      <c r="BE255" s="167">
        <f t="shared" si="134"/>
        <v>6</v>
      </c>
      <c r="BF255" s="167">
        <f t="shared" si="135"/>
        <v>7</v>
      </c>
      <c r="BG255" s="167">
        <f t="shared" si="136"/>
        <v>7</v>
      </c>
      <c r="BH255" s="167"/>
      <c r="BI255" s="167">
        <f t="shared" si="137"/>
        <v>6</v>
      </c>
      <c r="BJ255" s="167">
        <f t="shared" si="138"/>
        <v>10</v>
      </c>
      <c r="BK255" s="167">
        <f t="shared" si="139"/>
        <v>33</v>
      </c>
      <c r="BL255" s="167">
        <f t="shared" si="140"/>
        <v>8</v>
      </c>
      <c r="BM255" s="167">
        <f t="shared" si="141"/>
        <v>11</v>
      </c>
      <c r="BN255" s="167">
        <f t="shared" si="142"/>
        <v>6</v>
      </c>
      <c r="CB255" s="159"/>
      <c r="DI255" s="422"/>
      <c r="DJ255" s="422"/>
      <c r="EU255" s="422"/>
      <c r="EV255" s="422"/>
      <c r="FI255" s="57"/>
      <c r="FJ255" s="57"/>
      <c r="FK255" s="57"/>
      <c r="FL255" s="57"/>
      <c r="FM255" s="57"/>
      <c r="FN255" s="57"/>
      <c r="FO255" s="57"/>
      <c r="FP255" s="57"/>
      <c r="FQ255" s="57"/>
      <c r="FR255" s="57"/>
      <c r="FS255" s="57"/>
      <c r="FT255" s="57"/>
      <c r="FU255" s="57"/>
      <c r="FV255" s="57"/>
      <c r="FW255" s="57"/>
      <c r="FX255" s="57"/>
      <c r="FY255" s="170"/>
      <c r="FZ255" s="57"/>
      <c r="GA255" s="57"/>
      <c r="GB255" s="57"/>
      <c r="GC255" s="57"/>
      <c r="GD255" s="57"/>
      <c r="GE255" s="155"/>
      <c r="GF255" s="57"/>
      <c r="GG255" s="57"/>
      <c r="GH255" s="57"/>
      <c r="GI255" s="266"/>
      <c r="KH255" s="436">
        <v>30</v>
      </c>
      <c r="KI255" s="215">
        <v>30</v>
      </c>
      <c r="KJ255" s="215">
        <v>33.71</v>
      </c>
      <c r="KK255" s="215">
        <v>8.8699999999999992</v>
      </c>
      <c r="KL255" s="215">
        <f t="shared" si="127"/>
        <v>-0.41826381059751988</v>
      </c>
    </row>
    <row r="256" spans="14:310" s="56" customFormat="1" ht="15" customHeight="1">
      <c r="N256" s="435">
        <v>5</v>
      </c>
      <c r="O256" s="199" t="s">
        <v>353</v>
      </c>
      <c r="P256" s="199" t="s">
        <v>481</v>
      </c>
      <c r="Q256" s="199" t="s">
        <v>482</v>
      </c>
      <c r="R256" s="222">
        <v>3</v>
      </c>
      <c r="S256" s="222">
        <v>1</v>
      </c>
      <c r="T256" s="199" t="s">
        <v>483</v>
      </c>
      <c r="U256" s="199" t="s">
        <v>363</v>
      </c>
      <c r="W256" s="223">
        <f t="shared" si="143"/>
        <v>5</v>
      </c>
      <c r="X256" s="223">
        <f t="shared" si="144"/>
        <v>23</v>
      </c>
      <c r="Y256" s="223">
        <f t="shared" si="145"/>
        <v>5</v>
      </c>
      <c r="Z256" s="223"/>
      <c r="AA256" s="223"/>
      <c r="AB256" s="223">
        <f t="shared" si="146"/>
        <v>3</v>
      </c>
      <c r="AC256" s="223">
        <f t="shared" si="147"/>
        <v>1</v>
      </c>
      <c r="AD256" s="223">
        <f t="shared" si="148"/>
        <v>9</v>
      </c>
      <c r="AE256" s="223">
        <f t="shared" si="149"/>
        <v>10</v>
      </c>
      <c r="AG256" s="270">
        <v>6</v>
      </c>
      <c r="AH256" s="270"/>
      <c r="AI256" s="283" t="s">
        <v>409</v>
      </c>
      <c r="AJ256" s="283" t="s">
        <v>411</v>
      </c>
      <c r="AK256" s="291">
        <v>8</v>
      </c>
      <c r="AL256" s="291">
        <v>7</v>
      </c>
      <c r="AM256" s="283" t="s">
        <v>377</v>
      </c>
      <c r="AN256" s="283" t="s">
        <v>459</v>
      </c>
      <c r="AO256" s="283" t="s">
        <v>359</v>
      </c>
      <c r="AP256" s="291">
        <v>7</v>
      </c>
      <c r="AQ256" s="291">
        <v>9</v>
      </c>
      <c r="AR256" s="283" t="s">
        <v>361</v>
      </c>
      <c r="AS256" s="283" t="s">
        <v>458</v>
      </c>
      <c r="AT256" s="283" t="s">
        <v>633</v>
      </c>
      <c r="AU256" s="283"/>
      <c r="AV256" s="291">
        <v>9</v>
      </c>
      <c r="AW256" s="283" t="s">
        <v>458</v>
      </c>
      <c r="AX256" s="291">
        <v>7</v>
      </c>
      <c r="AY256" s="167">
        <f t="shared" si="128"/>
        <v>9</v>
      </c>
      <c r="AZ256" s="167">
        <f t="shared" si="129"/>
        <v>4</v>
      </c>
      <c r="BA256" s="167">
        <f t="shared" si="130"/>
        <v>9</v>
      </c>
      <c r="BB256" s="167">
        <f t="shared" si="131"/>
        <v>8</v>
      </c>
      <c r="BC256" s="167">
        <f t="shared" si="132"/>
        <v>21</v>
      </c>
      <c r="BD256" s="167">
        <f t="shared" si="133"/>
        <v>16</v>
      </c>
      <c r="BE256" s="167">
        <f t="shared" si="134"/>
        <v>8</v>
      </c>
      <c r="BF256" s="167">
        <f t="shared" si="135"/>
        <v>8</v>
      </c>
      <c r="BG256" s="167">
        <f t="shared" si="136"/>
        <v>9</v>
      </c>
      <c r="BH256" s="167"/>
      <c r="BI256" s="167">
        <f t="shared" si="137"/>
        <v>8</v>
      </c>
      <c r="BJ256" s="167">
        <f t="shared" si="138"/>
        <v>12</v>
      </c>
      <c r="BK256" s="167">
        <f t="shared" si="139"/>
        <v>38</v>
      </c>
      <c r="BL256" s="167">
        <f t="shared" si="140"/>
        <v>9</v>
      </c>
      <c r="BM256" s="167">
        <f t="shared" si="141"/>
        <v>12</v>
      </c>
      <c r="BN256" s="167">
        <f t="shared" si="142"/>
        <v>7</v>
      </c>
      <c r="CB256" s="159"/>
      <c r="DI256" s="422"/>
      <c r="DJ256" s="422"/>
      <c r="EU256" s="422"/>
      <c r="EV256" s="422"/>
      <c r="FI256" s="57"/>
      <c r="FJ256" s="57"/>
      <c r="FK256" s="57"/>
      <c r="FL256" s="57"/>
      <c r="FM256" s="57"/>
      <c r="FN256" s="57"/>
      <c r="FO256" s="57"/>
      <c r="FP256" s="57"/>
      <c r="FQ256" s="57"/>
      <c r="FR256" s="57"/>
      <c r="FS256" s="57"/>
      <c r="FT256" s="57"/>
      <c r="FU256" s="57"/>
      <c r="FV256" s="57"/>
      <c r="FW256" s="57"/>
      <c r="FX256" s="57"/>
      <c r="FY256" s="170"/>
      <c r="FZ256" s="57"/>
      <c r="GA256" s="57"/>
      <c r="GB256" s="57"/>
      <c r="GC256" s="57"/>
      <c r="GD256" s="57"/>
      <c r="GE256" s="155"/>
      <c r="GF256" s="57"/>
      <c r="GG256" s="57"/>
      <c r="GH256" s="57"/>
      <c r="GI256" s="266"/>
      <c r="KH256" s="436">
        <v>33</v>
      </c>
      <c r="KI256" s="215">
        <v>35</v>
      </c>
      <c r="KJ256" s="215">
        <v>33.71</v>
      </c>
      <c r="KK256" s="215">
        <v>8.8699999999999992</v>
      </c>
      <c r="KL256" s="215">
        <f t="shared" si="127"/>
        <v>-8.0045095828635948E-2</v>
      </c>
    </row>
    <row r="257" spans="14:298" s="56" customFormat="1" ht="15" customHeight="1">
      <c r="N257" s="435">
        <v>6</v>
      </c>
      <c r="O257" s="222">
        <v>7</v>
      </c>
      <c r="P257" s="199" t="s">
        <v>484</v>
      </c>
      <c r="Q257" s="199" t="s">
        <v>485</v>
      </c>
      <c r="R257" s="199" t="s">
        <v>356</v>
      </c>
      <c r="S257" s="199" t="s">
        <v>411</v>
      </c>
      <c r="T257" s="199" t="s">
        <v>458</v>
      </c>
      <c r="U257" s="199" t="s">
        <v>368</v>
      </c>
      <c r="W257" s="223">
        <f t="shared" si="143"/>
        <v>7</v>
      </c>
      <c r="X257" s="223">
        <f t="shared" si="144"/>
        <v>29</v>
      </c>
      <c r="Y257" s="223">
        <f t="shared" si="145"/>
        <v>9</v>
      </c>
      <c r="Z257" s="223"/>
      <c r="AA257" s="223"/>
      <c r="AB257" s="223">
        <f t="shared" si="146"/>
        <v>4</v>
      </c>
      <c r="AC257" s="223">
        <f t="shared" si="147"/>
        <v>2</v>
      </c>
      <c r="AD257" s="223">
        <f t="shared" si="148"/>
        <v>12</v>
      </c>
      <c r="AE257" s="223">
        <f t="shared" si="149"/>
        <v>12</v>
      </c>
      <c r="AG257" s="270">
        <v>7</v>
      </c>
      <c r="AH257" s="270"/>
      <c r="AI257" s="283" t="s">
        <v>483</v>
      </c>
      <c r="AJ257" s="283" t="s">
        <v>356</v>
      </c>
      <c r="AK257" s="291">
        <v>9</v>
      </c>
      <c r="AL257" s="283" t="s">
        <v>361</v>
      </c>
      <c r="AM257" s="283" t="s">
        <v>381</v>
      </c>
      <c r="AN257" s="283" t="s">
        <v>387</v>
      </c>
      <c r="AO257" s="291">
        <v>8</v>
      </c>
      <c r="AP257" s="283" t="s">
        <v>361</v>
      </c>
      <c r="AQ257" s="283" t="s">
        <v>363</v>
      </c>
      <c r="AR257" s="283" t="s">
        <v>363</v>
      </c>
      <c r="AS257" s="283" t="s">
        <v>459</v>
      </c>
      <c r="AT257" s="283" t="s">
        <v>1178</v>
      </c>
      <c r="AU257" s="283"/>
      <c r="AV257" s="283" t="s">
        <v>1</v>
      </c>
      <c r="AW257" s="291">
        <v>14</v>
      </c>
      <c r="AX257" s="291">
        <v>8</v>
      </c>
      <c r="AY257" s="167">
        <f t="shared" si="128"/>
        <v>12</v>
      </c>
      <c r="AZ257" s="167">
        <f t="shared" si="129"/>
        <v>6</v>
      </c>
      <c r="BA257" s="167">
        <f t="shared" si="130"/>
        <v>10</v>
      </c>
      <c r="BB257" s="167">
        <f t="shared" si="131"/>
        <v>10</v>
      </c>
      <c r="BC257" s="167">
        <f t="shared" si="132"/>
        <v>24</v>
      </c>
      <c r="BD257" s="167">
        <f t="shared" si="133"/>
        <v>18</v>
      </c>
      <c r="BE257" s="167">
        <f t="shared" si="134"/>
        <v>9</v>
      </c>
      <c r="BF257" s="167">
        <f t="shared" si="135"/>
        <v>10</v>
      </c>
      <c r="BG257" s="167">
        <f t="shared" si="136"/>
        <v>10</v>
      </c>
      <c r="BH257" s="167"/>
      <c r="BI257" s="167">
        <f t="shared" si="137"/>
        <v>10</v>
      </c>
      <c r="BJ257" s="167">
        <f t="shared" si="138"/>
        <v>14</v>
      </c>
      <c r="BK257" s="167">
        <f t="shared" si="139"/>
        <v>43</v>
      </c>
      <c r="BL257" s="167" t="str">
        <f t="shared" si="140"/>
        <v>-</v>
      </c>
      <c r="BM257" s="167">
        <f t="shared" si="141"/>
        <v>14</v>
      </c>
      <c r="BN257" s="167">
        <f t="shared" si="142"/>
        <v>8</v>
      </c>
      <c r="CB257" s="159"/>
      <c r="DI257" s="422"/>
      <c r="DJ257" s="422"/>
      <c r="EU257" s="422"/>
      <c r="EV257" s="422"/>
      <c r="FI257" s="57"/>
      <c r="FJ257" s="57"/>
      <c r="FK257" s="57"/>
      <c r="FL257" s="57"/>
      <c r="FM257" s="57"/>
      <c r="FN257" s="57"/>
      <c r="FO257" s="57"/>
      <c r="FP257" s="57"/>
      <c r="FQ257" s="57"/>
      <c r="FR257" s="57"/>
      <c r="FS257" s="57"/>
      <c r="FT257" s="57"/>
      <c r="FU257" s="57"/>
      <c r="FV257" s="57"/>
      <c r="FW257" s="57"/>
      <c r="FX257" s="57"/>
      <c r="FY257" s="170"/>
      <c r="FZ257" s="57"/>
      <c r="GA257" s="57"/>
      <c r="GB257" s="57"/>
      <c r="GC257" s="57"/>
      <c r="GD257" s="57"/>
      <c r="GE257" s="155"/>
      <c r="GF257" s="57"/>
      <c r="GG257" s="57"/>
      <c r="GH257" s="57"/>
      <c r="GI257" s="266"/>
      <c r="KH257" s="436">
        <v>34</v>
      </c>
      <c r="KI257" s="215">
        <v>40</v>
      </c>
      <c r="KJ257" s="215">
        <v>33.71</v>
      </c>
      <c r="KK257" s="215">
        <v>8.8699999999999992</v>
      </c>
      <c r="KL257" s="215">
        <f t="shared" si="127"/>
        <v>3.2694475760992013E-2</v>
      </c>
    </row>
    <row r="258" spans="14:298" s="56" customFormat="1" ht="15" customHeight="1">
      <c r="N258" s="435">
        <v>7</v>
      </c>
      <c r="O258" s="199" t="s">
        <v>361</v>
      </c>
      <c r="P258" s="199" t="s">
        <v>486</v>
      </c>
      <c r="Q258" s="199" t="s">
        <v>487</v>
      </c>
      <c r="R258" s="199" t="s">
        <v>359</v>
      </c>
      <c r="S258" s="222">
        <v>4</v>
      </c>
      <c r="T258" s="199" t="s">
        <v>370</v>
      </c>
      <c r="U258" s="199" t="s">
        <v>360</v>
      </c>
      <c r="W258" s="223">
        <f t="shared" si="143"/>
        <v>8</v>
      </c>
      <c r="X258" s="223">
        <f t="shared" si="144"/>
        <v>35</v>
      </c>
      <c r="Y258" s="223">
        <f t="shared" si="145"/>
        <v>13</v>
      </c>
      <c r="Z258" s="223"/>
      <c r="AA258" s="223"/>
      <c r="AB258" s="223">
        <f t="shared" si="146"/>
        <v>6</v>
      </c>
      <c r="AC258" s="223">
        <f t="shared" si="147"/>
        <v>4</v>
      </c>
      <c r="AD258" s="223">
        <f t="shared" si="148"/>
        <v>14</v>
      </c>
      <c r="AE258" s="223">
        <f t="shared" si="149"/>
        <v>15</v>
      </c>
      <c r="AG258" s="270">
        <v>8</v>
      </c>
      <c r="AH258" s="270"/>
      <c r="AI258" s="283" t="s">
        <v>458</v>
      </c>
      <c r="AJ258" s="454" t="s">
        <v>359</v>
      </c>
      <c r="AK258" s="291">
        <v>10</v>
      </c>
      <c r="AL258" s="291">
        <v>10</v>
      </c>
      <c r="AM258" s="283" t="s">
        <v>384</v>
      </c>
      <c r="AN258" s="283" t="s">
        <v>429</v>
      </c>
      <c r="AO258" s="283" t="s">
        <v>412</v>
      </c>
      <c r="AP258" s="291">
        <v>10</v>
      </c>
      <c r="AQ258" s="283" t="s">
        <v>458</v>
      </c>
      <c r="AR258" s="283" t="s">
        <v>458</v>
      </c>
      <c r="AS258" s="291">
        <v>16</v>
      </c>
      <c r="AT258" s="283" t="s">
        <v>687</v>
      </c>
      <c r="AU258" s="283"/>
      <c r="AV258" s="291">
        <v>10</v>
      </c>
      <c r="AW258" s="291">
        <v>15</v>
      </c>
      <c r="AX258" s="291">
        <v>9</v>
      </c>
      <c r="AY258" s="167">
        <f t="shared" si="128"/>
        <v>14</v>
      </c>
      <c r="AZ258" s="167">
        <f t="shared" si="129"/>
        <v>8</v>
      </c>
      <c r="BA258" s="167">
        <f t="shared" si="130"/>
        <v>11</v>
      </c>
      <c r="BB258" s="167">
        <f t="shared" si="131"/>
        <v>11</v>
      </c>
      <c r="BC258" s="167">
        <f t="shared" si="132"/>
        <v>26</v>
      </c>
      <c r="BD258" s="167">
        <f t="shared" si="133"/>
        <v>20</v>
      </c>
      <c r="BE258" s="167">
        <f t="shared" si="134"/>
        <v>11</v>
      </c>
      <c r="BF258" s="167">
        <f t="shared" si="135"/>
        <v>11</v>
      </c>
      <c r="BG258" s="167">
        <f t="shared" si="136"/>
        <v>12</v>
      </c>
      <c r="BH258" s="167"/>
      <c r="BI258" s="167">
        <f t="shared" si="137"/>
        <v>12</v>
      </c>
      <c r="BJ258" s="167">
        <f t="shared" si="138"/>
        <v>16</v>
      </c>
      <c r="BK258" s="167">
        <f t="shared" si="139"/>
        <v>48</v>
      </c>
      <c r="BL258" s="167">
        <f t="shared" si="140"/>
        <v>10</v>
      </c>
      <c r="BM258" s="167">
        <f t="shared" si="141"/>
        <v>15</v>
      </c>
      <c r="BN258" s="167">
        <f t="shared" si="142"/>
        <v>9</v>
      </c>
      <c r="CB258" s="159"/>
      <c r="DI258" s="422"/>
      <c r="DJ258" s="422"/>
      <c r="EU258" s="422"/>
      <c r="EV258" s="422"/>
      <c r="FI258" s="57"/>
      <c r="FJ258" s="57"/>
      <c r="FK258" s="57"/>
      <c r="FL258" s="57"/>
      <c r="FM258" s="57"/>
      <c r="FN258" s="57"/>
      <c r="FO258" s="57"/>
      <c r="FP258" s="57"/>
      <c r="FQ258" s="57"/>
      <c r="FR258" s="57"/>
      <c r="FS258" s="57"/>
      <c r="FT258" s="57"/>
      <c r="FU258" s="57"/>
      <c r="FV258" s="57"/>
      <c r="FW258" s="57"/>
      <c r="FX258" s="57"/>
      <c r="FY258" s="170"/>
      <c r="FZ258" s="57"/>
      <c r="GA258" s="57"/>
      <c r="GB258" s="57"/>
      <c r="GC258" s="57"/>
      <c r="GD258" s="57"/>
      <c r="GE258" s="155"/>
      <c r="GF258" s="57"/>
      <c r="GG258" s="57"/>
      <c r="GH258" s="57"/>
      <c r="GI258" s="266"/>
      <c r="KH258" s="436">
        <v>36</v>
      </c>
      <c r="KI258" s="215">
        <v>50</v>
      </c>
      <c r="KJ258" s="215">
        <v>33.71</v>
      </c>
      <c r="KK258" s="215">
        <v>8.8699999999999992</v>
      </c>
      <c r="KL258" s="215">
        <f t="shared" si="127"/>
        <v>0.25817361894024793</v>
      </c>
    </row>
    <row r="259" spans="14:298" s="56" customFormat="1" ht="15" customHeight="1">
      <c r="N259" s="435">
        <v>8</v>
      </c>
      <c r="O259" s="199" t="s">
        <v>363</v>
      </c>
      <c r="P259" s="199" t="s">
        <v>488</v>
      </c>
      <c r="Q259" s="199" t="s">
        <v>489</v>
      </c>
      <c r="R259" s="199" t="s">
        <v>361</v>
      </c>
      <c r="S259" s="199" t="s">
        <v>353</v>
      </c>
      <c r="T259" s="199" t="s">
        <v>373</v>
      </c>
      <c r="U259" s="199" t="s">
        <v>429</v>
      </c>
      <c r="W259" s="223">
        <f t="shared" si="143"/>
        <v>10</v>
      </c>
      <c r="X259" s="223">
        <f t="shared" si="144"/>
        <v>41</v>
      </c>
      <c r="Y259" s="223">
        <f t="shared" si="145"/>
        <v>17</v>
      </c>
      <c r="Z259" s="223"/>
      <c r="AA259" s="223"/>
      <c r="AB259" s="223">
        <f t="shared" si="146"/>
        <v>8</v>
      </c>
      <c r="AC259" s="223">
        <f t="shared" si="147"/>
        <v>5</v>
      </c>
      <c r="AD259" s="223">
        <f t="shared" si="148"/>
        <v>17</v>
      </c>
      <c r="AE259" s="223">
        <f t="shared" si="149"/>
        <v>18</v>
      </c>
      <c r="AG259" s="270">
        <v>9</v>
      </c>
      <c r="AH259" s="270"/>
      <c r="AI259" s="283" t="s">
        <v>370</v>
      </c>
      <c r="AJ259" s="283" t="s">
        <v>361</v>
      </c>
      <c r="AK259" s="291">
        <v>11</v>
      </c>
      <c r="AL259" s="291">
        <v>11</v>
      </c>
      <c r="AM259" s="283" t="s">
        <v>369</v>
      </c>
      <c r="AN259" s="283" t="s">
        <v>376</v>
      </c>
      <c r="AO259" s="291">
        <v>11</v>
      </c>
      <c r="AP259" s="283" t="s">
        <v>366</v>
      </c>
      <c r="AQ259" s="291">
        <v>14</v>
      </c>
      <c r="AR259" s="283" t="s">
        <v>459</v>
      </c>
      <c r="AS259" s="283" t="s">
        <v>374</v>
      </c>
      <c r="AT259" s="283" t="s">
        <v>1179</v>
      </c>
      <c r="AU259" s="283"/>
      <c r="AV259" s="291">
        <v>11</v>
      </c>
      <c r="AW259" s="283" t="s">
        <v>387</v>
      </c>
      <c r="AX259" s="291">
        <v>10</v>
      </c>
      <c r="AY259" s="167">
        <f t="shared" si="128"/>
        <v>17</v>
      </c>
      <c r="AZ259" s="167">
        <f t="shared" si="129"/>
        <v>10</v>
      </c>
      <c r="BA259" s="167">
        <f t="shared" si="130"/>
        <v>12</v>
      </c>
      <c r="BB259" s="167">
        <f t="shared" si="131"/>
        <v>12</v>
      </c>
      <c r="BC259" s="167">
        <f t="shared" si="132"/>
        <v>29</v>
      </c>
      <c r="BD259" s="167">
        <f t="shared" si="133"/>
        <v>22</v>
      </c>
      <c r="BE259" s="167">
        <f t="shared" si="134"/>
        <v>12</v>
      </c>
      <c r="BF259" s="167">
        <f t="shared" si="135"/>
        <v>13</v>
      </c>
      <c r="BG259" s="167">
        <f t="shared" si="136"/>
        <v>14</v>
      </c>
      <c r="BH259" s="167"/>
      <c r="BI259" s="167">
        <f t="shared" si="137"/>
        <v>14</v>
      </c>
      <c r="BJ259" s="167">
        <f t="shared" si="138"/>
        <v>17</v>
      </c>
      <c r="BK259" s="167">
        <f t="shared" si="139"/>
        <v>54</v>
      </c>
      <c r="BL259" s="167">
        <f t="shared" si="140"/>
        <v>11</v>
      </c>
      <c r="BM259" s="167">
        <f t="shared" si="141"/>
        <v>16</v>
      </c>
      <c r="BN259" s="167">
        <f t="shared" si="142"/>
        <v>10</v>
      </c>
      <c r="CB259" s="159"/>
      <c r="DI259" s="422"/>
      <c r="DJ259" s="422"/>
      <c r="EU259" s="422"/>
      <c r="EV259" s="422"/>
      <c r="FI259" s="57"/>
      <c r="FJ259" s="57"/>
      <c r="FK259" s="57"/>
      <c r="FL259" s="57"/>
      <c r="FM259" s="57"/>
      <c r="FN259" s="57"/>
      <c r="FO259" s="57"/>
      <c r="FP259" s="57"/>
      <c r="FQ259" s="57"/>
      <c r="FR259" s="57"/>
      <c r="FS259" s="57"/>
      <c r="FT259" s="57"/>
      <c r="FU259" s="57"/>
      <c r="FV259" s="57"/>
      <c r="FW259" s="57"/>
      <c r="FX259" s="57"/>
      <c r="FY259" s="170"/>
      <c r="FZ259" s="57"/>
      <c r="GA259" s="57"/>
      <c r="GB259" s="57"/>
      <c r="GC259" s="57"/>
      <c r="GD259" s="57"/>
      <c r="GE259" s="155"/>
      <c r="GF259" s="57"/>
      <c r="GG259" s="57"/>
      <c r="GH259" s="57"/>
      <c r="GI259" s="266"/>
      <c r="KH259" s="439">
        <v>37</v>
      </c>
      <c r="KI259" s="215">
        <v>55</v>
      </c>
      <c r="KJ259" s="215">
        <v>33.71</v>
      </c>
      <c r="KK259" s="215">
        <v>8.8699999999999992</v>
      </c>
      <c r="KL259" s="215">
        <f t="shared" si="127"/>
        <v>0.37091319052987592</v>
      </c>
    </row>
    <row r="260" spans="14:298" s="56" customFormat="1" ht="15" customHeight="1">
      <c r="N260" s="435">
        <v>9</v>
      </c>
      <c r="O260" s="199" t="s">
        <v>458</v>
      </c>
      <c r="P260" s="199" t="s">
        <v>490</v>
      </c>
      <c r="Q260" s="199" t="s">
        <v>491</v>
      </c>
      <c r="R260" s="199" t="s">
        <v>363</v>
      </c>
      <c r="S260" s="222">
        <v>7</v>
      </c>
      <c r="T260" s="199" t="s">
        <v>470</v>
      </c>
      <c r="U260" s="199" t="s">
        <v>470</v>
      </c>
      <c r="W260" s="223">
        <f t="shared" si="143"/>
        <v>12</v>
      </c>
      <c r="X260" s="223">
        <f t="shared" si="144"/>
        <v>46</v>
      </c>
      <c r="Y260" s="223">
        <f t="shared" si="145"/>
        <v>21</v>
      </c>
      <c r="Z260" s="223"/>
      <c r="AA260" s="223"/>
      <c r="AB260" s="223">
        <f t="shared" si="146"/>
        <v>10</v>
      </c>
      <c r="AC260" s="223">
        <f t="shared" si="147"/>
        <v>7</v>
      </c>
      <c r="AD260" s="223">
        <f t="shared" si="148"/>
        <v>20</v>
      </c>
      <c r="AE260" s="223">
        <f t="shared" si="149"/>
        <v>20</v>
      </c>
      <c r="AG260" s="270">
        <v>10</v>
      </c>
      <c r="AH260" s="270"/>
      <c r="AI260" s="283" t="s">
        <v>489</v>
      </c>
      <c r="AJ260" s="283" t="s">
        <v>363</v>
      </c>
      <c r="AK260" s="291">
        <v>12</v>
      </c>
      <c r="AL260" s="283" t="s">
        <v>458</v>
      </c>
      <c r="AM260" s="283" t="s">
        <v>460</v>
      </c>
      <c r="AN260" s="283" t="s">
        <v>379</v>
      </c>
      <c r="AO260" s="291">
        <v>12</v>
      </c>
      <c r="AP260" s="291">
        <v>13</v>
      </c>
      <c r="AQ260" s="283" t="s">
        <v>371</v>
      </c>
      <c r="AR260" s="283" t="s">
        <v>387</v>
      </c>
      <c r="AS260" s="283" t="s">
        <v>377</v>
      </c>
      <c r="AT260" s="283" t="s">
        <v>676</v>
      </c>
      <c r="AU260" s="283"/>
      <c r="AV260" s="291">
        <v>12</v>
      </c>
      <c r="AW260" s="291">
        <v>18</v>
      </c>
      <c r="AX260" s="283">
        <v>11</v>
      </c>
      <c r="AY260" s="167">
        <f t="shared" si="128"/>
        <v>21</v>
      </c>
      <c r="AZ260" s="167">
        <f t="shared" si="129"/>
        <v>12</v>
      </c>
      <c r="BA260" s="167">
        <f t="shared" si="130"/>
        <v>13</v>
      </c>
      <c r="BB260" s="167">
        <f t="shared" si="131"/>
        <v>14</v>
      </c>
      <c r="BC260" s="167">
        <f t="shared" si="132"/>
        <v>32</v>
      </c>
      <c r="BD260" s="167">
        <f t="shared" si="133"/>
        <v>25</v>
      </c>
      <c r="BE260" s="167">
        <f t="shared" si="134"/>
        <v>13</v>
      </c>
      <c r="BF260" s="167">
        <f t="shared" si="135"/>
        <v>14</v>
      </c>
      <c r="BG260" s="167">
        <f t="shared" si="136"/>
        <v>15</v>
      </c>
      <c r="BH260" s="167"/>
      <c r="BI260" s="167">
        <f t="shared" si="137"/>
        <v>16</v>
      </c>
      <c r="BJ260" s="167">
        <f t="shared" si="138"/>
        <v>19</v>
      </c>
      <c r="BK260" s="167">
        <f t="shared" si="139"/>
        <v>60</v>
      </c>
      <c r="BL260" s="167">
        <f t="shared" si="140"/>
        <v>12</v>
      </c>
      <c r="BM260" s="167">
        <f t="shared" si="141"/>
        <v>18</v>
      </c>
      <c r="BN260" s="167">
        <f t="shared" si="142"/>
        <v>11</v>
      </c>
      <c r="CB260" s="159"/>
      <c r="DI260" s="422"/>
      <c r="DJ260" s="422"/>
      <c r="EU260" s="422"/>
      <c r="EV260" s="422"/>
      <c r="FI260" s="57"/>
      <c r="FJ260" s="57"/>
      <c r="FK260" s="57"/>
      <c r="FL260" s="57"/>
      <c r="FM260" s="57"/>
      <c r="FN260" s="57"/>
      <c r="FO260" s="57"/>
      <c r="FP260" s="57"/>
      <c r="FQ260" s="57"/>
      <c r="FR260" s="57"/>
      <c r="FS260" s="57"/>
      <c r="FT260" s="57"/>
      <c r="FU260" s="57"/>
      <c r="FV260" s="57"/>
      <c r="FW260" s="57"/>
      <c r="FX260" s="57"/>
      <c r="FY260" s="170"/>
      <c r="FZ260" s="57"/>
      <c r="GA260" s="57"/>
      <c r="GB260" s="57"/>
      <c r="GC260" s="57"/>
      <c r="GD260" s="57"/>
      <c r="GE260" s="155"/>
      <c r="GF260" s="57"/>
      <c r="GG260" s="57"/>
      <c r="GH260" s="57"/>
      <c r="GI260" s="266"/>
      <c r="KH260" s="440">
        <v>38</v>
      </c>
      <c r="KI260" s="215">
        <v>60</v>
      </c>
      <c r="KJ260" s="215">
        <v>33.71</v>
      </c>
      <c r="KK260" s="215">
        <v>8.8699999999999992</v>
      </c>
      <c r="KL260" s="215">
        <f t="shared" si="127"/>
        <v>0.48365276211950387</v>
      </c>
    </row>
    <row r="261" spans="14:298" s="56" customFormat="1" ht="15" customHeight="1">
      <c r="N261" s="435">
        <v>10</v>
      </c>
      <c r="O261" s="199" t="s">
        <v>459</v>
      </c>
      <c r="P261" s="199" t="s">
        <v>492</v>
      </c>
      <c r="Q261" s="199" t="s">
        <v>493</v>
      </c>
      <c r="R261" s="199" t="s">
        <v>458</v>
      </c>
      <c r="S261" s="199" t="s">
        <v>361</v>
      </c>
      <c r="T261" s="199" t="s">
        <v>494</v>
      </c>
      <c r="U261" s="199" t="s">
        <v>494</v>
      </c>
      <c r="W261" s="223">
        <f t="shared" si="143"/>
        <v>14</v>
      </c>
      <c r="X261" s="223">
        <f t="shared" si="144"/>
        <v>52</v>
      </c>
      <c r="Y261" s="223">
        <f t="shared" si="145"/>
        <v>25</v>
      </c>
      <c r="Z261" s="223"/>
      <c r="AA261" s="223"/>
      <c r="AB261" s="223">
        <f t="shared" si="146"/>
        <v>12</v>
      </c>
      <c r="AC261" s="223">
        <f t="shared" si="147"/>
        <v>8</v>
      </c>
      <c r="AD261" s="223">
        <f t="shared" si="148"/>
        <v>23</v>
      </c>
      <c r="AE261" s="223">
        <f t="shared" si="149"/>
        <v>23</v>
      </c>
      <c r="AG261" s="251">
        <v>11</v>
      </c>
      <c r="AH261" s="251"/>
      <c r="AI261" s="283" t="s">
        <v>381</v>
      </c>
      <c r="AJ261" s="283" t="s">
        <v>368</v>
      </c>
      <c r="AK261" s="291">
        <v>13</v>
      </c>
      <c r="AL261" s="291">
        <v>14</v>
      </c>
      <c r="AM261" s="283" t="s">
        <v>461</v>
      </c>
      <c r="AN261" s="283" t="s">
        <v>425</v>
      </c>
      <c r="AO261" s="283" t="s">
        <v>380</v>
      </c>
      <c r="AP261" s="283" t="s">
        <v>459</v>
      </c>
      <c r="AQ261" s="283" t="s">
        <v>374</v>
      </c>
      <c r="AR261" s="283" t="s">
        <v>429</v>
      </c>
      <c r="AS261" s="283" t="s">
        <v>437</v>
      </c>
      <c r="AT261" s="283" t="s">
        <v>1180</v>
      </c>
      <c r="AU261" s="283"/>
      <c r="AV261" s="291">
        <v>13</v>
      </c>
      <c r="AW261" s="291">
        <v>19</v>
      </c>
      <c r="AX261" s="332" t="s">
        <v>1</v>
      </c>
      <c r="AY261" s="167">
        <f t="shared" si="128"/>
        <v>24</v>
      </c>
      <c r="AZ261" s="167">
        <f t="shared" si="129"/>
        <v>15</v>
      </c>
      <c r="BA261" s="167">
        <f t="shared" si="130"/>
        <v>14</v>
      </c>
      <c r="BB261" s="167">
        <f t="shared" si="131"/>
        <v>15</v>
      </c>
      <c r="BC261" s="167">
        <f t="shared" si="132"/>
        <v>36</v>
      </c>
      <c r="BD261" s="167">
        <f t="shared" si="133"/>
        <v>27</v>
      </c>
      <c r="BE261" s="167">
        <f t="shared" si="134"/>
        <v>15</v>
      </c>
      <c r="BF261" s="167">
        <f t="shared" si="135"/>
        <v>16</v>
      </c>
      <c r="BG261" s="167">
        <f t="shared" si="136"/>
        <v>17</v>
      </c>
      <c r="BH261" s="167"/>
      <c r="BI261" s="167">
        <f t="shared" si="137"/>
        <v>18</v>
      </c>
      <c r="BJ261" s="167">
        <f t="shared" si="138"/>
        <v>21</v>
      </c>
      <c r="BK261" s="167">
        <f t="shared" si="139"/>
        <v>66</v>
      </c>
      <c r="BL261" s="167">
        <f t="shared" si="140"/>
        <v>13</v>
      </c>
      <c r="BM261" s="167">
        <f t="shared" si="141"/>
        <v>19</v>
      </c>
      <c r="BN261" s="167" t="str">
        <f t="shared" si="142"/>
        <v>-</v>
      </c>
      <c r="CB261" s="159"/>
      <c r="DI261" s="422"/>
      <c r="DJ261" s="422"/>
      <c r="EU261" s="422"/>
      <c r="EV261" s="422"/>
      <c r="FI261" s="57"/>
      <c r="FJ261" s="57"/>
      <c r="FK261" s="57"/>
      <c r="FL261" s="57"/>
      <c r="FM261" s="57"/>
      <c r="FN261" s="57"/>
      <c r="FO261" s="57"/>
      <c r="FP261" s="57"/>
      <c r="FQ261" s="57"/>
      <c r="FR261" s="57"/>
      <c r="FS261" s="57"/>
      <c r="FT261" s="57"/>
      <c r="FU261" s="57"/>
      <c r="FV261" s="57"/>
      <c r="FW261" s="57"/>
      <c r="FX261" s="57"/>
      <c r="FY261" s="170"/>
      <c r="FZ261" s="57"/>
      <c r="GA261" s="57"/>
      <c r="GB261" s="57"/>
      <c r="GC261" s="57"/>
      <c r="GD261" s="57"/>
      <c r="GE261" s="155"/>
      <c r="GF261" s="57"/>
      <c r="GG261" s="57"/>
      <c r="GH261" s="57"/>
      <c r="GI261" s="266"/>
      <c r="KH261" s="440">
        <v>39</v>
      </c>
      <c r="KI261" s="215">
        <v>65</v>
      </c>
      <c r="KJ261" s="215">
        <v>33.71</v>
      </c>
      <c r="KK261" s="215">
        <v>8.8699999999999992</v>
      </c>
      <c r="KL261" s="215">
        <f t="shared" si="127"/>
        <v>0.59639233370913192</v>
      </c>
    </row>
    <row r="262" spans="14:298" s="56" customFormat="1" ht="15" customHeight="1">
      <c r="N262" s="435">
        <v>11</v>
      </c>
      <c r="O262" s="222">
        <v>16</v>
      </c>
      <c r="P262" s="199" t="s">
        <v>495</v>
      </c>
      <c r="Q262" s="199" t="s">
        <v>372</v>
      </c>
      <c r="R262" s="199" t="s">
        <v>459</v>
      </c>
      <c r="S262" s="222">
        <v>10</v>
      </c>
      <c r="T262" s="199" t="s">
        <v>388</v>
      </c>
      <c r="U262" s="199" t="s">
        <v>388</v>
      </c>
      <c r="W262" s="223">
        <f t="shared" si="143"/>
        <v>16</v>
      </c>
      <c r="X262" s="223">
        <f t="shared" si="144"/>
        <v>58</v>
      </c>
      <c r="Y262" s="223">
        <f t="shared" si="145"/>
        <v>29</v>
      </c>
      <c r="Z262" s="223"/>
      <c r="AA262" s="223"/>
      <c r="AB262" s="223">
        <f t="shared" si="146"/>
        <v>14</v>
      </c>
      <c r="AC262" s="223">
        <f t="shared" si="147"/>
        <v>10</v>
      </c>
      <c r="AD262" s="223">
        <f t="shared" si="148"/>
        <v>26</v>
      </c>
      <c r="AE262" s="223">
        <f t="shared" si="149"/>
        <v>26</v>
      </c>
      <c r="AG262" s="270">
        <v>12</v>
      </c>
      <c r="AH262" s="270"/>
      <c r="AI262" s="283" t="s">
        <v>590</v>
      </c>
      <c r="AJ262" s="283" t="s">
        <v>371</v>
      </c>
      <c r="AK262" s="283" t="s">
        <v>459</v>
      </c>
      <c r="AL262" s="283" t="s">
        <v>371</v>
      </c>
      <c r="AM262" s="283" t="s">
        <v>378</v>
      </c>
      <c r="AN262" s="283" t="s">
        <v>464</v>
      </c>
      <c r="AO262" s="291">
        <v>15</v>
      </c>
      <c r="AP262" s="283" t="s">
        <v>387</v>
      </c>
      <c r="AQ262" s="283" t="s">
        <v>377</v>
      </c>
      <c r="AR262" s="283" t="s">
        <v>470</v>
      </c>
      <c r="AS262" s="283" t="s">
        <v>440</v>
      </c>
      <c r="AT262" s="283" t="s">
        <v>1181</v>
      </c>
      <c r="AU262" s="283"/>
      <c r="AV262" s="291">
        <v>14</v>
      </c>
      <c r="AW262" s="283" t="s">
        <v>376</v>
      </c>
      <c r="AX262" s="291">
        <v>12</v>
      </c>
      <c r="AY262" s="167">
        <f t="shared" si="128"/>
        <v>27</v>
      </c>
      <c r="AZ262" s="167">
        <f t="shared" si="129"/>
        <v>17</v>
      </c>
      <c r="BA262" s="167">
        <f t="shared" si="130"/>
        <v>16</v>
      </c>
      <c r="BB262" s="167">
        <f t="shared" si="131"/>
        <v>17</v>
      </c>
      <c r="BC262" s="167">
        <f t="shared" si="132"/>
        <v>40</v>
      </c>
      <c r="BD262" s="167">
        <f t="shared" si="133"/>
        <v>29</v>
      </c>
      <c r="BE262" s="167">
        <f t="shared" si="134"/>
        <v>16</v>
      </c>
      <c r="BF262" s="167">
        <f t="shared" si="135"/>
        <v>18</v>
      </c>
      <c r="BG262" s="167">
        <f t="shared" si="136"/>
        <v>19</v>
      </c>
      <c r="BH262" s="167"/>
      <c r="BI262" s="167">
        <f t="shared" si="137"/>
        <v>20</v>
      </c>
      <c r="BJ262" s="167">
        <f t="shared" si="138"/>
        <v>23</v>
      </c>
      <c r="BK262" s="167">
        <f t="shared" si="139"/>
        <v>72</v>
      </c>
      <c r="BL262" s="167">
        <f t="shared" si="140"/>
        <v>14</v>
      </c>
      <c r="BM262" s="167">
        <f t="shared" si="141"/>
        <v>20</v>
      </c>
      <c r="BN262" s="167">
        <f t="shared" si="142"/>
        <v>12</v>
      </c>
      <c r="CB262" s="159"/>
      <c r="DI262" s="422"/>
      <c r="DJ262" s="422"/>
      <c r="EU262" s="422"/>
      <c r="EV262" s="422"/>
      <c r="FI262" s="57"/>
      <c r="FJ262" s="57"/>
      <c r="FK262" s="57"/>
      <c r="FL262" s="57"/>
      <c r="FM262" s="57"/>
      <c r="FN262" s="57"/>
      <c r="FO262" s="57"/>
      <c r="FP262" s="57"/>
      <c r="FQ262" s="57"/>
      <c r="FR262" s="57"/>
      <c r="FS262" s="57"/>
      <c r="FT262" s="57"/>
      <c r="FU262" s="57"/>
      <c r="FV262" s="57"/>
      <c r="FW262" s="57"/>
      <c r="FX262" s="57"/>
      <c r="FY262" s="170"/>
      <c r="FZ262" s="57"/>
      <c r="GA262" s="57"/>
      <c r="GB262" s="57"/>
      <c r="GC262" s="57"/>
      <c r="GD262" s="57"/>
      <c r="GE262" s="155"/>
      <c r="GF262" s="57"/>
      <c r="GG262" s="57"/>
      <c r="GH262" s="57"/>
      <c r="GI262" s="266"/>
      <c r="KH262" s="440">
        <v>40</v>
      </c>
      <c r="KI262" s="215">
        <v>70</v>
      </c>
      <c r="KJ262" s="215">
        <v>33.71</v>
      </c>
      <c r="KK262" s="215">
        <v>8.8699999999999992</v>
      </c>
      <c r="KL262" s="215">
        <f t="shared" si="127"/>
        <v>0.7091319052987598</v>
      </c>
    </row>
    <row r="263" spans="14:298" s="56" customFormat="1" ht="15" customHeight="1">
      <c r="N263" s="435">
        <v>12</v>
      </c>
      <c r="O263" s="199" t="s">
        <v>374</v>
      </c>
      <c r="P263" s="199" t="s">
        <v>496</v>
      </c>
      <c r="Q263" s="199" t="s">
        <v>375</v>
      </c>
      <c r="R263" s="199" t="s">
        <v>387</v>
      </c>
      <c r="S263" s="199" t="s">
        <v>366</v>
      </c>
      <c r="T263" s="199" t="s">
        <v>386</v>
      </c>
      <c r="U263" s="199" t="s">
        <v>386</v>
      </c>
      <c r="W263" s="223">
        <f t="shared" si="143"/>
        <v>17</v>
      </c>
      <c r="X263" s="223">
        <f t="shared" si="144"/>
        <v>64</v>
      </c>
      <c r="Y263" s="223">
        <f t="shared" si="145"/>
        <v>33</v>
      </c>
      <c r="Z263" s="223"/>
      <c r="AA263" s="223"/>
      <c r="AB263" s="223">
        <f t="shared" si="146"/>
        <v>16</v>
      </c>
      <c r="AC263" s="223">
        <f t="shared" si="147"/>
        <v>11</v>
      </c>
      <c r="AD263" s="223">
        <f t="shared" si="148"/>
        <v>28</v>
      </c>
      <c r="AE263" s="223">
        <f t="shared" si="149"/>
        <v>28</v>
      </c>
      <c r="AG263" s="270">
        <v>13</v>
      </c>
      <c r="AH263" s="270"/>
      <c r="AI263" s="283" t="s">
        <v>424</v>
      </c>
      <c r="AJ263" s="283" t="s">
        <v>374</v>
      </c>
      <c r="AK263" s="291">
        <v>16</v>
      </c>
      <c r="AL263" s="291">
        <v>17</v>
      </c>
      <c r="AM263" s="283" t="s">
        <v>499</v>
      </c>
      <c r="AN263" s="283" t="s">
        <v>460</v>
      </c>
      <c r="AO263" s="291">
        <v>16</v>
      </c>
      <c r="AP263" s="283" t="s">
        <v>429</v>
      </c>
      <c r="AQ263" s="291">
        <v>21</v>
      </c>
      <c r="AR263" s="283" t="s">
        <v>440</v>
      </c>
      <c r="AS263" s="283" t="s">
        <v>425</v>
      </c>
      <c r="AT263" s="283" t="s">
        <v>1182</v>
      </c>
      <c r="AU263" s="283"/>
      <c r="AV263" s="291">
        <v>15</v>
      </c>
      <c r="AW263" s="291">
        <v>22</v>
      </c>
      <c r="AX263" s="291">
        <v>13</v>
      </c>
      <c r="AY263" s="167">
        <f t="shared" si="128"/>
        <v>31</v>
      </c>
      <c r="AZ263" s="167">
        <f t="shared" si="129"/>
        <v>19</v>
      </c>
      <c r="BA263" s="167">
        <f t="shared" si="130"/>
        <v>17</v>
      </c>
      <c r="BB263" s="167">
        <f t="shared" si="131"/>
        <v>18</v>
      </c>
      <c r="BC263" s="167">
        <f t="shared" si="132"/>
        <v>44</v>
      </c>
      <c r="BD263" s="167">
        <f t="shared" si="133"/>
        <v>32</v>
      </c>
      <c r="BE263" s="167">
        <f t="shared" si="134"/>
        <v>17</v>
      </c>
      <c r="BF263" s="167">
        <f t="shared" si="135"/>
        <v>20</v>
      </c>
      <c r="BG263" s="167">
        <f t="shared" si="136"/>
        <v>21</v>
      </c>
      <c r="BH263" s="167"/>
      <c r="BI263" s="167">
        <f t="shared" si="137"/>
        <v>23</v>
      </c>
      <c r="BJ263" s="167">
        <f t="shared" si="138"/>
        <v>25</v>
      </c>
      <c r="BK263" s="167">
        <f t="shared" si="139"/>
        <v>78</v>
      </c>
      <c r="BL263" s="167">
        <f t="shared" si="140"/>
        <v>15</v>
      </c>
      <c r="BM263" s="167">
        <f t="shared" si="141"/>
        <v>22</v>
      </c>
      <c r="BN263" s="167">
        <f t="shared" si="142"/>
        <v>13</v>
      </c>
      <c r="CB263" s="159"/>
      <c r="DI263" s="422"/>
      <c r="DJ263" s="422"/>
      <c r="EU263" s="422"/>
      <c r="EV263" s="422"/>
      <c r="FI263" s="57"/>
      <c r="FJ263" s="57"/>
      <c r="FK263" s="57"/>
      <c r="FL263" s="57"/>
      <c r="FM263" s="57"/>
      <c r="FN263" s="57"/>
      <c r="FO263" s="57"/>
      <c r="FP263" s="57"/>
      <c r="FQ263" s="57"/>
      <c r="FR263" s="57"/>
      <c r="FS263" s="57"/>
      <c r="FT263" s="57"/>
      <c r="FU263" s="57"/>
      <c r="FV263" s="57"/>
      <c r="FW263" s="57"/>
      <c r="FX263" s="57"/>
      <c r="FY263" s="170"/>
      <c r="FZ263" s="57"/>
      <c r="GA263" s="57"/>
      <c r="GB263" s="57"/>
      <c r="GC263" s="57"/>
      <c r="GD263" s="57"/>
      <c r="GE263" s="155"/>
      <c r="GF263" s="57"/>
      <c r="GG263" s="57"/>
      <c r="GH263" s="57"/>
      <c r="GI263" s="266"/>
      <c r="KH263" s="440">
        <v>41</v>
      </c>
      <c r="KI263" s="215">
        <v>75</v>
      </c>
      <c r="KJ263" s="215">
        <v>33.71</v>
      </c>
      <c r="KK263" s="215">
        <v>8.8699999999999992</v>
      </c>
      <c r="KL263" s="215">
        <f t="shared" si="127"/>
        <v>0.8218714768883878</v>
      </c>
    </row>
    <row r="264" spans="14:298" s="56" customFormat="1" ht="15" customHeight="1">
      <c r="N264" s="435">
        <v>13</v>
      </c>
      <c r="O264" s="199" t="s">
        <v>377</v>
      </c>
      <c r="P264" s="199" t="s">
        <v>497</v>
      </c>
      <c r="Q264" s="199" t="s">
        <v>378</v>
      </c>
      <c r="R264" s="199" t="s">
        <v>429</v>
      </c>
      <c r="S264" s="222">
        <v>13</v>
      </c>
      <c r="T264" s="199" t="s">
        <v>390</v>
      </c>
      <c r="U264" s="199" t="s">
        <v>390</v>
      </c>
      <c r="W264" s="223">
        <f t="shared" si="143"/>
        <v>19</v>
      </c>
      <c r="X264" s="223">
        <f t="shared" si="144"/>
        <v>70</v>
      </c>
      <c r="Y264" s="223">
        <f t="shared" si="145"/>
        <v>36</v>
      </c>
      <c r="Z264" s="223"/>
      <c r="AA264" s="223"/>
      <c r="AB264" s="223">
        <f t="shared" si="146"/>
        <v>18</v>
      </c>
      <c r="AC264" s="223">
        <f t="shared" si="147"/>
        <v>13</v>
      </c>
      <c r="AD264" s="223">
        <f t="shared" si="148"/>
        <v>31</v>
      </c>
      <c r="AE264" s="223">
        <f t="shared" si="149"/>
        <v>31</v>
      </c>
      <c r="AG264" s="270">
        <v>14</v>
      </c>
      <c r="AH264" s="270"/>
      <c r="AI264" s="283" t="s">
        <v>427</v>
      </c>
      <c r="AJ264" s="283" t="s">
        <v>420</v>
      </c>
      <c r="AK264" s="291">
        <v>17</v>
      </c>
      <c r="AL264" s="283" t="s">
        <v>429</v>
      </c>
      <c r="AM264" s="283" t="s">
        <v>450</v>
      </c>
      <c r="AN264" s="283" t="s">
        <v>397</v>
      </c>
      <c r="AO264" s="283" t="s">
        <v>374</v>
      </c>
      <c r="AP264" s="283" t="s">
        <v>376</v>
      </c>
      <c r="AQ264" s="283" t="s">
        <v>466</v>
      </c>
      <c r="AR264" s="283" t="s">
        <v>383</v>
      </c>
      <c r="AS264" s="283" t="s">
        <v>464</v>
      </c>
      <c r="AT264" s="283" t="s">
        <v>1183</v>
      </c>
      <c r="AU264" s="283"/>
      <c r="AV264" s="291">
        <v>16</v>
      </c>
      <c r="AW264" s="291">
        <v>23</v>
      </c>
      <c r="AX264" s="291">
        <v>14</v>
      </c>
      <c r="AY264" s="167">
        <f t="shared" si="128"/>
        <v>35</v>
      </c>
      <c r="AZ264" s="167">
        <f t="shared" si="129"/>
        <v>22</v>
      </c>
      <c r="BA264" s="167">
        <f t="shared" si="130"/>
        <v>18</v>
      </c>
      <c r="BB264" s="167">
        <f t="shared" si="131"/>
        <v>20</v>
      </c>
      <c r="BC264" s="167">
        <f t="shared" si="132"/>
        <v>47</v>
      </c>
      <c r="BD264" s="167">
        <f t="shared" si="133"/>
        <v>34</v>
      </c>
      <c r="BE264" s="167">
        <f t="shared" si="134"/>
        <v>19</v>
      </c>
      <c r="BF264" s="167">
        <f t="shared" si="135"/>
        <v>22</v>
      </c>
      <c r="BG264" s="167">
        <f t="shared" si="136"/>
        <v>22</v>
      </c>
      <c r="BH264" s="167"/>
      <c r="BI264" s="167">
        <f t="shared" si="137"/>
        <v>25</v>
      </c>
      <c r="BJ264" s="167">
        <f t="shared" si="138"/>
        <v>27</v>
      </c>
      <c r="BK264" s="167">
        <f t="shared" si="139"/>
        <v>85</v>
      </c>
      <c r="BL264" s="167">
        <f t="shared" si="140"/>
        <v>16</v>
      </c>
      <c r="BM264" s="167">
        <f t="shared" si="141"/>
        <v>23</v>
      </c>
      <c r="BN264" s="167">
        <f t="shared" si="142"/>
        <v>14</v>
      </c>
      <c r="CB264" s="159"/>
      <c r="DI264" s="422"/>
      <c r="DJ264" s="422"/>
      <c r="EU264" s="422"/>
      <c r="EV264" s="422"/>
      <c r="FI264" s="57"/>
      <c r="FJ264" s="57"/>
      <c r="FK264" s="57"/>
      <c r="FL264" s="57"/>
      <c r="FM264" s="57"/>
      <c r="FN264" s="57"/>
      <c r="FO264" s="57"/>
      <c r="FP264" s="57"/>
      <c r="FQ264" s="57"/>
      <c r="FR264" s="57"/>
      <c r="FS264" s="57"/>
      <c r="FT264" s="57"/>
      <c r="FU264" s="57"/>
      <c r="FV264" s="57"/>
      <c r="FW264" s="57"/>
      <c r="FX264" s="57"/>
      <c r="FY264" s="170"/>
      <c r="FZ264" s="57"/>
      <c r="GA264" s="57"/>
      <c r="GB264" s="57"/>
      <c r="GC264" s="57"/>
      <c r="GD264" s="57"/>
      <c r="GE264" s="155"/>
      <c r="GF264" s="57"/>
      <c r="GG264" s="57"/>
      <c r="GH264" s="57"/>
      <c r="GI264" s="266"/>
      <c r="KH264" s="440">
        <v>42</v>
      </c>
      <c r="KI264" s="215">
        <v>80</v>
      </c>
      <c r="KJ264" s="215">
        <v>33.71</v>
      </c>
      <c r="KK264" s="215">
        <v>8.8699999999999992</v>
      </c>
      <c r="KL264" s="215">
        <f t="shared" si="127"/>
        <v>0.93461104847801579</v>
      </c>
    </row>
    <row r="265" spans="14:298" s="56" customFormat="1" ht="15" customHeight="1">
      <c r="N265" s="435">
        <v>14</v>
      </c>
      <c r="O265" s="199" t="s">
        <v>437</v>
      </c>
      <c r="P265" s="199" t="s">
        <v>498</v>
      </c>
      <c r="Q265" s="199" t="s">
        <v>499</v>
      </c>
      <c r="R265" s="222">
        <v>20</v>
      </c>
      <c r="S265" s="199" t="s">
        <v>459</v>
      </c>
      <c r="T265" s="199" t="s">
        <v>500</v>
      </c>
      <c r="U265" s="199" t="s">
        <v>500</v>
      </c>
      <c r="W265" s="223">
        <f t="shared" si="143"/>
        <v>21</v>
      </c>
      <c r="X265" s="223">
        <f t="shared" si="144"/>
        <v>75</v>
      </c>
      <c r="Y265" s="223">
        <f t="shared" si="145"/>
        <v>40</v>
      </c>
      <c r="Z265" s="223"/>
      <c r="AA265" s="223"/>
      <c r="AB265" s="223">
        <f t="shared" si="146"/>
        <v>20</v>
      </c>
      <c r="AC265" s="223">
        <f t="shared" si="147"/>
        <v>14</v>
      </c>
      <c r="AD265" s="223">
        <f t="shared" si="148"/>
        <v>34</v>
      </c>
      <c r="AE265" s="223">
        <f t="shared" si="149"/>
        <v>34</v>
      </c>
      <c r="AG265" s="270">
        <v>15</v>
      </c>
      <c r="AH265" s="270"/>
      <c r="AI265" s="283" t="s">
        <v>439</v>
      </c>
      <c r="AJ265" s="283" t="s">
        <v>379</v>
      </c>
      <c r="AK265" s="291">
        <v>18</v>
      </c>
      <c r="AL265" s="291">
        <v>20</v>
      </c>
      <c r="AM265" s="283" t="s">
        <v>442</v>
      </c>
      <c r="AN265" s="283" t="s">
        <v>393</v>
      </c>
      <c r="AO265" s="291">
        <v>19</v>
      </c>
      <c r="AP265" s="291">
        <v>22</v>
      </c>
      <c r="AQ265" s="283" t="s">
        <v>384</v>
      </c>
      <c r="AR265" s="283" t="s">
        <v>391</v>
      </c>
      <c r="AS265" s="283" t="s">
        <v>467</v>
      </c>
      <c r="AT265" s="283" t="s">
        <v>1184</v>
      </c>
      <c r="AU265" s="283"/>
      <c r="AV265" s="291">
        <v>17</v>
      </c>
      <c r="AW265" s="291">
        <v>24</v>
      </c>
      <c r="AX265" s="291">
        <v>15</v>
      </c>
      <c r="AY265" s="167">
        <f t="shared" si="128"/>
        <v>38</v>
      </c>
      <c r="AZ265" s="167">
        <f t="shared" si="129"/>
        <v>25</v>
      </c>
      <c r="BA265" s="167">
        <f t="shared" si="130"/>
        <v>19</v>
      </c>
      <c r="BB265" s="167">
        <f t="shared" si="131"/>
        <v>21</v>
      </c>
      <c r="BC265" s="167">
        <f t="shared" si="132"/>
        <v>51</v>
      </c>
      <c r="BD265" s="167">
        <f t="shared" si="133"/>
        <v>36</v>
      </c>
      <c r="BE265" s="167">
        <f t="shared" si="134"/>
        <v>20</v>
      </c>
      <c r="BF265" s="167">
        <f t="shared" si="135"/>
        <v>23</v>
      </c>
      <c r="BG265" s="167">
        <f t="shared" si="136"/>
        <v>24</v>
      </c>
      <c r="BH265" s="167"/>
      <c r="BI265" s="167">
        <f t="shared" si="137"/>
        <v>28</v>
      </c>
      <c r="BJ265" s="167">
        <f t="shared" si="138"/>
        <v>29</v>
      </c>
      <c r="BK265" s="167">
        <f t="shared" si="139"/>
        <v>91</v>
      </c>
      <c r="BL265" s="167">
        <f t="shared" si="140"/>
        <v>17</v>
      </c>
      <c r="BM265" s="167">
        <f t="shared" si="141"/>
        <v>24</v>
      </c>
      <c r="BN265" s="167">
        <f t="shared" si="142"/>
        <v>15</v>
      </c>
      <c r="CB265" s="159"/>
      <c r="DI265" s="422"/>
      <c r="DJ265" s="422"/>
      <c r="EU265" s="422"/>
      <c r="EV265" s="422"/>
      <c r="FI265" s="57"/>
      <c r="FJ265" s="57"/>
      <c r="FK265" s="57"/>
      <c r="FL265" s="57"/>
      <c r="FM265" s="57"/>
      <c r="FN265" s="57"/>
      <c r="FO265" s="57"/>
      <c r="FP265" s="57"/>
      <c r="FQ265" s="57"/>
      <c r="FR265" s="57"/>
      <c r="FS265" s="57"/>
      <c r="FT265" s="57"/>
      <c r="FU265" s="57"/>
      <c r="FV265" s="57"/>
      <c r="FW265" s="57"/>
      <c r="FX265" s="57"/>
      <c r="FY265" s="170"/>
      <c r="FZ265" s="57"/>
      <c r="GA265" s="57"/>
      <c r="GB265" s="57"/>
      <c r="GC265" s="57"/>
      <c r="GD265" s="57"/>
      <c r="GE265" s="155"/>
      <c r="GF265" s="57"/>
      <c r="GG265" s="57"/>
      <c r="GH265" s="57"/>
      <c r="GI265" s="266"/>
      <c r="KH265" s="440">
        <v>43</v>
      </c>
      <c r="KI265" s="215">
        <v>90</v>
      </c>
      <c r="KJ265" s="215">
        <v>33.71</v>
      </c>
      <c r="KK265" s="215">
        <v>8.8699999999999992</v>
      </c>
      <c r="KL265" s="215">
        <f t="shared" si="127"/>
        <v>1.0473506200676437</v>
      </c>
    </row>
    <row r="266" spans="14:298" s="56" customFormat="1" ht="15" customHeight="1">
      <c r="N266" s="435">
        <v>15</v>
      </c>
      <c r="O266" s="199" t="s">
        <v>440</v>
      </c>
      <c r="P266" s="199" t="s">
        <v>501</v>
      </c>
      <c r="Q266" s="199" t="s">
        <v>502</v>
      </c>
      <c r="R266" s="199" t="s">
        <v>437</v>
      </c>
      <c r="S266" s="222">
        <v>16</v>
      </c>
      <c r="T266" s="199" t="s">
        <v>503</v>
      </c>
      <c r="U266" s="199" t="s">
        <v>503</v>
      </c>
      <c r="W266" s="223">
        <f t="shared" si="143"/>
        <v>23</v>
      </c>
      <c r="X266" s="223">
        <f t="shared" si="144"/>
        <v>81</v>
      </c>
      <c r="Y266" s="223">
        <f t="shared" si="145"/>
        <v>44</v>
      </c>
      <c r="Z266" s="223"/>
      <c r="AA266" s="223"/>
      <c r="AB266" s="223">
        <f t="shared" si="146"/>
        <v>21</v>
      </c>
      <c r="AC266" s="223">
        <f t="shared" si="147"/>
        <v>16</v>
      </c>
      <c r="AD266" s="223">
        <f t="shared" si="148"/>
        <v>37</v>
      </c>
      <c r="AE266" s="223">
        <f t="shared" si="149"/>
        <v>37</v>
      </c>
      <c r="AG266" s="270">
        <v>16</v>
      </c>
      <c r="AH266" s="270"/>
      <c r="AI266" s="283" t="s">
        <v>587</v>
      </c>
      <c r="AJ266" s="283" t="s">
        <v>425</v>
      </c>
      <c r="AK266" s="283" t="s">
        <v>377</v>
      </c>
      <c r="AL266" s="283" t="s">
        <v>437</v>
      </c>
      <c r="AM266" s="283" t="s">
        <v>421</v>
      </c>
      <c r="AN266" s="283" t="s">
        <v>396</v>
      </c>
      <c r="AO266" s="291">
        <v>20</v>
      </c>
      <c r="AP266" s="283" t="s">
        <v>440</v>
      </c>
      <c r="AQ266" s="283" t="s">
        <v>388</v>
      </c>
      <c r="AR266" s="283" t="s">
        <v>433</v>
      </c>
      <c r="AS266" s="283" t="s">
        <v>432</v>
      </c>
      <c r="AT266" s="283" t="s">
        <v>1186</v>
      </c>
      <c r="AU266" s="283"/>
      <c r="AV266" s="283" t="s">
        <v>429</v>
      </c>
      <c r="AW266" s="283" t="s">
        <v>425</v>
      </c>
      <c r="AX266" s="332" t="s">
        <v>1</v>
      </c>
      <c r="AY266" s="167">
        <f t="shared" si="128"/>
        <v>42</v>
      </c>
      <c r="AZ266" s="167">
        <f t="shared" si="129"/>
        <v>27</v>
      </c>
      <c r="BA266" s="167">
        <f t="shared" si="130"/>
        <v>21</v>
      </c>
      <c r="BB266" s="167">
        <f t="shared" si="131"/>
        <v>23</v>
      </c>
      <c r="BC266" s="167">
        <f t="shared" si="132"/>
        <v>57</v>
      </c>
      <c r="BD266" s="167">
        <f t="shared" si="133"/>
        <v>39</v>
      </c>
      <c r="BE266" s="167">
        <f t="shared" si="134"/>
        <v>21</v>
      </c>
      <c r="BF266" s="167">
        <f t="shared" si="135"/>
        <v>25</v>
      </c>
      <c r="BG266" s="167">
        <f t="shared" si="136"/>
        <v>26</v>
      </c>
      <c r="BH266" s="167"/>
      <c r="BI266" s="167">
        <f t="shared" si="137"/>
        <v>30</v>
      </c>
      <c r="BJ266" s="167">
        <f t="shared" si="138"/>
        <v>31</v>
      </c>
      <c r="BK266" s="167">
        <f t="shared" si="139"/>
        <v>98</v>
      </c>
      <c r="BL266" s="167">
        <f t="shared" si="140"/>
        <v>18</v>
      </c>
      <c r="BM266" s="167">
        <f t="shared" si="141"/>
        <v>25</v>
      </c>
      <c r="BN266" s="167" t="str">
        <f t="shared" si="142"/>
        <v>-</v>
      </c>
      <c r="CB266" s="159"/>
      <c r="DI266" s="422"/>
      <c r="DJ266" s="422"/>
      <c r="EU266" s="422"/>
      <c r="EV266" s="422"/>
      <c r="FI266" s="57"/>
      <c r="FJ266" s="57"/>
      <c r="FK266" s="57"/>
      <c r="FL266" s="57"/>
      <c r="FM266" s="57"/>
      <c r="FN266" s="57"/>
      <c r="FO266" s="57"/>
      <c r="FP266" s="57"/>
      <c r="FQ266" s="57"/>
      <c r="FR266" s="57"/>
      <c r="FS266" s="57"/>
      <c r="FT266" s="57"/>
      <c r="FU266" s="57"/>
      <c r="FV266" s="57"/>
      <c r="FW266" s="57"/>
      <c r="FX266" s="57"/>
      <c r="FY266" s="170"/>
      <c r="FZ266" s="57"/>
      <c r="GA266" s="57"/>
      <c r="GB266" s="57"/>
      <c r="GC266" s="57"/>
      <c r="GD266" s="57"/>
      <c r="GE266" s="155"/>
      <c r="GF266" s="57"/>
      <c r="GG266" s="57"/>
      <c r="GH266" s="57"/>
      <c r="GI266" s="266"/>
      <c r="KH266" s="440">
        <v>44</v>
      </c>
      <c r="KI266" s="215">
        <v>95</v>
      </c>
      <c r="KJ266" s="215">
        <v>33.71</v>
      </c>
      <c r="KK266" s="215">
        <v>8.8699999999999992</v>
      </c>
      <c r="KL266" s="215">
        <f t="shared" si="127"/>
        <v>1.1600901916572717</v>
      </c>
    </row>
    <row r="267" spans="14:298" s="56" customFormat="1" ht="15" customHeight="1">
      <c r="N267" s="435">
        <v>16</v>
      </c>
      <c r="O267" s="222">
        <v>25</v>
      </c>
      <c r="P267" s="199" t="s">
        <v>504</v>
      </c>
      <c r="Q267" s="199" t="s">
        <v>505</v>
      </c>
      <c r="R267" s="199" t="s">
        <v>440</v>
      </c>
      <c r="S267" s="199" t="s">
        <v>374</v>
      </c>
      <c r="T267" s="199" t="s">
        <v>443</v>
      </c>
      <c r="U267" s="199" t="s">
        <v>443</v>
      </c>
      <c r="W267" s="223">
        <f t="shared" si="143"/>
        <v>25</v>
      </c>
      <c r="X267" s="223">
        <f t="shared" si="144"/>
        <v>87</v>
      </c>
      <c r="Y267" s="223">
        <f t="shared" si="145"/>
        <v>48</v>
      </c>
      <c r="Z267" s="223"/>
      <c r="AA267" s="223"/>
      <c r="AB267" s="223">
        <f t="shared" si="146"/>
        <v>23</v>
      </c>
      <c r="AC267" s="223">
        <f t="shared" si="147"/>
        <v>17</v>
      </c>
      <c r="AD267" s="223">
        <f t="shared" si="148"/>
        <v>39</v>
      </c>
      <c r="AE267" s="223">
        <f t="shared" si="149"/>
        <v>39</v>
      </c>
      <c r="AG267" s="270">
        <v>17</v>
      </c>
      <c r="AH267" s="270"/>
      <c r="AI267" s="283" t="s">
        <v>522</v>
      </c>
      <c r="AJ267" s="283" t="s">
        <v>428</v>
      </c>
      <c r="AK267" s="291">
        <v>21</v>
      </c>
      <c r="AL267" s="283" t="s">
        <v>440</v>
      </c>
      <c r="AM267" s="283" t="s">
        <v>595</v>
      </c>
      <c r="AN267" s="283" t="s">
        <v>1185</v>
      </c>
      <c r="AO267" s="291">
        <v>21</v>
      </c>
      <c r="AP267" s="283" t="s">
        <v>425</v>
      </c>
      <c r="AQ267" s="291">
        <v>28</v>
      </c>
      <c r="AR267" s="283" t="s">
        <v>436</v>
      </c>
      <c r="AS267" s="283" t="s">
        <v>436</v>
      </c>
      <c r="AT267" s="283" t="s">
        <v>1188</v>
      </c>
      <c r="AU267" s="283"/>
      <c r="AV267" s="291">
        <v>20</v>
      </c>
      <c r="AW267" s="291">
        <v>27</v>
      </c>
      <c r="AX267" s="291">
        <v>16</v>
      </c>
      <c r="AY267" s="167">
        <f t="shared" si="128"/>
        <v>46</v>
      </c>
      <c r="AZ267" s="167">
        <f t="shared" si="129"/>
        <v>30</v>
      </c>
      <c r="BA267" s="167">
        <f t="shared" si="130"/>
        <v>22</v>
      </c>
      <c r="BB267" s="167">
        <f t="shared" si="131"/>
        <v>25</v>
      </c>
      <c r="BC267" s="167">
        <f t="shared" si="132"/>
        <v>61</v>
      </c>
      <c r="BD267" s="167">
        <f t="shared" si="133"/>
        <v>41</v>
      </c>
      <c r="BE267" s="167">
        <f t="shared" si="134"/>
        <v>22</v>
      </c>
      <c r="BF267" s="167">
        <f t="shared" si="135"/>
        <v>27</v>
      </c>
      <c r="BG267" s="167">
        <f t="shared" si="136"/>
        <v>28</v>
      </c>
      <c r="BH267" s="167"/>
      <c r="BI267" s="167">
        <f t="shared" si="137"/>
        <v>33</v>
      </c>
      <c r="BJ267" s="167">
        <f t="shared" si="138"/>
        <v>33</v>
      </c>
      <c r="BK267" s="167">
        <f t="shared" si="139"/>
        <v>105</v>
      </c>
      <c r="BL267" s="167">
        <f t="shared" si="140"/>
        <v>20</v>
      </c>
      <c r="BM267" s="167">
        <f t="shared" si="141"/>
        <v>27</v>
      </c>
      <c r="BN267" s="167">
        <f t="shared" si="142"/>
        <v>16</v>
      </c>
      <c r="CB267" s="159"/>
      <c r="DI267" s="422"/>
      <c r="DJ267" s="422"/>
      <c r="EU267" s="422"/>
      <c r="EV267" s="422"/>
      <c r="FI267" s="57"/>
      <c r="FJ267" s="57"/>
      <c r="FK267" s="57"/>
      <c r="FL267" s="57"/>
      <c r="FM267" s="57"/>
      <c r="FN267" s="57"/>
      <c r="FO267" s="57"/>
      <c r="FP267" s="57"/>
      <c r="FQ267" s="57"/>
      <c r="FR267" s="57"/>
      <c r="FS267" s="57"/>
      <c r="FT267" s="57"/>
      <c r="FU267" s="57"/>
      <c r="FV267" s="57"/>
      <c r="FW267" s="57"/>
      <c r="FX267" s="57"/>
      <c r="FY267" s="170"/>
      <c r="FZ267" s="57"/>
      <c r="GA267" s="57"/>
      <c r="GB267" s="57"/>
      <c r="GC267" s="57"/>
      <c r="GD267" s="57"/>
      <c r="GE267" s="155"/>
      <c r="GF267" s="57"/>
      <c r="GG267" s="57"/>
      <c r="GH267" s="57"/>
      <c r="GI267" s="266"/>
      <c r="KH267" s="440">
        <v>45</v>
      </c>
      <c r="KI267" s="215">
        <v>98</v>
      </c>
      <c r="KJ267" s="215">
        <v>33.71</v>
      </c>
      <c r="KK267" s="215">
        <v>8.8699999999999992</v>
      </c>
      <c r="KL267" s="215">
        <f t="shared" si="127"/>
        <v>1.2728297632468997</v>
      </c>
    </row>
    <row r="268" spans="14:298" s="56" customFormat="1" ht="15" customHeight="1">
      <c r="N268" s="435">
        <v>17</v>
      </c>
      <c r="O268" s="199" t="s">
        <v>1</v>
      </c>
      <c r="P268" s="199" t="s">
        <v>506</v>
      </c>
      <c r="Q268" s="199" t="s">
        <v>507</v>
      </c>
      <c r="R268" s="199" t="s">
        <v>425</v>
      </c>
      <c r="S268" s="222">
        <v>19</v>
      </c>
      <c r="T268" s="199" t="s">
        <v>447</v>
      </c>
      <c r="U268" s="199" t="s">
        <v>508</v>
      </c>
      <c r="W268" s="223" t="str">
        <f t="shared" si="143"/>
        <v>-</v>
      </c>
      <c r="X268" s="223">
        <f t="shared" si="144"/>
        <v>93</v>
      </c>
      <c r="Y268" s="223">
        <f t="shared" si="145"/>
        <v>52</v>
      </c>
      <c r="Z268" s="223"/>
      <c r="AA268" s="223"/>
      <c r="AB268" s="223">
        <f t="shared" si="146"/>
        <v>25</v>
      </c>
      <c r="AC268" s="223">
        <f t="shared" si="147"/>
        <v>19</v>
      </c>
      <c r="AD268" s="223">
        <f t="shared" si="148"/>
        <v>42</v>
      </c>
      <c r="AE268" s="223">
        <f t="shared" si="149"/>
        <v>42</v>
      </c>
      <c r="AG268" s="270">
        <v>18</v>
      </c>
      <c r="AH268" s="270"/>
      <c r="AI268" s="283" t="s">
        <v>523</v>
      </c>
      <c r="AJ268" s="283" t="s">
        <v>394</v>
      </c>
      <c r="AK268" s="291">
        <v>22</v>
      </c>
      <c r="AL268" s="291">
        <v>25</v>
      </c>
      <c r="AM268" s="283" t="s">
        <v>1187</v>
      </c>
      <c r="AN268" s="283" t="s">
        <v>550</v>
      </c>
      <c r="AO268" s="291">
        <v>22</v>
      </c>
      <c r="AP268" s="283" t="s">
        <v>428</v>
      </c>
      <c r="AQ268" s="283" t="s">
        <v>1171</v>
      </c>
      <c r="AR268" s="283" t="s">
        <v>1191</v>
      </c>
      <c r="AS268" s="283" t="s">
        <v>431</v>
      </c>
      <c r="AT268" s="283" t="s">
        <v>1192</v>
      </c>
      <c r="AU268" s="283"/>
      <c r="AV268" s="283" t="s">
        <v>1193</v>
      </c>
      <c r="AW268" s="283" t="s">
        <v>1194</v>
      </c>
      <c r="AX268" s="283" t="s">
        <v>1195</v>
      </c>
      <c r="AY268" s="167">
        <f t="shared" si="128"/>
        <v>50</v>
      </c>
      <c r="AZ268" s="167">
        <f t="shared" si="129"/>
        <v>32</v>
      </c>
      <c r="BA268" s="167">
        <f t="shared" si="130"/>
        <v>23</v>
      </c>
      <c r="BB268" s="167">
        <f t="shared" si="131"/>
        <v>26</v>
      </c>
      <c r="BC268" s="167">
        <f t="shared" si="132"/>
        <v>65</v>
      </c>
      <c r="BD268" s="167">
        <f t="shared" si="133"/>
        <v>44</v>
      </c>
      <c r="BE268" s="167">
        <f t="shared" si="134"/>
        <v>23</v>
      </c>
      <c r="BF268" s="167">
        <f t="shared" si="135"/>
        <v>30</v>
      </c>
      <c r="BG268" s="167">
        <f t="shared" si="136"/>
        <v>29</v>
      </c>
      <c r="BH268" s="167"/>
      <c r="BI268" s="167">
        <f t="shared" si="137"/>
        <v>35</v>
      </c>
      <c r="BJ268" s="167">
        <f t="shared" si="138"/>
        <v>35</v>
      </c>
      <c r="BK268" s="167">
        <f t="shared" si="139"/>
        <v>112</v>
      </c>
      <c r="BL268" s="167">
        <f t="shared" si="140"/>
        <v>21</v>
      </c>
      <c r="BM268" s="167">
        <f t="shared" si="141"/>
        <v>28</v>
      </c>
      <c r="BN268" s="167">
        <f t="shared" si="142"/>
        <v>17</v>
      </c>
      <c r="CB268" s="159"/>
      <c r="DI268" s="422"/>
      <c r="DJ268" s="422"/>
      <c r="EU268" s="422"/>
      <c r="EV268" s="422"/>
      <c r="FI268" s="57"/>
      <c r="FJ268" s="57"/>
      <c r="FK268" s="57"/>
      <c r="FL268" s="57"/>
      <c r="FM268" s="57"/>
      <c r="FN268" s="57"/>
      <c r="FO268" s="57"/>
      <c r="FP268" s="57"/>
      <c r="FQ268" s="57"/>
      <c r="FR268" s="57"/>
      <c r="FS268" s="57"/>
      <c r="FT268" s="57"/>
      <c r="FU268" s="57"/>
      <c r="FV268" s="57"/>
      <c r="FW268" s="57"/>
      <c r="FX268" s="57"/>
      <c r="FY268" s="170"/>
      <c r="FZ268" s="57"/>
      <c r="GA268" s="57"/>
      <c r="GB268" s="57"/>
      <c r="GC268" s="57"/>
      <c r="GD268" s="57"/>
      <c r="GE268" s="155"/>
      <c r="GF268" s="57"/>
      <c r="GG268" s="57"/>
      <c r="GH268" s="57"/>
      <c r="GI268" s="266"/>
      <c r="KH268" s="439">
        <v>46</v>
      </c>
      <c r="KI268" s="215">
        <v>99</v>
      </c>
      <c r="KJ268" s="215">
        <v>33.71</v>
      </c>
      <c r="KK268" s="215">
        <v>8.8699999999999992</v>
      </c>
      <c r="KL268" s="215">
        <f t="shared" si="127"/>
        <v>1.3855693348365277</v>
      </c>
    </row>
    <row r="269" spans="14:298" s="56" customFormat="1" ht="15" customHeight="1">
      <c r="N269" s="435">
        <v>18</v>
      </c>
      <c r="O269" s="199" t="s">
        <v>1</v>
      </c>
      <c r="P269" s="199" t="s">
        <v>509</v>
      </c>
      <c r="Q269" s="199" t="s">
        <v>510</v>
      </c>
      <c r="R269" s="199" t="s">
        <v>1</v>
      </c>
      <c r="S269" s="199" t="s">
        <v>376</v>
      </c>
      <c r="T269" s="199" t="s">
        <v>450</v>
      </c>
      <c r="U269" s="199" t="s">
        <v>511</v>
      </c>
      <c r="W269" s="223" t="str">
        <f t="shared" si="143"/>
        <v>-</v>
      </c>
      <c r="X269" s="223">
        <f t="shared" si="144"/>
        <v>98</v>
      </c>
      <c r="Y269" s="223">
        <f t="shared" si="145"/>
        <v>56</v>
      </c>
      <c r="Z269" s="223"/>
      <c r="AA269" s="223"/>
      <c r="AB269" s="223" t="str">
        <f t="shared" si="146"/>
        <v>-</v>
      </c>
      <c r="AC269" s="223">
        <f t="shared" si="147"/>
        <v>20</v>
      </c>
      <c r="AD269" s="223">
        <f t="shared" si="148"/>
        <v>44</v>
      </c>
      <c r="AE269" s="223">
        <f t="shared" si="149"/>
        <v>45</v>
      </c>
      <c r="AG269" s="270">
        <v>19</v>
      </c>
      <c r="AH269" s="270"/>
      <c r="AI269" s="283" t="s">
        <v>1189</v>
      </c>
      <c r="AJ269" s="283" t="s">
        <v>1169</v>
      </c>
      <c r="AK269" s="283" t="s">
        <v>1170</v>
      </c>
      <c r="AL269" s="283" t="s">
        <v>369</v>
      </c>
      <c r="AM269" s="283" t="s">
        <v>1190</v>
      </c>
      <c r="AN269" s="283" t="s">
        <v>1119</v>
      </c>
      <c r="AO269" s="283" t="s">
        <v>400</v>
      </c>
      <c r="AP269" s="283" t="s">
        <v>648</v>
      </c>
      <c r="AQ269" s="300"/>
      <c r="AR269" s="300"/>
      <c r="AS269" s="300"/>
      <c r="AT269" s="300"/>
      <c r="AU269" s="300"/>
      <c r="AV269" s="300"/>
      <c r="AW269" s="300"/>
      <c r="AX269" s="300"/>
      <c r="AY269" s="167">
        <f t="shared" ref="AY269:BF269" si="150">IF(AI269="-",AI269,IF(ISNUMBER(AI269),AI269,MID(AI269,(FIND("-",AI269)+1),3)+1))</f>
        <v>69</v>
      </c>
      <c r="AZ269" s="167">
        <f t="shared" si="150"/>
        <v>45</v>
      </c>
      <c r="BA269" s="167">
        <f t="shared" si="150"/>
        <v>33</v>
      </c>
      <c r="BB269" s="167">
        <f t="shared" si="150"/>
        <v>29</v>
      </c>
      <c r="BC269" s="167">
        <f t="shared" si="150"/>
        <v>120</v>
      </c>
      <c r="BD269" s="167">
        <f t="shared" si="150"/>
        <v>69</v>
      </c>
      <c r="BE269" s="167">
        <f t="shared" si="150"/>
        <v>31</v>
      </c>
      <c r="BF269" s="167">
        <f t="shared" si="150"/>
        <v>36</v>
      </c>
      <c r="BG269" s="167">
        <f>IF(AQ268="-",AQ268,IF(ISNUMBER(AQ268),AQ268,MID(AQ268,(FIND("-",AQ268)+1),3)+1))</f>
        <v>43</v>
      </c>
      <c r="BH269" s="167"/>
      <c r="BI269" s="167">
        <f>IF(AR268="-",AR268,IF(ISNUMBER(AR268),AR268,MID(AR268,(FIND("-",AR268)+1),3)+1))</f>
        <v>61</v>
      </c>
      <c r="BJ269" s="167">
        <f>IF(AS268="-",AS268,IF(ISNUMBER(AS268),AS268,MID(AS268,(FIND("-",AS268)+1),3)+1))</f>
        <v>39</v>
      </c>
      <c r="BK269" s="167">
        <f>IF(AT268="-",AT268,IF(ISNUMBER(AT268),AT268,MID(AT268,(FIND("-",AT268)+1),3)+1))</f>
        <v>137</v>
      </c>
      <c r="BL269" s="167">
        <f>IF(AV268="-",AV268,IF(ISNUMBER(AV268),AV268,MID(AV268,(FIND("-",AV268)+1),3)+1))</f>
        <v>34</v>
      </c>
      <c r="BM269" s="167">
        <f>IF(AW268="-",AW268,IF(ISNUMBER(AW268),AW268,MID(AW268,(FIND("-",AW268)+1),3)+1))</f>
        <v>35</v>
      </c>
      <c r="BN269" s="167">
        <f>IF(AX268="-",AX268,IF(ISNUMBER(AX268),AX268,MID(AX268,(FIND("-",AX268)+1),3)+1))</f>
        <v>25</v>
      </c>
      <c r="CB269" s="159"/>
      <c r="DI269" s="422"/>
      <c r="DJ269" s="422"/>
      <c r="EU269" s="422"/>
      <c r="EV269" s="422"/>
      <c r="FJ269" s="57"/>
      <c r="KH269" s="439">
        <v>47</v>
      </c>
      <c r="KI269" s="215">
        <v>100</v>
      </c>
      <c r="KJ269" s="215">
        <v>33.71</v>
      </c>
      <c r="KK269" s="215">
        <v>8.8699999999999992</v>
      </c>
      <c r="KL269" s="215">
        <f t="shared" si="127"/>
        <v>1.4983089064261557</v>
      </c>
    </row>
    <row r="270" spans="14:298" s="56" customFormat="1" ht="15" customHeight="1">
      <c r="N270" s="435">
        <v>19</v>
      </c>
      <c r="O270" s="199" t="s">
        <v>1</v>
      </c>
      <c r="P270" s="199" t="s">
        <v>512</v>
      </c>
      <c r="Q270" s="199" t="s">
        <v>513</v>
      </c>
      <c r="R270" s="199" t="s">
        <v>1</v>
      </c>
      <c r="S270" s="222">
        <v>22</v>
      </c>
      <c r="T270" s="199" t="s">
        <v>454</v>
      </c>
      <c r="U270" s="199" t="s">
        <v>514</v>
      </c>
      <c r="W270" s="223" t="str">
        <f t="shared" si="143"/>
        <v>-</v>
      </c>
      <c r="X270" s="223">
        <f t="shared" si="144"/>
        <v>104</v>
      </c>
      <c r="Y270" s="223">
        <f t="shared" si="145"/>
        <v>60</v>
      </c>
      <c r="Z270" s="223"/>
      <c r="AA270" s="223"/>
      <c r="AB270" s="223" t="str">
        <f t="shared" si="146"/>
        <v>-</v>
      </c>
      <c r="AC270" s="223">
        <f t="shared" si="147"/>
        <v>22</v>
      </c>
      <c r="AD270" s="223">
        <f t="shared" si="148"/>
        <v>47</v>
      </c>
      <c r="AE270" s="223">
        <f t="shared" si="149"/>
        <v>47</v>
      </c>
      <c r="AG270" s="167"/>
      <c r="AH270" s="167"/>
      <c r="AI270" s="300"/>
      <c r="AJ270" s="300"/>
      <c r="AK270" s="300"/>
      <c r="AL270" s="300"/>
      <c r="AM270" s="300"/>
      <c r="AN270" s="300"/>
      <c r="AO270" s="300"/>
      <c r="AP270" s="300"/>
      <c r="AQ270" s="300"/>
      <c r="AR270" s="300"/>
      <c r="AS270" s="300"/>
      <c r="AT270" s="300"/>
      <c r="AU270" s="300"/>
      <c r="AV270" s="300"/>
      <c r="AW270" s="300"/>
      <c r="AX270" s="300"/>
      <c r="AY270" s="167"/>
      <c r="AZ270" s="167"/>
      <c r="BA270" s="167"/>
      <c r="BB270" s="167"/>
      <c r="BC270" s="167"/>
      <c r="BD270" s="167"/>
      <c r="BE270" s="167"/>
      <c r="BF270" s="167"/>
      <c r="BG270" s="167"/>
      <c r="BH270" s="167"/>
      <c r="BI270" s="167"/>
      <c r="BJ270" s="167"/>
      <c r="BK270" s="167"/>
      <c r="BL270" s="167"/>
      <c r="BM270" s="167"/>
      <c r="BN270" s="167"/>
      <c r="CB270" s="159"/>
      <c r="DI270" s="422"/>
      <c r="DJ270" s="422"/>
      <c r="EU270" s="422"/>
      <c r="EV270" s="422"/>
    </row>
    <row r="271" spans="14:298" s="56" customFormat="1" ht="15" customHeight="1">
      <c r="N271" s="222">
        <v>0</v>
      </c>
      <c r="O271" s="199"/>
      <c r="P271" s="199"/>
      <c r="Q271" s="199"/>
      <c r="R271" s="199"/>
      <c r="S271" s="199"/>
      <c r="T271" s="199"/>
      <c r="U271" s="199"/>
      <c r="W271" s="199">
        <v>26</v>
      </c>
      <c r="X271" s="199">
        <v>134</v>
      </c>
      <c r="Y271" s="199">
        <v>69</v>
      </c>
      <c r="Z271" s="199"/>
      <c r="AA271" s="199"/>
      <c r="AB271" s="199">
        <v>27</v>
      </c>
      <c r="AC271" s="199">
        <v>23</v>
      </c>
      <c r="AD271" s="199">
        <v>61</v>
      </c>
      <c r="AE271" s="199">
        <v>53</v>
      </c>
      <c r="AG271" s="167"/>
      <c r="AH271" s="167"/>
      <c r="AI271" s="300"/>
      <c r="AJ271" s="300"/>
      <c r="AK271" s="300"/>
      <c r="AL271" s="300"/>
      <c r="AM271" s="300"/>
      <c r="AN271" s="300"/>
      <c r="AO271" s="300"/>
      <c r="AP271" s="300"/>
      <c r="AQ271" s="300"/>
      <c r="AR271" s="300"/>
      <c r="AS271" s="300"/>
      <c r="AT271" s="300"/>
      <c r="AU271" s="300"/>
      <c r="AV271" s="300"/>
      <c r="AW271" s="300"/>
      <c r="AX271" s="300"/>
      <c r="AY271" s="167"/>
      <c r="AZ271" s="167"/>
      <c r="BA271" s="167"/>
      <c r="BB271" s="167"/>
      <c r="BC271" s="167"/>
      <c r="BD271" s="167"/>
      <c r="BE271" s="167"/>
      <c r="BF271" s="167"/>
      <c r="BG271" s="167"/>
      <c r="BH271" s="167"/>
      <c r="BI271" s="167"/>
      <c r="BJ271" s="167"/>
      <c r="BK271" s="167"/>
      <c r="BL271" s="167"/>
      <c r="BM271" s="167"/>
      <c r="BN271" s="167"/>
      <c r="CB271" s="159"/>
      <c r="DI271" s="422"/>
      <c r="DJ271" s="422"/>
      <c r="EU271" s="422"/>
      <c r="EV271" s="422"/>
    </row>
    <row r="272" spans="14:298" s="56" customFormat="1" ht="15" customHeight="1">
      <c r="N272" s="222"/>
      <c r="O272" s="199"/>
      <c r="P272" s="199"/>
      <c r="Q272" s="199"/>
      <c r="R272" s="199"/>
      <c r="S272" s="199"/>
      <c r="T272" s="199"/>
      <c r="U272" s="199"/>
      <c r="W272" s="199"/>
      <c r="X272" s="199"/>
      <c r="Y272" s="199"/>
      <c r="Z272" s="199"/>
      <c r="AA272" s="199"/>
      <c r="AB272" s="199"/>
      <c r="AC272" s="199"/>
      <c r="AD272" s="199"/>
      <c r="AE272" s="199"/>
      <c r="AG272" s="301" t="s">
        <v>1196</v>
      </c>
      <c r="AH272" s="301"/>
      <c r="AI272" s="300" t="s">
        <v>1197</v>
      </c>
      <c r="AJ272" s="300"/>
      <c r="AK272" s="300"/>
      <c r="AL272" s="300"/>
      <c r="AM272" s="300"/>
      <c r="AN272" s="300"/>
      <c r="AO272" s="300"/>
      <c r="AP272" s="300"/>
      <c r="AQ272" s="302"/>
      <c r="AR272" s="302"/>
      <c r="AS272" s="302"/>
      <c r="AT272" s="302"/>
      <c r="AU272" s="302"/>
      <c r="AV272" s="302"/>
      <c r="AW272" s="302"/>
      <c r="AX272" s="302"/>
      <c r="AY272" s="167"/>
      <c r="AZ272" s="167"/>
      <c r="BA272" s="167"/>
      <c r="BB272" s="167"/>
      <c r="BC272" s="167"/>
      <c r="BD272" s="167"/>
      <c r="BE272" s="167"/>
      <c r="BF272" s="167"/>
      <c r="BG272" s="167"/>
      <c r="BH272" s="167"/>
      <c r="BI272" s="167"/>
      <c r="BJ272" s="167"/>
      <c r="BK272" s="167"/>
      <c r="BL272" s="167"/>
      <c r="BM272" s="167"/>
      <c r="BN272" s="167"/>
      <c r="CB272" s="159"/>
      <c r="DI272" s="422"/>
      <c r="DJ272" s="422"/>
      <c r="EU272" s="422"/>
      <c r="EV272" s="422"/>
    </row>
    <row r="273" spans="14:152" s="56" customFormat="1" ht="15" customHeight="1">
      <c r="N273" s="222"/>
      <c r="O273" s="199"/>
      <c r="P273" s="199"/>
      <c r="Q273" s="199"/>
      <c r="R273" s="199"/>
      <c r="S273" s="199"/>
      <c r="T273" s="199"/>
      <c r="U273" s="199"/>
      <c r="W273" s="199"/>
      <c r="X273" s="199"/>
      <c r="Y273" s="199"/>
      <c r="Z273" s="199"/>
      <c r="AA273" s="199"/>
      <c r="AB273" s="199"/>
      <c r="AC273" s="199"/>
      <c r="AD273" s="199"/>
      <c r="AE273" s="199"/>
      <c r="AG273" s="251" t="s">
        <v>1053</v>
      </c>
      <c r="AH273" s="251"/>
      <c r="AI273" s="302"/>
      <c r="AJ273" s="302"/>
      <c r="AK273" s="302"/>
      <c r="AL273" s="302"/>
      <c r="AM273" s="302"/>
      <c r="AN273" s="302"/>
      <c r="AO273" s="302"/>
      <c r="AP273" s="302"/>
      <c r="AQ273" s="303" t="s">
        <v>1062</v>
      </c>
      <c r="AR273" s="303" t="s">
        <v>1063</v>
      </c>
      <c r="AS273" s="303" t="s">
        <v>1064</v>
      </c>
      <c r="AT273" s="303" t="s">
        <v>1065</v>
      </c>
      <c r="AU273" s="303"/>
      <c r="AV273" s="304" t="s">
        <v>1066</v>
      </c>
      <c r="AW273" s="303" t="s">
        <v>1067</v>
      </c>
      <c r="AX273" s="303" t="s">
        <v>1068</v>
      </c>
      <c r="AY273" s="167"/>
      <c r="AZ273" s="167"/>
      <c r="BA273" s="167"/>
      <c r="BB273" s="167"/>
      <c r="BC273" s="167"/>
      <c r="BD273" s="167"/>
      <c r="BE273" s="167"/>
      <c r="BF273" s="167"/>
      <c r="BG273" s="167"/>
      <c r="BH273" s="167"/>
      <c r="BI273" s="167"/>
      <c r="BJ273" s="167"/>
      <c r="BK273" s="167"/>
      <c r="BL273" s="167"/>
      <c r="BM273" s="167"/>
      <c r="BN273" s="167"/>
      <c r="CB273" s="159"/>
      <c r="DI273" s="422"/>
      <c r="DJ273" s="422"/>
      <c r="EU273" s="422"/>
      <c r="EV273" s="422"/>
    </row>
    <row r="274" spans="14:152" s="56" customFormat="1" ht="15" customHeight="1">
      <c r="N274" s="222"/>
      <c r="O274" s="199"/>
      <c r="P274" s="199"/>
      <c r="Q274" s="199"/>
      <c r="R274" s="199"/>
      <c r="S274" s="199"/>
      <c r="T274" s="199"/>
      <c r="U274" s="199"/>
      <c r="W274" s="199"/>
      <c r="X274" s="199"/>
      <c r="Y274" s="199"/>
      <c r="Z274" s="199"/>
      <c r="AA274" s="199"/>
      <c r="AB274" s="199"/>
      <c r="AC274" s="199"/>
      <c r="AD274" s="199"/>
      <c r="AE274" s="199"/>
      <c r="AG274" s="251"/>
      <c r="AH274" s="251"/>
      <c r="AI274" s="303" t="s">
        <v>1054</v>
      </c>
      <c r="AJ274" s="303" t="s">
        <v>1055</v>
      </c>
      <c r="AK274" s="303" t="s">
        <v>1056</v>
      </c>
      <c r="AL274" s="303" t="s">
        <v>1057</v>
      </c>
      <c r="AM274" s="303" t="s">
        <v>1058</v>
      </c>
      <c r="AN274" s="303" t="s">
        <v>1059</v>
      </c>
      <c r="AO274" s="303" t="s">
        <v>1060</v>
      </c>
      <c r="AP274" s="303" t="s">
        <v>1061</v>
      </c>
      <c r="AQ274" s="283">
        <v>0</v>
      </c>
      <c r="AR274" s="283">
        <v>0</v>
      </c>
      <c r="AS274" s="283" t="s">
        <v>404</v>
      </c>
      <c r="AT274" s="283" t="s">
        <v>1199</v>
      </c>
      <c r="AU274" s="283"/>
      <c r="AV274" s="283" t="s">
        <v>617</v>
      </c>
      <c r="AW274" s="283" t="s">
        <v>644</v>
      </c>
      <c r="AX274" s="283" t="s">
        <v>404</v>
      </c>
      <c r="AY274" s="167">
        <f t="shared" ref="AY274:AY292" si="151">IF(AI275="-",AI275,IF(ISNUMBER(AI275),AI275,MID(AI275,1,FIND("-",AI275)-1))+0)</f>
        <v>0</v>
      </c>
      <c r="AZ274" s="167" t="str">
        <f t="shared" ref="AZ274:AZ292" si="152">IF(AJ275="-",AJ275,IF(ISNUMBER(AJ275),AJ275,MID(AJ275,1,FIND("-",AJ275)-1))+0)</f>
        <v>-</v>
      </c>
      <c r="BA274" s="167">
        <f t="shared" ref="BA274:BA292" si="153">IF(AK275="-",AK275,IF(ISNUMBER(AK275),AK275,MID(AK275,1,FIND("-",AK275)-1))+0)</f>
        <v>0</v>
      </c>
      <c r="BB274" s="167">
        <f t="shared" ref="BB274:BB292" si="154">IF(AL275="-",AL275,IF(ISNUMBER(AL275),AL275,MID(AL275,1,FIND("-",AL275)-1))+0)</f>
        <v>0</v>
      </c>
      <c r="BC274" s="167">
        <f t="shared" ref="BC274:BC292" si="155">IF(AM275="-",AM275,IF(ISNUMBER(AM275),AM275,MID(AM275,1,FIND("-",AM275)-1))+0)</f>
        <v>0</v>
      </c>
      <c r="BD274" s="167">
        <f t="shared" ref="BD274:BD292" si="156">IF(AN275="-",AN275,IF(ISNUMBER(AN275),AN275,MID(AN275,1,FIND("-",AN275)-1))+0)</f>
        <v>0</v>
      </c>
      <c r="BE274" s="167">
        <f t="shared" ref="BE274:BE292" si="157">IF(AO275="-",AO275,IF(ISNUMBER(AO275),AO275,MID(AO275,1,FIND("-",AO275)-1))+0)</f>
        <v>0</v>
      </c>
      <c r="BF274" s="167">
        <f t="shared" ref="BF274:BF292" si="158">IF(AP275="-",AP275,IF(ISNUMBER(AP275),AP275,MID(AP275,1,FIND("-",AP275)-1))+0)</f>
        <v>0</v>
      </c>
      <c r="BG274" s="167">
        <f t="shared" ref="BG274:BG292" si="159">IF(AQ274="-",AQ274,IF(ISNUMBER(AQ274),AQ274,MID(AQ274,1,FIND("-",AQ274)-1))+0)</f>
        <v>0</v>
      </c>
      <c r="BH274" s="167"/>
      <c r="BI274" s="167">
        <f t="shared" ref="BI274:BI292" si="160">IF(AR274="-",AR274,IF(ISNUMBER(AR274),AR274,MID(AR274,1,FIND("-",AR274)-1))+0)</f>
        <v>0</v>
      </c>
      <c r="BJ274" s="167">
        <f t="shared" ref="BJ274:BJ292" si="161">IF(AS274="-",AS274,IF(ISNUMBER(AS274),AS274,MID(AS274,1,FIND("-",AS274)-1))+0)</f>
        <v>0</v>
      </c>
      <c r="BK274" s="167">
        <f t="shared" ref="BK274:BK292" si="162">IF(AT274="-",AT274,IF(ISNUMBER(AT274),AT274,MID(AT274,1,FIND("-",AT274)-1))+0)</f>
        <v>0</v>
      </c>
      <c r="BL274" s="167">
        <f t="shared" ref="BL274:BL292" si="163">IF(AV274="-",AV274,IF(ISNUMBER(AV274),AV274,MID(AV274,1,FIND("-",AV274)-1))+0)</f>
        <v>0</v>
      </c>
      <c r="BM274" s="167">
        <f t="shared" ref="BM274:BM292" si="164">IF(AW274="-",AW274,IF(ISNUMBER(AW274),AW274,MID(AW274,1,FIND("-",AW274)-1))+0)</f>
        <v>0</v>
      </c>
      <c r="BN274" s="167">
        <f t="shared" ref="BN274:BN292" si="165">IF(AX274="-",AX274,IF(ISNUMBER(AX274),AX274,MID(AX274,1,FIND("-",AX274)-1))+0)</f>
        <v>0</v>
      </c>
      <c r="CB274" s="159"/>
      <c r="DI274" s="422"/>
      <c r="DJ274" s="422"/>
      <c r="EU274" s="422"/>
      <c r="EV274" s="422"/>
    </row>
    <row r="275" spans="14:152" s="56" customFormat="1" ht="15" customHeight="1">
      <c r="N275" s="222"/>
      <c r="O275" s="199"/>
      <c r="P275" s="199"/>
      <c r="Q275" s="199"/>
      <c r="R275" s="199"/>
      <c r="S275" s="199"/>
      <c r="T275" s="199"/>
      <c r="U275" s="199"/>
      <c r="W275" s="199"/>
      <c r="X275" s="199"/>
      <c r="Y275" s="199"/>
      <c r="Z275" s="199"/>
      <c r="AA275" s="199"/>
      <c r="AB275" s="199"/>
      <c r="AC275" s="199"/>
      <c r="AD275" s="199"/>
      <c r="AE275" s="199"/>
      <c r="AG275" s="270">
        <v>1</v>
      </c>
      <c r="AH275" s="270"/>
      <c r="AI275" s="283">
        <v>0</v>
      </c>
      <c r="AJ275" s="283" t="s">
        <v>1</v>
      </c>
      <c r="AK275" s="283" t="s">
        <v>617</v>
      </c>
      <c r="AL275" s="283" t="s">
        <v>404</v>
      </c>
      <c r="AM275" s="283" t="s">
        <v>1198</v>
      </c>
      <c r="AN275" s="283" t="s">
        <v>474</v>
      </c>
      <c r="AO275" s="283">
        <v>0</v>
      </c>
      <c r="AP275" s="283" t="s">
        <v>351</v>
      </c>
      <c r="AQ275" s="283" t="s">
        <v>456</v>
      </c>
      <c r="AR275" s="291">
        <v>1</v>
      </c>
      <c r="AS275" s="283" t="s">
        <v>411</v>
      </c>
      <c r="AT275" s="283" t="s">
        <v>489</v>
      </c>
      <c r="AU275" s="283"/>
      <c r="AV275" s="291">
        <v>5</v>
      </c>
      <c r="AW275" s="283" t="s">
        <v>359</v>
      </c>
      <c r="AX275" s="291">
        <v>2</v>
      </c>
      <c r="AY275" s="167" t="str">
        <f t="shared" si="151"/>
        <v>-</v>
      </c>
      <c r="AZ275" s="167" t="str">
        <f t="shared" si="152"/>
        <v>-</v>
      </c>
      <c r="BA275" s="167">
        <f t="shared" si="153"/>
        <v>5</v>
      </c>
      <c r="BB275" s="167">
        <f t="shared" si="154"/>
        <v>2</v>
      </c>
      <c r="BC275" s="167">
        <f t="shared" si="155"/>
        <v>9</v>
      </c>
      <c r="BD275" s="167">
        <f t="shared" si="156"/>
        <v>7</v>
      </c>
      <c r="BE275" s="167">
        <f t="shared" si="157"/>
        <v>1</v>
      </c>
      <c r="BF275" s="167">
        <f t="shared" si="158"/>
        <v>3</v>
      </c>
      <c r="BG275" s="167">
        <f t="shared" si="159"/>
        <v>1</v>
      </c>
      <c r="BH275" s="167"/>
      <c r="BI275" s="167">
        <f t="shared" si="160"/>
        <v>1</v>
      </c>
      <c r="BJ275" s="167">
        <f t="shared" si="161"/>
        <v>2</v>
      </c>
      <c r="BK275" s="167">
        <f t="shared" si="162"/>
        <v>17</v>
      </c>
      <c r="BL275" s="167">
        <f t="shared" si="163"/>
        <v>5</v>
      </c>
      <c r="BM275" s="167">
        <f t="shared" si="164"/>
        <v>6</v>
      </c>
      <c r="BN275" s="167">
        <f t="shared" si="165"/>
        <v>2</v>
      </c>
      <c r="DI275" s="422"/>
      <c r="DJ275" s="422"/>
      <c r="EU275" s="422"/>
      <c r="EV275" s="422"/>
    </row>
    <row r="276" spans="14:152" s="56" customFormat="1" ht="15" customHeight="1">
      <c r="N276" s="222"/>
      <c r="O276" s="199"/>
      <c r="P276" s="199"/>
      <c r="Q276" s="199"/>
      <c r="R276" s="199"/>
      <c r="S276" s="199"/>
      <c r="T276" s="199"/>
      <c r="U276" s="199"/>
      <c r="W276" s="199"/>
      <c r="X276" s="199"/>
      <c r="Y276" s="199"/>
      <c r="Z276" s="199"/>
      <c r="AA276" s="199"/>
      <c r="AB276" s="199"/>
      <c r="AC276" s="199"/>
      <c r="AD276" s="199"/>
      <c r="AE276" s="199"/>
      <c r="AG276" s="270">
        <v>2</v>
      </c>
      <c r="AH276" s="270"/>
      <c r="AI276" s="283" t="s">
        <v>1</v>
      </c>
      <c r="AJ276" s="283" t="s">
        <v>1</v>
      </c>
      <c r="AK276" s="291">
        <v>5</v>
      </c>
      <c r="AL276" s="291">
        <v>2</v>
      </c>
      <c r="AM276" s="283" t="s">
        <v>483</v>
      </c>
      <c r="AN276" s="283" t="s">
        <v>367</v>
      </c>
      <c r="AO276" s="291">
        <v>1</v>
      </c>
      <c r="AP276" s="291">
        <v>3</v>
      </c>
      <c r="AQ276" s="283" t="s">
        <v>407</v>
      </c>
      <c r="AR276" s="283" t="s">
        <v>411</v>
      </c>
      <c r="AS276" s="283" t="s">
        <v>356</v>
      </c>
      <c r="AT276" s="283" t="s">
        <v>491</v>
      </c>
      <c r="AU276" s="283"/>
      <c r="AV276" s="291">
        <v>6</v>
      </c>
      <c r="AW276" s="291">
        <v>8</v>
      </c>
      <c r="AX276" s="291">
        <v>3</v>
      </c>
      <c r="AY276" s="167">
        <f t="shared" si="151"/>
        <v>1</v>
      </c>
      <c r="AZ276" s="167">
        <f t="shared" si="152"/>
        <v>0</v>
      </c>
      <c r="BA276" s="167">
        <f t="shared" si="153"/>
        <v>6</v>
      </c>
      <c r="BB276" s="167">
        <f t="shared" si="154"/>
        <v>3</v>
      </c>
      <c r="BC276" s="167">
        <f t="shared" si="155"/>
        <v>12</v>
      </c>
      <c r="BD276" s="167">
        <f t="shared" si="156"/>
        <v>9</v>
      </c>
      <c r="BE276" s="167">
        <f t="shared" si="157"/>
        <v>2</v>
      </c>
      <c r="BF276" s="167">
        <f t="shared" si="158"/>
        <v>4</v>
      </c>
      <c r="BG276" s="167">
        <f t="shared" si="159"/>
        <v>3</v>
      </c>
      <c r="BH276" s="167"/>
      <c r="BI276" s="167">
        <f t="shared" si="160"/>
        <v>2</v>
      </c>
      <c r="BJ276" s="167">
        <f t="shared" si="161"/>
        <v>4</v>
      </c>
      <c r="BK276" s="167">
        <f t="shared" si="162"/>
        <v>21</v>
      </c>
      <c r="BL276" s="167">
        <f t="shared" si="163"/>
        <v>6</v>
      </c>
      <c r="BM276" s="167">
        <f t="shared" si="164"/>
        <v>8</v>
      </c>
      <c r="BN276" s="167">
        <f t="shared" si="165"/>
        <v>3</v>
      </c>
      <c r="DI276" s="422"/>
      <c r="DJ276" s="422"/>
      <c r="EU276" s="422"/>
      <c r="EV276" s="422"/>
    </row>
    <row r="277" spans="14:152" s="56" customFormat="1" ht="15" customHeight="1">
      <c r="N277" s="222"/>
      <c r="O277" s="199"/>
      <c r="P277" s="199"/>
      <c r="Q277" s="199"/>
      <c r="R277" s="199"/>
      <c r="S277" s="199"/>
      <c r="T277" s="199"/>
      <c r="U277" s="199"/>
      <c r="W277" s="199"/>
      <c r="X277" s="199"/>
      <c r="Y277" s="199"/>
      <c r="Z277" s="199"/>
      <c r="AA277" s="199"/>
      <c r="AB277" s="199"/>
      <c r="AC277" s="199"/>
      <c r="AD277" s="199"/>
      <c r="AE277" s="199"/>
      <c r="AG277" s="270">
        <v>3</v>
      </c>
      <c r="AH277" s="270"/>
      <c r="AI277" s="291">
        <v>1</v>
      </c>
      <c r="AJ277" s="283">
        <v>0</v>
      </c>
      <c r="AK277" s="291">
        <v>6</v>
      </c>
      <c r="AL277" s="283" t="s">
        <v>407</v>
      </c>
      <c r="AM277" s="283" t="s">
        <v>368</v>
      </c>
      <c r="AN277" s="283" t="s">
        <v>412</v>
      </c>
      <c r="AO277" s="291">
        <v>2</v>
      </c>
      <c r="AP277" s="291">
        <v>4</v>
      </c>
      <c r="AQ277" s="291">
        <v>5</v>
      </c>
      <c r="AR277" s="283" t="s">
        <v>356</v>
      </c>
      <c r="AS277" s="283" t="s">
        <v>359</v>
      </c>
      <c r="AT277" s="283" t="s">
        <v>1200</v>
      </c>
      <c r="AU277" s="283"/>
      <c r="AV277" s="291">
        <v>7</v>
      </c>
      <c r="AW277" s="283" t="s">
        <v>412</v>
      </c>
      <c r="AX277" s="455">
        <v>4</v>
      </c>
      <c r="AY277" s="167">
        <f t="shared" si="151"/>
        <v>2</v>
      </c>
      <c r="AZ277" s="167" t="str">
        <f t="shared" si="152"/>
        <v>-</v>
      </c>
      <c r="BA277" s="167" t="str">
        <f t="shared" si="153"/>
        <v>-</v>
      </c>
      <c r="BB277" s="167">
        <f t="shared" si="154"/>
        <v>5</v>
      </c>
      <c r="BC277" s="167">
        <f t="shared" si="155"/>
        <v>15</v>
      </c>
      <c r="BD277" s="167">
        <f t="shared" si="156"/>
        <v>11</v>
      </c>
      <c r="BE277" s="167">
        <f t="shared" si="157"/>
        <v>3</v>
      </c>
      <c r="BF277" s="167">
        <f t="shared" si="158"/>
        <v>5</v>
      </c>
      <c r="BG277" s="167">
        <f t="shared" si="159"/>
        <v>5</v>
      </c>
      <c r="BH277" s="167"/>
      <c r="BI277" s="167">
        <f t="shared" si="160"/>
        <v>4</v>
      </c>
      <c r="BJ277" s="167">
        <f t="shared" si="161"/>
        <v>6</v>
      </c>
      <c r="BK277" s="167">
        <f t="shared" si="162"/>
        <v>25</v>
      </c>
      <c r="BL277" s="167">
        <f t="shared" si="163"/>
        <v>7</v>
      </c>
      <c r="BM277" s="167">
        <f t="shared" si="164"/>
        <v>9</v>
      </c>
      <c r="BN277" s="167">
        <f t="shared" si="165"/>
        <v>4</v>
      </c>
      <c r="DI277" s="422"/>
      <c r="DJ277" s="422"/>
      <c r="EU277" s="422"/>
      <c r="EV277" s="422"/>
    </row>
    <row r="278" spans="14:152" s="56" customFormat="1" ht="15" customHeight="1">
      <c r="N278" s="222"/>
      <c r="O278" s="199"/>
      <c r="P278" s="199"/>
      <c r="Q278" s="199"/>
      <c r="R278" s="199"/>
      <c r="S278" s="199"/>
      <c r="T278" s="199"/>
      <c r="U278" s="199"/>
      <c r="W278" s="199"/>
      <c r="X278" s="199"/>
      <c r="Y278" s="199"/>
      <c r="Z278" s="199"/>
      <c r="AA278" s="199"/>
      <c r="AB278" s="199"/>
      <c r="AC278" s="199"/>
      <c r="AD278" s="199"/>
      <c r="AE278" s="199"/>
      <c r="AG278" s="270">
        <v>4</v>
      </c>
      <c r="AH278" s="270"/>
      <c r="AI278" s="283" t="s">
        <v>517</v>
      </c>
      <c r="AJ278" s="283" t="s">
        <v>1</v>
      </c>
      <c r="AK278" s="283" t="s">
        <v>1</v>
      </c>
      <c r="AL278" s="291">
        <v>5</v>
      </c>
      <c r="AM278" s="283" t="s">
        <v>360</v>
      </c>
      <c r="AN278" s="283" t="s">
        <v>366</v>
      </c>
      <c r="AO278" s="283" t="s">
        <v>407</v>
      </c>
      <c r="AP278" s="283" t="s">
        <v>353</v>
      </c>
      <c r="AQ278" s="283" t="s">
        <v>359</v>
      </c>
      <c r="AR278" s="291">
        <v>6</v>
      </c>
      <c r="AS278" s="283" t="s">
        <v>361</v>
      </c>
      <c r="AT278" s="283" t="s">
        <v>664</v>
      </c>
      <c r="AU278" s="283"/>
      <c r="AV278" s="283" t="s">
        <v>1</v>
      </c>
      <c r="AW278" s="291">
        <v>11</v>
      </c>
      <c r="AX278" s="291">
        <v>5</v>
      </c>
      <c r="AY278" s="167">
        <f t="shared" si="151"/>
        <v>5</v>
      </c>
      <c r="AZ278" s="167">
        <f t="shared" si="152"/>
        <v>1</v>
      </c>
      <c r="BA278" s="167">
        <f t="shared" si="153"/>
        <v>7</v>
      </c>
      <c r="BB278" s="167">
        <f t="shared" si="154"/>
        <v>6</v>
      </c>
      <c r="BC278" s="167">
        <f t="shared" si="155"/>
        <v>18</v>
      </c>
      <c r="BD278" s="167">
        <f t="shared" si="156"/>
        <v>13</v>
      </c>
      <c r="BE278" s="167">
        <f t="shared" si="157"/>
        <v>5</v>
      </c>
      <c r="BF278" s="167">
        <f t="shared" si="158"/>
        <v>7</v>
      </c>
      <c r="BG278" s="167">
        <f t="shared" si="159"/>
        <v>6</v>
      </c>
      <c r="BH278" s="167"/>
      <c r="BI278" s="167">
        <f t="shared" si="160"/>
        <v>6</v>
      </c>
      <c r="BJ278" s="167">
        <f t="shared" si="161"/>
        <v>8</v>
      </c>
      <c r="BK278" s="167">
        <f t="shared" si="162"/>
        <v>30</v>
      </c>
      <c r="BL278" s="167" t="str">
        <f t="shared" si="163"/>
        <v>-</v>
      </c>
      <c r="BM278" s="167">
        <f t="shared" si="164"/>
        <v>11</v>
      </c>
      <c r="BN278" s="167">
        <f t="shared" si="165"/>
        <v>5</v>
      </c>
      <c r="DI278" s="422"/>
      <c r="DJ278" s="422"/>
      <c r="EU278" s="422"/>
      <c r="EV278" s="422"/>
    </row>
    <row r="279" spans="14:152" s="56" customFormat="1" ht="15" customHeight="1">
      <c r="N279" s="222"/>
      <c r="O279" s="199"/>
      <c r="P279" s="199"/>
      <c r="Q279" s="199"/>
      <c r="R279" s="199"/>
      <c r="S279" s="199"/>
      <c r="T279" s="199"/>
      <c r="U279" s="199"/>
      <c r="W279" s="199"/>
      <c r="X279" s="199"/>
      <c r="Y279" s="199"/>
      <c r="Z279" s="199"/>
      <c r="AA279" s="199"/>
      <c r="AB279" s="199"/>
      <c r="AC279" s="199"/>
      <c r="AD279" s="199"/>
      <c r="AE279" s="199"/>
      <c r="AG279" s="270">
        <v>5</v>
      </c>
      <c r="AH279" s="270"/>
      <c r="AI279" s="283" t="s">
        <v>353</v>
      </c>
      <c r="AJ279" s="283" t="s">
        <v>456</v>
      </c>
      <c r="AK279" s="291">
        <v>7</v>
      </c>
      <c r="AL279" s="291">
        <v>6</v>
      </c>
      <c r="AM279" s="283" t="s">
        <v>429</v>
      </c>
      <c r="AN279" s="283" t="s">
        <v>380</v>
      </c>
      <c r="AO279" s="283" t="s">
        <v>353</v>
      </c>
      <c r="AP279" s="291">
        <v>7</v>
      </c>
      <c r="AQ279" s="283" t="s">
        <v>361</v>
      </c>
      <c r="AR279" s="283" t="s">
        <v>367</v>
      </c>
      <c r="AS279" s="283" t="s">
        <v>363</v>
      </c>
      <c r="AT279" s="283" t="s">
        <v>665</v>
      </c>
      <c r="AU279" s="283"/>
      <c r="AV279" s="291">
        <v>8</v>
      </c>
      <c r="AW279" s="291">
        <v>12</v>
      </c>
      <c r="AX279" s="291">
        <v>6</v>
      </c>
      <c r="AY279" s="167">
        <f t="shared" si="151"/>
        <v>7</v>
      </c>
      <c r="AZ279" s="167">
        <f t="shared" si="152"/>
        <v>3</v>
      </c>
      <c r="BA279" s="167">
        <f t="shared" si="153"/>
        <v>8</v>
      </c>
      <c r="BB279" s="167">
        <f t="shared" si="154"/>
        <v>7</v>
      </c>
      <c r="BC279" s="167">
        <f t="shared" si="155"/>
        <v>20</v>
      </c>
      <c r="BD279" s="167">
        <f t="shared" si="156"/>
        <v>15</v>
      </c>
      <c r="BE279" s="167">
        <f t="shared" si="157"/>
        <v>7</v>
      </c>
      <c r="BF279" s="167">
        <f t="shared" si="158"/>
        <v>8</v>
      </c>
      <c r="BG279" s="167">
        <f t="shared" si="159"/>
        <v>8</v>
      </c>
      <c r="BH279" s="167"/>
      <c r="BI279" s="167">
        <f t="shared" si="160"/>
        <v>7</v>
      </c>
      <c r="BJ279" s="167">
        <f t="shared" si="161"/>
        <v>10</v>
      </c>
      <c r="BK279" s="167">
        <f t="shared" si="162"/>
        <v>35</v>
      </c>
      <c r="BL279" s="167">
        <f t="shared" si="163"/>
        <v>8</v>
      </c>
      <c r="BM279" s="167">
        <f t="shared" si="164"/>
        <v>12</v>
      </c>
      <c r="BN279" s="167">
        <f t="shared" si="165"/>
        <v>6</v>
      </c>
      <c r="DI279" s="422"/>
      <c r="DJ279" s="422"/>
      <c r="EU279" s="422"/>
      <c r="EV279" s="422"/>
    </row>
    <row r="280" spans="14:152" s="56" customFormat="1" ht="15" customHeight="1">
      <c r="N280" s="222"/>
      <c r="O280" s="199"/>
      <c r="P280" s="199"/>
      <c r="Q280" s="199"/>
      <c r="R280" s="199"/>
      <c r="S280" s="199"/>
      <c r="T280" s="199"/>
      <c r="U280" s="199"/>
      <c r="W280" s="199"/>
      <c r="X280" s="199"/>
      <c r="Y280" s="199"/>
      <c r="Z280" s="199"/>
      <c r="AA280" s="199"/>
      <c r="AB280" s="199"/>
      <c r="AC280" s="199"/>
      <c r="AD280" s="199"/>
      <c r="AE280" s="199"/>
      <c r="AG280" s="270">
        <v>6</v>
      </c>
      <c r="AH280" s="270"/>
      <c r="AI280" s="283" t="s">
        <v>480</v>
      </c>
      <c r="AJ280" s="283" t="s">
        <v>407</v>
      </c>
      <c r="AK280" s="291">
        <v>8</v>
      </c>
      <c r="AL280" s="283" t="s">
        <v>367</v>
      </c>
      <c r="AM280" s="283" t="s">
        <v>376</v>
      </c>
      <c r="AN280" s="283" t="s">
        <v>371</v>
      </c>
      <c r="AO280" s="291">
        <v>7</v>
      </c>
      <c r="AP280" s="291">
        <v>8</v>
      </c>
      <c r="AQ280" s="291">
        <v>10</v>
      </c>
      <c r="AR280" s="283" t="s">
        <v>412</v>
      </c>
      <c r="AS280" s="283" t="s">
        <v>458</v>
      </c>
      <c r="AT280" s="283" t="s">
        <v>690</v>
      </c>
      <c r="AU280" s="283"/>
      <c r="AV280" s="291">
        <v>9</v>
      </c>
      <c r="AW280" s="283" t="s">
        <v>380</v>
      </c>
      <c r="AX280" s="291">
        <v>7</v>
      </c>
      <c r="AY280" s="167">
        <f t="shared" si="151"/>
        <v>10</v>
      </c>
      <c r="AZ280" s="167">
        <f t="shared" si="152"/>
        <v>5</v>
      </c>
      <c r="BA280" s="167">
        <f t="shared" si="153"/>
        <v>9</v>
      </c>
      <c r="BB280" s="167">
        <f t="shared" si="154"/>
        <v>9</v>
      </c>
      <c r="BC280" s="167">
        <f t="shared" si="155"/>
        <v>22</v>
      </c>
      <c r="BD280" s="167">
        <f t="shared" si="156"/>
        <v>17</v>
      </c>
      <c r="BE280" s="167">
        <f t="shared" si="157"/>
        <v>8</v>
      </c>
      <c r="BF280" s="167">
        <f t="shared" si="158"/>
        <v>9</v>
      </c>
      <c r="BG280" s="167">
        <f t="shared" si="159"/>
        <v>10</v>
      </c>
      <c r="BH280" s="167"/>
      <c r="BI280" s="167">
        <f t="shared" si="160"/>
        <v>9</v>
      </c>
      <c r="BJ280" s="167">
        <f t="shared" si="161"/>
        <v>12</v>
      </c>
      <c r="BK280" s="167">
        <f t="shared" si="162"/>
        <v>40</v>
      </c>
      <c r="BL280" s="167">
        <f t="shared" si="163"/>
        <v>9</v>
      </c>
      <c r="BM280" s="167">
        <f t="shared" si="164"/>
        <v>13</v>
      </c>
      <c r="BN280" s="167">
        <f t="shared" si="165"/>
        <v>7</v>
      </c>
      <c r="DI280" s="422"/>
      <c r="DJ280" s="422"/>
      <c r="EU280" s="422"/>
      <c r="EV280" s="422"/>
    </row>
    <row r="281" spans="14:152" s="56" customFormat="1" ht="15" customHeight="1">
      <c r="N281" s="222"/>
      <c r="O281" s="199"/>
      <c r="P281" s="199"/>
      <c r="Q281" s="199"/>
      <c r="R281" s="199"/>
      <c r="S281" s="199"/>
      <c r="T281" s="199"/>
      <c r="U281" s="199"/>
      <c r="W281" s="199"/>
      <c r="X281" s="199"/>
      <c r="Y281" s="199"/>
      <c r="Z281" s="199"/>
      <c r="AA281" s="199"/>
      <c r="AB281" s="199"/>
      <c r="AC281" s="199"/>
      <c r="AD281" s="199"/>
      <c r="AE281" s="199"/>
      <c r="AG281" s="270">
        <v>7</v>
      </c>
      <c r="AH281" s="270"/>
      <c r="AI281" s="283" t="s">
        <v>516</v>
      </c>
      <c r="AJ281" s="283" t="s">
        <v>353</v>
      </c>
      <c r="AK281" s="291">
        <v>9</v>
      </c>
      <c r="AL281" s="291">
        <v>9</v>
      </c>
      <c r="AM281" s="283" t="s">
        <v>379</v>
      </c>
      <c r="AN281" s="283" t="s">
        <v>374</v>
      </c>
      <c r="AO281" s="283" t="s">
        <v>361</v>
      </c>
      <c r="AP281" s="291">
        <v>9</v>
      </c>
      <c r="AQ281" s="283" t="s">
        <v>366</v>
      </c>
      <c r="AR281" s="283" t="s">
        <v>366</v>
      </c>
      <c r="AS281" s="283" t="s">
        <v>459</v>
      </c>
      <c r="AT281" s="283" t="s">
        <v>419</v>
      </c>
      <c r="AU281" s="283"/>
      <c r="AV281" s="291">
        <v>10</v>
      </c>
      <c r="AW281" s="291">
        <v>15</v>
      </c>
      <c r="AX281" s="291">
        <v>8</v>
      </c>
      <c r="AY281" s="167">
        <f t="shared" si="151"/>
        <v>13</v>
      </c>
      <c r="AZ281" s="167">
        <f t="shared" si="152"/>
        <v>7</v>
      </c>
      <c r="BA281" s="167">
        <f t="shared" si="153"/>
        <v>10</v>
      </c>
      <c r="BB281" s="167">
        <f t="shared" si="154"/>
        <v>10</v>
      </c>
      <c r="BC281" s="167">
        <f t="shared" si="155"/>
        <v>25</v>
      </c>
      <c r="BD281" s="167">
        <f t="shared" si="156"/>
        <v>19</v>
      </c>
      <c r="BE281" s="167">
        <f t="shared" si="157"/>
        <v>10</v>
      </c>
      <c r="BF281" s="167">
        <f t="shared" si="158"/>
        <v>10</v>
      </c>
      <c r="BG281" s="167">
        <f t="shared" si="159"/>
        <v>11</v>
      </c>
      <c r="BH281" s="167"/>
      <c r="BI281" s="167">
        <f t="shared" si="160"/>
        <v>11</v>
      </c>
      <c r="BJ281" s="167">
        <f t="shared" si="161"/>
        <v>14</v>
      </c>
      <c r="BK281" s="167">
        <f t="shared" si="162"/>
        <v>45</v>
      </c>
      <c r="BL281" s="167">
        <f t="shared" si="163"/>
        <v>10</v>
      </c>
      <c r="BM281" s="167">
        <f t="shared" si="164"/>
        <v>15</v>
      </c>
      <c r="BN281" s="167">
        <f t="shared" si="165"/>
        <v>8</v>
      </c>
      <c r="DI281" s="422"/>
      <c r="DJ281" s="422"/>
      <c r="EU281" s="422"/>
      <c r="EV281" s="422"/>
    </row>
    <row r="282" spans="14:152" s="56" customFormat="1" ht="15" customHeight="1">
      <c r="N282" s="222"/>
      <c r="O282" s="199"/>
      <c r="P282" s="199"/>
      <c r="Q282" s="199"/>
      <c r="R282" s="199"/>
      <c r="S282" s="199"/>
      <c r="T282" s="199"/>
      <c r="U282" s="199"/>
      <c r="W282" s="199"/>
      <c r="X282" s="199"/>
      <c r="Y282" s="199"/>
      <c r="Z282" s="199"/>
      <c r="AA282" s="199"/>
      <c r="AB282" s="199"/>
      <c r="AC282" s="199"/>
      <c r="AD282" s="199"/>
      <c r="AE282" s="199"/>
      <c r="AG282" s="270">
        <v>8</v>
      </c>
      <c r="AH282" s="270"/>
      <c r="AI282" s="283" t="s">
        <v>566</v>
      </c>
      <c r="AJ282" s="283" t="s">
        <v>367</v>
      </c>
      <c r="AK282" s="291">
        <v>10</v>
      </c>
      <c r="AL282" s="283" t="s">
        <v>363</v>
      </c>
      <c r="AM282" s="283" t="s">
        <v>425</v>
      </c>
      <c r="AN282" s="283" t="s">
        <v>377</v>
      </c>
      <c r="AO282" s="291">
        <v>10</v>
      </c>
      <c r="AP282" s="283" t="s">
        <v>363</v>
      </c>
      <c r="AQ282" s="291">
        <v>13</v>
      </c>
      <c r="AR282" s="283" t="s">
        <v>380</v>
      </c>
      <c r="AS282" s="283" t="s">
        <v>387</v>
      </c>
      <c r="AT282" s="283" t="s">
        <v>1201</v>
      </c>
      <c r="AU282" s="283"/>
      <c r="AV282" s="291">
        <v>11</v>
      </c>
      <c r="AW282" s="291">
        <v>16</v>
      </c>
      <c r="AX282" s="291">
        <v>9</v>
      </c>
      <c r="AY282" s="167">
        <f t="shared" si="151"/>
        <v>16</v>
      </c>
      <c r="AZ282" s="167">
        <f t="shared" si="152"/>
        <v>9</v>
      </c>
      <c r="BA282" s="167">
        <f t="shared" si="153"/>
        <v>11</v>
      </c>
      <c r="BB282" s="167">
        <f t="shared" si="154"/>
        <v>12</v>
      </c>
      <c r="BC282" s="167">
        <f t="shared" si="155"/>
        <v>27</v>
      </c>
      <c r="BD282" s="167">
        <f t="shared" si="156"/>
        <v>21</v>
      </c>
      <c r="BE282" s="167">
        <f t="shared" si="157"/>
        <v>11</v>
      </c>
      <c r="BF282" s="167">
        <f t="shared" si="158"/>
        <v>12</v>
      </c>
      <c r="BG282" s="167">
        <f t="shared" si="159"/>
        <v>13</v>
      </c>
      <c r="BH282" s="167"/>
      <c r="BI282" s="167">
        <f t="shared" si="160"/>
        <v>13</v>
      </c>
      <c r="BJ282" s="167">
        <f t="shared" si="161"/>
        <v>16</v>
      </c>
      <c r="BK282" s="167">
        <f t="shared" si="162"/>
        <v>51</v>
      </c>
      <c r="BL282" s="167">
        <f t="shared" si="163"/>
        <v>11</v>
      </c>
      <c r="BM282" s="167">
        <f t="shared" si="164"/>
        <v>16</v>
      </c>
      <c r="BN282" s="167">
        <f t="shared" si="165"/>
        <v>9</v>
      </c>
      <c r="DI282" s="422"/>
      <c r="DJ282" s="422"/>
      <c r="EU282" s="422"/>
      <c r="EV282" s="422"/>
    </row>
    <row r="283" spans="14:152" s="56" customFormat="1" ht="15" customHeight="1">
      <c r="N283" s="222"/>
      <c r="O283" s="199"/>
      <c r="P283" s="199"/>
      <c r="Q283" s="199"/>
      <c r="R283" s="199"/>
      <c r="S283" s="199"/>
      <c r="T283" s="199"/>
      <c r="U283" s="199"/>
      <c r="W283" s="199"/>
      <c r="X283" s="199"/>
      <c r="Y283" s="199"/>
      <c r="Z283" s="199"/>
      <c r="AA283" s="199"/>
      <c r="AB283" s="199"/>
      <c r="AC283" s="199"/>
      <c r="AD283" s="199"/>
      <c r="AE283" s="199"/>
      <c r="AG283" s="270">
        <v>9</v>
      </c>
      <c r="AH283" s="270"/>
      <c r="AI283" s="283" t="s">
        <v>418</v>
      </c>
      <c r="AJ283" s="283" t="s">
        <v>412</v>
      </c>
      <c r="AK283" s="291">
        <v>11</v>
      </c>
      <c r="AL283" s="291">
        <v>12</v>
      </c>
      <c r="AM283" s="283" t="s">
        <v>428</v>
      </c>
      <c r="AN283" s="283" t="s">
        <v>437</v>
      </c>
      <c r="AO283" s="283" t="s">
        <v>366</v>
      </c>
      <c r="AP283" s="283" t="s">
        <v>458</v>
      </c>
      <c r="AQ283" s="283" t="s">
        <v>459</v>
      </c>
      <c r="AR283" s="283" t="s">
        <v>371</v>
      </c>
      <c r="AS283" s="283" t="s">
        <v>429</v>
      </c>
      <c r="AT283" s="283" t="s">
        <v>1202</v>
      </c>
      <c r="AU283" s="283"/>
      <c r="AV283" s="291">
        <v>12</v>
      </c>
      <c r="AW283" s="283" t="s">
        <v>374</v>
      </c>
      <c r="AX283" s="291">
        <v>10</v>
      </c>
      <c r="AY283" s="167">
        <f t="shared" si="151"/>
        <v>19</v>
      </c>
      <c r="AZ283" s="167">
        <f t="shared" si="152"/>
        <v>11</v>
      </c>
      <c r="BA283" s="167">
        <f t="shared" si="153"/>
        <v>12</v>
      </c>
      <c r="BB283" s="167">
        <f t="shared" si="154"/>
        <v>13</v>
      </c>
      <c r="BC283" s="167">
        <f t="shared" si="155"/>
        <v>30</v>
      </c>
      <c r="BD283" s="167">
        <f t="shared" si="156"/>
        <v>23</v>
      </c>
      <c r="BE283" s="167">
        <f t="shared" si="157"/>
        <v>13</v>
      </c>
      <c r="BF283" s="167">
        <f t="shared" si="158"/>
        <v>14</v>
      </c>
      <c r="BG283" s="167">
        <f t="shared" si="159"/>
        <v>14</v>
      </c>
      <c r="BH283" s="167"/>
      <c r="BI283" s="167">
        <f t="shared" si="160"/>
        <v>15</v>
      </c>
      <c r="BJ283" s="167">
        <f t="shared" si="161"/>
        <v>18</v>
      </c>
      <c r="BK283" s="167">
        <f t="shared" si="162"/>
        <v>56</v>
      </c>
      <c r="BL283" s="167">
        <f t="shared" si="163"/>
        <v>12</v>
      </c>
      <c r="BM283" s="167">
        <f t="shared" si="164"/>
        <v>17</v>
      </c>
      <c r="BN283" s="167">
        <f t="shared" si="165"/>
        <v>10</v>
      </c>
      <c r="DI283" s="422"/>
      <c r="DJ283" s="422"/>
      <c r="EU283" s="422"/>
      <c r="EV283" s="422"/>
    </row>
    <row r="284" spans="14:152" s="56" customFormat="1" ht="15" customHeight="1">
      <c r="N284" s="222"/>
      <c r="O284" s="199"/>
      <c r="P284" s="199"/>
      <c r="Q284" s="199"/>
      <c r="R284" s="199"/>
      <c r="S284" s="199"/>
      <c r="T284" s="199"/>
      <c r="U284" s="199"/>
      <c r="W284" s="199"/>
      <c r="X284" s="199"/>
      <c r="Y284" s="199"/>
      <c r="Z284" s="199"/>
      <c r="AA284" s="199"/>
      <c r="AB284" s="199"/>
      <c r="AC284" s="199"/>
      <c r="AD284" s="199"/>
      <c r="AE284" s="199"/>
      <c r="AG284" s="270">
        <v>10</v>
      </c>
      <c r="AH284" s="270"/>
      <c r="AI284" s="283" t="s">
        <v>420</v>
      </c>
      <c r="AJ284" s="283" t="s">
        <v>366</v>
      </c>
      <c r="AK284" s="283" t="s">
        <v>458</v>
      </c>
      <c r="AL284" s="291">
        <v>13</v>
      </c>
      <c r="AM284" s="283" t="s">
        <v>433</v>
      </c>
      <c r="AN284" s="283" t="s">
        <v>494</v>
      </c>
      <c r="AO284" s="291">
        <v>13</v>
      </c>
      <c r="AP284" s="291">
        <v>14</v>
      </c>
      <c r="AQ284" s="283" t="s">
        <v>387</v>
      </c>
      <c r="AR284" s="283" t="s">
        <v>374</v>
      </c>
      <c r="AS284" s="283" t="s">
        <v>376</v>
      </c>
      <c r="AT284" s="283" t="s">
        <v>540</v>
      </c>
      <c r="AU284" s="283"/>
      <c r="AV284" s="291">
        <v>13</v>
      </c>
      <c r="AW284" s="291">
        <v>19</v>
      </c>
      <c r="AX284" s="291">
        <v>11</v>
      </c>
      <c r="AY284" s="167">
        <f t="shared" si="151"/>
        <v>22</v>
      </c>
      <c r="AZ284" s="167">
        <f t="shared" si="152"/>
        <v>13</v>
      </c>
      <c r="BA284" s="167">
        <f t="shared" si="153"/>
        <v>14</v>
      </c>
      <c r="BB284" s="167">
        <f t="shared" si="154"/>
        <v>14</v>
      </c>
      <c r="BC284" s="167">
        <f t="shared" si="155"/>
        <v>33</v>
      </c>
      <c r="BD284" s="167">
        <f t="shared" si="156"/>
        <v>26</v>
      </c>
      <c r="BE284" s="167">
        <f t="shared" si="157"/>
        <v>14</v>
      </c>
      <c r="BF284" s="167">
        <f t="shared" si="158"/>
        <v>15</v>
      </c>
      <c r="BG284" s="167">
        <f t="shared" si="159"/>
        <v>16</v>
      </c>
      <c r="BH284" s="167"/>
      <c r="BI284" s="167">
        <f t="shared" si="160"/>
        <v>17</v>
      </c>
      <c r="BJ284" s="167">
        <f t="shared" si="161"/>
        <v>20</v>
      </c>
      <c r="BK284" s="167">
        <f t="shared" si="162"/>
        <v>62</v>
      </c>
      <c r="BL284" s="167">
        <f t="shared" si="163"/>
        <v>13</v>
      </c>
      <c r="BM284" s="167">
        <f t="shared" si="164"/>
        <v>19</v>
      </c>
      <c r="BN284" s="167">
        <f t="shared" si="165"/>
        <v>11</v>
      </c>
      <c r="DI284" s="422"/>
      <c r="DJ284" s="422"/>
      <c r="EU284" s="422"/>
      <c r="EV284" s="422"/>
    </row>
    <row r="285" spans="14:152" s="56" customFormat="1" ht="15" customHeight="1">
      <c r="N285" s="222"/>
      <c r="O285" s="199"/>
      <c r="P285" s="199"/>
      <c r="Q285" s="199"/>
      <c r="R285" s="199"/>
      <c r="S285" s="199"/>
      <c r="T285" s="199"/>
      <c r="U285" s="199"/>
      <c r="W285" s="199"/>
      <c r="X285" s="199"/>
      <c r="Y285" s="199"/>
      <c r="Z285" s="199"/>
      <c r="AA285" s="199"/>
      <c r="AB285" s="199"/>
      <c r="AC285" s="199"/>
      <c r="AD285" s="199"/>
      <c r="AE285" s="199"/>
      <c r="AG285" s="251">
        <v>11</v>
      </c>
      <c r="AH285" s="251"/>
      <c r="AI285" s="283" t="s">
        <v>379</v>
      </c>
      <c r="AJ285" s="283" t="s">
        <v>380</v>
      </c>
      <c r="AK285" s="291">
        <v>14</v>
      </c>
      <c r="AL285" s="283" t="s">
        <v>459</v>
      </c>
      <c r="AM285" s="283" t="s">
        <v>567</v>
      </c>
      <c r="AN285" s="283" t="s">
        <v>388</v>
      </c>
      <c r="AO285" s="291">
        <v>14</v>
      </c>
      <c r="AP285" s="283" t="s">
        <v>371</v>
      </c>
      <c r="AQ285" s="283" t="s">
        <v>429</v>
      </c>
      <c r="AR285" s="283" t="s">
        <v>377</v>
      </c>
      <c r="AS285" s="283" t="s">
        <v>466</v>
      </c>
      <c r="AT285" s="283" t="s">
        <v>430</v>
      </c>
      <c r="AU285" s="283"/>
      <c r="AV285" s="291">
        <v>14</v>
      </c>
      <c r="AW285" s="291">
        <v>20</v>
      </c>
      <c r="AX285" s="291">
        <v>12</v>
      </c>
      <c r="AY285" s="167">
        <f t="shared" si="151"/>
        <v>25</v>
      </c>
      <c r="AZ285" s="167">
        <f t="shared" si="152"/>
        <v>15</v>
      </c>
      <c r="BA285" s="167">
        <f t="shared" si="153"/>
        <v>15</v>
      </c>
      <c r="BB285" s="167">
        <f t="shared" si="154"/>
        <v>16</v>
      </c>
      <c r="BC285" s="167">
        <f t="shared" si="155"/>
        <v>37</v>
      </c>
      <c r="BD285" s="167">
        <f t="shared" si="156"/>
        <v>28</v>
      </c>
      <c r="BE285" s="167">
        <f t="shared" si="157"/>
        <v>15</v>
      </c>
      <c r="BF285" s="167">
        <f t="shared" si="158"/>
        <v>17</v>
      </c>
      <c r="BG285" s="167">
        <f t="shared" si="159"/>
        <v>18</v>
      </c>
      <c r="BH285" s="167"/>
      <c r="BI285" s="167">
        <f t="shared" si="160"/>
        <v>19</v>
      </c>
      <c r="BJ285" s="167">
        <f t="shared" si="161"/>
        <v>22</v>
      </c>
      <c r="BK285" s="167">
        <f t="shared" si="162"/>
        <v>68</v>
      </c>
      <c r="BL285" s="167">
        <f t="shared" si="163"/>
        <v>14</v>
      </c>
      <c r="BM285" s="167">
        <f t="shared" si="164"/>
        <v>20</v>
      </c>
      <c r="BN285" s="167">
        <f t="shared" si="165"/>
        <v>12</v>
      </c>
      <c r="DI285" s="422"/>
      <c r="DJ285" s="422"/>
      <c r="EU285" s="422"/>
      <c r="EV285" s="422"/>
    </row>
    <row r="286" spans="14:152" s="56" customFormat="1" ht="15" customHeight="1">
      <c r="N286" s="222"/>
      <c r="O286" s="199"/>
      <c r="P286" s="199"/>
      <c r="Q286" s="199"/>
      <c r="R286" s="199"/>
      <c r="S286" s="199"/>
      <c r="T286" s="199"/>
      <c r="U286" s="199"/>
      <c r="W286" s="199"/>
      <c r="X286" s="199"/>
      <c r="Y286" s="199"/>
      <c r="Z286" s="199"/>
      <c r="AA286" s="199"/>
      <c r="AB286" s="199"/>
      <c r="AC286" s="199"/>
      <c r="AD286" s="199"/>
      <c r="AE286" s="199"/>
      <c r="AG286" s="270">
        <v>12</v>
      </c>
      <c r="AH286" s="270"/>
      <c r="AI286" s="283" t="s">
        <v>493</v>
      </c>
      <c r="AJ286" s="283" t="s">
        <v>360</v>
      </c>
      <c r="AK286" s="291">
        <v>15</v>
      </c>
      <c r="AL286" s="291">
        <v>16</v>
      </c>
      <c r="AM286" s="283" t="s">
        <v>547</v>
      </c>
      <c r="AN286" s="283" t="s">
        <v>391</v>
      </c>
      <c r="AO286" s="283" t="s">
        <v>371</v>
      </c>
      <c r="AP286" s="283" t="s">
        <v>374</v>
      </c>
      <c r="AQ286" s="291">
        <v>20</v>
      </c>
      <c r="AR286" s="283" t="s">
        <v>381</v>
      </c>
      <c r="AS286" s="283" t="s">
        <v>384</v>
      </c>
      <c r="AT286" s="283" t="s">
        <v>1203</v>
      </c>
      <c r="AU286" s="283"/>
      <c r="AV286" s="291">
        <v>15</v>
      </c>
      <c r="AW286" s="291">
        <v>21</v>
      </c>
      <c r="AX286" s="291">
        <v>13</v>
      </c>
      <c r="AY286" s="167">
        <f t="shared" si="151"/>
        <v>29</v>
      </c>
      <c r="AZ286" s="167">
        <f t="shared" si="152"/>
        <v>18</v>
      </c>
      <c r="BA286" s="167">
        <f t="shared" si="153"/>
        <v>16</v>
      </c>
      <c r="BB286" s="167">
        <f t="shared" si="154"/>
        <v>17</v>
      </c>
      <c r="BC286" s="167">
        <f t="shared" si="155"/>
        <v>41</v>
      </c>
      <c r="BD286" s="167">
        <f t="shared" si="156"/>
        <v>30</v>
      </c>
      <c r="BE286" s="167">
        <f t="shared" si="157"/>
        <v>17</v>
      </c>
      <c r="BF286" s="167">
        <f t="shared" si="158"/>
        <v>19</v>
      </c>
      <c r="BG286" s="167">
        <f t="shared" si="159"/>
        <v>20</v>
      </c>
      <c r="BH286" s="167"/>
      <c r="BI286" s="167">
        <f t="shared" si="160"/>
        <v>21</v>
      </c>
      <c r="BJ286" s="167">
        <f t="shared" si="161"/>
        <v>24</v>
      </c>
      <c r="BK286" s="167">
        <f t="shared" si="162"/>
        <v>74</v>
      </c>
      <c r="BL286" s="167">
        <f t="shared" si="163"/>
        <v>15</v>
      </c>
      <c r="BM286" s="167">
        <f t="shared" si="164"/>
        <v>21</v>
      </c>
      <c r="BN286" s="167">
        <f t="shared" si="165"/>
        <v>13</v>
      </c>
      <c r="DI286" s="422"/>
      <c r="DJ286" s="422"/>
      <c r="EU286" s="422"/>
      <c r="EV286" s="422"/>
    </row>
    <row r="287" spans="14:152" s="56" customFormat="1" ht="15" customHeight="1">
      <c r="N287" s="222"/>
      <c r="O287" s="199"/>
      <c r="P287" s="199"/>
      <c r="Q287" s="199"/>
      <c r="R287" s="199"/>
      <c r="S287" s="199"/>
      <c r="T287" s="199"/>
      <c r="U287" s="199"/>
      <c r="W287" s="199"/>
      <c r="X287" s="199"/>
      <c r="Y287" s="199"/>
      <c r="Z287" s="199"/>
      <c r="AA287" s="199"/>
      <c r="AB287" s="199"/>
      <c r="AC287" s="199"/>
      <c r="AD287" s="199"/>
      <c r="AE287" s="199"/>
      <c r="AG287" s="270">
        <v>13</v>
      </c>
      <c r="AH287" s="270"/>
      <c r="AI287" s="283" t="s">
        <v>460</v>
      </c>
      <c r="AJ287" s="283" t="s">
        <v>429</v>
      </c>
      <c r="AK287" s="291">
        <v>16</v>
      </c>
      <c r="AL287" s="283" t="s">
        <v>374</v>
      </c>
      <c r="AM287" s="283" t="s">
        <v>612</v>
      </c>
      <c r="AN287" s="283" t="s">
        <v>394</v>
      </c>
      <c r="AO287" s="291">
        <v>17</v>
      </c>
      <c r="AP287" s="291">
        <v>19</v>
      </c>
      <c r="AQ287" s="283" t="s">
        <v>437</v>
      </c>
      <c r="AR287" s="283" t="s">
        <v>384</v>
      </c>
      <c r="AS287" s="283" t="s">
        <v>388</v>
      </c>
      <c r="AT287" s="283" t="s">
        <v>501</v>
      </c>
      <c r="AU287" s="283"/>
      <c r="AV287" s="291">
        <v>16</v>
      </c>
      <c r="AW287" s="283" t="s">
        <v>466</v>
      </c>
      <c r="AX287" s="283" t="s">
        <v>1</v>
      </c>
      <c r="AY287" s="167">
        <f t="shared" si="151"/>
        <v>32</v>
      </c>
      <c r="AZ287" s="167">
        <f t="shared" si="152"/>
        <v>20</v>
      </c>
      <c r="BA287" s="167">
        <f t="shared" si="153"/>
        <v>17</v>
      </c>
      <c r="BB287" s="167">
        <f t="shared" si="154"/>
        <v>19</v>
      </c>
      <c r="BC287" s="167">
        <f t="shared" si="155"/>
        <v>45</v>
      </c>
      <c r="BD287" s="167">
        <f t="shared" si="156"/>
        <v>32</v>
      </c>
      <c r="BE287" s="167">
        <f t="shared" si="157"/>
        <v>18</v>
      </c>
      <c r="BF287" s="167">
        <f t="shared" si="158"/>
        <v>20</v>
      </c>
      <c r="BG287" s="167">
        <f t="shared" si="159"/>
        <v>21</v>
      </c>
      <c r="BH287" s="167"/>
      <c r="BI287" s="167">
        <f t="shared" si="160"/>
        <v>24</v>
      </c>
      <c r="BJ287" s="167">
        <f t="shared" si="161"/>
        <v>26</v>
      </c>
      <c r="BK287" s="167">
        <f t="shared" si="162"/>
        <v>81</v>
      </c>
      <c r="BL287" s="167">
        <f t="shared" si="163"/>
        <v>16</v>
      </c>
      <c r="BM287" s="167">
        <f t="shared" si="164"/>
        <v>22</v>
      </c>
      <c r="BN287" s="167" t="str">
        <f t="shared" si="165"/>
        <v>-</v>
      </c>
      <c r="DI287" s="422"/>
      <c r="DJ287" s="422"/>
      <c r="EU287" s="422"/>
      <c r="EV287" s="422"/>
    </row>
    <row r="288" spans="14:152" s="56" customFormat="1" ht="15" customHeight="1">
      <c r="N288" s="222"/>
      <c r="O288" s="199"/>
      <c r="P288" s="199"/>
      <c r="Q288" s="199"/>
      <c r="R288" s="199"/>
      <c r="S288" s="199"/>
      <c r="T288" s="199"/>
      <c r="U288" s="199"/>
      <c r="W288" s="199"/>
      <c r="X288" s="199"/>
      <c r="Y288" s="199"/>
      <c r="Z288" s="199"/>
      <c r="AA288" s="199"/>
      <c r="AB288" s="199"/>
      <c r="AC288" s="199"/>
      <c r="AD288" s="199"/>
      <c r="AE288" s="199"/>
      <c r="AG288" s="270">
        <v>14</v>
      </c>
      <c r="AH288" s="270"/>
      <c r="AI288" s="283" t="s">
        <v>461</v>
      </c>
      <c r="AJ288" s="283" t="s">
        <v>470</v>
      </c>
      <c r="AK288" s="291">
        <v>17</v>
      </c>
      <c r="AL288" s="291">
        <v>19</v>
      </c>
      <c r="AM288" s="283" t="s">
        <v>593</v>
      </c>
      <c r="AN288" s="283" t="s">
        <v>521</v>
      </c>
      <c r="AO288" s="291">
        <v>18</v>
      </c>
      <c r="AP288" s="283" t="s">
        <v>376</v>
      </c>
      <c r="AQ288" s="283" t="s">
        <v>440</v>
      </c>
      <c r="AR288" s="283" t="s">
        <v>388</v>
      </c>
      <c r="AS288" s="283" t="s">
        <v>391</v>
      </c>
      <c r="AT288" s="283" t="s">
        <v>585</v>
      </c>
      <c r="AU288" s="283"/>
      <c r="AV288" s="291">
        <v>17</v>
      </c>
      <c r="AW288" s="291">
        <v>24</v>
      </c>
      <c r="AX288" s="291">
        <v>14</v>
      </c>
      <c r="AY288" s="167">
        <f t="shared" si="151"/>
        <v>36</v>
      </c>
      <c r="AZ288" s="167">
        <f t="shared" si="152"/>
        <v>23</v>
      </c>
      <c r="BA288" s="167">
        <f t="shared" si="153"/>
        <v>18</v>
      </c>
      <c r="BB288" s="167">
        <f t="shared" si="154"/>
        <v>20</v>
      </c>
      <c r="BC288" s="167">
        <f t="shared" si="155"/>
        <v>49</v>
      </c>
      <c r="BD288" s="167">
        <f t="shared" si="156"/>
        <v>35</v>
      </c>
      <c r="BE288" s="167">
        <f t="shared" si="157"/>
        <v>19</v>
      </c>
      <c r="BF288" s="167">
        <f t="shared" si="158"/>
        <v>22</v>
      </c>
      <c r="BG288" s="167">
        <f t="shared" si="159"/>
        <v>23</v>
      </c>
      <c r="BH288" s="167"/>
      <c r="BI288" s="167">
        <f t="shared" si="160"/>
        <v>26</v>
      </c>
      <c r="BJ288" s="167">
        <f t="shared" si="161"/>
        <v>28</v>
      </c>
      <c r="BK288" s="167">
        <f t="shared" si="162"/>
        <v>87</v>
      </c>
      <c r="BL288" s="167">
        <f t="shared" si="163"/>
        <v>17</v>
      </c>
      <c r="BM288" s="167">
        <f t="shared" si="164"/>
        <v>24</v>
      </c>
      <c r="BN288" s="167">
        <f t="shared" si="165"/>
        <v>14</v>
      </c>
      <c r="DI288" s="422"/>
      <c r="DJ288" s="422"/>
      <c r="EU288" s="422"/>
      <c r="EV288" s="422"/>
    </row>
    <row r="289" spans="14:152" s="56" customFormat="1" ht="15" customHeight="1">
      <c r="N289" s="222"/>
      <c r="O289" s="199"/>
      <c r="P289" s="199"/>
      <c r="Q289" s="199"/>
      <c r="R289" s="199"/>
      <c r="S289" s="199"/>
      <c r="T289" s="199"/>
      <c r="U289" s="199"/>
      <c r="W289" s="199"/>
      <c r="X289" s="199"/>
      <c r="Y289" s="199"/>
      <c r="Z289" s="199"/>
      <c r="AA289" s="199"/>
      <c r="AB289" s="199"/>
      <c r="AC289" s="199"/>
      <c r="AD289" s="199"/>
      <c r="AE289" s="199"/>
      <c r="AG289" s="270">
        <v>15</v>
      </c>
      <c r="AH289" s="270"/>
      <c r="AI289" s="283" t="s">
        <v>378</v>
      </c>
      <c r="AJ289" s="283" t="s">
        <v>440</v>
      </c>
      <c r="AK289" s="283" t="s">
        <v>429</v>
      </c>
      <c r="AL289" s="283" t="s">
        <v>376</v>
      </c>
      <c r="AM289" s="283" t="s">
        <v>559</v>
      </c>
      <c r="AN289" s="283" t="s">
        <v>1117</v>
      </c>
      <c r="AO289" s="291">
        <v>19</v>
      </c>
      <c r="AP289" s="283" t="s">
        <v>466</v>
      </c>
      <c r="AQ289" s="283" t="s">
        <v>425</v>
      </c>
      <c r="AR289" s="283" t="s">
        <v>386</v>
      </c>
      <c r="AS289" s="291">
        <v>30</v>
      </c>
      <c r="AT289" s="283" t="s">
        <v>1204</v>
      </c>
      <c r="AU289" s="283"/>
      <c r="AV289" s="291">
        <v>18</v>
      </c>
      <c r="AW289" s="291">
        <v>25</v>
      </c>
      <c r="AX289" s="291">
        <v>15</v>
      </c>
      <c r="AY289" s="167">
        <f t="shared" si="151"/>
        <v>40</v>
      </c>
      <c r="AZ289" s="167">
        <f t="shared" si="152"/>
        <v>25</v>
      </c>
      <c r="BA289" s="167">
        <f t="shared" si="153"/>
        <v>20</v>
      </c>
      <c r="BB289" s="167">
        <f t="shared" si="154"/>
        <v>22</v>
      </c>
      <c r="BC289" s="167">
        <f t="shared" si="155"/>
        <v>52</v>
      </c>
      <c r="BD289" s="167">
        <f t="shared" si="156"/>
        <v>37</v>
      </c>
      <c r="BE289" s="167">
        <f t="shared" si="157"/>
        <v>20</v>
      </c>
      <c r="BF289" s="167">
        <f t="shared" si="158"/>
        <v>24</v>
      </c>
      <c r="BG289" s="167">
        <f t="shared" si="159"/>
        <v>25</v>
      </c>
      <c r="BH289" s="167"/>
      <c r="BI289" s="167">
        <f t="shared" si="160"/>
        <v>28</v>
      </c>
      <c r="BJ289" s="167">
        <f t="shared" si="161"/>
        <v>30</v>
      </c>
      <c r="BK289" s="167">
        <f t="shared" si="162"/>
        <v>94</v>
      </c>
      <c r="BL289" s="167">
        <f t="shared" si="163"/>
        <v>18</v>
      </c>
      <c r="BM289" s="167">
        <f t="shared" si="164"/>
        <v>25</v>
      </c>
      <c r="BN289" s="167">
        <f t="shared" si="165"/>
        <v>15</v>
      </c>
      <c r="DI289" s="422"/>
      <c r="DJ289" s="422"/>
      <c r="EU289" s="422"/>
      <c r="EV289" s="422"/>
    </row>
    <row r="290" spans="14:152" s="56" customFormat="1" ht="15" customHeight="1">
      <c r="N290" s="222"/>
      <c r="O290" s="199"/>
      <c r="P290" s="199"/>
      <c r="Q290" s="199"/>
      <c r="R290" s="199"/>
      <c r="S290" s="199"/>
      <c r="T290" s="199"/>
      <c r="U290" s="199"/>
      <c r="W290" s="199"/>
      <c r="X290" s="199"/>
      <c r="Y290" s="199"/>
      <c r="Z290" s="199"/>
      <c r="AA290" s="199"/>
      <c r="AB290" s="199"/>
      <c r="AC290" s="199"/>
      <c r="AD290" s="199"/>
      <c r="AE290" s="199"/>
      <c r="AG290" s="270">
        <v>16</v>
      </c>
      <c r="AH290" s="270"/>
      <c r="AI290" s="283" t="s">
        <v>382</v>
      </c>
      <c r="AJ290" s="283" t="s">
        <v>383</v>
      </c>
      <c r="AK290" s="291">
        <v>20</v>
      </c>
      <c r="AL290" s="291">
        <v>22</v>
      </c>
      <c r="AM290" s="283" t="s">
        <v>492</v>
      </c>
      <c r="AN290" s="283" t="s">
        <v>613</v>
      </c>
      <c r="AO290" s="291">
        <v>20</v>
      </c>
      <c r="AP290" s="283" t="s">
        <v>384</v>
      </c>
      <c r="AQ290" s="291">
        <v>27</v>
      </c>
      <c r="AR290" s="283" t="s">
        <v>390</v>
      </c>
      <c r="AS290" s="283" t="s">
        <v>432</v>
      </c>
      <c r="AT290" s="283" t="s">
        <v>1206</v>
      </c>
      <c r="AU290" s="283"/>
      <c r="AV290" s="291">
        <v>19</v>
      </c>
      <c r="AW290" s="291">
        <v>26</v>
      </c>
      <c r="AX290" s="291">
        <v>16</v>
      </c>
      <c r="AY290" s="167">
        <f t="shared" si="151"/>
        <v>43</v>
      </c>
      <c r="AZ290" s="167">
        <f t="shared" si="152"/>
        <v>28</v>
      </c>
      <c r="BA290" s="167">
        <f t="shared" si="153"/>
        <v>21</v>
      </c>
      <c r="BB290" s="167">
        <f t="shared" si="154"/>
        <v>23</v>
      </c>
      <c r="BC290" s="167">
        <f t="shared" si="155"/>
        <v>58</v>
      </c>
      <c r="BD290" s="167">
        <f t="shared" si="156"/>
        <v>40</v>
      </c>
      <c r="BE290" s="167">
        <f t="shared" si="157"/>
        <v>21</v>
      </c>
      <c r="BF290" s="167">
        <f t="shared" si="158"/>
        <v>26</v>
      </c>
      <c r="BG290" s="167">
        <f t="shared" si="159"/>
        <v>27</v>
      </c>
      <c r="BH290" s="167"/>
      <c r="BI290" s="167">
        <f t="shared" si="160"/>
        <v>31</v>
      </c>
      <c r="BJ290" s="167">
        <f t="shared" si="161"/>
        <v>31</v>
      </c>
      <c r="BK290" s="167">
        <f t="shared" si="162"/>
        <v>100</v>
      </c>
      <c r="BL290" s="167">
        <f t="shared" si="163"/>
        <v>19</v>
      </c>
      <c r="BM290" s="167">
        <f t="shared" si="164"/>
        <v>26</v>
      </c>
      <c r="BN290" s="167">
        <f t="shared" si="165"/>
        <v>16</v>
      </c>
      <c r="DI290" s="422"/>
      <c r="DJ290" s="422"/>
      <c r="EU290" s="422"/>
      <c r="EV290" s="422"/>
    </row>
    <row r="291" spans="14:152" s="56" customFormat="1" ht="15" customHeight="1">
      <c r="N291" s="222"/>
      <c r="O291" s="199"/>
      <c r="P291" s="199"/>
      <c r="Q291" s="199"/>
      <c r="R291" s="199"/>
      <c r="S291" s="199"/>
      <c r="T291" s="199"/>
      <c r="U291" s="199"/>
      <c r="W291" s="199"/>
      <c r="X291" s="199"/>
      <c r="Y291" s="199"/>
      <c r="Z291" s="199"/>
      <c r="AA291" s="199"/>
      <c r="AB291" s="199"/>
      <c r="AC291" s="199"/>
      <c r="AD291" s="199"/>
      <c r="AE291" s="199"/>
      <c r="AG291" s="270">
        <v>17</v>
      </c>
      <c r="AH291" s="270"/>
      <c r="AI291" s="283" t="s">
        <v>385</v>
      </c>
      <c r="AJ291" s="283" t="s">
        <v>386</v>
      </c>
      <c r="AK291" s="291">
        <v>21</v>
      </c>
      <c r="AL291" s="283" t="s">
        <v>440</v>
      </c>
      <c r="AM291" s="283" t="s">
        <v>667</v>
      </c>
      <c r="AN291" s="283" t="s">
        <v>1205</v>
      </c>
      <c r="AO291" s="291">
        <v>21</v>
      </c>
      <c r="AP291" s="283" t="s">
        <v>388</v>
      </c>
      <c r="AQ291" s="283" t="s">
        <v>391</v>
      </c>
      <c r="AR291" s="283" t="s">
        <v>393</v>
      </c>
      <c r="AS291" s="283" t="s">
        <v>436</v>
      </c>
      <c r="AT291" s="283" t="s">
        <v>1208</v>
      </c>
      <c r="AU291" s="283"/>
      <c r="AV291" s="291">
        <v>20</v>
      </c>
      <c r="AW291" s="283" t="s">
        <v>464</v>
      </c>
      <c r="AX291" s="455" t="s">
        <v>1</v>
      </c>
      <c r="AY291" s="167">
        <f t="shared" si="151"/>
        <v>47</v>
      </c>
      <c r="AZ291" s="167">
        <f t="shared" si="152"/>
        <v>31</v>
      </c>
      <c r="BA291" s="167">
        <f t="shared" si="153"/>
        <v>22</v>
      </c>
      <c r="BB291" s="167">
        <f t="shared" si="154"/>
        <v>25</v>
      </c>
      <c r="BC291" s="167">
        <f t="shared" si="155"/>
        <v>62</v>
      </c>
      <c r="BD291" s="167">
        <f t="shared" si="156"/>
        <v>42</v>
      </c>
      <c r="BE291" s="167">
        <f t="shared" si="157"/>
        <v>22</v>
      </c>
      <c r="BF291" s="167">
        <f t="shared" si="158"/>
        <v>28</v>
      </c>
      <c r="BG291" s="167">
        <f t="shared" si="159"/>
        <v>28</v>
      </c>
      <c r="BH291" s="167"/>
      <c r="BI291" s="167">
        <f t="shared" si="160"/>
        <v>34</v>
      </c>
      <c r="BJ291" s="167">
        <f t="shared" si="161"/>
        <v>33</v>
      </c>
      <c r="BK291" s="167">
        <f t="shared" si="162"/>
        <v>107</v>
      </c>
      <c r="BL291" s="167">
        <f t="shared" si="163"/>
        <v>20</v>
      </c>
      <c r="BM291" s="167">
        <f t="shared" si="164"/>
        <v>27</v>
      </c>
      <c r="BN291" s="167" t="str">
        <f t="shared" si="165"/>
        <v>-</v>
      </c>
      <c r="DI291" s="422"/>
      <c r="DJ291" s="422"/>
      <c r="EU291" s="422"/>
      <c r="EV291" s="422"/>
    </row>
    <row r="292" spans="14:152" s="56" customFormat="1" ht="15" customHeight="1">
      <c r="N292" s="222"/>
      <c r="O292" s="199"/>
      <c r="P292" s="199"/>
      <c r="Q292" s="199"/>
      <c r="R292" s="199"/>
      <c r="S292" s="199"/>
      <c r="T292" s="199"/>
      <c r="U292" s="199"/>
      <c r="W292" s="199"/>
      <c r="X292" s="199"/>
      <c r="Y292" s="199"/>
      <c r="Z292" s="199"/>
      <c r="AA292" s="199"/>
      <c r="AB292" s="199"/>
      <c r="AC292" s="199"/>
      <c r="AD292" s="199"/>
      <c r="AE292" s="199"/>
      <c r="AG292" s="270">
        <v>18</v>
      </c>
      <c r="AH292" s="270"/>
      <c r="AI292" s="283" t="s">
        <v>442</v>
      </c>
      <c r="AJ292" s="283" t="s">
        <v>432</v>
      </c>
      <c r="AK292" s="283" t="s">
        <v>466</v>
      </c>
      <c r="AL292" s="291">
        <v>25</v>
      </c>
      <c r="AM292" s="283" t="s">
        <v>1207</v>
      </c>
      <c r="AN292" s="283" t="s">
        <v>508</v>
      </c>
      <c r="AO292" s="291">
        <v>22</v>
      </c>
      <c r="AP292" s="283" t="s">
        <v>391</v>
      </c>
      <c r="AQ292" s="283" t="s">
        <v>1212</v>
      </c>
      <c r="AR292" s="283" t="s">
        <v>1213</v>
      </c>
      <c r="AS292" s="283" t="s">
        <v>431</v>
      </c>
      <c r="AT292" s="283" t="s">
        <v>1214</v>
      </c>
      <c r="AU292" s="283"/>
      <c r="AV292" s="283" t="s">
        <v>1193</v>
      </c>
      <c r="AW292" s="283" t="s">
        <v>484</v>
      </c>
      <c r="AX292" s="283" t="s">
        <v>1195</v>
      </c>
      <c r="AY292" s="167">
        <f t="shared" si="151"/>
        <v>51</v>
      </c>
      <c r="AZ292" s="167">
        <f t="shared" si="152"/>
        <v>33</v>
      </c>
      <c r="BA292" s="167">
        <f t="shared" si="153"/>
        <v>24</v>
      </c>
      <c r="BB292" s="167">
        <f t="shared" si="154"/>
        <v>26</v>
      </c>
      <c r="BC292" s="167">
        <f t="shared" si="155"/>
        <v>66</v>
      </c>
      <c r="BD292" s="167">
        <f t="shared" si="156"/>
        <v>45</v>
      </c>
      <c r="BE292" s="167">
        <f t="shared" si="157"/>
        <v>23</v>
      </c>
      <c r="BF292" s="167">
        <f t="shared" si="158"/>
        <v>30</v>
      </c>
      <c r="BG292" s="167">
        <f t="shared" si="159"/>
        <v>30</v>
      </c>
      <c r="BH292" s="167"/>
      <c r="BI292" s="167">
        <f t="shared" si="160"/>
        <v>36</v>
      </c>
      <c r="BJ292" s="167">
        <f t="shared" si="161"/>
        <v>35</v>
      </c>
      <c r="BK292" s="167">
        <f t="shared" si="162"/>
        <v>114</v>
      </c>
      <c r="BL292" s="167">
        <f t="shared" si="163"/>
        <v>21</v>
      </c>
      <c r="BM292" s="167">
        <f t="shared" si="164"/>
        <v>29</v>
      </c>
      <c r="BN292" s="167">
        <f t="shared" si="165"/>
        <v>17</v>
      </c>
      <c r="DI292" s="422"/>
      <c r="DJ292" s="422"/>
      <c r="EU292" s="422"/>
      <c r="EV292" s="422"/>
    </row>
    <row r="293" spans="14:152" s="56" customFormat="1" ht="15" customHeight="1">
      <c r="N293" s="222"/>
      <c r="O293" s="199"/>
      <c r="P293" s="199"/>
      <c r="Q293" s="199"/>
      <c r="R293" s="199"/>
      <c r="S293" s="199"/>
      <c r="T293" s="199"/>
      <c r="U293" s="199"/>
      <c r="W293" s="199"/>
      <c r="X293" s="199"/>
      <c r="Y293" s="199"/>
      <c r="Z293" s="199"/>
      <c r="AA293" s="199"/>
      <c r="AB293" s="199"/>
      <c r="AC293" s="199"/>
      <c r="AD293" s="199"/>
      <c r="AE293" s="199"/>
      <c r="AG293" s="270">
        <v>19</v>
      </c>
      <c r="AH293" s="270"/>
      <c r="AI293" s="283" t="s">
        <v>113</v>
      </c>
      <c r="AJ293" s="283" t="s">
        <v>1209</v>
      </c>
      <c r="AK293" s="283" t="s">
        <v>1210</v>
      </c>
      <c r="AL293" s="283" t="s">
        <v>369</v>
      </c>
      <c r="AM293" s="283" t="s">
        <v>1211</v>
      </c>
      <c r="AN293" s="283" t="s">
        <v>1135</v>
      </c>
      <c r="AO293" s="283" t="s">
        <v>400</v>
      </c>
      <c r="AP293" s="283" t="s">
        <v>648</v>
      </c>
      <c r="AQ293" s="457"/>
      <c r="AR293" s="457"/>
      <c r="AS293" s="457"/>
      <c r="AT293" s="457"/>
      <c r="AU293" s="457"/>
      <c r="AV293" s="457"/>
      <c r="AW293" s="457"/>
      <c r="AX293" s="457"/>
      <c r="AY293" s="167">
        <f t="shared" ref="AY293:BF293" si="166">IF(AI293="-",AI293,IF(ISNUMBER(AI293),AI293,MID(AI293,(FIND("-",AI293)+1),3)+1))</f>
        <v>69</v>
      </c>
      <c r="AZ293" s="167">
        <f t="shared" si="166"/>
        <v>45</v>
      </c>
      <c r="BA293" s="167">
        <f t="shared" si="166"/>
        <v>33</v>
      </c>
      <c r="BB293" s="167">
        <f t="shared" si="166"/>
        <v>29</v>
      </c>
      <c r="BC293" s="167">
        <f t="shared" si="166"/>
        <v>120</v>
      </c>
      <c r="BD293" s="167">
        <f t="shared" si="166"/>
        <v>69</v>
      </c>
      <c r="BE293" s="167">
        <f t="shared" si="166"/>
        <v>31</v>
      </c>
      <c r="BF293" s="167">
        <f t="shared" si="166"/>
        <v>36</v>
      </c>
      <c r="BG293" s="167">
        <f>IF(AQ292="-",AQ292,IF(ISNUMBER(AQ292),AQ292,MID(AQ292,(FIND("-",AQ292)+1),3)+1))</f>
        <v>43</v>
      </c>
      <c r="BH293" s="167"/>
      <c r="BI293" s="167">
        <f>IF(AR292="-",AR292,IF(ISNUMBER(AR292),AR292,MID(AR292,(FIND("-",AR292)+1),3)+1))</f>
        <v>61</v>
      </c>
      <c r="BJ293" s="167">
        <f>IF(AS292="-",AS292,IF(ISNUMBER(AS292),AS292,MID(AS292,(FIND("-",AS292)+1),3)+1))</f>
        <v>39</v>
      </c>
      <c r="BK293" s="167">
        <f>IF(AT292="-",AT292,IF(ISNUMBER(AT292),AT292,MID(AT292,(FIND("-",AT292)+1),3)+1))</f>
        <v>137</v>
      </c>
      <c r="BL293" s="167">
        <f>IF(AV292="-",AV292,IF(ISNUMBER(AV292),AV292,MID(AV292,(FIND("-",AV292)+1),3)+1))</f>
        <v>34</v>
      </c>
      <c r="BM293" s="167">
        <f>IF(AW292="-",AW292,IF(ISNUMBER(AW292),AW292,MID(AW292,(FIND("-",AW292)+1),3)+1))</f>
        <v>35</v>
      </c>
      <c r="BN293" s="167">
        <f>IF(AX292="-",AX292,IF(ISNUMBER(AX292),AX292,MID(AX292,(FIND("-",AX292)+1),3)+1))</f>
        <v>25</v>
      </c>
      <c r="DI293" s="422"/>
      <c r="DJ293" s="422"/>
      <c r="EU293" s="422"/>
      <c r="EV293" s="422"/>
    </row>
    <row r="294" spans="14:152" s="56" customFormat="1" ht="15" customHeight="1">
      <c r="N294" s="222"/>
      <c r="O294" s="199"/>
      <c r="P294" s="199"/>
      <c r="Q294" s="199"/>
      <c r="R294" s="199"/>
      <c r="S294" s="199"/>
      <c r="T294" s="199"/>
      <c r="U294" s="199"/>
      <c r="W294" s="199"/>
      <c r="X294" s="199"/>
      <c r="Y294" s="199"/>
      <c r="Z294" s="199"/>
      <c r="AA294" s="199"/>
      <c r="AB294" s="199"/>
      <c r="AC294" s="199"/>
      <c r="AD294" s="199"/>
      <c r="AE294" s="199"/>
      <c r="AG294" s="458"/>
      <c r="AH294" s="458"/>
      <c r="AI294" s="457"/>
      <c r="AJ294" s="457"/>
      <c r="AK294" s="457"/>
      <c r="AL294" s="457"/>
      <c r="AM294" s="457"/>
      <c r="AN294" s="457"/>
      <c r="AO294" s="457"/>
      <c r="AP294" s="457"/>
      <c r="AQ294" s="300"/>
      <c r="AR294" s="300"/>
      <c r="AS294" s="300"/>
      <c r="AT294" s="300"/>
      <c r="AU294" s="300"/>
      <c r="AV294" s="300"/>
      <c r="AW294" s="300"/>
      <c r="AX294" s="300"/>
      <c r="AY294" s="167"/>
      <c r="AZ294" s="167"/>
      <c r="BA294" s="167"/>
      <c r="BB294" s="167"/>
      <c r="BC294" s="167"/>
      <c r="BD294" s="167"/>
      <c r="BE294" s="167"/>
      <c r="BF294" s="167"/>
      <c r="BG294" s="167"/>
      <c r="BH294" s="167"/>
      <c r="BI294" s="167"/>
      <c r="BJ294" s="167"/>
      <c r="BK294" s="167"/>
      <c r="BL294" s="167"/>
      <c r="BM294" s="167"/>
      <c r="BN294" s="167"/>
      <c r="DI294" s="422"/>
      <c r="DJ294" s="422"/>
      <c r="EU294" s="422"/>
      <c r="EV294" s="422"/>
    </row>
    <row r="295" spans="14:152" s="56" customFormat="1" ht="15" customHeight="1">
      <c r="N295" s="222"/>
      <c r="O295" s="199"/>
      <c r="P295" s="199"/>
      <c r="Q295" s="199"/>
      <c r="R295" s="199"/>
      <c r="S295" s="199"/>
      <c r="T295" s="199"/>
      <c r="U295" s="199"/>
      <c r="W295" s="199"/>
      <c r="X295" s="199"/>
      <c r="Y295" s="199"/>
      <c r="Z295" s="199"/>
      <c r="AA295" s="199"/>
      <c r="AB295" s="199"/>
      <c r="AC295" s="199"/>
      <c r="AD295" s="199"/>
      <c r="AE295" s="199"/>
      <c r="AG295" s="167"/>
      <c r="AH295" s="167"/>
      <c r="AI295" s="300"/>
      <c r="AJ295" s="300"/>
      <c r="AK295" s="300"/>
      <c r="AL295" s="300"/>
      <c r="AM295" s="300"/>
      <c r="AN295" s="300"/>
      <c r="AO295" s="300"/>
      <c r="AP295" s="300"/>
      <c r="AQ295" s="300"/>
      <c r="AR295" s="300"/>
      <c r="AS295" s="300"/>
      <c r="AT295" s="300"/>
      <c r="AU295" s="300"/>
      <c r="AV295" s="300"/>
      <c r="AW295" s="300"/>
      <c r="AX295" s="300"/>
      <c r="AY295" s="167"/>
      <c r="AZ295" s="167"/>
      <c r="BA295" s="167"/>
      <c r="BB295" s="167"/>
      <c r="BC295" s="167"/>
      <c r="BD295" s="167"/>
      <c r="BE295" s="167"/>
      <c r="BF295" s="167"/>
      <c r="BG295" s="167"/>
      <c r="BH295" s="167"/>
      <c r="BI295" s="167"/>
      <c r="BJ295" s="167"/>
      <c r="BK295" s="167"/>
      <c r="BL295" s="167"/>
      <c r="BM295" s="167"/>
      <c r="BN295" s="167"/>
      <c r="DI295" s="422"/>
      <c r="DJ295" s="422"/>
      <c r="EU295" s="422"/>
      <c r="EV295" s="422"/>
    </row>
    <row r="296" spans="14:152" s="56" customFormat="1" ht="15" customHeight="1">
      <c r="N296" s="222"/>
      <c r="O296" s="199"/>
      <c r="P296" s="199"/>
      <c r="Q296" s="199"/>
      <c r="R296" s="199"/>
      <c r="S296" s="199"/>
      <c r="T296" s="199"/>
      <c r="U296" s="199"/>
      <c r="W296" s="199"/>
      <c r="X296" s="199"/>
      <c r="Y296" s="199"/>
      <c r="Z296" s="199"/>
      <c r="AA296" s="199"/>
      <c r="AB296" s="199"/>
      <c r="AC296" s="199"/>
      <c r="AD296" s="199"/>
      <c r="AE296" s="199"/>
      <c r="AG296" s="301" t="s">
        <v>1215</v>
      </c>
      <c r="AH296" s="301"/>
      <c r="AI296" s="300" t="s">
        <v>1216</v>
      </c>
      <c r="AJ296" s="300"/>
      <c r="AK296" s="300"/>
      <c r="AL296" s="300"/>
      <c r="AM296" s="300"/>
      <c r="AN296" s="300"/>
      <c r="AO296" s="300"/>
      <c r="AP296" s="300"/>
      <c r="AQ296" s="302"/>
      <c r="AR296" s="302"/>
      <c r="AS296" s="302"/>
      <c r="AT296" s="302"/>
      <c r="AU296" s="302"/>
      <c r="AV296" s="302"/>
      <c r="AW296" s="302"/>
      <c r="AX296" s="302"/>
      <c r="AY296" s="167"/>
      <c r="AZ296" s="167"/>
      <c r="BA296" s="167"/>
      <c r="BB296" s="167"/>
      <c r="BC296" s="167"/>
      <c r="BD296" s="167"/>
      <c r="BE296" s="167"/>
      <c r="BF296" s="167"/>
      <c r="BG296" s="167"/>
      <c r="BH296" s="167"/>
      <c r="BI296" s="167"/>
      <c r="BJ296" s="167"/>
      <c r="BK296" s="167"/>
      <c r="BL296" s="167"/>
      <c r="BM296" s="167"/>
      <c r="BN296" s="167"/>
      <c r="DI296" s="422"/>
      <c r="DJ296" s="422"/>
      <c r="EU296" s="422"/>
      <c r="EV296" s="422"/>
    </row>
    <row r="297" spans="14:152" s="56" customFormat="1" ht="15" customHeight="1">
      <c r="N297" s="222"/>
      <c r="O297" s="199"/>
      <c r="P297" s="199"/>
      <c r="Q297" s="199"/>
      <c r="R297" s="199"/>
      <c r="S297" s="199"/>
      <c r="T297" s="199"/>
      <c r="U297" s="199"/>
      <c r="W297" s="199"/>
      <c r="X297" s="199"/>
      <c r="Y297" s="199"/>
      <c r="Z297" s="199"/>
      <c r="AA297" s="199"/>
      <c r="AB297" s="199"/>
      <c r="AC297" s="199"/>
      <c r="AD297" s="199"/>
      <c r="AE297" s="199"/>
      <c r="AG297" s="251" t="s">
        <v>1053</v>
      </c>
      <c r="AH297" s="251"/>
      <c r="AI297" s="302"/>
      <c r="AJ297" s="302"/>
      <c r="AK297" s="302"/>
      <c r="AL297" s="302"/>
      <c r="AM297" s="302"/>
      <c r="AN297" s="302"/>
      <c r="AO297" s="302"/>
      <c r="AP297" s="302"/>
      <c r="AQ297" s="303" t="s">
        <v>1062</v>
      </c>
      <c r="AR297" s="303" t="s">
        <v>1063</v>
      </c>
      <c r="AS297" s="303" t="s">
        <v>1064</v>
      </c>
      <c r="AT297" s="303" t="s">
        <v>1065</v>
      </c>
      <c r="AU297" s="303"/>
      <c r="AV297" s="304" t="s">
        <v>1066</v>
      </c>
      <c r="AW297" s="303" t="s">
        <v>1067</v>
      </c>
      <c r="AX297" s="303" t="s">
        <v>1068</v>
      </c>
      <c r="AY297" s="167"/>
      <c r="AZ297" s="167"/>
      <c r="BA297" s="167"/>
      <c r="BB297" s="167"/>
      <c r="BC297" s="167"/>
      <c r="BD297" s="167"/>
      <c r="BE297" s="167"/>
      <c r="BF297" s="167"/>
      <c r="BG297" s="167"/>
      <c r="BH297" s="167"/>
      <c r="BI297" s="167"/>
      <c r="BJ297" s="167"/>
      <c r="BK297" s="167"/>
      <c r="BL297" s="167"/>
      <c r="BM297" s="167"/>
      <c r="BN297" s="167"/>
      <c r="DI297" s="422"/>
      <c r="DJ297" s="422"/>
      <c r="EU297" s="422"/>
      <c r="EV297" s="422"/>
    </row>
    <row r="298" spans="14:152" s="56" customFormat="1" ht="15" customHeight="1">
      <c r="N298" s="222"/>
      <c r="O298" s="199"/>
      <c r="P298" s="199"/>
      <c r="Q298" s="199"/>
      <c r="R298" s="199"/>
      <c r="S298" s="199"/>
      <c r="T298" s="199"/>
      <c r="U298" s="199"/>
      <c r="W298" s="199"/>
      <c r="X298" s="199"/>
      <c r="Y298" s="199"/>
      <c r="Z298" s="199"/>
      <c r="AA298" s="199"/>
      <c r="AB298" s="199"/>
      <c r="AC298" s="199"/>
      <c r="AD298" s="199"/>
      <c r="AE298" s="199"/>
      <c r="AG298" s="251"/>
      <c r="AH298" s="251"/>
      <c r="AI298" s="303" t="s">
        <v>1054</v>
      </c>
      <c r="AJ298" s="303" t="s">
        <v>1055</v>
      </c>
      <c r="AK298" s="303" t="s">
        <v>1056</v>
      </c>
      <c r="AL298" s="303" t="s">
        <v>1057</v>
      </c>
      <c r="AM298" s="303" t="s">
        <v>1058</v>
      </c>
      <c r="AN298" s="303" t="s">
        <v>1059</v>
      </c>
      <c r="AO298" s="303" t="s">
        <v>1060</v>
      </c>
      <c r="AP298" s="303" t="s">
        <v>1061</v>
      </c>
      <c r="AQ298" s="291" t="s">
        <v>404</v>
      </c>
      <c r="AR298" s="283">
        <v>0</v>
      </c>
      <c r="AS298" s="459" t="s">
        <v>351</v>
      </c>
      <c r="AT298" s="283" t="s">
        <v>1217</v>
      </c>
      <c r="AU298" s="283"/>
      <c r="AV298" s="283" t="s">
        <v>617</v>
      </c>
      <c r="AW298" s="283" t="s">
        <v>474</v>
      </c>
      <c r="AX298" s="283" t="s">
        <v>404</v>
      </c>
      <c r="AY298" s="167">
        <f t="shared" ref="AY298:AY316" si="167">IF(AI299="-",AI299,IF(ISNUMBER(AI299),AI299,MID(AI299,1,FIND("-",AI299)-1))+0)</f>
        <v>0</v>
      </c>
      <c r="AZ298" s="167" t="str">
        <f t="shared" ref="AZ298:AZ316" si="168">IF(AJ299="-",AJ299,IF(ISNUMBER(AJ299),AJ299,MID(AJ299,1,FIND("-",AJ299)-1))+0)</f>
        <v>-</v>
      </c>
      <c r="BA298" s="167">
        <f t="shared" ref="BA298:BA316" si="169">IF(AK299="-",AK299,IF(ISNUMBER(AK299),AK299,MID(AK299,1,FIND("-",AK299)-1))+0)</f>
        <v>0</v>
      </c>
      <c r="BB298" s="167">
        <f t="shared" ref="BB298:BB316" si="170">IF(AL299="-",AL299,IF(ISNUMBER(AL299),AL299,MID(AL299,1,FIND("-",AL299)-1))+0)</f>
        <v>0</v>
      </c>
      <c r="BC298" s="167">
        <f t="shared" ref="BC298:BC316" si="171">IF(AM299="-",AM299,IF(ISNUMBER(AM299),AM299,MID(AM299,1,FIND("-",AM299)-1))+0)</f>
        <v>0</v>
      </c>
      <c r="BD298" s="167">
        <f t="shared" ref="BD298:BD316" si="172">IF(AN299="-",AN299,IF(ISNUMBER(AN299),AN299,MID(AN299,1,FIND("-",AN299)-1))+0)</f>
        <v>0</v>
      </c>
      <c r="BE298" s="167">
        <f t="shared" ref="BE298:BE316" si="173">IF(AO299="-",AO299,IF(ISNUMBER(AO299),AO299,MID(AO299,1,FIND("-",AO299)-1))+0)</f>
        <v>0</v>
      </c>
      <c r="BF298" s="167">
        <f t="shared" ref="BF298:BF316" si="174">IF(AP299="-",AP299,IF(ISNUMBER(AP299),AP299,MID(AP299,1,FIND("-",AP299)-1))+0)</f>
        <v>0</v>
      </c>
      <c r="BG298" s="167">
        <f t="shared" ref="BG298:BG316" si="175">IF(AQ298="-",AQ298,IF(ISNUMBER(AQ298),AQ298,MID(AQ298,1,FIND("-",AQ298)-1))+0)</f>
        <v>0</v>
      </c>
      <c r="BH298" s="167"/>
      <c r="BI298" s="167">
        <f t="shared" ref="BI298:BI316" si="176">IF(AR298="-",AR298,IF(ISNUMBER(AR298),AR298,MID(AR298,1,FIND("-",AR298)-1))+0)</f>
        <v>0</v>
      </c>
      <c r="BJ298" s="167">
        <f t="shared" ref="BJ298:BJ316" si="177">IF(AS298="-",AS298,IF(ISNUMBER(AS298),AS298,MID(AS298,1,FIND("-",AS298)-1))+0)</f>
        <v>0</v>
      </c>
      <c r="BK298" s="167">
        <f t="shared" ref="BK298:BK316" si="178">IF(AT298="-",AT298,IF(ISNUMBER(AT298),AT298,MID(AT298,1,FIND("-",AT298)-1))+0)</f>
        <v>0</v>
      </c>
      <c r="BL298" s="167">
        <f t="shared" ref="BL298:BL316" si="179">IF(AV298="-",AV298,IF(ISNUMBER(AV298),AV298,MID(AV298,1,FIND("-",AV298)-1))+0)</f>
        <v>0</v>
      </c>
      <c r="BM298" s="167">
        <f t="shared" ref="BM298:BM316" si="180">IF(AW298="-",AW298,IF(ISNUMBER(AW298),AW298,MID(AW298,1,FIND("-",AW298)-1))+0)</f>
        <v>0</v>
      </c>
      <c r="BN298" s="167">
        <f t="shared" ref="BN298:BN316" si="181">IF(AX298="-",AX298,IF(ISNUMBER(AX298),AX298,MID(AX298,1,FIND("-",AX298)-1))+0)</f>
        <v>0</v>
      </c>
      <c r="DI298" s="422"/>
      <c r="DJ298" s="422"/>
      <c r="EU298" s="422"/>
      <c r="EV298" s="422"/>
    </row>
    <row r="299" spans="14:152" s="56" customFormat="1" ht="15" customHeight="1">
      <c r="N299" s="460"/>
      <c r="O299" s="172"/>
      <c r="P299" s="172"/>
      <c r="Q299" s="172"/>
      <c r="R299" s="172"/>
      <c r="S299" s="461"/>
      <c r="T299" s="172"/>
      <c r="U299" s="172"/>
      <c r="W299" s="223"/>
      <c r="X299" s="223"/>
      <c r="Y299" s="223"/>
      <c r="Z299" s="223"/>
      <c r="AA299" s="223"/>
      <c r="AB299" s="223"/>
      <c r="AC299" s="223"/>
      <c r="AD299" s="223"/>
      <c r="AE299" s="223"/>
      <c r="AG299" s="270">
        <v>1</v>
      </c>
      <c r="AH299" s="270"/>
      <c r="AI299" s="283">
        <v>0</v>
      </c>
      <c r="AJ299" s="283" t="s">
        <v>1</v>
      </c>
      <c r="AK299" s="283" t="s">
        <v>617</v>
      </c>
      <c r="AL299" s="283" t="s">
        <v>404</v>
      </c>
      <c r="AM299" s="283" t="s">
        <v>1128</v>
      </c>
      <c r="AN299" s="283" t="s">
        <v>474</v>
      </c>
      <c r="AO299" s="283">
        <v>0</v>
      </c>
      <c r="AP299" s="283" t="s">
        <v>403</v>
      </c>
      <c r="AQ299" s="454" t="s">
        <v>411</v>
      </c>
      <c r="AR299" s="454" t="s">
        <v>456</v>
      </c>
      <c r="AS299" s="459" t="s">
        <v>407</v>
      </c>
      <c r="AT299" s="283" t="s">
        <v>399</v>
      </c>
      <c r="AU299" s="283"/>
      <c r="AV299" s="291">
        <v>5</v>
      </c>
      <c r="AW299" s="283" t="s">
        <v>367</v>
      </c>
      <c r="AX299" s="291">
        <v>2</v>
      </c>
      <c r="AY299" s="167" t="str">
        <f t="shared" si="167"/>
        <v>-</v>
      </c>
      <c r="AZ299" s="167">
        <f t="shared" si="168"/>
        <v>0</v>
      </c>
      <c r="BA299" s="167">
        <f t="shared" si="169"/>
        <v>5</v>
      </c>
      <c r="BB299" s="167">
        <f t="shared" si="170"/>
        <v>2</v>
      </c>
      <c r="BC299" s="167">
        <f t="shared" si="171"/>
        <v>10</v>
      </c>
      <c r="BD299" s="167">
        <f t="shared" si="172"/>
        <v>7</v>
      </c>
      <c r="BE299" s="167">
        <f t="shared" si="173"/>
        <v>1</v>
      </c>
      <c r="BF299" s="167">
        <f t="shared" si="174"/>
        <v>4</v>
      </c>
      <c r="BG299" s="167">
        <f t="shared" si="175"/>
        <v>2</v>
      </c>
      <c r="BH299" s="167"/>
      <c r="BI299" s="167">
        <f t="shared" si="176"/>
        <v>1</v>
      </c>
      <c r="BJ299" s="167">
        <f t="shared" si="177"/>
        <v>3</v>
      </c>
      <c r="BK299" s="167">
        <f t="shared" si="178"/>
        <v>19</v>
      </c>
      <c r="BL299" s="167">
        <f t="shared" si="179"/>
        <v>5</v>
      </c>
      <c r="BM299" s="167">
        <f t="shared" si="180"/>
        <v>7</v>
      </c>
      <c r="BN299" s="167">
        <f t="shared" si="181"/>
        <v>2</v>
      </c>
      <c r="DI299" s="422"/>
      <c r="DJ299" s="422"/>
      <c r="EU299" s="422"/>
      <c r="EV299" s="422"/>
    </row>
    <row r="300" spans="14:152" s="56" customFormat="1" ht="15" customHeight="1">
      <c r="N300" s="172" t="s">
        <v>2069</v>
      </c>
      <c r="O300" s="172"/>
      <c r="P300" s="172"/>
      <c r="Q300" s="172"/>
      <c r="R300" s="172"/>
      <c r="S300" s="172"/>
      <c r="T300" s="172"/>
      <c r="U300" s="172"/>
      <c r="W300" s="223"/>
      <c r="X300" s="223"/>
      <c r="Y300" s="223"/>
      <c r="Z300" s="223"/>
      <c r="AA300" s="223"/>
      <c r="AB300" s="223"/>
      <c r="AC300" s="223"/>
      <c r="AD300" s="223"/>
      <c r="AE300" s="223"/>
      <c r="AG300" s="270">
        <v>2</v>
      </c>
      <c r="AH300" s="270"/>
      <c r="AI300" s="283" t="s">
        <v>1</v>
      </c>
      <c r="AJ300" s="283">
        <v>0</v>
      </c>
      <c r="AK300" s="291">
        <v>5</v>
      </c>
      <c r="AL300" s="283" t="s">
        <v>411</v>
      </c>
      <c r="AM300" s="283" t="s">
        <v>516</v>
      </c>
      <c r="AN300" s="283" t="s">
        <v>367</v>
      </c>
      <c r="AO300" s="291">
        <v>1</v>
      </c>
      <c r="AP300" s="283">
        <v>4</v>
      </c>
      <c r="AQ300" s="291">
        <v>4</v>
      </c>
      <c r="AR300" s="283">
        <v>3</v>
      </c>
      <c r="AS300" s="459" t="s">
        <v>353</v>
      </c>
      <c r="AT300" s="283" t="s">
        <v>422</v>
      </c>
      <c r="AU300" s="283"/>
      <c r="AV300" s="291">
        <v>6</v>
      </c>
      <c r="AW300" s="291">
        <v>9</v>
      </c>
      <c r="AX300" s="291">
        <v>3</v>
      </c>
      <c r="AY300" s="167">
        <f t="shared" si="167"/>
        <v>1</v>
      </c>
      <c r="AZ300" s="167" t="str">
        <f t="shared" si="168"/>
        <v>-</v>
      </c>
      <c r="BA300" s="167">
        <f t="shared" si="169"/>
        <v>6</v>
      </c>
      <c r="BB300" s="167">
        <f t="shared" si="170"/>
        <v>4</v>
      </c>
      <c r="BC300" s="167">
        <f t="shared" si="171"/>
        <v>13</v>
      </c>
      <c r="BD300" s="167">
        <f t="shared" si="172"/>
        <v>9</v>
      </c>
      <c r="BE300" s="167">
        <f t="shared" si="173"/>
        <v>2</v>
      </c>
      <c r="BF300" s="167">
        <f t="shared" si="174"/>
        <v>5</v>
      </c>
      <c r="BG300" s="167">
        <f t="shared" si="175"/>
        <v>4</v>
      </c>
      <c r="BH300" s="167"/>
      <c r="BI300" s="167">
        <f t="shared" si="176"/>
        <v>3</v>
      </c>
      <c r="BJ300" s="167">
        <f t="shared" si="177"/>
        <v>5</v>
      </c>
      <c r="BK300" s="167">
        <f t="shared" si="178"/>
        <v>23</v>
      </c>
      <c r="BL300" s="167">
        <f t="shared" si="179"/>
        <v>6</v>
      </c>
      <c r="BM300" s="167">
        <f t="shared" si="180"/>
        <v>9</v>
      </c>
      <c r="BN300" s="167">
        <f t="shared" si="181"/>
        <v>3</v>
      </c>
      <c r="DI300" s="422"/>
      <c r="DJ300" s="422"/>
      <c r="EU300" s="422"/>
      <c r="EV300" s="422"/>
    </row>
    <row r="301" spans="14:152" s="56" customFormat="1" ht="15" customHeight="1">
      <c r="N301" s="172" t="s">
        <v>2066</v>
      </c>
      <c r="O301" s="172"/>
      <c r="P301" s="172"/>
      <c r="Q301" s="172"/>
      <c r="R301" s="172"/>
      <c r="S301" s="172"/>
      <c r="T301" s="172"/>
      <c r="U301" s="172"/>
      <c r="W301" s="223"/>
      <c r="X301" s="223"/>
      <c r="Y301" s="223"/>
      <c r="Z301" s="223"/>
      <c r="AA301" s="223"/>
      <c r="AB301" s="223"/>
      <c r="AC301" s="223"/>
      <c r="AD301" s="223"/>
      <c r="AE301" s="223"/>
      <c r="AG301" s="270">
        <v>3</v>
      </c>
      <c r="AH301" s="270"/>
      <c r="AI301" s="454" t="s">
        <v>456</v>
      </c>
      <c r="AJ301" s="283" t="s">
        <v>1</v>
      </c>
      <c r="AK301" s="291">
        <v>6</v>
      </c>
      <c r="AL301" s="291">
        <v>4</v>
      </c>
      <c r="AM301" s="283" t="s">
        <v>566</v>
      </c>
      <c r="AN301" s="283" t="s">
        <v>412</v>
      </c>
      <c r="AO301" s="454" t="s">
        <v>411</v>
      </c>
      <c r="AP301" s="291">
        <v>5</v>
      </c>
      <c r="AQ301" s="454" t="s">
        <v>353</v>
      </c>
      <c r="AR301" s="454" t="s">
        <v>356</v>
      </c>
      <c r="AS301" s="459" t="s">
        <v>367</v>
      </c>
      <c r="AT301" s="283" t="s">
        <v>539</v>
      </c>
      <c r="AU301" s="283"/>
      <c r="AV301" s="291">
        <v>7</v>
      </c>
      <c r="AW301" s="291">
        <v>10</v>
      </c>
      <c r="AX301" s="291">
        <v>4</v>
      </c>
      <c r="AY301" s="167">
        <f t="shared" si="167"/>
        <v>3</v>
      </c>
      <c r="AZ301" s="167">
        <f t="shared" si="168"/>
        <v>1</v>
      </c>
      <c r="BA301" s="167">
        <f t="shared" si="169"/>
        <v>7</v>
      </c>
      <c r="BB301" s="167">
        <f t="shared" si="170"/>
        <v>5</v>
      </c>
      <c r="BC301" s="167">
        <f t="shared" si="171"/>
        <v>16</v>
      </c>
      <c r="BD301" s="167">
        <f t="shared" si="172"/>
        <v>11</v>
      </c>
      <c r="BE301" s="167">
        <f t="shared" si="173"/>
        <v>4</v>
      </c>
      <c r="BF301" s="167">
        <f t="shared" si="174"/>
        <v>6</v>
      </c>
      <c r="BG301" s="167">
        <f t="shared" si="175"/>
        <v>5</v>
      </c>
      <c r="BH301" s="167"/>
      <c r="BI301" s="167">
        <f t="shared" si="176"/>
        <v>4</v>
      </c>
      <c r="BJ301" s="167">
        <f t="shared" si="177"/>
        <v>7</v>
      </c>
      <c r="BK301" s="167">
        <f t="shared" si="178"/>
        <v>27</v>
      </c>
      <c r="BL301" s="167">
        <f t="shared" si="179"/>
        <v>7</v>
      </c>
      <c r="BM301" s="167">
        <f t="shared" si="180"/>
        <v>10</v>
      </c>
      <c r="BN301" s="167">
        <f t="shared" si="181"/>
        <v>4</v>
      </c>
      <c r="DI301" s="422"/>
      <c r="DJ301" s="422"/>
      <c r="EU301" s="422"/>
      <c r="EV301" s="422"/>
    </row>
    <row r="302" spans="14:152" s="56" customFormat="1" ht="15" customHeight="1">
      <c r="N302" s="172"/>
      <c r="O302" s="172"/>
      <c r="P302" s="172"/>
      <c r="Q302" s="172" t="s">
        <v>2067</v>
      </c>
      <c r="R302" s="172"/>
      <c r="S302" s="172"/>
      <c r="T302" s="172"/>
      <c r="U302" s="172"/>
      <c r="W302" s="223"/>
      <c r="X302" s="223"/>
      <c r="Y302" s="223"/>
      <c r="Z302" s="223"/>
      <c r="AA302" s="223"/>
      <c r="AB302" s="223"/>
      <c r="AC302" s="223"/>
      <c r="AD302" s="223"/>
      <c r="AE302" s="223"/>
      <c r="AG302" s="270">
        <v>4</v>
      </c>
      <c r="AH302" s="270"/>
      <c r="AI302" s="454" t="s">
        <v>407</v>
      </c>
      <c r="AJ302" s="283">
        <v>1</v>
      </c>
      <c r="AK302" s="291">
        <v>7</v>
      </c>
      <c r="AL302" s="291">
        <v>5</v>
      </c>
      <c r="AM302" s="283" t="s">
        <v>418</v>
      </c>
      <c r="AN302" s="283" t="s">
        <v>366</v>
      </c>
      <c r="AO302" s="454" t="s">
        <v>356</v>
      </c>
      <c r="AP302" s="283">
        <v>6</v>
      </c>
      <c r="AQ302" s="454" t="s">
        <v>367</v>
      </c>
      <c r="AR302" s="454" t="s">
        <v>359</v>
      </c>
      <c r="AS302" s="459" t="s">
        <v>412</v>
      </c>
      <c r="AT302" s="283" t="s">
        <v>621</v>
      </c>
      <c r="AU302" s="283"/>
      <c r="AV302" s="291">
        <v>8</v>
      </c>
      <c r="AW302" s="283" t="s">
        <v>366</v>
      </c>
      <c r="AX302" s="291">
        <v>5</v>
      </c>
      <c r="AY302" s="167">
        <f t="shared" si="167"/>
        <v>5</v>
      </c>
      <c r="AZ302" s="167">
        <f t="shared" si="168"/>
        <v>2</v>
      </c>
      <c r="BA302" s="167">
        <f t="shared" si="169"/>
        <v>8</v>
      </c>
      <c r="BB302" s="167">
        <f t="shared" si="170"/>
        <v>6</v>
      </c>
      <c r="BC302" s="167">
        <f t="shared" si="171"/>
        <v>19</v>
      </c>
      <c r="BD302" s="167">
        <f t="shared" si="172"/>
        <v>13</v>
      </c>
      <c r="BE302" s="167">
        <f t="shared" si="173"/>
        <v>6</v>
      </c>
      <c r="BF302" s="167">
        <f t="shared" si="174"/>
        <v>7</v>
      </c>
      <c r="BG302" s="167">
        <f t="shared" si="175"/>
        <v>7</v>
      </c>
      <c r="BH302" s="167"/>
      <c r="BI302" s="167">
        <f t="shared" si="176"/>
        <v>6</v>
      </c>
      <c r="BJ302" s="167">
        <f t="shared" si="177"/>
        <v>9</v>
      </c>
      <c r="BK302" s="167">
        <f t="shared" si="178"/>
        <v>32</v>
      </c>
      <c r="BL302" s="167">
        <f t="shared" si="179"/>
        <v>8</v>
      </c>
      <c r="BM302" s="167">
        <f t="shared" si="180"/>
        <v>11</v>
      </c>
      <c r="BN302" s="167">
        <f t="shared" si="181"/>
        <v>5</v>
      </c>
      <c r="DI302" s="422"/>
      <c r="DJ302" s="422"/>
      <c r="EU302" s="422"/>
      <c r="EV302" s="422"/>
    </row>
    <row r="303" spans="14:152" s="56" customFormat="1" ht="15" customHeight="1">
      <c r="N303" s="199" t="s">
        <v>2</v>
      </c>
      <c r="O303" s="200" t="e">
        <f>Plan1!#REF!</f>
        <v>#REF!</v>
      </c>
      <c r="P303" s="200" t="e">
        <f>Plan1!#REF!</f>
        <v>#REF!</v>
      </c>
      <c r="Q303" s="200" t="e">
        <f>Plan1!#REF!</f>
        <v>#REF!</v>
      </c>
      <c r="R303" s="200" t="e">
        <f>Plan1!#REF!</f>
        <v>#REF!</v>
      </c>
      <c r="S303" s="200" t="e">
        <f>Plan1!#REF!</f>
        <v>#REF!</v>
      </c>
      <c r="T303" s="200" t="e">
        <f>Plan1!#REF!</f>
        <v>#REF!</v>
      </c>
      <c r="U303" s="199" t="e">
        <f>Plan1!#REF!</f>
        <v>#REF!</v>
      </c>
      <c r="V303" s="172"/>
      <c r="W303" s="223"/>
      <c r="X303" s="223"/>
      <c r="Y303" s="223"/>
      <c r="Z303" s="223"/>
      <c r="AA303" s="223"/>
      <c r="AB303" s="223"/>
      <c r="AC303" s="223"/>
      <c r="AD303" s="223"/>
      <c r="AE303" s="223"/>
      <c r="AG303" s="270">
        <v>5</v>
      </c>
      <c r="AH303" s="270"/>
      <c r="AI303" s="454" t="s">
        <v>518</v>
      </c>
      <c r="AJ303" s="283">
        <v>2</v>
      </c>
      <c r="AK303" s="291">
        <v>8</v>
      </c>
      <c r="AL303" s="283" t="s">
        <v>359</v>
      </c>
      <c r="AM303" s="283" t="s">
        <v>377</v>
      </c>
      <c r="AN303" s="283" t="s">
        <v>380</v>
      </c>
      <c r="AO303" s="283">
        <v>6</v>
      </c>
      <c r="AP303" s="283">
        <v>7</v>
      </c>
      <c r="AQ303" s="291">
        <v>9</v>
      </c>
      <c r="AR303" s="283" t="s">
        <v>361</v>
      </c>
      <c r="AS303" s="454" t="s">
        <v>366</v>
      </c>
      <c r="AT303" s="283" t="s">
        <v>569</v>
      </c>
      <c r="AU303" s="283"/>
      <c r="AV303" s="291">
        <v>9</v>
      </c>
      <c r="AW303" s="291">
        <v>13</v>
      </c>
      <c r="AX303" s="459" t="s">
        <v>359</v>
      </c>
      <c r="AY303" s="167">
        <f t="shared" si="167"/>
        <v>8</v>
      </c>
      <c r="AZ303" s="167">
        <f t="shared" si="168"/>
        <v>3</v>
      </c>
      <c r="BA303" s="167">
        <f t="shared" si="169"/>
        <v>9</v>
      </c>
      <c r="BB303" s="167">
        <f t="shared" si="170"/>
        <v>8</v>
      </c>
      <c r="BC303" s="167">
        <f t="shared" si="171"/>
        <v>21</v>
      </c>
      <c r="BD303" s="167">
        <f t="shared" si="172"/>
        <v>15</v>
      </c>
      <c r="BE303" s="167">
        <f t="shared" si="173"/>
        <v>7</v>
      </c>
      <c r="BF303" s="167">
        <f t="shared" si="174"/>
        <v>8</v>
      </c>
      <c r="BG303" s="167">
        <f t="shared" si="175"/>
        <v>9</v>
      </c>
      <c r="BH303" s="167"/>
      <c r="BI303" s="167">
        <f t="shared" si="176"/>
        <v>8</v>
      </c>
      <c r="BJ303" s="167">
        <f t="shared" si="177"/>
        <v>11</v>
      </c>
      <c r="BK303" s="167">
        <f t="shared" si="178"/>
        <v>37</v>
      </c>
      <c r="BL303" s="167">
        <f t="shared" si="179"/>
        <v>9</v>
      </c>
      <c r="BM303" s="167">
        <f t="shared" si="180"/>
        <v>13</v>
      </c>
      <c r="BN303" s="167">
        <f t="shared" si="181"/>
        <v>6</v>
      </c>
      <c r="DI303" s="422"/>
      <c r="DJ303" s="422"/>
      <c r="EU303" s="422"/>
      <c r="EV303" s="422"/>
    </row>
    <row r="304" spans="14:152" s="56" customFormat="1" ht="15" customHeight="1">
      <c r="N304" s="435">
        <v>1</v>
      </c>
      <c r="O304" s="199" t="s">
        <v>351</v>
      </c>
      <c r="P304" s="199" t="s">
        <v>1</v>
      </c>
      <c r="Q304" s="199" t="s">
        <v>1</v>
      </c>
      <c r="R304" s="199" t="s">
        <v>1</v>
      </c>
      <c r="S304" s="199" t="s">
        <v>1</v>
      </c>
      <c r="T304" s="199" t="s">
        <v>1</v>
      </c>
      <c r="U304" s="199" t="s">
        <v>1</v>
      </c>
      <c r="V304" s="172"/>
      <c r="W304" s="223">
        <f t="shared" ref="W304:W322" si="182">IF(O304="-",O304,IF(ISNUMBER(O304),O304,MID(O304,1,FIND("-",O304)-1))+0)</f>
        <v>0</v>
      </c>
      <c r="X304" s="223" t="str">
        <f t="shared" ref="X304:X322" si="183">IF(P304="-",P304,IF(ISNUMBER(P304),P304,MID(P304,1,FIND("-",P304)-1))+0)</f>
        <v>-</v>
      </c>
      <c r="Y304" s="223" t="str">
        <f t="shared" ref="Y304:Y322" si="184">IF(Q304="-",Q304,IF(ISNUMBER(Q304),Q304,MID(Q304,1,FIND("-",Q304)-1))+0)</f>
        <v>-</v>
      </c>
      <c r="Z304" s="223"/>
      <c r="AA304" s="223"/>
      <c r="AB304" s="223" t="str">
        <f t="shared" ref="AB304:AB322" si="185">IF(R304="-",R304,IF(ISNUMBER(R304),R304,MID(R304,1,FIND("-",R304)-1))+0)</f>
        <v>-</v>
      </c>
      <c r="AC304" s="223" t="str">
        <f t="shared" ref="AC304:AC322" si="186">IF(S304="-",S304,IF(ISNUMBER(S304),S304,MID(S304,1,FIND("-",S304)-1))+0)</f>
        <v>-</v>
      </c>
      <c r="AD304" s="223" t="str">
        <f t="shared" ref="AD304:AD322" si="187">IF(T304="-",T304,IF(ISNUMBER(T304),T304,MID(T304,1,FIND("-",T304)-1))+0)</f>
        <v>-</v>
      </c>
      <c r="AE304" s="223" t="str">
        <f t="shared" ref="AE304:AE322" si="188">IF(U304="-",U304,IF(ISNUMBER(U304),U304,MID(U304,1,FIND("-",U304)-1))+0)</f>
        <v>-</v>
      </c>
      <c r="AG304" s="270">
        <v>6</v>
      </c>
      <c r="AH304" s="270"/>
      <c r="AI304" s="283" t="s">
        <v>355</v>
      </c>
      <c r="AJ304" s="283" t="s">
        <v>407</v>
      </c>
      <c r="AK304" s="291">
        <v>9</v>
      </c>
      <c r="AL304" s="291">
        <v>8</v>
      </c>
      <c r="AM304" s="283" t="s">
        <v>437</v>
      </c>
      <c r="AN304" s="283" t="s">
        <v>360</v>
      </c>
      <c r="AO304" s="454" t="s">
        <v>367</v>
      </c>
      <c r="AP304" s="454" t="s">
        <v>361</v>
      </c>
      <c r="AQ304" s="283" t="s">
        <v>363</v>
      </c>
      <c r="AR304" s="283" t="s">
        <v>363</v>
      </c>
      <c r="AS304" s="283" t="s">
        <v>380</v>
      </c>
      <c r="AT304" s="283" t="s">
        <v>650</v>
      </c>
      <c r="AU304" s="283"/>
      <c r="AV304" s="283" t="s">
        <v>1</v>
      </c>
      <c r="AW304" s="291">
        <v>14</v>
      </c>
      <c r="AX304" s="291">
        <v>8</v>
      </c>
      <c r="AY304" s="167">
        <f t="shared" si="167"/>
        <v>11</v>
      </c>
      <c r="AZ304" s="167">
        <f t="shared" si="168"/>
        <v>5</v>
      </c>
      <c r="BA304" s="167">
        <f t="shared" si="169"/>
        <v>10</v>
      </c>
      <c r="BB304" s="167">
        <f t="shared" si="170"/>
        <v>9</v>
      </c>
      <c r="BC304" s="167">
        <f t="shared" si="171"/>
        <v>23</v>
      </c>
      <c r="BD304" s="167">
        <f t="shared" si="172"/>
        <v>18</v>
      </c>
      <c r="BE304" s="167">
        <f t="shared" si="173"/>
        <v>9</v>
      </c>
      <c r="BF304" s="167">
        <f t="shared" si="174"/>
        <v>10</v>
      </c>
      <c r="BG304" s="167">
        <f t="shared" si="175"/>
        <v>10</v>
      </c>
      <c r="BH304" s="167"/>
      <c r="BI304" s="167">
        <f t="shared" si="176"/>
        <v>10</v>
      </c>
      <c r="BJ304" s="167">
        <f t="shared" si="177"/>
        <v>13</v>
      </c>
      <c r="BK304" s="167">
        <f t="shared" si="178"/>
        <v>42</v>
      </c>
      <c r="BL304" s="167" t="str">
        <f t="shared" si="179"/>
        <v>-</v>
      </c>
      <c r="BM304" s="167">
        <f t="shared" si="180"/>
        <v>14</v>
      </c>
      <c r="BN304" s="167">
        <f t="shared" si="181"/>
        <v>8</v>
      </c>
      <c r="DI304" s="422"/>
      <c r="DJ304" s="422"/>
      <c r="EU304" s="422"/>
      <c r="EV304" s="422"/>
    </row>
    <row r="305" spans="14:152" s="56" customFormat="1" ht="15" customHeight="1">
      <c r="N305" s="435">
        <v>2</v>
      </c>
      <c r="O305" s="199" t="s">
        <v>358</v>
      </c>
      <c r="P305" s="199" t="s">
        <v>1</v>
      </c>
      <c r="Q305" s="222">
        <v>0</v>
      </c>
      <c r="R305" s="199" t="s">
        <v>404</v>
      </c>
      <c r="S305" s="199" t="s">
        <v>1</v>
      </c>
      <c r="T305" s="199" t="s">
        <v>404</v>
      </c>
      <c r="U305" s="222">
        <v>0</v>
      </c>
      <c r="W305" s="223">
        <f t="shared" si="182"/>
        <v>3</v>
      </c>
      <c r="X305" s="223" t="str">
        <f t="shared" si="183"/>
        <v>-</v>
      </c>
      <c r="Y305" s="223">
        <f t="shared" si="184"/>
        <v>0</v>
      </c>
      <c r="Z305" s="223"/>
      <c r="AA305" s="223"/>
      <c r="AB305" s="223">
        <f t="shared" si="185"/>
        <v>0</v>
      </c>
      <c r="AC305" s="223" t="str">
        <f t="shared" si="186"/>
        <v>-</v>
      </c>
      <c r="AD305" s="223">
        <f t="shared" si="187"/>
        <v>0</v>
      </c>
      <c r="AE305" s="223">
        <f t="shared" si="188"/>
        <v>0</v>
      </c>
      <c r="AG305" s="270">
        <v>7</v>
      </c>
      <c r="AH305" s="270"/>
      <c r="AI305" s="283" t="s">
        <v>365</v>
      </c>
      <c r="AJ305" s="283" t="s">
        <v>353</v>
      </c>
      <c r="AK305" s="291">
        <v>10</v>
      </c>
      <c r="AL305" s="283" t="s">
        <v>412</v>
      </c>
      <c r="AM305" s="283" t="s">
        <v>494</v>
      </c>
      <c r="AN305" s="283" t="s">
        <v>429</v>
      </c>
      <c r="AO305" s="291">
        <v>9</v>
      </c>
      <c r="AP305" s="291">
        <v>10</v>
      </c>
      <c r="AQ305" s="283" t="s">
        <v>458</v>
      </c>
      <c r="AR305" s="283" t="s">
        <v>458</v>
      </c>
      <c r="AS305" s="283" t="s">
        <v>371</v>
      </c>
      <c r="AT305" s="283" t="s">
        <v>514</v>
      </c>
      <c r="AU305" s="283"/>
      <c r="AV305" s="291">
        <v>10</v>
      </c>
      <c r="AW305" s="291" t="s">
        <v>371</v>
      </c>
      <c r="AX305" s="283" t="s">
        <v>1</v>
      </c>
      <c r="AY305" s="167">
        <f t="shared" si="167"/>
        <v>14</v>
      </c>
      <c r="AZ305" s="167">
        <f t="shared" si="168"/>
        <v>7</v>
      </c>
      <c r="BA305" s="167">
        <f t="shared" si="169"/>
        <v>11</v>
      </c>
      <c r="BB305" s="167">
        <f t="shared" si="170"/>
        <v>11</v>
      </c>
      <c r="BC305" s="167">
        <f t="shared" si="171"/>
        <v>26</v>
      </c>
      <c r="BD305" s="167">
        <f t="shared" si="172"/>
        <v>20</v>
      </c>
      <c r="BE305" s="167">
        <f t="shared" si="173"/>
        <v>10</v>
      </c>
      <c r="BF305" s="167">
        <f t="shared" si="174"/>
        <v>11</v>
      </c>
      <c r="BG305" s="167">
        <f t="shared" si="175"/>
        <v>12</v>
      </c>
      <c r="BH305" s="167"/>
      <c r="BI305" s="167">
        <f t="shared" si="176"/>
        <v>12</v>
      </c>
      <c r="BJ305" s="167">
        <f t="shared" si="177"/>
        <v>15</v>
      </c>
      <c r="BK305" s="167">
        <f t="shared" si="178"/>
        <v>47</v>
      </c>
      <c r="BL305" s="167">
        <f t="shared" si="179"/>
        <v>10</v>
      </c>
      <c r="BM305" s="167">
        <f t="shared" si="180"/>
        <v>15</v>
      </c>
      <c r="BN305" s="167" t="str">
        <f t="shared" si="181"/>
        <v>-</v>
      </c>
      <c r="DI305" s="422"/>
      <c r="DJ305" s="422"/>
      <c r="EU305" s="422"/>
      <c r="EV305" s="422"/>
    </row>
    <row r="306" spans="14:152" s="56" customFormat="1" ht="15" customHeight="1">
      <c r="N306" s="435">
        <v>3</v>
      </c>
      <c r="O306" s="199" t="s">
        <v>515</v>
      </c>
      <c r="P306" s="199" t="s">
        <v>1</v>
      </c>
      <c r="Q306" s="199" t="s">
        <v>456</v>
      </c>
      <c r="R306" s="222">
        <v>2</v>
      </c>
      <c r="S306" s="199" t="s">
        <v>1</v>
      </c>
      <c r="T306" s="199" t="s">
        <v>411</v>
      </c>
      <c r="U306" s="222">
        <v>1</v>
      </c>
      <c r="W306" s="223">
        <f t="shared" si="182"/>
        <v>6</v>
      </c>
      <c r="X306" s="223" t="str">
        <f t="shared" si="183"/>
        <v>-</v>
      </c>
      <c r="Y306" s="223">
        <f t="shared" si="184"/>
        <v>1</v>
      </c>
      <c r="Z306" s="223"/>
      <c r="AA306" s="223"/>
      <c r="AB306" s="223">
        <f t="shared" si="185"/>
        <v>2</v>
      </c>
      <c r="AC306" s="223" t="str">
        <f t="shared" si="186"/>
        <v>-</v>
      </c>
      <c r="AD306" s="223">
        <f t="shared" si="187"/>
        <v>2</v>
      </c>
      <c r="AE306" s="223">
        <f t="shared" si="188"/>
        <v>1</v>
      </c>
      <c r="AG306" s="270">
        <v>8</v>
      </c>
      <c r="AH306" s="270"/>
      <c r="AI306" s="283" t="s">
        <v>370</v>
      </c>
      <c r="AJ306" s="283" t="s">
        <v>480</v>
      </c>
      <c r="AK306" s="291">
        <v>11</v>
      </c>
      <c r="AL306" s="291">
        <v>11</v>
      </c>
      <c r="AM306" s="283" t="s">
        <v>388</v>
      </c>
      <c r="AN306" s="283" t="s">
        <v>376</v>
      </c>
      <c r="AO306" s="283" t="s">
        <v>363</v>
      </c>
      <c r="AP306" s="283" t="s">
        <v>366</v>
      </c>
      <c r="AQ306" s="291">
        <v>14</v>
      </c>
      <c r="AR306" s="283" t="s">
        <v>459</v>
      </c>
      <c r="AS306" s="283" t="s">
        <v>374</v>
      </c>
      <c r="AT306" s="283" t="s">
        <v>666</v>
      </c>
      <c r="AU306" s="283"/>
      <c r="AV306" s="291">
        <v>11</v>
      </c>
      <c r="AW306" s="291">
        <v>17</v>
      </c>
      <c r="AX306" s="291">
        <v>9</v>
      </c>
      <c r="AY306" s="167">
        <f t="shared" si="167"/>
        <v>17</v>
      </c>
      <c r="AZ306" s="167">
        <f t="shared" si="168"/>
        <v>10</v>
      </c>
      <c r="BA306" s="167">
        <f t="shared" si="169"/>
        <v>12</v>
      </c>
      <c r="BB306" s="167">
        <f t="shared" si="170"/>
        <v>12</v>
      </c>
      <c r="BC306" s="167">
        <f t="shared" si="171"/>
        <v>28</v>
      </c>
      <c r="BD306" s="167">
        <f t="shared" si="172"/>
        <v>22</v>
      </c>
      <c r="BE306" s="167">
        <f t="shared" si="173"/>
        <v>12</v>
      </c>
      <c r="BF306" s="167">
        <f t="shared" si="174"/>
        <v>13</v>
      </c>
      <c r="BG306" s="167">
        <f t="shared" si="175"/>
        <v>14</v>
      </c>
      <c r="BH306" s="167"/>
      <c r="BI306" s="167">
        <f t="shared" si="176"/>
        <v>14</v>
      </c>
      <c r="BJ306" s="167">
        <f t="shared" si="177"/>
        <v>17</v>
      </c>
      <c r="BK306" s="167">
        <f t="shared" si="178"/>
        <v>53</v>
      </c>
      <c r="BL306" s="167">
        <f t="shared" si="179"/>
        <v>11</v>
      </c>
      <c r="BM306" s="167">
        <f t="shared" si="180"/>
        <v>17</v>
      </c>
      <c r="BN306" s="167">
        <f t="shared" si="181"/>
        <v>9</v>
      </c>
      <c r="DI306" s="422"/>
      <c r="DJ306" s="422"/>
      <c r="EU306" s="422"/>
      <c r="EV306" s="422"/>
    </row>
    <row r="307" spans="14:152" s="56" customFormat="1" ht="15" customHeight="1">
      <c r="N307" s="435">
        <v>4</v>
      </c>
      <c r="O307" s="199" t="s">
        <v>516</v>
      </c>
      <c r="P307" s="199" t="s">
        <v>404</v>
      </c>
      <c r="Q307" s="222">
        <v>3</v>
      </c>
      <c r="R307" s="199" t="s">
        <v>407</v>
      </c>
      <c r="S307" s="222">
        <v>0</v>
      </c>
      <c r="T307" s="199" t="s">
        <v>356</v>
      </c>
      <c r="U307" s="222">
        <v>2</v>
      </c>
      <c r="W307" s="223">
        <f t="shared" si="182"/>
        <v>10</v>
      </c>
      <c r="X307" s="223">
        <f t="shared" si="183"/>
        <v>0</v>
      </c>
      <c r="Y307" s="223">
        <f t="shared" si="184"/>
        <v>3</v>
      </c>
      <c r="Z307" s="223"/>
      <c r="AA307" s="223"/>
      <c r="AB307" s="223">
        <f t="shared" si="185"/>
        <v>3</v>
      </c>
      <c r="AC307" s="223">
        <f t="shared" si="186"/>
        <v>0</v>
      </c>
      <c r="AD307" s="223">
        <f t="shared" si="187"/>
        <v>4</v>
      </c>
      <c r="AE307" s="223">
        <f t="shared" si="188"/>
        <v>2</v>
      </c>
      <c r="AG307" s="270">
        <v>9</v>
      </c>
      <c r="AH307" s="270"/>
      <c r="AI307" s="283" t="s">
        <v>373</v>
      </c>
      <c r="AJ307" s="283" t="s">
        <v>363</v>
      </c>
      <c r="AK307" s="291">
        <v>12</v>
      </c>
      <c r="AL307" s="291">
        <v>12</v>
      </c>
      <c r="AM307" s="283" t="s">
        <v>386</v>
      </c>
      <c r="AN307" s="283" t="s">
        <v>466</v>
      </c>
      <c r="AO307" s="291">
        <v>12</v>
      </c>
      <c r="AP307" s="291">
        <v>13</v>
      </c>
      <c r="AQ307" s="283" t="s">
        <v>371</v>
      </c>
      <c r="AR307" s="283" t="s">
        <v>387</v>
      </c>
      <c r="AS307" s="283" t="s">
        <v>377</v>
      </c>
      <c r="AT307" s="283" t="s">
        <v>495</v>
      </c>
      <c r="AU307" s="283"/>
      <c r="AV307" s="291">
        <v>12</v>
      </c>
      <c r="AW307" s="291">
        <v>18</v>
      </c>
      <c r="AX307" s="291">
        <v>10</v>
      </c>
      <c r="AY307" s="167">
        <f t="shared" si="167"/>
        <v>20</v>
      </c>
      <c r="AZ307" s="167">
        <f t="shared" si="168"/>
        <v>12</v>
      </c>
      <c r="BA307" s="167">
        <f t="shared" si="169"/>
        <v>13</v>
      </c>
      <c r="BB307" s="167">
        <f t="shared" si="170"/>
        <v>13</v>
      </c>
      <c r="BC307" s="167">
        <f t="shared" si="171"/>
        <v>31</v>
      </c>
      <c r="BD307" s="167">
        <f t="shared" si="172"/>
        <v>24</v>
      </c>
      <c r="BE307" s="167">
        <f t="shared" si="173"/>
        <v>13</v>
      </c>
      <c r="BF307" s="167">
        <f t="shared" si="174"/>
        <v>14</v>
      </c>
      <c r="BG307" s="167">
        <f t="shared" si="175"/>
        <v>15</v>
      </c>
      <c r="BH307" s="167"/>
      <c r="BI307" s="167">
        <f t="shared" si="176"/>
        <v>16</v>
      </c>
      <c r="BJ307" s="167">
        <f t="shared" si="177"/>
        <v>19</v>
      </c>
      <c r="BK307" s="167">
        <f t="shared" si="178"/>
        <v>58</v>
      </c>
      <c r="BL307" s="167">
        <f t="shared" si="179"/>
        <v>12</v>
      </c>
      <c r="BM307" s="167">
        <f t="shared" si="180"/>
        <v>18</v>
      </c>
      <c r="BN307" s="167">
        <f t="shared" si="181"/>
        <v>10</v>
      </c>
      <c r="DI307" s="422"/>
      <c r="DJ307" s="422"/>
      <c r="EU307" s="422"/>
      <c r="EV307" s="422"/>
    </row>
    <row r="308" spans="14:152" s="56" customFormat="1" ht="15" customHeight="1">
      <c r="N308" s="435">
        <v>5</v>
      </c>
      <c r="O308" s="199" t="s">
        <v>487</v>
      </c>
      <c r="P308" s="199" t="s">
        <v>517</v>
      </c>
      <c r="Q308" s="222">
        <v>4</v>
      </c>
      <c r="R308" s="199" t="s">
        <v>353</v>
      </c>
      <c r="S308" s="199" t="s">
        <v>456</v>
      </c>
      <c r="T308" s="199" t="s">
        <v>409</v>
      </c>
      <c r="U308" s="222">
        <v>3</v>
      </c>
      <c r="W308" s="223">
        <f t="shared" si="182"/>
        <v>13</v>
      </c>
      <c r="X308" s="223">
        <f t="shared" si="183"/>
        <v>2</v>
      </c>
      <c r="Y308" s="223">
        <f t="shared" si="184"/>
        <v>4</v>
      </c>
      <c r="Z308" s="223"/>
      <c r="AA308" s="223"/>
      <c r="AB308" s="223">
        <f t="shared" si="185"/>
        <v>5</v>
      </c>
      <c r="AC308" s="223">
        <f t="shared" si="186"/>
        <v>1</v>
      </c>
      <c r="AD308" s="223">
        <f t="shared" si="187"/>
        <v>6</v>
      </c>
      <c r="AE308" s="223">
        <f t="shared" si="188"/>
        <v>3</v>
      </c>
      <c r="AG308" s="270">
        <v>10</v>
      </c>
      <c r="AH308" s="270"/>
      <c r="AI308" s="283" t="s">
        <v>470</v>
      </c>
      <c r="AJ308" s="283" t="s">
        <v>458</v>
      </c>
      <c r="AK308" s="291">
        <v>13</v>
      </c>
      <c r="AL308" s="283" t="s">
        <v>380</v>
      </c>
      <c r="AM308" s="283" t="s">
        <v>390</v>
      </c>
      <c r="AN308" s="283" t="s">
        <v>384</v>
      </c>
      <c r="AO308" s="283" t="s">
        <v>380</v>
      </c>
      <c r="AP308" s="283" t="s">
        <v>459</v>
      </c>
      <c r="AQ308" s="283" t="s">
        <v>374</v>
      </c>
      <c r="AR308" s="283" t="s">
        <v>429</v>
      </c>
      <c r="AS308" s="283" t="s">
        <v>437</v>
      </c>
      <c r="AT308" s="283" t="s">
        <v>496</v>
      </c>
      <c r="AU308" s="283"/>
      <c r="AV308" s="291">
        <v>13</v>
      </c>
      <c r="AW308" s="459" t="s">
        <v>377</v>
      </c>
      <c r="AX308" s="283">
        <v>11</v>
      </c>
      <c r="AY308" s="167">
        <f t="shared" si="167"/>
        <v>23</v>
      </c>
      <c r="AZ308" s="167">
        <f t="shared" si="168"/>
        <v>14</v>
      </c>
      <c r="BA308" s="167">
        <f t="shared" si="169"/>
        <v>14</v>
      </c>
      <c r="BB308" s="167">
        <f t="shared" si="170"/>
        <v>15</v>
      </c>
      <c r="BC308" s="167">
        <f t="shared" si="171"/>
        <v>34</v>
      </c>
      <c r="BD308" s="167">
        <f t="shared" si="172"/>
        <v>26</v>
      </c>
      <c r="BE308" s="167">
        <f t="shared" si="173"/>
        <v>15</v>
      </c>
      <c r="BF308" s="167">
        <f t="shared" si="174"/>
        <v>16</v>
      </c>
      <c r="BG308" s="167">
        <f t="shared" si="175"/>
        <v>17</v>
      </c>
      <c r="BH308" s="167"/>
      <c r="BI308" s="167">
        <f t="shared" si="176"/>
        <v>18</v>
      </c>
      <c r="BJ308" s="167">
        <f t="shared" si="177"/>
        <v>21</v>
      </c>
      <c r="BK308" s="167">
        <f t="shared" si="178"/>
        <v>64</v>
      </c>
      <c r="BL308" s="167">
        <f t="shared" si="179"/>
        <v>13</v>
      </c>
      <c r="BM308" s="167">
        <f t="shared" si="180"/>
        <v>19</v>
      </c>
      <c r="BN308" s="167">
        <f t="shared" si="181"/>
        <v>11</v>
      </c>
      <c r="DI308" s="422"/>
      <c r="DJ308" s="422"/>
      <c r="EU308" s="422"/>
      <c r="EV308" s="422"/>
    </row>
    <row r="309" spans="14:152" s="56" customFormat="1" ht="15" customHeight="1">
      <c r="N309" s="435">
        <v>6</v>
      </c>
      <c r="O309" s="199" t="s">
        <v>489</v>
      </c>
      <c r="P309" s="199" t="s">
        <v>518</v>
      </c>
      <c r="Q309" s="199" t="s">
        <v>353</v>
      </c>
      <c r="R309" s="222">
        <v>7</v>
      </c>
      <c r="S309" s="199" t="s">
        <v>407</v>
      </c>
      <c r="T309" s="199" t="s">
        <v>412</v>
      </c>
      <c r="U309" s="222">
        <v>4</v>
      </c>
      <c r="W309" s="223">
        <f t="shared" si="182"/>
        <v>17</v>
      </c>
      <c r="X309" s="223">
        <f t="shared" si="183"/>
        <v>5</v>
      </c>
      <c r="Y309" s="223">
        <f t="shared" si="184"/>
        <v>5</v>
      </c>
      <c r="Z309" s="223"/>
      <c r="AA309" s="223"/>
      <c r="AB309" s="223">
        <f t="shared" si="185"/>
        <v>7</v>
      </c>
      <c r="AC309" s="223">
        <f t="shared" si="186"/>
        <v>3</v>
      </c>
      <c r="AD309" s="223">
        <f t="shared" si="187"/>
        <v>9</v>
      </c>
      <c r="AE309" s="223">
        <f t="shared" si="188"/>
        <v>4</v>
      </c>
      <c r="AG309" s="251">
        <v>11</v>
      </c>
      <c r="AH309" s="251"/>
      <c r="AI309" s="283" t="s">
        <v>422</v>
      </c>
      <c r="AJ309" s="283" t="s">
        <v>459</v>
      </c>
      <c r="AK309" s="291">
        <v>14</v>
      </c>
      <c r="AL309" s="291">
        <v>15</v>
      </c>
      <c r="AM309" s="283" t="s">
        <v>631</v>
      </c>
      <c r="AN309" s="283" t="s">
        <v>369</v>
      </c>
      <c r="AO309" s="291">
        <v>15</v>
      </c>
      <c r="AP309" s="283" t="s">
        <v>387</v>
      </c>
      <c r="AQ309" s="291">
        <v>19</v>
      </c>
      <c r="AR309" s="283" t="s">
        <v>376</v>
      </c>
      <c r="AS309" s="283" t="s">
        <v>440</v>
      </c>
      <c r="AT309" s="283" t="s">
        <v>1131</v>
      </c>
      <c r="AU309" s="283"/>
      <c r="AV309" s="291">
        <v>14</v>
      </c>
      <c r="AW309" s="462">
        <v>21</v>
      </c>
      <c r="AX309" s="291">
        <v>12</v>
      </c>
      <c r="AY309" s="167">
        <f t="shared" si="167"/>
        <v>27</v>
      </c>
      <c r="AZ309" s="167">
        <f t="shared" si="168"/>
        <v>16</v>
      </c>
      <c r="BA309" s="167">
        <f t="shared" si="169"/>
        <v>15</v>
      </c>
      <c r="BB309" s="167">
        <f t="shared" si="170"/>
        <v>16</v>
      </c>
      <c r="BC309" s="167">
        <f t="shared" si="171"/>
        <v>38</v>
      </c>
      <c r="BD309" s="167">
        <f t="shared" si="172"/>
        <v>29</v>
      </c>
      <c r="BE309" s="167">
        <f t="shared" si="173"/>
        <v>16</v>
      </c>
      <c r="BF309" s="167">
        <f t="shared" si="174"/>
        <v>18</v>
      </c>
      <c r="BG309" s="167">
        <f t="shared" si="175"/>
        <v>19</v>
      </c>
      <c r="BH309" s="167"/>
      <c r="BI309" s="167">
        <f t="shared" si="176"/>
        <v>20</v>
      </c>
      <c r="BJ309" s="167">
        <f t="shared" si="177"/>
        <v>23</v>
      </c>
      <c r="BK309" s="167">
        <f t="shared" si="178"/>
        <v>70</v>
      </c>
      <c r="BL309" s="167">
        <f t="shared" si="179"/>
        <v>14</v>
      </c>
      <c r="BM309" s="167">
        <f t="shared" si="180"/>
        <v>21</v>
      </c>
      <c r="BN309" s="167">
        <f t="shared" si="181"/>
        <v>12</v>
      </c>
      <c r="DI309" s="422"/>
      <c r="DJ309" s="422"/>
      <c r="EU309" s="422"/>
      <c r="EV309" s="422"/>
    </row>
    <row r="310" spans="14:152" s="56" customFormat="1" ht="15" customHeight="1">
      <c r="N310" s="435">
        <v>7</v>
      </c>
      <c r="O310" s="199" t="s">
        <v>381</v>
      </c>
      <c r="P310" s="199" t="s">
        <v>414</v>
      </c>
      <c r="Q310" s="222">
        <v>7</v>
      </c>
      <c r="R310" s="199" t="s">
        <v>361</v>
      </c>
      <c r="S310" s="199" t="s">
        <v>353</v>
      </c>
      <c r="T310" s="199" t="s">
        <v>365</v>
      </c>
      <c r="U310" s="199" t="s">
        <v>353</v>
      </c>
      <c r="W310" s="223">
        <f t="shared" si="182"/>
        <v>21</v>
      </c>
      <c r="X310" s="223">
        <f t="shared" si="183"/>
        <v>8</v>
      </c>
      <c r="Y310" s="223">
        <f t="shared" si="184"/>
        <v>7</v>
      </c>
      <c r="Z310" s="223"/>
      <c r="AA310" s="223"/>
      <c r="AB310" s="223">
        <f t="shared" si="185"/>
        <v>8</v>
      </c>
      <c r="AC310" s="223">
        <f t="shared" si="186"/>
        <v>5</v>
      </c>
      <c r="AD310" s="223">
        <f t="shared" si="187"/>
        <v>11</v>
      </c>
      <c r="AE310" s="223">
        <f t="shared" si="188"/>
        <v>5</v>
      </c>
      <c r="AG310" s="270">
        <v>12</v>
      </c>
      <c r="AH310" s="270"/>
      <c r="AI310" s="283" t="s">
        <v>428</v>
      </c>
      <c r="AJ310" s="283" t="s">
        <v>418</v>
      </c>
      <c r="AK310" s="291">
        <v>15</v>
      </c>
      <c r="AL310" s="283" t="s">
        <v>387</v>
      </c>
      <c r="AM310" s="283" t="s">
        <v>587</v>
      </c>
      <c r="AN310" s="283" t="s">
        <v>467</v>
      </c>
      <c r="AO310" s="291">
        <v>16</v>
      </c>
      <c r="AP310" s="291">
        <v>18</v>
      </c>
      <c r="AQ310" s="283" t="s">
        <v>376</v>
      </c>
      <c r="AR310" s="283" t="s">
        <v>379</v>
      </c>
      <c r="AS310" s="291">
        <v>25</v>
      </c>
      <c r="AT310" s="283" t="s">
        <v>655</v>
      </c>
      <c r="AU310" s="283"/>
      <c r="AV310" s="291">
        <v>15</v>
      </c>
      <c r="AW310" s="462">
        <v>22</v>
      </c>
      <c r="AX310" s="291">
        <v>13</v>
      </c>
      <c r="AY310" s="167">
        <f t="shared" si="167"/>
        <v>30</v>
      </c>
      <c r="AZ310" s="167">
        <f t="shared" si="168"/>
        <v>19</v>
      </c>
      <c r="BA310" s="167">
        <f t="shared" si="169"/>
        <v>16</v>
      </c>
      <c r="BB310" s="167">
        <f t="shared" si="170"/>
        <v>18</v>
      </c>
      <c r="BC310" s="167">
        <f t="shared" si="171"/>
        <v>42</v>
      </c>
      <c r="BD310" s="167">
        <f t="shared" si="172"/>
        <v>31</v>
      </c>
      <c r="BE310" s="167">
        <f t="shared" si="173"/>
        <v>17</v>
      </c>
      <c r="BF310" s="167">
        <f t="shared" si="174"/>
        <v>19</v>
      </c>
      <c r="BG310" s="167">
        <f t="shared" si="175"/>
        <v>20</v>
      </c>
      <c r="BH310" s="167"/>
      <c r="BI310" s="167">
        <f t="shared" si="176"/>
        <v>22</v>
      </c>
      <c r="BJ310" s="167">
        <f t="shared" si="177"/>
        <v>25</v>
      </c>
      <c r="BK310" s="167">
        <f t="shared" si="178"/>
        <v>77</v>
      </c>
      <c r="BL310" s="167">
        <f t="shared" si="179"/>
        <v>15</v>
      </c>
      <c r="BM310" s="167">
        <f t="shared" si="180"/>
        <v>22</v>
      </c>
      <c r="BN310" s="167">
        <f t="shared" si="181"/>
        <v>13</v>
      </c>
      <c r="DI310" s="422"/>
      <c r="DJ310" s="422"/>
      <c r="EU310" s="422"/>
      <c r="EV310" s="422"/>
    </row>
    <row r="311" spans="14:152" s="56" customFormat="1" ht="15" customHeight="1">
      <c r="N311" s="435">
        <v>8</v>
      </c>
      <c r="O311" s="199" t="s">
        <v>519</v>
      </c>
      <c r="P311" s="199" t="s">
        <v>368</v>
      </c>
      <c r="Q311" s="199" t="s">
        <v>361</v>
      </c>
      <c r="R311" s="222">
        <v>10</v>
      </c>
      <c r="S311" s="199" t="s">
        <v>367</v>
      </c>
      <c r="T311" s="199" t="s">
        <v>459</v>
      </c>
      <c r="U311" s="222">
        <v>7</v>
      </c>
      <c r="W311" s="223">
        <f t="shared" si="182"/>
        <v>24</v>
      </c>
      <c r="X311" s="223">
        <f t="shared" si="183"/>
        <v>12</v>
      </c>
      <c r="Y311" s="223">
        <f t="shared" si="184"/>
        <v>8</v>
      </c>
      <c r="Z311" s="223"/>
      <c r="AA311" s="223"/>
      <c r="AB311" s="223">
        <f t="shared" si="185"/>
        <v>10</v>
      </c>
      <c r="AC311" s="223">
        <f t="shared" si="186"/>
        <v>7</v>
      </c>
      <c r="AD311" s="223">
        <f t="shared" si="187"/>
        <v>14</v>
      </c>
      <c r="AE311" s="223">
        <f t="shared" si="188"/>
        <v>7</v>
      </c>
      <c r="AG311" s="270">
        <v>13</v>
      </c>
      <c r="AH311" s="270"/>
      <c r="AI311" s="283" t="s">
        <v>622</v>
      </c>
      <c r="AJ311" s="283" t="s">
        <v>377</v>
      </c>
      <c r="AK311" s="283" t="s">
        <v>387</v>
      </c>
      <c r="AL311" s="291">
        <v>18</v>
      </c>
      <c r="AM311" s="283" t="s">
        <v>522</v>
      </c>
      <c r="AN311" s="283" t="s">
        <v>432</v>
      </c>
      <c r="AO311" s="283" t="s">
        <v>374</v>
      </c>
      <c r="AP311" s="283" t="s">
        <v>377</v>
      </c>
      <c r="AQ311" s="283" t="s">
        <v>466</v>
      </c>
      <c r="AR311" s="283" t="s">
        <v>425</v>
      </c>
      <c r="AS311" s="283" t="s">
        <v>388</v>
      </c>
      <c r="AT311" s="283" t="s">
        <v>1218</v>
      </c>
      <c r="AU311" s="283"/>
      <c r="AV311" s="291">
        <v>16</v>
      </c>
      <c r="AW311" s="463" t="s">
        <v>440</v>
      </c>
      <c r="AX311" s="291">
        <v>14</v>
      </c>
      <c r="AY311" s="167">
        <f t="shared" si="167"/>
        <v>34</v>
      </c>
      <c r="AZ311" s="167">
        <f t="shared" si="168"/>
        <v>21</v>
      </c>
      <c r="BA311" s="167">
        <f t="shared" si="169"/>
        <v>18</v>
      </c>
      <c r="BB311" s="167">
        <f t="shared" si="170"/>
        <v>19</v>
      </c>
      <c r="BC311" s="167">
        <f t="shared" si="171"/>
        <v>46</v>
      </c>
      <c r="BD311" s="167">
        <f t="shared" si="172"/>
        <v>33</v>
      </c>
      <c r="BE311" s="167">
        <f t="shared" si="173"/>
        <v>19</v>
      </c>
      <c r="BF311" s="167">
        <f t="shared" si="174"/>
        <v>21</v>
      </c>
      <c r="BG311" s="167">
        <f t="shared" si="175"/>
        <v>22</v>
      </c>
      <c r="BH311" s="167"/>
      <c r="BI311" s="167">
        <f t="shared" si="176"/>
        <v>25</v>
      </c>
      <c r="BJ311" s="167">
        <f t="shared" si="177"/>
        <v>26</v>
      </c>
      <c r="BK311" s="167">
        <f t="shared" si="178"/>
        <v>83</v>
      </c>
      <c r="BL311" s="167">
        <f t="shared" si="179"/>
        <v>16</v>
      </c>
      <c r="BM311" s="167">
        <f t="shared" si="180"/>
        <v>23</v>
      </c>
      <c r="BN311" s="167">
        <f t="shared" si="181"/>
        <v>14</v>
      </c>
      <c r="DI311" s="422"/>
      <c r="DJ311" s="422"/>
      <c r="EU311" s="422"/>
      <c r="EV311" s="422"/>
    </row>
    <row r="312" spans="14:152" s="56" customFormat="1" ht="15" customHeight="1">
      <c r="N312" s="435">
        <v>9</v>
      </c>
      <c r="O312" s="199" t="s">
        <v>520</v>
      </c>
      <c r="P312" s="199" t="s">
        <v>360</v>
      </c>
      <c r="Q312" s="222">
        <v>10</v>
      </c>
      <c r="R312" s="199" t="s">
        <v>366</v>
      </c>
      <c r="S312" s="222">
        <v>9</v>
      </c>
      <c r="T312" s="199" t="s">
        <v>387</v>
      </c>
      <c r="U312" s="222">
        <v>8</v>
      </c>
      <c r="V312" s="464"/>
      <c r="W312" s="223">
        <f t="shared" si="182"/>
        <v>28</v>
      </c>
      <c r="X312" s="223">
        <f t="shared" si="183"/>
        <v>15</v>
      </c>
      <c r="Y312" s="223">
        <f t="shared" si="184"/>
        <v>10</v>
      </c>
      <c r="Z312" s="223"/>
      <c r="AA312" s="223"/>
      <c r="AB312" s="223">
        <f t="shared" si="185"/>
        <v>11</v>
      </c>
      <c r="AC312" s="223">
        <f t="shared" si="186"/>
        <v>9</v>
      </c>
      <c r="AD312" s="223">
        <f t="shared" si="187"/>
        <v>16</v>
      </c>
      <c r="AE312" s="223">
        <f t="shared" si="188"/>
        <v>8</v>
      </c>
      <c r="AG312" s="270">
        <v>14</v>
      </c>
      <c r="AH312" s="270"/>
      <c r="AI312" s="283" t="s">
        <v>500</v>
      </c>
      <c r="AJ312" s="283" t="s">
        <v>381</v>
      </c>
      <c r="AK312" s="291">
        <v>18</v>
      </c>
      <c r="AL312" s="283" t="s">
        <v>377</v>
      </c>
      <c r="AM312" s="283" t="s">
        <v>523</v>
      </c>
      <c r="AN312" s="283" t="s">
        <v>375</v>
      </c>
      <c r="AO312" s="291">
        <v>19</v>
      </c>
      <c r="AP312" s="283" t="s">
        <v>437</v>
      </c>
      <c r="AQ312" s="283" t="s">
        <v>384</v>
      </c>
      <c r="AR312" s="283" t="s">
        <v>464</v>
      </c>
      <c r="AS312" s="283" t="s">
        <v>391</v>
      </c>
      <c r="AT312" s="283" t="s">
        <v>548</v>
      </c>
      <c r="AU312" s="283"/>
      <c r="AV312" s="283" t="s">
        <v>374</v>
      </c>
      <c r="AW312" s="462">
        <v>25</v>
      </c>
      <c r="AX312" s="291">
        <v>15</v>
      </c>
      <c r="AY312" s="167">
        <f t="shared" si="167"/>
        <v>37</v>
      </c>
      <c r="AZ312" s="167">
        <f t="shared" si="168"/>
        <v>24</v>
      </c>
      <c r="BA312" s="167">
        <f t="shared" si="169"/>
        <v>19</v>
      </c>
      <c r="BB312" s="167">
        <f t="shared" si="170"/>
        <v>21</v>
      </c>
      <c r="BC312" s="167">
        <f t="shared" si="171"/>
        <v>50</v>
      </c>
      <c r="BD312" s="167">
        <f t="shared" si="172"/>
        <v>36</v>
      </c>
      <c r="BE312" s="167">
        <f t="shared" si="173"/>
        <v>20</v>
      </c>
      <c r="BF312" s="167">
        <f t="shared" si="174"/>
        <v>23</v>
      </c>
      <c r="BG312" s="167">
        <f t="shared" si="175"/>
        <v>24</v>
      </c>
      <c r="BH312" s="167"/>
      <c r="BI312" s="167">
        <f t="shared" si="176"/>
        <v>27</v>
      </c>
      <c r="BJ312" s="167">
        <f t="shared" si="177"/>
        <v>28</v>
      </c>
      <c r="BK312" s="167">
        <f t="shared" si="178"/>
        <v>89</v>
      </c>
      <c r="BL312" s="167">
        <f t="shared" si="179"/>
        <v>17</v>
      </c>
      <c r="BM312" s="167">
        <f t="shared" si="180"/>
        <v>25</v>
      </c>
      <c r="BN312" s="167">
        <f t="shared" si="181"/>
        <v>15</v>
      </c>
      <c r="DI312" s="422"/>
      <c r="DJ312" s="422"/>
      <c r="EU312" s="422"/>
      <c r="EV312" s="422"/>
    </row>
    <row r="313" spans="14:152" s="56" customFormat="1" ht="15" customHeight="1">
      <c r="N313" s="435">
        <v>10</v>
      </c>
      <c r="O313" s="199" t="s">
        <v>521</v>
      </c>
      <c r="P313" s="199" t="s">
        <v>462</v>
      </c>
      <c r="Q313" s="222">
        <v>11</v>
      </c>
      <c r="R313" s="222">
        <v>13</v>
      </c>
      <c r="S313" s="199" t="s">
        <v>363</v>
      </c>
      <c r="T313" s="199" t="s">
        <v>462</v>
      </c>
      <c r="U313" s="222">
        <v>9</v>
      </c>
      <c r="W313" s="223">
        <f t="shared" si="182"/>
        <v>32</v>
      </c>
      <c r="X313" s="223">
        <f t="shared" si="183"/>
        <v>18</v>
      </c>
      <c r="Y313" s="223">
        <f t="shared" si="184"/>
        <v>11</v>
      </c>
      <c r="Z313" s="223"/>
      <c r="AA313" s="223"/>
      <c r="AB313" s="223">
        <f t="shared" si="185"/>
        <v>13</v>
      </c>
      <c r="AC313" s="223">
        <f t="shared" si="186"/>
        <v>10</v>
      </c>
      <c r="AD313" s="223">
        <f t="shared" si="187"/>
        <v>18</v>
      </c>
      <c r="AE313" s="223">
        <f t="shared" si="188"/>
        <v>9</v>
      </c>
      <c r="AG313" s="270">
        <v>15</v>
      </c>
      <c r="AH313" s="270"/>
      <c r="AI313" s="283" t="s">
        <v>547</v>
      </c>
      <c r="AJ313" s="283" t="s">
        <v>384</v>
      </c>
      <c r="AK313" s="291">
        <v>19</v>
      </c>
      <c r="AL313" s="291">
        <v>21</v>
      </c>
      <c r="AM313" s="283" t="s">
        <v>524</v>
      </c>
      <c r="AN313" s="283" t="s">
        <v>1132</v>
      </c>
      <c r="AO313" s="291">
        <v>20</v>
      </c>
      <c r="AP313" s="283" t="s">
        <v>440</v>
      </c>
      <c r="AQ313" s="291">
        <v>26</v>
      </c>
      <c r="AR313" s="283" t="s">
        <v>460</v>
      </c>
      <c r="AS313" s="283" t="s">
        <v>394</v>
      </c>
      <c r="AT313" s="283" t="s">
        <v>1134</v>
      </c>
      <c r="AU313" s="283"/>
      <c r="AV313" s="291">
        <v>19</v>
      </c>
      <c r="AW313" s="462">
        <v>26</v>
      </c>
      <c r="AX313" s="283" t="s">
        <v>1</v>
      </c>
      <c r="AY313" s="167">
        <f t="shared" si="167"/>
        <v>41</v>
      </c>
      <c r="AZ313" s="167">
        <f t="shared" si="168"/>
        <v>26</v>
      </c>
      <c r="BA313" s="167">
        <f t="shared" si="169"/>
        <v>20</v>
      </c>
      <c r="BB313" s="167">
        <f t="shared" si="170"/>
        <v>22</v>
      </c>
      <c r="BC313" s="167">
        <f t="shared" si="171"/>
        <v>53</v>
      </c>
      <c r="BD313" s="167">
        <f t="shared" si="172"/>
        <v>38</v>
      </c>
      <c r="BE313" s="167">
        <f t="shared" si="173"/>
        <v>21</v>
      </c>
      <c r="BF313" s="167">
        <f t="shared" si="174"/>
        <v>25</v>
      </c>
      <c r="BG313" s="167">
        <f t="shared" si="175"/>
        <v>26</v>
      </c>
      <c r="BH313" s="167"/>
      <c r="BI313" s="167">
        <f t="shared" si="176"/>
        <v>29</v>
      </c>
      <c r="BJ313" s="167">
        <f t="shared" si="177"/>
        <v>30</v>
      </c>
      <c r="BK313" s="167">
        <f t="shared" si="178"/>
        <v>96</v>
      </c>
      <c r="BL313" s="167">
        <f t="shared" si="179"/>
        <v>19</v>
      </c>
      <c r="BM313" s="167">
        <f t="shared" si="180"/>
        <v>26</v>
      </c>
      <c r="BN313" s="167" t="str">
        <f t="shared" si="181"/>
        <v>-</v>
      </c>
      <c r="DI313" s="422"/>
      <c r="DJ313" s="422"/>
      <c r="EU313" s="422"/>
      <c r="EV313" s="422"/>
    </row>
    <row r="314" spans="14:152" s="56" customFormat="1" ht="15" customHeight="1">
      <c r="N314" s="435">
        <v>11</v>
      </c>
      <c r="O314" s="199" t="s">
        <v>431</v>
      </c>
      <c r="P314" s="199" t="s">
        <v>381</v>
      </c>
      <c r="Q314" s="199" t="s">
        <v>458</v>
      </c>
      <c r="R314" s="199" t="s">
        <v>459</v>
      </c>
      <c r="S314" s="199" t="s">
        <v>458</v>
      </c>
      <c r="T314" s="199" t="s">
        <v>437</v>
      </c>
      <c r="U314" s="222">
        <v>10</v>
      </c>
      <c r="W314" s="223">
        <f t="shared" si="182"/>
        <v>35</v>
      </c>
      <c r="X314" s="223">
        <f t="shared" si="183"/>
        <v>21</v>
      </c>
      <c r="Y314" s="223">
        <f t="shared" si="184"/>
        <v>12</v>
      </c>
      <c r="Z314" s="223"/>
      <c r="AA314" s="223"/>
      <c r="AB314" s="223">
        <f t="shared" si="185"/>
        <v>14</v>
      </c>
      <c r="AC314" s="223">
        <f t="shared" si="186"/>
        <v>12</v>
      </c>
      <c r="AD314" s="223">
        <f t="shared" si="187"/>
        <v>21</v>
      </c>
      <c r="AE314" s="223">
        <f t="shared" si="188"/>
        <v>10</v>
      </c>
      <c r="AG314" s="270">
        <v>16</v>
      </c>
      <c r="AH314" s="270"/>
      <c r="AI314" s="283" t="s">
        <v>612</v>
      </c>
      <c r="AJ314" s="283" t="s">
        <v>369</v>
      </c>
      <c r="AK314" s="283" t="s">
        <v>376</v>
      </c>
      <c r="AL314" s="283" t="s">
        <v>466</v>
      </c>
      <c r="AM314" s="283" t="s">
        <v>651</v>
      </c>
      <c r="AN314" s="283" t="s">
        <v>1167</v>
      </c>
      <c r="AO314" s="291">
        <v>21</v>
      </c>
      <c r="AP314" s="291">
        <v>25</v>
      </c>
      <c r="AQ314" s="283" t="s">
        <v>464</v>
      </c>
      <c r="AR314" s="283" t="s">
        <v>397</v>
      </c>
      <c r="AS314" s="283" t="s">
        <v>397</v>
      </c>
      <c r="AT314" s="283" t="s">
        <v>1220</v>
      </c>
      <c r="AU314" s="283"/>
      <c r="AV314" s="291">
        <v>20</v>
      </c>
      <c r="AW314" s="462">
        <v>27</v>
      </c>
      <c r="AX314" s="291">
        <v>16</v>
      </c>
      <c r="AY314" s="167">
        <f t="shared" si="167"/>
        <v>45</v>
      </c>
      <c r="AZ314" s="167">
        <f t="shared" si="168"/>
        <v>29</v>
      </c>
      <c r="BA314" s="167">
        <f t="shared" si="169"/>
        <v>22</v>
      </c>
      <c r="BB314" s="167">
        <f t="shared" si="170"/>
        <v>24</v>
      </c>
      <c r="BC314" s="167">
        <f t="shared" si="171"/>
        <v>59</v>
      </c>
      <c r="BD314" s="167">
        <f t="shared" si="172"/>
        <v>40</v>
      </c>
      <c r="BE314" s="167">
        <f t="shared" si="173"/>
        <v>22</v>
      </c>
      <c r="BF314" s="167">
        <f t="shared" si="174"/>
        <v>26</v>
      </c>
      <c r="BG314" s="167">
        <f t="shared" si="175"/>
        <v>27</v>
      </c>
      <c r="BH314" s="167"/>
      <c r="BI314" s="167">
        <f t="shared" si="176"/>
        <v>32</v>
      </c>
      <c r="BJ314" s="167">
        <f t="shared" si="177"/>
        <v>32</v>
      </c>
      <c r="BK314" s="167">
        <f t="shared" si="178"/>
        <v>103</v>
      </c>
      <c r="BL314" s="167">
        <f t="shared" si="179"/>
        <v>20</v>
      </c>
      <c r="BM314" s="167">
        <f t="shared" si="180"/>
        <v>27</v>
      </c>
      <c r="BN314" s="167">
        <f t="shared" si="181"/>
        <v>16</v>
      </c>
      <c r="DI314" s="422"/>
      <c r="DJ314" s="422"/>
      <c r="EU314" s="422"/>
      <c r="EV314" s="422"/>
    </row>
    <row r="315" spans="14:152" s="56" customFormat="1" ht="15" customHeight="1">
      <c r="N315" s="435">
        <v>12</v>
      </c>
      <c r="O315" s="199" t="s">
        <v>443</v>
      </c>
      <c r="P315" s="199" t="s">
        <v>519</v>
      </c>
      <c r="Q315" s="222">
        <v>14</v>
      </c>
      <c r="R315" s="222">
        <v>16</v>
      </c>
      <c r="S315" s="199" t="s">
        <v>459</v>
      </c>
      <c r="T315" s="199" t="s">
        <v>440</v>
      </c>
      <c r="U315" s="222">
        <v>11</v>
      </c>
      <c r="W315" s="223">
        <f t="shared" si="182"/>
        <v>39</v>
      </c>
      <c r="X315" s="223">
        <f t="shared" si="183"/>
        <v>24</v>
      </c>
      <c r="Y315" s="223">
        <f t="shared" si="184"/>
        <v>14</v>
      </c>
      <c r="Z315" s="223"/>
      <c r="AA315" s="223"/>
      <c r="AB315" s="223">
        <f t="shared" si="185"/>
        <v>16</v>
      </c>
      <c r="AC315" s="223">
        <f t="shared" si="186"/>
        <v>14</v>
      </c>
      <c r="AD315" s="223">
        <f t="shared" si="187"/>
        <v>23</v>
      </c>
      <c r="AE315" s="223">
        <f t="shared" si="188"/>
        <v>11</v>
      </c>
      <c r="AG315" s="270">
        <v>17</v>
      </c>
      <c r="AH315" s="270"/>
      <c r="AI315" s="283" t="s">
        <v>593</v>
      </c>
      <c r="AJ315" s="283" t="s">
        <v>467</v>
      </c>
      <c r="AK315" s="291">
        <v>22</v>
      </c>
      <c r="AL315" s="283" t="s">
        <v>384</v>
      </c>
      <c r="AM315" s="283" t="s">
        <v>1219</v>
      </c>
      <c r="AN315" s="283" t="s">
        <v>382</v>
      </c>
      <c r="AO315" s="291">
        <v>22</v>
      </c>
      <c r="AP315" s="283" t="s">
        <v>388</v>
      </c>
      <c r="AQ315" s="283" t="s">
        <v>467</v>
      </c>
      <c r="AR315" s="283" t="s">
        <v>393</v>
      </c>
      <c r="AS315" s="291">
        <v>34</v>
      </c>
      <c r="AT315" s="283" t="s">
        <v>557</v>
      </c>
      <c r="AU315" s="283"/>
      <c r="AV315" s="291">
        <v>21</v>
      </c>
      <c r="AW315" s="462">
        <v>28</v>
      </c>
      <c r="AX315" s="291">
        <v>17</v>
      </c>
      <c r="AY315" s="167">
        <f t="shared" si="167"/>
        <v>49</v>
      </c>
      <c r="AZ315" s="167">
        <f t="shared" si="168"/>
        <v>31</v>
      </c>
      <c r="BA315" s="167">
        <f t="shared" si="169"/>
        <v>23</v>
      </c>
      <c r="BB315" s="167">
        <f t="shared" si="170"/>
        <v>26</v>
      </c>
      <c r="BC315" s="167">
        <f t="shared" si="171"/>
        <v>63</v>
      </c>
      <c r="BD315" s="167">
        <f t="shared" si="172"/>
        <v>43</v>
      </c>
      <c r="BE315" s="167">
        <f t="shared" si="173"/>
        <v>23</v>
      </c>
      <c r="BF315" s="167">
        <f t="shared" si="174"/>
        <v>28</v>
      </c>
      <c r="BG315" s="167">
        <f t="shared" si="175"/>
        <v>29</v>
      </c>
      <c r="BH315" s="167"/>
      <c r="BI315" s="167">
        <f t="shared" si="176"/>
        <v>34</v>
      </c>
      <c r="BJ315" s="167">
        <f t="shared" si="177"/>
        <v>34</v>
      </c>
      <c r="BK315" s="167">
        <f t="shared" si="178"/>
        <v>109</v>
      </c>
      <c r="BL315" s="167">
        <f t="shared" si="179"/>
        <v>21</v>
      </c>
      <c r="BM315" s="167">
        <f t="shared" si="180"/>
        <v>28</v>
      </c>
      <c r="BN315" s="167">
        <f t="shared" si="181"/>
        <v>17</v>
      </c>
      <c r="DI315" s="422"/>
      <c r="DJ315" s="422"/>
      <c r="EU315" s="422"/>
      <c r="EV315" s="422"/>
    </row>
    <row r="316" spans="14:152" s="56" customFormat="1" ht="15" customHeight="1">
      <c r="N316" s="435">
        <v>13</v>
      </c>
      <c r="O316" s="199" t="s">
        <v>522</v>
      </c>
      <c r="P316" s="199" t="s">
        <v>386</v>
      </c>
      <c r="Q316" s="222">
        <v>15</v>
      </c>
      <c r="R316" s="199" t="s">
        <v>374</v>
      </c>
      <c r="S316" s="199" t="s">
        <v>387</v>
      </c>
      <c r="T316" s="199" t="s">
        <v>383</v>
      </c>
      <c r="U316" s="222">
        <v>12</v>
      </c>
      <c r="W316" s="223">
        <f t="shared" si="182"/>
        <v>42</v>
      </c>
      <c r="X316" s="223">
        <f t="shared" si="183"/>
        <v>28</v>
      </c>
      <c r="Y316" s="223">
        <f t="shared" si="184"/>
        <v>15</v>
      </c>
      <c r="Z316" s="223"/>
      <c r="AA316" s="223"/>
      <c r="AB316" s="223">
        <f t="shared" si="185"/>
        <v>17</v>
      </c>
      <c r="AC316" s="223">
        <f t="shared" si="186"/>
        <v>16</v>
      </c>
      <c r="AD316" s="223">
        <f t="shared" si="187"/>
        <v>25</v>
      </c>
      <c r="AE316" s="223">
        <f t="shared" si="188"/>
        <v>12</v>
      </c>
      <c r="AG316" s="270">
        <v>18</v>
      </c>
      <c r="AH316" s="270"/>
      <c r="AI316" s="283" t="s">
        <v>589</v>
      </c>
      <c r="AJ316" s="283" t="s">
        <v>432</v>
      </c>
      <c r="AK316" s="291">
        <v>23</v>
      </c>
      <c r="AL316" s="291">
        <v>26</v>
      </c>
      <c r="AM316" s="283" t="s">
        <v>697</v>
      </c>
      <c r="AN316" s="283" t="s">
        <v>1221</v>
      </c>
      <c r="AO316" s="291">
        <v>23</v>
      </c>
      <c r="AP316" s="283" t="s">
        <v>391</v>
      </c>
      <c r="AQ316" s="283" t="s">
        <v>1223</v>
      </c>
      <c r="AR316" s="283" t="s">
        <v>1213</v>
      </c>
      <c r="AS316" s="283" t="s">
        <v>431</v>
      </c>
      <c r="AT316" s="283" t="s">
        <v>931</v>
      </c>
      <c r="AU316" s="283"/>
      <c r="AV316" s="283" t="s">
        <v>1224</v>
      </c>
      <c r="AW316" s="463" t="s">
        <v>484</v>
      </c>
      <c r="AX316" s="283" t="s">
        <v>604</v>
      </c>
      <c r="AY316" s="167">
        <f t="shared" si="167"/>
        <v>53</v>
      </c>
      <c r="AZ316" s="167">
        <f t="shared" si="168"/>
        <v>33</v>
      </c>
      <c r="BA316" s="167">
        <f t="shared" si="169"/>
        <v>24</v>
      </c>
      <c r="BB316" s="167">
        <f t="shared" si="170"/>
        <v>27</v>
      </c>
      <c r="BC316" s="167">
        <f t="shared" si="171"/>
        <v>67</v>
      </c>
      <c r="BD316" s="167">
        <f t="shared" si="172"/>
        <v>45</v>
      </c>
      <c r="BE316" s="167">
        <f t="shared" si="173"/>
        <v>24</v>
      </c>
      <c r="BF316" s="167">
        <f t="shared" si="174"/>
        <v>30</v>
      </c>
      <c r="BG316" s="167">
        <f t="shared" si="175"/>
        <v>31</v>
      </c>
      <c r="BH316" s="167"/>
      <c r="BI316" s="167">
        <f t="shared" si="176"/>
        <v>36</v>
      </c>
      <c r="BJ316" s="167">
        <f t="shared" si="177"/>
        <v>35</v>
      </c>
      <c r="BK316" s="167">
        <f t="shared" si="178"/>
        <v>116</v>
      </c>
      <c r="BL316" s="167">
        <f t="shared" si="179"/>
        <v>22</v>
      </c>
      <c r="BM316" s="167">
        <f t="shared" si="180"/>
        <v>29</v>
      </c>
      <c r="BN316" s="167">
        <f t="shared" si="181"/>
        <v>18</v>
      </c>
      <c r="DI316" s="422"/>
      <c r="DJ316" s="422"/>
      <c r="EU316" s="422"/>
      <c r="EV316" s="422"/>
    </row>
    <row r="317" spans="14:152" s="56" customFormat="1" ht="15" customHeight="1">
      <c r="N317" s="435">
        <v>14</v>
      </c>
      <c r="O317" s="199" t="s">
        <v>523</v>
      </c>
      <c r="P317" s="199" t="s">
        <v>390</v>
      </c>
      <c r="Q317" s="199" t="s">
        <v>387</v>
      </c>
      <c r="R317" s="222">
        <v>19</v>
      </c>
      <c r="S317" s="199" t="s">
        <v>429</v>
      </c>
      <c r="T317" s="199" t="s">
        <v>391</v>
      </c>
      <c r="U317" s="222">
        <v>13</v>
      </c>
      <c r="W317" s="223">
        <f t="shared" si="182"/>
        <v>46</v>
      </c>
      <c r="X317" s="223">
        <f t="shared" si="183"/>
        <v>31</v>
      </c>
      <c r="Y317" s="223">
        <f t="shared" si="184"/>
        <v>16</v>
      </c>
      <c r="Z317" s="223"/>
      <c r="AA317" s="223"/>
      <c r="AB317" s="223">
        <f t="shared" si="185"/>
        <v>19</v>
      </c>
      <c r="AC317" s="223">
        <f t="shared" si="186"/>
        <v>18</v>
      </c>
      <c r="AD317" s="223">
        <f t="shared" si="187"/>
        <v>28</v>
      </c>
      <c r="AE317" s="223">
        <f t="shared" si="188"/>
        <v>13</v>
      </c>
      <c r="AG317" s="270">
        <v>19</v>
      </c>
      <c r="AH317" s="270"/>
      <c r="AI317" s="283" t="s">
        <v>651</v>
      </c>
      <c r="AJ317" s="283" t="s">
        <v>1209</v>
      </c>
      <c r="AK317" s="283" t="s">
        <v>1210</v>
      </c>
      <c r="AL317" s="283" t="s">
        <v>464</v>
      </c>
      <c r="AM317" s="283" t="s">
        <v>1222</v>
      </c>
      <c r="AN317" s="283" t="s">
        <v>1135</v>
      </c>
      <c r="AO317" s="283" t="s">
        <v>571</v>
      </c>
      <c r="AP317" s="283" t="s">
        <v>648</v>
      </c>
      <c r="AQ317" s="300"/>
      <c r="AR317" s="300"/>
      <c r="AS317" s="300"/>
      <c r="AT317" s="300"/>
      <c r="AU317" s="300"/>
      <c r="AV317" s="300"/>
      <c r="AW317" s="300"/>
      <c r="AX317" s="300"/>
      <c r="AY317" s="167">
        <f t="shared" ref="AY317:BF317" si="189">IF(AI317="-",AI317,IF(ISNUMBER(AI317),AI317,MID(AI317,(FIND("-",AI317)+1),3)+1))</f>
        <v>59</v>
      </c>
      <c r="AZ317" s="167">
        <f t="shared" si="189"/>
        <v>45</v>
      </c>
      <c r="BA317" s="167">
        <f t="shared" si="189"/>
        <v>33</v>
      </c>
      <c r="BB317" s="167">
        <f t="shared" si="189"/>
        <v>29</v>
      </c>
      <c r="BC317" s="167">
        <f t="shared" si="189"/>
        <v>120</v>
      </c>
      <c r="BD317" s="167">
        <f t="shared" si="189"/>
        <v>69</v>
      </c>
      <c r="BE317" s="167">
        <f t="shared" si="189"/>
        <v>31</v>
      </c>
      <c r="BF317" s="167">
        <f t="shared" si="189"/>
        <v>36</v>
      </c>
      <c r="BG317" s="167">
        <f>IF(AQ316="-",AQ316,IF(ISNUMBER(AQ316),AQ316,MID(AQ316,(FIND("-",AQ316)+1),3)+1))</f>
        <v>43</v>
      </c>
      <c r="BH317" s="167"/>
      <c r="BI317" s="167">
        <f>IF(AR316="-",AR316,IF(ISNUMBER(AR316),AR316,MID(AR316,(FIND("-",AR316)+1),3)+1))</f>
        <v>61</v>
      </c>
      <c r="BJ317" s="167">
        <f>IF(AS316="-",AS316,IF(ISNUMBER(AS316),AS316,MID(AS316,(FIND("-",AS316)+1),3)+1))</f>
        <v>39</v>
      </c>
      <c r="BK317" s="167">
        <f>IF(AT316="-",AT316,IF(ISNUMBER(AT316),AT316,MID(AT316,(FIND("-",AT316)+1),3)+1))</f>
        <v>137</v>
      </c>
      <c r="BL317" s="167">
        <f>IF(AV316="-",AV316,IF(ISNUMBER(AV316),AV316,MID(AV316,(FIND("-",AV316)+1),3)+1))</f>
        <v>34</v>
      </c>
      <c r="BM317" s="167">
        <f>IF(AW316="-",AW316,IF(ISNUMBER(AW316),AW316,MID(AW316,(FIND("-",AW316)+1),3)+1))</f>
        <v>35</v>
      </c>
      <c r="BN317" s="167">
        <f>IF(AX316="-",AX316,IF(ISNUMBER(AX316),AX316,MID(AX316,(FIND("-",AX316)+1),3)+1))</f>
        <v>25</v>
      </c>
      <c r="DI317" s="422"/>
      <c r="DJ317" s="422"/>
      <c r="EU317" s="422"/>
      <c r="EV317" s="422"/>
    </row>
    <row r="318" spans="14:152" s="56" customFormat="1" ht="15" customHeight="1">
      <c r="N318" s="435">
        <v>15</v>
      </c>
      <c r="O318" s="199" t="s">
        <v>524</v>
      </c>
      <c r="P318" s="199" t="s">
        <v>500</v>
      </c>
      <c r="Q318" s="222">
        <v>18</v>
      </c>
      <c r="R318" s="199" t="s">
        <v>376</v>
      </c>
      <c r="S318" s="199" t="s">
        <v>376</v>
      </c>
      <c r="T318" s="199" t="s">
        <v>394</v>
      </c>
      <c r="U318" s="222">
        <v>14</v>
      </c>
      <c r="W318" s="223">
        <f t="shared" si="182"/>
        <v>50</v>
      </c>
      <c r="X318" s="223">
        <f t="shared" si="183"/>
        <v>34</v>
      </c>
      <c r="Y318" s="223">
        <f t="shared" si="184"/>
        <v>18</v>
      </c>
      <c r="Z318" s="223"/>
      <c r="AA318" s="223"/>
      <c r="AB318" s="223">
        <f t="shared" si="185"/>
        <v>20</v>
      </c>
      <c r="AC318" s="223">
        <f t="shared" si="186"/>
        <v>20</v>
      </c>
      <c r="AD318" s="223">
        <f t="shared" si="187"/>
        <v>30</v>
      </c>
      <c r="AE318" s="223">
        <f t="shared" si="188"/>
        <v>14</v>
      </c>
      <c r="AG318" s="167"/>
      <c r="AH318" s="167"/>
      <c r="AI318" s="300"/>
      <c r="AJ318" s="300"/>
      <c r="AK318" s="300"/>
      <c r="AL318" s="300"/>
      <c r="AM318" s="300"/>
      <c r="AN318" s="300"/>
      <c r="AO318" s="300"/>
      <c r="AP318" s="300"/>
      <c r="AQ318" s="300"/>
      <c r="AR318" s="300"/>
      <c r="AS318" s="300"/>
      <c r="AT318" s="300"/>
      <c r="AU318" s="300"/>
      <c r="AV318" s="300"/>
      <c r="AW318" s="300"/>
      <c r="AX318" s="300"/>
      <c r="AY318" s="167"/>
      <c r="AZ318" s="167"/>
      <c r="BA318" s="167"/>
      <c r="BB318" s="167"/>
      <c r="BC318" s="167"/>
      <c r="BD318" s="167"/>
      <c r="BE318" s="167"/>
      <c r="BF318" s="167"/>
      <c r="BG318" s="167"/>
      <c r="BH318" s="167"/>
      <c r="BI318" s="167"/>
      <c r="BJ318" s="167"/>
      <c r="BK318" s="167"/>
      <c r="BL318" s="167"/>
      <c r="BM318" s="167"/>
      <c r="BN318" s="167"/>
      <c r="DI318" s="422"/>
      <c r="DJ318" s="422"/>
      <c r="EU318" s="422"/>
      <c r="EV318" s="422"/>
    </row>
    <row r="319" spans="14:152" s="56" customFormat="1" ht="15" customHeight="1">
      <c r="N319" s="435">
        <v>16</v>
      </c>
      <c r="O319" s="199" t="s">
        <v>525</v>
      </c>
      <c r="P319" s="199" t="s">
        <v>503</v>
      </c>
      <c r="Q319" s="222">
        <v>19</v>
      </c>
      <c r="R319" s="199" t="s">
        <v>466</v>
      </c>
      <c r="S319" s="199" t="s">
        <v>466</v>
      </c>
      <c r="T319" s="199" t="s">
        <v>397</v>
      </c>
      <c r="U319" s="222">
        <v>15</v>
      </c>
      <c r="W319" s="223">
        <f t="shared" si="182"/>
        <v>53</v>
      </c>
      <c r="X319" s="223">
        <f t="shared" si="183"/>
        <v>37</v>
      </c>
      <c r="Y319" s="223">
        <f t="shared" si="184"/>
        <v>19</v>
      </c>
      <c r="Z319" s="223"/>
      <c r="AA319" s="223"/>
      <c r="AB319" s="223">
        <f t="shared" si="185"/>
        <v>22</v>
      </c>
      <c r="AC319" s="223">
        <f t="shared" si="186"/>
        <v>22</v>
      </c>
      <c r="AD319" s="223">
        <f t="shared" si="187"/>
        <v>32</v>
      </c>
      <c r="AE319" s="223">
        <f t="shared" si="188"/>
        <v>15</v>
      </c>
      <c r="AG319" s="167"/>
      <c r="AH319" s="167"/>
      <c r="AI319" s="300"/>
      <c r="AJ319" s="300"/>
      <c r="AK319" s="300"/>
      <c r="AL319" s="300"/>
      <c r="AM319" s="300"/>
      <c r="AN319" s="300"/>
      <c r="AO319" s="300"/>
      <c r="AP319" s="300"/>
      <c r="AQ319" s="300"/>
      <c r="AR319" s="300"/>
      <c r="AS319" s="300"/>
      <c r="AT319" s="300"/>
      <c r="AU319" s="300"/>
      <c r="AV319" s="300"/>
      <c r="AW319" s="300"/>
      <c r="AX319" s="300"/>
      <c r="AY319" s="167"/>
      <c r="AZ319" s="167"/>
      <c r="BA319" s="167"/>
      <c r="BB319" s="167"/>
      <c r="BC319" s="167"/>
      <c r="BD319" s="167"/>
      <c r="BE319" s="167"/>
      <c r="BF319" s="167"/>
      <c r="BG319" s="167"/>
      <c r="BH319" s="167"/>
      <c r="BI319" s="167"/>
      <c r="BJ319" s="167"/>
      <c r="BK319" s="167"/>
      <c r="BL319" s="167"/>
      <c r="BM319" s="167"/>
      <c r="BN319" s="167"/>
      <c r="DI319" s="422"/>
      <c r="DJ319" s="422"/>
      <c r="EU319" s="422"/>
      <c r="EV319" s="422"/>
    </row>
    <row r="320" spans="14:152" s="56" customFormat="1" ht="15" customHeight="1">
      <c r="N320" s="435">
        <v>17</v>
      </c>
      <c r="O320" s="199" t="s">
        <v>526</v>
      </c>
      <c r="P320" s="199" t="s">
        <v>1</v>
      </c>
      <c r="Q320" s="199" t="s">
        <v>376</v>
      </c>
      <c r="R320" s="222">
        <v>24</v>
      </c>
      <c r="S320" s="199" t="s">
        <v>384</v>
      </c>
      <c r="T320" s="199" t="s">
        <v>1</v>
      </c>
      <c r="U320" s="222">
        <v>16</v>
      </c>
      <c r="W320" s="223">
        <f t="shared" si="182"/>
        <v>57</v>
      </c>
      <c r="X320" s="223" t="str">
        <f t="shared" si="183"/>
        <v>-</v>
      </c>
      <c r="Y320" s="223">
        <f t="shared" si="184"/>
        <v>20</v>
      </c>
      <c r="Z320" s="223"/>
      <c r="AA320" s="223"/>
      <c r="AB320" s="223">
        <f t="shared" si="185"/>
        <v>24</v>
      </c>
      <c r="AC320" s="223">
        <f t="shared" si="186"/>
        <v>24</v>
      </c>
      <c r="AD320" s="223" t="str">
        <f t="shared" si="187"/>
        <v>-</v>
      </c>
      <c r="AE320" s="223">
        <f t="shared" si="188"/>
        <v>16</v>
      </c>
      <c r="AG320" s="301" t="s">
        <v>1225</v>
      </c>
      <c r="AH320" s="301"/>
      <c r="AI320" s="300" t="s">
        <v>1226</v>
      </c>
      <c r="AJ320" s="300"/>
      <c r="AK320" s="300"/>
      <c r="AL320" s="300"/>
      <c r="AM320" s="300"/>
      <c r="AN320" s="300"/>
      <c r="AO320" s="300"/>
      <c r="AP320" s="300"/>
      <c r="AQ320" s="302"/>
      <c r="AR320" s="302"/>
      <c r="AS320" s="302"/>
      <c r="AT320" s="302"/>
      <c r="AU320" s="302"/>
      <c r="AV320" s="302"/>
      <c r="AW320" s="302"/>
      <c r="AX320" s="302"/>
      <c r="AY320" s="167"/>
      <c r="AZ320" s="167"/>
      <c r="BA320" s="167"/>
      <c r="BB320" s="167"/>
      <c r="BC320" s="167"/>
      <c r="BD320" s="167"/>
      <c r="BE320" s="167"/>
      <c r="BF320" s="167"/>
      <c r="BG320" s="167"/>
      <c r="BH320" s="167"/>
      <c r="BI320" s="167"/>
      <c r="BJ320" s="167"/>
      <c r="BK320" s="167"/>
      <c r="BL320" s="167"/>
      <c r="BM320" s="167"/>
      <c r="BN320" s="167"/>
      <c r="DI320" s="422"/>
      <c r="DJ320" s="422"/>
      <c r="EU320" s="422"/>
      <c r="EV320" s="422"/>
    </row>
    <row r="321" spans="14:152" s="56" customFormat="1" ht="15" customHeight="1">
      <c r="N321" s="435">
        <v>18</v>
      </c>
      <c r="O321" s="199" t="s">
        <v>527</v>
      </c>
      <c r="P321" s="199" t="s">
        <v>1</v>
      </c>
      <c r="Q321" s="222">
        <v>22</v>
      </c>
      <c r="R321" s="199" t="s">
        <v>425</v>
      </c>
      <c r="S321" s="199" t="s">
        <v>388</v>
      </c>
      <c r="T321" s="199" t="s">
        <v>1</v>
      </c>
      <c r="U321" s="222">
        <v>17</v>
      </c>
      <c r="W321" s="223">
        <f t="shared" si="182"/>
        <v>60</v>
      </c>
      <c r="X321" s="223" t="str">
        <f t="shared" si="183"/>
        <v>-</v>
      </c>
      <c r="Y321" s="223">
        <f t="shared" si="184"/>
        <v>22</v>
      </c>
      <c r="Z321" s="223"/>
      <c r="AA321" s="223"/>
      <c r="AB321" s="223">
        <f t="shared" si="185"/>
        <v>25</v>
      </c>
      <c r="AC321" s="223">
        <f t="shared" si="186"/>
        <v>26</v>
      </c>
      <c r="AD321" s="223" t="str">
        <f t="shared" si="187"/>
        <v>-</v>
      </c>
      <c r="AE321" s="223">
        <f t="shared" si="188"/>
        <v>17</v>
      </c>
      <c r="AG321" s="251" t="s">
        <v>1053</v>
      </c>
      <c r="AH321" s="251"/>
      <c r="AI321" s="302"/>
      <c r="AJ321" s="302"/>
      <c r="AK321" s="302"/>
      <c r="AL321" s="302"/>
      <c r="AM321" s="302"/>
      <c r="AN321" s="302"/>
      <c r="AO321" s="302"/>
      <c r="AP321" s="302"/>
      <c r="AQ321" s="303" t="s">
        <v>1062</v>
      </c>
      <c r="AR321" s="303" t="s">
        <v>1063</v>
      </c>
      <c r="AS321" s="303" t="s">
        <v>1064</v>
      </c>
      <c r="AT321" s="303" t="s">
        <v>1065</v>
      </c>
      <c r="AU321" s="303"/>
      <c r="AV321" s="304" t="s">
        <v>1066</v>
      </c>
      <c r="AW321" s="303" t="s">
        <v>1067</v>
      </c>
      <c r="AX321" s="303" t="s">
        <v>1068</v>
      </c>
      <c r="AY321" s="167"/>
      <c r="AZ321" s="167"/>
      <c r="BA321" s="167"/>
      <c r="BB321" s="167"/>
      <c r="BC321" s="167"/>
      <c r="BD321" s="167"/>
      <c r="BE321" s="167"/>
      <c r="BF321" s="167"/>
      <c r="BG321" s="167"/>
      <c r="BH321" s="167"/>
      <c r="BI321" s="167"/>
      <c r="BJ321" s="167"/>
      <c r="BK321" s="167"/>
      <c r="BL321" s="167"/>
      <c r="BM321" s="167"/>
      <c r="BN321" s="167"/>
      <c r="DI321" s="422"/>
      <c r="DJ321" s="422"/>
      <c r="EU321" s="422"/>
      <c r="EV321" s="422"/>
    </row>
    <row r="322" spans="14:152" s="56" customFormat="1" ht="15" customHeight="1">
      <c r="N322" s="435">
        <v>19</v>
      </c>
      <c r="O322" s="199" t="s">
        <v>528</v>
      </c>
      <c r="P322" s="199" t="s">
        <v>1</v>
      </c>
      <c r="Q322" s="199" t="s">
        <v>1</v>
      </c>
      <c r="R322" s="199" t="s">
        <v>424</v>
      </c>
      <c r="S322" s="222">
        <v>28</v>
      </c>
      <c r="T322" s="199" t="s">
        <v>1</v>
      </c>
      <c r="U322" s="199" t="s">
        <v>362</v>
      </c>
      <c r="W322" s="223">
        <f t="shared" si="182"/>
        <v>64</v>
      </c>
      <c r="X322" s="223" t="str">
        <f t="shared" si="183"/>
        <v>-</v>
      </c>
      <c r="Y322" s="223" t="str">
        <f t="shared" si="184"/>
        <v>-</v>
      </c>
      <c r="Z322" s="223"/>
      <c r="AA322" s="223"/>
      <c r="AB322" s="223">
        <f t="shared" si="185"/>
        <v>27</v>
      </c>
      <c r="AC322" s="223">
        <f t="shared" si="186"/>
        <v>28</v>
      </c>
      <c r="AD322" s="223" t="str">
        <f t="shared" si="187"/>
        <v>-</v>
      </c>
      <c r="AE322" s="223">
        <f t="shared" si="188"/>
        <v>18</v>
      </c>
      <c r="AG322" s="251"/>
      <c r="AH322" s="251"/>
      <c r="AI322" s="303" t="s">
        <v>1054</v>
      </c>
      <c r="AJ322" s="303" t="s">
        <v>1055</v>
      </c>
      <c r="AK322" s="303" t="s">
        <v>1056</v>
      </c>
      <c r="AL322" s="303" t="s">
        <v>1057</v>
      </c>
      <c r="AM322" s="303" t="s">
        <v>1058</v>
      </c>
      <c r="AN322" s="303" t="s">
        <v>1059</v>
      </c>
      <c r="AO322" s="303" t="s">
        <v>1060</v>
      </c>
      <c r="AP322" s="303" t="s">
        <v>1061</v>
      </c>
      <c r="AQ322" s="283" t="s">
        <v>404</v>
      </c>
      <c r="AR322" s="291">
        <v>0</v>
      </c>
      <c r="AS322" s="283" t="s">
        <v>403</v>
      </c>
      <c r="AT322" s="283" t="s">
        <v>1228</v>
      </c>
      <c r="AU322" s="283"/>
      <c r="AV322" s="283" t="s">
        <v>644</v>
      </c>
      <c r="AW322" s="283" t="s">
        <v>572</v>
      </c>
      <c r="AX322" s="283" t="s">
        <v>404</v>
      </c>
      <c r="AY322" s="167">
        <f t="shared" ref="AY322:AY340" si="190">IF(AI323="-",AI323,IF(ISNUMBER(AI323),AI323,MID(AI323,1,FIND("-",AI323)-1))+0)</f>
        <v>0</v>
      </c>
      <c r="AZ322" s="167" t="str">
        <f t="shared" ref="AZ322:AZ340" si="191">IF(AJ323="-",AJ323,IF(ISNUMBER(AJ323),AJ323,MID(AJ323,1,FIND("-",AJ323)-1))+0)</f>
        <v>-</v>
      </c>
      <c r="BA322" s="167">
        <f t="shared" ref="BA322:BA340" si="192">IF(AK323="-",AK323,IF(ISNUMBER(AK323),AK323,MID(AK323,1,FIND("-",AK323)-1))+0)</f>
        <v>0</v>
      </c>
      <c r="BB322" s="167">
        <f t="shared" ref="BB322:BB340" si="193">IF(AL323="-",AL323,IF(ISNUMBER(AL323),AL323,MID(AL323,1,FIND("-",AL323)-1))+0)</f>
        <v>0</v>
      </c>
      <c r="BC322" s="167">
        <f t="shared" ref="BC322:BC340" si="194">IF(AM323="-",AM323,IF(ISNUMBER(AM323),AM323,MID(AM323,1,FIND("-",AM323)-1))+0)</f>
        <v>0</v>
      </c>
      <c r="BD322" s="167">
        <f t="shared" ref="BD322:BD340" si="195">IF(AN323="-",AN323,IF(ISNUMBER(AN323),AN323,MID(AN323,1,FIND("-",AN323)-1))+0)</f>
        <v>0</v>
      </c>
      <c r="BE322" s="167">
        <f t="shared" ref="BE322:BE340" si="196">IF(AO323="-",AO323,IF(ISNUMBER(AO323),AO323,MID(AO323,1,FIND("-",AO323)-1))+0)</f>
        <v>0</v>
      </c>
      <c r="BF322" s="167">
        <f t="shared" ref="BF322:BF340" si="197">IF(AP323="-",AP323,IF(ISNUMBER(AP323),AP323,MID(AP323,1,FIND("-",AP323)-1))+0)</f>
        <v>0</v>
      </c>
      <c r="BG322" s="167">
        <f t="shared" ref="BG322:BG340" si="198">IF(AQ322="-",AQ322,IF(ISNUMBER(AQ322),AQ322,MID(AQ322,1,FIND("-",AQ322)-1))+0)</f>
        <v>0</v>
      </c>
      <c r="BH322" s="167"/>
      <c r="BI322" s="167">
        <f t="shared" ref="BI322:BI340" si="199">IF(AR322="-",AR322,IF(ISNUMBER(AR322),AR322,MID(AR322,1,FIND("-",AR322)-1))+0)</f>
        <v>0</v>
      </c>
      <c r="BJ322" s="167">
        <f t="shared" ref="BJ322:BJ340" si="200">IF(AS322="-",AS322,IF(ISNUMBER(AS322),AS322,MID(AS322,1,FIND("-",AS322)-1))+0)</f>
        <v>0</v>
      </c>
      <c r="BK322" s="167">
        <f t="shared" ref="BK322:BK340" si="201">IF(AT322="-",AT322,IF(ISNUMBER(AT322),AT322,MID(AT322,1,FIND("-",AT322)-1))+0)</f>
        <v>0</v>
      </c>
      <c r="BL322" s="167">
        <f t="shared" ref="BL322:BL340" si="202">IF(AV322="-",AV322,IF(ISNUMBER(AV322),AV322,MID(AV322,1,FIND("-",AV322)-1))+0)</f>
        <v>0</v>
      </c>
      <c r="BM322" s="167">
        <f t="shared" ref="BM322:BM340" si="203">IF(AW322="-",AW322,IF(ISNUMBER(AW322),AW322,MID(AW322,1,FIND("-",AW322)-1))+0)</f>
        <v>0</v>
      </c>
      <c r="BN322" s="167">
        <f t="shared" ref="BN322:BN340" si="204">IF(AX322="-",AX322,IF(ISNUMBER(AX322),AX322,MID(AX322,1,FIND("-",AX322)-1))+0)</f>
        <v>0</v>
      </c>
      <c r="DI322" s="422"/>
      <c r="DJ322" s="422"/>
      <c r="EU322" s="422"/>
      <c r="EV322" s="422"/>
    </row>
    <row r="323" spans="14:152" s="56" customFormat="1" ht="15" customHeight="1">
      <c r="N323" s="222">
        <v>0</v>
      </c>
      <c r="O323" s="199"/>
      <c r="P323" s="199"/>
      <c r="Q323" s="199"/>
      <c r="R323" s="199"/>
      <c r="S323" s="199"/>
      <c r="T323" s="199"/>
      <c r="U323" s="199"/>
      <c r="W323" s="199">
        <v>67</v>
      </c>
      <c r="X323" s="199">
        <v>39</v>
      </c>
      <c r="Y323" s="199">
        <v>23</v>
      </c>
      <c r="Z323" s="199"/>
      <c r="AA323" s="199"/>
      <c r="AB323" s="199">
        <v>31</v>
      </c>
      <c r="AC323" s="199">
        <v>29</v>
      </c>
      <c r="AD323" s="199">
        <v>34</v>
      </c>
      <c r="AE323" s="199">
        <v>22</v>
      </c>
      <c r="AG323" s="270">
        <v>1</v>
      </c>
      <c r="AH323" s="270"/>
      <c r="AI323" s="283">
        <v>0</v>
      </c>
      <c r="AJ323" s="283" t="s">
        <v>1</v>
      </c>
      <c r="AK323" s="283" t="s">
        <v>644</v>
      </c>
      <c r="AL323" s="283" t="s">
        <v>404</v>
      </c>
      <c r="AM323" s="283" t="s">
        <v>1227</v>
      </c>
      <c r="AN323" s="283" t="s">
        <v>474</v>
      </c>
      <c r="AO323" s="283">
        <v>0</v>
      </c>
      <c r="AP323" s="283" t="s">
        <v>403</v>
      </c>
      <c r="AQ323" s="283" t="s">
        <v>411</v>
      </c>
      <c r="AR323" s="283" t="s">
        <v>456</v>
      </c>
      <c r="AS323" s="283" t="s">
        <v>356</v>
      </c>
      <c r="AT323" s="283" t="s">
        <v>564</v>
      </c>
      <c r="AU323" s="283"/>
      <c r="AV323" s="291">
        <v>6</v>
      </c>
      <c r="AW323" s="291">
        <v>8</v>
      </c>
      <c r="AX323" s="283" t="s">
        <v>411</v>
      </c>
      <c r="AY323" s="167">
        <f t="shared" si="190"/>
        <v>1</v>
      </c>
      <c r="AZ323" s="167">
        <f t="shared" si="191"/>
        <v>0</v>
      </c>
      <c r="BA323" s="167">
        <f t="shared" si="192"/>
        <v>6</v>
      </c>
      <c r="BB323" s="167">
        <f t="shared" si="193"/>
        <v>2</v>
      </c>
      <c r="BC323" s="167">
        <f t="shared" si="194"/>
        <v>11</v>
      </c>
      <c r="BD323" s="167">
        <f t="shared" si="195"/>
        <v>7</v>
      </c>
      <c r="BE323" s="167">
        <f t="shared" si="196"/>
        <v>1</v>
      </c>
      <c r="BF323" s="167">
        <f t="shared" si="197"/>
        <v>4</v>
      </c>
      <c r="BG323" s="167">
        <f t="shared" si="198"/>
        <v>2</v>
      </c>
      <c r="BH323" s="167"/>
      <c r="BI323" s="167">
        <f t="shared" si="199"/>
        <v>1</v>
      </c>
      <c r="BJ323" s="167">
        <f t="shared" si="200"/>
        <v>4</v>
      </c>
      <c r="BK323" s="167">
        <f t="shared" si="201"/>
        <v>20</v>
      </c>
      <c r="BL323" s="167">
        <f t="shared" si="202"/>
        <v>6</v>
      </c>
      <c r="BM323" s="167">
        <f t="shared" si="203"/>
        <v>8</v>
      </c>
      <c r="BN323" s="167">
        <f t="shared" si="204"/>
        <v>2</v>
      </c>
      <c r="DI323" s="422"/>
      <c r="DJ323" s="422"/>
      <c r="EU323" s="422"/>
      <c r="EV323" s="422"/>
    </row>
    <row r="324" spans="14:152" s="56" customFormat="1" ht="15" customHeight="1">
      <c r="N324" s="222"/>
      <c r="O324" s="199"/>
      <c r="P324" s="199"/>
      <c r="Q324" s="199"/>
      <c r="R324" s="199"/>
      <c r="S324" s="199"/>
      <c r="T324" s="199"/>
      <c r="U324" s="199"/>
      <c r="W324" s="199"/>
      <c r="X324" s="199"/>
      <c r="Y324" s="199"/>
      <c r="Z324" s="199"/>
      <c r="AA324" s="199"/>
      <c r="AB324" s="199"/>
      <c r="AC324" s="199"/>
      <c r="AD324" s="199"/>
      <c r="AE324" s="199"/>
      <c r="AG324" s="270">
        <v>2</v>
      </c>
      <c r="AH324" s="270"/>
      <c r="AI324" s="291">
        <v>1</v>
      </c>
      <c r="AJ324" s="283">
        <v>0</v>
      </c>
      <c r="AK324" s="291">
        <v>6</v>
      </c>
      <c r="AL324" s="283" t="s">
        <v>411</v>
      </c>
      <c r="AM324" s="283" t="s">
        <v>365</v>
      </c>
      <c r="AN324" s="283" t="s">
        <v>480</v>
      </c>
      <c r="AO324" s="291">
        <v>1</v>
      </c>
      <c r="AP324" s="291">
        <v>4</v>
      </c>
      <c r="AQ324" s="459" t="s">
        <v>356</v>
      </c>
      <c r="AR324" s="283" t="s">
        <v>407</v>
      </c>
      <c r="AS324" s="283" t="s">
        <v>359</v>
      </c>
      <c r="AT324" s="283" t="s">
        <v>565</v>
      </c>
      <c r="AU324" s="283"/>
      <c r="AV324" s="291">
        <v>7</v>
      </c>
      <c r="AW324" s="283" t="s">
        <v>412</v>
      </c>
      <c r="AX324" s="291">
        <v>4</v>
      </c>
      <c r="AY324" s="167">
        <f t="shared" si="190"/>
        <v>2</v>
      </c>
      <c r="AZ324" s="167" t="str">
        <f t="shared" si="191"/>
        <v>-</v>
      </c>
      <c r="BA324" s="167" t="str">
        <f t="shared" si="192"/>
        <v>-</v>
      </c>
      <c r="BB324" s="167">
        <f t="shared" si="193"/>
        <v>4</v>
      </c>
      <c r="BC324" s="167">
        <f t="shared" si="194"/>
        <v>14</v>
      </c>
      <c r="BD324" s="167">
        <f t="shared" si="195"/>
        <v>10</v>
      </c>
      <c r="BE324" s="167">
        <f t="shared" si="196"/>
        <v>2</v>
      </c>
      <c r="BF324" s="167">
        <f t="shared" si="197"/>
        <v>5</v>
      </c>
      <c r="BG324" s="167">
        <f t="shared" si="198"/>
        <v>4</v>
      </c>
      <c r="BH324" s="167"/>
      <c r="BI324" s="167">
        <f t="shared" si="199"/>
        <v>3</v>
      </c>
      <c r="BJ324" s="167">
        <f t="shared" si="200"/>
        <v>6</v>
      </c>
      <c r="BK324" s="167">
        <f t="shared" si="201"/>
        <v>24</v>
      </c>
      <c r="BL324" s="167">
        <f t="shared" si="202"/>
        <v>7</v>
      </c>
      <c r="BM324" s="167">
        <f t="shared" si="203"/>
        <v>9</v>
      </c>
      <c r="BN324" s="167">
        <f t="shared" si="204"/>
        <v>4</v>
      </c>
      <c r="DI324" s="422"/>
      <c r="DJ324" s="422"/>
      <c r="EU324" s="422"/>
      <c r="EV324" s="422"/>
    </row>
    <row r="325" spans="14:152" s="56" customFormat="1" ht="15" customHeight="1">
      <c r="N325" s="222"/>
      <c r="O325" s="199"/>
      <c r="P325" s="199"/>
      <c r="Q325" s="199"/>
      <c r="R325" s="199"/>
      <c r="S325" s="199"/>
      <c r="T325" s="199"/>
      <c r="U325" s="199"/>
      <c r="W325" s="199"/>
      <c r="X325" s="199"/>
      <c r="Y325" s="199"/>
      <c r="Z325" s="199"/>
      <c r="AA325" s="199"/>
      <c r="AB325" s="199"/>
      <c r="AC325" s="199"/>
      <c r="AD325" s="199"/>
      <c r="AE325" s="199"/>
      <c r="AG325" s="270">
        <v>3</v>
      </c>
      <c r="AH325" s="270"/>
      <c r="AI325" s="283" t="s">
        <v>411</v>
      </c>
      <c r="AJ325" s="283" t="s">
        <v>1</v>
      </c>
      <c r="AK325" s="283" t="s">
        <v>1</v>
      </c>
      <c r="AL325" s="291">
        <v>4</v>
      </c>
      <c r="AM325" s="283" t="s">
        <v>370</v>
      </c>
      <c r="AN325" s="283" t="s">
        <v>363</v>
      </c>
      <c r="AO325" s="283" t="s">
        <v>411</v>
      </c>
      <c r="AP325" s="291">
        <v>5</v>
      </c>
      <c r="AQ325" s="283" t="s">
        <v>359</v>
      </c>
      <c r="AR325" s="283" t="s">
        <v>353</v>
      </c>
      <c r="AS325" s="283" t="s">
        <v>361</v>
      </c>
      <c r="AT325" s="283" t="s">
        <v>672</v>
      </c>
      <c r="AU325" s="283"/>
      <c r="AV325" s="291">
        <v>8</v>
      </c>
      <c r="AW325" s="291">
        <v>11</v>
      </c>
      <c r="AX325" s="291">
        <v>5</v>
      </c>
      <c r="AY325" s="167">
        <f t="shared" si="190"/>
        <v>4</v>
      </c>
      <c r="AZ325" s="167">
        <f t="shared" si="191"/>
        <v>1</v>
      </c>
      <c r="BA325" s="167">
        <f t="shared" si="192"/>
        <v>7</v>
      </c>
      <c r="BB325" s="167">
        <f t="shared" si="193"/>
        <v>5</v>
      </c>
      <c r="BC325" s="167">
        <f t="shared" si="194"/>
        <v>17</v>
      </c>
      <c r="BD325" s="167">
        <f t="shared" si="195"/>
        <v>12</v>
      </c>
      <c r="BE325" s="167">
        <f t="shared" si="196"/>
        <v>4</v>
      </c>
      <c r="BF325" s="167">
        <f t="shared" si="197"/>
        <v>6</v>
      </c>
      <c r="BG325" s="167">
        <f t="shared" si="198"/>
        <v>6</v>
      </c>
      <c r="BH325" s="167"/>
      <c r="BI325" s="167">
        <f t="shared" si="199"/>
        <v>5</v>
      </c>
      <c r="BJ325" s="167">
        <f t="shared" si="200"/>
        <v>8</v>
      </c>
      <c r="BK325" s="167">
        <f t="shared" si="201"/>
        <v>29</v>
      </c>
      <c r="BL325" s="167">
        <f t="shared" si="202"/>
        <v>8</v>
      </c>
      <c r="BM325" s="167">
        <f t="shared" si="203"/>
        <v>11</v>
      </c>
      <c r="BN325" s="167">
        <f t="shared" si="204"/>
        <v>5</v>
      </c>
      <c r="DI325" s="422"/>
      <c r="DJ325" s="422"/>
      <c r="EU325" s="422"/>
      <c r="EV325" s="422"/>
    </row>
    <row r="326" spans="14:152" s="56" customFormat="1" ht="15" customHeight="1">
      <c r="N326" s="222"/>
      <c r="O326" s="199"/>
      <c r="P326" s="199"/>
      <c r="Q326" s="199"/>
      <c r="R326" s="199"/>
      <c r="S326" s="199"/>
      <c r="T326" s="199"/>
      <c r="U326" s="199"/>
      <c r="W326" s="199"/>
      <c r="X326" s="199"/>
      <c r="Y326" s="199"/>
      <c r="Z326" s="199"/>
      <c r="AA326" s="199"/>
      <c r="AB326" s="199"/>
      <c r="AC326" s="199"/>
      <c r="AD326" s="199"/>
      <c r="AE326" s="199"/>
      <c r="AG326" s="270">
        <v>4</v>
      </c>
      <c r="AH326" s="270"/>
      <c r="AI326" s="283" t="s">
        <v>356</v>
      </c>
      <c r="AJ326" s="291">
        <v>1</v>
      </c>
      <c r="AK326" s="291">
        <v>7</v>
      </c>
      <c r="AL326" s="283" t="s">
        <v>353</v>
      </c>
      <c r="AM326" s="283" t="s">
        <v>373</v>
      </c>
      <c r="AN326" s="283" t="s">
        <v>458</v>
      </c>
      <c r="AO326" s="283" t="s">
        <v>356</v>
      </c>
      <c r="AP326" s="291">
        <v>6</v>
      </c>
      <c r="AQ326" s="291">
        <v>8</v>
      </c>
      <c r="AR326" s="283" t="s">
        <v>367</v>
      </c>
      <c r="AS326" s="283" t="s">
        <v>363</v>
      </c>
      <c r="AT326" s="283" t="s">
        <v>673</v>
      </c>
      <c r="AU326" s="283"/>
      <c r="AV326" s="283" t="s">
        <v>1</v>
      </c>
      <c r="AW326" s="291">
        <v>12</v>
      </c>
      <c r="AX326" s="291">
        <v>6</v>
      </c>
      <c r="AY326" s="167">
        <f t="shared" si="190"/>
        <v>6</v>
      </c>
      <c r="AZ326" s="167">
        <f t="shared" si="191"/>
        <v>2</v>
      </c>
      <c r="BA326" s="167">
        <f t="shared" si="192"/>
        <v>8</v>
      </c>
      <c r="BB326" s="167">
        <f t="shared" si="193"/>
        <v>7</v>
      </c>
      <c r="BC326" s="167">
        <f t="shared" si="194"/>
        <v>20</v>
      </c>
      <c r="BD326" s="167">
        <f t="shared" si="195"/>
        <v>14</v>
      </c>
      <c r="BE326" s="167">
        <f t="shared" si="196"/>
        <v>6</v>
      </c>
      <c r="BF326" s="167">
        <f t="shared" si="197"/>
        <v>7</v>
      </c>
      <c r="BG326" s="167">
        <f t="shared" si="198"/>
        <v>8</v>
      </c>
      <c r="BH326" s="167"/>
      <c r="BI326" s="167">
        <f t="shared" si="199"/>
        <v>7</v>
      </c>
      <c r="BJ326" s="167">
        <f t="shared" si="200"/>
        <v>10</v>
      </c>
      <c r="BK326" s="167">
        <f t="shared" si="201"/>
        <v>34</v>
      </c>
      <c r="BL326" s="167" t="str">
        <f t="shared" si="202"/>
        <v>-</v>
      </c>
      <c r="BM326" s="167">
        <f t="shared" si="203"/>
        <v>12</v>
      </c>
      <c r="BN326" s="167">
        <f t="shared" si="204"/>
        <v>6</v>
      </c>
      <c r="DI326" s="422"/>
      <c r="DJ326" s="422"/>
      <c r="EU326" s="422"/>
      <c r="EV326" s="422"/>
    </row>
    <row r="327" spans="14:152" s="56" customFormat="1" ht="15" customHeight="1">
      <c r="N327" s="222"/>
      <c r="O327" s="199"/>
      <c r="P327" s="199"/>
      <c r="Q327" s="199"/>
      <c r="R327" s="199"/>
      <c r="S327" s="199"/>
      <c r="T327" s="199"/>
      <c r="U327" s="199"/>
      <c r="W327" s="199"/>
      <c r="X327" s="199"/>
      <c r="Y327" s="199"/>
      <c r="Z327" s="199"/>
      <c r="AA327" s="199"/>
      <c r="AB327" s="199"/>
      <c r="AC327" s="199"/>
      <c r="AD327" s="199"/>
      <c r="AE327" s="199"/>
      <c r="AG327" s="270">
        <v>5</v>
      </c>
      <c r="AH327" s="270"/>
      <c r="AI327" s="283" t="s">
        <v>409</v>
      </c>
      <c r="AJ327" s="283" t="s">
        <v>411</v>
      </c>
      <c r="AK327" s="291">
        <v>8</v>
      </c>
      <c r="AL327" s="291">
        <v>7</v>
      </c>
      <c r="AM327" s="283" t="s">
        <v>376</v>
      </c>
      <c r="AN327" s="283" t="s">
        <v>459</v>
      </c>
      <c r="AO327" s="283" t="s">
        <v>359</v>
      </c>
      <c r="AP327" s="283" t="s">
        <v>367</v>
      </c>
      <c r="AQ327" s="283" t="s">
        <v>412</v>
      </c>
      <c r="AR327" s="283" t="s">
        <v>412</v>
      </c>
      <c r="AS327" s="283" t="s">
        <v>458</v>
      </c>
      <c r="AT327" s="283" t="s">
        <v>1147</v>
      </c>
      <c r="AU327" s="283"/>
      <c r="AV327" s="291">
        <v>9</v>
      </c>
      <c r="AW327" s="283" t="s">
        <v>380</v>
      </c>
      <c r="AX327" s="291">
        <v>7</v>
      </c>
      <c r="AY327" s="167">
        <f t="shared" si="190"/>
        <v>9</v>
      </c>
      <c r="AZ327" s="167">
        <f t="shared" si="191"/>
        <v>4</v>
      </c>
      <c r="BA327" s="167">
        <f t="shared" si="192"/>
        <v>9</v>
      </c>
      <c r="BB327" s="167">
        <f t="shared" si="193"/>
        <v>8</v>
      </c>
      <c r="BC327" s="167">
        <f t="shared" si="194"/>
        <v>22</v>
      </c>
      <c r="BD327" s="167">
        <f t="shared" si="195"/>
        <v>16</v>
      </c>
      <c r="BE327" s="167">
        <f t="shared" si="196"/>
        <v>8</v>
      </c>
      <c r="BF327" s="167">
        <f t="shared" si="197"/>
        <v>9</v>
      </c>
      <c r="BG327" s="167">
        <f t="shared" si="198"/>
        <v>9</v>
      </c>
      <c r="BH327" s="167"/>
      <c r="BI327" s="167">
        <f t="shared" si="199"/>
        <v>9</v>
      </c>
      <c r="BJ327" s="167">
        <f t="shared" si="200"/>
        <v>12</v>
      </c>
      <c r="BK327" s="167">
        <f t="shared" si="201"/>
        <v>39</v>
      </c>
      <c r="BL327" s="167">
        <f t="shared" si="202"/>
        <v>9</v>
      </c>
      <c r="BM327" s="167">
        <f t="shared" si="203"/>
        <v>13</v>
      </c>
      <c r="BN327" s="167">
        <f t="shared" si="204"/>
        <v>7</v>
      </c>
      <c r="DI327" s="422"/>
      <c r="DJ327" s="422"/>
      <c r="EU327" s="422"/>
      <c r="EV327" s="422"/>
    </row>
    <row r="328" spans="14:152" s="56" customFormat="1" ht="15" customHeight="1">
      <c r="N328" s="222"/>
      <c r="O328" s="199"/>
      <c r="P328" s="199"/>
      <c r="Q328" s="199"/>
      <c r="R328" s="199"/>
      <c r="S328" s="199"/>
      <c r="T328" s="199"/>
      <c r="U328" s="199"/>
      <c r="W328" s="199"/>
      <c r="X328" s="199"/>
      <c r="Y328" s="199"/>
      <c r="Z328" s="199"/>
      <c r="AA328" s="199"/>
      <c r="AB328" s="199"/>
      <c r="AC328" s="199"/>
      <c r="AD328" s="199"/>
      <c r="AE328" s="199"/>
      <c r="AG328" s="270">
        <v>6</v>
      </c>
      <c r="AH328" s="270"/>
      <c r="AI328" s="283" t="s">
        <v>483</v>
      </c>
      <c r="AJ328" s="283" t="s">
        <v>356</v>
      </c>
      <c r="AK328" s="291">
        <v>9</v>
      </c>
      <c r="AL328" s="283" t="s">
        <v>361</v>
      </c>
      <c r="AM328" s="283" t="s">
        <v>466</v>
      </c>
      <c r="AN328" s="283" t="s">
        <v>387</v>
      </c>
      <c r="AO328" s="291">
        <v>8</v>
      </c>
      <c r="AP328" s="291">
        <v>9</v>
      </c>
      <c r="AQ328" s="283" t="s">
        <v>366</v>
      </c>
      <c r="AR328" s="283" t="s">
        <v>366</v>
      </c>
      <c r="AS328" s="283" t="s">
        <v>459</v>
      </c>
      <c r="AT328" s="283" t="s">
        <v>586</v>
      </c>
      <c r="AU328" s="283"/>
      <c r="AV328" s="291">
        <v>10</v>
      </c>
      <c r="AW328" s="291">
        <v>15</v>
      </c>
      <c r="AX328" s="291">
        <v>8</v>
      </c>
      <c r="AY328" s="167">
        <f t="shared" si="190"/>
        <v>12</v>
      </c>
      <c r="AZ328" s="167">
        <f t="shared" si="191"/>
        <v>6</v>
      </c>
      <c r="BA328" s="167">
        <f t="shared" si="192"/>
        <v>10</v>
      </c>
      <c r="BB328" s="167">
        <f t="shared" si="193"/>
        <v>10</v>
      </c>
      <c r="BC328" s="167">
        <f t="shared" si="194"/>
        <v>24</v>
      </c>
      <c r="BD328" s="167">
        <f t="shared" si="195"/>
        <v>18</v>
      </c>
      <c r="BE328" s="167">
        <f t="shared" si="196"/>
        <v>9</v>
      </c>
      <c r="BF328" s="167">
        <f t="shared" si="197"/>
        <v>10</v>
      </c>
      <c r="BG328" s="167">
        <f t="shared" si="198"/>
        <v>11</v>
      </c>
      <c r="BH328" s="167"/>
      <c r="BI328" s="167">
        <f t="shared" si="199"/>
        <v>11</v>
      </c>
      <c r="BJ328" s="167">
        <f t="shared" si="200"/>
        <v>14</v>
      </c>
      <c r="BK328" s="167">
        <f t="shared" si="201"/>
        <v>44</v>
      </c>
      <c r="BL328" s="167">
        <f t="shared" si="202"/>
        <v>10</v>
      </c>
      <c r="BM328" s="167">
        <f t="shared" si="203"/>
        <v>15</v>
      </c>
      <c r="BN328" s="167">
        <f t="shared" si="204"/>
        <v>8</v>
      </c>
      <c r="DI328" s="422"/>
      <c r="DJ328" s="422"/>
      <c r="EU328" s="422"/>
      <c r="EV328" s="422"/>
    </row>
    <row r="329" spans="14:152" s="56" customFormat="1" ht="15" customHeight="1">
      <c r="N329" s="222"/>
      <c r="O329" s="199"/>
      <c r="P329" s="199"/>
      <c r="Q329" s="199"/>
      <c r="R329" s="199"/>
      <c r="S329" s="199"/>
      <c r="T329" s="199"/>
      <c r="U329" s="199"/>
      <c r="W329" s="199"/>
      <c r="X329" s="199"/>
      <c r="Y329" s="199"/>
      <c r="Z329" s="199"/>
      <c r="AA329" s="199"/>
      <c r="AB329" s="199"/>
      <c r="AC329" s="199"/>
      <c r="AD329" s="199"/>
      <c r="AE329" s="199"/>
      <c r="AG329" s="270">
        <v>7</v>
      </c>
      <c r="AH329" s="270"/>
      <c r="AI329" s="283" t="s">
        <v>368</v>
      </c>
      <c r="AJ329" s="454" t="s">
        <v>359</v>
      </c>
      <c r="AK329" s="291">
        <v>10</v>
      </c>
      <c r="AL329" s="291">
        <v>10</v>
      </c>
      <c r="AM329" s="283" t="s">
        <v>590</v>
      </c>
      <c r="AN329" s="283" t="s">
        <v>462</v>
      </c>
      <c r="AO329" s="283" t="s">
        <v>412</v>
      </c>
      <c r="AP329" s="283" t="s">
        <v>363</v>
      </c>
      <c r="AQ329" s="291">
        <v>13</v>
      </c>
      <c r="AR329" s="283" t="s">
        <v>380</v>
      </c>
      <c r="AS329" s="283" t="s">
        <v>387</v>
      </c>
      <c r="AT329" s="283" t="s">
        <v>537</v>
      </c>
      <c r="AU329" s="283"/>
      <c r="AV329" s="291">
        <v>11</v>
      </c>
      <c r="AW329" s="283" t="s">
        <v>387</v>
      </c>
      <c r="AX329" s="291">
        <v>9</v>
      </c>
      <c r="AY329" s="167">
        <f t="shared" si="190"/>
        <v>15</v>
      </c>
      <c r="AZ329" s="167">
        <f t="shared" si="191"/>
        <v>8</v>
      </c>
      <c r="BA329" s="167">
        <f t="shared" si="192"/>
        <v>11</v>
      </c>
      <c r="BB329" s="167">
        <f t="shared" si="193"/>
        <v>11</v>
      </c>
      <c r="BC329" s="167">
        <f t="shared" si="194"/>
        <v>27</v>
      </c>
      <c r="BD329" s="167">
        <f t="shared" si="195"/>
        <v>21</v>
      </c>
      <c r="BE329" s="167">
        <f t="shared" si="196"/>
        <v>11</v>
      </c>
      <c r="BF329" s="167">
        <f t="shared" si="197"/>
        <v>12</v>
      </c>
      <c r="BG329" s="167">
        <f t="shared" si="198"/>
        <v>13</v>
      </c>
      <c r="BH329" s="167"/>
      <c r="BI329" s="167">
        <f t="shared" si="199"/>
        <v>13</v>
      </c>
      <c r="BJ329" s="167">
        <f t="shared" si="200"/>
        <v>16</v>
      </c>
      <c r="BK329" s="167">
        <f t="shared" si="201"/>
        <v>49</v>
      </c>
      <c r="BL329" s="167">
        <f t="shared" si="202"/>
        <v>11</v>
      </c>
      <c r="BM329" s="167">
        <f t="shared" si="203"/>
        <v>16</v>
      </c>
      <c r="BN329" s="167">
        <f t="shared" si="204"/>
        <v>9</v>
      </c>
      <c r="DI329" s="422"/>
      <c r="DJ329" s="422"/>
      <c r="EU329" s="422"/>
      <c r="EV329" s="422"/>
    </row>
    <row r="330" spans="14:152" s="56" customFormat="1" ht="15" customHeight="1">
      <c r="N330" s="222"/>
      <c r="O330" s="199"/>
      <c r="P330" s="199"/>
      <c r="Q330" s="199"/>
      <c r="R330" s="199"/>
      <c r="S330" s="199"/>
      <c r="T330" s="199"/>
      <c r="U330" s="199"/>
      <c r="W330" s="199"/>
      <c r="X330" s="199"/>
      <c r="Y330" s="199"/>
      <c r="Z330" s="199"/>
      <c r="AA330" s="199"/>
      <c r="AB330" s="199"/>
      <c r="AC330" s="199"/>
      <c r="AD330" s="199"/>
      <c r="AE330" s="199"/>
      <c r="AG330" s="270">
        <v>8</v>
      </c>
      <c r="AH330" s="270"/>
      <c r="AI330" s="283" t="s">
        <v>360</v>
      </c>
      <c r="AJ330" s="283" t="s">
        <v>361</v>
      </c>
      <c r="AK330" s="291">
        <v>11</v>
      </c>
      <c r="AL330" s="291">
        <v>11</v>
      </c>
      <c r="AM330" s="283" t="s">
        <v>464</v>
      </c>
      <c r="AN330" s="283" t="s">
        <v>437</v>
      </c>
      <c r="AO330" s="291">
        <v>11</v>
      </c>
      <c r="AP330" s="291">
        <v>12</v>
      </c>
      <c r="AQ330" s="283" t="s">
        <v>459</v>
      </c>
      <c r="AR330" s="283" t="s">
        <v>371</v>
      </c>
      <c r="AS330" s="283" t="s">
        <v>429</v>
      </c>
      <c r="AT330" s="283" t="s">
        <v>1070</v>
      </c>
      <c r="AU330" s="283"/>
      <c r="AV330" s="291">
        <v>12</v>
      </c>
      <c r="AW330" s="291">
        <v>18</v>
      </c>
      <c r="AX330" s="291">
        <v>10</v>
      </c>
      <c r="AY330" s="167">
        <f t="shared" si="190"/>
        <v>18</v>
      </c>
      <c r="AZ330" s="167">
        <f t="shared" si="191"/>
        <v>10</v>
      </c>
      <c r="BA330" s="167">
        <f t="shared" si="192"/>
        <v>12</v>
      </c>
      <c r="BB330" s="167">
        <f t="shared" si="193"/>
        <v>12</v>
      </c>
      <c r="BC330" s="167">
        <f t="shared" si="194"/>
        <v>29</v>
      </c>
      <c r="BD330" s="167">
        <f t="shared" si="195"/>
        <v>23</v>
      </c>
      <c r="BE330" s="167">
        <f t="shared" si="196"/>
        <v>12</v>
      </c>
      <c r="BF330" s="167">
        <f t="shared" si="197"/>
        <v>13</v>
      </c>
      <c r="BG330" s="167">
        <f t="shared" si="198"/>
        <v>14</v>
      </c>
      <c r="BH330" s="167"/>
      <c r="BI330" s="167">
        <f t="shared" si="199"/>
        <v>15</v>
      </c>
      <c r="BJ330" s="167">
        <f t="shared" si="200"/>
        <v>18</v>
      </c>
      <c r="BK330" s="167">
        <f t="shared" si="201"/>
        <v>55</v>
      </c>
      <c r="BL330" s="167">
        <f t="shared" si="202"/>
        <v>12</v>
      </c>
      <c r="BM330" s="167">
        <f t="shared" si="203"/>
        <v>18</v>
      </c>
      <c r="BN330" s="167">
        <f t="shared" si="204"/>
        <v>10</v>
      </c>
      <c r="DI330" s="422"/>
      <c r="DJ330" s="422"/>
      <c r="EU330" s="422"/>
      <c r="EV330" s="422"/>
    </row>
    <row r="331" spans="14:152" s="56" customFormat="1" ht="15" customHeight="1">
      <c r="N331" s="222"/>
      <c r="O331" s="199"/>
      <c r="P331" s="199"/>
      <c r="Q331" s="199"/>
      <c r="R331" s="199"/>
      <c r="S331" s="199"/>
      <c r="T331" s="199"/>
      <c r="U331" s="199"/>
      <c r="W331" s="199"/>
      <c r="X331" s="199"/>
      <c r="Y331" s="199"/>
      <c r="Z331" s="199"/>
      <c r="AA331" s="199"/>
      <c r="AB331" s="199"/>
      <c r="AC331" s="199"/>
      <c r="AD331" s="199"/>
      <c r="AE331" s="199"/>
      <c r="AG331" s="270">
        <v>9</v>
      </c>
      <c r="AH331" s="270"/>
      <c r="AI331" s="283" t="s">
        <v>462</v>
      </c>
      <c r="AJ331" s="283" t="s">
        <v>516</v>
      </c>
      <c r="AK331" s="291">
        <v>12</v>
      </c>
      <c r="AL331" s="283" t="s">
        <v>458</v>
      </c>
      <c r="AM331" s="283" t="s">
        <v>460</v>
      </c>
      <c r="AN331" s="283" t="s">
        <v>440</v>
      </c>
      <c r="AO331" s="283" t="s">
        <v>458</v>
      </c>
      <c r="AP331" s="283" t="s">
        <v>380</v>
      </c>
      <c r="AQ331" s="283" t="s">
        <v>387</v>
      </c>
      <c r="AR331" s="283" t="s">
        <v>374</v>
      </c>
      <c r="AS331" s="283" t="s">
        <v>376</v>
      </c>
      <c r="AT331" s="283" t="s">
        <v>1148</v>
      </c>
      <c r="AU331" s="283"/>
      <c r="AV331" s="291">
        <v>13</v>
      </c>
      <c r="AW331" s="291">
        <v>19</v>
      </c>
      <c r="AX331" s="291">
        <v>11</v>
      </c>
      <c r="AY331" s="167">
        <f t="shared" si="190"/>
        <v>21</v>
      </c>
      <c r="AZ331" s="167">
        <f t="shared" si="191"/>
        <v>13</v>
      </c>
      <c r="BA331" s="167">
        <f t="shared" si="192"/>
        <v>13</v>
      </c>
      <c r="BB331" s="167">
        <f t="shared" si="193"/>
        <v>14</v>
      </c>
      <c r="BC331" s="167">
        <f t="shared" si="194"/>
        <v>32</v>
      </c>
      <c r="BD331" s="167">
        <f t="shared" si="195"/>
        <v>25</v>
      </c>
      <c r="BE331" s="167">
        <f t="shared" si="196"/>
        <v>14</v>
      </c>
      <c r="BF331" s="167">
        <f t="shared" si="197"/>
        <v>15</v>
      </c>
      <c r="BG331" s="167">
        <f t="shared" si="198"/>
        <v>16</v>
      </c>
      <c r="BH331" s="167"/>
      <c r="BI331" s="167">
        <f t="shared" si="199"/>
        <v>17</v>
      </c>
      <c r="BJ331" s="167">
        <f t="shared" si="200"/>
        <v>20</v>
      </c>
      <c r="BK331" s="167">
        <f t="shared" si="201"/>
        <v>61</v>
      </c>
      <c r="BL331" s="167">
        <f t="shared" si="202"/>
        <v>13</v>
      </c>
      <c r="BM331" s="167">
        <f t="shared" si="203"/>
        <v>19</v>
      </c>
      <c r="BN331" s="167">
        <f t="shared" si="204"/>
        <v>11</v>
      </c>
      <c r="DI331" s="422"/>
      <c r="DJ331" s="422"/>
      <c r="EU331" s="422"/>
      <c r="EV331" s="422"/>
    </row>
    <row r="332" spans="14:152" s="56" customFormat="1" ht="15" customHeight="1">
      <c r="N332" s="222"/>
      <c r="O332" s="199"/>
      <c r="P332" s="199"/>
      <c r="Q332" s="199"/>
      <c r="R332" s="199"/>
      <c r="S332" s="199"/>
      <c r="T332" s="199"/>
      <c r="U332" s="199"/>
      <c r="W332" s="199"/>
      <c r="X332" s="199"/>
      <c r="Y332" s="199"/>
      <c r="Z332" s="199"/>
      <c r="AA332" s="199"/>
      <c r="AB332" s="199"/>
      <c r="AC332" s="199"/>
      <c r="AD332" s="199"/>
      <c r="AE332" s="199"/>
      <c r="AG332" s="270">
        <v>10</v>
      </c>
      <c r="AH332" s="270"/>
      <c r="AI332" s="283" t="s">
        <v>381</v>
      </c>
      <c r="AJ332" s="283" t="s">
        <v>380</v>
      </c>
      <c r="AK332" s="291">
        <v>13</v>
      </c>
      <c r="AL332" s="291">
        <v>14</v>
      </c>
      <c r="AM332" s="283" t="s">
        <v>521</v>
      </c>
      <c r="AN332" s="283" t="s">
        <v>425</v>
      </c>
      <c r="AO332" s="291">
        <v>14</v>
      </c>
      <c r="AP332" s="283" t="s">
        <v>371</v>
      </c>
      <c r="AQ332" s="291">
        <v>18</v>
      </c>
      <c r="AR332" s="283" t="s">
        <v>377</v>
      </c>
      <c r="AS332" s="291">
        <v>22</v>
      </c>
      <c r="AT332" s="283" t="s">
        <v>610</v>
      </c>
      <c r="AU332" s="283"/>
      <c r="AV332" s="291">
        <v>14</v>
      </c>
      <c r="AW332" s="283" t="s">
        <v>376</v>
      </c>
      <c r="AX332" s="291">
        <v>12</v>
      </c>
      <c r="AY332" s="167">
        <f t="shared" si="190"/>
        <v>24</v>
      </c>
      <c r="AZ332" s="167">
        <f t="shared" si="191"/>
        <v>15</v>
      </c>
      <c r="BA332" s="167">
        <f t="shared" si="192"/>
        <v>14</v>
      </c>
      <c r="BB332" s="167">
        <f t="shared" si="193"/>
        <v>15</v>
      </c>
      <c r="BC332" s="167">
        <f t="shared" si="194"/>
        <v>35</v>
      </c>
      <c r="BD332" s="167">
        <f t="shared" si="195"/>
        <v>27</v>
      </c>
      <c r="BE332" s="167">
        <f t="shared" si="196"/>
        <v>15</v>
      </c>
      <c r="BF332" s="167">
        <f t="shared" si="197"/>
        <v>17</v>
      </c>
      <c r="BG332" s="167">
        <f t="shared" si="198"/>
        <v>18</v>
      </c>
      <c r="BH332" s="167"/>
      <c r="BI332" s="167">
        <f t="shared" si="199"/>
        <v>19</v>
      </c>
      <c r="BJ332" s="167">
        <f t="shared" si="200"/>
        <v>22</v>
      </c>
      <c r="BK332" s="167">
        <f t="shared" si="201"/>
        <v>67</v>
      </c>
      <c r="BL332" s="167">
        <f t="shared" si="202"/>
        <v>14</v>
      </c>
      <c r="BM332" s="167">
        <f t="shared" si="203"/>
        <v>20</v>
      </c>
      <c r="BN332" s="167">
        <f t="shared" si="204"/>
        <v>12</v>
      </c>
      <c r="DI332" s="422"/>
      <c r="DJ332" s="422"/>
      <c r="EU332" s="422"/>
      <c r="EV332" s="422"/>
    </row>
    <row r="333" spans="14:152" s="56" customFormat="1" ht="15" customHeight="1">
      <c r="N333" s="222"/>
      <c r="O333" s="199"/>
      <c r="P333" s="199"/>
      <c r="Q333" s="199"/>
      <c r="R333" s="199"/>
      <c r="S333" s="199"/>
      <c r="T333" s="199"/>
      <c r="U333" s="199"/>
      <c r="W333" s="199"/>
      <c r="X333" s="199"/>
      <c r="Y333" s="199"/>
      <c r="Z333" s="199"/>
      <c r="AA333" s="199"/>
      <c r="AB333" s="199"/>
      <c r="AC333" s="199"/>
      <c r="AD333" s="199"/>
      <c r="AE333" s="199"/>
      <c r="AG333" s="251">
        <v>11</v>
      </c>
      <c r="AH333" s="251"/>
      <c r="AI333" s="283" t="s">
        <v>519</v>
      </c>
      <c r="AJ333" s="283" t="s">
        <v>371</v>
      </c>
      <c r="AK333" s="291">
        <v>14</v>
      </c>
      <c r="AL333" s="283" t="s">
        <v>371</v>
      </c>
      <c r="AM333" s="283" t="s">
        <v>431</v>
      </c>
      <c r="AN333" s="283" t="s">
        <v>428</v>
      </c>
      <c r="AO333" s="283" t="s">
        <v>371</v>
      </c>
      <c r="AP333" s="291">
        <v>17</v>
      </c>
      <c r="AQ333" s="283" t="s">
        <v>377</v>
      </c>
      <c r="AR333" s="283" t="s">
        <v>437</v>
      </c>
      <c r="AS333" s="283" t="s">
        <v>440</v>
      </c>
      <c r="AT333" s="283" t="s">
        <v>1150</v>
      </c>
      <c r="AU333" s="283"/>
      <c r="AV333" s="291">
        <v>15</v>
      </c>
      <c r="AW333" s="291">
        <v>22</v>
      </c>
      <c r="AX333" s="291">
        <v>13</v>
      </c>
      <c r="AY333" s="167">
        <f t="shared" si="190"/>
        <v>28</v>
      </c>
      <c r="AZ333" s="167">
        <f t="shared" si="191"/>
        <v>17</v>
      </c>
      <c r="BA333" s="167">
        <f t="shared" si="192"/>
        <v>15</v>
      </c>
      <c r="BB333" s="167">
        <f t="shared" si="193"/>
        <v>17</v>
      </c>
      <c r="BC333" s="167">
        <f t="shared" si="194"/>
        <v>39</v>
      </c>
      <c r="BD333" s="167">
        <f t="shared" si="195"/>
        <v>30</v>
      </c>
      <c r="BE333" s="167">
        <f t="shared" si="196"/>
        <v>17</v>
      </c>
      <c r="BF333" s="167">
        <f t="shared" si="197"/>
        <v>18</v>
      </c>
      <c r="BG333" s="167">
        <f t="shared" si="198"/>
        <v>19</v>
      </c>
      <c r="BH333" s="167"/>
      <c r="BI333" s="167">
        <f t="shared" si="199"/>
        <v>21</v>
      </c>
      <c r="BJ333" s="167">
        <f t="shared" si="200"/>
        <v>23</v>
      </c>
      <c r="BK333" s="167">
        <f t="shared" si="201"/>
        <v>73</v>
      </c>
      <c r="BL333" s="167">
        <f t="shared" si="202"/>
        <v>15</v>
      </c>
      <c r="BM333" s="167">
        <f t="shared" si="203"/>
        <v>22</v>
      </c>
      <c r="BN333" s="167">
        <f t="shared" si="204"/>
        <v>13</v>
      </c>
      <c r="DI333" s="422"/>
      <c r="DJ333" s="422"/>
      <c r="EU333" s="422"/>
      <c r="EV333" s="422"/>
    </row>
    <row r="334" spans="14:152" s="56" customFormat="1" ht="15" customHeight="1">
      <c r="N334" s="222"/>
      <c r="O334" s="199"/>
      <c r="P334" s="199"/>
      <c r="Q334" s="199"/>
      <c r="R334" s="199"/>
      <c r="S334" s="199"/>
      <c r="T334" s="199"/>
      <c r="U334" s="199"/>
      <c r="W334" s="199"/>
      <c r="X334" s="199"/>
      <c r="Y334" s="199"/>
      <c r="Z334" s="199"/>
      <c r="AA334" s="199"/>
      <c r="AB334" s="199"/>
      <c r="AC334" s="199"/>
      <c r="AD334" s="199"/>
      <c r="AE334" s="199"/>
      <c r="AG334" s="270">
        <v>12</v>
      </c>
      <c r="AH334" s="270"/>
      <c r="AI334" s="283" t="s">
        <v>386</v>
      </c>
      <c r="AJ334" s="283" t="s">
        <v>373</v>
      </c>
      <c r="AK334" s="283" t="s">
        <v>371</v>
      </c>
      <c r="AL334" s="291">
        <v>17</v>
      </c>
      <c r="AM334" s="283" t="s">
        <v>435</v>
      </c>
      <c r="AN334" s="283" t="s">
        <v>394</v>
      </c>
      <c r="AO334" s="291">
        <v>17</v>
      </c>
      <c r="AP334" s="283" t="s">
        <v>429</v>
      </c>
      <c r="AQ334" s="283" t="s">
        <v>437</v>
      </c>
      <c r="AR334" s="283" t="s">
        <v>440</v>
      </c>
      <c r="AS334" s="283" t="s">
        <v>425</v>
      </c>
      <c r="AT334" s="283" t="s">
        <v>1229</v>
      </c>
      <c r="AU334" s="283"/>
      <c r="AV334" s="291">
        <v>16</v>
      </c>
      <c r="AW334" s="291">
        <v>23</v>
      </c>
      <c r="AX334" s="283" t="s">
        <v>1</v>
      </c>
      <c r="AY334" s="167">
        <f t="shared" si="190"/>
        <v>31</v>
      </c>
      <c r="AZ334" s="167">
        <f t="shared" si="191"/>
        <v>20</v>
      </c>
      <c r="BA334" s="167">
        <f t="shared" si="192"/>
        <v>17</v>
      </c>
      <c r="BB334" s="167">
        <f t="shared" si="193"/>
        <v>18</v>
      </c>
      <c r="BC334" s="167">
        <f t="shared" si="194"/>
        <v>43</v>
      </c>
      <c r="BD334" s="167">
        <f t="shared" si="195"/>
        <v>32</v>
      </c>
      <c r="BE334" s="167">
        <f t="shared" si="196"/>
        <v>18</v>
      </c>
      <c r="BF334" s="167">
        <f t="shared" si="197"/>
        <v>20</v>
      </c>
      <c r="BG334" s="167">
        <f t="shared" si="198"/>
        <v>21</v>
      </c>
      <c r="BH334" s="167"/>
      <c r="BI334" s="167">
        <f t="shared" si="199"/>
        <v>23</v>
      </c>
      <c r="BJ334" s="167">
        <f t="shared" si="200"/>
        <v>25</v>
      </c>
      <c r="BK334" s="167">
        <f t="shared" si="201"/>
        <v>79</v>
      </c>
      <c r="BL334" s="167">
        <f t="shared" si="202"/>
        <v>16</v>
      </c>
      <c r="BM334" s="167">
        <f t="shared" si="203"/>
        <v>23</v>
      </c>
      <c r="BN334" s="167" t="str">
        <f t="shared" si="204"/>
        <v>-</v>
      </c>
      <c r="DI334" s="422"/>
      <c r="DJ334" s="422"/>
      <c r="EU334" s="422"/>
      <c r="EV334" s="422"/>
    </row>
    <row r="335" spans="14:152" s="56" customFormat="1" ht="15" customHeight="1">
      <c r="N335" s="222"/>
      <c r="O335" s="199"/>
      <c r="P335" s="199"/>
      <c r="Q335" s="199"/>
      <c r="R335" s="199"/>
      <c r="S335" s="199"/>
      <c r="T335" s="199"/>
      <c r="U335" s="199"/>
      <c r="W335" s="199"/>
      <c r="X335" s="199"/>
      <c r="Y335" s="199"/>
      <c r="Z335" s="199"/>
      <c r="AA335" s="199"/>
      <c r="AB335" s="199"/>
      <c r="AC335" s="199"/>
      <c r="AD335" s="199"/>
      <c r="AE335" s="199"/>
      <c r="AG335" s="270">
        <v>13</v>
      </c>
      <c r="AH335" s="270"/>
      <c r="AI335" s="283" t="s">
        <v>427</v>
      </c>
      <c r="AJ335" s="283" t="s">
        <v>376</v>
      </c>
      <c r="AK335" s="291">
        <v>17</v>
      </c>
      <c r="AL335" s="283" t="s">
        <v>429</v>
      </c>
      <c r="AM335" s="283" t="s">
        <v>385</v>
      </c>
      <c r="AN335" s="283" t="s">
        <v>397</v>
      </c>
      <c r="AO335" s="291">
        <v>18</v>
      </c>
      <c r="AP335" s="283" t="s">
        <v>376</v>
      </c>
      <c r="AQ335" s="283" t="s">
        <v>440</v>
      </c>
      <c r="AR335" s="283" t="s">
        <v>383</v>
      </c>
      <c r="AS335" s="283" t="s">
        <v>464</v>
      </c>
      <c r="AT335" s="283" t="s">
        <v>1230</v>
      </c>
      <c r="AU335" s="283"/>
      <c r="AV335" s="291">
        <v>17</v>
      </c>
      <c r="AW335" s="291">
        <v>24</v>
      </c>
      <c r="AX335" s="291">
        <v>14</v>
      </c>
      <c r="AY335" s="167">
        <f t="shared" si="190"/>
        <v>35</v>
      </c>
      <c r="AZ335" s="167">
        <f t="shared" si="191"/>
        <v>22</v>
      </c>
      <c r="BA335" s="167">
        <f t="shared" si="192"/>
        <v>18</v>
      </c>
      <c r="BB335" s="167">
        <f t="shared" si="193"/>
        <v>20</v>
      </c>
      <c r="BC335" s="167">
        <f t="shared" si="194"/>
        <v>47</v>
      </c>
      <c r="BD335" s="167">
        <f t="shared" si="195"/>
        <v>34</v>
      </c>
      <c r="BE335" s="167">
        <f t="shared" si="196"/>
        <v>19</v>
      </c>
      <c r="BF335" s="167">
        <f t="shared" si="197"/>
        <v>22</v>
      </c>
      <c r="BG335" s="167">
        <f t="shared" si="198"/>
        <v>23</v>
      </c>
      <c r="BH335" s="167"/>
      <c r="BI335" s="167">
        <f t="shared" si="199"/>
        <v>25</v>
      </c>
      <c r="BJ335" s="167">
        <f t="shared" si="200"/>
        <v>27</v>
      </c>
      <c r="BK335" s="167">
        <f t="shared" si="201"/>
        <v>85</v>
      </c>
      <c r="BL335" s="167">
        <f t="shared" si="202"/>
        <v>17</v>
      </c>
      <c r="BM335" s="167">
        <f t="shared" si="203"/>
        <v>24</v>
      </c>
      <c r="BN335" s="167">
        <f t="shared" si="204"/>
        <v>14</v>
      </c>
      <c r="DI335" s="422"/>
      <c r="DJ335" s="422"/>
      <c r="EU335" s="422"/>
      <c r="EV335" s="422"/>
    </row>
    <row r="336" spans="14:152" s="56" customFormat="1" ht="15" customHeight="1">
      <c r="N336" s="222"/>
      <c r="O336" s="199"/>
      <c r="P336" s="199"/>
      <c r="Q336" s="199"/>
      <c r="R336" s="199"/>
      <c r="S336" s="199"/>
      <c r="T336" s="199"/>
      <c r="U336" s="199"/>
      <c r="W336" s="199"/>
      <c r="X336" s="199"/>
      <c r="Y336" s="199"/>
      <c r="Z336" s="199"/>
      <c r="AA336" s="199"/>
      <c r="AB336" s="199"/>
      <c r="AC336" s="199"/>
      <c r="AD336" s="199"/>
      <c r="AE336" s="199"/>
      <c r="AG336" s="270">
        <v>14</v>
      </c>
      <c r="AH336" s="270"/>
      <c r="AI336" s="283" t="s">
        <v>431</v>
      </c>
      <c r="AJ336" s="283" t="s">
        <v>379</v>
      </c>
      <c r="AK336" s="291">
        <v>18</v>
      </c>
      <c r="AL336" s="291">
        <v>20</v>
      </c>
      <c r="AM336" s="283" t="s">
        <v>442</v>
      </c>
      <c r="AN336" s="283" t="s">
        <v>500</v>
      </c>
      <c r="AO336" s="291">
        <v>19</v>
      </c>
      <c r="AP336" s="291">
        <v>22</v>
      </c>
      <c r="AQ336" s="291">
        <v>25</v>
      </c>
      <c r="AR336" s="283" t="s">
        <v>391</v>
      </c>
      <c r="AS336" s="283" t="s">
        <v>467</v>
      </c>
      <c r="AT336" s="283" t="s">
        <v>1231</v>
      </c>
      <c r="AU336" s="283"/>
      <c r="AV336" s="291">
        <v>18</v>
      </c>
      <c r="AW336" s="291">
        <v>25</v>
      </c>
      <c r="AX336" s="291">
        <v>15</v>
      </c>
      <c r="AY336" s="167">
        <f t="shared" si="190"/>
        <v>39</v>
      </c>
      <c r="AZ336" s="167">
        <f t="shared" si="191"/>
        <v>25</v>
      </c>
      <c r="BA336" s="167">
        <f t="shared" si="192"/>
        <v>19</v>
      </c>
      <c r="BB336" s="167">
        <f t="shared" si="193"/>
        <v>21</v>
      </c>
      <c r="BC336" s="167">
        <f t="shared" si="194"/>
        <v>51</v>
      </c>
      <c r="BD336" s="167">
        <f t="shared" si="195"/>
        <v>37</v>
      </c>
      <c r="BE336" s="167">
        <f t="shared" si="196"/>
        <v>20</v>
      </c>
      <c r="BF336" s="167">
        <f t="shared" si="197"/>
        <v>23</v>
      </c>
      <c r="BG336" s="167">
        <f t="shared" si="198"/>
        <v>25</v>
      </c>
      <c r="BH336" s="167"/>
      <c r="BI336" s="167">
        <f t="shared" si="199"/>
        <v>28</v>
      </c>
      <c r="BJ336" s="167">
        <f t="shared" si="200"/>
        <v>29</v>
      </c>
      <c r="BK336" s="167">
        <f t="shared" si="201"/>
        <v>92</v>
      </c>
      <c r="BL336" s="167">
        <f t="shared" si="202"/>
        <v>18</v>
      </c>
      <c r="BM336" s="167">
        <f t="shared" si="203"/>
        <v>25</v>
      </c>
      <c r="BN336" s="167">
        <f t="shared" si="204"/>
        <v>15</v>
      </c>
      <c r="DI336" s="422"/>
      <c r="DJ336" s="422"/>
      <c r="EU336" s="422"/>
      <c r="EV336" s="422"/>
    </row>
    <row r="337" spans="14:152" s="56" customFormat="1" ht="15" customHeight="1">
      <c r="N337" s="222"/>
      <c r="O337" s="199"/>
      <c r="P337" s="199"/>
      <c r="Q337" s="199"/>
      <c r="R337" s="199"/>
      <c r="S337" s="199"/>
      <c r="T337" s="199"/>
      <c r="U337" s="199"/>
      <c r="W337" s="199"/>
      <c r="X337" s="199"/>
      <c r="Y337" s="199"/>
      <c r="Z337" s="199"/>
      <c r="AA337" s="199"/>
      <c r="AB337" s="199"/>
      <c r="AC337" s="199"/>
      <c r="AD337" s="199"/>
      <c r="AE337" s="199"/>
      <c r="AG337" s="270">
        <v>15</v>
      </c>
      <c r="AH337" s="270"/>
      <c r="AI337" s="283" t="s">
        <v>443</v>
      </c>
      <c r="AJ337" s="283" t="s">
        <v>425</v>
      </c>
      <c r="AK337" s="283" t="s">
        <v>377</v>
      </c>
      <c r="AL337" s="291">
        <v>21</v>
      </c>
      <c r="AM337" s="283" t="s">
        <v>549</v>
      </c>
      <c r="AN337" s="283" t="s">
        <v>503</v>
      </c>
      <c r="AO337" s="291">
        <v>20</v>
      </c>
      <c r="AP337" s="283" t="s">
        <v>440</v>
      </c>
      <c r="AQ337" s="283" t="s">
        <v>388</v>
      </c>
      <c r="AR337" s="283" t="s">
        <v>394</v>
      </c>
      <c r="AS337" s="291">
        <v>31</v>
      </c>
      <c r="AT337" s="283" t="s">
        <v>1186</v>
      </c>
      <c r="AU337" s="283"/>
      <c r="AV337" s="291">
        <v>19</v>
      </c>
      <c r="AW337" s="283" t="s">
        <v>388</v>
      </c>
      <c r="AX337" s="291">
        <v>16</v>
      </c>
      <c r="AY337" s="167">
        <f t="shared" si="190"/>
        <v>42</v>
      </c>
      <c r="AZ337" s="167">
        <f t="shared" si="191"/>
        <v>27</v>
      </c>
      <c r="BA337" s="167">
        <f t="shared" si="192"/>
        <v>21</v>
      </c>
      <c r="BB337" s="167">
        <f t="shared" si="193"/>
        <v>22</v>
      </c>
      <c r="BC337" s="167">
        <f t="shared" si="194"/>
        <v>55</v>
      </c>
      <c r="BD337" s="167">
        <f t="shared" si="195"/>
        <v>39</v>
      </c>
      <c r="BE337" s="167">
        <f t="shared" si="196"/>
        <v>21</v>
      </c>
      <c r="BF337" s="167">
        <f t="shared" si="197"/>
        <v>25</v>
      </c>
      <c r="BG337" s="167">
        <f t="shared" si="198"/>
        <v>26</v>
      </c>
      <c r="BH337" s="167"/>
      <c r="BI337" s="167">
        <f t="shared" si="199"/>
        <v>30</v>
      </c>
      <c r="BJ337" s="167">
        <f t="shared" si="200"/>
        <v>31</v>
      </c>
      <c r="BK337" s="167">
        <f t="shared" si="201"/>
        <v>98</v>
      </c>
      <c r="BL337" s="167">
        <f t="shared" si="202"/>
        <v>19</v>
      </c>
      <c r="BM337" s="167">
        <f t="shared" si="203"/>
        <v>26</v>
      </c>
      <c r="BN337" s="167">
        <f t="shared" si="204"/>
        <v>16</v>
      </c>
      <c r="DI337" s="422"/>
      <c r="DJ337" s="422"/>
      <c r="EU337" s="422"/>
      <c r="EV337" s="422"/>
    </row>
    <row r="338" spans="14:152" s="56" customFormat="1" ht="15" customHeight="1">
      <c r="N338" s="222"/>
      <c r="O338" s="199"/>
      <c r="P338" s="199"/>
      <c r="Q338" s="199"/>
      <c r="R338" s="199"/>
      <c r="S338" s="199"/>
      <c r="T338" s="199"/>
      <c r="U338" s="199"/>
      <c r="W338" s="199"/>
      <c r="X338" s="199"/>
      <c r="Y338" s="199"/>
      <c r="Z338" s="199"/>
      <c r="AA338" s="199"/>
      <c r="AB338" s="199"/>
      <c r="AC338" s="199"/>
      <c r="AD338" s="199"/>
      <c r="AE338" s="199"/>
      <c r="AG338" s="270">
        <v>16</v>
      </c>
      <c r="AH338" s="270"/>
      <c r="AI338" s="283" t="s">
        <v>522</v>
      </c>
      <c r="AJ338" s="283" t="s">
        <v>464</v>
      </c>
      <c r="AK338" s="291">
        <v>21</v>
      </c>
      <c r="AL338" s="283" t="s">
        <v>466</v>
      </c>
      <c r="AM338" s="283" t="s">
        <v>552</v>
      </c>
      <c r="AN338" s="283" t="s">
        <v>1185</v>
      </c>
      <c r="AO338" s="291">
        <v>21</v>
      </c>
      <c r="AP338" s="283" t="s">
        <v>425</v>
      </c>
      <c r="AQ338" s="283" t="s">
        <v>391</v>
      </c>
      <c r="AR338" s="283" t="s">
        <v>521</v>
      </c>
      <c r="AS338" s="283" t="s">
        <v>397</v>
      </c>
      <c r="AT338" s="283" t="s">
        <v>1188</v>
      </c>
      <c r="AU338" s="283"/>
      <c r="AV338" s="283" t="s">
        <v>376</v>
      </c>
      <c r="AW338" s="291">
        <v>28</v>
      </c>
      <c r="AX338" s="283" t="s">
        <v>1</v>
      </c>
      <c r="AY338" s="167">
        <f t="shared" si="190"/>
        <v>46</v>
      </c>
      <c r="AZ338" s="167">
        <f t="shared" si="191"/>
        <v>29</v>
      </c>
      <c r="BA338" s="167">
        <f t="shared" si="192"/>
        <v>22</v>
      </c>
      <c r="BB338" s="167">
        <f t="shared" si="193"/>
        <v>24</v>
      </c>
      <c r="BC338" s="167">
        <f t="shared" si="194"/>
        <v>60</v>
      </c>
      <c r="BD338" s="167">
        <f t="shared" si="195"/>
        <v>41</v>
      </c>
      <c r="BE338" s="167">
        <f t="shared" si="196"/>
        <v>22</v>
      </c>
      <c r="BF338" s="167">
        <f t="shared" si="197"/>
        <v>27</v>
      </c>
      <c r="BG338" s="167">
        <f t="shared" si="198"/>
        <v>28</v>
      </c>
      <c r="BH338" s="167"/>
      <c r="BI338" s="167">
        <f t="shared" si="199"/>
        <v>32</v>
      </c>
      <c r="BJ338" s="167">
        <f t="shared" si="200"/>
        <v>32</v>
      </c>
      <c r="BK338" s="167">
        <f t="shared" si="201"/>
        <v>105</v>
      </c>
      <c r="BL338" s="167">
        <f t="shared" si="202"/>
        <v>20</v>
      </c>
      <c r="BM338" s="167">
        <f t="shared" si="203"/>
        <v>28</v>
      </c>
      <c r="BN338" s="167" t="str">
        <f t="shared" si="204"/>
        <v>-</v>
      </c>
      <c r="DI338" s="422"/>
      <c r="DJ338" s="422"/>
      <c r="EU338" s="422"/>
      <c r="EV338" s="422"/>
    </row>
    <row r="339" spans="14:152" s="56" customFormat="1" ht="15" customHeight="1">
      <c r="N339" s="222"/>
      <c r="O339" s="199"/>
      <c r="P339" s="199"/>
      <c r="Q339" s="199"/>
      <c r="R339" s="199"/>
      <c r="S339" s="199"/>
      <c r="T339" s="199"/>
      <c r="U339" s="199"/>
      <c r="W339" s="199"/>
      <c r="X339" s="199"/>
      <c r="Y339" s="199"/>
      <c r="Z339" s="199"/>
      <c r="AA339" s="199"/>
      <c r="AB339" s="199"/>
      <c r="AC339" s="199"/>
      <c r="AD339" s="199"/>
      <c r="AE339" s="199"/>
      <c r="AG339" s="270">
        <v>17</v>
      </c>
      <c r="AH339" s="270"/>
      <c r="AI339" s="283" t="s">
        <v>523</v>
      </c>
      <c r="AJ339" s="283" t="s">
        <v>460</v>
      </c>
      <c r="AK339" s="291">
        <v>22</v>
      </c>
      <c r="AL339" s="283" t="s">
        <v>384</v>
      </c>
      <c r="AM339" s="283" t="s">
        <v>527</v>
      </c>
      <c r="AN339" s="283" t="s">
        <v>550</v>
      </c>
      <c r="AO339" s="291">
        <v>22</v>
      </c>
      <c r="AP339" s="283" t="s">
        <v>464</v>
      </c>
      <c r="AQ339" s="283" t="s">
        <v>394</v>
      </c>
      <c r="AR339" s="283" t="s">
        <v>1117</v>
      </c>
      <c r="AS339" s="283" t="s">
        <v>393</v>
      </c>
      <c r="AT339" s="283" t="s">
        <v>1234</v>
      </c>
      <c r="AU339" s="283"/>
      <c r="AV339" s="291">
        <v>22</v>
      </c>
      <c r="AW339" s="291">
        <v>29</v>
      </c>
      <c r="AX339" s="291">
        <v>17</v>
      </c>
      <c r="AY339" s="167">
        <f t="shared" si="190"/>
        <v>50</v>
      </c>
      <c r="AZ339" s="167">
        <f t="shared" si="191"/>
        <v>32</v>
      </c>
      <c r="BA339" s="167">
        <f t="shared" si="192"/>
        <v>23</v>
      </c>
      <c r="BB339" s="167">
        <f t="shared" si="193"/>
        <v>26</v>
      </c>
      <c r="BC339" s="167">
        <f t="shared" si="194"/>
        <v>64</v>
      </c>
      <c r="BD339" s="167">
        <f t="shared" si="195"/>
        <v>44</v>
      </c>
      <c r="BE339" s="167">
        <f t="shared" si="196"/>
        <v>23</v>
      </c>
      <c r="BF339" s="167">
        <f t="shared" si="197"/>
        <v>29</v>
      </c>
      <c r="BG339" s="167">
        <f t="shared" si="198"/>
        <v>30</v>
      </c>
      <c r="BH339" s="167"/>
      <c r="BI339" s="167">
        <f t="shared" si="199"/>
        <v>35</v>
      </c>
      <c r="BJ339" s="167">
        <f t="shared" si="200"/>
        <v>34</v>
      </c>
      <c r="BK339" s="167">
        <f t="shared" si="201"/>
        <v>112</v>
      </c>
      <c r="BL339" s="167">
        <f t="shared" si="202"/>
        <v>22</v>
      </c>
      <c r="BM339" s="167">
        <f t="shared" si="203"/>
        <v>29</v>
      </c>
      <c r="BN339" s="167">
        <f t="shared" si="204"/>
        <v>17</v>
      </c>
      <c r="DI339" s="422"/>
      <c r="DJ339" s="422"/>
      <c r="EU339" s="422"/>
      <c r="EV339" s="422"/>
    </row>
    <row r="340" spans="14:152" s="56" customFormat="1" ht="15" customHeight="1">
      <c r="N340" s="222"/>
      <c r="O340" s="199"/>
      <c r="P340" s="199"/>
      <c r="Q340" s="199"/>
      <c r="R340" s="199"/>
      <c r="S340" s="199"/>
      <c r="T340" s="199"/>
      <c r="U340" s="199"/>
      <c r="W340" s="199"/>
      <c r="X340" s="199"/>
      <c r="Y340" s="199"/>
      <c r="Z340" s="199"/>
      <c r="AA340" s="199"/>
      <c r="AB340" s="199"/>
      <c r="AC340" s="199"/>
      <c r="AD340" s="199"/>
      <c r="AE340" s="199"/>
      <c r="AG340" s="270">
        <v>18</v>
      </c>
      <c r="AH340" s="270"/>
      <c r="AI340" s="283" t="s">
        <v>1071</v>
      </c>
      <c r="AJ340" s="283" t="s">
        <v>397</v>
      </c>
      <c r="AK340" s="283" t="s">
        <v>440</v>
      </c>
      <c r="AL340" s="291">
        <v>26</v>
      </c>
      <c r="AM340" s="283" t="s">
        <v>1232</v>
      </c>
      <c r="AN340" s="283" t="s">
        <v>1233</v>
      </c>
      <c r="AO340" s="291">
        <v>23</v>
      </c>
      <c r="AP340" s="465" t="s">
        <v>467</v>
      </c>
      <c r="AQ340" s="283" t="s">
        <v>1239</v>
      </c>
      <c r="AR340" s="283" t="s">
        <v>1240</v>
      </c>
      <c r="AS340" s="283" t="s">
        <v>396</v>
      </c>
      <c r="AT340" s="283" t="s">
        <v>237</v>
      </c>
      <c r="AU340" s="283"/>
      <c r="AV340" s="283" t="s">
        <v>1241</v>
      </c>
      <c r="AW340" s="283" t="s">
        <v>664</v>
      </c>
      <c r="AX340" s="283" t="s">
        <v>1242</v>
      </c>
      <c r="AY340" s="167">
        <f t="shared" si="190"/>
        <v>54</v>
      </c>
      <c r="AZ340" s="167">
        <f t="shared" si="191"/>
        <v>34</v>
      </c>
      <c r="BA340" s="167">
        <f t="shared" si="192"/>
        <v>25</v>
      </c>
      <c r="BB340" s="167">
        <f t="shared" si="193"/>
        <v>27</v>
      </c>
      <c r="BC340" s="167">
        <f t="shared" si="194"/>
        <v>68</v>
      </c>
      <c r="BD340" s="167">
        <f t="shared" si="195"/>
        <v>46</v>
      </c>
      <c r="BE340" s="167">
        <f t="shared" si="196"/>
        <v>24</v>
      </c>
      <c r="BF340" s="167">
        <f t="shared" si="197"/>
        <v>31</v>
      </c>
      <c r="BG340" s="167">
        <f t="shared" si="198"/>
        <v>32</v>
      </c>
      <c r="BH340" s="167"/>
      <c r="BI340" s="167">
        <f t="shared" si="199"/>
        <v>37</v>
      </c>
      <c r="BJ340" s="167">
        <f t="shared" si="200"/>
        <v>36</v>
      </c>
      <c r="BK340" s="167">
        <f t="shared" si="201"/>
        <v>119</v>
      </c>
      <c r="BL340" s="167">
        <f t="shared" si="202"/>
        <v>23</v>
      </c>
      <c r="BM340" s="167">
        <f t="shared" si="203"/>
        <v>30</v>
      </c>
      <c r="BN340" s="167">
        <f t="shared" si="204"/>
        <v>18</v>
      </c>
      <c r="DI340" s="422"/>
      <c r="DJ340" s="422"/>
      <c r="EU340" s="422"/>
      <c r="EV340" s="422"/>
    </row>
    <row r="341" spans="14:152" s="56" customFormat="1" ht="15" customHeight="1">
      <c r="N341" s="222"/>
      <c r="O341" s="199"/>
      <c r="P341" s="199"/>
      <c r="Q341" s="199"/>
      <c r="R341" s="199"/>
      <c r="S341" s="199"/>
      <c r="T341" s="199"/>
      <c r="U341" s="199"/>
      <c r="W341" s="199"/>
      <c r="X341" s="199"/>
      <c r="Y341" s="199"/>
      <c r="Z341" s="199"/>
      <c r="AA341" s="199"/>
      <c r="AB341" s="199"/>
      <c r="AC341" s="199"/>
      <c r="AD341" s="199"/>
      <c r="AE341" s="199"/>
      <c r="AG341" s="270">
        <v>19</v>
      </c>
      <c r="AH341" s="270"/>
      <c r="AI341" s="283" t="s">
        <v>166</v>
      </c>
      <c r="AJ341" s="283" t="s">
        <v>1235</v>
      </c>
      <c r="AK341" s="283" t="s">
        <v>1236</v>
      </c>
      <c r="AL341" s="283" t="s">
        <v>464</v>
      </c>
      <c r="AM341" s="283" t="s">
        <v>1237</v>
      </c>
      <c r="AN341" s="283" t="s">
        <v>1238</v>
      </c>
      <c r="AO341" s="283" t="s">
        <v>571</v>
      </c>
      <c r="AP341" s="283" t="s">
        <v>689</v>
      </c>
      <c r="AQ341" s="300"/>
      <c r="AR341" s="300"/>
      <c r="AS341" s="300"/>
      <c r="AT341" s="300"/>
      <c r="AU341" s="300"/>
      <c r="AV341" s="300"/>
      <c r="AW341" s="300"/>
      <c r="AX341" s="300"/>
      <c r="AY341" s="167">
        <f t="shared" ref="AY341:BF341" si="205">IF(AI341="-",AI341,IF(ISNUMBER(AI341),AI341,MID(AI341,(FIND("-",AI341)+1),3)+1))</f>
        <v>69</v>
      </c>
      <c r="AZ341" s="167">
        <f t="shared" si="205"/>
        <v>45</v>
      </c>
      <c r="BA341" s="167">
        <f t="shared" si="205"/>
        <v>33</v>
      </c>
      <c r="BB341" s="167">
        <f t="shared" si="205"/>
        <v>29</v>
      </c>
      <c r="BC341" s="167">
        <f t="shared" si="205"/>
        <v>120</v>
      </c>
      <c r="BD341" s="167">
        <f t="shared" si="205"/>
        <v>69</v>
      </c>
      <c r="BE341" s="167">
        <f t="shared" si="205"/>
        <v>31</v>
      </c>
      <c r="BF341" s="167">
        <f t="shared" si="205"/>
        <v>36</v>
      </c>
      <c r="BG341" s="167">
        <f>IF(AQ340="-",AQ340,IF(ISNUMBER(AQ340),AQ340,MID(AQ340,(FIND("-",AQ340)+1),3)+1))</f>
        <v>43</v>
      </c>
      <c r="BH341" s="167"/>
      <c r="BI341" s="167">
        <f>IF(AR340="-",AR340,IF(ISNUMBER(AR340),AR340,MID(AR340,(FIND("-",AR340)+1),3)+1))</f>
        <v>61</v>
      </c>
      <c r="BJ341" s="167">
        <f>IF(AS340="-",AS340,IF(ISNUMBER(AS340),AS340,MID(AS340,(FIND("-",AS340)+1),3)+1))</f>
        <v>39</v>
      </c>
      <c r="BK341" s="167">
        <f>IF(AT340="-",AT340,IF(ISNUMBER(AT340),AT340,MID(AT340,(FIND("-",AT340)+1),3)+1))</f>
        <v>137</v>
      </c>
      <c r="BL341" s="167">
        <f>IF(AV340="-",AV340,IF(ISNUMBER(AV340),AV340,MID(AV340,(FIND("-",AV340)+1),3)+1))</f>
        <v>34</v>
      </c>
      <c r="BM341" s="167">
        <f>IF(AW340="-",AW340,IF(ISNUMBER(AW340),AW340,MID(AW340,(FIND("-",AW340)+1),3)+1))</f>
        <v>35</v>
      </c>
      <c r="BN341" s="167">
        <f>IF(AX340="-",AX340,IF(ISNUMBER(AX340),AX340,MID(AX340,(FIND("-",AX340)+1),3)+1))</f>
        <v>25</v>
      </c>
      <c r="DI341" s="422"/>
      <c r="DJ341" s="422"/>
      <c r="EU341" s="422"/>
      <c r="EV341" s="422"/>
    </row>
    <row r="342" spans="14:152" s="56" customFormat="1" ht="15" customHeight="1">
      <c r="N342" s="222"/>
      <c r="O342" s="199"/>
      <c r="P342" s="199"/>
      <c r="Q342" s="199"/>
      <c r="R342" s="199"/>
      <c r="S342" s="199"/>
      <c r="T342" s="199"/>
      <c r="U342" s="199"/>
      <c r="W342" s="199"/>
      <c r="X342" s="199"/>
      <c r="Y342" s="199"/>
      <c r="Z342" s="199"/>
      <c r="AA342" s="199"/>
      <c r="AB342" s="199"/>
      <c r="AC342" s="199"/>
      <c r="AD342" s="199"/>
      <c r="AE342" s="199"/>
      <c r="AG342" s="167"/>
      <c r="AH342" s="167"/>
      <c r="AI342" s="300"/>
      <c r="AJ342" s="300"/>
      <c r="AK342" s="300"/>
      <c r="AL342" s="300"/>
      <c r="AM342" s="300"/>
      <c r="AN342" s="300"/>
      <c r="AO342" s="300"/>
      <c r="AP342" s="300"/>
      <c r="AQ342" s="300"/>
      <c r="AR342" s="300"/>
      <c r="AS342" s="300"/>
      <c r="AT342" s="300"/>
      <c r="AU342" s="300"/>
      <c r="AV342" s="300"/>
      <c r="AW342" s="300"/>
      <c r="AX342" s="300"/>
      <c r="AY342" s="167"/>
      <c r="AZ342" s="167"/>
      <c r="BA342" s="167"/>
      <c r="BB342" s="167"/>
      <c r="BC342" s="167"/>
      <c r="BD342" s="167"/>
      <c r="BE342" s="167"/>
      <c r="BF342" s="167"/>
      <c r="BG342" s="167"/>
      <c r="BH342" s="167"/>
      <c r="BI342" s="167"/>
      <c r="BJ342" s="167"/>
      <c r="BK342" s="167"/>
      <c r="BL342" s="167"/>
      <c r="BM342" s="167"/>
      <c r="BN342" s="167"/>
      <c r="DI342" s="422"/>
      <c r="DJ342" s="422"/>
      <c r="EU342" s="422"/>
      <c r="EV342" s="422"/>
    </row>
    <row r="343" spans="14:152" s="56" customFormat="1" ht="15" customHeight="1">
      <c r="N343" s="222"/>
      <c r="O343" s="199"/>
      <c r="P343" s="199"/>
      <c r="Q343" s="199"/>
      <c r="R343" s="199"/>
      <c r="S343" s="199"/>
      <c r="T343" s="199"/>
      <c r="U343" s="199"/>
      <c r="W343" s="199"/>
      <c r="X343" s="199"/>
      <c r="Y343" s="199"/>
      <c r="Z343" s="199"/>
      <c r="AA343" s="199"/>
      <c r="AB343" s="199"/>
      <c r="AC343" s="199"/>
      <c r="AD343" s="199"/>
      <c r="AE343" s="199"/>
      <c r="AG343" s="167"/>
      <c r="AH343" s="167"/>
      <c r="AI343" s="300"/>
      <c r="AJ343" s="300"/>
      <c r="AK343" s="300"/>
      <c r="AL343" s="300"/>
      <c r="AM343" s="300"/>
      <c r="AN343" s="300"/>
      <c r="AO343" s="300"/>
      <c r="AP343" s="300"/>
      <c r="AQ343" s="300"/>
      <c r="AR343" s="300"/>
      <c r="AS343" s="300"/>
      <c r="AT343" s="300"/>
      <c r="AU343" s="300"/>
      <c r="AV343" s="300"/>
      <c r="AW343" s="300"/>
      <c r="AX343" s="300"/>
      <c r="AY343" s="167"/>
      <c r="AZ343" s="167"/>
      <c r="BA343" s="167"/>
      <c r="BB343" s="167"/>
      <c r="BC343" s="167"/>
      <c r="BD343" s="167"/>
      <c r="BE343" s="167"/>
      <c r="BF343" s="167"/>
      <c r="BG343" s="167"/>
      <c r="BH343" s="167"/>
      <c r="BI343" s="167"/>
      <c r="BJ343" s="167"/>
      <c r="BK343" s="167"/>
      <c r="BL343" s="167"/>
      <c r="BM343" s="167"/>
      <c r="BN343" s="167"/>
      <c r="DI343" s="422"/>
      <c r="DJ343" s="422"/>
      <c r="EU343" s="422"/>
      <c r="EV343" s="422"/>
    </row>
    <row r="344" spans="14:152" s="56" customFormat="1" ht="15" customHeight="1">
      <c r="N344" s="222"/>
      <c r="O344" s="199"/>
      <c r="P344" s="199"/>
      <c r="Q344" s="199"/>
      <c r="R344" s="199"/>
      <c r="S344" s="199"/>
      <c r="T344" s="199"/>
      <c r="U344" s="199"/>
      <c r="W344" s="199"/>
      <c r="X344" s="199"/>
      <c r="Y344" s="199"/>
      <c r="Z344" s="199"/>
      <c r="AA344" s="199"/>
      <c r="AB344" s="199"/>
      <c r="AC344" s="199"/>
      <c r="AD344" s="199"/>
      <c r="AE344" s="199"/>
      <c r="AG344" s="301" t="s">
        <v>1243</v>
      </c>
      <c r="AH344" s="301"/>
      <c r="AI344" s="300" t="s">
        <v>1244</v>
      </c>
      <c r="AJ344" s="300"/>
      <c r="AK344" s="300"/>
      <c r="AL344" s="300"/>
      <c r="AM344" s="300"/>
      <c r="AN344" s="300"/>
      <c r="AO344" s="300"/>
      <c r="AP344" s="300"/>
      <c r="AQ344" s="302"/>
      <c r="AR344" s="302"/>
      <c r="AS344" s="302"/>
      <c r="AT344" s="302"/>
      <c r="AU344" s="302"/>
      <c r="AV344" s="302"/>
      <c r="AW344" s="302"/>
      <c r="AX344" s="302"/>
      <c r="AY344" s="167"/>
      <c r="AZ344" s="167"/>
      <c r="BA344" s="167"/>
      <c r="BB344" s="167"/>
      <c r="BC344" s="167"/>
      <c r="BD344" s="167"/>
      <c r="BE344" s="167"/>
      <c r="BF344" s="167"/>
      <c r="BG344" s="167"/>
      <c r="BH344" s="167"/>
      <c r="BI344" s="167"/>
      <c r="BJ344" s="167"/>
      <c r="BK344" s="167"/>
      <c r="BL344" s="167"/>
      <c r="BM344" s="167"/>
      <c r="BN344" s="167"/>
      <c r="DI344" s="422"/>
      <c r="DJ344" s="422"/>
      <c r="EU344" s="422"/>
      <c r="EV344" s="422"/>
    </row>
    <row r="345" spans="14:152" s="56" customFormat="1" ht="15" customHeight="1">
      <c r="N345" s="222"/>
      <c r="O345" s="199"/>
      <c r="P345" s="199"/>
      <c r="Q345" s="199"/>
      <c r="R345" s="199"/>
      <c r="S345" s="199"/>
      <c r="T345" s="199"/>
      <c r="U345" s="199"/>
      <c r="W345" s="199"/>
      <c r="X345" s="199"/>
      <c r="Y345" s="199"/>
      <c r="Z345" s="199"/>
      <c r="AA345" s="199"/>
      <c r="AB345" s="199"/>
      <c r="AC345" s="199"/>
      <c r="AD345" s="199"/>
      <c r="AE345" s="199"/>
      <c r="AG345" s="251" t="s">
        <v>1053</v>
      </c>
      <c r="AH345" s="251"/>
      <c r="AI345" s="302"/>
      <c r="AJ345" s="302"/>
      <c r="AK345" s="302"/>
      <c r="AL345" s="302"/>
      <c r="AM345" s="302"/>
      <c r="AN345" s="302"/>
      <c r="AO345" s="302"/>
      <c r="AP345" s="302"/>
      <c r="AQ345" s="303" t="s">
        <v>1062</v>
      </c>
      <c r="AR345" s="303" t="s">
        <v>1063</v>
      </c>
      <c r="AS345" s="303" t="s">
        <v>1064</v>
      </c>
      <c r="AT345" s="303" t="s">
        <v>1065</v>
      </c>
      <c r="AU345" s="303"/>
      <c r="AV345" s="304" t="s">
        <v>1066</v>
      </c>
      <c r="AW345" s="303" t="s">
        <v>1067</v>
      </c>
      <c r="AX345" s="303" t="s">
        <v>1068</v>
      </c>
      <c r="AY345" s="167"/>
      <c r="AZ345" s="167"/>
      <c r="BA345" s="167"/>
      <c r="BB345" s="167"/>
      <c r="BC345" s="167"/>
      <c r="BD345" s="167"/>
      <c r="BE345" s="167"/>
      <c r="BF345" s="167"/>
      <c r="BG345" s="167"/>
      <c r="BH345" s="167"/>
      <c r="BI345" s="167"/>
      <c r="BJ345" s="167"/>
      <c r="BK345" s="167"/>
      <c r="BL345" s="167"/>
      <c r="BM345" s="167"/>
      <c r="BN345" s="167"/>
      <c r="DI345" s="422"/>
      <c r="DJ345" s="422"/>
      <c r="EU345" s="422"/>
      <c r="EV345" s="422"/>
    </row>
    <row r="346" spans="14:152" s="56" customFormat="1" ht="15" customHeight="1">
      <c r="N346" s="222"/>
      <c r="O346" s="199"/>
      <c r="P346" s="199"/>
      <c r="Q346" s="199"/>
      <c r="R346" s="199"/>
      <c r="S346" s="199"/>
      <c r="T346" s="199"/>
      <c r="U346" s="199"/>
      <c r="W346" s="199"/>
      <c r="X346" s="199"/>
      <c r="Y346" s="199"/>
      <c r="Z346" s="199"/>
      <c r="AA346" s="199"/>
      <c r="AB346" s="199"/>
      <c r="AC346" s="199"/>
      <c r="AD346" s="199"/>
      <c r="AE346" s="199"/>
      <c r="AG346" s="251"/>
      <c r="AH346" s="251"/>
      <c r="AI346" s="303" t="s">
        <v>1054</v>
      </c>
      <c r="AJ346" s="303" t="s">
        <v>1055</v>
      </c>
      <c r="AK346" s="303" t="s">
        <v>1056</v>
      </c>
      <c r="AL346" s="303" t="s">
        <v>1057</v>
      </c>
      <c r="AM346" s="303" t="s">
        <v>1058</v>
      </c>
      <c r="AN346" s="303" t="s">
        <v>1059</v>
      </c>
      <c r="AO346" s="303" t="s">
        <v>1060</v>
      </c>
      <c r="AP346" s="303" t="s">
        <v>1061</v>
      </c>
      <c r="AQ346" s="305" t="s">
        <v>351</v>
      </c>
      <c r="AR346" s="305">
        <v>0</v>
      </c>
      <c r="AS346" s="305" t="s">
        <v>403</v>
      </c>
      <c r="AT346" s="305" t="s">
        <v>1245</v>
      </c>
      <c r="AU346" s="305"/>
      <c r="AV346" s="305" t="s">
        <v>644</v>
      </c>
      <c r="AW346" s="305" t="s">
        <v>572</v>
      </c>
      <c r="AX346" s="305" t="s">
        <v>351</v>
      </c>
      <c r="AY346" s="167">
        <f t="shared" ref="AY346:AY364" si="206">IF(AI347="-",AI347,IF(ISNUMBER(AI347),AI347,MID(AI347,1,FIND("-",AI347)-1))+0)</f>
        <v>0</v>
      </c>
      <c r="AZ346" s="167">
        <f t="shared" ref="AZ346:AZ364" si="207">IF(AJ347="-",AJ347,IF(ISNUMBER(AJ347),AJ347,MID(AJ347,1,FIND("-",AJ347)-1))+0)</f>
        <v>0</v>
      </c>
      <c r="BA346" s="167">
        <f t="shared" ref="BA346:BA364" si="208">IF(AK347="-",AK347,IF(ISNUMBER(AK347),AK347,MID(AK347,1,FIND("-",AK347)-1))+0)</f>
        <v>0</v>
      </c>
      <c r="BB346" s="167">
        <f t="shared" ref="BB346:BB364" si="209">IF(AL347="-",AL347,IF(ISNUMBER(AL347),AL347,MID(AL347,1,FIND("-",AL347)-1))+0)</f>
        <v>0</v>
      </c>
      <c r="BC346" s="167">
        <f t="shared" ref="BC346:BC364" si="210">IF(AM347="-",AM347,IF(ISNUMBER(AM347),AM347,MID(AM347,1,FIND("-",AM347)-1))+0)</f>
        <v>0</v>
      </c>
      <c r="BD346" s="167">
        <f t="shared" ref="BD346:BD364" si="211">IF(AN347="-",AN347,IF(ISNUMBER(AN347),AN347,MID(AN347,1,FIND("-",AN347)-1))+0)</f>
        <v>0</v>
      </c>
      <c r="BE346" s="167">
        <f t="shared" ref="BE346:BE364" si="212">IF(AO347="-",AO347,IF(ISNUMBER(AO347),AO347,MID(AO347,1,FIND("-",AO347)-1))+0)</f>
        <v>0</v>
      </c>
      <c r="BF346" s="167">
        <f t="shared" ref="BF346:BF364" si="213">IF(AP347="-",AP347,IF(ISNUMBER(AP347),AP347,MID(AP347,1,FIND("-",AP347)-1))+0)</f>
        <v>0</v>
      </c>
      <c r="BG346" s="167">
        <f t="shared" ref="BG346:BG364" si="214">IF(AQ346="-",AQ346,IF(ISNUMBER(AQ346),AQ346,MID(AQ346,1,FIND("-",AQ346)-1))+0)</f>
        <v>0</v>
      </c>
      <c r="BH346" s="167"/>
      <c r="BI346" s="167">
        <f t="shared" ref="BI346:BI364" si="215">IF(AR346="-",AR346,IF(ISNUMBER(AR346),AR346,MID(AR346,1,FIND("-",AR346)-1))+0)</f>
        <v>0</v>
      </c>
      <c r="BJ346" s="167">
        <f t="shared" ref="BJ346:BJ364" si="216">IF(AS346="-",AS346,IF(ISNUMBER(AS346),AS346,MID(AS346,1,FIND("-",AS346)-1))+0)</f>
        <v>0</v>
      </c>
      <c r="BK346" s="167">
        <f t="shared" ref="BK346:BK364" si="217">IF(AT346="-",AT346,IF(ISNUMBER(AT346),AT346,MID(AT346,1,FIND("-",AT346)-1))+0)</f>
        <v>0</v>
      </c>
      <c r="BL346" s="167">
        <f t="shared" ref="BL346:BL364" si="218">IF(AV346="-",AV346,IF(ISNUMBER(AV346),AV346,MID(AV346,1,FIND("-",AV346)-1))+0)</f>
        <v>0</v>
      </c>
      <c r="BM346" s="167">
        <f t="shared" ref="BM346:BM364" si="219">IF(AW346="-",AW346,IF(ISNUMBER(AW346),AW346,MID(AW346,1,FIND("-",AW346)-1))+0)</f>
        <v>0</v>
      </c>
      <c r="BN346" s="167">
        <f t="shared" ref="BN346:BN364" si="220">IF(AX346="-",AX346,IF(ISNUMBER(AX346),AX346,MID(AX346,1,FIND("-",AX346)-1))+0)</f>
        <v>0</v>
      </c>
      <c r="DI346" s="422"/>
      <c r="DJ346" s="422"/>
      <c r="EU346" s="422"/>
      <c r="EV346" s="422"/>
    </row>
    <row r="347" spans="14:152" s="56" customFormat="1" ht="15" customHeight="1">
      <c r="N347" s="222"/>
      <c r="O347" s="199"/>
      <c r="P347" s="199"/>
      <c r="Q347" s="199"/>
      <c r="R347" s="199"/>
      <c r="S347" s="199"/>
      <c r="T347" s="199"/>
      <c r="U347" s="199"/>
      <c r="W347" s="199"/>
      <c r="X347" s="199"/>
      <c r="Y347" s="199"/>
      <c r="Z347" s="199"/>
      <c r="AA347" s="199"/>
      <c r="AB347" s="199"/>
      <c r="AC347" s="199"/>
      <c r="AD347" s="199"/>
      <c r="AE347" s="199"/>
      <c r="AG347" s="270">
        <v>1</v>
      </c>
      <c r="AH347" s="270"/>
      <c r="AI347" s="283">
        <v>0</v>
      </c>
      <c r="AJ347" s="283">
        <v>0</v>
      </c>
      <c r="AK347" s="283" t="s">
        <v>644</v>
      </c>
      <c r="AL347" s="283" t="s">
        <v>351</v>
      </c>
      <c r="AM347" s="283" t="s">
        <v>1227</v>
      </c>
      <c r="AN347" s="283" t="s">
        <v>572</v>
      </c>
      <c r="AO347" s="283">
        <v>0</v>
      </c>
      <c r="AP347" s="283" t="s">
        <v>403</v>
      </c>
      <c r="AQ347" s="305" t="s">
        <v>407</v>
      </c>
      <c r="AR347" s="305" t="s">
        <v>456</v>
      </c>
      <c r="AS347" s="305" t="s">
        <v>356</v>
      </c>
      <c r="AT347" s="305" t="s">
        <v>663</v>
      </c>
      <c r="AU347" s="305"/>
      <c r="AV347" s="466">
        <v>6</v>
      </c>
      <c r="AW347" s="305" t="s">
        <v>361</v>
      </c>
      <c r="AX347" s="466">
        <v>3</v>
      </c>
      <c r="AY347" s="167">
        <f t="shared" si="206"/>
        <v>1</v>
      </c>
      <c r="AZ347" s="167" t="str">
        <f t="shared" si="207"/>
        <v>-</v>
      </c>
      <c r="BA347" s="167">
        <f t="shared" si="208"/>
        <v>6</v>
      </c>
      <c r="BB347" s="167">
        <f t="shared" si="209"/>
        <v>3</v>
      </c>
      <c r="BC347" s="167">
        <f t="shared" si="210"/>
        <v>11</v>
      </c>
      <c r="BD347" s="167">
        <f t="shared" si="211"/>
        <v>8</v>
      </c>
      <c r="BE347" s="167">
        <f t="shared" si="212"/>
        <v>1</v>
      </c>
      <c r="BF347" s="167">
        <f t="shared" si="213"/>
        <v>4</v>
      </c>
      <c r="BG347" s="167">
        <f t="shared" si="214"/>
        <v>3</v>
      </c>
      <c r="BH347" s="167"/>
      <c r="BI347" s="167">
        <f t="shared" si="215"/>
        <v>1</v>
      </c>
      <c r="BJ347" s="167">
        <f t="shared" si="216"/>
        <v>4</v>
      </c>
      <c r="BK347" s="167">
        <f t="shared" si="217"/>
        <v>21</v>
      </c>
      <c r="BL347" s="167">
        <f t="shared" si="218"/>
        <v>6</v>
      </c>
      <c r="BM347" s="167">
        <f t="shared" si="219"/>
        <v>8</v>
      </c>
      <c r="BN347" s="167">
        <f t="shared" si="220"/>
        <v>3</v>
      </c>
      <c r="DI347" s="422"/>
      <c r="DJ347" s="422"/>
      <c r="EU347" s="422"/>
      <c r="EV347" s="422"/>
    </row>
    <row r="348" spans="14:152" s="56" customFormat="1" ht="15" customHeight="1">
      <c r="N348" s="222"/>
      <c r="O348" s="199"/>
      <c r="P348" s="199"/>
      <c r="Q348" s="199"/>
      <c r="R348" s="199"/>
      <c r="S348" s="199"/>
      <c r="T348" s="199"/>
      <c r="U348" s="199"/>
      <c r="W348" s="199"/>
      <c r="X348" s="199"/>
      <c r="Y348" s="199"/>
      <c r="Z348" s="199"/>
      <c r="AA348" s="199"/>
      <c r="AB348" s="199"/>
      <c r="AC348" s="199"/>
      <c r="AD348" s="199"/>
      <c r="AE348" s="199"/>
      <c r="AG348" s="270">
        <v>2</v>
      </c>
      <c r="AH348" s="270"/>
      <c r="AI348" s="291">
        <v>1</v>
      </c>
      <c r="AJ348" s="283" t="s">
        <v>1</v>
      </c>
      <c r="AK348" s="291">
        <v>6</v>
      </c>
      <c r="AL348" s="291">
        <v>3</v>
      </c>
      <c r="AM348" s="283" t="s">
        <v>365</v>
      </c>
      <c r="AN348" s="283" t="s">
        <v>361</v>
      </c>
      <c r="AO348" s="283" t="s">
        <v>456</v>
      </c>
      <c r="AP348" s="291">
        <v>4</v>
      </c>
      <c r="AQ348" s="305" t="s">
        <v>353</v>
      </c>
      <c r="AR348" s="305" t="s">
        <v>407</v>
      </c>
      <c r="AS348" s="305" t="s">
        <v>359</v>
      </c>
      <c r="AT348" s="305" t="s">
        <v>541</v>
      </c>
      <c r="AU348" s="305"/>
      <c r="AV348" s="466">
        <v>7</v>
      </c>
      <c r="AW348" s="466">
        <v>10</v>
      </c>
      <c r="AX348" s="466">
        <v>4</v>
      </c>
      <c r="AY348" s="167">
        <f t="shared" si="206"/>
        <v>2</v>
      </c>
      <c r="AZ348" s="167">
        <f t="shared" si="207"/>
        <v>1</v>
      </c>
      <c r="BA348" s="167">
        <f t="shared" si="208"/>
        <v>7</v>
      </c>
      <c r="BB348" s="167">
        <f t="shared" si="209"/>
        <v>4</v>
      </c>
      <c r="BC348" s="167">
        <f t="shared" si="210"/>
        <v>14</v>
      </c>
      <c r="BD348" s="167">
        <f t="shared" si="211"/>
        <v>10</v>
      </c>
      <c r="BE348" s="167">
        <f t="shared" si="212"/>
        <v>3</v>
      </c>
      <c r="BF348" s="167">
        <f t="shared" si="213"/>
        <v>5</v>
      </c>
      <c r="BG348" s="167">
        <f t="shared" si="214"/>
        <v>5</v>
      </c>
      <c r="BH348" s="167"/>
      <c r="BI348" s="167">
        <f t="shared" si="215"/>
        <v>3</v>
      </c>
      <c r="BJ348" s="167">
        <f t="shared" si="216"/>
        <v>6</v>
      </c>
      <c r="BK348" s="167">
        <f t="shared" si="217"/>
        <v>26</v>
      </c>
      <c r="BL348" s="167">
        <f t="shared" si="218"/>
        <v>7</v>
      </c>
      <c r="BM348" s="167">
        <f t="shared" si="219"/>
        <v>10</v>
      </c>
      <c r="BN348" s="167">
        <f t="shared" si="220"/>
        <v>4</v>
      </c>
      <c r="DI348" s="422"/>
      <c r="DJ348" s="422"/>
      <c r="EU348" s="422"/>
      <c r="EV348" s="422"/>
    </row>
    <row r="349" spans="14:152" s="56" customFormat="1" ht="15" customHeight="1">
      <c r="N349" s="172"/>
      <c r="O349" s="172"/>
      <c r="P349" s="172"/>
      <c r="Q349" s="172" t="s">
        <v>2068</v>
      </c>
      <c r="R349" s="172"/>
      <c r="S349" s="172"/>
      <c r="T349" s="172"/>
      <c r="U349" s="172"/>
      <c r="W349" s="223"/>
      <c r="X349" s="223"/>
      <c r="Y349" s="223"/>
      <c r="Z349" s="223"/>
      <c r="AA349" s="223"/>
      <c r="AB349" s="223"/>
      <c r="AC349" s="223"/>
      <c r="AD349" s="223"/>
      <c r="AE349" s="223"/>
      <c r="AG349" s="270">
        <v>3</v>
      </c>
      <c r="AH349" s="270"/>
      <c r="AI349" s="283" t="s">
        <v>411</v>
      </c>
      <c r="AJ349" s="291">
        <v>1</v>
      </c>
      <c r="AK349" s="291">
        <v>7</v>
      </c>
      <c r="AL349" s="283" t="s">
        <v>356</v>
      </c>
      <c r="AM349" s="283" t="s">
        <v>370</v>
      </c>
      <c r="AN349" s="283" t="s">
        <v>363</v>
      </c>
      <c r="AO349" s="283" t="s">
        <v>407</v>
      </c>
      <c r="AP349" s="291">
        <v>5</v>
      </c>
      <c r="AQ349" s="466">
        <v>7</v>
      </c>
      <c r="AR349" s="305" t="s">
        <v>353</v>
      </c>
      <c r="AS349" s="305" t="s">
        <v>361</v>
      </c>
      <c r="AT349" s="305" t="s">
        <v>664</v>
      </c>
      <c r="AU349" s="305"/>
      <c r="AV349" s="466">
        <v>8</v>
      </c>
      <c r="AW349" s="305" t="s">
        <v>366</v>
      </c>
      <c r="AX349" s="466">
        <v>5</v>
      </c>
      <c r="AY349" s="167">
        <f t="shared" si="206"/>
        <v>4</v>
      </c>
      <c r="AZ349" s="167">
        <f t="shared" si="207"/>
        <v>2</v>
      </c>
      <c r="BA349" s="167" t="str">
        <f t="shared" si="208"/>
        <v>-</v>
      </c>
      <c r="BB349" s="167">
        <f t="shared" si="209"/>
        <v>6</v>
      </c>
      <c r="BC349" s="167">
        <f t="shared" si="210"/>
        <v>17</v>
      </c>
      <c r="BD349" s="167">
        <f t="shared" si="211"/>
        <v>12</v>
      </c>
      <c r="BE349" s="167">
        <f t="shared" si="212"/>
        <v>5</v>
      </c>
      <c r="BF349" s="167">
        <f t="shared" si="213"/>
        <v>6</v>
      </c>
      <c r="BG349" s="167">
        <f t="shared" si="214"/>
        <v>7</v>
      </c>
      <c r="BH349" s="167"/>
      <c r="BI349" s="167">
        <f t="shared" si="215"/>
        <v>5</v>
      </c>
      <c r="BJ349" s="167">
        <f t="shared" si="216"/>
        <v>8</v>
      </c>
      <c r="BK349" s="167">
        <f t="shared" si="217"/>
        <v>30</v>
      </c>
      <c r="BL349" s="167">
        <f t="shared" si="218"/>
        <v>8</v>
      </c>
      <c r="BM349" s="167">
        <f t="shared" si="219"/>
        <v>11</v>
      </c>
      <c r="BN349" s="167">
        <f t="shared" si="220"/>
        <v>5</v>
      </c>
      <c r="DI349" s="422"/>
      <c r="DJ349" s="422"/>
      <c r="EU349" s="422"/>
      <c r="EV349" s="422"/>
    </row>
    <row r="350" spans="14:152" s="56" customFormat="1" ht="15" customHeight="1">
      <c r="N350" s="167" t="s">
        <v>2</v>
      </c>
      <c r="O350" s="167" t="e">
        <f>Plan1!#REF!</f>
        <v>#REF!</v>
      </c>
      <c r="P350" s="331" t="e">
        <f>Plan1!#REF!</f>
        <v>#REF!</v>
      </c>
      <c r="Q350" s="331" t="e">
        <f>Plan1!#REF!</f>
        <v>#REF!</v>
      </c>
      <c r="R350" s="167" t="e">
        <f>Plan1!#REF!</f>
        <v>#REF!</v>
      </c>
      <c r="S350" s="167" t="e">
        <f>Plan1!#REF!</f>
        <v>#REF!</v>
      </c>
      <c r="T350" s="167" t="e">
        <f>Plan1!#REF!</f>
        <v>#REF!</v>
      </c>
      <c r="U350" s="167" t="e">
        <f>Plan1!#REF!</f>
        <v>#REF!</v>
      </c>
      <c r="W350" s="223"/>
      <c r="X350" s="223"/>
      <c r="Y350" s="223"/>
      <c r="Z350" s="223"/>
      <c r="AA350" s="223"/>
      <c r="AB350" s="223"/>
      <c r="AC350" s="223"/>
      <c r="AD350" s="223"/>
      <c r="AE350" s="223"/>
      <c r="AG350" s="270">
        <v>4</v>
      </c>
      <c r="AH350" s="270"/>
      <c r="AI350" s="283" t="s">
        <v>477</v>
      </c>
      <c r="AJ350" s="291">
        <v>2</v>
      </c>
      <c r="AK350" s="283" t="s">
        <v>1</v>
      </c>
      <c r="AL350" s="291">
        <v>6</v>
      </c>
      <c r="AM350" s="283" t="s">
        <v>373</v>
      </c>
      <c r="AN350" s="283" t="s">
        <v>368</v>
      </c>
      <c r="AO350" s="283" t="s">
        <v>353</v>
      </c>
      <c r="AP350" s="283" t="s">
        <v>359</v>
      </c>
      <c r="AQ350" s="467" t="s">
        <v>361</v>
      </c>
      <c r="AR350" s="305" t="s">
        <v>367</v>
      </c>
      <c r="AS350" s="305" t="s">
        <v>363</v>
      </c>
      <c r="AT350" s="305" t="s">
        <v>665</v>
      </c>
      <c r="AU350" s="305"/>
      <c r="AV350" s="466">
        <v>9</v>
      </c>
      <c r="AW350" s="466">
        <v>13</v>
      </c>
      <c r="AX350" s="466">
        <v>6</v>
      </c>
      <c r="AY350" s="167">
        <f t="shared" si="206"/>
        <v>7</v>
      </c>
      <c r="AZ350" s="167">
        <f t="shared" si="207"/>
        <v>3</v>
      </c>
      <c r="BA350" s="167">
        <f t="shared" si="208"/>
        <v>8</v>
      </c>
      <c r="BB350" s="167">
        <f t="shared" si="209"/>
        <v>7</v>
      </c>
      <c r="BC350" s="167">
        <f t="shared" si="210"/>
        <v>20</v>
      </c>
      <c r="BD350" s="167">
        <f t="shared" si="211"/>
        <v>15</v>
      </c>
      <c r="BE350" s="167">
        <f t="shared" si="212"/>
        <v>7</v>
      </c>
      <c r="BF350" s="167">
        <f t="shared" si="213"/>
        <v>8</v>
      </c>
      <c r="BG350" s="167">
        <f t="shared" si="214"/>
        <v>8</v>
      </c>
      <c r="BH350" s="167"/>
      <c r="BI350" s="167">
        <f t="shared" si="215"/>
        <v>7</v>
      </c>
      <c r="BJ350" s="167">
        <f t="shared" si="216"/>
        <v>10</v>
      </c>
      <c r="BK350" s="167">
        <f t="shared" si="217"/>
        <v>35</v>
      </c>
      <c r="BL350" s="167">
        <f t="shared" si="218"/>
        <v>9</v>
      </c>
      <c r="BM350" s="167">
        <f t="shared" si="219"/>
        <v>13</v>
      </c>
      <c r="BN350" s="167">
        <f t="shared" si="220"/>
        <v>6</v>
      </c>
      <c r="DI350" s="422"/>
      <c r="DJ350" s="422"/>
      <c r="EU350" s="422"/>
      <c r="EV350" s="422"/>
    </row>
    <row r="351" spans="14:152" s="56" customFormat="1" ht="15" customHeight="1">
      <c r="N351" s="435">
        <v>1</v>
      </c>
      <c r="O351" s="199" t="s">
        <v>1</v>
      </c>
      <c r="P351" s="199" t="s">
        <v>1</v>
      </c>
      <c r="Q351" s="199" t="s">
        <v>1</v>
      </c>
      <c r="R351" s="199" t="s">
        <v>1</v>
      </c>
      <c r="S351" s="199" t="s">
        <v>1</v>
      </c>
      <c r="T351" s="199" t="s">
        <v>1</v>
      </c>
      <c r="U351" s="199" t="s">
        <v>1</v>
      </c>
      <c r="W351" s="223" t="str">
        <f t="shared" ref="W351:W369" si="221">IF(O351="-",O351,IF(ISNUMBER(O351),O351,MID(O351,1,FIND("-",O351)-1))+0)</f>
        <v>-</v>
      </c>
      <c r="X351" s="223" t="str">
        <f t="shared" ref="X351:X369" si="222">IF(P351="-",P351,IF(ISNUMBER(P351),P351,MID(P351,1,FIND("-",P351)-1))+0)</f>
        <v>-</v>
      </c>
      <c r="Y351" s="223" t="str">
        <f t="shared" ref="Y351:Y369" si="223">IF(Q351="-",Q351,IF(ISNUMBER(Q351),Q351,MID(Q351,1,FIND("-",Q351)-1))+0)</f>
        <v>-</v>
      </c>
      <c r="Z351" s="223"/>
      <c r="AA351" s="223"/>
      <c r="AB351" s="223" t="str">
        <f t="shared" ref="AB351:AB369" si="224">IF(R351="-",R351,IF(ISNUMBER(R351),R351,MID(R351,1,FIND("-",R351)-1))+0)</f>
        <v>-</v>
      </c>
      <c r="AC351" s="223" t="str">
        <f t="shared" ref="AC351:AC369" si="225">IF(S351="-",S351,IF(ISNUMBER(S351),S351,MID(S351,1,FIND("-",S351)-1))+0)</f>
        <v>-</v>
      </c>
      <c r="AD351" s="223" t="str">
        <f t="shared" ref="AD351:AD369" si="226">IF(T351="-",T351,IF(ISNUMBER(T351),T351,MID(T351,1,FIND("-",T351)-1))+0)</f>
        <v>-</v>
      </c>
      <c r="AE351" s="223" t="str">
        <f t="shared" ref="AE351:AE369" si="227">IF(U351="-",U351,IF(ISNUMBER(U351),U351,MID(U351,1,FIND("-",U351)-1))+0)</f>
        <v>-</v>
      </c>
      <c r="AG351" s="270">
        <v>5</v>
      </c>
      <c r="AH351" s="270"/>
      <c r="AI351" s="283" t="s">
        <v>480</v>
      </c>
      <c r="AJ351" s="283" t="s">
        <v>407</v>
      </c>
      <c r="AK351" s="291">
        <v>8</v>
      </c>
      <c r="AL351" s="283" t="s">
        <v>367</v>
      </c>
      <c r="AM351" s="283" t="s">
        <v>376</v>
      </c>
      <c r="AN351" s="283" t="s">
        <v>371</v>
      </c>
      <c r="AO351" s="291">
        <v>7</v>
      </c>
      <c r="AP351" s="291">
        <v>8</v>
      </c>
      <c r="AQ351" s="467" t="s">
        <v>363</v>
      </c>
      <c r="AR351" s="305" t="s">
        <v>412</v>
      </c>
      <c r="AS351" s="468" t="s">
        <v>1247</v>
      </c>
      <c r="AT351" s="305" t="s">
        <v>1248</v>
      </c>
      <c r="AU351" s="305"/>
      <c r="AV351" s="466">
        <v>10</v>
      </c>
      <c r="AW351" s="466">
        <v>14</v>
      </c>
      <c r="AX351" s="466">
        <v>7</v>
      </c>
      <c r="AY351" s="167">
        <f t="shared" si="206"/>
        <v>10</v>
      </c>
      <c r="AZ351" s="167">
        <f t="shared" si="207"/>
        <v>5</v>
      </c>
      <c r="BA351" s="167">
        <f t="shared" si="208"/>
        <v>9</v>
      </c>
      <c r="BB351" s="167">
        <f t="shared" si="209"/>
        <v>9</v>
      </c>
      <c r="BC351" s="167">
        <f t="shared" si="210"/>
        <v>22</v>
      </c>
      <c r="BD351" s="167">
        <f t="shared" si="211"/>
        <v>17</v>
      </c>
      <c r="BE351" s="167">
        <f t="shared" si="212"/>
        <v>8</v>
      </c>
      <c r="BF351" s="167">
        <f t="shared" si="213"/>
        <v>9</v>
      </c>
      <c r="BG351" s="167">
        <f t="shared" si="214"/>
        <v>10</v>
      </c>
      <c r="BH351" s="167"/>
      <c r="BI351" s="167">
        <f t="shared" si="215"/>
        <v>9</v>
      </c>
      <c r="BJ351" s="167">
        <f t="shared" si="216"/>
        <v>12</v>
      </c>
      <c r="BK351" s="167">
        <f t="shared" si="217"/>
        <v>40</v>
      </c>
      <c r="BL351" s="167">
        <f t="shared" si="218"/>
        <v>10</v>
      </c>
      <c r="BM351" s="167">
        <f t="shared" si="219"/>
        <v>14</v>
      </c>
      <c r="BN351" s="167">
        <f t="shared" si="220"/>
        <v>7</v>
      </c>
      <c r="DI351" s="422"/>
      <c r="DJ351" s="422"/>
      <c r="EU351" s="422"/>
      <c r="EV351" s="422"/>
    </row>
    <row r="352" spans="14:152" s="56" customFormat="1" ht="15" customHeight="1">
      <c r="N352" s="435">
        <v>2</v>
      </c>
      <c r="O352" s="222">
        <v>0</v>
      </c>
      <c r="P352" s="199" t="s">
        <v>474</v>
      </c>
      <c r="Q352" s="199" t="s">
        <v>1</v>
      </c>
      <c r="R352" s="199" t="s">
        <v>1</v>
      </c>
      <c r="S352" s="199" t="s">
        <v>1</v>
      </c>
      <c r="T352" s="222">
        <v>0</v>
      </c>
      <c r="U352" s="199" t="s">
        <v>404</v>
      </c>
      <c r="V352" s="172"/>
      <c r="W352" s="223">
        <f t="shared" si="221"/>
        <v>0</v>
      </c>
      <c r="X352" s="223">
        <f t="shared" si="222"/>
        <v>0</v>
      </c>
      <c r="Y352" s="223" t="str">
        <f t="shared" si="223"/>
        <v>-</v>
      </c>
      <c r="Z352" s="223"/>
      <c r="AA352" s="223"/>
      <c r="AB352" s="223" t="str">
        <f t="shared" si="224"/>
        <v>-</v>
      </c>
      <c r="AC352" s="223" t="str">
        <f t="shared" si="225"/>
        <v>-</v>
      </c>
      <c r="AD352" s="223">
        <f t="shared" si="226"/>
        <v>0</v>
      </c>
      <c r="AE352" s="223">
        <f t="shared" si="227"/>
        <v>0</v>
      </c>
      <c r="AG352" s="270">
        <v>6</v>
      </c>
      <c r="AH352" s="270"/>
      <c r="AI352" s="283" t="s">
        <v>516</v>
      </c>
      <c r="AJ352" s="283" t="s">
        <v>353</v>
      </c>
      <c r="AK352" s="291">
        <v>9</v>
      </c>
      <c r="AL352" s="291">
        <v>9</v>
      </c>
      <c r="AM352" s="283" t="s">
        <v>379</v>
      </c>
      <c r="AN352" s="283" t="s">
        <v>374</v>
      </c>
      <c r="AO352" s="283" t="s">
        <v>1246</v>
      </c>
      <c r="AP352" s="283" t="s">
        <v>412</v>
      </c>
      <c r="AQ352" s="466">
        <v>12</v>
      </c>
      <c r="AR352" s="305" t="s">
        <v>366</v>
      </c>
      <c r="AS352" s="468" t="s">
        <v>459</v>
      </c>
      <c r="AT352" s="305" t="s">
        <v>546</v>
      </c>
      <c r="AU352" s="305"/>
      <c r="AV352" s="305" t="s">
        <v>1</v>
      </c>
      <c r="AW352" s="305" t="s">
        <v>371</v>
      </c>
      <c r="AX352" s="466">
        <v>8</v>
      </c>
      <c r="AY352" s="167">
        <f t="shared" si="206"/>
        <v>13</v>
      </c>
      <c r="AZ352" s="167">
        <f t="shared" si="207"/>
        <v>7</v>
      </c>
      <c r="BA352" s="167">
        <f t="shared" si="208"/>
        <v>10</v>
      </c>
      <c r="BB352" s="167">
        <f t="shared" si="209"/>
        <v>10</v>
      </c>
      <c r="BC352" s="167">
        <f t="shared" si="210"/>
        <v>25</v>
      </c>
      <c r="BD352" s="167">
        <f t="shared" si="211"/>
        <v>19</v>
      </c>
      <c r="BE352" s="167">
        <f t="shared" si="212"/>
        <v>10</v>
      </c>
      <c r="BF352" s="167">
        <f t="shared" si="213"/>
        <v>11</v>
      </c>
      <c r="BG352" s="167">
        <f t="shared" si="214"/>
        <v>12</v>
      </c>
      <c r="BH352" s="167"/>
      <c r="BI352" s="167">
        <f t="shared" si="215"/>
        <v>11</v>
      </c>
      <c r="BJ352" s="167">
        <f t="shared" si="216"/>
        <v>14</v>
      </c>
      <c r="BK352" s="167">
        <f t="shared" si="217"/>
        <v>46</v>
      </c>
      <c r="BL352" s="167" t="str">
        <f t="shared" si="218"/>
        <v>-</v>
      </c>
      <c r="BM352" s="167">
        <f t="shared" si="219"/>
        <v>15</v>
      </c>
      <c r="BN352" s="167">
        <f t="shared" si="220"/>
        <v>8</v>
      </c>
      <c r="DI352" s="422"/>
      <c r="DJ352" s="422"/>
      <c r="EU352" s="422"/>
      <c r="EV352" s="422"/>
    </row>
    <row r="353" spans="14:152" s="56" customFormat="1" ht="15" customHeight="1">
      <c r="N353" s="435">
        <v>3</v>
      </c>
      <c r="O353" s="199" t="s">
        <v>456</v>
      </c>
      <c r="P353" s="199" t="s">
        <v>529</v>
      </c>
      <c r="Q353" s="199" t="s">
        <v>1</v>
      </c>
      <c r="R353" s="199" t="s">
        <v>1</v>
      </c>
      <c r="S353" s="199" t="s">
        <v>1</v>
      </c>
      <c r="T353" s="199" t="s">
        <v>354</v>
      </c>
      <c r="U353" s="199" t="s">
        <v>517</v>
      </c>
      <c r="W353" s="223">
        <f t="shared" si="221"/>
        <v>1</v>
      </c>
      <c r="X353" s="223">
        <f t="shared" si="222"/>
        <v>7</v>
      </c>
      <c r="Y353" s="223" t="str">
        <f t="shared" si="223"/>
        <v>-</v>
      </c>
      <c r="Z353" s="223"/>
      <c r="AA353" s="223"/>
      <c r="AB353" s="223" t="str">
        <f t="shared" si="224"/>
        <v>-</v>
      </c>
      <c r="AC353" s="223" t="str">
        <f t="shared" si="225"/>
        <v>-</v>
      </c>
      <c r="AD353" s="223">
        <f t="shared" si="226"/>
        <v>1</v>
      </c>
      <c r="AE353" s="223">
        <f t="shared" si="227"/>
        <v>2</v>
      </c>
      <c r="AG353" s="270">
        <v>7</v>
      </c>
      <c r="AH353" s="270"/>
      <c r="AI353" s="283" t="s">
        <v>566</v>
      </c>
      <c r="AJ353" s="283" t="s">
        <v>367</v>
      </c>
      <c r="AK353" s="291">
        <v>10</v>
      </c>
      <c r="AL353" s="291">
        <v>10</v>
      </c>
      <c r="AM353" s="283" t="s">
        <v>383</v>
      </c>
      <c r="AN353" s="283" t="s">
        <v>377</v>
      </c>
      <c r="AO353" s="283">
        <v>10</v>
      </c>
      <c r="AP353" s="291">
        <v>11</v>
      </c>
      <c r="AQ353" s="305" t="s">
        <v>380</v>
      </c>
      <c r="AR353" s="305" t="s">
        <v>380</v>
      </c>
      <c r="AS353" s="468" t="s">
        <v>387</v>
      </c>
      <c r="AT353" s="305" t="s">
        <v>421</v>
      </c>
      <c r="AU353" s="305"/>
      <c r="AV353" s="466">
        <v>11</v>
      </c>
      <c r="AW353" s="466">
        <v>17</v>
      </c>
      <c r="AX353" s="466">
        <v>9</v>
      </c>
      <c r="AY353" s="167">
        <f t="shared" si="206"/>
        <v>16</v>
      </c>
      <c r="AZ353" s="167">
        <f t="shared" si="207"/>
        <v>9</v>
      </c>
      <c r="BA353" s="167">
        <f t="shared" si="208"/>
        <v>11</v>
      </c>
      <c r="BB353" s="167">
        <f t="shared" si="209"/>
        <v>11</v>
      </c>
      <c r="BC353" s="167">
        <f t="shared" si="210"/>
        <v>28</v>
      </c>
      <c r="BD353" s="167">
        <f t="shared" si="211"/>
        <v>21</v>
      </c>
      <c r="BE353" s="167">
        <f t="shared" si="212"/>
        <v>11</v>
      </c>
      <c r="BF353" s="167">
        <f t="shared" si="213"/>
        <v>12</v>
      </c>
      <c r="BG353" s="167">
        <f t="shared" si="214"/>
        <v>13</v>
      </c>
      <c r="BH353" s="167"/>
      <c r="BI353" s="167">
        <f t="shared" si="215"/>
        <v>13</v>
      </c>
      <c r="BJ353" s="167">
        <f t="shared" si="216"/>
        <v>16</v>
      </c>
      <c r="BK353" s="167">
        <f t="shared" si="217"/>
        <v>51</v>
      </c>
      <c r="BL353" s="167">
        <f t="shared" si="218"/>
        <v>11</v>
      </c>
      <c r="BM353" s="167">
        <f t="shared" si="219"/>
        <v>17</v>
      </c>
      <c r="BN353" s="167">
        <f t="shared" si="220"/>
        <v>9</v>
      </c>
      <c r="DI353" s="422"/>
      <c r="DJ353" s="422"/>
      <c r="EU353" s="422"/>
      <c r="EV353" s="422"/>
    </row>
    <row r="354" spans="14:152" s="56" customFormat="1" ht="15" customHeight="1">
      <c r="N354" s="435">
        <v>4</v>
      </c>
      <c r="O354" s="199" t="s">
        <v>407</v>
      </c>
      <c r="P354" s="199" t="s">
        <v>530</v>
      </c>
      <c r="Q354" s="199" t="s">
        <v>403</v>
      </c>
      <c r="R354" s="199" t="s">
        <v>404</v>
      </c>
      <c r="S354" s="199" t="s">
        <v>1</v>
      </c>
      <c r="T354" s="199" t="s">
        <v>477</v>
      </c>
      <c r="U354" s="199" t="s">
        <v>518</v>
      </c>
      <c r="W354" s="223">
        <f t="shared" si="221"/>
        <v>3</v>
      </c>
      <c r="X354" s="223">
        <f t="shared" si="222"/>
        <v>14</v>
      </c>
      <c r="Y354" s="223">
        <f t="shared" si="223"/>
        <v>0</v>
      </c>
      <c r="Z354" s="223"/>
      <c r="AA354" s="223"/>
      <c r="AB354" s="223">
        <f t="shared" si="224"/>
        <v>0</v>
      </c>
      <c r="AC354" s="223" t="str">
        <f t="shared" si="225"/>
        <v>-</v>
      </c>
      <c r="AD354" s="223">
        <f t="shared" si="226"/>
        <v>4</v>
      </c>
      <c r="AE354" s="223">
        <f t="shared" si="227"/>
        <v>5</v>
      </c>
      <c r="AG354" s="270">
        <v>8</v>
      </c>
      <c r="AH354" s="270"/>
      <c r="AI354" s="283" t="s">
        <v>418</v>
      </c>
      <c r="AJ354" s="283" t="s">
        <v>412</v>
      </c>
      <c r="AK354" s="291">
        <v>11</v>
      </c>
      <c r="AL354" s="283" t="s">
        <v>366</v>
      </c>
      <c r="AM354" s="283" t="s">
        <v>391</v>
      </c>
      <c r="AN354" s="283" t="s">
        <v>381</v>
      </c>
      <c r="AO354" s="283" t="s">
        <v>1249</v>
      </c>
      <c r="AP354" s="283" t="s">
        <v>458</v>
      </c>
      <c r="AQ354" s="305" t="s">
        <v>371</v>
      </c>
      <c r="AR354" s="305" t="s">
        <v>371</v>
      </c>
      <c r="AS354" s="468" t="s">
        <v>429</v>
      </c>
      <c r="AT354" s="305" t="s">
        <v>423</v>
      </c>
      <c r="AU354" s="305"/>
      <c r="AV354" s="466">
        <v>12</v>
      </c>
      <c r="AW354" s="305" t="s">
        <v>429</v>
      </c>
      <c r="AX354" s="466">
        <v>10</v>
      </c>
      <c r="AY354" s="167">
        <f t="shared" si="206"/>
        <v>19</v>
      </c>
      <c r="AZ354" s="167">
        <f t="shared" si="207"/>
        <v>11</v>
      </c>
      <c r="BA354" s="167">
        <f t="shared" si="208"/>
        <v>12</v>
      </c>
      <c r="BB354" s="167">
        <f t="shared" si="209"/>
        <v>13</v>
      </c>
      <c r="BC354" s="167">
        <f t="shared" si="210"/>
        <v>30</v>
      </c>
      <c r="BD354" s="167">
        <f t="shared" si="211"/>
        <v>24</v>
      </c>
      <c r="BE354" s="167">
        <f t="shared" si="212"/>
        <v>13</v>
      </c>
      <c r="BF354" s="167">
        <f t="shared" si="213"/>
        <v>14</v>
      </c>
      <c r="BG354" s="167">
        <f t="shared" si="214"/>
        <v>15</v>
      </c>
      <c r="BH354" s="167"/>
      <c r="BI354" s="167">
        <f t="shared" si="215"/>
        <v>15</v>
      </c>
      <c r="BJ354" s="167">
        <f t="shared" si="216"/>
        <v>18</v>
      </c>
      <c r="BK354" s="167">
        <f t="shared" si="217"/>
        <v>57</v>
      </c>
      <c r="BL354" s="167">
        <f t="shared" si="218"/>
        <v>12</v>
      </c>
      <c r="BM354" s="167">
        <f t="shared" si="219"/>
        <v>18</v>
      </c>
      <c r="BN354" s="167">
        <f t="shared" si="220"/>
        <v>10</v>
      </c>
      <c r="DI354" s="422"/>
      <c r="DJ354" s="422"/>
      <c r="EU354" s="422"/>
      <c r="EV354" s="422"/>
    </row>
    <row r="355" spans="14:152" s="56" customFormat="1" ht="15" customHeight="1">
      <c r="N355" s="435">
        <v>5</v>
      </c>
      <c r="O355" s="199" t="s">
        <v>353</v>
      </c>
      <c r="P355" s="199" t="s">
        <v>531</v>
      </c>
      <c r="Q355" s="199" t="s">
        <v>532</v>
      </c>
      <c r="R355" s="199" t="s">
        <v>411</v>
      </c>
      <c r="S355" s="199" t="s">
        <v>404</v>
      </c>
      <c r="T355" s="199" t="s">
        <v>480</v>
      </c>
      <c r="U355" s="199" t="s">
        <v>414</v>
      </c>
      <c r="W355" s="223">
        <f t="shared" si="221"/>
        <v>5</v>
      </c>
      <c r="X355" s="223">
        <f t="shared" si="222"/>
        <v>21</v>
      </c>
      <c r="Y355" s="223">
        <f t="shared" si="223"/>
        <v>4</v>
      </c>
      <c r="Z355" s="223"/>
      <c r="AA355" s="223"/>
      <c r="AB355" s="223">
        <f t="shared" si="224"/>
        <v>2</v>
      </c>
      <c r="AC355" s="223">
        <f t="shared" si="225"/>
        <v>0</v>
      </c>
      <c r="AD355" s="223">
        <f t="shared" si="226"/>
        <v>7</v>
      </c>
      <c r="AE355" s="223">
        <f t="shared" si="227"/>
        <v>8</v>
      </c>
      <c r="AG355" s="270">
        <v>9</v>
      </c>
      <c r="AH355" s="270"/>
      <c r="AI355" s="283" t="s">
        <v>420</v>
      </c>
      <c r="AJ355" s="283" t="s">
        <v>365</v>
      </c>
      <c r="AK355" s="291">
        <v>12</v>
      </c>
      <c r="AL355" s="291">
        <v>13</v>
      </c>
      <c r="AM355" s="283" t="s">
        <v>433</v>
      </c>
      <c r="AN355" s="283" t="s">
        <v>384</v>
      </c>
      <c r="AO355" s="283">
        <v>13</v>
      </c>
      <c r="AP355" s="283" t="s">
        <v>459</v>
      </c>
      <c r="AQ355" s="466">
        <v>17</v>
      </c>
      <c r="AR355" s="305" t="s">
        <v>374</v>
      </c>
      <c r="AS355" s="468" t="s">
        <v>376</v>
      </c>
      <c r="AT355" s="305" t="s">
        <v>1163</v>
      </c>
      <c r="AU355" s="305"/>
      <c r="AV355" s="466">
        <v>13</v>
      </c>
      <c r="AW355" s="466">
        <v>20</v>
      </c>
      <c r="AX355" s="466">
        <v>11</v>
      </c>
      <c r="AY355" s="167">
        <f t="shared" si="206"/>
        <v>22</v>
      </c>
      <c r="AZ355" s="167">
        <f t="shared" si="207"/>
        <v>14</v>
      </c>
      <c r="BA355" s="167">
        <f t="shared" si="208"/>
        <v>13</v>
      </c>
      <c r="BB355" s="167">
        <f t="shared" si="209"/>
        <v>14</v>
      </c>
      <c r="BC355" s="167">
        <f t="shared" si="210"/>
        <v>33</v>
      </c>
      <c r="BD355" s="167">
        <f t="shared" si="211"/>
        <v>26</v>
      </c>
      <c r="BE355" s="167">
        <f t="shared" si="212"/>
        <v>14</v>
      </c>
      <c r="BF355" s="167">
        <f t="shared" si="213"/>
        <v>16</v>
      </c>
      <c r="BG355" s="167">
        <f t="shared" si="214"/>
        <v>17</v>
      </c>
      <c r="BH355" s="167"/>
      <c r="BI355" s="167">
        <f t="shared" si="215"/>
        <v>17</v>
      </c>
      <c r="BJ355" s="167">
        <f t="shared" si="216"/>
        <v>20</v>
      </c>
      <c r="BK355" s="167">
        <f t="shared" si="217"/>
        <v>63</v>
      </c>
      <c r="BL355" s="167">
        <f t="shared" si="218"/>
        <v>13</v>
      </c>
      <c r="BM355" s="167">
        <f t="shared" si="219"/>
        <v>20</v>
      </c>
      <c r="BN355" s="167">
        <f t="shared" si="220"/>
        <v>11</v>
      </c>
      <c r="DI355" s="422"/>
      <c r="DJ355" s="422"/>
      <c r="EU355" s="422"/>
      <c r="EV355" s="422"/>
    </row>
    <row r="356" spans="14:152" s="56" customFormat="1" ht="15" customHeight="1">
      <c r="N356" s="435">
        <v>6</v>
      </c>
      <c r="O356" s="199" t="s">
        <v>367</v>
      </c>
      <c r="P356" s="199" t="s">
        <v>533</v>
      </c>
      <c r="Q356" s="199" t="s">
        <v>485</v>
      </c>
      <c r="R356" s="199" t="s">
        <v>356</v>
      </c>
      <c r="S356" s="199" t="s">
        <v>411</v>
      </c>
      <c r="T356" s="199" t="s">
        <v>516</v>
      </c>
      <c r="U356" s="199" t="s">
        <v>368</v>
      </c>
      <c r="W356" s="223">
        <f t="shared" si="221"/>
        <v>7</v>
      </c>
      <c r="X356" s="223">
        <f t="shared" si="222"/>
        <v>28</v>
      </c>
      <c r="Y356" s="223">
        <f t="shared" si="223"/>
        <v>9</v>
      </c>
      <c r="Z356" s="223"/>
      <c r="AA356" s="223"/>
      <c r="AB356" s="223">
        <f t="shared" si="224"/>
        <v>4</v>
      </c>
      <c r="AC356" s="223">
        <f t="shared" si="225"/>
        <v>2</v>
      </c>
      <c r="AD356" s="223">
        <f t="shared" si="226"/>
        <v>10</v>
      </c>
      <c r="AE356" s="223">
        <f t="shared" si="227"/>
        <v>12</v>
      </c>
      <c r="AG356" s="270">
        <v>10</v>
      </c>
      <c r="AH356" s="270"/>
      <c r="AI356" s="283" t="s">
        <v>364</v>
      </c>
      <c r="AJ356" s="283" t="s">
        <v>459</v>
      </c>
      <c r="AK356" s="283" t="s">
        <v>380</v>
      </c>
      <c r="AL356" s="283" t="s">
        <v>459</v>
      </c>
      <c r="AM356" s="283" t="s">
        <v>375</v>
      </c>
      <c r="AN356" s="283" t="s">
        <v>388</v>
      </c>
      <c r="AO356" s="283" t="s">
        <v>1250</v>
      </c>
      <c r="AP356" s="291">
        <v>16</v>
      </c>
      <c r="AQ356" s="305" t="s">
        <v>429</v>
      </c>
      <c r="AR356" s="305" t="s">
        <v>377</v>
      </c>
      <c r="AS356" s="468" t="s">
        <v>466</v>
      </c>
      <c r="AT356" s="305" t="s">
        <v>1251</v>
      </c>
      <c r="AU356" s="305"/>
      <c r="AV356" s="466">
        <v>14</v>
      </c>
      <c r="AW356" s="466">
        <v>21</v>
      </c>
      <c r="AX356" s="466">
        <v>12</v>
      </c>
      <c r="AY356" s="167">
        <f t="shared" si="206"/>
        <v>26</v>
      </c>
      <c r="AZ356" s="167">
        <f t="shared" si="207"/>
        <v>16</v>
      </c>
      <c r="BA356" s="167">
        <f t="shared" si="208"/>
        <v>15</v>
      </c>
      <c r="BB356" s="167">
        <f t="shared" si="209"/>
        <v>16</v>
      </c>
      <c r="BC356" s="167">
        <f t="shared" si="210"/>
        <v>36</v>
      </c>
      <c r="BD356" s="167">
        <f t="shared" si="211"/>
        <v>28</v>
      </c>
      <c r="BE356" s="167">
        <f t="shared" si="212"/>
        <v>16</v>
      </c>
      <c r="BF356" s="167">
        <f t="shared" si="213"/>
        <v>17</v>
      </c>
      <c r="BG356" s="167">
        <f t="shared" si="214"/>
        <v>18</v>
      </c>
      <c r="BH356" s="167"/>
      <c r="BI356" s="167">
        <f t="shared" si="215"/>
        <v>19</v>
      </c>
      <c r="BJ356" s="167">
        <f t="shared" si="216"/>
        <v>22</v>
      </c>
      <c r="BK356" s="167">
        <f t="shared" si="217"/>
        <v>69</v>
      </c>
      <c r="BL356" s="167">
        <f t="shared" si="218"/>
        <v>14</v>
      </c>
      <c r="BM356" s="167">
        <f t="shared" si="219"/>
        <v>21</v>
      </c>
      <c r="BN356" s="167">
        <f t="shared" si="220"/>
        <v>12</v>
      </c>
      <c r="DI356" s="422"/>
      <c r="DJ356" s="422"/>
      <c r="EU356" s="422"/>
      <c r="EV356" s="422"/>
    </row>
    <row r="357" spans="14:152" s="56" customFormat="1" ht="15" customHeight="1">
      <c r="N357" s="435">
        <v>7</v>
      </c>
      <c r="O357" s="222">
        <v>9</v>
      </c>
      <c r="P357" s="199" t="s">
        <v>534</v>
      </c>
      <c r="Q357" s="199" t="s">
        <v>535</v>
      </c>
      <c r="R357" s="199" t="s">
        <v>359</v>
      </c>
      <c r="S357" s="199" t="s">
        <v>356</v>
      </c>
      <c r="T357" s="199" t="s">
        <v>487</v>
      </c>
      <c r="U357" s="199" t="s">
        <v>360</v>
      </c>
      <c r="W357" s="223">
        <f t="shared" si="221"/>
        <v>9</v>
      </c>
      <c r="X357" s="223">
        <f t="shared" si="222"/>
        <v>34</v>
      </c>
      <c r="Y357" s="223">
        <f t="shared" si="223"/>
        <v>13</v>
      </c>
      <c r="Z357" s="223"/>
      <c r="AA357" s="223"/>
      <c r="AB357" s="223">
        <f t="shared" si="224"/>
        <v>6</v>
      </c>
      <c r="AC357" s="223">
        <f t="shared" si="225"/>
        <v>4</v>
      </c>
      <c r="AD357" s="223">
        <f t="shared" si="226"/>
        <v>13</v>
      </c>
      <c r="AE357" s="223">
        <f t="shared" si="227"/>
        <v>15</v>
      </c>
      <c r="AG357" s="251">
        <v>11</v>
      </c>
      <c r="AH357" s="251"/>
      <c r="AI357" s="283" t="s">
        <v>369</v>
      </c>
      <c r="AJ357" s="283" t="s">
        <v>387</v>
      </c>
      <c r="AK357" s="291">
        <v>15</v>
      </c>
      <c r="AL357" s="291">
        <v>16</v>
      </c>
      <c r="AM357" s="283" t="s">
        <v>378</v>
      </c>
      <c r="AN357" s="283" t="s">
        <v>386</v>
      </c>
      <c r="AO357" s="283">
        <v>16</v>
      </c>
      <c r="AP357" s="283" t="s">
        <v>374</v>
      </c>
      <c r="AQ357" s="305" t="s">
        <v>376</v>
      </c>
      <c r="AR357" s="305" t="s">
        <v>381</v>
      </c>
      <c r="AS357" s="468" t="s">
        <v>384</v>
      </c>
      <c r="AT357" s="305" t="s">
        <v>498</v>
      </c>
      <c r="AU357" s="305"/>
      <c r="AV357" s="466">
        <v>15</v>
      </c>
      <c r="AW357" s="466">
        <v>22</v>
      </c>
      <c r="AX357" s="466">
        <v>13</v>
      </c>
      <c r="AY357" s="167">
        <f t="shared" si="206"/>
        <v>29</v>
      </c>
      <c r="AZ357" s="167">
        <f t="shared" si="207"/>
        <v>18</v>
      </c>
      <c r="BA357" s="167">
        <f t="shared" si="208"/>
        <v>16</v>
      </c>
      <c r="BB357" s="167">
        <f t="shared" si="209"/>
        <v>17</v>
      </c>
      <c r="BC357" s="167">
        <f t="shared" si="210"/>
        <v>40</v>
      </c>
      <c r="BD357" s="167">
        <f t="shared" si="211"/>
        <v>31</v>
      </c>
      <c r="BE357" s="167">
        <f t="shared" si="212"/>
        <v>17</v>
      </c>
      <c r="BF357" s="167">
        <f t="shared" si="213"/>
        <v>19</v>
      </c>
      <c r="BG357" s="167">
        <f t="shared" si="214"/>
        <v>20</v>
      </c>
      <c r="BH357" s="167"/>
      <c r="BI357" s="167">
        <f t="shared" si="215"/>
        <v>21</v>
      </c>
      <c r="BJ357" s="167">
        <f t="shared" si="216"/>
        <v>24</v>
      </c>
      <c r="BK357" s="167">
        <f t="shared" si="217"/>
        <v>75</v>
      </c>
      <c r="BL357" s="167">
        <f t="shared" si="218"/>
        <v>15</v>
      </c>
      <c r="BM357" s="167">
        <f t="shared" si="219"/>
        <v>22</v>
      </c>
      <c r="BN357" s="167">
        <f t="shared" si="220"/>
        <v>13</v>
      </c>
      <c r="DI357" s="422"/>
      <c r="DJ357" s="422"/>
      <c r="EU357" s="422"/>
      <c r="EV357" s="422"/>
    </row>
    <row r="358" spans="14:152" s="56" customFormat="1" ht="15" customHeight="1">
      <c r="N358" s="435">
        <v>8</v>
      </c>
      <c r="O358" s="199" t="s">
        <v>363</v>
      </c>
      <c r="P358" s="199" t="s">
        <v>536</v>
      </c>
      <c r="Q358" s="199" t="s">
        <v>478</v>
      </c>
      <c r="R358" s="199" t="s">
        <v>361</v>
      </c>
      <c r="S358" s="199" t="s">
        <v>359</v>
      </c>
      <c r="T358" s="199" t="s">
        <v>373</v>
      </c>
      <c r="U358" s="199" t="s">
        <v>462</v>
      </c>
      <c r="W358" s="223">
        <f t="shared" si="221"/>
        <v>10</v>
      </c>
      <c r="X358" s="223">
        <f t="shared" si="222"/>
        <v>41</v>
      </c>
      <c r="Y358" s="223">
        <f t="shared" si="223"/>
        <v>18</v>
      </c>
      <c r="Z358" s="223"/>
      <c r="AA358" s="223"/>
      <c r="AB358" s="223">
        <f t="shared" si="224"/>
        <v>8</v>
      </c>
      <c r="AC358" s="223">
        <f t="shared" si="225"/>
        <v>6</v>
      </c>
      <c r="AD358" s="223">
        <f t="shared" si="226"/>
        <v>17</v>
      </c>
      <c r="AE358" s="223">
        <f t="shared" si="227"/>
        <v>18</v>
      </c>
      <c r="AG358" s="270">
        <v>12</v>
      </c>
      <c r="AH358" s="270"/>
      <c r="AI358" s="283" t="s">
        <v>372</v>
      </c>
      <c r="AJ358" s="283" t="s">
        <v>462</v>
      </c>
      <c r="AK358" s="291">
        <v>16</v>
      </c>
      <c r="AL358" s="283" t="s">
        <v>374</v>
      </c>
      <c r="AM358" s="283" t="s">
        <v>690</v>
      </c>
      <c r="AN358" s="283" t="s">
        <v>432</v>
      </c>
      <c r="AO358" s="283">
        <v>17</v>
      </c>
      <c r="AP358" s="283" t="s">
        <v>377</v>
      </c>
      <c r="AQ358" s="305" t="s">
        <v>466</v>
      </c>
      <c r="AR358" s="305" t="s">
        <v>384</v>
      </c>
      <c r="AS358" s="468" t="s">
        <v>388</v>
      </c>
      <c r="AT358" s="305" t="s">
        <v>501</v>
      </c>
      <c r="AU358" s="305"/>
      <c r="AV358" s="305" t="s">
        <v>387</v>
      </c>
      <c r="AW358" s="305" t="s">
        <v>440</v>
      </c>
      <c r="AX358" s="466">
        <v>14</v>
      </c>
      <c r="AY358" s="167">
        <f t="shared" si="206"/>
        <v>33</v>
      </c>
      <c r="AZ358" s="167">
        <f t="shared" si="207"/>
        <v>21</v>
      </c>
      <c r="BA358" s="167">
        <f t="shared" si="208"/>
        <v>17</v>
      </c>
      <c r="BB358" s="167">
        <f t="shared" si="209"/>
        <v>19</v>
      </c>
      <c r="BC358" s="167">
        <f t="shared" si="210"/>
        <v>45</v>
      </c>
      <c r="BD358" s="167">
        <f t="shared" si="211"/>
        <v>33</v>
      </c>
      <c r="BE358" s="167">
        <f t="shared" si="212"/>
        <v>18</v>
      </c>
      <c r="BF358" s="167">
        <f t="shared" si="213"/>
        <v>21</v>
      </c>
      <c r="BG358" s="167">
        <f t="shared" si="214"/>
        <v>22</v>
      </c>
      <c r="BH358" s="167"/>
      <c r="BI358" s="167">
        <f t="shared" si="215"/>
        <v>24</v>
      </c>
      <c r="BJ358" s="167">
        <f t="shared" si="216"/>
        <v>26</v>
      </c>
      <c r="BK358" s="167">
        <f t="shared" si="217"/>
        <v>81</v>
      </c>
      <c r="BL358" s="167">
        <f t="shared" si="218"/>
        <v>16</v>
      </c>
      <c r="BM358" s="167">
        <f t="shared" si="219"/>
        <v>23</v>
      </c>
      <c r="BN358" s="167">
        <f t="shared" si="220"/>
        <v>14</v>
      </c>
      <c r="DI358" s="422"/>
      <c r="DJ358" s="422"/>
      <c r="EU358" s="422"/>
      <c r="EV358" s="422"/>
    </row>
    <row r="359" spans="14:152" s="56" customFormat="1" ht="15" customHeight="1">
      <c r="N359" s="435">
        <v>9</v>
      </c>
      <c r="O359" s="199" t="s">
        <v>458</v>
      </c>
      <c r="P359" s="199" t="s">
        <v>537</v>
      </c>
      <c r="Q359" s="199" t="s">
        <v>422</v>
      </c>
      <c r="R359" s="199" t="s">
        <v>363</v>
      </c>
      <c r="S359" s="199" t="s">
        <v>361</v>
      </c>
      <c r="T359" s="199" t="s">
        <v>470</v>
      </c>
      <c r="U359" s="199" t="s">
        <v>491</v>
      </c>
      <c r="W359" s="223">
        <f t="shared" si="221"/>
        <v>12</v>
      </c>
      <c r="X359" s="223">
        <f t="shared" si="222"/>
        <v>49</v>
      </c>
      <c r="Y359" s="223">
        <f t="shared" si="223"/>
        <v>23</v>
      </c>
      <c r="Z359" s="223"/>
      <c r="AA359" s="223"/>
      <c r="AB359" s="223">
        <f t="shared" si="224"/>
        <v>10</v>
      </c>
      <c r="AC359" s="223">
        <f t="shared" si="225"/>
        <v>8</v>
      </c>
      <c r="AD359" s="223">
        <f t="shared" si="226"/>
        <v>20</v>
      </c>
      <c r="AE359" s="223">
        <f t="shared" si="227"/>
        <v>21</v>
      </c>
      <c r="AG359" s="270">
        <v>13</v>
      </c>
      <c r="AH359" s="270"/>
      <c r="AI359" s="283" t="s">
        <v>375</v>
      </c>
      <c r="AJ359" s="283" t="s">
        <v>437</v>
      </c>
      <c r="AK359" s="291">
        <v>17</v>
      </c>
      <c r="AL359" s="291">
        <v>19</v>
      </c>
      <c r="AM359" s="283" t="s">
        <v>593</v>
      </c>
      <c r="AN359" s="283" t="s">
        <v>436</v>
      </c>
      <c r="AO359" s="283" t="s">
        <v>1252</v>
      </c>
      <c r="AP359" s="291">
        <v>21</v>
      </c>
      <c r="AQ359" s="466">
        <v>24</v>
      </c>
      <c r="AR359" s="305" t="s">
        <v>388</v>
      </c>
      <c r="AS359" s="466">
        <v>28</v>
      </c>
      <c r="AT359" s="305" t="s">
        <v>585</v>
      </c>
      <c r="AU359" s="305"/>
      <c r="AV359" s="466">
        <v>18</v>
      </c>
      <c r="AW359" s="466">
        <v>25</v>
      </c>
      <c r="AX359" s="466">
        <v>15</v>
      </c>
      <c r="AY359" s="167">
        <f t="shared" si="206"/>
        <v>36</v>
      </c>
      <c r="AZ359" s="167">
        <f t="shared" si="207"/>
        <v>23</v>
      </c>
      <c r="BA359" s="167">
        <f t="shared" si="208"/>
        <v>18</v>
      </c>
      <c r="BB359" s="167">
        <f t="shared" si="209"/>
        <v>20</v>
      </c>
      <c r="BC359" s="167">
        <f t="shared" si="210"/>
        <v>49</v>
      </c>
      <c r="BD359" s="167">
        <f t="shared" si="211"/>
        <v>35</v>
      </c>
      <c r="BE359" s="167">
        <f t="shared" si="212"/>
        <v>20</v>
      </c>
      <c r="BF359" s="167">
        <f t="shared" si="213"/>
        <v>22</v>
      </c>
      <c r="BG359" s="167">
        <f t="shared" si="214"/>
        <v>24</v>
      </c>
      <c r="BH359" s="167"/>
      <c r="BI359" s="167">
        <f t="shared" si="215"/>
        <v>26</v>
      </c>
      <c r="BJ359" s="167">
        <f t="shared" si="216"/>
        <v>28</v>
      </c>
      <c r="BK359" s="167">
        <f t="shared" si="217"/>
        <v>87</v>
      </c>
      <c r="BL359" s="167">
        <f t="shared" si="218"/>
        <v>18</v>
      </c>
      <c r="BM359" s="167">
        <f t="shared" si="219"/>
        <v>25</v>
      </c>
      <c r="BN359" s="167">
        <f t="shared" si="220"/>
        <v>15</v>
      </c>
      <c r="DI359" s="422"/>
      <c r="DJ359" s="422"/>
      <c r="EU359" s="422"/>
      <c r="EV359" s="422"/>
    </row>
    <row r="360" spans="14:152" s="56" customFormat="1" ht="15" customHeight="1">
      <c r="N360" s="435">
        <v>10</v>
      </c>
      <c r="O360" s="199" t="s">
        <v>459</v>
      </c>
      <c r="P360" s="199" t="s">
        <v>538</v>
      </c>
      <c r="Q360" s="199" t="s">
        <v>539</v>
      </c>
      <c r="R360" s="199" t="s">
        <v>368</v>
      </c>
      <c r="S360" s="199" t="s">
        <v>363</v>
      </c>
      <c r="T360" s="199" t="s">
        <v>494</v>
      </c>
      <c r="U360" s="199" t="s">
        <v>383</v>
      </c>
      <c r="W360" s="223">
        <f t="shared" si="221"/>
        <v>14</v>
      </c>
      <c r="X360" s="223">
        <f t="shared" si="222"/>
        <v>55</v>
      </c>
      <c r="Y360" s="223">
        <f t="shared" si="223"/>
        <v>27</v>
      </c>
      <c r="Z360" s="223"/>
      <c r="AA360" s="223"/>
      <c r="AB360" s="223">
        <f t="shared" si="224"/>
        <v>12</v>
      </c>
      <c r="AC360" s="223">
        <f t="shared" si="225"/>
        <v>10</v>
      </c>
      <c r="AD360" s="223">
        <f t="shared" si="226"/>
        <v>23</v>
      </c>
      <c r="AE360" s="223">
        <f t="shared" si="227"/>
        <v>25</v>
      </c>
      <c r="AG360" s="270">
        <v>14</v>
      </c>
      <c r="AH360" s="270"/>
      <c r="AI360" s="283" t="s">
        <v>378</v>
      </c>
      <c r="AJ360" s="283" t="s">
        <v>440</v>
      </c>
      <c r="AK360" s="283" t="s">
        <v>429</v>
      </c>
      <c r="AL360" s="291">
        <v>20</v>
      </c>
      <c r="AM360" s="283" t="s">
        <v>559</v>
      </c>
      <c r="AN360" s="283" t="s">
        <v>1117</v>
      </c>
      <c r="AO360" s="283">
        <v>20</v>
      </c>
      <c r="AP360" s="283" t="s">
        <v>466</v>
      </c>
      <c r="AQ360" s="305" t="s">
        <v>425</v>
      </c>
      <c r="AR360" s="305" t="s">
        <v>391</v>
      </c>
      <c r="AS360" s="468" t="s">
        <v>467</v>
      </c>
      <c r="AT360" s="305" t="s">
        <v>588</v>
      </c>
      <c r="AU360" s="305"/>
      <c r="AV360" s="466">
        <v>19</v>
      </c>
      <c r="AW360" s="466">
        <v>26</v>
      </c>
      <c r="AX360" s="466">
        <v>16</v>
      </c>
      <c r="AY360" s="167">
        <f t="shared" si="206"/>
        <v>40</v>
      </c>
      <c r="AZ360" s="167">
        <f t="shared" si="207"/>
        <v>25</v>
      </c>
      <c r="BA360" s="167">
        <f t="shared" si="208"/>
        <v>20</v>
      </c>
      <c r="BB360" s="167">
        <f t="shared" si="209"/>
        <v>21</v>
      </c>
      <c r="BC360" s="167">
        <f t="shared" si="210"/>
        <v>52</v>
      </c>
      <c r="BD360" s="167">
        <f t="shared" si="211"/>
        <v>37</v>
      </c>
      <c r="BE360" s="167">
        <f t="shared" si="212"/>
        <v>21</v>
      </c>
      <c r="BF360" s="167">
        <f t="shared" si="213"/>
        <v>24</v>
      </c>
      <c r="BG360" s="167">
        <f t="shared" si="214"/>
        <v>25</v>
      </c>
      <c r="BH360" s="167"/>
      <c r="BI360" s="167">
        <f t="shared" si="215"/>
        <v>28</v>
      </c>
      <c r="BJ360" s="167">
        <f t="shared" si="216"/>
        <v>29</v>
      </c>
      <c r="BK360" s="167">
        <f t="shared" si="217"/>
        <v>94</v>
      </c>
      <c r="BL360" s="167">
        <f t="shared" si="218"/>
        <v>19</v>
      </c>
      <c r="BM360" s="167">
        <f t="shared" si="219"/>
        <v>26</v>
      </c>
      <c r="BN360" s="167">
        <f t="shared" si="220"/>
        <v>16</v>
      </c>
      <c r="DI360" s="422"/>
      <c r="DJ360" s="422"/>
      <c r="EU360" s="422"/>
      <c r="EV360" s="422"/>
    </row>
    <row r="361" spans="14:152" s="56" customFormat="1" ht="15" customHeight="1">
      <c r="N361" s="435">
        <v>11</v>
      </c>
      <c r="O361" s="199" t="s">
        <v>387</v>
      </c>
      <c r="P361" s="199" t="s">
        <v>540</v>
      </c>
      <c r="Q361" s="199" t="s">
        <v>461</v>
      </c>
      <c r="R361" s="199" t="s">
        <v>371</v>
      </c>
      <c r="S361" s="199" t="s">
        <v>458</v>
      </c>
      <c r="T361" s="199" t="s">
        <v>541</v>
      </c>
      <c r="U361" s="199" t="s">
        <v>386</v>
      </c>
      <c r="W361" s="223">
        <f t="shared" si="221"/>
        <v>16</v>
      </c>
      <c r="X361" s="223">
        <f t="shared" si="222"/>
        <v>62</v>
      </c>
      <c r="Y361" s="223">
        <f t="shared" si="223"/>
        <v>32</v>
      </c>
      <c r="Z361" s="223"/>
      <c r="AA361" s="223"/>
      <c r="AB361" s="223">
        <f t="shared" si="224"/>
        <v>15</v>
      </c>
      <c r="AC361" s="223">
        <f t="shared" si="225"/>
        <v>12</v>
      </c>
      <c r="AD361" s="223">
        <f t="shared" si="226"/>
        <v>26</v>
      </c>
      <c r="AE361" s="223">
        <f t="shared" si="227"/>
        <v>28</v>
      </c>
      <c r="AG361" s="270">
        <v>15</v>
      </c>
      <c r="AH361" s="270"/>
      <c r="AI361" s="283" t="s">
        <v>499</v>
      </c>
      <c r="AJ361" s="283" t="s">
        <v>383</v>
      </c>
      <c r="AK361" s="291">
        <v>20</v>
      </c>
      <c r="AL361" s="283" t="s">
        <v>437</v>
      </c>
      <c r="AM361" s="283" t="s">
        <v>1149</v>
      </c>
      <c r="AN361" s="283" t="s">
        <v>613</v>
      </c>
      <c r="AO361" s="283">
        <v>21</v>
      </c>
      <c r="AP361" s="283" t="s">
        <v>384</v>
      </c>
      <c r="AQ361" s="305" t="s">
        <v>464</v>
      </c>
      <c r="AR361" s="305" t="s">
        <v>433</v>
      </c>
      <c r="AS361" s="468" t="s">
        <v>432</v>
      </c>
      <c r="AT361" s="305" t="s">
        <v>1253</v>
      </c>
      <c r="AU361" s="305"/>
      <c r="AV361" s="466">
        <v>20</v>
      </c>
      <c r="AW361" s="466">
        <v>27</v>
      </c>
      <c r="AX361" s="305" t="s">
        <v>1</v>
      </c>
      <c r="AY361" s="167">
        <f t="shared" si="206"/>
        <v>44</v>
      </c>
      <c r="AZ361" s="167">
        <f t="shared" si="207"/>
        <v>28</v>
      </c>
      <c r="BA361" s="167">
        <f t="shared" si="208"/>
        <v>21</v>
      </c>
      <c r="BB361" s="167">
        <f t="shared" si="209"/>
        <v>23</v>
      </c>
      <c r="BC361" s="167">
        <f t="shared" si="210"/>
        <v>57</v>
      </c>
      <c r="BD361" s="167">
        <f t="shared" si="211"/>
        <v>40</v>
      </c>
      <c r="BE361" s="167">
        <f t="shared" si="212"/>
        <v>22</v>
      </c>
      <c r="BF361" s="167">
        <f t="shared" si="213"/>
        <v>26</v>
      </c>
      <c r="BG361" s="167">
        <f t="shared" si="214"/>
        <v>27</v>
      </c>
      <c r="BH361" s="167"/>
      <c r="BI361" s="167">
        <f t="shared" si="215"/>
        <v>30</v>
      </c>
      <c r="BJ361" s="167">
        <f t="shared" si="216"/>
        <v>31</v>
      </c>
      <c r="BK361" s="167">
        <f t="shared" si="217"/>
        <v>101</v>
      </c>
      <c r="BL361" s="167">
        <f t="shared" si="218"/>
        <v>20</v>
      </c>
      <c r="BM361" s="167">
        <f t="shared" si="219"/>
        <v>27</v>
      </c>
      <c r="BN361" s="167" t="str">
        <f t="shared" si="220"/>
        <v>-</v>
      </c>
      <c r="DI361" s="422"/>
      <c r="DJ361" s="422"/>
      <c r="EU361" s="422"/>
      <c r="EV361" s="422"/>
    </row>
    <row r="362" spans="14:152" s="56" customFormat="1" ht="15" customHeight="1">
      <c r="N362" s="435">
        <v>12</v>
      </c>
      <c r="O362" s="199" t="s">
        <v>429</v>
      </c>
      <c r="P362" s="199" t="s">
        <v>542</v>
      </c>
      <c r="Q362" s="199" t="s">
        <v>543</v>
      </c>
      <c r="R362" s="199" t="s">
        <v>374</v>
      </c>
      <c r="S362" s="199" t="s">
        <v>459</v>
      </c>
      <c r="T362" s="199" t="s">
        <v>433</v>
      </c>
      <c r="U362" s="199" t="s">
        <v>390</v>
      </c>
      <c r="W362" s="223">
        <f t="shared" si="221"/>
        <v>18</v>
      </c>
      <c r="X362" s="223">
        <f t="shared" si="222"/>
        <v>68</v>
      </c>
      <c r="Y362" s="223">
        <f t="shared" si="223"/>
        <v>36</v>
      </c>
      <c r="Z362" s="223"/>
      <c r="AA362" s="223"/>
      <c r="AB362" s="223">
        <f t="shared" si="224"/>
        <v>17</v>
      </c>
      <c r="AC362" s="223">
        <f t="shared" si="225"/>
        <v>14</v>
      </c>
      <c r="AD362" s="223">
        <f t="shared" si="226"/>
        <v>30</v>
      </c>
      <c r="AE362" s="223">
        <f t="shared" si="227"/>
        <v>31</v>
      </c>
      <c r="AG362" s="270">
        <v>16</v>
      </c>
      <c r="AH362" s="270"/>
      <c r="AI362" s="283" t="s">
        <v>502</v>
      </c>
      <c r="AJ362" s="283" t="s">
        <v>391</v>
      </c>
      <c r="AK362" s="291">
        <v>21</v>
      </c>
      <c r="AL362" s="291">
        <v>23</v>
      </c>
      <c r="AM362" s="283" t="s">
        <v>595</v>
      </c>
      <c r="AN362" s="283" t="s">
        <v>1205</v>
      </c>
      <c r="AO362" s="283">
        <v>22</v>
      </c>
      <c r="AP362" s="283" t="s">
        <v>388</v>
      </c>
      <c r="AQ362" s="305" t="s">
        <v>467</v>
      </c>
      <c r="AR362" s="305" t="s">
        <v>436</v>
      </c>
      <c r="AS362" s="466">
        <v>33</v>
      </c>
      <c r="AT362" s="305" t="s">
        <v>1208</v>
      </c>
      <c r="AU362" s="305"/>
      <c r="AV362" s="466">
        <v>21</v>
      </c>
      <c r="AW362" s="466">
        <v>28</v>
      </c>
      <c r="AX362" s="466">
        <v>17</v>
      </c>
      <c r="AY362" s="167">
        <f t="shared" si="206"/>
        <v>48</v>
      </c>
      <c r="AZ362" s="167">
        <f t="shared" si="207"/>
        <v>30</v>
      </c>
      <c r="BA362" s="167">
        <f t="shared" si="208"/>
        <v>22</v>
      </c>
      <c r="BB362" s="167">
        <f t="shared" si="209"/>
        <v>24</v>
      </c>
      <c r="BC362" s="167">
        <f t="shared" si="210"/>
        <v>61</v>
      </c>
      <c r="BD362" s="167">
        <f t="shared" si="211"/>
        <v>42</v>
      </c>
      <c r="BE362" s="167">
        <f t="shared" si="212"/>
        <v>23</v>
      </c>
      <c r="BF362" s="167">
        <f t="shared" si="213"/>
        <v>28</v>
      </c>
      <c r="BG362" s="167">
        <f t="shared" si="214"/>
        <v>29</v>
      </c>
      <c r="BH362" s="167"/>
      <c r="BI362" s="167">
        <f t="shared" si="215"/>
        <v>33</v>
      </c>
      <c r="BJ362" s="167">
        <f t="shared" si="216"/>
        <v>33</v>
      </c>
      <c r="BK362" s="167">
        <f t="shared" si="217"/>
        <v>107</v>
      </c>
      <c r="BL362" s="167">
        <f t="shared" si="218"/>
        <v>21</v>
      </c>
      <c r="BM362" s="167">
        <f t="shared" si="219"/>
        <v>28</v>
      </c>
      <c r="BN362" s="167">
        <f t="shared" si="220"/>
        <v>17</v>
      </c>
      <c r="DI362" s="422"/>
      <c r="DJ362" s="422"/>
      <c r="EU362" s="422"/>
      <c r="EV362" s="422"/>
    </row>
    <row r="363" spans="14:152" s="56" customFormat="1" ht="15" customHeight="1">
      <c r="N363" s="435">
        <v>13</v>
      </c>
      <c r="O363" s="199" t="s">
        <v>376</v>
      </c>
      <c r="P363" s="199" t="s">
        <v>544</v>
      </c>
      <c r="Q363" s="199" t="s">
        <v>488</v>
      </c>
      <c r="R363" s="199" t="s">
        <v>377</v>
      </c>
      <c r="S363" s="199" t="s">
        <v>387</v>
      </c>
      <c r="T363" s="199" t="s">
        <v>375</v>
      </c>
      <c r="U363" s="199" t="s">
        <v>500</v>
      </c>
      <c r="W363" s="223">
        <f t="shared" si="221"/>
        <v>20</v>
      </c>
      <c r="X363" s="223">
        <f t="shared" si="222"/>
        <v>75</v>
      </c>
      <c r="Y363" s="223">
        <f t="shared" si="223"/>
        <v>41</v>
      </c>
      <c r="Z363" s="223"/>
      <c r="AA363" s="223"/>
      <c r="AB363" s="223">
        <f t="shared" si="224"/>
        <v>19</v>
      </c>
      <c r="AC363" s="223">
        <f t="shared" si="225"/>
        <v>16</v>
      </c>
      <c r="AD363" s="223">
        <f t="shared" si="226"/>
        <v>33</v>
      </c>
      <c r="AE363" s="223">
        <f t="shared" si="227"/>
        <v>34</v>
      </c>
      <c r="AG363" s="270">
        <v>17</v>
      </c>
      <c r="AH363" s="270"/>
      <c r="AI363" s="283" t="s">
        <v>505</v>
      </c>
      <c r="AJ363" s="283" t="s">
        <v>394</v>
      </c>
      <c r="AK363" s="283" t="s">
        <v>466</v>
      </c>
      <c r="AL363" s="283" t="s">
        <v>384</v>
      </c>
      <c r="AM363" s="283" t="s">
        <v>1187</v>
      </c>
      <c r="AN363" s="283" t="s">
        <v>447</v>
      </c>
      <c r="AO363" s="283">
        <v>23</v>
      </c>
      <c r="AP363" s="291">
        <v>28</v>
      </c>
      <c r="AQ363" s="305" t="s">
        <v>432</v>
      </c>
      <c r="AR363" s="305" t="s">
        <v>1117</v>
      </c>
      <c r="AS363" s="468" t="s">
        <v>393</v>
      </c>
      <c r="AT363" s="305" t="s">
        <v>1254</v>
      </c>
      <c r="AU363" s="305"/>
      <c r="AV363" s="466">
        <v>22</v>
      </c>
      <c r="AW363" s="305" t="s">
        <v>467</v>
      </c>
      <c r="AX363" s="466">
        <v>18</v>
      </c>
      <c r="AY363" s="167">
        <f t="shared" si="206"/>
        <v>52</v>
      </c>
      <c r="AZ363" s="167">
        <f t="shared" si="207"/>
        <v>32</v>
      </c>
      <c r="BA363" s="167">
        <f t="shared" si="208"/>
        <v>24</v>
      </c>
      <c r="BB363" s="167">
        <f t="shared" si="209"/>
        <v>26</v>
      </c>
      <c r="BC363" s="167">
        <f t="shared" si="210"/>
        <v>65</v>
      </c>
      <c r="BD363" s="167">
        <f t="shared" si="211"/>
        <v>44</v>
      </c>
      <c r="BE363" s="167" t="str">
        <f t="shared" si="212"/>
        <v>-</v>
      </c>
      <c r="BF363" s="167">
        <f t="shared" si="213"/>
        <v>29</v>
      </c>
      <c r="BG363" s="167">
        <f t="shared" si="214"/>
        <v>31</v>
      </c>
      <c r="BH363" s="167"/>
      <c r="BI363" s="167">
        <f t="shared" si="215"/>
        <v>35</v>
      </c>
      <c r="BJ363" s="167">
        <f t="shared" si="216"/>
        <v>34</v>
      </c>
      <c r="BK363" s="167">
        <f t="shared" si="217"/>
        <v>114</v>
      </c>
      <c r="BL363" s="167">
        <f t="shared" si="218"/>
        <v>22</v>
      </c>
      <c r="BM363" s="167">
        <f t="shared" si="219"/>
        <v>29</v>
      </c>
      <c r="BN363" s="167">
        <f t="shared" si="220"/>
        <v>18</v>
      </c>
      <c r="DI363" s="422"/>
      <c r="DJ363" s="422"/>
      <c r="EU363" s="422"/>
      <c r="EV363" s="422"/>
    </row>
    <row r="364" spans="14:152" s="56" customFormat="1" ht="15" customHeight="1">
      <c r="N364" s="435">
        <v>14</v>
      </c>
      <c r="O364" s="199" t="s">
        <v>466</v>
      </c>
      <c r="P364" s="199" t="s">
        <v>545</v>
      </c>
      <c r="Q364" s="199" t="s">
        <v>546</v>
      </c>
      <c r="R364" s="199" t="s">
        <v>437</v>
      </c>
      <c r="S364" s="199" t="s">
        <v>429</v>
      </c>
      <c r="T364" s="199" t="s">
        <v>396</v>
      </c>
      <c r="U364" s="199" t="s">
        <v>547</v>
      </c>
      <c r="W364" s="223">
        <f t="shared" si="221"/>
        <v>22</v>
      </c>
      <c r="X364" s="223">
        <f t="shared" si="222"/>
        <v>82</v>
      </c>
      <c r="Y364" s="223">
        <f t="shared" si="223"/>
        <v>46</v>
      </c>
      <c r="Z364" s="223"/>
      <c r="AA364" s="223"/>
      <c r="AB364" s="223">
        <f t="shared" si="224"/>
        <v>21</v>
      </c>
      <c r="AC364" s="223">
        <f t="shared" si="225"/>
        <v>18</v>
      </c>
      <c r="AD364" s="223">
        <f t="shared" si="226"/>
        <v>36</v>
      </c>
      <c r="AE364" s="223">
        <f t="shared" si="227"/>
        <v>37</v>
      </c>
      <c r="AG364" s="270">
        <v>18</v>
      </c>
      <c r="AH364" s="270"/>
      <c r="AI364" s="283" t="s">
        <v>507</v>
      </c>
      <c r="AJ364" s="283" t="s">
        <v>397</v>
      </c>
      <c r="AK364" s="291">
        <v>24</v>
      </c>
      <c r="AL364" s="291">
        <v>26</v>
      </c>
      <c r="AM364" s="283" t="s">
        <v>558</v>
      </c>
      <c r="AN364" s="283" t="s">
        <v>450</v>
      </c>
      <c r="AO364" s="283" t="s">
        <v>1</v>
      </c>
      <c r="AP364" s="283" t="s">
        <v>467</v>
      </c>
      <c r="AQ364" s="305" t="s">
        <v>1257</v>
      </c>
      <c r="AR364" s="305" t="s">
        <v>1240</v>
      </c>
      <c r="AS364" s="468" t="s">
        <v>396</v>
      </c>
      <c r="AT364" s="305" t="s">
        <v>1258</v>
      </c>
      <c r="AU364" s="305"/>
      <c r="AV364" s="305" t="s">
        <v>1241</v>
      </c>
      <c r="AW364" s="469" t="s">
        <v>427</v>
      </c>
      <c r="AX364" s="469" t="s">
        <v>1259</v>
      </c>
      <c r="AY364" s="167">
        <f t="shared" si="206"/>
        <v>56</v>
      </c>
      <c r="AZ364" s="167">
        <f t="shared" si="207"/>
        <v>34</v>
      </c>
      <c r="BA364" s="167">
        <f t="shared" si="208"/>
        <v>25</v>
      </c>
      <c r="BB364" s="167">
        <f t="shared" si="209"/>
        <v>27</v>
      </c>
      <c r="BC364" s="167">
        <f t="shared" si="210"/>
        <v>69</v>
      </c>
      <c r="BD364" s="167">
        <f t="shared" si="211"/>
        <v>47</v>
      </c>
      <c r="BE364" s="167">
        <f t="shared" si="212"/>
        <v>24</v>
      </c>
      <c r="BF364" s="167">
        <f t="shared" si="213"/>
        <v>31</v>
      </c>
      <c r="BG364" s="167">
        <f t="shared" si="214"/>
        <v>33</v>
      </c>
      <c r="BH364" s="167"/>
      <c r="BI364" s="167">
        <f t="shared" si="215"/>
        <v>37</v>
      </c>
      <c r="BJ364" s="167">
        <f t="shared" si="216"/>
        <v>36</v>
      </c>
      <c r="BK364" s="167">
        <f t="shared" si="217"/>
        <v>121</v>
      </c>
      <c r="BL364" s="167">
        <f t="shared" si="218"/>
        <v>23</v>
      </c>
      <c r="BM364" s="167">
        <f t="shared" si="219"/>
        <v>31</v>
      </c>
      <c r="BN364" s="167">
        <f t="shared" si="220"/>
        <v>19</v>
      </c>
      <c r="DI364" s="422"/>
      <c r="DJ364" s="422"/>
      <c r="EU364" s="422"/>
      <c r="EV364" s="422"/>
    </row>
    <row r="365" spans="14:152" s="56" customFormat="1" ht="15" customHeight="1">
      <c r="N365" s="435">
        <v>15</v>
      </c>
      <c r="O365" s="199" t="s">
        <v>384</v>
      </c>
      <c r="P365" s="199" t="s">
        <v>548</v>
      </c>
      <c r="Q365" s="199" t="s">
        <v>549</v>
      </c>
      <c r="R365" s="199" t="s">
        <v>440</v>
      </c>
      <c r="S365" s="199" t="s">
        <v>376</v>
      </c>
      <c r="T365" s="199" t="s">
        <v>443</v>
      </c>
      <c r="U365" s="199" t="s">
        <v>550</v>
      </c>
      <c r="W365" s="223">
        <f t="shared" si="221"/>
        <v>24</v>
      </c>
      <c r="X365" s="223">
        <f t="shared" si="222"/>
        <v>89</v>
      </c>
      <c r="Y365" s="223">
        <f t="shared" si="223"/>
        <v>51</v>
      </c>
      <c r="Z365" s="223"/>
      <c r="AA365" s="223"/>
      <c r="AB365" s="223">
        <f t="shared" si="224"/>
        <v>23</v>
      </c>
      <c r="AC365" s="223">
        <f t="shared" si="225"/>
        <v>20</v>
      </c>
      <c r="AD365" s="223">
        <f t="shared" si="226"/>
        <v>39</v>
      </c>
      <c r="AE365" s="223">
        <f t="shared" si="227"/>
        <v>41</v>
      </c>
      <c r="AG365" s="270">
        <v>19</v>
      </c>
      <c r="AH365" s="270"/>
      <c r="AI365" s="283" t="s">
        <v>615</v>
      </c>
      <c r="AJ365" s="283" t="s">
        <v>1235</v>
      </c>
      <c r="AK365" s="283" t="s">
        <v>1236</v>
      </c>
      <c r="AL365" s="283" t="s">
        <v>464</v>
      </c>
      <c r="AM365" s="283" t="s">
        <v>1255</v>
      </c>
      <c r="AN365" s="283" t="s">
        <v>1154</v>
      </c>
      <c r="AO365" s="283" t="s">
        <v>1256</v>
      </c>
      <c r="AP365" s="283" t="s">
        <v>689</v>
      </c>
      <c r="AQ365" s="300"/>
      <c r="AR365" s="300"/>
      <c r="AS365" s="300"/>
      <c r="AT365" s="300"/>
      <c r="AU365" s="300"/>
      <c r="AV365" s="300"/>
      <c r="AW365" s="300"/>
      <c r="AX365" s="300"/>
      <c r="AY365" s="167">
        <f t="shared" ref="AY365:BF365" si="228">IF(AI365="-",AI365,IF(ISNUMBER(AI365),AI365,MID(AI365,(FIND("-",AI365)+1),3)+1))</f>
        <v>69</v>
      </c>
      <c r="AZ365" s="167">
        <f t="shared" si="228"/>
        <v>45</v>
      </c>
      <c r="BA365" s="167">
        <f t="shared" si="228"/>
        <v>33</v>
      </c>
      <c r="BB365" s="167">
        <f t="shared" si="228"/>
        <v>29</v>
      </c>
      <c r="BC365" s="167">
        <f t="shared" si="228"/>
        <v>120</v>
      </c>
      <c r="BD365" s="167">
        <f t="shared" si="228"/>
        <v>69</v>
      </c>
      <c r="BE365" s="167">
        <f t="shared" si="228"/>
        <v>31</v>
      </c>
      <c r="BF365" s="167">
        <f t="shared" si="228"/>
        <v>36</v>
      </c>
      <c r="BG365" s="167">
        <f>IF(AQ364="-",AQ364,IF(ISNUMBER(AQ364),AQ364,MID(AQ364,(FIND("-",AQ364)+1),3)+1))</f>
        <v>43</v>
      </c>
      <c r="BH365" s="167"/>
      <c r="BI365" s="167">
        <f>IF(AR364="-",AR364,IF(ISNUMBER(AR364),AR364,MID(AR364,(FIND("-",AR364)+1),3)+1))</f>
        <v>61</v>
      </c>
      <c r="BJ365" s="167">
        <f>IF(AS364="-",AS364,IF(ISNUMBER(AS364),AS364,MID(AS364,(FIND("-",AS364)+1),3)+1))</f>
        <v>39</v>
      </c>
      <c r="BK365" s="167">
        <f>IF(AT364="-",AT364,IF(ISNUMBER(AT364),AT364,MID(AT364,(FIND("-",AT364)+1),3)+1))</f>
        <v>137</v>
      </c>
      <c r="BL365" s="167">
        <f>IF(AV364="-",AV364,IF(ISNUMBER(AV364),AV364,MID(AV364,(FIND("-",AV364)+1),3)+1))</f>
        <v>34</v>
      </c>
      <c r="BM365" s="167">
        <f>IF(AW364="-",AW364,IF(ISNUMBER(AW364),AW364,MID(AW364,(FIND("-",AW364)+1),3)+1))</f>
        <v>35</v>
      </c>
      <c r="BN365" s="167">
        <f>IF(AX364="-",AX364,IF(ISNUMBER(AX364),AX364,MID(AX364,(FIND("-",AX364)+1),3)+1))</f>
        <v>25</v>
      </c>
      <c r="DI365" s="422"/>
      <c r="DJ365" s="422"/>
      <c r="EU365" s="422"/>
      <c r="EV365" s="422"/>
    </row>
    <row r="366" spans="14:152" s="56" customFormat="1" ht="15" customHeight="1">
      <c r="N366" s="435">
        <v>16</v>
      </c>
      <c r="O366" s="199" t="s">
        <v>1</v>
      </c>
      <c r="P366" s="199" t="s">
        <v>551</v>
      </c>
      <c r="Q366" s="199" t="s">
        <v>552</v>
      </c>
      <c r="R366" s="199" t="s">
        <v>425</v>
      </c>
      <c r="S366" s="222">
        <v>22</v>
      </c>
      <c r="T366" s="199" t="s">
        <v>522</v>
      </c>
      <c r="U366" s="199" t="s">
        <v>450</v>
      </c>
      <c r="W366" s="223" t="str">
        <f t="shared" si="221"/>
        <v>-</v>
      </c>
      <c r="X366" s="223">
        <f t="shared" si="222"/>
        <v>96</v>
      </c>
      <c r="Y366" s="223">
        <f t="shared" si="223"/>
        <v>55</v>
      </c>
      <c r="Z366" s="223"/>
      <c r="AA366" s="223"/>
      <c r="AB366" s="223">
        <f t="shared" si="224"/>
        <v>25</v>
      </c>
      <c r="AC366" s="223">
        <f t="shared" si="225"/>
        <v>22</v>
      </c>
      <c r="AD366" s="223">
        <f t="shared" si="226"/>
        <v>42</v>
      </c>
      <c r="AE366" s="223">
        <f t="shared" si="227"/>
        <v>44</v>
      </c>
      <c r="AG366" s="167"/>
      <c r="AH366" s="167"/>
      <c r="AI366" s="300"/>
      <c r="AJ366" s="300"/>
      <c r="AK366" s="300"/>
      <c r="AL366" s="300"/>
      <c r="AM366" s="300"/>
      <c r="AN366" s="300"/>
      <c r="AO366" s="300"/>
      <c r="AP366" s="300"/>
      <c r="AQ366" s="300"/>
      <c r="AR366" s="300"/>
      <c r="AS366" s="300"/>
      <c r="AT366" s="300"/>
      <c r="AU366" s="300"/>
      <c r="AV366" s="300"/>
      <c r="AW366" s="300"/>
      <c r="AX366" s="300"/>
      <c r="AY366" s="167"/>
      <c r="AZ366" s="167"/>
      <c r="BA366" s="167"/>
      <c r="BB366" s="167"/>
      <c r="BC366" s="167"/>
      <c r="BD366" s="167"/>
      <c r="BE366" s="167"/>
      <c r="BF366" s="167"/>
      <c r="BG366" s="167"/>
      <c r="BH366" s="167"/>
      <c r="BI366" s="167"/>
      <c r="BJ366" s="167"/>
      <c r="BK366" s="167"/>
      <c r="BL366" s="167"/>
      <c r="BM366" s="167"/>
      <c r="BN366" s="167"/>
      <c r="DI366" s="422"/>
      <c r="DJ366" s="422"/>
      <c r="EU366" s="422"/>
      <c r="EV366" s="422"/>
    </row>
    <row r="367" spans="14:152" s="56" customFormat="1" ht="15" customHeight="1">
      <c r="N367" s="435">
        <v>17</v>
      </c>
      <c r="O367" s="199" t="s">
        <v>1</v>
      </c>
      <c r="P367" s="199" t="s">
        <v>553</v>
      </c>
      <c r="Q367" s="199" t="s">
        <v>554</v>
      </c>
      <c r="R367" s="199" t="s">
        <v>1</v>
      </c>
      <c r="S367" s="199" t="s">
        <v>1</v>
      </c>
      <c r="T367" s="199" t="s">
        <v>555</v>
      </c>
      <c r="U367" s="199" t="s">
        <v>556</v>
      </c>
      <c r="W367" s="223" t="str">
        <f t="shared" si="221"/>
        <v>-</v>
      </c>
      <c r="X367" s="223">
        <f t="shared" si="222"/>
        <v>102</v>
      </c>
      <c r="Y367" s="223">
        <f t="shared" si="223"/>
        <v>60</v>
      </c>
      <c r="Z367" s="223"/>
      <c r="AA367" s="223"/>
      <c r="AB367" s="223" t="str">
        <f t="shared" si="224"/>
        <v>-</v>
      </c>
      <c r="AC367" s="223" t="str">
        <f t="shared" si="225"/>
        <v>-</v>
      </c>
      <c r="AD367" s="223">
        <f t="shared" si="226"/>
        <v>46</v>
      </c>
      <c r="AE367" s="223">
        <f t="shared" si="227"/>
        <v>47</v>
      </c>
      <c r="AG367" s="167"/>
      <c r="AH367" s="167"/>
      <c r="AI367" s="300"/>
      <c r="AJ367" s="300"/>
      <c r="AK367" s="300"/>
      <c r="AL367" s="300"/>
      <c r="AM367" s="300"/>
      <c r="AN367" s="300"/>
      <c r="AO367" s="300"/>
      <c r="AP367" s="300"/>
      <c r="AQ367" s="300"/>
      <c r="AR367" s="300"/>
      <c r="AS367" s="300"/>
      <c r="AT367" s="300"/>
      <c r="AU367" s="300"/>
      <c r="AV367" s="300"/>
      <c r="AW367" s="300"/>
      <c r="AX367" s="300"/>
      <c r="AY367" s="167"/>
      <c r="AZ367" s="167"/>
      <c r="BA367" s="167"/>
      <c r="BB367" s="167"/>
      <c r="BC367" s="167"/>
      <c r="BD367" s="167"/>
      <c r="BE367" s="167"/>
      <c r="BF367" s="167"/>
      <c r="BG367" s="167"/>
      <c r="BH367" s="167"/>
      <c r="BI367" s="167"/>
      <c r="BJ367" s="167"/>
      <c r="BK367" s="167"/>
      <c r="BL367" s="167"/>
      <c r="BM367" s="167"/>
      <c r="BN367" s="167"/>
      <c r="DI367" s="422"/>
      <c r="DJ367" s="422"/>
      <c r="EU367" s="422"/>
      <c r="EV367" s="422"/>
    </row>
    <row r="368" spans="14:152" s="56" customFormat="1" ht="15" customHeight="1">
      <c r="N368" s="435">
        <v>18</v>
      </c>
      <c r="O368" s="199" t="s">
        <v>1</v>
      </c>
      <c r="P368" s="199" t="s">
        <v>557</v>
      </c>
      <c r="Q368" s="199" t="s">
        <v>558</v>
      </c>
      <c r="R368" s="199" t="s">
        <v>1</v>
      </c>
      <c r="S368" s="199" t="s">
        <v>1</v>
      </c>
      <c r="T368" s="199" t="s">
        <v>559</v>
      </c>
      <c r="U368" s="199" t="s">
        <v>524</v>
      </c>
      <c r="W368" s="223" t="str">
        <f t="shared" si="221"/>
        <v>-</v>
      </c>
      <c r="X368" s="223">
        <f t="shared" si="222"/>
        <v>109</v>
      </c>
      <c r="Y368" s="223">
        <f t="shared" si="223"/>
        <v>65</v>
      </c>
      <c r="Z368" s="223"/>
      <c r="AA368" s="223"/>
      <c r="AB368" s="223" t="str">
        <f t="shared" si="224"/>
        <v>-</v>
      </c>
      <c r="AC368" s="223" t="str">
        <f t="shared" si="225"/>
        <v>-</v>
      </c>
      <c r="AD368" s="223">
        <f t="shared" si="226"/>
        <v>49</v>
      </c>
      <c r="AE368" s="223">
        <f t="shared" si="227"/>
        <v>50</v>
      </c>
      <c r="AG368" s="301" t="s">
        <v>1260</v>
      </c>
      <c r="AH368" s="301"/>
      <c r="AI368" s="300" t="s">
        <v>1261</v>
      </c>
      <c r="AJ368" s="300"/>
      <c r="AK368" s="300"/>
      <c r="AL368" s="300"/>
      <c r="AM368" s="300"/>
      <c r="AN368" s="300"/>
      <c r="AO368" s="300"/>
      <c r="AP368" s="300"/>
      <c r="AQ368" s="302"/>
      <c r="AR368" s="302"/>
      <c r="AS368" s="302"/>
      <c r="AT368" s="302"/>
      <c r="AU368" s="302"/>
      <c r="AV368" s="302"/>
      <c r="AW368" s="302"/>
      <c r="AX368" s="302"/>
      <c r="AY368" s="167"/>
      <c r="AZ368" s="167"/>
      <c r="BA368" s="167"/>
      <c r="BB368" s="167"/>
      <c r="BC368" s="167"/>
      <c r="BD368" s="167"/>
      <c r="BE368" s="167"/>
      <c r="BF368" s="167"/>
      <c r="BG368" s="167"/>
      <c r="BH368" s="167"/>
      <c r="BI368" s="167"/>
      <c r="BJ368" s="167"/>
      <c r="BK368" s="167"/>
      <c r="BL368" s="167"/>
      <c r="BM368" s="167"/>
      <c r="BN368" s="167"/>
      <c r="DI368" s="422"/>
      <c r="DJ368" s="422"/>
      <c r="EU368" s="422"/>
      <c r="EV368" s="422"/>
    </row>
    <row r="369" spans="14:152" s="56" customFormat="1" ht="15" customHeight="1">
      <c r="N369" s="435">
        <v>19</v>
      </c>
      <c r="O369" s="199" t="s">
        <v>1</v>
      </c>
      <c r="P369" s="199" t="s">
        <v>125</v>
      </c>
      <c r="Q369" s="199" t="s">
        <v>1</v>
      </c>
      <c r="R369" s="199" t="s">
        <v>1</v>
      </c>
      <c r="S369" s="199" t="s">
        <v>1</v>
      </c>
      <c r="T369" s="199" t="s">
        <v>560</v>
      </c>
      <c r="U369" s="199" t="s">
        <v>1</v>
      </c>
      <c r="W369" s="223" t="str">
        <f t="shared" si="221"/>
        <v>-</v>
      </c>
      <c r="X369" s="223">
        <f t="shared" si="222"/>
        <v>116</v>
      </c>
      <c r="Y369" s="223" t="str">
        <f t="shared" si="223"/>
        <v>-</v>
      </c>
      <c r="Z369" s="223"/>
      <c r="AA369" s="223"/>
      <c r="AB369" s="223" t="str">
        <f t="shared" si="224"/>
        <v>-</v>
      </c>
      <c r="AC369" s="223" t="str">
        <f t="shared" si="225"/>
        <v>-</v>
      </c>
      <c r="AD369" s="223">
        <f t="shared" si="226"/>
        <v>52</v>
      </c>
      <c r="AE369" s="223" t="str">
        <f t="shared" si="227"/>
        <v>-</v>
      </c>
      <c r="AG369" s="251" t="s">
        <v>1053</v>
      </c>
      <c r="AH369" s="251"/>
      <c r="AI369" s="302"/>
      <c r="AJ369" s="302"/>
      <c r="AK369" s="302"/>
      <c r="AL369" s="302"/>
      <c r="AM369" s="302"/>
      <c r="AN369" s="302"/>
      <c r="AO369" s="302"/>
      <c r="AP369" s="302"/>
      <c r="AQ369" s="303" t="s">
        <v>1062</v>
      </c>
      <c r="AR369" s="303" t="s">
        <v>1063</v>
      </c>
      <c r="AS369" s="303" t="s">
        <v>1064</v>
      </c>
      <c r="AT369" s="303" t="s">
        <v>1065</v>
      </c>
      <c r="AU369" s="303"/>
      <c r="AV369" s="304" t="s">
        <v>1066</v>
      </c>
      <c r="AW369" s="303" t="s">
        <v>1067</v>
      </c>
      <c r="AX369" s="303" t="s">
        <v>1068</v>
      </c>
      <c r="AY369" s="167"/>
      <c r="AZ369" s="167"/>
      <c r="BA369" s="167"/>
      <c r="BB369" s="167"/>
      <c r="BC369" s="167"/>
      <c r="BD369" s="167"/>
      <c r="BE369" s="167"/>
      <c r="BF369" s="167"/>
      <c r="BG369" s="167"/>
      <c r="BH369" s="167"/>
      <c r="BI369" s="167"/>
      <c r="BJ369" s="167"/>
      <c r="BK369" s="167"/>
      <c r="BL369" s="167"/>
      <c r="BM369" s="167"/>
      <c r="BN369" s="167"/>
      <c r="DI369" s="422"/>
      <c r="DJ369" s="422"/>
      <c r="EU369" s="422"/>
      <c r="EV369" s="422"/>
    </row>
    <row r="370" spans="14:152" s="56" customFormat="1" ht="15" customHeight="1">
      <c r="N370" s="222">
        <v>0</v>
      </c>
      <c r="O370" s="470"/>
      <c r="P370" s="470"/>
      <c r="Q370" s="470"/>
      <c r="R370" s="470"/>
      <c r="S370" s="470"/>
      <c r="T370" s="470"/>
      <c r="U370" s="470"/>
      <c r="W370" s="470">
        <v>26</v>
      </c>
      <c r="X370" s="470">
        <v>134</v>
      </c>
      <c r="Y370" s="470">
        <v>69</v>
      </c>
      <c r="Z370" s="470"/>
      <c r="AA370" s="470"/>
      <c r="AB370" s="470">
        <v>27</v>
      </c>
      <c r="AC370" s="470">
        <v>23</v>
      </c>
      <c r="AD370" s="470">
        <v>61</v>
      </c>
      <c r="AE370" s="470">
        <v>53</v>
      </c>
      <c r="AG370" s="251"/>
      <c r="AH370" s="251"/>
      <c r="AI370" s="303" t="s">
        <v>1054</v>
      </c>
      <c r="AJ370" s="303" t="s">
        <v>1055</v>
      </c>
      <c r="AK370" s="303" t="s">
        <v>1056</v>
      </c>
      <c r="AL370" s="303" t="s">
        <v>1057</v>
      </c>
      <c r="AM370" s="303" t="s">
        <v>1058</v>
      </c>
      <c r="AN370" s="303" t="s">
        <v>1059</v>
      </c>
      <c r="AO370" s="303" t="s">
        <v>1060</v>
      </c>
      <c r="AP370" s="303" t="s">
        <v>1061</v>
      </c>
      <c r="AQ370" s="283" t="s">
        <v>351</v>
      </c>
      <c r="AR370" s="283" t="s">
        <v>404</v>
      </c>
      <c r="AS370" s="283" t="s">
        <v>617</v>
      </c>
      <c r="AT370" s="283" t="s">
        <v>1262</v>
      </c>
      <c r="AU370" s="283"/>
      <c r="AV370" s="283" t="s">
        <v>644</v>
      </c>
      <c r="AW370" s="283" t="s">
        <v>1198</v>
      </c>
      <c r="AX370" s="283" t="s">
        <v>351</v>
      </c>
      <c r="AY370" s="167">
        <f t="shared" ref="AY370:AY388" si="229">IF(AI371="-",AI371,IF(ISNUMBER(AI371),AI371,MID(AI371,1,FIND("-",AI371)-1))+0)</f>
        <v>0</v>
      </c>
      <c r="AZ370" s="167">
        <f t="shared" ref="AZ370:AZ388" si="230">IF(AJ371="-",AJ371,IF(ISNUMBER(AJ371),AJ371,MID(AJ371,1,FIND("-",AJ371)-1))+0)</f>
        <v>0</v>
      </c>
      <c r="BA370" s="167">
        <f t="shared" ref="BA370:BA388" si="231">IF(AK371="-",AK371,IF(ISNUMBER(AK371),AK371,MID(AK371,1,FIND("-",AK371)-1))+0)</f>
        <v>0</v>
      </c>
      <c r="BB370" s="167">
        <f t="shared" ref="BB370:BB388" si="232">IF(AL371="-",AL371,IF(ISNUMBER(AL371),AL371,MID(AL371,1,FIND("-",AL371)-1))+0)</f>
        <v>0</v>
      </c>
      <c r="BC370" s="167">
        <f t="shared" ref="BC370:BC388" si="233">IF(AM371="-",AM371,IF(ISNUMBER(AM371),AM371,MID(AM371,1,FIND("-",AM371)-1))+0)</f>
        <v>0</v>
      </c>
      <c r="BD370" s="167">
        <f t="shared" ref="BD370:BD388" si="234">IF(AN371="-",AN371,IF(ISNUMBER(AN371),AN371,MID(AN371,1,FIND("-",AN371)-1))+0)</f>
        <v>0</v>
      </c>
      <c r="BE370" s="167">
        <f t="shared" ref="BE370:BE388" si="235">IF(AO371="-",AO371,IF(ISNUMBER(AO371),AO371,MID(AO371,1,FIND("-",AO371)-1))+0)</f>
        <v>0</v>
      </c>
      <c r="BF370" s="167">
        <f t="shared" ref="BF370:BF388" si="236">IF(AP371="-",AP371,IF(ISNUMBER(AP371),AP371,MID(AP371,1,FIND("-",AP371)-1))+0)</f>
        <v>0</v>
      </c>
      <c r="BG370" s="167">
        <f t="shared" ref="BG370:BG388" si="237">IF(AQ370="-",AQ370,IF(ISNUMBER(AQ370),AQ370,MID(AQ370,1,FIND("-",AQ370)-1))+0)</f>
        <v>0</v>
      </c>
      <c r="BH370" s="167"/>
      <c r="BI370" s="167">
        <f t="shared" ref="BI370:BI388" si="238">IF(AR370="-",AR370,IF(ISNUMBER(AR370),AR370,MID(AR370,1,FIND("-",AR370)-1))+0)</f>
        <v>0</v>
      </c>
      <c r="BJ370" s="167">
        <f t="shared" ref="BJ370:BJ388" si="239">IF(AS370="-",AS370,IF(ISNUMBER(AS370),AS370,MID(AS370,1,FIND("-",AS370)-1))+0)</f>
        <v>0</v>
      </c>
      <c r="BK370" s="167">
        <f t="shared" ref="BK370:BK388" si="240">IF(AT370="-",AT370,IF(ISNUMBER(AT370),AT370,MID(AT370,1,FIND("-",AT370)-1))+0)</f>
        <v>0</v>
      </c>
      <c r="BL370" s="167">
        <f t="shared" ref="BL370:BL388" si="241">IF(AV370="-",AV370,IF(ISNUMBER(AV370),AV370,MID(AV370,1,FIND("-",AV370)-1))+0)</f>
        <v>0</v>
      </c>
      <c r="BM370" s="167">
        <f t="shared" ref="BM370:BM388" si="242">IF(AW370="-",AW370,IF(ISNUMBER(AW370),AW370,MID(AW370,1,FIND("-",AW370)-1))+0)</f>
        <v>0</v>
      </c>
      <c r="BN370" s="167">
        <f t="shared" ref="BN370:BN388" si="243">IF(AX370="-",AX370,IF(ISNUMBER(AX370),AX370,MID(AX370,1,FIND("-",AX370)-1))+0)</f>
        <v>0</v>
      </c>
      <c r="DI370" s="422"/>
      <c r="DJ370" s="422"/>
      <c r="EU370" s="422"/>
      <c r="EV370" s="422"/>
    </row>
    <row r="371" spans="14:152" s="56" customFormat="1" ht="15" customHeight="1">
      <c r="N371" s="222"/>
      <c r="O371" s="470"/>
      <c r="P371" s="470"/>
      <c r="Q371" s="470"/>
      <c r="R371" s="470"/>
      <c r="S371" s="470"/>
      <c r="T371" s="470"/>
      <c r="U371" s="470"/>
      <c r="W371" s="470"/>
      <c r="X371" s="470"/>
      <c r="Y371" s="470"/>
      <c r="Z371" s="470"/>
      <c r="AA371" s="470"/>
      <c r="AB371" s="470"/>
      <c r="AC371" s="470"/>
      <c r="AD371" s="470"/>
      <c r="AE371" s="470"/>
      <c r="AG371" s="270">
        <v>1</v>
      </c>
      <c r="AH371" s="270"/>
      <c r="AI371" s="283">
        <v>0</v>
      </c>
      <c r="AJ371" s="283">
        <v>0</v>
      </c>
      <c r="AK371" s="283" t="s">
        <v>644</v>
      </c>
      <c r="AL371" s="283" t="s">
        <v>351</v>
      </c>
      <c r="AM371" s="283" t="s">
        <v>1146</v>
      </c>
      <c r="AN371" s="283" t="s">
        <v>572</v>
      </c>
      <c r="AO371" s="283">
        <v>0</v>
      </c>
      <c r="AP371" s="283" t="s">
        <v>403</v>
      </c>
      <c r="AQ371" s="283" t="s">
        <v>407</v>
      </c>
      <c r="AR371" s="283" t="s">
        <v>411</v>
      </c>
      <c r="AS371" s="283" t="s">
        <v>353</v>
      </c>
      <c r="AT371" s="283" t="s">
        <v>658</v>
      </c>
      <c r="AU371" s="283"/>
      <c r="AV371" s="291">
        <v>6</v>
      </c>
      <c r="AW371" s="291">
        <v>9</v>
      </c>
      <c r="AX371" s="291">
        <v>3</v>
      </c>
      <c r="AY371" s="167">
        <f t="shared" si="229"/>
        <v>1</v>
      </c>
      <c r="AZ371" s="167" t="str">
        <f t="shared" si="230"/>
        <v>-</v>
      </c>
      <c r="BA371" s="167">
        <f t="shared" si="231"/>
        <v>6</v>
      </c>
      <c r="BB371" s="167">
        <f t="shared" si="232"/>
        <v>3</v>
      </c>
      <c r="BC371" s="167">
        <f t="shared" si="233"/>
        <v>12</v>
      </c>
      <c r="BD371" s="167">
        <f t="shared" si="234"/>
        <v>8</v>
      </c>
      <c r="BE371" s="167">
        <f t="shared" si="235"/>
        <v>1</v>
      </c>
      <c r="BF371" s="167">
        <f t="shared" si="236"/>
        <v>4</v>
      </c>
      <c r="BG371" s="167">
        <f t="shared" si="237"/>
        <v>3</v>
      </c>
      <c r="BH371" s="167"/>
      <c r="BI371" s="167">
        <f t="shared" si="238"/>
        <v>2</v>
      </c>
      <c r="BJ371" s="167">
        <f t="shared" si="239"/>
        <v>5</v>
      </c>
      <c r="BK371" s="167">
        <f t="shared" si="240"/>
        <v>22</v>
      </c>
      <c r="BL371" s="167">
        <f t="shared" si="241"/>
        <v>6</v>
      </c>
      <c r="BM371" s="167">
        <f t="shared" si="242"/>
        <v>9</v>
      </c>
      <c r="BN371" s="167">
        <f t="shared" si="243"/>
        <v>3</v>
      </c>
      <c r="DI371" s="422"/>
      <c r="DJ371" s="422"/>
      <c r="EU371" s="422"/>
      <c r="EV371" s="422"/>
    </row>
    <row r="372" spans="14:152" s="56" customFormat="1" ht="15" customHeight="1">
      <c r="N372" s="222"/>
      <c r="O372" s="470"/>
      <c r="P372" s="470"/>
      <c r="Q372" s="470"/>
      <c r="R372" s="470"/>
      <c r="S372" s="470"/>
      <c r="T372" s="470"/>
      <c r="U372" s="470"/>
      <c r="W372" s="470"/>
      <c r="X372" s="470"/>
      <c r="Y372" s="470"/>
      <c r="Z372" s="470"/>
      <c r="AA372" s="470"/>
      <c r="AB372" s="470"/>
      <c r="AC372" s="470"/>
      <c r="AD372" s="470"/>
      <c r="AE372" s="470"/>
      <c r="AG372" s="270">
        <v>2</v>
      </c>
      <c r="AH372" s="270"/>
      <c r="AI372" s="283" t="s">
        <v>456</v>
      </c>
      <c r="AJ372" s="283" t="s">
        <v>1</v>
      </c>
      <c r="AK372" s="291">
        <v>6</v>
      </c>
      <c r="AL372" s="291">
        <v>3</v>
      </c>
      <c r="AM372" s="283" t="s">
        <v>368</v>
      </c>
      <c r="AN372" s="283" t="s">
        <v>361</v>
      </c>
      <c r="AO372" s="283" t="s">
        <v>456</v>
      </c>
      <c r="AP372" s="291">
        <v>4</v>
      </c>
      <c r="AQ372" s="283" t="s">
        <v>353</v>
      </c>
      <c r="AR372" s="283" t="s">
        <v>356</v>
      </c>
      <c r="AS372" s="283" t="s">
        <v>367</v>
      </c>
      <c r="AT372" s="283" t="s">
        <v>539</v>
      </c>
      <c r="AU372" s="283"/>
      <c r="AV372" s="291">
        <v>7</v>
      </c>
      <c r="AW372" s="283" t="s">
        <v>363</v>
      </c>
      <c r="AX372" s="291">
        <v>4</v>
      </c>
      <c r="AY372" s="167">
        <f t="shared" si="229"/>
        <v>3</v>
      </c>
      <c r="AZ372" s="167">
        <f t="shared" si="230"/>
        <v>1</v>
      </c>
      <c r="BA372" s="167">
        <f t="shared" si="231"/>
        <v>7</v>
      </c>
      <c r="BB372" s="167">
        <f t="shared" si="232"/>
        <v>4</v>
      </c>
      <c r="BC372" s="167">
        <f t="shared" si="233"/>
        <v>15</v>
      </c>
      <c r="BD372" s="167">
        <f t="shared" si="234"/>
        <v>10</v>
      </c>
      <c r="BE372" s="167">
        <f t="shared" si="235"/>
        <v>3</v>
      </c>
      <c r="BF372" s="167">
        <f t="shared" si="236"/>
        <v>5</v>
      </c>
      <c r="BG372" s="167">
        <f t="shared" si="237"/>
        <v>5</v>
      </c>
      <c r="BH372" s="167"/>
      <c r="BI372" s="167">
        <f t="shared" si="238"/>
        <v>4</v>
      </c>
      <c r="BJ372" s="167">
        <f t="shared" si="239"/>
        <v>7</v>
      </c>
      <c r="BK372" s="167">
        <f t="shared" si="240"/>
        <v>27</v>
      </c>
      <c r="BL372" s="167">
        <f t="shared" si="241"/>
        <v>7</v>
      </c>
      <c r="BM372" s="167">
        <f t="shared" si="242"/>
        <v>10</v>
      </c>
      <c r="BN372" s="167">
        <f t="shared" si="243"/>
        <v>4</v>
      </c>
      <c r="DI372" s="422"/>
      <c r="DJ372" s="422"/>
      <c r="EU372" s="422"/>
      <c r="EV372" s="422"/>
    </row>
    <row r="373" spans="14:152" s="56" customFormat="1" ht="15" customHeight="1">
      <c r="N373" s="222"/>
      <c r="O373" s="470"/>
      <c r="P373" s="470"/>
      <c r="Q373" s="470"/>
      <c r="R373" s="470"/>
      <c r="S373" s="470"/>
      <c r="T373" s="470"/>
      <c r="U373" s="470"/>
      <c r="W373" s="470"/>
      <c r="X373" s="470"/>
      <c r="Y373" s="470"/>
      <c r="Z373" s="470"/>
      <c r="AA373" s="470"/>
      <c r="AB373" s="470"/>
      <c r="AC373" s="470"/>
      <c r="AD373" s="470"/>
      <c r="AE373" s="470"/>
      <c r="AG373" s="270">
        <v>3</v>
      </c>
      <c r="AH373" s="270"/>
      <c r="AI373" s="283" t="s">
        <v>407</v>
      </c>
      <c r="AJ373" s="291">
        <v>1</v>
      </c>
      <c r="AK373" s="291">
        <v>7</v>
      </c>
      <c r="AL373" s="283" t="s">
        <v>356</v>
      </c>
      <c r="AM373" s="283" t="s">
        <v>360</v>
      </c>
      <c r="AN373" s="283" t="s">
        <v>516</v>
      </c>
      <c r="AO373" s="283" t="s">
        <v>407</v>
      </c>
      <c r="AP373" s="283" t="s">
        <v>353</v>
      </c>
      <c r="AQ373" s="283" t="s">
        <v>367</v>
      </c>
      <c r="AR373" s="283" t="s">
        <v>359</v>
      </c>
      <c r="AS373" s="283" t="s">
        <v>412</v>
      </c>
      <c r="AT373" s="283" t="s">
        <v>621</v>
      </c>
      <c r="AU373" s="283"/>
      <c r="AV373" s="291">
        <v>8</v>
      </c>
      <c r="AW373" s="291">
        <v>12</v>
      </c>
      <c r="AX373" s="291">
        <v>5</v>
      </c>
      <c r="AY373" s="167">
        <f t="shared" si="229"/>
        <v>5</v>
      </c>
      <c r="AZ373" s="167">
        <f t="shared" si="230"/>
        <v>2</v>
      </c>
      <c r="BA373" s="167">
        <f t="shared" si="231"/>
        <v>8</v>
      </c>
      <c r="BB373" s="167">
        <f t="shared" si="232"/>
        <v>6</v>
      </c>
      <c r="BC373" s="167">
        <f t="shared" si="233"/>
        <v>18</v>
      </c>
      <c r="BD373" s="167">
        <f t="shared" si="234"/>
        <v>13</v>
      </c>
      <c r="BE373" s="167">
        <f t="shared" si="235"/>
        <v>5</v>
      </c>
      <c r="BF373" s="167">
        <f t="shared" si="236"/>
        <v>7</v>
      </c>
      <c r="BG373" s="167">
        <f t="shared" si="237"/>
        <v>7</v>
      </c>
      <c r="BH373" s="167"/>
      <c r="BI373" s="167">
        <f t="shared" si="238"/>
        <v>6</v>
      </c>
      <c r="BJ373" s="167">
        <f t="shared" si="239"/>
        <v>9</v>
      </c>
      <c r="BK373" s="167">
        <f t="shared" si="240"/>
        <v>32</v>
      </c>
      <c r="BL373" s="167">
        <f t="shared" si="241"/>
        <v>8</v>
      </c>
      <c r="BM373" s="167">
        <f t="shared" si="242"/>
        <v>12</v>
      </c>
      <c r="BN373" s="167">
        <f t="shared" si="243"/>
        <v>5</v>
      </c>
      <c r="DI373" s="422"/>
      <c r="DJ373" s="422"/>
      <c r="EU373" s="422"/>
      <c r="EV373" s="422"/>
    </row>
    <row r="374" spans="14:152" s="56" customFormat="1" ht="15" customHeight="1">
      <c r="N374" s="222"/>
      <c r="O374" s="470"/>
      <c r="P374" s="470"/>
      <c r="Q374" s="470"/>
      <c r="R374" s="470"/>
      <c r="S374" s="470"/>
      <c r="T374" s="470"/>
      <c r="U374" s="470"/>
      <c r="W374" s="470"/>
      <c r="X374" s="470"/>
      <c r="Y374" s="470"/>
      <c r="Z374" s="470"/>
      <c r="AA374" s="470"/>
      <c r="AB374" s="470"/>
      <c r="AC374" s="470"/>
      <c r="AD374" s="470"/>
      <c r="AE374" s="470"/>
      <c r="AG374" s="270">
        <v>4</v>
      </c>
      <c r="AH374" s="270"/>
      <c r="AI374" s="283" t="s">
        <v>518</v>
      </c>
      <c r="AJ374" s="291">
        <v>2</v>
      </c>
      <c r="AK374" s="291">
        <v>8</v>
      </c>
      <c r="AL374" s="291">
        <v>6</v>
      </c>
      <c r="AM374" s="283" t="s">
        <v>462</v>
      </c>
      <c r="AN374" s="283" t="s">
        <v>380</v>
      </c>
      <c r="AO374" s="283" t="s">
        <v>353</v>
      </c>
      <c r="AP374" s="291">
        <v>7</v>
      </c>
      <c r="AQ374" s="291">
        <v>9</v>
      </c>
      <c r="AR374" s="283" t="s">
        <v>361</v>
      </c>
      <c r="AS374" s="283" t="s">
        <v>366</v>
      </c>
      <c r="AT374" s="283" t="s">
        <v>569</v>
      </c>
      <c r="AU374" s="283"/>
      <c r="AV374" s="291">
        <v>9</v>
      </c>
      <c r="AW374" s="283" t="s">
        <v>380</v>
      </c>
      <c r="AX374" s="291">
        <v>6</v>
      </c>
      <c r="AY374" s="167">
        <f t="shared" si="229"/>
        <v>8</v>
      </c>
      <c r="AZ374" s="167">
        <f t="shared" si="230"/>
        <v>3</v>
      </c>
      <c r="BA374" s="167">
        <f t="shared" si="231"/>
        <v>9</v>
      </c>
      <c r="BB374" s="167">
        <f t="shared" si="232"/>
        <v>7</v>
      </c>
      <c r="BC374" s="167">
        <f t="shared" si="233"/>
        <v>21</v>
      </c>
      <c r="BD374" s="167">
        <f t="shared" si="234"/>
        <v>15</v>
      </c>
      <c r="BE374" s="167">
        <f t="shared" si="235"/>
        <v>7</v>
      </c>
      <c r="BF374" s="167">
        <f t="shared" si="236"/>
        <v>8</v>
      </c>
      <c r="BG374" s="167">
        <f t="shared" si="237"/>
        <v>9</v>
      </c>
      <c r="BH374" s="167"/>
      <c r="BI374" s="167">
        <f t="shared" si="238"/>
        <v>8</v>
      </c>
      <c r="BJ374" s="167">
        <f t="shared" si="239"/>
        <v>11</v>
      </c>
      <c r="BK374" s="167">
        <f t="shared" si="240"/>
        <v>37</v>
      </c>
      <c r="BL374" s="167">
        <f t="shared" si="241"/>
        <v>9</v>
      </c>
      <c r="BM374" s="167">
        <f t="shared" si="242"/>
        <v>13</v>
      </c>
      <c r="BN374" s="167">
        <f t="shared" si="243"/>
        <v>6</v>
      </c>
      <c r="DI374" s="422"/>
      <c r="DJ374" s="422"/>
      <c r="EU374" s="422"/>
      <c r="EV374" s="422"/>
    </row>
    <row r="375" spans="14:152" s="56" customFormat="1" ht="15" customHeight="1">
      <c r="N375" s="222"/>
      <c r="O375" s="470"/>
      <c r="P375" s="470"/>
      <c r="Q375" s="470"/>
      <c r="R375" s="470"/>
      <c r="S375" s="470"/>
      <c r="T375" s="470"/>
      <c r="U375" s="470"/>
      <c r="W375" s="470"/>
      <c r="X375" s="470"/>
      <c r="Y375" s="470"/>
      <c r="Z375" s="470"/>
      <c r="AA375" s="470"/>
      <c r="AB375" s="470"/>
      <c r="AC375" s="470"/>
      <c r="AD375" s="470"/>
      <c r="AE375" s="470"/>
      <c r="AG375" s="270">
        <v>5</v>
      </c>
      <c r="AH375" s="270"/>
      <c r="AI375" s="283" t="s">
        <v>355</v>
      </c>
      <c r="AJ375" s="283" t="s">
        <v>407</v>
      </c>
      <c r="AK375" s="291">
        <v>9</v>
      </c>
      <c r="AL375" s="283" t="s">
        <v>367</v>
      </c>
      <c r="AM375" s="283" t="s">
        <v>437</v>
      </c>
      <c r="AN375" s="283" t="s">
        <v>371</v>
      </c>
      <c r="AO375" s="283" t="s">
        <v>367</v>
      </c>
      <c r="AP375" s="283" t="s">
        <v>361</v>
      </c>
      <c r="AQ375" s="283" t="s">
        <v>363</v>
      </c>
      <c r="AR375" s="283" t="s">
        <v>363</v>
      </c>
      <c r="AS375" s="283" t="s">
        <v>380</v>
      </c>
      <c r="AT375" s="283" t="s">
        <v>1263</v>
      </c>
      <c r="AU375" s="283"/>
      <c r="AV375" s="291">
        <v>10</v>
      </c>
      <c r="AW375" s="291">
        <v>15</v>
      </c>
      <c r="AX375" s="291">
        <v>7</v>
      </c>
      <c r="AY375" s="167">
        <f t="shared" si="229"/>
        <v>11</v>
      </c>
      <c r="AZ375" s="167">
        <f t="shared" si="230"/>
        <v>5</v>
      </c>
      <c r="BA375" s="167" t="str">
        <f t="shared" si="231"/>
        <v>-</v>
      </c>
      <c r="BB375" s="167">
        <f t="shared" si="232"/>
        <v>9</v>
      </c>
      <c r="BC375" s="167">
        <f t="shared" si="233"/>
        <v>23</v>
      </c>
      <c r="BD375" s="167">
        <f t="shared" si="234"/>
        <v>17</v>
      </c>
      <c r="BE375" s="167">
        <f t="shared" si="235"/>
        <v>9</v>
      </c>
      <c r="BF375" s="167">
        <f t="shared" si="236"/>
        <v>10</v>
      </c>
      <c r="BG375" s="167">
        <f t="shared" si="237"/>
        <v>10</v>
      </c>
      <c r="BH375" s="167"/>
      <c r="BI375" s="167">
        <f t="shared" si="238"/>
        <v>10</v>
      </c>
      <c r="BJ375" s="167">
        <f t="shared" si="239"/>
        <v>13</v>
      </c>
      <c r="BK375" s="167">
        <f t="shared" si="240"/>
        <v>42</v>
      </c>
      <c r="BL375" s="167">
        <f t="shared" si="241"/>
        <v>10</v>
      </c>
      <c r="BM375" s="167">
        <f t="shared" si="242"/>
        <v>15</v>
      </c>
      <c r="BN375" s="167">
        <f t="shared" si="243"/>
        <v>7</v>
      </c>
      <c r="DI375" s="422"/>
      <c r="DJ375" s="422"/>
      <c r="EU375" s="422"/>
      <c r="EV375" s="422"/>
    </row>
    <row r="376" spans="14:152" s="56" customFormat="1" ht="15" customHeight="1">
      <c r="N376" s="222"/>
      <c r="O376" s="470"/>
      <c r="P376" s="470"/>
      <c r="Q376" s="470"/>
      <c r="R376" s="470"/>
      <c r="S376" s="470"/>
      <c r="T376" s="470"/>
      <c r="U376" s="470"/>
      <c r="W376" s="470"/>
      <c r="X376" s="470"/>
      <c r="Y376" s="470"/>
      <c r="Z376" s="470"/>
      <c r="AA376" s="470"/>
      <c r="AB376" s="470"/>
      <c r="AC376" s="470"/>
      <c r="AD376" s="470"/>
      <c r="AE376" s="470"/>
      <c r="AG376" s="270">
        <v>6</v>
      </c>
      <c r="AH376" s="270"/>
      <c r="AI376" s="283" t="s">
        <v>365</v>
      </c>
      <c r="AJ376" s="283" t="s">
        <v>518</v>
      </c>
      <c r="AK376" s="283" t="s">
        <v>1</v>
      </c>
      <c r="AL376" s="291">
        <v>9</v>
      </c>
      <c r="AM376" s="283" t="s">
        <v>494</v>
      </c>
      <c r="AN376" s="283" t="s">
        <v>373</v>
      </c>
      <c r="AO376" s="291">
        <v>9</v>
      </c>
      <c r="AP376" s="291">
        <v>10</v>
      </c>
      <c r="AQ376" s="283" t="s">
        <v>458</v>
      </c>
      <c r="AR376" s="283" t="s">
        <v>458</v>
      </c>
      <c r="AS376" s="283" t="s">
        <v>371</v>
      </c>
      <c r="AT376" s="283" t="s">
        <v>1112</v>
      </c>
      <c r="AU376" s="283"/>
      <c r="AV376" s="291">
        <v>11</v>
      </c>
      <c r="AW376" s="291">
        <v>16</v>
      </c>
      <c r="AX376" s="291">
        <v>8</v>
      </c>
      <c r="AY376" s="167">
        <f t="shared" si="229"/>
        <v>14</v>
      </c>
      <c r="AZ376" s="167">
        <f t="shared" si="230"/>
        <v>8</v>
      </c>
      <c r="BA376" s="167">
        <f t="shared" si="231"/>
        <v>10</v>
      </c>
      <c r="BB376" s="167">
        <f t="shared" si="232"/>
        <v>10</v>
      </c>
      <c r="BC376" s="167">
        <f t="shared" si="233"/>
        <v>26</v>
      </c>
      <c r="BD376" s="167">
        <f t="shared" si="234"/>
        <v>20</v>
      </c>
      <c r="BE376" s="167">
        <f t="shared" si="235"/>
        <v>10</v>
      </c>
      <c r="BF376" s="167">
        <f t="shared" si="236"/>
        <v>11</v>
      </c>
      <c r="BG376" s="167">
        <f t="shared" si="237"/>
        <v>12</v>
      </c>
      <c r="BH376" s="167"/>
      <c r="BI376" s="167">
        <f t="shared" si="238"/>
        <v>12</v>
      </c>
      <c r="BJ376" s="167">
        <f t="shared" si="239"/>
        <v>15</v>
      </c>
      <c r="BK376" s="167">
        <f t="shared" si="240"/>
        <v>48</v>
      </c>
      <c r="BL376" s="167">
        <f t="shared" si="241"/>
        <v>11</v>
      </c>
      <c r="BM376" s="167">
        <f t="shared" si="242"/>
        <v>16</v>
      </c>
      <c r="BN376" s="167">
        <f t="shared" si="243"/>
        <v>8</v>
      </c>
      <c r="DI376" s="422"/>
      <c r="DJ376" s="422"/>
      <c r="EU376" s="422"/>
      <c r="EV376" s="422"/>
    </row>
    <row r="377" spans="14:152" s="56" customFormat="1" ht="15" customHeight="1">
      <c r="N377" s="222"/>
      <c r="O377" s="470"/>
      <c r="P377" s="470"/>
      <c r="Q377" s="470"/>
      <c r="R377" s="470"/>
      <c r="S377" s="470"/>
      <c r="T377" s="470"/>
      <c r="U377" s="470"/>
      <c r="W377" s="470"/>
      <c r="X377" s="470"/>
      <c r="Y377" s="470"/>
      <c r="Z377" s="470"/>
      <c r="AA377" s="470"/>
      <c r="AB377" s="470"/>
      <c r="AC377" s="470"/>
      <c r="AD377" s="470"/>
      <c r="AE377" s="470"/>
      <c r="AG377" s="270">
        <v>7</v>
      </c>
      <c r="AH377" s="270"/>
      <c r="AI377" s="283" t="s">
        <v>370</v>
      </c>
      <c r="AJ377" s="283" t="s">
        <v>361</v>
      </c>
      <c r="AK377" s="291">
        <v>10</v>
      </c>
      <c r="AL377" s="283" t="s">
        <v>363</v>
      </c>
      <c r="AM377" s="283" t="s">
        <v>369</v>
      </c>
      <c r="AN377" s="283" t="s">
        <v>376</v>
      </c>
      <c r="AO377" s="283" t="s">
        <v>363</v>
      </c>
      <c r="AP377" s="283" t="s">
        <v>366</v>
      </c>
      <c r="AQ377" s="283" t="s">
        <v>459</v>
      </c>
      <c r="AR377" s="283" t="s">
        <v>459</v>
      </c>
      <c r="AS377" s="283" t="s">
        <v>374</v>
      </c>
      <c r="AT377" s="283" t="s">
        <v>651</v>
      </c>
      <c r="AU377" s="283"/>
      <c r="AV377" s="291">
        <v>12</v>
      </c>
      <c r="AW377" s="283" t="s">
        <v>374</v>
      </c>
      <c r="AX377" s="291">
        <v>9</v>
      </c>
      <c r="AY377" s="167">
        <f t="shared" si="229"/>
        <v>17</v>
      </c>
      <c r="AZ377" s="167">
        <f t="shared" si="230"/>
        <v>10</v>
      </c>
      <c r="BA377" s="167">
        <f t="shared" si="231"/>
        <v>11</v>
      </c>
      <c r="BB377" s="167">
        <f t="shared" si="232"/>
        <v>12</v>
      </c>
      <c r="BC377" s="167">
        <f t="shared" si="233"/>
        <v>29</v>
      </c>
      <c r="BD377" s="167">
        <f t="shared" si="234"/>
        <v>22</v>
      </c>
      <c r="BE377" s="167">
        <f t="shared" si="235"/>
        <v>12</v>
      </c>
      <c r="BF377" s="167">
        <f t="shared" si="236"/>
        <v>13</v>
      </c>
      <c r="BG377" s="167">
        <f t="shared" si="237"/>
        <v>14</v>
      </c>
      <c r="BH377" s="167"/>
      <c r="BI377" s="167">
        <f t="shared" si="238"/>
        <v>14</v>
      </c>
      <c r="BJ377" s="167">
        <f t="shared" si="239"/>
        <v>17</v>
      </c>
      <c r="BK377" s="167">
        <f t="shared" si="240"/>
        <v>53</v>
      </c>
      <c r="BL377" s="167">
        <f t="shared" si="241"/>
        <v>12</v>
      </c>
      <c r="BM377" s="167">
        <f t="shared" si="242"/>
        <v>17</v>
      </c>
      <c r="BN377" s="167">
        <f t="shared" si="243"/>
        <v>9</v>
      </c>
      <c r="DI377" s="422"/>
      <c r="DJ377" s="422"/>
      <c r="EU377" s="422"/>
      <c r="EV377" s="422"/>
    </row>
    <row r="378" spans="14:152" s="56" customFormat="1" ht="15" customHeight="1">
      <c r="N378" s="222"/>
      <c r="O378" s="470"/>
      <c r="P378" s="470"/>
      <c r="Q378" s="470"/>
      <c r="R378" s="470"/>
      <c r="S378" s="470"/>
      <c r="T378" s="470"/>
      <c r="U378" s="470"/>
      <c r="W378" s="470"/>
      <c r="X378" s="470"/>
      <c r="Y378" s="470"/>
      <c r="Z378" s="470"/>
      <c r="AA378" s="470"/>
      <c r="AB378" s="470"/>
      <c r="AC378" s="470"/>
      <c r="AD378" s="470"/>
      <c r="AE378" s="470"/>
      <c r="AG378" s="270">
        <v>8</v>
      </c>
      <c r="AH378" s="270"/>
      <c r="AI378" s="291" t="s">
        <v>373</v>
      </c>
      <c r="AJ378" s="459" t="s">
        <v>363</v>
      </c>
      <c r="AK378" s="291">
        <v>11</v>
      </c>
      <c r="AL378" s="291">
        <v>12</v>
      </c>
      <c r="AM378" s="291" t="s">
        <v>460</v>
      </c>
      <c r="AN378" s="283" t="s">
        <v>466</v>
      </c>
      <c r="AO378" s="291">
        <v>12</v>
      </c>
      <c r="AP378" s="283" t="s">
        <v>380</v>
      </c>
      <c r="AQ378" s="291">
        <v>16</v>
      </c>
      <c r="AR378" s="283" t="s">
        <v>387</v>
      </c>
      <c r="AS378" s="283" t="s">
        <v>377</v>
      </c>
      <c r="AT378" s="283" t="s">
        <v>652</v>
      </c>
      <c r="AU378" s="283"/>
      <c r="AV378" s="291">
        <v>13</v>
      </c>
      <c r="AW378" s="291">
        <v>19</v>
      </c>
      <c r="AX378" s="291">
        <v>10</v>
      </c>
      <c r="AY378" s="167">
        <f t="shared" si="229"/>
        <v>20</v>
      </c>
      <c r="AZ378" s="167">
        <f t="shared" si="230"/>
        <v>12</v>
      </c>
      <c r="BA378" s="167">
        <f t="shared" si="231"/>
        <v>12</v>
      </c>
      <c r="BB378" s="167">
        <f t="shared" si="232"/>
        <v>13</v>
      </c>
      <c r="BC378" s="167">
        <f t="shared" si="233"/>
        <v>32</v>
      </c>
      <c r="BD378" s="167">
        <f t="shared" si="234"/>
        <v>24</v>
      </c>
      <c r="BE378" s="167">
        <f t="shared" si="235"/>
        <v>13</v>
      </c>
      <c r="BF378" s="167">
        <f t="shared" si="236"/>
        <v>15</v>
      </c>
      <c r="BG378" s="167">
        <f t="shared" si="237"/>
        <v>16</v>
      </c>
      <c r="BH378" s="167"/>
      <c r="BI378" s="167">
        <f t="shared" si="238"/>
        <v>16</v>
      </c>
      <c r="BJ378" s="167">
        <f t="shared" si="239"/>
        <v>19</v>
      </c>
      <c r="BK378" s="167">
        <f t="shared" si="240"/>
        <v>59</v>
      </c>
      <c r="BL378" s="167">
        <f t="shared" si="241"/>
        <v>13</v>
      </c>
      <c r="BM378" s="167">
        <f t="shared" si="242"/>
        <v>19</v>
      </c>
      <c r="BN378" s="167">
        <f t="shared" si="243"/>
        <v>10</v>
      </c>
      <c r="DI378" s="422"/>
      <c r="DJ378" s="422"/>
      <c r="EU378" s="422"/>
      <c r="EV378" s="422"/>
    </row>
    <row r="379" spans="14:152" s="56" customFormat="1" ht="15" customHeight="1">
      <c r="N379" s="222"/>
      <c r="O379" s="470"/>
      <c r="P379" s="470"/>
      <c r="Q379" s="470"/>
      <c r="R379" s="470"/>
      <c r="S379" s="470"/>
      <c r="T379" s="470"/>
      <c r="U379" s="470"/>
      <c r="W379" s="470"/>
      <c r="X379" s="470"/>
      <c r="Y379" s="470"/>
      <c r="Z379" s="470"/>
      <c r="AA379" s="470"/>
      <c r="AB379" s="470"/>
      <c r="AC379" s="470"/>
      <c r="AD379" s="470"/>
      <c r="AE379" s="470"/>
      <c r="AG379" s="270">
        <v>9</v>
      </c>
      <c r="AH379" s="270"/>
      <c r="AI379" s="283" t="s">
        <v>470</v>
      </c>
      <c r="AJ379" s="283" t="s">
        <v>458</v>
      </c>
      <c r="AK379" s="283" t="s">
        <v>458</v>
      </c>
      <c r="AL379" s="283" t="s">
        <v>380</v>
      </c>
      <c r="AM379" s="283" t="s">
        <v>521</v>
      </c>
      <c r="AN379" s="283" t="s">
        <v>590</v>
      </c>
      <c r="AO379" s="283" t="s">
        <v>380</v>
      </c>
      <c r="AP379" s="291">
        <v>15</v>
      </c>
      <c r="AQ379" s="283" t="s">
        <v>374</v>
      </c>
      <c r="AR379" s="283" t="s">
        <v>429</v>
      </c>
      <c r="AS379" s="283" t="s">
        <v>437</v>
      </c>
      <c r="AT379" s="283" t="s">
        <v>653</v>
      </c>
      <c r="AU379" s="283"/>
      <c r="AV379" s="291">
        <v>14</v>
      </c>
      <c r="AW379" s="283" t="s">
        <v>376</v>
      </c>
      <c r="AX379" s="291">
        <v>11</v>
      </c>
      <c r="AY379" s="167">
        <f t="shared" si="229"/>
        <v>23</v>
      </c>
      <c r="AZ379" s="167">
        <f t="shared" si="230"/>
        <v>14</v>
      </c>
      <c r="BA379" s="167">
        <f t="shared" si="231"/>
        <v>14</v>
      </c>
      <c r="BB379" s="167">
        <f t="shared" si="232"/>
        <v>15</v>
      </c>
      <c r="BC379" s="167">
        <f t="shared" si="233"/>
        <v>35</v>
      </c>
      <c r="BD379" s="167">
        <f t="shared" si="234"/>
        <v>27</v>
      </c>
      <c r="BE379" s="167">
        <f t="shared" si="235"/>
        <v>15</v>
      </c>
      <c r="BF379" s="167">
        <f t="shared" si="236"/>
        <v>16</v>
      </c>
      <c r="BG379" s="167">
        <f t="shared" si="237"/>
        <v>17</v>
      </c>
      <c r="BH379" s="167"/>
      <c r="BI379" s="167">
        <f t="shared" si="238"/>
        <v>18</v>
      </c>
      <c r="BJ379" s="167">
        <f t="shared" si="239"/>
        <v>21</v>
      </c>
      <c r="BK379" s="167">
        <f t="shared" si="240"/>
        <v>65</v>
      </c>
      <c r="BL379" s="167">
        <f t="shared" si="241"/>
        <v>14</v>
      </c>
      <c r="BM379" s="167">
        <f t="shared" si="242"/>
        <v>20</v>
      </c>
      <c r="BN379" s="167">
        <f t="shared" si="243"/>
        <v>11</v>
      </c>
      <c r="DI379" s="422"/>
      <c r="DJ379" s="422"/>
      <c r="EU379" s="422"/>
      <c r="EV379" s="422"/>
    </row>
    <row r="380" spans="14:152" s="56" customFormat="1" ht="15" customHeight="1">
      <c r="N380" s="222"/>
      <c r="O380" s="470"/>
      <c r="P380" s="470"/>
      <c r="Q380" s="470"/>
      <c r="R380" s="470"/>
      <c r="S380" s="470"/>
      <c r="T380" s="470"/>
      <c r="U380" s="470"/>
      <c r="W380" s="470"/>
      <c r="X380" s="470"/>
      <c r="Y380" s="470"/>
      <c r="Z380" s="470"/>
      <c r="AA380" s="470"/>
      <c r="AB380" s="470"/>
      <c r="AC380" s="470"/>
      <c r="AD380" s="470"/>
      <c r="AE380" s="470"/>
      <c r="AG380" s="270">
        <v>10</v>
      </c>
      <c r="AH380" s="270"/>
      <c r="AI380" s="283" t="s">
        <v>422</v>
      </c>
      <c r="AJ380" s="283" t="s">
        <v>370</v>
      </c>
      <c r="AK380" s="291">
        <v>14</v>
      </c>
      <c r="AL380" s="291">
        <v>15</v>
      </c>
      <c r="AM380" s="283" t="s">
        <v>439</v>
      </c>
      <c r="AN380" s="283" t="s">
        <v>464</v>
      </c>
      <c r="AO380" s="291">
        <v>15</v>
      </c>
      <c r="AP380" s="283" t="s">
        <v>387</v>
      </c>
      <c r="AQ380" s="283" t="s">
        <v>377</v>
      </c>
      <c r="AR380" s="283" t="s">
        <v>376</v>
      </c>
      <c r="AS380" s="283" t="s">
        <v>440</v>
      </c>
      <c r="AT380" s="283" t="s">
        <v>654</v>
      </c>
      <c r="AU380" s="283"/>
      <c r="AV380" s="291">
        <v>15</v>
      </c>
      <c r="AW380" s="291">
        <v>22</v>
      </c>
      <c r="AX380" s="291">
        <v>12</v>
      </c>
      <c r="AY380" s="167">
        <f t="shared" si="229"/>
        <v>27</v>
      </c>
      <c r="AZ380" s="167">
        <f t="shared" si="230"/>
        <v>17</v>
      </c>
      <c r="BA380" s="167">
        <f t="shared" si="231"/>
        <v>15</v>
      </c>
      <c r="BB380" s="167">
        <f t="shared" si="232"/>
        <v>16</v>
      </c>
      <c r="BC380" s="167">
        <f t="shared" si="233"/>
        <v>38</v>
      </c>
      <c r="BD380" s="167">
        <f t="shared" si="234"/>
        <v>29</v>
      </c>
      <c r="BE380" s="167">
        <f t="shared" si="235"/>
        <v>16</v>
      </c>
      <c r="BF380" s="167">
        <f t="shared" si="236"/>
        <v>18</v>
      </c>
      <c r="BG380" s="167">
        <f t="shared" si="237"/>
        <v>19</v>
      </c>
      <c r="BH380" s="167"/>
      <c r="BI380" s="167">
        <f t="shared" si="238"/>
        <v>20</v>
      </c>
      <c r="BJ380" s="167">
        <f t="shared" si="239"/>
        <v>23</v>
      </c>
      <c r="BK380" s="167">
        <f t="shared" si="240"/>
        <v>71</v>
      </c>
      <c r="BL380" s="167">
        <f t="shared" si="241"/>
        <v>15</v>
      </c>
      <c r="BM380" s="167">
        <f t="shared" si="242"/>
        <v>22</v>
      </c>
      <c r="BN380" s="167">
        <f t="shared" si="243"/>
        <v>12</v>
      </c>
      <c r="DI380" s="422"/>
      <c r="DJ380" s="422"/>
      <c r="EU380" s="422"/>
      <c r="EV380" s="422"/>
    </row>
    <row r="381" spans="14:152" s="56" customFormat="1" ht="15" customHeight="1">
      <c r="N381" s="222"/>
      <c r="O381" s="470"/>
      <c r="P381" s="470"/>
      <c r="Q381" s="470"/>
      <c r="R381" s="470"/>
      <c r="S381" s="470"/>
      <c r="T381" s="470"/>
      <c r="U381" s="470"/>
      <c r="W381" s="470"/>
      <c r="X381" s="470"/>
      <c r="Y381" s="470"/>
      <c r="Z381" s="470"/>
      <c r="AA381" s="470"/>
      <c r="AB381" s="470"/>
      <c r="AC381" s="470"/>
      <c r="AD381" s="470"/>
      <c r="AE381" s="470"/>
      <c r="AG381" s="251">
        <v>11</v>
      </c>
      <c r="AH381" s="251"/>
      <c r="AI381" s="283" t="s">
        <v>428</v>
      </c>
      <c r="AJ381" s="283" t="s">
        <v>374</v>
      </c>
      <c r="AK381" s="291">
        <v>15</v>
      </c>
      <c r="AL381" s="291">
        <v>16</v>
      </c>
      <c r="AM381" s="283" t="s">
        <v>587</v>
      </c>
      <c r="AN381" s="283" t="s">
        <v>467</v>
      </c>
      <c r="AO381" s="291">
        <v>16</v>
      </c>
      <c r="AP381" s="291">
        <v>18</v>
      </c>
      <c r="AQ381" s="283" t="s">
        <v>437</v>
      </c>
      <c r="AR381" s="283" t="s">
        <v>466</v>
      </c>
      <c r="AS381" s="291">
        <v>25</v>
      </c>
      <c r="AT381" s="283" t="s">
        <v>655</v>
      </c>
      <c r="AU381" s="283"/>
      <c r="AV381" s="291">
        <v>16</v>
      </c>
      <c r="AW381" s="291">
        <v>23</v>
      </c>
      <c r="AX381" s="291">
        <v>13</v>
      </c>
      <c r="AY381" s="167">
        <f t="shared" si="229"/>
        <v>30</v>
      </c>
      <c r="AZ381" s="167">
        <f t="shared" si="230"/>
        <v>19</v>
      </c>
      <c r="BA381" s="167">
        <f t="shared" si="231"/>
        <v>16</v>
      </c>
      <c r="BB381" s="167">
        <f t="shared" si="232"/>
        <v>17</v>
      </c>
      <c r="BC381" s="167">
        <f t="shared" si="233"/>
        <v>42</v>
      </c>
      <c r="BD381" s="167">
        <f t="shared" si="234"/>
        <v>31</v>
      </c>
      <c r="BE381" s="167">
        <f t="shared" si="235"/>
        <v>17</v>
      </c>
      <c r="BF381" s="167">
        <f t="shared" si="236"/>
        <v>19</v>
      </c>
      <c r="BG381" s="167">
        <f t="shared" si="237"/>
        <v>21</v>
      </c>
      <c r="BH381" s="167"/>
      <c r="BI381" s="167">
        <f t="shared" si="238"/>
        <v>22</v>
      </c>
      <c r="BJ381" s="167">
        <f t="shared" si="239"/>
        <v>25</v>
      </c>
      <c r="BK381" s="167">
        <f t="shared" si="240"/>
        <v>77</v>
      </c>
      <c r="BL381" s="167">
        <f t="shared" si="241"/>
        <v>16</v>
      </c>
      <c r="BM381" s="167">
        <f t="shared" si="242"/>
        <v>23</v>
      </c>
      <c r="BN381" s="167">
        <f t="shared" si="243"/>
        <v>13</v>
      </c>
      <c r="DI381" s="422"/>
      <c r="DJ381" s="422"/>
      <c r="EU381" s="422"/>
      <c r="EV381" s="422"/>
    </row>
    <row r="382" spans="14:152" s="56" customFormat="1" ht="15" customHeight="1">
      <c r="N382" s="222"/>
      <c r="O382" s="470"/>
      <c r="P382" s="470"/>
      <c r="Q382" s="470"/>
      <c r="R382" s="470"/>
      <c r="S382" s="470"/>
      <c r="T382" s="470"/>
      <c r="U382" s="470"/>
      <c r="W382" s="470"/>
      <c r="X382" s="470"/>
      <c r="Y382" s="470"/>
      <c r="Z382" s="470"/>
      <c r="AA382" s="470"/>
      <c r="AB382" s="470"/>
      <c r="AC382" s="470"/>
      <c r="AD382" s="470"/>
      <c r="AE382" s="470"/>
      <c r="AG382" s="270">
        <v>12</v>
      </c>
      <c r="AH382" s="270"/>
      <c r="AI382" s="283" t="s">
        <v>622</v>
      </c>
      <c r="AJ382" s="283" t="s">
        <v>420</v>
      </c>
      <c r="AK382" s="291">
        <v>16</v>
      </c>
      <c r="AL382" s="283" t="s">
        <v>374</v>
      </c>
      <c r="AM382" s="283" t="s">
        <v>522</v>
      </c>
      <c r="AN382" s="283" t="s">
        <v>390</v>
      </c>
      <c r="AO382" s="283" t="s">
        <v>374</v>
      </c>
      <c r="AP382" s="283" t="s">
        <v>377</v>
      </c>
      <c r="AQ382" s="291">
        <v>23</v>
      </c>
      <c r="AR382" s="283" t="s">
        <v>384</v>
      </c>
      <c r="AS382" s="283" t="s">
        <v>388</v>
      </c>
      <c r="AT382" s="283" t="s">
        <v>635</v>
      </c>
      <c r="AU382" s="283"/>
      <c r="AV382" s="291">
        <v>17</v>
      </c>
      <c r="AW382" s="291">
        <v>24</v>
      </c>
      <c r="AX382" s="291">
        <v>14</v>
      </c>
      <c r="AY382" s="167">
        <f t="shared" si="229"/>
        <v>34</v>
      </c>
      <c r="AZ382" s="167">
        <f t="shared" si="230"/>
        <v>22</v>
      </c>
      <c r="BA382" s="167">
        <f t="shared" si="231"/>
        <v>17</v>
      </c>
      <c r="BB382" s="167">
        <f t="shared" si="232"/>
        <v>19</v>
      </c>
      <c r="BC382" s="167">
        <f t="shared" si="233"/>
        <v>46</v>
      </c>
      <c r="BD382" s="167">
        <f t="shared" si="234"/>
        <v>34</v>
      </c>
      <c r="BE382" s="167">
        <f t="shared" si="235"/>
        <v>19</v>
      </c>
      <c r="BF382" s="167">
        <f t="shared" si="236"/>
        <v>21</v>
      </c>
      <c r="BG382" s="167">
        <f t="shared" si="237"/>
        <v>23</v>
      </c>
      <c r="BH382" s="167"/>
      <c r="BI382" s="167">
        <f t="shared" si="238"/>
        <v>24</v>
      </c>
      <c r="BJ382" s="167">
        <f t="shared" si="239"/>
        <v>26</v>
      </c>
      <c r="BK382" s="167">
        <f t="shared" si="240"/>
        <v>83</v>
      </c>
      <c r="BL382" s="167">
        <f t="shared" si="241"/>
        <v>17</v>
      </c>
      <c r="BM382" s="167">
        <f t="shared" si="242"/>
        <v>24</v>
      </c>
      <c r="BN382" s="167">
        <f t="shared" si="243"/>
        <v>14</v>
      </c>
      <c r="DI382" s="422"/>
      <c r="DJ382" s="422"/>
      <c r="EU382" s="422"/>
      <c r="EV382" s="422"/>
    </row>
    <row r="383" spans="14:152" s="56" customFormat="1" ht="15" customHeight="1">
      <c r="N383" s="222"/>
      <c r="O383" s="470"/>
      <c r="P383" s="470"/>
      <c r="Q383" s="470"/>
      <c r="R383" s="470"/>
      <c r="S383" s="470"/>
      <c r="T383" s="470"/>
      <c r="U383" s="470"/>
      <c r="W383" s="470"/>
      <c r="X383" s="470"/>
      <c r="Y383" s="470"/>
      <c r="Z383" s="470"/>
      <c r="AA383" s="470"/>
      <c r="AB383" s="470"/>
      <c r="AC383" s="470"/>
      <c r="AD383" s="470"/>
      <c r="AE383" s="470"/>
      <c r="AG383" s="270">
        <v>13</v>
      </c>
      <c r="AH383" s="270"/>
      <c r="AI383" s="283" t="s">
        <v>631</v>
      </c>
      <c r="AJ383" s="283" t="s">
        <v>466</v>
      </c>
      <c r="AK383" s="283" t="s">
        <v>374</v>
      </c>
      <c r="AL383" s="291">
        <v>19</v>
      </c>
      <c r="AM383" s="283" t="s">
        <v>523</v>
      </c>
      <c r="AN383" s="283" t="s">
        <v>393</v>
      </c>
      <c r="AO383" s="291">
        <v>19</v>
      </c>
      <c r="AP383" s="283" t="s">
        <v>437</v>
      </c>
      <c r="AQ383" s="283" t="s">
        <v>384</v>
      </c>
      <c r="AR383" s="283" t="s">
        <v>369</v>
      </c>
      <c r="AS383" s="283" t="s">
        <v>391</v>
      </c>
      <c r="AT383" s="283" t="s">
        <v>1133</v>
      </c>
      <c r="AU383" s="283"/>
      <c r="AV383" s="291">
        <v>18</v>
      </c>
      <c r="AW383" s="283" t="s">
        <v>425</v>
      </c>
      <c r="AX383" s="291">
        <v>15</v>
      </c>
      <c r="AY383" s="167">
        <f t="shared" si="229"/>
        <v>38</v>
      </c>
      <c r="AZ383" s="167">
        <f t="shared" si="230"/>
        <v>24</v>
      </c>
      <c r="BA383" s="167">
        <f t="shared" si="231"/>
        <v>19</v>
      </c>
      <c r="BB383" s="167">
        <f t="shared" si="232"/>
        <v>20</v>
      </c>
      <c r="BC383" s="167">
        <f t="shared" si="233"/>
        <v>50</v>
      </c>
      <c r="BD383" s="167">
        <f t="shared" si="234"/>
        <v>36</v>
      </c>
      <c r="BE383" s="167">
        <f t="shared" si="235"/>
        <v>20</v>
      </c>
      <c r="BF383" s="167">
        <f t="shared" si="236"/>
        <v>23</v>
      </c>
      <c r="BG383" s="167">
        <f t="shared" si="237"/>
        <v>24</v>
      </c>
      <c r="BH383" s="167"/>
      <c r="BI383" s="167">
        <f t="shared" si="238"/>
        <v>26</v>
      </c>
      <c r="BJ383" s="167">
        <f t="shared" si="239"/>
        <v>28</v>
      </c>
      <c r="BK383" s="167">
        <f t="shared" si="240"/>
        <v>90</v>
      </c>
      <c r="BL383" s="167">
        <f t="shared" si="241"/>
        <v>18</v>
      </c>
      <c r="BM383" s="167">
        <f t="shared" si="242"/>
        <v>25</v>
      </c>
      <c r="BN383" s="167">
        <f t="shared" si="243"/>
        <v>15</v>
      </c>
      <c r="DI383" s="422"/>
      <c r="DJ383" s="422"/>
      <c r="EU383" s="422"/>
      <c r="EV383" s="422"/>
    </row>
    <row r="384" spans="14:152" s="56" customFormat="1" ht="15" customHeight="1">
      <c r="N384" s="222"/>
      <c r="O384" s="470"/>
      <c r="P384" s="470"/>
      <c r="Q384" s="470"/>
      <c r="R384" s="470"/>
      <c r="S384" s="470"/>
      <c r="T384" s="470"/>
      <c r="U384" s="470"/>
      <c r="W384" s="470"/>
      <c r="X384" s="470"/>
      <c r="Y384" s="470"/>
      <c r="Z384" s="470"/>
      <c r="AA384" s="470"/>
      <c r="AB384" s="470"/>
      <c r="AC384" s="470"/>
      <c r="AD384" s="470"/>
      <c r="AE384" s="470"/>
      <c r="AG384" s="270">
        <v>14</v>
      </c>
      <c r="AH384" s="270"/>
      <c r="AI384" s="283" t="s">
        <v>444</v>
      </c>
      <c r="AJ384" s="283" t="s">
        <v>384</v>
      </c>
      <c r="AK384" s="291">
        <v>19</v>
      </c>
      <c r="AL384" s="283" t="s">
        <v>376</v>
      </c>
      <c r="AM384" s="283" t="s">
        <v>1071</v>
      </c>
      <c r="AN384" s="283" t="s">
        <v>1132</v>
      </c>
      <c r="AO384" s="291">
        <v>20</v>
      </c>
      <c r="AP384" s="283" t="s">
        <v>440</v>
      </c>
      <c r="AQ384" s="283" t="s">
        <v>388</v>
      </c>
      <c r="AR384" s="283" t="s">
        <v>467</v>
      </c>
      <c r="AS384" s="291">
        <v>30</v>
      </c>
      <c r="AT384" s="283" t="s">
        <v>1134</v>
      </c>
      <c r="AU384" s="283"/>
      <c r="AV384" s="291">
        <v>19</v>
      </c>
      <c r="AW384" s="291">
        <v>27</v>
      </c>
      <c r="AX384" s="291">
        <v>16</v>
      </c>
      <c r="AY384" s="167">
        <f t="shared" si="229"/>
        <v>41</v>
      </c>
      <c r="AZ384" s="167">
        <f t="shared" si="230"/>
        <v>26</v>
      </c>
      <c r="BA384" s="167">
        <f t="shared" si="231"/>
        <v>20</v>
      </c>
      <c r="BB384" s="167">
        <f t="shared" si="232"/>
        <v>22</v>
      </c>
      <c r="BC384" s="167">
        <f t="shared" si="233"/>
        <v>54</v>
      </c>
      <c r="BD384" s="167">
        <f t="shared" si="234"/>
        <v>38</v>
      </c>
      <c r="BE384" s="167">
        <f t="shared" si="235"/>
        <v>21</v>
      </c>
      <c r="BF384" s="167">
        <f t="shared" si="236"/>
        <v>25</v>
      </c>
      <c r="BG384" s="167">
        <f t="shared" si="237"/>
        <v>26</v>
      </c>
      <c r="BH384" s="167"/>
      <c r="BI384" s="167">
        <f t="shared" si="238"/>
        <v>29</v>
      </c>
      <c r="BJ384" s="167">
        <f t="shared" si="239"/>
        <v>30</v>
      </c>
      <c r="BK384" s="167">
        <f t="shared" si="240"/>
        <v>96</v>
      </c>
      <c r="BL384" s="167">
        <f t="shared" si="241"/>
        <v>19</v>
      </c>
      <c r="BM384" s="167">
        <f t="shared" si="242"/>
        <v>27</v>
      </c>
      <c r="BN384" s="167">
        <f t="shared" si="243"/>
        <v>16</v>
      </c>
      <c r="DI384" s="422"/>
      <c r="DJ384" s="422"/>
      <c r="EU384" s="422"/>
      <c r="EV384" s="422"/>
    </row>
    <row r="385" spans="14:152" s="56" customFormat="1" ht="15" customHeight="1">
      <c r="N385" s="222"/>
      <c r="O385" s="470"/>
      <c r="P385" s="470"/>
      <c r="Q385" s="470"/>
      <c r="R385" s="470"/>
      <c r="S385" s="470"/>
      <c r="T385" s="470"/>
      <c r="U385" s="470"/>
      <c r="W385" s="470"/>
      <c r="X385" s="470"/>
      <c r="Y385" s="470"/>
      <c r="Z385" s="470"/>
      <c r="AA385" s="470"/>
      <c r="AB385" s="470"/>
      <c r="AC385" s="470"/>
      <c r="AD385" s="470"/>
      <c r="AE385" s="470"/>
      <c r="AG385" s="270">
        <v>15</v>
      </c>
      <c r="AH385" s="270"/>
      <c r="AI385" s="283" t="s">
        <v>612</v>
      </c>
      <c r="AJ385" s="283" t="s">
        <v>369</v>
      </c>
      <c r="AK385" s="291">
        <v>20</v>
      </c>
      <c r="AL385" s="291">
        <v>22</v>
      </c>
      <c r="AM385" s="283" t="s">
        <v>395</v>
      </c>
      <c r="AN385" s="283" t="s">
        <v>444</v>
      </c>
      <c r="AO385" s="291">
        <v>21</v>
      </c>
      <c r="AP385" s="291">
        <v>25</v>
      </c>
      <c r="AQ385" s="283" t="s">
        <v>391</v>
      </c>
      <c r="AR385" s="283" t="s">
        <v>432</v>
      </c>
      <c r="AS385" s="283" t="s">
        <v>432</v>
      </c>
      <c r="AT385" s="283" t="s">
        <v>1220</v>
      </c>
      <c r="AU385" s="283"/>
      <c r="AV385" s="291">
        <v>20</v>
      </c>
      <c r="AW385" s="291">
        <v>28</v>
      </c>
      <c r="AX385" s="283" t="s">
        <v>1</v>
      </c>
      <c r="AY385" s="167">
        <f t="shared" si="229"/>
        <v>45</v>
      </c>
      <c r="AZ385" s="167">
        <f t="shared" si="230"/>
        <v>29</v>
      </c>
      <c r="BA385" s="167">
        <f t="shared" si="231"/>
        <v>21</v>
      </c>
      <c r="BB385" s="167">
        <f t="shared" si="232"/>
        <v>23</v>
      </c>
      <c r="BC385" s="167">
        <f t="shared" si="233"/>
        <v>58</v>
      </c>
      <c r="BD385" s="167">
        <f t="shared" si="234"/>
        <v>41</v>
      </c>
      <c r="BE385" s="167">
        <f t="shared" si="235"/>
        <v>22</v>
      </c>
      <c r="BF385" s="167">
        <f t="shared" si="236"/>
        <v>26</v>
      </c>
      <c r="BG385" s="167">
        <f t="shared" si="237"/>
        <v>28</v>
      </c>
      <c r="BH385" s="167"/>
      <c r="BI385" s="167">
        <f t="shared" si="238"/>
        <v>31</v>
      </c>
      <c r="BJ385" s="167">
        <f t="shared" si="239"/>
        <v>31</v>
      </c>
      <c r="BK385" s="167">
        <f t="shared" si="240"/>
        <v>103</v>
      </c>
      <c r="BL385" s="167">
        <f t="shared" si="241"/>
        <v>20</v>
      </c>
      <c r="BM385" s="167">
        <f t="shared" si="242"/>
        <v>28</v>
      </c>
      <c r="BN385" s="167" t="str">
        <f t="shared" si="243"/>
        <v>-</v>
      </c>
      <c r="DI385" s="422"/>
      <c r="DJ385" s="422"/>
      <c r="EU385" s="422"/>
      <c r="EV385" s="422"/>
    </row>
    <row r="386" spans="14:152" s="56" customFormat="1" ht="15" customHeight="1">
      <c r="N386" s="222"/>
      <c r="O386" s="470"/>
      <c r="P386" s="470"/>
      <c r="Q386" s="470"/>
      <c r="R386" s="470"/>
      <c r="S386" s="470"/>
      <c r="T386" s="470"/>
      <c r="U386" s="470"/>
      <c r="W386" s="470"/>
      <c r="X386" s="470"/>
      <c r="Y386" s="470"/>
      <c r="Z386" s="470"/>
      <c r="AA386" s="470"/>
      <c r="AB386" s="470"/>
      <c r="AC386" s="470"/>
      <c r="AD386" s="470"/>
      <c r="AE386" s="470"/>
      <c r="AG386" s="270">
        <v>16</v>
      </c>
      <c r="AH386" s="270"/>
      <c r="AI386" s="283" t="s">
        <v>593</v>
      </c>
      <c r="AJ386" s="283" t="s">
        <v>467</v>
      </c>
      <c r="AK386" s="283" t="s">
        <v>437</v>
      </c>
      <c r="AL386" s="291">
        <v>23</v>
      </c>
      <c r="AM386" s="283" t="s">
        <v>667</v>
      </c>
      <c r="AN386" s="283" t="s">
        <v>448</v>
      </c>
      <c r="AO386" s="291">
        <v>22</v>
      </c>
      <c r="AP386" s="283" t="s">
        <v>388</v>
      </c>
      <c r="AQ386" s="291">
        <v>30</v>
      </c>
      <c r="AR386" s="283" t="s">
        <v>436</v>
      </c>
      <c r="AS386" s="283" t="s">
        <v>436</v>
      </c>
      <c r="AT386" s="283" t="s">
        <v>557</v>
      </c>
      <c r="AU386" s="283"/>
      <c r="AV386" s="283" t="s">
        <v>437</v>
      </c>
      <c r="AW386" s="291">
        <v>29</v>
      </c>
      <c r="AX386" s="291">
        <v>17</v>
      </c>
      <c r="AY386" s="167">
        <f t="shared" si="229"/>
        <v>49</v>
      </c>
      <c r="AZ386" s="167">
        <f t="shared" si="230"/>
        <v>31</v>
      </c>
      <c r="BA386" s="167">
        <f t="shared" si="231"/>
        <v>23</v>
      </c>
      <c r="BB386" s="167">
        <f t="shared" si="232"/>
        <v>24</v>
      </c>
      <c r="BC386" s="167">
        <f t="shared" si="233"/>
        <v>62</v>
      </c>
      <c r="BD386" s="167">
        <f t="shared" si="234"/>
        <v>43</v>
      </c>
      <c r="BE386" s="167">
        <f t="shared" si="235"/>
        <v>23</v>
      </c>
      <c r="BF386" s="167">
        <f t="shared" si="236"/>
        <v>28</v>
      </c>
      <c r="BG386" s="167">
        <f t="shared" si="237"/>
        <v>30</v>
      </c>
      <c r="BH386" s="167"/>
      <c r="BI386" s="167">
        <f t="shared" si="238"/>
        <v>33</v>
      </c>
      <c r="BJ386" s="167">
        <f t="shared" si="239"/>
        <v>33</v>
      </c>
      <c r="BK386" s="167">
        <f t="shared" si="240"/>
        <v>109</v>
      </c>
      <c r="BL386" s="167">
        <f t="shared" si="241"/>
        <v>21</v>
      </c>
      <c r="BM386" s="167">
        <f t="shared" si="242"/>
        <v>29</v>
      </c>
      <c r="BN386" s="167">
        <f t="shared" si="243"/>
        <v>17</v>
      </c>
      <c r="DI386" s="422"/>
      <c r="DJ386" s="422"/>
      <c r="EU386" s="422"/>
      <c r="EV386" s="422"/>
    </row>
    <row r="387" spans="14:152" s="56" customFormat="1" ht="15" customHeight="1">
      <c r="N387" s="222"/>
      <c r="O387" s="470"/>
      <c r="P387" s="470"/>
      <c r="Q387" s="470"/>
      <c r="R387" s="470"/>
      <c r="S387" s="470"/>
      <c r="T387" s="470"/>
      <c r="U387" s="470"/>
      <c r="W387" s="470"/>
      <c r="X387" s="470"/>
      <c r="Y387" s="470"/>
      <c r="Z387" s="470"/>
      <c r="AA387" s="470"/>
      <c r="AB387" s="470"/>
      <c r="AC387" s="470"/>
      <c r="AD387" s="470"/>
      <c r="AE387" s="470"/>
      <c r="AG387" s="270">
        <v>17</v>
      </c>
      <c r="AH387" s="270"/>
      <c r="AI387" s="283" t="s">
        <v>589</v>
      </c>
      <c r="AJ387" s="283" t="s">
        <v>432</v>
      </c>
      <c r="AK387" s="291">
        <v>23</v>
      </c>
      <c r="AL387" s="283" t="s">
        <v>384</v>
      </c>
      <c r="AM387" s="283" t="s">
        <v>1207</v>
      </c>
      <c r="AN387" s="283" t="s">
        <v>1221</v>
      </c>
      <c r="AO387" s="291">
        <v>23</v>
      </c>
      <c r="AP387" s="283" t="s">
        <v>391</v>
      </c>
      <c r="AQ387" s="283" t="s">
        <v>432</v>
      </c>
      <c r="AR387" s="283" t="s">
        <v>439</v>
      </c>
      <c r="AS387" s="291">
        <v>35</v>
      </c>
      <c r="AT387" s="283" t="s">
        <v>1265</v>
      </c>
      <c r="AU387" s="283"/>
      <c r="AV387" s="291">
        <v>23</v>
      </c>
      <c r="AW387" s="291">
        <v>30</v>
      </c>
      <c r="AX387" s="291">
        <v>18</v>
      </c>
      <c r="AY387" s="167">
        <f t="shared" si="229"/>
        <v>53</v>
      </c>
      <c r="AZ387" s="167">
        <f t="shared" si="230"/>
        <v>33</v>
      </c>
      <c r="BA387" s="167">
        <f t="shared" si="231"/>
        <v>24</v>
      </c>
      <c r="BB387" s="167">
        <f t="shared" si="232"/>
        <v>26</v>
      </c>
      <c r="BC387" s="167">
        <f t="shared" si="233"/>
        <v>66</v>
      </c>
      <c r="BD387" s="167">
        <f t="shared" si="234"/>
        <v>45</v>
      </c>
      <c r="BE387" s="167" t="str">
        <f t="shared" si="235"/>
        <v>-</v>
      </c>
      <c r="BF387" s="167">
        <f t="shared" si="236"/>
        <v>30</v>
      </c>
      <c r="BG387" s="167">
        <f t="shared" si="237"/>
        <v>31</v>
      </c>
      <c r="BH387" s="167"/>
      <c r="BI387" s="167">
        <f t="shared" si="238"/>
        <v>35</v>
      </c>
      <c r="BJ387" s="167">
        <f t="shared" si="239"/>
        <v>35</v>
      </c>
      <c r="BK387" s="167">
        <f t="shared" si="240"/>
        <v>116</v>
      </c>
      <c r="BL387" s="167">
        <f t="shared" si="241"/>
        <v>23</v>
      </c>
      <c r="BM387" s="167">
        <f t="shared" si="242"/>
        <v>30</v>
      </c>
      <c r="BN387" s="167">
        <f t="shared" si="243"/>
        <v>18</v>
      </c>
      <c r="DI387" s="422"/>
      <c r="DJ387" s="422"/>
      <c r="EU387" s="422"/>
      <c r="EV387" s="422"/>
    </row>
    <row r="388" spans="14:152" s="56" customFormat="1" ht="15" customHeight="1">
      <c r="N388" s="222"/>
      <c r="O388" s="470"/>
      <c r="P388" s="470"/>
      <c r="Q388" s="470"/>
      <c r="R388" s="470"/>
      <c r="S388" s="470"/>
      <c r="T388" s="470"/>
      <c r="U388" s="470"/>
      <c r="W388" s="470"/>
      <c r="X388" s="470"/>
      <c r="Y388" s="470"/>
      <c r="Z388" s="470"/>
      <c r="AA388" s="470"/>
      <c r="AB388" s="470"/>
      <c r="AC388" s="470"/>
      <c r="AD388" s="470"/>
      <c r="AE388" s="470"/>
      <c r="AG388" s="270">
        <v>18</v>
      </c>
      <c r="AH388" s="270"/>
      <c r="AI388" s="283" t="s">
        <v>525</v>
      </c>
      <c r="AJ388" s="283" t="s">
        <v>436</v>
      </c>
      <c r="AK388" s="283" t="s">
        <v>384</v>
      </c>
      <c r="AL388" s="291">
        <v>26</v>
      </c>
      <c r="AM388" s="283" t="s">
        <v>1264</v>
      </c>
      <c r="AN388" s="283" t="s">
        <v>511</v>
      </c>
      <c r="AO388" s="283" t="s">
        <v>1</v>
      </c>
      <c r="AP388" s="283" t="s">
        <v>394</v>
      </c>
      <c r="AQ388" s="283" t="s">
        <v>1257</v>
      </c>
      <c r="AR388" s="283" t="s">
        <v>1269</v>
      </c>
      <c r="AS388" s="283" t="s">
        <v>396</v>
      </c>
      <c r="AT388" s="283" t="s">
        <v>1270</v>
      </c>
      <c r="AU388" s="283"/>
      <c r="AV388" s="283" t="s">
        <v>1271</v>
      </c>
      <c r="AW388" s="283" t="s">
        <v>427</v>
      </c>
      <c r="AX388" s="283" t="s">
        <v>1259</v>
      </c>
      <c r="AY388" s="167">
        <f t="shared" si="229"/>
        <v>57</v>
      </c>
      <c r="AZ388" s="167">
        <f t="shared" si="230"/>
        <v>35</v>
      </c>
      <c r="BA388" s="167">
        <f t="shared" si="231"/>
        <v>26</v>
      </c>
      <c r="BB388" s="167">
        <f t="shared" si="232"/>
        <v>27</v>
      </c>
      <c r="BC388" s="167">
        <f t="shared" si="233"/>
        <v>70</v>
      </c>
      <c r="BD388" s="167">
        <f t="shared" si="234"/>
        <v>47</v>
      </c>
      <c r="BE388" s="167">
        <f t="shared" si="235"/>
        <v>24</v>
      </c>
      <c r="BF388" s="167">
        <f t="shared" si="236"/>
        <v>32</v>
      </c>
      <c r="BG388" s="167">
        <f t="shared" si="237"/>
        <v>33</v>
      </c>
      <c r="BH388" s="167"/>
      <c r="BI388" s="167">
        <f t="shared" si="238"/>
        <v>38</v>
      </c>
      <c r="BJ388" s="167">
        <f t="shared" si="239"/>
        <v>36</v>
      </c>
      <c r="BK388" s="167">
        <f t="shared" si="240"/>
        <v>123</v>
      </c>
      <c r="BL388" s="167">
        <f t="shared" si="241"/>
        <v>24</v>
      </c>
      <c r="BM388" s="167">
        <f t="shared" si="242"/>
        <v>31</v>
      </c>
      <c r="BN388" s="167">
        <f t="shared" si="243"/>
        <v>19</v>
      </c>
      <c r="DI388" s="422"/>
      <c r="DJ388" s="422"/>
      <c r="EU388" s="422"/>
      <c r="EV388" s="422"/>
    </row>
    <row r="389" spans="14:152" s="56" customFormat="1" ht="15" customHeight="1">
      <c r="N389" s="222"/>
      <c r="O389" s="470"/>
      <c r="P389" s="470"/>
      <c r="Q389" s="470"/>
      <c r="R389" s="470"/>
      <c r="S389" s="470"/>
      <c r="T389" s="470"/>
      <c r="U389" s="470"/>
      <c r="W389" s="470"/>
      <c r="X389" s="470"/>
      <c r="Y389" s="470"/>
      <c r="Z389" s="470"/>
      <c r="AA389" s="470"/>
      <c r="AB389" s="470"/>
      <c r="AC389" s="470"/>
      <c r="AD389" s="470"/>
      <c r="AE389" s="470"/>
      <c r="AG389" s="270">
        <v>19</v>
      </c>
      <c r="AH389" s="270"/>
      <c r="AI389" s="283" t="s">
        <v>1266</v>
      </c>
      <c r="AJ389" s="283" t="s">
        <v>1267</v>
      </c>
      <c r="AK389" s="283" t="s">
        <v>626</v>
      </c>
      <c r="AL389" s="283" t="s">
        <v>464</v>
      </c>
      <c r="AM389" s="283" t="s">
        <v>1268</v>
      </c>
      <c r="AN389" s="283" t="s">
        <v>1154</v>
      </c>
      <c r="AO389" s="283" t="s">
        <v>571</v>
      </c>
      <c r="AP389" s="283" t="s">
        <v>461</v>
      </c>
      <c r="AQ389" s="457"/>
      <c r="AR389" s="457"/>
      <c r="AS389" s="457"/>
      <c r="AT389" s="457"/>
      <c r="AU389" s="457"/>
      <c r="AV389" s="457"/>
      <c r="AW389" s="457"/>
      <c r="AX389" s="457"/>
      <c r="AY389" s="167">
        <f t="shared" ref="AY389:BF389" si="244">IF(AI389="-",AI389,IF(ISNUMBER(AI389),AI389,MID(AI389,(FIND("-",AI389)+1),3)+1))</f>
        <v>69</v>
      </c>
      <c r="AZ389" s="167">
        <f t="shared" si="244"/>
        <v>45</v>
      </c>
      <c r="BA389" s="167">
        <f t="shared" si="244"/>
        <v>33</v>
      </c>
      <c r="BB389" s="167">
        <f t="shared" si="244"/>
        <v>29</v>
      </c>
      <c r="BC389" s="167">
        <f t="shared" si="244"/>
        <v>120</v>
      </c>
      <c r="BD389" s="167">
        <f t="shared" si="244"/>
        <v>69</v>
      </c>
      <c r="BE389" s="167">
        <f t="shared" si="244"/>
        <v>31</v>
      </c>
      <c r="BF389" s="167">
        <f t="shared" si="244"/>
        <v>36</v>
      </c>
      <c r="BG389" s="167">
        <f>IF(AQ388="-",AQ388,IF(ISNUMBER(AQ388),AQ388,MID(AQ388,(FIND("-",AQ388)+1),3)+1))</f>
        <v>43</v>
      </c>
      <c r="BH389" s="167"/>
      <c r="BI389" s="167">
        <f>IF(AR388="-",AR388,IF(ISNUMBER(AR388),AR388,MID(AR388,(FIND("-",AR388)+1),3)+1))</f>
        <v>61</v>
      </c>
      <c r="BJ389" s="167">
        <f>IF(AS388="-",AS388,IF(ISNUMBER(AS388),AS388,MID(AS388,(FIND("-",AS388)+1),3)+1))</f>
        <v>39</v>
      </c>
      <c r="BK389" s="167">
        <f>IF(AT388="-",AT388,IF(ISNUMBER(AT388),AT388,MID(AT388,(FIND("-",AT388)+1),3)+1))</f>
        <v>137</v>
      </c>
      <c r="BL389" s="167">
        <f>IF(AV388="-",AV388,IF(ISNUMBER(AV388),AV388,MID(AV388,(FIND("-",AV388)+1),3)+1))</f>
        <v>34</v>
      </c>
      <c r="BM389" s="167">
        <f>IF(AW388="-",AW388,IF(ISNUMBER(AW388),AW388,MID(AW388,(FIND("-",AW388)+1),3)+1))</f>
        <v>35</v>
      </c>
      <c r="BN389" s="167">
        <f>IF(AX388="-",AX388,IF(ISNUMBER(AX388),AX388,MID(AX388,(FIND("-",AX388)+1),3)+1))</f>
        <v>25</v>
      </c>
      <c r="DI389" s="422"/>
      <c r="DJ389" s="422"/>
      <c r="EU389" s="422"/>
      <c r="EV389" s="422"/>
    </row>
    <row r="390" spans="14:152" s="56" customFormat="1" ht="15" customHeight="1">
      <c r="N390" s="222"/>
      <c r="O390" s="470"/>
      <c r="P390" s="470"/>
      <c r="Q390" s="470"/>
      <c r="R390" s="470"/>
      <c r="S390" s="470"/>
      <c r="T390" s="470"/>
      <c r="U390" s="470"/>
      <c r="W390" s="470"/>
      <c r="X390" s="470"/>
      <c r="Y390" s="470"/>
      <c r="Z390" s="470"/>
      <c r="AA390" s="470"/>
      <c r="AB390" s="470"/>
      <c r="AC390" s="470"/>
      <c r="AD390" s="470"/>
      <c r="AE390" s="470"/>
      <c r="AG390" s="458"/>
      <c r="AH390" s="458"/>
      <c r="AI390" s="457"/>
      <c r="AJ390" s="457"/>
      <c r="AK390" s="457"/>
      <c r="AL390" s="457"/>
      <c r="AM390" s="457"/>
      <c r="AN390" s="457"/>
      <c r="AO390" s="457"/>
      <c r="AP390" s="457"/>
      <c r="AQ390" s="300"/>
      <c r="AR390" s="300"/>
      <c r="AS390" s="300"/>
      <c r="AT390" s="300"/>
      <c r="AU390" s="300"/>
      <c r="AV390" s="300"/>
      <c r="AW390" s="300"/>
      <c r="AX390" s="300"/>
      <c r="AY390" s="167"/>
      <c r="AZ390" s="167"/>
      <c r="BA390" s="167"/>
      <c r="BB390" s="167"/>
      <c r="BC390" s="167"/>
      <c r="BD390" s="167"/>
      <c r="BE390" s="167"/>
      <c r="BF390" s="167"/>
      <c r="BG390" s="167"/>
      <c r="BH390" s="167"/>
      <c r="BI390" s="167"/>
      <c r="BJ390" s="167"/>
      <c r="BK390" s="167"/>
      <c r="BL390" s="167"/>
      <c r="BM390" s="167"/>
      <c r="BN390" s="167"/>
      <c r="DI390" s="422"/>
      <c r="DJ390" s="422"/>
      <c r="EU390" s="422"/>
      <c r="EV390" s="422"/>
    </row>
    <row r="391" spans="14:152" s="56" customFormat="1" ht="15" customHeight="1">
      <c r="N391" s="222"/>
      <c r="O391" s="470"/>
      <c r="P391" s="470"/>
      <c r="Q391" s="470"/>
      <c r="R391" s="470"/>
      <c r="S391" s="470"/>
      <c r="T391" s="470"/>
      <c r="U391" s="470"/>
      <c r="W391" s="470"/>
      <c r="X391" s="470"/>
      <c r="Y391" s="470"/>
      <c r="Z391" s="470"/>
      <c r="AA391" s="470"/>
      <c r="AB391" s="470"/>
      <c r="AC391" s="470"/>
      <c r="AD391" s="470"/>
      <c r="AE391" s="470"/>
      <c r="AG391" s="167"/>
      <c r="AH391" s="167"/>
      <c r="AI391" s="300"/>
      <c r="AJ391" s="300"/>
      <c r="AK391" s="300"/>
      <c r="AL391" s="300"/>
      <c r="AM391" s="300"/>
      <c r="AN391" s="300"/>
      <c r="AO391" s="300"/>
      <c r="AP391" s="300"/>
      <c r="AQ391" s="300"/>
      <c r="AR391" s="300"/>
      <c r="AS391" s="300"/>
      <c r="AT391" s="300"/>
      <c r="AU391" s="300"/>
      <c r="AV391" s="300"/>
      <c r="AW391" s="300"/>
      <c r="AX391" s="300"/>
      <c r="AY391" s="167"/>
      <c r="AZ391" s="167"/>
      <c r="BA391" s="167"/>
      <c r="BB391" s="167"/>
      <c r="BC391" s="167"/>
      <c r="BD391" s="167"/>
      <c r="BE391" s="167"/>
      <c r="BF391" s="167"/>
      <c r="BG391" s="167"/>
      <c r="BH391" s="167"/>
      <c r="BI391" s="167"/>
      <c r="BJ391" s="167"/>
      <c r="BK391" s="167"/>
      <c r="BL391" s="167"/>
      <c r="BM391" s="167"/>
      <c r="BN391" s="167"/>
      <c r="DI391" s="422"/>
      <c r="DJ391" s="422"/>
      <c r="EU391" s="422"/>
      <c r="EV391" s="422"/>
    </row>
    <row r="392" spans="14:152" s="56" customFormat="1" ht="15" customHeight="1">
      <c r="N392" s="222"/>
      <c r="O392" s="470"/>
      <c r="P392" s="470"/>
      <c r="Q392" s="470"/>
      <c r="R392" s="470"/>
      <c r="S392" s="470"/>
      <c r="T392" s="470"/>
      <c r="U392" s="470"/>
      <c r="W392" s="470"/>
      <c r="X392" s="470"/>
      <c r="Y392" s="470"/>
      <c r="Z392" s="470"/>
      <c r="AA392" s="470"/>
      <c r="AB392" s="470"/>
      <c r="AC392" s="470"/>
      <c r="AD392" s="470"/>
      <c r="AE392" s="470"/>
      <c r="AG392" s="301" t="s">
        <v>1272</v>
      </c>
      <c r="AH392" s="301"/>
      <c r="AI392" s="300" t="s">
        <v>1273</v>
      </c>
      <c r="AJ392" s="300"/>
      <c r="AK392" s="300"/>
      <c r="AL392" s="300"/>
      <c r="AM392" s="300"/>
      <c r="AN392" s="300"/>
      <c r="AO392" s="300"/>
      <c r="AP392" s="300"/>
      <c r="AQ392" s="302"/>
      <c r="AR392" s="302"/>
      <c r="AS392" s="302"/>
      <c r="AT392" s="302"/>
      <c r="AU392" s="302"/>
      <c r="AV392" s="302"/>
      <c r="AW392" s="302"/>
      <c r="AX392" s="302"/>
      <c r="AY392" s="167"/>
      <c r="AZ392" s="167"/>
      <c r="BA392" s="167"/>
      <c r="BB392" s="167"/>
      <c r="BC392" s="167"/>
      <c r="BD392" s="167"/>
      <c r="BE392" s="167"/>
      <c r="BF392" s="167"/>
      <c r="BG392" s="167"/>
      <c r="BH392" s="167"/>
      <c r="BI392" s="167"/>
      <c r="BJ392" s="167"/>
      <c r="BK392" s="167"/>
      <c r="BL392" s="167"/>
      <c r="BM392" s="167"/>
      <c r="BN392" s="167"/>
      <c r="DI392" s="422"/>
      <c r="DJ392" s="422"/>
      <c r="EU392" s="422"/>
      <c r="EV392" s="422"/>
    </row>
    <row r="393" spans="14:152" s="56" customFormat="1" ht="15" customHeight="1">
      <c r="N393" s="222"/>
      <c r="O393" s="470"/>
      <c r="P393" s="470"/>
      <c r="Q393" s="470"/>
      <c r="R393" s="470"/>
      <c r="S393" s="470"/>
      <c r="T393" s="470"/>
      <c r="U393" s="470"/>
      <c r="W393" s="470"/>
      <c r="X393" s="470"/>
      <c r="Y393" s="470"/>
      <c r="Z393" s="470"/>
      <c r="AA393" s="470"/>
      <c r="AB393" s="470"/>
      <c r="AC393" s="470"/>
      <c r="AD393" s="470"/>
      <c r="AE393" s="470"/>
      <c r="AG393" s="251" t="s">
        <v>1053</v>
      </c>
      <c r="AH393" s="251"/>
      <c r="AI393" s="302"/>
      <c r="AJ393" s="302"/>
      <c r="AK393" s="302"/>
      <c r="AL393" s="302"/>
      <c r="AM393" s="302"/>
      <c r="AN393" s="302"/>
      <c r="AO393" s="302"/>
      <c r="AP393" s="302"/>
      <c r="AQ393" s="303" t="s">
        <v>1062</v>
      </c>
      <c r="AR393" s="303" t="s">
        <v>1063</v>
      </c>
      <c r="AS393" s="303" t="s">
        <v>1064</v>
      </c>
      <c r="AT393" s="303" t="s">
        <v>1065</v>
      </c>
      <c r="AU393" s="303"/>
      <c r="AV393" s="304" t="s">
        <v>1066</v>
      </c>
      <c r="AW393" s="303" t="s">
        <v>1067</v>
      </c>
      <c r="AX393" s="303" t="s">
        <v>1068</v>
      </c>
      <c r="AY393" s="167"/>
      <c r="AZ393" s="167"/>
      <c r="BA393" s="167"/>
      <c r="BB393" s="167"/>
      <c r="BC393" s="167"/>
      <c r="BD393" s="167"/>
      <c r="BE393" s="167"/>
      <c r="BF393" s="167"/>
      <c r="BG393" s="167"/>
      <c r="BH393" s="167"/>
      <c r="BI393" s="167"/>
      <c r="BJ393" s="167"/>
      <c r="BK393" s="167"/>
      <c r="BL393" s="167"/>
      <c r="BM393" s="167"/>
      <c r="BN393" s="167"/>
      <c r="DI393" s="422"/>
      <c r="DJ393" s="422"/>
      <c r="EU393" s="422"/>
      <c r="EV393" s="422"/>
    </row>
    <row r="394" spans="14:152" s="56" customFormat="1" ht="15" customHeight="1">
      <c r="N394" s="222"/>
      <c r="O394" s="470"/>
      <c r="P394" s="470"/>
      <c r="Q394" s="470"/>
      <c r="R394" s="470"/>
      <c r="S394" s="470"/>
      <c r="T394" s="470"/>
      <c r="U394" s="470"/>
      <c r="W394" s="470"/>
      <c r="X394" s="470"/>
      <c r="Y394" s="470"/>
      <c r="Z394" s="470"/>
      <c r="AA394" s="470"/>
      <c r="AB394" s="470"/>
      <c r="AC394" s="470"/>
      <c r="AD394" s="470"/>
      <c r="AE394" s="470"/>
      <c r="AG394" s="251"/>
      <c r="AH394" s="251"/>
      <c r="AI394" s="303" t="s">
        <v>1054</v>
      </c>
      <c r="AJ394" s="303" t="s">
        <v>1055</v>
      </c>
      <c r="AK394" s="303" t="s">
        <v>1056</v>
      </c>
      <c r="AL394" s="303" t="s">
        <v>1057</v>
      </c>
      <c r="AM394" s="303" t="s">
        <v>1058</v>
      </c>
      <c r="AN394" s="303" t="s">
        <v>1059</v>
      </c>
      <c r="AO394" s="303" t="s">
        <v>1060</v>
      </c>
      <c r="AP394" s="303" t="s">
        <v>1061</v>
      </c>
      <c r="AQ394" s="283" t="s">
        <v>403</v>
      </c>
      <c r="AR394" s="283" t="s">
        <v>404</v>
      </c>
      <c r="AS394" s="283" t="s">
        <v>617</v>
      </c>
      <c r="AT394" s="283" t="s">
        <v>1275</v>
      </c>
      <c r="AU394" s="283"/>
      <c r="AV394" s="283" t="s">
        <v>474</v>
      </c>
      <c r="AW394" s="283" t="s">
        <v>1198</v>
      </c>
      <c r="AX394" s="454" t="s">
        <v>351</v>
      </c>
      <c r="AY394" s="167">
        <f t="shared" ref="AY394:AY412" si="245">IF(AI395="-",AI395,IF(ISNUMBER(AI395),AI395,MID(AI395,1,FIND("-",AI395)-1))+0)</f>
        <v>0</v>
      </c>
      <c r="AZ394" s="167">
        <f t="shared" ref="AZ394:AZ412" si="246">IF(AJ395="-",AJ395,IF(ISNUMBER(AJ395),AJ395,MID(AJ395,1,FIND("-",AJ395)-1))+0)</f>
        <v>0</v>
      </c>
      <c r="BA394" s="167">
        <f t="shared" ref="BA394:BA412" si="247">IF(AK395="-",AK395,IF(ISNUMBER(AK395),AK395,MID(AK395,1,FIND("-",AK395)-1))+0)</f>
        <v>0</v>
      </c>
      <c r="BB394" s="167">
        <f t="shared" ref="BB394:BB412" si="248">IF(AL395="-",AL395,IF(ISNUMBER(AL395),AL395,MID(AL395,1,FIND("-",AL395)-1))+0)</f>
        <v>0</v>
      </c>
      <c r="BC394" s="167">
        <f t="shared" ref="BC394:BC412" si="249">IF(AM395="-",AM395,IF(ISNUMBER(AM395),AM395,MID(AM395,1,FIND("-",AM395)-1))+0)</f>
        <v>0</v>
      </c>
      <c r="BD394" s="167">
        <f t="shared" ref="BD394:BD412" si="250">IF(AN395="-",AN395,IF(ISNUMBER(AN395),AN395,MID(AN395,1,FIND("-",AN395)-1))+0)</f>
        <v>0</v>
      </c>
      <c r="BE394" s="167">
        <f t="shared" ref="BE394:BE412" si="251">IF(AO395="-",AO395,IF(ISNUMBER(AO395),AO395,MID(AO395,1,FIND("-",AO395)-1))+0)</f>
        <v>0</v>
      </c>
      <c r="BF394" s="167">
        <f t="shared" ref="BF394:BF412" si="252">IF(AP395="-",AP395,IF(ISNUMBER(AP395),AP395,MID(AP395,1,FIND("-",AP395)-1))+0)</f>
        <v>0</v>
      </c>
      <c r="BG394" s="167">
        <f t="shared" ref="BG394:BG412" si="253">IF(AQ394="-",AQ394,IF(ISNUMBER(AQ394),AQ394,MID(AQ394,1,FIND("-",AQ394)-1))+0)</f>
        <v>0</v>
      </c>
      <c r="BH394" s="167"/>
      <c r="BI394" s="167">
        <f t="shared" ref="BI394:BI412" si="254">IF(AR394="-",AR394,IF(ISNUMBER(AR394),AR394,MID(AR394,1,FIND("-",AR394)-1))+0)</f>
        <v>0</v>
      </c>
      <c r="BJ394" s="167">
        <f t="shared" ref="BJ394:BJ412" si="255">IF(AS394="-",AS394,IF(ISNUMBER(AS394),AS394,MID(AS394,1,FIND("-",AS394)-1))+0)</f>
        <v>0</v>
      </c>
      <c r="BK394" s="167">
        <f t="shared" ref="BK394:BK412" si="256">IF(AT394="-",AT394,IF(ISNUMBER(AT394),AT394,MID(AT394,1,FIND("-",AT394)-1))+0)</f>
        <v>0</v>
      </c>
      <c r="BL394" s="167">
        <f t="shared" ref="BL394:BL412" si="257">IF(AV394="-",AV394,IF(ISNUMBER(AV394),AV394,MID(AV394,1,FIND("-",AV394)-1))+0)</f>
        <v>0</v>
      </c>
      <c r="BM394" s="167">
        <f t="shared" ref="BM394:BM412" si="258">IF(AW394="-",AW394,IF(ISNUMBER(AW394),AW394,MID(AW394,1,FIND("-",AW394)-1))+0)</f>
        <v>0</v>
      </c>
      <c r="BN394" s="167">
        <f t="shared" ref="BN394:BN412" si="259">IF(AX394="-",AX394,IF(ISNUMBER(AX394),AX394,MID(AX394,1,FIND("-",AX394)-1))+0)</f>
        <v>0</v>
      </c>
      <c r="DI394" s="422"/>
      <c r="DJ394" s="422"/>
      <c r="EU394" s="422"/>
      <c r="EV394" s="422"/>
    </row>
    <row r="395" spans="14:152" s="56" customFormat="1" ht="15" customHeight="1">
      <c r="N395" s="222"/>
      <c r="O395" s="470"/>
      <c r="P395" s="470"/>
      <c r="Q395" s="470"/>
      <c r="R395" s="470"/>
      <c r="S395" s="470"/>
      <c r="T395" s="470"/>
      <c r="U395" s="470"/>
      <c r="W395" s="470"/>
      <c r="X395" s="470"/>
      <c r="Y395" s="470"/>
      <c r="Z395" s="470"/>
      <c r="AA395" s="470"/>
      <c r="AB395" s="470"/>
      <c r="AC395" s="470"/>
      <c r="AD395" s="470"/>
      <c r="AE395" s="470"/>
      <c r="AG395" s="270">
        <v>1</v>
      </c>
      <c r="AH395" s="270"/>
      <c r="AI395" s="283">
        <v>0</v>
      </c>
      <c r="AJ395" s="283">
        <v>0</v>
      </c>
      <c r="AK395" s="283" t="s">
        <v>474</v>
      </c>
      <c r="AL395" s="283" t="s">
        <v>351</v>
      </c>
      <c r="AM395" s="283" t="s">
        <v>1274</v>
      </c>
      <c r="AN395" s="283" t="s">
        <v>1198</v>
      </c>
      <c r="AO395" s="283" t="s">
        <v>404</v>
      </c>
      <c r="AP395" s="283" t="s">
        <v>403</v>
      </c>
      <c r="AQ395" s="283" t="s">
        <v>356</v>
      </c>
      <c r="AR395" s="283" t="s">
        <v>411</v>
      </c>
      <c r="AS395" s="283" t="s">
        <v>353</v>
      </c>
      <c r="AT395" s="283" t="s">
        <v>620</v>
      </c>
      <c r="AU395" s="283"/>
      <c r="AV395" s="291">
        <v>7</v>
      </c>
      <c r="AW395" s="283" t="s">
        <v>412</v>
      </c>
      <c r="AX395" s="459" t="s">
        <v>407</v>
      </c>
      <c r="AY395" s="167">
        <f t="shared" si="245"/>
        <v>1</v>
      </c>
      <c r="AZ395" s="167" t="str">
        <f t="shared" si="246"/>
        <v>-</v>
      </c>
      <c r="BA395" s="167">
        <f t="shared" si="247"/>
        <v>7</v>
      </c>
      <c r="BB395" s="167">
        <f t="shared" si="248"/>
        <v>3</v>
      </c>
      <c r="BC395" s="167">
        <f t="shared" si="249"/>
        <v>13</v>
      </c>
      <c r="BD395" s="167">
        <f t="shared" si="250"/>
        <v>9</v>
      </c>
      <c r="BE395" s="167">
        <f t="shared" si="251"/>
        <v>2</v>
      </c>
      <c r="BF395" s="167">
        <f t="shared" si="252"/>
        <v>4</v>
      </c>
      <c r="BG395" s="167">
        <f t="shared" si="253"/>
        <v>4</v>
      </c>
      <c r="BH395" s="167"/>
      <c r="BI395" s="167">
        <f t="shared" si="254"/>
        <v>2</v>
      </c>
      <c r="BJ395" s="167">
        <f t="shared" si="255"/>
        <v>5</v>
      </c>
      <c r="BK395" s="167">
        <f t="shared" si="256"/>
        <v>23</v>
      </c>
      <c r="BL395" s="167">
        <f t="shared" si="257"/>
        <v>7</v>
      </c>
      <c r="BM395" s="167">
        <f t="shared" si="258"/>
        <v>9</v>
      </c>
      <c r="BN395" s="167">
        <f t="shared" si="259"/>
        <v>3</v>
      </c>
      <c r="DI395" s="422"/>
      <c r="DJ395" s="422"/>
      <c r="EU395" s="422"/>
      <c r="EV395" s="422"/>
    </row>
    <row r="396" spans="14:152" s="56" customFormat="1" ht="15" customHeight="1">
      <c r="N396" s="222"/>
      <c r="O396" s="470"/>
      <c r="P396" s="470"/>
      <c r="Q396" s="470"/>
      <c r="R396" s="470"/>
      <c r="S396" s="470"/>
      <c r="T396" s="470"/>
      <c r="U396" s="470"/>
      <c r="W396" s="470"/>
      <c r="X396" s="470"/>
      <c r="Y396" s="470"/>
      <c r="Z396" s="470"/>
      <c r="AA396" s="470"/>
      <c r="AB396" s="470"/>
      <c r="AC396" s="470"/>
      <c r="AD396" s="470"/>
      <c r="AE396" s="470"/>
      <c r="AG396" s="270">
        <v>2</v>
      </c>
      <c r="AH396" s="270"/>
      <c r="AI396" s="283" t="s">
        <v>456</v>
      </c>
      <c r="AJ396" s="283" t="s">
        <v>1</v>
      </c>
      <c r="AK396" s="291">
        <v>7</v>
      </c>
      <c r="AL396" s="283" t="s">
        <v>407</v>
      </c>
      <c r="AM396" s="283" t="s">
        <v>566</v>
      </c>
      <c r="AN396" s="283" t="s">
        <v>412</v>
      </c>
      <c r="AO396" s="283" t="s">
        <v>411</v>
      </c>
      <c r="AP396" s="283" t="s">
        <v>356</v>
      </c>
      <c r="AQ396" s="283" t="s">
        <v>359</v>
      </c>
      <c r="AR396" s="283" t="s">
        <v>356</v>
      </c>
      <c r="AS396" s="283" t="s">
        <v>480</v>
      </c>
      <c r="AT396" s="283" t="s">
        <v>642</v>
      </c>
      <c r="AU396" s="283"/>
      <c r="AV396" s="455">
        <v>8</v>
      </c>
      <c r="AW396" s="291">
        <v>11</v>
      </c>
      <c r="AX396" s="291">
        <v>5</v>
      </c>
      <c r="AY396" s="167">
        <f t="shared" si="245"/>
        <v>3</v>
      </c>
      <c r="AZ396" s="167">
        <f t="shared" si="246"/>
        <v>1</v>
      </c>
      <c r="BA396" s="167" t="str">
        <f t="shared" si="247"/>
        <v>-</v>
      </c>
      <c r="BB396" s="167">
        <f t="shared" si="248"/>
        <v>5</v>
      </c>
      <c r="BC396" s="167">
        <f t="shared" si="249"/>
        <v>16</v>
      </c>
      <c r="BD396" s="167">
        <f t="shared" si="250"/>
        <v>11</v>
      </c>
      <c r="BE396" s="167">
        <f t="shared" si="251"/>
        <v>4</v>
      </c>
      <c r="BF396" s="167">
        <f t="shared" si="252"/>
        <v>6</v>
      </c>
      <c r="BG396" s="167">
        <f t="shared" si="253"/>
        <v>6</v>
      </c>
      <c r="BH396" s="167"/>
      <c r="BI396" s="167">
        <f t="shared" si="254"/>
        <v>4</v>
      </c>
      <c r="BJ396" s="167">
        <f t="shared" si="255"/>
        <v>7</v>
      </c>
      <c r="BK396" s="167">
        <f t="shared" si="256"/>
        <v>28</v>
      </c>
      <c r="BL396" s="167">
        <f t="shared" si="257"/>
        <v>8</v>
      </c>
      <c r="BM396" s="167">
        <f t="shared" si="258"/>
        <v>11</v>
      </c>
      <c r="BN396" s="167">
        <f t="shared" si="259"/>
        <v>5</v>
      </c>
      <c r="DI396" s="422"/>
      <c r="DJ396" s="422"/>
      <c r="EU396" s="422"/>
      <c r="EV396" s="422"/>
    </row>
    <row r="397" spans="14:152" s="56" customFormat="1" ht="15" customHeight="1">
      <c r="N397" s="222"/>
      <c r="O397" s="470"/>
      <c r="P397" s="470"/>
      <c r="Q397" s="470"/>
      <c r="R397" s="470"/>
      <c r="S397" s="470"/>
      <c r="T397" s="470"/>
      <c r="U397" s="470"/>
      <c r="W397" s="470"/>
      <c r="X397" s="470"/>
      <c r="Y397" s="470"/>
      <c r="Z397" s="470"/>
      <c r="AA397" s="470"/>
      <c r="AB397" s="470"/>
      <c r="AC397" s="470"/>
      <c r="AD397" s="470"/>
      <c r="AE397" s="470"/>
      <c r="AG397" s="270">
        <v>3</v>
      </c>
      <c r="AH397" s="270"/>
      <c r="AI397" s="283" t="s">
        <v>358</v>
      </c>
      <c r="AJ397" s="291">
        <v>1</v>
      </c>
      <c r="AK397" s="283" t="s">
        <v>1</v>
      </c>
      <c r="AL397" s="291">
        <v>5</v>
      </c>
      <c r="AM397" s="283" t="s">
        <v>418</v>
      </c>
      <c r="AN397" s="283" t="s">
        <v>366</v>
      </c>
      <c r="AO397" s="283" t="s">
        <v>356</v>
      </c>
      <c r="AP397" s="291">
        <v>6</v>
      </c>
      <c r="AQ397" s="291">
        <v>8</v>
      </c>
      <c r="AR397" s="283" t="s">
        <v>359</v>
      </c>
      <c r="AS397" s="283" t="s">
        <v>363</v>
      </c>
      <c r="AT397" s="283" t="s">
        <v>643</v>
      </c>
      <c r="AU397" s="283"/>
      <c r="AV397" s="291">
        <v>9</v>
      </c>
      <c r="AW397" s="283" t="s">
        <v>458</v>
      </c>
      <c r="AX397" s="291">
        <v>6</v>
      </c>
      <c r="AY397" s="167">
        <f t="shared" si="245"/>
        <v>6</v>
      </c>
      <c r="AZ397" s="167">
        <f t="shared" si="246"/>
        <v>2</v>
      </c>
      <c r="BA397" s="167">
        <f t="shared" si="247"/>
        <v>8</v>
      </c>
      <c r="BB397" s="167">
        <f t="shared" si="248"/>
        <v>6</v>
      </c>
      <c r="BC397" s="167">
        <f t="shared" si="249"/>
        <v>19</v>
      </c>
      <c r="BD397" s="167">
        <f t="shared" si="250"/>
        <v>13</v>
      </c>
      <c r="BE397" s="167">
        <f t="shared" si="251"/>
        <v>6</v>
      </c>
      <c r="BF397" s="167">
        <f t="shared" si="252"/>
        <v>7</v>
      </c>
      <c r="BG397" s="167">
        <f t="shared" si="253"/>
        <v>8</v>
      </c>
      <c r="BH397" s="167"/>
      <c r="BI397" s="167">
        <f t="shared" si="254"/>
        <v>6</v>
      </c>
      <c r="BJ397" s="167">
        <f t="shared" si="255"/>
        <v>10</v>
      </c>
      <c r="BK397" s="167">
        <f t="shared" si="256"/>
        <v>33</v>
      </c>
      <c r="BL397" s="167">
        <f t="shared" si="257"/>
        <v>9</v>
      </c>
      <c r="BM397" s="167">
        <f t="shared" si="258"/>
        <v>12</v>
      </c>
      <c r="BN397" s="167">
        <f t="shared" si="259"/>
        <v>6</v>
      </c>
      <c r="DI397" s="422"/>
      <c r="DJ397" s="422"/>
      <c r="EU397" s="422"/>
      <c r="EV397" s="422"/>
    </row>
    <row r="398" spans="14:152" s="56" customFormat="1" ht="15" customHeight="1">
      <c r="N398" s="460"/>
      <c r="O398" s="471"/>
      <c r="P398" s="471"/>
      <c r="Q398" s="471"/>
      <c r="R398" s="471"/>
      <c r="S398" s="471"/>
      <c r="T398" s="471"/>
      <c r="U398" s="471"/>
      <c r="W398" s="223"/>
      <c r="X398" s="223"/>
      <c r="Y398" s="223"/>
      <c r="Z398" s="223"/>
      <c r="AA398" s="223"/>
      <c r="AB398" s="223"/>
      <c r="AC398" s="223"/>
      <c r="AD398" s="223"/>
      <c r="AE398" s="223"/>
      <c r="AG398" s="270">
        <v>4</v>
      </c>
      <c r="AH398" s="270"/>
      <c r="AI398" s="283" t="s">
        <v>409</v>
      </c>
      <c r="AJ398" s="291">
        <v>2</v>
      </c>
      <c r="AK398" s="291">
        <v>8</v>
      </c>
      <c r="AL398" s="283" t="s">
        <v>359</v>
      </c>
      <c r="AM398" s="283" t="s">
        <v>420</v>
      </c>
      <c r="AN398" s="283" t="s">
        <v>566</v>
      </c>
      <c r="AO398" s="291">
        <v>6</v>
      </c>
      <c r="AP398" s="454" t="s">
        <v>367</v>
      </c>
      <c r="AQ398" s="283" t="s">
        <v>412</v>
      </c>
      <c r="AR398" s="283" t="s">
        <v>361</v>
      </c>
      <c r="AS398" s="283" t="s">
        <v>458</v>
      </c>
      <c r="AT398" s="283" t="s">
        <v>1069</v>
      </c>
      <c r="AU398" s="283"/>
      <c r="AV398" s="291">
        <v>10</v>
      </c>
      <c r="AW398" s="291">
        <v>14</v>
      </c>
      <c r="AX398" s="291">
        <v>7</v>
      </c>
      <c r="AY398" s="167">
        <f t="shared" si="245"/>
        <v>9</v>
      </c>
      <c r="AZ398" s="167">
        <f t="shared" si="246"/>
        <v>3</v>
      </c>
      <c r="BA398" s="167">
        <f t="shared" si="247"/>
        <v>9</v>
      </c>
      <c r="BB398" s="167">
        <f t="shared" si="248"/>
        <v>8</v>
      </c>
      <c r="BC398" s="167">
        <f t="shared" si="249"/>
        <v>22</v>
      </c>
      <c r="BD398" s="167">
        <f t="shared" si="250"/>
        <v>16</v>
      </c>
      <c r="BE398" s="167">
        <f t="shared" si="251"/>
        <v>7</v>
      </c>
      <c r="BF398" s="167">
        <f t="shared" si="252"/>
        <v>9</v>
      </c>
      <c r="BG398" s="167">
        <f t="shared" si="253"/>
        <v>9</v>
      </c>
      <c r="BH398" s="167"/>
      <c r="BI398" s="167">
        <f t="shared" si="254"/>
        <v>8</v>
      </c>
      <c r="BJ398" s="167">
        <f t="shared" si="255"/>
        <v>12</v>
      </c>
      <c r="BK398" s="167">
        <f t="shared" si="256"/>
        <v>38</v>
      </c>
      <c r="BL398" s="167">
        <f t="shared" si="257"/>
        <v>10</v>
      </c>
      <c r="BM398" s="167">
        <f t="shared" si="258"/>
        <v>14</v>
      </c>
      <c r="BN398" s="167">
        <f t="shared" si="259"/>
        <v>7</v>
      </c>
      <c r="DI398" s="422"/>
      <c r="DJ398" s="422"/>
      <c r="EU398" s="422"/>
      <c r="EV398" s="422"/>
    </row>
    <row r="399" spans="14:152" s="56" customFormat="1" ht="15" customHeight="1">
      <c r="N399" s="172" t="s">
        <v>2070</v>
      </c>
      <c r="O399" s="172"/>
      <c r="P399" s="172"/>
      <c r="Q399" s="172"/>
      <c r="R399" s="172"/>
      <c r="S399" s="172"/>
      <c r="T399" s="172"/>
      <c r="U399" s="172"/>
      <c r="W399" s="223"/>
      <c r="X399" s="223"/>
      <c r="Y399" s="223"/>
      <c r="Z399" s="223"/>
      <c r="AA399" s="223"/>
      <c r="AB399" s="223"/>
      <c r="AC399" s="223"/>
      <c r="AD399" s="223"/>
      <c r="AE399" s="223"/>
      <c r="AG399" s="270">
        <v>5</v>
      </c>
      <c r="AH399" s="270"/>
      <c r="AI399" s="283" t="s">
        <v>483</v>
      </c>
      <c r="AJ399" s="283" t="s">
        <v>358</v>
      </c>
      <c r="AK399" s="291">
        <v>9</v>
      </c>
      <c r="AL399" s="291">
        <v>8</v>
      </c>
      <c r="AM399" s="283" t="s">
        <v>466</v>
      </c>
      <c r="AN399" s="283" t="s">
        <v>387</v>
      </c>
      <c r="AO399" s="283" t="s">
        <v>367</v>
      </c>
      <c r="AP399" s="291">
        <v>9</v>
      </c>
      <c r="AQ399" s="454" t="s">
        <v>366</v>
      </c>
      <c r="AR399" s="283" t="s">
        <v>363</v>
      </c>
      <c r="AS399" s="283" t="s">
        <v>459</v>
      </c>
      <c r="AT399" s="283" t="s">
        <v>586</v>
      </c>
      <c r="AU399" s="283"/>
      <c r="AV399" s="455" t="s">
        <v>1</v>
      </c>
      <c r="AW399" s="283" t="s">
        <v>371</v>
      </c>
      <c r="AX399" s="291">
        <v>8</v>
      </c>
      <c r="AY399" s="167">
        <f t="shared" si="245"/>
        <v>12</v>
      </c>
      <c r="AZ399" s="167">
        <f t="shared" si="246"/>
        <v>6</v>
      </c>
      <c r="BA399" s="167">
        <f t="shared" si="247"/>
        <v>10</v>
      </c>
      <c r="BB399" s="167">
        <f t="shared" si="248"/>
        <v>9</v>
      </c>
      <c r="BC399" s="167">
        <f t="shared" si="249"/>
        <v>24</v>
      </c>
      <c r="BD399" s="167">
        <f t="shared" si="250"/>
        <v>18</v>
      </c>
      <c r="BE399" s="167">
        <f t="shared" si="251"/>
        <v>9</v>
      </c>
      <c r="BF399" s="167">
        <f t="shared" si="252"/>
        <v>10</v>
      </c>
      <c r="BG399" s="167">
        <f t="shared" si="253"/>
        <v>11</v>
      </c>
      <c r="BH399" s="167"/>
      <c r="BI399" s="167">
        <f t="shared" si="254"/>
        <v>10</v>
      </c>
      <c r="BJ399" s="167">
        <f t="shared" si="255"/>
        <v>14</v>
      </c>
      <c r="BK399" s="167">
        <f t="shared" si="256"/>
        <v>44</v>
      </c>
      <c r="BL399" s="167" t="str">
        <f t="shared" si="257"/>
        <v>-</v>
      </c>
      <c r="BM399" s="167">
        <f t="shared" si="258"/>
        <v>15</v>
      </c>
      <c r="BN399" s="167">
        <f t="shared" si="259"/>
        <v>8</v>
      </c>
      <c r="DI399" s="422"/>
      <c r="DJ399" s="422"/>
      <c r="EU399" s="422"/>
      <c r="EV399" s="422"/>
    </row>
    <row r="400" spans="14:152" s="56" customFormat="1" ht="15" customHeight="1">
      <c r="N400" s="172" t="s">
        <v>2071</v>
      </c>
      <c r="O400" s="172"/>
      <c r="P400" s="172"/>
      <c r="Q400" s="172"/>
      <c r="R400" s="172"/>
      <c r="S400" s="172"/>
      <c r="T400" s="172"/>
      <c r="U400" s="172"/>
      <c r="W400" s="223"/>
      <c r="X400" s="223"/>
      <c r="Y400" s="223"/>
      <c r="Z400" s="223"/>
      <c r="AA400" s="223"/>
      <c r="AB400" s="223"/>
      <c r="AC400" s="223"/>
      <c r="AD400" s="223"/>
      <c r="AE400" s="223"/>
      <c r="AG400" s="270">
        <v>6</v>
      </c>
      <c r="AH400" s="270"/>
      <c r="AI400" s="283" t="s">
        <v>368</v>
      </c>
      <c r="AJ400" s="283" t="s">
        <v>359</v>
      </c>
      <c r="AK400" s="291">
        <v>10</v>
      </c>
      <c r="AL400" s="283" t="s">
        <v>412</v>
      </c>
      <c r="AM400" s="283" t="s">
        <v>590</v>
      </c>
      <c r="AN400" s="283" t="s">
        <v>429</v>
      </c>
      <c r="AO400" s="283" t="s">
        <v>412</v>
      </c>
      <c r="AP400" s="283" t="s">
        <v>363</v>
      </c>
      <c r="AQ400" s="291">
        <v>13</v>
      </c>
      <c r="AR400" s="283" t="s">
        <v>458</v>
      </c>
      <c r="AS400" s="283" t="s">
        <v>387</v>
      </c>
      <c r="AT400" s="283" t="s">
        <v>537</v>
      </c>
      <c r="AU400" s="283"/>
      <c r="AV400" s="291">
        <v>11</v>
      </c>
      <c r="AW400" s="291">
        <v>17</v>
      </c>
      <c r="AX400" s="291">
        <v>9</v>
      </c>
      <c r="AY400" s="167">
        <f t="shared" si="245"/>
        <v>15</v>
      </c>
      <c r="AZ400" s="167">
        <f t="shared" si="246"/>
        <v>8</v>
      </c>
      <c r="BA400" s="167">
        <f t="shared" si="247"/>
        <v>11</v>
      </c>
      <c r="BB400" s="167">
        <f t="shared" si="248"/>
        <v>11</v>
      </c>
      <c r="BC400" s="167">
        <f t="shared" si="249"/>
        <v>27</v>
      </c>
      <c r="BD400" s="167">
        <f t="shared" si="250"/>
        <v>20</v>
      </c>
      <c r="BE400" s="167">
        <f t="shared" si="251"/>
        <v>11</v>
      </c>
      <c r="BF400" s="167">
        <f t="shared" si="252"/>
        <v>12</v>
      </c>
      <c r="BG400" s="167">
        <f t="shared" si="253"/>
        <v>13</v>
      </c>
      <c r="BH400" s="167"/>
      <c r="BI400" s="167">
        <f t="shared" si="254"/>
        <v>12</v>
      </c>
      <c r="BJ400" s="167">
        <f t="shared" si="255"/>
        <v>16</v>
      </c>
      <c r="BK400" s="167">
        <f t="shared" si="256"/>
        <v>49</v>
      </c>
      <c r="BL400" s="167">
        <f t="shared" si="257"/>
        <v>11</v>
      </c>
      <c r="BM400" s="167">
        <f t="shared" si="258"/>
        <v>17</v>
      </c>
      <c r="BN400" s="167">
        <f t="shared" si="259"/>
        <v>9</v>
      </c>
      <c r="DI400" s="422"/>
      <c r="DJ400" s="422"/>
      <c r="EU400" s="422"/>
      <c r="EV400" s="422"/>
    </row>
    <row r="401" spans="14:152" s="56" customFormat="1" ht="15" customHeight="1">
      <c r="N401" s="172"/>
      <c r="O401" s="172"/>
      <c r="P401" s="172"/>
      <c r="Q401" s="172" t="s">
        <v>2067</v>
      </c>
      <c r="R401" s="172"/>
      <c r="S401" s="172"/>
      <c r="T401" s="172"/>
      <c r="U401" s="172"/>
      <c r="W401" s="223"/>
      <c r="X401" s="223"/>
      <c r="Y401" s="223"/>
      <c r="Z401" s="223"/>
      <c r="AA401" s="223"/>
      <c r="AB401" s="223"/>
      <c r="AC401" s="223"/>
      <c r="AD401" s="223"/>
      <c r="AE401" s="223"/>
      <c r="AG401" s="270">
        <v>7</v>
      </c>
      <c r="AH401" s="270"/>
      <c r="AI401" s="283" t="s">
        <v>360</v>
      </c>
      <c r="AJ401" s="283" t="s">
        <v>355</v>
      </c>
      <c r="AK401" s="291">
        <v>11</v>
      </c>
      <c r="AL401" s="291">
        <v>11</v>
      </c>
      <c r="AM401" s="283" t="s">
        <v>428</v>
      </c>
      <c r="AN401" s="283" t="s">
        <v>470</v>
      </c>
      <c r="AO401" s="291">
        <v>11</v>
      </c>
      <c r="AP401" s="283" t="s">
        <v>458</v>
      </c>
      <c r="AQ401" s="283" t="s">
        <v>459</v>
      </c>
      <c r="AR401" s="283" t="s">
        <v>459</v>
      </c>
      <c r="AS401" s="283" t="s">
        <v>429</v>
      </c>
      <c r="AT401" s="283" t="s">
        <v>1070</v>
      </c>
      <c r="AU401" s="283"/>
      <c r="AV401" s="291">
        <v>12</v>
      </c>
      <c r="AW401" s="291">
        <v>18</v>
      </c>
      <c r="AX401" s="291">
        <v>10</v>
      </c>
      <c r="AY401" s="167">
        <f t="shared" si="245"/>
        <v>18</v>
      </c>
      <c r="AZ401" s="167">
        <f t="shared" si="246"/>
        <v>11</v>
      </c>
      <c r="BA401" s="167">
        <f t="shared" si="247"/>
        <v>12</v>
      </c>
      <c r="BB401" s="167">
        <f t="shared" si="248"/>
        <v>12</v>
      </c>
      <c r="BC401" s="167">
        <f t="shared" si="249"/>
        <v>30</v>
      </c>
      <c r="BD401" s="167">
        <f t="shared" si="250"/>
        <v>23</v>
      </c>
      <c r="BE401" s="167">
        <f t="shared" si="251"/>
        <v>12</v>
      </c>
      <c r="BF401" s="167">
        <f t="shared" si="252"/>
        <v>14</v>
      </c>
      <c r="BG401" s="167">
        <f t="shared" si="253"/>
        <v>14</v>
      </c>
      <c r="BH401" s="167"/>
      <c r="BI401" s="167">
        <f t="shared" si="254"/>
        <v>14</v>
      </c>
      <c r="BJ401" s="167">
        <f t="shared" si="255"/>
        <v>18</v>
      </c>
      <c r="BK401" s="167">
        <f t="shared" si="256"/>
        <v>55</v>
      </c>
      <c r="BL401" s="167">
        <f t="shared" si="257"/>
        <v>12</v>
      </c>
      <c r="BM401" s="167">
        <f t="shared" si="258"/>
        <v>18</v>
      </c>
      <c r="BN401" s="167">
        <f t="shared" si="259"/>
        <v>10</v>
      </c>
      <c r="DI401" s="422"/>
      <c r="DJ401" s="422"/>
      <c r="EU401" s="422"/>
      <c r="EV401" s="422"/>
    </row>
    <row r="402" spans="14:152" s="56" customFormat="1" ht="15" customHeight="1">
      <c r="N402" s="199" t="s">
        <v>2</v>
      </c>
      <c r="O402" s="200" t="e">
        <f>Plan1!#REF!</f>
        <v>#REF!</v>
      </c>
      <c r="P402" s="200" t="e">
        <f>Plan1!#REF!</f>
        <v>#REF!</v>
      </c>
      <c r="Q402" s="200" t="e">
        <f>Plan1!#REF!</f>
        <v>#REF!</v>
      </c>
      <c r="R402" s="200" t="e">
        <f>Plan1!#REF!</f>
        <v>#REF!</v>
      </c>
      <c r="S402" s="200" t="e">
        <f>Plan1!#REF!</f>
        <v>#REF!</v>
      </c>
      <c r="T402" s="200" t="e">
        <f>Plan1!#REF!</f>
        <v>#REF!</v>
      </c>
      <c r="U402" s="199" t="e">
        <f>Plan1!#REF!</f>
        <v>#REF!</v>
      </c>
      <c r="W402" s="223"/>
      <c r="X402" s="223"/>
      <c r="Y402" s="223"/>
      <c r="Z402" s="223"/>
      <c r="AA402" s="223"/>
      <c r="AB402" s="223"/>
      <c r="AC402" s="223"/>
      <c r="AD402" s="223"/>
      <c r="AE402" s="223"/>
      <c r="AG402" s="270">
        <v>8</v>
      </c>
      <c r="AH402" s="270"/>
      <c r="AI402" s="283" t="s">
        <v>462</v>
      </c>
      <c r="AJ402" s="283" t="s">
        <v>366</v>
      </c>
      <c r="AK402" s="291">
        <v>12</v>
      </c>
      <c r="AL402" s="283" t="s">
        <v>458</v>
      </c>
      <c r="AM402" s="283" t="s">
        <v>433</v>
      </c>
      <c r="AN402" s="283" t="s">
        <v>440</v>
      </c>
      <c r="AO402" s="283" t="s">
        <v>458</v>
      </c>
      <c r="AP402" s="291">
        <v>14</v>
      </c>
      <c r="AQ402" s="283" t="s">
        <v>387</v>
      </c>
      <c r="AR402" s="283" t="s">
        <v>387</v>
      </c>
      <c r="AS402" s="291">
        <v>20</v>
      </c>
      <c r="AT402" s="283" t="s">
        <v>1148</v>
      </c>
      <c r="AU402" s="283"/>
      <c r="AV402" s="291">
        <v>13</v>
      </c>
      <c r="AW402" s="283" t="s">
        <v>377</v>
      </c>
      <c r="AX402" s="291">
        <v>11</v>
      </c>
      <c r="AY402" s="167">
        <f t="shared" si="245"/>
        <v>21</v>
      </c>
      <c r="AZ402" s="167">
        <f t="shared" si="246"/>
        <v>13</v>
      </c>
      <c r="BA402" s="167">
        <f t="shared" si="247"/>
        <v>13</v>
      </c>
      <c r="BB402" s="167">
        <f t="shared" si="248"/>
        <v>14</v>
      </c>
      <c r="BC402" s="167">
        <f t="shared" si="249"/>
        <v>33</v>
      </c>
      <c r="BD402" s="167">
        <f t="shared" si="250"/>
        <v>25</v>
      </c>
      <c r="BE402" s="167">
        <f t="shared" si="251"/>
        <v>14</v>
      </c>
      <c r="BF402" s="167">
        <f t="shared" si="252"/>
        <v>15</v>
      </c>
      <c r="BG402" s="167">
        <f t="shared" si="253"/>
        <v>16</v>
      </c>
      <c r="BH402" s="167"/>
      <c r="BI402" s="167">
        <f t="shared" si="254"/>
        <v>16</v>
      </c>
      <c r="BJ402" s="167">
        <f t="shared" si="255"/>
        <v>20</v>
      </c>
      <c r="BK402" s="167">
        <f t="shared" si="256"/>
        <v>61</v>
      </c>
      <c r="BL402" s="167">
        <f t="shared" si="257"/>
        <v>13</v>
      </c>
      <c r="BM402" s="167">
        <f t="shared" si="258"/>
        <v>19</v>
      </c>
      <c r="BN402" s="167">
        <f t="shared" si="259"/>
        <v>11</v>
      </c>
      <c r="DI402" s="422"/>
      <c r="DJ402" s="422"/>
      <c r="EU402" s="422"/>
      <c r="EV402" s="422"/>
    </row>
    <row r="403" spans="14:152" s="56" customFormat="1" ht="15" customHeight="1">
      <c r="N403" s="435">
        <v>1</v>
      </c>
      <c r="O403" s="199" t="s">
        <v>1</v>
      </c>
      <c r="P403" s="199" t="s">
        <v>1</v>
      </c>
      <c r="Q403" s="199" t="s">
        <v>1</v>
      </c>
      <c r="R403" s="222">
        <v>0</v>
      </c>
      <c r="S403" s="199" t="s">
        <v>1</v>
      </c>
      <c r="T403" s="199" t="s">
        <v>1</v>
      </c>
      <c r="U403" s="199" t="s">
        <v>1</v>
      </c>
      <c r="W403" s="223" t="str">
        <f t="shared" ref="W403:W421" si="260">IF(O403="-",O403,IF(ISNUMBER(O403),O403,MID(O403,1,FIND("-",O403)-1))+0)</f>
        <v>-</v>
      </c>
      <c r="X403" s="223" t="str">
        <f t="shared" ref="X403:X421" si="261">IF(P403="-",P403,IF(ISNUMBER(P403),P403,MID(P403,1,FIND("-",P403)-1))+0)</f>
        <v>-</v>
      </c>
      <c r="Y403" s="223" t="str">
        <f t="shared" ref="Y403:Y421" si="262">IF(Q403="-",Q403,IF(ISNUMBER(Q403),Q403,MID(Q403,1,FIND("-",Q403)-1))+0)</f>
        <v>-</v>
      </c>
      <c r="Z403" s="223"/>
      <c r="AA403" s="223"/>
      <c r="AB403" s="223">
        <f t="shared" ref="AB403:AB421" si="263">IF(R403="-",R403,IF(ISNUMBER(R403),R403,MID(R403,1,FIND("-",R403)-1))+0)</f>
        <v>0</v>
      </c>
      <c r="AC403" s="223" t="str">
        <f t="shared" ref="AC403:AC421" si="264">IF(S403="-",S403,IF(ISNUMBER(S403),S403,MID(S403,1,FIND("-",S403)-1))+0)</f>
        <v>-</v>
      </c>
      <c r="AD403" s="223" t="str">
        <f t="shared" ref="AD403:AD421" si="265">IF(T403="-",T403,IF(ISNUMBER(T403),T403,MID(T403,1,FIND("-",T403)-1))+0)</f>
        <v>-</v>
      </c>
      <c r="AE403" s="223" t="str">
        <f t="shared" ref="AE403:AE421" si="266">IF(U403="-",U403,IF(ISNUMBER(U403),U403,MID(U403,1,FIND("-",U403)-1))+0)</f>
        <v>-</v>
      </c>
      <c r="AG403" s="270">
        <v>9</v>
      </c>
      <c r="AH403" s="270"/>
      <c r="AI403" s="283" t="s">
        <v>491</v>
      </c>
      <c r="AJ403" s="283" t="s">
        <v>380</v>
      </c>
      <c r="AK403" s="291">
        <v>13</v>
      </c>
      <c r="AL403" s="291">
        <v>14</v>
      </c>
      <c r="AM403" s="283" t="s">
        <v>375</v>
      </c>
      <c r="AN403" s="283" t="s">
        <v>425</v>
      </c>
      <c r="AO403" s="291">
        <v>14</v>
      </c>
      <c r="AP403" s="283" t="s">
        <v>371</v>
      </c>
      <c r="AQ403" s="283" t="s">
        <v>429</v>
      </c>
      <c r="AR403" s="283" t="s">
        <v>429</v>
      </c>
      <c r="AS403" s="283" t="s">
        <v>437</v>
      </c>
      <c r="AT403" s="283" t="s">
        <v>610</v>
      </c>
      <c r="AU403" s="283"/>
      <c r="AV403" s="291">
        <v>14</v>
      </c>
      <c r="AW403" s="291">
        <v>21</v>
      </c>
      <c r="AX403" s="291">
        <v>12</v>
      </c>
      <c r="AY403" s="167">
        <f t="shared" si="245"/>
        <v>25</v>
      </c>
      <c r="AZ403" s="167">
        <f t="shared" si="246"/>
        <v>15</v>
      </c>
      <c r="BA403" s="167">
        <f t="shared" si="247"/>
        <v>14</v>
      </c>
      <c r="BB403" s="167">
        <f t="shared" si="248"/>
        <v>15</v>
      </c>
      <c r="BC403" s="167">
        <f t="shared" si="249"/>
        <v>36</v>
      </c>
      <c r="BD403" s="167">
        <f t="shared" si="250"/>
        <v>27</v>
      </c>
      <c r="BE403" s="167">
        <f t="shared" si="251"/>
        <v>15</v>
      </c>
      <c r="BF403" s="167">
        <f t="shared" si="252"/>
        <v>17</v>
      </c>
      <c r="BG403" s="167">
        <f t="shared" si="253"/>
        <v>18</v>
      </c>
      <c r="BH403" s="167"/>
      <c r="BI403" s="167">
        <f t="shared" si="254"/>
        <v>18</v>
      </c>
      <c r="BJ403" s="167">
        <f t="shared" si="255"/>
        <v>21</v>
      </c>
      <c r="BK403" s="167">
        <f t="shared" si="256"/>
        <v>67</v>
      </c>
      <c r="BL403" s="167">
        <f t="shared" si="257"/>
        <v>14</v>
      </c>
      <c r="BM403" s="167">
        <f t="shared" si="258"/>
        <v>21</v>
      </c>
      <c r="BN403" s="167">
        <f t="shared" si="259"/>
        <v>12</v>
      </c>
      <c r="DI403" s="422"/>
      <c r="DJ403" s="422"/>
      <c r="EU403" s="422"/>
      <c r="EV403" s="422"/>
    </row>
    <row r="404" spans="14:152" s="56" customFormat="1" ht="15" customHeight="1">
      <c r="N404" s="435">
        <v>2</v>
      </c>
      <c r="O404" s="222">
        <v>0</v>
      </c>
      <c r="P404" s="199" t="s">
        <v>1</v>
      </c>
      <c r="Q404" s="199" t="s">
        <v>404</v>
      </c>
      <c r="R404" s="222">
        <v>1</v>
      </c>
      <c r="S404" s="199" t="s">
        <v>1</v>
      </c>
      <c r="T404" s="199" t="s">
        <v>404</v>
      </c>
      <c r="U404" s="199" t="s">
        <v>1</v>
      </c>
      <c r="W404" s="223">
        <f t="shared" si="260"/>
        <v>0</v>
      </c>
      <c r="X404" s="223" t="str">
        <f t="shared" si="261"/>
        <v>-</v>
      </c>
      <c r="Y404" s="223">
        <f t="shared" si="262"/>
        <v>0</v>
      </c>
      <c r="Z404" s="223"/>
      <c r="AA404" s="223"/>
      <c r="AB404" s="223">
        <f t="shared" si="263"/>
        <v>1</v>
      </c>
      <c r="AC404" s="223" t="str">
        <f t="shared" si="264"/>
        <v>-</v>
      </c>
      <c r="AD404" s="223">
        <f t="shared" si="265"/>
        <v>0</v>
      </c>
      <c r="AE404" s="223" t="str">
        <f t="shared" si="266"/>
        <v>-</v>
      </c>
      <c r="AG404" s="270">
        <v>10</v>
      </c>
      <c r="AH404" s="270"/>
      <c r="AI404" s="283" t="s">
        <v>383</v>
      </c>
      <c r="AJ404" s="283" t="s">
        <v>360</v>
      </c>
      <c r="AK404" s="291">
        <v>14</v>
      </c>
      <c r="AL404" s="291">
        <v>15</v>
      </c>
      <c r="AM404" s="283" t="s">
        <v>378</v>
      </c>
      <c r="AN404" s="283" t="s">
        <v>428</v>
      </c>
      <c r="AO404" s="283" t="s">
        <v>371</v>
      </c>
      <c r="AP404" s="291">
        <v>17</v>
      </c>
      <c r="AQ404" s="291">
        <v>20</v>
      </c>
      <c r="AR404" s="283" t="s">
        <v>376</v>
      </c>
      <c r="AS404" s="283" t="s">
        <v>440</v>
      </c>
      <c r="AT404" s="283" t="s">
        <v>1150</v>
      </c>
      <c r="AU404" s="283"/>
      <c r="AV404" s="291">
        <v>15</v>
      </c>
      <c r="AW404" s="291">
        <v>22</v>
      </c>
      <c r="AX404" s="291">
        <v>13</v>
      </c>
      <c r="AY404" s="167">
        <f t="shared" si="245"/>
        <v>28</v>
      </c>
      <c r="AZ404" s="167">
        <f t="shared" si="246"/>
        <v>18</v>
      </c>
      <c r="BA404" s="167">
        <f t="shared" si="247"/>
        <v>15</v>
      </c>
      <c r="BB404" s="167">
        <f t="shared" si="248"/>
        <v>16</v>
      </c>
      <c r="BC404" s="167">
        <f t="shared" si="249"/>
        <v>40</v>
      </c>
      <c r="BD404" s="167">
        <f t="shared" si="250"/>
        <v>30</v>
      </c>
      <c r="BE404" s="167">
        <f t="shared" si="251"/>
        <v>17</v>
      </c>
      <c r="BF404" s="167">
        <f t="shared" si="252"/>
        <v>18</v>
      </c>
      <c r="BG404" s="167">
        <f t="shared" si="253"/>
        <v>20</v>
      </c>
      <c r="BH404" s="167"/>
      <c r="BI404" s="167">
        <f t="shared" si="254"/>
        <v>20</v>
      </c>
      <c r="BJ404" s="167">
        <f t="shared" si="255"/>
        <v>23</v>
      </c>
      <c r="BK404" s="167">
        <f t="shared" si="256"/>
        <v>73</v>
      </c>
      <c r="BL404" s="167">
        <f t="shared" si="257"/>
        <v>15</v>
      </c>
      <c r="BM404" s="167">
        <f t="shared" si="258"/>
        <v>22</v>
      </c>
      <c r="BN404" s="167">
        <f t="shared" si="259"/>
        <v>13</v>
      </c>
      <c r="DI404" s="422"/>
      <c r="DJ404" s="422"/>
      <c r="EU404" s="422"/>
      <c r="EV404" s="422"/>
    </row>
    <row r="405" spans="14:152" s="56" customFormat="1" ht="15" customHeight="1">
      <c r="N405" s="435">
        <v>3</v>
      </c>
      <c r="O405" s="199" t="s">
        <v>561</v>
      </c>
      <c r="P405" s="199" t="s">
        <v>1</v>
      </c>
      <c r="Q405" s="222">
        <v>2</v>
      </c>
      <c r="R405" s="222">
        <v>2</v>
      </c>
      <c r="S405" s="199" t="s">
        <v>1</v>
      </c>
      <c r="T405" s="199" t="s">
        <v>517</v>
      </c>
      <c r="U405" s="222">
        <v>0</v>
      </c>
      <c r="V405" s="472"/>
      <c r="W405" s="223">
        <f t="shared" si="260"/>
        <v>1</v>
      </c>
      <c r="X405" s="223" t="str">
        <f t="shared" si="261"/>
        <v>-</v>
      </c>
      <c r="Y405" s="223">
        <f t="shared" si="262"/>
        <v>2</v>
      </c>
      <c r="Z405" s="223"/>
      <c r="AA405" s="223"/>
      <c r="AB405" s="223">
        <f t="shared" si="263"/>
        <v>2</v>
      </c>
      <c r="AC405" s="223" t="str">
        <f t="shared" si="264"/>
        <v>-</v>
      </c>
      <c r="AD405" s="223">
        <f t="shared" si="265"/>
        <v>2</v>
      </c>
      <c r="AE405" s="223">
        <f t="shared" si="266"/>
        <v>0</v>
      </c>
      <c r="AG405" s="251">
        <v>11</v>
      </c>
      <c r="AH405" s="251"/>
      <c r="AI405" s="283" t="s">
        <v>520</v>
      </c>
      <c r="AJ405" s="283" t="s">
        <v>429</v>
      </c>
      <c r="AK405" s="291">
        <v>15</v>
      </c>
      <c r="AL405" s="283" t="s">
        <v>387</v>
      </c>
      <c r="AM405" s="283" t="s">
        <v>382</v>
      </c>
      <c r="AN405" s="283" t="s">
        <v>394</v>
      </c>
      <c r="AO405" s="291">
        <v>17</v>
      </c>
      <c r="AP405" s="283" t="s">
        <v>429</v>
      </c>
      <c r="AQ405" s="283" t="s">
        <v>437</v>
      </c>
      <c r="AR405" s="283" t="s">
        <v>379</v>
      </c>
      <c r="AS405" s="283" t="s">
        <v>425</v>
      </c>
      <c r="AT405" s="283" t="s">
        <v>1229</v>
      </c>
      <c r="AU405" s="283"/>
      <c r="AV405" s="291">
        <v>16</v>
      </c>
      <c r="AW405" s="283" t="s">
        <v>440</v>
      </c>
      <c r="AX405" s="291">
        <v>14</v>
      </c>
      <c r="AY405" s="167">
        <f t="shared" si="245"/>
        <v>32</v>
      </c>
      <c r="AZ405" s="167">
        <f t="shared" si="246"/>
        <v>20</v>
      </c>
      <c r="BA405" s="167">
        <f t="shared" si="247"/>
        <v>16</v>
      </c>
      <c r="BB405" s="167">
        <f t="shared" si="248"/>
        <v>18</v>
      </c>
      <c r="BC405" s="167">
        <f t="shared" si="249"/>
        <v>43</v>
      </c>
      <c r="BD405" s="167">
        <f t="shared" si="250"/>
        <v>32</v>
      </c>
      <c r="BE405" s="167">
        <f t="shared" si="251"/>
        <v>18</v>
      </c>
      <c r="BF405" s="167">
        <f t="shared" si="252"/>
        <v>20</v>
      </c>
      <c r="BG405" s="167">
        <f t="shared" si="253"/>
        <v>21</v>
      </c>
      <c r="BH405" s="167"/>
      <c r="BI405" s="167">
        <f t="shared" si="254"/>
        <v>22</v>
      </c>
      <c r="BJ405" s="167">
        <f t="shared" si="255"/>
        <v>25</v>
      </c>
      <c r="BK405" s="167">
        <f t="shared" si="256"/>
        <v>79</v>
      </c>
      <c r="BL405" s="167">
        <f t="shared" si="257"/>
        <v>16</v>
      </c>
      <c r="BM405" s="167">
        <f t="shared" si="258"/>
        <v>23</v>
      </c>
      <c r="BN405" s="167">
        <f t="shared" si="259"/>
        <v>14</v>
      </c>
      <c r="DI405" s="422"/>
      <c r="DJ405" s="422"/>
      <c r="EU405" s="422"/>
      <c r="EV405" s="422"/>
    </row>
    <row r="406" spans="14:152" s="56" customFormat="1" ht="15" customHeight="1">
      <c r="N406" s="435">
        <v>4</v>
      </c>
      <c r="O406" s="199" t="s">
        <v>562</v>
      </c>
      <c r="P406" s="199" t="s">
        <v>1</v>
      </c>
      <c r="Q406" s="222">
        <v>3</v>
      </c>
      <c r="R406" s="199" t="s">
        <v>407</v>
      </c>
      <c r="S406" s="199" t="s">
        <v>1</v>
      </c>
      <c r="T406" s="199" t="s">
        <v>353</v>
      </c>
      <c r="U406" s="222">
        <v>1</v>
      </c>
      <c r="V406" s="172"/>
      <c r="W406" s="223">
        <f t="shared" si="260"/>
        <v>6</v>
      </c>
      <c r="X406" s="223" t="str">
        <f t="shared" si="261"/>
        <v>-</v>
      </c>
      <c r="Y406" s="223">
        <f t="shared" si="262"/>
        <v>3</v>
      </c>
      <c r="Z406" s="223"/>
      <c r="AA406" s="223"/>
      <c r="AB406" s="223">
        <f t="shared" si="263"/>
        <v>3</v>
      </c>
      <c r="AC406" s="223" t="str">
        <f t="shared" si="264"/>
        <v>-</v>
      </c>
      <c r="AD406" s="223">
        <f t="shared" si="265"/>
        <v>5</v>
      </c>
      <c r="AE406" s="223">
        <f t="shared" si="266"/>
        <v>1</v>
      </c>
      <c r="AG406" s="270">
        <v>12</v>
      </c>
      <c r="AH406" s="270"/>
      <c r="AI406" s="283" t="s">
        <v>521</v>
      </c>
      <c r="AJ406" s="283" t="s">
        <v>376</v>
      </c>
      <c r="AK406" s="283" t="s">
        <v>387</v>
      </c>
      <c r="AL406" s="291">
        <v>18</v>
      </c>
      <c r="AM406" s="283" t="s">
        <v>385</v>
      </c>
      <c r="AN406" s="283" t="s">
        <v>397</v>
      </c>
      <c r="AO406" s="291">
        <v>18</v>
      </c>
      <c r="AP406" s="283" t="s">
        <v>376</v>
      </c>
      <c r="AQ406" s="283" t="s">
        <v>440</v>
      </c>
      <c r="AR406" s="283" t="s">
        <v>425</v>
      </c>
      <c r="AS406" s="283" t="s">
        <v>464</v>
      </c>
      <c r="AT406" s="283" t="s">
        <v>1230</v>
      </c>
      <c r="AU406" s="283"/>
      <c r="AV406" s="283" t="s">
        <v>374</v>
      </c>
      <c r="AW406" s="291">
        <v>25</v>
      </c>
      <c r="AX406" s="459" t="s">
        <v>1</v>
      </c>
      <c r="AY406" s="167">
        <f t="shared" si="245"/>
        <v>35</v>
      </c>
      <c r="AZ406" s="167">
        <f t="shared" si="246"/>
        <v>22</v>
      </c>
      <c r="BA406" s="167">
        <f t="shared" si="247"/>
        <v>18</v>
      </c>
      <c r="BB406" s="167">
        <f t="shared" si="248"/>
        <v>19</v>
      </c>
      <c r="BC406" s="167">
        <f t="shared" si="249"/>
        <v>47</v>
      </c>
      <c r="BD406" s="167">
        <f t="shared" si="250"/>
        <v>34</v>
      </c>
      <c r="BE406" s="167">
        <f t="shared" si="251"/>
        <v>19</v>
      </c>
      <c r="BF406" s="167">
        <f t="shared" si="252"/>
        <v>22</v>
      </c>
      <c r="BG406" s="167">
        <f t="shared" si="253"/>
        <v>23</v>
      </c>
      <c r="BH406" s="167"/>
      <c r="BI406" s="167">
        <f t="shared" si="254"/>
        <v>25</v>
      </c>
      <c r="BJ406" s="167">
        <f t="shared" si="255"/>
        <v>27</v>
      </c>
      <c r="BK406" s="167">
        <f t="shared" si="256"/>
        <v>85</v>
      </c>
      <c r="BL406" s="167">
        <f t="shared" si="257"/>
        <v>17</v>
      </c>
      <c r="BM406" s="167">
        <f t="shared" si="258"/>
        <v>25</v>
      </c>
      <c r="BN406" s="167" t="str">
        <f t="shared" si="259"/>
        <v>-</v>
      </c>
      <c r="DI406" s="422"/>
      <c r="DJ406" s="422"/>
      <c r="EU406" s="422"/>
      <c r="EV406" s="422"/>
    </row>
    <row r="407" spans="14:152" s="56" customFormat="1" ht="15" customHeight="1">
      <c r="N407" s="435">
        <v>5</v>
      </c>
      <c r="O407" s="199" t="s">
        <v>357</v>
      </c>
      <c r="P407" s="199" t="s">
        <v>351</v>
      </c>
      <c r="Q407" s="222">
        <v>4</v>
      </c>
      <c r="R407" s="222">
        <v>5</v>
      </c>
      <c r="S407" s="199" t="s">
        <v>404</v>
      </c>
      <c r="T407" s="199" t="s">
        <v>367</v>
      </c>
      <c r="U407" s="222">
        <v>2</v>
      </c>
      <c r="V407" s="461"/>
      <c r="W407" s="223">
        <f t="shared" si="260"/>
        <v>11</v>
      </c>
      <c r="X407" s="223">
        <f t="shared" si="261"/>
        <v>0</v>
      </c>
      <c r="Y407" s="223">
        <f t="shared" si="262"/>
        <v>4</v>
      </c>
      <c r="Z407" s="223"/>
      <c r="AA407" s="223"/>
      <c r="AB407" s="223">
        <f t="shared" si="263"/>
        <v>5</v>
      </c>
      <c r="AC407" s="223">
        <f t="shared" si="264"/>
        <v>0</v>
      </c>
      <c r="AD407" s="223">
        <f t="shared" si="265"/>
        <v>7</v>
      </c>
      <c r="AE407" s="223">
        <f t="shared" si="266"/>
        <v>2</v>
      </c>
      <c r="AG407" s="270">
        <v>13</v>
      </c>
      <c r="AH407" s="270"/>
      <c r="AI407" s="283" t="s">
        <v>431</v>
      </c>
      <c r="AJ407" s="283" t="s">
        <v>466</v>
      </c>
      <c r="AK407" s="291">
        <v>18</v>
      </c>
      <c r="AL407" s="283" t="s">
        <v>377</v>
      </c>
      <c r="AM407" s="283" t="s">
        <v>442</v>
      </c>
      <c r="AN407" s="283" t="s">
        <v>500</v>
      </c>
      <c r="AO407" s="291">
        <v>19</v>
      </c>
      <c r="AP407" s="291">
        <v>22</v>
      </c>
      <c r="AQ407" s="283" t="s">
        <v>425</v>
      </c>
      <c r="AR407" s="283" t="s">
        <v>464</v>
      </c>
      <c r="AS407" s="291">
        <v>29</v>
      </c>
      <c r="AT407" s="283" t="s">
        <v>1231</v>
      </c>
      <c r="AU407" s="283"/>
      <c r="AV407" s="291">
        <v>19</v>
      </c>
      <c r="AW407" s="291">
        <v>26</v>
      </c>
      <c r="AX407" s="291">
        <v>15</v>
      </c>
      <c r="AY407" s="167">
        <f t="shared" si="245"/>
        <v>39</v>
      </c>
      <c r="AZ407" s="167">
        <f t="shared" si="246"/>
        <v>24</v>
      </c>
      <c r="BA407" s="167">
        <f t="shared" si="247"/>
        <v>19</v>
      </c>
      <c r="BB407" s="167">
        <f t="shared" si="248"/>
        <v>21</v>
      </c>
      <c r="BC407" s="167">
        <f t="shared" si="249"/>
        <v>51</v>
      </c>
      <c r="BD407" s="167">
        <f t="shared" si="250"/>
        <v>37</v>
      </c>
      <c r="BE407" s="167">
        <f t="shared" si="251"/>
        <v>20</v>
      </c>
      <c r="BF407" s="167">
        <f t="shared" si="252"/>
        <v>23</v>
      </c>
      <c r="BG407" s="167">
        <f t="shared" si="253"/>
        <v>25</v>
      </c>
      <c r="BH407" s="167"/>
      <c r="BI407" s="167">
        <f t="shared" si="254"/>
        <v>27</v>
      </c>
      <c r="BJ407" s="167">
        <f t="shared" si="255"/>
        <v>29</v>
      </c>
      <c r="BK407" s="167">
        <f t="shared" si="256"/>
        <v>92</v>
      </c>
      <c r="BL407" s="167">
        <f t="shared" si="257"/>
        <v>19</v>
      </c>
      <c r="BM407" s="167">
        <f t="shared" si="258"/>
        <v>26</v>
      </c>
      <c r="BN407" s="167">
        <f t="shared" si="259"/>
        <v>15</v>
      </c>
      <c r="DI407" s="422"/>
      <c r="DJ407" s="422"/>
      <c r="EU407" s="422"/>
      <c r="EV407" s="422"/>
    </row>
    <row r="408" spans="14:152" s="56" customFormat="1" ht="15" customHeight="1">
      <c r="N408" s="435">
        <v>6</v>
      </c>
      <c r="O408" s="199" t="s">
        <v>563</v>
      </c>
      <c r="P408" s="199" t="s">
        <v>358</v>
      </c>
      <c r="Q408" s="199" t="s">
        <v>353</v>
      </c>
      <c r="R408" s="199" t="s">
        <v>359</v>
      </c>
      <c r="S408" s="199" t="s">
        <v>411</v>
      </c>
      <c r="T408" s="199" t="s">
        <v>483</v>
      </c>
      <c r="U408" s="222">
        <v>3</v>
      </c>
      <c r="V408" s="461"/>
      <c r="W408" s="223">
        <f t="shared" si="260"/>
        <v>15</v>
      </c>
      <c r="X408" s="223">
        <f t="shared" si="261"/>
        <v>3</v>
      </c>
      <c r="Y408" s="223">
        <f t="shared" si="262"/>
        <v>5</v>
      </c>
      <c r="Z408" s="223"/>
      <c r="AA408" s="223"/>
      <c r="AB408" s="223">
        <f t="shared" si="263"/>
        <v>6</v>
      </c>
      <c r="AC408" s="223">
        <f t="shared" si="264"/>
        <v>2</v>
      </c>
      <c r="AD408" s="223">
        <f t="shared" si="265"/>
        <v>9</v>
      </c>
      <c r="AE408" s="223">
        <f t="shared" si="266"/>
        <v>3</v>
      </c>
      <c r="AG408" s="270">
        <v>14</v>
      </c>
      <c r="AH408" s="270"/>
      <c r="AI408" s="283" t="s">
        <v>435</v>
      </c>
      <c r="AJ408" s="283" t="s">
        <v>590</v>
      </c>
      <c r="AK408" s="291">
        <v>19</v>
      </c>
      <c r="AL408" s="291">
        <v>21</v>
      </c>
      <c r="AM408" s="283" t="s">
        <v>549</v>
      </c>
      <c r="AN408" s="283" t="s">
        <v>503</v>
      </c>
      <c r="AO408" s="291">
        <v>20</v>
      </c>
      <c r="AP408" s="283" t="s">
        <v>440</v>
      </c>
      <c r="AQ408" s="283" t="s">
        <v>464</v>
      </c>
      <c r="AR408" s="283" t="s">
        <v>467</v>
      </c>
      <c r="AS408" s="283" t="s">
        <v>394</v>
      </c>
      <c r="AT408" s="283" t="s">
        <v>1186</v>
      </c>
      <c r="AU408" s="283"/>
      <c r="AV408" s="291">
        <v>20</v>
      </c>
      <c r="AW408" s="291">
        <v>27</v>
      </c>
      <c r="AX408" s="291">
        <v>16</v>
      </c>
      <c r="AY408" s="167">
        <f t="shared" si="245"/>
        <v>43</v>
      </c>
      <c r="AZ408" s="167">
        <f t="shared" si="246"/>
        <v>27</v>
      </c>
      <c r="BA408" s="167">
        <f t="shared" si="247"/>
        <v>20</v>
      </c>
      <c r="BB408" s="167">
        <f t="shared" si="248"/>
        <v>22</v>
      </c>
      <c r="BC408" s="167">
        <f t="shared" si="249"/>
        <v>55</v>
      </c>
      <c r="BD408" s="167">
        <f t="shared" si="250"/>
        <v>39</v>
      </c>
      <c r="BE408" s="167">
        <f t="shared" si="251"/>
        <v>21</v>
      </c>
      <c r="BF408" s="167">
        <f t="shared" si="252"/>
        <v>25</v>
      </c>
      <c r="BG408" s="167">
        <f t="shared" si="253"/>
        <v>27</v>
      </c>
      <c r="BH408" s="167"/>
      <c r="BI408" s="167">
        <f t="shared" si="254"/>
        <v>29</v>
      </c>
      <c r="BJ408" s="167">
        <f t="shared" si="255"/>
        <v>30</v>
      </c>
      <c r="BK408" s="167">
        <f t="shared" si="256"/>
        <v>98</v>
      </c>
      <c r="BL408" s="167">
        <f t="shared" si="257"/>
        <v>20</v>
      </c>
      <c r="BM408" s="167">
        <f t="shared" si="258"/>
        <v>27</v>
      </c>
      <c r="BN408" s="167">
        <f t="shared" si="259"/>
        <v>16</v>
      </c>
      <c r="DI408" s="422"/>
      <c r="DJ408" s="422"/>
      <c r="EU408" s="422"/>
      <c r="EV408" s="422"/>
    </row>
    <row r="409" spans="14:152" s="56" customFormat="1" ht="15" customHeight="1">
      <c r="N409" s="435">
        <v>7</v>
      </c>
      <c r="O409" s="199" t="s">
        <v>564</v>
      </c>
      <c r="P409" s="199" t="s">
        <v>515</v>
      </c>
      <c r="Q409" s="222">
        <v>7</v>
      </c>
      <c r="R409" s="222">
        <v>8</v>
      </c>
      <c r="S409" s="199" t="s">
        <v>356</v>
      </c>
      <c r="T409" s="199" t="s">
        <v>458</v>
      </c>
      <c r="U409" s="199" t="s">
        <v>356</v>
      </c>
      <c r="V409" s="461"/>
      <c r="W409" s="223">
        <f t="shared" si="260"/>
        <v>20</v>
      </c>
      <c r="X409" s="223">
        <f t="shared" si="261"/>
        <v>6</v>
      </c>
      <c r="Y409" s="223">
        <f t="shared" si="262"/>
        <v>7</v>
      </c>
      <c r="Z409" s="223"/>
      <c r="AA409" s="223"/>
      <c r="AB409" s="223">
        <f t="shared" si="263"/>
        <v>8</v>
      </c>
      <c r="AC409" s="223">
        <f t="shared" si="264"/>
        <v>4</v>
      </c>
      <c r="AD409" s="223">
        <f t="shared" si="265"/>
        <v>12</v>
      </c>
      <c r="AE409" s="223">
        <f t="shared" si="266"/>
        <v>4</v>
      </c>
      <c r="AG409" s="270">
        <v>15</v>
      </c>
      <c r="AH409" s="270"/>
      <c r="AI409" s="283" t="s">
        <v>385</v>
      </c>
      <c r="AJ409" s="283" t="s">
        <v>464</v>
      </c>
      <c r="AK409" s="283" t="s">
        <v>376</v>
      </c>
      <c r="AL409" s="291">
        <v>22</v>
      </c>
      <c r="AM409" s="283" t="s">
        <v>1130</v>
      </c>
      <c r="AN409" s="283" t="s">
        <v>1185</v>
      </c>
      <c r="AO409" s="291">
        <v>21</v>
      </c>
      <c r="AP409" s="283" t="s">
        <v>425</v>
      </c>
      <c r="AQ409" s="291">
        <v>29</v>
      </c>
      <c r="AR409" s="283" t="s">
        <v>432</v>
      </c>
      <c r="AS409" s="291">
        <v>32</v>
      </c>
      <c r="AT409" s="283" t="s">
        <v>1276</v>
      </c>
      <c r="AU409" s="283"/>
      <c r="AV409" s="291">
        <v>21</v>
      </c>
      <c r="AW409" s="291">
        <v>28</v>
      </c>
      <c r="AX409" s="291">
        <v>17</v>
      </c>
      <c r="AY409" s="167">
        <f t="shared" si="245"/>
        <v>47</v>
      </c>
      <c r="AZ409" s="167">
        <f t="shared" si="246"/>
        <v>29</v>
      </c>
      <c r="BA409" s="167">
        <f t="shared" si="247"/>
        <v>22</v>
      </c>
      <c r="BB409" s="167">
        <f t="shared" si="248"/>
        <v>23</v>
      </c>
      <c r="BC409" s="167">
        <f t="shared" si="249"/>
        <v>59</v>
      </c>
      <c r="BD409" s="167">
        <f t="shared" si="250"/>
        <v>41</v>
      </c>
      <c r="BE409" s="167">
        <f t="shared" si="251"/>
        <v>22</v>
      </c>
      <c r="BF409" s="167">
        <f t="shared" si="252"/>
        <v>27</v>
      </c>
      <c r="BG409" s="167">
        <f t="shared" si="253"/>
        <v>29</v>
      </c>
      <c r="BH409" s="167"/>
      <c r="BI409" s="167">
        <f t="shared" si="254"/>
        <v>31</v>
      </c>
      <c r="BJ409" s="167">
        <f t="shared" si="255"/>
        <v>32</v>
      </c>
      <c r="BK409" s="167">
        <f t="shared" si="256"/>
        <v>105</v>
      </c>
      <c r="BL409" s="167">
        <f t="shared" si="257"/>
        <v>21</v>
      </c>
      <c r="BM409" s="167">
        <f t="shared" si="258"/>
        <v>28</v>
      </c>
      <c r="BN409" s="167">
        <f t="shared" si="259"/>
        <v>17</v>
      </c>
      <c r="DI409" s="422"/>
      <c r="DJ409" s="422"/>
      <c r="EU409" s="422"/>
      <c r="EV409" s="422"/>
    </row>
    <row r="410" spans="14:152" s="56" customFormat="1" ht="15" customHeight="1">
      <c r="N410" s="435">
        <v>8</v>
      </c>
      <c r="O410" s="199" t="s">
        <v>565</v>
      </c>
      <c r="P410" s="199" t="s">
        <v>516</v>
      </c>
      <c r="Q410" s="222">
        <v>8</v>
      </c>
      <c r="R410" s="222">
        <v>9</v>
      </c>
      <c r="S410" s="199" t="s">
        <v>359</v>
      </c>
      <c r="T410" s="199" t="s">
        <v>370</v>
      </c>
      <c r="U410" s="222">
        <v>6</v>
      </c>
      <c r="V410" s="461"/>
      <c r="W410" s="223">
        <f t="shared" si="260"/>
        <v>24</v>
      </c>
      <c r="X410" s="223">
        <f t="shared" si="261"/>
        <v>10</v>
      </c>
      <c r="Y410" s="223">
        <f t="shared" si="262"/>
        <v>8</v>
      </c>
      <c r="Z410" s="223"/>
      <c r="AA410" s="223"/>
      <c r="AB410" s="223">
        <f t="shared" si="263"/>
        <v>9</v>
      </c>
      <c r="AC410" s="223">
        <f t="shared" si="264"/>
        <v>6</v>
      </c>
      <c r="AD410" s="223">
        <f t="shared" si="265"/>
        <v>14</v>
      </c>
      <c r="AE410" s="223">
        <f t="shared" si="266"/>
        <v>6</v>
      </c>
      <c r="AG410" s="270">
        <v>16</v>
      </c>
      <c r="AH410" s="270"/>
      <c r="AI410" s="283" t="s">
        <v>442</v>
      </c>
      <c r="AJ410" s="283" t="s">
        <v>467</v>
      </c>
      <c r="AK410" s="291">
        <v>22</v>
      </c>
      <c r="AL410" s="291">
        <v>23</v>
      </c>
      <c r="AM410" s="283" t="s">
        <v>1219</v>
      </c>
      <c r="AN410" s="283" t="s">
        <v>550</v>
      </c>
      <c r="AO410" s="291">
        <v>22</v>
      </c>
      <c r="AP410" s="291">
        <v>27</v>
      </c>
      <c r="AQ410" s="283" t="s">
        <v>394</v>
      </c>
      <c r="AR410" s="283" t="s">
        <v>375</v>
      </c>
      <c r="AS410" s="283" t="s">
        <v>436</v>
      </c>
      <c r="AT410" s="283" t="s">
        <v>1277</v>
      </c>
      <c r="AU410" s="283"/>
      <c r="AV410" s="291">
        <v>22</v>
      </c>
      <c r="AW410" s="283">
        <v>29</v>
      </c>
      <c r="AX410" s="291">
        <v>18</v>
      </c>
      <c r="AY410" s="167">
        <f t="shared" si="245"/>
        <v>51</v>
      </c>
      <c r="AZ410" s="167">
        <f t="shared" si="246"/>
        <v>31</v>
      </c>
      <c r="BA410" s="167">
        <f t="shared" si="247"/>
        <v>23</v>
      </c>
      <c r="BB410" s="167">
        <f t="shared" si="248"/>
        <v>24</v>
      </c>
      <c r="BC410" s="167">
        <f t="shared" si="249"/>
        <v>63</v>
      </c>
      <c r="BD410" s="167">
        <f t="shared" si="250"/>
        <v>44</v>
      </c>
      <c r="BE410" s="167">
        <f t="shared" si="251"/>
        <v>23</v>
      </c>
      <c r="BF410" s="167">
        <f t="shared" si="252"/>
        <v>28</v>
      </c>
      <c r="BG410" s="167">
        <f t="shared" si="253"/>
        <v>30</v>
      </c>
      <c r="BH410" s="167"/>
      <c r="BI410" s="167">
        <f t="shared" si="254"/>
        <v>33</v>
      </c>
      <c r="BJ410" s="167">
        <f t="shared" si="255"/>
        <v>33</v>
      </c>
      <c r="BK410" s="167">
        <f t="shared" si="256"/>
        <v>111</v>
      </c>
      <c r="BL410" s="167">
        <f t="shared" si="257"/>
        <v>22</v>
      </c>
      <c r="BM410" s="167">
        <f t="shared" si="258"/>
        <v>29</v>
      </c>
      <c r="BN410" s="167">
        <f t="shared" si="259"/>
        <v>18</v>
      </c>
      <c r="DI410" s="422"/>
      <c r="DJ410" s="422"/>
      <c r="EU410" s="422"/>
      <c r="EV410" s="422"/>
    </row>
    <row r="411" spans="14:152" s="56" customFormat="1" ht="15" customHeight="1">
      <c r="N411" s="435">
        <v>9</v>
      </c>
      <c r="O411" s="199" t="s">
        <v>372</v>
      </c>
      <c r="P411" s="199" t="s">
        <v>566</v>
      </c>
      <c r="Q411" s="222">
        <v>9</v>
      </c>
      <c r="R411" s="199" t="s">
        <v>363</v>
      </c>
      <c r="S411" s="199" t="s">
        <v>361</v>
      </c>
      <c r="T411" s="199" t="s">
        <v>374</v>
      </c>
      <c r="U411" s="222">
        <v>7</v>
      </c>
      <c r="V411" s="172"/>
      <c r="W411" s="223">
        <f t="shared" si="260"/>
        <v>29</v>
      </c>
      <c r="X411" s="223">
        <f t="shared" si="261"/>
        <v>13</v>
      </c>
      <c r="Y411" s="223">
        <f t="shared" si="262"/>
        <v>9</v>
      </c>
      <c r="Z411" s="223"/>
      <c r="AA411" s="223"/>
      <c r="AB411" s="223">
        <f t="shared" si="263"/>
        <v>10</v>
      </c>
      <c r="AC411" s="223">
        <f t="shared" si="264"/>
        <v>8</v>
      </c>
      <c r="AD411" s="223">
        <f t="shared" si="265"/>
        <v>17</v>
      </c>
      <c r="AE411" s="223">
        <f t="shared" si="266"/>
        <v>7</v>
      </c>
      <c r="AG411" s="270">
        <v>17</v>
      </c>
      <c r="AH411" s="270"/>
      <c r="AI411" s="283" t="s">
        <v>549</v>
      </c>
      <c r="AJ411" s="283" t="s">
        <v>432</v>
      </c>
      <c r="AK411" s="283" t="s">
        <v>440</v>
      </c>
      <c r="AL411" s="283" t="s">
        <v>384</v>
      </c>
      <c r="AM411" s="283" t="s">
        <v>697</v>
      </c>
      <c r="AN411" s="283" t="s">
        <v>1233</v>
      </c>
      <c r="AO411" s="291">
        <v>23</v>
      </c>
      <c r="AP411" s="283" t="s">
        <v>391</v>
      </c>
      <c r="AQ411" s="283" t="s">
        <v>397</v>
      </c>
      <c r="AR411" s="283" t="s">
        <v>1132</v>
      </c>
      <c r="AS411" s="291">
        <v>35</v>
      </c>
      <c r="AT411" s="283" t="s">
        <v>1280</v>
      </c>
      <c r="AU411" s="283"/>
      <c r="AV411" s="283" t="s">
        <v>440</v>
      </c>
      <c r="AW411" s="283">
        <v>30</v>
      </c>
      <c r="AX411" s="459" t="s">
        <v>1</v>
      </c>
      <c r="AY411" s="167">
        <f t="shared" si="245"/>
        <v>55</v>
      </c>
      <c r="AZ411" s="167">
        <f t="shared" si="246"/>
        <v>33</v>
      </c>
      <c r="BA411" s="167">
        <f t="shared" si="247"/>
        <v>25</v>
      </c>
      <c r="BB411" s="167">
        <f t="shared" si="248"/>
        <v>26</v>
      </c>
      <c r="BC411" s="167">
        <f t="shared" si="249"/>
        <v>67</v>
      </c>
      <c r="BD411" s="167">
        <f t="shared" si="250"/>
        <v>46</v>
      </c>
      <c r="BE411" s="167">
        <f t="shared" si="251"/>
        <v>24</v>
      </c>
      <c r="BF411" s="167">
        <f t="shared" si="252"/>
        <v>30</v>
      </c>
      <c r="BG411" s="167">
        <f t="shared" si="253"/>
        <v>32</v>
      </c>
      <c r="BH411" s="167"/>
      <c r="BI411" s="167">
        <f t="shared" si="254"/>
        <v>36</v>
      </c>
      <c r="BJ411" s="167">
        <f t="shared" si="255"/>
        <v>35</v>
      </c>
      <c r="BK411" s="167">
        <f t="shared" si="256"/>
        <v>118</v>
      </c>
      <c r="BL411" s="167">
        <f t="shared" si="257"/>
        <v>23</v>
      </c>
      <c r="BM411" s="167">
        <f t="shared" si="258"/>
        <v>30</v>
      </c>
      <c r="BN411" s="167" t="str">
        <f t="shared" si="259"/>
        <v>-</v>
      </c>
      <c r="DI411" s="422"/>
      <c r="DJ411" s="422"/>
      <c r="EU411" s="422"/>
      <c r="EV411" s="422"/>
    </row>
    <row r="412" spans="14:152" s="56" customFormat="1" ht="15" customHeight="1">
      <c r="N412" s="435">
        <v>10</v>
      </c>
      <c r="O412" s="199" t="s">
        <v>567</v>
      </c>
      <c r="P412" s="199" t="s">
        <v>568</v>
      </c>
      <c r="Q412" s="199" t="s">
        <v>363</v>
      </c>
      <c r="R412" s="222">
        <v>12</v>
      </c>
      <c r="S412" s="199" t="s">
        <v>363</v>
      </c>
      <c r="T412" s="199" t="s">
        <v>377</v>
      </c>
      <c r="U412" s="222">
        <v>8</v>
      </c>
      <c r="V412" s="461"/>
      <c r="W412" s="223">
        <f t="shared" si="260"/>
        <v>33</v>
      </c>
      <c r="X412" s="223">
        <f t="shared" si="261"/>
        <v>16</v>
      </c>
      <c r="Y412" s="223">
        <f t="shared" si="262"/>
        <v>10</v>
      </c>
      <c r="Z412" s="223"/>
      <c r="AA412" s="223"/>
      <c r="AB412" s="223">
        <f t="shared" si="263"/>
        <v>12</v>
      </c>
      <c r="AC412" s="223">
        <f t="shared" si="264"/>
        <v>10</v>
      </c>
      <c r="AD412" s="223">
        <f t="shared" si="265"/>
        <v>19</v>
      </c>
      <c r="AE412" s="223">
        <f t="shared" si="266"/>
        <v>8</v>
      </c>
      <c r="AG412" s="270">
        <v>18</v>
      </c>
      <c r="AH412" s="270"/>
      <c r="AI412" s="283" t="s">
        <v>1130</v>
      </c>
      <c r="AJ412" s="283" t="s">
        <v>436</v>
      </c>
      <c r="AK412" s="291">
        <v>25</v>
      </c>
      <c r="AL412" s="291">
        <v>26</v>
      </c>
      <c r="AM412" s="283" t="s">
        <v>1278</v>
      </c>
      <c r="AN412" s="283" t="s">
        <v>1279</v>
      </c>
      <c r="AO412" s="291">
        <v>24</v>
      </c>
      <c r="AP412" s="283" t="s">
        <v>394</v>
      </c>
      <c r="AQ412" s="283" t="s">
        <v>1283</v>
      </c>
      <c r="AR412" s="283" t="s">
        <v>1269</v>
      </c>
      <c r="AS412" s="283" t="s">
        <v>396</v>
      </c>
      <c r="AT412" s="283" t="s">
        <v>1284</v>
      </c>
      <c r="AU412" s="283"/>
      <c r="AV412" s="283" t="s">
        <v>1285</v>
      </c>
      <c r="AW412" s="283" t="s">
        <v>427</v>
      </c>
      <c r="AX412" s="454" t="s">
        <v>1259</v>
      </c>
      <c r="AY412" s="167">
        <f t="shared" si="245"/>
        <v>59</v>
      </c>
      <c r="AZ412" s="167">
        <f t="shared" si="246"/>
        <v>35</v>
      </c>
      <c r="BA412" s="167">
        <f t="shared" si="247"/>
        <v>26</v>
      </c>
      <c r="BB412" s="167">
        <f t="shared" si="248"/>
        <v>27</v>
      </c>
      <c r="BC412" s="167">
        <f t="shared" si="249"/>
        <v>71</v>
      </c>
      <c r="BD412" s="167">
        <f t="shared" si="250"/>
        <v>48</v>
      </c>
      <c r="BE412" s="167">
        <f t="shared" si="251"/>
        <v>25</v>
      </c>
      <c r="BF412" s="167">
        <f t="shared" si="252"/>
        <v>32</v>
      </c>
      <c r="BG412" s="167">
        <f t="shared" si="253"/>
        <v>34</v>
      </c>
      <c r="BH412" s="167"/>
      <c r="BI412" s="167">
        <f t="shared" si="254"/>
        <v>38</v>
      </c>
      <c r="BJ412" s="167">
        <f t="shared" si="255"/>
        <v>36</v>
      </c>
      <c r="BK412" s="167">
        <f t="shared" si="256"/>
        <v>125</v>
      </c>
      <c r="BL412" s="167">
        <f t="shared" si="257"/>
        <v>25</v>
      </c>
      <c r="BM412" s="167">
        <f t="shared" si="258"/>
        <v>31</v>
      </c>
      <c r="BN412" s="167">
        <f t="shared" si="259"/>
        <v>19</v>
      </c>
      <c r="DI412" s="422"/>
      <c r="DJ412" s="422"/>
      <c r="EU412" s="422"/>
      <c r="EV412" s="422"/>
    </row>
    <row r="413" spans="14:152" s="56" customFormat="1" ht="15" customHeight="1">
      <c r="N413" s="435">
        <v>11</v>
      </c>
      <c r="O413" s="199" t="s">
        <v>569</v>
      </c>
      <c r="P413" s="199" t="s">
        <v>470</v>
      </c>
      <c r="Q413" s="222">
        <v>12</v>
      </c>
      <c r="R413" s="222">
        <v>13</v>
      </c>
      <c r="S413" s="199" t="s">
        <v>458</v>
      </c>
      <c r="T413" s="199" t="s">
        <v>381</v>
      </c>
      <c r="U413" s="222">
        <v>9</v>
      </c>
      <c r="V413" s="461"/>
      <c r="W413" s="223">
        <f t="shared" si="260"/>
        <v>37</v>
      </c>
      <c r="X413" s="223">
        <f t="shared" si="261"/>
        <v>20</v>
      </c>
      <c r="Y413" s="223">
        <f t="shared" si="262"/>
        <v>12</v>
      </c>
      <c r="Z413" s="223"/>
      <c r="AA413" s="223"/>
      <c r="AB413" s="223">
        <f t="shared" si="263"/>
        <v>13</v>
      </c>
      <c r="AC413" s="223">
        <f t="shared" si="264"/>
        <v>12</v>
      </c>
      <c r="AD413" s="223">
        <f t="shared" si="265"/>
        <v>21</v>
      </c>
      <c r="AE413" s="223">
        <f t="shared" si="266"/>
        <v>9</v>
      </c>
      <c r="AG413" s="270">
        <v>19</v>
      </c>
      <c r="AH413" s="270"/>
      <c r="AI413" s="283" t="s">
        <v>1281</v>
      </c>
      <c r="AJ413" s="283" t="s">
        <v>1267</v>
      </c>
      <c r="AK413" s="283" t="s">
        <v>626</v>
      </c>
      <c r="AL413" s="283" t="s">
        <v>464</v>
      </c>
      <c r="AM413" s="283" t="s">
        <v>1282</v>
      </c>
      <c r="AN413" s="283" t="s">
        <v>7</v>
      </c>
      <c r="AO413" s="283" t="s">
        <v>471</v>
      </c>
      <c r="AP413" s="283" t="s">
        <v>461</v>
      </c>
      <c r="AQ413" s="300"/>
      <c r="AR413" s="300"/>
      <c r="AS413" s="300"/>
      <c r="AT413" s="300"/>
      <c r="AU413" s="300"/>
      <c r="AV413" s="300"/>
      <c r="AW413" s="300"/>
      <c r="AX413" s="300"/>
      <c r="AY413" s="167">
        <f t="shared" ref="AY413:BF413" si="267">IF(AI413="-",AI413,IF(ISNUMBER(AI413),AI413,MID(AI413,(FIND("-",AI413)+1),3)+1))</f>
        <v>69</v>
      </c>
      <c r="AZ413" s="167">
        <f t="shared" si="267"/>
        <v>45</v>
      </c>
      <c r="BA413" s="167">
        <f t="shared" si="267"/>
        <v>33</v>
      </c>
      <c r="BB413" s="167">
        <f t="shared" si="267"/>
        <v>29</v>
      </c>
      <c r="BC413" s="167">
        <f t="shared" si="267"/>
        <v>120</v>
      </c>
      <c r="BD413" s="167">
        <f t="shared" si="267"/>
        <v>69</v>
      </c>
      <c r="BE413" s="167">
        <f t="shared" si="267"/>
        <v>31</v>
      </c>
      <c r="BF413" s="167">
        <f t="shared" si="267"/>
        <v>36</v>
      </c>
      <c r="BG413" s="167">
        <f>IF(AQ412="-",AQ412,IF(ISNUMBER(AQ412),AQ412,MID(AQ412,(FIND("-",AQ412)+1),3)+1))</f>
        <v>43</v>
      </c>
      <c r="BH413" s="167"/>
      <c r="BI413" s="167">
        <f>IF(AR412="-",AR412,IF(ISNUMBER(AR412),AR412,MID(AR412,(FIND("-",AR412)+1),3)+1))</f>
        <v>61</v>
      </c>
      <c r="BJ413" s="167">
        <f>IF(AS412="-",AS412,IF(ISNUMBER(AS412),AS412,MID(AS412,(FIND("-",AS412)+1),3)+1))</f>
        <v>39</v>
      </c>
      <c r="BK413" s="167">
        <f>IF(AT412="-",AT412,IF(ISNUMBER(AT412),AT412,MID(AT412,(FIND("-",AT412)+1),3)+1))</f>
        <v>137</v>
      </c>
      <c r="BL413" s="167">
        <f>IF(AV412="-",AV412,IF(ISNUMBER(AV412),AV412,MID(AV412,(FIND("-",AV412)+1),3)+1))</f>
        <v>34</v>
      </c>
      <c r="BM413" s="167">
        <f>IF(AW412="-",AW412,IF(ISNUMBER(AW412),AW412,MID(AW412,(FIND("-",AW412)+1),3)+1))</f>
        <v>35</v>
      </c>
      <c r="BN413" s="167">
        <f>IF(AX412="-",AX412,IF(ISNUMBER(AX412),AX412,MID(AX412,(FIND("-",AX412)+1),3)+1))</f>
        <v>25</v>
      </c>
      <c r="DI413" s="422"/>
      <c r="DJ413" s="422"/>
      <c r="EU413" s="422"/>
      <c r="EV413" s="422"/>
    </row>
    <row r="414" spans="14:152" s="56" customFormat="1" ht="15" customHeight="1">
      <c r="N414" s="435">
        <v>12</v>
      </c>
      <c r="O414" s="199" t="s">
        <v>522</v>
      </c>
      <c r="P414" s="199" t="s">
        <v>422</v>
      </c>
      <c r="Q414" s="222">
        <v>13</v>
      </c>
      <c r="R414" s="199" t="s">
        <v>459</v>
      </c>
      <c r="S414" s="199" t="s">
        <v>459</v>
      </c>
      <c r="T414" s="199" t="s">
        <v>384</v>
      </c>
      <c r="U414" s="222">
        <v>10</v>
      </c>
      <c r="V414" s="461"/>
      <c r="W414" s="223">
        <f t="shared" si="260"/>
        <v>42</v>
      </c>
      <c r="X414" s="223">
        <f t="shared" si="261"/>
        <v>23</v>
      </c>
      <c r="Y414" s="223">
        <f t="shared" si="262"/>
        <v>13</v>
      </c>
      <c r="Z414" s="223"/>
      <c r="AA414" s="223"/>
      <c r="AB414" s="223">
        <f t="shared" si="263"/>
        <v>14</v>
      </c>
      <c r="AC414" s="223">
        <f t="shared" si="264"/>
        <v>14</v>
      </c>
      <c r="AD414" s="223">
        <f t="shared" si="265"/>
        <v>24</v>
      </c>
      <c r="AE414" s="223">
        <f t="shared" si="266"/>
        <v>10</v>
      </c>
      <c r="AG414" s="167"/>
      <c r="AH414" s="167"/>
      <c r="AI414" s="300"/>
      <c r="AJ414" s="300"/>
      <c r="AK414" s="300"/>
      <c r="AL414" s="300"/>
      <c r="AM414" s="300"/>
      <c r="AN414" s="300"/>
      <c r="AO414" s="300"/>
      <c r="AP414" s="300"/>
      <c r="AQ414" s="300"/>
      <c r="AR414" s="300"/>
      <c r="AS414" s="300"/>
      <c r="AT414" s="300"/>
      <c r="AU414" s="300"/>
      <c r="AV414" s="300"/>
      <c r="AW414" s="300"/>
      <c r="AX414" s="300"/>
      <c r="AY414" s="167"/>
      <c r="AZ414" s="167"/>
      <c r="BA414" s="167"/>
      <c r="BB414" s="167"/>
      <c r="BC414" s="167"/>
      <c r="BD414" s="167"/>
      <c r="BE414" s="167"/>
      <c r="BF414" s="167"/>
      <c r="BG414" s="167"/>
      <c r="BH414" s="167"/>
      <c r="BI414" s="167"/>
      <c r="BJ414" s="167"/>
      <c r="BK414" s="167"/>
      <c r="BL414" s="167"/>
      <c r="BM414" s="167"/>
      <c r="BN414" s="167"/>
      <c r="DI414" s="422"/>
      <c r="DJ414" s="422"/>
      <c r="EU414" s="422"/>
      <c r="EV414" s="422"/>
    </row>
    <row r="415" spans="14:152" s="56" customFormat="1" ht="15" customHeight="1">
      <c r="N415" s="435">
        <v>13</v>
      </c>
      <c r="O415" s="199" t="s">
        <v>546</v>
      </c>
      <c r="P415" s="199" t="s">
        <v>428</v>
      </c>
      <c r="Q415" s="199" t="s">
        <v>459</v>
      </c>
      <c r="R415" s="222">
        <v>16</v>
      </c>
      <c r="S415" s="199" t="s">
        <v>418</v>
      </c>
      <c r="T415" s="199" t="s">
        <v>388</v>
      </c>
      <c r="U415" s="222">
        <v>11</v>
      </c>
      <c r="V415" s="461"/>
      <c r="W415" s="223">
        <f t="shared" si="260"/>
        <v>46</v>
      </c>
      <c r="X415" s="223">
        <f t="shared" si="261"/>
        <v>27</v>
      </c>
      <c r="Y415" s="223">
        <f t="shared" si="262"/>
        <v>14</v>
      </c>
      <c r="Z415" s="223"/>
      <c r="AA415" s="223"/>
      <c r="AB415" s="223">
        <f t="shared" si="263"/>
        <v>16</v>
      </c>
      <c r="AC415" s="223">
        <f t="shared" si="264"/>
        <v>16</v>
      </c>
      <c r="AD415" s="223">
        <f t="shared" si="265"/>
        <v>26</v>
      </c>
      <c r="AE415" s="223">
        <f t="shared" si="266"/>
        <v>11</v>
      </c>
      <c r="AG415" s="167"/>
      <c r="AH415" s="167"/>
      <c r="AI415" s="300"/>
      <c r="AJ415" s="300"/>
      <c r="AK415" s="300"/>
      <c r="AL415" s="300"/>
      <c r="AM415" s="300"/>
      <c r="AN415" s="300"/>
      <c r="AO415" s="300"/>
      <c r="AP415" s="300"/>
      <c r="AQ415" s="300"/>
      <c r="AR415" s="300"/>
      <c r="AS415" s="300"/>
      <c r="AT415" s="300"/>
      <c r="AU415" s="300"/>
      <c r="AV415" s="300"/>
      <c r="AW415" s="300"/>
      <c r="AX415" s="300"/>
      <c r="AY415" s="167"/>
      <c r="AZ415" s="167"/>
      <c r="BA415" s="167"/>
      <c r="BB415" s="167"/>
      <c r="BC415" s="167"/>
      <c r="BD415" s="167"/>
      <c r="BE415" s="167"/>
      <c r="BF415" s="167"/>
      <c r="BG415" s="167"/>
      <c r="BH415" s="167"/>
      <c r="BI415" s="167"/>
      <c r="BJ415" s="167"/>
      <c r="BK415" s="167"/>
      <c r="BL415" s="167"/>
      <c r="BM415" s="167"/>
      <c r="BN415" s="167"/>
      <c r="DI415" s="422"/>
      <c r="DJ415" s="422"/>
      <c r="EU415" s="422"/>
      <c r="EV415" s="422"/>
    </row>
    <row r="416" spans="14:152" s="56" customFormat="1" ht="15" customHeight="1">
      <c r="N416" s="435">
        <v>14</v>
      </c>
      <c r="O416" s="199" t="s">
        <v>549</v>
      </c>
      <c r="P416" s="199" t="s">
        <v>433</v>
      </c>
      <c r="Q416" s="222">
        <v>16</v>
      </c>
      <c r="R416" s="222">
        <v>17</v>
      </c>
      <c r="S416" s="199" t="s">
        <v>377</v>
      </c>
      <c r="T416" s="199" t="s">
        <v>386</v>
      </c>
      <c r="U416" s="222">
        <v>12</v>
      </c>
      <c r="V416" s="461"/>
      <c r="W416" s="223">
        <f t="shared" si="260"/>
        <v>51</v>
      </c>
      <c r="X416" s="223">
        <f t="shared" si="261"/>
        <v>30</v>
      </c>
      <c r="Y416" s="223">
        <f t="shared" si="262"/>
        <v>16</v>
      </c>
      <c r="Z416" s="223"/>
      <c r="AA416" s="223"/>
      <c r="AB416" s="223">
        <f t="shared" si="263"/>
        <v>17</v>
      </c>
      <c r="AC416" s="223">
        <f t="shared" si="264"/>
        <v>19</v>
      </c>
      <c r="AD416" s="223">
        <f t="shared" si="265"/>
        <v>28</v>
      </c>
      <c r="AE416" s="223">
        <f t="shared" si="266"/>
        <v>12</v>
      </c>
      <c r="AG416" s="301" t="s">
        <v>1286</v>
      </c>
      <c r="AH416" s="301"/>
      <c r="AI416" s="300" t="s">
        <v>1287</v>
      </c>
      <c r="AJ416" s="300"/>
      <c r="AK416" s="300"/>
      <c r="AL416" s="300"/>
      <c r="AM416" s="300"/>
      <c r="AN416" s="300"/>
      <c r="AO416" s="300"/>
      <c r="AP416" s="300"/>
      <c r="AQ416" s="302"/>
      <c r="AR416" s="302"/>
      <c r="AS416" s="302"/>
      <c r="AT416" s="302"/>
      <c r="AU416" s="302"/>
      <c r="AV416" s="302"/>
      <c r="AW416" s="302"/>
      <c r="AX416" s="302"/>
      <c r="AY416" s="167"/>
      <c r="AZ416" s="167"/>
      <c r="BA416" s="167"/>
      <c r="BB416" s="167"/>
      <c r="BC416" s="167"/>
      <c r="BD416" s="167"/>
      <c r="BE416" s="167"/>
      <c r="BF416" s="167"/>
      <c r="BG416" s="167"/>
      <c r="BH416" s="167"/>
      <c r="BI416" s="167"/>
      <c r="BJ416" s="167"/>
      <c r="BK416" s="167"/>
      <c r="BL416" s="167"/>
      <c r="BM416" s="167"/>
      <c r="BN416" s="167"/>
      <c r="DI416" s="422"/>
      <c r="DJ416" s="422"/>
      <c r="EU416" s="422"/>
      <c r="EV416" s="422"/>
    </row>
    <row r="417" spans="14:152" s="56" customFormat="1" ht="15" customHeight="1">
      <c r="N417" s="435">
        <v>15</v>
      </c>
      <c r="O417" s="199" t="s">
        <v>552</v>
      </c>
      <c r="P417" s="199" t="s">
        <v>567</v>
      </c>
      <c r="Q417" s="222">
        <v>17</v>
      </c>
      <c r="R417" s="199" t="s">
        <v>429</v>
      </c>
      <c r="S417" s="199" t="s">
        <v>437</v>
      </c>
      <c r="T417" s="199" t="s">
        <v>432</v>
      </c>
      <c r="U417" s="222">
        <v>13</v>
      </c>
      <c r="V417" s="461"/>
      <c r="W417" s="223">
        <f t="shared" si="260"/>
        <v>55</v>
      </c>
      <c r="X417" s="223">
        <f t="shared" si="261"/>
        <v>33</v>
      </c>
      <c r="Y417" s="223">
        <f t="shared" si="262"/>
        <v>17</v>
      </c>
      <c r="Z417" s="223"/>
      <c r="AA417" s="223"/>
      <c r="AB417" s="223">
        <f t="shared" si="263"/>
        <v>18</v>
      </c>
      <c r="AC417" s="223">
        <f t="shared" si="264"/>
        <v>21</v>
      </c>
      <c r="AD417" s="223">
        <f t="shared" si="265"/>
        <v>31</v>
      </c>
      <c r="AE417" s="223">
        <f t="shared" si="266"/>
        <v>13</v>
      </c>
      <c r="AG417" s="251" t="s">
        <v>1053</v>
      </c>
      <c r="AH417" s="251"/>
      <c r="AI417" s="302"/>
      <c r="AJ417" s="302"/>
      <c r="AK417" s="302"/>
      <c r="AL417" s="302"/>
      <c r="AM417" s="302"/>
      <c r="AN417" s="302"/>
      <c r="AO417" s="302"/>
      <c r="AP417" s="302"/>
      <c r="AQ417" s="303" t="s">
        <v>1062</v>
      </c>
      <c r="AR417" s="303" t="s">
        <v>1063</v>
      </c>
      <c r="AS417" s="303" t="s">
        <v>1064</v>
      </c>
      <c r="AT417" s="303" t="s">
        <v>1065</v>
      </c>
      <c r="AU417" s="303"/>
      <c r="AV417" s="304" t="s">
        <v>1066</v>
      </c>
      <c r="AW417" s="303" t="s">
        <v>1067</v>
      </c>
      <c r="AX417" s="303" t="s">
        <v>1068</v>
      </c>
      <c r="AY417" s="167"/>
      <c r="AZ417" s="167"/>
      <c r="BA417" s="167"/>
      <c r="BB417" s="167"/>
      <c r="BC417" s="167"/>
      <c r="BD417" s="167"/>
      <c r="BE417" s="167"/>
      <c r="BF417" s="167"/>
      <c r="BG417" s="167"/>
      <c r="BH417" s="167"/>
      <c r="BI417" s="167"/>
      <c r="BJ417" s="167"/>
      <c r="BK417" s="167"/>
      <c r="BL417" s="167"/>
      <c r="BM417" s="167"/>
      <c r="BN417" s="167"/>
      <c r="DI417" s="422"/>
      <c r="DJ417" s="422"/>
      <c r="EU417" s="422"/>
      <c r="EV417" s="422"/>
    </row>
    <row r="418" spans="14:152" s="56" customFormat="1" ht="15" customHeight="1">
      <c r="N418" s="435">
        <v>16</v>
      </c>
      <c r="O418" s="199" t="s">
        <v>554</v>
      </c>
      <c r="P418" s="199" t="s">
        <v>503</v>
      </c>
      <c r="Q418" s="222">
        <v>18</v>
      </c>
      <c r="R418" s="222">
        <v>20</v>
      </c>
      <c r="S418" s="199" t="s">
        <v>440</v>
      </c>
      <c r="T418" s="222">
        <v>33</v>
      </c>
      <c r="U418" s="199" t="s">
        <v>459</v>
      </c>
      <c r="V418" s="461"/>
      <c r="W418" s="223">
        <f t="shared" si="260"/>
        <v>60</v>
      </c>
      <c r="X418" s="223">
        <f t="shared" si="261"/>
        <v>37</v>
      </c>
      <c r="Y418" s="223">
        <f t="shared" si="262"/>
        <v>18</v>
      </c>
      <c r="Z418" s="223"/>
      <c r="AA418" s="223"/>
      <c r="AB418" s="223">
        <f t="shared" si="263"/>
        <v>20</v>
      </c>
      <c r="AC418" s="223">
        <f t="shared" si="264"/>
        <v>23</v>
      </c>
      <c r="AD418" s="223">
        <f t="shared" si="265"/>
        <v>33</v>
      </c>
      <c r="AE418" s="223">
        <f t="shared" si="266"/>
        <v>14</v>
      </c>
      <c r="AG418" s="251"/>
      <c r="AH418" s="251"/>
      <c r="AI418" s="303" t="s">
        <v>1054</v>
      </c>
      <c r="AJ418" s="303" t="s">
        <v>1055</v>
      </c>
      <c r="AK418" s="303" t="s">
        <v>1056</v>
      </c>
      <c r="AL418" s="303" t="s">
        <v>1057</v>
      </c>
      <c r="AM418" s="303" t="s">
        <v>1058</v>
      </c>
      <c r="AN418" s="303" t="s">
        <v>1059</v>
      </c>
      <c r="AO418" s="303" t="s">
        <v>1060</v>
      </c>
      <c r="AP418" s="303" t="s">
        <v>1061</v>
      </c>
      <c r="AQ418" s="473" t="s">
        <v>403</v>
      </c>
      <c r="AR418" s="473" t="s">
        <v>404</v>
      </c>
      <c r="AS418" s="473" t="s">
        <v>644</v>
      </c>
      <c r="AT418" s="473" t="s">
        <v>1288</v>
      </c>
      <c r="AU418" s="473"/>
      <c r="AV418" s="473" t="s">
        <v>474</v>
      </c>
      <c r="AW418" s="473" t="s">
        <v>1128</v>
      </c>
      <c r="AX418" s="474" t="s">
        <v>403</v>
      </c>
      <c r="AY418" s="167">
        <f t="shared" ref="AY418:AY436" si="268">IF(AI419="-",AI419,IF(ISNUMBER(AI419),AI419,MID(AI419,1,FIND("-",AI419)-1))+0)</f>
        <v>0</v>
      </c>
      <c r="AZ418" s="167">
        <f t="shared" ref="AZ418:AZ436" si="269">IF(AJ419="-",AJ419,IF(ISNUMBER(AJ419),AJ419,MID(AJ419,1,FIND("-",AJ419)-1))+0)</f>
        <v>0</v>
      </c>
      <c r="BA418" s="167">
        <f t="shared" ref="BA418:BA436" si="270">IF(AK419="-",AK419,IF(ISNUMBER(AK419),AK419,MID(AK419,1,FIND("-",AK419)-1))+0)</f>
        <v>0</v>
      </c>
      <c r="BB418" s="167">
        <f t="shared" ref="BB418:BB436" si="271">IF(AL419="-",AL419,IF(ISNUMBER(AL419),AL419,MID(AL419,1,FIND("-",AL419)-1))+0)</f>
        <v>0</v>
      </c>
      <c r="BC418" s="167">
        <f t="shared" ref="BC418:BC436" si="272">IF(AM419="-",AM419,IF(ISNUMBER(AM419),AM419,MID(AM419,1,FIND("-",AM419)-1))+0)</f>
        <v>0</v>
      </c>
      <c r="BD418" s="167">
        <f t="shared" ref="BD418:BD436" si="273">IF(AN419="-",AN419,IF(ISNUMBER(AN419),AN419,MID(AN419,1,FIND("-",AN419)-1))+0)</f>
        <v>0</v>
      </c>
      <c r="BE418" s="167">
        <f t="shared" ref="BE418:BE436" si="274">IF(AO419="-",AO419,IF(ISNUMBER(AO419),AO419,MID(AO419,1,FIND("-",AO419)-1))+0)</f>
        <v>0</v>
      </c>
      <c r="BF418" s="167">
        <f t="shared" ref="BF418:BF436" si="275">IF(AP419="-",AP419,IF(ISNUMBER(AP419),AP419,MID(AP419,1,FIND("-",AP419)-1))+0)</f>
        <v>0</v>
      </c>
      <c r="BG418" s="167">
        <f t="shared" ref="BG418:BG436" si="276">IF(AQ418="-",AQ418,IF(ISNUMBER(AQ418),AQ418,MID(AQ418,1,FIND("-",AQ418)-1))+0)</f>
        <v>0</v>
      </c>
      <c r="BH418" s="167"/>
      <c r="BI418" s="167">
        <f t="shared" ref="BI418:BI436" si="277">IF(AR418="-",AR418,IF(ISNUMBER(AR418),AR418,MID(AR418,1,FIND("-",AR418)-1))+0)</f>
        <v>0</v>
      </c>
      <c r="BJ418" s="167">
        <f t="shared" ref="BJ418:BJ436" si="278">IF(AS418="-",AS418,IF(ISNUMBER(AS418),AS418,MID(AS418,1,FIND("-",AS418)-1))+0)</f>
        <v>0</v>
      </c>
      <c r="BK418" s="167">
        <f t="shared" ref="BK418:BK436" si="279">IF(AT418="-",AT418,IF(ISNUMBER(AT418),AT418,MID(AT418,1,FIND("-",AT418)-1))+0)</f>
        <v>0</v>
      </c>
      <c r="BL418" s="167">
        <f t="shared" ref="BL418:BL436" si="280">IF(AV418="-",AV418,IF(ISNUMBER(AV418),AV418,MID(AV418,1,FIND("-",AV418)-1))+0)</f>
        <v>0</v>
      </c>
      <c r="BM418" s="167">
        <f t="shared" ref="BM418:BM436" si="281">IF(AW418="-",AW418,IF(ISNUMBER(AW418),AW418,MID(AW418,1,FIND("-",AW418)-1))+0)</f>
        <v>0</v>
      </c>
      <c r="BN418" s="167">
        <f t="shared" ref="BN418:BN436" si="282">IF(AX418="-",AX418,IF(ISNUMBER(AX418),AX418,MID(AX418,1,FIND("-",AX418)-1))+0)</f>
        <v>0</v>
      </c>
      <c r="DI418" s="422"/>
      <c r="DJ418" s="422"/>
      <c r="EU418" s="422"/>
      <c r="EV418" s="422"/>
    </row>
    <row r="419" spans="14:152" s="56" customFormat="1" ht="15" customHeight="1">
      <c r="N419" s="435">
        <v>17</v>
      </c>
      <c r="O419" s="199" t="s">
        <v>570</v>
      </c>
      <c r="P419" s="199" t="s">
        <v>1</v>
      </c>
      <c r="Q419" s="199" t="s">
        <v>377</v>
      </c>
      <c r="R419" s="222">
        <v>21</v>
      </c>
      <c r="S419" s="199" t="s">
        <v>425</v>
      </c>
      <c r="T419" s="199" t="s">
        <v>1</v>
      </c>
      <c r="U419" s="222">
        <v>16</v>
      </c>
      <c r="V419" s="461"/>
      <c r="W419" s="223">
        <f t="shared" si="260"/>
        <v>65</v>
      </c>
      <c r="X419" s="223" t="str">
        <f t="shared" si="261"/>
        <v>-</v>
      </c>
      <c r="Y419" s="223">
        <f t="shared" si="262"/>
        <v>19</v>
      </c>
      <c r="Z419" s="223"/>
      <c r="AA419" s="223"/>
      <c r="AB419" s="223">
        <f t="shared" si="263"/>
        <v>21</v>
      </c>
      <c r="AC419" s="223">
        <f t="shared" si="264"/>
        <v>25</v>
      </c>
      <c r="AD419" s="223" t="str">
        <f t="shared" si="265"/>
        <v>-</v>
      </c>
      <c r="AE419" s="223">
        <f t="shared" si="266"/>
        <v>16</v>
      </c>
      <c r="AG419" s="270">
        <v>1</v>
      </c>
      <c r="AH419" s="270"/>
      <c r="AI419" s="283">
        <v>0</v>
      </c>
      <c r="AJ419" s="283">
        <v>0</v>
      </c>
      <c r="AK419" s="283" t="s">
        <v>474</v>
      </c>
      <c r="AL419" s="283" t="s">
        <v>351</v>
      </c>
      <c r="AM419" s="283" t="s">
        <v>1162</v>
      </c>
      <c r="AN419" s="283" t="s">
        <v>1198</v>
      </c>
      <c r="AO419" s="283" t="s">
        <v>404</v>
      </c>
      <c r="AP419" s="283" t="s">
        <v>403</v>
      </c>
      <c r="AQ419" s="475" t="s">
        <v>356</v>
      </c>
      <c r="AR419" s="475" t="s">
        <v>411</v>
      </c>
      <c r="AS419" s="475" t="s">
        <v>359</v>
      </c>
      <c r="AT419" s="475" t="s">
        <v>565</v>
      </c>
      <c r="AU419" s="475"/>
      <c r="AV419" s="476">
        <v>7</v>
      </c>
      <c r="AW419" s="476">
        <v>10</v>
      </c>
      <c r="AX419" s="477">
        <v>4</v>
      </c>
      <c r="AY419" s="167">
        <f t="shared" si="268"/>
        <v>1</v>
      </c>
      <c r="AZ419" s="167" t="str">
        <f t="shared" si="269"/>
        <v>-</v>
      </c>
      <c r="BA419" s="167">
        <f t="shared" si="270"/>
        <v>7</v>
      </c>
      <c r="BB419" s="167">
        <f t="shared" si="271"/>
        <v>3</v>
      </c>
      <c r="BC419" s="167">
        <f t="shared" si="272"/>
        <v>14</v>
      </c>
      <c r="BD419" s="167">
        <f t="shared" si="273"/>
        <v>9</v>
      </c>
      <c r="BE419" s="167">
        <f t="shared" si="274"/>
        <v>2</v>
      </c>
      <c r="BF419" s="167">
        <f t="shared" si="275"/>
        <v>4</v>
      </c>
      <c r="BG419" s="167">
        <f t="shared" si="276"/>
        <v>4</v>
      </c>
      <c r="BH419" s="167"/>
      <c r="BI419" s="167">
        <f t="shared" si="277"/>
        <v>2</v>
      </c>
      <c r="BJ419" s="167">
        <f t="shared" si="278"/>
        <v>6</v>
      </c>
      <c r="BK419" s="167">
        <f t="shared" si="279"/>
        <v>24</v>
      </c>
      <c r="BL419" s="167">
        <f t="shared" si="280"/>
        <v>7</v>
      </c>
      <c r="BM419" s="167">
        <f t="shared" si="281"/>
        <v>10</v>
      </c>
      <c r="BN419" s="167">
        <f t="shared" si="282"/>
        <v>4</v>
      </c>
      <c r="DI419" s="422"/>
      <c r="DJ419" s="422"/>
      <c r="EU419" s="422"/>
      <c r="EV419" s="422"/>
    </row>
    <row r="420" spans="14:152" s="56" customFormat="1" ht="15" customHeight="1">
      <c r="N420" s="435">
        <v>18</v>
      </c>
      <c r="O420" s="199" t="s">
        <v>1</v>
      </c>
      <c r="P420" s="199" t="s">
        <v>1</v>
      </c>
      <c r="Q420" s="222">
        <v>21</v>
      </c>
      <c r="R420" s="199" t="s">
        <v>466</v>
      </c>
      <c r="S420" s="199" t="s">
        <v>464</v>
      </c>
      <c r="T420" s="199" t="s">
        <v>1</v>
      </c>
      <c r="U420" s="222">
        <v>17</v>
      </c>
      <c r="V420" s="172"/>
      <c r="W420" s="223" t="str">
        <f t="shared" si="260"/>
        <v>-</v>
      </c>
      <c r="X420" s="223" t="str">
        <f t="shared" si="261"/>
        <v>-</v>
      </c>
      <c r="Y420" s="223">
        <f t="shared" si="262"/>
        <v>21</v>
      </c>
      <c r="Z420" s="223"/>
      <c r="AA420" s="223"/>
      <c r="AB420" s="223">
        <f t="shared" si="263"/>
        <v>22</v>
      </c>
      <c r="AC420" s="223">
        <f t="shared" si="264"/>
        <v>27</v>
      </c>
      <c r="AD420" s="223" t="str">
        <f t="shared" si="265"/>
        <v>-</v>
      </c>
      <c r="AE420" s="223">
        <f t="shared" si="266"/>
        <v>17</v>
      </c>
      <c r="AG420" s="270">
        <v>2</v>
      </c>
      <c r="AH420" s="270"/>
      <c r="AI420" s="283" t="s">
        <v>456</v>
      </c>
      <c r="AJ420" s="283" t="s">
        <v>1</v>
      </c>
      <c r="AK420" s="478">
        <v>7</v>
      </c>
      <c r="AL420" s="283" t="s">
        <v>407</v>
      </c>
      <c r="AM420" s="283" t="s">
        <v>370</v>
      </c>
      <c r="AN420" s="283" t="s">
        <v>412</v>
      </c>
      <c r="AO420" s="283" t="s">
        <v>411</v>
      </c>
      <c r="AP420" s="283" t="s">
        <v>356</v>
      </c>
      <c r="AQ420" s="475" t="s">
        <v>359</v>
      </c>
      <c r="AR420" s="475" t="s">
        <v>356</v>
      </c>
      <c r="AS420" s="475" t="s">
        <v>361</v>
      </c>
      <c r="AT420" s="475" t="s">
        <v>484</v>
      </c>
      <c r="AU420" s="475"/>
      <c r="AV420" s="476">
        <v>8</v>
      </c>
      <c r="AW420" s="475" t="s">
        <v>366</v>
      </c>
      <c r="AX420" s="477">
        <v>5</v>
      </c>
      <c r="AY420" s="167">
        <f t="shared" si="268"/>
        <v>3</v>
      </c>
      <c r="AZ420" s="167">
        <f t="shared" si="269"/>
        <v>1</v>
      </c>
      <c r="BA420" s="167">
        <f t="shared" si="270"/>
        <v>8</v>
      </c>
      <c r="BB420" s="167">
        <f t="shared" si="271"/>
        <v>5</v>
      </c>
      <c r="BC420" s="167">
        <f t="shared" si="272"/>
        <v>17</v>
      </c>
      <c r="BD420" s="167">
        <f t="shared" si="273"/>
        <v>11</v>
      </c>
      <c r="BE420" s="167">
        <f t="shared" si="274"/>
        <v>4</v>
      </c>
      <c r="BF420" s="167">
        <f t="shared" si="275"/>
        <v>6</v>
      </c>
      <c r="BG420" s="167">
        <f t="shared" si="276"/>
        <v>6</v>
      </c>
      <c r="BH420" s="167"/>
      <c r="BI420" s="167">
        <f t="shared" si="277"/>
        <v>4</v>
      </c>
      <c r="BJ420" s="167">
        <f t="shared" si="278"/>
        <v>8</v>
      </c>
      <c r="BK420" s="167">
        <f t="shared" si="279"/>
        <v>29</v>
      </c>
      <c r="BL420" s="167">
        <f t="shared" si="280"/>
        <v>8</v>
      </c>
      <c r="BM420" s="167">
        <f t="shared" si="281"/>
        <v>11</v>
      </c>
      <c r="BN420" s="167">
        <f t="shared" si="282"/>
        <v>5</v>
      </c>
      <c r="DI420" s="422"/>
      <c r="DJ420" s="422"/>
      <c r="EU420" s="422"/>
      <c r="EV420" s="422"/>
    </row>
    <row r="421" spans="14:152" s="56" customFormat="1" ht="15" customHeight="1">
      <c r="N421" s="435">
        <v>19</v>
      </c>
      <c r="O421" s="199" t="s">
        <v>1</v>
      </c>
      <c r="P421" s="199" t="s">
        <v>1</v>
      </c>
      <c r="Q421" s="222">
        <v>22</v>
      </c>
      <c r="R421" s="199" t="s">
        <v>571</v>
      </c>
      <c r="S421" s="199" t="s">
        <v>1</v>
      </c>
      <c r="T421" s="199" t="s">
        <v>1</v>
      </c>
      <c r="U421" s="199" t="s">
        <v>362</v>
      </c>
      <c r="V421" s="461"/>
      <c r="W421" s="223" t="str">
        <f t="shared" si="260"/>
        <v>-</v>
      </c>
      <c r="X421" s="223" t="str">
        <f t="shared" si="261"/>
        <v>-</v>
      </c>
      <c r="Y421" s="223">
        <f t="shared" si="262"/>
        <v>22</v>
      </c>
      <c r="Z421" s="223"/>
      <c r="AA421" s="223"/>
      <c r="AB421" s="223">
        <f t="shared" si="263"/>
        <v>24</v>
      </c>
      <c r="AC421" s="223" t="str">
        <f t="shared" si="264"/>
        <v>-</v>
      </c>
      <c r="AD421" s="223" t="str">
        <f t="shared" si="265"/>
        <v>-</v>
      </c>
      <c r="AE421" s="223">
        <f t="shared" si="266"/>
        <v>18</v>
      </c>
      <c r="AG421" s="270">
        <v>3</v>
      </c>
      <c r="AH421" s="270"/>
      <c r="AI421" s="283" t="s">
        <v>358</v>
      </c>
      <c r="AJ421" s="283">
        <v>1</v>
      </c>
      <c r="AK421" s="478">
        <v>8</v>
      </c>
      <c r="AL421" s="478">
        <v>5</v>
      </c>
      <c r="AM421" s="283" t="s">
        <v>373</v>
      </c>
      <c r="AN421" s="283" t="s">
        <v>365</v>
      </c>
      <c r="AO421" s="283" t="s">
        <v>356</v>
      </c>
      <c r="AP421" s="283" t="s">
        <v>359</v>
      </c>
      <c r="AQ421" s="475" t="s">
        <v>361</v>
      </c>
      <c r="AR421" s="475" t="s">
        <v>359</v>
      </c>
      <c r="AS421" s="475" t="s">
        <v>363</v>
      </c>
      <c r="AT421" s="475" t="s">
        <v>665</v>
      </c>
      <c r="AU421" s="475"/>
      <c r="AV421" s="476">
        <v>9</v>
      </c>
      <c r="AW421" s="476">
        <v>13</v>
      </c>
      <c r="AX421" s="477">
        <v>6</v>
      </c>
      <c r="AY421" s="167">
        <f t="shared" si="268"/>
        <v>6</v>
      </c>
      <c r="AZ421" s="167">
        <f t="shared" si="269"/>
        <v>2</v>
      </c>
      <c r="BA421" s="167" t="str">
        <f t="shared" si="270"/>
        <v>-</v>
      </c>
      <c r="BB421" s="167">
        <f t="shared" si="271"/>
        <v>6</v>
      </c>
      <c r="BC421" s="167">
        <f t="shared" si="272"/>
        <v>20</v>
      </c>
      <c r="BD421" s="167">
        <f t="shared" si="273"/>
        <v>14</v>
      </c>
      <c r="BE421" s="167">
        <f t="shared" si="274"/>
        <v>6</v>
      </c>
      <c r="BF421" s="167">
        <f t="shared" si="275"/>
        <v>8</v>
      </c>
      <c r="BG421" s="167">
        <f t="shared" si="276"/>
        <v>8</v>
      </c>
      <c r="BH421" s="167"/>
      <c r="BI421" s="167">
        <f t="shared" si="277"/>
        <v>6</v>
      </c>
      <c r="BJ421" s="167">
        <f t="shared" si="278"/>
        <v>10</v>
      </c>
      <c r="BK421" s="167">
        <f t="shared" si="279"/>
        <v>35</v>
      </c>
      <c r="BL421" s="167">
        <f t="shared" si="280"/>
        <v>9</v>
      </c>
      <c r="BM421" s="167">
        <f t="shared" si="281"/>
        <v>13</v>
      </c>
      <c r="BN421" s="167">
        <f t="shared" si="282"/>
        <v>6</v>
      </c>
      <c r="DI421" s="422"/>
      <c r="DJ421" s="422"/>
      <c r="EU421" s="422"/>
      <c r="EV421" s="422"/>
    </row>
    <row r="422" spans="14:152" s="56" customFormat="1" ht="15" customHeight="1">
      <c r="N422" s="222">
        <v>0</v>
      </c>
      <c r="O422" s="222"/>
      <c r="P422" s="222"/>
      <c r="Q422" s="222"/>
      <c r="R422" s="222"/>
      <c r="S422" s="222"/>
      <c r="T422" s="222"/>
      <c r="U422" s="222"/>
      <c r="V422" s="461"/>
      <c r="W422" s="222">
        <v>67</v>
      </c>
      <c r="X422" s="222">
        <v>39</v>
      </c>
      <c r="Y422" s="222">
        <v>23</v>
      </c>
      <c r="Z422" s="222"/>
      <c r="AA422" s="222"/>
      <c r="AB422" s="222">
        <v>31</v>
      </c>
      <c r="AC422" s="222">
        <v>29</v>
      </c>
      <c r="AD422" s="222">
        <v>34</v>
      </c>
      <c r="AE422" s="222">
        <v>22</v>
      </c>
      <c r="AG422" s="270">
        <v>4</v>
      </c>
      <c r="AH422" s="270"/>
      <c r="AI422" s="283" t="s">
        <v>409</v>
      </c>
      <c r="AJ422" s="283" t="s">
        <v>411</v>
      </c>
      <c r="AK422" s="283" t="s">
        <v>1</v>
      </c>
      <c r="AL422" s="283" t="s">
        <v>359</v>
      </c>
      <c r="AM422" s="283" t="s">
        <v>470</v>
      </c>
      <c r="AN422" s="283" t="s">
        <v>459</v>
      </c>
      <c r="AO422" s="283" t="s">
        <v>359</v>
      </c>
      <c r="AP422" s="478">
        <v>8</v>
      </c>
      <c r="AQ422" s="479" t="s">
        <v>363</v>
      </c>
      <c r="AR422" s="479" t="s">
        <v>361</v>
      </c>
      <c r="AS422" s="479" t="s">
        <v>458</v>
      </c>
      <c r="AT422" s="479" t="s">
        <v>690</v>
      </c>
      <c r="AU422" s="479"/>
      <c r="AV422" s="480">
        <v>10</v>
      </c>
      <c r="AW422" s="479" t="s">
        <v>459</v>
      </c>
      <c r="AX422" s="481">
        <v>7</v>
      </c>
      <c r="AY422" s="167">
        <f t="shared" si="268"/>
        <v>9</v>
      </c>
      <c r="AZ422" s="167">
        <f t="shared" si="269"/>
        <v>4</v>
      </c>
      <c r="BA422" s="167">
        <f t="shared" si="270"/>
        <v>9</v>
      </c>
      <c r="BB422" s="167">
        <f t="shared" si="271"/>
        <v>8</v>
      </c>
      <c r="BC422" s="167">
        <f t="shared" si="272"/>
        <v>23</v>
      </c>
      <c r="BD422" s="167">
        <f t="shared" si="273"/>
        <v>16</v>
      </c>
      <c r="BE422" s="167">
        <f t="shared" si="274"/>
        <v>8</v>
      </c>
      <c r="BF422" s="167">
        <f t="shared" si="275"/>
        <v>9</v>
      </c>
      <c r="BG422" s="167">
        <f t="shared" si="276"/>
        <v>10</v>
      </c>
      <c r="BH422" s="167"/>
      <c r="BI422" s="167">
        <f t="shared" si="277"/>
        <v>8</v>
      </c>
      <c r="BJ422" s="167">
        <f t="shared" si="278"/>
        <v>12</v>
      </c>
      <c r="BK422" s="167">
        <f t="shared" si="279"/>
        <v>40</v>
      </c>
      <c r="BL422" s="167">
        <f t="shared" si="280"/>
        <v>10</v>
      </c>
      <c r="BM422" s="167">
        <f t="shared" si="281"/>
        <v>14</v>
      </c>
      <c r="BN422" s="167">
        <f t="shared" si="282"/>
        <v>7</v>
      </c>
      <c r="DI422" s="422"/>
      <c r="DJ422" s="422"/>
      <c r="EU422" s="422"/>
      <c r="EV422" s="422"/>
    </row>
    <row r="423" spans="14:152" s="56" customFormat="1" ht="15" customHeight="1">
      <c r="N423" s="222"/>
      <c r="O423" s="222"/>
      <c r="P423" s="222"/>
      <c r="Q423" s="222"/>
      <c r="R423" s="222"/>
      <c r="S423" s="222"/>
      <c r="T423" s="222"/>
      <c r="U423" s="222"/>
      <c r="V423" s="461"/>
      <c r="W423" s="222"/>
      <c r="X423" s="222"/>
      <c r="Y423" s="222"/>
      <c r="Z423" s="222"/>
      <c r="AA423" s="222"/>
      <c r="AB423" s="222"/>
      <c r="AC423" s="222"/>
      <c r="AD423" s="222"/>
      <c r="AE423" s="222"/>
      <c r="AG423" s="270">
        <v>5</v>
      </c>
      <c r="AH423" s="270"/>
      <c r="AI423" s="283" t="s">
        <v>483</v>
      </c>
      <c r="AJ423" s="283" t="s">
        <v>356</v>
      </c>
      <c r="AK423" s="478">
        <v>9</v>
      </c>
      <c r="AL423" s="478">
        <v>8</v>
      </c>
      <c r="AM423" s="283" t="s">
        <v>440</v>
      </c>
      <c r="AN423" s="283" t="s">
        <v>418</v>
      </c>
      <c r="AO423" s="478">
        <v>8</v>
      </c>
      <c r="AP423" s="283" t="s">
        <v>412</v>
      </c>
      <c r="AQ423" s="482">
        <v>12</v>
      </c>
      <c r="AR423" s="483" t="s">
        <v>363</v>
      </c>
      <c r="AS423" s="483" t="s">
        <v>459</v>
      </c>
      <c r="AT423" s="483" t="s">
        <v>419</v>
      </c>
      <c r="AU423" s="483"/>
      <c r="AV423" s="482">
        <v>11</v>
      </c>
      <c r="AW423" s="482">
        <v>16</v>
      </c>
      <c r="AX423" s="484">
        <v>8</v>
      </c>
      <c r="AY423" s="167">
        <f t="shared" si="268"/>
        <v>12</v>
      </c>
      <c r="AZ423" s="167">
        <f t="shared" si="269"/>
        <v>6</v>
      </c>
      <c r="BA423" s="167">
        <f t="shared" si="270"/>
        <v>10</v>
      </c>
      <c r="BB423" s="167">
        <f t="shared" si="271"/>
        <v>9</v>
      </c>
      <c r="BC423" s="167">
        <f t="shared" si="272"/>
        <v>25</v>
      </c>
      <c r="BD423" s="167">
        <f t="shared" si="273"/>
        <v>19</v>
      </c>
      <c r="BE423" s="167">
        <f t="shared" si="274"/>
        <v>9</v>
      </c>
      <c r="BF423" s="167">
        <f t="shared" si="275"/>
        <v>11</v>
      </c>
      <c r="BG423" s="167">
        <f t="shared" si="276"/>
        <v>12</v>
      </c>
      <c r="BH423" s="167"/>
      <c r="BI423" s="167">
        <f t="shared" si="277"/>
        <v>10</v>
      </c>
      <c r="BJ423" s="167">
        <f t="shared" si="278"/>
        <v>14</v>
      </c>
      <c r="BK423" s="167">
        <f t="shared" si="279"/>
        <v>45</v>
      </c>
      <c r="BL423" s="167">
        <f t="shared" si="280"/>
        <v>11</v>
      </c>
      <c r="BM423" s="167">
        <f t="shared" si="281"/>
        <v>16</v>
      </c>
      <c r="BN423" s="167">
        <f t="shared" si="282"/>
        <v>8</v>
      </c>
      <c r="DI423" s="422"/>
      <c r="DJ423" s="422"/>
      <c r="EU423" s="422"/>
      <c r="EV423" s="422"/>
    </row>
    <row r="424" spans="14:152" s="56" customFormat="1" ht="15" customHeight="1">
      <c r="N424" s="222"/>
      <c r="O424" s="222"/>
      <c r="P424" s="222"/>
      <c r="Q424" s="222"/>
      <c r="R424" s="222"/>
      <c r="S424" s="222"/>
      <c r="T424" s="222"/>
      <c r="U424" s="222"/>
      <c r="V424" s="461"/>
      <c r="W424" s="222"/>
      <c r="X424" s="222"/>
      <c r="Y424" s="222"/>
      <c r="Z424" s="222"/>
      <c r="AA424" s="222"/>
      <c r="AB424" s="222"/>
      <c r="AC424" s="222"/>
      <c r="AD424" s="222"/>
      <c r="AE424" s="222"/>
      <c r="AG424" s="270">
        <v>6</v>
      </c>
      <c r="AH424" s="270"/>
      <c r="AI424" s="283" t="s">
        <v>416</v>
      </c>
      <c r="AJ424" s="283" t="s">
        <v>409</v>
      </c>
      <c r="AK424" s="478">
        <v>10</v>
      </c>
      <c r="AL424" s="283" t="s">
        <v>412</v>
      </c>
      <c r="AM424" s="283" t="s">
        <v>383</v>
      </c>
      <c r="AN424" s="283" t="s">
        <v>377</v>
      </c>
      <c r="AO424" s="283" t="s">
        <v>412</v>
      </c>
      <c r="AP424" s="478">
        <v>11</v>
      </c>
      <c r="AQ424" s="475" t="s">
        <v>380</v>
      </c>
      <c r="AR424" s="475" t="s">
        <v>368</v>
      </c>
      <c r="AS424" s="475" t="s">
        <v>387</v>
      </c>
      <c r="AT424" s="475" t="s">
        <v>421</v>
      </c>
      <c r="AU424" s="475"/>
      <c r="AV424" s="476">
        <v>12</v>
      </c>
      <c r="AW424" s="476">
        <v>17</v>
      </c>
      <c r="AX424" s="477">
        <v>9</v>
      </c>
      <c r="AY424" s="167">
        <f t="shared" si="268"/>
        <v>16</v>
      </c>
      <c r="AZ424" s="167">
        <f t="shared" si="269"/>
        <v>9</v>
      </c>
      <c r="BA424" s="167">
        <f t="shared" si="270"/>
        <v>11</v>
      </c>
      <c r="BB424" s="167">
        <f t="shared" si="271"/>
        <v>11</v>
      </c>
      <c r="BC424" s="167">
        <f t="shared" si="272"/>
        <v>28</v>
      </c>
      <c r="BD424" s="167">
        <f t="shared" si="273"/>
        <v>21</v>
      </c>
      <c r="BE424" s="167">
        <f t="shared" si="274"/>
        <v>11</v>
      </c>
      <c r="BF424" s="167">
        <f t="shared" si="275"/>
        <v>12</v>
      </c>
      <c r="BG424" s="167">
        <f t="shared" si="276"/>
        <v>13</v>
      </c>
      <c r="BH424" s="167"/>
      <c r="BI424" s="167">
        <f t="shared" si="277"/>
        <v>12</v>
      </c>
      <c r="BJ424" s="167">
        <f t="shared" si="278"/>
        <v>16</v>
      </c>
      <c r="BK424" s="167">
        <f t="shared" si="279"/>
        <v>51</v>
      </c>
      <c r="BL424" s="167">
        <f t="shared" si="280"/>
        <v>12</v>
      </c>
      <c r="BM424" s="167">
        <f t="shared" si="281"/>
        <v>17</v>
      </c>
      <c r="BN424" s="167">
        <f t="shared" si="282"/>
        <v>9</v>
      </c>
      <c r="DI424" s="422"/>
      <c r="DJ424" s="422"/>
      <c r="EU424" s="422"/>
      <c r="EV424" s="422"/>
    </row>
    <row r="425" spans="14:152" s="56" customFormat="1" ht="15" customHeight="1">
      <c r="N425" s="222"/>
      <c r="O425" s="222"/>
      <c r="P425" s="222"/>
      <c r="Q425" s="222"/>
      <c r="R425" s="222"/>
      <c r="S425" s="222"/>
      <c r="T425" s="222"/>
      <c r="U425" s="222"/>
      <c r="V425" s="461"/>
      <c r="W425" s="222"/>
      <c r="X425" s="222"/>
      <c r="Y425" s="222"/>
      <c r="Z425" s="222"/>
      <c r="AA425" s="222"/>
      <c r="AB425" s="222"/>
      <c r="AC425" s="222"/>
      <c r="AD425" s="222"/>
      <c r="AE425" s="222"/>
      <c r="AG425" s="270">
        <v>7</v>
      </c>
      <c r="AH425" s="270"/>
      <c r="AI425" s="283" t="s">
        <v>418</v>
      </c>
      <c r="AJ425" s="283" t="s">
        <v>412</v>
      </c>
      <c r="AK425" s="478">
        <v>11</v>
      </c>
      <c r="AL425" s="478">
        <v>11</v>
      </c>
      <c r="AM425" s="283" t="s">
        <v>386</v>
      </c>
      <c r="AN425" s="283" t="s">
        <v>437</v>
      </c>
      <c r="AO425" s="283" t="s">
        <v>366</v>
      </c>
      <c r="AP425" s="283" t="s">
        <v>458</v>
      </c>
      <c r="AQ425" s="475" t="s">
        <v>371</v>
      </c>
      <c r="AR425" s="475" t="s">
        <v>371</v>
      </c>
      <c r="AS425" s="475" t="s">
        <v>429</v>
      </c>
      <c r="AT425" s="475" t="s">
        <v>423</v>
      </c>
      <c r="AU425" s="475"/>
      <c r="AV425" s="476">
        <v>13</v>
      </c>
      <c r="AW425" s="475" t="s">
        <v>429</v>
      </c>
      <c r="AX425" s="477">
        <v>10</v>
      </c>
      <c r="AY425" s="167">
        <f t="shared" si="268"/>
        <v>19</v>
      </c>
      <c r="AZ425" s="167">
        <f t="shared" si="269"/>
        <v>11</v>
      </c>
      <c r="BA425" s="167">
        <f t="shared" si="270"/>
        <v>12</v>
      </c>
      <c r="BB425" s="167">
        <f t="shared" si="271"/>
        <v>12</v>
      </c>
      <c r="BC425" s="167">
        <f t="shared" si="272"/>
        <v>31</v>
      </c>
      <c r="BD425" s="167">
        <f t="shared" si="273"/>
        <v>23</v>
      </c>
      <c r="BE425" s="167">
        <f t="shared" si="274"/>
        <v>13</v>
      </c>
      <c r="BF425" s="167">
        <f t="shared" si="275"/>
        <v>14</v>
      </c>
      <c r="BG425" s="167">
        <f t="shared" si="276"/>
        <v>15</v>
      </c>
      <c r="BH425" s="167"/>
      <c r="BI425" s="167">
        <f t="shared" si="277"/>
        <v>15</v>
      </c>
      <c r="BJ425" s="167">
        <f t="shared" si="278"/>
        <v>18</v>
      </c>
      <c r="BK425" s="167">
        <f t="shared" si="279"/>
        <v>57</v>
      </c>
      <c r="BL425" s="167">
        <f t="shared" si="280"/>
        <v>13</v>
      </c>
      <c r="BM425" s="167">
        <f t="shared" si="281"/>
        <v>18</v>
      </c>
      <c r="BN425" s="167">
        <f t="shared" si="282"/>
        <v>10</v>
      </c>
      <c r="DI425" s="422"/>
      <c r="DJ425" s="422"/>
      <c r="EU425" s="422"/>
      <c r="EV425" s="422"/>
    </row>
    <row r="426" spans="14:152" s="56" customFormat="1" ht="15" customHeight="1">
      <c r="N426" s="222"/>
      <c r="O426" s="222"/>
      <c r="P426" s="222"/>
      <c r="Q426" s="222"/>
      <c r="R426" s="222"/>
      <c r="S426" s="222"/>
      <c r="T426" s="222"/>
      <c r="U426" s="222"/>
      <c r="V426" s="461"/>
      <c r="W426" s="222"/>
      <c r="X426" s="222"/>
      <c r="Y426" s="222"/>
      <c r="Z426" s="222"/>
      <c r="AA426" s="222"/>
      <c r="AB426" s="222"/>
      <c r="AC426" s="222"/>
      <c r="AD426" s="222"/>
      <c r="AE426" s="222"/>
      <c r="AG426" s="270">
        <v>8</v>
      </c>
      <c r="AH426" s="270"/>
      <c r="AI426" s="283" t="s">
        <v>420</v>
      </c>
      <c r="AJ426" s="283" t="s">
        <v>365</v>
      </c>
      <c r="AK426" s="478">
        <v>12</v>
      </c>
      <c r="AL426" s="283" t="s">
        <v>458</v>
      </c>
      <c r="AM426" s="283" t="s">
        <v>390</v>
      </c>
      <c r="AN426" s="283" t="s">
        <v>494</v>
      </c>
      <c r="AO426" s="478">
        <v>13</v>
      </c>
      <c r="AP426" s="283" t="s">
        <v>459</v>
      </c>
      <c r="AQ426" s="475" t="s">
        <v>374</v>
      </c>
      <c r="AR426" s="475" t="s">
        <v>374</v>
      </c>
      <c r="AS426" s="475" t="s">
        <v>376</v>
      </c>
      <c r="AT426" s="475" t="s">
        <v>1163</v>
      </c>
      <c r="AU426" s="475"/>
      <c r="AV426" s="476">
        <v>14</v>
      </c>
      <c r="AW426" s="476">
        <v>20</v>
      </c>
      <c r="AX426" s="477">
        <v>11</v>
      </c>
      <c r="AY426" s="167">
        <f t="shared" si="268"/>
        <v>22</v>
      </c>
      <c r="AZ426" s="167">
        <f t="shared" si="269"/>
        <v>14</v>
      </c>
      <c r="BA426" s="167">
        <f t="shared" si="270"/>
        <v>13</v>
      </c>
      <c r="BB426" s="167">
        <f t="shared" si="271"/>
        <v>14</v>
      </c>
      <c r="BC426" s="167">
        <f t="shared" si="272"/>
        <v>34</v>
      </c>
      <c r="BD426" s="167">
        <f t="shared" si="273"/>
        <v>26</v>
      </c>
      <c r="BE426" s="167">
        <f t="shared" si="274"/>
        <v>14</v>
      </c>
      <c r="BF426" s="167">
        <f t="shared" si="275"/>
        <v>16</v>
      </c>
      <c r="BG426" s="167">
        <f t="shared" si="276"/>
        <v>17</v>
      </c>
      <c r="BH426" s="167"/>
      <c r="BI426" s="167">
        <f t="shared" si="277"/>
        <v>17</v>
      </c>
      <c r="BJ426" s="167">
        <f t="shared" si="278"/>
        <v>20</v>
      </c>
      <c r="BK426" s="167">
        <f t="shared" si="279"/>
        <v>63</v>
      </c>
      <c r="BL426" s="167">
        <f t="shared" si="280"/>
        <v>14</v>
      </c>
      <c r="BM426" s="167">
        <f t="shared" si="281"/>
        <v>20</v>
      </c>
      <c r="BN426" s="167">
        <f t="shared" si="282"/>
        <v>11</v>
      </c>
      <c r="DI426" s="422"/>
      <c r="DJ426" s="422"/>
      <c r="EU426" s="422"/>
      <c r="EV426" s="422"/>
    </row>
    <row r="427" spans="14:152" s="56" customFormat="1" ht="15" customHeight="1">
      <c r="N427" s="222"/>
      <c r="O427" s="222"/>
      <c r="P427" s="222"/>
      <c r="Q427" s="222"/>
      <c r="R427" s="222"/>
      <c r="S427" s="222"/>
      <c r="T427" s="222"/>
      <c r="U427" s="222"/>
      <c r="V427" s="461"/>
      <c r="W427" s="222"/>
      <c r="X427" s="222"/>
      <c r="Y427" s="222"/>
      <c r="Z427" s="222"/>
      <c r="AA427" s="222"/>
      <c r="AB427" s="222"/>
      <c r="AC427" s="222"/>
      <c r="AD427" s="222"/>
      <c r="AE427" s="222"/>
      <c r="AG427" s="270">
        <v>9</v>
      </c>
      <c r="AH427" s="270"/>
      <c r="AI427" s="283" t="s">
        <v>364</v>
      </c>
      <c r="AJ427" s="283" t="s">
        <v>459</v>
      </c>
      <c r="AK427" s="478">
        <v>13</v>
      </c>
      <c r="AL427" s="478">
        <v>14</v>
      </c>
      <c r="AM427" s="283" t="s">
        <v>631</v>
      </c>
      <c r="AN427" s="283" t="s">
        <v>388</v>
      </c>
      <c r="AO427" s="283" t="s">
        <v>459</v>
      </c>
      <c r="AP427" s="478">
        <v>16</v>
      </c>
      <c r="AQ427" s="485">
        <v>19</v>
      </c>
      <c r="AR427" s="486" t="s">
        <v>377</v>
      </c>
      <c r="AS427" s="486" t="s">
        <v>466</v>
      </c>
      <c r="AT427" s="486" t="s">
        <v>1251</v>
      </c>
      <c r="AU427" s="486"/>
      <c r="AV427" s="485">
        <v>15</v>
      </c>
      <c r="AW427" s="486" t="s">
        <v>437</v>
      </c>
      <c r="AX427" s="487">
        <v>12</v>
      </c>
      <c r="AY427" s="167">
        <f t="shared" si="268"/>
        <v>26</v>
      </c>
      <c r="AZ427" s="167">
        <f t="shared" si="269"/>
        <v>16</v>
      </c>
      <c r="BA427" s="167">
        <f t="shared" si="270"/>
        <v>14</v>
      </c>
      <c r="BB427" s="167">
        <f t="shared" si="271"/>
        <v>15</v>
      </c>
      <c r="BC427" s="167">
        <f t="shared" si="272"/>
        <v>38</v>
      </c>
      <c r="BD427" s="167">
        <f t="shared" si="273"/>
        <v>28</v>
      </c>
      <c r="BE427" s="167">
        <f t="shared" si="274"/>
        <v>16</v>
      </c>
      <c r="BF427" s="167">
        <f t="shared" si="275"/>
        <v>17</v>
      </c>
      <c r="BG427" s="167">
        <f t="shared" si="276"/>
        <v>19</v>
      </c>
      <c r="BH427" s="167"/>
      <c r="BI427" s="167">
        <f t="shared" si="277"/>
        <v>19</v>
      </c>
      <c r="BJ427" s="167">
        <f t="shared" si="278"/>
        <v>22</v>
      </c>
      <c r="BK427" s="167">
        <f t="shared" si="279"/>
        <v>69</v>
      </c>
      <c r="BL427" s="167">
        <f t="shared" si="280"/>
        <v>15</v>
      </c>
      <c r="BM427" s="167">
        <f t="shared" si="281"/>
        <v>21</v>
      </c>
      <c r="BN427" s="167">
        <f t="shared" si="282"/>
        <v>12</v>
      </c>
      <c r="DI427" s="422"/>
      <c r="DJ427" s="422"/>
      <c r="EU427" s="422"/>
      <c r="EV427" s="422"/>
    </row>
    <row r="428" spans="14:152" s="56" customFormat="1" ht="15" customHeight="1">
      <c r="N428" s="222"/>
      <c r="O428" s="222"/>
      <c r="P428" s="222"/>
      <c r="Q428" s="222"/>
      <c r="R428" s="222"/>
      <c r="S428" s="222"/>
      <c r="T428" s="222"/>
      <c r="U428" s="222"/>
      <c r="V428" s="461"/>
      <c r="W428" s="222"/>
      <c r="X428" s="222"/>
      <c r="Y428" s="222"/>
      <c r="Z428" s="222"/>
      <c r="AA428" s="222"/>
      <c r="AB428" s="222"/>
      <c r="AC428" s="222"/>
      <c r="AD428" s="222"/>
      <c r="AE428" s="222"/>
      <c r="AG428" s="270">
        <v>10</v>
      </c>
      <c r="AH428" s="270"/>
      <c r="AI428" s="283" t="s">
        <v>369</v>
      </c>
      <c r="AJ428" s="283" t="s">
        <v>387</v>
      </c>
      <c r="AK428" s="478">
        <v>14</v>
      </c>
      <c r="AL428" s="283" t="s">
        <v>371</v>
      </c>
      <c r="AM428" s="283" t="s">
        <v>444</v>
      </c>
      <c r="AN428" s="283" t="s">
        <v>386</v>
      </c>
      <c r="AO428" s="478">
        <v>16</v>
      </c>
      <c r="AP428" s="283" t="s">
        <v>374</v>
      </c>
      <c r="AQ428" s="488" t="s">
        <v>376</v>
      </c>
      <c r="AR428" s="488" t="s">
        <v>437</v>
      </c>
      <c r="AS428" s="488" t="s">
        <v>384</v>
      </c>
      <c r="AT428" s="488" t="s">
        <v>498</v>
      </c>
      <c r="AU428" s="488"/>
      <c r="AV428" s="489">
        <v>16</v>
      </c>
      <c r="AW428" s="489">
        <v>23</v>
      </c>
      <c r="AX428" s="490">
        <v>13</v>
      </c>
      <c r="AY428" s="167">
        <f t="shared" si="268"/>
        <v>29</v>
      </c>
      <c r="AZ428" s="167">
        <f t="shared" si="269"/>
        <v>18</v>
      </c>
      <c r="BA428" s="167">
        <f t="shared" si="270"/>
        <v>15</v>
      </c>
      <c r="BB428" s="167">
        <f t="shared" si="271"/>
        <v>17</v>
      </c>
      <c r="BC428" s="167">
        <f t="shared" si="272"/>
        <v>41</v>
      </c>
      <c r="BD428" s="167">
        <f t="shared" si="273"/>
        <v>31</v>
      </c>
      <c r="BE428" s="167">
        <f t="shared" si="274"/>
        <v>17</v>
      </c>
      <c r="BF428" s="167">
        <f t="shared" si="275"/>
        <v>19</v>
      </c>
      <c r="BG428" s="167">
        <f t="shared" si="276"/>
        <v>20</v>
      </c>
      <c r="BH428" s="167"/>
      <c r="BI428" s="167">
        <f t="shared" si="277"/>
        <v>21</v>
      </c>
      <c r="BJ428" s="167">
        <f t="shared" si="278"/>
        <v>24</v>
      </c>
      <c r="BK428" s="167">
        <f t="shared" si="279"/>
        <v>75</v>
      </c>
      <c r="BL428" s="167">
        <f t="shared" si="280"/>
        <v>16</v>
      </c>
      <c r="BM428" s="167">
        <f t="shared" si="281"/>
        <v>23</v>
      </c>
      <c r="BN428" s="167">
        <f t="shared" si="282"/>
        <v>13</v>
      </c>
      <c r="DI428" s="422"/>
      <c r="DJ428" s="422"/>
      <c r="EU428" s="422"/>
      <c r="EV428" s="422"/>
    </row>
    <row r="429" spans="14:152" s="56" customFormat="1" ht="15" customHeight="1">
      <c r="N429" s="222"/>
      <c r="O429" s="222"/>
      <c r="P429" s="222"/>
      <c r="Q429" s="222"/>
      <c r="R429" s="222"/>
      <c r="S429" s="222"/>
      <c r="T429" s="222"/>
      <c r="U429" s="222"/>
      <c r="V429" s="461"/>
      <c r="W429" s="222"/>
      <c r="X429" s="222"/>
      <c r="Y429" s="222"/>
      <c r="Z429" s="222"/>
      <c r="AA429" s="222"/>
      <c r="AB429" s="222"/>
      <c r="AC429" s="222"/>
      <c r="AD429" s="222"/>
      <c r="AE429" s="222"/>
      <c r="AG429" s="251">
        <v>11</v>
      </c>
      <c r="AH429" s="251"/>
      <c r="AI429" s="283" t="s">
        <v>372</v>
      </c>
      <c r="AJ429" s="283" t="s">
        <v>462</v>
      </c>
      <c r="AK429" s="283" t="s">
        <v>371</v>
      </c>
      <c r="AL429" s="478">
        <v>17</v>
      </c>
      <c r="AM429" s="283" t="s">
        <v>612</v>
      </c>
      <c r="AN429" s="283" t="s">
        <v>432</v>
      </c>
      <c r="AO429" s="478">
        <v>17</v>
      </c>
      <c r="AP429" s="283" t="s">
        <v>377</v>
      </c>
      <c r="AQ429" s="475" t="s">
        <v>466</v>
      </c>
      <c r="AR429" s="475" t="s">
        <v>440</v>
      </c>
      <c r="AS429" s="476">
        <v>26</v>
      </c>
      <c r="AT429" s="475" t="s">
        <v>501</v>
      </c>
      <c r="AU429" s="475"/>
      <c r="AV429" s="476">
        <v>17</v>
      </c>
      <c r="AW429" s="476">
        <v>24</v>
      </c>
      <c r="AX429" s="491">
        <v>14</v>
      </c>
      <c r="AY429" s="167">
        <f t="shared" si="268"/>
        <v>33</v>
      </c>
      <c r="AZ429" s="167">
        <f t="shared" si="269"/>
        <v>21</v>
      </c>
      <c r="BA429" s="167">
        <f t="shared" si="270"/>
        <v>17</v>
      </c>
      <c r="BB429" s="167">
        <f t="shared" si="271"/>
        <v>18</v>
      </c>
      <c r="BC429" s="167">
        <f t="shared" si="272"/>
        <v>45</v>
      </c>
      <c r="BD429" s="167">
        <f t="shared" si="273"/>
        <v>33</v>
      </c>
      <c r="BE429" s="167">
        <f t="shared" si="274"/>
        <v>18</v>
      </c>
      <c r="BF429" s="167">
        <f t="shared" si="275"/>
        <v>21</v>
      </c>
      <c r="BG429" s="167">
        <f t="shared" si="276"/>
        <v>22</v>
      </c>
      <c r="BH429" s="167"/>
      <c r="BI429" s="167">
        <f t="shared" si="277"/>
        <v>23</v>
      </c>
      <c r="BJ429" s="167">
        <f t="shared" si="278"/>
        <v>26</v>
      </c>
      <c r="BK429" s="167">
        <f t="shared" si="279"/>
        <v>81</v>
      </c>
      <c r="BL429" s="167">
        <f t="shared" si="280"/>
        <v>17</v>
      </c>
      <c r="BM429" s="167">
        <f t="shared" si="281"/>
        <v>24</v>
      </c>
      <c r="BN429" s="167">
        <f t="shared" si="282"/>
        <v>14</v>
      </c>
      <c r="DI429" s="422"/>
      <c r="DJ429" s="422"/>
      <c r="EU429" s="422"/>
      <c r="EV429" s="422"/>
    </row>
    <row r="430" spans="14:152" s="56" customFormat="1" ht="15" customHeight="1">
      <c r="N430" s="222"/>
      <c r="O430" s="222"/>
      <c r="P430" s="222"/>
      <c r="Q430" s="222"/>
      <c r="R430" s="222"/>
      <c r="S430" s="222"/>
      <c r="T430" s="222"/>
      <c r="U430" s="222"/>
      <c r="V430" s="461"/>
      <c r="W430" s="222"/>
      <c r="X430" s="222"/>
      <c r="Y430" s="222"/>
      <c r="Z430" s="222"/>
      <c r="AA430" s="222"/>
      <c r="AB430" s="222"/>
      <c r="AC430" s="222"/>
      <c r="AD430" s="222"/>
      <c r="AE430" s="222"/>
      <c r="AG430" s="270">
        <v>12</v>
      </c>
      <c r="AH430" s="270"/>
      <c r="AI430" s="283" t="s">
        <v>567</v>
      </c>
      <c r="AJ430" s="283" t="s">
        <v>437</v>
      </c>
      <c r="AK430" s="478">
        <v>17</v>
      </c>
      <c r="AL430" s="478">
        <v>18</v>
      </c>
      <c r="AM430" s="283" t="s">
        <v>593</v>
      </c>
      <c r="AN430" s="283" t="s">
        <v>436</v>
      </c>
      <c r="AO430" s="283" t="s">
        <v>429</v>
      </c>
      <c r="AP430" s="478">
        <v>21</v>
      </c>
      <c r="AQ430" s="475" t="s">
        <v>384</v>
      </c>
      <c r="AR430" s="475" t="s">
        <v>425</v>
      </c>
      <c r="AS430" s="475" t="s">
        <v>464</v>
      </c>
      <c r="AT430" s="475" t="s">
        <v>585</v>
      </c>
      <c r="AU430" s="475"/>
      <c r="AV430" s="476">
        <v>18</v>
      </c>
      <c r="AW430" s="476">
        <v>25</v>
      </c>
      <c r="AX430" s="492">
        <v>15</v>
      </c>
      <c r="AY430" s="167">
        <f t="shared" si="268"/>
        <v>37</v>
      </c>
      <c r="AZ430" s="167">
        <f t="shared" si="269"/>
        <v>23</v>
      </c>
      <c r="BA430" s="167">
        <f t="shared" si="270"/>
        <v>18</v>
      </c>
      <c r="BB430" s="167">
        <f t="shared" si="271"/>
        <v>19</v>
      </c>
      <c r="BC430" s="167">
        <f t="shared" si="272"/>
        <v>49</v>
      </c>
      <c r="BD430" s="167">
        <f t="shared" si="273"/>
        <v>35</v>
      </c>
      <c r="BE430" s="167">
        <f t="shared" si="274"/>
        <v>20</v>
      </c>
      <c r="BF430" s="167">
        <f t="shared" si="275"/>
        <v>22</v>
      </c>
      <c r="BG430" s="167">
        <f t="shared" si="276"/>
        <v>24</v>
      </c>
      <c r="BH430" s="167"/>
      <c r="BI430" s="167">
        <f t="shared" si="277"/>
        <v>25</v>
      </c>
      <c r="BJ430" s="167">
        <f t="shared" si="278"/>
        <v>27</v>
      </c>
      <c r="BK430" s="167">
        <f t="shared" si="279"/>
        <v>87</v>
      </c>
      <c r="BL430" s="167">
        <f t="shared" si="280"/>
        <v>18</v>
      </c>
      <c r="BM430" s="167">
        <f t="shared" si="281"/>
        <v>25</v>
      </c>
      <c r="BN430" s="167">
        <f t="shared" si="282"/>
        <v>15</v>
      </c>
      <c r="DI430" s="422"/>
      <c r="DJ430" s="422"/>
      <c r="EU430" s="422"/>
      <c r="EV430" s="422"/>
    </row>
    <row r="431" spans="14:152" s="56" customFormat="1" ht="15" customHeight="1">
      <c r="N431" s="222"/>
      <c r="O431" s="222"/>
      <c r="P431" s="222"/>
      <c r="Q431" s="222"/>
      <c r="R431" s="222"/>
      <c r="S431" s="222"/>
      <c r="T431" s="222"/>
      <c r="U431" s="222"/>
      <c r="V431" s="461"/>
      <c r="W431" s="222"/>
      <c r="X431" s="222"/>
      <c r="Y431" s="222"/>
      <c r="Z431" s="222"/>
      <c r="AA431" s="222"/>
      <c r="AB431" s="222"/>
      <c r="AC431" s="222"/>
      <c r="AD431" s="222"/>
      <c r="AE431" s="222"/>
      <c r="AG431" s="270">
        <v>13</v>
      </c>
      <c r="AH431" s="270"/>
      <c r="AI431" s="283" t="s">
        <v>613</v>
      </c>
      <c r="AJ431" s="283" t="s">
        <v>440</v>
      </c>
      <c r="AK431" s="478">
        <v>18</v>
      </c>
      <c r="AL431" s="283" t="s">
        <v>377</v>
      </c>
      <c r="AM431" s="283" t="s">
        <v>559</v>
      </c>
      <c r="AN431" s="283" t="s">
        <v>1117</v>
      </c>
      <c r="AO431" s="478">
        <v>20</v>
      </c>
      <c r="AP431" s="283" t="s">
        <v>466</v>
      </c>
      <c r="AQ431" s="476">
        <v>26</v>
      </c>
      <c r="AR431" s="475" t="s">
        <v>464</v>
      </c>
      <c r="AS431" s="475" t="s">
        <v>467</v>
      </c>
      <c r="AT431" s="475" t="s">
        <v>1204</v>
      </c>
      <c r="AU431" s="475"/>
      <c r="AV431" s="476">
        <v>19</v>
      </c>
      <c r="AW431" s="475" t="s">
        <v>1289</v>
      </c>
      <c r="AX431" s="492">
        <v>16</v>
      </c>
      <c r="AY431" s="167">
        <f t="shared" si="268"/>
        <v>40</v>
      </c>
      <c r="AZ431" s="167">
        <f t="shared" si="269"/>
        <v>25</v>
      </c>
      <c r="BA431" s="167">
        <f t="shared" si="270"/>
        <v>19</v>
      </c>
      <c r="BB431" s="167">
        <f t="shared" si="271"/>
        <v>21</v>
      </c>
      <c r="BC431" s="167">
        <f t="shared" si="272"/>
        <v>52</v>
      </c>
      <c r="BD431" s="167">
        <f t="shared" si="273"/>
        <v>37</v>
      </c>
      <c r="BE431" s="167">
        <f t="shared" si="274"/>
        <v>21</v>
      </c>
      <c r="BF431" s="167">
        <f t="shared" si="275"/>
        <v>24</v>
      </c>
      <c r="BG431" s="167">
        <f t="shared" si="276"/>
        <v>26</v>
      </c>
      <c r="BH431" s="167"/>
      <c r="BI431" s="167">
        <f t="shared" si="277"/>
        <v>27</v>
      </c>
      <c r="BJ431" s="167">
        <f t="shared" si="278"/>
        <v>29</v>
      </c>
      <c r="BK431" s="167">
        <f t="shared" si="279"/>
        <v>94</v>
      </c>
      <c r="BL431" s="167">
        <f t="shared" si="280"/>
        <v>19</v>
      </c>
      <c r="BM431" s="167">
        <f t="shared" si="281"/>
        <v>26</v>
      </c>
      <c r="BN431" s="167">
        <f t="shared" si="282"/>
        <v>16</v>
      </c>
      <c r="DI431" s="422"/>
      <c r="DJ431" s="422"/>
      <c r="EU431" s="422"/>
      <c r="EV431" s="422"/>
    </row>
    <row r="432" spans="14:152" s="56" customFormat="1" ht="15" customHeight="1">
      <c r="N432" s="222"/>
      <c r="O432" s="222"/>
      <c r="P432" s="222"/>
      <c r="Q432" s="222"/>
      <c r="R432" s="222"/>
      <c r="S432" s="222"/>
      <c r="T432" s="222"/>
      <c r="U432" s="222"/>
      <c r="V432" s="461"/>
      <c r="W432" s="222"/>
      <c r="X432" s="222"/>
      <c r="Y432" s="222"/>
      <c r="Z432" s="222"/>
      <c r="AA432" s="222"/>
      <c r="AB432" s="222"/>
      <c r="AC432" s="222"/>
      <c r="AD432" s="222"/>
      <c r="AE432" s="222"/>
      <c r="AG432" s="270">
        <v>14</v>
      </c>
      <c r="AH432" s="270"/>
      <c r="AI432" s="283" t="s">
        <v>499</v>
      </c>
      <c r="AJ432" s="283" t="s">
        <v>383</v>
      </c>
      <c r="AK432" s="283" t="s">
        <v>377</v>
      </c>
      <c r="AL432" s="478">
        <v>21</v>
      </c>
      <c r="AM432" s="283" t="s">
        <v>507</v>
      </c>
      <c r="AN432" s="283" t="s">
        <v>613</v>
      </c>
      <c r="AO432" s="478">
        <v>21</v>
      </c>
      <c r="AP432" s="283" t="s">
        <v>384</v>
      </c>
      <c r="AQ432" s="493" t="s">
        <v>464</v>
      </c>
      <c r="AR432" s="493" t="s">
        <v>460</v>
      </c>
      <c r="AS432" s="494">
        <v>31</v>
      </c>
      <c r="AT432" s="493" t="s">
        <v>1206</v>
      </c>
      <c r="AU432" s="493"/>
      <c r="AV432" s="494">
        <v>20</v>
      </c>
      <c r="AW432" s="494">
        <v>28</v>
      </c>
      <c r="AX432" s="495" t="s">
        <v>1</v>
      </c>
      <c r="AY432" s="167">
        <f t="shared" si="268"/>
        <v>44</v>
      </c>
      <c r="AZ432" s="167">
        <f t="shared" si="269"/>
        <v>28</v>
      </c>
      <c r="BA432" s="167">
        <f t="shared" si="270"/>
        <v>21</v>
      </c>
      <c r="BB432" s="167">
        <f t="shared" si="271"/>
        <v>22</v>
      </c>
      <c r="BC432" s="167">
        <f t="shared" si="272"/>
        <v>56</v>
      </c>
      <c r="BD432" s="167">
        <f t="shared" si="273"/>
        <v>40</v>
      </c>
      <c r="BE432" s="167">
        <f t="shared" si="274"/>
        <v>22</v>
      </c>
      <c r="BF432" s="167">
        <f t="shared" si="275"/>
        <v>26</v>
      </c>
      <c r="BG432" s="167">
        <f t="shared" si="276"/>
        <v>27</v>
      </c>
      <c r="BH432" s="167"/>
      <c r="BI432" s="167">
        <f t="shared" si="277"/>
        <v>29</v>
      </c>
      <c r="BJ432" s="167">
        <f t="shared" si="278"/>
        <v>31</v>
      </c>
      <c r="BK432" s="167">
        <f t="shared" si="279"/>
        <v>100</v>
      </c>
      <c r="BL432" s="167">
        <f t="shared" si="280"/>
        <v>20</v>
      </c>
      <c r="BM432" s="167">
        <f t="shared" si="281"/>
        <v>28</v>
      </c>
      <c r="BN432" s="167" t="str">
        <f t="shared" si="282"/>
        <v>-</v>
      </c>
      <c r="DI432" s="422"/>
      <c r="DJ432" s="422"/>
      <c r="EU432" s="422"/>
      <c r="EV432" s="422"/>
    </row>
    <row r="433" spans="14:152" s="56" customFormat="1" ht="15" customHeight="1">
      <c r="N433" s="222"/>
      <c r="O433" s="222"/>
      <c r="P433" s="222"/>
      <c r="Q433" s="222"/>
      <c r="R433" s="222"/>
      <c r="S433" s="222"/>
      <c r="T433" s="222"/>
      <c r="U433" s="222"/>
      <c r="V433" s="461"/>
      <c r="W433" s="222"/>
      <c r="X433" s="222"/>
      <c r="Y433" s="222"/>
      <c r="Z433" s="222"/>
      <c r="AA433" s="222"/>
      <c r="AB433" s="222"/>
      <c r="AC433" s="222"/>
      <c r="AD433" s="222"/>
      <c r="AE433" s="222"/>
      <c r="AG433" s="270">
        <v>15</v>
      </c>
      <c r="AH433" s="270"/>
      <c r="AI433" s="283" t="s">
        <v>502</v>
      </c>
      <c r="AJ433" s="283" t="s">
        <v>391</v>
      </c>
      <c r="AK433" s="478">
        <v>21</v>
      </c>
      <c r="AL433" s="478">
        <v>22</v>
      </c>
      <c r="AM433" s="283" t="s">
        <v>510</v>
      </c>
      <c r="AN433" s="283" t="s">
        <v>1205</v>
      </c>
      <c r="AO433" s="478">
        <v>22</v>
      </c>
      <c r="AP433" s="478">
        <v>26</v>
      </c>
      <c r="AQ433" s="496" t="s">
        <v>467</v>
      </c>
      <c r="AR433" s="496" t="s">
        <v>397</v>
      </c>
      <c r="AS433" s="496" t="s">
        <v>397</v>
      </c>
      <c r="AT433" s="496" t="s">
        <v>1290</v>
      </c>
      <c r="AU433" s="496"/>
      <c r="AV433" s="496" t="s">
        <v>437</v>
      </c>
      <c r="AW433" s="497">
        <v>29</v>
      </c>
      <c r="AX433" s="498">
        <v>17</v>
      </c>
      <c r="AY433" s="167">
        <f t="shared" si="268"/>
        <v>48</v>
      </c>
      <c r="AZ433" s="167">
        <f t="shared" si="269"/>
        <v>30</v>
      </c>
      <c r="BA433" s="167">
        <f t="shared" si="270"/>
        <v>22</v>
      </c>
      <c r="BB433" s="167">
        <f t="shared" si="271"/>
        <v>23</v>
      </c>
      <c r="BC433" s="167">
        <f t="shared" si="272"/>
        <v>60</v>
      </c>
      <c r="BD433" s="167">
        <f t="shared" si="273"/>
        <v>42</v>
      </c>
      <c r="BE433" s="167">
        <f t="shared" si="274"/>
        <v>23</v>
      </c>
      <c r="BF433" s="167">
        <f t="shared" si="275"/>
        <v>27</v>
      </c>
      <c r="BG433" s="167">
        <f t="shared" si="276"/>
        <v>29</v>
      </c>
      <c r="BH433" s="167"/>
      <c r="BI433" s="167">
        <f t="shared" si="277"/>
        <v>32</v>
      </c>
      <c r="BJ433" s="167">
        <f t="shared" si="278"/>
        <v>32</v>
      </c>
      <c r="BK433" s="167">
        <f t="shared" si="279"/>
        <v>107</v>
      </c>
      <c r="BL433" s="167">
        <f t="shared" si="280"/>
        <v>21</v>
      </c>
      <c r="BM433" s="167">
        <f t="shared" si="281"/>
        <v>29</v>
      </c>
      <c r="BN433" s="167">
        <f t="shared" si="282"/>
        <v>17</v>
      </c>
      <c r="DI433" s="422"/>
      <c r="DJ433" s="422"/>
      <c r="EU433" s="422"/>
      <c r="EV433" s="422"/>
    </row>
    <row r="434" spans="14:152" s="56" customFormat="1" ht="15" customHeight="1">
      <c r="N434" s="222"/>
      <c r="O434" s="222"/>
      <c r="P434" s="222"/>
      <c r="Q434" s="222"/>
      <c r="R434" s="222"/>
      <c r="S434" s="222"/>
      <c r="T434" s="222"/>
      <c r="U434" s="222"/>
      <c r="V434" s="461"/>
      <c r="W434" s="222"/>
      <c r="X434" s="222"/>
      <c r="Y434" s="222"/>
      <c r="Z434" s="222"/>
      <c r="AA434" s="222"/>
      <c r="AB434" s="222"/>
      <c r="AC434" s="222"/>
      <c r="AD434" s="222"/>
      <c r="AE434" s="222"/>
      <c r="AG434" s="270">
        <v>16</v>
      </c>
      <c r="AH434" s="270"/>
      <c r="AI434" s="283" t="s">
        <v>505</v>
      </c>
      <c r="AJ434" s="283" t="s">
        <v>394</v>
      </c>
      <c r="AK434" s="478">
        <v>22</v>
      </c>
      <c r="AL434" s="283" t="s">
        <v>440</v>
      </c>
      <c r="AM434" s="283" t="s">
        <v>527</v>
      </c>
      <c r="AN434" s="283" t="s">
        <v>447</v>
      </c>
      <c r="AO434" s="478">
        <v>23</v>
      </c>
      <c r="AP434" s="283" t="s">
        <v>464</v>
      </c>
      <c r="AQ434" s="475" t="s">
        <v>432</v>
      </c>
      <c r="AR434" s="475" t="s">
        <v>393</v>
      </c>
      <c r="AS434" s="476">
        <v>34</v>
      </c>
      <c r="AT434" s="475" t="s">
        <v>1291</v>
      </c>
      <c r="AU434" s="475"/>
      <c r="AV434" s="476">
        <v>23</v>
      </c>
      <c r="AW434" s="476">
        <v>30</v>
      </c>
      <c r="AX434" s="492">
        <v>18</v>
      </c>
      <c r="AY434" s="167">
        <f t="shared" si="268"/>
        <v>52</v>
      </c>
      <c r="AZ434" s="167">
        <f t="shared" si="269"/>
        <v>32</v>
      </c>
      <c r="BA434" s="167">
        <f t="shared" si="270"/>
        <v>23</v>
      </c>
      <c r="BB434" s="167">
        <f t="shared" si="271"/>
        <v>25</v>
      </c>
      <c r="BC434" s="167">
        <f t="shared" si="272"/>
        <v>64</v>
      </c>
      <c r="BD434" s="167">
        <f t="shared" si="273"/>
        <v>44</v>
      </c>
      <c r="BE434" s="167" t="str">
        <f t="shared" si="274"/>
        <v>-</v>
      </c>
      <c r="BF434" s="167">
        <f t="shared" si="275"/>
        <v>29</v>
      </c>
      <c r="BG434" s="167">
        <f t="shared" si="276"/>
        <v>31</v>
      </c>
      <c r="BH434" s="167"/>
      <c r="BI434" s="167">
        <f t="shared" si="277"/>
        <v>34</v>
      </c>
      <c r="BJ434" s="167">
        <f t="shared" si="278"/>
        <v>34</v>
      </c>
      <c r="BK434" s="167">
        <f t="shared" si="279"/>
        <v>113</v>
      </c>
      <c r="BL434" s="167">
        <f t="shared" si="280"/>
        <v>23</v>
      </c>
      <c r="BM434" s="167">
        <f t="shared" si="281"/>
        <v>30</v>
      </c>
      <c r="BN434" s="167">
        <f t="shared" si="282"/>
        <v>18</v>
      </c>
      <c r="DI434" s="422"/>
      <c r="DJ434" s="422"/>
      <c r="EU434" s="422"/>
      <c r="EV434" s="422"/>
    </row>
    <row r="435" spans="14:152" s="56" customFormat="1" ht="15" customHeight="1">
      <c r="N435" s="222"/>
      <c r="O435" s="222"/>
      <c r="P435" s="222"/>
      <c r="Q435" s="222"/>
      <c r="R435" s="222"/>
      <c r="S435" s="222"/>
      <c r="T435" s="222"/>
      <c r="U435" s="222"/>
      <c r="V435" s="461"/>
      <c r="W435" s="222"/>
      <c r="X435" s="222"/>
      <c r="Y435" s="222"/>
      <c r="Z435" s="222"/>
      <c r="AA435" s="222"/>
      <c r="AB435" s="222"/>
      <c r="AC435" s="222"/>
      <c r="AD435" s="222"/>
      <c r="AE435" s="222"/>
      <c r="AG435" s="270">
        <v>17</v>
      </c>
      <c r="AH435" s="270"/>
      <c r="AI435" s="283" t="s">
        <v>507</v>
      </c>
      <c r="AJ435" s="283" t="s">
        <v>397</v>
      </c>
      <c r="AK435" s="283" t="s">
        <v>440</v>
      </c>
      <c r="AL435" s="478">
        <v>25</v>
      </c>
      <c r="AM435" s="283" t="s">
        <v>1232</v>
      </c>
      <c r="AN435" s="283" t="s">
        <v>450</v>
      </c>
      <c r="AO435" s="283" t="s">
        <v>1</v>
      </c>
      <c r="AP435" s="283" t="s">
        <v>467</v>
      </c>
      <c r="AQ435" s="475" t="s">
        <v>436</v>
      </c>
      <c r="AR435" s="475" t="s">
        <v>1132</v>
      </c>
      <c r="AS435" s="475" t="s">
        <v>1117</v>
      </c>
      <c r="AT435" s="475" t="s">
        <v>1294</v>
      </c>
      <c r="AU435" s="475"/>
      <c r="AV435" s="476">
        <v>24</v>
      </c>
      <c r="AW435" s="476">
        <v>31</v>
      </c>
      <c r="AX435" s="499">
        <v>19</v>
      </c>
      <c r="AY435" s="167">
        <f t="shared" si="268"/>
        <v>56</v>
      </c>
      <c r="AZ435" s="167">
        <f t="shared" si="269"/>
        <v>34</v>
      </c>
      <c r="BA435" s="167">
        <f t="shared" si="270"/>
        <v>25</v>
      </c>
      <c r="BB435" s="167">
        <f t="shared" si="271"/>
        <v>26</v>
      </c>
      <c r="BC435" s="167">
        <f t="shared" si="272"/>
        <v>68</v>
      </c>
      <c r="BD435" s="167">
        <f t="shared" si="273"/>
        <v>47</v>
      </c>
      <c r="BE435" s="167">
        <f t="shared" si="274"/>
        <v>24</v>
      </c>
      <c r="BF435" s="167">
        <f t="shared" si="275"/>
        <v>31</v>
      </c>
      <c r="BG435" s="167">
        <f t="shared" si="276"/>
        <v>33</v>
      </c>
      <c r="BH435" s="167"/>
      <c r="BI435" s="167">
        <f t="shared" si="277"/>
        <v>36</v>
      </c>
      <c r="BJ435" s="167">
        <f t="shared" si="278"/>
        <v>35</v>
      </c>
      <c r="BK435" s="167">
        <f t="shared" si="279"/>
        <v>120</v>
      </c>
      <c r="BL435" s="167">
        <f t="shared" si="280"/>
        <v>24</v>
      </c>
      <c r="BM435" s="167">
        <f t="shared" si="281"/>
        <v>31</v>
      </c>
      <c r="BN435" s="167">
        <f t="shared" si="282"/>
        <v>19</v>
      </c>
      <c r="DI435" s="422"/>
      <c r="DJ435" s="422"/>
      <c r="EU435" s="422"/>
      <c r="EV435" s="422"/>
    </row>
    <row r="436" spans="14:152" s="56" customFormat="1" ht="15" customHeight="1">
      <c r="N436" s="222"/>
      <c r="O436" s="222"/>
      <c r="P436" s="222"/>
      <c r="Q436" s="222"/>
      <c r="R436" s="222"/>
      <c r="S436" s="222"/>
      <c r="T436" s="222"/>
      <c r="U436" s="222"/>
      <c r="V436" s="461"/>
      <c r="W436" s="222"/>
      <c r="X436" s="222"/>
      <c r="Y436" s="222"/>
      <c r="Z436" s="222"/>
      <c r="AA436" s="222"/>
      <c r="AB436" s="222"/>
      <c r="AC436" s="222"/>
      <c r="AD436" s="222"/>
      <c r="AE436" s="222"/>
      <c r="AG436" s="270">
        <v>18</v>
      </c>
      <c r="AH436" s="270"/>
      <c r="AI436" s="283" t="s">
        <v>510</v>
      </c>
      <c r="AJ436" s="283" t="s">
        <v>393</v>
      </c>
      <c r="AK436" s="283" t="s">
        <v>425</v>
      </c>
      <c r="AL436" s="478">
        <v>26</v>
      </c>
      <c r="AM436" s="283" t="s">
        <v>1292</v>
      </c>
      <c r="AN436" s="283" t="s">
        <v>1293</v>
      </c>
      <c r="AO436" s="478">
        <v>24</v>
      </c>
      <c r="AP436" s="478">
        <v>31</v>
      </c>
      <c r="AQ436" s="500" t="s">
        <v>1297</v>
      </c>
      <c r="AR436" s="500" t="s">
        <v>1269</v>
      </c>
      <c r="AS436" s="500" t="s">
        <v>503</v>
      </c>
      <c r="AT436" s="500" t="s">
        <v>1013</v>
      </c>
      <c r="AU436" s="500"/>
      <c r="AV436" s="500" t="s">
        <v>1285</v>
      </c>
      <c r="AW436" s="500" t="s">
        <v>521</v>
      </c>
      <c r="AX436" s="501" t="s">
        <v>1129</v>
      </c>
      <c r="AY436" s="167">
        <f t="shared" si="268"/>
        <v>60</v>
      </c>
      <c r="AZ436" s="167">
        <f t="shared" si="269"/>
        <v>36</v>
      </c>
      <c r="BA436" s="167">
        <f t="shared" si="270"/>
        <v>27</v>
      </c>
      <c r="BB436" s="167">
        <f t="shared" si="271"/>
        <v>27</v>
      </c>
      <c r="BC436" s="167">
        <f t="shared" si="272"/>
        <v>72</v>
      </c>
      <c r="BD436" s="167">
        <f t="shared" si="273"/>
        <v>49</v>
      </c>
      <c r="BE436" s="167">
        <f t="shared" si="274"/>
        <v>25</v>
      </c>
      <c r="BF436" s="167">
        <f t="shared" si="275"/>
        <v>32</v>
      </c>
      <c r="BG436" s="167">
        <f t="shared" si="276"/>
        <v>35</v>
      </c>
      <c r="BH436" s="167"/>
      <c r="BI436" s="167">
        <f t="shared" si="277"/>
        <v>38</v>
      </c>
      <c r="BJ436" s="167">
        <f t="shared" si="278"/>
        <v>37</v>
      </c>
      <c r="BK436" s="167">
        <f t="shared" si="279"/>
        <v>127</v>
      </c>
      <c r="BL436" s="167">
        <f t="shared" si="280"/>
        <v>25</v>
      </c>
      <c r="BM436" s="167">
        <f t="shared" si="281"/>
        <v>32</v>
      </c>
      <c r="BN436" s="167">
        <f t="shared" si="282"/>
        <v>20</v>
      </c>
      <c r="DI436" s="422"/>
      <c r="DJ436" s="422"/>
      <c r="EU436" s="422"/>
      <c r="EV436" s="422"/>
    </row>
    <row r="437" spans="14:152" s="56" customFormat="1" ht="15" customHeight="1">
      <c r="N437" s="222"/>
      <c r="O437" s="222"/>
      <c r="P437" s="222"/>
      <c r="Q437" s="222"/>
      <c r="R437" s="222"/>
      <c r="S437" s="222"/>
      <c r="T437" s="222"/>
      <c r="U437" s="222"/>
      <c r="V437" s="461"/>
      <c r="W437" s="222"/>
      <c r="X437" s="222"/>
      <c r="Y437" s="222"/>
      <c r="Z437" s="222"/>
      <c r="AA437" s="222"/>
      <c r="AB437" s="222"/>
      <c r="AC437" s="222"/>
      <c r="AD437" s="222"/>
      <c r="AE437" s="222"/>
      <c r="AG437" s="270">
        <v>19</v>
      </c>
      <c r="AH437" s="270"/>
      <c r="AI437" s="283" t="s">
        <v>513</v>
      </c>
      <c r="AJ437" s="283" t="s">
        <v>1295</v>
      </c>
      <c r="AK437" s="283" t="s">
        <v>413</v>
      </c>
      <c r="AL437" s="283" t="s">
        <v>464</v>
      </c>
      <c r="AM437" s="283" t="s">
        <v>1296</v>
      </c>
      <c r="AN437" s="283" t="s">
        <v>679</v>
      </c>
      <c r="AO437" s="283" t="s">
        <v>471</v>
      </c>
      <c r="AP437" s="283" t="s">
        <v>461</v>
      </c>
      <c r="AQ437" s="300"/>
      <c r="AR437" s="300"/>
      <c r="AS437" s="300"/>
      <c r="AT437" s="300"/>
      <c r="AU437" s="300"/>
      <c r="AV437" s="300"/>
      <c r="AW437" s="300"/>
      <c r="AX437" s="300"/>
      <c r="AY437" s="167">
        <f t="shared" ref="AY437:BF437" si="283">IF(AI437="-",AI437,IF(ISNUMBER(AI437),AI437,MID(AI437,(FIND("-",AI437)+1),3)+1))</f>
        <v>69</v>
      </c>
      <c r="AZ437" s="167">
        <f t="shared" si="283"/>
        <v>45</v>
      </c>
      <c r="BA437" s="167">
        <f t="shared" si="283"/>
        <v>33</v>
      </c>
      <c r="BB437" s="167">
        <f t="shared" si="283"/>
        <v>29</v>
      </c>
      <c r="BC437" s="167">
        <f t="shared" si="283"/>
        <v>120</v>
      </c>
      <c r="BD437" s="167">
        <f t="shared" si="283"/>
        <v>69</v>
      </c>
      <c r="BE437" s="167">
        <f t="shared" si="283"/>
        <v>31</v>
      </c>
      <c r="BF437" s="167">
        <f t="shared" si="283"/>
        <v>36</v>
      </c>
      <c r="BG437" s="167">
        <f>IF(AQ436="-",AQ436,IF(ISNUMBER(AQ436),AQ436,MID(AQ436,(FIND("-",AQ436)+1),3)+1))</f>
        <v>43</v>
      </c>
      <c r="BH437" s="167"/>
      <c r="BI437" s="167">
        <f>IF(AR436="-",AR436,IF(ISNUMBER(AR436),AR436,MID(AR436,(FIND("-",AR436)+1),3)+1))</f>
        <v>61</v>
      </c>
      <c r="BJ437" s="167">
        <f>IF(AS436="-",AS436,IF(ISNUMBER(AS436),AS436,MID(AS436,(FIND("-",AS436)+1),3)+1))</f>
        <v>39</v>
      </c>
      <c r="BK437" s="167">
        <f>IF(AT436="-",AT436,IF(ISNUMBER(AT436),AT436,MID(AT436,(FIND("-",AT436)+1),3)+1))</f>
        <v>137</v>
      </c>
      <c r="BL437" s="167">
        <f>IF(AV436="-",AV436,IF(ISNUMBER(AV436),AV436,MID(AV436,(FIND("-",AV436)+1),3)+1))</f>
        <v>34</v>
      </c>
      <c r="BM437" s="167">
        <f>IF(AW436="-",AW436,IF(ISNUMBER(AW436),AW436,MID(AW436,(FIND("-",AW436)+1),3)+1))</f>
        <v>35</v>
      </c>
      <c r="BN437" s="167">
        <f>IF(AX436="-",AX436,IF(ISNUMBER(AX436),AX436,MID(AX436,(FIND("-",AX436)+1),3)+1))</f>
        <v>25</v>
      </c>
      <c r="DI437" s="422"/>
      <c r="DJ437" s="422"/>
      <c r="EU437" s="422"/>
      <c r="EV437" s="422"/>
    </row>
    <row r="438" spans="14:152" s="56" customFormat="1" ht="15" customHeight="1">
      <c r="N438" s="222"/>
      <c r="O438" s="222"/>
      <c r="P438" s="222"/>
      <c r="Q438" s="222"/>
      <c r="R438" s="222"/>
      <c r="S438" s="222"/>
      <c r="T438" s="222"/>
      <c r="U438" s="222"/>
      <c r="V438" s="461"/>
      <c r="W438" s="222"/>
      <c r="X438" s="222"/>
      <c r="Y438" s="222"/>
      <c r="Z438" s="222"/>
      <c r="AA438" s="222"/>
      <c r="AB438" s="222"/>
      <c r="AC438" s="222"/>
      <c r="AD438" s="222"/>
      <c r="AE438" s="222"/>
      <c r="AG438" s="167"/>
      <c r="AH438" s="167"/>
      <c r="AI438" s="300"/>
      <c r="AJ438" s="300"/>
      <c r="AK438" s="300"/>
      <c r="AL438" s="300"/>
      <c r="AM438" s="300"/>
      <c r="AN438" s="300"/>
      <c r="AO438" s="300"/>
      <c r="AP438" s="300"/>
      <c r="AQ438" s="300"/>
      <c r="AR438" s="300"/>
      <c r="AS438" s="300"/>
      <c r="AT438" s="300"/>
      <c r="AU438" s="300"/>
      <c r="AV438" s="300"/>
      <c r="AW438" s="300"/>
      <c r="AX438" s="300"/>
      <c r="AY438" s="167"/>
      <c r="AZ438" s="167"/>
      <c r="BA438" s="167"/>
      <c r="BB438" s="167"/>
      <c r="BC438" s="167"/>
      <c r="BD438" s="167"/>
      <c r="BE438" s="167"/>
      <c r="BF438" s="167"/>
      <c r="BG438" s="167"/>
      <c r="BH438" s="167"/>
      <c r="BI438" s="167"/>
      <c r="BJ438" s="167"/>
      <c r="BK438" s="167"/>
      <c r="BL438" s="167"/>
      <c r="BM438" s="167"/>
      <c r="BN438" s="167"/>
      <c r="DI438" s="422"/>
      <c r="DJ438" s="422"/>
      <c r="EU438" s="422"/>
      <c r="EV438" s="422"/>
    </row>
    <row r="439" spans="14:152" s="56" customFormat="1" ht="15" customHeight="1">
      <c r="N439" s="222"/>
      <c r="O439" s="222"/>
      <c r="P439" s="222"/>
      <c r="Q439" s="222"/>
      <c r="R439" s="222"/>
      <c r="S439" s="222"/>
      <c r="T439" s="222"/>
      <c r="U439" s="222"/>
      <c r="V439" s="461"/>
      <c r="W439" s="222"/>
      <c r="X439" s="222"/>
      <c r="Y439" s="222"/>
      <c r="Z439" s="222"/>
      <c r="AA439" s="222"/>
      <c r="AB439" s="222"/>
      <c r="AC439" s="222"/>
      <c r="AD439" s="222"/>
      <c r="AE439" s="222"/>
      <c r="AG439" s="167"/>
      <c r="AH439" s="167"/>
      <c r="AI439" s="300"/>
      <c r="AJ439" s="300"/>
      <c r="AK439" s="300"/>
      <c r="AL439" s="300"/>
      <c r="AM439" s="300"/>
      <c r="AN439" s="300"/>
      <c r="AO439" s="300"/>
      <c r="AP439" s="300"/>
      <c r="AQ439" s="300"/>
      <c r="AR439" s="300"/>
      <c r="AS439" s="300"/>
      <c r="AT439" s="300"/>
      <c r="AU439" s="300"/>
      <c r="AV439" s="300"/>
      <c r="AW439" s="300"/>
      <c r="AX439" s="300"/>
      <c r="AY439" s="167"/>
      <c r="AZ439" s="167"/>
      <c r="BA439" s="167"/>
      <c r="BB439" s="167"/>
      <c r="BC439" s="167"/>
      <c r="BD439" s="167"/>
      <c r="BE439" s="167"/>
      <c r="BF439" s="167"/>
      <c r="BG439" s="167"/>
      <c r="BH439" s="167"/>
      <c r="BI439" s="167"/>
      <c r="BJ439" s="167"/>
      <c r="BK439" s="167"/>
      <c r="BL439" s="167"/>
      <c r="BM439" s="167"/>
      <c r="BN439" s="167"/>
      <c r="DI439" s="422"/>
      <c r="DJ439" s="422"/>
      <c r="EU439" s="422"/>
      <c r="EV439" s="422"/>
    </row>
    <row r="440" spans="14:152" s="56" customFormat="1" ht="15" customHeight="1">
      <c r="N440" s="222"/>
      <c r="O440" s="222"/>
      <c r="P440" s="222"/>
      <c r="Q440" s="222"/>
      <c r="R440" s="222"/>
      <c r="S440" s="222"/>
      <c r="T440" s="222"/>
      <c r="U440" s="222"/>
      <c r="V440" s="461"/>
      <c r="W440" s="222"/>
      <c r="X440" s="222"/>
      <c r="Y440" s="222"/>
      <c r="Z440" s="222"/>
      <c r="AA440" s="222"/>
      <c r="AB440" s="222"/>
      <c r="AC440" s="222"/>
      <c r="AD440" s="222"/>
      <c r="AE440" s="222"/>
      <c r="AG440" s="301" t="s">
        <v>1298</v>
      </c>
      <c r="AH440" s="301"/>
      <c r="AI440" s="300" t="s">
        <v>1299</v>
      </c>
      <c r="AJ440" s="300"/>
      <c r="AK440" s="300"/>
      <c r="AL440" s="300"/>
      <c r="AM440" s="300"/>
      <c r="AN440" s="300"/>
      <c r="AO440" s="300"/>
      <c r="AP440" s="300"/>
      <c r="AQ440" s="302"/>
      <c r="AR440" s="302"/>
      <c r="AS440" s="302"/>
      <c r="AT440" s="302"/>
      <c r="AU440" s="302"/>
      <c r="AV440" s="302"/>
      <c r="AW440" s="302"/>
      <c r="AX440" s="302"/>
      <c r="AY440" s="167"/>
      <c r="AZ440" s="167"/>
      <c r="BA440" s="167"/>
      <c r="BB440" s="167"/>
      <c r="BC440" s="167"/>
      <c r="BD440" s="167"/>
      <c r="BE440" s="167"/>
      <c r="BF440" s="167"/>
      <c r="BG440" s="167"/>
      <c r="BH440" s="167"/>
      <c r="BI440" s="167"/>
      <c r="BJ440" s="167"/>
      <c r="BK440" s="167"/>
      <c r="BL440" s="167"/>
      <c r="BM440" s="167"/>
      <c r="BN440" s="167"/>
      <c r="DI440" s="422"/>
      <c r="DJ440" s="422"/>
      <c r="EU440" s="422"/>
      <c r="EV440" s="422"/>
    </row>
    <row r="441" spans="14:152" s="56" customFormat="1" ht="15" customHeight="1">
      <c r="N441" s="222"/>
      <c r="O441" s="222"/>
      <c r="P441" s="222"/>
      <c r="Q441" s="222"/>
      <c r="R441" s="222"/>
      <c r="S441" s="222"/>
      <c r="T441" s="222"/>
      <c r="U441" s="222"/>
      <c r="V441" s="461"/>
      <c r="W441" s="222"/>
      <c r="X441" s="222"/>
      <c r="Y441" s="222"/>
      <c r="Z441" s="222"/>
      <c r="AA441" s="222"/>
      <c r="AB441" s="222"/>
      <c r="AC441" s="222"/>
      <c r="AD441" s="222"/>
      <c r="AE441" s="222"/>
      <c r="AG441" s="251" t="s">
        <v>1053</v>
      </c>
      <c r="AH441" s="251"/>
      <c r="AI441" s="302"/>
      <c r="AJ441" s="302"/>
      <c r="AK441" s="302"/>
      <c r="AL441" s="302"/>
      <c r="AM441" s="302"/>
      <c r="AN441" s="302"/>
      <c r="AO441" s="302"/>
      <c r="AP441" s="302"/>
      <c r="AQ441" s="303" t="s">
        <v>1062</v>
      </c>
      <c r="AR441" s="303" t="s">
        <v>1063</v>
      </c>
      <c r="AS441" s="303" t="s">
        <v>1064</v>
      </c>
      <c r="AT441" s="303" t="s">
        <v>1065</v>
      </c>
      <c r="AU441" s="303"/>
      <c r="AV441" s="304" t="s">
        <v>1066</v>
      </c>
      <c r="AW441" s="303" t="s">
        <v>1067</v>
      </c>
      <c r="AX441" s="303" t="s">
        <v>1068</v>
      </c>
      <c r="AY441" s="167"/>
      <c r="AZ441" s="167"/>
      <c r="BA441" s="167"/>
      <c r="BB441" s="167"/>
      <c r="BC441" s="167"/>
      <c r="BD441" s="167"/>
      <c r="BE441" s="167"/>
      <c r="BF441" s="167"/>
      <c r="BG441" s="167"/>
      <c r="BH441" s="167"/>
      <c r="BI441" s="167"/>
      <c r="BJ441" s="167"/>
      <c r="BK441" s="167"/>
      <c r="BL441" s="167"/>
      <c r="BM441" s="167"/>
      <c r="BN441" s="167"/>
      <c r="DI441" s="422"/>
      <c r="DJ441" s="422"/>
      <c r="EU441" s="422"/>
      <c r="EV441" s="422"/>
    </row>
    <row r="442" spans="14:152" s="56" customFormat="1" ht="15" customHeight="1">
      <c r="N442" s="222"/>
      <c r="O442" s="222"/>
      <c r="P442" s="222"/>
      <c r="Q442" s="222"/>
      <c r="R442" s="222"/>
      <c r="S442" s="222"/>
      <c r="T442" s="222"/>
      <c r="U442" s="222"/>
      <c r="V442" s="461"/>
      <c r="W442" s="222"/>
      <c r="X442" s="222"/>
      <c r="Y442" s="222"/>
      <c r="Z442" s="222"/>
      <c r="AA442" s="222"/>
      <c r="AB442" s="222"/>
      <c r="AC442" s="222"/>
      <c r="AD442" s="222"/>
      <c r="AE442" s="222"/>
      <c r="AG442" s="251"/>
      <c r="AH442" s="251"/>
      <c r="AI442" s="303" t="s">
        <v>1054</v>
      </c>
      <c r="AJ442" s="303" t="s">
        <v>1055</v>
      </c>
      <c r="AK442" s="303" t="s">
        <v>1056</v>
      </c>
      <c r="AL442" s="303" t="s">
        <v>1057</v>
      </c>
      <c r="AM442" s="303" t="s">
        <v>1058</v>
      </c>
      <c r="AN442" s="303" t="s">
        <v>1059</v>
      </c>
      <c r="AO442" s="303" t="s">
        <v>1060</v>
      </c>
      <c r="AP442" s="303" t="s">
        <v>1061</v>
      </c>
      <c r="AQ442" s="283" t="s">
        <v>617</v>
      </c>
      <c r="AR442" s="283" t="s">
        <v>404</v>
      </c>
      <c r="AS442" s="283" t="s">
        <v>644</v>
      </c>
      <c r="AT442" s="283" t="s">
        <v>1301</v>
      </c>
      <c r="AU442" s="283"/>
      <c r="AV442" s="283" t="s">
        <v>474</v>
      </c>
      <c r="AW442" s="283" t="s">
        <v>1128</v>
      </c>
      <c r="AX442" s="283" t="s">
        <v>403</v>
      </c>
      <c r="AY442" s="167">
        <f t="shared" ref="AY442:AY460" si="284">IF(AI443="-",AI443,IF(ISNUMBER(AI443),AI443,MID(AI443,1,FIND("-",AI443)-1))+0)</f>
        <v>0</v>
      </c>
      <c r="AZ442" s="167">
        <f t="shared" ref="AZ442:AZ460" si="285">IF(AJ443="-",AJ443,IF(ISNUMBER(AJ443),AJ443,MID(AJ443,1,FIND("-",AJ443)-1))+0)</f>
        <v>0</v>
      </c>
      <c r="BA442" s="167">
        <f t="shared" ref="BA442:BA460" si="286">IF(AK443="-",AK443,IF(ISNUMBER(AK443),AK443,MID(AK443,1,FIND("-",AK443)-1))+0)</f>
        <v>0</v>
      </c>
      <c r="BB442" s="167">
        <f t="shared" ref="BB442:BB460" si="287">IF(AL443="-",AL443,IF(ISNUMBER(AL443),AL443,MID(AL443,1,FIND("-",AL443)-1))+0)</f>
        <v>0</v>
      </c>
      <c r="BC442" s="167">
        <f t="shared" ref="BC442:BC460" si="288">IF(AM443="-",AM443,IF(ISNUMBER(AM443),AM443,MID(AM443,1,FIND("-",AM443)-1))+0)</f>
        <v>0</v>
      </c>
      <c r="BD442" s="167">
        <f t="shared" ref="BD442:BD460" si="289">IF(AN443="-",AN443,IF(ISNUMBER(AN443),AN443,MID(AN443,1,FIND("-",AN443)-1))+0)</f>
        <v>0</v>
      </c>
      <c r="BE442" s="167">
        <f t="shared" ref="BE442:BE460" si="290">IF(AO443="-",AO443,IF(ISNUMBER(AO443),AO443,MID(AO443,1,FIND("-",AO443)-1))+0)</f>
        <v>0</v>
      </c>
      <c r="BF442" s="167">
        <f t="shared" ref="BF442:BF460" si="291">IF(AP443="-",AP443,IF(ISNUMBER(AP443),AP443,MID(AP443,1,FIND("-",AP443)-1))+0)</f>
        <v>0</v>
      </c>
      <c r="BG442" s="167">
        <f t="shared" ref="BG442:BG460" si="292">IF(AQ442="-",AQ442,IF(ISNUMBER(AQ442),AQ442,MID(AQ442,1,FIND("-",AQ442)-1))+0)</f>
        <v>0</v>
      </c>
      <c r="BH442" s="167"/>
      <c r="BI442" s="167">
        <f t="shared" ref="BI442:BI460" si="293">IF(AR442="-",AR442,IF(ISNUMBER(AR442),AR442,MID(AR442,1,FIND("-",AR442)-1))+0)</f>
        <v>0</v>
      </c>
      <c r="BJ442" s="167">
        <f t="shared" ref="BJ442:BJ460" si="294">IF(AS442="-",AS442,IF(ISNUMBER(AS442),AS442,MID(AS442,1,FIND("-",AS442)-1))+0)</f>
        <v>0</v>
      </c>
      <c r="BK442" s="167">
        <f t="shared" ref="BK442:BK460" si="295">IF(AT442="-",AT442,IF(ISNUMBER(AT442),AT442,MID(AT442,1,FIND("-",AT442)-1))+0)</f>
        <v>0</v>
      </c>
      <c r="BL442" s="167">
        <f t="shared" ref="BL442:BL460" si="296">IF(AV442="-",AV442,IF(ISNUMBER(AV442),AV442,MID(AV442,1,FIND("-",AV442)-1))+0)</f>
        <v>0</v>
      </c>
      <c r="BM442" s="167">
        <f t="shared" ref="BM442:BM460" si="297">IF(AW442="-",AW442,IF(ISNUMBER(AW442),AW442,MID(AW442,1,FIND("-",AW442)-1))+0)</f>
        <v>0</v>
      </c>
      <c r="BN442" s="167">
        <f t="shared" ref="BN442:BN460" si="298">IF(AX442="-",AX442,IF(ISNUMBER(AX442),AX442,MID(AX442,1,FIND("-",AX442)-1))+0)</f>
        <v>0</v>
      </c>
      <c r="DI442" s="422"/>
      <c r="DJ442" s="422"/>
      <c r="EU442" s="422"/>
      <c r="EV442" s="422"/>
    </row>
    <row r="443" spans="14:152" s="56" customFormat="1" ht="15" customHeight="1">
      <c r="N443" s="222"/>
      <c r="O443" s="222"/>
      <c r="P443" s="222"/>
      <c r="Q443" s="222"/>
      <c r="R443" s="222"/>
      <c r="S443" s="222"/>
      <c r="T443" s="222"/>
      <c r="U443" s="222"/>
      <c r="V443" s="461"/>
      <c r="W443" s="222"/>
      <c r="X443" s="222"/>
      <c r="Y443" s="222"/>
      <c r="Z443" s="222"/>
      <c r="AA443" s="222"/>
      <c r="AB443" s="222"/>
      <c r="AC443" s="222"/>
      <c r="AD443" s="222"/>
      <c r="AE443" s="222"/>
      <c r="AG443" s="270">
        <v>1</v>
      </c>
      <c r="AH443" s="270"/>
      <c r="AI443" s="283">
        <v>0</v>
      </c>
      <c r="AJ443" s="283">
        <v>0</v>
      </c>
      <c r="AK443" s="283" t="s">
        <v>474</v>
      </c>
      <c r="AL443" s="283" t="s">
        <v>403</v>
      </c>
      <c r="AM443" s="283" t="s">
        <v>1300</v>
      </c>
      <c r="AN443" s="283" t="s">
        <v>1198</v>
      </c>
      <c r="AO443" s="283" t="s">
        <v>404</v>
      </c>
      <c r="AP443" s="283" t="s">
        <v>617</v>
      </c>
      <c r="AQ443" s="283" t="s">
        <v>353</v>
      </c>
      <c r="AR443" s="283" t="s">
        <v>411</v>
      </c>
      <c r="AS443" s="283" t="s">
        <v>409</v>
      </c>
      <c r="AT443" s="283" t="s">
        <v>1200</v>
      </c>
      <c r="AU443" s="283"/>
      <c r="AV443" s="291">
        <v>7</v>
      </c>
      <c r="AW443" s="283" t="s">
        <v>363</v>
      </c>
      <c r="AX443" s="291">
        <v>4</v>
      </c>
      <c r="AY443" s="167">
        <f t="shared" si="284"/>
        <v>1</v>
      </c>
      <c r="AZ443" s="167" t="str">
        <f t="shared" si="285"/>
        <v>-</v>
      </c>
      <c r="BA443" s="167">
        <f t="shared" si="286"/>
        <v>7</v>
      </c>
      <c r="BB443" s="167">
        <f t="shared" si="287"/>
        <v>4</v>
      </c>
      <c r="BC443" s="167">
        <f t="shared" si="288"/>
        <v>15</v>
      </c>
      <c r="BD443" s="167">
        <f t="shared" si="289"/>
        <v>9</v>
      </c>
      <c r="BE443" s="167">
        <f t="shared" si="290"/>
        <v>2</v>
      </c>
      <c r="BF443" s="167">
        <f t="shared" si="291"/>
        <v>5</v>
      </c>
      <c r="BG443" s="167">
        <f t="shared" si="292"/>
        <v>5</v>
      </c>
      <c r="BH443" s="167"/>
      <c r="BI443" s="167">
        <f t="shared" si="293"/>
        <v>2</v>
      </c>
      <c r="BJ443" s="167">
        <f t="shared" si="294"/>
        <v>6</v>
      </c>
      <c r="BK443" s="167">
        <f t="shared" si="295"/>
        <v>25</v>
      </c>
      <c r="BL443" s="167">
        <f t="shared" si="296"/>
        <v>7</v>
      </c>
      <c r="BM443" s="167">
        <f t="shared" si="297"/>
        <v>10</v>
      </c>
      <c r="BN443" s="167">
        <f t="shared" si="298"/>
        <v>4</v>
      </c>
      <c r="DI443" s="422"/>
      <c r="DJ443" s="422"/>
      <c r="EU443" s="422"/>
      <c r="EV443" s="422"/>
    </row>
    <row r="444" spans="14:152" s="56" customFormat="1" ht="15" customHeight="1">
      <c r="N444" s="222"/>
      <c r="O444" s="222"/>
      <c r="P444" s="222"/>
      <c r="Q444" s="222"/>
      <c r="R444" s="222"/>
      <c r="S444" s="222"/>
      <c r="T444" s="222"/>
      <c r="U444" s="222"/>
      <c r="V444" s="461"/>
      <c r="W444" s="222"/>
      <c r="X444" s="222"/>
      <c r="Y444" s="222"/>
      <c r="Z444" s="222"/>
      <c r="AA444" s="222"/>
      <c r="AB444" s="222"/>
      <c r="AC444" s="222"/>
      <c r="AD444" s="222"/>
      <c r="AE444" s="222"/>
      <c r="AG444" s="270">
        <v>2</v>
      </c>
      <c r="AH444" s="270"/>
      <c r="AI444" s="283" t="s">
        <v>354</v>
      </c>
      <c r="AJ444" s="455" t="s">
        <v>1</v>
      </c>
      <c r="AK444" s="291">
        <v>7</v>
      </c>
      <c r="AL444" s="291">
        <v>4</v>
      </c>
      <c r="AM444" s="283" t="s">
        <v>360</v>
      </c>
      <c r="AN444" s="283" t="s">
        <v>483</v>
      </c>
      <c r="AO444" s="283" t="s">
        <v>411</v>
      </c>
      <c r="AP444" s="291">
        <v>5</v>
      </c>
      <c r="AQ444" s="283" t="s">
        <v>367</v>
      </c>
      <c r="AR444" s="283" t="s">
        <v>356</v>
      </c>
      <c r="AS444" s="283" t="s">
        <v>412</v>
      </c>
      <c r="AT444" s="283" t="s">
        <v>648</v>
      </c>
      <c r="AU444" s="283"/>
      <c r="AV444" s="291">
        <v>8</v>
      </c>
      <c r="AW444" s="291">
        <v>12</v>
      </c>
      <c r="AX444" s="291">
        <v>5</v>
      </c>
      <c r="AY444" s="167">
        <f t="shared" si="284"/>
        <v>4</v>
      </c>
      <c r="AZ444" s="167">
        <f t="shared" si="285"/>
        <v>1</v>
      </c>
      <c r="BA444" s="167">
        <f t="shared" si="286"/>
        <v>8</v>
      </c>
      <c r="BB444" s="167">
        <f t="shared" si="287"/>
        <v>5</v>
      </c>
      <c r="BC444" s="167">
        <f t="shared" si="288"/>
        <v>18</v>
      </c>
      <c r="BD444" s="167">
        <f t="shared" si="289"/>
        <v>12</v>
      </c>
      <c r="BE444" s="167">
        <f t="shared" si="290"/>
        <v>4</v>
      </c>
      <c r="BF444" s="167">
        <f t="shared" si="291"/>
        <v>6</v>
      </c>
      <c r="BG444" s="167">
        <f t="shared" si="292"/>
        <v>7</v>
      </c>
      <c r="BH444" s="167"/>
      <c r="BI444" s="167">
        <f t="shared" si="293"/>
        <v>4</v>
      </c>
      <c r="BJ444" s="167">
        <f t="shared" si="294"/>
        <v>9</v>
      </c>
      <c r="BK444" s="167">
        <f t="shared" si="295"/>
        <v>30</v>
      </c>
      <c r="BL444" s="167">
        <f t="shared" si="296"/>
        <v>8</v>
      </c>
      <c r="BM444" s="167">
        <f t="shared" si="297"/>
        <v>12</v>
      </c>
      <c r="BN444" s="167">
        <f t="shared" si="298"/>
        <v>5</v>
      </c>
      <c r="DI444" s="422"/>
      <c r="DJ444" s="422"/>
      <c r="EU444" s="422"/>
      <c r="EV444" s="422"/>
    </row>
    <row r="445" spans="14:152" s="56" customFormat="1" ht="15" customHeight="1">
      <c r="N445" s="222"/>
      <c r="O445" s="222"/>
      <c r="P445" s="222"/>
      <c r="Q445" s="222"/>
      <c r="R445" s="222"/>
      <c r="S445" s="222"/>
      <c r="T445" s="222"/>
      <c r="U445" s="222"/>
      <c r="V445" s="461"/>
      <c r="W445" s="222"/>
      <c r="X445" s="222"/>
      <c r="Y445" s="222"/>
      <c r="Z445" s="222"/>
      <c r="AA445" s="222"/>
      <c r="AB445" s="222"/>
      <c r="AC445" s="222"/>
      <c r="AD445" s="222"/>
      <c r="AE445" s="222"/>
      <c r="AG445" s="270">
        <v>3</v>
      </c>
      <c r="AH445" s="270"/>
      <c r="AI445" s="283" t="s">
        <v>477</v>
      </c>
      <c r="AJ445" s="291">
        <v>1</v>
      </c>
      <c r="AK445" s="291">
        <v>8</v>
      </c>
      <c r="AL445" s="283" t="s">
        <v>353</v>
      </c>
      <c r="AM445" s="283" t="s">
        <v>462</v>
      </c>
      <c r="AN445" s="283" t="s">
        <v>458</v>
      </c>
      <c r="AO445" s="283" t="s">
        <v>356</v>
      </c>
      <c r="AP445" s="283" t="s">
        <v>359</v>
      </c>
      <c r="AQ445" s="291">
        <v>9</v>
      </c>
      <c r="AR445" s="283" t="s">
        <v>409</v>
      </c>
      <c r="AS445" s="283" t="s">
        <v>366</v>
      </c>
      <c r="AT445" s="283" t="s">
        <v>543</v>
      </c>
      <c r="AU445" s="283"/>
      <c r="AV445" s="291">
        <v>9</v>
      </c>
      <c r="AW445" s="283" t="s">
        <v>380</v>
      </c>
      <c r="AX445" s="291">
        <v>6</v>
      </c>
      <c r="AY445" s="167">
        <f t="shared" si="284"/>
        <v>7</v>
      </c>
      <c r="AZ445" s="167">
        <f t="shared" si="285"/>
        <v>2</v>
      </c>
      <c r="BA445" s="167" t="str">
        <f t="shared" si="286"/>
        <v>-</v>
      </c>
      <c r="BB445" s="167">
        <f t="shared" si="287"/>
        <v>7</v>
      </c>
      <c r="BC445" s="167">
        <f t="shared" si="288"/>
        <v>21</v>
      </c>
      <c r="BD445" s="167">
        <f t="shared" si="289"/>
        <v>14</v>
      </c>
      <c r="BE445" s="167">
        <f t="shared" si="290"/>
        <v>6</v>
      </c>
      <c r="BF445" s="167">
        <f t="shared" si="291"/>
        <v>8</v>
      </c>
      <c r="BG445" s="167">
        <f t="shared" si="292"/>
        <v>9</v>
      </c>
      <c r="BH445" s="167"/>
      <c r="BI445" s="167">
        <f t="shared" si="293"/>
        <v>6</v>
      </c>
      <c r="BJ445" s="167">
        <f t="shared" si="294"/>
        <v>11</v>
      </c>
      <c r="BK445" s="167">
        <f t="shared" si="295"/>
        <v>36</v>
      </c>
      <c r="BL445" s="167">
        <f t="shared" si="296"/>
        <v>9</v>
      </c>
      <c r="BM445" s="167">
        <f t="shared" si="297"/>
        <v>13</v>
      </c>
      <c r="BN445" s="167">
        <f t="shared" si="298"/>
        <v>6</v>
      </c>
      <c r="DI445" s="422"/>
      <c r="DJ445" s="422"/>
      <c r="EU445" s="422"/>
      <c r="EV445" s="422"/>
    </row>
    <row r="446" spans="14:152" s="56" customFormat="1" ht="15" customHeight="1">
      <c r="N446" s="222"/>
      <c r="O446" s="222"/>
      <c r="P446" s="222"/>
      <c r="Q446" s="222"/>
      <c r="R446" s="222"/>
      <c r="S446" s="222"/>
      <c r="T446" s="222"/>
      <c r="U446" s="222"/>
      <c r="V446" s="461"/>
      <c r="W446" s="222"/>
      <c r="X446" s="222"/>
      <c r="Y446" s="222"/>
      <c r="Z446" s="222"/>
      <c r="AA446" s="222"/>
      <c r="AB446" s="222"/>
      <c r="AC446" s="222"/>
      <c r="AD446" s="222"/>
      <c r="AE446" s="222"/>
      <c r="AG446" s="270">
        <v>4</v>
      </c>
      <c r="AH446" s="270"/>
      <c r="AI446" s="283" t="s">
        <v>480</v>
      </c>
      <c r="AJ446" s="283" t="s">
        <v>411</v>
      </c>
      <c r="AK446" s="283" t="s">
        <v>1</v>
      </c>
      <c r="AL446" s="291">
        <v>7</v>
      </c>
      <c r="AM446" s="283" t="s">
        <v>381</v>
      </c>
      <c r="AN446" s="283" t="s">
        <v>370</v>
      </c>
      <c r="AO446" s="283" t="s">
        <v>359</v>
      </c>
      <c r="AP446" s="283" t="s">
        <v>361</v>
      </c>
      <c r="AQ446" s="283" t="s">
        <v>363</v>
      </c>
      <c r="AR446" s="283" t="s">
        <v>412</v>
      </c>
      <c r="AS446" s="283" t="s">
        <v>380</v>
      </c>
      <c r="AT446" s="283" t="s">
        <v>1089</v>
      </c>
      <c r="AU446" s="283"/>
      <c r="AV446" s="291">
        <v>10</v>
      </c>
      <c r="AW446" s="291">
        <v>15</v>
      </c>
      <c r="AX446" s="291">
        <v>7</v>
      </c>
      <c r="AY446" s="167">
        <f t="shared" si="284"/>
        <v>10</v>
      </c>
      <c r="AZ446" s="167">
        <f t="shared" si="285"/>
        <v>4</v>
      </c>
      <c r="BA446" s="167">
        <f t="shared" si="286"/>
        <v>9</v>
      </c>
      <c r="BB446" s="167">
        <f t="shared" si="287"/>
        <v>8</v>
      </c>
      <c r="BC446" s="167">
        <f t="shared" si="288"/>
        <v>24</v>
      </c>
      <c r="BD446" s="167">
        <f t="shared" si="289"/>
        <v>17</v>
      </c>
      <c r="BE446" s="167">
        <f t="shared" si="290"/>
        <v>8</v>
      </c>
      <c r="BF446" s="167">
        <f t="shared" si="291"/>
        <v>10</v>
      </c>
      <c r="BG446" s="167">
        <f t="shared" si="292"/>
        <v>10</v>
      </c>
      <c r="BH446" s="167"/>
      <c r="BI446" s="167">
        <f t="shared" si="293"/>
        <v>9</v>
      </c>
      <c r="BJ446" s="167">
        <f t="shared" si="294"/>
        <v>13</v>
      </c>
      <c r="BK446" s="167">
        <f t="shared" si="295"/>
        <v>41</v>
      </c>
      <c r="BL446" s="167">
        <f t="shared" si="296"/>
        <v>10</v>
      </c>
      <c r="BM446" s="167">
        <f t="shared" si="297"/>
        <v>15</v>
      </c>
      <c r="BN446" s="167">
        <f t="shared" si="298"/>
        <v>7</v>
      </c>
      <c r="DI446" s="422"/>
      <c r="DJ446" s="422"/>
      <c r="EU446" s="422"/>
      <c r="EV446" s="422"/>
    </row>
    <row r="447" spans="14:152" s="56" customFormat="1" ht="15" customHeight="1">
      <c r="N447" s="222"/>
      <c r="O447" s="222"/>
      <c r="P447" s="222"/>
      <c r="Q447" s="222"/>
      <c r="R447" s="222"/>
      <c r="S447" s="222"/>
      <c r="T447" s="222"/>
      <c r="U447" s="222"/>
      <c r="V447" s="461"/>
      <c r="W447" s="222"/>
      <c r="X447" s="222"/>
      <c r="Y447" s="222"/>
      <c r="Z447" s="222"/>
      <c r="AA447" s="222"/>
      <c r="AB447" s="222"/>
      <c r="AC447" s="222"/>
      <c r="AD447" s="222"/>
      <c r="AE447" s="222"/>
      <c r="AG447" s="270">
        <v>5</v>
      </c>
      <c r="AH447" s="270"/>
      <c r="AI447" s="283" t="s">
        <v>516</v>
      </c>
      <c r="AJ447" s="283" t="s">
        <v>477</v>
      </c>
      <c r="AK447" s="291">
        <v>9</v>
      </c>
      <c r="AL447" s="283" t="s">
        <v>361</v>
      </c>
      <c r="AM447" s="283" t="s">
        <v>384</v>
      </c>
      <c r="AN447" s="283" t="s">
        <v>374</v>
      </c>
      <c r="AO447" s="283" t="s">
        <v>361</v>
      </c>
      <c r="AP447" s="291">
        <v>10</v>
      </c>
      <c r="AQ447" s="283" t="s">
        <v>458</v>
      </c>
      <c r="AR447" s="283" t="s">
        <v>366</v>
      </c>
      <c r="AS447" s="283" t="s">
        <v>371</v>
      </c>
      <c r="AT447" s="283" t="s">
        <v>514</v>
      </c>
      <c r="AU447" s="283"/>
      <c r="AV447" s="291">
        <v>11</v>
      </c>
      <c r="AW447" s="291">
        <v>16</v>
      </c>
      <c r="AX447" s="291">
        <v>8</v>
      </c>
      <c r="AY447" s="167">
        <f t="shared" si="284"/>
        <v>13</v>
      </c>
      <c r="AZ447" s="167">
        <f t="shared" si="285"/>
        <v>7</v>
      </c>
      <c r="BA447" s="167">
        <f t="shared" si="286"/>
        <v>10</v>
      </c>
      <c r="BB447" s="167">
        <f t="shared" si="287"/>
        <v>10</v>
      </c>
      <c r="BC447" s="167">
        <f t="shared" si="288"/>
        <v>26</v>
      </c>
      <c r="BD447" s="167">
        <f t="shared" si="289"/>
        <v>19</v>
      </c>
      <c r="BE447" s="167">
        <f t="shared" si="290"/>
        <v>10</v>
      </c>
      <c r="BF447" s="167">
        <f t="shared" si="291"/>
        <v>11</v>
      </c>
      <c r="BG447" s="167">
        <f t="shared" si="292"/>
        <v>12</v>
      </c>
      <c r="BH447" s="167"/>
      <c r="BI447" s="167">
        <f t="shared" si="293"/>
        <v>11</v>
      </c>
      <c r="BJ447" s="167">
        <f t="shared" si="294"/>
        <v>15</v>
      </c>
      <c r="BK447" s="167">
        <f t="shared" si="295"/>
        <v>47</v>
      </c>
      <c r="BL447" s="167">
        <f t="shared" si="296"/>
        <v>11</v>
      </c>
      <c r="BM447" s="167">
        <f t="shared" si="297"/>
        <v>16</v>
      </c>
      <c r="BN447" s="167">
        <f t="shared" si="298"/>
        <v>8</v>
      </c>
      <c r="DI447" s="422"/>
      <c r="DJ447" s="422"/>
      <c r="EU447" s="422"/>
      <c r="EV447" s="422"/>
    </row>
    <row r="448" spans="14:152" s="56" customFormat="1" ht="15" customHeight="1">
      <c r="N448" s="172"/>
      <c r="O448" s="172"/>
      <c r="P448" s="172"/>
      <c r="Q448" s="172" t="s">
        <v>2068</v>
      </c>
      <c r="R448" s="172"/>
      <c r="S448" s="172"/>
      <c r="T448" s="172"/>
      <c r="U448" s="172"/>
      <c r="V448" s="461"/>
      <c r="W448" s="223"/>
      <c r="X448" s="223"/>
      <c r="Y448" s="223"/>
      <c r="Z448" s="223"/>
      <c r="AA448" s="223"/>
      <c r="AB448" s="223"/>
      <c r="AC448" s="223"/>
      <c r="AD448" s="223"/>
      <c r="AE448" s="223"/>
      <c r="AG448" s="270">
        <v>6</v>
      </c>
      <c r="AH448" s="270"/>
      <c r="AI448" s="283" t="s">
        <v>566</v>
      </c>
      <c r="AJ448" s="283" t="s">
        <v>367</v>
      </c>
      <c r="AK448" s="291">
        <v>10</v>
      </c>
      <c r="AL448" s="291">
        <v>10</v>
      </c>
      <c r="AM448" s="283" t="s">
        <v>369</v>
      </c>
      <c r="AN448" s="283" t="s">
        <v>420</v>
      </c>
      <c r="AO448" s="291">
        <v>10</v>
      </c>
      <c r="AP448" s="283" t="s">
        <v>366</v>
      </c>
      <c r="AQ448" s="283" t="s">
        <v>459</v>
      </c>
      <c r="AR448" s="283" t="s">
        <v>380</v>
      </c>
      <c r="AS448" s="283" t="s">
        <v>374</v>
      </c>
      <c r="AT448" s="283" t="s">
        <v>666</v>
      </c>
      <c r="AU448" s="283"/>
      <c r="AV448" s="291">
        <v>12</v>
      </c>
      <c r="AW448" s="283" t="s">
        <v>374</v>
      </c>
      <c r="AX448" s="291">
        <v>9</v>
      </c>
      <c r="AY448" s="167">
        <f t="shared" si="284"/>
        <v>16</v>
      </c>
      <c r="AZ448" s="167">
        <f t="shared" si="285"/>
        <v>9</v>
      </c>
      <c r="BA448" s="167">
        <f t="shared" si="286"/>
        <v>11</v>
      </c>
      <c r="BB448" s="167">
        <f t="shared" si="287"/>
        <v>11</v>
      </c>
      <c r="BC448" s="167">
        <f t="shared" si="288"/>
        <v>29</v>
      </c>
      <c r="BD448" s="167">
        <f t="shared" si="289"/>
        <v>22</v>
      </c>
      <c r="BE448" s="167">
        <f t="shared" si="290"/>
        <v>11</v>
      </c>
      <c r="BF448" s="167">
        <f t="shared" si="291"/>
        <v>13</v>
      </c>
      <c r="BG448" s="167">
        <f t="shared" si="292"/>
        <v>14</v>
      </c>
      <c r="BH448" s="167"/>
      <c r="BI448" s="167">
        <f t="shared" si="293"/>
        <v>13</v>
      </c>
      <c r="BJ448" s="167">
        <f t="shared" si="294"/>
        <v>17</v>
      </c>
      <c r="BK448" s="167">
        <f t="shared" si="295"/>
        <v>53</v>
      </c>
      <c r="BL448" s="167">
        <f t="shared" si="296"/>
        <v>12</v>
      </c>
      <c r="BM448" s="167">
        <f t="shared" si="297"/>
        <v>17</v>
      </c>
      <c r="BN448" s="167">
        <f t="shared" si="298"/>
        <v>9</v>
      </c>
      <c r="DI448" s="422"/>
      <c r="DJ448" s="422"/>
      <c r="EU448" s="422"/>
      <c r="EV448" s="422"/>
    </row>
    <row r="449" spans="14:152" s="56" customFormat="1" ht="15" customHeight="1">
      <c r="N449" s="167" t="s">
        <v>2</v>
      </c>
      <c r="O449" s="167" t="e">
        <f>Plan1!#REF!</f>
        <v>#REF!</v>
      </c>
      <c r="P449" s="331" t="e">
        <f>Plan1!#REF!</f>
        <v>#REF!</v>
      </c>
      <c r="Q449" s="331" t="e">
        <f>Plan1!#REF!</f>
        <v>#REF!</v>
      </c>
      <c r="R449" s="167" t="e">
        <f>Plan1!#REF!</f>
        <v>#REF!</v>
      </c>
      <c r="S449" s="167" t="e">
        <f>Plan1!#REF!</f>
        <v>#REF!</v>
      </c>
      <c r="T449" s="167" t="e">
        <f>Plan1!#REF!</f>
        <v>#REF!</v>
      </c>
      <c r="U449" s="167" t="e">
        <f>Plan1!#REF!</f>
        <v>#REF!</v>
      </c>
      <c r="V449" s="172"/>
      <c r="W449" s="223"/>
      <c r="X449" s="223"/>
      <c r="Y449" s="223"/>
      <c r="Z449" s="223"/>
      <c r="AA449" s="223"/>
      <c r="AB449" s="223"/>
      <c r="AC449" s="223"/>
      <c r="AD449" s="223"/>
      <c r="AE449" s="223"/>
      <c r="AG449" s="270">
        <v>7</v>
      </c>
      <c r="AH449" s="270"/>
      <c r="AI449" s="283" t="s">
        <v>568</v>
      </c>
      <c r="AJ449" s="283" t="s">
        <v>483</v>
      </c>
      <c r="AK449" s="291">
        <v>11</v>
      </c>
      <c r="AL449" s="283" t="s">
        <v>366</v>
      </c>
      <c r="AM449" s="283" t="s">
        <v>460</v>
      </c>
      <c r="AN449" s="283" t="s">
        <v>466</v>
      </c>
      <c r="AO449" s="283" t="s">
        <v>366</v>
      </c>
      <c r="AP449" s="291" t="s">
        <v>380</v>
      </c>
      <c r="AQ449" s="291">
        <v>16</v>
      </c>
      <c r="AR449" s="283" t="s">
        <v>371</v>
      </c>
      <c r="AS449" s="283" t="s">
        <v>377</v>
      </c>
      <c r="AT449" s="283" t="s">
        <v>495</v>
      </c>
      <c r="AU449" s="283"/>
      <c r="AV449" s="291">
        <v>13</v>
      </c>
      <c r="AW449" s="291">
        <v>19</v>
      </c>
      <c r="AX449" s="291">
        <v>10</v>
      </c>
      <c r="AY449" s="167">
        <f t="shared" si="284"/>
        <v>20</v>
      </c>
      <c r="AZ449" s="167">
        <f t="shared" si="285"/>
        <v>12</v>
      </c>
      <c r="BA449" s="167">
        <f t="shared" si="286"/>
        <v>12</v>
      </c>
      <c r="BB449" s="167">
        <f t="shared" si="287"/>
        <v>13</v>
      </c>
      <c r="BC449" s="167">
        <f t="shared" si="288"/>
        <v>32</v>
      </c>
      <c r="BD449" s="167">
        <f t="shared" si="289"/>
        <v>24</v>
      </c>
      <c r="BE449" s="167">
        <f t="shared" si="290"/>
        <v>13</v>
      </c>
      <c r="BF449" s="167">
        <f t="shared" si="291"/>
        <v>15</v>
      </c>
      <c r="BG449" s="167">
        <f t="shared" si="292"/>
        <v>16</v>
      </c>
      <c r="BH449" s="167"/>
      <c r="BI449" s="167">
        <f t="shared" si="293"/>
        <v>15</v>
      </c>
      <c r="BJ449" s="167">
        <f t="shared" si="294"/>
        <v>19</v>
      </c>
      <c r="BK449" s="167">
        <f t="shared" si="295"/>
        <v>58</v>
      </c>
      <c r="BL449" s="167">
        <f t="shared" si="296"/>
        <v>13</v>
      </c>
      <c r="BM449" s="167">
        <f t="shared" si="297"/>
        <v>19</v>
      </c>
      <c r="BN449" s="167">
        <f t="shared" si="298"/>
        <v>10</v>
      </c>
      <c r="DI449" s="422"/>
      <c r="DJ449" s="422"/>
      <c r="EU449" s="422"/>
      <c r="EV449" s="422"/>
    </row>
    <row r="450" spans="14:152" s="56" customFormat="1" ht="15" customHeight="1">
      <c r="N450" s="435">
        <v>1</v>
      </c>
      <c r="O450" s="199" t="s">
        <v>1</v>
      </c>
      <c r="P450" s="199" t="s">
        <v>1</v>
      </c>
      <c r="Q450" s="199" t="s">
        <v>1</v>
      </c>
      <c r="R450" s="199" t="s">
        <v>1</v>
      </c>
      <c r="S450" s="199" t="s">
        <v>1</v>
      </c>
      <c r="T450" s="199" t="s">
        <v>1</v>
      </c>
      <c r="U450" s="199" t="s">
        <v>1</v>
      </c>
      <c r="V450" s="172"/>
      <c r="W450" s="223" t="str">
        <f t="shared" ref="W450:W468" si="299">IF(O450="-",O450,IF(ISNUMBER(O450),O450,MID(O450,1,FIND("-",O450)-1))+0)</f>
        <v>-</v>
      </c>
      <c r="X450" s="223" t="str">
        <f t="shared" ref="X450:X468" si="300">IF(P450="-",P450,IF(ISNUMBER(P450),P450,MID(P450,1,FIND("-",P450)-1))+0)</f>
        <v>-</v>
      </c>
      <c r="Y450" s="223" t="str">
        <f t="shared" ref="Y450:Y468" si="301">IF(Q450="-",Q450,IF(ISNUMBER(Q450),Q450,MID(Q450,1,FIND("-",Q450)-1))+0)</f>
        <v>-</v>
      </c>
      <c r="Z450" s="223"/>
      <c r="AA450" s="223"/>
      <c r="AB450" s="223" t="str">
        <f t="shared" ref="AB450:AB468" si="302">IF(R450="-",R450,IF(ISNUMBER(R450),R450,MID(R450,1,FIND("-",R450)-1))+0)</f>
        <v>-</v>
      </c>
      <c r="AC450" s="223" t="str">
        <f t="shared" ref="AC450:AC468" si="303">IF(S450="-",S450,IF(ISNUMBER(S450),S450,MID(S450,1,FIND("-",S450)-1))+0)</f>
        <v>-</v>
      </c>
      <c r="AD450" s="223" t="str">
        <f t="shared" ref="AD450:AD468" si="304">IF(T450="-",T450,IF(ISNUMBER(T450),T450,MID(T450,1,FIND("-",T450)-1))+0)</f>
        <v>-</v>
      </c>
      <c r="AE450" s="223" t="str">
        <f t="shared" ref="AE450:AE468" si="305">IF(U450="-",U450,IF(ISNUMBER(U450),U450,MID(U450,1,FIND("-",U450)-1))+0)</f>
        <v>-</v>
      </c>
      <c r="AG450" s="270">
        <v>8</v>
      </c>
      <c r="AH450" s="270"/>
      <c r="AI450" s="283" t="s">
        <v>470</v>
      </c>
      <c r="AJ450" s="283" t="s">
        <v>458</v>
      </c>
      <c r="AK450" s="291">
        <v>12</v>
      </c>
      <c r="AL450" s="291">
        <v>13</v>
      </c>
      <c r="AM450" s="283" t="s">
        <v>461</v>
      </c>
      <c r="AN450" s="283" t="s">
        <v>384</v>
      </c>
      <c r="AO450" s="291">
        <v>13</v>
      </c>
      <c r="AP450" s="291">
        <v>15</v>
      </c>
      <c r="AQ450" s="283" t="s">
        <v>374</v>
      </c>
      <c r="AR450" s="283" t="s">
        <v>374</v>
      </c>
      <c r="AS450" s="291">
        <v>21</v>
      </c>
      <c r="AT450" s="283" t="s">
        <v>496</v>
      </c>
      <c r="AU450" s="283"/>
      <c r="AV450" s="291">
        <v>14</v>
      </c>
      <c r="AW450" s="283" t="s">
        <v>376</v>
      </c>
      <c r="AX450" s="291">
        <v>11</v>
      </c>
      <c r="AY450" s="167">
        <f t="shared" si="284"/>
        <v>23</v>
      </c>
      <c r="AZ450" s="167">
        <f t="shared" si="285"/>
        <v>14</v>
      </c>
      <c r="BA450" s="167">
        <f t="shared" si="286"/>
        <v>13</v>
      </c>
      <c r="BB450" s="167">
        <f t="shared" si="287"/>
        <v>14</v>
      </c>
      <c r="BC450" s="167">
        <f t="shared" si="288"/>
        <v>36</v>
      </c>
      <c r="BD450" s="167">
        <f t="shared" si="289"/>
        <v>26</v>
      </c>
      <c r="BE450" s="167">
        <f t="shared" si="290"/>
        <v>14</v>
      </c>
      <c r="BF450" s="167">
        <f t="shared" si="291"/>
        <v>16</v>
      </c>
      <c r="BG450" s="167">
        <f t="shared" si="292"/>
        <v>17</v>
      </c>
      <c r="BH450" s="167"/>
      <c r="BI450" s="167">
        <f t="shared" si="293"/>
        <v>17</v>
      </c>
      <c r="BJ450" s="167">
        <f t="shared" si="294"/>
        <v>21</v>
      </c>
      <c r="BK450" s="167">
        <f t="shared" si="295"/>
        <v>64</v>
      </c>
      <c r="BL450" s="167">
        <f t="shared" si="296"/>
        <v>14</v>
      </c>
      <c r="BM450" s="167">
        <f t="shared" si="297"/>
        <v>20</v>
      </c>
      <c r="BN450" s="167">
        <f t="shared" si="298"/>
        <v>11</v>
      </c>
      <c r="DI450" s="422"/>
      <c r="DJ450" s="422"/>
      <c r="EU450" s="422"/>
      <c r="EV450" s="422"/>
    </row>
    <row r="451" spans="14:152" s="56" customFormat="1" ht="15" customHeight="1">
      <c r="N451" s="435">
        <v>2</v>
      </c>
      <c r="O451" s="199" t="s">
        <v>1</v>
      </c>
      <c r="P451" s="199" t="s">
        <v>1</v>
      </c>
      <c r="Q451" s="199" t="s">
        <v>1</v>
      </c>
      <c r="R451" s="199" t="s">
        <v>1</v>
      </c>
      <c r="S451" s="199" t="s">
        <v>1</v>
      </c>
      <c r="T451" s="199" t="s">
        <v>1</v>
      </c>
      <c r="U451" s="199" t="s">
        <v>1</v>
      </c>
      <c r="W451" s="223" t="str">
        <f t="shared" si="299"/>
        <v>-</v>
      </c>
      <c r="X451" s="223" t="str">
        <f t="shared" si="300"/>
        <v>-</v>
      </c>
      <c r="Y451" s="223" t="str">
        <f t="shared" si="301"/>
        <v>-</v>
      </c>
      <c r="Z451" s="223"/>
      <c r="AA451" s="223"/>
      <c r="AB451" s="223" t="str">
        <f t="shared" si="302"/>
        <v>-</v>
      </c>
      <c r="AC451" s="223" t="str">
        <f t="shared" si="303"/>
        <v>-</v>
      </c>
      <c r="AD451" s="223" t="str">
        <f t="shared" si="304"/>
        <v>-</v>
      </c>
      <c r="AE451" s="223" t="str">
        <f t="shared" si="305"/>
        <v>-</v>
      </c>
      <c r="AG451" s="270">
        <v>9</v>
      </c>
      <c r="AH451" s="270"/>
      <c r="AI451" s="283" t="s">
        <v>422</v>
      </c>
      <c r="AJ451" s="283" t="s">
        <v>370</v>
      </c>
      <c r="AK451" s="291">
        <v>13</v>
      </c>
      <c r="AL451" s="283" t="s">
        <v>459</v>
      </c>
      <c r="AM451" s="283" t="s">
        <v>396</v>
      </c>
      <c r="AN451" s="283" t="s">
        <v>369</v>
      </c>
      <c r="AO451" s="283" t="s">
        <v>459</v>
      </c>
      <c r="AP451" s="283" t="s">
        <v>387</v>
      </c>
      <c r="AQ451" s="283" t="s">
        <v>377</v>
      </c>
      <c r="AR451" s="283" t="s">
        <v>377</v>
      </c>
      <c r="AS451" s="283" t="s">
        <v>466</v>
      </c>
      <c r="AT451" s="283" t="s">
        <v>1131</v>
      </c>
      <c r="AU451" s="283"/>
      <c r="AV451" s="291">
        <v>15</v>
      </c>
      <c r="AW451" s="291">
        <v>22</v>
      </c>
      <c r="AX451" s="291">
        <v>12</v>
      </c>
      <c r="AY451" s="167">
        <f t="shared" si="284"/>
        <v>27</v>
      </c>
      <c r="AZ451" s="167">
        <f t="shared" si="285"/>
        <v>17</v>
      </c>
      <c r="BA451" s="167">
        <f t="shared" si="286"/>
        <v>14</v>
      </c>
      <c r="BB451" s="167">
        <f t="shared" si="287"/>
        <v>16</v>
      </c>
      <c r="BC451" s="167">
        <f t="shared" si="288"/>
        <v>39</v>
      </c>
      <c r="BD451" s="167">
        <f t="shared" si="289"/>
        <v>29</v>
      </c>
      <c r="BE451" s="167">
        <f t="shared" si="290"/>
        <v>16</v>
      </c>
      <c r="BF451" s="167">
        <f t="shared" si="291"/>
        <v>18</v>
      </c>
      <c r="BG451" s="167">
        <f t="shared" si="292"/>
        <v>19</v>
      </c>
      <c r="BH451" s="167"/>
      <c r="BI451" s="167">
        <f t="shared" si="293"/>
        <v>19</v>
      </c>
      <c r="BJ451" s="167">
        <f t="shared" si="294"/>
        <v>22</v>
      </c>
      <c r="BK451" s="167">
        <f t="shared" si="295"/>
        <v>70</v>
      </c>
      <c r="BL451" s="167">
        <f t="shared" si="296"/>
        <v>15</v>
      </c>
      <c r="BM451" s="167">
        <f t="shared" si="297"/>
        <v>22</v>
      </c>
      <c r="BN451" s="167">
        <f t="shared" si="298"/>
        <v>12</v>
      </c>
      <c r="DI451" s="422"/>
      <c r="DJ451" s="422"/>
      <c r="EU451" s="422"/>
      <c r="EV451" s="422"/>
    </row>
    <row r="452" spans="14:152" s="56" customFormat="1" ht="15" customHeight="1">
      <c r="N452" s="435">
        <v>3</v>
      </c>
      <c r="O452" s="222">
        <v>0</v>
      </c>
      <c r="P452" s="199" t="s">
        <v>572</v>
      </c>
      <c r="Q452" s="199" t="s">
        <v>1</v>
      </c>
      <c r="R452" s="199" t="s">
        <v>1</v>
      </c>
      <c r="S452" s="199" t="s">
        <v>1</v>
      </c>
      <c r="T452" s="199" t="s">
        <v>404</v>
      </c>
      <c r="U452" s="199" t="s">
        <v>404</v>
      </c>
      <c r="W452" s="223">
        <f t="shared" si="299"/>
        <v>0</v>
      </c>
      <c r="X452" s="223">
        <f t="shared" si="300"/>
        <v>0</v>
      </c>
      <c r="Y452" s="223" t="str">
        <f t="shared" si="301"/>
        <v>-</v>
      </c>
      <c r="Z452" s="223"/>
      <c r="AA452" s="223"/>
      <c r="AB452" s="223" t="str">
        <f t="shared" si="302"/>
        <v>-</v>
      </c>
      <c r="AC452" s="223" t="str">
        <f t="shared" si="303"/>
        <v>-</v>
      </c>
      <c r="AD452" s="223">
        <f t="shared" si="304"/>
        <v>0</v>
      </c>
      <c r="AE452" s="223">
        <f t="shared" si="305"/>
        <v>0</v>
      </c>
      <c r="AG452" s="270">
        <v>10</v>
      </c>
      <c r="AH452" s="270"/>
      <c r="AI452" s="283" t="s">
        <v>428</v>
      </c>
      <c r="AJ452" s="283" t="s">
        <v>374</v>
      </c>
      <c r="AK452" s="283" t="s">
        <v>459</v>
      </c>
      <c r="AL452" s="291">
        <v>16</v>
      </c>
      <c r="AM452" s="283" t="s">
        <v>435</v>
      </c>
      <c r="AN452" s="283" t="s">
        <v>467</v>
      </c>
      <c r="AO452" s="291">
        <v>16</v>
      </c>
      <c r="AP452" s="283" t="s">
        <v>429</v>
      </c>
      <c r="AQ452" s="283" t="s">
        <v>437</v>
      </c>
      <c r="AR452" s="283" t="s">
        <v>437</v>
      </c>
      <c r="AS452" s="283" t="s">
        <v>384</v>
      </c>
      <c r="AT452" s="291" t="s">
        <v>655</v>
      </c>
      <c r="AU452" s="291"/>
      <c r="AV452" s="291">
        <v>16</v>
      </c>
      <c r="AW452" s="291">
        <v>23</v>
      </c>
      <c r="AX452" s="291">
        <v>13</v>
      </c>
      <c r="AY452" s="167">
        <f t="shared" si="284"/>
        <v>30</v>
      </c>
      <c r="AZ452" s="167">
        <f t="shared" si="285"/>
        <v>19</v>
      </c>
      <c r="BA452" s="167">
        <f t="shared" si="286"/>
        <v>16</v>
      </c>
      <c r="BB452" s="167">
        <f t="shared" si="287"/>
        <v>17</v>
      </c>
      <c r="BC452" s="167">
        <f t="shared" si="288"/>
        <v>43</v>
      </c>
      <c r="BD452" s="167">
        <f t="shared" si="289"/>
        <v>31</v>
      </c>
      <c r="BE452" s="167">
        <f t="shared" si="290"/>
        <v>17</v>
      </c>
      <c r="BF452" s="167">
        <f t="shared" si="291"/>
        <v>20</v>
      </c>
      <c r="BG452" s="167">
        <f t="shared" si="292"/>
        <v>21</v>
      </c>
      <c r="BH452" s="167"/>
      <c r="BI452" s="167">
        <f t="shared" si="293"/>
        <v>21</v>
      </c>
      <c r="BJ452" s="167">
        <f t="shared" si="294"/>
        <v>24</v>
      </c>
      <c r="BK452" s="167">
        <f t="shared" si="295"/>
        <v>77</v>
      </c>
      <c r="BL452" s="167">
        <f t="shared" si="296"/>
        <v>16</v>
      </c>
      <c r="BM452" s="167">
        <f t="shared" si="297"/>
        <v>23</v>
      </c>
      <c r="BN452" s="167">
        <f t="shared" si="298"/>
        <v>13</v>
      </c>
      <c r="DI452" s="422"/>
      <c r="DJ452" s="422"/>
      <c r="EU452" s="422"/>
      <c r="EV452" s="422"/>
    </row>
    <row r="453" spans="14:152" s="56" customFormat="1" ht="15" customHeight="1">
      <c r="N453" s="435">
        <v>4</v>
      </c>
      <c r="O453" s="199" t="s">
        <v>456</v>
      </c>
      <c r="P453" s="199" t="s">
        <v>573</v>
      </c>
      <c r="Q453" s="199" t="s">
        <v>351</v>
      </c>
      <c r="R453" s="222">
        <v>0</v>
      </c>
      <c r="S453" s="199" t="s">
        <v>1</v>
      </c>
      <c r="T453" s="199" t="s">
        <v>517</v>
      </c>
      <c r="U453" s="199" t="s">
        <v>574</v>
      </c>
      <c r="W453" s="223">
        <f t="shared" si="299"/>
        <v>1</v>
      </c>
      <c r="X453" s="223">
        <f t="shared" si="300"/>
        <v>8</v>
      </c>
      <c r="Y453" s="223">
        <f t="shared" si="301"/>
        <v>0</v>
      </c>
      <c r="Z453" s="223"/>
      <c r="AA453" s="223"/>
      <c r="AB453" s="223">
        <f t="shared" si="302"/>
        <v>0</v>
      </c>
      <c r="AC453" s="223" t="str">
        <f t="shared" si="303"/>
        <v>-</v>
      </c>
      <c r="AD453" s="223">
        <f t="shared" si="304"/>
        <v>2</v>
      </c>
      <c r="AE453" s="223">
        <f t="shared" si="305"/>
        <v>2</v>
      </c>
      <c r="AG453" s="251">
        <v>11</v>
      </c>
      <c r="AH453" s="251"/>
      <c r="AI453" s="283" t="s">
        <v>622</v>
      </c>
      <c r="AJ453" s="283" t="s">
        <v>420</v>
      </c>
      <c r="AK453" s="291">
        <v>16</v>
      </c>
      <c r="AL453" s="291">
        <v>17</v>
      </c>
      <c r="AM453" s="283" t="s">
        <v>451</v>
      </c>
      <c r="AN453" s="283" t="s">
        <v>390</v>
      </c>
      <c r="AO453" s="283" t="s">
        <v>374</v>
      </c>
      <c r="AP453" s="291">
        <v>20</v>
      </c>
      <c r="AQ453" s="283" t="s">
        <v>440</v>
      </c>
      <c r="AR453" s="283" t="s">
        <v>494</v>
      </c>
      <c r="AS453" s="283" t="s">
        <v>388</v>
      </c>
      <c r="AT453" s="283" t="s">
        <v>1218</v>
      </c>
      <c r="AU453" s="283"/>
      <c r="AV453" s="291">
        <v>17</v>
      </c>
      <c r="AW453" s="283" t="s">
        <v>384</v>
      </c>
      <c r="AX453" s="291">
        <v>14</v>
      </c>
      <c r="AY453" s="167">
        <f t="shared" si="284"/>
        <v>34</v>
      </c>
      <c r="AZ453" s="167">
        <f t="shared" si="285"/>
        <v>22</v>
      </c>
      <c r="BA453" s="167">
        <f t="shared" si="286"/>
        <v>17</v>
      </c>
      <c r="BB453" s="167">
        <f t="shared" si="287"/>
        <v>18</v>
      </c>
      <c r="BC453" s="167">
        <f t="shared" si="288"/>
        <v>46</v>
      </c>
      <c r="BD453" s="167">
        <f t="shared" si="289"/>
        <v>34</v>
      </c>
      <c r="BE453" s="167">
        <f t="shared" si="290"/>
        <v>19</v>
      </c>
      <c r="BF453" s="167">
        <f t="shared" si="291"/>
        <v>21</v>
      </c>
      <c r="BG453" s="167">
        <f t="shared" si="292"/>
        <v>23</v>
      </c>
      <c r="BH453" s="167"/>
      <c r="BI453" s="167">
        <f t="shared" si="293"/>
        <v>23</v>
      </c>
      <c r="BJ453" s="167">
        <f t="shared" si="294"/>
        <v>26</v>
      </c>
      <c r="BK453" s="167">
        <f t="shared" si="295"/>
        <v>83</v>
      </c>
      <c r="BL453" s="167">
        <f t="shared" si="296"/>
        <v>17</v>
      </c>
      <c r="BM453" s="167">
        <f t="shared" si="297"/>
        <v>24</v>
      </c>
      <c r="BN453" s="167">
        <f t="shared" si="298"/>
        <v>14</v>
      </c>
      <c r="DI453" s="422"/>
      <c r="DJ453" s="422"/>
      <c r="EU453" s="422"/>
      <c r="EV453" s="422"/>
    </row>
    <row r="454" spans="14:152" s="56" customFormat="1" ht="15" customHeight="1">
      <c r="N454" s="435">
        <v>5</v>
      </c>
      <c r="O454" s="199" t="s">
        <v>407</v>
      </c>
      <c r="P454" s="199" t="s">
        <v>575</v>
      </c>
      <c r="Q454" s="199" t="s">
        <v>576</v>
      </c>
      <c r="R454" s="199" t="s">
        <v>456</v>
      </c>
      <c r="S454" s="222">
        <v>0</v>
      </c>
      <c r="T454" s="199" t="s">
        <v>518</v>
      </c>
      <c r="U454" s="199" t="s">
        <v>409</v>
      </c>
      <c r="W454" s="223">
        <f t="shared" si="299"/>
        <v>3</v>
      </c>
      <c r="X454" s="223">
        <f t="shared" si="300"/>
        <v>15</v>
      </c>
      <c r="Y454" s="223">
        <f t="shared" si="301"/>
        <v>3</v>
      </c>
      <c r="Z454" s="223"/>
      <c r="AA454" s="223"/>
      <c r="AB454" s="223">
        <f t="shared" si="302"/>
        <v>1</v>
      </c>
      <c r="AC454" s="223">
        <f t="shared" si="303"/>
        <v>0</v>
      </c>
      <c r="AD454" s="223">
        <f t="shared" si="304"/>
        <v>5</v>
      </c>
      <c r="AE454" s="223">
        <f t="shared" si="305"/>
        <v>6</v>
      </c>
      <c r="AG454" s="270">
        <v>12</v>
      </c>
      <c r="AH454" s="270"/>
      <c r="AI454" s="283" t="s">
        <v>631</v>
      </c>
      <c r="AJ454" s="283" t="s">
        <v>466</v>
      </c>
      <c r="AK454" s="291">
        <v>17</v>
      </c>
      <c r="AL454" s="283" t="s">
        <v>429</v>
      </c>
      <c r="AM454" s="283" t="s">
        <v>523</v>
      </c>
      <c r="AN454" s="283" t="s">
        <v>393</v>
      </c>
      <c r="AO454" s="291">
        <v>19</v>
      </c>
      <c r="AP454" s="283" t="s">
        <v>437</v>
      </c>
      <c r="AQ454" s="291">
        <v>25</v>
      </c>
      <c r="AR454" s="283" t="s">
        <v>388</v>
      </c>
      <c r="AS454" s="291">
        <v>28</v>
      </c>
      <c r="AT454" s="283" t="s">
        <v>548</v>
      </c>
      <c r="AU454" s="283"/>
      <c r="AV454" s="283" t="s">
        <v>429</v>
      </c>
      <c r="AW454" s="291">
        <v>26</v>
      </c>
      <c r="AX454" s="291">
        <v>15</v>
      </c>
      <c r="AY454" s="167">
        <f t="shared" si="284"/>
        <v>38</v>
      </c>
      <c r="AZ454" s="167">
        <f t="shared" si="285"/>
        <v>24</v>
      </c>
      <c r="BA454" s="167">
        <f t="shared" si="286"/>
        <v>18</v>
      </c>
      <c r="BB454" s="167">
        <f t="shared" si="287"/>
        <v>20</v>
      </c>
      <c r="BC454" s="167">
        <f t="shared" si="288"/>
        <v>50</v>
      </c>
      <c r="BD454" s="167">
        <f t="shared" si="289"/>
        <v>36</v>
      </c>
      <c r="BE454" s="167">
        <f t="shared" si="290"/>
        <v>20</v>
      </c>
      <c r="BF454" s="167">
        <f t="shared" si="291"/>
        <v>23</v>
      </c>
      <c r="BG454" s="167">
        <f t="shared" si="292"/>
        <v>25</v>
      </c>
      <c r="BH454" s="167"/>
      <c r="BI454" s="167">
        <f t="shared" si="293"/>
        <v>26</v>
      </c>
      <c r="BJ454" s="167">
        <f t="shared" si="294"/>
        <v>28</v>
      </c>
      <c r="BK454" s="167">
        <f t="shared" si="295"/>
        <v>89</v>
      </c>
      <c r="BL454" s="167">
        <f t="shared" si="296"/>
        <v>18</v>
      </c>
      <c r="BM454" s="167">
        <f t="shared" si="297"/>
        <v>26</v>
      </c>
      <c r="BN454" s="167">
        <f t="shared" si="298"/>
        <v>15</v>
      </c>
      <c r="DI454" s="422"/>
      <c r="DJ454" s="422"/>
      <c r="EU454" s="422"/>
      <c r="EV454" s="422"/>
    </row>
    <row r="455" spans="14:152" s="56" customFormat="1" ht="15" customHeight="1">
      <c r="N455" s="435">
        <v>6</v>
      </c>
      <c r="O455" s="199" t="s">
        <v>353</v>
      </c>
      <c r="P455" s="199" t="s">
        <v>401</v>
      </c>
      <c r="Q455" s="199" t="s">
        <v>475</v>
      </c>
      <c r="R455" s="199" t="s">
        <v>407</v>
      </c>
      <c r="S455" s="199" t="s">
        <v>456</v>
      </c>
      <c r="T455" s="199" t="s">
        <v>414</v>
      </c>
      <c r="U455" s="199" t="s">
        <v>483</v>
      </c>
      <c r="W455" s="223">
        <f t="shared" si="299"/>
        <v>5</v>
      </c>
      <c r="X455" s="223">
        <f t="shared" si="300"/>
        <v>22</v>
      </c>
      <c r="Y455" s="223">
        <f t="shared" si="301"/>
        <v>7</v>
      </c>
      <c r="Z455" s="223"/>
      <c r="AA455" s="223"/>
      <c r="AB455" s="223">
        <f t="shared" si="302"/>
        <v>3</v>
      </c>
      <c r="AC455" s="223">
        <f t="shared" si="303"/>
        <v>1</v>
      </c>
      <c r="AD455" s="223">
        <f t="shared" si="304"/>
        <v>8</v>
      </c>
      <c r="AE455" s="223">
        <f t="shared" si="305"/>
        <v>9</v>
      </c>
      <c r="AG455" s="270">
        <v>13</v>
      </c>
      <c r="AH455" s="270"/>
      <c r="AI455" s="283" t="s">
        <v>587</v>
      </c>
      <c r="AJ455" s="283" t="s">
        <v>384</v>
      </c>
      <c r="AK455" s="283" t="s">
        <v>429</v>
      </c>
      <c r="AL455" s="291">
        <v>20</v>
      </c>
      <c r="AM455" s="283" t="s">
        <v>1071</v>
      </c>
      <c r="AN455" s="283" t="s">
        <v>1132</v>
      </c>
      <c r="AO455" s="291">
        <v>20</v>
      </c>
      <c r="AP455" s="283" t="s">
        <v>440</v>
      </c>
      <c r="AQ455" s="283" t="s">
        <v>388</v>
      </c>
      <c r="AR455" s="283" t="s">
        <v>391</v>
      </c>
      <c r="AS455" s="283" t="s">
        <v>467</v>
      </c>
      <c r="AT455" s="283" t="s">
        <v>551</v>
      </c>
      <c r="AU455" s="283"/>
      <c r="AV455" s="291">
        <v>20</v>
      </c>
      <c r="AW455" s="291">
        <v>27</v>
      </c>
      <c r="AX455" s="291">
        <v>16</v>
      </c>
      <c r="AY455" s="167">
        <f t="shared" si="284"/>
        <v>42</v>
      </c>
      <c r="AZ455" s="167">
        <f t="shared" si="285"/>
        <v>26</v>
      </c>
      <c r="BA455" s="167">
        <f t="shared" si="286"/>
        <v>20</v>
      </c>
      <c r="BB455" s="167">
        <f t="shared" si="287"/>
        <v>21</v>
      </c>
      <c r="BC455" s="167">
        <f t="shared" si="288"/>
        <v>54</v>
      </c>
      <c r="BD455" s="167">
        <f t="shared" si="289"/>
        <v>38</v>
      </c>
      <c r="BE455" s="167">
        <f t="shared" si="290"/>
        <v>21</v>
      </c>
      <c r="BF455" s="167">
        <f t="shared" si="291"/>
        <v>25</v>
      </c>
      <c r="BG455" s="167">
        <f t="shared" si="292"/>
        <v>26</v>
      </c>
      <c r="BH455" s="167"/>
      <c r="BI455" s="167">
        <f t="shared" si="293"/>
        <v>28</v>
      </c>
      <c r="BJ455" s="167">
        <f t="shared" si="294"/>
        <v>29</v>
      </c>
      <c r="BK455" s="167">
        <f t="shared" si="295"/>
        <v>96</v>
      </c>
      <c r="BL455" s="167">
        <f t="shared" si="296"/>
        <v>20</v>
      </c>
      <c r="BM455" s="167">
        <f t="shared" si="297"/>
        <v>27</v>
      </c>
      <c r="BN455" s="167">
        <f t="shared" si="298"/>
        <v>16</v>
      </c>
      <c r="DI455" s="422"/>
      <c r="DJ455" s="422"/>
      <c r="EU455" s="422"/>
      <c r="EV455" s="422"/>
    </row>
    <row r="456" spans="14:152" s="56" customFormat="1" ht="15" customHeight="1">
      <c r="N456" s="435">
        <v>7</v>
      </c>
      <c r="O456" s="199" t="s">
        <v>480</v>
      </c>
      <c r="P456" s="199" t="s">
        <v>577</v>
      </c>
      <c r="Q456" s="199" t="s">
        <v>416</v>
      </c>
      <c r="R456" s="199" t="s">
        <v>518</v>
      </c>
      <c r="S456" s="199" t="s">
        <v>407</v>
      </c>
      <c r="T456" s="199" t="s">
        <v>368</v>
      </c>
      <c r="U456" s="199" t="s">
        <v>416</v>
      </c>
      <c r="W456" s="223">
        <f t="shared" si="299"/>
        <v>7</v>
      </c>
      <c r="X456" s="223">
        <f t="shared" si="300"/>
        <v>29</v>
      </c>
      <c r="Y456" s="223">
        <f t="shared" si="301"/>
        <v>12</v>
      </c>
      <c r="Z456" s="223"/>
      <c r="AA456" s="223"/>
      <c r="AB456" s="223">
        <f t="shared" si="302"/>
        <v>5</v>
      </c>
      <c r="AC456" s="223">
        <f t="shared" si="303"/>
        <v>3</v>
      </c>
      <c r="AD456" s="223">
        <f t="shared" si="304"/>
        <v>12</v>
      </c>
      <c r="AE456" s="223">
        <f t="shared" si="305"/>
        <v>12</v>
      </c>
      <c r="AG456" s="270">
        <v>14</v>
      </c>
      <c r="AH456" s="270"/>
      <c r="AI456" s="283" t="s">
        <v>508</v>
      </c>
      <c r="AJ456" s="283" t="s">
        <v>369</v>
      </c>
      <c r="AK456" s="291">
        <v>20</v>
      </c>
      <c r="AL456" s="291">
        <v>21</v>
      </c>
      <c r="AM456" s="283" t="s">
        <v>395</v>
      </c>
      <c r="AN456" s="283" t="s">
        <v>1167</v>
      </c>
      <c r="AO456" s="291">
        <v>21</v>
      </c>
      <c r="AP456" s="291">
        <v>25</v>
      </c>
      <c r="AQ456" s="283" t="s">
        <v>391</v>
      </c>
      <c r="AR456" s="283" t="s">
        <v>394</v>
      </c>
      <c r="AS456" s="283" t="s">
        <v>432</v>
      </c>
      <c r="AT456" s="283" t="s">
        <v>553</v>
      </c>
      <c r="AU456" s="283"/>
      <c r="AV456" s="291">
        <v>21</v>
      </c>
      <c r="AW456" s="291">
        <v>28</v>
      </c>
      <c r="AX456" s="291">
        <v>17</v>
      </c>
      <c r="AY456" s="167">
        <f t="shared" si="284"/>
        <v>45</v>
      </c>
      <c r="AZ456" s="167">
        <f t="shared" si="285"/>
        <v>29</v>
      </c>
      <c r="BA456" s="167">
        <f t="shared" si="286"/>
        <v>21</v>
      </c>
      <c r="BB456" s="167">
        <f t="shared" si="287"/>
        <v>22</v>
      </c>
      <c r="BC456" s="167">
        <f t="shared" si="288"/>
        <v>58</v>
      </c>
      <c r="BD456" s="167">
        <f t="shared" si="289"/>
        <v>40</v>
      </c>
      <c r="BE456" s="167">
        <f t="shared" si="290"/>
        <v>22</v>
      </c>
      <c r="BF456" s="167">
        <f t="shared" si="291"/>
        <v>26</v>
      </c>
      <c r="BG456" s="167">
        <f t="shared" si="292"/>
        <v>28</v>
      </c>
      <c r="BH456" s="167"/>
      <c r="BI456" s="167">
        <f t="shared" si="293"/>
        <v>30</v>
      </c>
      <c r="BJ456" s="167">
        <f t="shared" si="294"/>
        <v>31</v>
      </c>
      <c r="BK456" s="167">
        <f t="shared" si="295"/>
        <v>102</v>
      </c>
      <c r="BL456" s="167">
        <f t="shared" si="296"/>
        <v>21</v>
      </c>
      <c r="BM456" s="167">
        <f t="shared" si="297"/>
        <v>28</v>
      </c>
      <c r="BN456" s="167">
        <f t="shared" si="298"/>
        <v>17</v>
      </c>
      <c r="DI456" s="422"/>
      <c r="DJ456" s="422"/>
      <c r="EU456" s="422"/>
      <c r="EV456" s="422"/>
    </row>
    <row r="457" spans="14:152" s="56" customFormat="1" ht="15" customHeight="1">
      <c r="N457" s="435">
        <v>8</v>
      </c>
      <c r="O457" s="199" t="s">
        <v>363</v>
      </c>
      <c r="P457" s="199" t="s">
        <v>578</v>
      </c>
      <c r="Q457" s="199" t="s">
        <v>568</v>
      </c>
      <c r="R457" s="199" t="s">
        <v>361</v>
      </c>
      <c r="S457" s="199" t="s">
        <v>353</v>
      </c>
      <c r="T457" s="199" t="s">
        <v>360</v>
      </c>
      <c r="U457" s="199" t="s">
        <v>418</v>
      </c>
      <c r="W457" s="223">
        <f t="shared" si="299"/>
        <v>10</v>
      </c>
      <c r="X457" s="223">
        <f t="shared" si="300"/>
        <v>37</v>
      </c>
      <c r="Y457" s="223">
        <f t="shared" si="301"/>
        <v>16</v>
      </c>
      <c r="Z457" s="223"/>
      <c r="AA457" s="223"/>
      <c r="AB457" s="223">
        <f t="shared" si="302"/>
        <v>8</v>
      </c>
      <c r="AC457" s="223">
        <f t="shared" si="303"/>
        <v>5</v>
      </c>
      <c r="AD457" s="223">
        <f t="shared" si="304"/>
        <v>15</v>
      </c>
      <c r="AE457" s="223">
        <f t="shared" si="305"/>
        <v>16</v>
      </c>
      <c r="AG457" s="270">
        <v>15</v>
      </c>
      <c r="AH457" s="270"/>
      <c r="AI457" s="283" t="s">
        <v>593</v>
      </c>
      <c r="AJ457" s="283" t="s">
        <v>467</v>
      </c>
      <c r="AK457" s="291">
        <v>21</v>
      </c>
      <c r="AL457" s="283" t="s">
        <v>466</v>
      </c>
      <c r="AM457" s="283" t="s">
        <v>667</v>
      </c>
      <c r="AN457" s="283" t="s">
        <v>382</v>
      </c>
      <c r="AO457" s="291">
        <v>22</v>
      </c>
      <c r="AP457" s="283" t="s">
        <v>388</v>
      </c>
      <c r="AQ457" s="283" t="s">
        <v>394</v>
      </c>
      <c r="AR457" s="291" t="s">
        <v>397</v>
      </c>
      <c r="AS457" s="291">
        <v>33</v>
      </c>
      <c r="AT457" s="291" t="s">
        <v>696</v>
      </c>
      <c r="AU457" s="291"/>
      <c r="AV457" s="291">
        <v>22</v>
      </c>
      <c r="AW457" s="283">
        <v>29</v>
      </c>
      <c r="AX457" s="459" t="s">
        <v>1</v>
      </c>
      <c r="AY457" s="167">
        <f t="shared" si="284"/>
        <v>49</v>
      </c>
      <c r="AZ457" s="167">
        <f t="shared" si="285"/>
        <v>31</v>
      </c>
      <c r="BA457" s="167">
        <f t="shared" si="286"/>
        <v>22</v>
      </c>
      <c r="BB457" s="167">
        <f t="shared" si="287"/>
        <v>24</v>
      </c>
      <c r="BC457" s="167">
        <f t="shared" si="288"/>
        <v>62</v>
      </c>
      <c r="BD457" s="167">
        <f t="shared" si="289"/>
        <v>43</v>
      </c>
      <c r="BE457" s="167">
        <f t="shared" si="290"/>
        <v>23</v>
      </c>
      <c r="BF457" s="167">
        <f t="shared" si="291"/>
        <v>28</v>
      </c>
      <c r="BG457" s="167">
        <f t="shared" si="292"/>
        <v>30</v>
      </c>
      <c r="BH457" s="167"/>
      <c r="BI457" s="167">
        <f t="shared" si="293"/>
        <v>32</v>
      </c>
      <c r="BJ457" s="167">
        <f t="shared" si="294"/>
        <v>33</v>
      </c>
      <c r="BK457" s="167">
        <f t="shared" si="295"/>
        <v>109</v>
      </c>
      <c r="BL457" s="167">
        <f t="shared" si="296"/>
        <v>22</v>
      </c>
      <c r="BM457" s="167">
        <f t="shared" si="297"/>
        <v>29</v>
      </c>
      <c r="BN457" s="167" t="str">
        <f t="shared" si="298"/>
        <v>-</v>
      </c>
      <c r="DI457" s="422"/>
      <c r="DJ457" s="422"/>
      <c r="EU457" s="422"/>
      <c r="EV457" s="422"/>
    </row>
    <row r="458" spans="14:152" s="56" customFormat="1" ht="15" customHeight="1">
      <c r="N458" s="435">
        <v>9</v>
      </c>
      <c r="O458" s="199" t="s">
        <v>458</v>
      </c>
      <c r="P458" s="199" t="s">
        <v>579</v>
      </c>
      <c r="Q458" s="199" t="s">
        <v>564</v>
      </c>
      <c r="R458" s="199" t="s">
        <v>363</v>
      </c>
      <c r="S458" s="199" t="s">
        <v>367</v>
      </c>
      <c r="T458" s="199" t="s">
        <v>362</v>
      </c>
      <c r="U458" s="199" t="s">
        <v>420</v>
      </c>
      <c r="W458" s="223">
        <f t="shared" si="299"/>
        <v>12</v>
      </c>
      <c r="X458" s="223">
        <f t="shared" si="300"/>
        <v>44</v>
      </c>
      <c r="Y458" s="223">
        <f t="shared" si="301"/>
        <v>20</v>
      </c>
      <c r="Z458" s="223"/>
      <c r="AA458" s="223"/>
      <c r="AB458" s="223">
        <f t="shared" si="302"/>
        <v>10</v>
      </c>
      <c r="AC458" s="223">
        <f t="shared" si="303"/>
        <v>7</v>
      </c>
      <c r="AD458" s="223">
        <f t="shared" si="304"/>
        <v>18</v>
      </c>
      <c r="AE458" s="223">
        <f t="shared" si="305"/>
        <v>19</v>
      </c>
      <c r="AG458" s="270">
        <v>16</v>
      </c>
      <c r="AH458" s="270"/>
      <c r="AI458" s="283" t="s">
        <v>589</v>
      </c>
      <c r="AJ458" s="283" t="s">
        <v>432</v>
      </c>
      <c r="AK458" s="283" t="s">
        <v>466</v>
      </c>
      <c r="AL458" s="291">
        <v>24</v>
      </c>
      <c r="AM458" s="283" t="s">
        <v>1302</v>
      </c>
      <c r="AN458" s="283" t="s">
        <v>1221</v>
      </c>
      <c r="AO458" s="283">
        <v>23</v>
      </c>
      <c r="AP458" s="291">
        <v>28</v>
      </c>
      <c r="AQ458" s="283" t="s">
        <v>397</v>
      </c>
      <c r="AR458" s="291" t="s">
        <v>393</v>
      </c>
      <c r="AS458" s="283" t="s">
        <v>393</v>
      </c>
      <c r="AT458" s="283" t="s">
        <v>1303</v>
      </c>
      <c r="AU458" s="283"/>
      <c r="AV458" s="291">
        <v>23</v>
      </c>
      <c r="AW458" s="291">
        <v>30</v>
      </c>
      <c r="AX458" s="455">
        <v>18</v>
      </c>
      <c r="AY458" s="167">
        <f t="shared" si="284"/>
        <v>53</v>
      </c>
      <c r="AZ458" s="167">
        <f t="shared" si="285"/>
        <v>33</v>
      </c>
      <c r="BA458" s="167">
        <f t="shared" si="286"/>
        <v>24</v>
      </c>
      <c r="BB458" s="167">
        <f t="shared" si="287"/>
        <v>25</v>
      </c>
      <c r="BC458" s="167">
        <f t="shared" si="288"/>
        <v>65</v>
      </c>
      <c r="BD458" s="167">
        <f t="shared" si="289"/>
        <v>45</v>
      </c>
      <c r="BE458" s="167" t="str">
        <f t="shared" si="290"/>
        <v>-</v>
      </c>
      <c r="BF458" s="167">
        <f t="shared" si="291"/>
        <v>29</v>
      </c>
      <c r="BG458" s="167">
        <f t="shared" si="292"/>
        <v>32</v>
      </c>
      <c r="BH458" s="167"/>
      <c r="BI458" s="167">
        <f t="shared" si="293"/>
        <v>34</v>
      </c>
      <c r="BJ458" s="167">
        <f t="shared" si="294"/>
        <v>34</v>
      </c>
      <c r="BK458" s="167">
        <f t="shared" si="295"/>
        <v>115</v>
      </c>
      <c r="BL458" s="167">
        <f t="shared" si="296"/>
        <v>23</v>
      </c>
      <c r="BM458" s="167">
        <f t="shared" si="297"/>
        <v>30</v>
      </c>
      <c r="BN458" s="167">
        <f t="shared" si="298"/>
        <v>18</v>
      </c>
      <c r="DI458" s="422"/>
      <c r="DJ458" s="422"/>
      <c r="EU458" s="422"/>
      <c r="EV458" s="422"/>
    </row>
    <row r="459" spans="14:152" s="56" customFormat="1" ht="15" customHeight="1">
      <c r="N459" s="435">
        <v>10</v>
      </c>
      <c r="O459" s="199" t="s">
        <v>459</v>
      </c>
      <c r="P459" s="199" t="s">
        <v>580</v>
      </c>
      <c r="Q459" s="199" t="s">
        <v>519</v>
      </c>
      <c r="R459" s="199" t="s">
        <v>458</v>
      </c>
      <c r="S459" s="222">
        <v>9</v>
      </c>
      <c r="T459" s="199" t="s">
        <v>379</v>
      </c>
      <c r="U459" s="199" t="s">
        <v>379</v>
      </c>
      <c r="W459" s="223">
        <f t="shared" si="299"/>
        <v>14</v>
      </c>
      <c r="X459" s="223">
        <f t="shared" si="300"/>
        <v>51</v>
      </c>
      <c r="Y459" s="223">
        <f t="shared" si="301"/>
        <v>24</v>
      </c>
      <c r="Z459" s="223"/>
      <c r="AA459" s="223"/>
      <c r="AB459" s="223">
        <f t="shared" si="302"/>
        <v>12</v>
      </c>
      <c r="AC459" s="223">
        <f t="shared" si="303"/>
        <v>9</v>
      </c>
      <c r="AD459" s="223">
        <f t="shared" si="304"/>
        <v>22</v>
      </c>
      <c r="AE459" s="223">
        <f t="shared" si="305"/>
        <v>22</v>
      </c>
      <c r="AG459" s="270">
        <v>17</v>
      </c>
      <c r="AH459" s="270"/>
      <c r="AI459" s="283" t="s">
        <v>525</v>
      </c>
      <c r="AJ459" s="291">
        <v>33</v>
      </c>
      <c r="AK459" s="291">
        <v>24</v>
      </c>
      <c r="AL459" s="291">
        <v>25</v>
      </c>
      <c r="AM459" s="283" t="s">
        <v>558</v>
      </c>
      <c r="AN459" s="283" t="s">
        <v>511</v>
      </c>
      <c r="AO459" s="283" t="s">
        <v>1</v>
      </c>
      <c r="AP459" s="283" t="s">
        <v>467</v>
      </c>
      <c r="AQ459" s="283">
        <v>34</v>
      </c>
      <c r="AR459" s="291" t="s">
        <v>396</v>
      </c>
      <c r="AS459" s="291">
        <v>36</v>
      </c>
      <c r="AT459" s="283" t="s">
        <v>1305</v>
      </c>
      <c r="AU459" s="283"/>
      <c r="AV459" s="283" t="s">
        <v>384</v>
      </c>
      <c r="AW459" s="291">
        <v>31</v>
      </c>
      <c r="AX459" s="455">
        <v>19</v>
      </c>
      <c r="AY459" s="167">
        <f t="shared" si="284"/>
        <v>57</v>
      </c>
      <c r="AZ459" s="167">
        <f t="shared" si="285"/>
        <v>34</v>
      </c>
      <c r="BA459" s="167">
        <f t="shared" si="286"/>
        <v>25</v>
      </c>
      <c r="BB459" s="167">
        <f t="shared" si="287"/>
        <v>26</v>
      </c>
      <c r="BC459" s="167">
        <f t="shared" si="288"/>
        <v>69</v>
      </c>
      <c r="BD459" s="167">
        <f t="shared" si="289"/>
        <v>47</v>
      </c>
      <c r="BE459" s="167">
        <f t="shared" si="290"/>
        <v>24</v>
      </c>
      <c r="BF459" s="167">
        <f t="shared" si="291"/>
        <v>31</v>
      </c>
      <c r="BG459" s="167">
        <f t="shared" si="292"/>
        <v>34</v>
      </c>
      <c r="BH459" s="167"/>
      <c r="BI459" s="167">
        <f t="shared" si="293"/>
        <v>36</v>
      </c>
      <c r="BJ459" s="167">
        <f t="shared" si="294"/>
        <v>36</v>
      </c>
      <c r="BK459" s="167">
        <f t="shared" si="295"/>
        <v>122</v>
      </c>
      <c r="BL459" s="167">
        <f t="shared" si="296"/>
        <v>24</v>
      </c>
      <c r="BM459" s="167">
        <f t="shared" si="297"/>
        <v>31</v>
      </c>
      <c r="BN459" s="167">
        <f t="shared" si="298"/>
        <v>19</v>
      </c>
      <c r="DI459" s="422"/>
      <c r="DJ459" s="422"/>
      <c r="EU459" s="422"/>
      <c r="EV459" s="422"/>
    </row>
    <row r="460" spans="14:152" s="56" customFormat="1" ht="15" customHeight="1">
      <c r="N460" s="435">
        <v>11</v>
      </c>
      <c r="O460" s="199" t="s">
        <v>387</v>
      </c>
      <c r="P460" s="199" t="s">
        <v>581</v>
      </c>
      <c r="Q460" s="199" t="s">
        <v>520</v>
      </c>
      <c r="R460" s="199" t="s">
        <v>459</v>
      </c>
      <c r="S460" s="199" t="s">
        <v>363</v>
      </c>
      <c r="T460" s="199" t="s">
        <v>383</v>
      </c>
      <c r="U460" s="199" t="s">
        <v>493</v>
      </c>
      <c r="W460" s="223">
        <f t="shared" si="299"/>
        <v>16</v>
      </c>
      <c r="X460" s="223">
        <f t="shared" si="300"/>
        <v>58</v>
      </c>
      <c r="Y460" s="223">
        <f t="shared" si="301"/>
        <v>28</v>
      </c>
      <c r="Z460" s="223"/>
      <c r="AA460" s="223"/>
      <c r="AB460" s="223">
        <f t="shared" si="302"/>
        <v>14</v>
      </c>
      <c r="AC460" s="223">
        <f t="shared" si="303"/>
        <v>10</v>
      </c>
      <c r="AD460" s="223">
        <f t="shared" si="304"/>
        <v>25</v>
      </c>
      <c r="AE460" s="223">
        <f t="shared" si="305"/>
        <v>25</v>
      </c>
      <c r="AG460" s="270">
        <v>18</v>
      </c>
      <c r="AH460" s="270"/>
      <c r="AI460" s="283" t="s">
        <v>595</v>
      </c>
      <c r="AJ460" s="283" t="s">
        <v>393</v>
      </c>
      <c r="AK460" s="283" t="s">
        <v>425</v>
      </c>
      <c r="AL460" s="291">
        <v>26</v>
      </c>
      <c r="AM460" s="283" t="s">
        <v>1304</v>
      </c>
      <c r="AN460" s="283" t="s">
        <v>1293</v>
      </c>
      <c r="AO460" s="283">
        <v>24</v>
      </c>
      <c r="AP460" s="283" t="s">
        <v>432</v>
      </c>
      <c r="AQ460" s="283" t="s">
        <v>1297</v>
      </c>
      <c r="AR460" s="291" t="s">
        <v>1308</v>
      </c>
      <c r="AS460" s="283" t="s">
        <v>503</v>
      </c>
      <c r="AT460" s="283" t="s">
        <v>1309</v>
      </c>
      <c r="AU460" s="283"/>
      <c r="AV460" s="283" t="s">
        <v>1310</v>
      </c>
      <c r="AW460" s="283" t="s">
        <v>521</v>
      </c>
      <c r="AX460" s="455" t="s">
        <v>1129</v>
      </c>
      <c r="AY460" s="167">
        <f t="shared" si="284"/>
        <v>61</v>
      </c>
      <c r="AZ460" s="167">
        <f t="shared" si="285"/>
        <v>36</v>
      </c>
      <c r="BA460" s="167">
        <f t="shared" si="286"/>
        <v>27</v>
      </c>
      <c r="BB460" s="167">
        <f t="shared" si="287"/>
        <v>27</v>
      </c>
      <c r="BC460" s="167">
        <f t="shared" si="288"/>
        <v>73</v>
      </c>
      <c r="BD460" s="167">
        <f t="shared" si="289"/>
        <v>49</v>
      </c>
      <c r="BE460" s="167">
        <f t="shared" si="290"/>
        <v>25</v>
      </c>
      <c r="BF460" s="167">
        <f t="shared" si="291"/>
        <v>33</v>
      </c>
      <c r="BG460" s="167">
        <f t="shared" si="292"/>
        <v>35</v>
      </c>
      <c r="BH460" s="167"/>
      <c r="BI460" s="167">
        <f t="shared" si="293"/>
        <v>39</v>
      </c>
      <c r="BJ460" s="167">
        <f t="shared" si="294"/>
        <v>37</v>
      </c>
      <c r="BK460" s="167">
        <f t="shared" si="295"/>
        <v>129</v>
      </c>
      <c r="BL460" s="167">
        <f t="shared" si="296"/>
        <v>26</v>
      </c>
      <c r="BM460" s="167">
        <f t="shared" si="297"/>
        <v>32</v>
      </c>
      <c r="BN460" s="167">
        <f t="shared" si="298"/>
        <v>20</v>
      </c>
      <c r="DI460" s="422"/>
      <c r="DJ460" s="422"/>
      <c r="EU460" s="422"/>
      <c r="EV460" s="422"/>
    </row>
    <row r="461" spans="14:152" s="56" customFormat="1" ht="15" customHeight="1">
      <c r="N461" s="435">
        <v>12</v>
      </c>
      <c r="O461" s="199" t="s">
        <v>429</v>
      </c>
      <c r="P461" s="199" t="s">
        <v>582</v>
      </c>
      <c r="Q461" s="199" t="s">
        <v>461</v>
      </c>
      <c r="R461" s="199" t="s">
        <v>387</v>
      </c>
      <c r="S461" s="199" t="s">
        <v>458</v>
      </c>
      <c r="T461" s="199" t="s">
        <v>520</v>
      </c>
      <c r="U461" s="199" t="s">
        <v>460</v>
      </c>
      <c r="W461" s="223">
        <f t="shared" si="299"/>
        <v>18</v>
      </c>
      <c r="X461" s="223">
        <f t="shared" si="300"/>
        <v>66</v>
      </c>
      <c r="Y461" s="223">
        <f t="shared" si="301"/>
        <v>32</v>
      </c>
      <c r="Z461" s="223"/>
      <c r="AA461" s="223"/>
      <c r="AB461" s="223">
        <f t="shared" si="302"/>
        <v>16</v>
      </c>
      <c r="AC461" s="223">
        <f t="shared" si="303"/>
        <v>12</v>
      </c>
      <c r="AD461" s="223">
        <f t="shared" si="304"/>
        <v>28</v>
      </c>
      <c r="AE461" s="223">
        <f t="shared" si="305"/>
        <v>29</v>
      </c>
      <c r="AG461" s="270">
        <v>19</v>
      </c>
      <c r="AH461" s="270"/>
      <c r="AI461" s="283" t="s">
        <v>597</v>
      </c>
      <c r="AJ461" s="283" t="s">
        <v>1295</v>
      </c>
      <c r="AK461" s="283" t="s">
        <v>413</v>
      </c>
      <c r="AL461" s="283" t="s">
        <v>464</v>
      </c>
      <c r="AM461" s="283" t="s">
        <v>1306</v>
      </c>
      <c r="AN461" s="283" t="s">
        <v>1307</v>
      </c>
      <c r="AO461" s="283" t="s">
        <v>471</v>
      </c>
      <c r="AP461" s="455" t="s">
        <v>375</v>
      </c>
      <c r="AQ461" s="300"/>
      <c r="AR461" s="502"/>
      <c r="AS461" s="300"/>
      <c r="AT461" s="300"/>
      <c r="AU461" s="300"/>
      <c r="AV461" s="300"/>
      <c r="AW461" s="300"/>
      <c r="AX461" s="300"/>
      <c r="AY461" s="167">
        <f t="shared" ref="AY461:BF461" si="306">IF(AI461="-",AI461,IF(ISNUMBER(AI461),AI461,MID(AI461,(FIND("-",AI461)+1),3)+1))</f>
        <v>69</v>
      </c>
      <c r="AZ461" s="167">
        <f t="shared" si="306"/>
        <v>45</v>
      </c>
      <c r="BA461" s="167">
        <f t="shared" si="306"/>
        <v>33</v>
      </c>
      <c r="BB461" s="167">
        <f t="shared" si="306"/>
        <v>29</v>
      </c>
      <c r="BC461" s="167">
        <f t="shared" si="306"/>
        <v>120</v>
      </c>
      <c r="BD461" s="167">
        <f t="shared" si="306"/>
        <v>69</v>
      </c>
      <c r="BE461" s="167">
        <f t="shared" si="306"/>
        <v>31</v>
      </c>
      <c r="BF461" s="167">
        <f t="shared" si="306"/>
        <v>36</v>
      </c>
      <c r="BG461" s="167">
        <f>IF(AQ460="-",AQ460,IF(ISNUMBER(AQ460),AQ460,MID(AQ460,(FIND("-",AQ460)+1),3)+1))</f>
        <v>43</v>
      </c>
      <c r="BH461" s="167"/>
      <c r="BI461" s="167">
        <f>IF(AR460="-",AR460,IF(ISNUMBER(AR460),AR460,MID(AR460,(FIND("-",AR460)+1),3)+1))</f>
        <v>61</v>
      </c>
      <c r="BJ461" s="167">
        <f>IF(AS460="-",AS460,IF(ISNUMBER(AS460),AS460,MID(AS460,(FIND("-",AS460)+1),3)+1))</f>
        <v>39</v>
      </c>
      <c r="BK461" s="167">
        <f>IF(AT460="-",AT460,IF(ISNUMBER(AT460),AT460,MID(AT460,(FIND("-",AT460)+1),3)+1))</f>
        <v>137</v>
      </c>
      <c r="BL461" s="167">
        <f>IF(AV460="-",AV460,IF(ISNUMBER(AV460),AV460,MID(AV460,(FIND("-",AV460)+1),3)+1))</f>
        <v>34</v>
      </c>
      <c r="BM461" s="167">
        <f>IF(AW460="-",AW460,IF(ISNUMBER(AW460),AW460,MID(AW460,(FIND("-",AW460)+1),3)+1))</f>
        <v>35</v>
      </c>
      <c r="BN461" s="167">
        <f>IF(AX460="-",AX460,IF(ISNUMBER(AX460),AX460,MID(AX460,(FIND("-",AX460)+1),3)+1))</f>
        <v>25</v>
      </c>
      <c r="DI461" s="422"/>
      <c r="DJ461" s="422"/>
      <c r="EU461" s="422"/>
      <c r="EV461" s="422"/>
    </row>
    <row r="462" spans="14:152" s="56" customFormat="1" ht="15" customHeight="1">
      <c r="N462" s="435">
        <v>13</v>
      </c>
      <c r="O462" s="199" t="s">
        <v>376</v>
      </c>
      <c r="P462" s="199" t="s">
        <v>583</v>
      </c>
      <c r="Q462" s="199" t="s">
        <v>378</v>
      </c>
      <c r="R462" s="199" t="s">
        <v>429</v>
      </c>
      <c r="S462" s="199" t="s">
        <v>459</v>
      </c>
      <c r="T462" s="199" t="s">
        <v>521</v>
      </c>
      <c r="U462" s="199" t="s">
        <v>521</v>
      </c>
      <c r="W462" s="223">
        <f t="shared" si="299"/>
        <v>20</v>
      </c>
      <c r="X462" s="223">
        <f t="shared" si="300"/>
        <v>73</v>
      </c>
      <c r="Y462" s="223">
        <f t="shared" si="301"/>
        <v>36</v>
      </c>
      <c r="Z462" s="223"/>
      <c r="AA462" s="223"/>
      <c r="AB462" s="223">
        <f t="shared" si="302"/>
        <v>18</v>
      </c>
      <c r="AC462" s="223">
        <f t="shared" si="303"/>
        <v>14</v>
      </c>
      <c r="AD462" s="223">
        <f t="shared" si="304"/>
        <v>32</v>
      </c>
      <c r="AE462" s="223">
        <f t="shared" si="305"/>
        <v>32</v>
      </c>
      <c r="AG462" s="167"/>
      <c r="AH462" s="167"/>
      <c r="AI462" s="300"/>
      <c r="AJ462" s="300"/>
      <c r="AK462" s="300"/>
      <c r="AL462" s="300"/>
      <c r="AM462" s="300"/>
      <c r="AN462" s="300"/>
      <c r="AO462" s="300"/>
      <c r="AP462" s="457"/>
      <c r="AQ462" s="300"/>
      <c r="AR462" s="300"/>
      <c r="AS462" s="300"/>
      <c r="AT462" s="300"/>
      <c r="AU462" s="300"/>
      <c r="AV462" s="300"/>
      <c r="AW462" s="300"/>
      <c r="AX462" s="300"/>
      <c r="AY462" s="167"/>
      <c r="AZ462" s="167"/>
      <c r="BA462" s="167"/>
      <c r="BB462" s="167"/>
      <c r="BC462" s="167"/>
      <c r="BD462" s="167"/>
      <c r="BE462" s="167"/>
      <c r="BF462" s="167"/>
      <c r="BG462" s="167"/>
      <c r="BH462" s="167"/>
      <c r="BI462" s="167"/>
      <c r="BJ462" s="167"/>
      <c r="BK462" s="167"/>
      <c r="BL462" s="167"/>
      <c r="BM462" s="167"/>
      <c r="BN462" s="167"/>
      <c r="DI462" s="422"/>
      <c r="DJ462" s="422"/>
      <c r="EU462" s="422"/>
      <c r="EV462" s="422"/>
    </row>
    <row r="463" spans="14:152" s="56" customFormat="1" ht="15" customHeight="1">
      <c r="N463" s="435">
        <v>14</v>
      </c>
      <c r="O463" s="199" t="s">
        <v>466</v>
      </c>
      <c r="P463" s="199" t="s">
        <v>584</v>
      </c>
      <c r="Q463" s="199" t="s">
        <v>499</v>
      </c>
      <c r="R463" s="199" t="s">
        <v>376</v>
      </c>
      <c r="S463" s="199" t="s">
        <v>387</v>
      </c>
      <c r="T463" s="199" t="s">
        <v>439</v>
      </c>
      <c r="U463" s="199" t="s">
        <v>431</v>
      </c>
      <c r="W463" s="223">
        <f t="shared" si="299"/>
        <v>22</v>
      </c>
      <c r="X463" s="223">
        <f t="shared" si="300"/>
        <v>80</v>
      </c>
      <c r="Y463" s="223">
        <f t="shared" si="301"/>
        <v>40</v>
      </c>
      <c r="Z463" s="223"/>
      <c r="AA463" s="223"/>
      <c r="AB463" s="223">
        <f t="shared" si="302"/>
        <v>20</v>
      </c>
      <c r="AC463" s="223">
        <f t="shared" si="303"/>
        <v>16</v>
      </c>
      <c r="AD463" s="223">
        <f t="shared" si="304"/>
        <v>35</v>
      </c>
      <c r="AE463" s="223">
        <f t="shared" si="305"/>
        <v>35</v>
      </c>
      <c r="AG463" s="167"/>
      <c r="AH463" s="167"/>
      <c r="AI463" s="300"/>
      <c r="AJ463" s="300"/>
      <c r="AK463" s="300"/>
      <c r="AL463" s="300"/>
      <c r="AM463" s="300"/>
      <c r="AN463" s="300"/>
      <c r="AO463" s="300"/>
      <c r="AP463" s="300"/>
      <c r="AQ463" s="300"/>
      <c r="AR463" s="300"/>
      <c r="AS463" s="300"/>
      <c r="AT463" s="300"/>
      <c r="AU463" s="300"/>
      <c r="AV463" s="300"/>
      <c r="AW463" s="300"/>
      <c r="AX463" s="300"/>
      <c r="AY463" s="167"/>
      <c r="AZ463" s="167"/>
      <c r="BA463" s="167"/>
      <c r="BB463" s="167"/>
      <c r="BC463" s="167"/>
      <c r="BD463" s="167"/>
      <c r="BE463" s="167"/>
      <c r="BF463" s="167"/>
      <c r="BG463" s="167"/>
      <c r="BH463" s="167"/>
      <c r="BI463" s="167"/>
      <c r="BJ463" s="167"/>
      <c r="BK463" s="167"/>
      <c r="BL463" s="167"/>
      <c r="BM463" s="167"/>
      <c r="BN463" s="167"/>
      <c r="DI463" s="422"/>
      <c r="DJ463" s="422"/>
      <c r="EU463" s="422"/>
      <c r="EV463" s="422"/>
    </row>
    <row r="464" spans="14:152" s="56" customFormat="1" ht="15" customHeight="1">
      <c r="N464" s="435">
        <v>15</v>
      </c>
      <c r="O464" s="199" t="s">
        <v>384</v>
      </c>
      <c r="P464" s="199" t="s">
        <v>585</v>
      </c>
      <c r="Q464" s="199" t="s">
        <v>586</v>
      </c>
      <c r="R464" s="199" t="s">
        <v>466</v>
      </c>
      <c r="S464" s="199" t="s">
        <v>429</v>
      </c>
      <c r="T464" s="199" t="s">
        <v>587</v>
      </c>
      <c r="U464" s="199" t="s">
        <v>443</v>
      </c>
      <c r="W464" s="223">
        <f t="shared" si="299"/>
        <v>24</v>
      </c>
      <c r="X464" s="223">
        <f t="shared" si="300"/>
        <v>87</v>
      </c>
      <c r="Y464" s="223">
        <f t="shared" si="301"/>
        <v>44</v>
      </c>
      <c r="Z464" s="223"/>
      <c r="AA464" s="223"/>
      <c r="AB464" s="223">
        <f t="shared" si="302"/>
        <v>22</v>
      </c>
      <c r="AC464" s="223">
        <f t="shared" si="303"/>
        <v>18</v>
      </c>
      <c r="AD464" s="223">
        <f t="shared" si="304"/>
        <v>38</v>
      </c>
      <c r="AE464" s="223">
        <f t="shared" si="305"/>
        <v>39</v>
      </c>
      <c r="AG464" s="301" t="s">
        <v>1311</v>
      </c>
      <c r="AH464" s="301"/>
      <c r="AI464" s="300" t="s">
        <v>1312</v>
      </c>
      <c r="AJ464" s="300"/>
      <c r="AK464" s="300"/>
      <c r="AL464" s="300"/>
      <c r="AM464" s="300"/>
      <c r="AN464" s="300"/>
      <c r="AO464" s="300"/>
      <c r="AP464" s="300"/>
      <c r="AQ464" s="302"/>
      <c r="AR464" s="302"/>
      <c r="AS464" s="302"/>
      <c r="AT464" s="302"/>
      <c r="AU464" s="302"/>
      <c r="AV464" s="302"/>
      <c r="AW464" s="302"/>
      <c r="AX464" s="302"/>
      <c r="AY464" s="167"/>
      <c r="AZ464" s="167"/>
      <c r="BA464" s="167"/>
      <c r="BB464" s="167"/>
      <c r="BC464" s="167"/>
      <c r="BD464" s="167"/>
      <c r="BE464" s="167"/>
      <c r="BF464" s="167"/>
      <c r="BG464" s="167"/>
      <c r="BH464" s="167"/>
      <c r="BI464" s="167"/>
      <c r="BJ464" s="167"/>
      <c r="BK464" s="167"/>
      <c r="BL464" s="167"/>
      <c r="BM464" s="167"/>
      <c r="BN464" s="167"/>
      <c r="DI464" s="422"/>
      <c r="DJ464" s="422"/>
      <c r="EU464" s="422"/>
      <c r="EV464" s="422"/>
    </row>
    <row r="465" spans="14:152" s="56" customFormat="1" ht="15" customHeight="1">
      <c r="N465" s="435">
        <v>16</v>
      </c>
      <c r="O465" s="199" t="s">
        <v>1</v>
      </c>
      <c r="P465" s="199" t="s">
        <v>588</v>
      </c>
      <c r="Q465" s="199" t="s">
        <v>589</v>
      </c>
      <c r="R465" s="199" t="s">
        <v>590</v>
      </c>
      <c r="S465" s="199" t="s">
        <v>376</v>
      </c>
      <c r="T465" s="199" t="s">
        <v>508</v>
      </c>
      <c r="U465" s="199" t="s">
        <v>508</v>
      </c>
      <c r="W465" s="223" t="str">
        <f t="shared" si="299"/>
        <v>-</v>
      </c>
      <c r="X465" s="223">
        <f t="shared" si="300"/>
        <v>94</v>
      </c>
      <c r="Y465" s="223">
        <f t="shared" si="301"/>
        <v>49</v>
      </c>
      <c r="Z465" s="223"/>
      <c r="AA465" s="223"/>
      <c r="AB465" s="223">
        <f t="shared" si="302"/>
        <v>24</v>
      </c>
      <c r="AC465" s="223">
        <f t="shared" si="303"/>
        <v>20</v>
      </c>
      <c r="AD465" s="223">
        <f t="shared" si="304"/>
        <v>42</v>
      </c>
      <c r="AE465" s="223">
        <f t="shared" si="305"/>
        <v>42</v>
      </c>
      <c r="AG465" s="251" t="s">
        <v>1053</v>
      </c>
      <c r="AH465" s="251"/>
      <c r="AI465" s="302"/>
      <c r="AJ465" s="302"/>
      <c r="AK465" s="302"/>
      <c r="AL465" s="302"/>
      <c r="AM465" s="302"/>
      <c r="AN465" s="302"/>
      <c r="AO465" s="302"/>
      <c r="AP465" s="302"/>
      <c r="AQ465" s="303" t="s">
        <v>1062</v>
      </c>
      <c r="AR465" s="303" t="s">
        <v>1063</v>
      </c>
      <c r="AS465" s="303" t="s">
        <v>1064</v>
      </c>
      <c r="AT465" s="303" t="s">
        <v>1065</v>
      </c>
      <c r="AU465" s="303"/>
      <c r="AV465" s="304" t="s">
        <v>1066</v>
      </c>
      <c r="AW465" s="303" t="s">
        <v>1067</v>
      </c>
      <c r="AX465" s="303" t="s">
        <v>1068</v>
      </c>
      <c r="AY465" s="167"/>
      <c r="AZ465" s="167"/>
      <c r="BA465" s="167"/>
      <c r="BB465" s="167"/>
      <c r="BC465" s="167"/>
      <c r="BD465" s="167"/>
      <c r="BE465" s="167"/>
      <c r="BF465" s="167"/>
      <c r="BG465" s="167"/>
      <c r="BH465" s="167"/>
      <c r="BI465" s="167"/>
      <c r="BJ465" s="167"/>
      <c r="BK465" s="167"/>
      <c r="BL465" s="167"/>
      <c r="BM465" s="167"/>
      <c r="BN465" s="167"/>
      <c r="DI465" s="422"/>
      <c r="DJ465" s="422"/>
      <c r="EU465" s="422"/>
      <c r="EV465" s="422"/>
    </row>
    <row r="466" spans="14:152" s="56" customFormat="1" ht="15" customHeight="1">
      <c r="N466" s="435">
        <v>17</v>
      </c>
      <c r="O466" s="199" t="s">
        <v>1</v>
      </c>
      <c r="P466" s="199" t="s">
        <v>591</v>
      </c>
      <c r="Q466" s="199" t="s">
        <v>525</v>
      </c>
      <c r="R466" s="199" t="s">
        <v>1</v>
      </c>
      <c r="S466" s="222">
        <v>22</v>
      </c>
      <c r="T466" s="199" t="s">
        <v>592</v>
      </c>
      <c r="U466" s="199" t="s">
        <v>593</v>
      </c>
      <c r="W466" s="223" t="str">
        <f t="shared" si="299"/>
        <v>-</v>
      </c>
      <c r="X466" s="223">
        <f t="shared" si="300"/>
        <v>101</v>
      </c>
      <c r="Y466" s="223">
        <f t="shared" si="301"/>
        <v>53</v>
      </c>
      <c r="Z466" s="223"/>
      <c r="AA466" s="223"/>
      <c r="AB466" s="223" t="str">
        <f t="shared" si="302"/>
        <v>-</v>
      </c>
      <c r="AC466" s="223">
        <f t="shared" si="303"/>
        <v>22</v>
      </c>
      <c r="AD466" s="223">
        <f t="shared" si="304"/>
        <v>45</v>
      </c>
      <c r="AE466" s="223">
        <f t="shared" si="305"/>
        <v>45</v>
      </c>
      <c r="AG466" s="251"/>
      <c r="AH466" s="251"/>
      <c r="AI466" s="303" t="s">
        <v>1054</v>
      </c>
      <c r="AJ466" s="303" t="s">
        <v>1055</v>
      </c>
      <c r="AK466" s="303" t="s">
        <v>1056</v>
      </c>
      <c r="AL466" s="303" t="s">
        <v>1057</v>
      </c>
      <c r="AM466" s="303" t="s">
        <v>1058</v>
      </c>
      <c r="AN466" s="303" t="s">
        <v>1059</v>
      </c>
      <c r="AO466" s="303" t="s">
        <v>1060</v>
      </c>
      <c r="AP466" s="303" t="s">
        <v>1061</v>
      </c>
      <c r="AQ466" s="283" t="s">
        <v>617</v>
      </c>
      <c r="AR466" s="283" t="s">
        <v>404</v>
      </c>
      <c r="AS466" s="283" t="s">
        <v>474</v>
      </c>
      <c r="AT466" s="283" t="s">
        <v>1313</v>
      </c>
      <c r="AU466" s="283"/>
      <c r="AV466" s="283" t="s">
        <v>572</v>
      </c>
      <c r="AW466" s="283" t="s">
        <v>1128</v>
      </c>
      <c r="AX466" s="454" t="s">
        <v>403</v>
      </c>
      <c r="AY466" s="167">
        <f t="shared" ref="AY466:AY484" si="307">IF(AI467="-",AI467,IF(ISNUMBER(AI467),AI467,MID(AI467,1,FIND("-",AI467)-1))+0)</f>
        <v>0</v>
      </c>
      <c r="AZ466" s="167">
        <f t="shared" ref="AZ466:AZ484" si="308">IF(AJ467="-",AJ467,IF(ISNUMBER(AJ467),AJ467,MID(AJ467,1,FIND("-",AJ467)-1))+0)</f>
        <v>0</v>
      </c>
      <c r="BA466" s="167">
        <f t="shared" ref="BA466:BA484" si="309">IF(AK467="-",AK467,IF(ISNUMBER(AK467),AK467,MID(AK467,1,FIND("-",AK467)-1))+0)</f>
        <v>0</v>
      </c>
      <c r="BB466" s="167">
        <f t="shared" ref="BB466:BB484" si="310">IF(AL467="-",AL467,IF(ISNUMBER(AL467),AL467,MID(AL467,1,FIND("-",AL467)-1))+0)</f>
        <v>0</v>
      </c>
      <c r="BC466" s="167">
        <f t="shared" ref="BC466:BC484" si="311">IF(AM467="-",AM467,IF(ISNUMBER(AM467),AM467,MID(AM467,1,FIND("-",AM467)-1))+0)</f>
        <v>0</v>
      </c>
      <c r="BD466" s="167">
        <f t="shared" ref="BD466:BD484" si="312">IF(AN467="-",AN467,IF(ISNUMBER(AN467),AN467,MID(AN467,1,FIND("-",AN467)-1))+0)</f>
        <v>0</v>
      </c>
      <c r="BE466" s="167">
        <f t="shared" ref="BE466:BE484" si="313">IF(AO467="-",AO467,IF(ISNUMBER(AO467),AO467,MID(AO467,1,FIND("-",AO467)-1))+0)</f>
        <v>0</v>
      </c>
      <c r="BF466" s="167">
        <f t="shared" ref="BF466:BF484" si="314">IF(AP467="-",AP467,IF(ISNUMBER(AP467),AP467,MID(AP467,1,FIND("-",AP467)-1))+0)</f>
        <v>0</v>
      </c>
      <c r="BG466" s="167">
        <f t="shared" ref="BG466:BG484" si="315">IF(AQ466="-",AQ466,IF(ISNUMBER(AQ466),AQ466,MID(AQ466,1,FIND("-",AQ466)-1))+0)</f>
        <v>0</v>
      </c>
      <c r="BH466" s="167"/>
      <c r="BI466" s="167">
        <f t="shared" ref="BI466:BI484" si="316">IF(AR466="-",AR466,IF(ISNUMBER(AR466),AR466,MID(AR466,1,FIND("-",AR466)-1))+0)</f>
        <v>0</v>
      </c>
      <c r="BJ466" s="167">
        <f t="shared" ref="BJ466:BJ484" si="317">IF(AS466="-",AS466,IF(ISNUMBER(AS466),AS466,MID(AS466,1,FIND("-",AS466)-1))+0)</f>
        <v>0</v>
      </c>
      <c r="BK466" s="167">
        <f t="shared" ref="BK466:BK484" si="318">IF(AT466="-",AT466,IF(ISNUMBER(AT466),AT466,MID(AT466,1,FIND("-",AT466)-1))+0)</f>
        <v>0</v>
      </c>
      <c r="BL466" s="167">
        <f t="shared" ref="BL466:BL484" si="319">IF(AV466="-",AV466,IF(ISNUMBER(AV466),AV466,MID(AV466,1,FIND("-",AV466)-1))+0)</f>
        <v>0</v>
      </c>
      <c r="BM466" s="167">
        <f t="shared" ref="BM466:BM484" si="320">IF(AW466="-",AW466,IF(ISNUMBER(AW466),AW466,MID(AW466,1,FIND("-",AW466)-1))+0)</f>
        <v>0</v>
      </c>
      <c r="BN466" s="167">
        <f t="shared" ref="BN466:BN484" si="321">IF(AX466="-",AX466,IF(ISNUMBER(AX466),AX466,MID(AX466,1,FIND("-",AX466)-1))+0)</f>
        <v>0</v>
      </c>
      <c r="DI466" s="422"/>
      <c r="DJ466" s="422"/>
      <c r="EU466" s="422"/>
      <c r="EV466" s="422"/>
    </row>
    <row r="467" spans="14:152" s="56" customFormat="1" ht="15" customHeight="1">
      <c r="N467" s="435">
        <v>18</v>
      </c>
      <c r="O467" s="199" t="s">
        <v>1</v>
      </c>
      <c r="P467" s="199" t="s">
        <v>594</v>
      </c>
      <c r="Q467" s="199" t="s">
        <v>595</v>
      </c>
      <c r="R467" s="199" t="s">
        <v>1</v>
      </c>
      <c r="S467" s="199" t="s">
        <v>1</v>
      </c>
      <c r="T467" s="199" t="s">
        <v>505</v>
      </c>
      <c r="U467" s="199" t="s">
        <v>559</v>
      </c>
      <c r="W467" s="223" t="str">
        <f t="shared" si="299"/>
        <v>-</v>
      </c>
      <c r="X467" s="223">
        <f t="shared" si="300"/>
        <v>108</v>
      </c>
      <c r="Y467" s="223">
        <f t="shared" si="301"/>
        <v>57</v>
      </c>
      <c r="Z467" s="223"/>
      <c r="AA467" s="223"/>
      <c r="AB467" s="223" t="str">
        <f t="shared" si="302"/>
        <v>-</v>
      </c>
      <c r="AC467" s="223" t="str">
        <f t="shared" si="303"/>
        <v>-</v>
      </c>
      <c r="AD467" s="223">
        <f t="shared" si="304"/>
        <v>48</v>
      </c>
      <c r="AE467" s="223">
        <f t="shared" si="305"/>
        <v>49</v>
      </c>
      <c r="AG467" s="270">
        <v>1</v>
      </c>
      <c r="AH467" s="270"/>
      <c r="AI467" s="283" t="s">
        <v>404</v>
      </c>
      <c r="AJ467" s="283">
        <v>0</v>
      </c>
      <c r="AK467" s="283" t="s">
        <v>474</v>
      </c>
      <c r="AL467" s="283" t="s">
        <v>403</v>
      </c>
      <c r="AM467" s="283" t="s">
        <v>1300</v>
      </c>
      <c r="AN467" s="283" t="s">
        <v>1128</v>
      </c>
      <c r="AO467" s="283" t="s">
        <v>351</v>
      </c>
      <c r="AP467" s="283" t="s">
        <v>617</v>
      </c>
      <c r="AQ467" s="283" t="s">
        <v>353</v>
      </c>
      <c r="AR467" s="283" t="s">
        <v>411</v>
      </c>
      <c r="AS467" s="283" t="s">
        <v>367</v>
      </c>
      <c r="AT467" s="283" t="s">
        <v>600</v>
      </c>
      <c r="AU467" s="283"/>
      <c r="AV467" s="291">
        <v>8</v>
      </c>
      <c r="AW467" s="283" t="s">
        <v>363</v>
      </c>
      <c r="AX467" s="291">
        <v>4</v>
      </c>
      <c r="AY467" s="167">
        <f t="shared" si="307"/>
        <v>2</v>
      </c>
      <c r="AZ467" s="167" t="str">
        <f t="shared" si="308"/>
        <v>-</v>
      </c>
      <c r="BA467" s="167">
        <f t="shared" si="309"/>
        <v>7</v>
      </c>
      <c r="BB467" s="167">
        <f t="shared" si="310"/>
        <v>4</v>
      </c>
      <c r="BC467" s="167">
        <f t="shared" si="311"/>
        <v>15</v>
      </c>
      <c r="BD467" s="167">
        <f t="shared" si="312"/>
        <v>10</v>
      </c>
      <c r="BE467" s="167">
        <f t="shared" si="313"/>
        <v>3</v>
      </c>
      <c r="BF467" s="167">
        <f t="shared" si="314"/>
        <v>5</v>
      </c>
      <c r="BG467" s="167">
        <f t="shared" si="315"/>
        <v>5</v>
      </c>
      <c r="BH467" s="167"/>
      <c r="BI467" s="167">
        <f t="shared" si="316"/>
        <v>2</v>
      </c>
      <c r="BJ467" s="167">
        <f t="shared" si="317"/>
        <v>7</v>
      </c>
      <c r="BK467" s="167">
        <f t="shared" si="318"/>
        <v>26</v>
      </c>
      <c r="BL467" s="167">
        <f t="shared" si="319"/>
        <v>8</v>
      </c>
      <c r="BM467" s="167">
        <f t="shared" si="320"/>
        <v>10</v>
      </c>
      <c r="BN467" s="167">
        <f t="shared" si="321"/>
        <v>4</v>
      </c>
      <c r="DI467" s="422"/>
      <c r="DJ467" s="422"/>
      <c r="EU467" s="422"/>
      <c r="EV467" s="422"/>
    </row>
    <row r="468" spans="14:152" s="56" customFormat="1" ht="15" customHeight="1">
      <c r="N468" s="435">
        <v>19</v>
      </c>
      <c r="O468" s="199" t="s">
        <v>1</v>
      </c>
      <c r="P468" s="199" t="s">
        <v>596</v>
      </c>
      <c r="Q468" s="199" t="s">
        <v>597</v>
      </c>
      <c r="R468" s="199" t="s">
        <v>1</v>
      </c>
      <c r="S468" s="199" t="s">
        <v>1</v>
      </c>
      <c r="T468" s="199" t="s">
        <v>560</v>
      </c>
      <c r="U468" s="222">
        <v>52</v>
      </c>
      <c r="W468" s="223" t="str">
        <f t="shared" si="299"/>
        <v>-</v>
      </c>
      <c r="X468" s="223">
        <f t="shared" si="300"/>
        <v>115</v>
      </c>
      <c r="Y468" s="223">
        <f t="shared" si="301"/>
        <v>61</v>
      </c>
      <c r="Z468" s="223"/>
      <c r="AA468" s="223"/>
      <c r="AB468" s="223" t="str">
        <f t="shared" si="302"/>
        <v>-</v>
      </c>
      <c r="AC468" s="223" t="str">
        <f t="shared" si="303"/>
        <v>-</v>
      </c>
      <c r="AD468" s="223">
        <f t="shared" si="304"/>
        <v>52</v>
      </c>
      <c r="AE468" s="223">
        <f t="shared" si="305"/>
        <v>52</v>
      </c>
      <c r="AG468" s="270">
        <v>2</v>
      </c>
      <c r="AH468" s="270"/>
      <c r="AI468" s="283" t="s">
        <v>411</v>
      </c>
      <c r="AJ468" s="283" t="s">
        <v>1</v>
      </c>
      <c r="AK468" s="291">
        <v>7</v>
      </c>
      <c r="AL468" s="291">
        <v>4</v>
      </c>
      <c r="AM468" s="283" t="s">
        <v>360</v>
      </c>
      <c r="AN468" s="283" t="s">
        <v>363</v>
      </c>
      <c r="AO468" s="283" t="s">
        <v>407</v>
      </c>
      <c r="AP468" s="283" t="s">
        <v>353</v>
      </c>
      <c r="AQ468" s="283" t="s">
        <v>367</v>
      </c>
      <c r="AR468" s="283" t="s">
        <v>356</v>
      </c>
      <c r="AS468" s="283" t="s">
        <v>412</v>
      </c>
      <c r="AT468" s="283" t="s">
        <v>1314</v>
      </c>
      <c r="AU468" s="283"/>
      <c r="AV468" s="291">
        <v>9</v>
      </c>
      <c r="AW468" s="291">
        <v>12</v>
      </c>
      <c r="AX468" s="291">
        <v>5</v>
      </c>
      <c r="AY468" s="167">
        <f t="shared" si="307"/>
        <v>4</v>
      </c>
      <c r="AZ468" s="167">
        <f t="shared" si="308"/>
        <v>1</v>
      </c>
      <c r="BA468" s="167">
        <f t="shared" si="309"/>
        <v>8</v>
      </c>
      <c r="BB468" s="167">
        <f t="shared" si="310"/>
        <v>5</v>
      </c>
      <c r="BC468" s="167">
        <f t="shared" si="311"/>
        <v>18</v>
      </c>
      <c r="BD468" s="167">
        <f t="shared" si="312"/>
        <v>12</v>
      </c>
      <c r="BE468" s="167">
        <f t="shared" si="313"/>
        <v>5</v>
      </c>
      <c r="BF468" s="167">
        <f t="shared" si="314"/>
        <v>7</v>
      </c>
      <c r="BG468" s="167">
        <f t="shared" si="315"/>
        <v>7</v>
      </c>
      <c r="BH468" s="167"/>
      <c r="BI468" s="167">
        <f t="shared" si="316"/>
        <v>4</v>
      </c>
      <c r="BJ468" s="167">
        <f t="shared" si="317"/>
        <v>9</v>
      </c>
      <c r="BK468" s="167">
        <f t="shared" si="318"/>
        <v>31</v>
      </c>
      <c r="BL468" s="167">
        <f t="shared" si="319"/>
        <v>9</v>
      </c>
      <c r="BM468" s="167">
        <f t="shared" si="320"/>
        <v>12</v>
      </c>
      <c r="BN468" s="167">
        <f t="shared" si="321"/>
        <v>5</v>
      </c>
      <c r="DI468" s="422"/>
      <c r="DJ468" s="422"/>
      <c r="EU468" s="422"/>
      <c r="EV468" s="422"/>
    </row>
    <row r="469" spans="14:152" s="56" customFormat="1" ht="15" customHeight="1">
      <c r="N469" s="222">
        <v>0</v>
      </c>
      <c r="O469" s="199"/>
      <c r="P469" s="199"/>
      <c r="Q469" s="199"/>
      <c r="R469" s="199"/>
      <c r="S469" s="199"/>
      <c r="T469" s="199"/>
      <c r="U469" s="199"/>
      <c r="W469" s="199">
        <v>26</v>
      </c>
      <c r="X469" s="199">
        <v>134</v>
      </c>
      <c r="Y469" s="199">
        <v>69</v>
      </c>
      <c r="Z469" s="199"/>
      <c r="AA469" s="199"/>
      <c r="AB469" s="199">
        <v>27</v>
      </c>
      <c r="AC469" s="199">
        <v>23</v>
      </c>
      <c r="AD469" s="199">
        <v>61</v>
      </c>
      <c r="AE469" s="199">
        <v>53</v>
      </c>
      <c r="AG469" s="270">
        <v>3</v>
      </c>
      <c r="AH469" s="270"/>
      <c r="AI469" s="283" t="s">
        <v>477</v>
      </c>
      <c r="AJ469" s="291">
        <v>1</v>
      </c>
      <c r="AK469" s="291">
        <v>8</v>
      </c>
      <c r="AL469" s="283" t="s">
        <v>353</v>
      </c>
      <c r="AM469" s="283" t="s">
        <v>462</v>
      </c>
      <c r="AN469" s="283" t="s">
        <v>368</v>
      </c>
      <c r="AO469" s="291">
        <v>5</v>
      </c>
      <c r="AP469" s="291">
        <v>7</v>
      </c>
      <c r="AQ469" s="283" t="s">
        <v>412</v>
      </c>
      <c r="AR469" s="283" t="s">
        <v>409</v>
      </c>
      <c r="AS469" s="283" t="s">
        <v>366</v>
      </c>
      <c r="AT469" s="283" t="s">
        <v>1315</v>
      </c>
      <c r="AU469" s="283"/>
      <c r="AV469" s="291">
        <v>10</v>
      </c>
      <c r="AW469" s="283" t="s">
        <v>380</v>
      </c>
      <c r="AX469" s="459" t="s">
        <v>359</v>
      </c>
      <c r="AY469" s="167">
        <f t="shared" si="307"/>
        <v>7</v>
      </c>
      <c r="AZ469" s="167">
        <f t="shared" si="308"/>
        <v>2</v>
      </c>
      <c r="BA469" s="167">
        <f t="shared" si="309"/>
        <v>9</v>
      </c>
      <c r="BB469" s="167">
        <f t="shared" si="310"/>
        <v>7</v>
      </c>
      <c r="BC469" s="167">
        <f t="shared" si="311"/>
        <v>21</v>
      </c>
      <c r="BD469" s="167">
        <f t="shared" si="312"/>
        <v>15</v>
      </c>
      <c r="BE469" s="167">
        <f t="shared" si="313"/>
        <v>6</v>
      </c>
      <c r="BF469" s="167">
        <f t="shared" si="314"/>
        <v>8</v>
      </c>
      <c r="BG469" s="167">
        <f t="shared" si="315"/>
        <v>9</v>
      </c>
      <c r="BH469" s="167"/>
      <c r="BI469" s="167">
        <f t="shared" si="316"/>
        <v>6</v>
      </c>
      <c r="BJ469" s="167">
        <f t="shared" si="317"/>
        <v>11</v>
      </c>
      <c r="BK469" s="167">
        <f t="shared" si="318"/>
        <v>37</v>
      </c>
      <c r="BL469" s="167">
        <f t="shared" si="319"/>
        <v>10</v>
      </c>
      <c r="BM469" s="167">
        <f t="shared" si="320"/>
        <v>13</v>
      </c>
      <c r="BN469" s="167">
        <f t="shared" si="321"/>
        <v>6</v>
      </c>
      <c r="DI469" s="422"/>
      <c r="DJ469" s="422"/>
      <c r="EU469" s="422"/>
      <c r="EV469" s="422"/>
    </row>
    <row r="470" spans="14:152" s="56" customFormat="1" ht="15" customHeight="1">
      <c r="N470" s="222"/>
      <c r="O470" s="199"/>
      <c r="P470" s="199"/>
      <c r="Q470" s="199"/>
      <c r="R470" s="199"/>
      <c r="S470" s="199"/>
      <c r="T470" s="199"/>
      <c r="U470" s="199"/>
      <c r="W470" s="199"/>
      <c r="X470" s="199"/>
      <c r="Y470" s="199"/>
      <c r="Z470" s="199"/>
      <c r="AA470" s="199"/>
      <c r="AB470" s="199"/>
      <c r="AC470" s="199"/>
      <c r="AD470" s="199"/>
      <c r="AE470" s="199"/>
      <c r="AG470" s="270">
        <v>4</v>
      </c>
      <c r="AH470" s="270"/>
      <c r="AI470" s="283" t="s">
        <v>625</v>
      </c>
      <c r="AJ470" s="283" t="s">
        <v>517</v>
      </c>
      <c r="AK470" s="291">
        <v>9</v>
      </c>
      <c r="AL470" s="291">
        <v>7</v>
      </c>
      <c r="AM470" s="283" t="s">
        <v>381</v>
      </c>
      <c r="AN470" s="283" t="s">
        <v>371</v>
      </c>
      <c r="AO470" s="283" t="s">
        <v>359</v>
      </c>
      <c r="AP470" s="283" t="s">
        <v>361</v>
      </c>
      <c r="AQ470" s="283" t="s">
        <v>366</v>
      </c>
      <c r="AR470" s="283" t="s">
        <v>412</v>
      </c>
      <c r="AS470" s="283" t="s">
        <v>380</v>
      </c>
      <c r="AT470" s="283" t="s">
        <v>1178</v>
      </c>
      <c r="AU470" s="283"/>
      <c r="AV470" s="291">
        <v>11</v>
      </c>
      <c r="AW470" s="291">
        <v>15</v>
      </c>
      <c r="AX470" s="291">
        <v>8</v>
      </c>
      <c r="AY470" s="167">
        <f t="shared" si="307"/>
        <v>11</v>
      </c>
      <c r="AZ470" s="167">
        <f t="shared" si="308"/>
        <v>5</v>
      </c>
      <c r="BA470" s="167" t="str">
        <f t="shared" si="309"/>
        <v>-</v>
      </c>
      <c r="BB470" s="167">
        <f t="shared" si="310"/>
        <v>8</v>
      </c>
      <c r="BC470" s="167">
        <f t="shared" si="311"/>
        <v>24</v>
      </c>
      <c r="BD470" s="167">
        <f t="shared" si="312"/>
        <v>17</v>
      </c>
      <c r="BE470" s="167">
        <f t="shared" si="313"/>
        <v>8</v>
      </c>
      <c r="BF470" s="167">
        <f t="shared" si="314"/>
        <v>10</v>
      </c>
      <c r="BG470" s="167">
        <f t="shared" si="315"/>
        <v>11</v>
      </c>
      <c r="BH470" s="167"/>
      <c r="BI470" s="167">
        <f t="shared" si="316"/>
        <v>9</v>
      </c>
      <c r="BJ470" s="167">
        <f t="shared" si="317"/>
        <v>13</v>
      </c>
      <c r="BK470" s="167">
        <f t="shared" si="318"/>
        <v>43</v>
      </c>
      <c r="BL470" s="167">
        <f t="shared" si="319"/>
        <v>11</v>
      </c>
      <c r="BM470" s="167">
        <f t="shared" si="320"/>
        <v>15</v>
      </c>
      <c r="BN470" s="167">
        <f t="shared" si="321"/>
        <v>8</v>
      </c>
      <c r="DI470" s="422"/>
      <c r="DJ470" s="422"/>
      <c r="EU470" s="422"/>
      <c r="EV470" s="422"/>
    </row>
    <row r="471" spans="14:152" s="56" customFormat="1" ht="15" customHeight="1">
      <c r="N471" s="222"/>
      <c r="O471" s="199"/>
      <c r="P471" s="199"/>
      <c r="Q471" s="199"/>
      <c r="R471" s="199"/>
      <c r="S471" s="199"/>
      <c r="T471" s="199"/>
      <c r="U471" s="199"/>
      <c r="W471" s="199"/>
      <c r="X471" s="199"/>
      <c r="Y471" s="199"/>
      <c r="Z471" s="199"/>
      <c r="AA471" s="199"/>
      <c r="AB471" s="199"/>
      <c r="AC471" s="199"/>
      <c r="AD471" s="199"/>
      <c r="AE471" s="199"/>
      <c r="AG471" s="270">
        <v>5</v>
      </c>
      <c r="AH471" s="270"/>
      <c r="AI471" s="283" t="s">
        <v>365</v>
      </c>
      <c r="AJ471" s="283" t="s">
        <v>353</v>
      </c>
      <c r="AK471" s="283" t="s">
        <v>1</v>
      </c>
      <c r="AL471" s="283" t="s">
        <v>361</v>
      </c>
      <c r="AM471" s="283" t="s">
        <v>590</v>
      </c>
      <c r="AN471" s="283" t="s">
        <v>373</v>
      </c>
      <c r="AO471" s="459" t="s">
        <v>361</v>
      </c>
      <c r="AP471" s="283" t="s">
        <v>363</v>
      </c>
      <c r="AQ471" s="291">
        <v>13</v>
      </c>
      <c r="AR471" s="283" t="s">
        <v>366</v>
      </c>
      <c r="AS471" s="283" t="s">
        <v>371</v>
      </c>
      <c r="AT471" s="283" t="s">
        <v>687</v>
      </c>
      <c r="AU471" s="283"/>
      <c r="AV471" s="291">
        <v>12</v>
      </c>
      <c r="AW471" s="283" t="s">
        <v>387</v>
      </c>
      <c r="AX471" s="291">
        <v>9</v>
      </c>
      <c r="AY471" s="167">
        <f t="shared" si="307"/>
        <v>14</v>
      </c>
      <c r="AZ471" s="167">
        <f t="shared" si="308"/>
        <v>7</v>
      </c>
      <c r="BA471" s="167">
        <f t="shared" si="309"/>
        <v>10</v>
      </c>
      <c r="BB471" s="167">
        <f t="shared" si="310"/>
        <v>10</v>
      </c>
      <c r="BC471" s="167">
        <f t="shared" si="311"/>
        <v>27</v>
      </c>
      <c r="BD471" s="167">
        <f t="shared" si="312"/>
        <v>20</v>
      </c>
      <c r="BE471" s="167">
        <f t="shared" si="313"/>
        <v>10</v>
      </c>
      <c r="BF471" s="167">
        <f t="shared" si="314"/>
        <v>12</v>
      </c>
      <c r="BG471" s="167">
        <f t="shared" si="315"/>
        <v>13</v>
      </c>
      <c r="BH471" s="167"/>
      <c r="BI471" s="167">
        <f t="shared" si="316"/>
        <v>11</v>
      </c>
      <c r="BJ471" s="167">
        <f t="shared" si="317"/>
        <v>15</v>
      </c>
      <c r="BK471" s="167">
        <f t="shared" si="318"/>
        <v>48</v>
      </c>
      <c r="BL471" s="167">
        <f t="shared" si="319"/>
        <v>12</v>
      </c>
      <c r="BM471" s="167">
        <f t="shared" si="320"/>
        <v>16</v>
      </c>
      <c r="BN471" s="167">
        <f t="shared" si="321"/>
        <v>9</v>
      </c>
      <c r="DI471" s="422"/>
      <c r="DJ471" s="422"/>
      <c r="EU471" s="422"/>
      <c r="EV471" s="422"/>
    </row>
    <row r="472" spans="14:152" s="56" customFormat="1" ht="15" customHeight="1">
      <c r="N472" s="222"/>
      <c r="O472" s="199"/>
      <c r="P472" s="199"/>
      <c r="Q472" s="199"/>
      <c r="R472" s="199"/>
      <c r="S472" s="199"/>
      <c r="T472" s="199"/>
      <c r="U472" s="199"/>
      <c r="W472" s="199"/>
      <c r="X472" s="199"/>
      <c r="Y472" s="199"/>
      <c r="Z472" s="199"/>
      <c r="AA472" s="199"/>
      <c r="AB472" s="199"/>
      <c r="AC472" s="199"/>
      <c r="AD472" s="199"/>
      <c r="AE472" s="199"/>
      <c r="AG472" s="270">
        <v>6</v>
      </c>
      <c r="AH472" s="270"/>
      <c r="AI472" s="283" t="s">
        <v>370</v>
      </c>
      <c r="AJ472" s="283" t="s">
        <v>480</v>
      </c>
      <c r="AK472" s="291">
        <v>10</v>
      </c>
      <c r="AL472" s="291">
        <v>10</v>
      </c>
      <c r="AM472" s="283" t="s">
        <v>428</v>
      </c>
      <c r="AN472" s="283" t="s">
        <v>376</v>
      </c>
      <c r="AO472" s="283" t="s">
        <v>363</v>
      </c>
      <c r="AP472" s="291">
        <v>12</v>
      </c>
      <c r="AQ472" s="283" t="s">
        <v>459</v>
      </c>
      <c r="AR472" s="283" t="s">
        <v>380</v>
      </c>
      <c r="AS472" s="283" t="s">
        <v>374</v>
      </c>
      <c r="AT472" s="283" t="s">
        <v>1179</v>
      </c>
      <c r="AU472" s="283"/>
      <c r="AV472" s="291">
        <v>13</v>
      </c>
      <c r="AW472" s="291">
        <v>18</v>
      </c>
      <c r="AX472" s="291">
        <v>10</v>
      </c>
      <c r="AY472" s="167">
        <f t="shared" si="307"/>
        <v>17</v>
      </c>
      <c r="AZ472" s="167">
        <f t="shared" si="308"/>
        <v>10</v>
      </c>
      <c r="BA472" s="167">
        <f t="shared" si="309"/>
        <v>11</v>
      </c>
      <c r="BB472" s="167">
        <f t="shared" si="310"/>
        <v>11</v>
      </c>
      <c r="BC472" s="167">
        <f t="shared" si="311"/>
        <v>30</v>
      </c>
      <c r="BD472" s="167">
        <f t="shared" si="312"/>
        <v>22</v>
      </c>
      <c r="BE472" s="167">
        <f t="shared" si="313"/>
        <v>12</v>
      </c>
      <c r="BF472" s="167">
        <f t="shared" si="314"/>
        <v>13</v>
      </c>
      <c r="BG472" s="167">
        <f t="shared" si="315"/>
        <v>14</v>
      </c>
      <c r="BH472" s="167"/>
      <c r="BI472" s="167">
        <f t="shared" si="316"/>
        <v>13</v>
      </c>
      <c r="BJ472" s="167">
        <f t="shared" si="317"/>
        <v>17</v>
      </c>
      <c r="BK472" s="167">
        <f t="shared" si="318"/>
        <v>54</v>
      </c>
      <c r="BL472" s="167">
        <f t="shared" si="319"/>
        <v>13</v>
      </c>
      <c r="BM472" s="167">
        <f t="shared" si="320"/>
        <v>18</v>
      </c>
      <c r="BN472" s="167">
        <f t="shared" si="321"/>
        <v>10</v>
      </c>
      <c r="DI472" s="422"/>
      <c r="DJ472" s="422"/>
      <c r="EU472" s="422"/>
      <c r="EV472" s="422"/>
    </row>
    <row r="473" spans="14:152" s="56" customFormat="1" ht="15" customHeight="1">
      <c r="N473" s="222"/>
      <c r="O473" s="199"/>
      <c r="P473" s="199"/>
      <c r="Q473" s="199"/>
      <c r="R473" s="199"/>
      <c r="S473" s="199"/>
      <c r="T473" s="199"/>
      <c r="U473" s="199"/>
      <c r="W473" s="199"/>
      <c r="X473" s="199"/>
      <c r="Y473" s="199"/>
      <c r="Z473" s="199"/>
      <c r="AA473" s="199"/>
      <c r="AB473" s="199"/>
      <c r="AC473" s="199"/>
      <c r="AD473" s="199"/>
      <c r="AE473" s="199"/>
      <c r="AG473" s="270">
        <v>7</v>
      </c>
      <c r="AH473" s="270"/>
      <c r="AI473" s="283" t="s">
        <v>489</v>
      </c>
      <c r="AJ473" s="283" t="s">
        <v>516</v>
      </c>
      <c r="AK473" s="291">
        <v>11</v>
      </c>
      <c r="AL473" s="283" t="s">
        <v>366</v>
      </c>
      <c r="AM473" s="283" t="s">
        <v>433</v>
      </c>
      <c r="AN473" s="283" t="s">
        <v>379</v>
      </c>
      <c r="AO473" s="291">
        <v>12</v>
      </c>
      <c r="AP473" s="283" t="s">
        <v>380</v>
      </c>
      <c r="AQ473" s="283" t="s">
        <v>387</v>
      </c>
      <c r="AR473" s="283" t="s">
        <v>371</v>
      </c>
      <c r="AS473" s="283" t="s">
        <v>377</v>
      </c>
      <c r="AT473" s="283" t="s">
        <v>676</v>
      </c>
      <c r="AU473" s="283"/>
      <c r="AV473" s="291">
        <v>14</v>
      </c>
      <c r="AW473" s="283" t="s">
        <v>377</v>
      </c>
      <c r="AX473" s="291">
        <v>11</v>
      </c>
      <c r="AY473" s="167">
        <f t="shared" si="307"/>
        <v>21</v>
      </c>
      <c r="AZ473" s="167">
        <f t="shared" si="308"/>
        <v>13</v>
      </c>
      <c r="BA473" s="167">
        <f t="shared" si="309"/>
        <v>12</v>
      </c>
      <c r="BB473" s="167">
        <f t="shared" si="310"/>
        <v>13</v>
      </c>
      <c r="BC473" s="167">
        <f t="shared" si="311"/>
        <v>33</v>
      </c>
      <c r="BD473" s="167">
        <f t="shared" si="312"/>
        <v>25</v>
      </c>
      <c r="BE473" s="167">
        <f t="shared" si="313"/>
        <v>13</v>
      </c>
      <c r="BF473" s="167">
        <f t="shared" si="314"/>
        <v>15</v>
      </c>
      <c r="BG473" s="167">
        <f t="shared" si="315"/>
        <v>16</v>
      </c>
      <c r="BH473" s="167"/>
      <c r="BI473" s="167">
        <f t="shared" si="316"/>
        <v>15</v>
      </c>
      <c r="BJ473" s="167">
        <f t="shared" si="317"/>
        <v>19</v>
      </c>
      <c r="BK473" s="167">
        <f t="shared" si="318"/>
        <v>60</v>
      </c>
      <c r="BL473" s="167">
        <f t="shared" si="319"/>
        <v>14</v>
      </c>
      <c r="BM473" s="167">
        <f t="shared" si="320"/>
        <v>19</v>
      </c>
      <c r="BN473" s="167">
        <f t="shared" si="321"/>
        <v>11</v>
      </c>
      <c r="DI473" s="422"/>
      <c r="DJ473" s="422"/>
      <c r="EU473" s="422"/>
      <c r="EV473" s="422"/>
    </row>
    <row r="474" spans="14:152" s="56" customFormat="1" ht="15" customHeight="1">
      <c r="N474" s="222"/>
      <c r="O474" s="199"/>
      <c r="P474" s="199"/>
      <c r="Q474" s="199"/>
      <c r="R474" s="199"/>
      <c r="S474" s="199"/>
      <c r="T474" s="199"/>
      <c r="U474" s="199"/>
      <c r="W474" s="199"/>
      <c r="X474" s="199"/>
      <c r="Y474" s="199"/>
      <c r="Z474" s="199"/>
      <c r="AA474" s="199"/>
      <c r="AB474" s="199"/>
      <c r="AC474" s="199"/>
      <c r="AD474" s="199"/>
      <c r="AE474" s="199"/>
      <c r="AG474" s="270">
        <v>8</v>
      </c>
      <c r="AH474" s="270"/>
      <c r="AI474" s="283" t="s">
        <v>381</v>
      </c>
      <c r="AJ474" s="283" t="s">
        <v>380</v>
      </c>
      <c r="AK474" s="291">
        <v>12</v>
      </c>
      <c r="AL474" s="291">
        <v>13</v>
      </c>
      <c r="AM474" s="283" t="s">
        <v>567</v>
      </c>
      <c r="AN474" s="283" t="s">
        <v>425</v>
      </c>
      <c r="AO474" s="283" t="s">
        <v>380</v>
      </c>
      <c r="AP474" s="283" t="s">
        <v>371</v>
      </c>
      <c r="AQ474" s="283" t="s">
        <v>429</v>
      </c>
      <c r="AR474" s="283" t="s">
        <v>373</v>
      </c>
      <c r="AS474" s="283" t="s">
        <v>437</v>
      </c>
      <c r="AT474" s="283" t="s">
        <v>1180</v>
      </c>
      <c r="AU474" s="283"/>
      <c r="AV474" s="291">
        <v>15</v>
      </c>
      <c r="AW474" s="291">
        <v>21</v>
      </c>
      <c r="AX474" s="291">
        <v>12</v>
      </c>
      <c r="AY474" s="167">
        <f t="shared" si="307"/>
        <v>24</v>
      </c>
      <c r="AZ474" s="167">
        <f t="shared" si="308"/>
        <v>15</v>
      </c>
      <c r="BA474" s="167">
        <f t="shared" si="309"/>
        <v>13</v>
      </c>
      <c r="BB474" s="167">
        <f t="shared" si="310"/>
        <v>14</v>
      </c>
      <c r="BC474" s="167">
        <f t="shared" si="311"/>
        <v>37</v>
      </c>
      <c r="BD474" s="167">
        <f t="shared" si="312"/>
        <v>27</v>
      </c>
      <c r="BE474" s="167">
        <f t="shared" si="313"/>
        <v>15</v>
      </c>
      <c r="BF474" s="167">
        <f t="shared" si="314"/>
        <v>17</v>
      </c>
      <c r="BG474" s="167">
        <f t="shared" si="315"/>
        <v>18</v>
      </c>
      <c r="BH474" s="167"/>
      <c r="BI474" s="167">
        <f t="shared" si="316"/>
        <v>17</v>
      </c>
      <c r="BJ474" s="167">
        <f t="shared" si="317"/>
        <v>21</v>
      </c>
      <c r="BK474" s="167">
        <f t="shared" si="318"/>
        <v>66</v>
      </c>
      <c r="BL474" s="167">
        <f t="shared" si="319"/>
        <v>15</v>
      </c>
      <c r="BM474" s="167">
        <f t="shared" si="320"/>
        <v>21</v>
      </c>
      <c r="BN474" s="167">
        <f t="shared" si="321"/>
        <v>12</v>
      </c>
      <c r="DI474" s="422"/>
      <c r="DJ474" s="422"/>
      <c r="EU474" s="422"/>
      <c r="EV474" s="422"/>
    </row>
    <row r="475" spans="14:152" s="56" customFormat="1" ht="15" customHeight="1">
      <c r="N475" s="222"/>
      <c r="O475" s="199"/>
      <c r="P475" s="199"/>
      <c r="Q475" s="199"/>
      <c r="R475" s="199"/>
      <c r="S475" s="199"/>
      <c r="T475" s="199"/>
      <c r="U475" s="199"/>
      <c r="W475" s="199"/>
      <c r="X475" s="199"/>
      <c r="Y475" s="199"/>
      <c r="Z475" s="199"/>
      <c r="AA475" s="199"/>
      <c r="AB475" s="199"/>
      <c r="AC475" s="199"/>
      <c r="AD475" s="199"/>
      <c r="AE475" s="199"/>
      <c r="AG475" s="270">
        <v>9</v>
      </c>
      <c r="AH475" s="270"/>
      <c r="AI475" s="283" t="s">
        <v>519</v>
      </c>
      <c r="AJ475" s="283" t="s">
        <v>360</v>
      </c>
      <c r="AK475" s="291">
        <v>13</v>
      </c>
      <c r="AL475" s="283" t="s">
        <v>459</v>
      </c>
      <c r="AM475" s="283" t="s">
        <v>547</v>
      </c>
      <c r="AN475" s="283" t="s">
        <v>428</v>
      </c>
      <c r="AO475" s="291">
        <v>15</v>
      </c>
      <c r="AP475" s="291">
        <v>17</v>
      </c>
      <c r="AQ475" s="283" t="s">
        <v>376</v>
      </c>
      <c r="AR475" s="283" t="s">
        <v>376</v>
      </c>
      <c r="AS475" s="283" t="s">
        <v>440</v>
      </c>
      <c r="AT475" s="283" t="s">
        <v>1316</v>
      </c>
      <c r="AU475" s="283"/>
      <c r="AV475" s="291">
        <v>16</v>
      </c>
      <c r="AW475" s="291">
        <v>22</v>
      </c>
      <c r="AX475" s="291">
        <v>13</v>
      </c>
      <c r="AY475" s="167">
        <f t="shared" si="307"/>
        <v>28</v>
      </c>
      <c r="AZ475" s="167">
        <f t="shared" si="308"/>
        <v>18</v>
      </c>
      <c r="BA475" s="167">
        <f t="shared" si="309"/>
        <v>14</v>
      </c>
      <c r="BB475" s="167">
        <f t="shared" si="310"/>
        <v>16</v>
      </c>
      <c r="BC475" s="167">
        <f t="shared" si="311"/>
        <v>41</v>
      </c>
      <c r="BD475" s="167">
        <f t="shared" si="312"/>
        <v>30</v>
      </c>
      <c r="BE475" s="167">
        <f t="shared" si="313"/>
        <v>16</v>
      </c>
      <c r="BF475" s="167">
        <f t="shared" si="314"/>
        <v>18</v>
      </c>
      <c r="BG475" s="167">
        <f t="shared" si="315"/>
        <v>20</v>
      </c>
      <c r="BH475" s="167"/>
      <c r="BI475" s="167">
        <f t="shared" si="316"/>
        <v>20</v>
      </c>
      <c r="BJ475" s="167">
        <f t="shared" si="317"/>
        <v>23</v>
      </c>
      <c r="BK475" s="167">
        <f t="shared" si="318"/>
        <v>72</v>
      </c>
      <c r="BL475" s="167">
        <f t="shared" si="319"/>
        <v>16</v>
      </c>
      <c r="BM475" s="167">
        <f t="shared" si="320"/>
        <v>22</v>
      </c>
      <c r="BN475" s="167">
        <f t="shared" si="321"/>
        <v>13</v>
      </c>
      <c r="DI475" s="422"/>
      <c r="DJ475" s="422"/>
      <c r="EU475" s="422"/>
      <c r="EV475" s="422"/>
    </row>
    <row r="476" spans="14:152" s="56" customFormat="1" ht="15" customHeight="1">
      <c r="N476" s="222"/>
      <c r="O476" s="199"/>
      <c r="P476" s="199"/>
      <c r="Q476" s="199"/>
      <c r="R476" s="199"/>
      <c r="S476" s="199"/>
      <c r="T476" s="199"/>
      <c r="U476" s="199"/>
      <c r="W476" s="199"/>
      <c r="X476" s="199"/>
      <c r="Y476" s="199"/>
      <c r="Z476" s="199"/>
      <c r="AA476" s="199"/>
      <c r="AB476" s="199"/>
      <c r="AC476" s="199"/>
      <c r="AD476" s="199"/>
      <c r="AE476" s="199"/>
      <c r="AG476" s="270">
        <v>10</v>
      </c>
      <c r="AH476" s="270"/>
      <c r="AI476" s="283" t="s">
        <v>520</v>
      </c>
      <c r="AJ476" s="283" t="s">
        <v>429</v>
      </c>
      <c r="AK476" s="283" t="s">
        <v>459</v>
      </c>
      <c r="AL476" s="291">
        <v>16</v>
      </c>
      <c r="AM476" s="283" t="s">
        <v>550</v>
      </c>
      <c r="AN476" s="283" t="s">
        <v>394</v>
      </c>
      <c r="AO476" s="283" t="s">
        <v>387</v>
      </c>
      <c r="AP476" s="283" t="s">
        <v>429</v>
      </c>
      <c r="AQ476" s="291">
        <v>22</v>
      </c>
      <c r="AR476" s="283" t="s">
        <v>466</v>
      </c>
      <c r="AS476" s="283" t="s">
        <v>425</v>
      </c>
      <c r="AT476" s="283" t="s">
        <v>1229</v>
      </c>
      <c r="AU476" s="283"/>
      <c r="AV476" s="291">
        <v>17</v>
      </c>
      <c r="AW476" s="283" t="s">
        <v>440</v>
      </c>
      <c r="AX476" s="291">
        <v>14</v>
      </c>
      <c r="AY476" s="167">
        <f t="shared" si="307"/>
        <v>32</v>
      </c>
      <c r="AZ476" s="167">
        <f t="shared" si="308"/>
        <v>20</v>
      </c>
      <c r="BA476" s="167">
        <f t="shared" si="309"/>
        <v>16</v>
      </c>
      <c r="BB476" s="167">
        <f t="shared" si="310"/>
        <v>17</v>
      </c>
      <c r="BC476" s="167">
        <f t="shared" si="311"/>
        <v>44</v>
      </c>
      <c r="BD476" s="167">
        <f t="shared" si="312"/>
        <v>32</v>
      </c>
      <c r="BE476" s="167">
        <f t="shared" si="313"/>
        <v>18</v>
      </c>
      <c r="BF476" s="167">
        <f t="shared" si="314"/>
        <v>20</v>
      </c>
      <c r="BG476" s="167">
        <f t="shared" si="315"/>
        <v>22</v>
      </c>
      <c r="BH476" s="167"/>
      <c r="BI476" s="167">
        <f t="shared" si="316"/>
        <v>22</v>
      </c>
      <c r="BJ476" s="167">
        <f t="shared" si="317"/>
        <v>25</v>
      </c>
      <c r="BK476" s="167">
        <f t="shared" si="318"/>
        <v>79</v>
      </c>
      <c r="BL476" s="167">
        <f t="shared" si="319"/>
        <v>17</v>
      </c>
      <c r="BM476" s="167">
        <f t="shared" si="320"/>
        <v>23</v>
      </c>
      <c r="BN476" s="167">
        <f t="shared" si="321"/>
        <v>14</v>
      </c>
      <c r="DI476" s="422"/>
      <c r="DJ476" s="422"/>
      <c r="EU476" s="422"/>
      <c r="EV476" s="422"/>
    </row>
    <row r="477" spans="14:152" s="56" customFormat="1" ht="15" customHeight="1">
      <c r="N477" s="222"/>
      <c r="O477" s="199"/>
      <c r="P477" s="199"/>
      <c r="Q477" s="199"/>
      <c r="R477" s="199"/>
      <c r="S477" s="199"/>
      <c r="T477" s="199"/>
      <c r="U477" s="199"/>
      <c r="W477" s="199"/>
      <c r="X477" s="199"/>
      <c r="Y477" s="199"/>
      <c r="Z477" s="199"/>
      <c r="AA477" s="199"/>
      <c r="AB477" s="199"/>
      <c r="AC477" s="199"/>
      <c r="AD477" s="199"/>
      <c r="AE477" s="199"/>
      <c r="AG477" s="251">
        <v>11</v>
      </c>
      <c r="AH477" s="251"/>
      <c r="AI477" s="283" t="s">
        <v>521</v>
      </c>
      <c r="AJ477" s="283" t="s">
        <v>470</v>
      </c>
      <c r="AK477" s="291">
        <v>16</v>
      </c>
      <c r="AL477" s="283" t="s">
        <v>374</v>
      </c>
      <c r="AM477" s="283" t="s">
        <v>502</v>
      </c>
      <c r="AN477" s="283" t="s">
        <v>397</v>
      </c>
      <c r="AO477" s="291">
        <v>18</v>
      </c>
      <c r="AP477" s="283" t="s">
        <v>376</v>
      </c>
      <c r="AQ477" s="283" t="s">
        <v>440</v>
      </c>
      <c r="AR477" s="283" t="s">
        <v>384</v>
      </c>
      <c r="AS477" s="291">
        <v>27</v>
      </c>
      <c r="AT477" s="283" t="s">
        <v>1183</v>
      </c>
      <c r="AU477" s="283"/>
      <c r="AV477" s="291">
        <v>18</v>
      </c>
      <c r="AW477" s="291">
        <v>25</v>
      </c>
      <c r="AX477" s="459" t="s">
        <v>1</v>
      </c>
      <c r="AY477" s="167">
        <f t="shared" si="307"/>
        <v>35</v>
      </c>
      <c r="AZ477" s="167">
        <f t="shared" si="308"/>
        <v>23</v>
      </c>
      <c r="BA477" s="167">
        <f t="shared" si="309"/>
        <v>17</v>
      </c>
      <c r="BB477" s="167">
        <f t="shared" si="310"/>
        <v>19</v>
      </c>
      <c r="BC477" s="167">
        <f t="shared" si="311"/>
        <v>48</v>
      </c>
      <c r="BD477" s="167">
        <f t="shared" si="312"/>
        <v>34</v>
      </c>
      <c r="BE477" s="167">
        <f t="shared" si="313"/>
        <v>19</v>
      </c>
      <c r="BF477" s="167">
        <f t="shared" si="314"/>
        <v>22</v>
      </c>
      <c r="BG477" s="167">
        <f t="shared" si="315"/>
        <v>23</v>
      </c>
      <c r="BH477" s="167"/>
      <c r="BI477" s="167">
        <f t="shared" si="316"/>
        <v>24</v>
      </c>
      <c r="BJ477" s="167">
        <f t="shared" si="317"/>
        <v>27</v>
      </c>
      <c r="BK477" s="167">
        <f t="shared" si="318"/>
        <v>85</v>
      </c>
      <c r="BL477" s="167">
        <f t="shared" si="319"/>
        <v>18</v>
      </c>
      <c r="BM477" s="167">
        <f t="shared" si="320"/>
        <v>25</v>
      </c>
      <c r="BN477" s="167" t="str">
        <f t="shared" si="321"/>
        <v>-</v>
      </c>
      <c r="DI477" s="422"/>
      <c r="DJ477" s="422"/>
      <c r="EU477" s="422"/>
      <c r="EV477" s="422"/>
    </row>
    <row r="478" spans="14:152" s="56" customFormat="1" ht="15" customHeight="1">
      <c r="N478" s="222"/>
      <c r="O478" s="199"/>
      <c r="P478" s="199"/>
      <c r="Q478" s="199"/>
      <c r="R478" s="199"/>
      <c r="S478" s="199"/>
      <c r="T478" s="199"/>
      <c r="U478" s="199"/>
      <c r="W478" s="199"/>
      <c r="X478" s="199"/>
      <c r="Y478" s="199"/>
      <c r="Z478" s="199"/>
      <c r="AA478" s="199"/>
      <c r="AB478" s="199"/>
      <c r="AC478" s="199"/>
      <c r="AD478" s="199"/>
      <c r="AE478" s="199"/>
      <c r="AG478" s="270">
        <v>12</v>
      </c>
      <c r="AH478" s="270"/>
      <c r="AI478" s="283" t="s">
        <v>431</v>
      </c>
      <c r="AJ478" s="283" t="s">
        <v>440</v>
      </c>
      <c r="AK478" s="291">
        <v>17</v>
      </c>
      <c r="AL478" s="291">
        <v>19</v>
      </c>
      <c r="AM478" s="283" t="s">
        <v>505</v>
      </c>
      <c r="AN478" s="283" t="s">
        <v>500</v>
      </c>
      <c r="AO478" s="291">
        <v>19</v>
      </c>
      <c r="AP478" s="291">
        <v>22</v>
      </c>
      <c r="AQ478" s="283" t="s">
        <v>425</v>
      </c>
      <c r="AR478" s="283" t="s">
        <v>388</v>
      </c>
      <c r="AS478" s="283" t="s">
        <v>391</v>
      </c>
      <c r="AT478" s="283" t="s">
        <v>1184</v>
      </c>
      <c r="AU478" s="283"/>
      <c r="AV478" s="291">
        <v>19</v>
      </c>
      <c r="AW478" s="291">
        <v>26</v>
      </c>
      <c r="AX478" s="291">
        <v>15</v>
      </c>
      <c r="AY478" s="167">
        <f t="shared" si="307"/>
        <v>39</v>
      </c>
      <c r="AZ478" s="167">
        <f t="shared" si="308"/>
        <v>25</v>
      </c>
      <c r="BA478" s="167">
        <f t="shared" si="309"/>
        <v>18</v>
      </c>
      <c r="BB478" s="167">
        <f t="shared" si="310"/>
        <v>20</v>
      </c>
      <c r="BC478" s="167">
        <f t="shared" si="311"/>
        <v>52</v>
      </c>
      <c r="BD478" s="167">
        <f t="shared" si="312"/>
        <v>37</v>
      </c>
      <c r="BE478" s="167">
        <f t="shared" si="313"/>
        <v>20</v>
      </c>
      <c r="BF478" s="167">
        <f t="shared" si="314"/>
        <v>23</v>
      </c>
      <c r="BG478" s="167">
        <f t="shared" si="315"/>
        <v>25</v>
      </c>
      <c r="BH478" s="167"/>
      <c r="BI478" s="167">
        <f t="shared" si="316"/>
        <v>26</v>
      </c>
      <c r="BJ478" s="167">
        <f t="shared" si="317"/>
        <v>28</v>
      </c>
      <c r="BK478" s="167">
        <f t="shared" si="318"/>
        <v>91</v>
      </c>
      <c r="BL478" s="167">
        <f t="shared" si="319"/>
        <v>19</v>
      </c>
      <c r="BM478" s="167">
        <f t="shared" si="320"/>
        <v>26</v>
      </c>
      <c r="BN478" s="167">
        <f t="shared" si="321"/>
        <v>15</v>
      </c>
      <c r="DI478" s="422"/>
      <c r="DJ478" s="422"/>
      <c r="EU478" s="422"/>
      <c r="EV478" s="422"/>
    </row>
    <row r="479" spans="14:152" s="56" customFormat="1" ht="15" customHeight="1">
      <c r="N479" s="222"/>
      <c r="O479" s="199"/>
      <c r="P479" s="199"/>
      <c r="Q479" s="199"/>
      <c r="R479" s="199"/>
      <c r="S479" s="199"/>
      <c r="T479" s="199"/>
      <c r="U479" s="199"/>
      <c r="W479" s="199"/>
      <c r="X479" s="199"/>
      <c r="Y479" s="199"/>
      <c r="Z479" s="199"/>
      <c r="AA479" s="199"/>
      <c r="AB479" s="199"/>
      <c r="AC479" s="199"/>
      <c r="AD479" s="199"/>
      <c r="AE479" s="199"/>
      <c r="AG479" s="270">
        <v>13</v>
      </c>
      <c r="AH479" s="270"/>
      <c r="AI479" s="283" t="s">
        <v>435</v>
      </c>
      <c r="AJ479" s="283" t="s">
        <v>425</v>
      </c>
      <c r="AK479" s="283" t="s">
        <v>429</v>
      </c>
      <c r="AL479" s="291">
        <v>20</v>
      </c>
      <c r="AM479" s="283" t="s">
        <v>1317</v>
      </c>
      <c r="AN479" s="283" t="s">
        <v>503</v>
      </c>
      <c r="AO479" s="291">
        <v>20</v>
      </c>
      <c r="AP479" s="283" t="s">
        <v>440</v>
      </c>
      <c r="AQ479" s="283" t="s">
        <v>464</v>
      </c>
      <c r="AR479" s="283" t="s">
        <v>391</v>
      </c>
      <c r="AS479" s="291">
        <v>30</v>
      </c>
      <c r="AT479" s="283" t="s">
        <v>509</v>
      </c>
      <c r="AU479" s="283"/>
      <c r="AV479" s="291">
        <v>20</v>
      </c>
      <c r="AW479" s="291">
        <v>27</v>
      </c>
      <c r="AX479" s="291">
        <v>16</v>
      </c>
      <c r="AY479" s="167">
        <f t="shared" si="307"/>
        <v>43</v>
      </c>
      <c r="AZ479" s="167">
        <f t="shared" si="308"/>
        <v>27</v>
      </c>
      <c r="BA479" s="167">
        <f t="shared" si="309"/>
        <v>20</v>
      </c>
      <c r="BB479" s="167">
        <f t="shared" si="310"/>
        <v>21</v>
      </c>
      <c r="BC479" s="167">
        <f t="shared" si="311"/>
        <v>55</v>
      </c>
      <c r="BD479" s="167">
        <f t="shared" si="312"/>
        <v>39</v>
      </c>
      <c r="BE479" s="167">
        <f t="shared" si="313"/>
        <v>21</v>
      </c>
      <c r="BF479" s="167">
        <f t="shared" si="314"/>
        <v>25</v>
      </c>
      <c r="BG479" s="167">
        <f t="shared" si="315"/>
        <v>27</v>
      </c>
      <c r="BH479" s="167"/>
      <c r="BI479" s="167">
        <f t="shared" si="316"/>
        <v>28</v>
      </c>
      <c r="BJ479" s="167">
        <f t="shared" si="317"/>
        <v>30</v>
      </c>
      <c r="BK479" s="167">
        <f t="shared" si="318"/>
        <v>98</v>
      </c>
      <c r="BL479" s="167">
        <f t="shared" si="319"/>
        <v>20</v>
      </c>
      <c r="BM479" s="167">
        <f t="shared" si="320"/>
        <v>27</v>
      </c>
      <c r="BN479" s="167">
        <f t="shared" si="321"/>
        <v>16</v>
      </c>
      <c r="DI479" s="422"/>
      <c r="DJ479" s="422"/>
      <c r="EU479" s="422"/>
      <c r="EV479" s="422"/>
    </row>
    <row r="480" spans="14:152" s="56" customFormat="1" ht="15" customHeight="1">
      <c r="N480" s="222"/>
      <c r="O480" s="199"/>
      <c r="P480" s="199"/>
      <c r="Q480" s="199"/>
      <c r="R480" s="199"/>
      <c r="S480" s="199"/>
      <c r="T480" s="199"/>
      <c r="U480" s="199"/>
      <c r="W480" s="199"/>
      <c r="X480" s="199"/>
      <c r="Y480" s="199"/>
      <c r="Z480" s="199"/>
      <c r="AA480" s="199"/>
      <c r="AB480" s="199"/>
      <c r="AC480" s="199"/>
      <c r="AD480" s="199"/>
      <c r="AE480" s="199"/>
      <c r="AG480" s="270">
        <v>14</v>
      </c>
      <c r="AH480" s="270"/>
      <c r="AI480" s="283" t="s">
        <v>385</v>
      </c>
      <c r="AJ480" s="283" t="s">
        <v>464</v>
      </c>
      <c r="AK480" s="291">
        <v>20</v>
      </c>
      <c r="AL480" s="283" t="s">
        <v>437</v>
      </c>
      <c r="AM480" s="283" t="s">
        <v>1130</v>
      </c>
      <c r="AN480" s="283" t="s">
        <v>1185</v>
      </c>
      <c r="AO480" s="291">
        <v>21</v>
      </c>
      <c r="AP480" s="283" t="s">
        <v>425</v>
      </c>
      <c r="AQ480" s="283" t="s">
        <v>467</v>
      </c>
      <c r="AR480" s="283" t="s">
        <v>394</v>
      </c>
      <c r="AS480" s="283" t="s">
        <v>432</v>
      </c>
      <c r="AT480" s="283" t="s">
        <v>1318</v>
      </c>
      <c r="AU480" s="283"/>
      <c r="AV480" s="291">
        <v>21</v>
      </c>
      <c r="AW480" s="291">
        <v>28</v>
      </c>
      <c r="AX480" s="291">
        <v>17</v>
      </c>
      <c r="AY480" s="167">
        <f t="shared" si="307"/>
        <v>47</v>
      </c>
      <c r="AZ480" s="167">
        <f t="shared" si="308"/>
        <v>29</v>
      </c>
      <c r="BA480" s="167">
        <f t="shared" si="309"/>
        <v>21</v>
      </c>
      <c r="BB480" s="167">
        <f t="shared" si="310"/>
        <v>23</v>
      </c>
      <c r="BC480" s="167">
        <f t="shared" si="311"/>
        <v>59</v>
      </c>
      <c r="BD480" s="167">
        <f t="shared" si="312"/>
        <v>41</v>
      </c>
      <c r="BE480" s="167">
        <f t="shared" si="313"/>
        <v>22</v>
      </c>
      <c r="BF480" s="167">
        <f t="shared" si="314"/>
        <v>27</v>
      </c>
      <c r="BG480" s="167">
        <f t="shared" si="315"/>
        <v>29</v>
      </c>
      <c r="BH480" s="167"/>
      <c r="BI480" s="167">
        <f t="shared" si="316"/>
        <v>30</v>
      </c>
      <c r="BJ480" s="167">
        <f t="shared" si="317"/>
        <v>31</v>
      </c>
      <c r="BK480" s="167">
        <f t="shared" si="318"/>
        <v>104</v>
      </c>
      <c r="BL480" s="167">
        <f t="shared" si="319"/>
        <v>21</v>
      </c>
      <c r="BM480" s="167">
        <f t="shared" si="320"/>
        <v>28</v>
      </c>
      <c r="BN480" s="167">
        <f t="shared" si="321"/>
        <v>17</v>
      </c>
      <c r="DI480" s="422"/>
      <c r="DJ480" s="422"/>
      <c r="EU480" s="422"/>
      <c r="EV480" s="422"/>
    </row>
    <row r="481" spans="14:152" s="56" customFormat="1" ht="15" customHeight="1">
      <c r="N481" s="460"/>
      <c r="O481" s="172"/>
      <c r="P481" s="172"/>
      <c r="Q481" s="172"/>
      <c r="R481" s="172"/>
      <c r="S481" s="172"/>
      <c r="T481" s="172"/>
      <c r="U481" s="461"/>
      <c r="W481" s="223"/>
      <c r="X481" s="223"/>
      <c r="Y481" s="223"/>
      <c r="Z481" s="223"/>
      <c r="AA481" s="223"/>
      <c r="AB481" s="223"/>
      <c r="AC481" s="223"/>
      <c r="AD481" s="223"/>
      <c r="AE481" s="223"/>
      <c r="AG481" s="270">
        <v>15</v>
      </c>
      <c r="AH481" s="270"/>
      <c r="AI481" s="283" t="s">
        <v>442</v>
      </c>
      <c r="AJ481" s="283" t="s">
        <v>467</v>
      </c>
      <c r="AK481" s="283" t="s">
        <v>437</v>
      </c>
      <c r="AL481" s="291">
        <v>23</v>
      </c>
      <c r="AM481" s="283" t="s">
        <v>1219</v>
      </c>
      <c r="AN481" s="283" t="s">
        <v>448</v>
      </c>
      <c r="AO481" s="291">
        <v>22</v>
      </c>
      <c r="AP481" s="291">
        <v>27</v>
      </c>
      <c r="AQ481" s="291">
        <v>31</v>
      </c>
      <c r="AR481" s="283" t="s">
        <v>521</v>
      </c>
      <c r="AS481" s="291">
        <v>33</v>
      </c>
      <c r="AT481" s="283" t="s">
        <v>1319</v>
      </c>
      <c r="AU481" s="283"/>
      <c r="AV481" s="283" t="s">
        <v>466</v>
      </c>
      <c r="AW481" s="291">
        <v>29</v>
      </c>
      <c r="AX481" s="291">
        <v>18</v>
      </c>
      <c r="AY481" s="167">
        <f t="shared" si="307"/>
        <v>51</v>
      </c>
      <c r="AZ481" s="167">
        <f t="shared" si="308"/>
        <v>31</v>
      </c>
      <c r="BA481" s="167">
        <f t="shared" si="309"/>
        <v>23</v>
      </c>
      <c r="BB481" s="167">
        <f t="shared" si="310"/>
        <v>24</v>
      </c>
      <c r="BC481" s="167">
        <f t="shared" si="311"/>
        <v>63</v>
      </c>
      <c r="BD481" s="167">
        <f t="shared" si="312"/>
        <v>43</v>
      </c>
      <c r="BE481" s="167">
        <f t="shared" si="313"/>
        <v>23</v>
      </c>
      <c r="BF481" s="167">
        <f t="shared" si="314"/>
        <v>28</v>
      </c>
      <c r="BG481" s="167">
        <f t="shared" si="315"/>
        <v>31</v>
      </c>
      <c r="BH481" s="167"/>
      <c r="BI481" s="167">
        <f t="shared" si="316"/>
        <v>32</v>
      </c>
      <c r="BJ481" s="167">
        <f t="shared" si="317"/>
        <v>33</v>
      </c>
      <c r="BK481" s="167">
        <f t="shared" si="318"/>
        <v>111</v>
      </c>
      <c r="BL481" s="167">
        <f t="shared" si="319"/>
        <v>22</v>
      </c>
      <c r="BM481" s="167">
        <f t="shared" si="320"/>
        <v>29</v>
      </c>
      <c r="BN481" s="167">
        <f t="shared" si="321"/>
        <v>18</v>
      </c>
      <c r="DI481" s="422"/>
      <c r="DJ481" s="422"/>
      <c r="EU481" s="422"/>
      <c r="EV481" s="422"/>
    </row>
    <row r="482" spans="14:152" s="56" customFormat="1" ht="15" customHeight="1">
      <c r="AG482" s="270">
        <v>16</v>
      </c>
      <c r="AH482" s="270"/>
      <c r="AI482" s="283" t="s">
        <v>549</v>
      </c>
      <c r="AJ482" s="283" t="s">
        <v>432</v>
      </c>
      <c r="AK482" s="291">
        <v>23</v>
      </c>
      <c r="AL482" s="291">
        <v>24</v>
      </c>
      <c r="AM482" s="283" t="s">
        <v>697</v>
      </c>
      <c r="AN482" s="283" t="s">
        <v>451</v>
      </c>
      <c r="AO482" s="291">
        <v>23</v>
      </c>
      <c r="AP482" s="283" t="s">
        <v>391</v>
      </c>
      <c r="AQ482" s="283" t="s">
        <v>397</v>
      </c>
      <c r="AR482" s="283" t="s">
        <v>1117</v>
      </c>
      <c r="AS482" s="283" t="s">
        <v>393</v>
      </c>
      <c r="AT482" s="283" t="s">
        <v>1320</v>
      </c>
      <c r="AU482" s="283"/>
      <c r="AV482" s="291">
        <v>24</v>
      </c>
      <c r="AW482" s="291">
        <v>30</v>
      </c>
      <c r="AX482" s="291">
        <v>19</v>
      </c>
      <c r="AY482" s="167">
        <f t="shared" si="307"/>
        <v>55</v>
      </c>
      <c r="AZ482" s="167">
        <f t="shared" si="308"/>
        <v>33</v>
      </c>
      <c r="BA482" s="167">
        <f t="shared" si="309"/>
        <v>24</v>
      </c>
      <c r="BB482" s="167">
        <f t="shared" si="310"/>
        <v>25</v>
      </c>
      <c r="BC482" s="167">
        <f t="shared" si="311"/>
        <v>67</v>
      </c>
      <c r="BD482" s="167">
        <f t="shared" si="312"/>
        <v>46</v>
      </c>
      <c r="BE482" s="167" t="str">
        <f t="shared" si="313"/>
        <v>-</v>
      </c>
      <c r="BF482" s="167">
        <f t="shared" si="314"/>
        <v>30</v>
      </c>
      <c r="BG482" s="167">
        <f t="shared" si="315"/>
        <v>32</v>
      </c>
      <c r="BH482" s="167"/>
      <c r="BI482" s="167">
        <f t="shared" si="316"/>
        <v>35</v>
      </c>
      <c r="BJ482" s="167">
        <f t="shared" si="317"/>
        <v>34</v>
      </c>
      <c r="BK482" s="167">
        <f t="shared" si="318"/>
        <v>117</v>
      </c>
      <c r="BL482" s="167">
        <f t="shared" si="319"/>
        <v>24</v>
      </c>
      <c r="BM482" s="167">
        <f t="shared" si="320"/>
        <v>30</v>
      </c>
      <c r="BN482" s="167">
        <f t="shared" si="321"/>
        <v>19</v>
      </c>
      <c r="DI482" s="422"/>
      <c r="DJ482" s="422"/>
      <c r="EU482" s="422"/>
      <c r="EV482" s="422"/>
    </row>
    <row r="483" spans="14:152" s="56" customFormat="1" ht="15" customHeight="1">
      <c r="AG483" s="270">
        <v>17</v>
      </c>
      <c r="AH483" s="270"/>
      <c r="AI483" s="283" t="s">
        <v>1130</v>
      </c>
      <c r="AJ483" s="283" t="s">
        <v>436</v>
      </c>
      <c r="AK483" s="283" t="s">
        <v>384</v>
      </c>
      <c r="AL483" s="291">
        <v>25</v>
      </c>
      <c r="AM483" s="283" t="s">
        <v>1278</v>
      </c>
      <c r="AN483" s="283" t="s">
        <v>1279</v>
      </c>
      <c r="AO483" s="283" t="s">
        <v>1</v>
      </c>
      <c r="AP483" s="283" t="s">
        <v>394</v>
      </c>
      <c r="AQ483" s="283" t="s">
        <v>393</v>
      </c>
      <c r="AR483" s="283" t="s">
        <v>503</v>
      </c>
      <c r="AS483" s="291">
        <v>36</v>
      </c>
      <c r="AT483" s="283" t="s">
        <v>1323</v>
      </c>
      <c r="AU483" s="283"/>
      <c r="AV483" s="291">
        <v>25</v>
      </c>
      <c r="AW483" s="291">
        <v>31</v>
      </c>
      <c r="AX483" s="459" t="s">
        <v>1</v>
      </c>
      <c r="AY483" s="167">
        <f t="shared" si="307"/>
        <v>59</v>
      </c>
      <c r="AZ483" s="167">
        <f t="shared" si="308"/>
        <v>35</v>
      </c>
      <c r="BA483" s="167">
        <f t="shared" si="309"/>
        <v>26</v>
      </c>
      <c r="BB483" s="167">
        <f t="shared" si="310"/>
        <v>26</v>
      </c>
      <c r="BC483" s="167">
        <f t="shared" si="311"/>
        <v>71</v>
      </c>
      <c r="BD483" s="167">
        <f t="shared" si="312"/>
        <v>48</v>
      </c>
      <c r="BE483" s="167">
        <f t="shared" si="313"/>
        <v>24</v>
      </c>
      <c r="BF483" s="167">
        <f t="shared" si="314"/>
        <v>32</v>
      </c>
      <c r="BG483" s="167">
        <f t="shared" si="315"/>
        <v>34</v>
      </c>
      <c r="BH483" s="167"/>
      <c r="BI483" s="167">
        <f t="shared" si="316"/>
        <v>37</v>
      </c>
      <c r="BJ483" s="167">
        <f t="shared" si="317"/>
        <v>36</v>
      </c>
      <c r="BK483" s="167">
        <f t="shared" si="318"/>
        <v>124</v>
      </c>
      <c r="BL483" s="167">
        <f t="shared" si="319"/>
        <v>25</v>
      </c>
      <c r="BM483" s="167">
        <f t="shared" si="320"/>
        <v>31</v>
      </c>
      <c r="BN483" s="167" t="str">
        <f t="shared" si="321"/>
        <v>-</v>
      </c>
      <c r="DI483" s="422"/>
      <c r="DJ483" s="422"/>
      <c r="EU483" s="422"/>
      <c r="EV483" s="422"/>
    </row>
    <row r="484" spans="14:152" s="56" customFormat="1" ht="15" customHeight="1">
      <c r="AG484" s="270">
        <v>18</v>
      </c>
      <c r="AH484" s="270"/>
      <c r="AI484" s="283" t="s">
        <v>1092</v>
      </c>
      <c r="AJ484" s="291">
        <v>35</v>
      </c>
      <c r="AK484" s="291">
        <v>26</v>
      </c>
      <c r="AL484" s="291">
        <v>26</v>
      </c>
      <c r="AM484" s="283" t="s">
        <v>1321</v>
      </c>
      <c r="AN484" s="283" t="s">
        <v>1322</v>
      </c>
      <c r="AO484" s="291">
        <v>24</v>
      </c>
      <c r="AP484" s="291">
        <v>32</v>
      </c>
      <c r="AQ484" s="283" t="s">
        <v>1326</v>
      </c>
      <c r="AR484" s="283" t="s">
        <v>1308</v>
      </c>
      <c r="AS484" s="283" t="s">
        <v>503</v>
      </c>
      <c r="AT484" s="283" t="s">
        <v>1327</v>
      </c>
      <c r="AU484" s="283"/>
      <c r="AV484" s="283" t="s">
        <v>1310</v>
      </c>
      <c r="AW484" s="283" t="s">
        <v>1328</v>
      </c>
      <c r="AX484" s="454" t="s">
        <v>1129</v>
      </c>
      <c r="AY484" s="167">
        <f t="shared" si="307"/>
        <v>62</v>
      </c>
      <c r="AZ484" s="167">
        <f t="shared" si="308"/>
        <v>36</v>
      </c>
      <c r="BA484" s="167">
        <f t="shared" si="309"/>
        <v>27</v>
      </c>
      <c r="BB484" s="167">
        <f t="shared" si="310"/>
        <v>27</v>
      </c>
      <c r="BC484" s="167">
        <f t="shared" si="311"/>
        <v>74</v>
      </c>
      <c r="BD484" s="167">
        <f t="shared" si="312"/>
        <v>50</v>
      </c>
      <c r="BE484" s="167">
        <f t="shared" si="313"/>
        <v>25</v>
      </c>
      <c r="BF484" s="167">
        <f t="shared" si="314"/>
        <v>33</v>
      </c>
      <c r="BG484" s="167">
        <f t="shared" si="315"/>
        <v>36</v>
      </c>
      <c r="BH484" s="167"/>
      <c r="BI484" s="167">
        <f t="shared" si="316"/>
        <v>39</v>
      </c>
      <c r="BJ484" s="167">
        <f t="shared" si="317"/>
        <v>37</v>
      </c>
      <c r="BK484" s="167">
        <f t="shared" si="318"/>
        <v>131</v>
      </c>
      <c r="BL484" s="167">
        <f t="shared" si="319"/>
        <v>26</v>
      </c>
      <c r="BM484" s="167">
        <f t="shared" si="320"/>
        <v>32</v>
      </c>
      <c r="BN484" s="167">
        <f t="shared" si="321"/>
        <v>20</v>
      </c>
      <c r="DI484" s="422"/>
      <c r="DJ484" s="422"/>
      <c r="EU484" s="422"/>
      <c r="EV484" s="422"/>
    </row>
    <row r="485" spans="14:152" s="56" customFormat="1" ht="15" customHeight="1">
      <c r="AG485" s="270">
        <v>19</v>
      </c>
      <c r="AH485" s="270"/>
      <c r="AI485" s="283" t="s">
        <v>1324</v>
      </c>
      <c r="AJ485" s="283" t="s">
        <v>1295</v>
      </c>
      <c r="AK485" s="283" t="s">
        <v>413</v>
      </c>
      <c r="AL485" s="283" t="s">
        <v>464</v>
      </c>
      <c r="AM485" s="283" t="s">
        <v>1325</v>
      </c>
      <c r="AN485" s="283" t="s">
        <v>1189</v>
      </c>
      <c r="AO485" s="283" t="s">
        <v>471</v>
      </c>
      <c r="AP485" s="283" t="s">
        <v>375</v>
      </c>
      <c r="AQ485" s="300"/>
      <c r="AR485" s="300"/>
      <c r="AS485" s="300"/>
      <c r="AT485" s="300"/>
      <c r="AU485" s="300"/>
      <c r="AV485" s="300"/>
      <c r="AW485" s="300"/>
      <c r="AX485" s="300"/>
      <c r="AY485" s="167">
        <f t="shared" ref="AY485:BF485" si="322">IF(AI485="-",AI485,IF(ISNUMBER(AI485),AI485,MID(AI485,(FIND("-",AI485)+1),3)+1))</f>
        <v>69</v>
      </c>
      <c r="AZ485" s="167">
        <f t="shared" si="322"/>
        <v>45</v>
      </c>
      <c r="BA485" s="167">
        <f t="shared" si="322"/>
        <v>33</v>
      </c>
      <c r="BB485" s="167">
        <f t="shared" si="322"/>
        <v>29</v>
      </c>
      <c r="BC485" s="167">
        <f t="shared" si="322"/>
        <v>120</v>
      </c>
      <c r="BD485" s="167">
        <f t="shared" si="322"/>
        <v>69</v>
      </c>
      <c r="BE485" s="167">
        <f t="shared" si="322"/>
        <v>31</v>
      </c>
      <c r="BF485" s="167">
        <f t="shared" si="322"/>
        <v>36</v>
      </c>
      <c r="BG485" s="167">
        <f>IF(AQ484="-",AQ484,IF(ISNUMBER(AQ484),AQ484,MID(AQ484,(FIND("-",AQ484)+1),3)+1))</f>
        <v>43</v>
      </c>
      <c r="BH485" s="167"/>
      <c r="BI485" s="167">
        <f>IF(AR484="-",AR484,IF(ISNUMBER(AR484),AR484,MID(AR484,(FIND("-",AR484)+1),3)+1))</f>
        <v>61</v>
      </c>
      <c r="BJ485" s="167">
        <f>IF(AS484="-",AS484,IF(ISNUMBER(AS484),AS484,MID(AS484,(FIND("-",AS484)+1),3)+1))</f>
        <v>39</v>
      </c>
      <c r="BK485" s="167">
        <f>IF(AT484="-",AT484,IF(ISNUMBER(AT484),AT484,MID(AT484,(FIND("-",AT484)+1),3)+1))</f>
        <v>137</v>
      </c>
      <c r="BL485" s="167">
        <f>IF(AV484="-",AV484,IF(ISNUMBER(AV484),AV484,MID(AV484,(FIND("-",AV484)+1),3)+1))</f>
        <v>34</v>
      </c>
      <c r="BM485" s="167">
        <f>IF(AW484="-",AW484,IF(ISNUMBER(AW484),AW484,MID(AW484,(FIND("-",AW484)+1),3)+1))</f>
        <v>35</v>
      </c>
      <c r="BN485" s="167">
        <f>IF(AX484="-",AX484,IF(ISNUMBER(AX484),AX484,MID(AX484,(FIND("-",AX484)+1),3)+1))</f>
        <v>25</v>
      </c>
      <c r="DI485" s="422"/>
      <c r="DJ485" s="422"/>
      <c r="EU485" s="422"/>
      <c r="EV485" s="422"/>
    </row>
    <row r="486" spans="14:152" s="56" customFormat="1" ht="15" customHeight="1">
      <c r="AG486" s="167"/>
      <c r="AH486" s="167"/>
      <c r="AI486" s="300"/>
      <c r="AJ486" s="300"/>
      <c r="AK486" s="300"/>
      <c r="AL486" s="300"/>
      <c r="AM486" s="300"/>
      <c r="AN486" s="300"/>
      <c r="AO486" s="300"/>
      <c r="AP486" s="300"/>
      <c r="AQ486" s="300"/>
      <c r="AR486" s="300"/>
      <c r="AS486" s="300"/>
      <c r="AT486" s="300"/>
      <c r="AU486" s="300"/>
      <c r="AV486" s="300"/>
      <c r="AW486" s="300"/>
      <c r="AX486" s="300"/>
      <c r="AY486" s="167"/>
      <c r="AZ486" s="167"/>
      <c r="BA486" s="167"/>
      <c r="BB486" s="167"/>
      <c r="BC486" s="167"/>
      <c r="BD486" s="167"/>
      <c r="BE486" s="167"/>
      <c r="BF486" s="167"/>
      <c r="BG486" s="167"/>
      <c r="BH486" s="167"/>
      <c r="BI486" s="167"/>
      <c r="BJ486" s="167"/>
      <c r="BK486" s="167"/>
      <c r="BL486" s="167"/>
      <c r="BM486" s="167"/>
      <c r="BN486" s="167"/>
      <c r="DI486" s="422"/>
      <c r="DJ486" s="422"/>
      <c r="EU486" s="422"/>
      <c r="EV486" s="422"/>
    </row>
    <row r="487" spans="14:152" s="56" customFormat="1" ht="15" customHeight="1">
      <c r="AG487" s="167"/>
      <c r="AH487" s="167"/>
      <c r="AI487" s="300"/>
      <c r="AJ487" s="300"/>
      <c r="AK487" s="300"/>
      <c r="AL487" s="300"/>
      <c r="AM487" s="300"/>
      <c r="AN487" s="300"/>
      <c r="AO487" s="300"/>
      <c r="AP487" s="300"/>
      <c r="AQ487" s="300"/>
      <c r="AR487" s="300"/>
      <c r="AS487" s="300"/>
      <c r="AT487" s="300"/>
      <c r="AU487" s="300"/>
      <c r="AV487" s="300"/>
      <c r="AW487" s="300"/>
      <c r="AX487" s="300"/>
      <c r="AY487" s="167"/>
      <c r="AZ487" s="167"/>
      <c r="BA487" s="167"/>
      <c r="BB487" s="167"/>
      <c r="BC487" s="167"/>
      <c r="BD487" s="167"/>
      <c r="BE487" s="167"/>
      <c r="BF487" s="167"/>
      <c r="BG487" s="167"/>
      <c r="BH487" s="167"/>
      <c r="BI487" s="167"/>
      <c r="BJ487" s="167"/>
      <c r="BK487" s="167"/>
      <c r="BL487" s="167"/>
      <c r="BM487" s="167"/>
      <c r="BN487" s="167"/>
      <c r="DI487" s="422"/>
      <c r="DJ487" s="422"/>
      <c r="EU487" s="422"/>
      <c r="EV487" s="422"/>
    </row>
    <row r="488" spans="14:152" s="56" customFormat="1" ht="15" customHeight="1">
      <c r="AG488" s="301" t="s">
        <v>1329</v>
      </c>
      <c r="AH488" s="301"/>
      <c r="AI488" s="300" t="s">
        <v>1330</v>
      </c>
      <c r="AJ488" s="300"/>
      <c r="AK488" s="300"/>
      <c r="AL488" s="300"/>
      <c r="AM488" s="300"/>
      <c r="AN488" s="300"/>
      <c r="AO488" s="300"/>
      <c r="AP488" s="300"/>
      <c r="AQ488" s="302"/>
      <c r="AR488" s="302"/>
      <c r="AS488" s="302"/>
      <c r="AT488" s="302"/>
      <c r="AU488" s="302"/>
      <c r="AV488" s="302"/>
      <c r="AW488" s="302"/>
      <c r="AX488" s="302"/>
      <c r="AY488" s="167"/>
      <c r="AZ488" s="167"/>
      <c r="BA488" s="167"/>
      <c r="BB488" s="167"/>
      <c r="BC488" s="167"/>
      <c r="BD488" s="167"/>
      <c r="BE488" s="167"/>
      <c r="BF488" s="167"/>
      <c r="BG488" s="167"/>
      <c r="BH488" s="167"/>
      <c r="BI488" s="167"/>
      <c r="BJ488" s="167"/>
      <c r="BK488" s="167"/>
      <c r="BL488" s="167"/>
      <c r="BM488" s="167"/>
      <c r="BN488" s="167"/>
      <c r="DI488" s="422"/>
      <c r="DJ488" s="422"/>
      <c r="EU488" s="422"/>
      <c r="EV488" s="422"/>
    </row>
    <row r="489" spans="14:152" s="56" customFormat="1" ht="15" customHeight="1">
      <c r="AG489" s="251" t="s">
        <v>1053</v>
      </c>
      <c r="AH489" s="251"/>
      <c r="AI489" s="302"/>
      <c r="AJ489" s="302"/>
      <c r="AK489" s="302"/>
      <c r="AL489" s="302"/>
      <c r="AM489" s="302"/>
      <c r="AN489" s="302"/>
      <c r="AO489" s="302"/>
      <c r="AP489" s="302"/>
      <c r="AQ489" s="303" t="s">
        <v>1062</v>
      </c>
      <c r="AR489" s="303" t="s">
        <v>1063</v>
      </c>
      <c r="AS489" s="303" t="s">
        <v>1064</v>
      </c>
      <c r="AT489" s="303" t="s">
        <v>1065</v>
      </c>
      <c r="AU489" s="303"/>
      <c r="AV489" s="304" t="s">
        <v>1066</v>
      </c>
      <c r="AW489" s="303" t="s">
        <v>1067</v>
      </c>
      <c r="AX489" s="303" t="s">
        <v>1068</v>
      </c>
      <c r="AY489" s="167"/>
      <c r="AZ489" s="167"/>
      <c r="BA489" s="167"/>
      <c r="BB489" s="167"/>
      <c r="BC489" s="167"/>
      <c r="BD489" s="167"/>
      <c r="BE489" s="167"/>
      <c r="BF489" s="167"/>
      <c r="BG489" s="167"/>
      <c r="BH489" s="167"/>
      <c r="BI489" s="167"/>
      <c r="BJ489" s="167"/>
      <c r="BK489" s="167"/>
      <c r="BL489" s="167"/>
      <c r="BM489" s="167"/>
      <c r="BN489" s="167"/>
      <c r="DI489" s="422"/>
      <c r="DJ489" s="422"/>
      <c r="EU489" s="422"/>
      <c r="EV489" s="422"/>
    </row>
    <row r="490" spans="14:152" s="56" customFormat="1" ht="15" customHeight="1">
      <c r="AG490" s="251"/>
      <c r="AH490" s="251"/>
      <c r="AI490" s="303" t="s">
        <v>1054</v>
      </c>
      <c r="AJ490" s="303" t="s">
        <v>1055</v>
      </c>
      <c r="AK490" s="303" t="s">
        <v>1056</v>
      </c>
      <c r="AL490" s="303" t="s">
        <v>1057</v>
      </c>
      <c r="AM490" s="303" t="s">
        <v>1058</v>
      </c>
      <c r="AN490" s="303" t="s">
        <v>1059</v>
      </c>
      <c r="AO490" s="303" t="s">
        <v>1060</v>
      </c>
      <c r="AP490" s="303" t="s">
        <v>1061</v>
      </c>
      <c r="AQ490" s="283" t="s">
        <v>644</v>
      </c>
      <c r="AR490" s="283" t="s">
        <v>404</v>
      </c>
      <c r="AS490" s="283" t="s">
        <v>474</v>
      </c>
      <c r="AT490" s="283" t="s">
        <v>1331</v>
      </c>
      <c r="AU490" s="283"/>
      <c r="AV490" s="283" t="s">
        <v>572</v>
      </c>
      <c r="AW490" s="283" t="s">
        <v>1227</v>
      </c>
      <c r="AX490" s="283" t="s">
        <v>403</v>
      </c>
      <c r="AY490" s="167">
        <f t="shared" ref="AY490:AY508" si="323">IF(AI491="-",AI491,IF(ISNUMBER(AI491),AI491,MID(AI491,1,FIND("-",AI491)-1))+0)</f>
        <v>0</v>
      </c>
      <c r="AZ490" s="167">
        <f t="shared" ref="AZ490:AZ508" si="324">IF(AJ491="-",AJ491,IF(ISNUMBER(AJ491),AJ491,MID(AJ491,1,FIND("-",AJ491)-1))+0)</f>
        <v>0</v>
      </c>
      <c r="BA490" s="167">
        <f t="shared" ref="BA490:BA508" si="325">IF(AK491="-",AK491,IF(ISNUMBER(AK491),AK491,MID(AK491,1,FIND("-",AK491)-1))+0)</f>
        <v>0</v>
      </c>
      <c r="BB490" s="167">
        <f t="shared" ref="BB490:BB508" si="326">IF(AL491="-",AL491,IF(ISNUMBER(AL491),AL491,MID(AL491,1,FIND("-",AL491)-1))+0)</f>
        <v>0</v>
      </c>
      <c r="BC490" s="167">
        <f t="shared" ref="BC490:BC508" si="327">IF(AM491="-",AM491,IF(ISNUMBER(AM491),AM491,MID(AM491,1,FIND("-",AM491)-1))+0)</f>
        <v>0</v>
      </c>
      <c r="BD490" s="167">
        <f t="shared" ref="BD490:BD508" si="328">IF(AN491="-",AN491,IF(ISNUMBER(AN491),AN491,MID(AN491,1,FIND("-",AN491)-1))+0)</f>
        <v>0</v>
      </c>
      <c r="BE490" s="167">
        <f t="shared" ref="BE490:BE508" si="329">IF(AO491="-",AO491,IF(ISNUMBER(AO491),AO491,MID(AO491,1,FIND("-",AO491)-1))+0)</f>
        <v>0</v>
      </c>
      <c r="BF490" s="167">
        <f t="shared" ref="BF490:BF508" si="330">IF(AP491="-",AP491,IF(ISNUMBER(AP491),AP491,MID(AP491,1,FIND("-",AP491)-1))+0)</f>
        <v>0</v>
      </c>
      <c r="BG490" s="167">
        <f t="shared" ref="BG490:BG508" si="331">IF(AQ490="-",AQ490,IF(ISNUMBER(AQ490),AQ490,MID(AQ490,1,FIND("-",AQ490)-1))+0)</f>
        <v>0</v>
      </c>
      <c r="BH490" s="167"/>
      <c r="BI490" s="167">
        <f t="shared" ref="BI490:BI508" si="332">IF(AR490="-",AR490,IF(ISNUMBER(AR490),AR490,MID(AR490,1,FIND("-",AR490)-1))+0)</f>
        <v>0</v>
      </c>
      <c r="BJ490" s="167">
        <f t="shared" ref="BJ490:BJ508" si="333">IF(AS490="-",AS490,IF(ISNUMBER(AS490),AS490,MID(AS490,1,FIND("-",AS490)-1))+0)</f>
        <v>0</v>
      </c>
      <c r="BK490" s="167">
        <f t="shared" ref="BK490:BK508" si="334">IF(AT490="-",AT490,IF(ISNUMBER(AT490),AT490,MID(AT490,1,FIND("-",AT490)-1))+0)</f>
        <v>0</v>
      </c>
      <c r="BL490" s="167">
        <f t="shared" ref="BL490:BL508" si="335">IF(AV490="-",AV490,IF(ISNUMBER(AV490),AV490,MID(AV490,1,FIND("-",AV490)-1))+0)</f>
        <v>0</v>
      </c>
      <c r="BM490" s="167">
        <f t="shared" ref="BM490:BM508" si="336">IF(AW490="-",AW490,IF(ISNUMBER(AW490),AW490,MID(AW490,1,FIND("-",AW490)-1))+0)</f>
        <v>0</v>
      </c>
      <c r="BN490" s="167">
        <f t="shared" ref="BN490:BN508" si="337">IF(AX490="-",AX490,IF(ISNUMBER(AX490),AX490,MID(AX490,1,FIND("-",AX490)-1))+0)</f>
        <v>0</v>
      </c>
      <c r="DI490" s="422"/>
      <c r="DJ490" s="422"/>
      <c r="EU490" s="422"/>
      <c r="EV490" s="422"/>
    </row>
    <row r="491" spans="14:152" s="56" customFormat="1" ht="15" customHeight="1">
      <c r="AG491" s="270">
        <v>1</v>
      </c>
      <c r="AH491" s="270"/>
      <c r="AI491" s="283" t="s">
        <v>404</v>
      </c>
      <c r="AJ491" s="283">
        <v>0</v>
      </c>
      <c r="AK491" s="283" t="s">
        <v>474</v>
      </c>
      <c r="AL491" s="283" t="s">
        <v>403</v>
      </c>
      <c r="AM491" s="283" t="s">
        <v>1177</v>
      </c>
      <c r="AN491" s="283" t="s">
        <v>1128</v>
      </c>
      <c r="AO491" s="283" t="s">
        <v>351</v>
      </c>
      <c r="AP491" s="283" t="s">
        <v>617</v>
      </c>
      <c r="AQ491" s="283" t="s">
        <v>359</v>
      </c>
      <c r="AR491" s="283" t="s">
        <v>411</v>
      </c>
      <c r="AS491" s="283" t="s">
        <v>480</v>
      </c>
      <c r="AT491" s="283" t="s">
        <v>539</v>
      </c>
      <c r="AU491" s="283"/>
      <c r="AV491" s="291">
        <v>8</v>
      </c>
      <c r="AW491" s="291">
        <v>11</v>
      </c>
      <c r="AX491" s="283" t="s">
        <v>356</v>
      </c>
      <c r="AY491" s="167">
        <f t="shared" si="323"/>
        <v>2</v>
      </c>
      <c r="AZ491" s="167">
        <f t="shared" si="324"/>
        <v>1</v>
      </c>
      <c r="BA491" s="167">
        <f t="shared" si="325"/>
        <v>7</v>
      </c>
      <c r="BB491" s="167">
        <f t="shared" si="326"/>
        <v>4</v>
      </c>
      <c r="BC491" s="167">
        <f t="shared" si="327"/>
        <v>16</v>
      </c>
      <c r="BD491" s="167">
        <f t="shared" si="328"/>
        <v>10</v>
      </c>
      <c r="BE491" s="167">
        <f t="shared" si="329"/>
        <v>3</v>
      </c>
      <c r="BF491" s="167">
        <f t="shared" si="330"/>
        <v>5</v>
      </c>
      <c r="BG491" s="167">
        <f t="shared" si="331"/>
        <v>6</v>
      </c>
      <c r="BH491" s="167"/>
      <c r="BI491" s="167">
        <f t="shared" si="332"/>
        <v>2</v>
      </c>
      <c r="BJ491" s="167">
        <f t="shared" si="333"/>
        <v>7</v>
      </c>
      <c r="BK491" s="167">
        <f t="shared" si="334"/>
        <v>27</v>
      </c>
      <c r="BL491" s="167">
        <f t="shared" si="335"/>
        <v>8</v>
      </c>
      <c r="BM491" s="167">
        <f t="shared" si="336"/>
        <v>11</v>
      </c>
      <c r="BN491" s="167">
        <f t="shared" si="337"/>
        <v>4</v>
      </c>
      <c r="DI491" s="422"/>
      <c r="DJ491" s="422"/>
      <c r="EU491" s="422"/>
      <c r="EV491" s="422"/>
    </row>
    <row r="492" spans="14:152" s="56" customFormat="1" ht="15" customHeight="1">
      <c r="AG492" s="270">
        <v>2</v>
      </c>
      <c r="AH492" s="270"/>
      <c r="AI492" s="283" t="s">
        <v>411</v>
      </c>
      <c r="AJ492" s="291">
        <v>1</v>
      </c>
      <c r="AK492" s="291">
        <v>7</v>
      </c>
      <c r="AL492" s="283" t="s">
        <v>356</v>
      </c>
      <c r="AM492" s="283" t="s">
        <v>418</v>
      </c>
      <c r="AN492" s="283" t="s">
        <v>516</v>
      </c>
      <c r="AO492" s="283" t="s">
        <v>407</v>
      </c>
      <c r="AP492" s="283" t="s">
        <v>353</v>
      </c>
      <c r="AQ492" s="283" t="s">
        <v>361</v>
      </c>
      <c r="AR492" s="283" t="s">
        <v>356</v>
      </c>
      <c r="AS492" s="283" t="s">
        <v>363</v>
      </c>
      <c r="AT492" s="283" t="s">
        <v>1332</v>
      </c>
      <c r="AU492" s="283"/>
      <c r="AV492" s="291">
        <v>9</v>
      </c>
      <c r="AW492" s="283" t="s">
        <v>458</v>
      </c>
      <c r="AX492" s="291">
        <v>6</v>
      </c>
      <c r="AY492" s="167">
        <f t="shared" si="323"/>
        <v>4</v>
      </c>
      <c r="AZ492" s="167">
        <f t="shared" si="324"/>
        <v>2</v>
      </c>
      <c r="BA492" s="167">
        <f t="shared" si="325"/>
        <v>8</v>
      </c>
      <c r="BB492" s="167">
        <f t="shared" si="326"/>
        <v>6</v>
      </c>
      <c r="BC492" s="167">
        <f t="shared" si="327"/>
        <v>19</v>
      </c>
      <c r="BD492" s="167">
        <f t="shared" si="328"/>
        <v>13</v>
      </c>
      <c r="BE492" s="167">
        <f t="shared" si="329"/>
        <v>5</v>
      </c>
      <c r="BF492" s="167">
        <f t="shared" si="330"/>
        <v>7</v>
      </c>
      <c r="BG492" s="167">
        <f t="shared" si="331"/>
        <v>8</v>
      </c>
      <c r="BH492" s="167"/>
      <c r="BI492" s="167">
        <f t="shared" si="332"/>
        <v>4</v>
      </c>
      <c r="BJ492" s="167">
        <f t="shared" si="333"/>
        <v>10</v>
      </c>
      <c r="BK492" s="167">
        <f t="shared" si="334"/>
        <v>32</v>
      </c>
      <c r="BL492" s="167">
        <f t="shared" si="335"/>
        <v>9</v>
      </c>
      <c r="BM492" s="167">
        <f t="shared" si="336"/>
        <v>12</v>
      </c>
      <c r="BN492" s="167">
        <f t="shared" si="337"/>
        <v>6</v>
      </c>
      <c r="DI492" s="422"/>
      <c r="DJ492" s="422"/>
      <c r="EU492" s="422"/>
      <c r="EV492" s="422"/>
    </row>
    <row r="493" spans="14:152" s="56" customFormat="1" ht="15" customHeight="1">
      <c r="AG493" s="270">
        <v>3</v>
      </c>
      <c r="AH493" s="270"/>
      <c r="AI493" s="283" t="s">
        <v>352</v>
      </c>
      <c r="AJ493" s="291">
        <v>2</v>
      </c>
      <c r="AK493" s="291">
        <v>8</v>
      </c>
      <c r="AL493" s="291">
        <v>6</v>
      </c>
      <c r="AM493" s="283" t="s">
        <v>420</v>
      </c>
      <c r="AN493" s="283" t="s">
        <v>380</v>
      </c>
      <c r="AO493" s="283" t="s">
        <v>353</v>
      </c>
      <c r="AP493" s="283" t="s">
        <v>367</v>
      </c>
      <c r="AQ493" s="291">
        <v>10</v>
      </c>
      <c r="AR493" s="283" t="s">
        <v>409</v>
      </c>
      <c r="AS493" s="283" t="s">
        <v>458</v>
      </c>
      <c r="AT493" s="283" t="s">
        <v>1069</v>
      </c>
      <c r="AU493" s="283"/>
      <c r="AV493" s="291">
        <v>10</v>
      </c>
      <c r="AW493" s="291">
        <v>14</v>
      </c>
      <c r="AX493" s="291">
        <v>7</v>
      </c>
      <c r="AY493" s="167">
        <f t="shared" si="323"/>
        <v>8</v>
      </c>
      <c r="AZ493" s="167">
        <f t="shared" si="324"/>
        <v>3</v>
      </c>
      <c r="BA493" s="167">
        <f t="shared" si="325"/>
        <v>9</v>
      </c>
      <c r="BB493" s="167">
        <f t="shared" si="326"/>
        <v>7</v>
      </c>
      <c r="BC493" s="167">
        <f t="shared" si="327"/>
        <v>22</v>
      </c>
      <c r="BD493" s="167">
        <f t="shared" si="328"/>
        <v>15</v>
      </c>
      <c r="BE493" s="167">
        <f t="shared" si="329"/>
        <v>7</v>
      </c>
      <c r="BF493" s="167">
        <f t="shared" si="330"/>
        <v>9</v>
      </c>
      <c r="BG493" s="167">
        <f t="shared" si="331"/>
        <v>10</v>
      </c>
      <c r="BH493" s="167"/>
      <c r="BI493" s="167">
        <f t="shared" si="332"/>
        <v>6</v>
      </c>
      <c r="BJ493" s="167">
        <f t="shared" si="333"/>
        <v>12</v>
      </c>
      <c r="BK493" s="167">
        <f t="shared" si="334"/>
        <v>38</v>
      </c>
      <c r="BL493" s="167">
        <f t="shared" si="335"/>
        <v>10</v>
      </c>
      <c r="BM493" s="167">
        <f t="shared" si="336"/>
        <v>14</v>
      </c>
      <c r="BN493" s="167">
        <f t="shared" si="337"/>
        <v>7</v>
      </c>
      <c r="DI493" s="422"/>
      <c r="DJ493" s="422"/>
      <c r="EU493" s="422"/>
      <c r="EV493" s="422"/>
    </row>
    <row r="494" spans="14:152" s="56" customFormat="1" ht="15" customHeight="1">
      <c r="AG494" s="270">
        <v>4</v>
      </c>
      <c r="AH494" s="270"/>
      <c r="AI494" s="283" t="s">
        <v>355</v>
      </c>
      <c r="AJ494" s="283" t="s">
        <v>407</v>
      </c>
      <c r="AK494" s="291">
        <v>9</v>
      </c>
      <c r="AL494" s="283" t="s">
        <v>367</v>
      </c>
      <c r="AM494" s="283" t="s">
        <v>379</v>
      </c>
      <c r="AN494" s="283" t="s">
        <v>360</v>
      </c>
      <c r="AO494" s="283" t="s">
        <v>367</v>
      </c>
      <c r="AP494" s="291">
        <v>9</v>
      </c>
      <c r="AQ494" s="283" t="s">
        <v>366</v>
      </c>
      <c r="AR494" s="283" t="s">
        <v>412</v>
      </c>
      <c r="AS494" s="283" t="s">
        <v>459</v>
      </c>
      <c r="AT494" s="283" t="s">
        <v>1110</v>
      </c>
      <c r="AU494" s="283"/>
      <c r="AV494" s="291">
        <v>11</v>
      </c>
      <c r="AW494" s="283" t="s">
        <v>371</v>
      </c>
      <c r="AX494" s="291">
        <v>8</v>
      </c>
      <c r="AY494" s="167">
        <f t="shared" si="323"/>
        <v>11</v>
      </c>
      <c r="AZ494" s="167">
        <f t="shared" si="324"/>
        <v>5</v>
      </c>
      <c r="BA494" s="167">
        <f t="shared" si="325"/>
        <v>10</v>
      </c>
      <c r="BB494" s="167">
        <f t="shared" si="326"/>
        <v>9</v>
      </c>
      <c r="BC494" s="167">
        <f t="shared" si="327"/>
        <v>25</v>
      </c>
      <c r="BD494" s="167">
        <f t="shared" si="328"/>
        <v>18</v>
      </c>
      <c r="BE494" s="167">
        <f t="shared" si="329"/>
        <v>9</v>
      </c>
      <c r="BF494" s="167">
        <f t="shared" si="330"/>
        <v>10</v>
      </c>
      <c r="BG494" s="167">
        <f t="shared" si="331"/>
        <v>11</v>
      </c>
      <c r="BH494" s="167"/>
      <c r="BI494" s="167">
        <f t="shared" si="332"/>
        <v>9</v>
      </c>
      <c r="BJ494" s="167">
        <f t="shared" si="333"/>
        <v>14</v>
      </c>
      <c r="BK494" s="167">
        <f t="shared" si="334"/>
        <v>44</v>
      </c>
      <c r="BL494" s="167">
        <f t="shared" si="335"/>
        <v>11</v>
      </c>
      <c r="BM494" s="167">
        <f t="shared" si="336"/>
        <v>15</v>
      </c>
      <c r="BN494" s="167">
        <f t="shared" si="337"/>
        <v>8</v>
      </c>
      <c r="DI494" s="422"/>
      <c r="DJ494" s="422"/>
      <c r="EU494" s="422"/>
      <c r="EV494" s="422"/>
    </row>
    <row r="495" spans="14:152" s="56" customFormat="1" ht="15" customHeight="1">
      <c r="AG495" s="270">
        <v>5</v>
      </c>
      <c r="AH495" s="270"/>
      <c r="AI495" s="283" t="s">
        <v>357</v>
      </c>
      <c r="AJ495" s="283" t="s">
        <v>518</v>
      </c>
      <c r="AK495" s="291">
        <v>10</v>
      </c>
      <c r="AL495" s="291">
        <v>9</v>
      </c>
      <c r="AM495" s="283" t="s">
        <v>425</v>
      </c>
      <c r="AN495" s="283" t="s">
        <v>429</v>
      </c>
      <c r="AO495" s="291">
        <v>9</v>
      </c>
      <c r="AP495" s="283" t="s">
        <v>363</v>
      </c>
      <c r="AQ495" s="283" t="s">
        <v>380</v>
      </c>
      <c r="AR495" s="283" t="s">
        <v>366</v>
      </c>
      <c r="AS495" s="283" t="s">
        <v>387</v>
      </c>
      <c r="AT495" s="283" t="s">
        <v>1333</v>
      </c>
      <c r="AU495" s="283"/>
      <c r="AV495" s="291">
        <v>12</v>
      </c>
      <c r="AW495" s="291">
        <v>17</v>
      </c>
      <c r="AX495" s="291">
        <v>9</v>
      </c>
      <c r="AY495" s="167">
        <f t="shared" si="323"/>
        <v>15</v>
      </c>
      <c r="AZ495" s="167">
        <f t="shared" si="324"/>
        <v>8</v>
      </c>
      <c r="BA495" s="167">
        <f t="shared" si="325"/>
        <v>11</v>
      </c>
      <c r="BB495" s="167">
        <f t="shared" si="326"/>
        <v>10</v>
      </c>
      <c r="BC495" s="167">
        <f t="shared" si="327"/>
        <v>27</v>
      </c>
      <c r="BD495" s="167">
        <f t="shared" si="328"/>
        <v>20</v>
      </c>
      <c r="BE495" s="167">
        <f t="shared" si="329"/>
        <v>10</v>
      </c>
      <c r="BF495" s="167">
        <f t="shared" si="330"/>
        <v>12</v>
      </c>
      <c r="BG495" s="167">
        <f t="shared" si="331"/>
        <v>13</v>
      </c>
      <c r="BH495" s="167"/>
      <c r="BI495" s="167">
        <f t="shared" si="332"/>
        <v>11</v>
      </c>
      <c r="BJ495" s="167">
        <f t="shared" si="333"/>
        <v>16</v>
      </c>
      <c r="BK495" s="167">
        <f t="shared" si="334"/>
        <v>50</v>
      </c>
      <c r="BL495" s="167">
        <f t="shared" si="335"/>
        <v>12</v>
      </c>
      <c r="BM495" s="167">
        <f t="shared" si="336"/>
        <v>17</v>
      </c>
      <c r="BN495" s="167">
        <f t="shared" si="337"/>
        <v>9</v>
      </c>
      <c r="DI495" s="422"/>
      <c r="DJ495" s="422"/>
      <c r="EU495" s="422"/>
      <c r="EV495" s="422"/>
    </row>
    <row r="496" spans="14:152" s="56" customFormat="1" ht="15" customHeight="1">
      <c r="AG496" s="270">
        <v>6</v>
      </c>
      <c r="AH496" s="270"/>
      <c r="AI496" s="283" t="s">
        <v>360</v>
      </c>
      <c r="AJ496" s="283" t="s">
        <v>355</v>
      </c>
      <c r="AK496" s="291">
        <v>11</v>
      </c>
      <c r="AL496" s="459" t="s">
        <v>363</v>
      </c>
      <c r="AM496" s="283" t="s">
        <v>424</v>
      </c>
      <c r="AN496" s="283" t="s">
        <v>470</v>
      </c>
      <c r="AO496" s="283" t="s">
        <v>363</v>
      </c>
      <c r="AP496" s="283" t="s">
        <v>458</v>
      </c>
      <c r="AQ496" s="283" t="s">
        <v>371</v>
      </c>
      <c r="AR496" s="283" t="s">
        <v>566</v>
      </c>
      <c r="AS496" s="283" t="s">
        <v>429</v>
      </c>
      <c r="AT496" s="283" t="s">
        <v>1202</v>
      </c>
      <c r="AU496" s="283"/>
      <c r="AV496" s="291">
        <v>13</v>
      </c>
      <c r="AW496" s="283" t="s">
        <v>429</v>
      </c>
      <c r="AX496" s="291">
        <v>10</v>
      </c>
      <c r="AY496" s="167">
        <f t="shared" si="323"/>
        <v>18</v>
      </c>
      <c r="AZ496" s="167">
        <f t="shared" si="324"/>
        <v>11</v>
      </c>
      <c r="BA496" s="167">
        <f t="shared" si="325"/>
        <v>12</v>
      </c>
      <c r="BB496" s="167">
        <f t="shared" si="326"/>
        <v>12</v>
      </c>
      <c r="BC496" s="167">
        <f t="shared" si="327"/>
        <v>31</v>
      </c>
      <c r="BD496" s="167">
        <f t="shared" si="328"/>
        <v>23</v>
      </c>
      <c r="BE496" s="167">
        <f t="shared" si="329"/>
        <v>12</v>
      </c>
      <c r="BF496" s="167">
        <f t="shared" si="330"/>
        <v>14</v>
      </c>
      <c r="BG496" s="167">
        <f t="shared" si="331"/>
        <v>15</v>
      </c>
      <c r="BH496" s="167"/>
      <c r="BI496" s="167">
        <f t="shared" si="332"/>
        <v>13</v>
      </c>
      <c r="BJ496" s="167">
        <f t="shared" si="333"/>
        <v>18</v>
      </c>
      <c r="BK496" s="167">
        <f t="shared" si="334"/>
        <v>56</v>
      </c>
      <c r="BL496" s="167">
        <f t="shared" si="335"/>
        <v>13</v>
      </c>
      <c r="BM496" s="167">
        <f t="shared" si="336"/>
        <v>18</v>
      </c>
      <c r="BN496" s="167">
        <f t="shared" si="337"/>
        <v>10</v>
      </c>
      <c r="DI496" s="422"/>
      <c r="DJ496" s="422"/>
      <c r="EU496" s="422"/>
      <c r="EV496" s="422"/>
    </row>
    <row r="497" spans="14:152" s="56" customFormat="1" ht="15" customHeight="1">
      <c r="AG497" s="270">
        <v>7</v>
      </c>
      <c r="AH497" s="270"/>
      <c r="AI497" s="283" t="s">
        <v>362</v>
      </c>
      <c r="AJ497" s="283" t="s">
        <v>366</v>
      </c>
      <c r="AK497" s="291">
        <v>12</v>
      </c>
      <c r="AL497" s="291">
        <v>12</v>
      </c>
      <c r="AM497" s="283" t="s">
        <v>427</v>
      </c>
      <c r="AN497" s="283" t="s">
        <v>440</v>
      </c>
      <c r="AO497" s="283" t="s">
        <v>458</v>
      </c>
      <c r="AP497" s="283" t="s">
        <v>459</v>
      </c>
      <c r="AQ497" s="283" t="s">
        <v>374</v>
      </c>
      <c r="AR497" s="283" t="s">
        <v>387</v>
      </c>
      <c r="AS497" s="283" t="s">
        <v>376</v>
      </c>
      <c r="AT497" s="283" t="s">
        <v>540</v>
      </c>
      <c r="AU497" s="283"/>
      <c r="AV497" s="291">
        <v>14</v>
      </c>
      <c r="AW497" s="291">
        <v>20</v>
      </c>
      <c r="AX497" s="291">
        <v>11</v>
      </c>
      <c r="AY497" s="167">
        <f t="shared" si="323"/>
        <v>22</v>
      </c>
      <c r="AZ497" s="167">
        <f t="shared" si="324"/>
        <v>13</v>
      </c>
      <c r="BA497" s="167">
        <f t="shared" si="325"/>
        <v>13</v>
      </c>
      <c r="BB497" s="167">
        <f t="shared" si="326"/>
        <v>13</v>
      </c>
      <c r="BC497" s="167">
        <f t="shared" si="327"/>
        <v>35</v>
      </c>
      <c r="BD497" s="167">
        <f t="shared" si="328"/>
        <v>25</v>
      </c>
      <c r="BE497" s="167">
        <f t="shared" si="329"/>
        <v>14</v>
      </c>
      <c r="BF497" s="167">
        <f t="shared" si="330"/>
        <v>16</v>
      </c>
      <c r="BG497" s="167">
        <f t="shared" si="331"/>
        <v>17</v>
      </c>
      <c r="BH497" s="167"/>
      <c r="BI497" s="167">
        <f t="shared" si="332"/>
        <v>16</v>
      </c>
      <c r="BJ497" s="167">
        <f t="shared" si="333"/>
        <v>20</v>
      </c>
      <c r="BK497" s="167">
        <f t="shared" si="334"/>
        <v>62</v>
      </c>
      <c r="BL497" s="167">
        <f t="shared" si="335"/>
        <v>14</v>
      </c>
      <c r="BM497" s="167">
        <f t="shared" si="336"/>
        <v>20</v>
      </c>
      <c r="BN497" s="167">
        <f t="shared" si="337"/>
        <v>11</v>
      </c>
      <c r="DI497" s="422"/>
      <c r="DJ497" s="422"/>
      <c r="EU497" s="422"/>
      <c r="EV497" s="422"/>
    </row>
    <row r="498" spans="14:152" s="56" customFormat="1" ht="15" customHeight="1">
      <c r="N498" s="172" t="s">
        <v>2072</v>
      </c>
      <c r="O498" s="172"/>
      <c r="P498" s="172"/>
      <c r="Q498" s="172"/>
      <c r="R498" s="172"/>
      <c r="S498" s="172"/>
      <c r="T498" s="172"/>
      <c r="U498" s="172"/>
      <c r="V498" s="172"/>
      <c r="AG498" s="270">
        <v>8</v>
      </c>
      <c r="AH498" s="270"/>
      <c r="AI498" s="283" t="s">
        <v>379</v>
      </c>
      <c r="AJ498" s="283" t="s">
        <v>380</v>
      </c>
      <c r="AK498" s="291">
        <v>13</v>
      </c>
      <c r="AL498" s="283" t="s">
        <v>380</v>
      </c>
      <c r="AM498" s="283" t="s">
        <v>439</v>
      </c>
      <c r="AN498" s="283" t="s">
        <v>383</v>
      </c>
      <c r="AO498" s="291">
        <v>14</v>
      </c>
      <c r="AP498" s="291">
        <v>16</v>
      </c>
      <c r="AQ498" s="291">
        <v>19</v>
      </c>
      <c r="AR498" s="283" t="s">
        <v>429</v>
      </c>
      <c r="AS498" s="291">
        <v>22</v>
      </c>
      <c r="AT498" s="283" t="s">
        <v>430</v>
      </c>
      <c r="AU498" s="283"/>
      <c r="AV498" s="291">
        <v>15</v>
      </c>
      <c r="AW498" s="291">
        <v>21</v>
      </c>
      <c r="AX498" s="291">
        <v>12</v>
      </c>
      <c r="AY498" s="167">
        <f t="shared" si="323"/>
        <v>25</v>
      </c>
      <c r="AZ498" s="167">
        <f t="shared" si="324"/>
        <v>15</v>
      </c>
      <c r="BA498" s="167">
        <f t="shared" si="325"/>
        <v>14</v>
      </c>
      <c r="BB498" s="167">
        <f t="shared" si="326"/>
        <v>15</v>
      </c>
      <c r="BC498" s="167">
        <f t="shared" si="327"/>
        <v>38</v>
      </c>
      <c r="BD498" s="167">
        <f t="shared" si="328"/>
        <v>28</v>
      </c>
      <c r="BE498" s="167">
        <f t="shared" si="329"/>
        <v>15</v>
      </c>
      <c r="BF498" s="167">
        <f t="shared" si="330"/>
        <v>17</v>
      </c>
      <c r="BG498" s="167">
        <f t="shared" si="331"/>
        <v>19</v>
      </c>
      <c r="BH498" s="167"/>
      <c r="BI498" s="167">
        <f t="shared" si="332"/>
        <v>18</v>
      </c>
      <c r="BJ498" s="167">
        <f t="shared" si="333"/>
        <v>22</v>
      </c>
      <c r="BK498" s="167">
        <f t="shared" si="334"/>
        <v>68</v>
      </c>
      <c r="BL498" s="167">
        <f t="shared" si="335"/>
        <v>15</v>
      </c>
      <c r="BM498" s="167">
        <f t="shared" si="336"/>
        <v>21</v>
      </c>
      <c r="BN498" s="167">
        <f t="shared" si="337"/>
        <v>12</v>
      </c>
      <c r="DI498" s="422"/>
      <c r="DJ498" s="422"/>
      <c r="EU498" s="422"/>
      <c r="EV498" s="422"/>
    </row>
    <row r="499" spans="14:152" s="56" customFormat="1" ht="15" customHeight="1">
      <c r="N499" s="172" t="s">
        <v>2062</v>
      </c>
      <c r="O499" s="172"/>
      <c r="P499" s="172"/>
      <c r="Q499" s="172"/>
      <c r="R499" s="172"/>
      <c r="S499" s="172"/>
      <c r="T499" s="172"/>
      <c r="U499" s="172"/>
      <c r="V499" s="172"/>
      <c r="AG499" s="270">
        <v>9</v>
      </c>
      <c r="AH499" s="270"/>
      <c r="AI499" s="283" t="s">
        <v>493</v>
      </c>
      <c r="AJ499" s="283" t="s">
        <v>360</v>
      </c>
      <c r="AK499" s="291">
        <v>14</v>
      </c>
      <c r="AL499" s="291">
        <v>15</v>
      </c>
      <c r="AM499" s="283" t="s">
        <v>587</v>
      </c>
      <c r="AN499" s="283" t="s">
        <v>391</v>
      </c>
      <c r="AO499" s="283" t="s">
        <v>371</v>
      </c>
      <c r="AP499" s="283" t="s">
        <v>374</v>
      </c>
      <c r="AQ499" s="283" t="s">
        <v>376</v>
      </c>
      <c r="AR499" s="283" t="s">
        <v>376</v>
      </c>
      <c r="AS499" s="283" t="s">
        <v>440</v>
      </c>
      <c r="AT499" s="283" t="s">
        <v>434</v>
      </c>
      <c r="AU499" s="283"/>
      <c r="AV499" s="291">
        <v>16</v>
      </c>
      <c r="AW499" s="283" t="s">
        <v>466</v>
      </c>
      <c r="AX499" s="291">
        <v>13</v>
      </c>
      <c r="AY499" s="167">
        <f t="shared" si="323"/>
        <v>29</v>
      </c>
      <c r="AZ499" s="167">
        <f t="shared" si="324"/>
        <v>18</v>
      </c>
      <c r="BA499" s="167">
        <f t="shared" si="325"/>
        <v>15</v>
      </c>
      <c r="BB499" s="167">
        <f t="shared" si="326"/>
        <v>16</v>
      </c>
      <c r="BC499" s="167">
        <f t="shared" si="327"/>
        <v>42</v>
      </c>
      <c r="BD499" s="167">
        <f t="shared" si="328"/>
        <v>30</v>
      </c>
      <c r="BE499" s="167">
        <f t="shared" si="329"/>
        <v>17</v>
      </c>
      <c r="BF499" s="167">
        <f t="shared" si="330"/>
        <v>19</v>
      </c>
      <c r="BG499" s="167">
        <f t="shared" si="331"/>
        <v>20</v>
      </c>
      <c r="BH499" s="167"/>
      <c r="BI499" s="167">
        <f t="shared" si="332"/>
        <v>20</v>
      </c>
      <c r="BJ499" s="167">
        <f t="shared" si="333"/>
        <v>23</v>
      </c>
      <c r="BK499" s="167">
        <f t="shared" si="334"/>
        <v>74</v>
      </c>
      <c r="BL499" s="167">
        <f t="shared" si="335"/>
        <v>16</v>
      </c>
      <c r="BM499" s="167">
        <f t="shared" si="336"/>
        <v>22</v>
      </c>
      <c r="BN499" s="167">
        <f t="shared" si="337"/>
        <v>13</v>
      </c>
      <c r="DI499" s="422"/>
      <c r="DJ499" s="422"/>
      <c r="EU499" s="422"/>
      <c r="EV499" s="422"/>
    </row>
    <row r="500" spans="14:152" s="56" customFormat="1" ht="15" customHeight="1">
      <c r="N500" s="172"/>
      <c r="O500" s="172"/>
      <c r="P500" s="172"/>
      <c r="Q500" s="172" t="s">
        <v>2067</v>
      </c>
      <c r="R500" s="172"/>
      <c r="S500" s="172"/>
      <c r="U500" s="172"/>
      <c r="V500" s="172"/>
      <c r="AG500" s="270">
        <v>10</v>
      </c>
      <c r="AH500" s="270"/>
      <c r="AI500" s="283" t="s">
        <v>372</v>
      </c>
      <c r="AJ500" s="283" t="s">
        <v>462</v>
      </c>
      <c r="AK500" s="291">
        <v>15</v>
      </c>
      <c r="AL500" s="291">
        <v>16</v>
      </c>
      <c r="AM500" s="283" t="s">
        <v>522</v>
      </c>
      <c r="AN500" s="283" t="s">
        <v>433</v>
      </c>
      <c r="AO500" s="291">
        <v>17</v>
      </c>
      <c r="AP500" s="283" t="s">
        <v>377</v>
      </c>
      <c r="AQ500" s="283" t="s">
        <v>466</v>
      </c>
      <c r="AR500" s="283" t="s">
        <v>466</v>
      </c>
      <c r="AS500" s="283" t="s">
        <v>425</v>
      </c>
      <c r="AT500" s="283" t="s">
        <v>584</v>
      </c>
      <c r="AU500" s="283"/>
      <c r="AV500" s="291">
        <v>17</v>
      </c>
      <c r="AW500" s="291">
        <v>24</v>
      </c>
      <c r="AX500" s="291">
        <v>14</v>
      </c>
      <c r="AY500" s="167">
        <f t="shared" si="323"/>
        <v>33</v>
      </c>
      <c r="AZ500" s="167">
        <f t="shared" si="324"/>
        <v>21</v>
      </c>
      <c r="BA500" s="167">
        <f t="shared" si="325"/>
        <v>16</v>
      </c>
      <c r="BB500" s="167">
        <f t="shared" si="326"/>
        <v>17</v>
      </c>
      <c r="BC500" s="167">
        <f t="shared" si="327"/>
        <v>46</v>
      </c>
      <c r="BD500" s="167">
        <f t="shared" si="328"/>
        <v>33</v>
      </c>
      <c r="BE500" s="167">
        <f t="shared" si="329"/>
        <v>18</v>
      </c>
      <c r="BF500" s="167">
        <f t="shared" si="330"/>
        <v>21</v>
      </c>
      <c r="BG500" s="167">
        <f t="shared" si="331"/>
        <v>22</v>
      </c>
      <c r="BH500" s="167"/>
      <c r="BI500" s="167">
        <f t="shared" si="332"/>
        <v>22</v>
      </c>
      <c r="BJ500" s="167">
        <f t="shared" si="333"/>
        <v>25</v>
      </c>
      <c r="BK500" s="167">
        <f t="shared" si="334"/>
        <v>80</v>
      </c>
      <c r="BL500" s="167">
        <f t="shared" si="335"/>
        <v>17</v>
      </c>
      <c r="BM500" s="167">
        <f t="shared" si="336"/>
        <v>24</v>
      </c>
      <c r="BN500" s="167">
        <f t="shared" si="337"/>
        <v>14</v>
      </c>
      <c r="DI500" s="422"/>
      <c r="DJ500" s="422"/>
      <c r="EU500" s="422"/>
      <c r="EV500" s="422"/>
    </row>
    <row r="501" spans="14:152" s="56" customFormat="1" ht="15" customHeight="1">
      <c r="N501" s="199" t="s">
        <v>2</v>
      </c>
      <c r="O501" s="200" t="e">
        <f>Plan1!#REF!</f>
        <v>#REF!</v>
      </c>
      <c r="P501" s="200" t="e">
        <f>Plan1!#REF!</f>
        <v>#REF!</v>
      </c>
      <c r="Q501" s="200" t="e">
        <f>Plan1!#REF!</f>
        <v>#REF!</v>
      </c>
      <c r="R501" s="200" t="e">
        <f>Plan1!#REF!</f>
        <v>#REF!</v>
      </c>
      <c r="S501" s="200" t="e">
        <f>Plan1!#REF!</f>
        <v>#REF!</v>
      </c>
      <c r="T501" s="200" t="e">
        <f>Plan1!#REF!</f>
        <v>#REF!</v>
      </c>
      <c r="U501" s="199" t="e">
        <f>Plan1!#REF!</f>
        <v>#REF!</v>
      </c>
      <c r="AG501" s="251">
        <v>11</v>
      </c>
      <c r="AH501" s="251"/>
      <c r="AI501" s="283" t="s">
        <v>567</v>
      </c>
      <c r="AJ501" s="283" t="s">
        <v>381</v>
      </c>
      <c r="AK501" s="291">
        <v>16</v>
      </c>
      <c r="AL501" s="283" t="s">
        <v>374</v>
      </c>
      <c r="AM501" s="283" t="s">
        <v>463</v>
      </c>
      <c r="AN501" s="283" t="s">
        <v>436</v>
      </c>
      <c r="AO501" s="291">
        <v>18</v>
      </c>
      <c r="AP501" s="291">
        <v>21</v>
      </c>
      <c r="AQ501" s="283" t="s">
        <v>384</v>
      </c>
      <c r="AR501" s="283" t="s">
        <v>590</v>
      </c>
      <c r="AS501" s="283" t="s">
        <v>464</v>
      </c>
      <c r="AT501" s="283" t="s">
        <v>504</v>
      </c>
      <c r="AU501" s="283"/>
      <c r="AV501" s="291">
        <v>18</v>
      </c>
      <c r="AW501" s="291">
        <v>25</v>
      </c>
      <c r="AX501" s="291">
        <v>15</v>
      </c>
      <c r="AY501" s="167">
        <f t="shared" si="323"/>
        <v>37</v>
      </c>
      <c r="AZ501" s="167">
        <f t="shared" si="324"/>
        <v>24</v>
      </c>
      <c r="BA501" s="167">
        <f t="shared" si="325"/>
        <v>17</v>
      </c>
      <c r="BB501" s="167">
        <f t="shared" si="326"/>
        <v>19</v>
      </c>
      <c r="BC501" s="167">
        <f t="shared" si="327"/>
        <v>49</v>
      </c>
      <c r="BD501" s="167">
        <f t="shared" si="328"/>
        <v>35</v>
      </c>
      <c r="BE501" s="167">
        <f t="shared" si="329"/>
        <v>19</v>
      </c>
      <c r="BF501" s="167">
        <f t="shared" si="330"/>
        <v>22</v>
      </c>
      <c r="BG501" s="167">
        <f t="shared" si="331"/>
        <v>24</v>
      </c>
      <c r="BH501" s="167"/>
      <c r="BI501" s="167">
        <f t="shared" si="332"/>
        <v>24</v>
      </c>
      <c r="BJ501" s="167">
        <f t="shared" si="333"/>
        <v>27</v>
      </c>
      <c r="BK501" s="167">
        <f t="shared" si="334"/>
        <v>87</v>
      </c>
      <c r="BL501" s="167">
        <f t="shared" si="335"/>
        <v>18</v>
      </c>
      <c r="BM501" s="167">
        <f t="shared" si="336"/>
        <v>25</v>
      </c>
      <c r="BN501" s="167">
        <f t="shared" si="337"/>
        <v>15</v>
      </c>
      <c r="DI501" s="422"/>
      <c r="DJ501" s="422"/>
      <c r="EU501" s="422"/>
      <c r="EV501" s="422"/>
    </row>
    <row r="502" spans="14:152" s="56" customFormat="1" ht="15" customHeight="1">
      <c r="N502" s="503">
        <v>1</v>
      </c>
      <c r="O502" s="167" t="s">
        <v>1</v>
      </c>
      <c r="P502" s="167" t="s">
        <v>1</v>
      </c>
      <c r="Q502" s="504">
        <v>0</v>
      </c>
      <c r="R502" s="504">
        <v>0</v>
      </c>
      <c r="S502" s="167" t="s">
        <v>1</v>
      </c>
      <c r="T502" s="167" t="s">
        <v>1</v>
      </c>
      <c r="U502" s="167" t="s">
        <v>1</v>
      </c>
      <c r="W502" s="223" t="str">
        <f t="shared" ref="W502:W520" si="338">IF(O502="-",O502,IF(ISNUMBER(O502),O502,MID(O502,1,FIND("-",O502)-1))+0)</f>
        <v>-</v>
      </c>
      <c r="X502" s="223" t="str">
        <f t="shared" ref="X502:X520" si="339">IF(P502="-",P502,IF(ISNUMBER(P502),P502,MID(P502,1,FIND("-",P502)-1))+0)</f>
        <v>-</v>
      </c>
      <c r="Y502" s="223">
        <f t="shared" ref="Y502:Y520" si="340">IF(Q502="-",Q502,IF(ISNUMBER(Q502),Q502,MID(Q502,1,FIND("-",Q502)-1))+0)</f>
        <v>0</v>
      </c>
      <c r="Z502" s="223"/>
      <c r="AA502" s="223"/>
      <c r="AB502" s="223">
        <f t="shared" ref="AB502:AB520" si="341">IF(R502="-",R502,IF(ISNUMBER(R502),R502,MID(R502,1,FIND("-",R502)-1))+0)</f>
        <v>0</v>
      </c>
      <c r="AC502" s="223" t="str">
        <f t="shared" ref="AC502:AC520" si="342">IF(S502="-",S502,IF(ISNUMBER(S502),S502,MID(S502,1,FIND("-",S502)-1))+0)</f>
        <v>-</v>
      </c>
      <c r="AD502" s="223" t="str">
        <f t="shared" ref="AD502:AD520" si="343">IF(T502="-",T502,IF(ISNUMBER(T502),T502,MID(T502,1,FIND("-",T502)-1))+0)</f>
        <v>-</v>
      </c>
      <c r="AE502" s="223" t="str">
        <f t="shared" ref="AE502:AE520" si="344">IF(U502="-",U502,IF(ISNUMBER(U502),U502,MID(U502,1,FIND("-",U502)-1))+0)</f>
        <v>-</v>
      </c>
      <c r="AF502" s="223"/>
      <c r="AG502" s="270">
        <v>12</v>
      </c>
      <c r="AH502" s="270"/>
      <c r="AI502" s="283" t="s">
        <v>613</v>
      </c>
      <c r="AJ502" s="283" t="s">
        <v>384</v>
      </c>
      <c r="AK502" s="283" t="s">
        <v>374</v>
      </c>
      <c r="AL502" s="291">
        <v>19</v>
      </c>
      <c r="AM502" s="283" t="s">
        <v>589</v>
      </c>
      <c r="AN502" s="283" t="s">
        <v>1117</v>
      </c>
      <c r="AO502" s="291">
        <v>19</v>
      </c>
      <c r="AP502" s="283" t="s">
        <v>466</v>
      </c>
      <c r="AQ502" s="283" t="s">
        <v>388</v>
      </c>
      <c r="AR502" s="283" t="s">
        <v>464</v>
      </c>
      <c r="AS502" s="291">
        <v>29</v>
      </c>
      <c r="AT502" s="283" t="s">
        <v>1334</v>
      </c>
      <c r="AU502" s="283"/>
      <c r="AV502" s="283" t="s">
        <v>377</v>
      </c>
      <c r="AW502" s="283" t="s">
        <v>388</v>
      </c>
      <c r="AX502" s="291">
        <v>16</v>
      </c>
      <c r="AY502" s="167">
        <f t="shared" si="323"/>
        <v>40</v>
      </c>
      <c r="AZ502" s="167">
        <f t="shared" si="324"/>
        <v>26</v>
      </c>
      <c r="BA502" s="167">
        <f t="shared" si="325"/>
        <v>19</v>
      </c>
      <c r="BB502" s="167">
        <f t="shared" si="326"/>
        <v>20</v>
      </c>
      <c r="BC502" s="167">
        <f t="shared" si="327"/>
        <v>53</v>
      </c>
      <c r="BD502" s="167">
        <f t="shared" si="328"/>
        <v>37</v>
      </c>
      <c r="BE502" s="167">
        <f t="shared" si="329"/>
        <v>20</v>
      </c>
      <c r="BF502" s="167">
        <f t="shared" si="330"/>
        <v>24</v>
      </c>
      <c r="BG502" s="167">
        <f t="shared" si="331"/>
        <v>26</v>
      </c>
      <c r="BH502" s="167"/>
      <c r="BI502" s="167">
        <f t="shared" si="332"/>
        <v>27</v>
      </c>
      <c r="BJ502" s="167">
        <f t="shared" si="333"/>
        <v>29</v>
      </c>
      <c r="BK502" s="167">
        <f t="shared" si="334"/>
        <v>93</v>
      </c>
      <c r="BL502" s="167">
        <f t="shared" si="335"/>
        <v>19</v>
      </c>
      <c r="BM502" s="167">
        <f t="shared" si="336"/>
        <v>26</v>
      </c>
      <c r="BN502" s="167">
        <f t="shared" si="337"/>
        <v>16</v>
      </c>
      <c r="DI502" s="422"/>
      <c r="DJ502" s="422"/>
      <c r="EU502" s="422"/>
      <c r="EV502" s="422"/>
    </row>
    <row r="503" spans="14:152" s="56" customFormat="1" ht="15" customHeight="1">
      <c r="N503" s="503">
        <v>2</v>
      </c>
      <c r="O503" s="504">
        <v>0</v>
      </c>
      <c r="P503" s="167" t="s">
        <v>1</v>
      </c>
      <c r="Q503" s="504">
        <v>1</v>
      </c>
      <c r="R503" s="167" t="s">
        <v>456</v>
      </c>
      <c r="S503" s="167" t="s">
        <v>1</v>
      </c>
      <c r="T503" s="167" t="s">
        <v>1</v>
      </c>
      <c r="U503" s="167" t="s">
        <v>1</v>
      </c>
      <c r="W503" s="223">
        <f t="shared" si="338"/>
        <v>0</v>
      </c>
      <c r="X503" s="223" t="str">
        <f t="shared" si="339"/>
        <v>-</v>
      </c>
      <c r="Y503" s="223">
        <f t="shared" si="340"/>
        <v>1</v>
      </c>
      <c r="Z503" s="223"/>
      <c r="AA503" s="223"/>
      <c r="AB503" s="223">
        <f t="shared" si="341"/>
        <v>1</v>
      </c>
      <c r="AC503" s="223" t="str">
        <f t="shared" si="342"/>
        <v>-</v>
      </c>
      <c r="AD503" s="223" t="str">
        <f t="shared" si="343"/>
        <v>-</v>
      </c>
      <c r="AE503" s="223" t="str">
        <f t="shared" si="344"/>
        <v>-</v>
      </c>
      <c r="AG503" s="270">
        <v>13</v>
      </c>
      <c r="AH503" s="270"/>
      <c r="AI503" s="283" t="s">
        <v>499</v>
      </c>
      <c r="AJ503" s="283" t="s">
        <v>388</v>
      </c>
      <c r="AK503" s="291">
        <v>19</v>
      </c>
      <c r="AL503" s="291">
        <v>20</v>
      </c>
      <c r="AM503" s="283" t="s">
        <v>525</v>
      </c>
      <c r="AN503" s="283" t="s">
        <v>613</v>
      </c>
      <c r="AO503" s="291">
        <v>20</v>
      </c>
      <c r="AP503" s="283" t="s">
        <v>384</v>
      </c>
      <c r="AQ503" s="291">
        <v>28</v>
      </c>
      <c r="AR503" s="283" t="s">
        <v>467</v>
      </c>
      <c r="AS503" s="283" t="s">
        <v>394</v>
      </c>
      <c r="AT503" s="283" t="s">
        <v>1153</v>
      </c>
      <c r="AU503" s="283"/>
      <c r="AV503" s="291">
        <v>21</v>
      </c>
      <c r="AW503" s="291">
        <v>28</v>
      </c>
      <c r="AX503" s="291">
        <v>17</v>
      </c>
      <c r="AY503" s="167">
        <f t="shared" si="323"/>
        <v>44</v>
      </c>
      <c r="AZ503" s="167">
        <f t="shared" si="324"/>
        <v>28</v>
      </c>
      <c r="BA503" s="167">
        <f t="shared" si="325"/>
        <v>20</v>
      </c>
      <c r="BB503" s="167">
        <f t="shared" si="326"/>
        <v>21</v>
      </c>
      <c r="BC503" s="167">
        <f t="shared" si="327"/>
        <v>57</v>
      </c>
      <c r="BD503" s="167">
        <f t="shared" si="328"/>
        <v>40</v>
      </c>
      <c r="BE503" s="167">
        <f t="shared" si="329"/>
        <v>21</v>
      </c>
      <c r="BF503" s="167">
        <f t="shared" si="330"/>
        <v>26</v>
      </c>
      <c r="BG503" s="167">
        <f t="shared" si="331"/>
        <v>28</v>
      </c>
      <c r="BH503" s="167"/>
      <c r="BI503" s="167">
        <f t="shared" si="332"/>
        <v>29</v>
      </c>
      <c r="BJ503" s="167">
        <f t="shared" si="333"/>
        <v>30</v>
      </c>
      <c r="BK503" s="167">
        <f t="shared" si="334"/>
        <v>99</v>
      </c>
      <c r="BL503" s="167">
        <f t="shared" si="335"/>
        <v>21</v>
      </c>
      <c r="BM503" s="167">
        <f t="shared" si="336"/>
        <v>28</v>
      </c>
      <c r="BN503" s="167">
        <f t="shared" si="337"/>
        <v>17</v>
      </c>
      <c r="DI503" s="422"/>
      <c r="DJ503" s="422"/>
      <c r="EU503" s="422"/>
      <c r="EV503" s="422"/>
    </row>
    <row r="504" spans="14:152" s="56" customFormat="1" ht="15" customHeight="1">
      <c r="N504" s="503">
        <v>3</v>
      </c>
      <c r="O504" s="167" t="s">
        <v>561</v>
      </c>
      <c r="P504" s="167" t="s">
        <v>1</v>
      </c>
      <c r="Q504" s="504">
        <v>2</v>
      </c>
      <c r="R504" s="504">
        <v>3</v>
      </c>
      <c r="S504" s="167" t="s">
        <v>1</v>
      </c>
      <c r="T504" s="167" t="s">
        <v>404</v>
      </c>
      <c r="U504" s="167" t="s">
        <v>1</v>
      </c>
      <c r="W504" s="223">
        <f t="shared" si="338"/>
        <v>1</v>
      </c>
      <c r="X504" s="223" t="str">
        <f t="shared" si="339"/>
        <v>-</v>
      </c>
      <c r="Y504" s="223">
        <f t="shared" si="340"/>
        <v>2</v>
      </c>
      <c r="Z504" s="223"/>
      <c r="AA504" s="223"/>
      <c r="AB504" s="223">
        <f t="shared" si="341"/>
        <v>3</v>
      </c>
      <c r="AC504" s="223" t="str">
        <f t="shared" si="342"/>
        <v>-</v>
      </c>
      <c r="AD504" s="223">
        <f t="shared" si="343"/>
        <v>0</v>
      </c>
      <c r="AE504" s="223" t="str">
        <f t="shared" si="344"/>
        <v>-</v>
      </c>
      <c r="AG504" s="270">
        <v>14</v>
      </c>
      <c r="AH504" s="270"/>
      <c r="AI504" s="283" t="s">
        <v>502</v>
      </c>
      <c r="AJ504" s="283" t="s">
        <v>391</v>
      </c>
      <c r="AK504" s="291">
        <v>20</v>
      </c>
      <c r="AL504" s="283" t="s">
        <v>437</v>
      </c>
      <c r="AM504" s="283" t="s">
        <v>526</v>
      </c>
      <c r="AN504" s="283" t="s">
        <v>1205</v>
      </c>
      <c r="AO504" s="283" t="s">
        <v>437</v>
      </c>
      <c r="AP504" s="291">
        <v>26</v>
      </c>
      <c r="AQ504" s="283" t="s">
        <v>467</v>
      </c>
      <c r="AR504" s="283" t="s">
        <v>432</v>
      </c>
      <c r="AS504" s="291">
        <v>32</v>
      </c>
      <c r="AT504" s="283" t="s">
        <v>1335</v>
      </c>
      <c r="AU504" s="283"/>
      <c r="AV504" s="291">
        <v>22</v>
      </c>
      <c r="AW504" s="291">
        <v>29</v>
      </c>
      <c r="AX504" s="283" t="s">
        <v>1</v>
      </c>
      <c r="AY504" s="167">
        <f t="shared" si="323"/>
        <v>48</v>
      </c>
      <c r="AZ504" s="167">
        <f t="shared" si="324"/>
        <v>30</v>
      </c>
      <c r="BA504" s="167">
        <f t="shared" si="325"/>
        <v>21</v>
      </c>
      <c r="BB504" s="167">
        <f t="shared" si="326"/>
        <v>23</v>
      </c>
      <c r="BC504" s="167">
        <f t="shared" si="327"/>
        <v>60</v>
      </c>
      <c r="BD504" s="167">
        <f t="shared" si="328"/>
        <v>42</v>
      </c>
      <c r="BE504" s="167" t="str">
        <f t="shared" si="329"/>
        <v>-</v>
      </c>
      <c r="BF504" s="167">
        <f t="shared" si="330"/>
        <v>27</v>
      </c>
      <c r="BG504" s="167">
        <f t="shared" si="331"/>
        <v>29</v>
      </c>
      <c r="BH504" s="167"/>
      <c r="BI504" s="167">
        <f t="shared" si="332"/>
        <v>31</v>
      </c>
      <c r="BJ504" s="167">
        <f t="shared" si="333"/>
        <v>32</v>
      </c>
      <c r="BK504" s="167">
        <f t="shared" si="334"/>
        <v>106</v>
      </c>
      <c r="BL504" s="167">
        <f t="shared" si="335"/>
        <v>22</v>
      </c>
      <c r="BM504" s="167">
        <f t="shared" si="336"/>
        <v>29</v>
      </c>
      <c r="BN504" s="167" t="str">
        <f t="shared" si="337"/>
        <v>-</v>
      </c>
      <c r="DI504" s="422"/>
      <c r="DJ504" s="422"/>
      <c r="EU504" s="422"/>
      <c r="EV504" s="422"/>
    </row>
    <row r="505" spans="14:152" s="56" customFormat="1" ht="15" customHeight="1">
      <c r="N505" s="503">
        <v>4</v>
      </c>
      <c r="O505" s="167" t="s">
        <v>515</v>
      </c>
      <c r="P505" s="167" t="s">
        <v>1</v>
      </c>
      <c r="Q505" s="167" t="s">
        <v>407</v>
      </c>
      <c r="R505" s="504">
        <v>4</v>
      </c>
      <c r="S505" s="167" t="s">
        <v>1</v>
      </c>
      <c r="T505" s="167" t="s">
        <v>517</v>
      </c>
      <c r="U505" s="504">
        <v>0</v>
      </c>
      <c r="W505" s="223">
        <f t="shared" si="338"/>
        <v>6</v>
      </c>
      <c r="X505" s="223" t="str">
        <f t="shared" si="339"/>
        <v>-</v>
      </c>
      <c r="Y505" s="223">
        <f t="shared" si="340"/>
        <v>3</v>
      </c>
      <c r="Z505" s="223"/>
      <c r="AA505" s="223"/>
      <c r="AB505" s="223">
        <f t="shared" si="341"/>
        <v>4</v>
      </c>
      <c r="AC505" s="223" t="str">
        <f t="shared" si="342"/>
        <v>-</v>
      </c>
      <c r="AD505" s="223">
        <f t="shared" si="343"/>
        <v>2</v>
      </c>
      <c r="AE505" s="223">
        <f t="shared" si="344"/>
        <v>0</v>
      </c>
      <c r="AG505" s="270">
        <v>15</v>
      </c>
      <c r="AH505" s="270"/>
      <c r="AI505" s="283" t="s">
        <v>505</v>
      </c>
      <c r="AJ505" s="283" t="s">
        <v>394</v>
      </c>
      <c r="AK505" s="283" t="s">
        <v>437</v>
      </c>
      <c r="AL505" s="291">
        <v>23</v>
      </c>
      <c r="AM505" s="283" t="s">
        <v>527</v>
      </c>
      <c r="AN505" s="283" t="s">
        <v>447</v>
      </c>
      <c r="AO505" s="283" t="s">
        <v>1</v>
      </c>
      <c r="AP505" s="283" t="s">
        <v>464</v>
      </c>
      <c r="AQ505" s="283" t="s">
        <v>432</v>
      </c>
      <c r="AR505" s="283" t="s">
        <v>436</v>
      </c>
      <c r="AS505" s="283" t="s">
        <v>436</v>
      </c>
      <c r="AT505" s="283" t="s">
        <v>1234</v>
      </c>
      <c r="AU505" s="283"/>
      <c r="AV505" s="291">
        <v>23</v>
      </c>
      <c r="AW505" s="291">
        <v>30</v>
      </c>
      <c r="AX505" s="291">
        <v>18</v>
      </c>
      <c r="AY505" s="167">
        <f t="shared" si="323"/>
        <v>52</v>
      </c>
      <c r="AZ505" s="167">
        <f t="shared" si="324"/>
        <v>32</v>
      </c>
      <c r="BA505" s="167">
        <f t="shared" si="325"/>
        <v>23</v>
      </c>
      <c r="BB505" s="167">
        <f t="shared" si="326"/>
        <v>24</v>
      </c>
      <c r="BC505" s="167">
        <f t="shared" si="327"/>
        <v>64</v>
      </c>
      <c r="BD505" s="167">
        <f t="shared" si="328"/>
        <v>44</v>
      </c>
      <c r="BE505" s="167">
        <f t="shared" si="329"/>
        <v>23</v>
      </c>
      <c r="BF505" s="167">
        <f t="shared" si="330"/>
        <v>29</v>
      </c>
      <c r="BG505" s="167">
        <f t="shared" si="331"/>
        <v>31</v>
      </c>
      <c r="BH505" s="167"/>
      <c r="BI505" s="167">
        <f t="shared" si="332"/>
        <v>33</v>
      </c>
      <c r="BJ505" s="167">
        <f t="shared" si="333"/>
        <v>33</v>
      </c>
      <c r="BK505" s="167">
        <f t="shared" si="334"/>
        <v>112</v>
      </c>
      <c r="BL505" s="167">
        <f t="shared" si="335"/>
        <v>23</v>
      </c>
      <c r="BM505" s="167">
        <f t="shared" si="336"/>
        <v>30</v>
      </c>
      <c r="BN505" s="167">
        <f t="shared" si="337"/>
        <v>18</v>
      </c>
      <c r="DI505" s="422"/>
      <c r="DJ505" s="422"/>
      <c r="EU505" s="422"/>
      <c r="EV505" s="422"/>
    </row>
    <row r="506" spans="14:152" s="56" customFormat="1" ht="15" customHeight="1">
      <c r="N506" s="503">
        <v>5</v>
      </c>
      <c r="O506" s="167" t="s">
        <v>598</v>
      </c>
      <c r="P506" s="167" t="s">
        <v>1</v>
      </c>
      <c r="Q506" s="504">
        <v>5</v>
      </c>
      <c r="R506" s="504">
        <v>5</v>
      </c>
      <c r="S506" s="504">
        <v>0</v>
      </c>
      <c r="T506" s="167" t="s">
        <v>353</v>
      </c>
      <c r="U506" s="167" t="s">
        <v>456</v>
      </c>
      <c r="W506" s="223">
        <f t="shared" si="338"/>
        <v>10</v>
      </c>
      <c r="X506" s="223" t="str">
        <f t="shared" si="339"/>
        <v>-</v>
      </c>
      <c r="Y506" s="223">
        <f t="shared" si="340"/>
        <v>5</v>
      </c>
      <c r="Z506" s="223"/>
      <c r="AA506" s="223"/>
      <c r="AB506" s="223">
        <f t="shared" si="341"/>
        <v>5</v>
      </c>
      <c r="AC506" s="223">
        <f t="shared" si="342"/>
        <v>0</v>
      </c>
      <c r="AD506" s="223">
        <f t="shared" si="343"/>
        <v>5</v>
      </c>
      <c r="AE506" s="223">
        <f t="shared" si="344"/>
        <v>1</v>
      </c>
      <c r="AG506" s="270">
        <v>16</v>
      </c>
      <c r="AH506" s="270"/>
      <c r="AI506" s="283" t="s">
        <v>507</v>
      </c>
      <c r="AJ506" s="291">
        <v>32</v>
      </c>
      <c r="AK506" s="291">
        <v>23</v>
      </c>
      <c r="AL506" s="291">
        <v>24</v>
      </c>
      <c r="AM506" s="283" t="s">
        <v>1232</v>
      </c>
      <c r="AN506" s="283" t="s">
        <v>1233</v>
      </c>
      <c r="AO506" s="291">
        <v>23</v>
      </c>
      <c r="AP506" s="291">
        <v>29</v>
      </c>
      <c r="AQ506" s="283" t="s">
        <v>436</v>
      </c>
      <c r="AR506" s="283" t="s">
        <v>1117</v>
      </c>
      <c r="AS506" s="291">
        <v>35</v>
      </c>
      <c r="AT506" s="283" t="s">
        <v>1336</v>
      </c>
      <c r="AU506" s="283"/>
      <c r="AV506" s="283" t="s">
        <v>384</v>
      </c>
      <c r="AW506" s="291">
        <v>31</v>
      </c>
      <c r="AX506" s="291">
        <v>19</v>
      </c>
      <c r="AY506" s="167">
        <f t="shared" si="323"/>
        <v>56</v>
      </c>
      <c r="AZ506" s="167">
        <f t="shared" si="324"/>
        <v>33</v>
      </c>
      <c r="BA506" s="167">
        <f t="shared" si="325"/>
        <v>24</v>
      </c>
      <c r="BB506" s="167">
        <f t="shared" si="326"/>
        <v>25</v>
      </c>
      <c r="BC506" s="167">
        <f t="shared" si="327"/>
        <v>68</v>
      </c>
      <c r="BD506" s="167">
        <f t="shared" si="328"/>
        <v>46</v>
      </c>
      <c r="BE506" s="167" t="str">
        <f t="shared" si="329"/>
        <v>-</v>
      </c>
      <c r="BF506" s="167">
        <f t="shared" si="330"/>
        <v>30</v>
      </c>
      <c r="BG506" s="167">
        <f t="shared" si="331"/>
        <v>33</v>
      </c>
      <c r="BH506" s="167"/>
      <c r="BI506" s="167">
        <f t="shared" si="332"/>
        <v>35</v>
      </c>
      <c r="BJ506" s="167">
        <f t="shared" si="333"/>
        <v>35</v>
      </c>
      <c r="BK506" s="167">
        <f t="shared" si="334"/>
        <v>119</v>
      </c>
      <c r="BL506" s="167">
        <f t="shared" si="335"/>
        <v>24</v>
      </c>
      <c r="BM506" s="167">
        <f t="shared" si="336"/>
        <v>31</v>
      </c>
      <c r="BN506" s="167">
        <f t="shared" si="337"/>
        <v>19</v>
      </c>
      <c r="DI506" s="422"/>
      <c r="DJ506" s="422"/>
      <c r="EU506" s="422"/>
      <c r="EV506" s="422"/>
    </row>
    <row r="507" spans="14:152" s="56" customFormat="1" ht="15" customHeight="1">
      <c r="N507" s="503">
        <v>6</v>
      </c>
      <c r="O507" s="167" t="s">
        <v>599</v>
      </c>
      <c r="P507" s="167" t="s">
        <v>351</v>
      </c>
      <c r="Q507" s="504">
        <v>6</v>
      </c>
      <c r="R507" s="167" t="s">
        <v>359</v>
      </c>
      <c r="S507" s="167" t="s">
        <v>456</v>
      </c>
      <c r="T507" s="167" t="s">
        <v>367</v>
      </c>
      <c r="U507" s="504">
        <v>3</v>
      </c>
      <c r="W507" s="223">
        <f t="shared" si="338"/>
        <v>14</v>
      </c>
      <c r="X507" s="223">
        <f t="shared" si="339"/>
        <v>0</v>
      </c>
      <c r="Y507" s="223">
        <f t="shared" si="340"/>
        <v>6</v>
      </c>
      <c r="Z507" s="223"/>
      <c r="AA507" s="223"/>
      <c r="AB507" s="223">
        <f t="shared" si="341"/>
        <v>6</v>
      </c>
      <c r="AC507" s="223">
        <f t="shared" si="342"/>
        <v>1</v>
      </c>
      <c r="AD507" s="223">
        <f t="shared" si="343"/>
        <v>7</v>
      </c>
      <c r="AE507" s="223">
        <f t="shared" si="344"/>
        <v>3</v>
      </c>
      <c r="AG507" s="270">
        <v>17</v>
      </c>
      <c r="AH507" s="270"/>
      <c r="AI507" s="283" t="s">
        <v>510</v>
      </c>
      <c r="AJ507" s="283" t="s">
        <v>436</v>
      </c>
      <c r="AK507" s="283" t="s">
        <v>384</v>
      </c>
      <c r="AL507" s="291">
        <v>25</v>
      </c>
      <c r="AM507" s="283" t="s">
        <v>1292</v>
      </c>
      <c r="AN507" s="283" t="s">
        <v>463</v>
      </c>
      <c r="AO507" s="283" t="s">
        <v>1</v>
      </c>
      <c r="AP507" s="283" t="s">
        <v>394</v>
      </c>
      <c r="AQ507" s="283" t="s">
        <v>1117</v>
      </c>
      <c r="AR507" s="283" t="s">
        <v>503</v>
      </c>
      <c r="AS507" s="291">
        <v>36</v>
      </c>
      <c r="AT507" s="283" t="s">
        <v>1338</v>
      </c>
      <c r="AU507" s="283"/>
      <c r="AV507" s="291">
        <v>26</v>
      </c>
      <c r="AW507" s="291">
        <v>32</v>
      </c>
      <c r="AX507" s="283" t="s">
        <v>1</v>
      </c>
      <c r="AY507" s="167">
        <f t="shared" si="323"/>
        <v>60</v>
      </c>
      <c r="AZ507" s="167">
        <f t="shared" si="324"/>
        <v>35</v>
      </c>
      <c r="BA507" s="167">
        <f t="shared" si="325"/>
        <v>26</v>
      </c>
      <c r="BB507" s="167">
        <f t="shared" si="326"/>
        <v>26</v>
      </c>
      <c r="BC507" s="167">
        <f t="shared" si="327"/>
        <v>72</v>
      </c>
      <c r="BD507" s="167">
        <f t="shared" si="328"/>
        <v>49</v>
      </c>
      <c r="BE507" s="167">
        <f t="shared" si="329"/>
        <v>24</v>
      </c>
      <c r="BF507" s="167">
        <f t="shared" si="330"/>
        <v>32</v>
      </c>
      <c r="BG507" s="167">
        <f t="shared" si="331"/>
        <v>35</v>
      </c>
      <c r="BH507" s="167"/>
      <c r="BI507" s="167">
        <f t="shared" si="332"/>
        <v>37</v>
      </c>
      <c r="BJ507" s="167">
        <f t="shared" si="333"/>
        <v>36</v>
      </c>
      <c r="BK507" s="167">
        <f t="shared" si="334"/>
        <v>126</v>
      </c>
      <c r="BL507" s="167">
        <f t="shared" si="335"/>
        <v>26</v>
      </c>
      <c r="BM507" s="167">
        <f t="shared" si="336"/>
        <v>32</v>
      </c>
      <c r="BN507" s="167" t="str">
        <f t="shared" si="337"/>
        <v>-</v>
      </c>
      <c r="DI507" s="422"/>
      <c r="DJ507" s="422"/>
      <c r="EU507" s="422"/>
      <c r="EV507" s="422"/>
    </row>
    <row r="508" spans="14:152" s="56" customFormat="1" ht="15" customHeight="1">
      <c r="N508" s="503">
        <v>7</v>
      </c>
      <c r="O508" s="167" t="s">
        <v>362</v>
      </c>
      <c r="P508" s="167" t="s">
        <v>358</v>
      </c>
      <c r="Q508" s="504">
        <v>7</v>
      </c>
      <c r="R508" s="504">
        <v>8</v>
      </c>
      <c r="S508" s="167" t="s">
        <v>407</v>
      </c>
      <c r="T508" s="167" t="s">
        <v>483</v>
      </c>
      <c r="U508" s="504">
        <v>4</v>
      </c>
      <c r="W508" s="223">
        <f t="shared" si="338"/>
        <v>18</v>
      </c>
      <c r="X508" s="223">
        <f t="shared" si="339"/>
        <v>3</v>
      </c>
      <c r="Y508" s="223">
        <f t="shared" si="340"/>
        <v>7</v>
      </c>
      <c r="Z508" s="223"/>
      <c r="AA508" s="223"/>
      <c r="AB508" s="223">
        <f t="shared" si="341"/>
        <v>8</v>
      </c>
      <c r="AC508" s="223">
        <f t="shared" si="342"/>
        <v>3</v>
      </c>
      <c r="AD508" s="223">
        <f t="shared" si="343"/>
        <v>9</v>
      </c>
      <c r="AE508" s="223">
        <f t="shared" si="344"/>
        <v>4</v>
      </c>
      <c r="AG508" s="270">
        <v>18</v>
      </c>
      <c r="AH508" s="270"/>
      <c r="AI508" s="283" t="s">
        <v>1116</v>
      </c>
      <c r="AJ508" s="283" t="s">
        <v>1117</v>
      </c>
      <c r="AK508" s="283" t="s">
        <v>388</v>
      </c>
      <c r="AL508" s="291">
        <v>26</v>
      </c>
      <c r="AM508" s="283" t="s">
        <v>1337</v>
      </c>
      <c r="AN508" s="283" t="s">
        <v>465</v>
      </c>
      <c r="AO508" s="291">
        <v>24</v>
      </c>
      <c r="AP508" s="283" t="s">
        <v>397</v>
      </c>
      <c r="AQ508" s="283" t="s">
        <v>1315</v>
      </c>
      <c r="AR508" s="283" t="s">
        <v>1308</v>
      </c>
      <c r="AS508" s="283" t="s">
        <v>503</v>
      </c>
      <c r="AT508" s="283" t="s">
        <v>1341</v>
      </c>
      <c r="AU508" s="283"/>
      <c r="AV508" s="283" t="s">
        <v>685</v>
      </c>
      <c r="AW508" s="283" t="s">
        <v>436</v>
      </c>
      <c r="AX508" s="283" t="s">
        <v>1129</v>
      </c>
      <c r="AY508" s="167">
        <f t="shared" si="323"/>
        <v>63</v>
      </c>
      <c r="AZ508" s="167">
        <f t="shared" si="324"/>
        <v>37</v>
      </c>
      <c r="BA508" s="167">
        <f t="shared" si="325"/>
        <v>28</v>
      </c>
      <c r="BB508" s="167">
        <f t="shared" si="326"/>
        <v>27</v>
      </c>
      <c r="BC508" s="167">
        <f t="shared" si="327"/>
        <v>76</v>
      </c>
      <c r="BD508" s="167">
        <f t="shared" si="328"/>
        <v>51</v>
      </c>
      <c r="BE508" s="167">
        <f t="shared" si="329"/>
        <v>25</v>
      </c>
      <c r="BF508" s="167">
        <f t="shared" si="330"/>
        <v>34</v>
      </c>
      <c r="BG508" s="167">
        <f t="shared" si="331"/>
        <v>37</v>
      </c>
      <c r="BH508" s="167"/>
      <c r="BI508" s="167">
        <f t="shared" si="332"/>
        <v>39</v>
      </c>
      <c r="BJ508" s="167">
        <f t="shared" si="333"/>
        <v>37</v>
      </c>
      <c r="BK508" s="167">
        <f t="shared" si="334"/>
        <v>132</v>
      </c>
      <c r="BL508" s="167">
        <f t="shared" si="335"/>
        <v>27</v>
      </c>
      <c r="BM508" s="167">
        <f t="shared" si="336"/>
        <v>33</v>
      </c>
      <c r="BN508" s="167">
        <f t="shared" si="337"/>
        <v>20</v>
      </c>
      <c r="DI508" s="422"/>
      <c r="DJ508" s="422"/>
      <c r="EU508" s="422"/>
      <c r="EV508" s="422"/>
    </row>
    <row r="509" spans="14:152" s="56" customFormat="1" ht="15" customHeight="1">
      <c r="N509" s="503">
        <v>8</v>
      </c>
      <c r="O509" s="167" t="s">
        <v>364</v>
      </c>
      <c r="P509" s="167" t="s">
        <v>409</v>
      </c>
      <c r="Q509" s="504">
        <v>8</v>
      </c>
      <c r="R509" s="504">
        <v>9</v>
      </c>
      <c r="S509" s="167" t="s">
        <v>353</v>
      </c>
      <c r="T509" s="167" t="s">
        <v>458</v>
      </c>
      <c r="U509" s="504">
        <v>5</v>
      </c>
      <c r="W509" s="223">
        <f t="shared" si="338"/>
        <v>22</v>
      </c>
      <c r="X509" s="223">
        <f t="shared" si="339"/>
        <v>6</v>
      </c>
      <c r="Y509" s="223">
        <f t="shared" si="340"/>
        <v>8</v>
      </c>
      <c r="Z509" s="223"/>
      <c r="AA509" s="223"/>
      <c r="AB509" s="223">
        <f t="shared" si="341"/>
        <v>9</v>
      </c>
      <c r="AC509" s="223">
        <f t="shared" si="342"/>
        <v>5</v>
      </c>
      <c r="AD509" s="223">
        <f t="shared" si="343"/>
        <v>12</v>
      </c>
      <c r="AE509" s="223">
        <f t="shared" si="344"/>
        <v>5</v>
      </c>
      <c r="AG509" s="270">
        <v>19</v>
      </c>
      <c r="AH509" s="270"/>
      <c r="AI509" s="283" t="s">
        <v>1163</v>
      </c>
      <c r="AJ509" s="283" t="s">
        <v>1339</v>
      </c>
      <c r="AK509" s="283" t="s">
        <v>642</v>
      </c>
      <c r="AL509" s="283" t="s">
        <v>464</v>
      </c>
      <c r="AM509" s="283" t="s">
        <v>1340</v>
      </c>
      <c r="AN509" s="283" t="s">
        <v>113</v>
      </c>
      <c r="AO509" s="283" t="s">
        <v>471</v>
      </c>
      <c r="AP509" s="283" t="s">
        <v>393</v>
      </c>
      <c r="AQ509" s="300"/>
      <c r="AR509" s="300"/>
      <c r="AS509" s="300"/>
      <c r="AT509" s="300"/>
      <c r="AU509" s="300"/>
      <c r="AV509" s="300"/>
      <c r="AW509" s="300"/>
      <c r="AX509" s="300"/>
      <c r="AY509" s="167">
        <f t="shared" ref="AY509:BF509" si="345">IF(AI509="-",AI509,IF(ISNUMBER(AI509),AI509,MID(AI509,(FIND("-",AI509)+1),3)+1))</f>
        <v>69</v>
      </c>
      <c r="AZ509" s="167">
        <f t="shared" si="345"/>
        <v>45</v>
      </c>
      <c r="BA509" s="167">
        <f t="shared" si="345"/>
        <v>33</v>
      </c>
      <c r="BB509" s="167">
        <f t="shared" si="345"/>
        <v>29</v>
      </c>
      <c r="BC509" s="167">
        <f t="shared" si="345"/>
        <v>120</v>
      </c>
      <c r="BD509" s="167">
        <f t="shared" si="345"/>
        <v>69</v>
      </c>
      <c r="BE509" s="167">
        <f t="shared" si="345"/>
        <v>31</v>
      </c>
      <c r="BF509" s="167">
        <f t="shared" si="345"/>
        <v>36</v>
      </c>
      <c r="BG509" s="167">
        <f>IF(AQ508="-",AQ508,IF(ISNUMBER(AQ508),AQ508,MID(AQ508,(FIND("-",AQ508)+1),3)+1))</f>
        <v>43</v>
      </c>
      <c r="BH509" s="167"/>
      <c r="BI509" s="167">
        <f>IF(AR508="-",AR508,IF(ISNUMBER(AR508),AR508,MID(AR508,(FIND("-",AR508)+1),3)+1))</f>
        <v>61</v>
      </c>
      <c r="BJ509" s="167">
        <f>IF(AS508="-",AS508,IF(ISNUMBER(AS508),AS508,MID(AS508,(FIND("-",AS508)+1),3)+1))</f>
        <v>39</v>
      </c>
      <c r="BK509" s="167">
        <f>IF(AT508="-",AT508,IF(ISNUMBER(AT508),AT508,MID(AT508,(FIND("-",AT508)+1),3)+1))</f>
        <v>137</v>
      </c>
      <c r="BL509" s="167">
        <f>IF(AV508="-",AV508,IF(ISNUMBER(AV508),AV508,MID(AV508,(FIND("-",AV508)+1),3)+1))</f>
        <v>34</v>
      </c>
      <c r="BM509" s="167">
        <f>IF(AW508="-",AW508,IF(ISNUMBER(AW508),AW508,MID(AW508,(FIND("-",AW508)+1),3)+1))</f>
        <v>35</v>
      </c>
      <c r="BN509" s="167">
        <f>IF(AX508="-",AX508,IF(ISNUMBER(AX508),AX508,MID(AX508,(FIND("-",AX508)+1),3)+1))</f>
        <v>25</v>
      </c>
      <c r="DI509" s="422"/>
      <c r="DJ509" s="422"/>
      <c r="EU509" s="422"/>
      <c r="EV509" s="422"/>
    </row>
    <row r="510" spans="14:152" s="56" customFormat="1" ht="15" customHeight="1">
      <c r="N510" s="503">
        <v>9</v>
      </c>
      <c r="O510" s="167" t="s">
        <v>600</v>
      </c>
      <c r="P510" s="167" t="s">
        <v>485</v>
      </c>
      <c r="Q510" s="504">
        <v>9</v>
      </c>
      <c r="R510" s="504">
        <v>10</v>
      </c>
      <c r="S510" s="167" t="s">
        <v>367</v>
      </c>
      <c r="T510" s="167" t="s">
        <v>370</v>
      </c>
      <c r="U510" s="504">
        <v>6</v>
      </c>
      <c r="W510" s="223">
        <f t="shared" si="338"/>
        <v>26</v>
      </c>
      <c r="X510" s="223">
        <f t="shared" si="339"/>
        <v>9</v>
      </c>
      <c r="Y510" s="223">
        <f t="shared" si="340"/>
        <v>9</v>
      </c>
      <c r="Z510" s="223"/>
      <c r="AA510" s="223"/>
      <c r="AB510" s="223">
        <f t="shared" si="341"/>
        <v>10</v>
      </c>
      <c r="AC510" s="223">
        <f t="shared" si="342"/>
        <v>7</v>
      </c>
      <c r="AD510" s="223">
        <f t="shared" si="343"/>
        <v>14</v>
      </c>
      <c r="AE510" s="223">
        <f t="shared" si="344"/>
        <v>6</v>
      </c>
      <c r="AG510" s="167"/>
      <c r="AH510" s="167"/>
      <c r="AI510" s="300"/>
      <c r="AJ510" s="300"/>
      <c r="AK510" s="300"/>
      <c r="AL510" s="300"/>
      <c r="AM510" s="300"/>
      <c r="AN510" s="300"/>
      <c r="AO510" s="300"/>
      <c r="AP510" s="300"/>
      <c r="AQ510" s="300"/>
      <c r="AR510" s="300"/>
      <c r="AS510" s="300"/>
      <c r="AT510" s="300"/>
      <c r="AU510" s="300"/>
      <c r="AV510" s="300"/>
      <c r="AW510" s="300"/>
      <c r="AX510" s="300"/>
      <c r="AY510" s="167"/>
      <c r="AZ510" s="167"/>
      <c r="BA510" s="167"/>
      <c r="BB510" s="167"/>
      <c r="BC510" s="167"/>
      <c r="BD510" s="167"/>
      <c r="BE510" s="167"/>
      <c r="BF510" s="167"/>
      <c r="BG510" s="167"/>
      <c r="BH510" s="167"/>
      <c r="BI510" s="167"/>
      <c r="BJ510" s="167"/>
      <c r="BK510" s="167"/>
      <c r="BL510" s="167"/>
      <c r="BM510" s="167"/>
      <c r="BN510" s="167"/>
      <c r="DI510" s="422"/>
      <c r="DJ510" s="422"/>
      <c r="EU510" s="422"/>
      <c r="EV510" s="422"/>
    </row>
    <row r="511" spans="14:152" s="56" customFormat="1" ht="15" customHeight="1">
      <c r="N511" s="503">
        <v>10</v>
      </c>
      <c r="O511" s="167" t="s">
        <v>427</v>
      </c>
      <c r="P511" s="167" t="s">
        <v>566</v>
      </c>
      <c r="Q511" s="167" t="s">
        <v>363</v>
      </c>
      <c r="R511" s="504">
        <v>11</v>
      </c>
      <c r="S511" s="167" t="s">
        <v>412</v>
      </c>
      <c r="T511" s="167" t="s">
        <v>374</v>
      </c>
      <c r="U511" s="504">
        <v>7</v>
      </c>
      <c r="W511" s="223">
        <f t="shared" si="338"/>
        <v>31</v>
      </c>
      <c r="X511" s="223">
        <f t="shared" si="339"/>
        <v>13</v>
      </c>
      <c r="Y511" s="223">
        <f t="shared" si="340"/>
        <v>10</v>
      </c>
      <c r="Z511" s="223"/>
      <c r="AA511" s="223"/>
      <c r="AB511" s="223">
        <f t="shared" si="341"/>
        <v>11</v>
      </c>
      <c r="AC511" s="223">
        <f t="shared" si="342"/>
        <v>9</v>
      </c>
      <c r="AD511" s="223">
        <f t="shared" si="343"/>
        <v>17</v>
      </c>
      <c r="AE511" s="223">
        <f t="shared" si="344"/>
        <v>7</v>
      </c>
      <c r="AG511" s="167"/>
      <c r="AH511" s="167"/>
      <c r="AI511" s="300"/>
      <c r="AJ511" s="300"/>
      <c r="AK511" s="300"/>
      <c r="AL511" s="300"/>
      <c r="AM511" s="300"/>
      <c r="AN511" s="300"/>
      <c r="AO511" s="300"/>
      <c r="AP511" s="300"/>
      <c r="AQ511" s="300"/>
      <c r="AR511" s="300"/>
      <c r="AS511" s="300"/>
      <c r="AT511" s="300"/>
      <c r="AU511" s="300"/>
      <c r="AV511" s="300"/>
      <c r="AW511" s="300"/>
      <c r="AX511" s="300"/>
      <c r="AY511" s="167"/>
      <c r="AZ511" s="167"/>
      <c r="BA511" s="167"/>
      <c r="BB511" s="167"/>
      <c r="BC511" s="167"/>
      <c r="BD511" s="167"/>
      <c r="BE511" s="167"/>
      <c r="BF511" s="167"/>
      <c r="BG511" s="167"/>
      <c r="BH511" s="167"/>
      <c r="BI511" s="167"/>
      <c r="BJ511" s="167"/>
      <c r="BK511" s="167"/>
      <c r="BL511" s="167"/>
      <c r="BM511" s="167"/>
      <c r="BN511" s="167"/>
      <c r="DI511" s="422"/>
      <c r="DJ511" s="422"/>
      <c r="EU511" s="422"/>
      <c r="EV511" s="422"/>
    </row>
    <row r="512" spans="14:152" s="56" customFormat="1" ht="15" customHeight="1">
      <c r="N512" s="503">
        <v>11</v>
      </c>
      <c r="O512" s="167" t="s">
        <v>431</v>
      </c>
      <c r="P512" s="167" t="s">
        <v>568</v>
      </c>
      <c r="Q512" s="504">
        <v>12</v>
      </c>
      <c r="R512" s="167" t="s">
        <v>458</v>
      </c>
      <c r="S512" s="167" t="s">
        <v>366</v>
      </c>
      <c r="T512" s="167" t="s">
        <v>420</v>
      </c>
      <c r="U512" s="504">
        <v>8</v>
      </c>
      <c r="W512" s="223">
        <f t="shared" si="338"/>
        <v>35</v>
      </c>
      <c r="X512" s="223">
        <f t="shared" si="339"/>
        <v>16</v>
      </c>
      <c r="Y512" s="223">
        <f t="shared" si="340"/>
        <v>12</v>
      </c>
      <c r="Z512" s="223"/>
      <c r="AA512" s="223"/>
      <c r="AB512" s="223">
        <f t="shared" si="341"/>
        <v>12</v>
      </c>
      <c r="AC512" s="223">
        <f t="shared" si="342"/>
        <v>11</v>
      </c>
      <c r="AD512" s="223">
        <f t="shared" si="343"/>
        <v>19</v>
      </c>
      <c r="AE512" s="223">
        <f t="shared" si="344"/>
        <v>8</v>
      </c>
      <c r="AG512" s="301" t="s">
        <v>1342</v>
      </c>
      <c r="AH512" s="301"/>
      <c r="AI512" s="300" t="s">
        <v>1343</v>
      </c>
      <c r="AJ512" s="300"/>
      <c r="AK512" s="300"/>
      <c r="AL512" s="300"/>
      <c r="AM512" s="300"/>
      <c r="AN512" s="300"/>
      <c r="AO512" s="300"/>
      <c r="AP512" s="300"/>
      <c r="AQ512" s="302"/>
      <c r="AR512" s="302"/>
      <c r="AS512" s="302"/>
      <c r="AT512" s="302"/>
      <c r="AU512" s="302"/>
      <c r="AV512" s="302"/>
      <c r="AW512" s="302"/>
      <c r="AX512" s="302"/>
      <c r="AY512" s="167"/>
      <c r="AZ512" s="167"/>
      <c r="BA512" s="167"/>
      <c r="BB512" s="167"/>
      <c r="BC512" s="167"/>
      <c r="BD512" s="167"/>
      <c r="BE512" s="167"/>
      <c r="BF512" s="167"/>
      <c r="BG512" s="167"/>
      <c r="BH512" s="167"/>
      <c r="BI512" s="167"/>
      <c r="BJ512" s="167"/>
      <c r="BK512" s="167"/>
      <c r="BL512" s="167"/>
      <c r="BM512" s="167"/>
      <c r="BN512" s="167"/>
      <c r="DI512" s="422"/>
      <c r="DJ512" s="422"/>
      <c r="EU512" s="422"/>
      <c r="EV512" s="422"/>
    </row>
    <row r="513" spans="14:152" s="56" customFormat="1" ht="15" customHeight="1">
      <c r="N513" s="503">
        <v>12</v>
      </c>
      <c r="O513" s="167" t="s">
        <v>435</v>
      </c>
      <c r="P513" s="167" t="s">
        <v>470</v>
      </c>
      <c r="Q513" s="504">
        <v>13</v>
      </c>
      <c r="R513" s="504">
        <v>14</v>
      </c>
      <c r="S513" s="167" t="s">
        <v>380</v>
      </c>
      <c r="T513" s="167" t="s">
        <v>466</v>
      </c>
      <c r="U513" s="504">
        <v>9</v>
      </c>
      <c r="W513" s="223">
        <f t="shared" si="338"/>
        <v>39</v>
      </c>
      <c r="X513" s="223">
        <f t="shared" si="339"/>
        <v>20</v>
      </c>
      <c r="Y513" s="223">
        <f t="shared" si="340"/>
        <v>13</v>
      </c>
      <c r="Z513" s="223"/>
      <c r="AA513" s="223"/>
      <c r="AB513" s="223">
        <f t="shared" si="341"/>
        <v>14</v>
      </c>
      <c r="AC513" s="223">
        <f t="shared" si="342"/>
        <v>13</v>
      </c>
      <c r="AD513" s="223">
        <f t="shared" si="343"/>
        <v>22</v>
      </c>
      <c r="AE513" s="223">
        <f t="shared" si="344"/>
        <v>9</v>
      </c>
      <c r="AG513" s="251" t="s">
        <v>1053</v>
      </c>
      <c r="AH513" s="251"/>
      <c r="AI513" s="302"/>
      <c r="AJ513" s="302"/>
      <c r="AK513" s="302"/>
      <c r="AL513" s="302"/>
      <c r="AM513" s="302"/>
      <c r="AN513" s="302"/>
      <c r="AO513" s="302"/>
      <c r="AP513" s="302"/>
      <c r="AQ513" s="303" t="s">
        <v>1062</v>
      </c>
      <c r="AR513" s="303" t="s">
        <v>1063</v>
      </c>
      <c r="AS513" s="303" t="s">
        <v>1064</v>
      </c>
      <c r="AT513" s="303" t="s">
        <v>1065</v>
      </c>
      <c r="AU513" s="303"/>
      <c r="AV513" s="304" t="s">
        <v>1066</v>
      </c>
      <c r="AW513" s="303" t="s">
        <v>1067</v>
      </c>
      <c r="AX513" s="303" t="s">
        <v>1068</v>
      </c>
      <c r="AY513" s="167"/>
      <c r="AZ513" s="167"/>
      <c r="BA513" s="167"/>
      <c r="BB513" s="167"/>
      <c r="BC513" s="167"/>
      <c r="BD513" s="167"/>
      <c r="BE513" s="167"/>
      <c r="BF513" s="167"/>
      <c r="BG513" s="167"/>
      <c r="BH513" s="167"/>
      <c r="BI513" s="167"/>
      <c r="BJ513" s="167"/>
      <c r="BK513" s="167"/>
      <c r="BL513" s="167"/>
      <c r="BM513" s="167"/>
      <c r="BN513" s="167"/>
      <c r="DI513" s="422"/>
      <c r="DJ513" s="422"/>
      <c r="EU513" s="422"/>
      <c r="EV513" s="422"/>
    </row>
    <row r="514" spans="14:152" s="56" customFormat="1" ht="15" customHeight="1">
      <c r="N514" s="503">
        <v>13</v>
      </c>
      <c r="O514" s="167" t="s">
        <v>385</v>
      </c>
      <c r="P514" s="167" t="s">
        <v>422</v>
      </c>
      <c r="Q514" s="504">
        <v>14</v>
      </c>
      <c r="R514" s="504">
        <v>15</v>
      </c>
      <c r="S514" s="167" t="s">
        <v>371</v>
      </c>
      <c r="T514" s="167" t="s">
        <v>590</v>
      </c>
      <c r="U514" s="504">
        <v>10</v>
      </c>
      <c r="W514" s="223">
        <f t="shared" si="338"/>
        <v>43</v>
      </c>
      <c r="X514" s="223">
        <f t="shared" si="339"/>
        <v>23</v>
      </c>
      <c r="Y514" s="223">
        <f t="shared" si="340"/>
        <v>14</v>
      </c>
      <c r="Z514" s="223"/>
      <c r="AA514" s="223"/>
      <c r="AB514" s="223">
        <f t="shared" si="341"/>
        <v>15</v>
      </c>
      <c r="AC514" s="223">
        <f t="shared" si="342"/>
        <v>15</v>
      </c>
      <c r="AD514" s="223">
        <f t="shared" si="343"/>
        <v>24</v>
      </c>
      <c r="AE514" s="223">
        <f t="shared" si="344"/>
        <v>10</v>
      </c>
      <c r="AG514" s="251"/>
      <c r="AH514" s="251"/>
      <c r="AI514" s="303" t="s">
        <v>1054</v>
      </c>
      <c r="AJ514" s="303" t="s">
        <v>1055</v>
      </c>
      <c r="AK514" s="303" t="s">
        <v>1056</v>
      </c>
      <c r="AL514" s="303" t="s">
        <v>1057</v>
      </c>
      <c r="AM514" s="303" t="s">
        <v>1058</v>
      </c>
      <c r="AN514" s="303" t="s">
        <v>1059</v>
      </c>
      <c r="AO514" s="303" t="s">
        <v>1060</v>
      </c>
      <c r="AP514" s="303" t="s">
        <v>1061</v>
      </c>
      <c r="AQ514" s="283" t="s">
        <v>644</v>
      </c>
      <c r="AR514" s="283" t="s">
        <v>404</v>
      </c>
      <c r="AS514" s="283" t="s">
        <v>572</v>
      </c>
      <c r="AT514" s="283" t="s">
        <v>1331</v>
      </c>
      <c r="AU514" s="283"/>
      <c r="AV514" s="283" t="s">
        <v>572</v>
      </c>
      <c r="AW514" s="283" t="s">
        <v>1227</v>
      </c>
      <c r="AX514" s="283" t="s">
        <v>617</v>
      </c>
      <c r="AY514" s="167">
        <f t="shared" ref="AY514:AY532" si="346">IF(AI515="-",AI515,IF(ISNUMBER(AI515),AI515,MID(AI515,1,FIND("-",AI515)-1))+0)</f>
        <v>0</v>
      </c>
      <c r="AZ514" s="167">
        <f t="shared" ref="AZ514:AZ532" si="347">IF(AJ515="-",AJ515,IF(ISNUMBER(AJ515),AJ515,MID(AJ515,1,FIND("-",AJ515)-1))+0)</f>
        <v>0</v>
      </c>
      <c r="BA514" s="167">
        <f t="shared" ref="BA514:BA532" si="348">IF(AK515="-",AK515,IF(ISNUMBER(AK515),AK515,MID(AK515,1,FIND("-",AK515)-1))+0)</f>
        <v>0</v>
      </c>
      <c r="BB514" s="167">
        <f t="shared" ref="BB514:BB532" si="349">IF(AL515="-",AL515,IF(ISNUMBER(AL515),AL515,MID(AL515,1,FIND("-",AL515)-1))+0)</f>
        <v>0</v>
      </c>
      <c r="BC514" s="167">
        <f t="shared" ref="BC514:BC532" si="350">IF(AM515="-",AM515,IF(ISNUMBER(AM515),AM515,MID(AM515,1,FIND("-",AM515)-1))+0)</f>
        <v>0</v>
      </c>
      <c r="BD514" s="167">
        <f t="shared" ref="BD514:BD532" si="351">IF(AN515="-",AN515,IF(ISNUMBER(AN515),AN515,MID(AN515,1,FIND("-",AN515)-1))+0)</f>
        <v>0</v>
      </c>
      <c r="BE514" s="167">
        <f t="shared" ref="BE514:BE532" si="352">IF(AO515="-",AO515,IF(ISNUMBER(AO515),AO515,MID(AO515,1,FIND("-",AO515)-1))+0)</f>
        <v>0</v>
      </c>
      <c r="BF514" s="167">
        <f t="shared" ref="BF514:BF532" si="353">IF(AP515="-",AP515,IF(ISNUMBER(AP515),AP515,MID(AP515,1,FIND("-",AP515)-1))+0)</f>
        <v>0</v>
      </c>
      <c r="BG514" s="167">
        <f t="shared" ref="BG514:BG532" si="354">IF(AQ514="-",AQ514,IF(ISNUMBER(AQ514),AQ514,MID(AQ514,1,FIND("-",AQ514)-1))+0)</f>
        <v>0</v>
      </c>
      <c r="BH514" s="167"/>
      <c r="BI514" s="167">
        <f t="shared" ref="BI514:BI532" si="355">IF(AR514="-",AR514,IF(ISNUMBER(AR514),AR514,MID(AR514,1,FIND("-",AR514)-1))+0)</f>
        <v>0</v>
      </c>
      <c r="BJ514" s="167">
        <f t="shared" ref="BJ514:BJ532" si="356">IF(AS514="-",AS514,IF(ISNUMBER(AS514),AS514,MID(AS514,1,FIND("-",AS514)-1))+0)</f>
        <v>0</v>
      </c>
      <c r="BK514" s="167">
        <f t="shared" ref="BK514:BK532" si="357">IF(AT514="-",AT514,IF(ISNUMBER(AT514),AT514,MID(AT514,1,FIND("-",AT514)-1))+0)</f>
        <v>0</v>
      </c>
      <c r="BL514" s="167">
        <f t="shared" ref="BL514:BL532" si="358">IF(AV514="-",AV514,IF(ISNUMBER(AV514),AV514,MID(AV514,1,FIND("-",AV514)-1))+0)</f>
        <v>0</v>
      </c>
      <c r="BM514" s="167">
        <f t="shared" ref="BM514:BM532" si="359">IF(AW514="-",AW514,IF(ISNUMBER(AW514),AW514,MID(AW514,1,FIND("-",AW514)-1))+0)</f>
        <v>0</v>
      </c>
      <c r="BN514" s="167">
        <f t="shared" ref="BN514:BN532" si="360">IF(AX514="-",AX514,IF(ISNUMBER(AX514),AX514,MID(AX514,1,FIND("-",AX514)-1))+0)</f>
        <v>0</v>
      </c>
      <c r="DI514" s="422"/>
      <c r="DJ514" s="422"/>
      <c r="EU514" s="422"/>
      <c r="EV514" s="422"/>
    </row>
    <row r="515" spans="14:152" s="56" customFormat="1" ht="15" customHeight="1">
      <c r="N515" s="503">
        <v>14</v>
      </c>
      <c r="O515" s="167" t="s">
        <v>389</v>
      </c>
      <c r="P515" s="167" t="s">
        <v>428</v>
      </c>
      <c r="Q515" s="504">
        <v>15</v>
      </c>
      <c r="R515" s="504">
        <v>16</v>
      </c>
      <c r="S515" s="167" t="s">
        <v>374</v>
      </c>
      <c r="T515" s="167" t="s">
        <v>464</v>
      </c>
      <c r="U515" s="167" t="s">
        <v>366</v>
      </c>
      <c r="W515" s="223">
        <f t="shared" si="338"/>
        <v>47</v>
      </c>
      <c r="X515" s="223">
        <f t="shared" si="339"/>
        <v>27</v>
      </c>
      <c r="Y515" s="223">
        <f t="shared" si="340"/>
        <v>15</v>
      </c>
      <c r="Z515" s="223"/>
      <c r="AA515" s="223"/>
      <c r="AB515" s="223">
        <f t="shared" si="341"/>
        <v>16</v>
      </c>
      <c r="AC515" s="223">
        <f t="shared" si="342"/>
        <v>17</v>
      </c>
      <c r="AD515" s="223">
        <f t="shared" si="343"/>
        <v>27</v>
      </c>
      <c r="AE515" s="223">
        <f t="shared" si="344"/>
        <v>11</v>
      </c>
      <c r="AG515" s="270">
        <v>1</v>
      </c>
      <c r="AH515" s="270"/>
      <c r="AI515" s="283" t="s">
        <v>404</v>
      </c>
      <c r="AJ515" s="283">
        <v>0</v>
      </c>
      <c r="AK515" s="283" t="s">
        <v>474</v>
      </c>
      <c r="AL515" s="283" t="s">
        <v>403</v>
      </c>
      <c r="AM515" s="283" t="s">
        <v>1177</v>
      </c>
      <c r="AN515" s="283" t="s">
        <v>1227</v>
      </c>
      <c r="AO515" s="283" t="s">
        <v>351</v>
      </c>
      <c r="AP515" s="283" t="s">
        <v>617</v>
      </c>
      <c r="AQ515" s="283" t="s">
        <v>359</v>
      </c>
      <c r="AR515" s="283" t="s">
        <v>411</v>
      </c>
      <c r="AS515" s="283" t="s">
        <v>361</v>
      </c>
      <c r="AT515" s="283" t="s">
        <v>413</v>
      </c>
      <c r="AU515" s="283"/>
      <c r="AV515" s="291">
        <v>8</v>
      </c>
      <c r="AW515" s="291">
        <v>11</v>
      </c>
      <c r="AX515" s="291">
        <v>5</v>
      </c>
      <c r="AY515" s="167">
        <f t="shared" si="346"/>
        <v>2</v>
      </c>
      <c r="AZ515" s="167">
        <f t="shared" si="347"/>
        <v>1</v>
      </c>
      <c r="BA515" s="167">
        <f t="shared" si="348"/>
        <v>7</v>
      </c>
      <c r="BB515" s="167">
        <f t="shared" si="349"/>
        <v>4</v>
      </c>
      <c r="BC515" s="167">
        <f t="shared" si="350"/>
        <v>16</v>
      </c>
      <c r="BD515" s="167">
        <f t="shared" si="351"/>
        <v>11</v>
      </c>
      <c r="BE515" s="167">
        <f t="shared" si="352"/>
        <v>3</v>
      </c>
      <c r="BF515" s="167">
        <f t="shared" si="353"/>
        <v>5</v>
      </c>
      <c r="BG515" s="167">
        <f t="shared" si="354"/>
        <v>6</v>
      </c>
      <c r="BH515" s="167"/>
      <c r="BI515" s="167">
        <f t="shared" si="355"/>
        <v>2</v>
      </c>
      <c r="BJ515" s="167">
        <f t="shared" si="356"/>
        <v>8</v>
      </c>
      <c r="BK515" s="167">
        <f t="shared" si="357"/>
        <v>27</v>
      </c>
      <c r="BL515" s="167">
        <f t="shared" si="358"/>
        <v>8</v>
      </c>
      <c r="BM515" s="167">
        <f t="shared" si="359"/>
        <v>11</v>
      </c>
      <c r="BN515" s="167">
        <f t="shared" si="360"/>
        <v>5</v>
      </c>
      <c r="DI515" s="422"/>
      <c r="DJ515" s="422"/>
      <c r="EU515" s="422"/>
      <c r="EV515" s="422"/>
    </row>
    <row r="516" spans="14:152" s="56" customFormat="1" ht="15" customHeight="1">
      <c r="N516" s="503">
        <v>15</v>
      </c>
      <c r="O516" s="167" t="s">
        <v>507</v>
      </c>
      <c r="P516" s="167" t="s">
        <v>390</v>
      </c>
      <c r="Q516" s="504">
        <v>16</v>
      </c>
      <c r="R516" s="504">
        <v>17</v>
      </c>
      <c r="S516" s="167" t="s">
        <v>377</v>
      </c>
      <c r="T516" s="167" t="s">
        <v>460</v>
      </c>
      <c r="U516" s="504">
        <v>13</v>
      </c>
      <c r="W516" s="223">
        <f t="shared" si="338"/>
        <v>52</v>
      </c>
      <c r="X516" s="223">
        <f t="shared" si="339"/>
        <v>31</v>
      </c>
      <c r="Y516" s="223">
        <f t="shared" si="340"/>
        <v>16</v>
      </c>
      <c r="Z516" s="223"/>
      <c r="AA516" s="223"/>
      <c r="AB516" s="223">
        <f t="shared" si="341"/>
        <v>17</v>
      </c>
      <c r="AC516" s="223">
        <f t="shared" si="342"/>
        <v>19</v>
      </c>
      <c r="AD516" s="223">
        <f t="shared" si="343"/>
        <v>29</v>
      </c>
      <c r="AE516" s="223">
        <f t="shared" si="344"/>
        <v>13</v>
      </c>
      <c r="AG516" s="270">
        <v>2</v>
      </c>
      <c r="AH516" s="270"/>
      <c r="AI516" s="283" t="s">
        <v>517</v>
      </c>
      <c r="AJ516" s="291">
        <v>1</v>
      </c>
      <c r="AK516" s="291">
        <v>7</v>
      </c>
      <c r="AL516" s="283" t="s">
        <v>356</v>
      </c>
      <c r="AM516" s="283" t="s">
        <v>418</v>
      </c>
      <c r="AN516" s="283" t="s">
        <v>366</v>
      </c>
      <c r="AO516" s="283" t="s">
        <v>407</v>
      </c>
      <c r="AP516" s="283" t="s">
        <v>353</v>
      </c>
      <c r="AQ516" s="283" t="s">
        <v>361</v>
      </c>
      <c r="AR516" s="283" t="s">
        <v>356</v>
      </c>
      <c r="AS516" s="283" t="s">
        <v>363</v>
      </c>
      <c r="AT516" s="283" t="s">
        <v>415</v>
      </c>
      <c r="AU516" s="283"/>
      <c r="AV516" s="291">
        <v>9</v>
      </c>
      <c r="AW516" s="283" t="s">
        <v>458</v>
      </c>
      <c r="AX516" s="291">
        <v>6</v>
      </c>
      <c r="AY516" s="167">
        <f t="shared" si="346"/>
        <v>5</v>
      </c>
      <c r="AZ516" s="167">
        <f t="shared" si="347"/>
        <v>2</v>
      </c>
      <c r="BA516" s="167">
        <f t="shared" si="348"/>
        <v>8</v>
      </c>
      <c r="BB516" s="167">
        <f t="shared" si="349"/>
        <v>6</v>
      </c>
      <c r="BC516" s="167">
        <f t="shared" si="350"/>
        <v>19</v>
      </c>
      <c r="BD516" s="167">
        <f t="shared" si="351"/>
        <v>13</v>
      </c>
      <c r="BE516" s="167">
        <f t="shared" si="352"/>
        <v>5</v>
      </c>
      <c r="BF516" s="167">
        <f t="shared" si="353"/>
        <v>7</v>
      </c>
      <c r="BG516" s="167">
        <f t="shared" si="354"/>
        <v>8</v>
      </c>
      <c r="BH516" s="167"/>
      <c r="BI516" s="167">
        <f t="shared" si="355"/>
        <v>4</v>
      </c>
      <c r="BJ516" s="167">
        <f t="shared" si="356"/>
        <v>10</v>
      </c>
      <c r="BK516" s="167">
        <f t="shared" si="357"/>
        <v>33</v>
      </c>
      <c r="BL516" s="167">
        <f t="shared" si="358"/>
        <v>9</v>
      </c>
      <c r="BM516" s="167">
        <f t="shared" si="359"/>
        <v>12</v>
      </c>
      <c r="BN516" s="167">
        <f t="shared" si="360"/>
        <v>6</v>
      </c>
      <c r="DI516" s="422"/>
      <c r="DJ516" s="422"/>
      <c r="EU516" s="422"/>
      <c r="EV516" s="422"/>
    </row>
    <row r="517" spans="14:152" s="56" customFormat="1" ht="15" customHeight="1">
      <c r="N517" s="503">
        <v>16</v>
      </c>
      <c r="O517" s="167" t="s">
        <v>510</v>
      </c>
      <c r="P517" s="167" t="s">
        <v>393</v>
      </c>
      <c r="Q517" s="167" t="s">
        <v>374</v>
      </c>
      <c r="R517" s="167" t="s">
        <v>429</v>
      </c>
      <c r="S517" s="167" t="s">
        <v>437</v>
      </c>
      <c r="T517" s="167" t="s">
        <v>397</v>
      </c>
      <c r="U517" s="504">
        <v>14</v>
      </c>
      <c r="W517" s="223">
        <f t="shared" si="338"/>
        <v>56</v>
      </c>
      <c r="X517" s="223">
        <f t="shared" si="339"/>
        <v>34</v>
      </c>
      <c r="Y517" s="223">
        <f t="shared" si="340"/>
        <v>17</v>
      </c>
      <c r="Z517" s="223"/>
      <c r="AA517" s="223"/>
      <c r="AB517" s="223">
        <f t="shared" si="341"/>
        <v>18</v>
      </c>
      <c r="AC517" s="223">
        <f t="shared" si="342"/>
        <v>21</v>
      </c>
      <c r="AD517" s="223">
        <f t="shared" si="343"/>
        <v>32</v>
      </c>
      <c r="AE517" s="223">
        <f t="shared" si="344"/>
        <v>14</v>
      </c>
      <c r="AG517" s="270">
        <v>3</v>
      </c>
      <c r="AH517" s="270"/>
      <c r="AI517" s="283" t="s">
        <v>518</v>
      </c>
      <c r="AJ517" s="291">
        <v>2</v>
      </c>
      <c r="AK517" s="291">
        <v>8</v>
      </c>
      <c r="AL517" s="291">
        <v>6</v>
      </c>
      <c r="AM517" s="283" t="s">
        <v>420</v>
      </c>
      <c r="AN517" s="283" t="s">
        <v>566</v>
      </c>
      <c r="AO517" s="283" t="s">
        <v>353</v>
      </c>
      <c r="AP517" s="283" t="s">
        <v>367</v>
      </c>
      <c r="AQ517" s="283" t="s">
        <v>363</v>
      </c>
      <c r="AR517" s="283" t="s">
        <v>409</v>
      </c>
      <c r="AS517" s="283" t="s">
        <v>458</v>
      </c>
      <c r="AT517" s="283" t="s">
        <v>417</v>
      </c>
      <c r="AU517" s="283"/>
      <c r="AV517" s="291">
        <v>10</v>
      </c>
      <c r="AW517" s="283" t="s">
        <v>459</v>
      </c>
      <c r="AX517" s="291">
        <v>7</v>
      </c>
      <c r="AY517" s="167">
        <f t="shared" si="346"/>
        <v>8</v>
      </c>
      <c r="AZ517" s="167">
        <f t="shared" si="347"/>
        <v>3</v>
      </c>
      <c r="BA517" s="167">
        <f t="shared" si="348"/>
        <v>9</v>
      </c>
      <c r="BB517" s="167">
        <f t="shared" si="349"/>
        <v>7</v>
      </c>
      <c r="BC517" s="167">
        <f t="shared" si="350"/>
        <v>22</v>
      </c>
      <c r="BD517" s="167">
        <f t="shared" si="351"/>
        <v>16</v>
      </c>
      <c r="BE517" s="167">
        <f t="shared" si="352"/>
        <v>7</v>
      </c>
      <c r="BF517" s="167">
        <f t="shared" si="353"/>
        <v>9</v>
      </c>
      <c r="BG517" s="167">
        <f t="shared" si="354"/>
        <v>10</v>
      </c>
      <c r="BH517" s="167"/>
      <c r="BI517" s="167">
        <f t="shared" si="355"/>
        <v>6</v>
      </c>
      <c r="BJ517" s="167">
        <f t="shared" si="356"/>
        <v>12</v>
      </c>
      <c r="BK517" s="167">
        <f t="shared" si="357"/>
        <v>39</v>
      </c>
      <c r="BL517" s="167">
        <f t="shared" si="358"/>
        <v>10</v>
      </c>
      <c r="BM517" s="167">
        <f t="shared" si="359"/>
        <v>14</v>
      </c>
      <c r="BN517" s="167">
        <f t="shared" si="360"/>
        <v>7</v>
      </c>
      <c r="DI517" s="422"/>
      <c r="DJ517" s="422"/>
      <c r="EU517" s="422"/>
      <c r="EV517" s="422"/>
    </row>
    <row r="518" spans="14:152" s="56" customFormat="1" ht="15" customHeight="1">
      <c r="N518" s="503">
        <v>17</v>
      </c>
      <c r="O518" s="167" t="s">
        <v>527</v>
      </c>
      <c r="P518" s="167" t="s">
        <v>503</v>
      </c>
      <c r="Q518" s="504">
        <v>19</v>
      </c>
      <c r="R518" s="504">
        <v>20</v>
      </c>
      <c r="S518" s="167" t="s">
        <v>440</v>
      </c>
      <c r="T518" s="167" t="s">
        <v>1</v>
      </c>
      <c r="U518" s="504">
        <v>15</v>
      </c>
      <c r="W518" s="223">
        <f t="shared" si="338"/>
        <v>60</v>
      </c>
      <c r="X518" s="223">
        <f t="shared" si="339"/>
        <v>37</v>
      </c>
      <c r="Y518" s="223">
        <f t="shared" si="340"/>
        <v>19</v>
      </c>
      <c r="Z518" s="223"/>
      <c r="AA518" s="223"/>
      <c r="AB518" s="223">
        <f t="shared" si="341"/>
        <v>20</v>
      </c>
      <c r="AC518" s="223">
        <f t="shared" si="342"/>
        <v>23</v>
      </c>
      <c r="AD518" s="223" t="str">
        <f t="shared" si="343"/>
        <v>-</v>
      </c>
      <c r="AE518" s="223">
        <f t="shared" si="344"/>
        <v>15</v>
      </c>
      <c r="AG518" s="270">
        <v>4</v>
      </c>
      <c r="AH518" s="270"/>
      <c r="AI518" s="283" t="s">
        <v>414</v>
      </c>
      <c r="AJ518" s="283" t="s">
        <v>407</v>
      </c>
      <c r="AK518" s="291">
        <v>9</v>
      </c>
      <c r="AL518" s="283" t="s">
        <v>367</v>
      </c>
      <c r="AM518" s="283" t="s">
        <v>364</v>
      </c>
      <c r="AN518" s="283" t="s">
        <v>387</v>
      </c>
      <c r="AO518" s="283" t="s">
        <v>367</v>
      </c>
      <c r="AP518" s="283" t="s">
        <v>412</v>
      </c>
      <c r="AQ518" s="283" t="s">
        <v>458</v>
      </c>
      <c r="AR518" s="283" t="s">
        <v>412</v>
      </c>
      <c r="AS518" s="283" t="s">
        <v>459</v>
      </c>
      <c r="AT518" s="283" t="s">
        <v>419</v>
      </c>
      <c r="AU518" s="283"/>
      <c r="AV518" s="291">
        <v>11</v>
      </c>
      <c r="AW518" s="291">
        <v>16</v>
      </c>
      <c r="AX518" s="291">
        <v>8</v>
      </c>
      <c r="AY518" s="167">
        <f t="shared" si="346"/>
        <v>12</v>
      </c>
      <c r="AZ518" s="167">
        <f t="shared" si="347"/>
        <v>5</v>
      </c>
      <c r="BA518" s="167">
        <f t="shared" si="348"/>
        <v>10</v>
      </c>
      <c r="BB518" s="167">
        <f t="shared" si="349"/>
        <v>9</v>
      </c>
      <c r="BC518" s="167">
        <f t="shared" si="350"/>
        <v>26</v>
      </c>
      <c r="BD518" s="167">
        <f t="shared" si="351"/>
        <v>18</v>
      </c>
      <c r="BE518" s="167">
        <f t="shared" si="352"/>
        <v>9</v>
      </c>
      <c r="BF518" s="167">
        <f t="shared" si="353"/>
        <v>11</v>
      </c>
      <c r="BG518" s="167">
        <f t="shared" si="354"/>
        <v>12</v>
      </c>
      <c r="BH518" s="167"/>
      <c r="BI518" s="167">
        <f t="shared" si="355"/>
        <v>9</v>
      </c>
      <c r="BJ518" s="167">
        <f t="shared" si="356"/>
        <v>14</v>
      </c>
      <c r="BK518" s="167">
        <f t="shared" si="357"/>
        <v>45</v>
      </c>
      <c r="BL518" s="167">
        <f t="shared" si="358"/>
        <v>11</v>
      </c>
      <c r="BM518" s="167">
        <f t="shared" si="359"/>
        <v>16</v>
      </c>
      <c r="BN518" s="167">
        <f t="shared" si="360"/>
        <v>8</v>
      </c>
      <c r="DI518" s="422"/>
      <c r="DJ518" s="422"/>
      <c r="EU518" s="422"/>
      <c r="EV518" s="422"/>
    </row>
    <row r="519" spans="14:152" s="56" customFormat="1" ht="15" customHeight="1">
      <c r="N519" s="503">
        <v>18</v>
      </c>
      <c r="O519" s="167" t="s">
        <v>528</v>
      </c>
      <c r="P519" s="167" t="s">
        <v>1</v>
      </c>
      <c r="Q519" s="504">
        <v>20</v>
      </c>
      <c r="R519" s="504">
        <v>21</v>
      </c>
      <c r="S519" s="167" t="s">
        <v>425</v>
      </c>
      <c r="T519" s="167" t="s">
        <v>1</v>
      </c>
      <c r="U519" s="504">
        <v>16</v>
      </c>
      <c r="W519" s="223">
        <f t="shared" si="338"/>
        <v>64</v>
      </c>
      <c r="X519" s="223" t="str">
        <f t="shared" si="339"/>
        <v>-</v>
      </c>
      <c r="Y519" s="223">
        <f t="shared" si="340"/>
        <v>20</v>
      </c>
      <c r="Z519" s="223"/>
      <c r="AA519" s="223"/>
      <c r="AB519" s="223">
        <f t="shared" si="341"/>
        <v>21</v>
      </c>
      <c r="AC519" s="223">
        <f t="shared" si="342"/>
        <v>25</v>
      </c>
      <c r="AD519" s="223" t="str">
        <f t="shared" si="343"/>
        <v>-</v>
      </c>
      <c r="AE519" s="223">
        <f t="shared" si="344"/>
        <v>16</v>
      </c>
      <c r="AG519" s="270">
        <v>5</v>
      </c>
      <c r="AH519" s="270"/>
      <c r="AI519" s="283" t="s">
        <v>368</v>
      </c>
      <c r="AJ519" s="283" t="s">
        <v>518</v>
      </c>
      <c r="AK519" s="291">
        <v>10</v>
      </c>
      <c r="AL519" s="291">
        <v>9</v>
      </c>
      <c r="AM519" s="291" t="s">
        <v>388</v>
      </c>
      <c r="AN519" s="283" t="s">
        <v>462</v>
      </c>
      <c r="AO519" s="283" t="s">
        <v>412</v>
      </c>
      <c r="AP519" s="291">
        <v>11</v>
      </c>
      <c r="AQ519" s="291">
        <v>14</v>
      </c>
      <c r="AR519" s="283" t="s">
        <v>365</v>
      </c>
      <c r="AS519" s="283" t="s">
        <v>387</v>
      </c>
      <c r="AT519" s="283" t="s">
        <v>421</v>
      </c>
      <c r="AU519" s="283"/>
      <c r="AV519" s="291">
        <v>12</v>
      </c>
      <c r="AW519" s="283" t="s">
        <v>374</v>
      </c>
      <c r="AX519" s="291">
        <v>9</v>
      </c>
      <c r="AY519" s="167">
        <f t="shared" si="346"/>
        <v>15</v>
      </c>
      <c r="AZ519" s="167">
        <f t="shared" si="347"/>
        <v>8</v>
      </c>
      <c r="BA519" s="167">
        <f t="shared" si="348"/>
        <v>11</v>
      </c>
      <c r="BB519" s="167">
        <f t="shared" si="349"/>
        <v>10</v>
      </c>
      <c r="BC519" s="167">
        <f t="shared" si="350"/>
        <v>28</v>
      </c>
      <c r="BD519" s="167">
        <f t="shared" si="351"/>
        <v>21</v>
      </c>
      <c r="BE519" s="167">
        <f t="shared" si="352"/>
        <v>11</v>
      </c>
      <c r="BF519" s="167">
        <f t="shared" si="353"/>
        <v>12</v>
      </c>
      <c r="BG519" s="167">
        <f t="shared" si="354"/>
        <v>14</v>
      </c>
      <c r="BH519" s="167"/>
      <c r="BI519" s="167">
        <f t="shared" si="355"/>
        <v>11</v>
      </c>
      <c r="BJ519" s="167">
        <f t="shared" si="356"/>
        <v>16</v>
      </c>
      <c r="BK519" s="167">
        <f t="shared" si="357"/>
        <v>51</v>
      </c>
      <c r="BL519" s="167">
        <f t="shared" si="358"/>
        <v>12</v>
      </c>
      <c r="BM519" s="167">
        <f t="shared" si="359"/>
        <v>17</v>
      </c>
      <c r="BN519" s="167">
        <f t="shared" si="360"/>
        <v>9</v>
      </c>
      <c r="DI519" s="422"/>
      <c r="DJ519" s="422"/>
      <c r="EU519" s="422"/>
      <c r="EV519" s="422"/>
    </row>
    <row r="520" spans="14:152" s="56" customFormat="1" ht="15" customHeight="1">
      <c r="N520" s="503">
        <v>19</v>
      </c>
      <c r="O520" s="167" t="s">
        <v>1</v>
      </c>
      <c r="P520" s="167" t="s">
        <v>1</v>
      </c>
      <c r="Q520" s="167" t="s">
        <v>437</v>
      </c>
      <c r="R520" s="167" t="s">
        <v>601</v>
      </c>
      <c r="S520" s="167" t="s">
        <v>464</v>
      </c>
      <c r="T520" s="167" t="s">
        <v>1</v>
      </c>
      <c r="U520" s="167" t="s">
        <v>402</v>
      </c>
      <c r="W520" s="223" t="str">
        <f t="shared" si="338"/>
        <v>-</v>
      </c>
      <c r="X520" s="223" t="str">
        <f t="shared" si="339"/>
        <v>-</v>
      </c>
      <c r="Y520" s="223">
        <f t="shared" si="340"/>
        <v>21</v>
      </c>
      <c r="Z520" s="223"/>
      <c r="AA520" s="223"/>
      <c r="AB520" s="223">
        <f t="shared" si="341"/>
        <v>22</v>
      </c>
      <c r="AC520" s="223">
        <f t="shared" si="342"/>
        <v>27</v>
      </c>
      <c r="AD520" s="223" t="str">
        <f t="shared" si="343"/>
        <v>-</v>
      </c>
      <c r="AE520" s="223">
        <f t="shared" si="344"/>
        <v>17</v>
      </c>
      <c r="AG520" s="270">
        <v>6</v>
      </c>
      <c r="AH520" s="270"/>
      <c r="AI520" s="283" t="s">
        <v>457</v>
      </c>
      <c r="AJ520" s="283" t="s">
        <v>355</v>
      </c>
      <c r="AK520" s="291">
        <v>11</v>
      </c>
      <c r="AL520" s="283" t="s">
        <v>363</v>
      </c>
      <c r="AM520" s="283" t="s">
        <v>520</v>
      </c>
      <c r="AN520" s="283" t="s">
        <v>437</v>
      </c>
      <c r="AO520" s="291">
        <v>11</v>
      </c>
      <c r="AP520" s="283" t="s">
        <v>458</v>
      </c>
      <c r="AQ520" s="283" t="s">
        <v>371</v>
      </c>
      <c r="AR520" s="283" t="s">
        <v>459</v>
      </c>
      <c r="AS520" s="283" t="s">
        <v>429</v>
      </c>
      <c r="AT520" s="283" t="s">
        <v>423</v>
      </c>
      <c r="AU520" s="283"/>
      <c r="AV520" s="291">
        <v>13</v>
      </c>
      <c r="AW520" s="291">
        <v>19</v>
      </c>
      <c r="AX520" s="291">
        <v>10</v>
      </c>
      <c r="AY520" s="167">
        <f t="shared" si="346"/>
        <v>19</v>
      </c>
      <c r="AZ520" s="167">
        <f t="shared" si="347"/>
        <v>11</v>
      </c>
      <c r="BA520" s="167">
        <f t="shared" si="348"/>
        <v>12</v>
      </c>
      <c r="BB520" s="167">
        <f t="shared" si="349"/>
        <v>12</v>
      </c>
      <c r="BC520" s="167">
        <f t="shared" si="350"/>
        <v>32</v>
      </c>
      <c r="BD520" s="167">
        <f t="shared" si="351"/>
        <v>23</v>
      </c>
      <c r="BE520" s="167">
        <f t="shared" si="352"/>
        <v>12</v>
      </c>
      <c r="BF520" s="167">
        <f t="shared" si="353"/>
        <v>14</v>
      </c>
      <c r="BG520" s="167">
        <f t="shared" si="354"/>
        <v>15</v>
      </c>
      <c r="BH520" s="167"/>
      <c r="BI520" s="167">
        <f t="shared" si="355"/>
        <v>14</v>
      </c>
      <c r="BJ520" s="167">
        <f t="shared" si="356"/>
        <v>18</v>
      </c>
      <c r="BK520" s="167">
        <f t="shared" si="357"/>
        <v>57</v>
      </c>
      <c r="BL520" s="167">
        <f t="shared" si="358"/>
        <v>13</v>
      </c>
      <c r="BM520" s="167">
        <f t="shared" si="359"/>
        <v>19</v>
      </c>
      <c r="BN520" s="167">
        <f t="shared" si="360"/>
        <v>10</v>
      </c>
      <c r="DI520" s="422"/>
      <c r="DJ520" s="422"/>
      <c r="EU520" s="422"/>
      <c r="EV520" s="422"/>
    </row>
    <row r="521" spans="14:152" s="56" customFormat="1" ht="15" customHeight="1">
      <c r="N521" s="222">
        <v>0</v>
      </c>
      <c r="O521" s="167"/>
      <c r="P521" s="167"/>
      <c r="Q521" s="167"/>
      <c r="R521" s="167"/>
      <c r="S521" s="167"/>
      <c r="T521" s="167"/>
      <c r="U521" s="167"/>
      <c r="W521" s="167">
        <v>67</v>
      </c>
      <c r="X521" s="167">
        <v>39</v>
      </c>
      <c r="Y521" s="167">
        <v>23</v>
      </c>
      <c r="Z521" s="167"/>
      <c r="AA521" s="167"/>
      <c r="AB521" s="167">
        <v>31</v>
      </c>
      <c r="AC521" s="167">
        <v>29</v>
      </c>
      <c r="AD521" s="167">
        <v>34</v>
      </c>
      <c r="AE521" s="167">
        <v>22</v>
      </c>
      <c r="AF521" s="167"/>
      <c r="AG521" s="270">
        <v>7</v>
      </c>
      <c r="AH521" s="270"/>
      <c r="AI521" s="283" t="s">
        <v>399</v>
      </c>
      <c r="AJ521" s="283" t="s">
        <v>365</v>
      </c>
      <c r="AK521" s="291">
        <v>12</v>
      </c>
      <c r="AL521" s="291">
        <v>12</v>
      </c>
      <c r="AM521" s="283" t="s">
        <v>461</v>
      </c>
      <c r="AN521" s="283" t="s">
        <v>494</v>
      </c>
      <c r="AO521" s="283" t="s">
        <v>458</v>
      </c>
      <c r="AP521" s="283" t="s">
        <v>459</v>
      </c>
      <c r="AQ521" s="283" t="s">
        <v>374</v>
      </c>
      <c r="AR521" s="283" t="s">
        <v>387</v>
      </c>
      <c r="AS521" s="283" t="s">
        <v>376</v>
      </c>
      <c r="AT521" s="283" t="s">
        <v>1344</v>
      </c>
      <c r="AU521" s="283"/>
      <c r="AV521" s="291">
        <v>14</v>
      </c>
      <c r="AW521" s="291">
        <v>20</v>
      </c>
      <c r="AX521" s="291">
        <v>11</v>
      </c>
      <c r="AY521" s="167">
        <f t="shared" si="346"/>
        <v>23</v>
      </c>
      <c r="AZ521" s="167">
        <f t="shared" si="347"/>
        <v>14</v>
      </c>
      <c r="BA521" s="167">
        <f t="shared" si="348"/>
        <v>13</v>
      </c>
      <c r="BB521" s="167">
        <f t="shared" si="349"/>
        <v>13</v>
      </c>
      <c r="BC521" s="167">
        <f t="shared" si="350"/>
        <v>36</v>
      </c>
      <c r="BD521" s="167">
        <f t="shared" si="351"/>
        <v>26</v>
      </c>
      <c r="BE521" s="167">
        <f t="shared" si="352"/>
        <v>14</v>
      </c>
      <c r="BF521" s="167">
        <f t="shared" si="353"/>
        <v>16</v>
      </c>
      <c r="BG521" s="167">
        <f t="shared" si="354"/>
        <v>17</v>
      </c>
      <c r="BH521" s="167"/>
      <c r="BI521" s="167">
        <f t="shared" si="355"/>
        <v>16</v>
      </c>
      <c r="BJ521" s="167">
        <f t="shared" si="356"/>
        <v>20</v>
      </c>
      <c r="BK521" s="167">
        <f t="shared" si="357"/>
        <v>63</v>
      </c>
      <c r="BL521" s="167">
        <f t="shared" si="358"/>
        <v>14</v>
      </c>
      <c r="BM521" s="167">
        <f t="shared" si="359"/>
        <v>20</v>
      </c>
      <c r="BN521" s="167">
        <f t="shared" si="360"/>
        <v>11</v>
      </c>
      <c r="DI521" s="422"/>
      <c r="DJ521" s="422"/>
      <c r="EU521" s="422"/>
      <c r="EV521" s="422"/>
    </row>
    <row r="522" spans="14:152" s="56" customFormat="1" ht="15" customHeight="1">
      <c r="N522" s="222"/>
      <c r="O522" s="167"/>
      <c r="P522" s="167"/>
      <c r="Q522" s="167"/>
      <c r="R522" s="167"/>
      <c r="S522" s="167"/>
      <c r="T522" s="167"/>
      <c r="U522" s="167"/>
      <c r="W522" s="167"/>
      <c r="X522" s="167"/>
      <c r="Y522" s="167"/>
      <c r="Z522" s="167"/>
      <c r="AA522" s="167"/>
      <c r="AB522" s="167"/>
      <c r="AC522" s="167"/>
      <c r="AD522" s="167"/>
      <c r="AE522" s="167"/>
      <c r="AF522" s="167"/>
      <c r="AG522" s="270">
        <v>8</v>
      </c>
      <c r="AH522" s="270"/>
      <c r="AI522" s="283" t="s">
        <v>494</v>
      </c>
      <c r="AJ522" s="283" t="s">
        <v>459</v>
      </c>
      <c r="AK522" s="291">
        <v>13</v>
      </c>
      <c r="AL522" s="283" t="s">
        <v>380</v>
      </c>
      <c r="AM522" s="283" t="s">
        <v>396</v>
      </c>
      <c r="AN522" s="283" t="s">
        <v>388</v>
      </c>
      <c r="AO522" s="291">
        <v>14</v>
      </c>
      <c r="AP522" s="283" t="s">
        <v>387</v>
      </c>
      <c r="AQ522" s="283" t="s">
        <v>377</v>
      </c>
      <c r="AR522" s="283" t="s">
        <v>429</v>
      </c>
      <c r="AS522" s="283" t="s">
        <v>466</v>
      </c>
      <c r="AT522" s="283" t="s">
        <v>1345</v>
      </c>
      <c r="AU522" s="283"/>
      <c r="AV522" s="291">
        <v>15</v>
      </c>
      <c r="AW522" s="283" t="s">
        <v>437</v>
      </c>
      <c r="AX522" s="291">
        <v>12</v>
      </c>
      <c r="AY522" s="167">
        <f t="shared" si="346"/>
        <v>26</v>
      </c>
      <c r="AZ522" s="167">
        <f t="shared" si="347"/>
        <v>16</v>
      </c>
      <c r="BA522" s="167">
        <f t="shared" si="348"/>
        <v>14</v>
      </c>
      <c r="BB522" s="167">
        <f t="shared" si="349"/>
        <v>15</v>
      </c>
      <c r="BC522" s="167">
        <f t="shared" si="350"/>
        <v>39</v>
      </c>
      <c r="BD522" s="167">
        <f t="shared" si="351"/>
        <v>28</v>
      </c>
      <c r="BE522" s="167">
        <f t="shared" si="352"/>
        <v>15</v>
      </c>
      <c r="BF522" s="167">
        <f t="shared" si="353"/>
        <v>18</v>
      </c>
      <c r="BG522" s="167">
        <f t="shared" si="354"/>
        <v>19</v>
      </c>
      <c r="BH522" s="167"/>
      <c r="BI522" s="167">
        <f t="shared" si="355"/>
        <v>18</v>
      </c>
      <c r="BJ522" s="167">
        <f t="shared" si="356"/>
        <v>22</v>
      </c>
      <c r="BK522" s="167">
        <f t="shared" si="357"/>
        <v>70</v>
      </c>
      <c r="BL522" s="167">
        <f t="shared" si="358"/>
        <v>15</v>
      </c>
      <c r="BM522" s="167">
        <f t="shared" si="359"/>
        <v>21</v>
      </c>
      <c r="BN522" s="167">
        <f t="shared" si="360"/>
        <v>12</v>
      </c>
      <c r="DI522" s="422"/>
      <c r="DJ522" s="422"/>
      <c r="EU522" s="422"/>
      <c r="EV522" s="422"/>
    </row>
    <row r="523" spans="14:152" s="56" customFormat="1" ht="15" customHeight="1">
      <c r="N523" s="222"/>
      <c r="O523" s="167"/>
      <c r="P523" s="167"/>
      <c r="Q523" s="167"/>
      <c r="R523" s="167"/>
      <c r="S523" s="167"/>
      <c r="T523" s="167"/>
      <c r="U523" s="167"/>
      <c r="W523" s="167"/>
      <c r="X523" s="167"/>
      <c r="Y523" s="167"/>
      <c r="Z523" s="167"/>
      <c r="AA523" s="167"/>
      <c r="AB523" s="167"/>
      <c r="AC523" s="167"/>
      <c r="AD523" s="167"/>
      <c r="AE523" s="167"/>
      <c r="AF523" s="167"/>
      <c r="AG523" s="270">
        <v>9</v>
      </c>
      <c r="AH523" s="270"/>
      <c r="AI523" s="283" t="s">
        <v>541</v>
      </c>
      <c r="AJ523" s="283" t="s">
        <v>418</v>
      </c>
      <c r="AK523" s="291">
        <v>14</v>
      </c>
      <c r="AL523" s="291">
        <v>15</v>
      </c>
      <c r="AM523" s="283" t="s">
        <v>435</v>
      </c>
      <c r="AN523" s="283" t="s">
        <v>386</v>
      </c>
      <c r="AO523" s="283" t="s">
        <v>371</v>
      </c>
      <c r="AP523" s="291">
        <v>18</v>
      </c>
      <c r="AQ523" s="283" t="s">
        <v>437</v>
      </c>
      <c r="AR523" s="291" t="s">
        <v>470</v>
      </c>
      <c r="AS523" s="283" t="s">
        <v>384</v>
      </c>
      <c r="AT523" s="283" t="s">
        <v>1164</v>
      </c>
      <c r="AU523" s="283"/>
      <c r="AV523" s="291">
        <v>16</v>
      </c>
      <c r="AW523" s="291">
        <v>23</v>
      </c>
      <c r="AX523" s="291">
        <v>13</v>
      </c>
      <c r="AY523" s="167">
        <f t="shared" si="346"/>
        <v>30</v>
      </c>
      <c r="AZ523" s="167">
        <f t="shared" si="347"/>
        <v>19</v>
      </c>
      <c r="BA523" s="167">
        <f t="shared" si="348"/>
        <v>15</v>
      </c>
      <c r="BB523" s="167">
        <f t="shared" si="349"/>
        <v>16</v>
      </c>
      <c r="BC523" s="167">
        <f t="shared" si="350"/>
        <v>43</v>
      </c>
      <c r="BD523" s="167">
        <f t="shared" si="351"/>
        <v>31</v>
      </c>
      <c r="BE523" s="167">
        <f t="shared" si="352"/>
        <v>17</v>
      </c>
      <c r="BF523" s="167">
        <f t="shared" si="353"/>
        <v>19</v>
      </c>
      <c r="BG523" s="167">
        <f t="shared" si="354"/>
        <v>21</v>
      </c>
      <c r="BH523" s="167"/>
      <c r="BI523" s="167">
        <f t="shared" si="355"/>
        <v>20</v>
      </c>
      <c r="BJ523" s="167">
        <f t="shared" si="356"/>
        <v>24</v>
      </c>
      <c r="BK523" s="167">
        <f t="shared" si="357"/>
        <v>76</v>
      </c>
      <c r="BL523" s="167">
        <f t="shared" si="358"/>
        <v>16</v>
      </c>
      <c r="BM523" s="167">
        <f t="shared" si="359"/>
        <v>23</v>
      </c>
      <c r="BN523" s="167">
        <f t="shared" si="360"/>
        <v>13</v>
      </c>
      <c r="DI523" s="422"/>
      <c r="DJ523" s="422"/>
      <c r="EU523" s="422"/>
      <c r="EV523" s="422"/>
    </row>
    <row r="524" spans="14:152" s="56" customFormat="1" ht="15" customHeight="1">
      <c r="N524" s="222"/>
      <c r="O524" s="167"/>
      <c r="P524" s="167"/>
      <c r="Q524" s="167"/>
      <c r="R524" s="167"/>
      <c r="S524" s="167"/>
      <c r="T524" s="167"/>
      <c r="U524" s="167"/>
      <c r="W524" s="167"/>
      <c r="X524" s="167"/>
      <c r="Y524" s="167"/>
      <c r="Z524" s="167"/>
      <c r="AA524" s="167"/>
      <c r="AB524" s="167"/>
      <c r="AC524" s="167"/>
      <c r="AD524" s="167"/>
      <c r="AE524" s="167"/>
      <c r="AF524" s="167"/>
      <c r="AG524" s="270">
        <v>10</v>
      </c>
      <c r="AH524" s="270"/>
      <c r="AI524" s="283" t="s">
        <v>622</v>
      </c>
      <c r="AJ524" s="283" t="s">
        <v>377</v>
      </c>
      <c r="AK524" s="283">
        <v>15</v>
      </c>
      <c r="AL524" s="283" t="s">
        <v>387</v>
      </c>
      <c r="AM524" s="283" t="s">
        <v>385</v>
      </c>
      <c r="AN524" s="283" t="s">
        <v>432</v>
      </c>
      <c r="AO524" s="291">
        <v>17</v>
      </c>
      <c r="AP524" s="283" t="s">
        <v>377</v>
      </c>
      <c r="AQ524" s="283" t="s">
        <v>440</v>
      </c>
      <c r="AR524" s="283" t="s">
        <v>440</v>
      </c>
      <c r="AS524" s="291">
        <v>26</v>
      </c>
      <c r="AT524" s="283" t="s">
        <v>691</v>
      </c>
      <c r="AU524" s="283"/>
      <c r="AV524" s="283" t="s">
        <v>374</v>
      </c>
      <c r="AW524" s="291">
        <v>24</v>
      </c>
      <c r="AX524" s="291">
        <v>14</v>
      </c>
      <c r="AY524" s="167">
        <f t="shared" si="346"/>
        <v>34</v>
      </c>
      <c r="AZ524" s="167">
        <f t="shared" si="347"/>
        <v>21</v>
      </c>
      <c r="BA524" s="167">
        <f t="shared" si="348"/>
        <v>16</v>
      </c>
      <c r="BB524" s="167">
        <f t="shared" si="349"/>
        <v>18</v>
      </c>
      <c r="BC524" s="167">
        <f t="shared" si="350"/>
        <v>47</v>
      </c>
      <c r="BD524" s="167">
        <f t="shared" si="351"/>
        <v>33</v>
      </c>
      <c r="BE524" s="167">
        <f t="shared" si="352"/>
        <v>18</v>
      </c>
      <c r="BF524" s="167">
        <f t="shared" si="353"/>
        <v>21</v>
      </c>
      <c r="BG524" s="167">
        <f t="shared" si="354"/>
        <v>23</v>
      </c>
      <c r="BH524" s="167"/>
      <c r="BI524" s="167">
        <f t="shared" si="355"/>
        <v>23</v>
      </c>
      <c r="BJ524" s="167">
        <f t="shared" si="356"/>
        <v>26</v>
      </c>
      <c r="BK524" s="167">
        <f t="shared" si="357"/>
        <v>82</v>
      </c>
      <c r="BL524" s="167">
        <f t="shared" si="358"/>
        <v>17</v>
      </c>
      <c r="BM524" s="167">
        <f t="shared" si="359"/>
        <v>24</v>
      </c>
      <c r="BN524" s="167">
        <f t="shared" si="360"/>
        <v>14</v>
      </c>
      <c r="DI524" s="422"/>
      <c r="DJ524" s="422"/>
      <c r="EU524" s="422"/>
      <c r="EV524" s="422"/>
    </row>
    <row r="525" spans="14:152" s="56" customFormat="1" ht="15" customHeight="1">
      <c r="N525" s="222"/>
      <c r="O525" s="167"/>
      <c r="P525" s="167"/>
      <c r="Q525" s="167"/>
      <c r="R525" s="167"/>
      <c r="S525" s="167"/>
      <c r="T525" s="167"/>
      <c r="U525" s="167"/>
      <c r="W525" s="167"/>
      <c r="X525" s="167"/>
      <c r="Y525" s="167"/>
      <c r="Z525" s="167"/>
      <c r="AA525" s="167"/>
      <c r="AB525" s="167"/>
      <c r="AC525" s="167"/>
      <c r="AD525" s="167"/>
      <c r="AE525" s="167"/>
      <c r="AF525" s="167"/>
      <c r="AG525" s="251">
        <v>11</v>
      </c>
      <c r="AH525" s="251"/>
      <c r="AI525" s="283" t="s">
        <v>631</v>
      </c>
      <c r="AJ525" s="283" t="s">
        <v>381</v>
      </c>
      <c r="AK525" s="291">
        <v>16</v>
      </c>
      <c r="AL525" s="291">
        <v>18</v>
      </c>
      <c r="AM525" s="283" t="s">
        <v>442</v>
      </c>
      <c r="AN525" s="283" t="s">
        <v>375</v>
      </c>
      <c r="AO525" s="291">
        <v>18</v>
      </c>
      <c r="AP525" s="283" t="s">
        <v>437</v>
      </c>
      <c r="AQ525" s="291">
        <v>25</v>
      </c>
      <c r="AR525" s="283" t="s">
        <v>425</v>
      </c>
      <c r="AS525" s="283" t="s">
        <v>464</v>
      </c>
      <c r="AT525" s="283" t="s">
        <v>692</v>
      </c>
      <c r="AU525" s="283"/>
      <c r="AV525" s="291">
        <v>19</v>
      </c>
      <c r="AW525" s="283" t="s">
        <v>425</v>
      </c>
      <c r="AX525" s="291">
        <v>15</v>
      </c>
      <c r="AY525" s="167">
        <f t="shared" si="346"/>
        <v>38</v>
      </c>
      <c r="AZ525" s="167">
        <f t="shared" si="347"/>
        <v>24</v>
      </c>
      <c r="BA525" s="167">
        <f t="shared" si="348"/>
        <v>17</v>
      </c>
      <c r="BB525" s="167">
        <f t="shared" si="349"/>
        <v>19</v>
      </c>
      <c r="BC525" s="167">
        <f t="shared" si="350"/>
        <v>51</v>
      </c>
      <c r="BD525" s="167">
        <f t="shared" si="351"/>
        <v>36</v>
      </c>
      <c r="BE525" s="167">
        <f t="shared" si="352"/>
        <v>19</v>
      </c>
      <c r="BF525" s="167">
        <f t="shared" si="353"/>
        <v>23</v>
      </c>
      <c r="BG525" s="167">
        <f t="shared" si="354"/>
        <v>25</v>
      </c>
      <c r="BH525" s="167"/>
      <c r="BI525" s="167">
        <f t="shared" si="355"/>
        <v>25</v>
      </c>
      <c r="BJ525" s="167">
        <f t="shared" si="356"/>
        <v>27</v>
      </c>
      <c r="BK525" s="167">
        <f t="shared" si="357"/>
        <v>88</v>
      </c>
      <c r="BL525" s="167">
        <f t="shared" si="358"/>
        <v>19</v>
      </c>
      <c r="BM525" s="167">
        <f t="shared" si="359"/>
        <v>25</v>
      </c>
      <c r="BN525" s="167">
        <f t="shared" si="360"/>
        <v>15</v>
      </c>
      <c r="DI525" s="422"/>
      <c r="DJ525" s="422"/>
      <c r="EU525" s="422"/>
      <c r="EV525" s="422"/>
    </row>
    <row r="526" spans="14:152" s="56" customFormat="1" ht="15" customHeight="1">
      <c r="N526" s="222"/>
      <c r="O526" s="167"/>
      <c r="P526" s="167"/>
      <c r="Q526" s="167"/>
      <c r="R526" s="167"/>
      <c r="S526" s="167"/>
      <c r="T526" s="167"/>
      <c r="U526" s="167"/>
      <c r="W526" s="167"/>
      <c r="X526" s="167"/>
      <c r="Y526" s="167"/>
      <c r="Z526" s="167"/>
      <c r="AA526" s="167"/>
      <c r="AB526" s="167"/>
      <c r="AC526" s="167"/>
      <c r="AD526" s="167"/>
      <c r="AE526" s="167"/>
      <c r="AF526" s="167"/>
      <c r="AG526" s="270">
        <v>12</v>
      </c>
      <c r="AH526" s="270"/>
      <c r="AI526" s="283" t="s">
        <v>587</v>
      </c>
      <c r="AJ526" s="283" t="s">
        <v>384</v>
      </c>
      <c r="AK526" s="283" t="s">
        <v>374</v>
      </c>
      <c r="AL526" s="291">
        <v>19</v>
      </c>
      <c r="AM526" s="283" t="s">
        <v>446</v>
      </c>
      <c r="AN526" s="283" t="s">
        <v>1132</v>
      </c>
      <c r="AO526" s="283" t="s">
        <v>377</v>
      </c>
      <c r="AP526" s="291">
        <v>23</v>
      </c>
      <c r="AQ526" s="283" t="s">
        <v>388</v>
      </c>
      <c r="AR526" s="283" t="s">
        <v>464</v>
      </c>
      <c r="AS526" s="283" t="s">
        <v>467</v>
      </c>
      <c r="AT526" s="283" t="s">
        <v>1346</v>
      </c>
      <c r="AU526" s="283"/>
      <c r="AV526" s="291">
        <v>20</v>
      </c>
      <c r="AW526" s="291">
        <v>27</v>
      </c>
      <c r="AX526" s="291">
        <v>16</v>
      </c>
      <c r="AY526" s="167">
        <f t="shared" si="346"/>
        <v>42</v>
      </c>
      <c r="AZ526" s="167">
        <f t="shared" si="347"/>
        <v>26</v>
      </c>
      <c r="BA526" s="167">
        <f t="shared" si="348"/>
        <v>19</v>
      </c>
      <c r="BB526" s="167">
        <f t="shared" si="349"/>
        <v>20</v>
      </c>
      <c r="BC526" s="167">
        <f t="shared" si="350"/>
        <v>54</v>
      </c>
      <c r="BD526" s="167">
        <f t="shared" si="351"/>
        <v>38</v>
      </c>
      <c r="BE526" s="167">
        <f t="shared" si="352"/>
        <v>21</v>
      </c>
      <c r="BF526" s="167">
        <f t="shared" si="353"/>
        <v>24</v>
      </c>
      <c r="BG526" s="167">
        <f t="shared" si="354"/>
        <v>26</v>
      </c>
      <c r="BH526" s="167"/>
      <c r="BI526" s="167">
        <f t="shared" si="355"/>
        <v>27</v>
      </c>
      <c r="BJ526" s="167">
        <f t="shared" si="356"/>
        <v>29</v>
      </c>
      <c r="BK526" s="167">
        <f t="shared" si="357"/>
        <v>95</v>
      </c>
      <c r="BL526" s="167">
        <f t="shared" si="358"/>
        <v>20</v>
      </c>
      <c r="BM526" s="167">
        <f t="shared" si="359"/>
        <v>27</v>
      </c>
      <c r="BN526" s="167">
        <f t="shared" si="360"/>
        <v>16</v>
      </c>
      <c r="DI526" s="422"/>
      <c r="DJ526" s="422"/>
      <c r="EU526" s="422"/>
      <c r="EV526" s="422"/>
    </row>
    <row r="527" spans="14:152" s="56" customFormat="1" ht="15" customHeight="1">
      <c r="N527" s="222"/>
      <c r="O527" s="167"/>
      <c r="P527" s="167"/>
      <c r="Q527" s="167"/>
      <c r="R527" s="167"/>
      <c r="S527" s="167"/>
      <c r="T527" s="167"/>
      <c r="U527" s="167"/>
      <c r="W527" s="167"/>
      <c r="X527" s="167"/>
      <c r="Y527" s="167"/>
      <c r="Z527" s="167"/>
      <c r="AA527" s="167"/>
      <c r="AB527" s="167"/>
      <c r="AC527" s="167"/>
      <c r="AD527" s="167"/>
      <c r="AE527" s="167"/>
      <c r="AF527" s="167"/>
      <c r="AG527" s="270">
        <v>13</v>
      </c>
      <c r="AH527" s="270"/>
      <c r="AI527" s="283" t="s">
        <v>508</v>
      </c>
      <c r="AJ527" s="283" t="s">
        <v>388</v>
      </c>
      <c r="AK527" s="283">
        <v>19</v>
      </c>
      <c r="AL527" s="283" t="s">
        <v>376</v>
      </c>
      <c r="AM527" s="283" t="s">
        <v>395</v>
      </c>
      <c r="AN527" s="283" t="s">
        <v>1167</v>
      </c>
      <c r="AO527" s="291">
        <v>21</v>
      </c>
      <c r="AP527" s="283" t="s">
        <v>384</v>
      </c>
      <c r="AQ527" s="283" t="s">
        <v>391</v>
      </c>
      <c r="AR527" s="283" t="s">
        <v>467</v>
      </c>
      <c r="AS527" s="291">
        <v>31</v>
      </c>
      <c r="AT527" s="283" t="s">
        <v>591</v>
      </c>
      <c r="AU527" s="283"/>
      <c r="AV527" s="291">
        <v>21</v>
      </c>
      <c r="AW527" s="291">
        <v>28</v>
      </c>
      <c r="AX527" s="291">
        <v>17</v>
      </c>
      <c r="AY527" s="167">
        <f t="shared" si="346"/>
        <v>45</v>
      </c>
      <c r="AZ527" s="167">
        <f t="shared" si="347"/>
        <v>28</v>
      </c>
      <c r="BA527" s="167">
        <f t="shared" si="348"/>
        <v>20</v>
      </c>
      <c r="BB527" s="167">
        <f t="shared" si="349"/>
        <v>22</v>
      </c>
      <c r="BC527" s="167">
        <f t="shared" si="350"/>
        <v>58</v>
      </c>
      <c r="BD527" s="167">
        <f t="shared" si="351"/>
        <v>40</v>
      </c>
      <c r="BE527" s="167">
        <f t="shared" si="352"/>
        <v>22</v>
      </c>
      <c r="BF527" s="167">
        <f t="shared" si="353"/>
        <v>26</v>
      </c>
      <c r="BG527" s="167">
        <f t="shared" si="354"/>
        <v>28</v>
      </c>
      <c r="BH527" s="167"/>
      <c r="BI527" s="167">
        <f t="shared" si="355"/>
        <v>29</v>
      </c>
      <c r="BJ527" s="167">
        <f t="shared" si="356"/>
        <v>31</v>
      </c>
      <c r="BK527" s="167">
        <f t="shared" si="357"/>
        <v>101</v>
      </c>
      <c r="BL527" s="167">
        <f t="shared" si="358"/>
        <v>21</v>
      </c>
      <c r="BM527" s="167">
        <f t="shared" si="359"/>
        <v>28</v>
      </c>
      <c r="BN527" s="167">
        <f t="shared" si="360"/>
        <v>17</v>
      </c>
      <c r="DI527" s="422"/>
      <c r="DJ527" s="422"/>
      <c r="EU527" s="422"/>
      <c r="EV527" s="422"/>
    </row>
    <row r="528" spans="14:152" s="56" customFormat="1" ht="15" customHeight="1">
      <c r="N528" s="222"/>
      <c r="O528" s="167"/>
      <c r="P528" s="167"/>
      <c r="Q528" s="167"/>
      <c r="R528" s="167"/>
      <c r="S528" s="167"/>
      <c r="T528" s="167"/>
      <c r="U528" s="167"/>
      <c r="W528" s="167"/>
      <c r="X528" s="167"/>
      <c r="Y528" s="167"/>
      <c r="Z528" s="167"/>
      <c r="AA528" s="167"/>
      <c r="AB528" s="167"/>
      <c r="AC528" s="167"/>
      <c r="AD528" s="167"/>
      <c r="AE528" s="167"/>
      <c r="AF528" s="167"/>
      <c r="AG528" s="270">
        <v>14</v>
      </c>
      <c r="AH528" s="270"/>
      <c r="AI528" s="283" t="s">
        <v>593</v>
      </c>
      <c r="AJ528" s="283" t="s">
        <v>391</v>
      </c>
      <c r="AK528" s="283" t="s">
        <v>376</v>
      </c>
      <c r="AL528" s="291">
        <v>22</v>
      </c>
      <c r="AM528" s="283" t="s">
        <v>667</v>
      </c>
      <c r="AN528" s="283" t="s">
        <v>382</v>
      </c>
      <c r="AO528" s="291">
        <v>22</v>
      </c>
      <c r="AP528" s="283" t="s">
        <v>388</v>
      </c>
      <c r="AQ528" s="283" t="s">
        <v>394</v>
      </c>
      <c r="AR528" s="283" t="s">
        <v>432</v>
      </c>
      <c r="AS528" s="283" t="s">
        <v>397</v>
      </c>
      <c r="AT528" s="283" t="s">
        <v>1347</v>
      </c>
      <c r="AU528" s="283"/>
      <c r="AV528" s="291" t="s">
        <v>466</v>
      </c>
      <c r="AW528" s="291">
        <v>29</v>
      </c>
      <c r="AX528" s="291">
        <v>18</v>
      </c>
      <c r="AY528" s="167">
        <f t="shared" si="346"/>
        <v>49</v>
      </c>
      <c r="AZ528" s="167">
        <f t="shared" si="347"/>
        <v>30</v>
      </c>
      <c r="BA528" s="167">
        <f t="shared" si="348"/>
        <v>22</v>
      </c>
      <c r="BB528" s="167">
        <f t="shared" si="349"/>
        <v>23</v>
      </c>
      <c r="BC528" s="167">
        <f t="shared" si="350"/>
        <v>62</v>
      </c>
      <c r="BD528" s="167">
        <f t="shared" si="351"/>
        <v>43</v>
      </c>
      <c r="BE528" s="167" t="str">
        <f t="shared" si="352"/>
        <v>-</v>
      </c>
      <c r="BF528" s="167">
        <f t="shared" si="353"/>
        <v>28</v>
      </c>
      <c r="BG528" s="167">
        <f t="shared" si="354"/>
        <v>30</v>
      </c>
      <c r="BH528" s="167"/>
      <c r="BI528" s="167">
        <f t="shared" si="355"/>
        <v>31</v>
      </c>
      <c r="BJ528" s="167">
        <f t="shared" si="356"/>
        <v>32</v>
      </c>
      <c r="BK528" s="167">
        <f t="shared" si="357"/>
        <v>108</v>
      </c>
      <c r="BL528" s="167">
        <f t="shared" si="358"/>
        <v>22</v>
      </c>
      <c r="BM528" s="167">
        <f t="shared" si="359"/>
        <v>29</v>
      </c>
      <c r="BN528" s="167">
        <f t="shared" si="360"/>
        <v>18</v>
      </c>
      <c r="DI528" s="422"/>
      <c r="DJ528" s="422"/>
      <c r="EU528" s="422"/>
      <c r="EV528" s="422"/>
    </row>
    <row r="529" spans="14:152" s="56" customFormat="1" ht="15" customHeight="1">
      <c r="N529" s="222"/>
      <c r="O529" s="167"/>
      <c r="P529" s="167"/>
      <c r="Q529" s="167"/>
      <c r="R529" s="167"/>
      <c r="S529" s="167"/>
      <c r="T529" s="167"/>
      <c r="U529" s="167"/>
      <c r="W529" s="167"/>
      <c r="X529" s="167"/>
      <c r="Y529" s="167"/>
      <c r="Z529" s="167"/>
      <c r="AA529" s="167"/>
      <c r="AB529" s="167"/>
      <c r="AC529" s="167"/>
      <c r="AD529" s="167"/>
      <c r="AE529" s="167"/>
      <c r="AF529" s="167"/>
      <c r="AG529" s="270">
        <v>15</v>
      </c>
      <c r="AH529" s="270"/>
      <c r="AI529" s="283" t="s">
        <v>589</v>
      </c>
      <c r="AJ529" s="283" t="s">
        <v>394</v>
      </c>
      <c r="AK529" s="291">
        <v>22</v>
      </c>
      <c r="AL529" s="291">
        <v>23</v>
      </c>
      <c r="AM529" s="283" t="s">
        <v>1207</v>
      </c>
      <c r="AN529" s="283" t="s">
        <v>1221</v>
      </c>
      <c r="AO529" s="283" t="s">
        <v>1</v>
      </c>
      <c r="AP529" s="291">
        <v>28</v>
      </c>
      <c r="AQ529" s="283" t="s">
        <v>397</v>
      </c>
      <c r="AR529" s="283" t="s">
        <v>436</v>
      </c>
      <c r="AS529" s="291">
        <v>34</v>
      </c>
      <c r="AT529" s="283" t="s">
        <v>1254</v>
      </c>
      <c r="AU529" s="283"/>
      <c r="AV529" s="291">
        <v>24</v>
      </c>
      <c r="AW529" s="291">
        <v>30</v>
      </c>
      <c r="AX529" s="283" t="s">
        <v>1</v>
      </c>
      <c r="AY529" s="167">
        <f t="shared" si="346"/>
        <v>53</v>
      </c>
      <c r="AZ529" s="167">
        <f t="shared" si="347"/>
        <v>32</v>
      </c>
      <c r="BA529" s="167">
        <f t="shared" si="348"/>
        <v>23</v>
      </c>
      <c r="BB529" s="167">
        <f t="shared" si="349"/>
        <v>24</v>
      </c>
      <c r="BC529" s="167">
        <f t="shared" si="350"/>
        <v>66</v>
      </c>
      <c r="BD529" s="167">
        <f t="shared" si="351"/>
        <v>45</v>
      </c>
      <c r="BE529" s="167">
        <f t="shared" si="352"/>
        <v>23</v>
      </c>
      <c r="BF529" s="167">
        <f t="shared" si="353"/>
        <v>29</v>
      </c>
      <c r="BG529" s="167">
        <f t="shared" si="354"/>
        <v>32</v>
      </c>
      <c r="BH529" s="167"/>
      <c r="BI529" s="167">
        <f t="shared" si="355"/>
        <v>33</v>
      </c>
      <c r="BJ529" s="167">
        <f t="shared" si="356"/>
        <v>34</v>
      </c>
      <c r="BK529" s="167">
        <f t="shared" si="357"/>
        <v>114</v>
      </c>
      <c r="BL529" s="167">
        <f t="shared" si="358"/>
        <v>24</v>
      </c>
      <c r="BM529" s="167">
        <f t="shared" si="359"/>
        <v>30</v>
      </c>
      <c r="BN529" s="167" t="str">
        <f t="shared" si="360"/>
        <v>-</v>
      </c>
      <c r="DI529" s="422"/>
      <c r="DJ529" s="422"/>
      <c r="EU529" s="422"/>
      <c r="EV529" s="422"/>
    </row>
    <row r="530" spans="14:152" s="56" customFormat="1" ht="15" customHeight="1">
      <c r="N530" s="222"/>
      <c r="O530" s="167"/>
      <c r="P530" s="167"/>
      <c r="Q530" s="167"/>
      <c r="R530" s="167"/>
      <c r="S530" s="167"/>
      <c r="T530" s="167"/>
      <c r="U530" s="167"/>
      <c r="W530" s="167"/>
      <c r="X530" s="167"/>
      <c r="Y530" s="167"/>
      <c r="Z530" s="167"/>
      <c r="AA530" s="167"/>
      <c r="AB530" s="167"/>
      <c r="AC530" s="167"/>
      <c r="AD530" s="167"/>
      <c r="AE530" s="167"/>
      <c r="AF530" s="167"/>
      <c r="AG530" s="270">
        <v>16</v>
      </c>
      <c r="AH530" s="270"/>
      <c r="AI530" s="283" t="s">
        <v>525</v>
      </c>
      <c r="AJ530" s="283" t="s">
        <v>397</v>
      </c>
      <c r="AK530" s="283" t="s">
        <v>440</v>
      </c>
      <c r="AL530" s="283" t="s">
        <v>384</v>
      </c>
      <c r="AM530" s="283" t="s">
        <v>1264</v>
      </c>
      <c r="AN530" s="283" t="s">
        <v>511</v>
      </c>
      <c r="AO530" s="291">
        <v>23</v>
      </c>
      <c r="AP530" s="283" t="s">
        <v>467</v>
      </c>
      <c r="AQ530" s="283" t="s">
        <v>393</v>
      </c>
      <c r="AR530" s="283" t="s">
        <v>1117</v>
      </c>
      <c r="AS530" s="291">
        <v>35</v>
      </c>
      <c r="AT530" s="283" t="s">
        <v>1349</v>
      </c>
      <c r="AU530" s="283"/>
      <c r="AV530" s="291">
        <v>25</v>
      </c>
      <c r="AW530" s="283">
        <v>31</v>
      </c>
      <c r="AX530" s="291">
        <v>19</v>
      </c>
      <c r="AY530" s="167">
        <f t="shared" si="346"/>
        <v>57</v>
      </c>
      <c r="AZ530" s="167">
        <f t="shared" si="347"/>
        <v>34</v>
      </c>
      <c r="BA530" s="167">
        <f t="shared" si="348"/>
        <v>25</v>
      </c>
      <c r="BB530" s="167">
        <f t="shared" si="349"/>
        <v>26</v>
      </c>
      <c r="BC530" s="167">
        <f t="shared" si="350"/>
        <v>70</v>
      </c>
      <c r="BD530" s="167">
        <f t="shared" si="351"/>
        <v>47</v>
      </c>
      <c r="BE530" s="167">
        <f t="shared" si="352"/>
        <v>24</v>
      </c>
      <c r="BF530" s="167">
        <f t="shared" si="353"/>
        <v>31</v>
      </c>
      <c r="BG530" s="167">
        <f t="shared" si="354"/>
        <v>34</v>
      </c>
      <c r="BH530" s="167"/>
      <c r="BI530" s="167">
        <f t="shared" si="355"/>
        <v>35</v>
      </c>
      <c r="BJ530" s="167">
        <f t="shared" si="356"/>
        <v>35</v>
      </c>
      <c r="BK530" s="167">
        <f t="shared" si="357"/>
        <v>121</v>
      </c>
      <c r="BL530" s="167">
        <f t="shared" si="358"/>
        <v>25</v>
      </c>
      <c r="BM530" s="167">
        <f t="shared" si="359"/>
        <v>31</v>
      </c>
      <c r="BN530" s="167">
        <f t="shared" si="360"/>
        <v>19</v>
      </c>
      <c r="DI530" s="422"/>
      <c r="DJ530" s="422"/>
      <c r="EU530" s="422"/>
      <c r="EV530" s="422"/>
    </row>
    <row r="531" spans="14:152" s="56" customFormat="1" ht="15" customHeight="1">
      <c r="N531" s="222"/>
      <c r="O531" s="167"/>
      <c r="P531" s="167"/>
      <c r="Q531" s="167"/>
      <c r="R531" s="167"/>
      <c r="S531" s="167"/>
      <c r="T531" s="167"/>
      <c r="U531" s="167"/>
      <c r="W531" s="167"/>
      <c r="X531" s="167"/>
      <c r="Y531" s="167"/>
      <c r="Z531" s="167"/>
      <c r="AA531" s="167"/>
      <c r="AB531" s="167"/>
      <c r="AC531" s="167"/>
      <c r="AD531" s="167"/>
      <c r="AE531" s="167"/>
      <c r="AF531" s="167"/>
      <c r="AG531" s="270">
        <v>17</v>
      </c>
      <c r="AH531" s="270"/>
      <c r="AI531" s="283" t="s">
        <v>595</v>
      </c>
      <c r="AJ531" s="291">
        <v>34</v>
      </c>
      <c r="AK531" s="291">
        <v>25</v>
      </c>
      <c r="AL531" s="291">
        <v>26</v>
      </c>
      <c r="AM531" s="283" t="s">
        <v>1348</v>
      </c>
      <c r="AN531" s="283" t="s">
        <v>1293</v>
      </c>
      <c r="AO531" s="291">
        <v>24</v>
      </c>
      <c r="AP531" s="291">
        <v>31</v>
      </c>
      <c r="AQ531" s="291">
        <v>36</v>
      </c>
      <c r="AR531" s="283" t="s">
        <v>613</v>
      </c>
      <c r="AS531" s="291">
        <v>36</v>
      </c>
      <c r="AT531" s="283" t="s">
        <v>1351</v>
      </c>
      <c r="AU531" s="283"/>
      <c r="AV531" s="283" t="s">
        <v>388</v>
      </c>
      <c r="AW531" s="291">
        <v>32</v>
      </c>
      <c r="AX531" s="291">
        <v>20</v>
      </c>
      <c r="AY531" s="167">
        <f t="shared" si="346"/>
        <v>61</v>
      </c>
      <c r="AZ531" s="167">
        <f t="shared" si="347"/>
        <v>35</v>
      </c>
      <c r="BA531" s="167">
        <f t="shared" si="348"/>
        <v>26</v>
      </c>
      <c r="BB531" s="167">
        <f t="shared" si="349"/>
        <v>27</v>
      </c>
      <c r="BC531" s="167">
        <f t="shared" si="350"/>
        <v>73</v>
      </c>
      <c r="BD531" s="167">
        <f t="shared" si="351"/>
        <v>49</v>
      </c>
      <c r="BE531" s="167">
        <f t="shared" si="352"/>
        <v>25</v>
      </c>
      <c r="BF531" s="167">
        <f t="shared" si="353"/>
        <v>32</v>
      </c>
      <c r="BG531" s="167">
        <f t="shared" si="354"/>
        <v>36</v>
      </c>
      <c r="BH531" s="167"/>
      <c r="BI531" s="167">
        <f t="shared" si="355"/>
        <v>37</v>
      </c>
      <c r="BJ531" s="167">
        <f t="shared" si="356"/>
        <v>36</v>
      </c>
      <c r="BK531" s="167">
        <f t="shared" si="357"/>
        <v>127</v>
      </c>
      <c r="BL531" s="167">
        <f t="shared" si="358"/>
        <v>26</v>
      </c>
      <c r="BM531" s="167">
        <f t="shared" si="359"/>
        <v>32</v>
      </c>
      <c r="BN531" s="167">
        <f t="shared" si="360"/>
        <v>20</v>
      </c>
      <c r="DI531" s="422"/>
      <c r="DJ531" s="422"/>
      <c r="EU531" s="422"/>
      <c r="EV531" s="422"/>
    </row>
    <row r="532" spans="14:152" s="56" customFormat="1" ht="15" customHeight="1">
      <c r="N532" s="222"/>
      <c r="O532" s="167"/>
      <c r="P532" s="167"/>
      <c r="Q532" s="167"/>
      <c r="R532" s="167"/>
      <c r="S532" s="167"/>
      <c r="T532" s="167"/>
      <c r="U532" s="167"/>
      <c r="W532" s="167"/>
      <c r="X532" s="167"/>
      <c r="Y532" s="167"/>
      <c r="Z532" s="167"/>
      <c r="AA532" s="167"/>
      <c r="AB532" s="167"/>
      <c r="AC532" s="167"/>
      <c r="AD532" s="167"/>
      <c r="AE532" s="167"/>
      <c r="AF532" s="167"/>
      <c r="AG532" s="270">
        <v>18</v>
      </c>
      <c r="AH532" s="270"/>
      <c r="AI532" s="283" t="s">
        <v>1165</v>
      </c>
      <c r="AJ532" s="283" t="s">
        <v>1117</v>
      </c>
      <c r="AK532" s="283" t="s">
        <v>388</v>
      </c>
      <c r="AL532" s="291">
        <v>27</v>
      </c>
      <c r="AM532" s="283" t="s">
        <v>1350</v>
      </c>
      <c r="AN532" s="283" t="s">
        <v>559</v>
      </c>
      <c r="AO532" s="291">
        <v>25</v>
      </c>
      <c r="AP532" s="283" t="s">
        <v>397</v>
      </c>
      <c r="AQ532" s="283" t="s">
        <v>1315</v>
      </c>
      <c r="AR532" s="291" t="s">
        <v>1354</v>
      </c>
      <c r="AS532" s="283" t="s">
        <v>503</v>
      </c>
      <c r="AT532" s="283" t="s">
        <v>1355</v>
      </c>
      <c r="AU532" s="283"/>
      <c r="AV532" s="283" t="s">
        <v>533</v>
      </c>
      <c r="AW532" s="283" t="s">
        <v>436</v>
      </c>
      <c r="AX532" s="283" t="s">
        <v>491</v>
      </c>
      <c r="AY532" s="167">
        <f t="shared" si="346"/>
        <v>64</v>
      </c>
      <c r="AZ532" s="167">
        <f t="shared" si="347"/>
        <v>37</v>
      </c>
      <c r="BA532" s="167">
        <f t="shared" si="348"/>
        <v>28</v>
      </c>
      <c r="BB532" s="167">
        <f t="shared" si="349"/>
        <v>28</v>
      </c>
      <c r="BC532" s="167">
        <f t="shared" si="350"/>
        <v>77</v>
      </c>
      <c r="BD532" s="167">
        <f t="shared" si="351"/>
        <v>52</v>
      </c>
      <c r="BE532" s="167">
        <f t="shared" si="352"/>
        <v>26</v>
      </c>
      <c r="BF532" s="167">
        <f t="shared" si="353"/>
        <v>34</v>
      </c>
      <c r="BG532" s="167">
        <f t="shared" si="354"/>
        <v>37</v>
      </c>
      <c r="BH532" s="167"/>
      <c r="BI532" s="167">
        <f t="shared" si="355"/>
        <v>40</v>
      </c>
      <c r="BJ532" s="167">
        <f t="shared" si="356"/>
        <v>37</v>
      </c>
      <c r="BK532" s="167">
        <f t="shared" si="357"/>
        <v>133</v>
      </c>
      <c r="BL532" s="167">
        <f t="shared" si="358"/>
        <v>28</v>
      </c>
      <c r="BM532" s="167">
        <f t="shared" si="359"/>
        <v>33</v>
      </c>
      <c r="BN532" s="167">
        <f t="shared" si="360"/>
        <v>21</v>
      </c>
      <c r="DI532" s="422"/>
      <c r="DJ532" s="422"/>
      <c r="EU532" s="422"/>
      <c r="EV532" s="422"/>
    </row>
    <row r="533" spans="14:152" s="56" customFormat="1" ht="15" customHeight="1">
      <c r="N533" s="222"/>
      <c r="O533" s="167"/>
      <c r="P533" s="167"/>
      <c r="Q533" s="167"/>
      <c r="R533" s="167"/>
      <c r="S533" s="167"/>
      <c r="T533" s="167"/>
      <c r="U533" s="167"/>
      <c r="W533" s="167"/>
      <c r="X533" s="167"/>
      <c r="Y533" s="167"/>
      <c r="Z533" s="167"/>
      <c r="AA533" s="167"/>
      <c r="AB533" s="167"/>
      <c r="AC533" s="167"/>
      <c r="AD533" s="167"/>
      <c r="AE533" s="167"/>
      <c r="AF533" s="167"/>
      <c r="AG533" s="270">
        <v>19</v>
      </c>
      <c r="AH533" s="270"/>
      <c r="AI533" s="283" t="s">
        <v>1352</v>
      </c>
      <c r="AJ533" s="283" t="s">
        <v>1339</v>
      </c>
      <c r="AK533" s="283" t="s">
        <v>642</v>
      </c>
      <c r="AL533" s="291">
        <v>28</v>
      </c>
      <c r="AM533" s="283" t="s">
        <v>1353</v>
      </c>
      <c r="AN533" s="283" t="s">
        <v>657</v>
      </c>
      <c r="AO533" s="283" t="s">
        <v>600</v>
      </c>
      <c r="AP533" s="283" t="s">
        <v>393</v>
      </c>
      <c r="AQ533" s="300"/>
      <c r="AR533" s="300"/>
      <c r="AS533" s="300"/>
      <c r="AT533" s="300"/>
      <c r="AU533" s="300"/>
      <c r="AV533" s="300"/>
      <c r="AW533" s="300"/>
      <c r="AX533" s="300"/>
      <c r="AY533" s="167">
        <f>IF(AI533="-",AI533,IF(ISNUMBER(AI533),AI533,MID(AI533,(FIND("-",AI533)+1),3)+1))</f>
        <v>69</v>
      </c>
      <c r="AZ533" s="167">
        <f>IF(AJ533="-",AJ533,IF(ISNUMBER(AJ533),AJ533,MID(AJ533,(FIND("-",AJ533)+1),3)+1))</f>
        <v>45</v>
      </c>
      <c r="BA533" s="167">
        <f>IF(AK533="-",AK533,IF(ISNUMBER(AK533),AK533,MID(AK533,(FIND("-",AK533)+1),3)+1))</f>
        <v>33</v>
      </c>
      <c r="BB533" s="167">
        <v>29</v>
      </c>
      <c r="BC533" s="167">
        <f>IF(AM533="-",AM533,IF(ISNUMBER(AM533),AM533,MID(AM533,(FIND("-",AM533)+1),3)+1))</f>
        <v>120</v>
      </c>
      <c r="BD533" s="167">
        <f>IF(AN533="-",AN533,IF(ISNUMBER(AN533),AN533,MID(AN533,(FIND("-",AN533)+1),3)+1))</f>
        <v>69</v>
      </c>
      <c r="BE533" s="167">
        <f>IF(AO533="-",AO533,IF(ISNUMBER(AO533),AO533,MID(AO533,(FIND("-",AO533)+1),3)+1))</f>
        <v>31</v>
      </c>
      <c r="BF533" s="167">
        <f>IF(AP533="-",AP533,IF(ISNUMBER(AP533),AP533,MID(AP533,(FIND("-",AP533)+1),3)+1))</f>
        <v>36</v>
      </c>
      <c r="BG533" s="167">
        <f>IF(AQ532="-",AQ532,IF(ISNUMBER(AQ532),AQ532,MID(AQ532,(FIND("-",AQ532)+1),3)+1))</f>
        <v>43</v>
      </c>
      <c r="BH533" s="167"/>
      <c r="BI533" s="167">
        <f>IF(AR532="-",AR532,IF(ISNUMBER(AR532),AR532,MID(AR532,(FIND("-",AR532)+1),3)+1))</f>
        <v>64</v>
      </c>
      <c r="BJ533" s="167">
        <f>IF(AS532="-",AS532,IF(ISNUMBER(AS532),AS532,MID(AS532,(FIND("-",AS532)+1),3)+1))</f>
        <v>39</v>
      </c>
      <c r="BK533" s="167">
        <f>IF(AT532="-",AT532,IF(ISNUMBER(AT532),AT532,MID(AT532,(FIND("-",AT532)+1),3)+1))</f>
        <v>137</v>
      </c>
      <c r="BL533" s="167">
        <f>IF(AV532="-",AV532,IF(ISNUMBER(AV532),AV532,MID(AV532,(FIND("-",AV532)+1),3)+1))</f>
        <v>34</v>
      </c>
      <c r="BM533" s="167">
        <f>IF(AW532="-",AW532,IF(ISNUMBER(AW532),AW532,MID(AW532,(FIND("-",AW532)+1),3)+1))</f>
        <v>35</v>
      </c>
      <c r="BN533" s="167">
        <f>IF(AX532="-",AX532,IF(ISNUMBER(AX532),AX532,MID(AX532,(FIND("-",AX532)+1),3)+1))</f>
        <v>25</v>
      </c>
      <c r="DI533" s="422"/>
      <c r="DJ533" s="422"/>
      <c r="EU533" s="422"/>
      <c r="EV533" s="422"/>
    </row>
    <row r="534" spans="14:152" s="56" customFormat="1" ht="15" customHeight="1">
      <c r="N534" s="222"/>
      <c r="O534" s="167"/>
      <c r="P534" s="167"/>
      <c r="Q534" s="167"/>
      <c r="R534" s="167"/>
      <c r="S534" s="167"/>
      <c r="T534" s="167"/>
      <c r="U534" s="167"/>
      <c r="W534" s="167"/>
      <c r="X534" s="167"/>
      <c r="Y534" s="167"/>
      <c r="Z534" s="167"/>
      <c r="AA534" s="167"/>
      <c r="AB534" s="167"/>
      <c r="AC534" s="167"/>
      <c r="AD534" s="167"/>
      <c r="AE534" s="167"/>
      <c r="AF534" s="167"/>
      <c r="AG534" s="167"/>
      <c r="AH534" s="167"/>
      <c r="AI534" s="300"/>
      <c r="AJ534" s="300"/>
      <c r="AK534" s="300"/>
      <c r="AL534" s="300"/>
      <c r="AM534" s="300"/>
      <c r="AN534" s="300"/>
      <c r="AO534" s="300"/>
      <c r="AP534" s="300"/>
      <c r="AQ534" s="300"/>
      <c r="AR534" s="300"/>
      <c r="AS534" s="300"/>
      <c r="AT534" s="300"/>
      <c r="AU534" s="300"/>
      <c r="AV534" s="300"/>
      <c r="AW534" s="300"/>
      <c r="AX534" s="300"/>
      <c r="AY534" s="167"/>
      <c r="AZ534" s="167"/>
      <c r="BA534" s="167"/>
      <c r="BB534" s="167"/>
      <c r="BC534" s="167"/>
      <c r="BD534" s="167"/>
      <c r="BE534" s="167"/>
      <c r="BF534" s="167"/>
      <c r="BG534" s="167"/>
      <c r="BH534" s="167"/>
      <c r="BI534" s="167"/>
      <c r="BJ534" s="167"/>
      <c r="BK534" s="167"/>
      <c r="BL534" s="167"/>
      <c r="BM534" s="167"/>
      <c r="BN534" s="167"/>
      <c r="DI534" s="422"/>
      <c r="DJ534" s="422"/>
      <c r="EU534" s="422"/>
      <c r="EV534" s="422"/>
    </row>
    <row r="535" spans="14:152" s="56" customFormat="1" ht="15" customHeight="1">
      <c r="N535" s="222"/>
      <c r="O535" s="167"/>
      <c r="P535" s="167"/>
      <c r="Q535" s="167"/>
      <c r="R535" s="167"/>
      <c r="S535" s="167"/>
      <c r="T535" s="167"/>
      <c r="U535" s="167"/>
      <c r="W535" s="167"/>
      <c r="X535" s="167"/>
      <c r="Y535" s="167"/>
      <c r="Z535" s="167"/>
      <c r="AA535" s="167"/>
      <c r="AB535" s="167"/>
      <c r="AC535" s="167"/>
      <c r="AD535" s="167"/>
      <c r="AE535" s="167"/>
      <c r="AF535" s="167"/>
      <c r="AG535" s="167"/>
      <c r="AH535" s="167"/>
      <c r="AI535" s="300"/>
      <c r="AJ535" s="300"/>
      <c r="AK535" s="300"/>
      <c r="AL535" s="300"/>
      <c r="AM535" s="300"/>
      <c r="AN535" s="300"/>
      <c r="AO535" s="300"/>
      <c r="AP535" s="300"/>
      <c r="AQ535" s="300"/>
      <c r="AR535" s="300"/>
      <c r="AS535" s="300"/>
      <c r="AT535" s="300"/>
      <c r="AU535" s="300"/>
      <c r="AV535" s="300"/>
      <c r="AW535" s="300"/>
      <c r="AX535" s="300"/>
      <c r="AY535" s="167"/>
      <c r="AZ535" s="167"/>
      <c r="BA535" s="167"/>
      <c r="BB535" s="167"/>
      <c r="BC535" s="167"/>
      <c r="BD535" s="167"/>
      <c r="BE535" s="167"/>
      <c r="BF535" s="167"/>
      <c r="BG535" s="167"/>
      <c r="BH535" s="167"/>
      <c r="BI535" s="167"/>
      <c r="BJ535" s="167"/>
      <c r="BK535" s="167"/>
      <c r="BL535" s="167"/>
      <c r="BM535" s="167"/>
      <c r="BN535" s="167"/>
      <c r="DI535" s="422"/>
      <c r="DJ535" s="422"/>
      <c r="EU535" s="422"/>
      <c r="EV535" s="422"/>
    </row>
    <row r="536" spans="14:152" s="56" customFormat="1" ht="15" customHeight="1">
      <c r="N536" s="222"/>
      <c r="O536" s="167"/>
      <c r="P536" s="167"/>
      <c r="Q536" s="167"/>
      <c r="R536" s="167"/>
      <c r="S536" s="167"/>
      <c r="T536" s="167"/>
      <c r="U536" s="167"/>
      <c r="W536" s="167"/>
      <c r="X536" s="167"/>
      <c r="Y536" s="167"/>
      <c r="Z536" s="167"/>
      <c r="AA536" s="167"/>
      <c r="AB536" s="167"/>
      <c r="AC536" s="167"/>
      <c r="AD536" s="167"/>
      <c r="AE536" s="167"/>
      <c r="AF536" s="167"/>
      <c r="AG536" s="301" t="s">
        <v>1356</v>
      </c>
      <c r="AH536" s="301"/>
      <c r="AI536" s="300" t="s">
        <v>1357</v>
      </c>
      <c r="AJ536" s="300"/>
      <c r="AK536" s="300"/>
      <c r="AL536" s="300"/>
      <c r="AM536" s="300"/>
      <c r="AN536" s="300"/>
      <c r="AO536" s="300"/>
      <c r="AP536" s="300"/>
      <c r="AQ536" s="302"/>
      <c r="AR536" s="302"/>
      <c r="AS536" s="302"/>
      <c r="AT536" s="302"/>
      <c r="AU536" s="302"/>
      <c r="AV536" s="302"/>
      <c r="AW536" s="302"/>
      <c r="AX536" s="302"/>
      <c r="AY536" s="167"/>
      <c r="AZ536" s="167"/>
      <c r="BA536" s="167"/>
      <c r="BB536" s="167"/>
      <c r="BC536" s="167"/>
      <c r="BD536" s="167"/>
      <c r="BE536" s="167"/>
      <c r="BF536" s="167"/>
      <c r="BG536" s="167"/>
      <c r="BH536" s="167"/>
      <c r="BI536" s="167"/>
      <c r="BJ536" s="167"/>
      <c r="BK536" s="167"/>
      <c r="BL536" s="167"/>
      <c r="BM536" s="167"/>
      <c r="BN536" s="167"/>
      <c r="DI536" s="422"/>
      <c r="DJ536" s="422"/>
      <c r="EU536" s="422"/>
      <c r="EV536" s="422"/>
    </row>
    <row r="537" spans="14:152" s="56" customFormat="1" ht="15" customHeight="1">
      <c r="N537" s="222"/>
      <c r="O537" s="167"/>
      <c r="P537" s="167"/>
      <c r="Q537" s="167"/>
      <c r="R537" s="167"/>
      <c r="S537" s="167"/>
      <c r="T537" s="167"/>
      <c r="U537" s="167"/>
      <c r="W537" s="167"/>
      <c r="X537" s="167"/>
      <c r="Y537" s="167"/>
      <c r="Z537" s="167"/>
      <c r="AA537" s="167"/>
      <c r="AB537" s="167"/>
      <c r="AC537" s="167"/>
      <c r="AD537" s="167"/>
      <c r="AE537" s="167"/>
      <c r="AF537" s="167"/>
      <c r="AG537" s="251" t="s">
        <v>1053</v>
      </c>
      <c r="AH537" s="251"/>
      <c r="AI537" s="302"/>
      <c r="AJ537" s="302"/>
      <c r="AK537" s="302"/>
      <c r="AL537" s="302"/>
      <c r="AM537" s="302"/>
      <c r="AN537" s="302"/>
      <c r="AO537" s="302"/>
      <c r="AP537" s="302"/>
      <c r="AQ537" s="303" t="s">
        <v>1062</v>
      </c>
      <c r="AR537" s="303" t="s">
        <v>1063</v>
      </c>
      <c r="AS537" s="303" t="s">
        <v>1064</v>
      </c>
      <c r="AT537" s="303" t="s">
        <v>1065</v>
      </c>
      <c r="AU537" s="303"/>
      <c r="AV537" s="304" t="s">
        <v>1066</v>
      </c>
      <c r="AW537" s="303" t="s">
        <v>1067</v>
      </c>
      <c r="AX537" s="303" t="s">
        <v>1068</v>
      </c>
      <c r="AY537" s="167"/>
      <c r="AZ537" s="167"/>
      <c r="BA537" s="167"/>
      <c r="BB537" s="167"/>
      <c r="BC537" s="167"/>
      <c r="BD537" s="167"/>
      <c r="BE537" s="167"/>
      <c r="BF537" s="167"/>
      <c r="BG537" s="167"/>
      <c r="BH537" s="167"/>
      <c r="BI537" s="167"/>
      <c r="BJ537" s="167"/>
      <c r="BK537" s="167"/>
      <c r="BL537" s="167"/>
      <c r="BM537" s="167"/>
      <c r="BN537" s="167"/>
      <c r="DI537" s="422"/>
      <c r="DJ537" s="422"/>
      <c r="EU537" s="422"/>
      <c r="EV537" s="422"/>
    </row>
    <row r="538" spans="14:152" s="56" customFormat="1" ht="15" customHeight="1">
      <c r="N538" s="222"/>
      <c r="O538" s="167"/>
      <c r="P538" s="167"/>
      <c r="Q538" s="167"/>
      <c r="R538" s="167"/>
      <c r="S538" s="167"/>
      <c r="T538" s="167"/>
      <c r="U538" s="167"/>
      <c r="AG538" s="251"/>
      <c r="AH538" s="251"/>
      <c r="AI538" s="303" t="s">
        <v>1054</v>
      </c>
      <c r="AJ538" s="303" t="s">
        <v>1055</v>
      </c>
      <c r="AK538" s="303" t="s">
        <v>1056</v>
      </c>
      <c r="AL538" s="303" t="s">
        <v>1057</v>
      </c>
      <c r="AM538" s="303" t="s">
        <v>1058</v>
      </c>
      <c r="AN538" s="303" t="s">
        <v>1059</v>
      </c>
      <c r="AO538" s="303" t="s">
        <v>1060</v>
      </c>
      <c r="AP538" s="303" t="s">
        <v>1061</v>
      </c>
      <c r="AQ538" s="459" t="s">
        <v>474</v>
      </c>
      <c r="AR538" s="283" t="s">
        <v>351</v>
      </c>
      <c r="AS538" s="283" t="s">
        <v>572</v>
      </c>
      <c r="AT538" s="283" t="s">
        <v>1359</v>
      </c>
      <c r="AU538" s="283"/>
      <c r="AV538" s="283" t="s">
        <v>1198</v>
      </c>
      <c r="AW538" s="283" t="s">
        <v>1227</v>
      </c>
      <c r="AX538" s="283" t="s">
        <v>617</v>
      </c>
      <c r="AY538" s="167">
        <f t="shared" ref="AY538:AY556" si="361">IF(AI539="-",AI539,IF(ISNUMBER(AI539),AI539,MID(AI539,1,FIND("-",AI539)-1))+0)</f>
        <v>0</v>
      </c>
      <c r="AZ538" s="167">
        <f t="shared" ref="AZ538:AZ556" si="362">IF(AJ539="-",AJ539,IF(ISNUMBER(AJ539),AJ539,MID(AJ539,1,FIND("-",AJ539)-1))+0)</f>
        <v>0</v>
      </c>
      <c r="BA538" s="167">
        <f t="shared" ref="BA538:BA556" si="363">IF(AK539="-",AK539,IF(ISNUMBER(AK539),AK539,MID(AK539,1,FIND("-",AK539)-1))+0)</f>
        <v>0</v>
      </c>
      <c r="BB538" s="167">
        <f t="shared" ref="BB538:BB556" si="364">IF(AL539="-",AL539,IF(ISNUMBER(AL539),AL539,MID(AL539,1,FIND("-",AL539)-1))+0)</f>
        <v>0</v>
      </c>
      <c r="BC538" s="167">
        <f t="shared" ref="BC538:BC556" si="365">IF(AM539="-",AM539,IF(ISNUMBER(AM539),AM539,MID(AM539,1,FIND("-",AM539)-1))+0)</f>
        <v>0</v>
      </c>
      <c r="BD538" s="167">
        <f t="shared" ref="BD538:BD556" si="366">IF(AN539="-",AN539,IF(ISNUMBER(AN539),AN539,MID(AN539,1,FIND("-",AN539)-1))+0)</f>
        <v>0</v>
      </c>
      <c r="BE538" s="167">
        <f t="shared" ref="BE538:BE556" si="367">IF(AO539="-",AO539,IF(ISNUMBER(AO539),AO539,MID(AO539,1,FIND("-",AO539)-1))+0)</f>
        <v>0</v>
      </c>
      <c r="BF538" s="167">
        <f t="shared" ref="BF538:BF556" si="368">IF(AP539="-",AP539,IF(ISNUMBER(AP539),AP539,MID(AP539,1,FIND("-",AP539)-1))+0)</f>
        <v>0</v>
      </c>
      <c r="BG538" s="167">
        <f t="shared" ref="BG538:BG556" si="369">IF(AQ538="-",AQ538,IF(ISNUMBER(AQ538),AQ538,MID(AQ538,1,FIND("-",AQ538)-1))+0)</f>
        <v>0</v>
      </c>
      <c r="BH538" s="167"/>
      <c r="BI538" s="167">
        <f t="shared" ref="BI538:BI556" si="370">IF(AR538="-",AR538,IF(ISNUMBER(AR538),AR538,MID(AR538,1,FIND("-",AR538)-1))+0)</f>
        <v>0</v>
      </c>
      <c r="BJ538" s="167">
        <f t="shared" ref="BJ538:BJ556" si="371">IF(AS538="-",AS538,IF(ISNUMBER(AS538),AS538,MID(AS538,1,FIND("-",AS538)-1))+0)</f>
        <v>0</v>
      </c>
      <c r="BK538" s="167">
        <f t="shared" ref="BK538:BK556" si="372">IF(AT538="-",AT538,IF(ISNUMBER(AT538),AT538,MID(AT538,1,FIND("-",AT538)-1))+0)</f>
        <v>0</v>
      </c>
      <c r="BL538" s="167">
        <f t="shared" ref="BL538:BL556" si="373">IF(AV538="-",AV538,IF(ISNUMBER(AV538),AV538,MID(AV538,1,FIND("-",AV538)-1))+0)</f>
        <v>0</v>
      </c>
      <c r="BM538" s="167">
        <f t="shared" ref="BM538:BM556" si="374">IF(AW538="-",AW538,IF(ISNUMBER(AW538),AW538,MID(AW538,1,FIND("-",AW538)-1))+0)</f>
        <v>0</v>
      </c>
      <c r="BN538" s="167">
        <f t="shared" ref="BN538:BN556" si="375">IF(AX538="-",AX538,IF(ISNUMBER(AX538),AX538,MID(AX538,1,FIND("-",AX538)-1))+0)</f>
        <v>0</v>
      </c>
      <c r="DI538" s="422"/>
      <c r="DJ538" s="422"/>
      <c r="EU538" s="422"/>
      <c r="EV538" s="422"/>
    </row>
    <row r="539" spans="14:152" s="56" customFormat="1" ht="15" customHeight="1">
      <c r="N539" s="222"/>
      <c r="O539" s="167"/>
      <c r="P539" s="167"/>
      <c r="Q539" s="167"/>
      <c r="R539" s="167"/>
      <c r="S539" s="167"/>
      <c r="T539" s="167"/>
      <c r="U539" s="167"/>
      <c r="AG539" s="270">
        <v>1</v>
      </c>
      <c r="AH539" s="270"/>
      <c r="AI539" s="283" t="s">
        <v>351</v>
      </c>
      <c r="AJ539" s="283">
        <v>0</v>
      </c>
      <c r="AK539" s="283" t="s">
        <v>572</v>
      </c>
      <c r="AL539" s="283" t="s">
        <v>403</v>
      </c>
      <c r="AM539" s="283" t="s">
        <v>1199</v>
      </c>
      <c r="AN539" s="283" t="s">
        <v>1227</v>
      </c>
      <c r="AO539" s="283" t="s">
        <v>1358</v>
      </c>
      <c r="AP539" s="283" t="s">
        <v>644</v>
      </c>
      <c r="AQ539" s="459" t="s">
        <v>367</v>
      </c>
      <c r="AR539" s="283" t="s">
        <v>407</v>
      </c>
      <c r="AS539" s="283" t="s">
        <v>361</v>
      </c>
      <c r="AT539" s="283" t="s">
        <v>533</v>
      </c>
      <c r="AU539" s="283"/>
      <c r="AV539" s="291">
        <v>9</v>
      </c>
      <c r="AW539" s="283" t="s">
        <v>366</v>
      </c>
      <c r="AX539" s="291">
        <v>5</v>
      </c>
      <c r="AY539" s="167">
        <f t="shared" si="361"/>
        <v>3</v>
      </c>
      <c r="AZ539" s="167">
        <f t="shared" si="362"/>
        <v>1</v>
      </c>
      <c r="BA539" s="167">
        <f t="shared" si="363"/>
        <v>8</v>
      </c>
      <c r="BB539" s="167">
        <f t="shared" si="364"/>
        <v>4</v>
      </c>
      <c r="BC539" s="167">
        <f t="shared" si="365"/>
        <v>17</v>
      </c>
      <c r="BD539" s="167">
        <f t="shared" si="366"/>
        <v>11</v>
      </c>
      <c r="BE539" s="167">
        <f t="shared" si="367"/>
        <v>3</v>
      </c>
      <c r="BF539" s="167">
        <f t="shared" si="368"/>
        <v>6</v>
      </c>
      <c r="BG539" s="167">
        <f t="shared" si="369"/>
        <v>7</v>
      </c>
      <c r="BH539" s="167"/>
      <c r="BI539" s="167">
        <f t="shared" si="370"/>
        <v>3</v>
      </c>
      <c r="BJ539" s="167">
        <f t="shared" si="371"/>
        <v>8</v>
      </c>
      <c r="BK539" s="167">
        <f t="shared" si="372"/>
        <v>28</v>
      </c>
      <c r="BL539" s="167">
        <f t="shared" si="373"/>
        <v>9</v>
      </c>
      <c r="BM539" s="167">
        <f t="shared" si="374"/>
        <v>11</v>
      </c>
      <c r="BN539" s="167">
        <f t="shared" si="375"/>
        <v>5</v>
      </c>
      <c r="DI539" s="422"/>
      <c r="DJ539" s="422"/>
      <c r="EU539" s="422"/>
      <c r="EV539" s="422"/>
    </row>
    <row r="540" spans="14:152" s="56" customFormat="1" ht="15" customHeight="1">
      <c r="N540" s="222"/>
      <c r="O540" s="167"/>
      <c r="P540" s="167"/>
      <c r="Q540" s="167"/>
      <c r="R540" s="167"/>
      <c r="S540" s="167"/>
      <c r="T540" s="167"/>
      <c r="U540" s="167"/>
      <c r="AG540" s="270">
        <v>2</v>
      </c>
      <c r="AH540" s="270"/>
      <c r="AI540" s="283" t="s">
        <v>407</v>
      </c>
      <c r="AJ540" s="291">
        <v>1</v>
      </c>
      <c r="AK540" s="291">
        <v>8</v>
      </c>
      <c r="AL540" s="283" t="s">
        <v>356</v>
      </c>
      <c r="AM540" s="283" t="s">
        <v>373</v>
      </c>
      <c r="AN540" s="283" t="s">
        <v>365</v>
      </c>
      <c r="AO540" s="454" t="s">
        <v>407</v>
      </c>
      <c r="AP540" s="454" t="s">
        <v>359</v>
      </c>
      <c r="AQ540" s="291">
        <v>9</v>
      </c>
      <c r="AR540" s="283" t="s">
        <v>353</v>
      </c>
      <c r="AS540" s="283" t="s">
        <v>363</v>
      </c>
      <c r="AT540" s="283" t="s">
        <v>1360</v>
      </c>
      <c r="AU540" s="283"/>
      <c r="AV540" s="291">
        <v>10</v>
      </c>
      <c r="AW540" s="291">
        <v>13</v>
      </c>
      <c r="AX540" s="291">
        <v>6</v>
      </c>
      <c r="AY540" s="167">
        <f t="shared" si="361"/>
        <v>5</v>
      </c>
      <c r="AZ540" s="167">
        <f t="shared" si="362"/>
        <v>2</v>
      </c>
      <c r="BA540" s="167">
        <f t="shared" si="363"/>
        <v>9</v>
      </c>
      <c r="BB540" s="167">
        <f t="shared" si="364"/>
        <v>6</v>
      </c>
      <c r="BC540" s="167">
        <f t="shared" si="365"/>
        <v>20</v>
      </c>
      <c r="BD540" s="167">
        <f t="shared" si="366"/>
        <v>14</v>
      </c>
      <c r="BE540" s="167">
        <f t="shared" si="367"/>
        <v>5</v>
      </c>
      <c r="BF540" s="167">
        <f t="shared" si="368"/>
        <v>8</v>
      </c>
      <c r="BG540" s="167">
        <f t="shared" si="369"/>
        <v>9</v>
      </c>
      <c r="BH540" s="167"/>
      <c r="BI540" s="167">
        <f t="shared" si="370"/>
        <v>5</v>
      </c>
      <c r="BJ540" s="167">
        <f t="shared" si="371"/>
        <v>10</v>
      </c>
      <c r="BK540" s="167">
        <f t="shared" si="372"/>
        <v>34</v>
      </c>
      <c r="BL540" s="167">
        <f t="shared" si="373"/>
        <v>10</v>
      </c>
      <c r="BM540" s="167">
        <f t="shared" si="374"/>
        <v>13</v>
      </c>
      <c r="BN540" s="167">
        <f t="shared" si="375"/>
        <v>6</v>
      </c>
      <c r="DI540" s="422"/>
      <c r="DJ540" s="422"/>
      <c r="EU540" s="422"/>
      <c r="EV540" s="422"/>
    </row>
    <row r="541" spans="14:152" s="56" customFormat="1" ht="15" customHeight="1">
      <c r="N541" s="222"/>
      <c r="O541" s="167"/>
      <c r="P541" s="167"/>
      <c r="Q541" s="167"/>
      <c r="R541" s="167"/>
      <c r="S541" s="167"/>
      <c r="T541" s="167"/>
      <c r="U541" s="167"/>
      <c r="AG541" s="270">
        <v>3</v>
      </c>
      <c r="AH541" s="270"/>
      <c r="AI541" s="283" t="s">
        <v>482</v>
      </c>
      <c r="AJ541" s="291">
        <v>2</v>
      </c>
      <c r="AK541" s="291">
        <v>9</v>
      </c>
      <c r="AL541" s="283" t="s">
        <v>359</v>
      </c>
      <c r="AM541" s="283" t="s">
        <v>470</v>
      </c>
      <c r="AN541" s="283" t="s">
        <v>459</v>
      </c>
      <c r="AO541" s="454" t="s">
        <v>353</v>
      </c>
      <c r="AP541" s="283">
        <v>8</v>
      </c>
      <c r="AQ541" s="459" t="s">
        <v>363</v>
      </c>
      <c r="AR541" s="283" t="s">
        <v>480</v>
      </c>
      <c r="AS541" s="283" t="s">
        <v>368</v>
      </c>
      <c r="AT541" s="283" t="s">
        <v>1248</v>
      </c>
      <c r="AU541" s="283"/>
      <c r="AV541" s="291">
        <v>11</v>
      </c>
      <c r="AW541" s="283" t="s">
        <v>459</v>
      </c>
      <c r="AX541" s="291">
        <v>7</v>
      </c>
      <c r="AY541" s="167">
        <f t="shared" si="361"/>
        <v>9</v>
      </c>
      <c r="AZ541" s="167">
        <f t="shared" si="362"/>
        <v>3</v>
      </c>
      <c r="BA541" s="167">
        <f t="shared" si="363"/>
        <v>10</v>
      </c>
      <c r="BB541" s="167">
        <f t="shared" si="364"/>
        <v>8</v>
      </c>
      <c r="BC541" s="167">
        <f t="shared" si="365"/>
        <v>23</v>
      </c>
      <c r="BD541" s="167">
        <f t="shared" si="366"/>
        <v>16</v>
      </c>
      <c r="BE541" s="167">
        <f t="shared" si="367"/>
        <v>7</v>
      </c>
      <c r="BF541" s="167">
        <f t="shared" si="368"/>
        <v>9</v>
      </c>
      <c r="BG541" s="167">
        <f t="shared" si="369"/>
        <v>10</v>
      </c>
      <c r="BH541" s="167"/>
      <c r="BI541" s="167">
        <f t="shared" si="370"/>
        <v>7</v>
      </c>
      <c r="BJ541" s="167">
        <f t="shared" si="371"/>
        <v>12</v>
      </c>
      <c r="BK541" s="167">
        <f t="shared" si="372"/>
        <v>40</v>
      </c>
      <c r="BL541" s="167">
        <f t="shared" si="373"/>
        <v>11</v>
      </c>
      <c r="BM541" s="167">
        <f t="shared" si="374"/>
        <v>14</v>
      </c>
      <c r="BN541" s="167">
        <f t="shared" si="375"/>
        <v>7</v>
      </c>
      <c r="DI541" s="422"/>
      <c r="DJ541" s="422"/>
      <c r="EU541" s="422"/>
      <c r="EV541" s="422"/>
    </row>
    <row r="542" spans="14:152" s="56" customFormat="1" ht="15" customHeight="1">
      <c r="N542" s="222"/>
      <c r="O542" s="167"/>
      <c r="P542" s="167"/>
      <c r="Q542" s="167"/>
      <c r="R542" s="167"/>
      <c r="S542" s="167"/>
      <c r="T542" s="167"/>
      <c r="U542" s="167"/>
      <c r="AG542" s="270">
        <v>4</v>
      </c>
      <c r="AH542" s="270"/>
      <c r="AI542" s="283" t="s">
        <v>483</v>
      </c>
      <c r="AJ542" s="283" t="s">
        <v>407</v>
      </c>
      <c r="AK542" s="291">
        <v>10</v>
      </c>
      <c r="AL542" s="291">
        <v>8</v>
      </c>
      <c r="AM542" s="283" t="s">
        <v>422</v>
      </c>
      <c r="AN542" s="283" t="s">
        <v>418</v>
      </c>
      <c r="AO542" s="454" t="s">
        <v>367</v>
      </c>
      <c r="AP542" s="454" t="s">
        <v>412</v>
      </c>
      <c r="AQ542" s="459" t="s">
        <v>458</v>
      </c>
      <c r="AR542" s="283" t="s">
        <v>363</v>
      </c>
      <c r="AS542" s="283" t="s">
        <v>371</v>
      </c>
      <c r="AT542" s="283" t="s">
        <v>455</v>
      </c>
      <c r="AU542" s="283"/>
      <c r="AV542" s="291">
        <v>12</v>
      </c>
      <c r="AW542" s="291">
        <v>16</v>
      </c>
      <c r="AX542" s="291">
        <v>8</v>
      </c>
      <c r="AY542" s="167">
        <f t="shared" si="361"/>
        <v>12</v>
      </c>
      <c r="AZ542" s="167">
        <f t="shared" si="362"/>
        <v>5</v>
      </c>
      <c r="BA542" s="167" t="str">
        <f t="shared" si="363"/>
        <v>-</v>
      </c>
      <c r="BB542" s="167">
        <f t="shared" si="364"/>
        <v>9</v>
      </c>
      <c r="BC542" s="167">
        <f t="shared" si="365"/>
        <v>27</v>
      </c>
      <c r="BD542" s="167">
        <f t="shared" si="366"/>
        <v>19</v>
      </c>
      <c r="BE542" s="167">
        <f t="shared" si="367"/>
        <v>9</v>
      </c>
      <c r="BF542" s="167">
        <f t="shared" si="368"/>
        <v>11</v>
      </c>
      <c r="BG542" s="167">
        <f t="shared" si="369"/>
        <v>12</v>
      </c>
      <c r="BH542" s="167"/>
      <c r="BI542" s="167">
        <f t="shared" si="370"/>
        <v>10</v>
      </c>
      <c r="BJ542" s="167">
        <f t="shared" si="371"/>
        <v>15</v>
      </c>
      <c r="BK542" s="167">
        <f t="shared" si="372"/>
        <v>46</v>
      </c>
      <c r="BL542" s="167">
        <f t="shared" si="373"/>
        <v>12</v>
      </c>
      <c r="BM542" s="167">
        <f t="shared" si="374"/>
        <v>16</v>
      </c>
      <c r="BN542" s="167">
        <f t="shared" si="375"/>
        <v>8</v>
      </c>
      <c r="DI542" s="422"/>
      <c r="DJ542" s="422"/>
      <c r="EU542" s="422"/>
      <c r="EV542" s="422"/>
    </row>
    <row r="543" spans="14:152" s="56" customFormat="1" ht="15" customHeight="1">
      <c r="N543" s="222"/>
      <c r="O543" s="167"/>
      <c r="P543" s="167"/>
      <c r="Q543" s="167"/>
      <c r="R543" s="167"/>
      <c r="S543" s="167"/>
      <c r="T543" s="167"/>
      <c r="U543" s="167"/>
      <c r="AG543" s="270">
        <v>5</v>
      </c>
      <c r="AH543" s="270"/>
      <c r="AI543" s="283" t="s">
        <v>416</v>
      </c>
      <c r="AJ543" s="283" t="s">
        <v>518</v>
      </c>
      <c r="AK543" s="283" t="s">
        <v>1</v>
      </c>
      <c r="AL543" s="283" t="s">
        <v>412</v>
      </c>
      <c r="AM543" s="283" t="s">
        <v>464</v>
      </c>
      <c r="AN543" s="283" t="s">
        <v>377</v>
      </c>
      <c r="AO543" s="454" t="s">
        <v>412</v>
      </c>
      <c r="AP543" s="454" t="s">
        <v>366</v>
      </c>
      <c r="AQ543" s="459" t="s">
        <v>459</v>
      </c>
      <c r="AR543" s="283" t="s">
        <v>458</v>
      </c>
      <c r="AS543" s="283" t="s">
        <v>374</v>
      </c>
      <c r="AT543" s="283" t="s">
        <v>651</v>
      </c>
      <c r="AU543" s="283"/>
      <c r="AV543" s="291">
        <v>13</v>
      </c>
      <c r="AW543" s="283" t="s">
        <v>374</v>
      </c>
      <c r="AX543" s="291">
        <v>9</v>
      </c>
      <c r="AY543" s="167">
        <f t="shared" si="361"/>
        <v>16</v>
      </c>
      <c r="AZ543" s="167">
        <f t="shared" si="362"/>
        <v>8</v>
      </c>
      <c r="BA543" s="167">
        <f t="shared" si="363"/>
        <v>11</v>
      </c>
      <c r="BB543" s="167">
        <f t="shared" si="364"/>
        <v>11</v>
      </c>
      <c r="BC543" s="167">
        <f t="shared" si="365"/>
        <v>29</v>
      </c>
      <c r="BD543" s="167">
        <f t="shared" si="366"/>
        <v>21</v>
      </c>
      <c r="BE543" s="167">
        <f t="shared" si="367"/>
        <v>11</v>
      </c>
      <c r="BF543" s="167">
        <f t="shared" si="368"/>
        <v>13</v>
      </c>
      <c r="BG543" s="167">
        <f t="shared" si="369"/>
        <v>14</v>
      </c>
      <c r="BH543" s="167"/>
      <c r="BI543" s="167">
        <f t="shared" si="370"/>
        <v>12</v>
      </c>
      <c r="BJ543" s="167">
        <f t="shared" si="371"/>
        <v>17</v>
      </c>
      <c r="BK543" s="167">
        <f t="shared" si="372"/>
        <v>53</v>
      </c>
      <c r="BL543" s="167">
        <f t="shared" si="373"/>
        <v>13</v>
      </c>
      <c r="BM543" s="167">
        <f t="shared" si="374"/>
        <v>17</v>
      </c>
      <c r="BN543" s="167">
        <f t="shared" si="375"/>
        <v>9</v>
      </c>
      <c r="DI543" s="422"/>
      <c r="DJ543" s="422"/>
      <c r="EU543" s="422"/>
      <c r="EV543" s="422"/>
    </row>
    <row r="544" spans="14:152" s="56" customFormat="1" ht="15" customHeight="1">
      <c r="N544" s="222"/>
      <c r="O544" s="167"/>
      <c r="P544" s="167"/>
      <c r="Q544" s="167"/>
      <c r="R544" s="167"/>
      <c r="S544" s="167"/>
      <c r="T544" s="167"/>
      <c r="U544" s="167"/>
      <c r="AG544" s="270">
        <v>6</v>
      </c>
      <c r="AH544" s="270"/>
      <c r="AI544" s="283" t="s">
        <v>568</v>
      </c>
      <c r="AJ544" s="283" t="s">
        <v>355</v>
      </c>
      <c r="AK544" s="291">
        <v>11</v>
      </c>
      <c r="AL544" s="291">
        <v>11</v>
      </c>
      <c r="AM544" s="283" t="s">
        <v>372</v>
      </c>
      <c r="AN544" s="283" t="s">
        <v>381</v>
      </c>
      <c r="AO544" s="454" t="s">
        <v>366</v>
      </c>
      <c r="AP544" s="454" t="s">
        <v>1361</v>
      </c>
      <c r="AQ544" s="459" t="s">
        <v>387</v>
      </c>
      <c r="AR544" s="283" t="s">
        <v>459</v>
      </c>
      <c r="AS544" s="291">
        <v>19</v>
      </c>
      <c r="AT544" s="283" t="s">
        <v>652</v>
      </c>
      <c r="AU544" s="283"/>
      <c r="AV544" s="291">
        <v>14</v>
      </c>
      <c r="AW544" s="291">
        <v>19</v>
      </c>
      <c r="AX544" s="291">
        <v>10</v>
      </c>
      <c r="AY544" s="167">
        <f t="shared" si="361"/>
        <v>20</v>
      </c>
      <c r="AZ544" s="167">
        <f t="shared" si="362"/>
        <v>11</v>
      </c>
      <c r="BA544" s="167">
        <f t="shared" si="363"/>
        <v>12</v>
      </c>
      <c r="BB544" s="167">
        <f t="shared" si="364"/>
        <v>12</v>
      </c>
      <c r="BC544" s="167">
        <f t="shared" si="365"/>
        <v>33</v>
      </c>
      <c r="BD544" s="167">
        <f t="shared" si="366"/>
        <v>24</v>
      </c>
      <c r="BE544" s="167">
        <f t="shared" si="367"/>
        <v>13</v>
      </c>
      <c r="BF544" s="167">
        <f t="shared" si="368"/>
        <v>15</v>
      </c>
      <c r="BG544" s="167">
        <f t="shared" si="369"/>
        <v>16</v>
      </c>
      <c r="BH544" s="167"/>
      <c r="BI544" s="167">
        <f t="shared" si="370"/>
        <v>14</v>
      </c>
      <c r="BJ544" s="167">
        <f t="shared" si="371"/>
        <v>19</v>
      </c>
      <c r="BK544" s="167">
        <f t="shared" si="372"/>
        <v>59</v>
      </c>
      <c r="BL544" s="167">
        <f t="shared" si="373"/>
        <v>14</v>
      </c>
      <c r="BM544" s="167">
        <f t="shared" si="374"/>
        <v>19</v>
      </c>
      <c r="BN544" s="167">
        <f t="shared" si="375"/>
        <v>10</v>
      </c>
      <c r="DI544" s="422"/>
      <c r="DJ544" s="422"/>
      <c r="EU544" s="422"/>
      <c r="EV544" s="422"/>
    </row>
    <row r="545" spans="14:152" s="56" customFormat="1" ht="15" customHeight="1">
      <c r="N545" s="222"/>
      <c r="O545" s="167"/>
      <c r="P545" s="167"/>
      <c r="Q545" s="167"/>
      <c r="R545" s="167"/>
      <c r="S545" s="167"/>
      <c r="T545" s="167"/>
      <c r="U545" s="167"/>
      <c r="AG545" s="270">
        <v>7</v>
      </c>
      <c r="AH545" s="270"/>
      <c r="AI545" s="283" t="s">
        <v>564</v>
      </c>
      <c r="AJ545" s="283" t="s">
        <v>365</v>
      </c>
      <c r="AK545" s="291">
        <v>12</v>
      </c>
      <c r="AL545" s="283" t="s">
        <v>458</v>
      </c>
      <c r="AM545" s="283" t="s">
        <v>567</v>
      </c>
      <c r="AN545" s="283" t="s">
        <v>384</v>
      </c>
      <c r="AO545" s="291">
        <v>13</v>
      </c>
      <c r="AP545" s="291">
        <v>15</v>
      </c>
      <c r="AQ545" s="459" t="s">
        <v>429</v>
      </c>
      <c r="AR545" s="283" t="s">
        <v>418</v>
      </c>
      <c r="AS545" s="283" t="s">
        <v>376</v>
      </c>
      <c r="AT545" s="283" t="s">
        <v>653</v>
      </c>
      <c r="AU545" s="283"/>
      <c r="AV545" s="291">
        <v>15</v>
      </c>
      <c r="AW545" s="283" t="s">
        <v>376</v>
      </c>
      <c r="AX545" s="291">
        <v>11</v>
      </c>
      <c r="AY545" s="167">
        <f t="shared" si="361"/>
        <v>24</v>
      </c>
      <c r="AZ545" s="167">
        <f t="shared" si="362"/>
        <v>14</v>
      </c>
      <c r="BA545" s="167">
        <f t="shared" si="363"/>
        <v>13</v>
      </c>
      <c r="BB545" s="167">
        <f t="shared" si="364"/>
        <v>14</v>
      </c>
      <c r="BC545" s="167">
        <f t="shared" si="365"/>
        <v>37</v>
      </c>
      <c r="BD545" s="167">
        <f t="shared" si="366"/>
        <v>26</v>
      </c>
      <c r="BE545" s="167">
        <f t="shared" si="367"/>
        <v>14</v>
      </c>
      <c r="BF545" s="167">
        <f t="shared" si="368"/>
        <v>16</v>
      </c>
      <c r="BG545" s="167">
        <f t="shared" si="369"/>
        <v>18</v>
      </c>
      <c r="BH545" s="167"/>
      <c r="BI545" s="167">
        <f t="shared" si="370"/>
        <v>16</v>
      </c>
      <c r="BJ545" s="167">
        <f t="shared" si="371"/>
        <v>20</v>
      </c>
      <c r="BK545" s="167">
        <f t="shared" si="372"/>
        <v>65</v>
      </c>
      <c r="BL545" s="167">
        <f t="shared" si="373"/>
        <v>15</v>
      </c>
      <c r="BM545" s="167">
        <f t="shared" si="374"/>
        <v>20</v>
      </c>
      <c r="BN545" s="167">
        <f t="shared" si="375"/>
        <v>11</v>
      </c>
      <c r="DI545" s="422"/>
      <c r="DJ545" s="422"/>
      <c r="EU545" s="422"/>
      <c r="EV545" s="422"/>
    </row>
    <row r="546" spans="14:152" s="56" customFormat="1" ht="15" customHeight="1">
      <c r="N546" s="222"/>
      <c r="O546" s="167"/>
      <c r="P546" s="167"/>
      <c r="Q546" s="167"/>
      <c r="R546" s="167"/>
      <c r="S546" s="167"/>
      <c r="T546" s="167"/>
      <c r="U546" s="167"/>
      <c r="AG546" s="270">
        <v>8</v>
      </c>
      <c r="AH546" s="270"/>
      <c r="AI546" s="283" t="s">
        <v>519</v>
      </c>
      <c r="AJ546" s="283" t="s">
        <v>459</v>
      </c>
      <c r="AK546" s="291">
        <v>13</v>
      </c>
      <c r="AL546" s="291">
        <v>14</v>
      </c>
      <c r="AM546" s="283" t="s">
        <v>547</v>
      </c>
      <c r="AN546" s="283" t="s">
        <v>369</v>
      </c>
      <c r="AO546" s="283" t="s">
        <v>1362</v>
      </c>
      <c r="AP546" s="283" t="s">
        <v>387</v>
      </c>
      <c r="AQ546" s="291">
        <v>20</v>
      </c>
      <c r="AR546" s="283" t="s">
        <v>377</v>
      </c>
      <c r="AS546" s="283" t="s">
        <v>466</v>
      </c>
      <c r="AT546" s="283" t="s">
        <v>1363</v>
      </c>
      <c r="AU546" s="283"/>
      <c r="AV546" s="291">
        <v>16</v>
      </c>
      <c r="AW546" s="291">
        <v>22</v>
      </c>
      <c r="AX546" s="291">
        <v>12</v>
      </c>
      <c r="AY546" s="167">
        <f t="shared" si="361"/>
        <v>28</v>
      </c>
      <c r="AZ546" s="167">
        <f t="shared" si="362"/>
        <v>16</v>
      </c>
      <c r="BA546" s="167">
        <f t="shared" si="363"/>
        <v>14</v>
      </c>
      <c r="BB546" s="167">
        <f t="shared" si="364"/>
        <v>15</v>
      </c>
      <c r="BC546" s="167">
        <f t="shared" si="365"/>
        <v>41</v>
      </c>
      <c r="BD546" s="167">
        <f t="shared" si="366"/>
        <v>29</v>
      </c>
      <c r="BE546" s="167">
        <f t="shared" si="367"/>
        <v>16</v>
      </c>
      <c r="BF546" s="167">
        <f t="shared" si="368"/>
        <v>18</v>
      </c>
      <c r="BG546" s="167">
        <f t="shared" si="369"/>
        <v>20</v>
      </c>
      <c r="BH546" s="167"/>
      <c r="BI546" s="167">
        <f t="shared" si="370"/>
        <v>19</v>
      </c>
      <c r="BJ546" s="167">
        <f t="shared" si="371"/>
        <v>22</v>
      </c>
      <c r="BK546" s="167">
        <f t="shared" si="372"/>
        <v>71</v>
      </c>
      <c r="BL546" s="167">
        <f t="shared" si="373"/>
        <v>16</v>
      </c>
      <c r="BM546" s="167">
        <f t="shared" si="374"/>
        <v>22</v>
      </c>
      <c r="BN546" s="167">
        <f t="shared" si="375"/>
        <v>12</v>
      </c>
      <c r="DI546" s="422"/>
      <c r="DJ546" s="422"/>
      <c r="EU546" s="422"/>
      <c r="EV546" s="422"/>
    </row>
    <row r="547" spans="14:152" s="56" customFormat="1" ht="15" customHeight="1">
      <c r="N547" s="503"/>
      <c r="O547" s="167"/>
      <c r="P547" s="167"/>
      <c r="Q547" s="167"/>
      <c r="R547" s="167"/>
      <c r="S547" s="167"/>
      <c r="T547" s="167"/>
      <c r="U547" s="167"/>
      <c r="AG547" s="270">
        <v>9</v>
      </c>
      <c r="AH547" s="270"/>
      <c r="AI547" s="283" t="s">
        <v>386</v>
      </c>
      <c r="AJ547" s="283" t="s">
        <v>418</v>
      </c>
      <c r="AK547" s="291">
        <v>14</v>
      </c>
      <c r="AL547" s="283" t="s">
        <v>371</v>
      </c>
      <c r="AM547" s="283" t="s">
        <v>550</v>
      </c>
      <c r="AN547" s="283" t="s">
        <v>467</v>
      </c>
      <c r="AO547" s="283">
        <v>16</v>
      </c>
      <c r="AP547" s="283" t="s">
        <v>429</v>
      </c>
      <c r="AQ547" s="459" t="s">
        <v>437</v>
      </c>
      <c r="AR547" s="283" t="s">
        <v>437</v>
      </c>
      <c r="AS547" s="283" t="s">
        <v>384</v>
      </c>
      <c r="AT547" s="283" t="s">
        <v>1364</v>
      </c>
      <c r="AU547" s="283"/>
      <c r="AV547" s="291">
        <v>17</v>
      </c>
      <c r="AW547" s="291">
        <v>23</v>
      </c>
      <c r="AX547" s="291">
        <v>13</v>
      </c>
      <c r="AY547" s="167">
        <f t="shared" si="361"/>
        <v>31</v>
      </c>
      <c r="AZ547" s="167">
        <f t="shared" si="362"/>
        <v>19</v>
      </c>
      <c r="BA547" s="167">
        <f t="shared" si="363"/>
        <v>15</v>
      </c>
      <c r="BB547" s="167">
        <f t="shared" si="364"/>
        <v>17</v>
      </c>
      <c r="BC547" s="167">
        <f t="shared" si="365"/>
        <v>44</v>
      </c>
      <c r="BD547" s="167">
        <f t="shared" si="366"/>
        <v>31</v>
      </c>
      <c r="BE547" s="167">
        <f t="shared" si="367"/>
        <v>17</v>
      </c>
      <c r="BF547" s="167">
        <f t="shared" si="368"/>
        <v>20</v>
      </c>
      <c r="BG547" s="167">
        <f t="shared" si="369"/>
        <v>21</v>
      </c>
      <c r="BH547" s="167"/>
      <c r="BI547" s="167">
        <f t="shared" si="370"/>
        <v>21</v>
      </c>
      <c r="BJ547" s="167">
        <f t="shared" si="371"/>
        <v>24</v>
      </c>
      <c r="BK547" s="167">
        <f t="shared" si="372"/>
        <v>78</v>
      </c>
      <c r="BL547" s="167">
        <f t="shared" si="373"/>
        <v>17</v>
      </c>
      <c r="BM547" s="167">
        <f t="shared" si="374"/>
        <v>23</v>
      </c>
      <c r="BN547" s="167">
        <f t="shared" si="375"/>
        <v>13</v>
      </c>
      <c r="DI547" s="422"/>
      <c r="DJ547" s="422"/>
      <c r="EU547" s="422"/>
      <c r="EV547" s="422"/>
    </row>
    <row r="548" spans="14:152" s="56" customFormat="1" ht="15" customHeight="1">
      <c r="N548" s="167"/>
      <c r="O548" s="167"/>
      <c r="P548" s="167"/>
      <c r="Q548" s="167" t="s">
        <v>2068</v>
      </c>
      <c r="R548" s="167"/>
      <c r="T548" s="167"/>
      <c r="U548" s="167"/>
      <c r="AG548" s="270">
        <v>10</v>
      </c>
      <c r="AH548" s="270"/>
      <c r="AI548" s="283" t="s">
        <v>427</v>
      </c>
      <c r="AJ548" s="283" t="s">
        <v>420</v>
      </c>
      <c r="AK548" s="291">
        <v>15</v>
      </c>
      <c r="AL548" s="291">
        <v>17</v>
      </c>
      <c r="AM548" s="283" t="s">
        <v>502</v>
      </c>
      <c r="AN548" s="283" t="s">
        <v>390</v>
      </c>
      <c r="AO548" s="291">
        <v>17</v>
      </c>
      <c r="AP548" s="291">
        <v>20</v>
      </c>
      <c r="AQ548" s="459" t="s">
        <v>440</v>
      </c>
      <c r="AR548" s="283" t="s">
        <v>440</v>
      </c>
      <c r="AS548" s="283" t="s">
        <v>388</v>
      </c>
      <c r="AT548" s="283" t="s">
        <v>1095</v>
      </c>
      <c r="AU548" s="283"/>
      <c r="AV548" s="291">
        <v>18</v>
      </c>
      <c r="AW548" s="283" t="s">
        <v>384</v>
      </c>
      <c r="AX548" s="291">
        <v>14</v>
      </c>
      <c r="AY548" s="167">
        <f t="shared" si="361"/>
        <v>35</v>
      </c>
      <c r="AZ548" s="167">
        <f t="shared" si="362"/>
        <v>22</v>
      </c>
      <c r="BA548" s="167">
        <f t="shared" si="363"/>
        <v>16</v>
      </c>
      <c r="BB548" s="167">
        <f t="shared" si="364"/>
        <v>18</v>
      </c>
      <c r="BC548" s="167">
        <f t="shared" si="365"/>
        <v>48</v>
      </c>
      <c r="BD548" s="167">
        <f t="shared" si="366"/>
        <v>34</v>
      </c>
      <c r="BE548" s="167">
        <f t="shared" si="367"/>
        <v>18</v>
      </c>
      <c r="BF548" s="167">
        <f t="shared" si="368"/>
        <v>21</v>
      </c>
      <c r="BG548" s="167">
        <f t="shared" si="369"/>
        <v>23</v>
      </c>
      <c r="BH548" s="167"/>
      <c r="BI548" s="167">
        <f t="shared" si="370"/>
        <v>23</v>
      </c>
      <c r="BJ548" s="167">
        <f t="shared" si="371"/>
        <v>26</v>
      </c>
      <c r="BK548" s="167">
        <f t="shared" si="372"/>
        <v>84</v>
      </c>
      <c r="BL548" s="167">
        <f t="shared" si="373"/>
        <v>18</v>
      </c>
      <c r="BM548" s="167">
        <f t="shared" si="374"/>
        <v>24</v>
      </c>
      <c r="BN548" s="167">
        <f t="shared" si="375"/>
        <v>14</v>
      </c>
      <c r="DI548" s="422"/>
      <c r="DJ548" s="422"/>
      <c r="EU548" s="422"/>
      <c r="EV548" s="422"/>
    </row>
    <row r="549" spans="14:152" s="56" customFormat="1" ht="15" customHeight="1">
      <c r="N549" s="167" t="s">
        <v>2</v>
      </c>
      <c r="O549" s="167" t="e">
        <f>Plan1!#REF!</f>
        <v>#REF!</v>
      </c>
      <c r="P549" s="331" t="e">
        <f>Plan1!#REF!</f>
        <v>#REF!</v>
      </c>
      <c r="Q549" s="331" t="e">
        <f>Plan1!#REF!</f>
        <v>#REF!</v>
      </c>
      <c r="R549" s="167" t="e">
        <f>Plan1!#REF!</f>
        <v>#REF!</v>
      </c>
      <c r="S549" s="167" t="e">
        <f>Plan1!#REF!</f>
        <v>#REF!</v>
      </c>
      <c r="T549" s="167" t="e">
        <f>Plan1!#REF!</f>
        <v>#REF!</v>
      </c>
      <c r="U549" s="167" t="e">
        <f>Plan1!#REF!</f>
        <v>#REF!</v>
      </c>
      <c r="AG549" s="251">
        <v>11</v>
      </c>
      <c r="AH549" s="251"/>
      <c r="AI549" s="283" t="s">
        <v>431</v>
      </c>
      <c r="AJ549" s="283" t="s">
        <v>379</v>
      </c>
      <c r="AK549" s="283" t="s">
        <v>387</v>
      </c>
      <c r="AL549" s="291">
        <v>18</v>
      </c>
      <c r="AM549" s="283" t="s">
        <v>505</v>
      </c>
      <c r="AN549" s="283" t="s">
        <v>393</v>
      </c>
      <c r="AO549" s="283" t="s">
        <v>1365</v>
      </c>
      <c r="AP549" s="283" t="s">
        <v>437</v>
      </c>
      <c r="AQ549" s="459" t="s">
        <v>425</v>
      </c>
      <c r="AR549" s="283" t="s">
        <v>383</v>
      </c>
      <c r="AS549" s="291">
        <v>28</v>
      </c>
      <c r="AT549" s="283" t="s">
        <v>636</v>
      </c>
      <c r="AU549" s="283"/>
      <c r="AV549" s="291">
        <v>19</v>
      </c>
      <c r="AW549" s="291">
        <v>26</v>
      </c>
      <c r="AX549" s="291">
        <v>15</v>
      </c>
      <c r="AY549" s="167">
        <f t="shared" si="361"/>
        <v>39</v>
      </c>
      <c r="AZ549" s="167">
        <f t="shared" si="362"/>
        <v>25</v>
      </c>
      <c r="BA549" s="167">
        <f t="shared" si="363"/>
        <v>18</v>
      </c>
      <c r="BB549" s="167">
        <f t="shared" si="364"/>
        <v>19</v>
      </c>
      <c r="BC549" s="167">
        <f t="shared" si="365"/>
        <v>52</v>
      </c>
      <c r="BD549" s="167">
        <f t="shared" si="366"/>
        <v>36</v>
      </c>
      <c r="BE549" s="167">
        <f t="shared" si="367"/>
        <v>20</v>
      </c>
      <c r="BF549" s="167">
        <f t="shared" si="368"/>
        <v>23</v>
      </c>
      <c r="BG549" s="167">
        <f t="shared" si="369"/>
        <v>25</v>
      </c>
      <c r="BH549" s="167"/>
      <c r="BI549" s="167">
        <f t="shared" si="370"/>
        <v>25</v>
      </c>
      <c r="BJ549" s="167">
        <f t="shared" si="371"/>
        <v>28</v>
      </c>
      <c r="BK549" s="167">
        <f t="shared" si="372"/>
        <v>90</v>
      </c>
      <c r="BL549" s="167">
        <f t="shared" si="373"/>
        <v>19</v>
      </c>
      <c r="BM549" s="167">
        <f t="shared" si="374"/>
        <v>26</v>
      </c>
      <c r="BN549" s="167">
        <f t="shared" si="375"/>
        <v>15</v>
      </c>
      <c r="DI549" s="422"/>
      <c r="DJ549" s="422"/>
      <c r="EU549" s="422"/>
      <c r="EV549" s="422"/>
    </row>
    <row r="550" spans="14:152" s="56" customFormat="1" ht="15" customHeight="1">
      <c r="N550" s="503">
        <v>1</v>
      </c>
      <c r="O550" s="167" t="s">
        <v>1</v>
      </c>
      <c r="P550" s="167" t="s">
        <v>1</v>
      </c>
      <c r="Q550" s="167" t="s">
        <v>1</v>
      </c>
      <c r="R550" s="167" t="s">
        <v>1</v>
      </c>
      <c r="S550" s="167" t="s">
        <v>1</v>
      </c>
      <c r="T550" s="167" t="s">
        <v>1</v>
      </c>
      <c r="U550" s="167" t="s">
        <v>1</v>
      </c>
      <c r="W550" s="223" t="str">
        <f t="shared" ref="W550:W568" si="376">IF(O550="-",O550,IF(ISNUMBER(O550),O550,MID(O550,1,FIND("-",O550)-1))+0)</f>
        <v>-</v>
      </c>
      <c r="X550" s="223" t="str">
        <f t="shared" ref="X550:X568" si="377">IF(P550="-",P550,IF(ISNUMBER(P550),P550,MID(P550,1,FIND("-",P550)-1))+0)</f>
        <v>-</v>
      </c>
      <c r="Y550" s="223" t="str">
        <f t="shared" ref="Y550:Y568" si="378">IF(Q550="-",Q550,IF(ISNUMBER(Q550),Q550,MID(Q550,1,FIND("-",Q550)-1))+0)</f>
        <v>-</v>
      </c>
      <c r="Z550" s="223"/>
      <c r="AA550" s="223"/>
      <c r="AB550" s="223" t="str">
        <f t="shared" ref="AB550:AB568" si="379">IF(R550="-",R550,IF(ISNUMBER(R550),R550,MID(R550,1,FIND("-",R550)-1))+0)</f>
        <v>-</v>
      </c>
      <c r="AC550" s="223" t="str">
        <f t="shared" ref="AC550:AC568" si="380">IF(S550="-",S550,IF(ISNUMBER(S550),S550,MID(S550,1,FIND("-",S550)-1))+0)</f>
        <v>-</v>
      </c>
      <c r="AD550" s="223" t="str">
        <f t="shared" ref="AD550:AD568" si="381">IF(T550="-",T550,IF(ISNUMBER(T550),T550,MID(T550,1,FIND("-",T550)-1))+0)</f>
        <v>-</v>
      </c>
      <c r="AE550" s="223" t="str">
        <f t="shared" ref="AE550:AE568" si="382">IF(U550="-",U550,IF(ISNUMBER(U550),U550,MID(U550,1,FIND("-",U550)-1))+0)</f>
        <v>-</v>
      </c>
      <c r="AG550" s="270">
        <v>12</v>
      </c>
      <c r="AH550" s="270"/>
      <c r="AI550" s="283" t="s">
        <v>435</v>
      </c>
      <c r="AJ550" s="283" t="s">
        <v>425</v>
      </c>
      <c r="AK550" s="291">
        <v>18</v>
      </c>
      <c r="AL550" s="283" t="s">
        <v>377</v>
      </c>
      <c r="AM550" s="283" t="s">
        <v>507</v>
      </c>
      <c r="AN550" s="283" t="s">
        <v>396</v>
      </c>
      <c r="AO550" s="283">
        <v>20</v>
      </c>
      <c r="AP550" s="283" t="s">
        <v>440</v>
      </c>
      <c r="AQ550" s="459" t="s">
        <v>464</v>
      </c>
      <c r="AR550" s="283" t="s">
        <v>391</v>
      </c>
      <c r="AS550" s="283" t="s">
        <v>467</v>
      </c>
      <c r="AT550" s="283" t="s">
        <v>449</v>
      </c>
      <c r="AU550" s="283"/>
      <c r="AV550" s="291">
        <v>20</v>
      </c>
      <c r="AW550" s="291">
        <v>27</v>
      </c>
      <c r="AX550" s="291">
        <v>16</v>
      </c>
      <c r="AY550" s="167">
        <f t="shared" si="361"/>
        <v>43</v>
      </c>
      <c r="AZ550" s="167">
        <f t="shared" si="362"/>
        <v>27</v>
      </c>
      <c r="BA550" s="167">
        <f t="shared" si="363"/>
        <v>19</v>
      </c>
      <c r="BB550" s="167">
        <f t="shared" si="364"/>
        <v>21</v>
      </c>
      <c r="BC550" s="167">
        <f t="shared" si="365"/>
        <v>56</v>
      </c>
      <c r="BD550" s="167">
        <f t="shared" si="366"/>
        <v>39</v>
      </c>
      <c r="BE550" s="167">
        <f t="shared" si="367"/>
        <v>21</v>
      </c>
      <c r="BF550" s="167">
        <f t="shared" si="368"/>
        <v>25</v>
      </c>
      <c r="BG550" s="167">
        <f t="shared" si="369"/>
        <v>27</v>
      </c>
      <c r="BH550" s="167"/>
      <c r="BI550" s="167">
        <f t="shared" si="370"/>
        <v>28</v>
      </c>
      <c r="BJ550" s="167">
        <f t="shared" si="371"/>
        <v>29</v>
      </c>
      <c r="BK550" s="167">
        <f t="shared" si="372"/>
        <v>97</v>
      </c>
      <c r="BL550" s="167">
        <f t="shared" si="373"/>
        <v>20</v>
      </c>
      <c r="BM550" s="167">
        <f t="shared" si="374"/>
        <v>27</v>
      </c>
      <c r="BN550" s="167">
        <f t="shared" si="375"/>
        <v>16</v>
      </c>
      <c r="DI550" s="422"/>
      <c r="DJ550" s="422"/>
      <c r="EU550" s="422"/>
      <c r="EV550" s="422"/>
    </row>
    <row r="551" spans="14:152" s="56" customFormat="1" ht="15" customHeight="1">
      <c r="N551" s="503">
        <v>2</v>
      </c>
      <c r="O551" s="167" t="s">
        <v>1</v>
      </c>
      <c r="P551" s="167" t="s">
        <v>1</v>
      </c>
      <c r="Q551" s="167" t="s">
        <v>1</v>
      </c>
      <c r="R551" s="167" t="s">
        <v>1</v>
      </c>
      <c r="S551" s="167" t="s">
        <v>1</v>
      </c>
      <c r="T551" s="167" t="s">
        <v>1</v>
      </c>
      <c r="U551" s="167" t="s">
        <v>1</v>
      </c>
      <c r="W551" s="223" t="str">
        <f t="shared" si="376"/>
        <v>-</v>
      </c>
      <c r="X551" s="223" t="str">
        <f t="shared" si="377"/>
        <v>-</v>
      </c>
      <c r="Y551" s="223" t="str">
        <f t="shared" si="378"/>
        <v>-</v>
      </c>
      <c r="Z551" s="223"/>
      <c r="AA551" s="223"/>
      <c r="AB551" s="223" t="str">
        <f t="shared" si="379"/>
        <v>-</v>
      </c>
      <c r="AC551" s="223" t="str">
        <f t="shared" si="380"/>
        <v>-</v>
      </c>
      <c r="AD551" s="223" t="str">
        <f t="shared" si="381"/>
        <v>-</v>
      </c>
      <c r="AE551" s="223" t="str">
        <f t="shared" si="382"/>
        <v>-</v>
      </c>
      <c r="AG551" s="270">
        <v>13</v>
      </c>
      <c r="AH551" s="270"/>
      <c r="AI551" s="283" t="s">
        <v>385</v>
      </c>
      <c r="AJ551" s="283" t="s">
        <v>464</v>
      </c>
      <c r="AK551" s="283">
        <v>19</v>
      </c>
      <c r="AL551" s="291">
        <v>21</v>
      </c>
      <c r="AM551" s="283" t="s">
        <v>510</v>
      </c>
      <c r="AN551" s="283" t="s">
        <v>1185</v>
      </c>
      <c r="AO551" s="291">
        <v>21</v>
      </c>
      <c r="AP551" s="291">
        <v>25</v>
      </c>
      <c r="AQ551" s="459" t="s">
        <v>467</v>
      </c>
      <c r="AR551" s="283" t="s">
        <v>394</v>
      </c>
      <c r="AS551" s="283" t="s">
        <v>432</v>
      </c>
      <c r="AT551" s="283" t="s">
        <v>1366</v>
      </c>
      <c r="AU551" s="283"/>
      <c r="AV551" s="283" t="s">
        <v>437</v>
      </c>
      <c r="AW551" s="291">
        <v>28</v>
      </c>
      <c r="AX551" s="291">
        <v>17</v>
      </c>
      <c r="AY551" s="167">
        <f t="shared" si="361"/>
        <v>47</v>
      </c>
      <c r="AZ551" s="167">
        <f t="shared" si="362"/>
        <v>29</v>
      </c>
      <c r="BA551" s="167">
        <f t="shared" si="363"/>
        <v>20</v>
      </c>
      <c r="BB551" s="167">
        <f t="shared" si="364"/>
        <v>22</v>
      </c>
      <c r="BC551" s="167">
        <f t="shared" si="365"/>
        <v>60</v>
      </c>
      <c r="BD551" s="167">
        <f t="shared" si="366"/>
        <v>41</v>
      </c>
      <c r="BE551" s="167">
        <f t="shared" si="367"/>
        <v>22</v>
      </c>
      <c r="BF551" s="167">
        <f t="shared" si="368"/>
        <v>26</v>
      </c>
      <c r="BG551" s="167">
        <f t="shared" si="369"/>
        <v>29</v>
      </c>
      <c r="BH551" s="167"/>
      <c r="BI551" s="167">
        <f t="shared" si="370"/>
        <v>30</v>
      </c>
      <c r="BJ551" s="167">
        <f t="shared" si="371"/>
        <v>31</v>
      </c>
      <c r="BK551" s="167">
        <f t="shared" si="372"/>
        <v>103</v>
      </c>
      <c r="BL551" s="167">
        <f t="shared" si="373"/>
        <v>21</v>
      </c>
      <c r="BM551" s="167">
        <f t="shared" si="374"/>
        <v>28</v>
      </c>
      <c r="BN551" s="167">
        <f t="shared" si="375"/>
        <v>17</v>
      </c>
      <c r="DI551" s="422"/>
      <c r="DJ551" s="422"/>
      <c r="EU551" s="422"/>
      <c r="EV551" s="422"/>
    </row>
    <row r="552" spans="14:152" s="56" customFormat="1" ht="15" customHeight="1">
      <c r="N552" s="503">
        <v>3</v>
      </c>
      <c r="O552" s="167" t="s">
        <v>1</v>
      </c>
      <c r="P552" s="167" t="s">
        <v>1</v>
      </c>
      <c r="Q552" s="167" t="s">
        <v>1</v>
      </c>
      <c r="R552" s="167" t="s">
        <v>1</v>
      </c>
      <c r="S552" s="167" t="s">
        <v>1</v>
      </c>
      <c r="T552" s="167" t="s">
        <v>1</v>
      </c>
      <c r="U552" s="167" t="s">
        <v>1</v>
      </c>
      <c r="W552" s="223" t="str">
        <f t="shared" si="376"/>
        <v>-</v>
      </c>
      <c r="X552" s="223" t="str">
        <f t="shared" si="377"/>
        <v>-</v>
      </c>
      <c r="Y552" s="223" t="str">
        <f t="shared" si="378"/>
        <v>-</v>
      </c>
      <c r="Z552" s="223"/>
      <c r="AA552" s="223"/>
      <c r="AB552" s="223" t="str">
        <f t="shared" si="379"/>
        <v>-</v>
      </c>
      <c r="AC552" s="223" t="str">
        <f t="shared" si="380"/>
        <v>-</v>
      </c>
      <c r="AD552" s="223" t="str">
        <f t="shared" si="381"/>
        <v>-</v>
      </c>
      <c r="AE552" s="223" t="str">
        <f t="shared" si="382"/>
        <v>-</v>
      </c>
      <c r="AG552" s="270">
        <v>14</v>
      </c>
      <c r="AH552" s="270"/>
      <c r="AI552" s="283" t="s">
        <v>556</v>
      </c>
      <c r="AJ552" s="283" t="s">
        <v>467</v>
      </c>
      <c r="AK552" s="283" t="s">
        <v>376</v>
      </c>
      <c r="AL552" s="291">
        <v>22</v>
      </c>
      <c r="AM552" s="283" t="s">
        <v>1116</v>
      </c>
      <c r="AN552" s="283" t="s">
        <v>448</v>
      </c>
      <c r="AO552" s="283">
        <v>22</v>
      </c>
      <c r="AP552" s="283" t="s">
        <v>388</v>
      </c>
      <c r="AQ552" s="459" t="s">
        <v>432</v>
      </c>
      <c r="AR552" s="283" t="s">
        <v>397</v>
      </c>
      <c r="AS552" s="291">
        <v>33</v>
      </c>
      <c r="AT552" s="283" t="s">
        <v>1368</v>
      </c>
      <c r="AU552" s="283"/>
      <c r="AV552" s="291">
        <v>23</v>
      </c>
      <c r="AW552" s="291">
        <v>29</v>
      </c>
      <c r="AX552" s="291">
        <v>18</v>
      </c>
      <c r="AY552" s="167">
        <f t="shared" si="361"/>
        <v>50</v>
      </c>
      <c r="AZ552" s="167">
        <f t="shared" si="362"/>
        <v>31</v>
      </c>
      <c r="BA552" s="167">
        <f t="shared" si="363"/>
        <v>22</v>
      </c>
      <c r="BB552" s="167">
        <f t="shared" si="364"/>
        <v>23</v>
      </c>
      <c r="BC552" s="167">
        <f t="shared" si="365"/>
        <v>63</v>
      </c>
      <c r="BD552" s="167">
        <f t="shared" si="366"/>
        <v>43</v>
      </c>
      <c r="BE552" s="167" t="str">
        <f t="shared" si="367"/>
        <v>-</v>
      </c>
      <c r="BF552" s="167">
        <f t="shared" si="368"/>
        <v>28</v>
      </c>
      <c r="BG552" s="167">
        <f t="shared" si="369"/>
        <v>31</v>
      </c>
      <c r="BH552" s="167"/>
      <c r="BI552" s="167">
        <f t="shared" si="370"/>
        <v>32</v>
      </c>
      <c r="BJ552" s="167">
        <f t="shared" si="371"/>
        <v>33</v>
      </c>
      <c r="BK552" s="167">
        <f t="shared" si="372"/>
        <v>110</v>
      </c>
      <c r="BL552" s="167">
        <f t="shared" si="373"/>
        <v>23</v>
      </c>
      <c r="BM552" s="167">
        <f t="shared" si="374"/>
        <v>29</v>
      </c>
      <c r="BN552" s="167">
        <f t="shared" si="375"/>
        <v>18</v>
      </c>
      <c r="DI552" s="422"/>
      <c r="DJ552" s="422"/>
      <c r="EU552" s="422"/>
      <c r="EV552" s="422"/>
    </row>
    <row r="553" spans="14:152" s="56" customFormat="1" ht="15" customHeight="1">
      <c r="N553" s="503">
        <v>4</v>
      </c>
      <c r="O553" s="167" t="s">
        <v>1</v>
      </c>
      <c r="P553" s="167" t="s">
        <v>403</v>
      </c>
      <c r="Q553" s="504">
        <v>0</v>
      </c>
      <c r="R553" s="167" t="s">
        <v>1</v>
      </c>
      <c r="S553" s="167" t="s">
        <v>1</v>
      </c>
      <c r="T553" s="167" t="s">
        <v>1</v>
      </c>
      <c r="U553" s="167" t="s">
        <v>351</v>
      </c>
      <c r="W553" s="223" t="str">
        <f t="shared" si="376"/>
        <v>-</v>
      </c>
      <c r="X553" s="223">
        <f t="shared" si="377"/>
        <v>0</v>
      </c>
      <c r="Y553" s="223">
        <f t="shared" si="378"/>
        <v>0</v>
      </c>
      <c r="Z553" s="223"/>
      <c r="AA553" s="223"/>
      <c r="AB553" s="223" t="str">
        <f t="shared" si="379"/>
        <v>-</v>
      </c>
      <c r="AC553" s="223" t="str">
        <f t="shared" si="380"/>
        <v>-</v>
      </c>
      <c r="AD553" s="223" t="str">
        <f t="shared" si="381"/>
        <v>-</v>
      </c>
      <c r="AE553" s="223">
        <f t="shared" si="382"/>
        <v>0</v>
      </c>
      <c r="AG553" s="270">
        <v>15</v>
      </c>
      <c r="AH553" s="270"/>
      <c r="AI553" s="283" t="s">
        <v>1071</v>
      </c>
      <c r="AJ553" s="283" t="s">
        <v>432</v>
      </c>
      <c r="AK553" s="291">
        <v>22</v>
      </c>
      <c r="AL553" s="291">
        <v>23</v>
      </c>
      <c r="AM553" s="283" t="s">
        <v>697</v>
      </c>
      <c r="AN553" s="283" t="s">
        <v>451</v>
      </c>
      <c r="AO553" s="283" t="s">
        <v>1</v>
      </c>
      <c r="AP553" s="283" t="s">
        <v>1367</v>
      </c>
      <c r="AQ553" s="291">
        <v>33</v>
      </c>
      <c r="AR553" s="283" t="s">
        <v>393</v>
      </c>
      <c r="AS553" s="291">
        <v>34</v>
      </c>
      <c r="AT553" s="283" t="s">
        <v>1369</v>
      </c>
      <c r="AU553" s="283"/>
      <c r="AV553" s="291">
        <v>24</v>
      </c>
      <c r="AW553" s="291">
        <v>30</v>
      </c>
      <c r="AX553" s="291">
        <v>19</v>
      </c>
      <c r="AY553" s="167">
        <f t="shared" si="361"/>
        <v>54</v>
      </c>
      <c r="AZ553" s="167">
        <f t="shared" si="362"/>
        <v>33</v>
      </c>
      <c r="BA553" s="167">
        <f t="shared" si="363"/>
        <v>23</v>
      </c>
      <c r="BB553" s="167">
        <f t="shared" si="364"/>
        <v>24</v>
      </c>
      <c r="BC553" s="167">
        <f t="shared" si="365"/>
        <v>67</v>
      </c>
      <c r="BD553" s="167">
        <f t="shared" si="366"/>
        <v>46</v>
      </c>
      <c r="BE553" s="167">
        <f t="shared" si="367"/>
        <v>23</v>
      </c>
      <c r="BF553" s="167">
        <f t="shared" si="368"/>
        <v>30</v>
      </c>
      <c r="BG553" s="167">
        <f t="shared" si="369"/>
        <v>33</v>
      </c>
      <c r="BH553" s="167"/>
      <c r="BI553" s="167">
        <f t="shared" si="370"/>
        <v>34</v>
      </c>
      <c r="BJ553" s="167">
        <f t="shared" si="371"/>
        <v>34</v>
      </c>
      <c r="BK553" s="167">
        <f t="shared" si="372"/>
        <v>116</v>
      </c>
      <c r="BL553" s="167">
        <f t="shared" si="373"/>
        <v>24</v>
      </c>
      <c r="BM553" s="167">
        <f t="shared" si="374"/>
        <v>30</v>
      </c>
      <c r="BN553" s="167">
        <f t="shared" si="375"/>
        <v>19</v>
      </c>
      <c r="DI553" s="422"/>
      <c r="DJ553" s="422"/>
      <c r="EU553" s="422"/>
      <c r="EV553" s="422"/>
    </row>
    <row r="554" spans="14:152" s="56" customFormat="1" ht="15" customHeight="1">
      <c r="N554" s="503">
        <v>5</v>
      </c>
      <c r="O554" s="504">
        <v>0</v>
      </c>
      <c r="P554" s="167" t="s">
        <v>602</v>
      </c>
      <c r="Q554" s="167" t="s">
        <v>479</v>
      </c>
      <c r="R554" s="167" t="s">
        <v>404</v>
      </c>
      <c r="S554" s="167" t="s">
        <v>1</v>
      </c>
      <c r="T554" s="167" t="s">
        <v>351</v>
      </c>
      <c r="U554" s="167" t="s">
        <v>358</v>
      </c>
      <c r="W554" s="223">
        <f t="shared" si="376"/>
        <v>0</v>
      </c>
      <c r="X554" s="223">
        <f t="shared" si="377"/>
        <v>4</v>
      </c>
      <c r="Y554" s="223">
        <f t="shared" si="378"/>
        <v>1</v>
      </c>
      <c r="Z554" s="223"/>
      <c r="AA554" s="223"/>
      <c r="AB554" s="223">
        <f t="shared" si="379"/>
        <v>0</v>
      </c>
      <c r="AC554" s="223" t="str">
        <f t="shared" si="380"/>
        <v>-</v>
      </c>
      <c r="AD554" s="223">
        <f t="shared" si="381"/>
        <v>0</v>
      </c>
      <c r="AE554" s="223">
        <f t="shared" si="382"/>
        <v>3</v>
      </c>
      <c r="AG554" s="270">
        <v>16</v>
      </c>
      <c r="AH554" s="270"/>
      <c r="AI554" s="283" t="s">
        <v>395</v>
      </c>
      <c r="AJ554" s="291">
        <v>33</v>
      </c>
      <c r="AK554" s="283" t="s">
        <v>440</v>
      </c>
      <c r="AL554" s="283" t="s">
        <v>384</v>
      </c>
      <c r="AM554" s="283" t="s">
        <v>1278</v>
      </c>
      <c r="AN554" s="283" t="s">
        <v>1279</v>
      </c>
      <c r="AO554" s="291">
        <v>23</v>
      </c>
      <c r="AP554" s="291">
        <v>30</v>
      </c>
      <c r="AQ554" s="459" t="s">
        <v>393</v>
      </c>
      <c r="AR554" s="283" t="s">
        <v>1132</v>
      </c>
      <c r="AS554" s="291">
        <v>35</v>
      </c>
      <c r="AT554" s="283" t="s">
        <v>1305</v>
      </c>
      <c r="AU554" s="283"/>
      <c r="AV554" s="283" t="s">
        <v>425</v>
      </c>
      <c r="AW554" s="291">
        <v>31</v>
      </c>
      <c r="AX554" s="283" t="s">
        <v>1</v>
      </c>
      <c r="AY554" s="167">
        <f t="shared" si="361"/>
        <v>58</v>
      </c>
      <c r="AZ554" s="167">
        <f t="shared" si="362"/>
        <v>34</v>
      </c>
      <c r="BA554" s="167">
        <f t="shared" si="363"/>
        <v>25</v>
      </c>
      <c r="BB554" s="167">
        <f t="shared" si="364"/>
        <v>26</v>
      </c>
      <c r="BC554" s="167">
        <f t="shared" si="365"/>
        <v>71</v>
      </c>
      <c r="BD554" s="167">
        <f t="shared" si="366"/>
        <v>48</v>
      </c>
      <c r="BE554" s="167">
        <f t="shared" si="367"/>
        <v>24</v>
      </c>
      <c r="BF554" s="167">
        <f t="shared" si="368"/>
        <v>31</v>
      </c>
      <c r="BG554" s="167">
        <f t="shared" si="369"/>
        <v>34</v>
      </c>
      <c r="BH554" s="167"/>
      <c r="BI554" s="167">
        <f t="shared" si="370"/>
        <v>36</v>
      </c>
      <c r="BJ554" s="167">
        <f t="shared" si="371"/>
        <v>35</v>
      </c>
      <c r="BK554" s="167">
        <f t="shared" si="372"/>
        <v>122</v>
      </c>
      <c r="BL554" s="167">
        <f t="shared" si="373"/>
        <v>25</v>
      </c>
      <c r="BM554" s="167">
        <f t="shared" si="374"/>
        <v>31</v>
      </c>
      <c r="BN554" s="167" t="str">
        <f t="shared" si="375"/>
        <v>-</v>
      </c>
      <c r="DI554" s="422"/>
      <c r="DJ554" s="422"/>
      <c r="EU554" s="422"/>
      <c r="EV554" s="422"/>
    </row>
    <row r="555" spans="14:152" s="56" customFormat="1" ht="15" customHeight="1">
      <c r="N555" s="503">
        <v>6</v>
      </c>
      <c r="O555" s="167" t="s">
        <v>456</v>
      </c>
      <c r="P555" s="167" t="s">
        <v>603</v>
      </c>
      <c r="Q555" s="167" t="s">
        <v>482</v>
      </c>
      <c r="R555" s="504">
        <v>2</v>
      </c>
      <c r="S555" s="504">
        <v>0</v>
      </c>
      <c r="T555" s="167" t="s">
        <v>358</v>
      </c>
      <c r="U555" s="167" t="s">
        <v>409</v>
      </c>
      <c r="W555" s="223">
        <f t="shared" si="376"/>
        <v>1</v>
      </c>
      <c r="X555" s="223">
        <f t="shared" si="377"/>
        <v>11</v>
      </c>
      <c r="Y555" s="223">
        <f t="shared" si="378"/>
        <v>5</v>
      </c>
      <c r="Z555" s="223"/>
      <c r="AA555" s="223"/>
      <c r="AB555" s="223">
        <f t="shared" si="379"/>
        <v>2</v>
      </c>
      <c r="AC555" s="223">
        <f t="shared" si="380"/>
        <v>0</v>
      </c>
      <c r="AD555" s="223">
        <f t="shared" si="381"/>
        <v>3</v>
      </c>
      <c r="AE555" s="223">
        <f t="shared" si="382"/>
        <v>6</v>
      </c>
      <c r="AG555" s="270">
        <v>17</v>
      </c>
      <c r="AH555" s="270"/>
      <c r="AI555" s="283" t="s">
        <v>667</v>
      </c>
      <c r="AJ555" s="283" t="s">
        <v>393</v>
      </c>
      <c r="AK555" s="283" t="s">
        <v>425</v>
      </c>
      <c r="AL555" s="291">
        <v>26</v>
      </c>
      <c r="AM555" s="283" t="s">
        <v>1370</v>
      </c>
      <c r="AN555" s="283" t="s">
        <v>1322</v>
      </c>
      <c r="AO555" s="283">
        <v>24</v>
      </c>
      <c r="AP555" s="283" t="s">
        <v>432</v>
      </c>
      <c r="AQ555" s="459" t="s">
        <v>1132</v>
      </c>
      <c r="AR555" s="283" t="s">
        <v>1167</v>
      </c>
      <c r="AS555" s="291">
        <v>36</v>
      </c>
      <c r="AT555" s="283" t="s">
        <v>1373</v>
      </c>
      <c r="AU555" s="283"/>
      <c r="AV555" s="291">
        <v>27</v>
      </c>
      <c r="AW555" s="291">
        <v>32</v>
      </c>
      <c r="AX555" s="291">
        <v>20</v>
      </c>
      <c r="AY555" s="167">
        <f t="shared" si="361"/>
        <v>62</v>
      </c>
      <c r="AZ555" s="167">
        <f t="shared" si="362"/>
        <v>36</v>
      </c>
      <c r="BA555" s="167">
        <f t="shared" si="363"/>
        <v>27</v>
      </c>
      <c r="BB555" s="167">
        <f t="shared" si="364"/>
        <v>27</v>
      </c>
      <c r="BC555" s="167">
        <f t="shared" si="365"/>
        <v>75</v>
      </c>
      <c r="BD555" s="167">
        <f t="shared" si="366"/>
        <v>50</v>
      </c>
      <c r="BE555" s="167">
        <f t="shared" si="367"/>
        <v>25</v>
      </c>
      <c r="BF555" s="167">
        <f t="shared" si="368"/>
        <v>33</v>
      </c>
      <c r="BG555" s="167">
        <f t="shared" si="369"/>
        <v>36</v>
      </c>
      <c r="BH555" s="167"/>
      <c r="BI555" s="167">
        <f t="shared" si="370"/>
        <v>38</v>
      </c>
      <c r="BJ555" s="167">
        <f t="shared" si="371"/>
        <v>36</v>
      </c>
      <c r="BK555" s="167">
        <f t="shared" si="372"/>
        <v>129</v>
      </c>
      <c r="BL555" s="167">
        <f t="shared" si="373"/>
        <v>27</v>
      </c>
      <c r="BM555" s="167">
        <f t="shared" si="374"/>
        <v>32</v>
      </c>
      <c r="BN555" s="167">
        <f t="shared" si="375"/>
        <v>20</v>
      </c>
      <c r="DI555" s="422"/>
      <c r="DJ555" s="422"/>
      <c r="EU555" s="422"/>
      <c r="EV555" s="422"/>
    </row>
    <row r="556" spans="14:152" s="56" customFormat="1" ht="15" customHeight="1">
      <c r="N556" s="503">
        <v>7</v>
      </c>
      <c r="O556" s="167" t="s">
        <v>407</v>
      </c>
      <c r="P556" s="167" t="s">
        <v>604</v>
      </c>
      <c r="Q556" s="167" t="s">
        <v>485</v>
      </c>
      <c r="R556" s="167" t="s">
        <v>407</v>
      </c>
      <c r="S556" s="167" t="s">
        <v>456</v>
      </c>
      <c r="T556" s="167" t="s">
        <v>515</v>
      </c>
      <c r="U556" s="167" t="s">
        <v>483</v>
      </c>
      <c r="W556" s="223">
        <f t="shared" si="376"/>
        <v>3</v>
      </c>
      <c r="X556" s="223">
        <f t="shared" si="377"/>
        <v>18</v>
      </c>
      <c r="Y556" s="223">
        <f t="shared" si="378"/>
        <v>9</v>
      </c>
      <c r="Z556" s="223"/>
      <c r="AA556" s="223"/>
      <c r="AB556" s="223">
        <f t="shared" si="379"/>
        <v>3</v>
      </c>
      <c r="AC556" s="223">
        <f t="shared" si="380"/>
        <v>1</v>
      </c>
      <c r="AD556" s="223">
        <f t="shared" si="381"/>
        <v>6</v>
      </c>
      <c r="AE556" s="223">
        <f t="shared" si="382"/>
        <v>9</v>
      </c>
      <c r="AG556" s="270">
        <v>18</v>
      </c>
      <c r="AH556" s="270"/>
      <c r="AI556" s="283" t="s">
        <v>1302</v>
      </c>
      <c r="AJ556" s="291">
        <v>36</v>
      </c>
      <c r="AK556" s="291">
        <v>27</v>
      </c>
      <c r="AL556" s="291">
        <v>27</v>
      </c>
      <c r="AM556" s="283" t="s">
        <v>1371</v>
      </c>
      <c r="AN556" s="283" t="s">
        <v>1372</v>
      </c>
      <c r="AO556" s="291">
        <v>25</v>
      </c>
      <c r="AP556" s="291">
        <v>33</v>
      </c>
      <c r="AQ556" s="459" t="s">
        <v>633</v>
      </c>
      <c r="AR556" s="283" t="s">
        <v>659</v>
      </c>
      <c r="AS556" s="283" t="s">
        <v>503</v>
      </c>
      <c r="AT556" s="283" t="s">
        <v>1377</v>
      </c>
      <c r="AU556" s="283"/>
      <c r="AV556" s="283" t="s">
        <v>533</v>
      </c>
      <c r="AW556" s="283" t="s">
        <v>436</v>
      </c>
      <c r="AX556" s="283" t="s">
        <v>491</v>
      </c>
      <c r="AY556" s="167">
        <f t="shared" si="361"/>
        <v>65</v>
      </c>
      <c r="AZ556" s="167">
        <f t="shared" si="362"/>
        <v>37</v>
      </c>
      <c r="BA556" s="167">
        <f t="shared" si="363"/>
        <v>28</v>
      </c>
      <c r="BB556" s="167">
        <f t="shared" si="364"/>
        <v>28</v>
      </c>
      <c r="BC556" s="167">
        <f t="shared" si="365"/>
        <v>79</v>
      </c>
      <c r="BD556" s="167">
        <f t="shared" si="366"/>
        <v>52</v>
      </c>
      <c r="BE556" s="167">
        <f t="shared" si="367"/>
        <v>26</v>
      </c>
      <c r="BF556" s="167">
        <f t="shared" si="368"/>
        <v>34</v>
      </c>
      <c r="BG556" s="167">
        <f t="shared" si="369"/>
        <v>38</v>
      </c>
      <c r="BH556" s="167"/>
      <c r="BI556" s="167">
        <f t="shared" si="370"/>
        <v>40</v>
      </c>
      <c r="BJ556" s="167">
        <f t="shared" si="371"/>
        <v>37</v>
      </c>
      <c r="BK556" s="167">
        <f t="shared" si="372"/>
        <v>134</v>
      </c>
      <c r="BL556" s="167">
        <f t="shared" si="373"/>
        <v>28</v>
      </c>
      <c r="BM556" s="167">
        <f t="shared" si="374"/>
        <v>33</v>
      </c>
      <c r="BN556" s="167">
        <f t="shared" si="375"/>
        <v>21</v>
      </c>
      <c r="DI556" s="422"/>
      <c r="DJ556" s="422"/>
      <c r="EU556" s="422"/>
      <c r="EV556" s="422"/>
    </row>
    <row r="557" spans="14:152" s="56" customFormat="1" ht="15" customHeight="1">
      <c r="N557" s="503">
        <v>8</v>
      </c>
      <c r="O557" s="167" t="s">
        <v>518</v>
      </c>
      <c r="P557" s="167" t="s">
        <v>605</v>
      </c>
      <c r="Q557" s="167" t="s">
        <v>487</v>
      </c>
      <c r="R557" s="167" t="s">
        <v>353</v>
      </c>
      <c r="S557" s="504">
        <v>3</v>
      </c>
      <c r="T557" s="167" t="s">
        <v>516</v>
      </c>
      <c r="U557" s="167" t="s">
        <v>416</v>
      </c>
      <c r="W557" s="223">
        <f t="shared" si="376"/>
        <v>5</v>
      </c>
      <c r="X557" s="223">
        <f t="shared" si="377"/>
        <v>25</v>
      </c>
      <c r="Y557" s="223">
        <f t="shared" si="378"/>
        <v>13</v>
      </c>
      <c r="Z557" s="223"/>
      <c r="AA557" s="223"/>
      <c r="AB557" s="223">
        <f t="shared" si="379"/>
        <v>5</v>
      </c>
      <c r="AC557" s="223">
        <f t="shared" si="380"/>
        <v>3</v>
      </c>
      <c r="AD557" s="223">
        <f t="shared" si="381"/>
        <v>10</v>
      </c>
      <c r="AE557" s="223">
        <f t="shared" si="382"/>
        <v>12</v>
      </c>
      <c r="AG557" s="270">
        <v>19</v>
      </c>
      <c r="AH557" s="270"/>
      <c r="AI557" s="283" t="s">
        <v>558</v>
      </c>
      <c r="AJ557" s="283" t="s">
        <v>1339</v>
      </c>
      <c r="AK557" s="283" t="s">
        <v>642</v>
      </c>
      <c r="AL557" s="291">
        <v>28</v>
      </c>
      <c r="AM557" s="283" t="s">
        <v>1374</v>
      </c>
      <c r="AN557" s="455" t="s">
        <v>657</v>
      </c>
      <c r="AO557" s="455" t="s">
        <v>1375</v>
      </c>
      <c r="AP557" s="455" t="s">
        <v>1376</v>
      </c>
      <c r="AQ557" s="300"/>
      <c r="AR557" s="300"/>
      <c r="AS557" s="300"/>
      <c r="AT557" s="300"/>
      <c r="AU557" s="300"/>
      <c r="AV557" s="300"/>
      <c r="AW557" s="505"/>
      <c r="AX557" s="505"/>
      <c r="AY557" s="167">
        <f>IF(AI557="-",AI557,IF(ISNUMBER(AI557),AI557,MID(AI557,(FIND("-",AI557)+1),3)+1))</f>
        <v>69</v>
      </c>
      <c r="AZ557" s="167">
        <f>IF(AJ557="-",AJ557,IF(ISNUMBER(AJ557),AJ557,MID(AJ557,(FIND("-",AJ557)+1),3)+1))</f>
        <v>45</v>
      </c>
      <c r="BA557" s="167">
        <f>IF(AK557="-",AK557,IF(ISNUMBER(AK557),AK557,MID(AK557,(FIND("-",AK557)+1),3)+1))</f>
        <v>33</v>
      </c>
      <c r="BB557" s="167">
        <v>29</v>
      </c>
      <c r="BC557" s="167">
        <f>IF(AM557="-",AM557,IF(ISNUMBER(AM557),AM557,MID(AM557,(FIND("-",AM557)+1),3)+1))</f>
        <v>120</v>
      </c>
      <c r="BD557" s="167">
        <f>IF(AN557="-",AN557,IF(ISNUMBER(AN557),AN557,MID(AN557,(FIND("-",AN557)+1),3)+1))</f>
        <v>69</v>
      </c>
      <c r="BE557" s="167">
        <f>IF(AO557="-",AO557,IF(ISNUMBER(AO557),AO557,MID(AO557,(FIND("-",AO557)+1),3)+1))</f>
        <v>31</v>
      </c>
      <c r="BF557" s="167">
        <f>IF(AP557="-",AP557,IF(ISNUMBER(AP557),AP557,MID(AP557,(FIND("-",AP557)+1),3)+1))</f>
        <v>36</v>
      </c>
      <c r="BG557" s="167">
        <f>IF(AQ556="-",AQ556,IF(ISNUMBER(AQ556),AQ556,MID(AQ556,(FIND("-",AQ556)+1),3)+1))</f>
        <v>43</v>
      </c>
      <c r="BH557" s="167"/>
      <c r="BI557" s="167">
        <f>IF(AR556="-",AR556,IF(ISNUMBER(AR556),AR556,MID(AR556,(FIND("-",AR556)+1),3)+1))</f>
        <v>61</v>
      </c>
      <c r="BJ557" s="167">
        <f>IF(AS556="-",AS556,IF(ISNUMBER(AS556),AS556,MID(AS556,(FIND("-",AS556)+1),3)+1))</f>
        <v>39</v>
      </c>
      <c r="BK557" s="167">
        <f>IF(AT556="-",AT556,IF(ISNUMBER(AT556),AT556,MID(AT556,(FIND("-",AT556)+1),3)+1))</f>
        <v>137</v>
      </c>
      <c r="BL557" s="167">
        <f>IF(AV556="-",AV556,IF(ISNUMBER(AV556),AV556,MID(AV556,(FIND("-",AV556)+1),3)+1))</f>
        <v>34</v>
      </c>
      <c r="BM557" s="167">
        <f>IF(AW556="-",AW556,IF(ISNUMBER(AW556),AW556,MID(AW556,(FIND("-",AW556)+1),3)+1))</f>
        <v>35</v>
      </c>
      <c r="BN557" s="167">
        <f>IF(AX556="-",AX556,IF(ISNUMBER(AX556),AX556,MID(AX556,(FIND("-",AX556)+1),3)+1))</f>
        <v>25</v>
      </c>
      <c r="DI557" s="422"/>
      <c r="DJ557" s="422"/>
      <c r="EU557" s="422"/>
      <c r="EV557" s="422"/>
    </row>
    <row r="558" spans="14:152" s="56" customFormat="1" ht="15" customHeight="1">
      <c r="N558" s="503">
        <v>9</v>
      </c>
      <c r="O558" s="504">
        <v>8</v>
      </c>
      <c r="P558" s="167" t="s">
        <v>606</v>
      </c>
      <c r="Q558" s="167" t="s">
        <v>489</v>
      </c>
      <c r="R558" s="167" t="s">
        <v>367</v>
      </c>
      <c r="S558" s="167" t="s">
        <v>356</v>
      </c>
      <c r="T558" s="167" t="s">
        <v>566</v>
      </c>
      <c r="U558" s="167" t="s">
        <v>418</v>
      </c>
      <c r="W558" s="223">
        <f t="shared" si="376"/>
        <v>8</v>
      </c>
      <c r="X558" s="223">
        <f t="shared" si="377"/>
        <v>32</v>
      </c>
      <c r="Y558" s="223">
        <f t="shared" si="378"/>
        <v>17</v>
      </c>
      <c r="Z558" s="223"/>
      <c r="AA558" s="223"/>
      <c r="AB558" s="223">
        <f t="shared" si="379"/>
        <v>7</v>
      </c>
      <c r="AC558" s="223">
        <f t="shared" si="380"/>
        <v>4</v>
      </c>
      <c r="AD558" s="223">
        <f t="shared" si="381"/>
        <v>13</v>
      </c>
      <c r="AE558" s="223">
        <f t="shared" si="382"/>
        <v>16</v>
      </c>
      <c r="AG558" s="167"/>
      <c r="AH558" s="167"/>
      <c r="AI558" s="300"/>
      <c r="AJ558" s="300"/>
      <c r="AK558" s="300"/>
      <c r="AL558" s="300"/>
      <c r="AM558" s="300"/>
      <c r="AN558" s="505"/>
      <c r="AO558" s="505"/>
      <c r="AP558" s="457"/>
      <c r="AQ558" s="300"/>
      <c r="AR558" s="300"/>
      <c r="AS558" s="300"/>
      <c r="AT558" s="300"/>
      <c r="AU558" s="300"/>
      <c r="AV558" s="300"/>
      <c r="AW558" s="300"/>
      <c r="AX558" s="300"/>
      <c r="AY558" s="167"/>
      <c r="AZ558" s="167"/>
      <c r="BA558" s="167"/>
      <c r="BB558" s="167"/>
      <c r="BC558" s="167"/>
      <c r="BD558" s="167"/>
      <c r="BE558" s="167"/>
      <c r="BF558" s="167"/>
      <c r="BG558" s="167"/>
      <c r="BH558" s="167"/>
      <c r="BI558" s="167"/>
      <c r="BJ558" s="167"/>
      <c r="BK558" s="167"/>
      <c r="BL558" s="167"/>
      <c r="BM558" s="167"/>
      <c r="BN558" s="167"/>
      <c r="DI558" s="422"/>
      <c r="DJ558" s="422"/>
      <c r="EU558" s="422"/>
      <c r="EV558" s="422"/>
    </row>
    <row r="559" spans="14:152" s="56" customFormat="1" ht="15" customHeight="1">
      <c r="N559" s="503">
        <v>10</v>
      </c>
      <c r="O559" s="167" t="s">
        <v>363</v>
      </c>
      <c r="P559" s="167" t="s">
        <v>607</v>
      </c>
      <c r="Q559" s="167" t="s">
        <v>491</v>
      </c>
      <c r="R559" s="167" t="s">
        <v>412</v>
      </c>
      <c r="S559" s="167" t="s">
        <v>359</v>
      </c>
      <c r="T559" s="167" t="s">
        <v>418</v>
      </c>
      <c r="U559" s="167" t="s">
        <v>420</v>
      </c>
      <c r="W559" s="223">
        <f t="shared" si="376"/>
        <v>10</v>
      </c>
      <c r="X559" s="223">
        <f t="shared" si="377"/>
        <v>39</v>
      </c>
      <c r="Y559" s="223">
        <f t="shared" si="378"/>
        <v>21</v>
      </c>
      <c r="Z559" s="223"/>
      <c r="AA559" s="223"/>
      <c r="AB559" s="223">
        <f t="shared" si="379"/>
        <v>9</v>
      </c>
      <c r="AC559" s="223">
        <f t="shared" si="380"/>
        <v>6</v>
      </c>
      <c r="AD559" s="223">
        <f t="shared" si="381"/>
        <v>16</v>
      </c>
      <c r="AE559" s="223">
        <f t="shared" si="382"/>
        <v>19</v>
      </c>
      <c r="AG559" s="167"/>
      <c r="AH559" s="167"/>
      <c r="AI559" s="300"/>
      <c r="AJ559" s="300"/>
      <c r="AK559" s="300"/>
      <c r="AL559" s="300"/>
      <c r="AM559" s="300"/>
      <c r="AN559" s="300"/>
      <c r="AO559" s="300"/>
      <c r="AP559" s="300"/>
      <c r="AQ559" s="300"/>
      <c r="AR559" s="300"/>
      <c r="AS559" s="300"/>
      <c r="AT559" s="300"/>
      <c r="AU559" s="300"/>
      <c r="AV559" s="300"/>
      <c r="AW559" s="300"/>
      <c r="AX559" s="300"/>
      <c r="AY559" s="167"/>
      <c r="AZ559" s="167"/>
      <c r="BA559" s="167"/>
      <c r="BB559" s="167"/>
      <c r="BC559" s="167"/>
      <c r="BD559" s="167"/>
      <c r="BE559" s="167"/>
      <c r="BF559" s="167"/>
      <c r="BG559" s="167"/>
      <c r="BH559" s="167"/>
      <c r="BI559" s="167"/>
      <c r="BJ559" s="167"/>
      <c r="BK559" s="167"/>
      <c r="BL559" s="167"/>
      <c r="BM559" s="167"/>
      <c r="BN559" s="167"/>
      <c r="DI559" s="422"/>
      <c r="DJ559" s="422"/>
      <c r="EU559" s="422"/>
      <c r="EV559" s="422"/>
    </row>
    <row r="560" spans="14:152" s="56" customFormat="1" ht="15" customHeight="1">
      <c r="N560" s="503">
        <v>11</v>
      </c>
      <c r="O560" s="167" t="s">
        <v>458</v>
      </c>
      <c r="P560" s="167" t="s">
        <v>455</v>
      </c>
      <c r="Q560" s="167" t="s">
        <v>493</v>
      </c>
      <c r="R560" s="167" t="s">
        <v>366</v>
      </c>
      <c r="S560" s="504">
        <v>8</v>
      </c>
      <c r="T560" s="167" t="s">
        <v>420</v>
      </c>
      <c r="U560" s="167" t="s">
        <v>379</v>
      </c>
      <c r="W560" s="223">
        <f t="shared" si="376"/>
        <v>12</v>
      </c>
      <c r="X560" s="223">
        <f t="shared" si="377"/>
        <v>46</v>
      </c>
      <c r="Y560" s="223">
        <f t="shared" si="378"/>
        <v>25</v>
      </c>
      <c r="Z560" s="223"/>
      <c r="AA560" s="223"/>
      <c r="AB560" s="223">
        <f t="shared" si="379"/>
        <v>11</v>
      </c>
      <c r="AC560" s="223">
        <f t="shared" si="380"/>
        <v>8</v>
      </c>
      <c r="AD560" s="223">
        <f t="shared" si="381"/>
        <v>19</v>
      </c>
      <c r="AE560" s="223">
        <f t="shared" si="382"/>
        <v>22</v>
      </c>
      <c r="AG560" s="301" t="s">
        <v>1378</v>
      </c>
      <c r="AH560" s="301"/>
      <c r="AI560" s="300" t="s">
        <v>1379</v>
      </c>
      <c r="AJ560" s="300"/>
      <c r="AK560" s="300"/>
      <c r="AL560" s="300"/>
      <c r="AM560" s="300"/>
      <c r="AN560" s="300"/>
      <c r="AO560" s="300"/>
      <c r="AP560" s="300"/>
      <c r="AQ560" s="302"/>
      <c r="AR560" s="302"/>
      <c r="AS560" s="302"/>
      <c r="AT560" s="302"/>
      <c r="AU560" s="302"/>
      <c r="AV560" s="302"/>
      <c r="AW560" s="302"/>
      <c r="AX560" s="302"/>
      <c r="AY560" s="167"/>
      <c r="AZ560" s="167"/>
      <c r="BA560" s="167"/>
      <c r="BB560" s="167"/>
      <c r="BC560" s="167"/>
      <c r="BD560" s="167"/>
      <c r="BE560" s="167"/>
      <c r="BF560" s="167"/>
      <c r="BG560" s="167"/>
      <c r="BH560" s="167"/>
      <c r="BI560" s="167"/>
      <c r="BJ560" s="167"/>
      <c r="BK560" s="167"/>
      <c r="BL560" s="167"/>
      <c r="BM560" s="167"/>
      <c r="BN560" s="167"/>
      <c r="DI560" s="422"/>
      <c r="DJ560" s="422"/>
      <c r="EU560" s="422"/>
      <c r="EV560" s="422"/>
    </row>
    <row r="561" spans="14:152" s="56" customFormat="1" ht="15" customHeight="1">
      <c r="N561" s="503">
        <v>12</v>
      </c>
      <c r="O561" s="167" t="s">
        <v>370</v>
      </c>
      <c r="P561" s="167" t="s">
        <v>608</v>
      </c>
      <c r="Q561" s="167" t="s">
        <v>372</v>
      </c>
      <c r="R561" s="167" t="s">
        <v>380</v>
      </c>
      <c r="S561" s="167" t="s">
        <v>412</v>
      </c>
      <c r="T561" s="167" t="s">
        <v>364</v>
      </c>
      <c r="U561" s="167" t="s">
        <v>383</v>
      </c>
      <c r="W561" s="223">
        <f t="shared" si="376"/>
        <v>14</v>
      </c>
      <c r="X561" s="223">
        <f t="shared" si="377"/>
        <v>53</v>
      </c>
      <c r="Y561" s="223">
        <f t="shared" si="378"/>
        <v>29</v>
      </c>
      <c r="Z561" s="223"/>
      <c r="AA561" s="223"/>
      <c r="AB561" s="223">
        <f t="shared" si="379"/>
        <v>13</v>
      </c>
      <c r="AC561" s="223">
        <f t="shared" si="380"/>
        <v>9</v>
      </c>
      <c r="AD561" s="223">
        <f t="shared" si="381"/>
        <v>22</v>
      </c>
      <c r="AE561" s="223">
        <f t="shared" si="382"/>
        <v>25</v>
      </c>
      <c r="AG561" s="251" t="s">
        <v>1053</v>
      </c>
      <c r="AH561" s="251"/>
      <c r="AI561" s="302"/>
      <c r="AJ561" s="302"/>
      <c r="AK561" s="302"/>
      <c r="AL561" s="302"/>
      <c r="AM561" s="302"/>
      <c r="AN561" s="302"/>
      <c r="AO561" s="302"/>
      <c r="AP561" s="302"/>
      <c r="AQ561" s="303" t="s">
        <v>1062</v>
      </c>
      <c r="AR561" s="303" t="s">
        <v>1063</v>
      </c>
      <c r="AS561" s="303" t="s">
        <v>1064</v>
      </c>
      <c r="AT561" s="303" t="s">
        <v>1065</v>
      </c>
      <c r="AU561" s="303"/>
      <c r="AV561" s="304" t="s">
        <v>1066</v>
      </c>
      <c r="AW561" s="303" t="s">
        <v>1067</v>
      </c>
      <c r="AX561" s="303" t="s">
        <v>1068</v>
      </c>
      <c r="AY561" s="167"/>
      <c r="AZ561" s="167"/>
      <c r="BA561" s="167"/>
      <c r="BB561" s="167"/>
      <c r="BC561" s="167"/>
      <c r="BD561" s="167"/>
      <c r="BE561" s="167"/>
      <c r="BF561" s="167"/>
      <c r="BG561" s="167"/>
      <c r="BH561" s="167"/>
      <c r="BI561" s="167"/>
      <c r="BJ561" s="167"/>
      <c r="BK561" s="167"/>
      <c r="BL561" s="167"/>
      <c r="BM561" s="167"/>
      <c r="BN561" s="167"/>
      <c r="DI561" s="422"/>
      <c r="DJ561" s="422"/>
      <c r="EU561" s="422"/>
      <c r="EV561" s="422"/>
    </row>
    <row r="562" spans="14:152" s="56" customFormat="1" ht="15" customHeight="1">
      <c r="N562" s="503">
        <v>13</v>
      </c>
      <c r="O562" s="167" t="s">
        <v>374</v>
      </c>
      <c r="P562" s="167" t="s">
        <v>609</v>
      </c>
      <c r="Q562" s="167" t="s">
        <v>567</v>
      </c>
      <c r="R562" s="504">
        <v>15</v>
      </c>
      <c r="S562" s="167" t="s">
        <v>366</v>
      </c>
      <c r="T562" s="167" t="s">
        <v>369</v>
      </c>
      <c r="U562" s="167" t="s">
        <v>386</v>
      </c>
      <c r="W562" s="223">
        <f t="shared" si="376"/>
        <v>17</v>
      </c>
      <c r="X562" s="223">
        <f t="shared" si="377"/>
        <v>60</v>
      </c>
      <c r="Y562" s="223">
        <f t="shared" si="378"/>
        <v>33</v>
      </c>
      <c r="Z562" s="223"/>
      <c r="AA562" s="223"/>
      <c r="AB562" s="223">
        <f t="shared" si="379"/>
        <v>15</v>
      </c>
      <c r="AC562" s="223">
        <f t="shared" si="380"/>
        <v>11</v>
      </c>
      <c r="AD562" s="223">
        <f t="shared" si="381"/>
        <v>26</v>
      </c>
      <c r="AE562" s="223">
        <f t="shared" si="382"/>
        <v>28</v>
      </c>
      <c r="AG562" s="251"/>
      <c r="AH562" s="251"/>
      <c r="AI562" s="303" t="s">
        <v>1054</v>
      </c>
      <c r="AJ562" s="303" t="s">
        <v>1055</v>
      </c>
      <c r="AK562" s="303" t="s">
        <v>1056</v>
      </c>
      <c r="AL562" s="303" t="s">
        <v>1057</v>
      </c>
      <c r="AM562" s="303" t="s">
        <v>1058</v>
      </c>
      <c r="AN562" s="303" t="s">
        <v>1059</v>
      </c>
      <c r="AO562" s="303" t="s">
        <v>1060</v>
      </c>
      <c r="AP562" s="303" t="s">
        <v>1061</v>
      </c>
      <c r="AQ562" s="459" t="s">
        <v>474</v>
      </c>
      <c r="AR562" s="283" t="s">
        <v>351</v>
      </c>
      <c r="AS562" s="283" t="s">
        <v>1198</v>
      </c>
      <c r="AT562" s="283" t="s">
        <v>1382</v>
      </c>
      <c r="AU562" s="283"/>
      <c r="AV562" s="283" t="s">
        <v>1198</v>
      </c>
      <c r="AW562" s="283" t="s">
        <v>1227</v>
      </c>
      <c r="AX562" s="283" t="s">
        <v>617</v>
      </c>
      <c r="AY562" s="167">
        <f t="shared" ref="AY562:AY580" si="383">IF(AI563="-",AI563,IF(ISNUMBER(AI563),AI563,MID(AI563,1,FIND("-",AI563)-1))+0)</f>
        <v>0</v>
      </c>
      <c r="AZ562" s="167">
        <f t="shared" ref="AZ562:AZ580" si="384">IF(AJ563="-",AJ563,IF(ISNUMBER(AJ563),AJ563,MID(AJ563,1,FIND("-",AJ563)-1))+0)</f>
        <v>0</v>
      </c>
      <c r="BA562" s="167">
        <f t="shared" ref="BA562:BA580" si="385">IF(AK563="-",AK563,IF(ISNUMBER(AK563),AK563,MID(AK563,1,FIND("-",AK563)-1))+0)</f>
        <v>0</v>
      </c>
      <c r="BB562" s="167">
        <f t="shared" ref="BB562:BB580" si="386">IF(AL563="-",AL563,IF(ISNUMBER(AL563),AL563,MID(AL563,1,FIND("-",AL563)-1))+0)</f>
        <v>0</v>
      </c>
      <c r="BC562" s="167">
        <f t="shared" ref="BC562:BC580" si="387">IF(AM563="-",AM563,IF(ISNUMBER(AM563),AM563,MID(AM563,1,FIND("-",AM563)-1))+0)</f>
        <v>0</v>
      </c>
      <c r="BD562" s="167">
        <f t="shared" ref="BD562:BD580" si="388">IF(AN563="-",AN563,IF(ISNUMBER(AN563),AN563,MID(AN563,1,FIND("-",AN563)-1))+0)</f>
        <v>0</v>
      </c>
      <c r="BE562" s="167">
        <f t="shared" ref="BE562:BE580" si="389">IF(AO563="-",AO563,IF(ISNUMBER(AO563),AO563,MID(AO563,1,FIND("-",AO563)-1))+0)</f>
        <v>0</v>
      </c>
      <c r="BF562" s="167">
        <f t="shared" ref="BF562:BF580" si="390">IF(AP563="-",AP563,IF(ISNUMBER(AP563),AP563,MID(AP563,1,FIND("-",AP563)-1))+0)</f>
        <v>0</v>
      </c>
      <c r="BG562" s="167">
        <f t="shared" ref="BG562:BG580" si="391">IF(AQ562="-",AQ562,IF(ISNUMBER(AQ562),AQ562,MID(AQ562,1,FIND("-",AQ562)-1))+0)</f>
        <v>0</v>
      </c>
      <c r="BH562" s="167"/>
      <c r="BI562" s="167">
        <f t="shared" ref="BI562:BI580" si="392">IF(AR562="-",AR562,IF(ISNUMBER(AR562),AR562,MID(AR562,1,FIND("-",AR562)-1))+0)</f>
        <v>0</v>
      </c>
      <c r="BJ562" s="167">
        <f t="shared" ref="BJ562:BJ580" si="393">IF(AS562="-",AS562,IF(ISNUMBER(AS562),AS562,MID(AS562,1,FIND("-",AS562)-1))+0)</f>
        <v>0</v>
      </c>
      <c r="BK562" s="167">
        <f t="shared" ref="BK562:BK580" si="394">IF(AT562="-",AT562,IF(ISNUMBER(AT562),AT562,MID(AT562,1,FIND("-",AT562)-1))+0)</f>
        <v>0</v>
      </c>
      <c r="BL562" s="167">
        <f t="shared" ref="BL562:BL580" si="395">IF(AV562="-",AV562,IF(ISNUMBER(AV562),AV562,MID(AV562,1,FIND("-",AV562)-1))+0)</f>
        <v>0</v>
      </c>
      <c r="BM562" s="167">
        <f t="shared" ref="BM562:BM580" si="396">IF(AW562="-",AW562,IF(ISNUMBER(AW562),AW562,MID(AW562,1,FIND("-",AW562)-1))+0)</f>
        <v>0</v>
      </c>
      <c r="BN562" s="167">
        <f t="shared" ref="BN562:BN580" si="397">IF(AX562="-",AX562,IF(ISNUMBER(AX562),AX562,MID(AX562,1,FIND("-",AX562)-1))+0)</f>
        <v>0</v>
      </c>
      <c r="DI562" s="422"/>
      <c r="DJ562" s="422"/>
      <c r="EU562" s="422"/>
      <c r="EV562" s="422"/>
    </row>
    <row r="563" spans="14:152" s="56" customFormat="1" ht="15" customHeight="1">
      <c r="N563" s="503">
        <v>14</v>
      </c>
      <c r="O563" s="167" t="s">
        <v>377</v>
      </c>
      <c r="P563" s="167" t="s">
        <v>610</v>
      </c>
      <c r="Q563" s="167" t="s">
        <v>547</v>
      </c>
      <c r="R563" s="167" t="s">
        <v>387</v>
      </c>
      <c r="S563" s="504">
        <v>13</v>
      </c>
      <c r="T563" s="167" t="s">
        <v>460</v>
      </c>
      <c r="U563" s="167" t="s">
        <v>390</v>
      </c>
      <c r="W563" s="223">
        <f t="shared" si="376"/>
        <v>19</v>
      </c>
      <c r="X563" s="223">
        <f t="shared" si="377"/>
        <v>67</v>
      </c>
      <c r="Y563" s="223">
        <f t="shared" si="378"/>
        <v>37</v>
      </c>
      <c r="Z563" s="223"/>
      <c r="AA563" s="223"/>
      <c r="AB563" s="223">
        <f t="shared" si="379"/>
        <v>16</v>
      </c>
      <c r="AC563" s="223">
        <f t="shared" si="380"/>
        <v>13</v>
      </c>
      <c r="AD563" s="223">
        <f t="shared" si="381"/>
        <v>29</v>
      </c>
      <c r="AE563" s="223">
        <f t="shared" si="382"/>
        <v>31</v>
      </c>
      <c r="AG563" s="270">
        <v>1</v>
      </c>
      <c r="AH563" s="270"/>
      <c r="AI563" s="283" t="s">
        <v>351</v>
      </c>
      <c r="AJ563" s="283">
        <v>0</v>
      </c>
      <c r="AK563" s="283" t="s">
        <v>572</v>
      </c>
      <c r="AL563" s="283" t="s">
        <v>403</v>
      </c>
      <c r="AM563" s="283" t="s">
        <v>1380</v>
      </c>
      <c r="AN563" s="283" t="s">
        <v>1227</v>
      </c>
      <c r="AO563" s="283" t="s">
        <v>403</v>
      </c>
      <c r="AP563" s="283" t="s">
        <v>1381</v>
      </c>
      <c r="AQ563" s="459" t="s">
        <v>367</v>
      </c>
      <c r="AR563" s="283" t="s">
        <v>407</v>
      </c>
      <c r="AS563" s="283" t="s">
        <v>412</v>
      </c>
      <c r="AT563" s="283" t="s">
        <v>484</v>
      </c>
      <c r="AU563" s="283"/>
      <c r="AV563" s="291">
        <v>9</v>
      </c>
      <c r="AW563" s="283" t="s">
        <v>366</v>
      </c>
      <c r="AX563" s="291">
        <v>5</v>
      </c>
      <c r="AY563" s="167">
        <f t="shared" si="383"/>
        <v>3</v>
      </c>
      <c r="AZ563" s="167">
        <f t="shared" si="384"/>
        <v>1</v>
      </c>
      <c r="BA563" s="167">
        <f t="shared" si="385"/>
        <v>8</v>
      </c>
      <c r="BB563" s="167">
        <f t="shared" si="386"/>
        <v>4</v>
      </c>
      <c r="BC563" s="167">
        <f t="shared" si="387"/>
        <v>18</v>
      </c>
      <c r="BD563" s="167">
        <f t="shared" si="388"/>
        <v>11</v>
      </c>
      <c r="BE563" s="167">
        <f t="shared" si="389"/>
        <v>4</v>
      </c>
      <c r="BF563" s="167">
        <f t="shared" si="390"/>
        <v>6</v>
      </c>
      <c r="BG563" s="167">
        <f t="shared" si="391"/>
        <v>7</v>
      </c>
      <c r="BH563" s="167"/>
      <c r="BI563" s="167">
        <f t="shared" si="392"/>
        <v>3</v>
      </c>
      <c r="BJ563" s="167">
        <f t="shared" si="393"/>
        <v>9</v>
      </c>
      <c r="BK563" s="167">
        <f t="shared" si="394"/>
        <v>29</v>
      </c>
      <c r="BL563" s="167">
        <f t="shared" si="395"/>
        <v>9</v>
      </c>
      <c r="BM563" s="167">
        <f t="shared" si="396"/>
        <v>11</v>
      </c>
      <c r="BN563" s="167">
        <f t="shared" si="397"/>
        <v>5</v>
      </c>
      <c r="DI563" s="422"/>
      <c r="DJ563" s="422"/>
      <c r="EU563" s="422"/>
      <c r="EV563" s="422"/>
    </row>
    <row r="564" spans="14:152" s="56" customFormat="1" ht="15" customHeight="1">
      <c r="N564" s="503">
        <v>15</v>
      </c>
      <c r="O564" s="167" t="s">
        <v>437</v>
      </c>
      <c r="P564" s="167" t="s">
        <v>611</v>
      </c>
      <c r="Q564" s="167" t="s">
        <v>612</v>
      </c>
      <c r="R564" s="167" t="s">
        <v>429</v>
      </c>
      <c r="S564" s="167" t="s">
        <v>459</v>
      </c>
      <c r="T564" s="167" t="s">
        <v>521</v>
      </c>
      <c r="U564" s="167" t="s">
        <v>500</v>
      </c>
      <c r="W564" s="223">
        <f t="shared" si="376"/>
        <v>21</v>
      </c>
      <c r="X564" s="223">
        <f t="shared" si="377"/>
        <v>73</v>
      </c>
      <c r="Y564" s="223">
        <f t="shared" si="378"/>
        <v>41</v>
      </c>
      <c r="Z564" s="223"/>
      <c r="AA564" s="223"/>
      <c r="AB564" s="223">
        <f t="shared" si="379"/>
        <v>18</v>
      </c>
      <c r="AC564" s="223">
        <f t="shared" si="380"/>
        <v>14</v>
      </c>
      <c r="AD564" s="223">
        <f t="shared" si="381"/>
        <v>32</v>
      </c>
      <c r="AE564" s="223">
        <f t="shared" si="382"/>
        <v>34</v>
      </c>
      <c r="AG564" s="270">
        <v>2</v>
      </c>
      <c r="AH564" s="270"/>
      <c r="AI564" s="283" t="s">
        <v>407</v>
      </c>
      <c r="AJ564" s="291">
        <v>1</v>
      </c>
      <c r="AK564" s="291">
        <v>8</v>
      </c>
      <c r="AL564" s="283" t="s">
        <v>356</v>
      </c>
      <c r="AM564" s="283" t="s">
        <v>462</v>
      </c>
      <c r="AN564" s="283" t="s">
        <v>365</v>
      </c>
      <c r="AO564" s="454" t="s">
        <v>356</v>
      </c>
      <c r="AP564" s="283" t="s">
        <v>1383</v>
      </c>
      <c r="AQ564" s="459" t="s">
        <v>412</v>
      </c>
      <c r="AR564" s="283" t="s">
        <v>353</v>
      </c>
      <c r="AS564" s="283" t="s">
        <v>366</v>
      </c>
      <c r="AT564" s="283" t="s">
        <v>486</v>
      </c>
      <c r="AU564" s="283"/>
      <c r="AV564" s="291">
        <v>10</v>
      </c>
      <c r="AW564" s="283" t="s">
        <v>380</v>
      </c>
      <c r="AX564" s="291">
        <v>6</v>
      </c>
      <c r="AY564" s="167">
        <f t="shared" si="383"/>
        <v>5</v>
      </c>
      <c r="AZ564" s="167">
        <f t="shared" si="384"/>
        <v>2</v>
      </c>
      <c r="BA564" s="167">
        <f t="shared" si="385"/>
        <v>9</v>
      </c>
      <c r="BB564" s="167">
        <f t="shared" si="386"/>
        <v>6</v>
      </c>
      <c r="BC564" s="167">
        <f t="shared" si="387"/>
        <v>21</v>
      </c>
      <c r="BD564" s="167">
        <f t="shared" si="388"/>
        <v>14</v>
      </c>
      <c r="BE564" s="167">
        <f t="shared" si="389"/>
        <v>6</v>
      </c>
      <c r="BF564" s="167">
        <f t="shared" si="390"/>
        <v>8</v>
      </c>
      <c r="BG564" s="167">
        <f t="shared" si="391"/>
        <v>9</v>
      </c>
      <c r="BH564" s="167"/>
      <c r="BI564" s="167">
        <f t="shared" si="392"/>
        <v>5</v>
      </c>
      <c r="BJ564" s="167">
        <f t="shared" si="393"/>
        <v>11</v>
      </c>
      <c r="BK564" s="167">
        <f t="shared" si="394"/>
        <v>35</v>
      </c>
      <c r="BL564" s="167">
        <f t="shared" si="395"/>
        <v>10</v>
      </c>
      <c r="BM564" s="167">
        <f t="shared" si="396"/>
        <v>13</v>
      </c>
      <c r="BN564" s="167">
        <f t="shared" si="397"/>
        <v>6</v>
      </c>
      <c r="DI564" s="422"/>
      <c r="DJ564" s="422"/>
      <c r="EU564" s="422"/>
      <c r="EV564" s="422"/>
    </row>
    <row r="565" spans="14:152" s="56" customFormat="1" ht="15" customHeight="1">
      <c r="N565" s="503">
        <v>16</v>
      </c>
      <c r="O565" s="167" t="s">
        <v>440</v>
      </c>
      <c r="P565" s="167" t="s">
        <v>501</v>
      </c>
      <c r="Q565" s="167" t="s">
        <v>593</v>
      </c>
      <c r="R565" s="167" t="s">
        <v>376</v>
      </c>
      <c r="S565" s="167" t="s">
        <v>387</v>
      </c>
      <c r="T565" s="167" t="s">
        <v>439</v>
      </c>
      <c r="U565" s="167" t="s">
        <v>613</v>
      </c>
      <c r="W565" s="223">
        <f t="shared" si="376"/>
        <v>23</v>
      </c>
      <c r="X565" s="223">
        <f t="shared" si="377"/>
        <v>81</v>
      </c>
      <c r="Y565" s="223">
        <f t="shared" si="378"/>
        <v>45</v>
      </c>
      <c r="Z565" s="223"/>
      <c r="AA565" s="223"/>
      <c r="AB565" s="223">
        <f t="shared" si="379"/>
        <v>20</v>
      </c>
      <c r="AC565" s="223">
        <f t="shared" si="380"/>
        <v>16</v>
      </c>
      <c r="AD565" s="223">
        <f t="shared" si="381"/>
        <v>35</v>
      </c>
      <c r="AE565" s="223">
        <f t="shared" si="382"/>
        <v>37</v>
      </c>
      <c r="AG565" s="270">
        <v>3</v>
      </c>
      <c r="AH565" s="270"/>
      <c r="AI565" s="283" t="s">
        <v>482</v>
      </c>
      <c r="AJ565" s="291">
        <v>2</v>
      </c>
      <c r="AK565" s="291">
        <v>9</v>
      </c>
      <c r="AL565" s="283" t="s">
        <v>359</v>
      </c>
      <c r="AM565" s="283" t="s">
        <v>381</v>
      </c>
      <c r="AN565" s="283" t="s">
        <v>370</v>
      </c>
      <c r="AO565" s="454" t="s">
        <v>359</v>
      </c>
      <c r="AP565" s="454" t="s">
        <v>1246</v>
      </c>
      <c r="AQ565" s="459" t="s">
        <v>366</v>
      </c>
      <c r="AR565" s="283" t="s">
        <v>480</v>
      </c>
      <c r="AS565" s="283" t="s">
        <v>380</v>
      </c>
      <c r="AT565" s="283" t="s">
        <v>1089</v>
      </c>
      <c r="AU565" s="283"/>
      <c r="AV565" s="291">
        <v>11</v>
      </c>
      <c r="AW565" s="291">
        <v>15</v>
      </c>
      <c r="AX565" s="291">
        <v>7</v>
      </c>
      <c r="AY565" s="167">
        <f t="shared" si="383"/>
        <v>9</v>
      </c>
      <c r="AZ565" s="167">
        <f t="shared" si="384"/>
        <v>3</v>
      </c>
      <c r="BA565" s="167">
        <f t="shared" si="385"/>
        <v>10</v>
      </c>
      <c r="BB565" s="167">
        <f t="shared" si="386"/>
        <v>8</v>
      </c>
      <c r="BC565" s="167">
        <f t="shared" si="387"/>
        <v>24</v>
      </c>
      <c r="BD565" s="167">
        <f t="shared" si="388"/>
        <v>17</v>
      </c>
      <c r="BE565" s="167">
        <f t="shared" si="389"/>
        <v>8</v>
      </c>
      <c r="BF565" s="167">
        <f t="shared" si="390"/>
        <v>10</v>
      </c>
      <c r="BG565" s="167">
        <f t="shared" si="391"/>
        <v>11</v>
      </c>
      <c r="BH565" s="167"/>
      <c r="BI565" s="167">
        <f t="shared" si="392"/>
        <v>7</v>
      </c>
      <c r="BJ565" s="167">
        <f t="shared" si="393"/>
        <v>13</v>
      </c>
      <c r="BK565" s="167">
        <f t="shared" si="394"/>
        <v>41</v>
      </c>
      <c r="BL565" s="167">
        <f t="shared" si="395"/>
        <v>11</v>
      </c>
      <c r="BM565" s="167">
        <f t="shared" si="396"/>
        <v>15</v>
      </c>
      <c r="BN565" s="167">
        <f t="shared" si="397"/>
        <v>7</v>
      </c>
      <c r="DI565" s="422"/>
      <c r="DJ565" s="422"/>
      <c r="EU565" s="422"/>
      <c r="EV565" s="422"/>
    </row>
    <row r="566" spans="14:152" s="56" customFormat="1" ht="15" customHeight="1">
      <c r="N566" s="503">
        <v>17</v>
      </c>
      <c r="O566" s="504">
        <v>25</v>
      </c>
      <c r="P566" s="167" t="s">
        <v>585</v>
      </c>
      <c r="Q566" s="167" t="s">
        <v>559</v>
      </c>
      <c r="R566" s="167" t="s">
        <v>466</v>
      </c>
      <c r="S566" s="504">
        <v>18</v>
      </c>
      <c r="T566" s="167" t="s">
        <v>587</v>
      </c>
      <c r="U566" s="167" t="s">
        <v>382</v>
      </c>
      <c r="W566" s="223">
        <f t="shared" si="376"/>
        <v>25</v>
      </c>
      <c r="X566" s="223">
        <f t="shared" si="377"/>
        <v>87</v>
      </c>
      <c r="Y566" s="223">
        <f t="shared" si="378"/>
        <v>49</v>
      </c>
      <c r="Z566" s="223"/>
      <c r="AA566" s="223"/>
      <c r="AB566" s="223">
        <f t="shared" si="379"/>
        <v>22</v>
      </c>
      <c r="AC566" s="223">
        <f t="shared" si="380"/>
        <v>18</v>
      </c>
      <c r="AD566" s="223">
        <f t="shared" si="381"/>
        <v>38</v>
      </c>
      <c r="AE566" s="223">
        <f t="shared" si="382"/>
        <v>40</v>
      </c>
      <c r="AG566" s="270">
        <v>4</v>
      </c>
      <c r="AH566" s="270"/>
      <c r="AI566" s="283" t="s">
        <v>485</v>
      </c>
      <c r="AJ566" s="283" t="s">
        <v>407</v>
      </c>
      <c r="AK566" s="291">
        <v>10</v>
      </c>
      <c r="AL566" s="291">
        <v>8</v>
      </c>
      <c r="AM566" s="283" t="s">
        <v>590</v>
      </c>
      <c r="AN566" s="283" t="s">
        <v>374</v>
      </c>
      <c r="AO566" s="454" t="s">
        <v>361</v>
      </c>
      <c r="AP566" s="454">
        <v>10</v>
      </c>
      <c r="AQ566" s="459" t="s">
        <v>380</v>
      </c>
      <c r="AR566" s="283" t="s">
        <v>363</v>
      </c>
      <c r="AS566" s="283" t="s">
        <v>371</v>
      </c>
      <c r="AT566" s="283" t="s">
        <v>629</v>
      </c>
      <c r="AU566" s="283"/>
      <c r="AV566" s="291">
        <v>12</v>
      </c>
      <c r="AW566" s="283" t="s">
        <v>387</v>
      </c>
      <c r="AX566" s="283" t="s">
        <v>361</v>
      </c>
      <c r="AY566" s="167">
        <f t="shared" si="383"/>
        <v>13</v>
      </c>
      <c r="AZ566" s="167">
        <f t="shared" si="384"/>
        <v>5</v>
      </c>
      <c r="BA566" s="167" t="str">
        <f t="shared" si="385"/>
        <v>-</v>
      </c>
      <c r="BB566" s="167">
        <f t="shared" si="386"/>
        <v>9</v>
      </c>
      <c r="BC566" s="167">
        <f t="shared" si="387"/>
        <v>27</v>
      </c>
      <c r="BD566" s="167">
        <f t="shared" si="388"/>
        <v>19</v>
      </c>
      <c r="BE566" s="167">
        <f t="shared" si="389"/>
        <v>10</v>
      </c>
      <c r="BF566" s="167">
        <f t="shared" si="390"/>
        <v>11</v>
      </c>
      <c r="BG566" s="167">
        <f t="shared" si="391"/>
        <v>13</v>
      </c>
      <c r="BH566" s="167"/>
      <c r="BI566" s="167">
        <f t="shared" si="392"/>
        <v>10</v>
      </c>
      <c r="BJ566" s="167">
        <f t="shared" si="393"/>
        <v>15</v>
      </c>
      <c r="BK566" s="167">
        <f t="shared" si="394"/>
        <v>47</v>
      </c>
      <c r="BL566" s="167">
        <f t="shared" si="395"/>
        <v>12</v>
      </c>
      <c r="BM566" s="167">
        <f t="shared" si="396"/>
        <v>16</v>
      </c>
      <c r="BN566" s="167">
        <f t="shared" si="397"/>
        <v>8</v>
      </c>
      <c r="DI566" s="422"/>
      <c r="DJ566" s="422"/>
      <c r="EU566" s="422"/>
      <c r="EV566" s="422"/>
    </row>
    <row r="567" spans="14:152" s="56" customFormat="1" ht="15" customHeight="1">
      <c r="N567" s="503">
        <v>18</v>
      </c>
      <c r="O567" s="167" t="s">
        <v>1</v>
      </c>
      <c r="P567" s="167" t="s">
        <v>588</v>
      </c>
      <c r="Q567" s="167" t="s">
        <v>507</v>
      </c>
      <c r="R567" s="167" t="s">
        <v>384</v>
      </c>
      <c r="S567" s="167" t="s">
        <v>377</v>
      </c>
      <c r="T567" s="167" t="s">
        <v>508</v>
      </c>
      <c r="U567" s="167" t="s">
        <v>451</v>
      </c>
      <c r="W567" s="223" t="str">
        <f t="shared" si="376"/>
        <v>-</v>
      </c>
      <c r="X567" s="223">
        <f t="shared" si="377"/>
        <v>94</v>
      </c>
      <c r="Y567" s="223">
        <f t="shared" si="378"/>
        <v>52</v>
      </c>
      <c r="Z567" s="223"/>
      <c r="AA567" s="223"/>
      <c r="AB567" s="223">
        <f t="shared" si="379"/>
        <v>24</v>
      </c>
      <c r="AC567" s="223">
        <f t="shared" si="380"/>
        <v>19</v>
      </c>
      <c r="AD567" s="223">
        <f t="shared" si="381"/>
        <v>42</v>
      </c>
      <c r="AE567" s="223">
        <f t="shared" si="382"/>
        <v>43</v>
      </c>
      <c r="AG567" s="270">
        <v>5</v>
      </c>
      <c r="AH567" s="270"/>
      <c r="AI567" s="283" t="s">
        <v>487</v>
      </c>
      <c r="AJ567" s="283" t="s">
        <v>482</v>
      </c>
      <c r="AK567" s="283" t="s">
        <v>1</v>
      </c>
      <c r="AL567" s="283" t="s">
        <v>412</v>
      </c>
      <c r="AM567" s="283" t="s">
        <v>428</v>
      </c>
      <c r="AN567" s="283" t="s">
        <v>420</v>
      </c>
      <c r="AO567" s="454">
        <v>10</v>
      </c>
      <c r="AP567" s="454" t="s">
        <v>366</v>
      </c>
      <c r="AQ567" s="291">
        <v>15</v>
      </c>
      <c r="AR567" s="283" t="s">
        <v>458</v>
      </c>
      <c r="AS567" s="283" t="s">
        <v>374</v>
      </c>
      <c r="AT567" s="283" t="s">
        <v>1179</v>
      </c>
      <c r="AU567" s="283"/>
      <c r="AV567" s="291">
        <v>13</v>
      </c>
      <c r="AW567" s="291">
        <v>18</v>
      </c>
      <c r="AX567" s="291">
        <v>10</v>
      </c>
      <c r="AY567" s="167">
        <f t="shared" si="383"/>
        <v>17</v>
      </c>
      <c r="AZ567" s="167">
        <f t="shared" si="384"/>
        <v>9</v>
      </c>
      <c r="BA567" s="167">
        <f t="shared" si="385"/>
        <v>11</v>
      </c>
      <c r="BB567" s="167">
        <f t="shared" si="386"/>
        <v>11</v>
      </c>
      <c r="BC567" s="167">
        <f t="shared" si="387"/>
        <v>30</v>
      </c>
      <c r="BD567" s="167">
        <f t="shared" si="388"/>
        <v>22</v>
      </c>
      <c r="BE567" s="167">
        <f t="shared" si="389"/>
        <v>11</v>
      </c>
      <c r="BF567" s="167">
        <f t="shared" si="390"/>
        <v>13</v>
      </c>
      <c r="BG567" s="167">
        <f t="shared" si="391"/>
        <v>15</v>
      </c>
      <c r="BH567" s="167"/>
      <c r="BI567" s="167">
        <f t="shared" si="392"/>
        <v>12</v>
      </c>
      <c r="BJ567" s="167">
        <f t="shared" si="393"/>
        <v>17</v>
      </c>
      <c r="BK567" s="167">
        <f t="shared" si="394"/>
        <v>54</v>
      </c>
      <c r="BL567" s="167">
        <f t="shared" si="395"/>
        <v>13</v>
      </c>
      <c r="BM567" s="167">
        <f t="shared" si="396"/>
        <v>18</v>
      </c>
      <c r="BN567" s="167">
        <f t="shared" si="397"/>
        <v>10</v>
      </c>
      <c r="DI567" s="422"/>
      <c r="DJ567" s="422"/>
      <c r="EU567" s="422"/>
      <c r="EV567" s="422"/>
    </row>
    <row r="568" spans="14:152" s="56" customFormat="1" ht="15" customHeight="1">
      <c r="N568" s="503">
        <v>19</v>
      </c>
      <c r="O568" s="167" t="s">
        <v>1</v>
      </c>
      <c r="P568" s="167" t="s">
        <v>614</v>
      </c>
      <c r="Q568" s="167" t="s">
        <v>615</v>
      </c>
      <c r="R568" s="504">
        <v>26</v>
      </c>
      <c r="S568" s="167" t="s">
        <v>437</v>
      </c>
      <c r="T568" s="167" t="s">
        <v>616</v>
      </c>
      <c r="U568" s="167" t="s">
        <v>455</v>
      </c>
      <c r="W568" s="223" t="str">
        <f t="shared" si="376"/>
        <v>-</v>
      </c>
      <c r="X568" s="223">
        <f t="shared" si="377"/>
        <v>101</v>
      </c>
      <c r="Y568" s="223">
        <f t="shared" si="378"/>
        <v>56</v>
      </c>
      <c r="Z568" s="223"/>
      <c r="AA568" s="223"/>
      <c r="AB568" s="223">
        <f t="shared" si="379"/>
        <v>26</v>
      </c>
      <c r="AC568" s="223">
        <f t="shared" si="380"/>
        <v>21</v>
      </c>
      <c r="AD568" s="223">
        <f t="shared" si="381"/>
        <v>45</v>
      </c>
      <c r="AE568" s="223">
        <f t="shared" si="382"/>
        <v>46</v>
      </c>
      <c r="AG568" s="270">
        <v>6</v>
      </c>
      <c r="AH568" s="270"/>
      <c r="AI568" s="283" t="s">
        <v>489</v>
      </c>
      <c r="AJ568" s="283" t="s">
        <v>483</v>
      </c>
      <c r="AK568" s="291">
        <v>11</v>
      </c>
      <c r="AL568" s="291">
        <v>11</v>
      </c>
      <c r="AM568" s="283" t="s">
        <v>622</v>
      </c>
      <c r="AN568" s="283" t="s">
        <v>466</v>
      </c>
      <c r="AO568" s="454" t="s">
        <v>366</v>
      </c>
      <c r="AP568" s="454" t="s">
        <v>380</v>
      </c>
      <c r="AQ568" s="459" t="s">
        <v>387</v>
      </c>
      <c r="AR568" s="283" t="s">
        <v>370</v>
      </c>
      <c r="AS568" s="283" t="s">
        <v>377</v>
      </c>
      <c r="AT568" s="283" t="s">
        <v>676</v>
      </c>
      <c r="AU568" s="283"/>
      <c r="AV568" s="291">
        <v>14</v>
      </c>
      <c r="AW568" s="283" t="s">
        <v>377</v>
      </c>
      <c r="AX568" s="291">
        <v>11</v>
      </c>
      <c r="AY568" s="167">
        <f t="shared" si="383"/>
        <v>21</v>
      </c>
      <c r="AZ568" s="167">
        <f t="shared" si="384"/>
        <v>12</v>
      </c>
      <c r="BA568" s="167">
        <f t="shared" si="385"/>
        <v>12</v>
      </c>
      <c r="BB568" s="167">
        <f t="shared" si="386"/>
        <v>12</v>
      </c>
      <c r="BC568" s="167">
        <f t="shared" si="387"/>
        <v>34</v>
      </c>
      <c r="BD568" s="167">
        <f t="shared" si="388"/>
        <v>24</v>
      </c>
      <c r="BE568" s="167">
        <f t="shared" si="389"/>
        <v>13</v>
      </c>
      <c r="BF568" s="167">
        <f t="shared" si="390"/>
        <v>15</v>
      </c>
      <c r="BG568" s="167">
        <f t="shared" si="391"/>
        <v>16</v>
      </c>
      <c r="BH568" s="167"/>
      <c r="BI568" s="167">
        <f t="shared" si="392"/>
        <v>14</v>
      </c>
      <c r="BJ568" s="167">
        <f t="shared" si="393"/>
        <v>19</v>
      </c>
      <c r="BK568" s="167">
        <f t="shared" si="394"/>
        <v>60</v>
      </c>
      <c r="BL568" s="167">
        <f t="shared" si="395"/>
        <v>14</v>
      </c>
      <c r="BM568" s="167">
        <f t="shared" si="396"/>
        <v>19</v>
      </c>
      <c r="BN568" s="167">
        <f t="shared" si="397"/>
        <v>11</v>
      </c>
      <c r="DI568" s="422"/>
      <c r="DJ568" s="422"/>
      <c r="EU568" s="422"/>
      <c r="EV568" s="422"/>
    </row>
    <row r="569" spans="14:152" s="56" customFormat="1" ht="15" customHeight="1">
      <c r="N569" s="222">
        <v>0</v>
      </c>
      <c r="W569" s="167">
        <v>26</v>
      </c>
      <c r="X569" s="167">
        <v>134</v>
      </c>
      <c r="Y569" s="167">
        <v>69</v>
      </c>
      <c r="Z569" s="167"/>
      <c r="AA569" s="167"/>
      <c r="AB569" s="167">
        <v>27</v>
      </c>
      <c r="AC569" s="167">
        <v>23</v>
      </c>
      <c r="AD569" s="167">
        <v>61</v>
      </c>
      <c r="AE569" s="167">
        <v>53</v>
      </c>
      <c r="AG569" s="270">
        <v>7</v>
      </c>
      <c r="AH569" s="270"/>
      <c r="AI569" s="283" t="s">
        <v>491</v>
      </c>
      <c r="AJ569" s="283" t="s">
        <v>368</v>
      </c>
      <c r="AK569" s="291">
        <v>12</v>
      </c>
      <c r="AL569" s="283" t="s">
        <v>458</v>
      </c>
      <c r="AM569" s="283" t="s">
        <v>631</v>
      </c>
      <c r="AN569" s="283" t="s">
        <v>590</v>
      </c>
      <c r="AO569" s="283">
        <v>13</v>
      </c>
      <c r="AP569" s="283" t="s">
        <v>371</v>
      </c>
      <c r="AQ569" s="459" t="s">
        <v>429</v>
      </c>
      <c r="AR569" s="283" t="s">
        <v>374</v>
      </c>
      <c r="AS569" s="283" t="s">
        <v>437</v>
      </c>
      <c r="AT569" s="283" t="s">
        <v>582</v>
      </c>
      <c r="AU569" s="283"/>
      <c r="AV569" s="291">
        <v>15</v>
      </c>
      <c r="AW569" s="291">
        <v>21</v>
      </c>
      <c r="AX569" s="291">
        <v>12</v>
      </c>
      <c r="AY569" s="167">
        <f t="shared" si="383"/>
        <v>25</v>
      </c>
      <c r="AZ569" s="167">
        <f t="shared" si="384"/>
        <v>15</v>
      </c>
      <c r="BA569" s="167">
        <f t="shared" si="385"/>
        <v>13</v>
      </c>
      <c r="BB569" s="167">
        <f t="shared" si="386"/>
        <v>14</v>
      </c>
      <c r="BC569" s="167">
        <f t="shared" si="387"/>
        <v>38</v>
      </c>
      <c r="BD569" s="167">
        <f t="shared" si="388"/>
        <v>27</v>
      </c>
      <c r="BE569" s="167">
        <f t="shared" si="389"/>
        <v>14</v>
      </c>
      <c r="BF569" s="167">
        <f t="shared" si="390"/>
        <v>17</v>
      </c>
      <c r="BG569" s="167">
        <f t="shared" si="391"/>
        <v>18</v>
      </c>
      <c r="BH569" s="167"/>
      <c r="BI569" s="167">
        <f t="shared" si="392"/>
        <v>17</v>
      </c>
      <c r="BJ569" s="167">
        <f t="shared" si="393"/>
        <v>21</v>
      </c>
      <c r="BK569" s="167">
        <f t="shared" si="394"/>
        <v>66</v>
      </c>
      <c r="BL569" s="167">
        <f t="shared" si="395"/>
        <v>15</v>
      </c>
      <c r="BM569" s="167">
        <f t="shared" si="396"/>
        <v>21</v>
      </c>
      <c r="BN569" s="167">
        <f t="shared" si="397"/>
        <v>12</v>
      </c>
      <c r="DI569" s="422"/>
      <c r="DJ569" s="422"/>
      <c r="EU569" s="422"/>
      <c r="EV569" s="422"/>
    </row>
    <row r="570" spans="14:152" s="56" customFormat="1" ht="15" customHeight="1">
      <c r="AG570" s="270">
        <v>8</v>
      </c>
      <c r="AH570" s="270"/>
      <c r="AI570" s="283" t="s">
        <v>383</v>
      </c>
      <c r="AJ570" s="283" t="s">
        <v>371</v>
      </c>
      <c r="AK570" s="291">
        <v>13</v>
      </c>
      <c r="AL570" s="291">
        <v>14</v>
      </c>
      <c r="AM570" s="283" t="s">
        <v>587</v>
      </c>
      <c r="AN570" s="283" t="s">
        <v>464</v>
      </c>
      <c r="AO570" s="283" t="s">
        <v>1362</v>
      </c>
      <c r="AP570" s="283">
        <v>17</v>
      </c>
      <c r="AQ570" s="459" t="s">
        <v>376</v>
      </c>
      <c r="AR570" s="283" t="s">
        <v>420</v>
      </c>
      <c r="AS570" s="283" t="s">
        <v>440</v>
      </c>
      <c r="AT570" s="283" t="s">
        <v>1150</v>
      </c>
      <c r="AU570" s="283"/>
      <c r="AV570" s="291">
        <v>16</v>
      </c>
      <c r="AW570" s="291">
        <v>22</v>
      </c>
      <c r="AX570" s="291">
        <v>13</v>
      </c>
      <c r="AY570" s="167">
        <f t="shared" si="383"/>
        <v>28</v>
      </c>
      <c r="AZ570" s="167">
        <f t="shared" si="384"/>
        <v>17</v>
      </c>
      <c r="BA570" s="167">
        <f t="shared" si="385"/>
        <v>14</v>
      </c>
      <c r="BB570" s="167">
        <f t="shared" si="386"/>
        <v>15</v>
      </c>
      <c r="BC570" s="167">
        <f t="shared" si="387"/>
        <v>42</v>
      </c>
      <c r="BD570" s="167">
        <f t="shared" si="388"/>
        <v>29</v>
      </c>
      <c r="BE570" s="167">
        <f t="shared" si="389"/>
        <v>16</v>
      </c>
      <c r="BF570" s="167">
        <f t="shared" si="390"/>
        <v>18</v>
      </c>
      <c r="BG570" s="167">
        <f t="shared" si="391"/>
        <v>20</v>
      </c>
      <c r="BH570" s="167"/>
      <c r="BI570" s="167">
        <f t="shared" si="392"/>
        <v>19</v>
      </c>
      <c r="BJ570" s="167">
        <f t="shared" si="393"/>
        <v>23</v>
      </c>
      <c r="BK570" s="167">
        <f t="shared" si="394"/>
        <v>73</v>
      </c>
      <c r="BL570" s="167">
        <f t="shared" si="395"/>
        <v>16</v>
      </c>
      <c r="BM570" s="167">
        <f t="shared" si="396"/>
        <v>22</v>
      </c>
      <c r="BN570" s="167">
        <f t="shared" si="397"/>
        <v>13</v>
      </c>
      <c r="DI570" s="422"/>
      <c r="DJ570" s="422"/>
      <c r="EU570" s="422"/>
      <c r="EV570" s="422"/>
    </row>
    <row r="571" spans="14:152" s="56" customFormat="1" ht="15" customHeight="1">
      <c r="AG571" s="270">
        <v>9</v>
      </c>
      <c r="AH571" s="270"/>
      <c r="AI571" s="283" t="s">
        <v>520</v>
      </c>
      <c r="AJ571" s="283" t="s">
        <v>373</v>
      </c>
      <c r="AK571" s="291">
        <v>14</v>
      </c>
      <c r="AL571" s="283" t="s">
        <v>371</v>
      </c>
      <c r="AM571" s="283" t="s">
        <v>522</v>
      </c>
      <c r="AN571" s="283" t="s">
        <v>460</v>
      </c>
      <c r="AO571" s="283">
        <v>16</v>
      </c>
      <c r="AP571" s="283" t="s">
        <v>429</v>
      </c>
      <c r="AQ571" s="459" t="s">
        <v>466</v>
      </c>
      <c r="AR571" s="283" t="s">
        <v>466</v>
      </c>
      <c r="AS571" s="291">
        <v>25</v>
      </c>
      <c r="AT571" s="283" t="s">
        <v>1151</v>
      </c>
      <c r="AU571" s="283"/>
      <c r="AV571" s="291">
        <v>17</v>
      </c>
      <c r="AW571" s="283" t="s">
        <v>440</v>
      </c>
      <c r="AX571" s="291">
        <v>14</v>
      </c>
      <c r="AY571" s="167">
        <f t="shared" si="383"/>
        <v>32</v>
      </c>
      <c r="AZ571" s="167">
        <f t="shared" si="384"/>
        <v>20</v>
      </c>
      <c r="BA571" s="167">
        <f t="shared" si="385"/>
        <v>15</v>
      </c>
      <c r="BB571" s="167">
        <f t="shared" si="386"/>
        <v>17</v>
      </c>
      <c r="BC571" s="167">
        <f t="shared" si="387"/>
        <v>46</v>
      </c>
      <c r="BD571" s="167">
        <f t="shared" si="388"/>
        <v>32</v>
      </c>
      <c r="BE571" s="167">
        <f t="shared" si="389"/>
        <v>17</v>
      </c>
      <c r="BF571" s="167">
        <f t="shared" si="390"/>
        <v>20</v>
      </c>
      <c r="BG571" s="167">
        <f t="shared" si="391"/>
        <v>22</v>
      </c>
      <c r="BH571" s="167"/>
      <c r="BI571" s="167">
        <f t="shared" si="392"/>
        <v>22</v>
      </c>
      <c r="BJ571" s="167">
        <f t="shared" si="393"/>
        <v>25</v>
      </c>
      <c r="BK571" s="167">
        <f t="shared" si="394"/>
        <v>79</v>
      </c>
      <c r="BL571" s="167">
        <f t="shared" si="395"/>
        <v>17</v>
      </c>
      <c r="BM571" s="167">
        <f t="shared" si="396"/>
        <v>23</v>
      </c>
      <c r="BN571" s="167">
        <f t="shared" si="397"/>
        <v>14</v>
      </c>
      <c r="DI571" s="422"/>
      <c r="DJ571" s="422"/>
      <c r="EU571" s="422"/>
      <c r="EV571" s="422"/>
    </row>
    <row r="572" spans="14:152" s="56" customFormat="1" ht="15" customHeight="1">
      <c r="AG572" s="270">
        <v>10</v>
      </c>
      <c r="AH572" s="270"/>
      <c r="AI572" s="283" t="s">
        <v>461</v>
      </c>
      <c r="AJ572" s="283" t="s">
        <v>470</v>
      </c>
      <c r="AK572" s="291">
        <v>15</v>
      </c>
      <c r="AL572" s="291">
        <v>17</v>
      </c>
      <c r="AM572" s="283" t="s">
        <v>463</v>
      </c>
      <c r="AN572" s="283" t="s">
        <v>397</v>
      </c>
      <c r="AO572" s="283" t="s">
        <v>1384</v>
      </c>
      <c r="AP572" s="283" t="s">
        <v>376</v>
      </c>
      <c r="AQ572" s="459" t="s">
        <v>384</v>
      </c>
      <c r="AR572" s="283" t="s">
        <v>384</v>
      </c>
      <c r="AS572" s="283" t="s">
        <v>388</v>
      </c>
      <c r="AT572" s="283" t="s">
        <v>441</v>
      </c>
      <c r="AU572" s="283"/>
      <c r="AV572" s="291">
        <v>18</v>
      </c>
      <c r="AW572" s="291">
        <v>25</v>
      </c>
      <c r="AX572" s="291">
        <v>15</v>
      </c>
      <c r="AY572" s="167">
        <f t="shared" si="383"/>
        <v>36</v>
      </c>
      <c r="AZ572" s="167">
        <f t="shared" si="384"/>
        <v>23</v>
      </c>
      <c r="BA572" s="167">
        <f t="shared" si="385"/>
        <v>16</v>
      </c>
      <c r="BB572" s="167">
        <f t="shared" si="386"/>
        <v>18</v>
      </c>
      <c r="BC572" s="167">
        <f t="shared" si="387"/>
        <v>49</v>
      </c>
      <c r="BD572" s="167">
        <f t="shared" si="388"/>
        <v>34</v>
      </c>
      <c r="BE572" s="167">
        <f t="shared" si="389"/>
        <v>19</v>
      </c>
      <c r="BF572" s="167">
        <f t="shared" si="390"/>
        <v>22</v>
      </c>
      <c r="BG572" s="167">
        <f t="shared" si="391"/>
        <v>24</v>
      </c>
      <c r="BH572" s="167"/>
      <c r="BI572" s="167">
        <f t="shared" si="392"/>
        <v>24</v>
      </c>
      <c r="BJ572" s="167">
        <f t="shared" si="393"/>
        <v>26</v>
      </c>
      <c r="BK572" s="167">
        <f t="shared" si="394"/>
        <v>86</v>
      </c>
      <c r="BL572" s="167">
        <f t="shared" si="395"/>
        <v>18</v>
      </c>
      <c r="BM572" s="167">
        <f t="shared" si="396"/>
        <v>25</v>
      </c>
      <c r="BN572" s="167">
        <f t="shared" si="397"/>
        <v>15</v>
      </c>
      <c r="DI572" s="422"/>
      <c r="DJ572" s="422"/>
      <c r="EU572" s="422"/>
      <c r="EV572" s="422"/>
    </row>
    <row r="573" spans="14:152" s="56" customFormat="1" ht="15" customHeight="1">
      <c r="AG573" s="251">
        <v>11</v>
      </c>
      <c r="AH573" s="251"/>
      <c r="AI573" s="283" t="s">
        <v>378</v>
      </c>
      <c r="AJ573" s="283" t="s">
        <v>440</v>
      </c>
      <c r="AK573" s="283" t="s">
        <v>387</v>
      </c>
      <c r="AL573" s="291">
        <v>18</v>
      </c>
      <c r="AM573" s="283" t="s">
        <v>589</v>
      </c>
      <c r="AN573" s="283" t="s">
        <v>500</v>
      </c>
      <c r="AO573" s="283">
        <v>19</v>
      </c>
      <c r="AP573" s="283" t="s">
        <v>466</v>
      </c>
      <c r="AQ573" s="459" t="s">
        <v>388</v>
      </c>
      <c r="AR573" s="283" t="s">
        <v>388</v>
      </c>
      <c r="AS573" s="283" t="s">
        <v>391</v>
      </c>
      <c r="AT573" s="283" t="s">
        <v>1231</v>
      </c>
      <c r="AU573" s="283"/>
      <c r="AV573" s="283" t="s">
        <v>377</v>
      </c>
      <c r="AW573" s="291">
        <v>26</v>
      </c>
      <c r="AX573" s="291">
        <v>16</v>
      </c>
      <c r="AY573" s="167">
        <f t="shared" si="383"/>
        <v>40</v>
      </c>
      <c r="AZ573" s="167">
        <f t="shared" si="384"/>
        <v>25</v>
      </c>
      <c r="BA573" s="167">
        <f t="shared" si="385"/>
        <v>18</v>
      </c>
      <c r="BB573" s="167">
        <f t="shared" si="386"/>
        <v>19</v>
      </c>
      <c r="BC573" s="167">
        <f t="shared" si="387"/>
        <v>53</v>
      </c>
      <c r="BD573" s="167">
        <f t="shared" si="388"/>
        <v>37</v>
      </c>
      <c r="BE573" s="167">
        <f t="shared" si="389"/>
        <v>20</v>
      </c>
      <c r="BF573" s="167">
        <f t="shared" si="390"/>
        <v>24</v>
      </c>
      <c r="BG573" s="167">
        <f t="shared" si="391"/>
        <v>26</v>
      </c>
      <c r="BH573" s="167"/>
      <c r="BI573" s="167">
        <f t="shared" si="392"/>
        <v>26</v>
      </c>
      <c r="BJ573" s="167">
        <f t="shared" si="393"/>
        <v>28</v>
      </c>
      <c r="BK573" s="167">
        <f t="shared" si="394"/>
        <v>92</v>
      </c>
      <c r="BL573" s="167">
        <f t="shared" si="395"/>
        <v>19</v>
      </c>
      <c r="BM573" s="167">
        <f t="shared" si="396"/>
        <v>26</v>
      </c>
      <c r="BN573" s="167">
        <f t="shared" si="397"/>
        <v>16</v>
      </c>
      <c r="DI573" s="422"/>
      <c r="DJ573" s="422"/>
      <c r="EU573" s="422"/>
      <c r="EV573" s="422"/>
    </row>
    <row r="574" spans="14:152" s="56" customFormat="1" ht="15" customHeight="1">
      <c r="AG574" s="270">
        <v>12</v>
      </c>
      <c r="AH574" s="270"/>
      <c r="AI574" s="283" t="s">
        <v>499</v>
      </c>
      <c r="AJ574" s="283" t="s">
        <v>425</v>
      </c>
      <c r="AK574" s="291">
        <v>18</v>
      </c>
      <c r="AL574" s="283" t="s">
        <v>377</v>
      </c>
      <c r="AM574" s="283" t="s">
        <v>525</v>
      </c>
      <c r="AN574" s="283" t="s">
        <v>503</v>
      </c>
      <c r="AO574" s="291">
        <v>20</v>
      </c>
      <c r="AP574" s="455">
        <v>24</v>
      </c>
      <c r="AQ574" s="291">
        <v>28</v>
      </c>
      <c r="AR574" s="283" t="s">
        <v>391</v>
      </c>
      <c r="AS574" s="291">
        <v>30</v>
      </c>
      <c r="AT574" s="283" t="s">
        <v>1186</v>
      </c>
      <c r="AU574" s="283"/>
      <c r="AV574" s="291">
        <v>21</v>
      </c>
      <c r="AW574" s="291">
        <v>27</v>
      </c>
      <c r="AX574" s="283" t="s">
        <v>1</v>
      </c>
      <c r="AY574" s="167">
        <f t="shared" si="383"/>
        <v>44</v>
      </c>
      <c r="AZ574" s="167">
        <f t="shared" si="384"/>
        <v>27</v>
      </c>
      <c r="BA574" s="167">
        <f t="shared" si="385"/>
        <v>19</v>
      </c>
      <c r="BB574" s="167">
        <f t="shared" si="386"/>
        <v>21</v>
      </c>
      <c r="BC574" s="167">
        <f t="shared" si="387"/>
        <v>57</v>
      </c>
      <c r="BD574" s="167">
        <f t="shared" si="388"/>
        <v>39</v>
      </c>
      <c r="BE574" s="167">
        <f t="shared" si="389"/>
        <v>21</v>
      </c>
      <c r="BF574" s="167">
        <f t="shared" si="390"/>
        <v>25</v>
      </c>
      <c r="BG574" s="167">
        <f t="shared" si="391"/>
        <v>28</v>
      </c>
      <c r="BH574" s="167"/>
      <c r="BI574" s="167">
        <f t="shared" si="392"/>
        <v>28</v>
      </c>
      <c r="BJ574" s="167">
        <f t="shared" si="393"/>
        <v>30</v>
      </c>
      <c r="BK574" s="167">
        <f t="shared" si="394"/>
        <v>98</v>
      </c>
      <c r="BL574" s="167">
        <f t="shared" si="395"/>
        <v>21</v>
      </c>
      <c r="BM574" s="167">
        <f t="shared" si="396"/>
        <v>27</v>
      </c>
      <c r="BN574" s="167" t="str">
        <f t="shared" si="397"/>
        <v>-</v>
      </c>
      <c r="DI574" s="422"/>
      <c r="DJ574" s="422"/>
      <c r="EU574" s="422"/>
      <c r="EV574" s="422"/>
    </row>
    <row r="575" spans="14:152" s="56" customFormat="1" ht="15" customHeight="1">
      <c r="AG575" s="270">
        <v>13</v>
      </c>
      <c r="AH575" s="270"/>
      <c r="AI575" s="283" t="s">
        <v>502</v>
      </c>
      <c r="AJ575" s="283" t="s">
        <v>464</v>
      </c>
      <c r="AK575" s="283" t="s">
        <v>377</v>
      </c>
      <c r="AL575" s="291">
        <v>21</v>
      </c>
      <c r="AM575" s="283" t="s">
        <v>595</v>
      </c>
      <c r="AN575" s="283" t="s">
        <v>443</v>
      </c>
      <c r="AO575" s="283">
        <v>21</v>
      </c>
      <c r="AP575" s="291" t="s">
        <v>425</v>
      </c>
      <c r="AQ575" s="459" t="s">
        <v>467</v>
      </c>
      <c r="AR575" s="283" t="s">
        <v>394</v>
      </c>
      <c r="AS575" s="283" t="s">
        <v>432</v>
      </c>
      <c r="AT575" s="283" t="s">
        <v>1276</v>
      </c>
      <c r="AU575" s="283"/>
      <c r="AV575" s="291">
        <v>22</v>
      </c>
      <c r="AW575" s="283" t="s">
        <v>391</v>
      </c>
      <c r="AX575" s="291">
        <v>17</v>
      </c>
      <c r="AY575" s="167">
        <f t="shared" si="383"/>
        <v>48</v>
      </c>
      <c r="AZ575" s="167">
        <f t="shared" si="384"/>
        <v>29</v>
      </c>
      <c r="BA575" s="167">
        <f t="shared" si="385"/>
        <v>21</v>
      </c>
      <c r="BB575" s="167">
        <f t="shared" si="386"/>
        <v>22</v>
      </c>
      <c r="BC575" s="167">
        <f t="shared" si="387"/>
        <v>61</v>
      </c>
      <c r="BD575" s="167">
        <f t="shared" si="388"/>
        <v>42</v>
      </c>
      <c r="BE575" s="167">
        <f t="shared" si="389"/>
        <v>22</v>
      </c>
      <c r="BF575" s="167">
        <f t="shared" si="390"/>
        <v>27</v>
      </c>
      <c r="BG575" s="167">
        <f t="shared" si="391"/>
        <v>29</v>
      </c>
      <c r="BH575" s="167"/>
      <c r="BI575" s="167">
        <f t="shared" si="392"/>
        <v>30</v>
      </c>
      <c r="BJ575" s="167">
        <f t="shared" si="393"/>
        <v>31</v>
      </c>
      <c r="BK575" s="167">
        <f t="shared" si="394"/>
        <v>105</v>
      </c>
      <c r="BL575" s="167">
        <f t="shared" si="395"/>
        <v>22</v>
      </c>
      <c r="BM575" s="167">
        <f t="shared" si="396"/>
        <v>28</v>
      </c>
      <c r="BN575" s="167">
        <f t="shared" si="397"/>
        <v>17</v>
      </c>
      <c r="DI575" s="422"/>
      <c r="DJ575" s="422"/>
      <c r="EU575" s="422"/>
      <c r="EV575" s="422"/>
    </row>
    <row r="576" spans="14:152" s="56" customFormat="1" ht="15" customHeight="1">
      <c r="AG576" s="270">
        <v>14</v>
      </c>
      <c r="AH576" s="270"/>
      <c r="AI576" s="283" t="s">
        <v>505</v>
      </c>
      <c r="AJ576" s="283" t="s">
        <v>467</v>
      </c>
      <c r="AK576" s="291">
        <v>21</v>
      </c>
      <c r="AL576" s="291">
        <v>22</v>
      </c>
      <c r="AM576" s="283" t="s">
        <v>1187</v>
      </c>
      <c r="AN576" s="283" t="s">
        <v>447</v>
      </c>
      <c r="AO576" s="291">
        <v>22</v>
      </c>
      <c r="AP576" s="291">
        <v>27</v>
      </c>
      <c r="AQ576" s="459" t="s">
        <v>432</v>
      </c>
      <c r="AR576" s="283" t="s">
        <v>397</v>
      </c>
      <c r="AS576" s="291">
        <v>33</v>
      </c>
      <c r="AT576" s="283" t="s">
        <v>1277</v>
      </c>
      <c r="AU576" s="283"/>
      <c r="AV576" s="283" t="s">
        <v>440</v>
      </c>
      <c r="AW576" s="291">
        <v>30</v>
      </c>
      <c r="AX576" s="291">
        <v>18</v>
      </c>
      <c r="AY576" s="167">
        <f t="shared" si="383"/>
        <v>52</v>
      </c>
      <c r="AZ576" s="167">
        <f t="shared" si="384"/>
        <v>31</v>
      </c>
      <c r="BA576" s="167">
        <f t="shared" si="385"/>
        <v>22</v>
      </c>
      <c r="BB576" s="167">
        <f t="shared" si="386"/>
        <v>23</v>
      </c>
      <c r="BC576" s="167">
        <f t="shared" si="387"/>
        <v>65</v>
      </c>
      <c r="BD576" s="167">
        <f t="shared" si="388"/>
        <v>44</v>
      </c>
      <c r="BE576" s="167" t="str">
        <f t="shared" si="389"/>
        <v>-</v>
      </c>
      <c r="BF576" s="167">
        <f t="shared" si="390"/>
        <v>28</v>
      </c>
      <c r="BG576" s="167">
        <f t="shared" si="391"/>
        <v>31</v>
      </c>
      <c r="BH576" s="167"/>
      <c r="BI576" s="167">
        <f t="shared" si="392"/>
        <v>32</v>
      </c>
      <c r="BJ576" s="167">
        <f t="shared" si="393"/>
        <v>33</v>
      </c>
      <c r="BK576" s="167">
        <f t="shared" si="394"/>
        <v>111</v>
      </c>
      <c r="BL576" s="167">
        <f t="shared" si="395"/>
        <v>23</v>
      </c>
      <c r="BM576" s="167">
        <f t="shared" si="396"/>
        <v>30</v>
      </c>
      <c r="BN576" s="167">
        <f t="shared" si="397"/>
        <v>18</v>
      </c>
      <c r="DI576" s="422"/>
      <c r="DJ576" s="422"/>
      <c r="EU576" s="422"/>
      <c r="EV576" s="422"/>
    </row>
    <row r="577" spans="33:152" s="56" customFormat="1" ht="15" customHeight="1">
      <c r="AG577" s="270">
        <v>15</v>
      </c>
      <c r="AH577" s="270"/>
      <c r="AI577" s="283" t="s">
        <v>507</v>
      </c>
      <c r="AJ577" s="283" t="s">
        <v>432</v>
      </c>
      <c r="AK577" s="283" t="s">
        <v>466</v>
      </c>
      <c r="AL577" s="291">
        <v>23</v>
      </c>
      <c r="AM577" s="283" t="s">
        <v>558</v>
      </c>
      <c r="AN577" s="283" t="s">
        <v>1233</v>
      </c>
      <c r="AO577" s="283" t="s">
        <v>1</v>
      </c>
      <c r="AP577" s="283" t="s">
        <v>391</v>
      </c>
      <c r="AQ577" s="459" t="s">
        <v>1385</v>
      </c>
      <c r="AR577" s="283" t="s">
        <v>393</v>
      </c>
      <c r="AS577" s="283" t="s">
        <v>393</v>
      </c>
      <c r="AT577" s="283" t="s">
        <v>1386</v>
      </c>
      <c r="AU577" s="283"/>
      <c r="AV577" s="291">
        <v>25</v>
      </c>
      <c r="AW577" s="291">
        <v>31</v>
      </c>
      <c r="AX577" s="283">
        <v>19</v>
      </c>
      <c r="AY577" s="167">
        <f t="shared" si="383"/>
        <v>56</v>
      </c>
      <c r="AZ577" s="167">
        <f t="shared" si="384"/>
        <v>33</v>
      </c>
      <c r="BA577" s="167">
        <f t="shared" si="385"/>
        <v>24</v>
      </c>
      <c r="BB577" s="167">
        <f t="shared" si="386"/>
        <v>24</v>
      </c>
      <c r="BC577" s="167">
        <f t="shared" si="387"/>
        <v>69</v>
      </c>
      <c r="BD577" s="167">
        <f t="shared" si="388"/>
        <v>46</v>
      </c>
      <c r="BE577" s="167">
        <f t="shared" si="389"/>
        <v>23</v>
      </c>
      <c r="BF577" s="167">
        <f t="shared" si="390"/>
        <v>30</v>
      </c>
      <c r="BG577" s="167">
        <f t="shared" si="391"/>
        <v>33</v>
      </c>
      <c r="BH577" s="167"/>
      <c r="BI577" s="167">
        <f t="shared" si="392"/>
        <v>34</v>
      </c>
      <c r="BJ577" s="167">
        <f t="shared" si="393"/>
        <v>34</v>
      </c>
      <c r="BK577" s="167">
        <f t="shared" si="394"/>
        <v>118</v>
      </c>
      <c r="BL577" s="167">
        <f t="shared" si="395"/>
        <v>25</v>
      </c>
      <c r="BM577" s="167">
        <f t="shared" si="396"/>
        <v>31</v>
      </c>
      <c r="BN577" s="167">
        <f t="shared" si="397"/>
        <v>19</v>
      </c>
      <c r="DI577" s="422"/>
      <c r="DJ577" s="422"/>
      <c r="EU577" s="422"/>
      <c r="EV577" s="422"/>
    </row>
    <row r="578" spans="33:152" s="56" customFormat="1" ht="15" customHeight="1">
      <c r="AG578" s="270">
        <v>16</v>
      </c>
      <c r="AH578" s="270"/>
      <c r="AI578" s="283" t="s">
        <v>1091</v>
      </c>
      <c r="AJ578" s="283" t="s">
        <v>436</v>
      </c>
      <c r="AK578" s="291">
        <v>24</v>
      </c>
      <c r="AL578" s="283" t="s">
        <v>384</v>
      </c>
      <c r="AM578" s="283" t="s">
        <v>1304</v>
      </c>
      <c r="AN578" s="283" t="s">
        <v>463</v>
      </c>
      <c r="AO578" s="283">
        <v>23</v>
      </c>
      <c r="AP578" s="283" t="s">
        <v>394</v>
      </c>
      <c r="AQ578" s="459" t="s">
        <v>1117</v>
      </c>
      <c r="AR578" s="283" t="s">
        <v>1132</v>
      </c>
      <c r="AS578" s="291">
        <v>36</v>
      </c>
      <c r="AT578" s="283" t="s">
        <v>1387</v>
      </c>
      <c r="AU578" s="283"/>
      <c r="AV578" s="291">
        <v>26</v>
      </c>
      <c r="AW578" s="283" t="s">
        <v>1</v>
      </c>
      <c r="AX578" s="291">
        <v>20</v>
      </c>
      <c r="AY578" s="167">
        <f t="shared" si="383"/>
        <v>59</v>
      </c>
      <c r="AZ578" s="167">
        <f t="shared" si="384"/>
        <v>35</v>
      </c>
      <c r="BA578" s="167">
        <f t="shared" si="385"/>
        <v>25</v>
      </c>
      <c r="BB578" s="167">
        <f t="shared" si="386"/>
        <v>26</v>
      </c>
      <c r="BC578" s="167">
        <f t="shared" si="387"/>
        <v>73</v>
      </c>
      <c r="BD578" s="167">
        <f t="shared" si="388"/>
        <v>49</v>
      </c>
      <c r="BE578" s="167">
        <f t="shared" si="389"/>
        <v>24</v>
      </c>
      <c r="BF578" s="167">
        <f t="shared" si="390"/>
        <v>32</v>
      </c>
      <c r="BG578" s="167">
        <f t="shared" si="391"/>
        <v>35</v>
      </c>
      <c r="BH578" s="167"/>
      <c r="BI578" s="167">
        <f t="shared" si="392"/>
        <v>36</v>
      </c>
      <c r="BJ578" s="167">
        <f t="shared" si="393"/>
        <v>36</v>
      </c>
      <c r="BK578" s="167">
        <f t="shared" si="394"/>
        <v>124</v>
      </c>
      <c r="BL578" s="167">
        <f t="shared" si="395"/>
        <v>26</v>
      </c>
      <c r="BM578" s="167" t="str">
        <f t="shared" si="396"/>
        <v>-</v>
      </c>
      <c r="BN578" s="167">
        <f t="shared" si="397"/>
        <v>20</v>
      </c>
      <c r="DI578" s="422"/>
      <c r="DJ578" s="422"/>
      <c r="EU578" s="422"/>
      <c r="EV578" s="422"/>
    </row>
    <row r="579" spans="33:152" s="56" customFormat="1" ht="15" customHeight="1">
      <c r="AG579" s="270">
        <v>17</v>
      </c>
      <c r="AH579" s="270"/>
      <c r="AI579" s="283" t="s">
        <v>1219</v>
      </c>
      <c r="AJ579" s="291">
        <v>35</v>
      </c>
      <c r="AK579" s="283" t="s">
        <v>425</v>
      </c>
      <c r="AL579" s="291">
        <v>26</v>
      </c>
      <c r="AM579" s="283" t="s">
        <v>1350</v>
      </c>
      <c r="AN579" s="283" t="s">
        <v>465</v>
      </c>
      <c r="AO579" s="291">
        <v>24</v>
      </c>
      <c r="AP579" s="291">
        <v>32</v>
      </c>
      <c r="AQ579" s="459" t="s">
        <v>503</v>
      </c>
      <c r="AR579" s="283" t="s">
        <v>444</v>
      </c>
      <c r="AS579" s="291">
        <v>37</v>
      </c>
      <c r="AT579" s="283" t="s">
        <v>1391</v>
      </c>
      <c r="AU579" s="283"/>
      <c r="AV579" s="283" t="s">
        <v>464</v>
      </c>
      <c r="AW579" s="291">
        <v>32</v>
      </c>
      <c r="AX579" s="283" t="s">
        <v>1</v>
      </c>
      <c r="AY579" s="167">
        <f t="shared" si="383"/>
        <v>63</v>
      </c>
      <c r="AZ579" s="167">
        <f t="shared" si="384"/>
        <v>36</v>
      </c>
      <c r="BA579" s="167">
        <f t="shared" si="385"/>
        <v>27</v>
      </c>
      <c r="BB579" s="167">
        <f t="shared" si="386"/>
        <v>27</v>
      </c>
      <c r="BC579" s="167">
        <f t="shared" si="387"/>
        <v>77</v>
      </c>
      <c r="BD579" s="167">
        <f t="shared" si="388"/>
        <v>51</v>
      </c>
      <c r="BE579" s="167">
        <f t="shared" si="389"/>
        <v>25</v>
      </c>
      <c r="BF579" s="167">
        <f t="shared" si="390"/>
        <v>33</v>
      </c>
      <c r="BG579" s="167">
        <f t="shared" si="391"/>
        <v>37</v>
      </c>
      <c r="BH579" s="167"/>
      <c r="BI579" s="167">
        <f t="shared" si="392"/>
        <v>38</v>
      </c>
      <c r="BJ579" s="167">
        <f t="shared" si="393"/>
        <v>37</v>
      </c>
      <c r="BK579" s="167">
        <f t="shared" si="394"/>
        <v>130</v>
      </c>
      <c r="BL579" s="167">
        <f t="shared" si="395"/>
        <v>27</v>
      </c>
      <c r="BM579" s="167">
        <f t="shared" si="396"/>
        <v>32</v>
      </c>
      <c r="BN579" s="167" t="str">
        <f t="shared" si="397"/>
        <v>-</v>
      </c>
      <c r="DI579" s="422"/>
      <c r="DJ579" s="422"/>
      <c r="EU579" s="422"/>
      <c r="EV579" s="422"/>
    </row>
    <row r="580" spans="33:152" s="56" customFormat="1" ht="15" customHeight="1">
      <c r="AG580" s="270">
        <v>18</v>
      </c>
      <c r="AH580" s="270"/>
      <c r="AI580" s="283" t="s">
        <v>1388</v>
      </c>
      <c r="AJ580" s="291">
        <v>36</v>
      </c>
      <c r="AK580" s="283" t="s">
        <v>464</v>
      </c>
      <c r="AL580" s="291">
        <v>27</v>
      </c>
      <c r="AM580" s="283" t="s">
        <v>1389</v>
      </c>
      <c r="AN580" s="283" t="s">
        <v>468</v>
      </c>
      <c r="AO580" s="283">
        <v>25</v>
      </c>
      <c r="AP580" s="283" t="s">
        <v>1390</v>
      </c>
      <c r="AQ580" s="459" t="s">
        <v>435</v>
      </c>
      <c r="AR580" s="283" t="s">
        <v>1396</v>
      </c>
      <c r="AS580" s="291">
        <v>38</v>
      </c>
      <c r="AT580" s="283" t="s">
        <v>1397</v>
      </c>
      <c r="AU580" s="283"/>
      <c r="AV580" s="283" t="s">
        <v>672</v>
      </c>
      <c r="AW580" s="283" t="s">
        <v>436</v>
      </c>
      <c r="AX580" s="283" t="s">
        <v>491</v>
      </c>
      <c r="AY580" s="167">
        <f t="shared" si="383"/>
        <v>66</v>
      </c>
      <c r="AZ580" s="167">
        <f t="shared" si="384"/>
        <v>37</v>
      </c>
      <c r="BA580" s="167">
        <f t="shared" si="385"/>
        <v>29</v>
      </c>
      <c r="BB580" s="167">
        <f t="shared" si="386"/>
        <v>28</v>
      </c>
      <c r="BC580" s="167">
        <f t="shared" si="387"/>
        <v>81</v>
      </c>
      <c r="BD580" s="167">
        <f t="shared" si="388"/>
        <v>53</v>
      </c>
      <c r="BE580" s="167">
        <f t="shared" si="389"/>
        <v>26</v>
      </c>
      <c r="BF580" s="167">
        <f t="shared" si="390"/>
        <v>35</v>
      </c>
      <c r="BG580" s="167">
        <f t="shared" si="391"/>
        <v>39</v>
      </c>
      <c r="BH580" s="167"/>
      <c r="BI580" s="167">
        <f t="shared" si="392"/>
        <v>41</v>
      </c>
      <c r="BJ580" s="167">
        <f t="shared" si="393"/>
        <v>38</v>
      </c>
      <c r="BK580" s="167">
        <f t="shared" si="394"/>
        <v>135</v>
      </c>
      <c r="BL580" s="167">
        <f t="shared" si="395"/>
        <v>29</v>
      </c>
      <c r="BM580" s="167">
        <f t="shared" si="396"/>
        <v>33</v>
      </c>
      <c r="BN580" s="167">
        <f t="shared" si="397"/>
        <v>21</v>
      </c>
      <c r="DI580" s="422"/>
      <c r="DJ580" s="422"/>
      <c r="EU580" s="422"/>
      <c r="EV580" s="422"/>
    </row>
    <row r="581" spans="33:152" s="56" customFormat="1" ht="15" customHeight="1">
      <c r="AG581" s="270">
        <v>19</v>
      </c>
      <c r="AH581" s="270"/>
      <c r="AI581" s="283" t="s">
        <v>1392</v>
      </c>
      <c r="AJ581" s="283" t="s">
        <v>1339</v>
      </c>
      <c r="AK581" s="283" t="s">
        <v>372</v>
      </c>
      <c r="AL581" s="291">
        <v>28</v>
      </c>
      <c r="AM581" s="283" t="s">
        <v>1393</v>
      </c>
      <c r="AN581" s="283" t="s">
        <v>1394</v>
      </c>
      <c r="AO581" s="283" t="s">
        <v>1395</v>
      </c>
      <c r="AP581" s="283">
        <v>35</v>
      </c>
      <c r="AQ581" s="300"/>
      <c r="AR581" s="300"/>
      <c r="AS581" s="300"/>
      <c r="AT581" s="300"/>
      <c r="AU581" s="300"/>
      <c r="AV581" s="300"/>
      <c r="AW581" s="300"/>
      <c r="AX581" s="300"/>
      <c r="AY581" s="167">
        <f>IF(AI581="-",AI581,IF(ISNUMBER(AI581),AI581,MID(AI581,(FIND("-",AI581)+1),3)+1))</f>
        <v>69</v>
      </c>
      <c r="AZ581" s="167">
        <f>IF(AJ581="-",AJ581,IF(ISNUMBER(AJ581),AJ581,MID(AJ581,(FIND("-",AJ581)+1),3)+1))</f>
        <v>45</v>
      </c>
      <c r="BA581" s="167">
        <f>IF(AK581="-",AK581,IF(ISNUMBER(AK581),AK581,MID(AK581,(FIND("-",AK581)+1),3)+1))</f>
        <v>33</v>
      </c>
      <c r="BB581" s="167">
        <v>29</v>
      </c>
      <c r="BC581" s="167">
        <f>IF(AM581="-",AM581,IF(ISNUMBER(AM581),AM581,MID(AM581,(FIND("-",AM581)+1),3)+1))</f>
        <v>120</v>
      </c>
      <c r="BD581" s="167">
        <f>IF(AN581="-",AN581,IF(ISNUMBER(AN581),AN581,MID(AN581,(FIND("-",AN581)+1),3)+1))</f>
        <v>69</v>
      </c>
      <c r="BE581" s="167">
        <f>IF(AO581="-",AO581,IF(ISNUMBER(AO581),AO581,MID(AO581,(FIND("-",AO581)+1),3)+1))</f>
        <v>31</v>
      </c>
      <c r="BF581" s="167">
        <v>36</v>
      </c>
      <c r="BG581" s="167">
        <f>IF(AQ580="-",AQ580,IF(ISNUMBER(AQ580),AQ580,MID(AQ580,(FIND("-",AQ580)+1),3)+1))</f>
        <v>43</v>
      </c>
      <c r="BH581" s="167"/>
      <c r="BI581" s="167">
        <f>IF(AR580="-",AR580,IF(ISNUMBER(AR580),AR580,MID(AR580,(FIND("-",AR580)+1),3)+1))</f>
        <v>61</v>
      </c>
      <c r="BJ581" s="167">
        <v>39</v>
      </c>
      <c r="BK581" s="167">
        <f>IF(AT580="-",AT580,IF(ISNUMBER(AT580),AT580,MID(AT580,(FIND("-",AT580)+1),3)+1))</f>
        <v>137</v>
      </c>
      <c r="BL581" s="167">
        <f>IF(AV580="-",AV580,IF(ISNUMBER(AV580),AV580,MID(AV580,(FIND("-",AV580)+1),3)+1))</f>
        <v>34</v>
      </c>
      <c r="BM581" s="167">
        <f>IF(AW580="-",AW580,IF(ISNUMBER(AW580),AW580,MID(AW580,(FIND("-",AW580)+1),3)+1))</f>
        <v>35</v>
      </c>
      <c r="BN581" s="167">
        <f>IF(AX580="-",AX580,IF(ISNUMBER(AX580),AX580,MID(AX580,(FIND("-",AX580)+1),3)+1))</f>
        <v>25</v>
      </c>
      <c r="DI581" s="422"/>
      <c r="DJ581" s="422"/>
      <c r="EU581" s="422"/>
      <c r="EV581" s="422"/>
    </row>
    <row r="582" spans="33:152" s="56" customFormat="1" ht="15" customHeight="1">
      <c r="AG582" s="167"/>
      <c r="AH582" s="167"/>
      <c r="AI582" s="300"/>
      <c r="AJ582" s="300"/>
      <c r="AK582" s="300"/>
      <c r="AL582" s="300"/>
      <c r="AM582" s="300"/>
      <c r="AN582" s="300"/>
      <c r="AO582" s="300"/>
      <c r="AP582" s="300"/>
      <c r="AQ582" s="300"/>
      <c r="AR582" s="300"/>
      <c r="AS582" s="300"/>
      <c r="AT582" s="300"/>
      <c r="AU582" s="300"/>
      <c r="AV582" s="300"/>
      <c r="AW582" s="300"/>
      <c r="AX582" s="300"/>
      <c r="AY582" s="167"/>
      <c r="AZ582" s="167"/>
      <c r="BA582" s="167"/>
      <c r="BB582" s="167"/>
      <c r="BC582" s="167"/>
      <c r="BD582" s="167"/>
      <c r="BE582" s="167"/>
      <c r="BF582" s="167"/>
      <c r="BG582" s="167"/>
      <c r="BH582" s="167"/>
      <c r="BI582" s="167"/>
      <c r="BJ582" s="167"/>
      <c r="BK582" s="167"/>
      <c r="BL582" s="167"/>
      <c r="BM582" s="167"/>
      <c r="BN582" s="167"/>
      <c r="DI582" s="422"/>
      <c r="DJ582" s="422"/>
      <c r="EU582" s="422"/>
      <c r="EV582" s="422"/>
    </row>
    <row r="583" spans="33:152" s="56" customFormat="1" ht="15" customHeight="1">
      <c r="AG583" s="167"/>
      <c r="AH583" s="167"/>
      <c r="AI583" s="300"/>
      <c r="AJ583" s="300"/>
      <c r="AK583" s="300"/>
      <c r="AL583" s="300"/>
      <c r="AM583" s="300"/>
      <c r="AN583" s="300"/>
      <c r="AO583" s="300"/>
      <c r="AP583" s="300"/>
      <c r="AQ583" s="300"/>
      <c r="AR583" s="300"/>
      <c r="AS583" s="300"/>
      <c r="AT583" s="300"/>
      <c r="AU583" s="300"/>
      <c r="AV583" s="300"/>
      <c r="AW583" s="300"/>
      <c r="AX583" s="300"/>
      <c r="AY583" s="167"/>
      <c r="AZ583" s="167"/>
      <c r="BA583" s="167"/>
      <c r="BB583" s="167"/>
      <c r="BC583" s="167"/>
      <c r="BD583" s="167"/>
      <c r="BE583" s="167"/>
      <c r="BF583" s="167"/>
      <c r="BG583" s="167"/>
      <c r="BH583" s="167"/>
      <c r="BI583" s="167"/>
      <c r="BJ583" s="167"/>
      <c r="BK583" s="167"/>
      <c r="BL583" s="167"/>
      <c r="BM583" s="167"/>
      <c r="BN583" s="167"/>
      <c r="DI583" s="422"/>
      <c r="DJ583" s="422"/>
      <c r="EU583" s="422"/>
      <c r="EV583" s="422"/>
    </row>
    <row r="584" spans="33:152" s="56" customFormat="1" ht="15" customHeight="1">
      <c r="AG584" s="301" t="s">
        <v>1398</v>
      </c>
      <c r="AH584" s="301"/>
      <c r="AI584" s="300" t="s">
        <v>1399</v>
      </c>
      <c r="AJ584" s="300"/>
      <c r="AK584" s="300"/>
      <c r="AL584" s="300"/>
      <c r="AM584" s="300"/>
      <c r="AN584" s="300"/>
      <c r="AO584" s="300"/>
      <c r="AP584" s="300"/>
      <c r="AQ584" s="302"/>
      <c r="AR584" s="302"/>
      <c r="AS584" s="302"/>
      <c r="AT584" s="302"/>
      <c r="AU584" s="302"/>
      <c r="AV584" s="302"/>
      <c r="AW584" s="302"/>
      <c r="AX584" s="302"/>
      <c r="AY584" s="167"/>
      <c r="AZ584" s="167"/>
      <c r="BA584" s="167"/>
      <c r="BB584" s="167"/>
      <c r="BC584" s="167"/>
      <c r="BD584" s="167"/>
      <c r="BE584" s="167"/>
      <c r="BF584" s="167"/>
      <c r="BG584" s="167"/>
      <c r="BH584" s="167"/>
      <c r="BI584" s="167"/>
      <c r="BJ584" s="167"/>
      <c r="BK584" s="167"/>
      <c r="BL584" s="167"/>
      <c r="BM584" s="167"/>
      <c r="BN584" s="167"/>
      <c r="DI584" s="422"/>
      <c r="DJ584" s="422"/>
      <c r="EU584" s="422"/>
      <c r="EV584" s="422"/>
    </row>
    <row r="585" spans="33:152" s="56" customFormat="1" ht="15" customHeight="1">
      <c r="AG585" s="251" t="s">
        <v>1053</v>
      </c>
      <c r="AH585" s="251"/>
      <c r="AI585" s="302"/>
      <c r="AJ585" s="302"/>
      <c r="AK585" s="302"/>
      <c r="AL585" s="302"/>
      <c r="AM585" s="302"/>
      <c r="AN585" s="302"/>
      <c r="AO585" s="302"/>
      <c r="AP585" s="302"/>
      <c r="AQ585" s="303" t="s">
        <v>1062</v>
      </c>
      <c r="AR585" s="303" t="s">
        <v>1063</v>
      </c>
      <c r="AS585" s="303" t="s">
        <v>1064</v>
      </c>
      <c r="AT585" s="303" t="s">
        <v>1065</v>
      </c>
      <c r="AU585" s="303"/>
      <c r="AV585" s="304" t="s">
        <v>1066</v>
      </c>
      <c r="AW585" s="303" t="s">
        <v>1067</v>
      </c>
      <c r="AX585" s="303" t="s">
        <v>1068</v>
      </c>
      <c r="AY585" s="167"/>
      <c r="AZ585" s="167"/>
      <c r="BA585" s="167"/>
      <c r="BB585" s="167"/>
      <c r="BC585" s="167"/>
      <c r="BD585" s="167"/>
      <c r="BE585" s="167"/>
      <c r="BF585" s="167"/>
      <c r="BG585" s="167"/>
      <c r="BH585" s="167"/>
      <c r="BI585" s="167"/>
      <c r="BJ585" s="167"/>
      <c r="BK585" s="167"/>
      <c r="BL585" s="167"/>
      <c r="BM585" s="167"/>
      <c r="BN585" s="167"/>
      <c r="DI585" s="422"/>
      <c r="DJ585" s="422"/>
      <c r="EU585" s="422"/>
      <c r="EV585" s="422"/>
    </row>
    <row r="586" spans="33:152" s="56" customFormat="1" ht="15" customHeight="1">
      <c r="AG586" s="251"/>
      <c r="AH586" s="251"/>
      <c r="AI586" s="303" t="s">
        <v>1054</v>
      </c>
      <c r="AJ586" s="303" t="s">
        <v>1055</v>
      </c>
      <c r="AK586" s="303" t="s">
        <v>1056</v>
      </c>
      <c r="AL586" s="303" t="s">
        <v>1057</v>
      </c>
      <c r="AM586" s="303" t="s">
        <v>1058</v>
      </c>
      <c r="AN586" s="303" t="s">
        <v>1059</v>
      </c>
      <c r="AO586" s="303" t="s">
        <v>1060</v>
      </c>
      <c r="AP586" s="303" t="s">
        <v>1061</v>
      </c>
      <c r="AQ586" s="283" t="s">
        <v>474</v>
      </c>
      <c r="AR586" s="283" t="s">
        <v>351</v>
      </c>
      <c r="AS586" s="283" t="s">
        <v>1198</v>
      </c>
      <c r="AT586" s="283" t="s">
        <v>1382</v>
      </c>
      <c r="AU586" s="283"/>
      <c r="AV586" s="283" t="s">
        <v>1198</v>
      </c>
      <c r="AW586" s="299" t="s">
        <v>1227</v>
      </c>
      <c r="AX586" s="283" t="s">
        <v>617</v>
      </c>
      <c r="AY586" s="167">
        <f t="shared" ref="AY586:AY604" si="398">IF(AI587="-",AI587,IF(ISNUMBER(AI587),AI587,MID(AI587,1,FIND("-",AI587)-1))+0)</f>
        <v>0</v>
      </c>
      <c r="AZ586" s="167">
        <f t="shared" ref="AZ586:AZ604" si="399">IF(AJ587="-",AJ587,IF(ISNUMBER(AJ587),AJ587,MID(AJ587,1,FIND("-",AJ587)-1))+0)</f>
        <v>0</v>
      </c>
      <c r="BA586" s="167">
        <f t="shared" ref="BA586:BA604" si="400">IF(AK587="-",AK587,IF(ISNUMBER(AK587),AK587,MID(AK587,1,FIND("-",AK587)-1))+0)</f>
        <v>0</v>
      </c>
      <c r="BB586" s="167">
        <f t="shared" ref="BB586:BB604" si="401">IF(AL587="-",AL587,IF(ISNUMBER(AL587),AL587,MID(AL587,1,FIND("-",AL587)-1))+0)</f>
        <v>0</v>
      </c>
      <c r="BC586" s="167">
        <f t="shared" ref="BC586:BC604" si="402">IF(AM587="-",AM587,IF(ISNUMBER(AM587),AM587,MID(AM587,1,FIND("-",AM587)-1))+0)</f>
        <v>0</v>
      </c>
      <c r="BD586" s="167">
        <f t="shared" ref="BD586:BD604" si="403">IF(AN587="-",AN587,IF(ISNUMBER(AN587),AN587,MID(AN587,1,FIND("-",AN587)-1))+0)</f>
        <v>0</v>
      </c>
      <c r="BE586" s="167">
        <f t="shared" ref="BE586:BE604" si="404">IF(AO587="-",AO587,IF(ISNUMBER(AO587),AO587,MID(AO587,1,FIND("-",AO587)-1))+0)</f>
        <v>0</v>
      </c>
      <c r="BF586" s="167">
        <f t="shared" ref="BF586:BF604" si="405">IF(AP587="-",AP587,IF(ISNUMBER(AP587),AP587,MID(AP587,1,FIND("-",AP587)-1))+0)</f>
        <v>0</v>
      </c>
      <c r="BG586" s="167">
        <f t="shared" ref="BG586:BG604" si="406">IF(AQ586="-",AQ586,IF(ISNUMBER(AQ586),AQ586,MID(AQ586,1,FIND("-",AQ586)-1))+0)</f>
        <v>0</v>
      </c>
      <c r="BH586" s="167"/>
      <c r="BI586" s="167">
        <f t="shared" ref="BI586:BI604" si="407">IF(AR586="-",AR586,IF(ISNUMBER(AR586),AR586,MID(AR586,1,FIND("-",AR586)-1))+0)</f>
        <v>0</v>
      </c>
      <c r="BJ586" s="167">
        <f t="shared" ref="BJ586:BJ604" si="408">IF(AS586="-",AS586,IF(ISNUMBER(AS586),AS586,MID(AS586,1,FIND("-",AS586)-1))+0)</f>
        <v>0</v>
      </c>
      <c r="BK586" s="167">
        <f t="shared" ref="BK586:BK604" si="409">IF(AT586="-",AT586,IF(ISNUMBER(AT586),AT586,MID(AT586,1,FIND("-",AT586)-1))+0)</f>
        <v>0</v>
      </c>
      <c r="BL586" s="167">
        <f t="shared" ref="BL586:BL604" si="410">IF(AV586="-",AV586,IF(ISNUMBER(AV586),AV586,MID(AV586,1,FIND("-",AV586)-1))+0)</f>
        <v>0</v>
      </c>
      <c r="BM586" s="167">
        <f t="shared" ref="BM586:BM604" si="411">IF(AW586="-",AW586,IF(ISNUMBER(AW586),AW586,MID(AW586,1,FIND("-",AW586)-1))+0)</f>
        <v>0</v>
      </c>
      <c r="BN586" s="167">
        <f t="shared" ref="BN586:BN604" si="412">IF(AX586="-",AX586,IF(ISNUMBER(AX586),AX586,MID(AX586,1,FIND("-",AX586)-1))+0)</f>
        <v>0</v>
      </c>
      <c r="DI586" s="422"/>
      <c r="DJ586" s="422"/>
      <c r="EU586" s="422"/>
      <c r="EV586" s="422"/>
    </row>
    <row r="587" spans="33:152" s="56" customFormat="1" ht="15" customHeight="1">
      <c r="AG587" s="270">
        <v>1</v>
      </c>
      <c r="AH587" s="270"/>
      <c r="AI587" s="283" t="s">
        <v>351</v>
      </c>
      <c r="AJ587" s="291">
        <v>0</v>
      </c>
      <c r="AK587" s="283" t="s">
        <v>572</v>
      </c>
      <c r="AL587" s="283" t="s">
        <v>617</v>
      </c>
      <c r="AM587" s="283" t="s">
        <v>1380</v>
      </c>
      <c r="AN587" s="283" t="s">
        <v>1146</v>
      </c>
      <c r="AO587" s="283" t="s">
        <v>403</v>
      </c>
      <c r="AP587" s="283" t="s">
        <v>644</v>
      </c>
      <c r="AQ587" s="283" t="s">
        <v>367</v>
      </c>
      <c r="AR587" s="283" t="s">
        <v>407</v>
      </c>
      <c r="AS587" s="283" t="s">
        <v>412</v>
      </c>
      <c r="AT587" s="283" t="s">
        <v>1155</v>
      </c>
      <c r="AU587" s="283"/>
      <c r="AV587" s="291">
        <v>9</v>
      </c>
      <c r="AW587" s="283" t="s">
        <v>366</v>
      </c>
      <c r="AX587" s="291">
        <v>5</v>
      </c>
      <c r="AY587" s="167">
        <f t="shared" si="398"/>
        <v>3</v>
      </c>
      <c r="AZ587" s="167">
        <f t="shared" si="399"/>
        <v>1</v>
      </c>
      <c r="BA587" s="167">
        <f t="shared" si="400"/>
        <v>8</v>
      </c>
      <c r="BB587" s="167">
        <f t="shared" si="401"/>
        <v>5</v>
      </c>
      <c r="BC587" s="167">
        <f t="shared" si="402"/>
        <v>18</v>
      </c>
      <c r="BD587" s="167">
        <f t="shared" si="403"/>
        <v>12</v>
      </c>
      <c r="BE587" s="167">
        <f t="shared" si="404"/>
        <v>4</v>
      </c>
      <c r="BF587" s="167">
        <f t="shared" si="405"/>
        <v>6</v>
      </c>
      <c r="BG587" s="167">
        <f t="shared" si="406"/>
        <v>7</v>
      </c>
      <c r="BH587" s="167"/>
      <c r="BI587" s="167">
        <f t="shared" si="407"/>
        <v>3</v>
      </c>
      <c r="BJ587" s="167">
        <f t="shared" si="408"/>
        <v>9</v>
      </c>
      <c r="BK587" s="167">
        <f t="shared" si="409"/>
        <v>29</v>
      </c>
      <c r="BL587" s="167">
        <f t="shared" si="410"/>
        <v>9</v>
      </c>
      <c r="BM587" s="167">
        <f t="shared" si="411"/>
        <v>11</v>
      </c>
      <c r="BN587" s="167">
        <f t="shared" si="412"/>
        <v>5</v>
      </c>
      <c r="DI587" s="422"/>
      <c r="DJ587" s="422"/>
      <c r="EU587" s="422"/>
      <c r="EV587" s="422"/>
    </row>
    <row r="588" spans="33:152" s="56" customFormat="1" ht="15" customHeight="1">
      <c r="AG588" s="270">
        <v>2</v>
      </c>
      <c r="AH588" s="270"/>
      <c r="AI588" s="283" t="s">
        <v>407</v>
      </c>
      <c r="AJ588" s="291">
        <v>1</v>
      </c>
      <c r="AK588" s="291">
        <v>8</v>
      </c>
      <c r="AL588" s="291">
        <v>5</v>
      </c>
      <c r="AM588" s="283" t="s">
        <v>462</v>
      </c>
      <c r="AN588" s="283" t="s">
        <v>458</v>
      </c>
      <c r="AO588" s="283" t="s">
        <v>356</v>
      </c>
      <c r="AP588" s="283" t="s">
        <v>359</v>
      </c>
      <c r="AQ588" s="283" t="s">
        <v>412</v>
      </c>
      <c r="AR588" s="283" t="s">
        <v>353</v>
      </c>
      <c r="AS588" s="283" t="s">
        <v>366</v>
      </c>
      <c r="AT588" s="283" t="s">
        <v>649</v>
      </c>
      <c r="AU588" s="283"/>
      <c r="AV588" s="291">
        <v>10</v>
      </c>
      <c r="AW588" s="283" t="s">
        <v>380</v>
      </c>
      <c r="AX588" s="283" t="s">
        <v>359</v>
      </c>
      <c r="AY588" s="167">
        <f t="shared" si="398"/>
        <v>5</v>
      </c>
      <c r="AZ588" s="167">
        <f t="shared" si="399"/>
        <v>2</v>
      </c>
      <c r="BA588" s="167">
        <f t="shared" si="400"/>
        <v>9</v>
      </c>
      <c r="BB588" s="167">
        <f t="shared" si="401"/>
        <v>6</v>
      </c>
      <c r="BC588" s="167">
        <f t="shared" si="402"/>
        <v>21</v>
      </c>
      <c r="BD588" s="167">
        <f t="shared" si="403"/>
        <v>14</v>
      </c>
      <c r="BE588" s="167">
        <f t="shared" si="404"/>
        <v>6</v>
      </c>
      <c r="BF588" s="167">
        <f t="shared" si="405"/>
        <v>8</v>
      </c>
      <c r="BG588" s="167">
        <f t="shared" si="406"/>
        <v>9</v>
      </c>
      <c r="BH588" s="167"/>
      <c r="BI588" s="167">
        <f t="shared" si="407"/>
        <v>5</v>
      </c>
      <c r="BJ588" s="167">
        <f t="shared" si="408"/>
        <v>11</v>
      </c>
      <c r="BK588" s="167">
        <f t="shared" si="409"/>
        <v>36</v>
      </c>
      <c r="BL588" s="167">
        <f t="shared" si="410"/>
        <v>10</v>
      </c>
      <c r="BM588" s="167">
        <f t="shared" si="411"/>
        <v>13</v>
      </c>
      <c r="BN588" s="167">
        <f t="shared" si="412"/>
        <v>6</v>
      </c>
      <c r="DI588" s="422"/>
      <c r="DJ588" s="422"/>
      <c r="EU588" s="422"/>
      <c r="EV588" s="422"/>
    </row>
    <row r="589" spans="33:152" s="56" customFormat="1" ht="15" customHeight="1">
      <c r="AG589" s="270">
        <v>3</v>
      </c>
      <c r="AH589" s="270"/>
      <c r="AI589" s="283" t="s">
        <v>482</v>
      </c>
      <c r="AJ589" s="283" t="s">
        <v>411</v>
      </c>
      <c r="AK589" s="291">
        <v>9</v>
      </c>
      <c r="AL589" s="283" t="s">
        <v>359</v>
      </c>
      <c r="AM589" s="283" t="s">
        <v>381</v>
      </c>
      <c r="AN589" s="283" t="s">
        <v>370</v>
      </c>
      <c r="AO589" s="283" t="s">
        <v>359</v>
      </c>
      <c r="AP589" s="283" t="s">
        <v>361</v>
      </c>
      <c r="AQ589" s="283" t="s">
        <v>366</v>
      </c>
      <c r="AR589" s="283" t="s">
        <v>480</v>
      </c>
      <c r="AS589" s="283" t="s">
        <v>380</v>
      </c>
      <c r="AT589" s="283" t="s">
        <v>1400</v>
      </c>
      <c r="AU589" s="283"/>
      <c r="AV589" s="291">
        <v>11</v>
      </c>
      <c r="AW589" s="291">
        <v>15</v>
      </c>
      <c r="AX589" s="291">
        <v>8</v>
      </c>
      <c r="AY589" s="167">
        <f t="shared" si="398"/>
        <v>9</v>
      </c>
      <c r="AZ589" s="167">
        <f t="shared" si="399"/>
        <v>4</v>
      </c>
      <c r="BA589" s="167">
        <f t="shared" si="400"/>
        <v>10</v>
      </c>
      <c r="BB589" s="167">
        <f t="shared" si="401"/>
        <v>8</v>
      </c>
      <c r="BC589" s="167">
        <f t="shared" si="402"/>
        <v>24</v>
      </c>
      <c r="BD589" s="167">
        <f t="shared" si="403"/>
        <v>17</v>
      </c>
      <c r="BE589" s="167">
        <f t="shared" si="404"/>
        <v>8</v>
      </c>
      <c r="BF589" s="167">
        <f t="shared" si="405"/>
        <v>10</v>
      </c>
      <c r="BG589" s="167">
        <f t="shared" si="406"/>
        <v>11</v>
      </c>
      <c r="BH589" s="167"/>
      <c r="BI589" s="167">
        <f t="shared" si="407"/>
        <v>7</v>
      </c>
      <c r="BJ589" s="167">
        <f t="shared" si="408"/>
        <v>13</v>
      </c>
      <c r="BK589" s="167">
        <f t="shared" si="409"/>
        <v>42</v>
      </c>
      <c r="BL589" s="167">
        <f t="shared" si="410"/>
        <v>11</v>
      </c>
      <c r="BM589" s="167">
        <f t="shared" si="411"/>
        <v>15</v>
      </c>
      <c r="BN589" s="167">
        <f t="shared" si="412"/>
        <v>8</v>
      </c>
      <c r="DI589" s="422"/>
      <c r="DJ589" s="422"/>
      <c r="EU589" s="422"/>
      <c r="EV589" s="422"/>
    </row>
    <row r="590" spans="33:152" s="56" customFormat="1" ht="15" customHeight="1">
      <c r="AG590" s="270">
        <v>4</v>
      </c>
      <c r="AH590" s="270"/>
      <c r="AI590" s="283" t="s">
        <v>485</v>
      </c>
      <c r="AJ590" s="283" t="s">
        <v>356</v>
      </c>
      <c r="AK590" s="291">
        <v>10</v>
      </c>
      <c r="AL590" s="291">
        <v>8</v>
      </c>
      <c r="AM590" s="283" t="s">
        <v>519</v>
      </c>
      <c r="AN590" s="283" t="s">
        <v>373</v>
      </c>
      <c r="AO590" s="283" t="s">
        <v>361</v>
      </c>
      <c r="AP590" s="283" t="s">
        <v>363</v>
      </c>
      <c r="AQ590" s="283" t="s">
        <v>380</v>
      </c>
      <c r="AR590" s="283" t="s">
        <v>363</v>
      </c>
      <c r="AS590" s="283" t="s">
        <v>371</v>
      </c>
      <c r="AT590" s="283" t="s">
        <v>537</v>
      </c>
      <c r="AU590" s="283"/>
      <c r="AV590" s="291">
        <v>12</v>
      </c>
      <c r="AW590" s="283" t="s">
        <v>387</v>
      </c>
      <c r="AX590" s="291">
        <v>9</v>
      </c>
      <c r="AY590" s="167">
        <f t="shared" si="398"/>
        <v>13</v>
      </c>
      <c r="AZ590" s="167">
        <f t="shared" si="399"/>
        <v>6</v>
      </c>
      <c r="BA590" s="167" t="str">
        <f t="shared" si="400"/>
        <v>-</v>
      </c>
      <c r="BB590" s="167">
        <f t="shared" si="401"/>
        <v>9</v>
      </c>
      <c r="BC590" s="167">
        <f t="shared" si="402"/>
        <v>28</v>
      </c>
      <c r="BD590" s="167">
        <f t="shared" si="403"/>
        <v>20</v>
      </c>
      <c r="BE590" s="167">
        <f t="shared" si="404"/>
        <v>10</v>
      </c>
      <c r="BF590" s="167">
        <f t="shared" si="405"/>
        <v>12</v>
      </c>
      <c r="BG590" s="167">
        <f t="shared" si="406"/>
        <v>13</v>
      </c>
      <c r="BH590" s="167"/>
      <c r="BI590" s="167">
        <f t="shared" si="407"/>
        <v>10</v>
      </c>
      <c r="BJ590" s="167">
        <f t="shared" si="408"/>
        <v>15</v>
      </c>
      <c r="BK590" s="167">
        <f t="shared" si="409"/>
        <v>49</v>
      </c>
      <c r="BL590" s="167">
        <f t="shared" si="410"/>
        <v>12</v>
      </c>
      <c r="BM590" s="167">
        <f t="shared" si="411"/>
        <v>16</v>
      </c>
      <c r="BN590" s="167">
        <f t="shared" si="412"/>
        <v>9</v>
      </c>
      <c r="DI590" s="422"/>
      <c r="DJ590" s="422"/>
      <c r="EU590" s="422"/>
      <c r="EV590" s="422"/>
    </row>
    <row r="591" spans="33:152" s="56" customFormat="1" ht="15" customHeight="1">
      <c r="AG591" s="270">
        <v>5</v>
      </c>
      <c r="AH591" s="270"/>
      <c r="AI591" s="283" t="s">
        <v>487</v>
      </c>
      <c r="AJ591" s="283" t="s">
        <v>409</v>
      </c>
      <c r="AK591" s="283" t="s">
        <v>1</v>
      </c>
      <c r="AL591" s="283" t="s">
        <v>412</v>
      </c>
      <c r="AM591" s="283" t="s">
        <v>386</v>
      </c>
      <c r="AN591" s="283" t="s">
        <v>376</v>
      </c>
      <c r="AO591" s="283" t="s">
        <v>363</v>
      </c>
      <c r="AP591" s="283" t="s">
        <v>458</v>
      </c>
      <c r="AQ591" s="283" t="s">
        <v>371</v>
      </c>
      <c r="AR591" s="283" t="s">
        <v>368</v>
      </c>
      <c r="AS591" s="283" t="s">
        <v>374</v>
      </c>
      <c r="AT591" s="283" t="s">
        <v>1070</v>
      </c>
      <c r="AU591" s="283"/>
      <c r="AV591" s="291">
        <v>13</v>
      </c>
      <c r="AW591" s="291">
        <v>18</v>
      </c>
      <c r="AX591" s="291">
        <v>10</v>
      </c>
      <c r="AY591" s="167">
        <f t="shared" si="398"/>
        <v>17</v>
      </c>
      <c r="AZ591" s="167">
        <f t="shared" si="399"/>
        <v>9</v>
      </c>
      <c r="BA591" s="167">
        <f t="shared" si="400"/>
        <v>11</v>
      </c>
      <c r="BB591" s="167">
        <f t="shared" si="401"/>
        <v>11</v>
      </c>
      <c r="BC591" s="167">
        <f t="shared" si="402"/>
        <v>31</v>
      </c>
      <c r="BD591" s="167">
        <f t="shared" si="403"/>
        <v>22</v>
      </c>
      <c r="BE591" s="167">
        <f t="shared" si="404"/>
        <v>12</v>
      </c>
      <c r="BF591" s="167">
        <f t="shared" si="405"/>
        <v>14</v>
      </c>
      <c r="BG591" s="167">
        <f t="shared" si="406"/>
        <v>15</v>
      </c>
      <c r="BH591" s="167"/>
      <c r="BI591" s="167">
        <f t="shared" si="407"/>
        <v>12</v>
      </c>
      <c r="BJ591" s="167">
        <f t="shared" si="408"/>
        <v>17</v>
      </c>
      <c r="BK591" s="167">
        <f t="shared" si="409"/>
        <v>55</v>
      </c>
      <c r="BL591" s="167">
        <f t="shared" si="410"/>
        <v>13</v>
      </c>
      <c r="BM591" s="167">
        <f t="shared" si="411"/>
        <v>18</v>
      </c>
      <c r="BN591" s="167">
        <f t="shared" si="412"/>
        <v>10</v>
      </c>
      <c r="DI591" s="422"/>
      <c r="DJ591" s="422"/>
      <c r="EU591" s="422"/>
      <c r="EV591" s="422"/>
    </row>
    <row r="592" spans="33:152" s="56" customFormat="1" ht="15" customHeight="1">
      <c r="AG592" s="270">
        <v>6</v>
      </c>
      <c r="AH592" s="270"/>
      <c r="AI592" s="283" t="s">
        <v>489</v>
      </c>
      <c r="AJ592" s="283" t="s">
        <v>483</v>
      </c>
      <c r="AK592" s="291">
        <v>11</v>
      </c>
      <c r="AL592" s="291">
        <v>11</v>
      </c>
      <c r="AM592" s="283" t="s">
        <v>427</v>
      </c>
      <c r="AN592" s="283" t="s">
        <v>379</v>
      </c>
      <c r="AO592" s="291">
        <v>12</v>
      </c>
      <c r="AP592" s="291">
        <v>14</v>
      </c>
      <c r="AQ592" s="283" t="s">
        <v>374</v>
      </c>
      <c r="AR592" s="283" t="s">
        <v>371</v>
      </c>
      <c r="AS592" s="283" t="s">
        <v>377</v>
      </c>
      <c r="AT592" s="283" t="s">
        <v>688</v>
      </c>
      <c r="AU592" s="283"/>
      <c r="AV592" s="291">
        <v>14</v>
      </c>
      <c r="AW592" s="283" t="s">
        <v>377</v>
      </c>
      <c r="AX592" s="291">
        <v>11</v>
      </c>
      <c r="AY592" s="167">
        <f t="shared" si="398"/>
        <v>21</v>
      </c>
      <c r="AZ592" s="167">
        <f t="shared" si="399"/>
        <v>12</v>
      </c>
      <c r="BA592" s="167">
        <f t="shared" si="400"/>
        <v>12</v>
      </c>
      <c r="BB592" s="167">
        <f t="shared" si="401"/>
        <v>12</v>
      </c>
      <c r="BC592" s="167">
        <f t="shared" si="402"/>
        <v>35</v>
      </c>
      <c r="BD592" s="167">
        <f t="shared" si="403"/>
        <v>25</v>
      </c>
      <c r="BE592" s="167">
        <f t="shared" si="404"/>
        <v>13</v>
      </c>
      <c r="BF592" s="167">
        <f t="shared" si="405"/>
        <v>15</v>
      </c>
      <c r="BG592" s="167">
        <f t="shared" si="406"/>
        <v>17</v>
      </c>
      <c r="BH592" s="167"/>
      <c r="BI592" s="167">
        <f t="shared" si="407"/>
        <v>15</v>
      </c>
      <c r="BJ592" s="167">
        <f t="shared" si="408"/>
        <v>19</v>
      </c>
      <c r="BK592" s="167">
        <f t="shared" si="409"/>
        <v>61</v>
      </c>
      <c r="BL592" s="167">
        <f t="shared" si="410"/>
        <v>14</v>
      </c>
      <c r="BM592" s="167">
        <f t="shared" si="411"/>
        <v>19</v>
      </c>
      <c r="BN592" s="167">
        <f t="shared" si="412"/>
        <v>11</v>
      </c>
      <c r="DI592" s="422"/>
      <c r="DJ592" s="422"/>
      <c r="EU592" s="422"/>
      <c r="EV592" s="422"/>
    </row>
    <row r="593" spans="14:152" s="56" customFormat="1" ht="15" customHeight="1">
      <c r="AG593" s="270">
        <v>7</v>
      </c>
      <c r="AH593" s="270"/>
      <c r="AI593" s="283" t="s">
        <v>491</v>
      </c>
      <c r="AJ593" s="283" t="s">
        <v>368</v>
      </c>
      <c r="AK593" s="291">
        <v>12</v>
      </c>
      <c r="AL593" s="283" t="s">
        <v>458</v>
      </c>
      <c r="AM593" s="283" t="s">
        <v>431</v>
      </c>
      <c r="AN593" s="283" t="s">
        <v>425</v>
      </c>
      <c r="AO593" s="283" t="s">
        <v>380</v>
      </c>
      <c r="AP593" s="283" t="s">
        <v>371</v>
      </c>
      <c r="AQ593" s="283" t="s">
        <v>377</v>
      </c>
      <c r="AR593" s="283" t="s">
        <v>373</v>
      </c>
      <c r="AS593" s="283" t="s">
        <v>437</v>
      </c>
      <c r="AT593" s="283" t="s">
        <v>430</v>
      </c>
      <c r="AU593" s="283"/>
      <c r="AV593" s="291">
        <v>15</v>
      </c>
      <c r="AW593" s="291">
        <v>21</v>
      </c>
      <c r="AX593" s="291">
        <v>12</v>
      </c>
      <c r="AY593" s="167">
        <f t="shared" si="398"/>
        <v>25</v>
      </c>
      <c r="AZ593" s="167">
        <f t="shared" si="399"/>
        <v>15</v>
      </c>
      <c r="BA593" s="167">
        <f t="shared" si="400"/>
        <v>13</v>
      </c>
      <c r="BB593" s="167">
        <f t="shared" si="401"/>
        <v>14</v>
      </c>
      <c r="BC593" s="167">
        <f t="shared" si="402"/>
        <v>39</v>
      </c>
      <c r="BD593" s="167">
        <f t="shared" si="403"/>
        <v>27</v>
      </c>
      <c r="BE593" s="167">
        <f t="shared" si="404"/>
        <v>15</v>
      </c>
      <c r="BF593" s="167">
        <f t="shared" si="405"/>
        <v>17</v>
      </c>
      <c r="BG593" s="167">
        <f t="shared" si="406"/>
        <v>19</v>
      </c>
      <c r="BH593" s="167"/>
      <c r="BI593" s="167">
        <f t="shared" si="407"/>
        <v>17</v>
      </c>
      <c r="BJ593" s="167">
        <f t="shared" si="408"/>
        <v>21</v>
      </c>
      <c r="BK593" s="167">
        <f t="shared" si="409"/>
        <v>68</v>
      </c>
      <c r="BL593" s="167">
        <f t="shared" si="410"/>
        <v>15</v>
      </c>
      <c r="BM593" s="167">
        <f t="shared" si="411"/>
        <v>21</v>
      </c>
      <c r="BN593" s="167">
        <f t="shared" si="412"/>
        <v>12</v>
      </c>
      <c r="DI593" s="422"/>
      <c r="DJ593" s="422"/>
      <c r="EU593" s="422"/>
      <c r="EV593" s="422"/>
    </row>
    <row r="594" spans="14:152" s="56" customFormat="1" ht="15" customHeight="1">
      <c r="AG594" s="270">
        <v>8</v>
      </c>
      <c r="AH594" s="270"/>
      <c r="AI594" s="283" t="s">
        <v>493</v>
      </c>
      <c r="AJ594" s="283" t="s">
        <v>360</v>
      </c>
      <c r="AK594" s="291">
        <v>13</v>
      </c>
      <c r="AL594" s="291">
        <v>14</v>
      </c>
      <c r="AM594" s="283" t="s">
        <v>435</v>
      </c>
      <c r="AN594" s="283" t="s">
        <v>428</v>
      </c>
      <c r="AO594" s="291">
        <v>15</v>
      </c>
      <c r="AP594" s="283" t="s">
        <v>374</v>
      </c>
      <c r="AQ594" s="283" t="s">
        <v>437</v>
      </c>
      <c r="AR594" s="283" t="s">
        <v>376</v>
      </c>
      <c r="AS594" s="283" t="s">
        <v>440</v>
      </c>
      <c r="AT594" s="283" t="s">
        <v>1203</v>
      </c>
      <c r="AU594" s="283"/>
      <c r="AV594" s="291">
        <v>16</v>
      </c>
      <c r="AW594" s="283" t="s">
        <v>466</v>
      </c>
      <c r="AX594" s="291">
        <v>13</v>
      </c>
      <c r="AY594" s="167">
        <f t="shared" si="398"/>
        <v>29</v>
      </c>
      <c r="AZ594" s="167">
        <f t="shared" si="399"/>
        <v>18</v>
      </c>
      <c r="BA594" s="167">
        <f t="shared" si="400"/>
        <v>14</v>
      </c>
      <c r="BB594" s="167">
        <f t="shared" si="401"/>
        <v>15</v>
      </c>
      <c r="BC594" s="167">
        <f t="shared" si="402"/>
        <v>43</v>
      </c>
      <c r="BD594" s="167">
        <f t="shared" si="403"/>
        <v>30</v>
      </c>
      <c r="BE594" s="167">
        <f t="shared" si="404"/>
        <v>16</v>
      </c>
      <c r="BF594" s="167">
        <f t="shared" si="405"/>
        <v>19</v>
      </c>
      <c r="BG594" s="167">
        <f t="shared" si="406"/>
        <v>21</v>
      </c>
      <c r="BH594" s="167"/>
      <c r="BI594" s="167">
        <f t="shared" si="407"/>
        <v>20</v>
      </c>
      <c r="BJ594" s="167">
        <f t="shared" si="408"/>
        <v>23</v>
      </c>
      <c r="BK594" s="167">
        <f t="shared" si="409"/>
        <v>74</v>
      </c>
      <c r="BL594" s="167">
        <f t="shared" si="410"/>
        <v>16</v>
      </c>
      <c r="BM594" s="167">
        <f t="shared" si="411"/>
        <v>22</v>
      </c>
      <c r="BN594" s="167">
        <f t="shared" si="412"/>
        <v>13</v>
      </c>
      <c r="DI594" s="422"/>
      <c r="DJ594" s="422"/>
      <c r="EU594" s="422"/>
      <c r="EV594" s="422"/>
    </row>
    <row r="595" spans="14:152" s="56" customFormat="1" ht="15" customHeight="1">
      <c r="AG595" s="270">
        <v>9</v>
      </c>
      <c r="AH595" s="270"/>
      <c r="AI595" s="283" t="s">
        <v>372</v>
      </c>
      <c r="AJ595" s="283" t="s">
        <v>429</v>
      </c>
      <c r="AK595" s="291">
        <v>14</v>
      </c>
      <c r="AL595" s="283" t="s">
        <v>371</v>
      </c>
      <c r="AM595" s="283" t="s">
        <v>385</v>
      </c>
      <c r="AN595" s="283" t="s">
        <v>394</v>
      </c>
      <c r="AO595" s="283" t="s">
        <v>387</v>
      </c>
      <c r="AP595" s="283" t="s">
        <v>377</v>
      </c>
      <c r="AQ595" s="291">
        <v>23</v>
      </c>
      <c r="AR595" s="283" t="s">
        <v>466</v>
      </c>
      <c r="AS595" s="283" t="s">
        <v>425</v>
      </c>
      <c r="AT595" s="283" t="s">
        <v>501</v>
      </c>
      <c r="AU595" s="283"/>
      <c r="AV595" s="283" t="s">
        <v>374</v>
      </c>
      <c r="AW595" s="291">
        <v>24</v>
      </c>
      <c r="AX595" s="291">
        <v>14</v>
      </c>
      <c r="AY595" s="167">
        <f t="shared" si="398"/>
        <v>33</v>
      </c>
      <c r="AZ595" s="167">
        <f t="shared" si="399"/>
        <v>20</v>
      </c>
      <c r="BA595" s="167">
        <f t="shared" si="400"/>
        <v>15</v>
      </c>
      <c r="BB595" s="167">
        <f t="shared" si="401"/>
        <v>17</v>
      </c>
      <c r="BC595" s="167">
        <f t="shared" si="402"/>
        <v>47</v>
      </c>
      <c r="BD595" s="167">
        <f t="shared" si="403"/>
        <v>32</v>
      </c>
      <c r="BE595" s="167">
        <f t="shared" si="404"/>
        <v>18</v>
      </c>
      <c r="BF595" s="167">
        <f t="shared" si="405"/>
        <v>21</v>
      </c>
      <c r="BG595" s="167">
        <f t="shared" si="406"/>
        <v>23</v>
      </c>
      <c r="BH595" s="167"/>
      <c r="BI595" s="167">
        <f t="shared" si="407"/>
        <v>22</v>
      </c>
      <c r="BJ595" s="167">
        <f t="shared" si="408"/>
        <v>25</v>
      </c>
      <c r="BK595" s="167">
        <f t="shared" si="409"/>
        <v>81</v>
      </c>
      <c r="BL595" s="167">
        <f t="shared" si="410"/>
        <v>17</v>
      </c>
      <c r="BM595" s="167">
        <f t="shared" si="411"/>
        <v>24</v>
      </c>
      <c r="BN595" s="167">
        <f t="shared" si="412"/>
        <v>14</v>
      </c>
      <c r="DI595" s="422"/>
      <c r="DJ595" s="422"/>
      <c r="EU595" s="422"/>
      <c r="EV595" s="422"/>
    </row>
    <row r="596" spans="14:152" s="56" customFormat="1" ht="15" customHeight="1">
      <c r="AG596" s="270">
        <v>10</v>
      </c>
      <c r="AH596" s="270"/>
      <c r="AI596" s="283" t="s">
        <v>567</v>
      </c>
      <c r="AJ596" s="283" t="s">
        <v>470</v>
      </c>
      <c r="AK596" s="283" t="s">
        <v>371</v>
      </c>
      <c r="AL596" s="291">
        <v>17</v>
      </c>
      <c r="AM596" s="283" t="s">
        <v>442</v>
      </c>
      <c r="AN596" s="283" t="s">
        <v>521</v>
      </c>
      <c r="AO596" s="291">
        <v>18</v>
      </c>
      <c r="AP596" s="291">
        <v>21</v>
      </c>
      <c r="AQ596" s="283" t="s">
        <v>384</v>
      </c>
      <c r="AR596" s="283" t="s">
        <v>590</v>
      </c>
      <c r="AS596" s="283" t="s">
        <v>464</v>
      </c>
      <c r="AT596" s="283" t="s">
        <v>585</v>
      </c>
      <c r="AU596" s="283"/>
      <c r="AV596" s="291">
        <v>19</v>
      </c>
      <c r="AW596" s="291">
        <v>25</v>
      </c>
      <c r="AX596" s="291">
        <v>15</v>
      </c>
      <c r="AY596" s="167">
        <f t="shared" si="398"/>
        <v>37</v>
      </c>
      <c r="AZ596" s="167">
        <f t="shared" si="399"/>
        <v>23</v>
      </c>
      <c r="BA596" s="167">
        <f t="shared" si="400"/>
        <v>17</v>
      </c>
      <c r="BB596" s="167">
        <f t="shared" si="401"/>
        <v>18</v>
      </c>
      <c r="BC596" s="167">
        <f t="shared" si="402"/>
        <v>51</v>
      </c>
      <c r="BD596" s="167">
        <f t="shared" si="403"/>
        <v>35</v>
      </c>
      <c r="BE596" s="167">
        <f t="shared" si="404"/>
        <v>19</v>
      </c>
      <c r="BF596" s="167">
        <f t="shared" si="405"/>
        <v>22</v>
      </c>
      <c r="BG596" s="167">
        <f t="shared" si="406"/>
        <v>24</v>
      </c>
      <c r="BH596" s="167"/>
      <c r="BI596" s="167">
        <f t="shared" si="407"/>
        <v>24</v>
      </c>
      <c r="BJ596" s="167">
        <f t="shared" si="408"/>
        <v>27</v>
      </c>
      <c r="BK596" s="167">
        <f t="shared" si="409"/>
        <v>87</v>
      </c>
      <c r="BL596" s="167">
        <f t="shared" si="410"/>
        <v>19</v>
      </c>
      <c r="BM596" s="167">
        <f t="shared" si="411"/>
        <v>25</v>
      </c>
      <c r="BN596" s="167">
        <f t="shared" si="412"/>
        <v>15</v>
      </c>
      <c r="DI596" s="422"/>
      <c r="DJ596" s="422"/>
      <c r="EU596" s="422"/>
      <c r="EV596" s="422"/>
    </row>
    <row r="597" spans="14:152" s="56" customFormat="1" ht="15" customHeight="1">
      <c r="AG597" s="251">
        <v>11</v>
      </c>
      <c r="AH597" s="251"/>
      <c r="AI597" s="283" t="s">
        <v>547</v>
      </c>
      <c r="AJ597" s="283" t="s">
        <v>494</v>
      </c>
      <c r="AK597" s="291">
        <v>17</v>
      </c>
      <c r="AL597" s="283" t="s">
        <v>429</v>
      </c>
      <c r="AM597" s="283" t="s">
        <v>549</v>
      </c>
      <c r="AN597" s="283" t="s">
        <v>1117</v>
      </c>
      <c r="AO597" s="291">
        <v>19</v>
      </c>
      <c r="AP597" s="283" t="s">
        <v>466</v>
      </c>
      <c r="AQ597" s="283" t="s">
        <v>388</v>
      </c>
      <c r="AR597" s="283" t="s">
        <v>464</v>
      </c>
      <c r="AS597" s="291">
        <v>29</v>
      </c>
      <c r="AT597" s="283" t="s">
        <v>1204</v>
      </c>
      <c r="AU597" s="283"/>
      <c r="AV597" s="291">
        <v>20</v>
      </c>
      <c r="AW597" s="283" t="s">
        <v>388</v>
      </c>
      <c r="AX597" s="291">
        <v>16</v>
      </c>
      <c r="AY597" s="167">
        <f t="shared" si="398"/>
        <v>41</v>
      </c>
      <c r="AZ597" s="167">
        <f t="shared" si="399"/>
        <v>26</v>
      </c>
      <c r="BA597" s="167">
        <f t="shared" si="400"/>
        <v>18</v>
      </c>
      <c r="BB597" s="167">
        <f t="shared" si="401"/>
        <v>20</v>
      </c>
      <c r="BC597" s="167">
        <f t="shared" si="402"/>
        <v>55</v>
      </c>
      <c r="BD597" s="167">
        <f t="shared" si="403"/>
        <v>37</v>
      </c>
      <c r="BE597" s="167">
        <f t="shared" si="404"/>
        <v>20</v>
      </c>
      <c r="BF597" s="167">
        <f t="shared" si="405"/>
        <v>24</v>
      </c>
      <c r="BG597" s="167">
        <f t="shared" si="406"/>
        <v>26</v>
      </c>
      <c r="BH597" s="167"/>
      <c r="BI597" s="167">
        <f t="shared" si="407"/>
        <v>27</v>
      </c>
      <c r="BJ597" s="167">
        <f t="shared" si="408"/>
        <v>29</v>
      </c>
      <c r="BK597" s="167">
        <f t="shared" si="409"/>
        <v>94</v>
      </c>
      <c r="BL597" s="167">
        <f t="shared" si="410"/>
        <v>20</v>
      </c>
      <c r="BM597" s="167">
        <f t="shared" si="411"/>
        <v>26</v>
      </c>
      <c r="BN597" s="167">
        <f t="shared" si="412"/>
        <v>16</v>
      </c>
      <c r="DI597" s="422"/>
      <c r="DJ597" s="422"/>
      <c r="EU597" s="422"/>
      <c r="EV597" s="422"/>
    </row>
    <row r="598" spans="14:152" s="56" customFormat="1" ht="15" customHeight="1">
      <c r="N598" s="172" t="s">
        <v>2073</v>
      </c>
      <c r="P598" s="172"/>
      <c r="Q598" s="172"/>
      <c r="R598" s="172"/>
      <c r="S598" s="172"/>
      <c r="T598" s="172"/>
      <c r="U598" s="172"/>
      <c r="V598" s="172"/>
      <c r="AG598" s="270">
        <v>12</v>
      </c>
      <c r="AH598" s="270"/>
      <c r="AI598" s="283" t="s">
        <v>612</v>
      </c>
      <c r="AJ598" s="283" t="s">
        <v>388</v>
      </c>
      <c r="AK598" s="291">
        <v>18</v>
      </c>
      <c r="AL598" s="291">
        <v>20</v>
      </c>
      <c r="AM598" s="283" t="s">
        <v>1401</v>
      </c>
      <c r="AN598" s="283" t="s">
        <v>613</v>
      </c>
      <c r="AO598" s="291">
        <v>20</v>
      </c>
      <c r="AP598" s="283" t="s">
        <v>384</v>
      </c>
      <c r="AQ598" s="283" t="s">
        <v>391</v>
      </c>
      <c r="AR598" s="283" t="s">
        <v>467</v>
      </c>
      <c r="AS598" s="283" t="s">
        <v>394</v>
      </c>
      <c r="AT598" s="283" t="s">
        <v>1206</v>
      </c>
      <c r="AU598" s="283"/>
      <c r="AV598" s="291">
        <v>21</v>
      </c>
      <c r="AW598" s="291">
        <v>28</v>
      </c>
      <c r="AX598" s="291">
        <v>17</v>
      </c>
      <c r="AY598" s="167">
        <f t="shared" si="398"/>
        <v>45</v>
      </c>
      <c r="AZ598" s="167">
        <f t="shared" si="399"/>
        <v>28</v>
      </c>
      <c r="BA598" s="167">
        <f t="shared" si="400"/>
        <v>19</v>
      </c>
      <c r="BB598" s="167">
        <f t="shared" si="401"/>
        <v>21</v>
      </c>
      <c r="BC598" s="167">
        <f t="shared" si="402"/>
        <v>58</v>
      </c>
      <c r="BD598" s="167">
        <f t="shared" si="403"/>
        <v>40</v>
      </c>
      <c r="BE598" s="167">
        <f t="shared" si="404"/>
        <v>21</v>
      </c>
      <c r="BF598" s="167">
        <f t="shared" si="405"/>
        <v>26</v>
      </c>
      <c r="BG598" s="167">
        <f t="shared" si="406"/>
        <v>28</v>
      </c>
      <c r="BH598" s="167"/>
      <c r="BI598" s="167">
        <f t="shared" si="407"/>
        <v>29</v>
      </c>
      <c r="BJ598" s="167">
        <f t="shared" si="408"/>
        <v>30</v>
      </c>
      <c r="BK598" s="167">
        <f t="shared" si="409"/>
        <v>100</v>
      </c>
      <c r="BL598" s="167">
        <f t="shared" si="410"/>
        <v>21</v>
      </c>
      <c r="BM598" s="167">
        <f t="shared" si="411"/>
        <v>28</v>
      </c>
      <c r="BN598" s="167">
        <f t="shared" si="412"/>
        <v>17</v>
      </c>
      <c r="DI598" s="422"/>
      <c r="DJ598" s="422"/>
      <c r="EU598" s="422"/>
      <c r="EV598" s="422"/>
    </row>
    <row r="599" spans="14:152" s="56" customFormat="1" ht="15" customHeight="1">
      <c r="N599" s="172" t="s">
        <v>2062</v>
      </c>
      <c r="O599" s="172"/>
      <c r="P599" s="172"/>
      <c r="Q599" s="172"/>
      <c r="R599" s="172"/>
      <c r="S599" s="172"/>
      <c r="T599" s="172"/>
      <c r="U599" s="172"/>
      <c r="V599" s="172"/>
      <c r="AG599" s="270">
        <v>13</v>
      </c>
      <c r="AH599" s="270"/>
      <c r="AI599" s="283" t="s">
        <v>593</v>
      </c>
      <c r="AJ599" s="283" t="s">
        <v>391</v>
      </c>
      <c r="AK599" s="283" t="s">
        <v>377</v>
      </c>
      <c r="AL599" s="291">
        <v>21</v>
      </c>
      <c r="AM599" s="283" t="s">
        <v>667</v>
      </c>
      <c r="AN599" s="283" t="s">
        <v>1205</v>
      </c>
      <c r="AO599" s="291">
        <v>21</v>
      </c>
      <c r="AP599" s="291">
        <v>26</v>
      </c>
      <c r="AQ599" s="283" t="s">
        <v>394</v>
      </c>
      <c r="AR599" s="283" t="s">
        <v>432</v>
      </c>
      <c r="AS599" s="291">
        <v>32</v>
      </c>
      <c r="AT599" s="283" t="s">
        <v>1290</v>
      </c>
      <c r="AU599" s="283"/>
      <c r="AV599" s="283" t="s">
        <v>466</v>
      </c>
      <c r="AW599" s="291">
        <v>29</v>
      </c>
      <c r="AX599" s="291">
        <v>18</v>
      </c>
      <c r="AY599" s="167">
        <f t="shared" si="398"/>
        <v>49</v>
      </c>
      <c r="AZ599" s="167">
        <f t="shared" si="399"/>
        <v>30</v>
      </c>
      <c r="BA599" s="167">
        <f t="shared" si="400"/>
        <v>21</v>
      </c>
      <c r="BB599" s="167">
        <f t="shared" si="401"/>
        <v>22</v>
      </c>
      <c r="BC599" s="167">
        <f t="shared" si="402"/>
        <v>62</v>
      </c>
      <c r="BD599" s="167">
        <f t="shared" si="403"/>
        <v>42</v>
      </c>
      <c r="BE599" s="167">
        <f t="shared" si="404"/>
        <v>22</v>
      </c>
      <c r="BF599" s="167">
        <f t="shared" si="405"/>
        <v>27</v>
      </c>
      <c r="BG599" s="167">
        <f t="shared" si="406"/>
        <v>30</v>
      </c>
      <c r="BH599" s="167"/>
      <c r="BI599" s="167">
        <f t="shared" si="407"/>
        <v>31</v>
      </c>
      <c r="BJ599" s="167">
        <f t="shared" si="408"/>
        <v>32</v>
      </c>
      <c r="BK599" s="167">
        <f t="shared" si="409"/>
        <v>107</v>
      </c>
      <c r="BL599" s="167">
        <f t="shared" si="410"/>
        <v>22</v>
      </c>
      <c r="BM599" s="167">
        <f t="shared" si="411"/>
        <v>29</v>
      </c>
      <c r="BN599" s="167">
        <f t="shared" si="412"/>
        <v>18</v>
      </c>
      <c r="DI599" s="422"/>
      <c r="DJ599" s="422"/>
      <c r="EU599" s="422"/>
      <c r="EV599" s="422"/>
    </row>
    <row r="600" spans="14:152" s="56" customFormat="1" ht="15" customHeight="1">
      <c r="N600" s="172"/>
      <c r="O600" s="172"/>
      <c r="P600" s="172"/>
      <c r="Q600" s="172" t="s">
        <v>2063</v>
      </c>
      <c r="S600" s="172"/>
      <c r="T600" s="172"/>
      <c r="U600" s="172"/>
      <c r="AG600" s="270">
        <v>14</v>
      </c>
      <c r="AH600" s="270"/>
      <c r="AI600" s="283" t="s">
        <v>589</v>
      </c>
      <c r="AJ600" s="283" t="s">
        <v>394</v>
      </c>
      <c r="AK600" s="291">
        <v>21</v>
      </c>
      <c r="AL600" s="291">
        <v>22</v>
      </c>
      <c r="AM600" s="283" t="s">
        <v>1207</v>
      </c>
      <c r="AN600" s="283" t="s">
        <v>508</v>
      </c>
      <c r="AO600" s="291">
        <v>22</v>
      </c>
      <c r="AP600" s="283" t="s">
        <v>464</v>
      </c>
      <c r="AQ600" s="283" t="s">
        <v>397</v>
      </c>
      <c r="AR600" s="283" t="s">
        <v>436</v>
      </c>
      <c r="AS600" s="291">
        <v>33</v>
      </c>
      <c r="AT600" s="283" t="s">
        <v>1402</v>
      </c>
      <c r="AU600" s="283"/>
      <c r="AV600" s="291">
        <v>24</v>
      </c>
      <c r="AW600" s="291">
        <v>30</v>
      </c>
      <c r="AX600" s="283" t="s">
        <v>1</v>
      </c>
      <c r="AY600" s="167">
        <f t="shared" si="398"/>
        <v>53</v>
      </c>
      <c r="AZ600" s="167">
        <f t="shared" si="399"/>
        <v>32</v>
      </c>
      <c r="BA600" s="167">
        <f t="shared" si="400"/>
        <v>22</v>
      </c>
      <c r="BB600" s="167">
        <f t="shared" si="401"/>
        <v>23</v>
      </c>
      <c r="BC600" s="167">
        <f t="shared" si="402"/>
        <v>66</v>
      </c>
      <c r="BD600" s="167">
        <f t="shared" si="403"/>
        <v>45</v>
      </c>
      <c r="BE600" s="167" t="str">
        <f t="shared" si="404"/>
        <v>-</v>
      </c>
      <c r="BF600" s="167">
        <f t="shared" si="405"/>
        <v>29</v>
      </c>
      <c r="BG600" s="167">
        <f t="shared" si="406"/>
        <v>32</v>
      </c>
      <c r="BH600" s="167"/>
      <c r="BI600" s="167">
        <f t="shared" si="407"/>
        <v>33</v>
      </c>
      <c r="BJ600" s="167">
        <f t="shared" si="408"/>
        <v>33</v>
      </c>
      <c r="BK600" s="167">
        <f t="shared" si="409"/>
        <v>113</v>
      </c>
      <c r="BL600" s="167">
        <f t="shared" si="410"/>
        <v>24</v>
      </c>
      <c r="BM600" s="167">
        <f t="shared" si="411"/>
        <v>30</v>
      </c>
      <c r="BN600" s="167" t="str">
        <f t="shared" si="412"/>
        <v>-</v>
      </c>
      <c r="DI600" s="422"/>
      <c r="DJ600" s="422"/>
      <c r="EU600" s="422"/>
      <c r="EV600" s="422"/>
    </row>
    <row r="601" spans="14:152" s="56" customFormat="1" ht="15" customHeight="1">
      <c r="N601" s="199" t="s">
        <v>2</v>
      </c>
      <c r="O601" s="200" t="e">
        <f>Plan1!#REF!</f>
        <v>#REF!</v>
      </c>
      <c r="P601" s="200" t="e">
        <f>Plan1!#REF!</f>
        <v>#REF!</v>
      </c>
      <c r="Q601" s="200" t="e">
        <f>Plan1!#REF!</f>
        <v>#REF!</v>
      </c>
      <c r="R601" s="200" t="e">
        <f>Plan1!#REF!</f>
        <v>#REF!</v>
      </c>
      <c r="S601" s="200" t="e">
        <f>Plan1!#REF!</f>
        <v>#REF!</v>
      </c>
      <c r="T601" s="200" t="e">
        <f>Plan1!#REF!</f>
        <v>#REF!</v>
      </c>
      <c r="U601" s="199" t="e">
        <f>Plan1!#REF!</f>
        <v>#REF!</v>
      </c>
      <c r="AG601" s="270">
        <v>15</v>
      </c>
      <c r="AH601" s="270"/>
      <c r="AI601" s="283" t="s">
        <v>525</v>
      </c>
      <c r="AJ601" s="283" t="s">
        <v>397</v>
      </c>
      <c r="AK601" s="283" t="s">
        <v>466</v>
      </c>
      <c r="AL601" s="291">
        <v>23</v>
      </c>
      <c r="AM601" s="283" t="s">
        <v>1264</v>
      </c>
      <c r="AN601" s="283" t="s">
        <v>511</v>
      </c>
      <c r="AO601" s="283" t="s">
        <v>1</v>
      </c>
      <c r="AP601" s="283" t="s">
        <v>467</v>
      </c>
      <c r="AQ601" s="291">
        <v>34</v>
      </c>
      <c r="AR601" s="283" t="s">
        <v>1117</v>
      </c>
      <c r="AS601" s="283" t="s">
        <v>393</v>
      </c>
      <c r="AT601" s="283" t="s">
        <v>1336</v>
      </c>
      <c r="AU601" s="283"/>
      <c r="AV601" s="291">
        <v>25</v>
      </c>
      <c r="AW601" s="291">
        <v>31</v>
      </c>
      <c r="AX601" s="291">
        <v>19</v>
      </c>
      <c r="AY601" s="167">
        <f t="shared" si="398"/>
        <v>57</v>
      </c>
      <c r="AZ601" s="167">
        <f t="shared" si="399"/>
        <v>34</v>
      </c>
      <c r="BA601" s="167">
        <f t="shared" si="400"/>
        <v>24</v>
      </c>
      <c r="BB601" s="167">
        <f t="shared" si="401"/>
        <v>24</v>
      </c>
      <c r="BC601" s="167">
        <f t="shared" si="402"/>
        <v>70</v>
      </c>
      <c r="BD601" s="167">
        <f t="shared" si="403"/>
        <v>47</v>
      </c>
      <c r="BE601" s="167">
        <f t="shared" si="404"/>
        <v>23</v>
      </c>
      <c r="BF601" s="167">
        <f t="shared" si="405"/>
        <v>31</v>
      </c>
      <c r="BG601" s="167">
        <f t="shared" si="406"/>
        <v>34</v>
      </c>
      <c r="BH601" s="167"/>
      <c r="BI601" s="167">
        <f t="shared" si="407"/>
        <v>35</v>
      </c>
      <c r="BJ601" s="167">
        <f t="shared" si="408"/>
        <v>34</v>
      </c>
      <c r="BK601" s="167">
        <f t="shared" si="409"/>
        <v>119</v>
      </c>
      <c r="BL601" s="167">
        <f t="shared" si="410"/>
        <v>25</v>
      </c>
      <c r="BM601" s="167">
        <f t="shared" si="411"/>
        <v>31</v>
      </c>
      <c r="BN601" s="167">
        <f t="shared" si="412"/>
        <v>19</v>
      </c>
      <c r="DI601" s="422"/>
      <c r="DJ601" s="422"/>
      <c r="EU601" s="422"/>
      <c r="EV601" s="422"/>
    </row>
    <row r="602" spans="14:152" s="56" customFormat="1" ht="15" customHeight="1">
      <c r="N602" s="504">
        <v>1</v>
      </c>
      <c r="O602" s="167" t="s">
        <v>1</v>
      </c>
      <c r="P602" s="167" t="s">
        <v>1</v>
      </c>
      <c r="Q602" s="167" t="s">
        <v>1</v>
      </c>
      <c r="R602" s="167" t="s">
        <v>1</v>
      </c>
      <c r="S602" s="167" t="s">
        <v>1</v>
      </c>
      <c r="T602" s="167" t="s">
        <v>1</v>
      </c>
      <c r="U602" s="167" t="s">
        <v>1</v>
      </c>
      <c r="W602" s="223" t="str">
        <f t="shared" ref="W602:W620" si="413">IF(O602="-",O602,IF(ISNUMBER(O602),O602,MID(O602,1,FIND("-",O602)-1))+0)</f>
        <v>-</v>
      </c>
      <c r="X602" s="223" t="str">
        <f t="shared" ref="X602:X620" si="414">IF(P602="-",P602,IF(ISNUMBER(P602),P602,MID(P602,1,FIND("-",P602)-1))+0)</f>
        <v>-</v>
      </c>
      <c r="Y602" s="223" t="str">
        <f t="shared" ref="Y602:Y620" si="415">IF(Q602="-",Q602,IF(ISNUMBER(Q602),Q602,MID(Q602,1,FIND("-",Q602)-1))+0)</f>
        <v>-</v>
      </c>
      <c r="Z602" s="223"/>
      <c r="AA602" s="223"/>
      <c r="AB602" s="223" t="str">
        <f t="shared" ref="AB602:AB620" si="416">IF(R602="-",R602,IF(ISNUMBER(R602),R602,MID(R602,1,FIND("-",R602)-1))+0)</f>
        <v>-</v>
      </c>
      <c r="AC602" s="223" t="str">
        <f t="shared" ref="AC602:AC620" si="417">IF(S602="-",S602,IF(ISNUMBER(S602),S602,MID(S602,1,FIND("-",S602)-1))+0)</f>
        <v>-</v>
      </c>
      <c r="AD602" s="223" t="str">
        <f t="shared" ref="AD602:AD620" si="418">IF(T602="-",T602,IF(ISNUMBER(T602),T602,MID(T602,1,FIND("-",T602)-1))+0)</f>
        <v>-</v>
      </c>
      <c r="AE602" s="223" t="str">
        <f t="shared" ref="AE602:AE620" si="419">IF(U602="-",U602,IF(ISNUMBER(U602),U602,MID(U602,1,FIND("-",U602)-1))+0)</f>
        <v>-</v>
      </c>
      <c r="AG602" s="270">
        <v>16</v>
      </c>
      <c r="AH602" s="270"/>
      <c r="AI602" s="283" t="s">
        <v>526</v>
      </c>
      <c r="AJ602" s="291">
        <v>34</v>
      </c>
      <c r="AK602" s="291">
        <v>24</v>
      </c>
      <c r="AL602" s="291" t="s">
        <v>384</v>
      </c>
      <c r="AM602" s="283" t="s">
        <v>497</v>
      </c>
      <c r="AN602" s="283" t="s">
        <v>1293</v>
      </c>
      <c r="AO602" s="291">
        <v>23</v>
      </c>
      <c r="AP602" s="291">
        <v>31</v>
      </c>
      <c r="AQ602" s="283" t="s">
        <v>1117</v>
      </c>
      <c r="AR602" s="283" t="s">
        <v>503</v>
      </c>
      <c r="AS602" s="291">
        <v>36</v>
      </c>
      <c r="AT602" s="283" t="s">
        <v>1338</v>
      </c>
      <c r="AU602" s="283"/>
      <c r="AV602" s="283" t="s">
        <v>388</v>
      </c>
      <c r="AW602" s="291">
        <v>32</v>
      </c>
      <c r="AX602" s="291">
        <v>20</v>
      </c>
      <c r="AY602" s="167">
        <f t="shared" si="398"/>
        <v>60</v>
      </c>
      <c r="AZ602" s="167">
        <f t="shared" si="399"/>
        <v>35</v>
      </c>
      <c r="BA602" s="167">
        <f t="shared" si="400"/>
        <v>25</v>
      </c>
      <c r="BB602" s="167">
        <f t="shared" si="401"/>
        <v>26</v>
      </c>
      <c r="BC602" s="167">
        <f t="shared" si="402"/>
        <v>75</v>
      </c>
      <c r="BD602" s="167">
        <f t="shared" si="403"/>
        <v>49</v>
      </c>
      <c r="BE602" s="167">
        <f t="shared" si="404"/>
        <v>24</v>
      </c>
      <c r="BF602" s="167">
        <f t="shared" si="405"/>
        <v>32</v>
      </c>
      <c r="BG602" s="167">
        <f t="shared" si="406"/>
        <v>35</v>
      </c>
      <c r="BH602" s="167"/>
      <c r="BI602" s="167">
        <f t="shared" si="407"/>
        <v>37</v>
      </c>
      <c r="BJ602" s="167">
        <f t="shared" si="408"/>
        <v>36</v>
      </c>
      <c r="BK602" s="167">
        <f t="shared" si="409"/>
        <v>126</v>
      </c>
      <c r="BL602" s="167">
        <f t="shared" si="410"/>
        <v>26</v>
      </c>
      <c r="BM602" s="167">
        <f t="shared" si="411"/>
        <v>32</v>
      </c>
      <c r="BN602" s="167">
        <f t="shared" si="412"/>
        <v>20</v>
      </c>
      <c r="DI602" s="422"/>
      <c r="DJ602" s="422"/>
      <c r="EU602" s="422"/>
      <c r="EV602" s="422"/>
    </row>
    <row r="603" spans="14:152" s="56" customFormat="1" ht="15" customHeight="1">
      <c r="N603" s="504">
        <v>2</v>
      </c>
      <c r="O603" s="167" t="s">
        <v>1</v>
      </c>
      <c r="P603" s="167" t="s">
        <v>1</v>
      </c>
      <c r="Q603" s="504">
        <v>0</v>
      </c>
      <c r="R603" s="504">
        <v>0</v>
      </c>
      <c r="S603" s="167" t="s">
        <v>1</v>
      </c>
      <c r="T603" s="167" t="s">
        <v>1</v>
      </c>
      <c r="U603" s="167" t="s">
        <v>1</v>
      </c>
      <c r="W603" s="223" t="str">
        <f t="shared" si="413"/>
        <v>-</v>
      </c>
      <c r="X603" s="223" t="str">
        <f t="shared" si="414"/>
        <v>-</v>
      </c>
      <c r="Y603" s="223">
        <f t="shared" si="415"/>
        <v>0</v>
      </c>
      <c r="Z603" s="223"/>
      <c r="AA603" s="223"/>
      <c r="AB603" s="223">
        <f t="shared" si="416"/>
        <v>0</v>
      </c>
      <c r="AC603" s="223" t="str">
        <f t="shared" si="417"/>
        <v>-</v>
      </c>
      <c r="AD603" s="223" t="str">
        <f t="shared" si="418"/>
        <v>-</v>
      </c>
      <c r="AE603" s="223" t="str">
        <f t="shared" si="419"/>
        <v>-</v>
      </c>
      <c r="AG603" s="270">
        <v>17</v>
      </c>
      <c r="AH603" s="270"/>
      <c r="AI603" s="283" t="s">
        <v>527</v>
      </c>
      <c r="AJ603" s="283" t="s">
        <v>1117</v>
      </c>
      <c r="AK603" s="283" t="s">
        <v>425</v>
      </c>
      <c r="AL603" s="291">
        <v>26</v>
      </c>
      <c r="AM603" s="283" t="s">
        <v>1371</v>
      </c>
      <c r="AN603" s="283" t="s">
        <v>465</v>
      </c>
      <c r="AO603" s="291">
        <v>24</v>
      </c>
      <c r="AP603" s="283" t="s">
        <v>397</v>
      </c>
      <c r="AQ603" s="283" t="s">
        <v>503</v>
      </c>
      <c r="AR603" s="283" t="s">
        <v>1185</v>
      </c>
      <c r="AS603" s="291">
        <v>37</v>
      </c>
      <c r="AT603" s="283" t="s">
        <v>1404</v>
      </c>
      <c r="AU603" s="283"/>
      <c r="AV603" s="291">
        <v>28</v>
      </c>
      <c r="AW603" s="283" t="s">
        <v>1</v>
      </c>
      <c r="AX603" s="291">
        <v>21</v>
      </c>
      <c r="AY603" s="167">
        <f t="shared" si="398"/>
        <v>64</v>
      </c>
      <c r="AZ603" s="167" t="str">
        <f t="shared" si="399"/>
        <v>-</v>
      </c>
      <c r="BA603" s="167">
        <f t="shared" si="400"/>
        <v>27</v>
      </c>
      <c r="BB603" s="167">
        <f t="shared" si="401"/>
        <v>27</v>
      </c>
      <c r="BC603" s="167">
        <f t="shared" si="402"/>
        <v>79</v>
      </c>
      <c r="BD603" s="167">
        <f t="shared" si="403"/>
        <v>51</v>
      </c>
      <c r="BE603" s="167">
        <f t="shared" si="404"/>
        <v>25</v>
      </c>
      <c r="BF603" s="167">
        <f t="shared" si="405"/>
        <v>34</v>
      </c>
      <c r="BG603" s="167">
        <f t="shared" si="406"/>
        <v>37</v>
      </c>
      <c r="BH603" s="167"/>
      <c r="BI603" s="167">
        <f t="shared" si="407"/>
        <v>39</v>
      </c>
      <c r="BJ603" s="167">
        <f t="shared" si="408"/>
        <v>37</v>
      </c>
      <c r="BK603" s="167">
        <f t="shared" si="409"/>
        <v>132</v>
      </c>
      <c r="BL603" s="167">
        <f t="shared" si="410"/>
        <v>28</v>
      </c>
      <c r="BM603" s="167" t="str">
        <f t="shared" si="411"/>
        <v>-</v>
      </c>
      <c r="BN603" s="167">
        <f t="shared" si="412"/>
        <v>21</v>
      </c>
      <c r="DI603" s="422"/>
      <c r="DJ603" s="422"/>
      <c r="EU603" s="422"/>
      <c r="EV603" s="422"/>
    </row>
    <row r="604" spans="14:152" s="56" customFormat="1" ht="15" customHeight="1">
      <c r="N604" s="504">
        <v>3</v>
      </c>
      <c r="O604" s="167" t="s">
        <v>617</v>
      </c>
      <c r="P604" s="167" t="s">
        <v>1</v>
      </c>
      <c r="Q604" s="504">
        <v>1</v>
      </c>
      <c r="R604" s="504">
        <v>1</v>
      </c>
      <c r="S604" s="167" t="s">
        <v>1</v>
      </c>
      <c r="T604" s="167" t="s">
        <v>351</v>
      </c>
      <c r="U604" s="167" t="s">
        <v>1</v>
      </c>
      <c r="W604" s="223">
        <f t="shared" si="413"/>
        <v>0</v>
      </c>
      <c r="X604" s="223" t="str">
        <f t="shared" si="414"/>
        <v>-</v>
      </c>
      <c r="Y604" s="223">
        <f t="shared" si="415"/>
        <v>1</v>
      </c>
      <c r="Z604" s="223"/>
      <c r="AA604" s="223"/>
      <c r="AB604" s="223">
        <f t="shared" si="416"/>
        <v>1</v>
      </c>
      <c r="AC604" s="223" t="str">
        <f t="shared" si="417"/>
        <v>-</v>
      </c>
      <c r="AD604" s="223">
        <f t="shared" si="418"/>
        <v>0</v>
      </c>
      <c r="AE604" s="223" t="str">
        <f t="shared" si="419"/>
        <v>-</v>
      </c>
      <c r="AG604" s="270">
        <v>18</v>
      </c>
      <c r="AH604" s="270"/>
      <c r="AI604" s="283" t="s">
        <v>1096</v>
      </c>
      <c r="AJ604" s="283" t="s">
        <v>1</v>
      </c>
      <c r="AK604" s="283" t="s">
        <v>464</v>
      </c>
      <c r="AL604" s="291">
        <v>27</v>
      </c>
      <c r="AM604" s="283" t="s">
        <v>1403</v>
      </c>
      <c r="AN604" s="283" t="s">
        <v>446</v>
      </c>
      <c r="AO604" s="291">
        <v>25</v>
      </c>
      <c r="AP604" s="291">
        <v>34</v>
      </c>
      <c r="AQ604" s="283" t="s">
        <v>435</v>
      </c>
      <c r="AR604" s="283" t="s">
        <v>1396</v>
      </c>
      <c r="AS604" s="291">
        <v>38</v>
      </c>
      <c r="AT604" s="283" t="s">
        <v>1397</v>
      </c>
      <c r="AU604" s="283"/>
      <c r="AV604" s="283" t="s">
        <v>672</v>
      </c>
      <c r="AW604" s="283" t="s">
        <v>436</v>
      </c>
      <c r="AX604" s="283" t="s">
        <v>379</v>
      </c>
      <c r="AY604" s="167">
        <f t="shared" si="398"/>
        <v>66</v>
      </c>
      <c r="AZ604" s="167">
        <f t="shared" si="399"/>
        <v>37</v>
      </c>
      <c r="BA604" s="167">
        <f t="shared" si="400"/>
        <v>29</v>
      </c>
      <c r="BB604" s="167">
        <f t="shared" si="401"/>
        <v>28</v>
      </c>
      <c r="BC604" s="167">
        <f t="shared" si="402"/>
        <v>83</v>
      </c>
      <c r="BD604" s="167">
        <f t="shared" si="403"/>
        <v>54</v>
      </c>
      <c r="BE604" s="167">
        <f t="shared" si="404"/>
        <v>26</v>
      </c>
      <c r="BF604" s="167">
        <f t="shared" si="405"/>
        <v>35</v>
      </c>
      <c r="BG604" s="167">
        <f t="shared" si="406"/>
        <v>39</v>
      </c>
      <c r="BH604" s="167"/>
      <c r="BI604" s="167">
        <f t="shared" si="407"/>
        <v>41</v>
      </c>
      <c r="BJ604" s="167">
        <f t="shared" si="408"/>
        <v>38</v>
      </c>
      <c r="BK604" s="167">
        <f t="shared" si="409"/>
        <v>135</v>
      </c>
      <c r="BL604" s="167">
        <f t="shared" si="410"/>
        <v>29</v>
      </c>
      <c r="BM604" s="167">
        <f t="shared" si="411"/>
        <v>33</v>
      </c>
      <c r="BN604" s="167">
        <f t="shared" si="412"/>
        <v>22</v>
      </c>
      <c r="DI604" s="422"/>
      <c r="DJ604" s="422"/>
      <c r="EU604" s="422"/>
      <c r="EV604" s="422"/>
    </row>
    <row r="605" spans="14:152" s="56" customFormat="1" ht="15" customHeight="1">
      <c r="N605" s="504">
        <v>4</v>
      </c>
      <c r="O605" s="167" t="s">
        <v>618</v>
      </c>
      <c r="P605" s="167" t="s">
        <v>1</v>
      </c>
      <c r="Q605" s="167" t="s">
        <v>411</v>
      </c>
      <c r="R605" s="167" t="s">
        <v>411</v>
      </c>
      <c r="S605" s="167" t="s">
        <v>1</v>
      </c>
      <c r="T605" s="167" t="s">
        <v>407</v>
      </c>
      <c r="U605" s="504">
        <v>0</v>
      </c>
      <c r="W605" s="223">
        <f t="shared" si="413"/>
        <v>5</v>
      </c>
      <c r="X605" s="223" t="str">
        <f t="shared" si="414"/>
        <v>-</v>
      </c>
      <c r="Y605" s="223">
        <f t="shared" si="415"/>
        <v>2</v>
      </c>
      <c r="Z605" s="223"/>
      <c r="AA605" s="223"/>
      <c r="AB605" s="223">
        <f t="shared" si="416"/>
        <v>2</v>
      </c>
      <c r="AC605" s="223" t="str">
        <f t="shared" si="417"/>
        <v>-</v>
      </c>
      <c r="AD605" s="223">
        <f t="shared" si="418"/>
        <v>3</v>
      </c>
      <c r="AE605" s="223">
        <f t="shared" si="419"/>
        <v>0</v>
      </c>
      <c r="AG605" s="270">
        <v>19</v>
      </c>
      <c r="AH605" s="270"/>
      <c r="AI605" s="283" t="s">
        <v>1392</v>
      </c>
      <c r="AJ605" s="283" t="s">
        <v>1339</v>
      </c>
      <c r="AK605" s="283" t="s">
        <v>372</v>
      </c>
      <c r="AL605" s="291">
        <v>28</v>
      </c>
      <c r="AM605" s="283" t="s">
        <v>1405</v>
      </c>
      <c r="AN605" s="283" t="s">
        <v>166</v>
      </c>
      <c r="AO605" s="283" t="s">
        <v>600</v>
      </c>
      <c r="AP605" s="291">
        <v>35</v>
      </c>
      <c r="AQ605" s="300"/>
      <c r="AR605" s="300"/>
      <c r="AS605" s="300"/>
      <c r="AT605" s="300"/>
      <c r="AU605" s="300"/>
      <c r="AV605" s="300"/>
      <c r="AW605" s="300"/>
      <c r="AX605" s="300"/>
      <c r="AY605" s="167">
        <f>IF(AI605="-",AI605,IF(ISNUMBER(AI605),AI605,MID(AI605,(FIND("-",AI605)+1),3)+1))</f>
        <v>69</v>
      </c>
      <c r="AZ605" s="167">
        <f>IF(AJ605="-",AJ605,IF(ISNUMBER(AJ605),AJ605,MID(AJ605,(FIND("-",AJ605)+1),3)+1))</f>
        <v>45</v>
      </c>
      <c r="BA605" s="167">
        <f>IF(AK605="-",AK605,IF(ISNUMBER(AK605),AK605,MID(AK605,(FIND("-",AK605)+1),3)+1))</f>
        <v>33</v>
      </c>
      <c r="BB605" s="167">
        <v>29</v>
      </c>
      <c r="BC605" s="167">
        <f>IF(AM605="-",AM605,IF(ISNUMBER(AM605),AM605,MID(AM605,(FIND("-",AM605)+1),3)+1))</f>
        <v>120</v>
      </c>
      <c r="BD605" s="167">
        <f>IF(AN605="-",AN605,IF(ISNUMBER(AN605),AN605,MID(AN605,(FIND("-",AN605)+1),3)+1))</f>
        <v>69</v>
      </c>
      <c r="BE605" s="167">
        <f>IF(AO605="-",AO605,IF(ISNUMBER(AO605),AO605,MID(AO605,(FIND("-",AO605)+1),3)+1))</f>
        <v>31</v>
      </c>
      <c r="BF605" s="167">
        <v>36</v>
      </c>
      <c r="BG605" s="167">
        <f>IF(AQ604="-",AQ604,IF(ISNUMBER(AQ604),AQ604,MID(AQ604,(FIND("-",AQ604)+1),3)+1))</f>
        <v>43</v>
      </c>
      <c r="BH605" s="167"/>
      <c r="BI605" s="167">
        <f>IF(AR604="-",AR604,IF(ISNUMBER(AR604),AR604,MID(AR604,(FIND("-",AR604)+1),3)+1))</f>
        <v>61</v>
      </c>
      <c r="BJ605" s="167">
        <v>39</v>
      </c>
      <c r="BK605" s="167">
        <f>IF(AT604="-",AT604,IF(ISNUMBER(AT604),AT604,MID(AT604,(FIND("-",AT604)+1),3)+1))</f>
        <v>137</v>
      </c>
      <c r="BL605" s="167">
        <f>IF(AV604="-",AV604,IF(ISNUMBER(AV604),AV604,MID(AV604,(FIND("-",AV604)+1),3)+1))</f>
        <v>34</v>
      </c>
      <c r="BM605" s="167">
        <f>IF(AW604="-",AW604,IF(ISNUMBER(AW604),AW604,MID(AW604,(FIND("-",AW604)+1),3)+1))</f>
        <v>35</v>
      </c>
      <c r="BN605" s="167">
        <f>IF(AX604="-",AX604,IF(ISNUMBER(AX604),AX604,MID(AX604,(FIND("-",AX604)+1),3)+1))</f>
        <v>25</v>
      </c>
      <c r="DI605" s="422"/>
      <c r="DJ605" s="422"/>
      <c r="EU605" s="422"/>
      <c r="EV605" s="422"/>
    </row>
    <row r="606" spans="14:152" s="56" customFormat="1" ht="15" customHeight="1">
      <c r="N606" s="504">
        <v>5</v>
      </c>
      <c r="O606" s="167" t="s">
        <v>598</v>
      </c>
      <c r="P606" s="504">
        <v>0</v>
      </c>
      <c r="Q606" s="504">
        <v>4</v>
      </c>
      <c r="R606" s="504">
        <v>4</v>
      </c>
      <c r="S606" s="504">
        <v>0</v>
      </c>
      <c r="T606" s="167" t="s">
        <v>353</v>
      </c>
      <c r="U606" s="167" t="s">
        <v>456</v>
      </c>
      <c r="W606" s="223">
        <f t="shared" si="413"/>
        <v>10</v>
      </c>
      <c r="X606" s="223">
        <f t="shared" si="414"/>
        <v>0</v>
      </c>
      <c r="Y606" s="223">
        <f t="shared" si="415"/>
        <v>4</v>
      </c>
      <c r="Z606" s="223"/>
      <c r="AA606" s="223"/>
      <c r="AB606" s="223">
        <f t="shared" si="416"/>
        <v>4</v>
      </c>
      <c r="AC606" s="223">
        <f t="shared" si="417"/>
        <v>0</v>
      </c>
      <c r="AD606" s="223">
        <f t="shared" si="418"/>
        <v>5</v>
      </c>
      <c r="AE606" s="223">
        <f t="shared" si="419"/>
        <v>1</v>
      </c>
      <c r="AG606" s="167"/>
      <c r="AH606" s="167"/>
      <c r="AI606" s="300"/>
      <c r="AJ606" s="300"/>
      <c r="AK606" s="300"/>
      <c r="AL606" s="300"/>
      <c r="AM606" s="300"/>
      <c r="AN606" s="300"/>
      <c r="AO606" s="300"/>
      <c r="AP606" s="300"/>
      <c r="AQ606" s="300"/>
      <c r="AR606" s="300"/>
      <c r="AS606" s="300"/>
      <c r="AT606" s="300"/>
      <c r="AU606" s="300"/>
      <c r="AV606" s="300"/>
      <c r="AW606" s="300"/>
      <c r="AX606" s="300"/>
      <c r="AY606" s="167"/>
      <c r="AZ606" s="167"/>
      <c r="BA606" s="167"/>
      <c r="BB606" s="167"/>
      <c r="BC606" s="167"/>
      <c r="BD606" s="167"/>
      <c r="BE606" s="167"/>
      <c r="BF606" s="167"/>
      <c r="BG606" s="167"/>
      <c r="BH606" s="167"/>
      <c r="BI606" s="167"/>
      <c r="BJ606" s="167"/>
      <c r="BK606" s="167"/>
      <c r="BL606" s="167"/>
      <c r="BM606" s="167"/>
      <c r="BN606" s="167"/>
      <c r="DI606" s="422"/>
      <c r="DJ606" s="422"/>
      <c r="EU606" s="422"/>
      <c r="EV606" s="422"/>
    </row>
    <row r="607" spans="14:152" s="56" customFormat="1" ht="15" customHeight="1">
      <c r="N607" s="504">
        <v>6</v>
      </c>
      <c r="O607" s="167" t="s">
        <v>619</v>
      </c>
      <c r="P607" s="167" t="s">
        <v>354</v>
      </c>
      <c r="Q607" s="504">
        <v>5</v>
      </c>
      <c r="R607" s="167" t="s">
        <v>353</v>
      </c>
      <c r="S607" s="167" t="s">
        <v>456</v>
      </c>
      <c r="T607" s="167" t="s">
        <v>480</v>
      </c>
      <c r="U607" s="504">
        <v>3</v>
      </c>
      <c r="W607" s="223">
        <f t="shared" si="413"/>
        <v>14</v>
      </c>
      <c r="X607" s="223">
        <f t="shared" si="414"/>
        <v>1</v>
      </c>
      <c r="Y607" s="223">
        <f t="shared" si="415"/>
        <v>5</v>
      </c>
      <c r="Z607" s="223"/>
      <c r="AA607" s="223"/>
      <c r="AB607" s="223">
        <f t="shared" si="416"/>
        <v>5</v>
      </c>
      <c r="AC607" s="223">
        <f t="shared" si="417"/>
        <v>1</v>
      </c>
      <c r="AD607" s="223">
        <f t="shared" si="418"/>
        <v>7</v>
      </c>
      <c r="AE607" s="223">
        <f t="shared" si="419"/>
        <v>3</v>
      </c>
      <c r="AG607" s="167"/>
      <c r="AH607" s="167"/>
      <c r="AI607" s="300"/>
      <c r="AJ607" s="300"/>
      <c r="AK607" s="300"/>
      <c r="AL607" s="300"/>
      <c r="AM607" s="300"/>
      <c r="AN607" s="300"/>
      <c r="AO607" s="300"/>
      <c r="AP607" s="300"/>
      <c r="AQ607" s="300"/>
      <c r="AR607" s="300"/>
      <c r="AS607" s="300"/>
      <c r="AT607" s="300"/>
      <c r="AU607" s="300"/>
      <c r="AV607" s="300"/>
      <c r="AW607" s="300"/>
      <c r="AX607" s="300"/>
      <c r="AY607" s="167"/>
      <c r="AZ607" s="167"/>
      <c r="BA607" s="167"/>
      <c r="BB607" s="167"/>
      <c r="BC607" s="167"/>
      <c r="BD607" s="167"/>
      <c r="BE607" s="167"/>
      <c r="BF607" s="167"/>
      <c r="BG607" s="167"/>
      <c r="BH607" s="167"/>
      <c r="BI607" s="167"/>
      <c r="BJ607" s="167"/>
      <c r="BK607" s="167"/>
      <c r="BL607" s="167"/>
      <c r="BM607" s="167"/>
      <c r="BN607" s="167"/>
      <c r="DI607" s="422"/>
      <c r="DJ607" s="422"/>
      <c r="EU607" s="422"/>
      <c r="EV607" s="422"/>
    </row>
    <row r="608" spans="14:152" s="56" customFormat="1" ht="15" customHeight="1">
      <c r="N608" s="504">
        <v>7</v>
      </c>
      <c r="O608" s="167" t="s">
        <v>399</v>
      </c>
      <c r="P608" s="167" t="s">
        <v>477</v>
      </c>
      <c r="Q608" s="167" t="s">
        <v>359</v>
      </c>
      <c r="R608" s="504">
        <v>7</v>
      </c>
      <c r="S608" s="167" t="s">
        <v>407</v>
      </c>
      <c r="T608" s="167" t="s">
        <v>363</v>
      </c>
      <c r="U608" s="504">
        <v>4</v>
      </c>
      <c r="W608" s="223">
        <f t="shared" si="413"/>
        <v>19</v>
      </c>
      <c r="X608" s="223">
        <f t="shared" si="414"/>
        <v>4</v>
      </c>
      <c r="Y608" s="223">
        <f t="shared" si="415"/>
        <v>6</v>
      </c>
      <c r="Z608" s="223"/>
      <c r="AA608" s="223"/>
      <c r="AB608" s="223">
        <f t="shared" si="416"/>
        <v>7</v>
      </c>
      <c r="AC608" s="223">
        <f t="shared" si="417"/>
        <v>3</v>
      </c>
      <c r="AD608" s="223">
        <f t="shared" si="418"/>
        <v>10</v>
      </c>
      <c r="AE608" s="223">
        <f t="shared" si="419"/>
        <v>4</v>
      </c>
      <c r="AG608" s="301" t="s">
        <v>1406</v>
      </c>
      <c r="AH608" s="301"/>
      <c r="AI608" s="300" t="s">
        <v>1407</v>
      </c>
      <c r="AJ608" s="300"/>
      <c r="AK608" s="300"/>
      <c r="AL608" s="300"/>
      <c r="AM608" s="300"/>
      <c r="AN608" s="300"/>
      <c r="AO608" s="300"/>
      <c r="AP608" s="300"/>
      <c r="AQ608" s="302"/>
      <c r="AR608" s="302"/>
      <c r="AS608" s="302"/>
      <c r="AT608" s="302"/>
      <c r="AU608" s="302"/>
      <c r="AV608" s="302"/>
      <c r="AW608" s="302"/>
      <c r="AX608" s="302"/>
      <c r="AY608" s="167"/>
      <c r="AZ608" s="167"/>
      <c r="BA608" s="167"/>
      <c r="BB608" s="167"/>
      <c r="BC608" s="167"/>
      <c r="BD608" s="167"/>
      <c r="BE608" s="167"/>
      <c r="BF608" s="167"/>
      <c r="BG608" s="167"/>
      <c r="BH608" s="167"/>
      <c r="BI608" s="167"/>
      <c r="BJ608" s="167"/>
      <c r="BK608" s="167"/>
      <c r="BL608" s="167"/>
      <c r="BM608" s="167"/>
      <c r="BN608" s="167"/>
      <c r="DI608" s="422"/>
      <c r="DJ608" s="422"/>
      <c r="EU608" s="422"/>
      <c r="EV608" s="422"/>
    </row>
    <row r="609" spans="14:152" s="56" customFormat="1" ht="15" customHeight="1">
      <c r="N609" s="504">
        <v>8</v>
      </c>
      <c r="O609" s="167" t="s">
        <v>620</v>
      </c>
      <c r="P609" s="167" t="s">
        <v>480</v>
      </c>
      <c r="Q609" s="504">
        <v>8</v>
      </c>
      <c r="R609" s="167" t="s">
        <v>361</v>
      </c>
      <c r="S609" s="167" t="s">
        <v>518</v>
      </c>
      <c r="T609" s="167" t="s">
        <v>458</v>
      </c>
      <c r="U609" s="504">
        <v>5</v>
      </c>
      <c r="W609" s="223">
        <f t="shared" si="413"/>
        <v>23</v>
      </c>
      <c r="X609" s="223">
        <f t="shared" si="414"/>
        <v>7</v>
      </c>
      <c r="Y609" s="223">
        <f t="shared" si="415"/>
        <v>8</v>
      </c>
      <c r="Z609" s="223"/>
      <c r="AA609" s="223"/>
      <c r="AB609" s="223">
        <f t="shared" si="416"/>
        <v>8</v>
      </c>
      <c r="AC609" s="223">
        <f t="shared" si="417"/>
        <v>5</v>
      </c>
      <c r="AD609" s="223">
        <f t="shared" si="418"/>
        <v>12</v>
      </c>
      <c r="AE609" s="223">
        <f t="shared" si="419"/>
        <v>5</v>
      </c>
      <c r="AG609" s="251" t="s">
        <v>1053</v>
      </c>
      <c r="AH609" s="251"/>
      <c r="AI609" s="302"/>
      <c r="AJ609" s="302"/>
      <c r="AK609" s="302"/>
      <c r="AL609" s="302"/>
      <c r="AM609" s="302"/>
      <c r="AN609" s="302"/>
      <c r="AO609" s="302"/>
      <c r="AP609" s="302"/>
      <c r="AQ609" s="303" t="s">
        <v>1062</v>
      </c>
      <c r="AR609" s="303" t="s">
        <v>1063</v>
      </c>
      <c r="AS609" s="303" t="s">
        <v>1064</v>
      </c>
      <c r="AT609" s="303" t="s">
        <v>1065</v>
      </c>
      <c r="AU609" s="303"/>
      <c r="AV609" s="304" t="s">
        <v>1066</v>
      </c>
      <c r="AW609" s="303" t="s">
        <v>1067</v>
      </c>
      <c r="AX609" s="303" t="s">
        <v>1068</v>
      </c>
      <c r="AY609" s="167"/>
      <c r="AZ609" s="167"/>
      <c r="BA609" s="167"/>
      <c r="BB609" s="167"/>
      <c r="BC609" s="167"/>
      <c r="BD609" s="167"/>
      <c r="BE609" s="167"/>
      <c r="BF609" s="167"/>
      <c r="BG609" s="167"/>
      <c r="BH609" s="167"/>
      <c r="BI609" s="167"/>
      <c r="BJ609" s="167"/>
      <c r="BK609" s="167"/>
      <c r="BL609" s="167"/>
      <c r="BM609" s="167"/>
      <c r="BN609" s="167"/>
      <c r="DI609" s="422"/>
      <c r="DJ609" s="422"/>
      <c r="EU609" s="422"/>
      <c r="EV609" s="422"/>
    </row>
    <row r="610" spans="14:152" s="56" customFormat="1" ht="15" customHeight="1">
      <c r="N610" s="504">
        <v>9</v>
      </c>
      <c r="O610" s="167" t="s">
        <v>520</v>
      </c>
      <c r="P610" s="167" t="s">
        <v>598</v>
      </c>
      <c r="Q610" s="504">
        <v>9</v>
      </c>
      <c r="R610" s="504">
        <v>10</v>
      </c>
      <c r="S610" s="167" t="s">
        <v>361</v>
      </c>
      <c r="T610" s="167" t="s">
        <v>370</v>
      </c>
      <c r="U610" s="504">
        <v>6</v>
      </c>
      <c r="W610" s="223">
        <f t="shared" si="413"/>
        <v>28</v>
      </c>
      <c r="X610" s="223">
        <f t="shared" si="414"/>
        <v>10</v>
      </c>
      <c r="Y610" s="223">
        <f t="shared" si="415"/>
        <v>9</v>
      </c>
      <c r="Z610" s="223"/>
      <c r="AA610" s="223"/>
      <c r="AB610" s="223">
        <f t="shared" si="416"/>
        <v>10</v>
      </c>
      <c r="AC610" s="223">
        <f t="shared" si="417"/>
        <v>8</v>
      </c>
      <c r="AD610" s="223">
        <f t="shared" si="418"/>
        <v>14</v>
      </c>
      <c r="AE610" s="223">
        <f t="shared" si="419"/>
        <v>6</v>
      </c>
      <c r="AG610" s="251"/>
      <c r="AH610" s="251"/>
      <c r="AI610" s="303" t="s">
        <v>1054</v>
      </c>
      <c r="AJ610" s="303" t="s">
        <v>1055</v>
      </c>
      <c r="AK610" s="303" t="s">
        <v>1056</v>
      </c>
      <c r="AL610" s="303" t="s">
        <v>1057</v>
      </c>
      <c r="AM610" s="303" t="s">
        <v>1058</v>
      </c>
      <c r="AN610" s="303" t="s">
        <v>1059</v>
      </c>
      <c r="AO610" s="303" t="s">
        <v>1060</v>
      </c>
      <c r="AP610" s="303" t="s">
        <v>1061</v>
      </c>
      <c r="AQ610" s="283" t="s">
        <v>474</v>
      </c>
      <c r="AR610" s="283" t="s">
        <v>403</v>
      </c>
      <c r="AS610" s="283" t="s">
        <v>1198</v>
      </c>
      <c r="AT610" s="283" t="s">
        <v>1408</v>
      </c>
      <c r="AU610" s="283"/>
      <c r="AV610" s="283" t="s">
        <v>1128</v>
      </c>
      <c r="AW610" s="283" t="s">
        <v>1146</v>
      </c>
      <c r="AX610" s="454" t="s">
        <v>617</v>
      </c>
      <c r="AY610" s="167">
        <f t="shared" ref="AY610:AY628" si="420">IF(AI611="-",AI611,IF(ISNUMBER(AI611),AI611,MID(AI611,1,FIND("-",AI611)-1))+0)</f>
        <v>0</v>
      </c>
      <c r="AZ610" s="167">
        <f t="shared" ref="AZ610:AZ628" si="421">IF(AJ611="-",AJ611,IF(ISNUMBER(AJ611),AJ611,MID(AJ611,1,FIND("-",AJ611)-1))+0)</f>
        <v>0</v>
      </c>
      <c r="BA610" s="167">
        <f t="shared" ref="BA610:BA628" si="422">IF(AK611="-",AK611,IF(ISNUMBER(AK611),AK611,MID(AK611,1,FIND("-",AK611)-1))+0)</f>
        <v>0</v>
      </c>
      <c r="BB610" s="167">
        <f t="shared" ref="BB610:BB628" si="423">IF(AL611="-",AL611,IF(ISNUMBER(AL611),AL611,MID(AL611,1,FIND("-",AL611)-1))+0)</f>
        <v>0</v>
      </c>
      <c r="BC610" s="167">
        <f t="shared" ref="BC610:BC628" si="424">IF(AM611="-",AM611,IF(ISNUMBER(AM611),AM611,MID(AM611,1,FIND("-",AM611)-1))+0)</f>
        <v>0</v>
      </c>
      <c r="BD610" s="167">
        <f t="shared" ref="BD610:BD628" si="425">IF(AN611="-",AN611,IF(ISNUMBER(AN611),AN611,MID(AN611,1,FIND("-",AN611)-1))+0)</f>
        <v>0</v>
      </c>
      <c r="BE610" s="167">
        <f t="shared" ref="BE610:BE628" si="426">IF(AO611="-",AO611,IF(ISNUMBER(AO611),AO611,MID(AO611,1,FIND("-",AO611)-1))+0)</f>
        <v>0</v>
      </c>
      <c r="BF610" s="167">
        <f t="shared" ref="BF610:BF628" si="427">IF(AP611="-",AP611,IF(ISNUMBER(AP611),AP611,MID(AP611,1,FIND("-",AP611)-1))+0)</f>
        <v>0</v>
      </c>
      <c r="BG610" s="167">
        <f t="shared" ref="BG610:BG628" si="428">IF(AQ610="-",AQ610,IF(ISNUMBER(AQ610),AQ610,MID(AQ610,1,FIND("-",AQ610)-1))+0)</f>
        <v>0</v>
      </c>
      <c r="BH610" s="167"/>
      <c r="BI610" s="167">
        <f t="shared" ref="BI610:BI628" si="429">IF(AR610="-",AR610,IF(ISNUMBER(AR610),AR610,MID(AR610,1,FIND("-",AR610)-1))+0)</f>
        <v>0</v>
      </c>
      <c r="BJ610" s="167">
        <f t="shared" ref="BJ610:BJ628" si="430">IF(AS610="-",AS610,IF(ISNUMBER(AS610),AS610,MID(AS610,1,FIND("-",AS610)-1))+0)</f>
        <v>0</v>
      </c>
      <c r="BK610" s="167">
        <f t="shared" ref="BK610:BK628" si="431">IF(AT610="-",AT610,IF(ISNUMBER(AT610),AT610,MID(AT610,1,FIND("-",AT610)-1))+0)</f>
        <v>0</v>
      </c>
      <c r="BL610" s="167">
        <f t="shared" ref="BL610:BL628" si="432">IF(AV610="-",AV610,IF(ISNUMBER(AV610),AV610,MID(AV610,1,FIND("-",AV610)-1))+0)</f>
        <v>0</v>
      </c>
      <c r="BM610" s="167">
        <f t="shared" ref="BM610:BM628" si="433">IF(AW610="-",AW610,IF(ISNUMBER(AW610),AW610,MID(AW610,1,FIND("-",AW610)-1))+0)</f>
        <v>0</v>
      </c>
      <c r="BN610" s="167">
        <f t="shared" ref="BN610:BN628" si="434">IF(AX610="-",AX610,IF(ISNUMBER(AX610),AX610,MID(AX610,1,FIND("-",AX610)-1))+0)</f>
        <v>0</v>
      </c>
      <c r="DI610" s="422"/>
      <c r="DJ610" s="422"/>
      <c r="EU610" s="422"/>
      <c r="EV610" s="422"/>
    </row>
    <row r="611" spans="14:152" s="56" customFormat="1" ht="15" customHeight="1">
      <c r="N611" s="504">
        <v>10</v>
      </c>
      <c r="O611" s="167" t="s">
        <v>621</v>
      </c>
      <c r="P611" s="167" t="s">
        <v>370</v>
      </c>
      <c r="Q611" s="504">
        <v>10</v>
      </c>
      <c r="R611" s="167" t="s">
        <v>366</v>
      </c>
      <c r="S611" s="167" t="s">
        <v>363</v>
      </c>
      <c r="T611" s="167" t="s">
        <v>374</v>
      </c>
      <c r="U611" s="504">
        <v>7</v>
      </c>
      <c r="W611" s="223">
        <f t="shared" si="413"/>
        <v>32</v>
      </c>
      <c r="X611" s="223">
        <f t="shared" si="414"/>
        <v>14</v>
      </c>
      <c r="Y611" s="223">
        <f t="shared" si="415"/>
        <v>10</v>
      </c>
      <c r="Z611" s="223"/>
      <c r="AA611" s="223"/>
      <c r="AB611" s="223">
        <f t="shared" si="416"/>
        <v>11</v>
      </c>
      <c r="AC611" s="223">
        <f t="shared" si="417"/>
        <v>10</v>
      </c>
      <c r="AD611" s="223">
        <f t="shared" si="418"/>
        <v>17</v>
      </c>
      <c r="AE611" s="223">
        <f t="shared" si="419"/>
        <v>7</v>
      </c>
      <c r="AG611" s="270">
        <v>1</v>
      </c>
      <c r="AH611" s="270"/>
      <c r="AI611" s="283" t="s">
        <v>403</v>
      </c>
      <c r="AJ611" s="283">
        <v>0</v>
      </c>
      <c r="AK611" s="283" t="s">
        <v>572</v>
      </c>
      <c r="AL611" s="283" t="s">
        <v>617</v>
      </c>
      <c r="AM611" s="283" t="s">
        <v>1217</v>
      </c>
      <c r="AN611" s="283" t="s">
        <v>1146</v>
      </c>
      <c r="AO611" s="283" t="s">
        <v>403</v>
      </c>
      <c r="AP611" s="283" t="s">
        <v>474</v>
      </c>
      <c r="AQ611" s="283" t="s">
        <v>367</v>
      </c>
      <c r="AR611" s="283" t="s">
        <v>356</v>
      </c>
      <c r="AS611" s="283" t="s">
        <v>412</v>
      </c>
      <c r="AT611" s="283" t="s">
        <v>648</v>
      </c>
      <c r="AU611" s="283"/>
      <c r="AV611" s="291">
        <v>10</v>
      </c>
      <c r="AW611" s="291">
        <v>12</v>
      </c>
      <c r="AX611" s="459" t="s">
        <v>353</v>
      </c>
      <c r="AY611" s="167">
        <f t="shared" si="420"/>
        <v>4</v>
      </c>
      <c r="AZ611" s="167">
        <f t="shared" si="421"/>
        <v>1</v>
      </c>
      <c r="BA611" s="167">
        <f t="shared" si="422"/>
        <v>8</v>
      </c>
      <c r="BB611" s="167">
        <f t="shared" si="423"/>
        <v>5</v>
      </c>
      <c r="BC611" s="167">
        <f t="shared" si="424"/>
        <v>19</v>
      </c>
      <c r="BD611" s="167">
        <f t="shared" si="425"/>
        <v>12</v>
      </c>
      <c r="BE611" s="167">
        <f t="shared" si="426"/>
        <v>4</v>
      </c>
      <c r="BF611" s="167">
        <f t="shared" si="427"/>
        <v>7</v>
      </c>
      <c r="BG611" s="167">
        <f t="shared" si="428"/>
        <v>7</v>
      </c>
      <c r="BH611" s="167"/>
      <c r="BI611" s="167">
        <f t="shared" si="429"/>
        <v>4</v>
      </c>
      <c r="BJ611" s="167">
        <f t="shared" si="430"/>
        <v>9</v>
      </c>
      <c r="BK611" s="167">
        <f t="shared" si="431"/>
        <v>30</v>
      </c>
      <c r="BL611" s="167">
        <f t="shared" si="432"/>
        <v>10</v>
      </c>
      <c r="BM611" s="167">
        <f t="shared" si="433"/>
        <v>12</v>
      </c>
      <c r="BN611" s="167">
        <f t="shared" si="434"/>
        <v>5</v>
      </c>
      <c r="DI611" s="422"/>
      <c r="DJ611" s="422"/>
      <c r="EU611" s="422"/>
      <c r="EV611" s="422"/>
    </row>
    <row r="612" spans="14:152" s="56" customFormat="1" ht="15" customHeight="1">
      <c r="N612" s="504">
        <v>11</v>
      </c>
      <c r="O612" s="167" t="s">
        <v>569</v>
      </c>
      <c r="P612" s="167" t="s">
        <v>373</v>
      </c>
      <c r="Q612" s="167" t="s">
        <v>366</v>
      </c>
      <c r="R612" s="504">
        <v>13</v>
      </c>
      <c r="S612" s="167" t="s">
        <v>458</v>
      </c>
      <c r="T612" s="167" t="s">
        <v>420</v>
      </c>
      <c r="U612" s="504">
        <v>8</v>
      </c>
      <c r="W612" s="223">
        <f t="shared" si="413"/>
        <v>37</v>
      </c>
      <c r="X612" s="223">
        <f t="shared" si="414"/>
        <v>17</v>
      </c>
      <c r="Y612" s="223">
        <f t="shared" si="415"/>
        <v>11</v>
      </c>
      <c r="Z612" s="223"/>
      <c r="AA612" s="223"/>
      <c r="AB612" s="223">
        <f t="shared" si="416"/>
        <v>13</v>
      </c>
      <c r="AC612" s="223">
        <f t="shared" si="417"/>
        <v>12</v>
      </c>
      <c r="AD612" s="223">
        <f t="shared" si="418"/>
        <v>19</v>
      </c>
      <c r="AE612" s="223">
        <f t="shared" si="419"/>
        <v>8</v>
      </c>
      <c r="AG612" s="270">
        <v>2</v>
      </c>
      <c r="AH612" s="270"/>
      <c r="AI612" s="283" t="s">
        <v>356</v>
      </c>
      <c r="AJ612" s="291">
        <v>1</v>
      </c>
      <c r="AK612" s="291">
        <v>8</v>
      </c>
      <c r="AL612" s="291">
        <v>5</v>
      </c>
      <c r="AM612" s="283" t="s">
        <v>420</v>
      </c>
      <c r="AN612" s="283" t="s">
        <v>368</v>
      </c>
      <c r="AO612" s="283" t="s">
        <v>356</v>
      </c>
      <c r="AP612" s="291">
        <v>7</v>
      </c>
      <c r="AQ612" s="283" t="s">
        <v>412</v>
      </c>
      <c r="AR612" s="283" t="s">
        <v>359</v>
      </c>
      <c r="AS612" s="283" t="s">
        <v>365</v>
      </c>
      <c r="AT612" s="283" t="s">
        <v>1326</v>
      </c>
      <c r="AU612" s="283"/>
      <c r="AV612" s="291">
        <v>11</v>
      </c>
      <c r="AW612" s="283" t="s">
        <v>380</v>
      </c>
      <c r="AX612" s="291">
        <v>7</v>
      </c>
      <c r="AY612" s="167">
        <f t="shared" si="420"/>
        <v>6</v>
      </c>
      <c r="AZ612" s="167">
        <f t="shared" si="421"/>
        <v>2</v>
      </c>
      <c r="BA612" s="167">
        <f t="shared" si="422"/>
        <v>9</v>
      </c>
      <c r="BB612" s="167">
        <f t="shared" si="423"/>
        <v>6</v>
      </c>
      <c r="BC612" s="167">
        <f t="shared" si="424"/>
        <v>22</v>
      </c>
      <c r="BD612" s="167">
        <f t="shared" si="425"/>
        <v>15</v>
      </c>
      <c r="BE612" s="167">
        <f t="shared" si="426"/>
        <v>6</v>
      </c>
      <c r="BF612" s="167">
        <f t="shared" si="427"/>
        <v>8</v>
      </c>
      <c r="BG612" s="167">
        <f t="shared" si="428"/>
        <v>9</v>
      </c>
      <c r="BH612" s="167"/>
      <c r="BI612" s="167">
        <f t="shared" si="429"/>
        <v>6</v>
      </c>
      <c r="BJ612" s="167">
        <f t="shared" si="430"/>
        <v>11</v>
      </c>
      <c r="BK612" s="167">
        <f t="shared" si="431"/>
        <v>36</v>
      </c>
      <c r="BL612" s="167">
        <f t="shared" si="432"/>
        <v>11</v>
      </c>
      <c r="BM612" s="167">
        <f t="shared" si="433"/>
        <v>13</v>
      </c>
      <c r="BN612" s="167">
        <f t="shared" si="434"/>
        <v>7</v>
      </c>
      <c r="DI612" s="422"/>
      <c r="DJ612" s="422"/>
      <c r="EU612" s="422"/>
      <c r="EV612" s="422"/>
    </row>
    <row r="613" spans="14:152" s="56" customFormat="1" ht="15" customHeight="1">
      <c r="N613" s="504">
        <v>12</v>
      </c>
      <c r="O613" s="167" t="s">
        <v>522</v>
      </c>
      <c r="P613" s="167" t="s">
        <v>564</v>
      </c>
      <c r="Q613" s="504">
        <v>13</v>
      </c>
      <c r="R613" s="167" t="s">
        <v>459</v>
      </c>
      <c r="S613" s="167" t="s">
        <v>459</v>
      </c>
      <c r="T613" s="167" t="s">
        <v>466</v>
      </c>
      <c r="U613" s="504">
        <v>9</v>
      </c>
      <c r="W613" s="223">
        <f t="shared" si="413"/>
        <v>42</v>
      </c>
      <c r="X613" s="223">
        <f t="shared" si="414"/>
        <v>20</v>
      </c>
      <c r="Y613" s="223">
        <f t="shared" si="415"/>
        <v>13</v>
      </c>
      <c r="Z613" s="223"/>
      <c r="AA613" s="223"/>
      <c r="AB613" s="223">
        <f t="shared" si="416"/>
        <v>14</v>
      </c>
      <c r="AC613" s="223">
        <f t="shared" si="417"/>
        <v>14</v>
      </c>
      <c r="AD613" s="223">
        <f t="shared" si="418"/>
        <v>22</v>
      </c>
      <c r="AE613" s="223">
        <f t="shared" si="419"/>
        <v>9</v>
      </c>
      <c r="AG613" s="270">
        <v>3</v>
      </c>
      <c r="AH613" s="270"/>
      <c r="AI613" s="283" t="s">
        <v>515</v>
      </c>
      <c r="AJ613" s="283" t="s">
        <v>411</v>
      </c>
      <c r="AK613" s="291">
        <v>9</v>
      </c>
      <c r="AL613" s="283" t="s">
        <v>359</v>
      </c>
      <c r="AM613" s="283" t="s">
        <v>379</v>
      </c>
      <c r="AN613" s="283" t="s">
        <v>360</v>
      </c>
      <c r="AO613" s="283" t="s">
        <v>359</v>
      </c>
      <c r="AP613" s="283" t="s">
        <v>361</v>
      </c>
      <c r="AQ613" s="283" t="s">
        <v>366</v>
      </c>
      <c r="AR613" s="283" t="s">
        <v>355</v>
      </c>
      <c r="AS613" s="283" t="s">
        <v>459</v>
      </c>
      <c r="AT613" s="283" t="s">
        <v>1409</v>
      </c>
      <c r="AU613" s="283"/>
      <c r="AV613" s="291">
        <v>12</v>
      </c>
      <c r="AW613" s="283" t="s">
        <v>371</v>
      </c>
      <c r="AX613" s="291">
        <v>8</v>
      </c>
      <c r="AY613" s="167">
        <f t="shared" si="420"/>
        <v>10</v>
      </c>
      <c r="AZ613" s="167">
        <f t="shared" si="421"/>
        <v>4</v>
      </c>
      <c r="BA613" s="167">
        <f t="shared" si="422"/>
        <v>10</v>
      </c>
      <c r="BB613" s="167">
        <f t="shared" si="423"/>
        <v>8</v>
      </c>
      <c r="BC613" s="167">
        <f t="shared" si="424"/>
        <v>25</v>
      </c>
      <c r="BD613" s="167">
        <f t="shared" si="425"/>
        <v>18</v>
      </c>
      <c r="BE613" s="167">
        <f t="shared" si="426"/>
        <v>8</v>
      </c>
      <c r="BF613" s="167">
        <f t="shared" si="427"/>
        <v>10</v>
      </c>
      <c r="BG613" s="167">
        <f t="shared" si="428"/>
        <v>11</v>
      </c>
      <c r="BH613" s="167"/>
      <c r="BI613" s="167">
        <f t="shared" si="429"/>
        <v>8</v>
      </c>
      <c r="BJ613" s="167">
        <f t="shared" si="430"/>
        <v>14</v>
      </c>
      <c r="BK613" s="167">
        <f t="shared" si="431"/>
        <v>43</v>
      </c>
      <c r="BL613" s="167">
        <f t="shared" si="432"/>
        <v>12</v>
      </c>
      <c r="BM613" s="167">
        <f t="shared" si="433"/>
        <v>15</v>
      </c>
      <c r="BN613" s="167">
        <f t="shared" si="434"/>
        <v>8</v>
      </c>
      <c r="DI613" s="422"/>
      <c r="DJ613" s="422"/>
      <c r="EU613" s="422"/>
      <c r="EV613" s="422"/>
    </row>
    <row r="614" spans="14:152" s="56" customFormat="1" ht="15" customHeight="1">
      <c r="N614" s="504">
        <v>13</v>
      </c>
      <c r="O614" s="167" t="s">
        <v>546</v>
      </c>
      <c r="P614" s="167" t="s">
        <v>590</v>
      </c>
      <c r="Q614" s="504">
        <v>14</v>
      </c>
      <c r="R614" s="504">
        <v>16</v>
      </c>
      <c r="S614" s="167" t="s">
        <v>387</v>
      </c>
      <c r="T614" s="167" t="s">
        <v>384</v>
      </c>
      <c r="U614" s="504">
        <v>10</v>
      </c>
      <c r="W614" s="223">
        <f t="shared" si="413"/>
        <v>46</v>
      </c>
      <c r="X614" s="223">
        <f t="shared" si="414"/>
        <v>24</v>
      </c>
      <c r="Y614" s="223">
        <f t="shared" si="415"/>
        <v>14</v>
      </c>
      <c r="Z614" s="223"/>
      <c r="AA614" s="223"/>
      <c r="AB614" s="223">
        <f t="shared" si="416"/>
        <v>16</v>
      </c>
      <c r="AC614" s="223">
        <f t="shared" si="417"/>
        <v>16</v>
      </c>
      <c r="AD614" s="223">
        <f t="shared" si="418"/>
        <v>24</v>
      </c>
      <c r="AE614" s="223">
        <f t="shared" si="419"/>
        <v>10</v>
      </c>
      <c r="AG614" s="270">
        <v>4</v>
      </c>
      <c r="AH614" s="270"/>
      <c r="AI614" s="283" t="s">
        <v>598</v>
      </c>
      <c r="AJ614" s="283" t="s">
        <v>356</v>
      </c>
      <c r="AK614" s="291">
        <v>10</v>
      </c>
      <c r="AL614" s="283" t="s">
        <v>361</v>
      </c>
      <c r="AM614" s="283" t="s">
        <v>493</v>
      </c>
      <c r="AN614" s="283" t="s">
        <v>429</v>
      </c>
      <c r="AO614" s="283" t="s">
        <v>361</v>
      </c>
      <c r="AP614" s="283" t="s">
        <v>363</v>
      </c>
      <c r="AQ614" s="283" t="s">
        <v>380</v>
      </c>
      <c r="AR614" s="283" t="s">
        <v>366</v>
      </c>
      <c r="AS614" s="283" t="s">
        <v>387</v>
      </c>
      <c r="AT614" s="283" t="s">
        <v>1333</v>
      </c>
      <c r="AU614" s="283"/>
      <c r="AV614" s="291">
        <v>13</v>
      </c>
      <c r="AW614" s="291">
        <v>17</v>
      </c>
      <c r="AX614" s="291">
        <v>9</v>
      </c>
      <c r="AY614" s="167">
        <f t="shared" si="420"/>
        <v>14</v>
      </c>
      <c r="AZ614" s="167">
        <f t="shared" si="421"/>
        <v>6</v>
      </c>
      <c r="BA614" s="167">
        <f t="shared" si="422"/>
        <v>11</v>
      </c>
      <c r="BB614" s="167">
        <f t="shared" si="423"/>
        <v>10</v>
      </c>
      <c r="BC614" s="167">
        <f t="shared" si="424"/>
        <v>29</v>
      </c>
      <c r="BD614" s="167">
        <f t="shared" si="425"/>
        <v>20</v>
      </c>
      <c r="BE614" s="167">
        <f t="shared" si="426"/>
        <v>10</v>
      </c>
      <c r="BF614" s="167">
        <f t="shared" si="427"/>
        <v>12</v>
      </c>
      <c r="BG614" s="167">
        <f t="shared" si="428"/>
        <v>13</v>
      </c>
      <c r="BH614" s="167"/>
      <c r="BI614" s="167">
        <f t="shared" si="429"/>
        <v>11</v>
      </c>
      <c r="BJ614" s="167">
        <f t="shared" si="430"/>
        <v>16</v>
      </c>
      <c r="BK614" s="167">
        <f t="shared" si="431"/>
        <v>50</v>
      </c>
      <c r="BL614" s="167">
        <f t="shared" si="432"/>
        <v>13</v>
      </c>
      <c r="BM614" s="167">
        <f t="shared" si="433"/>
        <v>17</v>
      </c>
      <c r="BN614" s="167">
        <f t="shared" si="434"/>
        <v>9</v>
      </c>
      <c r="DI614" s="422"/>
      <c r="DJ614" s="422"/>
      <c r="EU614" s="422"/>
      <c r="EV614" s="422"/>
    </row>
    <row r="615" spans="14:152" s="56" customFormat="1" ht="15" customHeight="1">
      <c r="N615" s="504">
        <v>14</v>
      </c>
      <c r="O615" s="167" t="s">
        <v>549</v>
      </c>
      <c r="P615" s="167" t="s">
        <v>428</v>
      </c>
      <c r="Q615" s="167" t="s">
        <v>371</v>
      </c>
      <c r="R615" s="167" t="s">
        <v>374</v>
      </c>
      <c r="S615" s="167" t="s">
        <v>429</v>
      </c>
      <c r="T615" s="167" t="s">
        <v>369</v>
      </c>
      <c r="U615" s="504">
        <v>11</v>
      </c>
      <c r="W615" s="223">
        <f t="shared" si="413"/>
        <v>51</v>
      </c>
      <c r="X615" s="223">
        <f t="shared" si="414"/>
        <v>27</v>
      </c>
      <c r="Y615" s="223">
        <f t="shared" si="415"/>
        <v>15</v>
      </c>
      <c r="Z615" s="223"/>
      <c r="AA615" s="223"/>
      <c r="AB615" s="223">
        <f t="shared" si="416"/>
        <v>17</v>
      </c>
      <c r="AC615" s="223">
        <f t="shared" si="417"/>
        <v>18</v>
      </c>
      <c r="AD615" s="223">
        <f t="shared" si="418"/>
        <v>26</v>
      </c>
      <c r="AE615" s="223">
        <f t="shared" si="419"/>
        <v>11</v>
      </c>
      <c r="AG615" s="270">
        <v>5</v>
      </c>
      <c r="AH615" s="270"/>
      <c r="AI615" s="283" t="s">
        <v>599</v>
      </c>
      <c r="AJ615" s="283" t="s">
        <v>409</v>
      </c>
      <c r="AK615" s="291">
        <v>11</v>
      </c>
      <c r="AL615" s="291">
        <v>10</v>
      </c>
      <c r="AM615" s="283" t="s">
        <v>460</v>
      </c>
      <c r="AN615" s="283" t="s">
        <v>470</v>
      </c>
      <c r="AO615" s="283" t="s">
        <v>363</v>
      </c>
      <c r="AP615" s="283" t="s">
        <v>458</v>
      </c>
      <c r="AQ615" s="283" t="s">
        <v>371</v>
      </c>
      <c r="AR615" s="283" t="s">
        <v>380</v>
      </c>
      <c r="AS615" s="283" t="s">
        <v>429</v>
      </c>
      <c r="AT615" s="283" t="s">
        <v>1410</v>
      </c>
      <c r="AU615" s="283"/>
      <c r="AV615" s="291">
        <v>14</v>
      </c>
      <c r="AW615" s="283" t="s">
        <v>429</v>
      </c>
      <c r="AX615" s="291">
        <v>10</v>
      </c>
      <c r="AY615" s="167">
        <f t="shared" si="420"/>
        <v>18</v>
      </c>
      <c r="AZ615" s="167">
        <f t="shared" si="421"/>
        <v>9</v>
      </c>
      <c r="BA615" s="167" t="str">
        <f t="shared" si="422"/>
        <v>-</v>
      </c>
      <c r="BB615" s="167">
        <f t="shared" si="423"/>
        <v>11</v>
      </c>
      <c r="BC615" s="167">
        <f t="shared" si="424"/>
        <v>32</v>
      </c>
      <c r="BD615" s="167">
        <f t="shared" si="425"/>
        <v>23</v>
      </c>
      <c r="BE615" s="167">
        <f t="shared" si="426"/>
        <v>12</v>
      </c>
      <c r="BF615" s="167">
        <f t="shared" si="427"/>
        <v>14</v>
      </c>
      <c r="BG615" s="167">
        <f t="shared" si="428"/>
        <v>15</v>
      </c>
      <c r="BH615" s="167"/>
      <c r="BI615" s="167">
        <f t="shared" si="429"/>
        <v>13</v>
      </c>
      <c r="BJ615" s="167">
        <f t="shared" si="430"/>
        <v>18</v>
      </c>
      <c r="BK615" s="167">
        <f t="shared" si="431"/>
        <v>56</v>
      </c>
      <c r="BL615" s="167">
        <f t="shared" si="432"/>
        <v>14</v>
      </c>
      <c r="BM615" s="167">
        <f t="shared" si="433"/>
        <v>18</v>
      </c>
      <c r="BN615" s="167">
        <f t="shared" si="434"/>
        <v>10</v>
      </c>
      <c r="DI615" s="422"/>
      <c r="DJ615" s="422"/>
      <c r="EU615" s="422"/>
      <c r="EV615" s="422"/>
    </row>
    <row r="616" spans="14:152" s="56" customFormat="1" ht="15" customHeight="1">
      <c r="N616" s="504">
        <v>15</v>
      </c>
      <c r="O616" s="167" t="s">
        <v>552</v>
      </c>
      <c r="P616" s="167" t="s">
        <v>622</v>
      </c>
      <c r="Q616" s="504">
        <v>17</v>
      </c>
      <c r="R616" s="504">
        <v>19</v>
      </c>
      <c r="S616" s="167" t="s">
        <v>470</v>
      </c>
      <c r="T616" s="167" t="s">
        <v>467</v>
      </c>
      <c r="U616" s="504">
        <v>12</v>
      </c>
      <c r="W616" s="223">
        <f t="shared" si="413"/>
        <v>55</v>
      </c>
      <c r="X616" s="223">
        <f t="shared" si="414"/>
        <v>30</v>
      </c>
      <c r="Y616" s="223">
        <f t="shared" si="415"/>
        <v>17</v>
      </c>
      <c r="Z616" s="223"/>
      <c r="AA616" s="223"/>
      <c r="AB616" s="223">
        <f t="shared" si="416"/>
        <v>19</v>
      </c>
      <c r="AC616" s="223">
        <f t="shared" si="417"/>
        <v>20</v>
      </c>
      <c r="AD616" s="223">
        <f t="shared" si="418"/>
        <v>29</v>
      </c>
      <c r="AE616" s="223">
        <f t="shared" si="419"/>
        <v>12</v>
      </c>
      <c r="AG616" s="270">
        <v>6</v>
      </c>
      <c r="AH616" s="270"/>
      <c r="AI616" s="283" t="s">
        <v>362</v>
      </c>
      <c r="AJ616" s="283" t="s">
        <v>485</v>
      </c>
      <c r="AK616" s="283" t="s">
        <v>1</v>
      </c>
      <c r="AL616" s="283" t="s">
        <v>366</v>
      </c>
      <c r="AM616" s="283" t="s">
        <v>461</v>
      </c>
      <c r="AN616" s="283" t="s">
        <v>440</v>
      </c>
      <c r="AO616" s="291">
        <v>12</v>
      </c>
      <c r="AP616" s="283" t="s">
        <v>459</v>
      </c>
      <c r="AQ616" s="283" t="s">
        <v>374</v>
      </c>
      <c r="AR616" s="283" t="s">
        <v>360</v>
      </c>
      <c r="AS616" s="283" t="s">
        <v>376</v>
      </c>
      <c r="AT616" s="283" t="s">
        <v>1163</v>
      </c>
      <c r="AU616" s="283"/>
      <c r="AV616" s="291">
        <v>15</v>
      </c>
      <c r="AW616" s="291">
        <v>20</v>
      </c>
      <c r="AX616" s="291">
        <v>11</v>
      </c>
      <c r="AY616" s="167">
        <f t="shared" si="420"/>
        <v>22</v>
      </c>
      <c r="AZ616" s="167">
        <f t="shared" si="421"/>
        <v>13</v>
      </c>
      <c r="BA616" s="167">
        <f t="shared" si="422"/>
        <v>12</v>
      </c>
      <c r="BB616" s="167">
        <f t="shared" si="423"/>
        <v>13</v>
      </c>
      <c r="BC616" s="167">
        <f t="shared" si="424"/>
        <v>36</v>
      </c>
      <c r="BD616" s="167">
        <f t="shared" si="425"/>
        <v>25</v>
      </c>
      <c r="BE616" s="167">
        <f t="shared" si="426"/>
        <v>13</v>
      </c>
      <c r="BF616" s="167">
        <f t="shared" si="427"/>
        <v>16</v>
      </c>
      <c r="BG616" s="167">
        <f t="shared" si="428"/>
        <v>17</v>
      </c>
      <c r="BH616" s="167"/>
      <c r="BI616" s="167">
        <f t="shared" si="429"/>
        <v>15</v>
      </c>
      <c r="BJ616" s="167">
        <f t="shared" si="430"/>
        <v>20</v>
      </c>
      <c r="BK616" s="167">
        <f t="shared" si="431"/>
        <v>63</v>
      </c>
      <c r="BL616" s="167">
        <f t="shared" si="432"/>
        <v>15</v>
      </c>
      <c r="BM616" s="167">
        <f t="shared" si="433"/>
        <v>20</v>
      </c>
      <c r="BN616" s="167">
        <f t="shared" si="434"/>
        <v>11</v>
      </c>
      <c r="DI616" s="422"/>
      <c r="DJ616" s="422"/>
      <c r="EU616" s="422"/>
      <c r="EV616" s="422"/>
    </row>
    <row r="617" spans="14:152" s="56" customFormat="1" ht="15" customHeight="1">
      <c r="N617" s="504">
        <v>16</v>
      </c>
      <c r="O617" s="167" t="s">
        <v>527</v>
      </c>
      <c r="P617" s="167" t="s">
        <v>500</v>
      </c>
      <c r="Q617" s="504">
        <v>18</v>
      </c>
      <c r="R617" s="167" t="s">
        <v>376</v>
      </c>
      <c r="S617" s="167" t="s">
        <v>440</v>
      </c>
      <c r="T617" s="167" t="s">
        <v>432</v>
      </c>
      <c r="U617" s="504">
        <v>13</v>
      </c>
      <c r="W617" s="223">
        <f t="shared" si="413"/>
        <v>60</v>
      </c>
      <c r="X617" s="223">
        <f t="shared" si="414"/>
        <v>34</v>
      </c>
      <c r="Y617" s="223">
        <f t="shared" si="415"/>
        <v>18</v>
      </c>
      <c r="Z617" s="223"/>
      <c r="AA617" s="223"/>
      <c r="AB617" s="223">
        <f t="shared" si="416"/>
        <v>20</v>
      </c>
      <c r="AC617" s="223">
        <f t="shared" si="417"/>
        <v>23</v>
      </c>
      <c r="AD617" s="223">
        <f t="shared" si="418"/>
        <v>31</v>
      </c>
      <c r="AE617" s="223">
        <f t="shared" si="419"/>
        <v>13</v>
      </c>
      <c r="AG617" s="270">
        <v>7</v>
      </c>
      <c r="AH617" s="270"/>
      <c r="AI617" s="283" t="s">
        <v>364</v>
      </c>
      <c r="AJ617" s="283" t="s">
        <v>566</v>
      </c>
      <c r="AK617" s="291">
        <v>12</v>
      </c>
      <c r="AL617" s="291">
        <v>13</v>
      </c>
      <c r="AM617" s="283" t="s">
        <v>378</v>
      </c>
      <c r="AN617" s="283" t="s">
        <v>383</v>
      </c>
      <c r="AO617" s="283" t="s">
        <v>380</v>
      </c>
      <c r="AP617" s="291">
        <v>16</v>
      </c>
      <c r="AQ617" s="283" t="s">
        <v>377</v>
      </c>
      <c r="AR617" s="283" t="s">
        <v>429</v>
      </c>
      <c r="AS617" s="283" t="s">
        <v>466</v>
      </c>
      <c r="AT617" s="283" t="s">
        <v>632</v>
      </c>
      <c r="AU617" s="283"/>
      <c r="AV617" s="291">
        <v>16</v>
      </c>
      <c r="AW617" s="283" t="s">
        <v>437</v>
      </c>
      <c r="AX617" s="291">
        <v>12</v>
      </c>
      <c r="AY617" s="167">
        <f t="shared" si="420"/>
        <v>26</v>
      </c>
      <c r="AZ617" s="167">
        <f t="shared" si="421"/>
        <v>16</v>
      </c>
      <c r="BA617" s="167">
        <f t="shared" si="422"/>
        <v>13</v>
      </c>
      <c r="BB617" s="167">
        <f t="shared" si="423"/>
        <v>14</v>
      </c>
      <c r="BC617" s="167">
        <f t="shared" si="424"/>
        <v>40</v>
      </c>
      <c r="BD617" s="167">
        <f t="shared" si="425"/>
        <v>28</v>
      </c>
      <c r="BE617" s="167">
        <f t="shared" si="426"/>
        <v>15</v>
      </c>
      <c r="BF617" s="167">
        <f t="shared" si="427"/>
        <v>17</v>
      </c>
      <c r="BG617" s="167">
        <f t="shared" si="428"/>
        <v>19</v>
      </c>
      <c r="BH617" s="167"/>
      <c r="BI617" s="167">
        <f t="shared" si="429"/>
        <v>18</v>
      </c>
      <c r="BJ617" s="167">
        <f t="shared" si="430"/>
        <v>22</v>
      </c>
      <c r="BK617" s="167">
        <f t="shared" si="431"/>
        <v>69</v>
      </c>
      <c r="BL617" s="167">
        <f t="shared" si="432"/>
        <v>16</v>
      </c>
      <c r="BM617" s="167">
        <f t="shared" si="433"/>
        <v>21</v>
      </c>
      <c r="BN617" s="167">
        <f t="shared" si="434"/>
        <v>12</v>
      </c>
      <c r="DI617" s="422"/>
      <c r="DJ617" s="422"/>
      <c r="EU617" s="422"/>
      <c r="EV617" s="422"/>
    </row>
    <row r="618" spans="14:152" s="56" customFormat="1" ht="15" customHeight="1">
      <c r="N618" s="504">
        <v>17</v>
      </c>
      <c r="O618" s="167" t="s">
        <v>528</v>
      </c>
      <c r="P618" s="167" t="s">
        <v>503</v>
      </c>
      <c r="Q618" s="167" t="s">
        <v>377</v>
      </c>
      <c r="R618" s="504">
        <v>22</v>
      </c>
      <c r="S618" s="167" t="s">
        <v>425</v>
      </c>
      <c r="T618" s="504">
        <v>33</v>
      </c>
      <c r="U618" s="504">
        <v>14</v>
      </c>
      <c r="W618" s="223">
        <f t="shared" si="413"/>
        <v>64</v>
      </c>
      <c r="X618" s="223">
        <f t="shared" si="414"/>
        <v>37</v>
      </c>
      <c r="Y618" s="223">
        <f t="shared" si="415"/>
        <v>19</v>
      </c>
      <c r="Z618" s="223"/>
      <c r="AA618" s="223"/>
      <c r="AB618" s="223">
        <f t="shared" si="416"/>
        <v>22</v>
      </c>
      <c r="AC618" s="223">
        <f t="shared" si="417"/>
        <v>25</v>
      </c>
      <c r="AD618" s="223">
        <f t="shared" si="418"/>
        <v>33</v>
      </c>
      <c r="AE618" s="223">
        <f t="shared" si="419"/>
        <v>14</v>
      </c>
      <c r="AG618" s="270">
        <v>8</v>
      </c>
      <c r="AH618" s="270"/>
      <c r="AI618" s="283" t="s">
        <v>541</v>
      </c>
      <c r="AJ618" s="283" t="s">
        <v>387</v>
      </c>
      <c r="AK618" s="291">
        <v>13</v>
      </c>
      <c r="AL618" s="283" t="s">
        <v>459</v>
      </c>
      <c r="AM618" s="283" t="s">
        <v>499</v>
      </c>
      <c r="AN618" s="283" t="s">
        <v>391</v>
      </c>
      <c r="AO618" s="291">
        <v>15</v>
      </c>
      <c r="AP618" s="283" t="s">
        <v>374</v>
      </c>
      <c r="AQ618" s="283" t="s">
        <v>437</v>
      </c>
      <c r="AR618" s="283" t="s">
        <v>470</v>
      </c>
      <c r="AS618" s="291">
        <v>24</v>
      </c>
      <c r="AT618" s="283" t="s">
        <v>1164</v>
      </c>
      <c r="AU618" s="283"/>
      <c r="AV618" s="291">
        <v>17</v>
      </c>
      <c r="AW618" s="291">
        <v>23</v>
      </c>
      <c r="AX618" s="291">
        <v>13</v>
      </c>
      <c r="AY618" s="167">
        <f t="shared" si="420"/>
        <v>30</v>
      </c>
      <c r="AZ618" s="167">
        <f t="shared" si="421"/>
        <v>18</v>
      </c>
      <c r="BA618" s="167">
        <f t="shared" si="422"/>
        <v>14</v>
      </c>
      <c r="BB618" s="167">
        <f t="shared" si="423"/>
        <v>16</v>
      </c>
      <c r="BC618" s="167">
        <f t="shared" si="424"/>
        <v>44</v>
      </c>
      <c r="BD618" s="167">
        <f t="shared" si="425"/>
        <v>30</v>
      </c>
      <c r="BE618" s="167">
        <f t="shared" si="426"/>
        <v>16</v>
      </c>
      <c r="BF618" s="167">
        <f t="shared" si="427"/>
        <v>19</v>
      </c>
      <c r="BG618" s="167">
        <f t="shared" si="428"/>
        <v>21</v>
      </c>
      <c r="BH618" s="167"/>
      <c r="BI618" s="167">
        <f t="shared" si="429"/>
        <v>20</v>
      </c>
      <c r="BJ618" s="167">
        <f t="shared" si="430"/>
        <v>24</v>
      </c>
      <c r="BK618" s="167">
        <f t="shared" si="431"/>
        <v>76</v>
      </c>
      <c r="BL618" s="167">
        <f t="shared" si="432"/>
        <v>17</v>
      </c>
      <c r="BM618" s="167">
        <f t="shared" si="433"/>
        <v>23</v>
      </c>
      <c r="BN618" s="167">
        <f t="shared" si="434"/>
        <v>13</v>
      </c>
      <c r="DI618" s="422"/>
      <c r="DJ618" s="422"/>
      <c r="EU618" s="422"/>
      <c r="EV618" s="422"/>
    </row>
    <row r="619" spans="14:152" s="56" customFormat="1" ht="15" customHeight="1">
      <c r="N619" s="504">
        <v>18</v>
      </c>
      <c r="O619" s="167" t="s">
        <v>1</v>
      </c>
      <c r="P619" s="167" t="s">
        <v>1</v>
      </c>
      <c r="Q619" s="504">
        <v>21</v>
      </c>
      <c r="R619" s="167" t="s">
        <v>440</v>
      </c>
      <c r="S619" s="167" t="s">
        <v>464</v>
      </c>
      <c r="T619" s="167" t="s">
        <v>1</v>
      </c>
      <c r="U619" s="167" t="s">
        <v>371</v>
      </c>
      <c r="W619" s="223" t="str">
        <f t="shared" si="413"/>
        <v>-</v>
      </c>
      <c r="X619" s="223" t="str">
        <f t="shared" si="414"/>
        <v>-</v>
      </c>
      <c r="Y619" s="223">
        <f t="shared" si="415"/>
        <v>21</v>
      </c>
      <c r="Z619" s="223"/>
      <c r="AA619" s="223"/>
      <c r="AB619" s="223">
        <f t="shared" si="416"/>
        <v>23</v>
      </c>
      <c r="AC619" s="223">
        <f t="shared" si="417"/>
        <v>27</v>
      </c>
      <c r="AD619" s="223" t="str">
        <f t="shared" si="418"/>
        <v>-</v>
      </c>
      <c r="AE619" s="223">
        <f t="shared" si="419"/>
        <v>15</v>
      </c>
      <c r="AG619" s="270">
        <v>9</v>
      </c>
      <c r="AH619" s="270"/>
      <c r="AI619" s="283" t="s">
        <v>622</v>
      </c>
      <c r="AJ619" s="283" t="s">
        <v>462</v>
      </c>
      <c r="AK619" s="291">
        <v>14</v>
      </c>
      <c r="AL619" s="291">
        <v>16</v>
      </c>
      <c r="AM619" s="283" t="s">
        <v>502</v>
      </c>
      <c r="AN619" s="283" t="s">
        <v>433</v>
      </c>
      <c r="AO619" s="283" t="s">
        <v>387</v>
      </c>
      <c r="AP619" s="283" t="s">
        <v>377</v>
      </c>
      <c r="AQ619" s="283" t="s">
        <v>440</v>
      </c>
      <c r="AR619" s="283" t="s">
        <v>440</v>
      </c>
      <c r="AS619" s="283" t="s">
        <v>425</v>
      </c>
      <c r="AT619" s="283" t="s">
        <v>545</v>
      </c>
      <c r="AU619" s="283"/>
      <c r="AV619" s="291">
        <v>18</v>
      </c>
      <c r="AW619" s="291">
        <v>24</v>
      </c>
      <c r="AX619" s="291">
        <v>14</v>
      </c>
      <c r="AY619" s="167">
        <f t="shared" si="420"/>
        <v>34</v>
      </c>
      <c r="AZ619" s="167">
        <f t="shared" si="421"/>
        <v>21</v>
      </c>
      <c r="BA619" s="167">
        <f t="shared" si="422"/>
        <v>15</v>
      </c>
      <c r="BB619" s="167">
        <f t="shared" si="423"/>
        <v>17</v>
      </c>
      <c r="BC619" s="167">
        <f t="shared" si="424"/>
        <v>48</v>
      </c>
      <c r="BD619" s="167">
        <f t="shared" si="425"/>
        <v>33</v>
      </c>
      <c r="BE619" s="167">
        <f t="shared" si="426"/>
        <v>18</v>
      </c>
      <c r="BF619" s="167">
        <f t="shared" si="427"/>
        <v>21</v>
      </c>
      <c r="BG619" s="167">
        <f t="shared" si="428"/>
        <v>23</v>
      </c>
      <c r="BH619" s="167"/>
      <c r="BI619" s="167">
        <f t="shared" si="429"/>
        <v>23</v>
      </c>
      <c r="BJ619" s="167">
        <f t="shared" si="430"/>
        <v>25</v>
      </c>
      <c r="BK619" s="167">
        <f t="shared" si="431"/>
        <v>82</v>
      </c>
      <c r="BL619" s="167">
        <f t="shared" si="432"/>
        <v>18</v>
      </c>
      <c r="BM619" s="167">
        <f t="shared" si="433"/>
        <v>24</v>
      </c>
      <c r="BN619" s="167">
        <f t="shared" si="434"/>
        <v>14</v>
      </c>
      <c r="DI619" s="422"/>
      <c r="DJ619" s="422"/>
      <c r="EU619" s="422"/>
      <c r="EV619" s="422"/>
    </row>
    <row r="620" spans="14:152" s="56" customFormat="1" ht="15" customHeight="1">
      <c r="N620" s="504">
        <v>19</v>
      </c>
      <c r="O620" s="167" t="s">
        <v>1</v>
      </c>
      <c r="P620" s="167" t="s">
        <v>1</v>
      </c>
      <c r="Q620" s="504">
        <v>22</v>
      </c>
      <c r="R620" s="167" t="s">
        <v>471</v>
      </c>
      <c r="S620" s="167" t="s">
        <v>1</v>
      </c>
      <c r="T620" s="167" t="s">
        <v>1</v>
      </c>
      <c r="U620" s="167" t="s">
        <v>402</v>
      </c>
      <c r="W620" s="223" t="str">
        <f t="shared" si="413"/>
        <v>-</v>
      </c>
      <c r="X620" s="223" t="str">
        <f t="shared" si="414"/>
        <v>-</v>
      </c>
      <c r="Y620" s="223">
        <f t="shared" si="415"/>
        <v>22</v>
      </c>
      <c r="Z620" s="223"/>
      <c r="AA620" s="223"/>
      <c r="AB620" s="223">
        <f t="shared" si="416"/>
        <v>25</v>
      </c>
      <c r="AC620" s="223" t="str">
        <f t="shared" si="417"/>
        <v>-</v>
      </c>
      <c r="AD620" s="223" t="str">
        <f t="shared" si="418"/>
        <v>-</v>
      </c>
      <c r="AE620" s="223">
        <f t="shared" si="419"/>
        <v>17</v>
      </c>
      <c r="AG620" s="270">
        <v>10</v>
      </c>
      <c r="AH620" s="270"/>
      <c r="AI620" s="283" t="s">
        <v>631</v>
      </c>
      <c r="AJ620" s="283" t="s">
        <v>381</v>
      </c>
      <c r="AK620" s="283" t="s">
        <v>371</v>
      </c>
      <c r="AL620" s="291">
        <v>17</v>
      </c>
      <c r="AM620" s="283" t="s">
        <v>505</v>
      </c>
      <c r="AN620" s="283" t="s">
        <v>436</v>
      </c>
      <c r="AO620" s="291">
        <v>18</v>
      </c>
      <c r="AP620" s="283" t="s">
        <v>437</v>
      </c>
      <c r="AQ620" s="283" t="s">
        <v>425</v>
      </c>
      <c r="AR620" s="283" t="s">
        <v>425</v>
      </c>
      <c r="AS620" s="283" t="s">
        <v>464</v>
      </c>
      <c r="AT620" s="283" t="s">
        <v>1166</v>
      </c>
      <c r="AU620" s="283"/>
      <c r="AV620" s="291">
        <v>19</v>
      </c>
      <c r="AW620" s="283" t="s">
        <v>425</v>
      </c>
      <c r="AX620" s="291">
        <v>15</v>
      </c>
      <c r="AY620" s="167">
        <f t="shared" si="420"/>
        <v>38</v>
      </c>
      <c r="AZ620" s="167">
        <f t="shared" si="421"/>
        <v>24</v>
      </c>
      <c r="BA620" s="167">
        <f t="shared" si="422"/>
        <v>17</v>
      </c>
      <c r="BB620" s="167">
        <f t="shared" si="423"/>
        <v>18</v>
      </c>
      <c r="BC620" s="167">
        <f t="shared" si="424"/>
        <v>52</v>
      </c>
      <c r="BD620" s="167">
        <f t="shared" si="425"/>
        <v>35</v>
      </c>
      <c r="BE620" s="167">
        <f t="shared" si="426"/>
        <v>19</v>
      </c>
      <c r="BF620" s="167">
        <f t="shared" si="427"/>
        <v>23</v>
      </c>
      <c r="BG620" s="167">
        <f t="shared" si="428"/>
        <v>25</v>
      </c>
      <c r="BH620" s="167"/>
      <c r="BI620" s="167">
        <f t="shared" si="429"/>
        <v>25</v>
      </c>
      <c r="BJ620" s="167">
        <f t="shared" si="430"/>
        <v>27</v>
      </c>
      <c r="BK620" s="167">
        <f t="shared" si="431"/>
        <v>89</v>
      </c>
      <c r="BL620" s="167">
        <f t="shared" si="432"/>
        <v>19</v>
      </c>
      <c r="BM620" s="167">
        <f t="shared" si="433"/>
        <v>25</v>
      </c>
      <c r="BN620" s="167">
        <f t="shared" si="434"/>
        <v>15</v>
      </c>
      <c r="DI620" s="422"/>
      <c r="DJ620" s="422"/>
      <c r="EU620" s="422"/>
      <c r="EV620" s="422"/>
    </row>
    <row r="621" spans="14:152" s="56" customFormat="1" ht="15" customHeight="1">
      <c r="N621" s="504">
        <v>0</v>
      </c>
      <c r="O621" s="172"/>
      <c r="P621" s="172"/>
      <c r="Q621" s="461"/>
      <c r="R621" s="172"/>
      <c r="S621" s="172"/>
      <c r="T621" s="172"/>
      <c r="U621" s="172"/>
      <c r="W621" s="167">
        <v>67</v>
      </c>
      <c r="X621" s="167">
        <v>39</v>
      </c>
      <c r="Y621" s="167">
        <v>23</v>
      </c>
      <c r="Z621" s="167"/>
      <c r="AA621" s="167"/>
      <c r="AB621" s="167">
        <v>31</v>
      </c>
      <c r="AC621" s="167">
        <v>29</v>
      </c>
      <c r="AD621" s="167">
        <v>34</v>
      </c>
      <c r="AE621" s="167">
        <v>22</v>
      </c>
      <c r="AG621" s="251">
        <v>11</v>
      </c>
      <c r="AH621" s="251"/>
      <c r="AI621" s="283" t="s">
        <v>587</v>
      </c>
      <c r="AJ621" s="283" t="s">
        <v>384</v>
      </c>
      <c r="AK621" s="291">
        <v>17</v>
      </c>
      <c r="AL621" s="283" t="s">
        <v>429</v>
      </c>
      <c r="AM621" s="283" t="s">
        <v>507</v>
      </c>
      <c r="AN621" s="283" t="s">
        <v>439</v>
      </c>
      <c r="AO621" s="291">
        <v>19</v>
      </c>
      <c r="AP621" s="291">
        <v>23</v>
      </c>
      <c r="AQ621" s="283" t="s">
        <v>464</v>
      </c>
      <c r="AR621" s="283" t="s">
        <v>428</v>
      </c>
      <c r="AS621" s="291">
        <v>29</v>
      </c>
      <c r="AT621" s="283" t="s">
        <v>694</v>
      </c>
      <c r="AU621" s="283"/>
      <c r="AV621" s="283" t="s">
        <v>376</v>
      </c>
      <c r="AW621" s="291">
        <v>27</v>
      </c>
      <c r="AX621" s="291">
        <v>16</v>
      </c>
      <c r="AY621" s="167">
        <f t="shared" si="420"/>
        <v>42</v>
      </c>
      <c r="AZ621" s="167">
        <f t="shared" si="421"/>
        <v>26</v>
      </c>
      <c r="BA621" s="167">
        <f t="shared" si="422"/>
        <v>18</v>
      </c>
      <c r="BB621" s="167">
        <f t="shared" si="423"/>
        <v>20</v>
      </c>
      <c r="BC621" s="167">
        <f t="shared" si="424"/>
        <v>56</v>
      </c>
      <c r="BD621" s="167">
        <f t="shared" si="425"/>
        <v>38</v>
      </c>
      <c r="BE621" s="167">
        <f t="shared" si="426"/>
        <v>20</v>
      </c>
      <c r="BF621" s="167">
        <f t="shared" si="427"/>
        <v>24</v>
      </c>
      <c r="BG621" s="167">
        <f t="shared" si="428"/>
        <v>27</v>
      </c>
      <c r="BH621" s="167"/>
      <c r="BI621" s="167">
        <f t="shared" si="429"/>
        <v>27</v>
      </c>
      <c r="BJ621" s="167">
        <f t="shared" si="430"/>
        <v>29</v>
      </c>
      <c r="BK621" s="167">
        <f t="shared" si="431"/>
        <v>95</v>
      </c>
      <c r="BL621" s="167">
        <f t="shared" si="432"/>
        <v>20</v>
      </c>
      <c r="BM621" s="167">
        <f t="shared" si="433"/>
        <v>27</v>
      </c>
      <c r="BN621" s="167">
        <f t="shared" si="434"/>
        <v>16</v>
      </c>
      <c r="DI621" s="422"/>
      <c r="DJ621" s="422"/>
      <c r="EU621" s="422"/>
      <c r="EV621" s="422"/>
    </row>
    <row r="622" spans="14:152" s="56" customFormat="1" ht="15" customHeight="1">
      <c r="N622" s="504"/>
      <c r="O622" s="172"/>
      <c r="P622" s="172"/>
      <c r="Q622" s="461"/>
      <c r="R622" s="172"/>
      <c r="S622" s="172"/>
      <c r="T622" s="172"/>
      <c r="U622" s="172"/>
      <c r="W622" s="167"/>
      <c r="X622" s="167"/>
      <c r="Y622" s="167"/>
      <c r="Z622" s="167"/>
      <c r="AA622" s="167"/>
      <c r="AB622" s="167"/>
      <c r="AC622" s="167"/>
      <c r="AD622" s="167"/>
      <c r="AE622" s="167"/>
      <c r="AG622" s="270">
        <v>12</v>
      </c>
      <c r="AH622" s="270"/>
      <c r="AI622" s="283" t="s">
        <v>522</v>
      </c>
      <c r="AJ622" s="283" t="s">
        <v>369</v>
      </c>
      <c r="AK622" s="283" t="s">
        <v>429</v>
      </c>
      <c r="AL622" s="291">
        <v>20</v>
      </c>
      <c r="AM622" s="283" t="s">
        <v>510</v>
      </c>
      <c r="AN622" s="283" t="s">
        <v>1167</v>
      </c>
      <c r="AO622" s="291">
        <v>20</v>
      </c>
      <c r="AP622" s="283" t="s">
        <v>384</v>
      </c>
      <c r="AQ622" s="291">
        <v>29</v>
      </c>
      <c r="AR622" s="283" t="s">
        <v>394</v>
      </c>
      <c r="AS622" s="283" t="s">
        <v>394</v>
      </c>
      <c r="AT622" s="283" t="s">
        <v>1411</v>
      </c>
      <c r="AU622" s="283"/>
      <c r="AV622" s="291">
        <v>22</v>
      </c>
      <c r="AW622" s="291">
        <v>28</v>
      </c>
      <c r="AX622" s="291">
        <v>17</v>
      </c>
      <c r="AY622" s="167">
        <f t="shared" si="420"/>
        <v>46</v>
      </c>
      <c r="AZ622" s="167">
        <f t="shared" si="421"/>
        <v>29</v>
      </c>
      <c r="BA622" s="167">
        <f t="shared" si="422"/>
        <v>20</v>
      </c>
      <c r="BB622" s="167">
        <f t="shared" si="423"/>
        <v>21</v>
      </c>
      <c r="BC622" s="167">
        <f t="shared" si="424"/>
        <v>60</v>
      </c>
      <c r="BD622" s="167">
        <f t="shared" si="425"/>
        <v>40</v>
      </c>
      <c r="BE622" s="167">
        <f t="shared" si="426"/>
        <v>21</v>
      </c>
      <c r="BF622" s="167">
        <f t="shared" si="427"/>
        <v>26</v>
      </c>
      <c r="BG622" s="167">
        <f t="shared" si="428"/>
        <v>29</v>
      </c>
      <c r="BH622" s="167"/>
      <c r="BI622" s="167">
        <f t="shared" si="429"/>
        <v>30</v>
      </c>
      <c r="BJ622" s="167">
        <f t="shared" si="430"/>
        <v>30</v>
      </c>
      <c r="BK622" s="167">
        <f t="shared" si="431"/>
        <v>102</v>
      </c>
      <c r="BL622" s="167">
        <f t="shared" si="432"/>
        <v>22</v>
      </c>
      <c r="BM622" s="167">
        <f t="shared" si="433"/>
        <v>28</v>
      </c>
      <c r="BN622" s="167">
        <f t="shared" si="434"/>
        <v>17</v>
      </c>
      <c r="DI622" s="422"/>
      <c r="DJ622" s="422"/>
      <c r="EU622" s="422"/>
      <c r="EV622" s="422"/>
    </row>
    <row r="623" spans="14:152" s="56" customFormat="1" ht="15" customHeight="1">
      <c r="N623" s="504"/>
      <c r="O623" s="172"/>
      <c r="P623" s="172"/>
      <c r="Q623" s="461"/>
      <c r="R623" s="172"/>
      <c r="S623" s="172"/>
      <c r="T623" s="172"/>
      <c r="U623" s="172"/>
      <c r="W623" s="167"/>
      <c r="X623" s="167"/>
      <c r="Y623" s="167"/>
      <c r="Z623" s="167"/>
      <c r="AA623" s="167"/>
      <c r="AB623" s="167"/>
      <c r="AC623" s="167"/>
      <c r="AD623" s="167"/>
      <c r="AE623" s="167"/>
      <c r="AG623" s="270">
        <v>13</v>
      </c>
      <c r="AH623" s="270"/>
      <c r="AI623" s="283" t="s">
        <v>523</v>
      </c>
      <c r="AJ623" s="283" t="s">
        <v>467</v>
      </c>
      <c r="AK623" s="291">
        <v>20</v>
      </c>
      <c r="AL623" s="291">
        <v>21</v>
      </c>
      <c r="AM623" s="283" t="s">
        <v>527</v>
      </c>
      <c r="AN623" s="283" t="s">
        <v>382</v>
      </c>
      <c r="AO623" s="291">
        <v>21</v>
      </c>
      <c r="AP623" s="283" t="s">
        <v>388</v>
      </c>
      <c r="AQ623" s="283" t="s">
        <v>394</v>
      </c>
      <c r="AR623" s="283" t="s">
        <v>397</v>
      </c>
      <c r="AS623" s="291">
        <v>32</v>
      </c>
      <c r="AT623" s="283" t="s">
        <v>594</v>
      </c>
      <c r="AU623" s="283"/>
      <c r="AV623" s="291">
        <v>23</v>
      </c>
      <c r="AW623" s="291">
        <v>29</v>
      </c>
      <c r="AX623" s="291">
        <v>18</v>
      </c>
      <c r="AY623" s="167">
        <f t="shared" si="420"/>
        <v>50</v>
      </c>
      <c r="AZ623" s="167">
        <f t="shared" si="421"/>
        <v>31</v>
      </c>
      <c r="BA623" s="167">
        <f t="shared" si="422"/>
        <v>21</v>
      </c>
      <c r="BB623" s="167">
        <f t="shared" si="423"/>
        <v>22</v>
      </c>
      <c r="BC623" s="167">
        <f t="shared" si="424"/>
        <v>64</v>
      </c>
      <c r="BD623" s="167">
        <f t="shared" si="425"/>
        <v>43</v>
      </c>
      <c r="BE623" s="167">
        <f t="shared" si="426"/>
        <v>22</v>
      </c>
      <c r="BF623" s="167">
        <f t="shared" si="427"/>
        <v>28</v>
      </c>
      <c r="BG623" s="167">
        <f t="shared" si="428"/>
        <v>30</v>
      </c>
      <c r="BH623" s="167"/>
      <c r="BI623" s="167">
        <f t="shared" si="429"/>
        <v>32</v>
      </c>
      <c r="BJ623" s="167">
        <f t="shared" si="430"/>
        <v>32</v>
      </c>
      <c r="BK623" s="167">
        <f t="shared" si="431"/>
        <v>108</v>
      </c>
      <c r="BL623" s="167">
        <f t="shared" si="432"/>
        <v>23</v>
      </c>
      <c r="BM623" s="167">
        <f t="shared" si="433"/>
        <v>29</v>
      </c>
      <c r="BN623" s="167">
        <f t="shared" si="434"/>
        <v>18</v>
      </c>
      <c r="DI623" s="422"/>
      <c r="DJ623" s="422"/>
      <c r="EU623" s="422"/>
      <c r="EV623" s="422"/>
    </row>
    <row r="624" spans="14:152" s="56" customFormat="1" ht="15" customHeight="1">
      <c r="N624" s="504"/>
      <c r="O624" s="172"/>
      <c r="P624" s="172"/>
      <c r="Q624" s="461"/>
      <c r="R624" s="172"/>
      <c r="S624" s="172"/>
      <c r="T624" s="172"/>
      <c r="U624" s="172"/>
      <c r="W624" s="167"/>
      <c r="X624" s="167"/>
      <c r="Y624" s="167"/>
      <c r="Z624" s="167"/>
      <c r="AA624" s="167"/>
      <c r="AB624" s="167"/>
      <c r="AC624" s="167"/>
      <c r="AD624" s="167"/>
      <c r="AE624" s="167"/>
      <c r="AG624" s="270">
        <v>14</v>
      </c>
      <c r="AH624" s="270"/>
      <c r="AI624" s="283" t="s">
        <v>1071</v>
      </c>
      <c r="AJ624" s="283" t="s">
        <v>432</v>
      </c>
      <c r="AK624" s="283" t="s">
        <v>437</v>
      </c>
      <c r="AL624" s="291">
        <v>22</v>
      </c>
      <c r="AM624" s="283" t="s">
        <v>1232</v>
      </c>
      <c r="AN624" s="283" t="s">
        <v>1221</v>
      </c>
      <c r="AO624" s="291">
        <v>22</v>
      </c>
      <c r="AP624" s="291">
        <v>28</v>
      </c>
      <c r="AQ624" s="283" t="s">
        <v>397</v>
      </c>
      <c r="AR624" s="283" t="s">
        <v>393</v>
      </c>
      <c r="AS624" s="283" t="s">
        <v>436</v>
      </c>
      <c r="AT624" s="283" t="s">
        <v>1412</v>
      </c>
      <c r="AU624" s="283"/>
      <c r="AV624" s="283" t="s">
        <v>384</v>
      </c>
      <c r="AW624" s="291">
        <v>30</v>
      </c>
      <c r="AX624" s="291">
        <v>19</v>
      </c>
      <c r="AY624" s="167">
        <f t="shared" si="420"/>
        <v>54</v>
      </c>
      <c r="AZ624" s="167">
        <f t="shared" si="421"/>
        <v>33</v>
      </c>
      <c r="BA624" s="167">
        <f t="shared" si="422"/>
        <v>23</v>
      </c>
      <c r="BB624" s="167">
        <f t="shared" si="423"/>
        <v>23</v>
      </c>
      <c r="BC624" s="167">
        <f t="shared" si="424"/>
        <v>68</v>
      </c>
      <c r="BD624" s="167">
        <f t="shared" si="425"/>
        <v>45</v>
      </c>
      <c r="BE624" s="167" t="str">
        <f t="shared" si="426"/>
        <v>-</v>
      </c>
      <c r="BF624" s="167">
        <f t="shared" si="427"/>
        <v>29</v>
      </c>
      <c r="BG624" s="167">
        <f t="shared" si="428"/>
        <v>32</v>
      </c>
      <c r="BH624" s="167"/>
      <c r="BI624" s="167">
        <f t="shared" si="429"/>
        <v>34</v>
      </c>
      <c r="BJ624" s="167">
        <f t="shared" si="430"/>
        <v>33</v>
      </c>
      <c r="BK624" s="167">
        <f t="shared" si="431"/>
        <v>115</v>
      </c>
      <c r="BL624" s="167">
        <f t="shared" si="432"/>
        <v>24</v>
      </c>
      <c r="BM624" s="167">
        <f t="shared" si="433"/>
        <v>30</v>
      </c>
      <c r="BN624" s="167">
        <f t="shared" si="434"/>
        <v>19</v>
      </c>
      <c r="DI624" s="422"/>
      <c r="DJ624" s="422"/>
      <c r="EU624" s="422"/>
      <c r="EV624" s="422"/>
    </row>
    <row r="625" spans="14:152" s="56" customFormat="1" ht="15" customHeight="1">
      <c r="N625" s="504"/>
      <c r="O625" s="172"/>
      <c r="P625" s="172"/>
      <c r="Q625" s="461"/>
      <c r="R625" s="172"/>
      <c r="S625" s="172"/>
      <c r="T625" s="172"/>
      <c r="U625" s="172"/>
      <c r="W625" s="167"/>
      <c r="X625" s="167"/>
      <c r="Y625" s="167"/>
      <c r="Z625" s="167"/>
      <c r="AA625" s="167"/>
      <c r="AB625" s="167"/>
      <c r="AC625" s="167"/>
      <c r="AD625" s="167"/>
      <c r="AE625" s="167"/>
      <c r="AG625" s="270">
        <v>15</v>
      </c>
      <c r="AH625" s="270"/>
      <c r="AI625" s="283" t="s">
        <v>395</v>
      </c>
      <c r="AJ625" s="291">
        <v>33</v>
      </c>
      <c r="AK625" s="291">
        <v>23</v>
      </c>
      <c r="AL625" s="283" t="s">
        <v>440</v>
      </c>
      <c r="AM625" s="283" t="s">
        <v>1292</v>
      </c>
      <c r="AN625" s="283" t="s">
        <v>592</v>
      </c>
      <c r="AO625" s="283" t="s">
        <v>1</v>
      </c>
      <c r="AP625" s="283" t="s">
        <v>467</v>
      </c>
      <c r="AQ625" s="283" t="s">
        <v>393</v>
      </c>
      <c r="AR625" s="283" t="s">
        <v>1132</v>
      </c>
      <c r="AS625" s="291">
        <v>35</v>
      </c>
      <c r="AT625" s="283" t="s">
        <v>1349</v>
      </c>
      <c r="AU625" s="283"/>
      <c r="AV625" s="291">
        <v>26</v>
      </c>
      <c r="AW625" s="291">
        <v>31</v>
      </c>
      <c r="AX625" s="459" t="s">
        <v>1</v>
      </c>
      <c r="AY625" s="167">
        <f t="shared" si="420"/>
        <v>58</v>
      </c>
      <c r="AZ625" s="167">
        <f t="shared" si="421"/>
        <v>34</v>
      </c>
      <c r="BA625" s="167">
        <f t="shared" si="422"/>
        <v>24</v>
      </c>
      <c r="BB625" s="167">
        <f t="shared" si="423"/>
        <v>25</v>
      </c>
      <c r="BC625" s="167">
        <f t="shared" si="424"/>
        <v>72</v>
      </c>
      <c r="BD625" s="167">
        <f t="shared" si="425"/>
        <v>48</v>
      </c>
      <c r="BE625" s="167">
        <f t="shared" si="426"/>
        <v>23</v>
      </c>
      <c r="BF625" s="167">
        <f t="shared" si="427"/>
        <v>31</v>
      </c>
      <c r="BG625" s="167">
        <f t="shared" si="428"/>
        <v>34</v>
      </c>
      <c r="BH625" s="167"/>
      <c r="BI625" s="167">
        <f t="shared" si="429"/>
        <v>36</v>
      </c>
      <c r="BJ625" s="167">
        <f t="shared" si="430"/>
        <v>35</v>
      </c>
      <c r="BK625" s="167">
        <f t="shared" si="431"/>
        <v>121</v>
      </c>
      <c r="BL625" s="167">
        <f t="shared" si="432"/>
        <v>26</v>
      </c>
      <c r="BM625" s="167">
        <f t="shared" si="433"/>
        <v>31</v>
      </c>
      <c r="BN625" s="167" t="str">
        <f t="shared" si="434"/>
        <v>-</v>
      </c>
      <c r="DI625" s="422"/>
      <c r="DJ625" s="422"/>
      <c r="EU625" s="422"/>
      <c r="EV625" s="422"/>
    </row>
    <row r="626" spans="14:152" s="56" customFormat="1" ht="15" customHeight="1">
      <c r="N626" s="504"/>
      <c r="O626" s="172"/>
      <c r="P626" s="172"/>
      <c r="Q626" s="461"/>
      <c r="R626" s="172"/>
      <c r="S626" s="172"/>
      <c r="T626" s="172"/>
      <c r="U626" s="172"/>
      <c r="W626" s="167"/>
      <c r="X626" s="167"/>
      <c r="Y626" s="167"/>
      <c r="Z626" s="167"/>
      <c r="AA626" s="167"/>
      <c r="AB626" s="167"/>
      <c r="AC626" s="167"/>
      <c r="AD626" s="167"/>
      <c r="AE626" s="167"/>
      <c r="AG626" s="270">
        <v>16</v>
      </c>
      <c r="AH626" s="270"/>
      <c r="AI626" s="283" t="s">
        <v>1072</v>
      </c>
      <c r="AJ626" s="283" t="s">
        <v>393</v>
      </c>
      <c r="AK626" s="283" t="s">
        <v>384</v>
      </c>
      <c r="AL626" s="291">
        <v>25</v>
      </c>
      <c r="AM626" s="283" t="s">
        <v>1337</v>
      </c>
      <c r="AN626" s="283" t="s">
        <v>1322</v>
      </c>
      <c r="AO626" s="291">
        <v>23</v>
      </c>
      <c r="AP626" s="283" t="s">
        <v>432</v>
      </c>
      <c r="AQ626" s="283" t="s">
        <v>1132</v>
      </c>
      <c r="AR626" s="283" t="s">
        <v>1167</v>
      </c>
      <c r="AS626" s="291">
        <v>36</v>
      </c>
      <c r="AT626" s="283" t="s">
        <v>1351</v>
      </c>
      <c r="AU626" s="283"/>
      <c r="AV626" s="291">
        <v>27</v>
      </c>
      <c r="AW626" s="291">
        <v>32</v>
      </c>
      <c r="AX626" s="291">
        <v>20</v>
      </c>
      <c r="AY626" s="167">
        <f t="shared" si="420"/>
        <v>61</v>
      </c>
      <c r="AZ626" s="167">
        <f t="shared" si="421"/>
        <v>36</v>
      </c>
      <c r="BA626" s="167">
        <f t="shared" si="422"/>
        <v>26</v>
      </c>
      <c r="BB626" s="167">
        <f t="shared" si="423"/>
        <v>26</v>
      </c>
      <c r="BC626" s="167">
        <f t="shared" si="424"/>
        <v>76</v>
      </c>
      <c r="BD626" s="167">
        <f t="shared" si="425"/>
        <v>50</v>
      </c>
      <c r="BE626" s="167">
        <f t="shared" si="426"/>
        <v>24</v>
      </c>
      <c r="BF626" s="167">
        <f t="shared" si="427"/>
        <v>33</v>
      </c>
      <c r="BG626" s="167">
        <f t="shared" si="428"/>
        <v>36</v>
      </c>
      <c r="BH626" s="167"/>
      <c r="BI626" s="167">
        <f t="shared" si="429"/>
        <v>38</v>
      </c>
      <c r="BJ626" s="167">
        <f t="shared" si="430"/>
        <v>36</v>
      </c>
      <c r="BK626" s="167">
        <f t="shared" si="431"/>
        <v>127</v>
      </c>
      <c r="BL626" s="167">
        <f t="shared" si="432"/>
        <v>27</v>
      </c>
      <c r="BM626" s="167">
        <f t="shared" si="433"/>
        <v>32</v>
      </c>
      <c r="BN626" s="167">
        <f t="shared" si="434"/>
        <v>20</v>
      </c>
      <c r="DI626" s="422"/>
      <c r="DJ626" s="422"/>
      <c r="EU626" s="422"/>
      <c r="EV626" s="422"/>
    </row>
    <row r="627" spans="14:152" s="56" customFormat="1" ht="15" customHeight="1">
      <c r="N627" s="504"/>
      <c r="O627" s="172"/>
      <c r="P627" s="172"/>
      <c r="Q627" s="461"/>
      <c r="R627" s="172"/>
      <c r="S627" s="172"/>
      <c r="T627" s="172"/>
      <c r="U627" s="172"/>
      <c r="W627" s="167"/>
      <c r="X627" s="167"/>
      <c r="Y627" s="167"/>
      <c r="Z627" s="167"/>
      <c r="AA627" s="167"/>
      <c r="AB627" s="167"/>
      <c r="AC627" s="167"/>
      <c r="AD627" s="167"/>
      <c r="AE627" s="167"/>
      <c r="AG627" s="270">
        <v>17</v>
      </c>
      <c r="AH627" s="270"/>
      <c r="AI627" s="283" t="s">
        <v>1165</v>
      </c>
      <c r="AJ627" s="291">
        <v>36</v>
      </c>
      <c r="AK627" s="283" t="s">
        <v>388</v>
      </c>
      <c r="AL627" s="291">
        <v>26</v>
      </c>
      <c r="AM627" s="283" t="s">
        <v>1413</v>
      </c>
      <c r="AN627" s="283" t="s">
        <v>1372</v>
      </c>
      <c r="AO627" s="291">
        <v>24</v>
      </c>
      <c r="AP627" s="291">
        <v>33</v>
      </c>
      <c r="AQ627" s="283" t="s">
        <v>1167</v>
      </c>
      <c r="AR627" s="283" t="s">
        <v>1205</v>
      </c>
      <c r="AS627" s="291">
        <v>37</v>
      </c>
      <c r="AT627" s="283" t="s">
        <v>1415</v>
      </c>
      <c r="AU627" s="283"/>
      <c r="AV627" s="283" t="s">
        <v>391</v>
      </c>
      <c r="AW627" s="283" t="s">
        <v>1</v>
      </c>
      <c r="AX627" s="291">
        <v>21</v>
      </c>
      <c r="AY627" s="167">
        <f t="shared" si="420"/>
        <v>64</v>
      </c>
      <c r="AZ627" s="167">
        <f t="shared" si="421"/>
        <v>37</v>
      </c>
      <c r="BA627" s="167">
        <f t="shared" si="422"/>
        <v>28</v>
      </c>
      <c r="BB627" s="167">
        <f t="shared" si="423"/>
        <v>27</v>
      </c>
      <c r="BC627" s="167">
        <f t="shared" si="424"/>
        <v>81</v>
      </c>
      <c r="BD627" s="167">
        <f t="shared" si="425"/>
        <v>52</v>
      </c>
      <c r="BE627" s="167">
        <f t="shared" si="426"/>
        <v>25</v>
      </c>
      <c r="BF627" s="167">
        <f t="shared" si="427"/>
        <v>34</v>
      </c>
      <c r="BG627" s="167">
        <f t="shared" si="428"/>
        <v>38</v>
      </c>
      <c r="BH627" s="167"/>
      <c r="BI627" s="167">
        <f t="shared" si="429"/>
        <v>40</v>
      </c>
      <c r="BJ627" s="167">
        <f t="shared" si="430"/>
        <v>37</v>
      </c>
      <c r="BK627" s="167">
        <f t="shared" si="431"/>
        <v>133</v>
      </c>
      <c r="BL627" s="167">
        <f t="shared" si="432"/>
        <v>28</v>
      </c>
      <c r="BM627" s="167" t="str">
        <f t="shared" si="433"/>
        <v>-</v>
      </c>
      <c r="BN627" s="167">
        <f t="shared" si="434"/>
        <v>21</v>
      </c>
      <c r="DI627" s="422"/>
      <c r="DJ627" s="422"/>
      <c r="EU627" s="422"/>
      <c r="EV627" s="422"/>
    </row>
    <row r="628" spans="14:152" s="56" customFormat="1" ht="15" customHeight="1">
      <c r="N628" s="504"/>
      <c r="O628" s="172"/>
      <c r="P628" s="172"/>
      <c r="Q628" s="461"/>
      <c r="R628" s="172"/>
      <c r="S628" s="172"/>
      <c r="T628" s="172"/>
      <c r="U628" s="172"/>
      <c r="W628" s="167"/>
      <c r="X628" s="167"/>
      <c r="Y628" s="167"/>
      <c r="Z628" s="167"/>
      <c r="AA628" s="167"/>
      <c r="AB628" s="167"/>
      <c r="AC628" s="167"/>
      <c r="AD628" s="167"/>
      <c r="AE628" s="167"/>
      <c r="AG628" s="270">
        <v>18</v>
      </c>
      <c r="AH628" s="270"/>
      <c r="AI628" s="283" t="s">
        <v>528</v>
      </c>
      <c r="AJ628" s="291">
        <v>37</v>
      </c>
      <c r="AK628" s="291">
        <v>28</v>
      </c>
      <c r="AL628" s="291">
        <v>27</v>
      </c>
      <c r="AM628" s="283" t="s">
        <v>1414</v>
      </c>
      <c r="AN628" s="283" t="s">
        <v>392</v>
      </c>
      <c r="AO628" s="291">
        <v>25</v>
      </c>
      <c r="AP628" s="291">
        <v>34</v>
      </c>
      <c r="AQ628" s="283" t="s">
        <v>382</v>
      </c>
      <c r="AR628" s="283" t="s">
        <v>1418</v>
      </c>
      <c r="AS628" s="291">
        <v>38</v>
      </c>
      <c r="AT628" s="283" t="s">
        <v>1397</v>
      </c>
      <c r="AU628" s="283"/>
      <c r="AV628" s="283" t="s">
        <v>622</v>
      </c>
      <c r="AW628" s="283" t="s">
        <v>436</v>
      </c>
      <c r="AX628" s="454" t="s">
        <v>379</v>
      </c>
      <c r="AY628" s="167">
        <f t="shared" si="420"/>
        <v>67</v>
      </c>
      <c r="AZ628" s="167">
        <f t="shared" si="421"/>
        <v>38</v>
      </c>
      <c r="BA628" s="167">
        <f t="shared" si="422"/>
        <v>29</v>
      </c>
      <c r="BB628" s="167">
        <f t="shared" si="423"/>
        <v>28</v>
      </c>
      <c r="BC628" s="167">
        <f t="shared" si="424"/>
        <v>85</v>
      </c>
      <c r="BD628" s="167">
        <f t="shared" si="425"/>
        <v>54</v>
      </c>
      <c r="BE628" s="167">
        <f t="shared" si="426"/>
        <v>26</v>
      </c>
      <c r="BF628" s="167">
        <f t="shared" si="427"/>
        <v>35</v>
      </c>
      <c r="BG628" s="167">
        <f t="shared" si="428"/>
        <v>40</v>
      </c>
      <c r="BH628" s="167"/>
      <c r="BI628" s="167">
        <f t="shared" si="429"/>
        <v>42</v>
      </c>
      <c r="BJ628" s="167">
        <f t="shared" si="430"/>
        <v>38</v>
      </c>
      <c r="BK628" s="167">
        <f t="shared" si="431"/>
        <v>135</v>
      </c>
      <c r="BL628" s="167">
        <f t="shared" si="432"/>
        <v>30</v>
      </c>
      <c r="BM628" s="167">
        <f t="shared" si="433"/>
        <v>33</v>
      </c>
      <c r="BN628" s="167">
        <f t="shared" si="434"/>
        <v>22</v>
      </c>
      <c r="DI628" s="422"/>
      <c r="DJ628" s="422"/>
      <c r="EU628" s="422"/>
      <c r="EV628" s="422"/>
    </row>
    <row r="629" spans="14:152" s="56" customFormat="1" ht="15" customHeight="1">
      <c r="N629" s="504"/>
      <c r="O629" s="172"/>
      <c r="P629" s="172"/>
      <c r="Q629" s="461"/>
      <c r="R629" s="172"/>
      <c r="S629" s="172"/>
      <c r="T629" s="172"/>
      <c r="U629" s="172"/>
      <c r="W629" s="167"/>
      <c r="X629" s="167"/>
      <c r="Y629" s="167"/>
      <c r="Z629" s="167"/>
      <c r="AA629" s="167"/>
      <c r="AB629" s="167"/>
      <c r="AC629" s="167"/>
      <c r="AD629" s="167"/>
      <c r="AE629" s="167"/>
      <c r="AG629" s="270">
        <v>19</v>
      </c>
      <c r="AH629" s="270"/>
      <c r="AI629" s="283" t="s">
        <v>698</v>
      </c>
      <c r="AJ629" s="283" t="s">
        <v>1416</v>
      </c>
      <c r="AK629" s="283" t="s">
        <v>372</v>
      </c>
      <c r="AL629" s="291">
        <v>28</v>
      </c>
      <c r="AM629" s="283" t="s">
        <v>1417</v>
      </c>
      <c r="AN629" s="283" t="s">
        <v>166</v>
      </c>
      <c r="AO629" s="283" t="s">
        <v>600</v>
      </c>
      <c r="AP629" s="291">
        <v>35</v>
      </c>
      <c r="AQ629" s="300"/>
      <c r="AR629" s="300"/>
      <c r="AS629" s="300"/>
      <c r="AT629" s="300"/>
      <c r="AU629" s="300"/>
      <c r="AV629" s="300"/>
      <c r="AW629" s="300"/>
      <c r="AX629" s="300"/>
      <c r="AY629" s="167">
        <f>IF(AI629="-",AI629,IF(ISNUMBER(AI629),AI629,MID(AI629,(FIND("-",AI629)+1),3)+1))</f>
        <v>69</v>
      </c>
      <c r="AZ629" s="167">
        <f>IF(AJ629="-",AJ629,IF(ISNUMBER(AJ629),AJ629,MID(AJ629,(FIND("-",AJ629)+1),3)+1))</f>
        <v>45</v>
      </c>
      <c r="BA629" s="167">
        <f>IF(AK629="-",AK629,IF(ISNUMBER(AK629),AK629,MID(AK629,(FIND("-",AK629)+1),3)+1))</f>
        <v>33</v>
      </c>
      <c r="BB629" s="167">
        <v>29</v>
      </c>
      <c r="BC629" s="167">
        <f>IF(AM629="-",AM629,IF(ISNUMBER(AM629),AM629,MID(AM629,(FIND("-",AM629)+1),3)+1))</f>
        <v>120</v>
      </c>
      <c r="BD629" s="167">
        <f>IF(AN629="-",AN629,IF(ISNUMBER(AN629),AN629,MID(AN629,(FIND("-",AN629)+1),3)+1))</f>
        <v>69</v>
      </c>
      <c r="BE629" s="167">
        <f>IF(AO629="-",AO629,IF(ISNUMBER(AO629),AO629,MID(AO629,(FIND("-",AO629)+1),3)+1))</f>
        <v>31</v>
      </c>
      <c r="BF629" s="167">
        <v>36</v>
      </c>
      <c r="BG629" s="167">
        <f>IF(AQ628="-",AQ628,IF(ISNUMBER(AQ628),AQ628,MID(AQ628,(FIND("-",AQ628)+1),3)+1))</f>
        <v>43</v>
      </c>
      <c r="BH629" s="167"/>
      <c r="BI629" s="167">
        <f>IF(AR628="-",AR628,IF(ISNUMBER(AR628),AR628,MID(AR628,(FIND("-",AR628)+1),3)+1))</f>
        <v>61</v>
      </c>
      <c r="BJ629" s="167">
        <v>39</v>
      </c>
      <c r="BK629" s="167">
        <f>IF(AT628="-",AT628,IF(ISNUMBER(AT628),AT628,MID(AT628,(FIND("-",AT628)+1),3)+1))</f>
        <v>137</v>
      </c>
      <c r="BL629" s="167">
        <f>IF(AV628="-",AV628,IF(ISNUMBER(AV628),AV628,MID(AV628,(FIND("-",AV628)+1),3)+1))</f>
        <v>34</v>
      </c>
      <c r="BM629" s="167">
        <f>IF(AW628="-",AW628,IF(ISNUMBER(AW628),AW628,MID(AW628,(FIND("-",AW628)+1),3)+1))</f>
        <v>35</v>
      </c>
      <c r="BN629" s="167">
        <f>IF(AX628="-",AX628,IF(ISNUMBER(AX628),AX628,MID(AX628,(FIND("-",AX628)+1),3)+1))</f>
        <v>25</v>
      </c>
      <c r="DI629" s="422"/>
      <c r="DJ629" s="422"/>
      <c r="EU629" s="422"/>
      <c r="EV629" s="422"/>
    </row>
    <row r="630" spans="14:152" s="56" customFormat="1" ht="15" customHeight="1">
      <c r="N630" s="504"/>
      <c r="O630" s="172"/>
      <c r="P630" s="172"/>
      <c r="Q630" s="461"/>
      <c r="R630" s="172"/>
      <c r="S630" s="172"/>
      <c r="T630" s="172"/>
      <c r="U630" s="172"/>
      <c r="W630" s="167"/>
      <c r="X630" s="167"/>
      <c r="Y630" s="167"/>
      <c r="Z630" s="167"/>
      <c r="AA630" s="167"/>
      <c r="AB630" s="167"/>
      <c r="AC630" s="167"/>
      <c r="AD630" s="167"/>
      <c r="AE630" s="167"/>
      <c r="AG630" s="167"/>
      <c r="AH630" s="167"/>
      <c r="AI630" s="300"/>
      <c r="AJ630" s="300"/>
      <c r="AK630" s="300"/>
      <c r="AL630" s="300"/>
      <c r="AM630" s="300"/>
      <c r="AN630" s="300"/>
      <c r="AO630" s="300"/>
      <c r="AP630" s="300"/>
      <c r="AQ630" s="300"/>
      <c r="AR630" s="300"/>
      <c r="AS630" s="300"/>
      <c r="AT630" s="300"/>
      <c r="AU630" s="300"/>
      <c r="AV630" s="300"/>
      <c r="AW630" s="300"/>
      <c r="AX630" s="300"/>
      <c r="AY630" s="167"/>
      <c r="AZ630" s="167"/>
      <c r="BA630" s="167"/>
      <c r="BB630" s="167"/>
      <c r="BC630" s="167"/>
      <c r="BD630" s="167"/>
      <c r="BE630" s="167"/>
      <c r="BF630" s="167"/>
      <c r="BG630" s="167"/>
      <c r="BH630" s="167"/>
      <c r="BI630" s="167"/>
      <c r="BJ630" s="167"/>
      <c r="BK630" s="167"/>
      <c r="BL630" s="167"/>
      <c r="BM630" s="167"/>
      <c r="BN630" s="167"/>
      <c r="DI630" s="422"/>
      <c r="DJ630" s="422"/>
      <c r="EU630" s="422"/>
      <c r="EV630" s="422"/>
    </row>
    <row r="631" spans="14:152" s="56" customFormat="1" ht="15" customHeight="1">
      <c r="N631" s="461"/>
      <c r="O631" s="172"/>
      <c r="P631" s="172"/>
      <c r="Q631" s="461"/>
      <c r="R631" s="172"/>
      <c r="S631" s="172"/>
      <c r="T631" s="172"/>
      <c r="U631" s="172"/>
      <c r="AG631" s="167"/>
      <c r="AH631" s="167"/>
      <c r="AI631" s="300"/>
      <c r="AJ631" s="300"/>
      <c r="AK631" s="300"/>
      <c r="AL631" s="300"/>
      <c r="AM631" s="300"/>
      <c r="AN631" s="300"/>
      <c r="AO631" s="300"/>
      <c r="AP631" s="300"/>
      <c r="AQ631" s="300"/>
      <c r="AR631" s="300"/>
      <c r="AS631" s="300"/>
      <c r="AT631" s="300"/>
      <c r="AU631" s="300"/>
      <c r="AV631" s="300"/>
      <c r="AW631" s="300"/>
      <c r="AX631" s="300"/>
      <c r="AY631" s="167"/>
      <c r="AZ631" s="167"/>
      <c r="BA631" s="167"/>
      <c r="BB631" s="167"/>
      <c r="BC631" s="167"/>
      <c r="BD631" s="167"/>
      <c r="BE631" s="167"/>
      <c r="BF631" s="167"/>
      <c r="BG631" s="167"/>
      <c r="BH631" s="167"/>
      <c r="BI631" s="167"/>
      <c r="BJ631" s="167"/>
      <c r="BK631" s="167"/>
      <c r="BL631" s="167"/>
      <c r="BM631" s="167"/>
      <c r="BN631" s="167"/>
      <c r="DI631" s="422"/>
      <c r="DJ631" s="422"/>
      <c r="EU631" s="422"/>
      <c r="EV631" s="422"/>
    </row>
    <row r="632" spans="14:152" s="56" customFormat="1" ht="15" customHeight="1">
      <c r="N632" s="461"/>
      <c r="O632" s="172"/>
      <c r="P632" s="172"/>
      <c r="Q632" s="461"/>
      <c r="R632" s="172"/>
      <c r="S632" s="172"/>
      <c r="T632" s="172"/>
      <c r="U632" s="172"/>
      <c r="AG632" s="301" t="s">
        <v>1419</v>
      </c>
      <c r="AH632" s="301"/>
      <c r="AI632" s="300" t="s">
        <v>1420</v>
      </c>
      <c r="AJ632" s="300"/>
      <c r="AK632" s="300"/>
      <c r="AL632" s="300"/>
      <c r="AM632" s="300"/>
      <c r="AN632" s="300"/>
      <c r="AO632" s="300"/>
      <c r="AP632" s="300"/>
      <c r="AQ632" s="302"/>
      <c r="AR632" s="302"/>
      <c r="AS632" s="302"/>
      <c r="AT632" s="302"/>
      <c r="AU632" s="302"/>
      <c r="AV632" s="302"/>
      <c r="AW632" s="302"/>
      <c r="AX632" s="302"/>
      <c r="AY632" s="167"/>
      <c r="AZ632" s="167"/>
      <c r="BA632" s="167"/>
      <c r="BB632" s="167"/>
      <c r="BC632" s="167"/>
      <c r="BD632" s="167"/>
      <c r="BE632" s="167"/>
      <c r="BF632" s="167"/>
      <c r="BG632" s="167"/>
      <c r="BH632" s="167"/>
      <c r="BI632" s="167"/>
      <c r="BJ632" s="167"/>
      <c r="BK632" s="167"/>
      <c r="BL632" s="167"/>
      <c r="BM632" s="167"/>
      <c r="BN632" s="167"/>
      <c r="DI632" s="422"/>
      <c r="DJ632" s="422"/>
      <c r="EU632" s="422"/>
      <c r="EV632" s="422"/>
    </row>
    <row r="633" spans="14:152" s="56" customFormat="1" ht="15" customHeight="1">
      <c r="N633" s="461"/>
      <c r="O633" s="172"/>
      <c r="P633" s="172"/>
      <c r="Q633" s="461"/>
      <c r="R633" s="172"/>
      <c r="S633" s="172"/>
      <c r="T633" s="172"/>
      <c r="U633" s="172"/>
      <c r="AG633" s="251" t="s">
        <v>1053</v>
      </c>
      <c r="AH633" s="251"/>
      <c r="AI633" s="302"/>
      <c r="AJ633" s="302"/>
      <c r="AK633" s="302"/>
      <c r="AL633" s="302"/>
      <c r="AM633" s="302"/>
      <c r="AN633" s="302"/>
      <c r="AO633" s="302"/>
      <c r="AP633" s="302"/>
      <c r="AQ633" s="303" t="s">
        <v>1062</v>
      </c>
      <c r="AR633" s="303" t="s">
        <v>1063</v>
      </c>
      <c r="AS633" s="303" t="s">
        <v>1064</v>
      </c>
      <c r="AT633" s="303" t="s">
        <v>1065</v>
      </c>
      <c r="AU633" s="303"/>
      <c r="AV633" s="304" t="s">
        <v>1066</v>
      </c>
      <c r="AW633" s="303" t="s">
        <v>1067</v>
      </c>
      <c r="AX633" s="303" t="s">
        <v>1068</v>
      </c>
      <c r="AY633" s="167"/>
      <c r="AZ633" s="167"/>
      <c r="BA633" s="167"/>
      <c r="BB633" s="167"/>
      <c r="BC633" s="167"/>
      <c r="BD633" s="167"/>
      <c r="BE633" s="167"/>
      <c r="BF633" s="167"/>
      <c r="BG633" s="167"/>
      <c r="BH633" s="167"/>
      <c r="BI633" s="167"/>
      <c r="BJ633" s="167"/>
      <c r="BK633" s="167"/>
      <c r="BL633" s="167"/>
      <c r="BM633" s="167"/>
      <c r="BN633" s="167"/>
      <c r="DI633" s="422"/>
      <c r="DJ633" s="422"/>
      <c r="EU633" s="422"/>
      <c r="EV633" s="422"/>
    </row>
    <row r="634" spans="14:152" s="56" customFormat="1" ht="15" customHeight="1">
      <c r="N634" s="461"/>
      <c r="O634" s="172"/>
      <c r="P634" s="172"/>
      <c r="Q634" s="461"/>
      <c r="R634" s="172"/>
      <c r="S634" s="172"/>
      <c r="T634" s="172"/>
      <c r="U634" s="172"/>
      <c r="AG634" s="251"/>
      <c r="AH634" s="251"/>
      <c r="AI634" s="303" t="s">
        <v>1054</v>
      </c>
      <c r="AJ634" s="303" t="s">
        <v>1055</v>
      </c>
      <c r="AK634" s="303" t="s">
        <v>1056</v>
      </c>
      <c r="AL634" s="303" t="s">
        <v>1057</v>
      </c>
      <c r="AM634" s="303" t="s">
        <v>1058</v>
      </c>
      <c r="AN634" s="303" t="s">
        <v>1059</v>
      </c>
      <c r="AO634" s="303" t="s">
        <v>1060</v>
      </c>
      <c r="AP634" s="303" t="s">
        <v>1061</v>
      </c>
      <c r="AQ634" s="283" t="s">
        <v>572</v>
      </c>
      <c r="AR634" s="283" t="s">
        <v>403</v>
      </c>
      <c r="AS634" s="283" t="s">
        <v>1198</v>
      </c>
      <c r="AT634" s="283" t="s">
        <v>1408</v>
      </c>
      <c r="AU634" s="283"/>
      <c r="AV634" s="283" t="s">
        <v>1128</v>
      </c>
      <c r="AW634" s="283" t="s">
        <v>1146</v>
      </c>
      <c r="AX634" s="283" t="s">
        <v>644</v>
      </c>
      <c r="AY634" s="167">
        <f t="shared" ref="AY634:AY652" si="435">IF(AI635="-",AI635,IF(ISNUMBER(AI635),AI635,MID(AI635,1,FIND("-",AI635)-1))+0)</f>
        <v>0</v>
      </c>
      <c r="AZ634" s="167">
        <f t="shared" ref="AZ634:AZ652" si="436">IF(AJ635="-",AJ635,IF(ISNUMBER(AJ635),AJ635,MID(AJ635,1,FIND("-",AJ635)-1))+0)</f>
        <v>0</v>
      </c>
      <c r="BA634" s="167">
        <f t="shared" ref="BA634:BA652" si="437">IF(AK635="-",AK635,IF(ISNUMBER(AK635),AK635,MID(AK635,1,FIND("-",AK635)-1))+0)</f>
        <v>0</v>
      </c>
      <c r="BB634" s="167">
        <f t="shared" ref="BB634:BB652" si="438">IF(AL635="-",AL635,IF(ISNUMBER(AL635),AL635,MID(AL635,1,FIND("-",AL635)-1))+0)</f>
        <v>0</v>
      </c>
      <c r="BC634" s="167">
        <f t="shared" ref="BC634:BC652" si="439">IF(AM635="-",AM635,IF(ISNUMBER(AM635),AM635,MID(AM635,1,FIND("-",AM635)-1))+0)</f>
        <v>0</v>
      </c>
      <c r="BD634" s="167">
        <f t="shared" ref="BD634:BD652" si="440">IF(AN635="-",AN635,IF(ISNUMBER(AN635),AN635,MID(AN635,1,FIND("-",AN635)-1))+0)</f>
        <v>0</v>
      </c>
      <c r="BE634" s="167">
        <f t="shared" ref="BE634:BE652" si="441">IF(AO635="-",AO635,IF(ISNUMBER(AO635),AO635,MID(AO635,1,FIND("-",AO635)-1))+0)</f>
        <v>0</v>
      </c>
      <c r="BF634" s="167">
        <f t="shared" ref="BF634:BF652" si="442">IF(AP635="-",AP635,IF(ISNUMBER(AP635),AP635,MID(AP635,1,FIND("-",AP635)-1))+0)</f>
        <v>0</v>
      </c>
      <c r="BG634" s="167">
        <f t="shared" ref="BG634:BG652" si="443">IF(AQ634="-",AQ634,IF(ISNUMBER(AQ634),AQ634,MID(AQ634,1,FIND("-",AQ634)-1))+0)</f>
        <v>0</v>
      </c>
      <c r="BH634" s="167"/>
      <c r="BI634" s="167">
        <f t="shared" ref="BI634:BI652" si="444">IF(AR634="-",AR634,IF(ISNUMBER(AR634),AR634,MID(AR634,1,FIND("-",AR634)-1))+0)</f>
        <v>0</v>
      </c>
      <c r="BJ634" s="167">
        <f t="shared" ref="BJ634:BJ652" si="445">IF(AS634="-",AS634,IF(ISNUMBER(AS634),AS634,MID(AS634,1,FIND("-",AS634)-1))+0)</f>
        <v>0</v>
      </c>
      <c r="BK634" s="167">
        <f t="shared" ref="BK634:BK652" si="446">IF(AT634="-",AT634,IF(ISNUMBER(AT634),AT634,MID(AT634,1,FIND("-",AT634)-1))+0)</f>
        <v>0</v>
      </c>
      <c r="BL634" s="167">
        <f t="shared" ref="BL634:BL652" si="447">IF(AV634="-",AV634,IF(ISNUMBER(AV634),AV634,MID(AV634,1,FIND("-",AV634)-1))+0)</f>
        <v>0</v>
      </c>
      <c r="BM634" s="167">
        <f t="shared" ref="BM634:BM652" si="448">IF(AW634="-",AW634,IF(ISNUMBER(AW634),AW634,MID(AW634,1,FIND("-",AW634)-1))+0)</f>
        <v>0</v>
      </c>
      <c r="BN634" s="167">
        <f t="shared" ref="BN634:BN652" si="449">IF(AX634="-",AX634,IF(ISNUMBER(AX634),AX634,MID(AX634,1,FIND("-",AX634)-1))+0)</f>
        <v>0</v>
      </c>
      <c r="DI634" s="422"/>
      <c r="DJ634" s="422"/>
      <c r="EU634" s="422"/>
      <c r="EV634" s="422"/>
    </row>
    <row r="635" spans="14:152" s="56" customFormat="1" ht="15" customHeight="1">
      <c r="N635" s="461"/>
      <c r="O635" s="172"/>
      <c r="P635" s="172"/>
      <c r="Q635" s="461"/>
      <c r="R635" s="172"/>
      <c r="S635" s="172"/>
      <c r="T635" s="172"/>
      <c r="U635" s="172"/>
      <c r="AG635" s="270">
        <v>1</v>
      </c>
      <c r="AH635" s="270"/>
      <c r="AI635" s="283" t="s">
        <v>403</v>
      </c>
      <c r="AJ635" s="283">
        <v>0</v>
      </c>
      <c r="AK635" s="283" t="s">
        <v>1198</v>
      </c>
      <c r="AL635" s="283" t="s">
        <v>617</v>
      </c>
      <c r="AM635" s="283" t="s">
        <v>1228</v>
      </c>
      <c r="AN635" s="283" t="s">
        <v>1274</v>
      </c>
      <c r="AO635" s="283" t="s">
        <v>617</v>
      </c>
      <c r="AP635" s="283" t="s">
        <v>474</v>
      </c>
      <c r="AQ635" s="283" t="s">
        <v>361</v>
      </c>
      <c r="AR635" s="283" t="s">
        <v>356</v>
      </c>
      <c r="AS635" s="283" t="s">
        <v>483</v>
      </c>
      <c r="AT635" s="283" t="s">
        <v>1421</v>
      </c>
      <c r="AU635" s="283"/>
      <c r="AV635" s="291">
        <v>10</v>
      </c>
      <c r="AW635" s="283" t="s">
        <v>458</v>
      </c>
      <c r="AX635" s="291">
        <v>6</v>
      </c>
      <c r="AY635" s="167">
        <f t="shared" si="435"/>
        <v>4</v>
      </c>
      <c r="AZ635" s="167">
        <f t="shared" si="436"/>
        <v>1</v>
      </c>
      <c r="BA635" s="167">
        <f t="shared" si="437"/>
        <v>9</v>
      </c>
      <c r="BB635" s="167">
        <f t="shared" si="438"/>
        <v>5</v>
      </c>
      <c r="BC635" s="167">
        <f t="shared" si="439"/>
        <v>20</v>
      </c>
      <c r="BD635" s="167">
        <f t="shared" si="440"/>
        <v>13</v>
      </c>
      <c r="BE635" s="167">
        <f t="shared" si="441"/>
        <v>5</v>
      </c>
      <c r="BF635" s="167">
        <f t="shared" si="442"/>
        <v>7</v>
      </c>
      <c r="BG635" s="167">
        <f t="shared" si="443"/>
        <v>8</v>
      </c>
      <c r="BH635" s="167"/>
      <c r="BI635" s="167">
        <f t="shared" si="444"/>
        <v>4</v>
      </c>
      <c r="BJ635" s="167">
        <f t="shared" si="445"/>
        <v>9</v>
      </c>
      <c r="BK635" s="167">
        <f t="shared" si="446"/>
        <v>30</v>
      </c>
      <c r="BL635" s="167">
        <f t="shared" si="447"/>
        <v>10</v>
      </c>
      <c r="BM635" s="167">
        <f t="shared" si="448"/>
        <v>12</v>
      </c>
      <c r="BN635" s="167">
        <f t="shared" si="449"/>
        <v>6</v>
      </c>
      <c r="DI635" s="422"/>
      <c r="DJ635" s="422"/>
      <c r="EU635" s="422"/>
      <c r="EV635" s="422"/>
    </row>
    <row r="636" spans="14:152" s="56" customFormat="1" ht="15" customHeight="1">
      <c r="N636" s="461"/>
      <c r="O636" s="172"/>
      <c r="P636" s="172"/>
      <c r="Q636" s="461"/>
      <c r="R636" s="172"/>
      <c r="S636" s="172"/>
      <c r="T636" s="172"/>
      <c r="U636" s="172"/>
      <c r="AG636" s="270">
        <v>2</v>
      </c>
      <c r="AH636" s="270"/>
      <c r="AI636" s="283" t="s">
        <v>356</v>
      </c>
      <c r="AJ636" s="291">
        <v>1</v>
      </c>
      <c r="AK636" s="291">
        <v>9</v>
      </c>
      <c r="AL636" s="283" t="s">
        <v>353</v>
      </c>
      <c r="AM636" s="283" t="s">
        <v>470</v>
      </c>
      <c r="AN636" s="283" t="s">
        <v>380</v>
      </c>
      <c r="AO636" s="283" t="s">
        <v>353</v>
      </c>
      <c r="AP636" s="283" t="s">
        <v>367</v>
      </c>
      <c r="AQ636" s="283" t="s">
        <v>363</v>
      </c>
      <c r="AR636" s="283" t="s">
        <v>359</v>
      </c>
      <c r="AS636" s="283" t="s">
        <v>458</v>
      </c>
      <c r="AT636" s="283" t="s">
        <v>578</v>
      </c>
      <c r="AU636" s="283"/>
      <c r="AV636" s="291">
        <v>11</v>
      </c>
      <c r="AW636" s="291">
        <v>14</v>
      </c>
      <c r="AX636" s="291">
        <v>7</v>
      </c>
      <c r="AY636" s="167">
        <f t="shared" si="435"/>
        <v>6</v>
      </c>
      <c r="AZ636" s="167">
        <f t="shared" si="436"/>
        <v>2</v>
      </c>
      <c r="BA636" s="167" t="str">
        <f t="shared" si="437"/>
        <v>-</v>
      </c>
      <c r="BB636" s="167">
        <f t="shared" si="438"/>
        <v>7</v>
      </c>
      <c r="BC636" s="167">
        <f t="shared" si="439"/>
        <v>23</v>
      </c>
      <c r="BD636" s="167">
        <f t="shared" si="440"/>
        <v>15</v>
      </c>
      <c r="BE636" s="167">
        <f t="shared" si="441"/>
        <v>7</v>
      </c>
      <c r="BF636" s="167">
        <f t="shared" si="442"/>
        <v>9</v>
      </c>
      <c r="BG636" s="167">
        <f t="shared" si="443"/>
        <v>10</v>
      </c>
      <c r="BH636" s="167"/>
      <c r="BI636" s="167">
        <f t="shared" si="444"/>
        <v>6</v>
      </c>
      <c r="BJ636" s="167">
        <f t="shared" si="445"/>
        <v>12</v>
      </c>
      <c r="BK636" s="167">
        <f t="shared" si="446"/>
        <v>37</v>
      </c>
      <c r="BL636" s="167">
        <f t="shared" si="447"/>
        <v>11</v>
      </c>
      <c r="BM636" s="167">
        <f t="shared" si="448"/>
        <v>14</v>
      </c>
      <c r="BN636" s="167">
        <f t="shared" si="449"/>
        <v>7</v>
      </c>
      <c r="DI636" s="422"/>
      <c r="DJ636" s="422"/>
      <c r="EU636" s="422"/>
      <c r="EV636" s="422"/>
    </row>
    <row r="637" spans="14:152" s="56" customFormat="1" ht="15" customHeight="1">
      <c r="N637" s="461"/>
      <c r="O637" s="172"/>
      <c r="P637" s="172"/>
      <c r="Q637" s="461"/>
      <c r="R637" s="172"/>
      <c r="S637" s="172"/>
      <c r="T637" s="172"/>
      <c r="U637" s="172"/>
      <c r="AG637" s="270">
        <v>3</v>
      </c>
      <c r="AH637" s="270"/>
      <c r="AI637" s="283" t="s">
        <v>515</v>
      </c>
      <c r="AJ637" s="283" t="s">
        <v>411</v>
      </c>
      <c r="AK637" s="283" t="s">
        <v>1</v>
      </c>
      <c r="AL637" s="291">
        <v>7</v>
      </c>
      <c r="AM637" s="283" t="s">
        <v>494</v>
      </c>
      <c r="AN637" s="283" t="s">
        <v>360</v>
      </c>
      <c r="AO637" s="283" t="s">
        <v>367</v>
      </c>
      <c r="AP637" s="283" t="s">
        <v>412</v>
      </c>
      <c r="AQ637" s="454" t="s">
        <v>458</v>
      </c>
      <c r="AR637" s="283" t="s">
        <v>355</v>
      </c>
      <c r="AS637" s="283" t="s">
        <v>459</v>
      </c>
      <c r="AT637" s="283" t="s">
        <v>1110</v>
      </c>
      <c r="AU637" s="283"/>
      <c r="AV637" s="291">
        <v>12</v>
      </c>
      <c r="AW637" s="283" t="s">
        <v>371</v>
      </c>
      <c r="AX637" s="291">
        <v>8</v>
      </c>
      <c r="AY637" s="167">
        <f t="shared" si="435"/>
        <v>10</v>
      </c>
      <c r="AZ637" s="167">
        <f t="shared" si="436"/>
        <v>4</v>
      </c>
      <c r="BA637" s="167">
        <f t="shared" si="437"/>
        <v>10</v>
      </c>
      <c r="BB637" s="167">
        <f t="shared" si="438"/>
        <v>8</v>
      </c>
      <c r="BC637" s="167">
        <f t="shared" si="439"/>
        <v>26</v>
      </c>
      <c r="BD637" s="167">
        <f t="shared" si="440"/>
        <v>18</v>
      </c>
      <c r="BE637" s="167">
        <f t="shared" si="441"/>
        <v>9</v>
      </c>
      <c r="BF637" s="167">
        <f t="shared" si="442"/>
        <v>11</v>
      </c>
      <c r="BG637" s="167">
        <f t="shared" si="443"/>
        <v>12</v>
      </c>
      <c r="BH637" s="167"/>
      <c r="BI637" s="167">
        <f t="shared" si="444"/>
        <v>8</v>
      </c>
      <c r="BJ637" s="167">
        <f t="shared" si="445"/>
        <v>14</v>
      </c>
      <c r="BK637" s="167">
        <f t="shared" si="446"/>
        <v>44</v>
      </c>
      <c r="BL637" s="167">
        <f t="shared" si="447"/>
        <v>12</v>
      </c>
      <c r="BM637" s="167">
        <f t="shared" si="448"/>
        <v>15</v>
      </c>
      <c r="BN637" s="167">
        <f t="shared" si="449"/>
        <v>8</v>
      </c>
      <c r="DI637" s="422"/>
      <c r="DJ637" s="422"/>
      <c r="EU637" s="422"/>
      <c r="EV637" s="422"/>
    </row>
    <row r="638" spans="14:152" s="56" customFormat="1" ht="15" customHeight="1">
      <c r="N638" s="461"/>
      <c r="O638" s="172"/>
      <c r="P638" s="172"/>
      <c r="Q638" s="461"/>
      <c r="R638" s="172"/>
      <c r="S638" s="172"/>
      <c r="T638" s="172"/>
      <c r="U638" s="172"/>
      <c r="AG638" s="270">
        <v>4</v>
      </c>
      <c r="AH638" s="270"/>
      <c r="AI638" s="283" t="s">
        <v>598</v>
      </c>
      <c r="AJ638" s="283" t="s">
        <v>356</v>
      </c>
      <c r="AK638" s="291">
        <v>10</v>
      </c>
      <c r="AL638" s="283" t="s">
        <v>361</v>
      </c>
      <c r="AM638" s="283" t="s">
        <v>369</v>
      </c>
      <c r="AN638" s="283" t="s">
        <v>462</v>
      </c>
      <c r="AO638" s="283" t="s">
        <v>412</v>
      </c>
      <c r="AP638" s="291">
        <v>11</v>
      </c>
      <c r="AQ638" s="283" t="s">
        <v>459</v>
      </c>
      <c r="AR638" s="283" t="s">
        <v>366</v>
      </c>
      <c r="AS638" s="283" t="s">
        <v>387</v>
      </c>
      <c r="AT638" s="283" t="s">
        <v>1422</v>
      </c>
      <c r="AU638" s="283"/>
      <c r="AV638" s="291">
        <v>13</v>
      </c>
      <c r="AW638" s="291">
        <v>17</v>
      </c>
      <c r="AX638" s="291">
        <v>9</v>
      </c>
      <c r="AY638" s="167">
        <f t="shared" si="435"/>
        <v>14</v>
      </c>
      <c r="AZ638" s="167">
        <f t="shared" si="436"/>
        <v>6</v>
      </c>
      <c r="BA638" s="167">
        <f t="shared" si="437"/>
        <v>11</v>
      </c>
      <c r="BB638" s="167">
        <f t="shared" si="438"/>
        <v>10</v>
      </c>
      <c r="BC638" s="167">
        <f t="shared" si="439"/>
        <v>29</v>
      </c>
      <c r="BD638" s="167">
        <f t="shared" si="440"/>
        <v>21</v>
      </c>
      <c r="BE638" s="167">
        <f t="shared" si="441"/>
        <v>11</v>
      </c>
      <c r="BF638" s="167">
        <f t="shared" si="442"/>
        <v>12</v>
      </c>
      <c r="BG638" s="167">
        <f t="shared" si="443"/>
        <v>14</v>
      </c>
      <c r="BH638" s="167"/>
      <c r="BI638" s="167">
        <f t="shared" si="444"/>
        <v>11</v>
      </c>
      <c r="BJ638" s="167">
        <f t="shared" si="445"/>
        <v>16</v>
      </c>
      <c r="BK638" s="167">
        <f t="shared" si="446"/>
        <v>50</v>
      </c>
      <c r="BL638" s="167">
        <f t="shared" si="447"/>
        <v>13</v>
      </c>
      <c r="BM638" s="167">
        <f t="shared" si="448"/>
        <v>17</v>
      </c>
      <c r="BN638" s="167">
        <f t="shared" si="449"/>
        <v>9</v>
      </c>
      <c r="DI638" s="422"/>
      <c r="DJ638" s="422"/>
      <c r="EU638" s="422"/>
      <c r="EV638" s="422"/>
    </row>
    <row r="639" spans="14:152" s="56" customFormat="1" ht="15" customHeight="1">
      <c r="N639" s="461"/>
      <c r="O639" s="172"/>
      <c r="P639" s="172"/>
      <c r="Q639" s="461"/>
      <c r="R639" s="172"/>
      <c r="S639" s="172"/>
      <c r="T639" s="172"/>
      <c r="U639" s="172"/>
      <c r="AG639" s="270">
        <v>5</v>
      </c>
      <c r="AH639" s="270"/>
      <c r="AI639" s="283" t="s">
        <v>599</v>
      </c>
      <c r="AJ639" s="283" t="s">
        <v>409</v>
      </c>
      <c r="AK639" s="291">
        <v>11</v>
      </c>
      <c r="AL639" s="291">
        <v>10</v>
      </c>
      <c r="AM639" s="283" t="s">
        <v>372</v>
      </c>
      <c r="AN639" s="283" t="s">
        <v>437</v>
      </c>
      <c r="AO639" s="291">
        <v>11</v>
      </c>
      <c r="AP639" s="283" t="s">
        <v>458</v>
      </c>
      <c r="AQ639" s="283" t="s">
        <v>387</v>
      </c>
      <c r="AR639" s="283" t="s">
        <v>566</v>
      </c>
      <c r="AS639" s="283" t="s">
        <v>429</v>
      </c>
      <c r="AT639" s="283" t="s">
        <v>1423</v>
      </c>
      <c r="AU639" s="283"/>
      <c r="AV639" s="291">
        <v>14</v>
      </c>
      <c r="AW639" s="283" t="s">
        <v>429</v>
      </c>
      <c r="AX639" s="283">
        <v>10</v>
      </c>
      <c r="AY639" s="167">
        <f t="shared" si="435"/>
        <v>18</v>
      </c>
      <c r="AZ639" s="167">
        <f t="shared" si="436"/>
        <v>9</v>
      </c>
      <c r="BA639" s="167">
        <f t="shared" si="437"/>
        <v>12</v>
      </c>
      <c r="BB639" s="167">
        <f t="shared" si="438"/>
        <v>11</v>
      </c>
      <c r="BC639" s="167">
        <f t="shared" si="439"/>
        <v>33</v>
      </c>
      <c r="BD639" s="167">
        <f t="shared" si="440"/>
        <v>23</v>
      </c>
      <c r="BE639" s="167">
        <f t="shared" si="441"/>
        <v>12</v>
      </c>
      <c r="BF639" s="167">
        <f t="shared" si="442"/>
        <v>14</v>
      </c>
      <c r="BG639" s="167">
        <f t="shared" si="443"/>
        <v>16</v>
      </c>
      <c r="BH639" s="167"/>
      <c r="BI639" s="167">
        <f t="shared" si="444"/>
        <v>13</v>
      </c>
      <c r="BJ639" s="167">
        <f t="shared" si="445"/>
        <v>18</v>
      </c>
      <c r="BK639" s="167">
        <f t="shared" si="446"/>
        <v>57</v>
      </c>
      <c r="BL639" s="167">
        <f t="shared" si="447"/>
        <v>14</v>
      </c>
      <c r="BM639" s="167">
        <f t="shared" si="448"/>
        <v>18</v>
      </c>
      <c r="BN639" s="167">
        <f t="shared" si="449"/>
        <v>10</v>
      </c>
      <c r="DI639" s="422"/>
      <c r="DJ639" s="422"/>
      <c r="EU639" s="422"/>
      <c r="EV639" s="422"/>
    </row>
    <row r="640" spans="14:152" s="56" customFormat="1" ht="15" customHeight="1">
      <c r="N640" s="461"/>
      <c r="O640" s="172"/>
      <c r="P640" s="172"/>
      <c r="Q640" s="461"/>
      <c r="R640" s="172"/>
      <c r="S640" s="172"/>
      <c r="T640" s="172"/>
      <c r="U640" s="172"/>
      <c r="AG640" s="270">
        <v>6</v>
      </c>
      <c r="AH640" s="270"/>
      <c r="AI640" s="283" t="s">
        <v>478</v>
      </c>
      <c r="AJ640" s="283" t="s">
        <v>485</v>
      </c>
      <c r="AK640" s="291">
        <v>12</v>
      </c>
      <c r="AL640" s="283" t="s">
        <v>366</v>
      </c>
      <c r="AM640" s="283" t="s">
        <v>567</v>
      </c>
      <c r="AN640" s="283" t="s">
        <v>494</v>
      </c>
      <c r="AO640" s="283" t="s">
        <v>458</v>
      </c>
      <c r="AP640" s="283" t="s">
        <v>459</v>
      </c>
      <c r="AQ640" s="283" t="s">
        <v>429</v>
      </c>
      <c r="AR640" s="283" t="s">
        <v>387</v>
      </c>
      <c r="AS640" s="283" t="s">
        <v>376</v>
      </c>
      <c r="AT640" s="283" t="s">
        <v>1424</v>
      </c>
      <c r="AU640" s="283"/>
      <c r="AV640" s="291">
        <v>15</v>
      </c>
      <c r="AW640" s="291">
        <v>20</v>
      </c>
      <c r="AX640" s="283">
        <v>11</v>
      </c>
      <c r="AY640" s="167">
        <f t="shared" si="435"/>
        <v>23</v>
      </c>
      <c r="AZ640" s="167">
        <f t="shared" si="436"/>
        <v>13</v>
      </c>
      <c r="BA640" s="167" t="str">
        <f t="shared" si="437"/>
        <v>-</v>
      </c>
      <c r="BB640" s="167">
        <f t="shared" si="438"/>
        <v>13</v>
      </c>
      <c r="BC640" s="167">
        <f t="shared" si="439"/>
        <v>37</v>
      </c>
      <c r="BD640" s="167">
        <f t="shared" si="440"/>
        <v>26</v>
      </c>
      <c r="BE640" s="167">
        <f t="shared" si="441"/>
        <v>14</v>
      </c>
      <c r="BF640" s="167">
        <f t="shared" si="442"/>
        <v>16</v>
      </c>
      <c r="BG640" s="167">
        <f t="shared" si="443"/>
        <v>18</v>
      </c>
      <c r="BH640" s="167"/>
      <c r="BI640" s="167">
        <f t="shared" si="444"/>
        <v>16</v>
      </c>
      <c r="BJ640" s="167">
        <f t="shared" si="445"/>
        <v>20</v>
      </c>
      <c r="BK640" s="167">
        <f t="shared" si="446"/>
        <v>64</v>
      </c>
      <c r="BL640" s="167">
        <f t="shared" si="447"/>
        <v>15</v>
      </c>
      <c r="BM640" s="167">
        <f t="shared" si="448"/>
        <v>20</v>
      </c>
      <c r="BN640" s="167">
        <f t="shared" si="449"/>
        <v>11</v>
      </c>
      <c r="DI640" s="422"/>
      <c r="DJ640" s="422"/>
      <c r="EU640" s="422"/>
      <c r="EV640" s="422"/>
    </row>
    <row r="641" spans="14:152" s="56" customFormat="1" ht="15" customHeight="1">
      <c r="N641" s="461"/>
      <c r="O641" s="172"/>
      <c r="P641" s="172"/>
      <c r="Q641" s="461"/>
      <c r="R641" s="172"/>
      <c r="S641" s="172"/>
      <c r="T641" s="172"/>
      <c r="U641" s="172"/>
      <c r="AG641" s="270">
        <v>7</v>
      </c>
      <c r="AH641" s="270"/>
      <c r="AI641" s="283" t="s">
        <v>422</v>
      </c>
      <c r="AJ641" s="283" t="s">
        <v>566</v>
      </c>
      <c r="AK641" s="283" t="s">
        <v>1</v>
      </c>
      <c r="AL641" s="291">
        <v>13</v>
      </c>
      <c r="AM641" s="283" t="s">
        <v>547</v>
      </c>
      <c r="AN641" s="283" t="s">
        <v>388</v>
      </c>
      <c r="AO641" s="291">
        <v>14</v>
      </c>
      <c r="AP641" s="283" t="s">
        <v>387</v>
      </c>
      <c r="AQ641" s="283" t="s">
        <v>376</v>
      </c>
      <c r="AR641" s="283" t="s">
        <v>462</v>
      </c>
      <c r="AS641" s="283" t="s">
        <v>466</v>
      </c>
      <c r="AT641" s="283" t="s">
        <v>654</v>
      </c>
      <c r="AU641" s="283"/>
      <c r="AV641" s="291">
        <v>16</v>
      </c>
      <c r="AW641" s="283" t="s">
        <v>437</v>
      </c>
      <c r="AX641" s="291">
        <v>12</v>
      </c>
      <c r="AY641" s="167">
        <f t="shared" si="435"/>
        <v>27</v>
      </c>
      <c r="AZ641" s="167">
        <f t="shared" si="436"/>
        <v>16</v>
      </c>
      <c r="BA641" s="167">
        <f t="shared" si="437"/>
        <v>13</v>
      </c>
      <c r="BB641" s="167">
        <f t="shared" si="438"/>
        <v>14</v>
      </c>
      <c r="BC641" s="167">
        <f t="shared" si="439"/>
        <v>41</v>
      </c>
      <c r="BD641" s="167">
        <f t="shared" si="440"/>
        <v>28</v>
      </c>
      <c r="BE641" s="167">
        <f t="shared" si="441"/>
        <v>15</v>
      </c>
      <c r="BF641" s="167">
        <f t="shared" si="442"/>
        <v>18</v>
      </c>
      <c r="BG641" s="167">
        <f t="shared" si="443"/>
        <v>20</v>
      </c>
      <c r="BH641" s="167"/>
      <c r="BI641" s="167">
        <f t="shared" si="444"/>
        <v>18</v>
      </c>
      <c r="BJ641" s="167">
        <f t="shared" si="445"/>
        <v>22</v>
      </c>
      <c r="BK641" s="167">
        <f t="shared" si="446"/>
        <v>71</v>
      </c>
      <c r="BL641" s="167">
        <f t="shared" si="447"/>
        <v>16</v>
      </c>
      <c r="BM641" s="167">
        <f t="shared" si="448"/>
        <v>21</v>
      </c>
      <c r="BN641" s="167">
        <f t="shared" si="449"/>
        <v>12</v>
      </c>
      <c r="DI641" s="422"/>
      <c r="DJ641" s="422"/>
      <c r="EU641" s="422"/>
      <c r="EV641" s="422"/>
    </row>
    <row r="642" spans="14:152" s="56" customFormat="1" ht="15" customHeight="1">
      <c r="N642" s="461"/>
      <c r="O642" s="172"/>
      <c r="P642" s="172"/>
      <c r="Q642" s="461"/>
      <c r="R642" s="172"/>
      <c r="S642" s="172"/>
      <c r="T642" s="172"/>
      <c r="U642" s="172"/>
      <c r="AG642" s="270">
        <v>8</v>
      </c>
      <c r="AH642" s="270"/>
      <c r="AI642" s="283" t="s">
        <v>424</v>
      </c>
      <c r="AJ642" s="283" t="s">
        <v>418</v>
      </c>
      <c r="AK642" s="291">
        <v>13</v>
      </c>
      <c r="AL642" s="283" t="s">
        <v>459</v>
      </c>
      <c r="AM642" s="283" t="s">
        <v>612</v>
      </c>
      <c r="AN642" s="283" t="s">
        <v>386</v>
      </c>
      <c r="AO642" s="283" t="s">
        <v>371</v>
      </c>
      <c r="AP642" s="291">
        <v>18</v>
      </c>
      <c r="AQ642" s="291">
        <v>22</v>
      </c>
      <c r="AR642" s="283" t="s">
        <v>437</v>
      </c>
      <c r="AS642" s="283" t="s">
        <v>384</v>
      </c>
      <c r="AT642" s="283" t="s">
        <v>1093</v>
      </c>
      <c r="AU642" s="283"/>
      <c r="AV642" s="291">
        <v>17</v>
      </c>
      <c r="AW642" s="291">
        <v>23</v>
      </c>
      <c r="AX642" s="291">
        <v>13</v>
      </c>
      <c r="AY642" s="167">
        <f t="shared" si="435"/>
        <v>31</v>
      </c>
      <c r="AZ642" s="167">
        <f t="shared" si="436"/>
        <v>19</v>
      </c>
      <c r="BA642" s="167">
        <f t="shared" si="437"/>
        <v>14</v>
      </c>
      <c r="BB642" s="167">
        <f t="shared" si="438"/>
        <v>16</v>
      </c>
      <c r="BC642" s="167">
        <f t="shared" si="439"/>
        <v>45</v>
      </c>
      <c r="BD642" s="167">
        <f t="shared" si="440"/>
        <v>31</v>
      </c>
      <c r="BE642" s="167">
        <f t="shared" si="441"/>
        <v>17</v>
      </c>
      <c r="BF642" s="167">
        <f t="shared" si="442"/>
        <v>19</v>
      </c>
      <c r="BG642" s="167">
        <f t="shared" si="443"/>
        <v>22</v>
      </c>
      <c r="BH642" s="167"/>
      <c r="BI642" s="167">
        <f t="shared" si="444"/>
        <v>21</v>
      </c>
      <c r="BJ642" s="167">
        <f t="shared" si="445"/>
        <v>24</v>
      </c>
      <c r="BK642" s="167">
        <f t="shared" si="446"/>
        <v>77</v>
      </c>
      <c r="BL642" s="167">
        <f t="shared" si="447"/>
        <v>17</v>
      </c>
      <c r="BM642" s="167">
        <f t="shared" si="448"/>
        <v>23</v>
      </c>
      <c r="BN642" s="167">
        <f t="shared" si="449"/>
        <v>13</v>
      </c>
      <c r="DI642" s="422"/>
      <c r="DJ642" s="422"/>
      <c r="EU642" s="422"/>
      <c r="EV642" s="422"/>
    </row>
    <row r="643" spans="14:152" s="56" customFormat="1" ht="15" customHeight="1">
      <c r="N643" s="461"/>
      <c r="O643" s="172"/>
      <c r="P643" s="172"/>
      <c r="Q643" s="461"/>
      <c r="R643" s="172"/>
      <c r="S643" s="172"/>
      <c r="T643" s="172"/>
      <c r="U643" s="172"/>
      <c r="AG643" s="270">
        <v>9</v>
      </c>
      <c r="AH643" s="270"/>
      <c r="AI643" s="283" t="s">
        <v>427</v>
      </c>
      <c r="AJ643" s="283" t="s">
        <v>377</v>
      </c>
      <c r="AK643" s="291">
        <v>14</v>
      </c>
      <c r="AL643" s="291">
        <v>16</v>
      </c>
      <c r="AM643" s="283" t="s">
        <v>593</v>
      </c>
      <c r="AN643" s="283" t="s">
        <v>432</v>
      </c>
      <c r="AO643" s="291">
        <v>17</v>
      </c>
      <c r="AP643" s="283" t="s">
        <v>377</v>
      </c>
      <c r="AQ643" s="283" t="s">
        <v>440</v>
      </c>
      <c r="AR643" s="283" t="s">
        <v>494</v>
      </c>
      <c r="AS643" s="283" t="s">
        <v>388</v>
      </c>
      <c r="AT643" s="283" t="s">
        <v>1095</v>
      </c>
      <c r="AU643" s="283"/>
      <c r="AV643" s="291">
        <v>18</v>
      </c>
      <c r="AW643" s="283" t="s">
        <v>384</v>
      </c>
      <c r="AX643" s="291">
        <v>14</v>
      </c>
      <c r="AY643" s="167">
        <f t="shared" si="435"/>
        <v>35</v>
      </c>
      <c r="AZ643" s="167">
        <f t="shared" si="436"/>
        <v>21</v>
      </c>
      <c r="BA643" s="167">
        <f t="shared" si="437"/>
        <v>15</v>
      </c>
      <c r="BB643" s="167">
        <f t="shared" si="438"/>
        <v>17</v>
      </c>
      <c r="BC643" s="167">
        <f t="shared" si="439"/>
        <v>49</v>
      </c>
      <c r="BD643" s="167">
        <f t="shared" si="440"/>
        <v>33</v>
      </c>
      <c r="BE643" s="167">
        <f t="shared" si="441"/>
        <v>18</v>
      </c>
      <c r="BF643" s="167">
        <f t="shared" si="442"/>
        <v>21</v>
      </c>
      <c r="BG643" s="167">
        <f t="shared" si="443"/>
        <v>23</v>
      </c>
      <c r="BH643" s="167"/>
      <c r="BI643" s="167">
        <f t="shared" si="444"/>
        <v>23</v>
      </c>
      <c r="BJ643" s="167">
        <f t="shared" si="445"/>
        <v>26</v>
      </c>
      <c r="BK643" s="167">
        <f t="shared" si="446"/>
        <v>84</v>
      </c>
      <c r="BL643" s="167">
        <f t="shared" si="447"/>
        <v>18</v>
      </c>
      <c r="BM643" s="167">
        <f t="shared" si="448"/>
        <v>24</v>
      </c>
      <c r="BN643" s="167">
        <f t="shared" si="449"/>
        <v>14</v>
      </c>
      <c r="DI643" s="422"/>
      <c r="DJ643" s="422"/>
      <c r="EU643" s="422"/>
      <c r="EV643" s="422"/>
    </row>
    <row r="644" spans="14:152" s="56" customFormat="1" ht="15" customHeight="1">
      <c r="N644" s="461"/>
      <c r="O644" s="172"/>
      <c r="P644" s="172"/>
      <c r="Q644" s="461"/>
      <c r="R644" s="172"/>
      <c r="S644" s="172"/>
      <c r="T644" s="172"/>
      <c r="U644" s="172"/>
      <c r="AG644" s="270">
        <v>10</v>
      </c>
      <c r="AH644" s="270"/>
      <c r="AI644" s="283" t="s">
        <v>431</v>
      </c>
      <c r="AJ644" s="283" t="s">
        <v>381</v>
      </c>
      <c r="AK644" s="283" t="s">
        <v>371</v>
      </c>
      <c r="AL644" s="283" t="s">
        <v>374</v>
      </c>
      <c r="AM644" s="283" t="s">
        <v>589</v>
      </c>
      <c r="AN644" s="283" t="s">
        <v>375</v>
      </c>
      <c r="AO644" s="291">
        <v>18</v>
      </c>
      <c r="AP644" s="283" t="s">
        <v>437</v>
      </c>
      <c r="AQ644" s="283" t="s">
        <v>425</v>
      </c>
      <c r="AR644" s="291" t="s">
        <v>388</v>
      </c>
      <c r="AS644" s="291">
        <v>28</v>
      </c>
      <c r="AT644" s="283" t="s">
        <v>636</v>
      </c>
      <c r="AU644" s="283"/>
      <c r="AV644" s="283" t="s">
        <v>377</v>
      </c>
      <c r="AW644" s="291">
        <v>26</v>
      </c>
      <c r="AX644" s="291">
        <v>15</v>
      </c>
      <c r="AY644" s="167">
        <f t="shared" si="435"/>
        <v>39</v>
      </c>
      <c r="AZ644" s="167">
        <f t="shared" si="436"/>
        <v>24</v>
      </c>
      <c r="BA644" s="167">
        <f t="shared" si="437"/>
        <v>17</v>
      </c>
      <c r="BB644" s="167">
        <f t="shared" si="438"/>
        <v>19</v>
      </c>
      <c r="BC644" s="167">
        <f t="shared" si="439"/>
        <v>53</v>
      </c>
      <c r="BD644" s="167">
        <f t="shared" si="440"/>
        <v>36</v>
      </c>
      <c r="BE644" s="167">
        <f t="shared" si="441"/>
        <v>19</v>
      </c>
      <c r="BF644" s="167">
        <f t="shared" si="442"/>
        <v>23</v>
      </c>
      <c r="BG644" s="167">
        <f t="shared" si="443"/>
        <v>25</v>
      </c>
      <c r="BH644" s="167"/>
      <c r="BI644" s="167">
        <f t="shared" si="444"/>
        <v>26</v>
      </c>
      <c r="BJ644" s="167">
        <f t="shared" si="445"/>
        <v>28</v>
      </c>
      <c r="BK644" s="167">
        <f t="shared" si="446"/>
        <v>90</v>
      </c>
      <c r="BL644" s="167">
        <f t="shared" si="447"/>
        <v>19</v>
      </c>
      <c r="BM644" s="167">
        <f t="shared" si="448"/>
        <v>26</v>
      </c>
      <c r="BN644" s="167">
        <f t="shared" si="449"/>
        <v>15</v>
      </c>
      <c r="DI644" s="422"/>
      <c r="DJ644" s="422"/>
      <c r="EU644" s="422"/>
      <c r="EV644" s="422"/>
    </row>
    <row r="645" spans="14:152" s="56" customFormat="1" ht="15" customHeight="1">
      <c r="N645" s="461"/>
      <c r="O645" s="172"/>
      <c r="P645" s="172"/>
      <c r="Q645" s="461"/>
      <c r="R645" s="172"/>
      <c r="S645" s="172"/>
      <c r="T645" s="172"/>
      <c r="U645" s="172"/>
      <c r="AG645" s="251">
        <v>11</v>
      </c>
      <c r="AH645" s="251"/>
      <c r="AI645" s="283" t="s">
        <v>435</v>
      </c>
      <c r="AJ645" s="283" t="s">
        <v>590</v>
      </c>
      <c r="AK645" s="291">
        <v>17</v>
      </c>
      <c r="AL645" s="291">
        <v>19</v>
      </c>
      <c r="AM645" s="283" t="s">
        <v>525</v>
      </c>
      <c r="AN645" s="283" t="s">
        <v>1132</v>
      </c>
      <c r="AO645" s="283" t="s">
        <v>377</v>
      </c>
      <c r="AP645" s="283" t="s">
        <v>440</v>
      </c>
      <c r="AQ645" s="283" t="s">
        <v>464</v>
      </c>
      <c r="AR645" s="283" t="s">
        <v>391</v>
      </c>
      <c r="AS645" s="283" t="s">
        <v>467</v>
      </c>
      <c r="AT645" s="283" t="s">
        <v>449</v>
      </c>
      <c r="AU645" s="283"/>
      <c r="AV645" s="291">
        <v>21</v>
      </c>
      <c r="AW645" s="291">
        <v>27</v>
      </c>
      <c r="AX645" s="291">
        <v>16</v>
      </c>
      <c r="AY645" s="167">
        <f t="shared" si="435"/>
        <v>43</v>
      </c>
      <c r="AZ645" s="167">
        <f t="shared" si="436"/>
        <v>27</v>
      </c>
      <c r="BA645" s="167">
        <f t="shared" si="437"/>
        <v>18</v>
      </c>
      <c r="BB645" s="167">
        <f t="shared" si="438"/>
        <v>20</v>
      </c>
      <c r="BC645" s="167">
        <f t="shared" si="439"/>
        <v>57</v>
      </c>
      <c r="BD645" s="167">
        <f t="shared" si="440"/>
        <v>38</v>
      </c>
      <c r="BE645" s="167" t="str">
        <f t="shared" si="441"/>
        <v>-</v>
      </c>
      <c r="BF645" s="167">
        <f t="shared" si="442"/>
        <v>25</v>
      </c>
      <c r="BG645" s="167">
        <f t="shared" si="443"/>
        <v>27</v>
      </c>
      <c r="BH645" s="167"/>
      <c r="BI645" s="167">
        <f t="shared" si="444"/>
        <v>28</v>
      </c>
      <c r="BJ645" s="167">
        <f t="shared" si="445"/>
        <v>29</v>
      </c>
      <c r="BK645" s="167">
        <f t="shared" si="446"/>
        <v>97</v>
      </c>
      <c r="BL645" s="167">
        <f t="shared" si="447"/>
        <v>21</v>
      </c>
      <c r="BM645" s="167">
        <f t="shared" si="448"/>
        <v>27</v>
      </c>
      <c r="BN645" s="167">
        <f t="shared" si="449"/>
        <v>16</v>
      </c>
      <c r="DI645" s="422"/>
      <c r="DJ645" s="422"/>
      <c r="EU645" s="422"/>
      <c r="EV645" s="422"/>
    </row>
    <row r="646" spans="14:152" s="56" customFormat="1" ht="15" customHeight="1">
      <c r="N646" s="461"/>
      <c r="O646" s="172"/>
      <c r="P646" s="172"/>
      <c r="Q646" s="461"/>
      <c r="R646" s="172"/>
      <c r="S646" s="172"/>
      <c r="T646" s="172"/>
      <c r="U646" s="172"/>
      <c r="AG646" s="270">
        <v>12</v>
      </c>
      <c r="AH646" s="270"/>
      <c r="AI646" s="283" t="s">
        <v>385</v>
      </c>
      <c r="AJ646" s="283" t="s">
        <v>464</v>
      </c>
      <c r="AK646" s="283" t="s">
        <v>429</v>
      </c>
      <c r="AL646" s="291">
        <v>20</v>
      </c>
      <c r="AM646" s="283" t="s">
        <v>595</v>
      </c>
      <c r="AN646" s="283" t="s">
        <v>444</v>
      </c>
      <c r="AO646" s="283" t="s">
        <v>1</v>
      </c>
      <c r="AP646" s="291">
        <v>25</v>
      </c>
      <c r="AQ646" s="283" t="s">
        <v>467</v>
      </c>
      <c r="AR646" s="283" t="s">
        <v>394</v>
      </c>
      <c r="AS646" s="291">
        <v>31</v>
      </c>
      <c r="AT646" s="283" t="s">
        <v>1366</v>
      </c>
      <c r="AU646" s="283"/>
      <c r="AV646" s="291">
        <v>22</v>
      </c>
      <c r="AW646" s="291">
        <v>28</v>
      </c>
      <c r="AX646" s="291">
        <v>17</v>
      </c>
      <c r="AY646" s="167">
        <f t="shared" si="435"/>
        <v>47</v>
      </c>
      <c r="AZ646" s="167">
        <f t="shared" si="436"/>
        <v>29</v>
      </c>
      <c r="BA646" s="167">
        <f t="shared" si="437"/>
        <v>20</v>
      </c>
      <c r="BB646" s="167">
        <f t="shared" si="438"/>
        <v>21</v>
      </c>
      <c r="BC646" s="167">
        <f t="shared" si="439"/>
        <v>61</v>
      </c>
      <c r="BD646" s="167">
        <f t="shared" si="440"/>
        <v>41</v>
      </c>
      <c r="BE646" s="167">
        <f t="shared" si="441"/>
        <v>21</v>
      </c>
      <c r="BF646" s="167">
        <f t="shared" si="442"/>
        <v>26</v>
      </c>
      <c r="BG646" s="167">
        <f t="shared" si="443"/>
        <v>29</v>
      </c>
      <c r="BH646" s="167"/>
      <c r="BI646" s="167">
        <f t="shared" si="444"/>
        <v>30</v>
      </c>
      <c r="BJ646" s="167">
        <f t="shared" si="445"/>
        <v>31</v>
      </c>
      <c r="BK646" s="167">
        <f t="shared" si="446"/>
        <v>103</v>
      </c>
      <c r="BL646" s="167">
        <f t="shared" si="447"/>
        <v>22</v>
      </c>
      <c r="BM646" s="167">
        <f t="shared" si="448"/>
        <v>28</v>
      </c>
      <c r="BN646" s="167">
        <f t="shared" si="449"/>
        <v>17</v>
      </c>
      <c r="DI646" s="422"/>
      <c r="DJ646" s="422"/>
      <c r="EU646" s="422"/>
      <c r="EV646" s="422"/>
    </row>
    <row r="647" spans="14:152" s="56" customFormat="1" ht="15" customHeight="1">
      <c r="N647" s="461"/>
      <c r="O647" s="172"/>
      <c r="P647" s="172"/>
      <c r="Q647" s="461"/>
      <c r="R647" s="172"/>
      <c r="S647" s="172"/>
      <c r="T647" s="172"/>
      <c r="U647" s="172"/>
      <c r="AG647" s="270">
        <v>13</v>
      </c>
      <c r="AH647" s="270"/>
      <c r="AI647" s="283" t="s">
        <v>442</v>
      </c>
      <c r="AJ647" s="283" t="s">
        <v>467</v>
      </c>
      <c r="AK647" s="291">
        <v>20</v>
      </c>
      <c r="AL647" s="291">
        <v>21</v>
      </c>
      <c r="AM647" s="283" t="s">
        <v>1187</v>
      </c>
      <c r="AN647" s="283" t="s">
        <v>448</v>
      </c>
      <c r="AO647" s="291">
        <v>21</v>
      </c>
      <c r="AP647" s="283" t="s">
        <v>388</v>
      </c>
      <c r="AQ647" s="283" t="s">
        <v>432</v>
      </c>
      <c r="AR647" s="283" t="s">
        <v>521</v>
      </c>
      <c r="AS647" s="283" t="s">
        <v>397</v>
      </c>
      <c r="AT647" s="283" t="s">
        <v>1368</v>
      </c>
      <c r="AU647" s="283"/>
      <c r="AV647" s="283" t="s">
        <v>440</v>
      </c>
      <c r="AW647" s="291">
        <v>29</v>
      </c>
      <c r="AX647" s="291">
        <v>18</v>
      </c>
      <c r="AY647" s="167">
        <f t="shared" si="435"/>
        <v>51</v>
      </c>
      <c r="AZ647" s="167">
        <f t="shared" si="436"/>
        <v>31</v>
      </c>
      <c r="BA647" s="167">
        <f t="shared" si="437"/>
        <v>21</v>
      </c>
      <c r="BB647" s="167">
        <f t="shared" si="438"/>
        <v>22</v>
      </c>
      <c r="BC647" s="167">
        <f t="shared" si="439"/>
        <v>65</v>
      </c>
      <c r="BD647" s="167">
        <f t="shared" si="440"/>
        <v>43</v>
      </c>
      <c r="BE647" s="167">
        <f t="shared" si="441"/>
        <v>22</v>
      </c>
      <c r="BF647" s="167">
        <f t="shared" si="442"/>
        <v>28</v>
      </c>
      <c r="BG647" s="167">
        <f t="shared" si="443"/>
        <v>31</v>
      </c>
      <c r="BH647" s="167"/>
      <c r="BI647" s="167">
        <f t="shared" si="444"/>
        <v>32</v>
      </c>
      <c r="BJ647" s="167">
        <f t="shared" si="445"/>
        <v>32</v>
      </c>
      <c r="BK647" s="167">
        <f t="shared" si="446"/>
        <v>110</v>
      </c>
      <c r="BL647" s="167">
        <f t="shared" si="447"/>
        <v>23</v>
      </c>
      <c r="BM647" s="167">
        <f t="shared" si="448"/>
        <v>29</v>
      </c>
      <c r="BN647" s="167">
        <f t="shared" si="449"/>
        <v>18</v>
      </c>
      <c r="DI647" s="422"/>
      <c r="DJ647" s="422"/>
      <c r="EU647" s="422"/>
      <c r="EV647" s="422"/>
    </row>
    <row r="648" spans="14:152" s="56" customFormat="1" ht="15" customHeight="1">
      <c r="N648" s="172"/>
      <c r="O648" s="172"/>
      <c r="P648" s="172"/>
      <c r="Q648" s="172" t="s">
        <v>2064</v>
      </c>
      <c r="R648" s="172"/>
      <c r="S648" s="172"/>
      <c r="T648" s="172"/>
      <c r="U648" s="172"/>
      <c r="AG648" s="270">
        <v>14</v>
      </c>
      <c r="AH648" s="270"/>
      <c r="AI648" s="283" t="s">
        <v>549</v>
      </c>
      <c r="AJ648" s="283" t="s">
        <v>432</v>
      </c>
      <c r="AK648" s="283" t="s">
        <v>437</v>
      </c>
      <c r="AL648" s="283" t="s">
        <v>466</v>
      </c>
      <c r="AM648" s="283" t="s">
        <v>1425</v>
      </c>
      <c r="AN648" s="283" t="s">
        <v>451</v>
      </c>
      <c r="AO648" s="291">
        <v>22</v>
      </c>
      <c r="AP648" s="283" t="s">
        <v>391</v>
      </c>
      <c r="AQ648" s="283" t="s">
        <v>436</v>
      </c>
      <c r="AR648" s="291">
        <v>35</v>
      </c>
      <c r="AS648" s="291">
        <v>34</v>
      </c>
      <c r="AT648" s="283" t="s">
        <v>1265</v>
      </c>
      <c r="AU648" s="283"/>
      <c r="AV648" s="291">
        <v>25</v>
      </c>
      <c r="AW648" s="291">
        <v>30</v>
      </c>
      <c r="AX648" s="291">
        <v>19</v>
      </c>
      <c r="AY648" s="167">
        <f t="shared" si="435"/>
        <v>55</v>
      </c>
      <c r="AZ648" s="167">
        <f t="shared" si="436"/>
        <v>33</v>
      </c>
      <c r="BA648" s="167">
        <f t="shared" si="437"/>
        <v>23</v>
      </c>
      <c r="BB648" s="167">
        <f t="shared" si="438"/>
        <v>24</v>
      </c>
      <c r="BC648" s="167">
        <f t="shared" si="439"/>
        <v>70</v>
      </c>
      <c r="BD648" s="167">
        <f t="shared" si="440"/>
        <v>46</v>
      </c>
      <c r="BE648" s="167" t="str">
        <f t="shared" si="441"/>
        <v>-</v>
      </c>
      <c r="BF648" s="167">
        <f t="shared" si="442"/>
        <v>30</v>
      </c>
      <c r="BG648" s="167">
        <f t="shared" si="443"/>
        <v>33</v>
      </c>
      <c r="BH648" s="167"/>
      <c r="BI648" s="167">
        <f t="shared" si="444"/>
        <v>35</v>
      </c>
      <c r="BJ648" s="167">
        <f t="shared" si="445"/>
        <v>34</v>
      </c>
      <c r="BK648" s="167">
        <f t="shared" si="446"/>
        <v>116</v>
      </c>
      <c r="BL648" s="167">
        <f t="shared" si="447"/>
        <v>25</v>
      </c>
      <c r="BM648" s="167">
        <f t="shared" si="448"/>
        <v>30</v>
      </c>
      <c r="BN648" s="167">
        <f t="shared" si="449"/>
        <v>19</v>
      </c>
      <c r="DI648" s="422"/>
      <c r="DJ648" s="422"/>
      <c r="EU648" s="422"/>
      <c r="EV648" s="422"/>
    </row>
    <row r="649" spans="14:152" s="56" customFormat="1" ht="15" customHeight="1">
      <c r="N649" s="167" t="s">
        <v>2</v>
      </c>
      <c r="O649" s="167" t="e">
        <f>Plan1!#REF!</f>
        <v>#REF!</v>
      </c>
      <c r="P649" s="331" t="e">
        <f>Plan1!#REF!</f>
        <v>#REF!</v>
      </c>
      <c r="Q649" s="331" t="e">
        <f>Plan1!#REF!</f>
        <v>#REF!</v>
      </c>
      <c r="R649" s="167" t="e">
        <f>Plan1!#REF!</f>
        <v>#REF!</v>
      </c>
      <c r="S649" s="167" t="e">
        <f>Plan1!#REF!</f>
        <v>#REF!</v>
      </c>
      <c r="T649" s="167" t="e">
        <f>Plan1!#REF!</f>
        <v>#REF!</v>
      </c>
      <c r="U649" s="167" t="e">
        <f>Plan1!#REF!</f>
        <v>#REF!</v>
      </c>
      <c r="AG649" s="270">
        <v>15</v>
      </c>
      <c r="AH649" s="270"/>
      <c r="AI649" s="283" t="s">
        <v>1130</v>
      </c>
      <c r="AJ649" s="283" t="s">
        <v>436</v>
      </c>
      <c r="AK649" s="291">
        <v>23</v>
      </c>
      <c r="AL649" s="291">
        <v>24</v>
      </c>
      <c r="AM649" s="283" t="s">
        <v>1426</v>
      </c>
      <c r="AN649" s="283" t="s">
        <v>1279</v>
      </c>
      <c r="AO649" s="283" t="s">
        <v>1</v>
      </c>
      <c r="AP649" s="291">
        <v>30</v>
      </c>
      <c r="AQ649" s="291">
        <v>35</v>
      </c>
      <c r="AR649" s="283" t="s">
        <v>1132</v>
      </c>
      <c r="AS649" s="291">
        <v>35</v>
      </c>
      <c r="AT649" s="283" t="s">
        <v>1429</v>
      </c>
      <c r="AU649" s="283"/>
      <c r="AV649" s="291">
        <v>26</v>
      </c>
      <c r="AW649" s="291">
        <v>31</v>
      </c>
      <c r="AX649" s="291">
        <v>20</v>
      </c>
      <c r="AY649" s="167">
        <f t="shared" si="435"/>
        <v>59</v>
      </c>
      <c r="AZ649" s="167">
        <f t="shared" si="436"/>
        <v>35</v>
      </c>
      <c r="BA649" s="167">
        <f t="shared" si="437"/>
        <v>24</v>
      </c>
      <c r="BB649" s="167">
        <f t="shared" si="438"/>
        <v>25</v>
      </c>
      <c r="BC649" s="167">
        <f t="shared" si="439"/>
        <v>74</v>
      </c>
      <c r="BD649" s="167">
        <f t="shared" si="440"/>
        <v>48</v>
      </c>
      <c r="BE649" s="167">
        <f t="shared" si="441"/>
        <v>23</v>
      </c>
      <c r="BF649" s="167">
        <f t="shared" si="442"/>
        <v>31</v>
      </c>
      <c r="BG649" s="167">
        <f t="shared" si="443"/>
        <v>35</v>
      </c>
      <c r="BH649" s="167"/>
      <c r="BI649" s="167">
        <f t="shared" si="444"/>
        <v>36</v>
      </c>
      <c r="BJ649" s="167">
        <f t="shared" si="445"/>
        <v>35</v>
      </c>
      <c r="BK649" s="167">
        <f t="shared" si="446"/>
        <v>123</v>
      </c>
      <c r="BL649" s="167">
        <f t="shared" si="447"/>
        <v>26</v>
      </c>
      <c r="BM649" s="167">
        <f t="shared" si="448"/>
        <v>31</v>
      </c>
      <c r="BN649" s="167">
        <f t="shared" si="449"/>
        <v>20</v>
      </c>
      <c r="DI649" s="422"/>
      <c r="DJ649" s="422"/>
      <c r="EU649" s="422"/>
      <c r="EV649" s="422"/>
    </row>
    <row r="650" spans="14:152" s="56" customFormat="1" ht="15" customHeight="1">
      <c r="N650" s="504">
        <v>1</v>
      </c>
      <c r="O650" s="167" t="s">
        <v>1</v>
      </c>
      <c r="P650" s="167" t="s">
        <v>1</v>
      </c>
      <c r="Q650" s="167" t="s">
        <v>1</v>
      </c>
      <c r="R650" s="167" t="s">
        <v>1</v>
      </c>
      <c r="S650" s="167" t="s">
        <v>1</v>
      </c>
      <c r="T650" s="167" t="s">
        <v>1</v>
      </c>
      <c r="U650" s="167" t="s">
        <v>1</v>
      </c>
      <c r="W650" s="223" t="str">
        <f t="shared" ref="W650:W668" si="450">IF(O650="-",O650,IF(ISNUMBER(O650),O650,MID(O650,1,FIND("-",O650)-1))+0)</f>
        <v>-</v>
      </c>
      <c r="X650" s="223" t="str">
        <f t="shared" ref="X650:X668" si="451">IF(P650="-",P650,IF(ISNUMBER(P650),P650,MID(P650,1,FIND("-",P650)-1))+0)</f>
        <v>-</v>
      </c>
      <c r="Y650" s="223" t="str">
        <f t="shared" ref="Y650:Y668" si="452">IF(Q650="-",Q650,IF(ISNUMBER(Q650),Q650,MID(Q650,1,FIND("-",Q650)-1))+0)</f>
        <v>-</v>
      </c>
      <c r="Z650" s="223"/>
      <c r="AA650" s="223"/>
      <c r="AB650" s="223" t="str">
        <f t="shared" ref="AB650:AB668" si="453">IF(R650="-",R650,IF(ISNUMBER(R650),R650,MID(R650,1,FIND("-",R650)-1))+0)</f>
        <v>-</v>
      </c>
      <c r="AC650" s="223" t="str">
        <f t="shared" ref="AC650:AC668" si="454">IF(S650="-",S650,IF(ISNUMBER(S650),S650,MID(S650,1,FIND("-",S650)-1))+0)</f>
        <v>-</v>
      </c>
      <c r="AD650" s="223" t="str">
        <f t="shared" ref="AD650:AD668" si="455">IF(T650="-",T650,IF(ISNUMBER(T650),T650,MID(T650,1,FIND("-",T650)-1))+0)</f>
        <v>-</v>
      </c>
      <c r="AE650" s="223" t="str">
        <f t="shared" ref="AE650:AE668" si="456">IF(U650="-",U650,IF(ISNUMBER(U650),U650,MID(U650,1,FIND("-",U650)-1))+0)</f>
        <v>-</v>
      </c>
      <c r="AG650" s="270">
        <v>16</v>
      </c>
      <c r="AH650" s="270"/>
      <c r="AI650" s="283" t="s">
        <v>1092</v>
      </c>
      <c r="AJ650" s="291">
        <v>35</v>
      </c>
      <c r="AK650" s="283" t="s">
        <v>384</v>
      </c>
      <c r="AL650" s="291">
        <v>25</v>
      </c>
      <c r="AM650" s="283" t="s">
        <v>1427</v>
      </c>
      <c r="AN650" s="283" t="s">
        <v>1428</v>
      </c>
      <c r="AO650" s="291">
        <v>23</v>
      </c>
      <c r="AP650" s="283" t="s">
        <v>432</v>
      </c>
      <c r="AQ650" s="283" t="s">
        <v>1132</v>
      </c>
      <c r="AR650" s="283" t="s">
        <v>1167</v>
      </c>
      <c r="AS650" s="291">
        <v>36</v>
      </c>
      <c r="AT650" s="283" t="s">
        <v>1431</v>
      </c>
      <c r="AU650" s="283"/>
      <c r="AV650" s="283" t="s">
        <v>464</v>
      </c>
      <c r="AW650" s="291">
        <v>32</v>
      </c>
      <c r="AX650" s="283" t="s">
        <v>1</v>
      </c>
      <c r="AY650" s="167">
        <f t="shared" si="435"/>
        <v>62</v>
      </c>
      <c r="AZ650" s="167">
        <f t="shared" si="436"/>
        <v>36</v>
      </c>
      <c r="BA650" s="167">
        <f t="shared" si="437"/>
        <v>26</v>
      </c>
      <c r="BB650" s="167">
        <f t="shared" si="438"/>
        <v>26</v>
      </c>
      <c r="BC650" s="167">
        <f t="shared" si="439"/>
        <v>78</v>
      </c>
      <c r="BD650" s="167">
        <f t="shared" si="440"/>
        <v>51</v>
      </c>
      <c r="BE650" s="167">
        <f t="shared" si="441"/>
        <v>24</v>
      </c>
      <c r="BF650" s="167">
        <f t="shared" si="442"/>
        <v>33</v>
      </c>
      <c r="BG650" s="167">
        <f t="shared" si="443"/>
        <v>36</v>
      </c>
      <c r="BH650" s="167"/>
      <c r="BI650" s="167">
        <f t="shared" si="444"/>
        <v>38</v>
      </c>
      <c r="BJ650" s="167">
        <f t="shared" si="445"/>
        <v>36</v>
      </c>
      <c r="BK650" s="167">
        <f t="shared" si="446"/>
        <v>128</v>
      </c>
      <c r="BL650" s="167">
        <f t="shared" si="447"/>
        <v>27</v>
      </c>
      <c r="BM650" s="167">
        <f t="shared" si="448"/>
        <v>32</v>
      </c>
      <c r="BN650" s="167" t="str">
        <f t="shared" si="449"/>
        <v>-</v>
      </c>
      <c r="DI650" s="422"/>
      <c r="DJ650" s="422"/>
      <c r="EU650" s="422"/>
      <c r="EV650" s="422"/>
    </row>
    <row r="651" spans="14:152" s="56" customFormat="1" ht="15" customHeight="1">
      <c r="N651" s="504">
        <v>2</v>
      </c>
      <c r="O651" s="167" t="s">
        <v>1</v>
      </c>
      <c r="P651" s="167" t="s">
        <v>1</v>
      </c>
      <c r="Q651" s="167" t="s">
        <v>1</v>
      </c>
      <c r="R651" s="167" t="s">
        <v>1</v>
      </c>
      <c r="S651" s="167" t="s">
        <v>1</v>
      </c>
      <c r="T651" s="167" t="s">
        <v>1</v>
      </c>
      <c r="U651" s="167" t="s">
        <v>1</v>
      </c>
      <c r="W651" s="223" t="str">
        <f t="shared" si="450"/>
        <v>-</v>
      </c>
      <c r="X651" s="223" t="str">
        <f t="shared" si="451"/>
        <v>-</v>
      </c>
      <c r="Y651" s="223" t="str">
        <f t="shared" si="452"/>
        <v>-</v>
      </c>
      <c r="Z651" s="223"/>
      <c r="AA651" s="223"/>
      <c r="AB651" s="223" t="str">
        <f t="shared" si="453"/>
        <v>-</v>
      </c>
      <c r="AC651" s="223" t="str">
        <f t="shared" si="454"/>
        <v>-</v>
      </c>
      <c r="AD651" s="223" t="str">
        <f t="shared" si="455"/>
        <v>-</v>
      </c>
      <c r="AE651" s="223" t="str">
        <f t="shared" si="456"/>
        <v>-</v>
      </c>
      <c r="AG651" s="270">
        <v>17</v>
      </c>
      <c r="AH651" s="270"/>
      <c r="AI651" s="283" t="s">
        <v>1302</v>
      </c>
      <c r="AJ651" s="291">
        <v>36</v>
      </c>
      <c r="AK651" s="283" t="s">
        <v>388</v>
      </c>
      <c r="AL651" s="291">
        <v>26</v>
      </c>
      <c r="AM651" s="283" t="s">
        <v>1430</v>
      </c>
      <c r="AN651" s="283" t="s">
        <v>468</v>
      </c>
      <c r="AO651" s="291">
        <v>24</v>
      </c>
      <c r="AP651" s="291">
        <v>33</v>
      </c>
      <c r="AQ651" s="283" t="s">
        <v>1167</v>
      </c>
      <c r="AR651" s="283" t="s">
        <v>382</v>
      </c>
      <c r="AS651" s="291">
        <v>37</v>
      </c>
      <c r="AT651" s="283" t="s">
        <v>1434</v>
      </c>
      <c r="AU651" s="283"/>
      <c r="AV651" s="291">
        <v>29</v>
      </c>
      <c r="AW651" s="283" t="s">
        <v>1</v>
      </c>
      <c r="AX651" s="291">
        <v>21</v>
      </c>
      <c r="AY651" s="167">
        <f t="shared" si="435"/>
        <v>65</v>
      </c>
      <c r="AZ651" s="167">
        <f t="shared" si="436"/>
        <v>37</v>
      </c>
      <c r="BA651" s="167">
        <f t="shared" si="437"/>
        <v>28</v>
      </c>
      <c r="BB651" s="167">
        <f t="shared" si="438"/>
        <v>27</v>
      </c>
      <c r="BC651" s="167">
        <f t="shared" si="439"/>
        <v>82</v>
      </c>
      <c r="BD651" s="167">
        <f t="shared" si="440"/>
        <v>53</v>
      </c>
      <c r="BE651" s="167">
        <f t="shared" si="441"/>
        <v>25</v>
      </c>
      <c r="BF651" s="167">
        <f t="shared" si="442"/>
        <v>34</v>
      </c>
      <c r="BG651" s="167">
        <f t="shared" si="443"/>
        <v>38</v>
      </c>
      <c r="BH651" s="167"/>
      <c r="BI651" s="167">
        <f t="shared" si="444"/>
        <v>40</v>
      </c>
      <c r="BJ651" s="167">
        <f t="shared" si="445"/>
        <v>37</v>
      </c>
      <c r="BK651" s="167">
        <f t="shared" si="446"/>
        <v>133</v>
      </c>
      <c r="BL651" s="167">
        <f t="shared" si="447"/>
        <v>29</v>
      </c>
      <c r="BM651" s="167" t="str">
        <f t="shared" si="448"/>
        <v>-</v>
      </c>
      <c r="BN651" s="167">
        <f t="shared" si="449"/>
        <v>21</v>
      </c>
      <c r="DI651" s="422"/>
      <c r="DJ651" s="422"/>
      <c r="EU651" s="422"/>
      <c r="EV651" s="422"/>
    </row>
    <row r="652" spans="14:152" s="56" customFormat="1" ht="15" customHeight="1">
      <c r="N652" s="504">
        <v>3</v>
      </c>
      <c r="O652" s="167" t="s">
        <v>1</v>
      </c>
      <c r="P652" s="167" t="s">
        <v>1</v>
      </c>
      <c r="Q652" s="167" t="s">
        <v>1</v>
      </c>
      <c r="R652" s="167" t="s">
        <v>1</v>
      </c>
      <c r="S652" s="167" t="s">
        <v>1</v>
      </c>
      <c r="T652" s="167" t="s">
        <v>1</v>
      </c>
      <c r="U652" s="167" t="s">
        <v>1</v>
      </c>
      <c r="W652" s="223" t="str">
        <f t="shared" si="450"/>
        <v>-</v>
      </c>
      <c r="X652" s="223" t="str">
        <f t="shared" si="451"/>
        <v>-</v>
      </c>
      <c r="Y652" s="223" t="str">
        <f t="shared" si="452"/>
        <v>-</v>
      </c>
      <c r="Z652" s="223"/>
      <c r="AA652" s="223"/>
      <c r="AB652" s="223" t="str">
        <f t="shared" si="453"/>
        <v>-</v>
      </c>
      <c r="AC652" s="223" t="str">
        <f t="shared" si="454"/>
        <v>-</v>
      </c>
      <c r="AD652" s="223" t="str">
        <f t="shared" si="455"/>
        <v>-</v>
      </c>
      <c r="AE652" s="223" t="str">
        <f t="shared" si="456"/>
        <v>-</v>
      </c>
      <c r="AG652" s="270">
        <v>18</v>
      </c>
      <c r="AH652" s="270"/>
      <c r="AI652" s="283" t="s">
        <v>570</v>
      </c>
      <c r="AJ652" s="291">
        <v>37</v>
      </c>
      <c r="AK652" s="283" t="s">
        <v>391</v>
      </c>
      <c r="AL652" s="291">
        <v>27</v>
      </c>
      <c r="AM652" s="283" t="s">
        <v>1432</v>
      </c>
      <c r="AN652" s="283" t="s">
        <v>1433</v>
      </c>
      <c r="AO652" s="291">
        <v>25</v>
      </c>
      <c r="AP652" s="291">
        <v>34</v>
      </c>
      <c r="AQ652" s="283" t="s">
        <v>382</v>
      </c>
      <c r="AR652" s="283" t="s">
        <v>1436</v>
      </c>
      <c r="AS652" s="291">
        <v>38</v>
      </c>
      <c r="AT652" s="291">
        <v>136</v>
      </c>
      <c r="AU652" s="291"/>
      <c r="AV652" s="283" t="s">
        <v>622</v>
      </c>
      <c r="AW652" s="283" t="s">
        <v>436</v>
      </c>
      <c r="AX652" s="283" t="s">
        <v>379</v>
      </c>
      <c r="AY652" s="167">
        <f t="shared" si="435"/>
        <v>67</v>
      </c>
      <c r="AZ652" s="167">
        <f t="shared" si="436"/>
        <v>38</v>
      </c>
      <c r="BA652" s="167">
        <f t="shared" si="437"/>
        <v>30</v>
      </c>
      <c r="BB652" s="167">
        <f t="shared" si="438"/>
        <v>28</v>
      </c>
      <c r="BC652" s="167">
        <f t="shared" si="439"/>
        <v>87</v>
      </c>
      <c r="BD652" s="167">
        <f t="shared" si="440"/>
        <v>55</v>
      </c>
      <c r="BE652" s="167">
        <f t="shared" si="441"/>
        <v>26</v>
      </c>
      <c r="BF652" s="167">
        <f t="shared" si="442"/>
        <v>35</v>
      </c>
      <c r="BG652" s="167">
        <f t="shared" si="443"/>
        <v>40</v>
      </c>
      <c r="BH652" s="167"/>
      <c r="BI652" s="167">
        <f t="shared" si="444"/>
        <v>43</v>
      </c>
      <c r="BJ652" s="167">
        <f t="shared" si="445"/>
        <v>38</v>
      </c>
      <c r="BK652" s="167">
        <f t="shared" si="446"/>
        <v>136</v>
      </c>
      <c r="BL652" s="167">
        <f t="shared" si="447"/>
        <v>30</v>
      </c>
      <c r="BM652" s="167">
        <f t="shared" si="448"/>
        <v>33</v>
      </c>
      <c r="BN652" s="167">
        <f t="shared" si="449"/>
        <v>22</v>
      </c>
      <c r="DI652" s="422"/>
      <c r="DJ652" s="422"/>
      <c r="EU652" s="422"/>
      <c r="EV652" s="422"/>
    </row>
    <row r="653" spans="14:152" s="56" customFormat="1" ht="15" customHeight="1">
      <c r="N653" s="504">
        <v>4</v>
      </c>
      <c r="O653" s="167" t="s">
        <v>1</v>
      </c>
      <c r="P653" s="167" t="s">
        <v>1</v>
      </c>
      <c r="Q653" s="167" t="s">
        <v>1</v>
      </c>
      <c r="R653" s="167" t="s">
        <v>1</v>
      </c>
      <c r="S653" s="167" t="s">
        <v>1</v>
      </c>
      <c r="T653" s="167" t="s">
        <v>1</v>
      </c>
      <c r="U653" s="504">
        <v>0</v>
      </c>
      <c r="W653" s="223" t="str">
        <f t="shared" si="450"/>
        <v>-</v>
      </c>
      <c r="X653" s="223" t="str">
        <f t="shared" si="451"/>
        <v>-</v>
      </c>
      <c r="Y653" s="223" t="str">
        <f t="shared" si="452"/>
        <v>-</v>
      </c>
      <c r="Z653" s="223"/>
      <c r="AA653" s="223"/>
      <c r="AB653" s="223" t="str">
        <f t="shared" si="453"/>
        <v>-</v>
      </c>
      <c r="AC653" s="223" t="str">
        <f t="shared" si="454"/>
        <v>-</v>
      </c>
      <c r="AD653" s="223" t="str">
        <f t="shared" si="455"/>
        <v>-</v>
      </c>
      <c r="AE653" s="223">
        <f t="shared" si="456"/>
        <v>0</v>
      </c>
      <c r="AG653" s="270">
        <v>19</v>
      </c>
      <c r="AH653" s="270"/>
      <c r="AI653" s="455" t="s">
        <v>698</v>
      </c>
      <c r="AJ653" s="283" t="s">
        <v>1416</v>
      </c>
      <c r="AK653" s="283" t="s">
        <v>433</v>
      </c>
      <c r="AL653" s="291">
        <v>28</v>
      </c>
      <c r="AM653" s="283" t="s">
        <v>1435</v>
      </c>
      <c r="AN653" s="283" t="s">
        <v>638</v>
      </c>
      <c r="AO653" s="283" t="s">
        <v>600</v>
      </c>
      <c r="AP653" s="291">
        <v>35</v>
      </c>
      <c r="AQ653" s="300"/>
      <c r="AR653" s="300"/>
      <c r="AS653" s="300"/>
      <c r="AT653" s="300"/>
      <c r="AU653" s="300"/>
      <c r="AV653" s="300"/>
      <c r="AW653" s="300"/>
      <c r="AX653" s="300"/>
      <c r="AY653" s="167">
        <f>IF(AI653="-",AI653,IF(ISNUMBER(AI653),AI653,MID(AI653,(FIND("-",AI653)+1),3)+1))</f>
        <v>69</v>
      </c>
      <c r="AZ653" s="167">
        <f>IF(AJ653="-",AJ653,IF(ISNUMBER(AJ653),AJ653,MID(AJ653,(FIND("-",AJ653)+1),3)+1))</f>
        <v>45</v>
      </c>
      <c r="BA653" s="167">
        <f>IF(AK653="-",AK653,IF(ISNUMBER(AK653),AK653,MID(AK653,(FIND("-",AK653)+1),3)+1))</f>
        <v>33</v>
      </c>
      <c r="BB653" s="167">
        <v>29</v>
      </c>
      <c r="BC653" s="167">
        <f>IF(AM653="-",AM653,IF(ISNUMBER(AM653),AM653,MID(AM653,(FIND("-",AM653)+1),3)+1))</f>
        <v>120</v>
      </c>
      <c r="BD653" s="167">
        <f>IF(AN653="-",AN653,IF(ISNUMBER(AN653),AN653,MID(AN653,(FIND("-",AN653)+1),3)+1))</f>
        <v>69</v>
      </c>
      <c r="BE653" s="167">
        <f>IF(AO653="-",AO653,IF(ISNUMBER(AO653),AO653,MID(AO653,(FIND("-",AO653)+1),3)+1))</f>
        <v>31</v>
      </c>
      <c r="BF653" s="167">
        <v>36</v>
      </c>
      <c r="BG653" s="167">
        <f>IF(AQ652="-",AQ652,IF(ISNUMBER(AQ652),AQ652,MID(AQ652,(FIND("-",AQ652)+1),3)+1))</f>
        <v>43</v>
      </c>
      <c r="BH653" s="167"/>
      <c r="BI653" s="167">
        <f>IF(AR652="-",AR652,IF(ISNUMBER(AR652),AR652,MID(AR652,(FIND("-",AR652)+1),3)+1))</f>
        <v>61</v>
      </c>
      <c r="BJ653" s="167">
        <v>39</v>
      </c>
      <c r="BK653" s="167">
        <v>137</v>
      </c>
      <c r="BL653" s="167">
        <f>IF(AV652="-",AV652,IF(ISNUMBER(AV652),AV652,MID(AV652,(FIND("-",AV652)+1),3)+1))</f>
        <v>34</v>
      </c>
      <c r="BM653" s="167">
        <f>IF(AW652="-",AW652,IF(ISNUMBER(AW652),AW652,MID(AW652,(FIND("-",AW652)+1),3)+1))</f>
        <v>35</v>
      </c>
      <c r="BN653" s="167">
        <f>IF(AX652="-",AX652,IF(ISNUMBER(AX652),AX652,MID(AX652,(FIND("-",AX652)+1),3)+1))</f>
        <v>25</v>
      </c>
      <c r="DI653" s="422"/>
      <c r="DJ653" s="422"/>
      <c r="EU653" s="422"/>
      <c r="EV653" s="422"/>
    </row>
    <row r="654" spans="14:152" s="56" customFormat="1" ht="15" customHeight="1">
      <c r="N654" s="504">
        <v>5</v>
      </c>
      <c r="O654" s="504">
        <v>0</v>
      </c>
      <c r="P654" s="167" t="s">
        <v>403</v>
      </c>
      <c r="Q654" s="504">
        <v>0</v>
      </c>
      <c r="R654" s="504">
        <v>0</v>
      </c>
      <c r="S654" s="167" t="s">
        <v>1</v>
      </c>
      <c r="T654" s="504">
        <v>0</v>
      </c>
      <c r="U654" s="167" t="s">
        <v>354</v>
      </c>
      <c r="W654" s="223">
        <f t="shared" si="450"/>
        <v>0</v>
      </c>
      <c r="X654" s="223">
        <f t="shared" si="451"/>
        <v>0</v>
      </c>
      <c r="Y654" s="223">
        <f t="shared" si="452"/>
        <v>0</v>
      </c>
      <c r="Z654" s="223"/>
      <c r="AA654" s="223"/>
      <c r="AB654" s="223">
        <f t="shared" si="453"/>
        <v>0</v>
      </c>
      <c r="AC654" s="223" t="str">
        <f t="shared" si="454"/>
        <v>-</v>
      </c>
      <c r="AD654" s="223">
        <f t="shared" si="455"/>
        <v>0</v>
      </c>
      <c r="AE654" s="223">
        <f t="shared" si="456"/>
        <v>1</v>
      </c>
      <c r="AG654" s="167"/>
      <c r="AH654" s="167"/>
      <c r="AI654" s="300"/>
      <c r="AJ654" s="300"/>
      <c r="AK654" s="300"/>
      <c r="AL654" s="300"/>
      <c r="AM654" s="300"/>
      <c r="AN654" s="300"/>
      <c r="AO654" s="300"/>
      <c r="AP654" s="300"/>
      <c r="AQ654" s="300"/>
      <c r="AR654" s="300"/>
      <c r="AS654" s="300"/>
      <c r="AT654" s="300"/>
      <c r="AU654" s="300"/>
      <c r="AV654" s="300"/>
      <c r="AW654" s="300"/>
      <c r="AX654" s="300"/>
      <c r="AY654" s="167"/>
      <c r="AZ654" s="167"/>
      <c r="BA654" s="167"/>
      <c r="BB654" s="167"/>
      <c r="BC654" s="167"/>
      <c r="BD654" s="167"/>
      <c r="BE654" s="167"/>
      <c r="BF654" s="167"/>
      <c r="BG654" s="167"/>
      <c r="BH654" s="167"/>
      <c r="BI654" s="167"/>
      <c r="BJ654" s="167"/>
      <c r="BK654" s="167"/>
      <c r="BL654" s="167"/>
      <c r="BM654" s="167"/>
      <c r="BN654" s="167"/>
      <c r="DI654" s="422"/>
      <c r="DJ654" s="422"/>
      <c r="EU654" s="422"/>
      <c r="EV654" s="422"/>
    </row>
    <row r="655" spans="14:152" s="56" customFormat="1" ht="15" customHeight="1">
      <c r="N655" s="504">
        <v>6</v>
      </c>
      <c r="O655" s="167" t="s">
        <v>456</v>
      </c>
      <c r="P655" s="167" t="s">
        <v>602</v>
      </c>
      <c r="Q655" s="167" t="s">
        <v>479</v>
      </c>
      <c r="R655" s="167" t="s">
        <v>456</v>
      </c>
      <c r="S655" s="167" t="s">
        <v>1</v>
      </c>
      <c r="T655" s="167" t="s">
        <v>354</v>
      </c>
      <c r="U655" s="167" t="s">
        <v>352</v>
      </c>
      <c r="W655" s="223">
        <f t="shared" si="450"/>
        <v>1</v>
      </c>
      <c r="X655" s="223">
        <f t="shared" si="451"/>
        <v>4</v>
      </c>
      <c r="Y655" s="223">
        <f t="shared" si="452"/>
        <v>1</v>
      </c>
      <c r="Z655" s="223"/>
      <c r="AA655" s="223"/>
      <c r="AB655" s="223">
        <f t="shared" si="453"/>
        <v>1</v>
      </c>
      <c r="AC655" s="223" t="str">
        <f t="shared" si="454"/>
        <v>-</v>
      </c>
      <c r="AD655" s="223">
        <f t="shared" si="455"/>
        <v>1</v>
      </c>
      <c r="AE655" s="223">
        <f t="shared" si="456"/>
        <v>4</v>
      </c>
      <c r="AG655" s="167"/>
      <c r="AH655" s="167"/>
      <c r="AI655" s="300"/>
      <c r="AJ655" s="300"/>
      <c r="AK655" s="300"/>
      <c r="AL655" s="300"/>
      <c r="AM655" s="300"/>
      <c r="AN655" s="300"/>
      <c r="AO655" s="300"/>
      <c r="AP655" s="300"/>
      <c r="AQ655" s="300"/>
      <c r="AR655" s="300"/>
      <c r="AS655" s="300"/>
      <c r="AT655" s="300"/>
      <c r="AU655" s="300"/>
      <c r="AV655" s="300"/>
      <c r="AW655" s="300"/>
      <c r="AX655" s="300"/>
      <c r="AY655" s="167"/>
      <c r="AZ655" s="167"/>
      <c r="BA655" s="167"/>
      <c r="BB655" s="167"/>
      <c r="BC655" s="167"/>
      <c r="BD655" s="167"/>
      <c r="BE655" s="167"/>
      <c r="BF655" s="167"/>
      <c r="BG655" s="167"/>
      <c r="BH655" s="167"/>
      <c r="BI655" s="167"/>
      <c r="BJ655" s="167"/>
      <c r="BK655" s="167"/>
      <c r="BL655" s="167"/>
      <c r="BM655" s="167"/>
      <c r="BN655" s="167"/>
      <c r="DI655" s="422"/>
      <c r="DJ655" s="422"/>
      <c r="EU655" s="422"/>
      <c r="EV655" s="422"/>
    </row>
    <row r="656" spans="14:152" s="56" customFormat="1" ht="15" customHeight="1">
      <c r="N656" s="504">
        <v>7</v>
      </c>
      <c r="O656" s="167" t="s">
        <v>407</v>
      </c>
      <c r="P656" s="167" t="s">
        <v>603</v>
      </c>
      <c r="Q656" s="167" t="s">
        <v>482</v>
      </c>
      <c r="R656" s="167" t="s">
        <v>407</v>
      </c>
      <c r="S656" s="167" t="s">
        <v>404</v>
      </c>
      <c r="T656" s="167" t="s">
        <v>477</v>
      </c>
      <c r="U656" s="167" t="s">
        <v>355</v>
      </c>
      <c r="W656" s="223">
        <f t="shared" si="450"/>
        <v>3</v>
      </c>
      <c r="X656" s="223">
        <f t="shared" si="451"/>
        <v>11</v>
      </c>
      <c r="Y656" s="223">
        <f t="shared" si="452"/>
        <v>5</v>
      </c>
      <c r="Z656" s="223"/>
      <c r="AA656" s="223"/>
      <c r="AB656" s="223">
        <f t="shared" si="453"/>
        <v>3</v>
      </c>
      <c r="AC656" s="223">
        <f t="shared" si="454"/>
        <v>0</v>
      </c>
      <c r="AD656" s="223">
        <f t="shared" si="455"/>
        <v>4</v>
      </c>
      <c r="AE656" s="223">
        <f t="shared" si="456"/>
        <v>8</v>
      </c>
      <c r="AG656" s="301" t="s">
        <v>1437</v>
      </c>
      <c r="AH656" s="301"/>
      <c r="AI656" s="300" t="s">
        <v>1438</v>
      </c>
      <c r="AJ656" s="300"/>
      <c r="AK656" s="300"/>
      <c r="AL656" s="300"/>
      <c r="AM656" s="300"/>
      <c r="AN656" s="300"/>
      <c r="AO656" s="300"/>
      <c r="AP656" s="300"/>
      <c r="AQ656" s="302"/>
      <c r="AR656" s="302"/>
      <c r="AS656" s="302"/>
      <c r="AT656" s="302"/>
      <c r="AU656" s="302"/>
      <c r="AV656" s="302"/>
      <c r="AW656" s="302"/>
      <c r="AX656" s="302"/>
      <c r="AY656" s="167"/>
      <c r="AZ656" s="167"/>
      <c r="BA656" s="167"/>
      <c r="BB656" s="167"/>
      <c r="BC656" s="167"/>
      <c r="BD656" s="167"/>
      <c r="BE656" s="167"/>
      <c r="BF656" s="167"/>
      <c r="BG656" s="167"/>
      <c r="BH656" s="167"/>
      <c r="BI656" s="167"/>
      <c r="BJ656" s="167"/>
      <c r="BK656" s="167"/>
      <c r="BL656" s="167"/>
      <c r="BM656" s="167"/>
      <c r="BN656" s="167"/>
      <c r="DI656" s="422"/>
      <c r="DJ656" s="422"/>
      <c r="EU656" s="422"/>
      <c r="EV656" s="422"/>
    </row>
    <row r="657" spans="14:152" s="56" customFormat="1" ht="15" customHeight="1">
      <c r="N657" s="504">
        <v>8</v>
      </c>
      <c r="O657" s="167" t="s">
        <v>353</v>
      </c>
      <c r="P657" s="167" t="s">
        <v>623</v>
      </c>
      <c r="Q657" s="167" t="s">
        <v>624</v>
      </c>
      <c r="R657" s="167" t="s">
        <v>353</v>
      </c>
      <c r="S657" s="167" t="s">
        <v>411</v>
      </c>
      <c r="T657" s="167" t="s">
        <v>625</v>
      </c>
      <c r="U657" s="167" t="s">
        <v>365</v>
      </c>
      <c r="W657" s="223">
        <f t="shared" si="450"/>
        <v>5</v>
      </c>
      <c r="X657" s="223">
        <f t="shared" si="451"/>
        <v>18</v>
      </c>
      <c r="Y657" s="223">
        <f t="shared" si="452"/>
        <v>9</v>
      </c>
      <c r="Z657" s="223"/>
      <c r="AA657" s="223"/>
      <c r="AB657" s="223">
        <f t="shared" si="453"/>
        <v>5</v>
      </c>
      <c r="AC657" s="223">
        <f t="shared" si="454"/>
        <v>2</v>
      </c>
      <c r="AD657" s="223">
        <f t="shared" si="455"/>
        <v>7</v>
      </c>
      <c r="AE657" s="223">
        <f t="shared" si="456"/>
        <v>11</v>
      </c>
      <c r="AG657" s="251" t="s">
        <v>1053</v>
      </c>
      <c r="AH657" s="251"/>
      <c r="AI657" s="302"/>
      <c r="AJ657" s="302"/>
      <c r="AK657" s="302"/>
      <c r="AL657" s="302"/>
      <c r="AM657" s="302"/>
      <c r="AN657" s="302"/>
      <c r="AO657" s="302"/>
      <c r="AP657" s="302"/>
      <c r="AQ657" s="303" t="s">
        <v>1062</v>
      </c>
      <c r="AR657" s="303" t="s">
        <v>1063</v>
      </c>
      <c r="AS657" s="303" t="s">
        <v>1064</v>
      </c>
      <c r="AT657" s="303" t="s">
        <v>1065</v>
      </c>
      <c r="AU657" s="303"/>
      <c r="AV657" s="304" t="s">
        <v>1066</v>
      </c>
      <c r="AW657" s="303" t="s">
        <v>1067</v>
      </c>
      <c r="AX657" s="303" t="s">
        <v>1068</v>
      </c>
      <c r="AY657" s="167"/>
      <c r="AZ657" s="167"/>
      <c r="BA657" s="167"/>
      <c r="BB657" s="167"/>
      <c r="BC657" s="167"/>
      <c r="BD657" s="167"/>
      <c r="BE657" s="167"/>
      <c r="BF657" s="167"/>
      <c r="BG657" s="167"/>
      <c r="BH657" s="167"/>
      <c r="BI657" s="167"/>
      <c r="BJ657" s="167"/>
      <c r="BK657" s="167"/>
      <c r="BL657" s="167"/>
      <c r="BM657" s="167"/>
      <c r="BN657" s="167"/>
      <c r="DI657" s="422"/>
      <c r="DJ657" s="422"/>
      <c r="EU657" s="422"/>
      <c r="EV657" s="422"/>
    </row>
    <row r="658" spans="14:152" s="56" customFormat="1" ht="15" customHeight="1">
      <c r="N658" s="504">
        <v>9</v>
      </c>
      <c r="O658" s="167" t="s">
        <v>367</v>
      </c>
      <c r="P658" s="167" t="s">
        <v>626</v>
      </c>
      <c r="Q658" s="167" t="s">
        <v>599</v>
      </c>
      <c r="R658" s="167" t="s">
        <v>367</v>
      </c>
      <c r="S658" s="167" t="s">
        <v>356</v>
      </c>
      <c r="T658" s="167" t="s">
        <v>365</v>
      </c>
      <c r="U658" s="167" t="s">
        <v>370</v>
      </c>
      <c r="W658" s="223">
        <f t="shared" si="450"/>
        <v>7</v>
      </c>
      <c r="X658" s="223">
        <f t="shared" si="451"/>
        <v>26</v>
      </c>
      <c r="Y658" s="223">
        <f t="shared" si="452"/>
        <v>14</v>
      </c>
      <c r="Z658" s="223"/>
      <c r="AA658" s="223"/>
      <c r="AB658" s="223">
        <f t="shared" si="453"/>
        <v>7</v>
      </c>
      <c r="AC658" s="223">
        <f t="shared" si="454"/>
        <v>4</v>
      </c>
      <c r="AD658" s="223">
        <f t="shared" si="455"/>
        <v>11</v>
      </c>
      <c r="AE658" s="223">
        <f t="shared" si="456"/>
        <v>14</v>
      </c>
      <c r="AG658" s="251"/>
      <c r="AH658" s="251"/>
      <c r="AI658" s="303" t="s">
        <v>1054</v>
      </c>
      <c r="AJ658" s="303" t="s">
        <v>1055</v>
      </c>
      <c r="AK658" s="303" t="s">
        <v>1056</v>
      </c>
      <c r="AL658" s="303" t="s">
        <v>1057</v>
      </c>
      <c r="AM658" s="303" t="s">
        <v>1058</v>
      </c>
      <c r="AN658" s="303" t="s">
        <v>1059</v>
      </c>
      <c r="AO658" s="303" t="s">
        <v>1060</v>
      </c>
      <c r="AP658" s="303" t="s">
        <v>1061</v>
      </c>
      <c r="AQ658" s="283" t="s">
        <v>572</v>
      </c>
      <c r="AR658" s="283" t="s">
        <v>403</v>
      </c>
      <c r="AS658" s="283" t="s">
        <v>1128</v>
      </c>
      <c r="AT658" s="283" t="s">
        <v>1408</v>
      </c>
      <c r="AU658" s="283"/>
      <c r="AV658" s="283" t="s">
        <v>1128</v>
      </c>
      <c r="AW658" s="283" t="s">
        <v>1146</v>
      </c>
      <c r="AX658" s="283" t="s">
        <v>644</v>
      </c>
      <c r="AY658" s="167">
        <f t="shared" ref="AY658:AY676" si="457">IF(AI659="-",AI659,IF(ISNUMBER(AI659),AI659,MID(AI659,1,FIND("-",AI659)-1))+0)</f>
        <v>0</v>
      </c>
      <c r="AZ658" s="167">
        <f t="shared" ref="AZ658:AZ676" si="458">IF(AJ659="-",AJ659,IF(ISNUMBER(AJ659),AJ659,MID(AJ659,1,FIND("-",AJ659)-1))+0)</f>
        <v>0</v>
      </c>
      <c r="BA658" s="167">
        <f t="shared" ref="BA658:BA676" si="459">IF(AK659="-",AK659,IF(ISNUMBER(AK659),AK659,MID(AK659,1,FIND("-",AK659)-1))+0)</f>
        <v>0</v>
      </c>
      <c r="BB658" s="167">
        <f t="shared" ref="BB658:BB676" si="460">IF(AL659="-",AL659,IF(ISNUMBER(AL659),AL659,MID(AL659,1,FIND("-",AL659)-1))+0)</f>
        <v>0</v>
      </c>
      <c r="BC658" s="167">
        <f t="shared" ref="BC658:BC676" si="461">IF(AM659="-",AM659,IF(ISNUMBER(AM659),AM659,MID(AM659,1,FIND("-",AM659)-1))+0)</f>
        <v>0</v>
      </c>
      <c r="BD658" s="167">
        <f t="shared" ref="BD658:BD676" si="462">IF(AN659="-",AN659,IF(ISNUMBER(AN659),AN659,MID(AN659,1,FIND("-",AN659)-1))+0)</f>
        <v>0</v>
      </c>
      <c r="BE658" s="167">
        <f t="shared" ref="BE658:BE676" si="463">IF(AO659="-",AO659,IF(ISNUMBER(AO659),AO659,MID(AO659,1,FIND("-",AO659)-1))+0)</f>
        <v>0</v>
      </c>
      <c r="BF658" s="167">
        <f t="shared" ref="BF658:BF676" si="464">IF(AP659="-",AP659,IF(ISNUMBER(AP659),AP659,MID(AP659,1,FIND("-",AP659)-1))+0)</f>
        <v>0</v>
      </c>
      <c r="BG658" s="167">
        <f t="shared" ref="BG658:BG676" si="465">IF(AQ658="-",AQ658,IF(ISNUMBER(AQ658),AQ658,MID(AQ658,1,FIND("-",AQ658)-1))+0)</f>
        <v>0</v>
      </c>
      <c r="BH658" s="167"/>
      <c r="BI658" s="167">
        <f t="shared" ref="BI658:BI676" si="466">IF(AR658="-",AR658,IF(ISNUMBER(AR658),AR658,MID(AR658,1,FIND("-",AR658)-1))+0)</f>
        <v>0</v>
      </c>
      <c r="BJ658" s="167">
        <f t="shared" ref="BJ658:BJ676" si="467">IF(AS658="-",AS658,IF(ISNUMBER(AS658),AS658,MID(AS658,1,FIND("-",AS658)-1))+0)</f>
        <v>0</v>
      </c>
      <c r="BK658" s="167">
        <f t="shared" ref="BK658:BK676" si="468">IF(AT658="-",AT658,IF(ISNUMBER(AT658),AT658,MID(AT658,1,FIND("-",AT658)-1))+0)</f>
        <v>0</v>
      </c>
      <c r="BL658" s="167">
        <f t="shared" ref="BL658:BL676" si="469">IF(AV658="-",AV658,IF(ISNUMBER(AV658),AV658,MID(AV658,1,FIND("-",AV658)-1))+0)</f>
        <v>0</v>
      </c>
      <c r="BM658" s="167">
        <f t="shared" ref="BM658:BM676" si="470">IF(AW658="-",AW658,IF(ISNUMBER(AW658),AW658,MID(AW658,1,FIND("-",AW658)-1))+0)</f>
        <v>0</v>
      </c>
      <c r="BN658" s="167">
        <f t="shared" ref="BN658:BN676" si="471">IF(AX658="-",AX658,IF(ISNUMBER(AX658),AX658,MID(AX658,1,FIND("-",AX658)-1))+0)</f>
        <v>0</v>
      </c>
      <c r="DI658" s="422"/>
      <c r="DJ658" s="422"/>
      <c r="EU658" s="422"/>
      <c r="EV658" s="422"/>
    </row>
    <row r="659" spans="14:152" s="56" customFormat="1" ht="15" customHeight="1">
      <c r="N659" s="504">
        <v>10</v>
      </c>
      <c r="O659" s="167" t="s">
        <v>412</v>
      </c>
      <c r="P659" s="167" t="s">
        <v>627</v>
      </c>
      <c r="Q659" s="167" t="s">
        <v>362</v>
      </c>
      <c r="R659" s="167" t="s">
        <v>412</v>
      </c>
      <c r="S659" s="504">
        <v>6</v>
      </c>
      <c r="T659" s="167" t="s">
        <v>370</v>
      </c>
      <c r="U659" s="167" t="s">
        <v>373</v>
      </c>
      <c r="W659" s="223">
        <f t="shared" si="450"/>
        <v>9</v>
      </c>
      <c r="X659" s="223">
        <f t="shared" si="451"/>
        <v>33</v>
      </c>
      <c r="Y659" s="223">
        <f t="shared" si="452"/>
        <v>18</v>
      </c>
      <c r="Z659" s="223"/>
      <c r="AA659" s="223"/>
      <c r="AB659" s="223">
        <f t="shared" si="453"/>
        <v>9</v>
      </c>
      <c r="AC659" s="223">
        <f t="shared" si="454"/>
        <v>6</v>
      </c>
      <c r="AD659" s="223">
        <f t="shared" si="455"/>
        <v>14</v>
      </c>
      <c r="AE659" s="223">
        <f t="shared" si="456"/>
        <v>17</v>
      </c>
      <c r="AG659" s="270">
        <v>1</v>
      </c>
      <c r="AH659" s="270"/>
      <c r="AI659" s="283" t="s">
        <v>403</v>
      </c>
      <c r="AJ659" s="283">
        <v>0</v>
      </c>
      <c r="AK659" s="283" t="s">
        <v>1198</v>
      </c>
      <c r="AL659" s="283" t="s">
        <v>617</v>
      </c>
      <c r="AM659" s="283" t="s">
        <v>1228</v>
      </c>
      <c r="AN659" s="283" t="s">
        <v>1274</v>
      </c>
      <c r="AO659" s="283" t="s">
        <v>617</v>
      </c>
      <c r="AP659" s="283" t="s">
        <v>474</v>
      </c>
      <c r="AQ659" s="283" t="s">
        <v>361</v>
      </c>
      <c r="AR659" s="283" t="s">
        <v>356</v>
      </c>
      <c r="AS659" s="283" t="s">
        <v>363</v>
      </c>
      <c r="AT659" s="283" t="s">
        <v>1421</v>
      </c>
      <c r="AU659" s="283"/>
      <c r="AV659" s="291">
        <v>10</v>
      </c>
      <c r="AW659" s="283" t="s">
        <v>458</v>
      </c>
      <c r="AX659" s="291">
        <v>6</v>
      </c>
      <c r="AY659" s="167">
        <f t="shared" si="457"/>
        <v>4</v>
      </c>
      <c r="AZ659" s="167">
        <f t="shared" si="458"/>
        <v>1</v>
      </c>
      <c r="BA659" s="167">
        <f t="shared" si="459"/>
        <v>9</v>
      </c>
      <c r="BB659" s="167">
        <f t="shared" si="460"/>
        <v>5</v>
      </c>
      <c r="BC659" s="167">
        <f t="shared" si="461"/>
        <v>20</v>
      </c>
      <c r="BD659" s="167">
        <f t="shared" si="462"/>
        <v>13</v>
      </c>
      <c r="BE659" s="167">
        <f t="shared" si="463"/>
        <v>5</v>
      </c>
      <c r="BF659" s="167">
        <f t="shared" si="464"/>
        <v>7</v>
      </c>
      <c r="BG659" s="167">
        <f t="shared" si="465"/>
        <v>8</v>
      </c>
      <c r="BH659" s="167"/>
      <c r="BI659" s="167">
        <f t="shared" si="466"/>
        <v>4</v>
      </c>
      <c r="BJ659" s="167">
        <f t="shared" si="467"/>
        <v>10</v>
      </c>
      <c r="BK659" s="167">
        <f t="shared" si="468"/>
        <v>30</v>
      </c>
      <c r="BL659" s="167">
        <f t="shared" si="469"/>
        <v>10</v>
      </c>
      <c r="BM659" s="167">
        <f t="shared" si="470"/>
        <v>12</v>
      </c>
      <c r="BN659" s="167">
        <f t="shared" si="471"/>
        <v>6</v>
      </c>
      <c r="DI659" s="422"/>
      <c r="DJ659" s="422"/>
      <c r="EU659" s="422"/>
      <c r="EV659" s="422"/>
    </row>
    <row r="660" spans="14:152" s="56" customFormat="1" ht="15" customHeight="1">
      <c r="N660" s="504">
        <v>11</v>
      </c>
      <c r="O660" s="167" t="s">
        <v>366</v>
      </c>
      <c r="P660" s="167" t="s">
        <v>628</v>
      </c>
      <c r="Q660" s="167" t="s">
        <v>364</v>
      </c>
      <c r="R660" s="504">
        <v>11</v>
      </c>
      <c r="S660" s="167" t="s">
        <v>367</v>
      </c>
      <c r="T660" s="167" t="s">
        <v>489</v>
      </c>
      <c r="U660" s="167" t="s">
        <v>470</v>
      </c>
      <c r="W660" s="223">
        <f t="shared" si="450"/>
        <v>11</v>
      </c>
      <c r="X660" s="223">
        <f t="shared" si="451"/>
        <v>40</v>
      </c>
      <c r="Y660" s="223">
        <f t="shared" si="452"/>
        <v>22</v>
      </c>
      <c r="Z660" s="223"/>
      <c r="AA660" s="223"/>
      <c r="AB660" s="223">
        <f t="shared" si="453"/>
        <v>11</v>
      </c>
      <c r="AC660" s="223">
        <f t="shared" si="454"/>
        <v>7</v>
      </c>
      <c r="AD660" s="223">
        <f t="shared" si="455"/>
        <v>17</v>
      </c>
      <c r="AE660" s="223">
        <f t="shared" si="456"/>
        <v>20</v>
      </c>
      <c r="AG660" s="270">
        <v>2</v>
      </c>
      <c r="AH660" s="270"/>
      <c r="AI660" s="283" t="s">
        <v>356</v>
      </c>
      <c r="AJ660" s="291">
        <v>1</v>
      </c>
      <c r="AK660" s="291">
        <v>9</v>
      </c>
      <c r="AL660" s="283" t="s">
        <v>353</v>
      </c>
      <c r="AM660" s="283" t="s">
        <v>470</v>
      </c>
      <c r="AN660" s="283" t="s">
        <v>566</v>
      </c>
      <c r="AO660" s="283" t="s">
        <v>353</v>
      </c>
      <c r="AP660" s="283" t="s">
        <v>367</v>
      </c>
      <c r="AQ660" s="283" t="s">
        <v>363</v>
      </c>
      <c r="AR660" s="283" t="s">
        <v>359</v>
      </c>
      <c r="AS660" s="283" t="s">
        <v>458</v>
      </c>
      <c r="AT660" s="283" t="s">
        <v>578</v>
      </c>
      <c r="AU660" s="283"/>
      <c r="AV660" s="283">
        <v>11</v>
      </c>
      <c r="AW660" s="291">
        <v>14</v>
      </c>
      <c r="AX660" s="291">
        <v>7</v>
      </c>
      <c r="AY660" s="167">
        <f t="shared" si="457"/>
        <v>6</v>
      </c>
      <c r="AZ660" s="167">
        <f t="shared" si="458"/>
        <v>2</v>
      </c>
      <c r="BA660" s="167">
        <f t="shared" si="459"/>
        <v>10</v>
      </c>
      <c r="BB660" s="167">
        <f t="shared" si="460"/>
        <v>7</v>
      </c>
      <c r="BC660" s="167">
        <f t="shared" si="461"/>
        <v>23</v>
      </c>
      <c r="BD660" s="167">
        <f t="shared" si="462"/>
        <v>16</v>
      </c>
      <c r="BE660" s="167">
        <f t="shared" si="463"/>
        <v>7</v>
      </c>
      <c r="BF660" s="167">
        <f t="shared" si="464"/>
        <v>9</v>
      </c>
      <c r="BG660" s="167">
        <f t="shared" si="465"/>
        <v>10</v>
      </c>
      <c r="BH660" s="167"/>
      <c r="BI660" s="167">
        <f t="shared" si="466"/>
        <v>6</v>
      </c>
      <c r="BJ660" s="167">
        <f t="shared" si="467"/>
        <v>12</v>
      </c>
      <c r="BK660" s="167">
        <f t="shared" si="468"/>
        <v>37</v>
      </c>
      <c r="BL660" s="167">
        <f t="shared" si="469"/>
        <v>11</v>
      </c>
      <c r="BM660" s="167">
        <f t="shared" si="470"/>
        <v>14</v>
      </c>
      <c r="BN660" s="167">
        <f t="shared" si="471"/>
        <v>7</v>
      </c>
      <c r="DI660" s="422"/>
      <c r="DJ660" s="422"/>
      <c r="EU660" s="422"/>
      <c r="EV660" s="422"/>
    </row>
    <row r="661" spans="14:152" s="56" customFormat="1" ht="15" customHeight="1">
      <c r="N661" s="504">
        <v>12</v>
      </c>
      <c r="O661" s="167" t="s">
        <v>380</v>
      </c>
      <c r="P661" s="167" t="s">
        <v>629</v>
      </c>
      <c r="Q661" s="167" t="s">
        <v>541</v>
      </c>
      <c r="R661" s="167" t="s">
        <v>458</v>
      </c>
      <c r="S661" s="167" t="s">
        <v>412</v>
      </c>
      <c r="T661" s="167" t="s">
        <v>381</v>
      </c>
      <c r="U661" s="167" t="s">
        <v>494</v>
      </c>
      <c r="W661" s="223">
        <f t="shared" si="450"/>
        <v>13</v>
      </c>
      <c r="X661" s="223">
        <f t="shared" si="451"/>
        <v>47</v>
      </c>
      <c r="Y661" s="223">
        <f t="shared" si="452"/>
        <v>26</v>
      </c>
      <c r="Z661" s="223"/>
      <c r="AA661" s="223"/>
      <c r="AB661" s="223">
        <f t="shared" si="453"/>
        <v>12</v>
      </c>
      <c r="AC661" s="223">
        <f t="shared" si="454"/>
        <v>9</v>
      </c>
      <c r="AD661" s="223">
        <f t="shared" si="455"/>
        <v>21</v>
      </c>
      <c r="AE661" s="223">
        <f t="shared" si="456"/>
        <v>23</v>
      </c>
      <c r="AG661" s="270">
        <v>3</v>
      </c>
      <c r="AH661" s="270"/>
      <c r="AI661" s="283" t="s">
        <v>515</v>
      </c>
      <c r="AJ661" s="283" t="s">
        <v>411</v>
      </c>
      <c r="AK661" s="291">
        <v>10</v>
      </c>
      <c r="AL661" s="291">
        <v>7</v>
      </c>
      <c r="AM661" s="283" t="s">
        <v>494</v>
      </c>
      <c r="AN661" s="283" t="s">
        <v>387</v>
      </c>
      <c r="AO661" s="283" t="s">
        <v>367</v>
      </c>
      <c r="AP661" s="283" t="s">
        <v>412</v>
      </c>
      <c r="AQ661" s="283" t="s">
        <v>458</v>
      </c>
      <c r="AR661" s="283" t="s">
        <v>355</v>
      </c>
      <c r="AS661" s="283" t="s">
        <v>459</v>
      </c>
      <c r="AT661" s="283" t="s">
        <v>579</v>
      </c>
      <c r="AU661" s="283"/>
      <c r="AV661" s="291">
        <v>12</v>
      </c>
      <c r="AW661" s="283" t="s">
        <v>371</v>
      </c>
      <c r="AX661" s="291">
        <v>8</v>
      </c>
      <c r="AY661" s="167">
        <f t="shared" si="457"/>
        <v>10</v>
      </c>
      <c r="AZ661" s="167">
        <f t="shared" si="458"/>
        <v>4</v>
      </c>
      <c r="BA661" s="167" t="str">
        <f t="shared" si="459"/>
        <v>-</v>
      </c>
      <c r="BB661" s="167">
        <f t="shared" si="460"/>
        <v>8</v>
      </c>
      <c r="BC661" s="167">
        <f t="shared" si="461"/>
        <v>26</v>
      </c>
      <c r="BD661" s="167">
        <f t="shared" si="462"/>
        <v>18</v>
      </c>
      <c r="BE661" s="167">
        <f t="shared" si="463"/>
        <v>9</v>
      </c>
      <c r="BF661" s="167">
        <f t="shared" si="464"/>
        <v>11</v>
      </c>
      <c r="BG661" s="167">
        <f t="shared" si="465"/>
        <v>12</v>
      </c>
      <c r="BH661" s="167"/>
      <c r="BI661" s="167">
        <f t="shared" si="466"/>
        <v>8</v>
      </c>
      <c r="BJ661" s="167">
        <f t="shared" si="467"/>
        <v>14</v>
      </c>
      <c r="BK661" s="167">
        <f t="shared" si="468"/>
        <v>44</v>
      </c>
      <c r="BL661" s="167">
        <f t="shared" si="469"/>
        <v>12</v>
      </c>
      <c r="BM661" s="167">
        <f t="shared" si="470"/>
        <v>15</v>
      </c>
      <c r="BN661" s="167">
        <f t="shared" si="471"/>
        <v>8</v>
      </c>
      <c r="DI661" s="422"/>
      <c r="DJ661" s="422"/>
      <c r="EU661" s="422"/>
      <c r="EV661" s="422"/>
    </row>
    <row r="662" spans="14:152" s="56" customFormat="1" ht="15" customHeight="1">
      <c r="N662" s="504">
        <v>13</v>
      </c>
      <c r="O662" s="167" t="s">
        <v>371</v>
      </c>
      <c r="P662" s="167" t="s">
        <v>630</v>
      </c>
      <c r="Q662" s="167" t="s">
        <v>622</v>
      </c>
      <c r="R662" s="167" t="s">
        <v>459</v>
      </c>
      <c r="S662" s="167" t="s">
        <v>366</v>
      </c>
      <c r="T662" s="167" t="s">
        <v>590</v>
      </c>
      <c r="U662" s="167" t="s">
        <v>369</v>
      </c>
      <c r="W662" s="223">
        <f t="shared" si="450"/>
        <v>15</v>
      </c>
      <c r="X662" s="223">
        <f t="shared" si="451"/>
        <v>54</v>
      </c>
      <c r="Y662" s="223">
        <f t="shared" si="452"/>
        <v>30</v>
      </c>
      <c r="Z662" s="223"/>
      <c r="AA662" s="223"/>
      <c r="AB662" s="223">
        <f t="shared" si="453"/>
        <v>14</v>
      </c>
      <c r="AC662" s="223">
        <f t="shared" si="454"/>
        <v>11</v>
      </c>
      <c r="AD662" s="223">
        <f t="shared" si="455"/>
        <v>24</v>
      </c>
      <c r="AE662" s="223">
        <f t="shared" si="456"/>
        <v>26</v>
      </c>
      <c r="AG662" s="270">
        <v>4</v>
      </c>
      <c r="AH662" s="270"/>
      <c r="AI662" s="283" t="s">
        <v>598</v>
      </c>
      <c r="AJ662" s="283" t="s">
        <v>356</v>
      </c>
      <c r="AK662" s="283" t="s">
        <v>1</v>
      </c>
      <c r="AL662" s="283" t="s">
        <v>361</v>
      </c>
      <c r="AM662" s="283" t="s">
        <v>541</v>
      </c>
      <c r="AN662" s="283" t="s">
        <v>462</v>
      </c>
      <c r="AO662" s="283" t="s">
        <v>412</v>
      </c>
      <c r="AP662" s="283" t="s">
        <v>366</v>
      </c>
      <c r="AQ662" s="283" t="s">
        <v>459</v>
      </c>
      <c r="AR662" s="283" t="s">
        <v>366</v>
      </c>
      <c r="AS662" s="283" t="s">
        <v>387</v>
      </c>
      <c r="AT662" s="283" t="s">
        <v>580</v>
      </c>
      <c r="AU662" s="283"/>
      <c r="AV662" s="291">
        <v>13</v>
      </c>
      <c r="AW662" s="283" t="s">
        <v>374</v>
      </c>
      <c r="AX662" s="291">
        <v>9</v>
      </c>
      <c r="AY662" s="167">
        <f t="shared" si="457"/>
        <v>14</v>
      </c>
      <c r="AZ662" s="167">
        <f t="shared" si="458"/>
        <v>6</v>
      </c>
      <c r="BA662" s="167">
        <f t="shared" si="459"/>
        <v>11</v>
      </c>
      <c r="BB662" s="167">
        <f t="shared" si="460"/>
        <v>10</v>
      </c>
      <c r="BC662" s="167">
        <f t="shared" si="461"/>
        <v>30</v>
      </c>
      <c r="BD662" s="167">
        <f t="shared" si="462"/>
        <v>21</v>
      </c>
      <c r="BE662" s="167">
        <f t="shared" si="463"/>
        <v>11</v>
      </c>
      <c r="BF662" s="167">
        <f t="shared" si="464"/>
        <v>13</v>
      </c>
      <c r="BG662" s="167">
        <f t="shared" si="465"/>
        <v>14</v>
      </c>
      <c r="BH662" s="167"/>
      <c r="BI662" s="167">
        <f t="shared" si="466"/>
        <v>11</v>
      </c>
      <c r="BJ662" s="167">
        <f t="shared" si="467"/>
        <v>16</v>
      </c>
      <c r="BK662" s="167">
        <f t="shared" si="468"/>
        <v>51</v>
      </c>
      <c r="BL662" s="167">
        <f t="shared" si="469"/>
        <v>13</v>
      </c>
      <c r="BM662" s="167">
        <f t="shared" si="470"/>
        <v>17</v>
      </c>
      <c r="BN662" s="167">
        <f t="shared" si="471"/>
        <v>9</v>
      </c>
      <c r="DI662" s="422"/>
      <c r="DJ662" s="422"/>
      <c r="EU662" s="422"/>
      <c r="EV662" s="422"/>
    </row>
    <row r="663" spans="14:152" s="56" customFormat="1" ht="15" customHeight="1">
      <c r="N663" s="504">
        <v>14</v>
      </c>
      <c r="O663" s="167" t="s">
        <v>374</v>
      </c>
      <c r="P663" s="167" t="s">
        <v>597</v>
      </c>
      <c r="Q663" s="167" t="s">
        <v>631</v>
      </c>
      <c r="R663" s="167" t="s">
        <v>387</v>
      </c>
      <c r="S663" s="504">
        <v>13</v>
      </c>
      <c r="T663" s="167" t="s">
        <v>424</v>
      </c>
      <c r="U663" s="167" t="s">
        <v>460</v>
      </c>
      <c r="W663" s="223">
        <f t="shared" si="450"/>
        <v>17</v>
      </c>
      <c r="X663" s="223">
        <f t="shared" si="451"/>
        <v>61</v>
      </c>
      <c r="Y663" s="223">
        <f t="shared" si="452"/>
        <v>34</v>
      </c>
      <c r="Z663" s="223"/>
      <c r="AA663" s="223"/>
      <c r="AB663" s="223">
        <f t="shared" si="453"/>
        <v>16</v>
      </c>
      <c r="AC663" s="223">
        <f t="shared" si="454"/>
        <v>13</v>
      </c>
      <c r="AD663" s="223">
        <f t="shared" si="455"/>
        <v>27</v>
      </c>
      <c r="AE663" s="223">
        <f t="shared" si="456"/>
        <v>29</v>
      </c>
      <c r="AG663" s="270">
        <v>5</v>
      </c>
      <c r="AH663" s="270"/>
      <c r="AI663" s="283" t="s">
        <v>619</v>
      </c>
      <c r="AJ663" s="283" t="s">
        <v>515</v>
      </c>
      <c r="AK663" s="291">
        <v>11</v>
      </c>
      <c r="AL663" s="291">
        <v>10</v>
      </c>
      <c r="AM663" s="283" t="s">
        <v>622</v>
      </c>
      <c r="AN663" s="283" t="s">
        <v>381</v>
      </c>
      <c r="AO663" s="291">
        <v>11</v>
      </c>
      <c r="AP663" s="291">
        <v>13</v>
      </c>
      <c r="AQ663" s="283" t="s">
        <v>387</v>
      </c>
      <c r="AR663" s="283" t="s">
        <v>566</v>
      </c>
      <c r="AS663" s="283" t="s">
        <v>429</v>
      </c>
      <c r="AT663" s="283" t="s">
        <v>1090</v>
      </c>
      <c r="AU663" s="283"/>
      <c r="AV663" s="291">
        <v>14</v>
      </c>
      <c r="AW663" s="291">
        <v>19</v>
      </c>
      <c r="AX663" s="291">
        <v>10</v>
      </c>
      <c r="AY663" s="167">
        <f t="shared" si="457"/>
        <v>19</v>
      </c>
      <c r="AZ663" s="167">
        <f t="shared" si="458"/>
        <v>10</v>
      </c>
      <c r="BA663" s="167">
        <f t="shared" si="459"/>
        <v>12</v>
      </c>
      <c r="BB663" s="167">
        <f t="shared" si="460"/>
        <v>11</v>
      </c>
      <c r="BC663" s="167">
        <f t="shared" si="461"/>
        <v>34</v>
      </c>
      <c r="BD663" s="167">
        <f t="shared" si="462"/>
        <v>24</v>
      </c>
      <c r="BE663" s="167">
        <f t="shared" si="463"/>
        <v>12</v>
      </c>
      <c r="BF663" s="167">
        <f t="shared" si="464"/>
        <v>14</v>
      </c>
      <c r="BG663" s="167">
        <f t="shared" si="465"/>
        <v>16</v>
      </c>
      <c r="BH663" s="167"/>
      <c r="BI663" s="167">
        <f t="shared" si="466"/>
        <v>13</v>
      </c>
      <c r="BJ663" s="167">
        <f t="shared" si="467"/>
        <v>18</v>
      </c>
      <c r="BK663" s="167">
        <f t="shared" si="468"/>
        <v>58</v>
      </c>
      <c r="BL663" s="167">
        <f t="shared" si="469"/>
        <v>14</v>
      </c>
      <c r="BM663" s="167">
        <f t="shared" si="470"/>
        <v>19</v>
      </c>
      <c r="BN663" s="167">
        <f t="shared" si="471"/>
        <v>10</v>
      </c>
      <c r="DI663" s="422"/>
      <c r="DJ663" s="422"/>
      <c r="EU663" s="422"/>
      <c r="EV663" s="422"/>
    </row>
    <row r="664" spans="14:152" s="56" customFormat="1" ht="15" customHeight="1">
      <c r="N664" s="504">
        <v>15</v>
      </c>
      <c r="O664" s="167" t="s">
        <v>377</v>
      </c>
      <c r="P664" s="167" t="s">
        <v>632</v>
      </c>
      <c r="Q664" s="167" t="s">
        <v>633</v>
      </c>
      <c r="R664" s="167" t="s">
        <v>429</v>
      </c>
      <c r="S664" s="167" t="s">
        <v>459</v>
      </c>
      <c r="T664" s="167" t="s">
        <v>390</v>
      </c>
      <c r="U664" s="167" t="s">
        <v>521</v>
      </c>
      <c r="W664" s="223">
        <f t="shared" si="450"/>
        <v>19</v>
      </c>
      <c r="X664" s="223">
        <f t="shared" si="451"/>
        <v>69</v>
      </c>
      <c r="Y664" s="223">
        <f t="shared" si="452"/>
        <v>38</v>
      </c>
      <c r="Z664" s="223"/>
      <c r="AA664" s="223"/>
      <c r="AB664" s="223">
        <f t="shared" si="453"/>
        <v>18</v>
      </c>
      <c r="AC664" s="223">
        <f t="shared" si="454"/>
        <v>14</v>
      </c>
      <c r="AD664" s="223">
        <f t="shared" si="455"/>
        <v>31</v>
      </c>
      <c r="AE664" s="223">
        <f t="shared" si="456"/>
        <v>32</v>
      </c>
      <c r="AG664" s="270">
        <v>6</v>
      </c>
      <c r="AH664" s="270"/>
      <c r="AI664" s="283" t="s">
        <v>399</v>
      </c>
      <c r="AJ664" s="283" t="s">
        <v>598</v>
      </c>
      <c r="AK664" s="291">
        <v>12</v>
      </c>
      <c r="AL664" s="283" t="s">
        <v>366</v>
      </c>
      <c r="AM664" s="283" t="s">
        <v>631</v>
      </c>
      <c r="AN664" s="283" t="s">
        <v>384</v>
      </c>
      <c r="AO664" s="283" t="s">
        <v>458</v>
      </c>
      <c r="AP664" s="283" t="s">
        <v>459</v>
      </c>
      <c r="AQ664" s="283" t="s">
        <v>429</v>
      </c>
      <c r="AR664" s="283" t="s">
        <v>418</v>
      </c>
      <c r="AS664" s="283" t="s">
        <v>376</v>
      </c>
      <c r="AT664" s="283" t="s">
        <v>1439</v>
      </c>
      <c r="AU664" s="283"/>
      <c r="AV664" s="291">
        <v>15</v>
      </c>
      <c r="AW664" s="283" t="s">
        <v>376</v>
      </c>
      <c r="AX664" s="454" t="s">
        <v>366</v>
      </c>
      <c r="AY664" s="167">
        <f t="shared" si="457"/>
        <v>23</v>
      </c>
      <c r="AZ664" s="167">
        <f t="shared" si="458"/>
        <v>14</v>
      </c>
      <c r="BA664" s="167">
        <f t="shared" si="459"/>
        <v>13</v>
      </c>
      <c r="BB664" s="167">
        <f t="shared" si="460"/>
        <v>13</v>
      </c>
      <c r="BC664" s="167">
        <f t="shared" si="461"/>
        <v>38</v>
      </c>
      <c r="BD664" s="167">
        <f t="shared" si="462"/>
        <v>26</v>
      </c>
      <c r="BE664" s="167">
        <f t="shared" si="463"/>
        <v>14</v>
      </c>
      <c r="BF664" s="167">
        <f t="shared" si="464"/>
        <v>16</v>
      </c>
      <c r="BG664" s="167">
        <f t="shared" si="465"/>
        <v>18</v>
      </c>
      <c r="BH664" s="167"/>
      <c r="BI664" s="167">
        <f t="shared" si="466"/>
        <v>16</v>
      </c>
      <c r="BJ664" s="167">
        <f t="shared" si="467"/>
        <v>20</v>
      </c>
      <c r="BK664" s="167">
        <f t="shared" si="468"/>
        <v>65</v>
      </c>
      <c r="BL664" s="167">
        <f t="shared" si="469"/>
        <v>15</v>
      </c>
      <c r="BM664" s="167">
        <f t="shared" si="470"/>
        <v>20</v>
      </c>
      <c r="BN664" s="167">
        <f t="shared" si="471"/>
        <v>11</v>
      </c>
      <c r="DI664" s="422"/>
      <c r="DJ664" s="422"/>
      <c r="EU664" s="422"/>
      <c r="EV664" s="422"/>
    </row>
    <row r="665" spans="14:152" s="56" customFormat="1" ht="15" customHeight="1">
      <c r="N665" s="504">
        <v>16</v>
      </c>
      <c r="O665" s="167" t="s">
        <v>437</v>
      </c>
      <c r="P665" s="167" t="s">
        <v>634</v>
      </c>
      <c r="Q665" s="167" t="s">
        <v>385</v>
      </c>
      <c r="R665" s="167" t="s">
        <v>376</v>
      </c>
      <c r="S665" s="167" t="s">
        <v>387</v>
      </c>
      <c r="T665" s="167" t="s">
        <v>500</v>
      </c>
      <c r="U665" s="167" t="s">
        <v>439</v>
      </c>
      <c r="W665" s="223">
        <f t="shared" si="450"/>
        <v>21</v>
      </c>
      <c r="X665" s="223">
        <f t="shared" si="451"/>
        <v>76</v>
      </c>
      <c r="Y665" s="223">
        <f t="shared" si="452"/>
        <v>43</v>
      </c>
      <c r="Z665" s="223"/>
      <c r="AA665" s="223"/>
      <c r="AB665" s="223">
        <f t="shared" si="453"/>
        <v>20</v>
      </c>
      <c r="AC665" s="223">
        <f t="shared" si="454"/>
        <v>16</v>
      </c>
      <c r="AD665" s="223">
        <f t="shared" si="455"/>
        <v>34</v>
      </c>
      <c r="AE665" s="223">
        <f t="shared" si="456"/>
        <v>35</v>
      </c>
      <c r="AG665" s="270">
        <v>7</v>
      </c>
      <c r="AH665" s="270"/>
      <c r="AI665" s="283" t="s">
        <v>620</v>
      </c>
      <c r="AJ665" s="283" t="s">
        <v>370</v>
      </c>
      <c r="AK665" s="291">
        <v>13</v>
      </c>
      <c r="AL665" s="291">
        <v>13</v>
      </c>
      <c r="AM665" s="283" t="s">
        <v>587</v>
      </c>
      <c r="AN665" s="283" t="s">
        <v>369</v>
      </c>
      <c r="AO665" s="291">
        <v>14</v>
      </c>
      <c r="AP665" s="283" t="s">
        <v>387</v>
      </c>
      <c r="AQ665" s="283" t="s">
        <v>376</v>
      </c>
      <c r="AR665" s="283" t="s">
        <v>377</v>
      </c>
      <c r="AS665" s="283" t="s">
        <v>466</v>
      </c>
      <c r="AT665" s="283" t="s">
        <v>1316</v>
      </c>
      <c r="AU665" s="283"/>
      <c r="AV665" s="291">
        <v>16</v>
      </c>
      <c r="AW665" s="291">
        <v>22</v>
      </c>
      <c r="AX665" s="291">
        <v>13</v>
      </c>
      <c r="AY665" s="167">
        <f t="shared" si="457"/>
        <v>28</v>
      </c>
      <c r="AZ665" s="167">
        <f t="shared" si="458"/>
        <v>17</v>
      </c>
      <c r="BA665" s="167" t="str">
        <f t="shared" si="459"/>
        <v>-</v>
      </c>
      <c r="BB665" s="167">
        <f t="shared" si="460"/>
        <v>14</v>
      </c>
      <c r="BC665" s="167">
        <f t="shared" si="461"/>
        <v>42</v>
      </c>
      <c r="BD665" s="167">
        <f t="shared" si="462"/>
        <v>29</v>
      </c>
      <c r="BE665" s="167">
        <f t="shared" si="463"/>
        <v>15</v>
      </c>
      <c r="BF665" s="167">
        <f t="shared" si="464"/>
        <v>18</v>
      </c>
      <c r="BG665" s="167">
        <f t="shared" si="465"/>
        <v>20</v>
      </c>
      <c r="BH665" s="167"/>
      <c r="BI665" s="167">
        <f t="shared" si="466"/>
        <v>19</v>
      </c>
      <c r="BJ665" s="167">
        <f t="shared" si="467"/>
        <v>22</v>
      </c>
      <c r="BK665" s="167">
        <f t="shared" si="468"/>
        <v>72</v>
      </c>
      <c r="BL665" s="167">
        <f t="shared" si="469"/>
        <v>16</v>
      </c>
      <c r="BM665" s="167">
        <f t="shared" si="470"/>
        <v>22</v>
      </c>
      <c r="BN665" s="167">
        <f t="shared" si="471"/>
        <v>13</v>
      </c>
      <c r="DI665" s="422"/>
      <c r="DJ665" s="422"/>
      <c r="EU665" s="422"/>
      <c r="EV665" s="422"/>
    </row>
    <row r="666" spans="14:152" s="56" customFormat="1" ht="15" customHeight="1">
      <c r="N666" s="504">
        <v>17</v>
      </c>
      <c r="O666" s="167" t="s">
        <v>440</v>
      </c>
      <c r="P666" s="167" t="s">
        <v>635</v>
      </c>
      <c r="Q666" s="167" t="s">
        <v>442</v>
      </c>
      <c r="R666" s="504">
        <v>22</v>
      </c>
      <c r="S666" s="504">
        <v>18</v>
      </c>
      <c r="T666" s="167" t="s">
        <v>547</v>
      </c>
      <c r="U666" s="167" t="s">
        <v>444</v>
      </c>
      <c r="W666" s="223">
        <f t="shared" si="450"/>
        <v>23</v>
      </c>
      <c r="X666" s="223">
        <f t="shared" si="451"/>
        <v>83</v>
      </c>
      <c r="Y666" s="223">
        <f t="shared" si="452"/>
        <v>47</v>
      </c>
      <c r="Z666" s="223"/>
      <c r="AA666" s="223"/>
      <c r="AB666" s="223">
        <f t="shared" si="453"/>
        <v>22</v>
      </c>
      <c r="AC666" s="223">
        <f t="shared" si="454"/>
        <v>18</v>
      </c>
      <c r="AD666" s="223">
        <f t="shared" si="455"/>
        <v>37</v>
      </c>
      <c r="AE666" s="223">
        <f t="shared" si="456"/>
        <v>38</v>
      </c>
      <c r="AG666" s="270">
        <v>8</v>
      </c>
      <c r="AH666" s="270"/>
      <c r="AI666" s="283" t="s">
        <v>520</v>
      </c>
      <c r="AJ666" s="283" t="s">
        <v>374</v>
      </c>
      <c r="AK666" s="283" t="s">
        <v>1</v>
      </c>
      <c r="AL666" s="283" t="s">
        <v>459</v>
      </c>
      <c r="AM666" s="283" t="s">
        <v>522</v>
      </c>
      <c r="AN666" s="283" t="s">
        <v>467</v>
      </c>
      <c r="AO666" s="283" t="s">
        <v>371</v>
      </c>
      <c r="AP666" s="283" t="s">
        <v>429</v>
      </c>
      <c r="AQ666" s="283" t="s">
        <v>466</v>
      </c>
      <c r="AR666" s="283" t="s">
        <v>381</v>
      </c>
      <c r="AS666" s="283" t="s">
        <v>384</v>
      </c>
      <c r="AT666" s="283" t="s">
        <v>1229</v>
      </c>
      <c r="AU666" s="283"/>
      <c r="AV666" s="291">
        <v>17</v>
      </c>
      <c r="AW666" s="291">
        <v>23</v>
      </c>
      <c r="AX666" s="291">
        <v>14</v>
      </c>
      <c r="AY666" s="167">
        <f t="shared" si="457"/>
        <v>32</v>
      </c>
      <c r="AZ666" s="167">
        <f t="shared" si="458"/>
        <v>19</v>
      </c>
      <c r="BA666" s="167">
        <f t="shared" si="459"/>
        <v>14</v>
      </c>
      <c r="BB666" s="167">
        <f t="shared" si="460"/>
        <v>16</v>
      </c>
      <c r="BC666" s="167">
        <f t="shared" si="461"/>
        <v>46</v>
      </c>
      <c r="BD666" s="167">
        <f t="shared" si="462"/>
        <v>31</v>
      </c>
      <c r="BE666" s="167">
        <f t="shared" si="463"/>
        <v>17</v>
      </c>
      <c r="BF666" s="167">
        <f t="shared" si="464"/>
        <v>20</v>
      </c>
      <c r="BG666" s="167">
        <f t="shared" si="465"/>
        <v>22</v>
      </c>
      <c r="BH666" s="167"/>
      <c r="BI666" s="167">
        <f t="shared" si="466"/>
        <v>21</v>
      </c>
      <c r="BJ666" s="167">
        <f t="shared" si="467"/>
        <v>24</v>
      </c>
      <c r="BK666" s="167">
        <f t="shared" si="468"/>
        <v>79</v>
      </c>
      <c r="BL666" s="167">
        <f t="shared" si="469"/>
        <v>17</v>
      </c>
      <c r="BM666" s="167">
        <f t="shared" si="470"/>
        <v>23</v>
      </c>
      <c r="BN666" s="167">
        <f t="shared" si="471"/>
        <v>14</v>
      </c>
      <c r="DI666" s="422"/>
      <c r="DJ666" s="422"/>
      <c r="EU666" s="422"/>
      <c r="EV666" s="422"/>
    </row>
    <row r="667" spans="14:152" s="56" customFormat="1" ht="15" customHeight="1">
      <c r="N667" s="504">
        <v>18</v>
      </c>
      <c r="O667" s="504">
        <v>25</v>
      </c>
      <c r="P667" s="167" t="s">
        <v>636</v>
      </c>
      <c r="Q667" s="167" t="s">
        <v>549</v>
      </c>
      <c r="R667" s="167" t="s">
        <v>440</v>
      </c>
      <c r="S667" s="167" t="s">
        <v>377</v>
      </c>
      <c r="T667" s="167" t="s">
        <v>550</v>
      </c>
      <c r="U667" s="167" t="s">
        <v>550</v>
      </c>
      <c r="W667" s="223">
        <f t="shared" si="450"/>
        <v>25</v>
      </c>
      <c r="X667" s="223">
        <f t="shared" si="451"/>
        <v>90</v>
      </c>
      <c r="Y667" s="223">
        <f t="shared" si="452"/>
        <v>51</v>
      </c>
      <c r="Z667" s="223"/>
      <c r="AA667" s="223"/>
      <c r="AB667" s="223">
        <f t="shared" si="453"/>
        <v>23</v>
      </c>
      <c r="AC667" s="223">
        <f t="shared" si="454"/>
        <v>19</v>
      </c>
      <c r="AD667" s="223">
        <f t="shared" si="455"/>
        <v>41</v>
      </c>
      <c r="AE667" s="223">
        <f t="shared" si="456"/>
        <v>41</v>
      </c>
      <c r="AG667" s="270">
        <v>9</v>
      </c>
      <c r="AH667" s="270"/>
      <c r="AI667" s="283" t="s">
        <v>461</v>
      </c>
      <c r="AJ667" s="283" t="s">
        <v>420</v>
      </c>
      <c r="AK667" s="283" t="s">
        <v>459</v>
      </c>
      <c r="AL667" s="291">
        <v>16</v>
      </c>
      <c r="AM667" s="283" t="s">
        <v>523</v>
      </c>
      <c r="AN667" s="283" t="s">
        <v>390</v>
      </c>
      <c r="AO667" s="291">
        <v>17</v>
      </c>
      <c r="AP667" s="283" t="s">
        <v>376</v>
      </c>
      <c r="AQ667" s="283" t="s">
        <v>384</v>
      </c>
      <c r="AR667" s="283" t="s">
        <v>384</v>
      </c>
      <c r="AS667" s="283" t="s">
        <v>388</v>
      </c>
      <c r="AT667" s="283" t="s">
        <v>1230</v>
      </c>
      <c r="AU667" s="283"/>
      <c r="AV667" s="283" t="s">
        <v>429</v>
      </c>
      <c r="AW667" s="283" t="s">
        <v>384</v>
      </c>
      <c r="AX667" s="291">
        <v>15</v>
      </c>
      <c r="AY667" s="167">
        <f t="shared" si="457"/>
        <v>36</v>
      </c>
      <c r="AZ667" s="167">
        <f t="shared" si="458"/>
        <v>22</v>
      </c>
      <c r="BA667" s="167">
        <f t="shared" si="459"/>
        <v>16</v>
      </c>
      <c r="BB667" s="167">
        <f t="shared" si="460"/>
        <v>17</v>
      </c>
      <c r="BC667" s="167">
        <f t="shared" si="461"/>
        <v>50</v>
      </c>
      <c r="BD667" s="167">
        <f t="shared" si="462"/>
        <v>34</v>
      </c>
      <c r="BE667" s="167">
        <f t="shared" si="463"/>
        <v>18</v>
      </c>
      <c r="BF667" s="167">
        <f t="shared" si="464"/>
        <v>22</v>
      </c>
      <c r="BG667" s="167">
        <f t="shared" si="465"/>
        <v>24</v>
      </c>
      <c r="BH667" s="167"/>
      <c r="BI667" s="167">
        <f t="shared" si="466"/>
        <v>24</v>
      </c>
      <c r="BJ667" s="167">
        <f t="shared" si="467"/>
        <v>26</v>
      </c>
      <c r="BK667" s="167">
        <f t="shared" si="468"/>
        <v>85</v>
      </c>
      <c r="BL667" s="167">
        <f t="shared" si="469"/>
        <v>18</v>
      </c>
      <c r="BM667" s="167">
        <f t="shared" si="470"/>
        <v>24</v>
      </c>
      <c r="BN667" s="167">
        <f t="shared" si="471"/>
        <v>15</v>
      </c>
      <c r="DI667" s="422"/>
      <c r="DJ667" s="422"/>
      <c r="EU667" s="422"/>
      <c r="EV667" s="422"/>
    </row>
    <row r="668" spans="14:152" s="56" customFormat="1" ht="15" customHeight="1">
      <c r="N668" s="504">
        <v>19</v>
      </c>
      <c r="O668" s="167" t="s">
        <v>1</v>
      </c>
      <c r="P668" s="167" t="s">
        <v>637</v>
      </c>
      <c r="Q668" s="167" t="s">
        <v>638</v>
      </c>
      <c r="R668" s="167" t="s">
        <v>425</v>
      </c>
      <c r="S668" s="167" t="s">
        <v>437</v>
      </c>
      <c r="T668" s="167" t="s">
        <v>639</v>
      </c>
      <c r="U668" s="167" t="s">
        <v>640</v>
      </c>
      <c r="W668" s="223" t="str">
        <f t="shared" si="450"/>
        <v>-</v>
      </c>
      <c r="X668" s="223">
        <f t="shared" si="451"/>
        <v>97</v>
      </c>
      <c r="Y668" s="223">
        <f t="shared" si="452"/>
        <v>55</v>
      </c>
      <c r="Z668" s="223"/>
      <c r="AA668" s="223"/>
      <c r="AB668" s="223">
        <f t="shared" si="453"/>
        <v>25</v>
      </c>
      <c r="AC668" s="223">
        <f t="shared" si="454"/>
        <v>21</v>
      </c>
      <c r="AD668" s="223">
        <f t="shared" si="455"/>
        <v>44</v>
      </c>
      <c r="AE668" s="223">
        <f t="shared" si="456"/>
        <v>44</v>
      </c>
      <c r="AG668" s="270">
        <v>10</v>
      </c>
      <c r="AH668" s="270"/>
      <c r="AI668" s="283" t="s">
        <v>378</v>
      </c>
      <c r="AJ668" s="283" t="s">
        <v>379</v>
      </c>
      <c r="AK668" s="291">
        <v>16</v>
      </c>
      <c r="AL668" s="283" t="s">
        <v>374</v>
      </c>
      <c r="AM668" s="283" t="s">
        <v>1071</v>
      </c>
      <c r="AN668" s="283" t="s">
        <v>393</v>
      </c>
      <c r="AO668" s="283" t="s">
        <v>429</v>
      </c>
      <c r="AP668" s="291">
        <v>22</v>
      </c>
      <c r="AQ668" s="283" t="s">
        <v>388</v>
      </c>
      <c r="AR668" s="283" t="s">
        <v>369</v>
      </c>
      <c r="AS668" s="283" t="s">
        <v>391</v>
      </c>
      <c r="AT668" s="283" t="s">
        <v>1152</v>
      </c>
      <c r="AU668" s="283"/>
      <c r="AV668" s="291">
        <v>20</v>
      </c>
      <c r="AW668" s="291">
        <v>26</v>
      </c>
      <c r="AX668" s="291">
        <v>16</v>
      </c>
      <c r="AY668" s="167">
        <f t="shared" si="457"/>
        <v>40</v>
      </c>
      <c r="AZ668" s="167">
        <f t="shared" si="458"/>
        <v>25</v>
      </c>
      <c r="BA668" s="167">
        <f t="shared" si="459"/>
        <v>17</v>
      </c>
      <c r="BB668" s="167">
        <f t="shared" si="460"/>
        <v>19</v>
      </c>
      <c r="BC668" s="167">
        <f t="shared" si="461"/>
        <v>54</v>
      </c>
      <c r="BD668" s="167">
        <f t="shared" si="462"/>
        <v>36</v>
      </c>
      <c r="BE668" s="167">
        <f t="shared" si="463"/>
        <v>20</v>
      </c>
      <c r="BF668" s="167">
        <f t="shared" si="464"/>
        <v>23</v>
      </c>
      <c r="BG668" s="167">
        <f t="shared" si="465"/>
        <v>26</v>
      </c>
      <c r="BH668" s="167"/>
      <c r="BI668" s="167">
        <f t="shared" si="466"/>
        <v>26</v>
      </c>
      <c r="BJ668" s="167">
        <f t="shared" si="467"/>
        <v>28</v>
      </c>
      <c r="BK668" s="167">
        <f t="shared" si="468"/>
        <v>92</v>
      </c>
      <c r="BL668" s="167">
        <f t="shared" si="469"/>
        <v>20</v>
      </c>
      <c r="BM668" s="167">
        <f t="shared" si="470"/>
        <v>26</v>
      </c>
      <c r="BN668" s="167">
        <f t="shared" si="471"/>
        <v>16</v>
      </c>
      <c r="DI668" s="422"/>
      <c r="DJ668" s="422"/>
      <c r="EU668" s="422"/>
      <c r="EV668" s="422"/>
    </row>
    <row r="669" spans="14:152" s="56" customFormat="1" ht="15" customHeight="1">
      <c r="N669" s="167">
        <v>0</v>
      </c>
      <c r="O669" s="167"/>
      <c r="P669" s="167"/>
      <c r="Q669" s="167"/>
      <c r="R669" s="167"/>
      <c r="S669" s="167"/>
      <c r="T669" s="167"/>
      <c r="U669" s="167"/>
      <c r="W669" s="167">
        <v>26</v>
      </c>
      <c r="X669" s="167">
        <v>134</v>
      </c>
      <c r="Y669" s="167">
        <v>69</v>
      </c>
      <c r="Z669" s="167"/>
      <c r="AA669" s="167"/>
      <c r="AB669" s="167">
        <v>27</v>
      </c>
      <c r="AC669" s="167">
        <v>23</v>
      </c>
      <c r="AD669" s="167">
        <v>61</v>
      </c>
      <c r="AE669" s="167">
        <v>53</v>
      </c>
      <c r="AG669" s="251">
        <v>11</v>
      </c>
      <c r="AH669" s="251"/>
      <c r="AI669" s="283" t="s">
        <v>499</v>
      </c>
      <c r="AJ669" s="283" t="s">
        <v>425</v>
      </c>
      <c r="AK669" s="291">
        <v>17</v>
      </c>
      <c r="AL669" s="291">
        <v>19</v>
      </c>
      <c r="AM669" s="283" t="s">
        <v>395</v>
      </c>
      <c r="AN669" s="283" t="s">
        <v>396</v>
      </c>
      <c r="AO669" s="291">
        <v>20</v>
      </c>
      <c r="AP669" s="283" t="s">
        <v>440</v>
      </c>
      <c r="AQ669" s="283" t="s">
        <v>391</v>
      </c>
      <c r="AR669" s="283" t="s">
        <v>467</v>
      </c>
      <c r="AS669" s="291">
        <v>30</v>
      </c>
      <c r="AT669" s="283" t="s">
        <v>1440</v>
      </c>
      <c r="AU669" s="283"/>
      <c r="AV669" s="291">
        <v>21</v>
      </c>
      <c r="AW669" s="291">
        <v>27</v>
      </c>
      <c r="AX669" s="291">
        <v>17</v>
      </c>
      <c r="AY669" s="167">
        <f t="shared" si="457"/>
        <v>44</v>
      </c>
      <c r="AZ669" s="167">
        <f t="shared" si="458"/>
        <v>27</v>
      </c>
      <c r="BA669" s="167">
        <f t="shared" si="459"/>
        <v>18</v>
      </c>
      <c r="BB669" s="167">
        <f t="shared" si="460"/>
        <v>20</v>
      </c>
      <c r="BC669" s="167">
        <f t="shared" si="461"/>
        <v>58</v>
      </c>
      <c r="BD669" s="167">
        <f t="shared" si="462"/>
        <v>39</v>
      </c>
      <c r="BE669" s="167" t="str">
        <f t="shared" si="463"/>
        <v>-</v>
      </c>
      <c r="BF669" s="167">
        <f t="shared" si="464"/>
        <v>25</v>
      </c>
      <c r="BG669" s="167">
        <f t="shared" si="465"/>
        <v>28</v>
      </c>
      <c r="BH669" s="167"/>
      <c r="BI669" s="167">
        <f t="shared" si="466"/>
        <v>29</v>
      </c>
      <c r="BJ669" s="167">
        <f t="shared" si="467"/>
        <v>30</v>
      </c>
      <c r="BK669" s="167">
        <f t="shared" si="468"/>
        <v>99</v>
      </c>
      <c r="BL669" s="167">
        <f t="shared" si="469"/>
        <v>21</v>
      </c>
      <c r="BM669" s="167">
        <f t="shared" si="470"/>
        <v>27</v>
      </c>
      <c r="BN669" s="167">
        <f t="shared" si="471"/>
        <v>17</v>
      </c>
      <c r="DI669" s="422"/>
      <c r="DJ669" s="422"/>
      <c r="EU669" s="422"/>
      <c r="EV669" s="422"/>
    </row>
    <row r="670" spans="14:152" s="56" customFormat="1" ht="15" customHeight="1">
      <c r="N670" s="167"/>
      <c r="O670" s="167"/>
      <c r="P670" s="167"/>
      <c r="Q670" s="167"/>
      <c r="R670" s="167"/>
      <c r="S670" s="167"/>
      <c r="T670" s="167"/>
      <c r="U670" s="167"/>
      <c r="W670" s="167"/>
      <c r="X670" s="167"/>
      <c r="Y670" s="167"/>
      <c r="Z670" s="167"/>
      <c r="AA670" s="167"/>
      <c r="AB670" s="167"/>
      <c r="AC670" s="167"/>
      <c r="AD670" s="167"/>
      <c r="AE670" s="167"/>
      <c r="AG670" s="270">
        <v>12</v>
      </c>
      <c r="AH670" s="270"/>
      <c r="AI670" s="283" t="s">
        <v>502</v>
      </c>
      <c r="AJ670" s="283" t="s">
        <v>428</v>
      </c>
      <c r="AK670" s="283" t="s">
        <v>429</v>
      </c>
      <c r="AL670" s="291">
        <v>20</v>
      </c>
      <c r="AM670" s="283" t="s">
        <v>667</v>
      </c>
      <c r="AN670" s="283" t="s">
        <v>1185</v>
      </c>
      <c r="AO670" s="283" t="s">
        <v>1</v>
      </c>
      <c r="AP670" s="283" t="s">
        <v>425</v>
      </c>
      <c r="AQ670" s="291">
        <v>30</v>
      </c>
      <c r="AR670" s="283" t="s">
        <v>432</v>
      </c>
      <c r="AS670" s="283" t="s">
        <v>432</v>
      </c>
      <c r="AT670" s="283" t="s">
        <v>1276</v>
      </c>
      <c r="AU670" s="283"/>
      <c r="AV670" s="283" t="s">
        <v>466</v>
      </c>
      <c r="AW670" s="291">
        <v>28</v>
      </c>
      <c r="AX670" s="283" t="s">
        <v>1</v>
      </c>
      <c r="AY670" s="167">
        <f t="shared" si="457"/>
        <v>48</v>
      </c>
      <c r="AZ670" s="167">
        <f t="shared" si="458"/>
        <v>30</v>
      </c>
      <c r="BA670" s="167">
        <f t="shared" si="459"/>
        <v>20</v>
      </c>
      <c r="BB670" s="167">
        <f t="shared" si="460"/>
        <v>21</v>
      </c>
      <c r="BC670" s="167">
        <f t="shared" si="461"/>
        <v>62</v>
      </c>
      <c r="BD670" s="167">
        <f t="shared" si="462"/>
        <v>41</v>
      </c>
      <c r="BE670" s="167">
        <f t="shared" si="463"/>
        <v>21</v>
      </c>
      <c r="BF670" s="167">
        <f t="shared" si="464"/>
        <v>27</v>
      </c>
      <c r="BG670" s="167">
        <f t="shared" si="465"/>
        <v>30</v>
      </c>
      <c r="BH670" s="167"/>
      <c r="BI670" s="167">
        <f t="shared" si="466"/>
        <v>31</v>
      </c>
      <c r="BJ670" s="167">
        <f t="shared" si="467"/>
        <v>31</v>
      </c>
      <c r="BK670" s="167">
        <f t="shared" si="468"/>
        <v>105</v>
      </c>
      <c r="BL670" s="167">
        <f t="shared" si="469"/>
        <v>22</v>
      </c>
      <c r="BM670" s="167">
        <f t="shared" si="470"/>
        <v>28</v>
      </c>
      <c r="BN670" s="167" t="str">
        <f t="shared" si="471"/>
        <v>-</v>
      </c>
      <c r="DI670" s="422"/>
      <c r="DJ670" s="422"/>
      <c r="EU670" s="422"/>
      <c r="EV670" s="422"/>
    </row>
    <row r="671" spans="14:152" s="56" customFormat="1" ht="15" customHeight="1">
      <c r="N671" s="167"/>
      <c r="O671" s="167"/>
      <c r="P671" s="167"/>
      <c r="Q671" s="167"/>
      <c r="R671" s="167"/>
      <c r="S671" s="167"/>
      <c r="T671" s="167"/>
      <c r="U671" s="167"/>
      <c r="W671" s="167"/>
      <c r="X671" s="167"/>
      <c r="Y671" s="167"/>
      <c r="Z671" s="167"/>
      <c r="AA671" s="167"/>
      <c r="AB671" s="167"/>
      <c r="AC671" s="167"/>
      <c r="AD671" s="167"/>
      <c r="AE671" s="167"/>
      <c r="AG671" s="270">
        <v>13</v>
      </c>
      <c r="AH671" s="270"/>
      <c r="AI671" s="283" t="s">
        <v>505</v>
      </c>
      <c r="AJ671" s="283" t="s">
        <v>394</v>
      </c>
      <c r="AK671" s="291">
        <v>20</v>
      </c>
      <c r="AL671" s="291">
        <v>21</v>
      </c>
      <c r="AM671" s="283" t="s">
        <v>668</v>
      </c>
      <c r="AN671" s="283" t="s">
        <v>550</v>
      </c>
      <c r="AO671" s="291">
        <v>21</v>
      </c>
      <c r="AP671" s="291">
        <v>27</v>
      </c>
      <c r="AQ671" s="283" t="s">
        <v>432</v>
      </c>
      <c r="AR671" s="283" t="s">
        <v>436</v>
      </c>
      <c r="AS671" s="291">
        <v>33</v>
      </c>
      <c r="AT671" s="283" t="s">
        <v>1277</v>
      </c>
      <c r="AU671" s="283"/>
      <c r="AV671" s="291">
        <v>24</v>
      </c>
      <c r="AW671" s="291">
        <v>29</v>
      </c>
      <c r="AX671" s="291">
        <v>18</v>
      </c>
      <c r="AY671" s="167">
        <f t="shared" si="457"/>
        <v>52</v>
      </c>
      <c r="AZ671" s="167">
        <f t="shared" si="458"/>
        <v>32</v>
      </c>
      <c r="BA671" s="167">
        <f t="shared" si="459"/>
        <v>21</v>
      </c>
      <c r="BB671" s="167">
        <f t="shared" si="460"/>
        <v>22</v>
      </c>
      <c r="BC671" s="167">
        <f t="shared" si="461"/>
        <v>67</v>
      </c>
      <c r="BD671" s="167">
        <f t="shared" si="462"/>
        <v>44</v>
      </c>
      <c r="BE671" s="167">
        <f t="shared" si="463"/>
        <v>22</v>
      </c>
      <c r="BF671" s="167">
        <f t="shared" si="464"/>
        <v>28</v>
      </c>
      <c r="BG671" s="167">
        <f t="shared" si="465"/>
        <v>31</v>
      </c>
      <c r="BH671" s="167"/>
      <c r="BI671" s="167">
        <f t="shared" si="466"/>
        <v>33</v>
      </c>
      <c r="BJ671" s="167">
        <f t="shared" si="467"/>
        <v>33</v>
      </c>
      <c r="BK671" s="167">
        <f t="shared" si="468"/>
        <v>111</v>
      </c>
      <c r="BL671" s="167">
        <f t="shared" si="469"/>
        <v>24</v>
      </c>
      <c r="BM671" s="167">
        <f t="shared" si="470"/>
        <v>29</v>
      </c>
      <c r="BN671" s="167">
        <f t="shared" si="471"/>
        <v>18</v>
      </c>
      <c r="DI671" s="422"/>
      <c r="DJ671" s="422"/>
      <c r="EU671" s="422"/>
      <c r="EV671" s="422"/>
    </row>
    <row r="672" spans="14:152" s="56" customFormat="1" ht="15" customHeight="1">
      <c r="N672" s="167"/>
      <c r="O672" s="167"/>
      <c r="P672" s="167"/>
      <c r="Q672" s="167"/>
      <c r="R672" s="167"/>
      <c r="S672" s="167"/>
      <c r="T672" s="167"/>
      <c r="U672" s="167"/>
      <c r="W672" s="167"/>
      <c r="X672" s="167"/>
      <c r="Y672" s="167"/>
      <c r="Z672" s="167"/>
      <c r="AA672" s="167"/>
      <c r="AB672" s="167"/>
      <c r="AC672" s="167"/>
      <c r="AD672" s="167"/>
      <c r="AE672" s="167"/>
      <c r="AG672" s="270">
        <v>14</v>
      </c>
      <c r="AH672" s="270"/>
      <c r="AI672" s="283" t="s">
        <v>507</v>
      </c>
      <c r="AJ672" s="283" t="s">
        <v>397</v>
      </c>
      <c r="AK672" s="283" t="s">
        <v>437</v>
      </c>
      <c r="AL672" s="283" t="s">
        <v>466</v>
      </c>
      <c r="AM672" s="283" t="s">
        <v>1278</v>
      </c>
      <c r="AN672" s="283" t="s">
        <v>1233</v>
      </c>
      <c r="AO672" s="291">
        <v>22</v>
      </c>
      <c r="AP672" s="283" t="s">
        <v>391</v>
      </c>
      <c r="AQ672" s="283" t="s">
        <v>436</v>
      </c>
      <c r="AR672" s="283" t="s">
        <v>1117</v>
      </c>
      <c r="AS672" s="291">
        <v>34</v>
      </c>
      <c r="AT672" s="283" t="s">
        <v>1386</v>
      </c>
      <c r="AU672" s="283"/>
      <c r="AV672" s="291">
        <v>25</v>
      </c>
      <c r="AW672" s="291">
        <v>30</v>
      </c>
      <c r="AX672" s="291">
        <v>19</v>
      </c>
      <c r="AY672" s="167">
        <f t="shared" si="457"/>
        <v>56</v>
      </c>
      <c r="AZ672" s="167">
        <f t="shared" si="458"/>
        <v>34</v>
      </c>
      <c r="BA672" s="167">
        <f t="shared" si="459"/>
        <v>23</v>
      </c>
      <c r="BB672" s="167">
        <f t="shared" si="460"/>
        <v>24</v>
      </c>
      <c r="BC672" s="167">
        <f t="shared" si="461"/>
        <v>71</v>
      </c>
      <c r="BD672" s="167">
        <f t="shared" si="462"/>
        <v>46</v>
      </c>
      <c r="BE672" s="167" t="str">
        <f t="shared" si="463"/>
        <v>-</v>
      </c>
      <c r="BF672" s="167">
        <f t="shared" si="464"/>
        <v>30</v>
      </c>
      <c r="BG672" s="167">
        <f t="shared" si="465"/>
        <v>33</v>
      </c>
      <c r="BH672" s="167"/>
      <c r="BI672" s="167">
        <f t="shared" si="466"/>
        <v>35</v>
      </c>
      <c r="BJ672" s="167">
        <f t="shared" si="467"/>
        <v>34</v>
      </c>
      <c r="BK672" s="167">
        <f t="shared" si="468"/>
        <v>118</v>
      </c>
      <c r="BL672" s="167">
        <f t="shared" si="469"/>
        <v>25</v>
      </c>
      <c r="BM672" s="167">
        <f t="shared" si="470"/>
        <v>30</v>
      </c>
      <c r="BN672" s="167">
        <f t="shared" si="471"/>
        <v>19</v>
      </c>
      <c r="DI672" s="422"/>
      <c r="DJ672" s="422"/>
      <c r="EU672" s="422"/>
      <c r="EV672" s="422"/>
    </row>
    <row r="673" spans="14:152" s="56" customFormat="1" ht="15" customHeight="1">
      <c r="N673" s="167"/>
      <c r="O673" s="167"/>
      <c r="P673" s="167"/>
      <c r="Q673" s="167"/>
      <c r="R673" s="167"/>
      <c r="S673" s="167"/>
      <c r="T673" s="167"/>
      <c r="U673" s="167"/>
      <c r="W673" s="167"/>
      <c r="X673" s="167"/>
      <c r="Y673" s="167"/>
      <c r="Z673" s="167"/>
      <c r="AA673" s="167"/>
      <c r="AB673" s="167"/>
      <c r="AC673" s="167"/>
      <c r="AD673" s="167"/>
      <c r="AE673" s="167"/>
      <c r="AG673" s="270">
        <v>15</v>
      </c>
      <c r="AH673" s="270"/>
      <c r="AI673" s="283" t="s">
        <v>510</v>
      </c>
      <c r="AJ673" s="291">
        <v>34</v>
      </c>
      <c r="AK673" s="291">
        <v>23</v>
      </c>
      <c r="AL673" s="291">
        <v>24</v>
      </c>
      <c r="AM673" s="283" t="s">
        <v>1370</v>
      </c>
      <c r="AN673" s="283" t="s">
        <v>463</v>
      </c>
      <c r="AO673" s="283" t="s">
        <v>1</v>
      </c>
      <c r="AP673" s="283" t="s">
        <v>394</v>
      </c>
      <c r="AQ673" s="283" t="s">
        <v>1117</v>
      </c>
      <c r="AR673" s="283" t="s">
        <v>503</v>
      </c>
      <c r="AS673" s="291">
        <v>35</v>
      </c>
      <c r="AT673" s="283" t="s">
        <v>1387</v>
      </c>
      <c r="AU673" s="283"/>
      <c r="AV673" s="283" t="s">
        <v>388</v>
      </c>
      <c r="AW673" s="291">
        <v>31</v>
      </c>
      <c r="AX673" s="283">
        <v>20</v>
      </c>
      <c r="AY673" s="167">
        <f t="shared" si="457"/>
        <v>60</v>
      </c>
      <c r="AZ673" s="167">
        <f t="shared" si="458"/>
        <v>35</v>
      </c>
      <c r="BA673" s="167">
        <f t="shared" si="459"/>
        <v>24</v>
      </c>
      <c r="BB673" s="167">
        <f t="shared" si="460"/>
        <v>25</v>
      </c>
      <c r="BC673" s="167">
        <f t="shared" si="461"/>
        <v>75</v>
      </c>
      <c r="BD673" s="167">
        <f t="shared" si="462"/>
        <v>49</v>
      </c>
      <c r="BE673" s="167">
        <f t="shared" si="463"/>
        <v>23</v>
      </c>
      <c r="BF673" s="167">
        <f t="shared" si="464"/>
        <v>32</v>
      </c>
      <c r="BG673" s="167">
        <f t="shared" si="465"/>
        <v>35</v>
      </c>
      <c r="BH673" s="167"/>
      <c r="BI673" s="167">
        <f t="shared" si="466"/>
        <v>37</v>
      </c>
      <c r="BJ673" s="167">
        <f t="shared" si="467"/>
        <v>35</v>
      </c>
      <c r="BK673" s="167">
        <f t="shared" si="468"/>
        <v>124</v>
      </c>
      <c r="BL673" s="167">
        <f t="shared" si="469"/>
        <v>26</v>
      </c>
      <c r="BM673" s="167">
        <f t="shared" si="470"/>
        <v>31</v>
      </c>
      <c r="BN673" s="167">
        <f t="shared" si="471"/>
        <v>20</v>
      </c>
      <c r="DI673" s="422"/>
      <c r="DJ673" s="422"/>
      <c r="EU673" s="422"/>
      <c r="EV673" s="422"/>
    </row>
    <row r="674" spans="14:152" s="56" customFormat="1" ht="15" customHeight="1">
      <c r="N674" s="167"/>
      <c r="O674" s="167"/>
      <c r="P674" s="167"/>
      <c r="Q674" s="167"/>
      <c r="R674" s="167"/>
      <c r="S674" s="167"/>
      <c r="T674" s="167"/>
      <c r="U674" s="167"/>
      <c r="W674" s="167"/>
      <c r="X674" s="167"/>
      <c r="Y674" s="167"/>
      <c r="Z674" s="167"/>
      <c r="AA674" s="167"/>
      <c r="AB674" s="167"/>
      <c r="AC674" s="167"/>
      <c r="AD674" s="167"/>
      <c r="AE674" s="167"/>
      <c r="AG674" s="270">
        <v>16</v>
      </c>
      <c r="AH674" s="270"/>
      <c r="AI674" s="283" t="s">
        <v>1116</v>
      </c>
      <c r="AJ674" s="283" t="s">
        <v>1117</v>
      </c>
      <c r="AK674" s="283" t="s">
        <v>384</v>
      </c>
      <c r="AL674" s="291">
        <v>25</v>
      </c>
      <c r="AM674" s="283" t="s">
        <v>1441</v>
      </c>
      <c r="AN674" s="283" t="s">
        <v>465</v>
      </c>
      <c r="AO674" s="291">
        <v>23</v>
      </c>
      <c r="AP674" s="291">
        <v>32</v>
      </c>
      <c r="AQ674" s="283" t="s">
        <v>503</v>
      </c>
      <c r="AR674" s="283" t="s">
        <v>1185</v>
      </c>
      <c r="AS674" s="291">
        <v>36</v>
      </c>
      <c r="AT674" s="283" t="s">
        <v>1443</v>
      </c>
      <c r="AU674" s="283"/>
      <c r="AV674" s="291">
        <v>28</v>
      </c>
      <c r="AW674" s="291">
        <v>32</v>
      </c>
      <c r="AX674" s="291">
        <v>21</v>
      </c>
      <c r="AY674" s="167">
        <f t="shared" si="457"/>
        <v>63</v>
      </c>
      <c r="AZ674" s="167">
        <f t="shared" si="458"/>
        <v>37</v>
      </c>
      <c r="BA674" s="167">
        <f t="shared" si="459"/>
        <v>26</v>
      </c>
      <c r="BB674" s="167">
        <f t="shared" si="460"/>
        <v>26</v>
      </c>
      <c r="BC674" s="167">
        <f t="shared" si="461"/>
        <v>80</v>
      </c>
      <c r="BD674" s="167">
        <f t="shared" si="462"/>
        <v>51</v>
      </c>
      <c r="BE674" s="167">
        <f t="shared" si="463"/>
        <v>24</v>
      </c>
      <c r="BF674" s="167">
        <f t="shared" si="464"/>
        <v>33</v>
      </c>
      <c r="BG674" s="167">
        <f t="shared" si="465"/>
        <v>37</v>
      </c>
      <c r="BH674" s="167"/>
      <c r="BI674" s="167">
        <f t="shared" si="466"/>
        <v>39</v>
      </c>
      <c r="BJ674" s="167">
        <f t="shared" si="467"/>
        <v>36</v>
      </c>
      <c r="BK674" s="167">
        <f t="shared" si="468"/>
        <v>130</v>
      </c>
      <c r="BL674" s="167">
        <f t="shared" si="469"/>
        <v>28</v>
      </c>
      <c r="BM674" s="167">
        <f t="shared" si="470"/>
        <v>32</v>
      </c>
      <c r="BN674" s="167">
        <f t="shared" si="471"/>
        <v>21</v>
      </c>
      <c r="DI674" s="422"/>
      <c r="DJ674" s="422"/>
      <c r="EU674" s="422"/>
      <c r="EV674" s="422"/>
    </row>
    <row r="675" spans="14:152" s="56" customFormat="1" ht="15" customHeight="1">
      <c r="N675" s="167"/>
      <c r="O675" s="167"/>
      <c r="P675" s="167"/>
      <c r="Q675" s="167"/>
      <c r="R675" s="167"/>
      <c r="S675" s="167"/>
      <c r="T675" s="167"/>
      <c r="U675" s="167"/>
      <c r="W675" s="167"/>
      <c r="X675" s="167"/>
      <c r="Y675" s="167"/>
      <c r="Z675" s="167"/>
      <c r="AA675" s="167"/>
      <c r="AB675" s="167"/>
      <c r="AC675" s="167"/>
      <c r="AD675" s="167"/>
      <c r="AE675" s="167"/>
      <c r="AG675" s="270">
        <v>17</v>
      </c>
      <c r="AH675" s="270"/>
      <c r="AI675" s="283" t="s">
        <v>1388</v>
      </c>
      <c r="AJ675" s="291">
        <v>37</v>
      </c>
      <c r="AK675" s="283" t="s">
        <v>388</v>
      </c>
      <c r="AL675" s="291">
        <v>26</v>
      </c>
      <c r="AM675" s="283" t="s">
        <v>1442</v>
      </c>
      <c r="AN675" s="283" t="s">
        <v>446</v>
      </c>
      <c r="AO675" s="291">
        <v>24</v>
      </c>
      <c r="AP675" s="291">
        <v>33</v>
      </c>
      <c r="AQ675" s="291">
        <v>39</v>
      </c>
      <c r="AR675" s="283" t="s">
        <v>550</v>
      </c>
      <c r="AS675" s="291">
        <v>37</v>
      </c>
      <c r="AT675" s="283" t="s">
        <v>1447</v>
      </c>
      <c r="AU675" s="283"/>
      <c r="AV675" s="283" t="s">
        <v>467</v>
      </c>
      <c r="AW675" s="291">
        <v>33</v>
      </c>
      <c r="AX675" s="283" t="s">
        <v>1</v>
      </c>
      <c r="AY675" s="167">
        <f t="shared" si="457"/>
        <v>66</v>
      </c>
      <c r="AZ675" s="167" t="str">
        <f t="shared" si="458"/>
        <v>-</v>
      </c>
      <c r="BA675" s="167">
        <f t="shared" si="459"/>
        <v>28</v>
      </c>
      <c r="BB675" s="167">
        <f t="shared" si="460"/>
        <v>27</v>
      </c>
      <c r="BC675" s="167">
        <f t="shared" si="461"/>
        <v>84</v>
      </c>
      <c r="BD675" s="167">
        <f t="shared" si="462"/>
        <v>54</v>
      </c>
      <c r="BE675" s="167">
        <f t="shared" si="463"/>
        <v>25</v>
      </c>
      <c r="BF675" s="167">
        <f t="shared" si="464"/>
        <v>34</v>
      </c>
      <c r="BG675" s="167">
        <f t="shared" si="465"/>
        <v>39</v>
      </c>
      <c r="BH675" s="167"/>
      <c r="BI675" s="167">
        <f t="shared" si="466"/>
        <v>41</v>
      </c>
      <c r="BJ675" s="167">
        <f t="shared" si="467"/>
        <v>37</v>
      </c>
      <c r="BK675" s="167">
        <f t="shared" si="468"/>
        <v>134</v>
      </c>
      <c r="BL675" s="167">
        <f t="shared" si="469"/>
        <v>29</v>
      </c>
      <c r="BM675" s="167">
        <f t="shared" si="470"/>
        <v>33</v>
      </c>
      <c r="BN675" s="167" t="str">
        <f t="shared" si="471"/>
        <v>-</v>
      </c>
      <c r="DI675" s="422"/>
      <c r="DJ675" s="422"/>
      <c r="EU675" s="422"/>
      <c r="EV675" s="422"/>
    </row>
    <row r="676" spans="14:152" s="56" customFormat="1" ht="15" customHeight="1">
      <c r="N676" s="167"/>
      <c r="O676" s="167"/>
      <c r="P676" s="167"/>
      <c r="Q676" s="167"/>
      <c r="R676" s="167"/>
      <c r="S676" s="167"/>
      <c r="T676" s="167"/>
      <c r="U676" s="167"/>
      <c r="W676" s="167"/>
      <c r="X676" s="167"/>
      <c r="Y676" s="167"/>
      <c r="Z676" s="167"/>
      <c r="AA676" s="167"/>
      <c r="AB676" s="167"/>
      <c r="AC676" s="167"/>
      <c r="AD676" s="167"/>
      <c r="AE676" s="167"/>
      <c r="AG676" s="270">
        <v>18</v>
      </c>
      <c r="AH676" s="270"/>
      <c r="AI676" s="283" t="s">
        <v>1444</v>
      </c>
      <c r="AJ676" s="283" t="s">
        <v>1</v>
      </c>
      <c r="AK676" s="283" t="s">
        <v>391</v>
      </c>
      <c r="AL676" s="291">
        <v>27</v>
      </c>
      <c r="AM676" s="283" t="s">
        <v>1445</v>
      </c>
      <c r="AN676" s="283" t="s">
        <v>1446</v>
      </c>
      <c r="AO676" s="291">
        <v>25</v>
      </c>
      <c r="AP676" s="291">
        <v>34</v>
      </c>
      <c r="AQ676" s="283" t="s">
        <v>382</v>
      </c>
      <c r="AR676" s="283" t="s">
        <v>639</v>
      </c>
      <c r="AS676" s="291">
        <v>38</v>
      </c>
      <c r="AT676" s="291">
        <v>136</v>
      </c>
      <c r="AU676" s="291"/>
      <c r="AV676" s="283" t="s">
        <v>390</v>
      </c>
      <c r="AW676" s="291">
        <v>34</v>
      </c>
      <c r="AX676" s="455" t="s">
        <v>379</v>
      </c>
      <c r="AY676" s="167">
        <f t="shared" si="457"/>
        <v>68</v>
      </c>
      <c r="AZ676" s="167">
        <f t="shared" si="458"/>
        <v>38</v>
      </c>
      <c r="BA676" s="167">
        <f t="shared" si="459"/>
        <v>30</v>
      </c>
      <c r="BB676" s="167">
        <f t="shared" si="460"/>
        <v>28</v>
      </c>
      <c r="BC676" s="167">
        <f t="shared" si="461"/>
        <v>89</v>
      </c>
      <c r="BD676" s="167">
        <f t="shared" si="462"/>
        <v>56</v>
      </c>
      <c r="BE676" s="167">
        <f t="shared" si="463"/>
        <v>26</v>
      </c>
      <c r="BF676" s="167">
        <f t="shared" si="464"/>
        <v>35</v>
      </c>
      <c r="BG676" s="167">
        <f t="shared" si="465"/>
        <v>40</v>
      </c>
      <c r="BH676" s="167"/>
      <c r="BI676" s="167">
        <f t="shared" si="466"/>
        <v>44</v>
      </c>
      <c r="BJ676" s="167">
        <f t="shared" si="467"/>
        <v>38</v>
      </c>
      <c r="BK676" s="167">
        <f t="shared" si="468"/>
        <v>136</v>
      </c>
      <c r="BL676" s="167">
        <f t="shared" si="469"/>
        <v>31</v>
      </c>
      <c r="BM676" s="167">
        <f t="shared" si="470"/>
        <v>34</v>
      </c>
      <c r="BN676" s="167">
        <f t="shared" si="471"/>
        <v>22</v>
      </c>
      <c r="DI676" s="422"/>
      <c r="DJ676" s="422"/>
      <c r="EU676" s="422"/>
      <c r="EV676" s="422"/>
    </row>
    <row r="677" spans="14:152" s="56" customFormat="1" ht="15" customHeight="1">
      <c r="N677" s="167"/>
      <c r="O677" s="167"/>
      <c r="P677" s="167"/>
      <c r="Q677" s="167"/>
      <c r="R677" s="167"/>
      <c r="S677" s="167"/>
      <c r="T677" s="167"/>
      <c r="U677" s="167"/>
      <c r="W677" s="167"/>
      <c r="X677" s="167"/>
      <c r="Y677" s="167"/>
      <c r="Z677" s="167"/>
      <c r="AA677" s="167"/>
      <c r="AB677" s="167"/>
      <c r="AC677" s="167"/>
      <c r="AD677" s="167"/>
      <c r="AE677" s="167"/>
      <c r="AG677" s="270">
        <v>19</v>
      </c>
      <c r="AH677" s="270"/>
      <c r="AI677" s="291">
        <v>68</v>
      </c>
      <c r="AJ677" s="283" t="s">
        <v>1416</v>
      </c>
      <c r="AK677" s="283" t="s">
        <v>433</v>
      </c>
      <c r="AL677" s="291">
        <v>28</v>
      </c>
      <c r="AM677" s="283" t="s">
        <v>1448</v>
      </c>
      <c r="AN677" s="283" t="s">
        <v>615</v>
      </c>
      <c r="AO677" s="283" t="s">
        <v>600</v>
      </c>
      <c r="AP677" s="291">
        <v>35</v>
      </c>
      <c r="AQ677" s="300"/>
      <c r="AR677" s="300"/>
      <c r="AS677" s="300"/>
      <c r="AT677" s="300"/>
      <c r="AU677" s="300"/>
      <c r="AV677" s="300"/>
      <c r="AW677" s="300"/>
      <c r="AX677" s="300"/>
      <c r="AY677" s="167">
        <v>69</v>
      </c>
      <c r="AZ677" s="167">
        <f>IF(AJ677="-",AJ677,IF(ISNUMBER(AJ677),AJ677,MID(AJ677,(FIND("-",AJ677)+1),3)+1))</f>
        <v>45</v>
      </c>
      <c r="BA677" s="167">
        <f>IF(AK677="-",AK677,IF(ISNUMBER(AK677),AK677,MID(AK677,(FIND("-",AK677)+1),3)+1))</f>
        <v>33</v>
      </c>
      <c r="BB677" s="167">
        <v>29</v>
      </c>
      <c r="BC677" s="167">
        <f>IF(AM677="-",AM677,IF(ISNUMBER(AM677),AM677,MID(AM677,(FIND("-",AM677)+1),3)+1))</f>
        <v>120</v>
      </c>
      <c r="BD677" s="167">
        <f>IF(AN677="-",AN677,IF(ISNUMBER(AN677),AN677,MID(AN677,(FIND("-",AN677)+1),3)+1))</f>
        <v>69</v>
      </c>
      <c r="BE677" s="167">
        <f>IF(AO677="-",AO677,IF(ISNUMBER(AO677),AO677,MID(AO677,(FIND("-",AO677)+1),3)+1))</f>
        <v>31</v>
      </c>
      <c r="BF677" s="167">
        <v>36</v>
      </c>
      <c r="BG677" s="167">
        <f>IF(AQ676="-",AQ676,IF(ISNUMBER(AQ676),AQ676,MID(AQ676,(FIND("-",AQ676)+1),3)+1))</f>
        <v>43</v>
      </c>
      <c r="BH677" s="167"/>
      <c r="BI677" s="167">
        <f>IF(AR676="-",AR676,IF(ISNUMBER(AR676),AR676,MID(AR676,(FIND("-",AR676)+1),3)+1))</f>
        <v>61</v>
      </c>
      <c r="BJ677" s="167">
        <v>39</v>
      </c>
      <c r="BK677" s="167">
        <v>137</v>
      </c>
      <c r="BL677" s="167">
        <f>IF(AV676="-",AV676,IF(ISNUMBER(AV676),AV676,MID(AV676,(FIND("-",AV676)+1),3)+1))</f>
        <v>34</v>
      </c>
      <c r="BM677" s="167">
        <v>35</v>
      </c>
      <c r="BN677" s="167">
        <f>IF(AX676="-",AX676,IF(ISNUMBER(AX676),AX676,MID(AX676,(FIND("-",AX676)+1),3)+1))</f>
        <v>25</v>
      </c>
      <c r="DI677" s="422"/>
      <c r="DJ677" s="422"/>
      <c r="EU677" s="422"/>
      <c r="EV677" s="422"/>
    </row>
    <row r="678" spans="14:152" s="56" customFormat="1" ht="15" customHeight="1">
      <c r="N678" s="167"/>
      <c r="O678" s="167"/>
      <c r="P678" s="167"/>
      <c r="Q678" s="167"/>
      <c r="R678" s="167"/>
      <c r="S678" s="167"/>
      <c r="T678" s="167"/>
      <c r="U678" s="167"/>
      <c r="W678" s="167"/>
      <c r="X678" s="167"/>
      <c r="Y678" s="167"/>
      <c r="Z678" s="167"/>
      <c r="AA678" s="167"/>
      <c r="AB678" s="167"/>
      <c r="AC678" s="167"/>
      <c r="AD678" s="167"/>
      <c r="AE678" s="167"/>
      <c r="AG678" s="167"/>
      <c r="AH678" s="167"/>
      <c r="AI678" s="300"/>
      <c r="AJ678" s="300"/>
      <c r="AK678" s="300"/>
      <c r="AL678" s="300"/>
      <c r="AM678" s="300"/>
      <c r="AN678" s="300"/>
      <c r="AO678" s="300"/>
      <c r="AP678" s="300"/>
      <c r="AQ678" s="300"/>
      <c r="AR678" s="300"/>
      <c r="AS678" s="300"/>
      <c r="AT678" s="300"/>
      <c r="AU678" s="300"/>
      <c r="AV678" s="300"/>
      <c r="AW678" s="300"/>
      <c r="AX678" s="300"/>
      <c r="AY678" s="167"/>
      <c r="AZ678" s="167"/>
      <c r="BA678" s="167"/>
      <c r="BB678" s="167"/>
      <c r="BC678" s="167"/>
      <c r="BD678" s="167"/>
      <c r="BE678" s="167"/>
      <c r="BF678" s="167"/>
      <c r="BG678" s="167"/>
      <c r="BH678" s="167"/>
      <c r="BI678" s="167"/>
      <c r="BJ678" s="167"/>
      <c r="BK678" s="167"/>
      <c r="BL678" s="167"/>
      <c r="BM678" s="167"/>
      <c r="BN678" s="167"/>
      <c r="DI678" s="422"/>
      <c r="DJ678" s="422"/>
      <c r="EU678" s="422"/>
      <c r="EV678" s="422"/>
    </row>
    <row r="679" spans="14:152" s="56" customFormat="1" ht="15" customHeight="1">
      <c r="N679" s="167"/>
      <c r="O679" s="167"/>
      <c r="P679" s="167"/>
      <c r="Q679" s="167"/>
      <c r="R679" s="167"/>
      <c r="S679" s="167"/>
      <c r="T679" s="167"/>
      <c r="U679" s="167"/>
      <c r="W679" s="167"/>
      <c r="X679" s="167"/>
      <c r="Y679" s="167"/>
      <c r="Z679" s="167"/>
      <c r="AA679" s="167"/>
      <c r="AB679" s="167"/>
      <c r="AC679" s="167"/>
      <c r="AD679" s="167"/>
      <c r="AE679" s="167"/>
      <c r="AG679" s="167"/>
      <c r="AH679" s="167"/>
      <c r="AI679" s="300"/>
      <c r="AJ679" s="300"/>
      <c r="AK679" s="300"/>
      <c r="AL679" s="300"/>
      <c r="AM679" s="300"/>
      <c r="AN679" s="300"/>
      <c r="AO679" s="300"/>
      <c r="AP679" s="300"/>
      <c r="AQ679" s="300"/>
      <c r="AR679" s="300"/>
      <c r="AS679" s="300"/>
      <c r="AT679" s="300"/>
      <c r="AU679" s="300"/>
      <c r="AV679" s="300"/>
      <c r="AW679" s="300"/>
      <c r="AX679" s="300"/>
      <c r="AY679" s="167"/>
      <c r="AZ679" s="167"/>
      <c r="BA679" s="167"/>
      <c r="BB679" s="167"/>
      <c r="BC679" s="167"/>
      <c r="BD679" s="167"/>
      <c r="BE679" s="167"/>
      <c r="BF679" s="167"/>
      <c r="BG679" s="167"/>
      <c r="BH679" s="167"/>
      <c r="BI679" s="167"/>
      <c r="BJ679" s="167"/>
      <c r="BK679" s="167"/>
      <c r="BL679" s="167"/>
      <c r="BM679" s="167"/>
      <c r="BN679" s="167"/>
      <c r="DI679" s="422"/>
      <c r="DJ679" s="422"/>
      <c r="EU679" s="422"/>
      <c r="EV679" s="422"/>
    </row>
    <row r="680" spans="14:152" s="56" customFormat="1" ht="15" customHeight="1">
      <c r="N680" s="167"/>
      <c r="O680" s="167"/>
      <c r="P680" s="167"/>
      <c r="Q680" s="167"/>
      <c r="R680" s="167"/>
      <c r="S680" s="167"/>
      <c r="T680" s="167"/>
      <c r="U680" s="167"/>
      <c r="W680" s="167"/>
      <c r="X680" s="167"/>
      <c r="Y680" s="167"/>
      <c r="Z680" s="167"/>
      <c r="AA680" s="167"/>
      <c r="AB680" s="167"/>
      <c r="AC680" s="167"/>
      <c r="AD680" s="167"/>
      <c r="AE680" s="167"/>
      <c r="AG680" s="301" t="s">
        <v>1449</v>
      </c>
      <c r="AH680" s="301"/>
      <c r="AI680" s="300" t="s">
        <v>1450</v>
      </c>
      <c r="AJ680" s="300"/>
      <c r="AK680" s="300"/>
      <c r="AL680" s="300"/>
      <c r="AM680" s="300"/>
      <c r="AN680" s="300"/>
      <c r="AO680" s="300"/>
      <c r="AP680" s="300"/>
      <c r="AQ680" s="302"/>
      <c r="AR680" s="302"/>
      <c r="AS680" s="302"/>
      <c r="AT680" s="302"/>
      <c r="AU680" s="302"/>
      <c r="AV680" s="302"/>
      <c r="AW680" s="302"/>
      <c r="AX680" s="302"/>
      <c r="AY680" s="167"/>
      <c r="AZ680" s="167"/>
      <c r="BA680" s="167"/>
      <c r="BB680" s="167"/>
      <c r="BC680" s="167"/>
      <c r="BD680" s="167"/>
      <c r="BE680" s="167"/>
      <c r="BF680" s="167"/>
      <c r="BG680" s="167"/>
      <c r="BH680" s="167"/>
      <c r="BI680" s="167"/>
      <c r="BJ680" s="167"/>
      <c r="BK680" s="167"/>
      <c r="BL680" s="167"/>
      <c r="BM680" s="167"/>
      <c r="BN680" s="167"/>
      <c r="DI680" s="422"/>
      <c r="DJ680" s="422"/>
      <c r="EU680" s="422"/>
      <c r="EV680" s="422"/>
    </row>
    <row r="681" spans="14:152" s="56" customFormat="1" ht="15" customHeight="1">
      <c r="N681" s="167"/>
      <c r="O681" s="167"/>
      <c r="P681" s="167"/>
      <c r="Q681" s="167"/>
      <c r="R681" s="167"/>
      <c r="S681" s="167"/>
      <c r="T681" s="167"/>
      <c r="U681" s="167"/>
      <c r="W681" s="167"/>
      <c r="X681" s="167"/>
      <c r="Y681" s="167"/>
      <c r="Z681" s="167"/>
      <c r="AA681" s="167"/>
      <c r="AB681" s="167"/>
      <c r="AC681" s="167"/>
      <c r="AD681" s="167"/>
      <c r="AE681" s="167"/>
      <c r="AG681" s="251" t="s">
        <v>1053</v>
      </c>
      <c r="AH681" s="251"/>
      <c r="AI681" s="302"/>
      <c r="AJ681" s="302"/>
      <c r="AK681" s="302"/>
      <c r="AL681" s="302"/>
      <c r="AM681" s="302"/>
      <c r="AN681" s="302"/>
      <c r="AO681" s="302"/>
      <c r="AP681" s="302"/>
      <c r="AQ681" s="303" t="s">
        <v>1062</v>
      </c>
      <c r="AR681" s="303" t="s">
        <v>1063</v>
      </c>
      <c r="AS681" s="303" t="s">
        <v>1064</v>
      </c>
      <c r="AT681" s="303" t="s">
        <v>1065</v>
      </c>
      <c r="AU681" s="303"/>
      <c r="AV681" s="304" t="s">
        <v>1066</v>
      </c>
      <c r="AW681" s="303" t="s">
        <v>1067</v>
      </c>
      <c r="AX681" s="303" t="s">
        <v>1068</v>
      </c>
      <c r="AY681" s="167"/>
      <c r="AZ681" s="167"/>
      <c r="BA681" s="167"/>
      <c r="BB681" s="167"/>
      <c r="BC681" s="167"/>
      <c r="BD681" s="167"/>
      <c r="BE681" s="167"/>
      <c r="BF681" s="167"/>
      <c r="BG681" s="167"/>
      <c r="BH681" s="167"/>
      <c r="BI681" s="167"/>
      <c r="BJ681" s="167"/>
      <c r="BK681" s="167"/>
      <c r="BL681" s="167"/>
      <c r="BM681" s="167"/>
      <c r="BN681" s="167"/>
      <c r="DI681" s="422"/>
      <c r="DJ681" s="422"/>
      <c r="EU681" s="422"/>
      <c r="EV681" s="422"/>
    </row>
    <row r="682" spans="14:152" s="56" customFormat="1" ht="15" customHeight="1">
      <c r="N682" s="167"/>
      <c r="O682" s="167"/>
      <c r="P682" s="167"/>
      <c r="Q682" s="167"/>
      <c r="R682" s="167"/>
      <c r="S682" s="167"/>
      <c r="T682" s="167"/>
      <c r="U682" s="167"/>
      <c r="W682" s="167"/>
      <c r="X682" s="167"/>
      <c r="Y682" s="167"/>
      <c r="Z682" s="167"/>
      <c r="AA682" s="167"/>
      <c r="AB682" s="167"/>
      <c r="AC682" s="167"/>
      <c r="AD682" s="167"/>
      <c r="AE682" s="167"/>
      <c r="AG682" s="251"/>
      <c r="AH682" s="251"/>
      <c r="AI682" s="303" t="s">
        <v>1054</v>
      </c>
      <c r="AJ682" s="303" t="s">
        <v>1055</v>
      </c>
      <c r="AK682" s="303" t="s">
        <v>1056</v>
      </c>
      <c r="AL682" s="303" t="s">
        <v>1057</v>
      </c>
      <c r="AM682" s="303" t="s">
        <v>1058</v>
      </c>
      <c r="AN682" s="303" t="s">
        <v>1059</v>
      </c>
      <c r="AO682" s="303" t="s">
        <v>1060</v>
      </c>
      <c r="AP682" s="303" t="s">
        <v>1061</v>
      </c>
      <c r="AQ682" s="283" t="s">
        <v>572</v>
      </c>
      <c r="AR682" s="283" t="s">
        <v>617</v>
      </c>
      <c r="AS682" s="283" t="s">
        <v>1128</v>
      </c>
      <c r="AT682" s="283" t="s">
        <v>1451</v>
      </c>
      <c r="AU682" s="283"/>
      <c r="AV682" s="283" t="s">
        <v>1128</v>
      </c>
      <c r="AW682" s="283" t="s">
        <v>1146</v>
      </c>
      <c r="AX682" s="283" t="s">
        <v>644</v>
      </c>
      <c r="AY682" s="167">
        <f t="shared" ref="AY682:AY700" si="472">IF(AI683="-",AI683,IF(ISNUMBER(AI683),AI683,MID(AI683,1,FIND("-",AI683)-1))+0)</f>
        <v>0</v>
      </c>
      <c r="AZ682" s="167">
        <f t="shared" ref="AZ682:AZ700" si="473">IF(AJ683="-",AJ683,IF(ISNUMBER(AJ683),AJ683,MID(AJ683,1,FIND("-",AJ683)-1))+0)</f>
        <v>0</v>
      </c>
      <c r="BA682" s="167">
        <f t="shared" ref="BA682:BA700" si="474">IF(AK683="-",AK683,IF(ISNUMBER(AK683),AK683,MID(AK683,1,FIND("-",AK683)-1))+0)</f>
        <v>0</v>
      </c>
      <c r="BB682" s="167">
        <f t="shared" ref="BB682:BB700" si="475">IF(AL683="-",AL683,IF(ISNUMBER(AL683),AL683,MID(AL683,1,FIND("-",AL683)-1))+0)</f>
        <v>0</v>
      </c>
      <c r="BC682" s="167">
        <f t="shared" ref="BC682:BC700" si="476">IF(AM683="-",AM683,IF(ISNUMBER(AM683),AM683,MID(AM683,1,FIND("-",AM683)-1))+0)</f>
        <v>0</v>
      </c>
      <c r="BD682" s="167">
        <f t="shared" ref="BD682:BD700" si="477">IF(AN683="-",AN683,IF(ISNUMBER(AN683),AN683,MID(AN683,1,FIND("-",AN683)-1))+0)</f>
        <v>0</v>
      </c>
      <c r="BE682" s="167">
        <f t="shared" ref="BE682:BE700" si="478">IF(AO683="-",AO683,IF(ISNUMBER(AO683),AO683,MID(AO683,1,FIND("-",AO683)-1))+0)</f>
        <v>0</v>
      </c>
      <c r="BF682" s="167">
        <f t="shared" ref="BF682:BF700" si="479">IF(AP683="-",AP683,IF(ISNUMBER(AP683),AP683,MID(AP683,1,FIND("-",AP683)-1))+0)</f>
        <v>0</v>
      </c>
      <c r="BG682" s="167">
        <f t="shared" ref="BG682:BG700" si="480">IF(AQ682="-",AQ682,IF(ISNUMBER(AQ682),AQ682,MID(AQ682,1,FIND("-",AQ682)-1))+0)</f>
        <v>0</v>
      </c>
      <c r="BH682" s="167"/>
      <c r="BI682" s="167">
        <f t="shared" ref="BI682:BI700" si="481">IF(AR682="-",AR682,IF(ISNUMBER(AR682),AR682,MID(AR682,1,FIND("-",AR682)-1))+0)</f>
        <v>0</v>
      </c>
      <c r="BJ682" s="167">
        <f t="shared" ref="BJ682:BJ700" si="482">IF(AS682="-",AS682,IF(ISNUMBER(AS682),AS682,MID(AS682,1,FIND("-",AS682)-1))+0)</f>
        <v>0</v>
      </c>
      <c r="BK682" s="167">
        <f t="shared" ref="BK682:BK700" si="483">IF(AT682="-",AT682,IF(ISNUMBER(AT682),AT682,MID(AT682,1,FIND("-",AT682)-1))+0)</f>
        <v>0</v>
      </c>
      <c r="BL682" s="167">
        <f t="shared" ref="BL682:BL700" si="484">IF(AV682="-",AV682,IF(ISNUMBER(AV682),AV682,MID(AV682,1,FIND("-",AV682)-1))+0)</f>
        <v>0</v>
      </c>
      <c r="BM682" s="167">
        <f t="shared" ref="BM682:BM700" si="485">IF(AW682="-",AW682,IF(ISNUMBER(AW682),AW682,MID(AW682,1,FIND("-",AW682)-1))+0)</f>
        <v>0</v>
      </c>
      <c r="BN682" s="167">
        <f t="shared" ref="BN682:BN700" si="486">IF(AX682="-",AX682,IF(ISNUMBER(AX682),AX682,MID(AX682,1,FIND("-",AX682)-1))+0)</f>
        <v>0</v>
      </c>
      <c r="DI682" s="422"/>
      <c r="DJ682" s="422"/>
      <c r="EU682" s="422"/>
      <c r="EV682" s="422"/>
    </row>
    <row r="683" spans="14:152" s="56" customFormat="1" ht="15" customHeight="1">
      <c r="N683" s="167"/>
      <c r="O683" s="167"/>
      <c r="P683" s="167"/>
      <c r="Q683" s="167"/>
      <c r="R683" s="167"/>
      <c r="S683" s="167"/>
      <c r="T683" s="167"/>
      <c r="U683" s="167"/>
      <c r="W683" s="167"/>
      <c r="X683" s="167"/>
      <c r="Y683" s="167"/>
      <c r="Z683" s="167"/>
      <c r="AA683" s="167"/>
      <c r="AB683" s="167"/>
      <c r="AC683" s="167"/>
      <c r="AD683" s="167"/>
      <c r="AE683" s="167"/>
      <c r="AG683" s="270">
        <v>1</v>
      </c>
      <c r="AH683" s="270"/>
      <c r="AI683" s="283" t="s">
        <v>403</v>
      </c>
      <c r="AJ683" s="283">
        <v>0</v>
      </c>
      <c r="AK683" s="283" t="s">
        <v>1198</v>
      </c>
      <c r="AL683" s="283" t="s">
        <v>617</v>
      </c>
      <c r="AM683" s="283" t="s">
        <v>1245</v>
      </c>
      <c r="AN683" s="283" t="s">
        <v>1274</v>
      </c>
      <c r="AO683" s="283" t="s">
        <v>617</v>
      </c>
      <c r="AP683" s="283" t="s">
        <v>474</v>
      </c>
      <c r="AQ683" s="283" t="s">
        <v>361</v>
      </c>
      <c r="AR683" s="283" t="s">
        <v>353</v>
      </c>
      <c r="AS683" s="283" t="s">
        <v>363</v>
      </c>
      <c r="AT683" s="283" t="s">
        <v>1452</v>
      </c>
      <c r="AU683" s="283"/>
      <c r="AV683" s="291">
        <v>10</v>
      </c>
      <c r="AW683" s="283" t="s">
        <v>458</v>
      </c>
      <c r="AX683" s="455">
        <v>6</v>
      </c>
      <c r="AY683" s="167">
        <f t="shared" si="472"/>
        <v>4</v>
      </c>
      <c r="AZ683" s="167">
        <f t="shared" si="473"/>
        <v>1</v>
      </c>
      <c r="BA683" s="167">
        <f t="shared" si="474"/>
        <v>9</v>
      </c>
      <c r="BB683" s="167">
        <f t="shared" si="475"/>
        <v>5</v>
      </c>
      <c r="BC683" s="167">
        <f t="shared" si="476"/>
        <v>21</v>
      </c>
      <c r="BD683" s="167">
        <f t="shared" si="477"/>
        <v>13</v>
      </c>
      <c r="BE683" s="167">
        <f t="shared" si="478"/>
        <v>5</v>
      </c>
      <c r="BF683" s="167">
        <f t="shared" si="479"/>
        <v>7</v>
      </c>
      <c r="BG683" s="167">
        <f t="shared" si="480"/>
        <v>8</v>
      </c>
      <c r="BH683" s="167"/>
      <c r="BI683" s="167">
        <f t="shared" si="481"/>
        <v>5</v>
      </c>
      <c r="BJ683" s="167">
        <f t="shared" si="482"/>
        <v>10</v>
      </c>
      <c r="BK683" s="167">
        <f t="shared" si="483"/>
        <v>31</v>
      </c>
      <c r="BL683" s="167">
        <f t="shared" si="484"/>
        <v>10</v>
      </c>
      <c r="BM683" s="167">
        <f t="shared" si="485"/>
        <v>12</v>
      </c>
      <c r="BN683" s="167">
        <f t="shared" si="486"/>
        <v>6</v>
      </c>
      <c r="DI683" s="422"/>
      <c r="DJ683" s="422"/>
      <c r="EU683" s="422"/>
      <c r="EV683" s="422"/>
    </row>
    <row r="684" spans="14:152" s="56" customFormat="1" ht="15" customHeight="1">
      <c r="N684" s="167"/>
      <c r="O684" s="167"/>
      <c r="P684" s="167"/>
      <c r="Q684" s="167"/>
      <c r="R684" s="167"/>
      <c r="S684" s="167"/>
      <c r="T684" s="167"/>
      <c r="U684" s="167"/>
      <c r="W684" s="167"/>
      <c r="X684" s="167"/>
      <c r="Y684" s="167"/>
      <c r="Z684" s="167"/>
      <c r="AA684" s="167"/>
      <c r="AB684" s="167"/>
      <c r="AC684" s="167"/>
      <c r="AD684" s="167"/>
      <c r="AE684" s="167"/>
      <c r="AG684" s="270">
        <v>2</v>
      </c>
      <c r="AH684" s="270"/>
      <c r="AI684" s="283" t="s">
        <v>477</v>
      </c>
      <c r="AJ684" s="291">
        <v>1</v>
      </c>
      <c r="AK684" s="291">
        <v>9</v>
      </c>
      <c r="AL684" s="283" t="s">
        <v>353</v>
      </c>
      <c r="AM684" s="283" t="s">
        <v>381</v>
      </c>
      <c r="AN684" s="283" t="s">
        <v>566</v>
      </c>
      <c r="AO684" s="283" t="s">
        <v>353</v>
      </c>
      <c r="AP684" s="283" t="s">
        <v>367</v>
      </c>
      <c r="AQ684" s="283" t="s">
        <v>363</v>
      </c>
      <c r="AR684" s="283" t="s">
        <v>367</v>
      </c>
      <c r="AS684" s="283" t="s">
        <v>368</v>
      </c>
      <c r="AT684" s="283" t="s">
        <v>1416</v>
      </c>
      <c r="AU684" s="283"/>
      <c r="AV684" s="291">
        <v>11</v>
      </c>
      <c r="AW684" s="283" t="s">
        <v>459</v>
      </c>
      <c r="AX684" s="455">
        <v>7</v>
      </c>
      <c r="AY684" s="167">
        <f t="shared" si="472"/>
        <v>7</v>
      </c>
      <c r="AZ684" s="167">
        <f t="shared" si="473"/>
        <v>2</v>
      </c>
      <c r="BA684" s="167">
        <f t="shared" si="474"/>
        <v>10</v>
      </c>
      <c r="BB684" s="167">
        <f t="shared" si="475"/>
        <v>7</v>
      </c>
      <c r="BC684" s="167">
        <f t="shared" si="476"/>
        <v>24</v>
      </c>
      <c r="BD684" s="167">
        <f t="shared" si="477"/>
        <v>16</v>
      </c>
      <c r="BE684" s="167">
        <f t="shared" si="478"/>
        <v>7</v>
      </c>
      <c r="BF684" s="167">
        <f t="shared" si="479"/>
        <v>9</v>
      </c>
      <c r="BG684" s="167">
        <f t="shared" si="480"/>
        <v>10</v>
      </c>
      <c r="BH684" s="167"/>
      <c r="BI684" s="167">
        <f t="shared" si="481"/>
        <v>7</v>
      </c>
      <c r="BJ684" s="167">
        <f t="shared" si="482"/>
        <v>12</v>
      </c>
      <c r="BK684" s="167">
        <f t="shared" si="483"/>
        <v>38</v>
      </c>
      <c r="BL684" s="167">
        <f t="shared" si="484"/>
        <v>11</v>
      </c>
      <c r="BM684" s="167">
        <f t="shared" si="485"/>
        <v>14</v>
      </c>
      <c r="BN684" s="167">
        <f t="shared" si="486"/>
        <v>7</v>
      </c>
      <c r="DI684" s="422"/>
      <c r="DJ684" s="422"/>
      <c r="EU684" s="422"/>
      <c r="EV684" s="422"/>
    </row>
    <row r="685" spans="14:152" s="56" customFormat="1" ht="15" customHeight="1">
      <c r="N685" s="167"/>
      <c r="O685" s="167"/>
      <c r="P685" s="167"/>
      <c r="Q685" s="167"/>
      <c r="R685" s="167"/>
      <c r="S685" s="167"/>
      <c r="T685" s="167"/>
      <c r="U685" s="167"/>
      <c r="W685" s="167"/>
      <c r="X685" s="167"/>
      <c r="Y685" s="167"/>
      <c r="Z685" s="167"/>
      <c r="AA685" s="167"/>
      <c r="AB685" s="167"/>
      <c r="AC685" s="167"/>
      <c r="AD685" s="167"/>
      <c r="AE685" s="167"/>
      <c r="AG685" s="270">
        <v>3</v>
      </c>
      <c r="AH685" s="270"/>
      <c r="AI685" s="283" t="s">
        <v>625</v>
      </c>
      <c r="AJ685" s="283" t="s">
        <v>411</v>
      </c>
      <c r="AK685" s="291">
        <v>10</v>
      </c>
      <c r="AL685" s="283" t="s">
        <v>367</v>
      </c>
      <c r="AM685" s="283" t="s">
        <v>590</v>
      </c>
      <c r="AN685" s="283" t="s">
        <v>418</v>
      </c>
      <c r="AO685" s="283" t="s">
        <v>367</v>
      </c>
      <c r="AP685" s="283" t="s">
        <v>412</v>
      </c>
      <c r="AQ685" s="283" t="s">
        <v>458</v>
      </c>
      <c r="AR685" s="283" t="s">
        <v>483</v>
      </c>
      <c r="AS685" s="283" t="s">
        <v>371</v>
      </c>
      <c r="AT685" s="283" t="s">
        <v>1453</v>
      </c>
      <c r="AU685" s="283"/>
      <c r="AV685" s="291">
        <v>12</v>
      </c>
      <c r="AW685" s="291">
        <v>16</v>
      </c>
      <c r="AX685" s="455">
        <v>8</v>
      </c>
      <c r="AY685" s="167">
        <f t="shared" si="472"/>
        <v>11</v>
      </c>
      <c r="AZ685" s="167">
        <f t="shared" si="473"/>
        <v>4</v>
      </c>
      <c r="BA685" s="167" t="str">
        <f t="shared" si="474"/>
        <v>-</v>
      </c>
      <c r="BB685" s="167">
        <f t="shared" si="475"/>
        <v>9</v>
      </c>
      <c r="BC685" s="167">
        <f t="shared" si="476"/>
        <v>27</v>
      </c>
      <c r="BD685" s="167">
        <f t="shared" si="477"/>
        <v>19</v>
      </c>
      <c r="BE685" s="167">
        <f t="shared" si="478"/>
        <v>9</v>
      </c>
      <c r="BF685" s="167">
        <f t="shared" si="479"/>
        <v>11</v>
      </c>
      <c r="BG685" s="167">
        <f t="shared" si="480"/>
        <v>12</v>
      </c>
      <c r="BH685" s="167"/>
      <c r="BI685" s="167">
        <f t="shared" si="481"/>
        <v>9</v>
      </c>
      <c r="BJ685" s="167">
        <f t="shared" si="482"/>
        <v>15</v>
      </c>
      <c r="BK685" s="167">
        <f t="shared" si="483"/>
        <v>45</v>
      </c>
      <c r="BL685" s="167">
        <f t="shared" si="484"/>
        <v>12</v>
      </c>
      <c r="BM685" s="167">
        <f t="shared" si="485"/>
        <v>16</v>
      </c>
      <c r="BN685" s="167">
        <f t="shared" si="486"/>
        <v>8</v>
      </c>
      <c r="DI685" s="422"/>
      <c r="DJ685" s="422"/>
      <c r="EU685" s="422"/>
      <c r="EV685" s="422"/>
    </row>
    <row r="686" spans="14:152" s="56" customFormat="1" ht="15" customHeight="1">
      <c r="N686" s="167"/>
      <c r="O686" s="167"/>
      <c r="P686" s="167"/>
      <c r="Q686" s="167"/>
      <c r="R686" s="167"/>
      <c r="S686" s="167"/>
      <c r="T686" s="167"/>
      <c r="U686" s="167"/>
      <c r="W686" s="167"/>
      <c r="X686" s="167"/>
      <c r="Y686" s="167"/>
      <c r="Z686" s="167"/>
      <c r="AA686" s="167"/>
      <c r="AB686" s="167"/>
      <c r="AC686" s="167"/>
      <c r="AD686" s="167"/>
      <c r="AE686" s="167"/>
      <c r="AG686" s="270">
        <v>4</v>
      </c>
      <c r="AH686" s="270"/>
      <c r="AI686" s="283" t="s">
        <v>357</v>
      </c>
      <c r="AJ686" s="283" t="s">
        <v>477</v>
      </c>
      <c r="AK686" s="283" t="s">
        <v>1</v>
      </c>
      <c r="AL686" s="291">
        <v>9</v>
      </c>
      <c r="AM686" s="283" t="s">
        <v>424</v>
      </c>
      <c r="AN686" s="283" t="s">
        <v>377</v>
      </c>
      <c r="AO686" s="283" t="s">
        <v>412</v>
      </c>
      <c r="AP686" s="283" t="s">
        <v>366</v>
      </c>
      <c r="AQ686" s="283" t="s">
        <v>459</v>
      </c>
      <c r="AR686" s="283" t="s">
        <v>458</v>
      </c>
      <c r="AS686" s="283" t="s">
        <v>374</v>
      </c>
      <c r="AT686" s="283" t="s">
        <v>1454</v>
      </c>
      <c r="AU686" s="283"/>
      <c r="AV686" s="291">
        <v>13</v>
      </c>
      <c r="AW686" s="283" t="s">
        <v>374</v>
      </c>
      <c r="AX686" s="459" t="s">
        <v>412</v>
      </c>
      <c r="AY686" s="167">
        <f t="shared" si="472"/>
        <v>15</v>
      </c>
      <c r="AZ686" s="167">
        <f t="shared" si="473"/>
        <v>7</v>
      </c>
      <c r="BA686" s="167">
        <f t="shared" si="474"/>
        <v>11</v>
      </c>
      <c r="BB686" s="167">
        <f t="shared" si="475"/>
        <v>10</v>
      </c>
      <c r="BC686" s="167">
        <f t="shared" si="476"/>
        <v>31</v>
      </c>
      <c r="BD686" s="167">
        <f t="shared" si="477"/>
        <v>21</v>
      </c>
      <c r="BE686" s="167">
        <f t="shared" si="478"/>
        <v>11</v>
      </c>
      <c r="BF686" s="167">
        <f t="shared" si="479"/>
        <v>13</v>
      </c>
      <c r="BG686" s="167">
        <f t="shared" si="480"/>
        <v>14</v>
      </c>
      <c r="BH686" s="167"/>
      <c r="BI686" s="167">
        <f t="shared" si="481"/>
        <v>12</v>
      </c>
      <c r="BJ686" s="167">
        <f t="shared" si="482"/>
        <v>17</v>
      </c>
      <c r="BK686" s="167">
        <f t="shared" si="483"/>
        <v>52</v>
      </c>
      <c r="BL686" s="167">
        <f t="shared" si="484"/>
        <v>13</v>
      </c>
      <c r="BM686" s="167">
        <f t="shared" si="485"/>
        <v>17</v>
      </c>
      <c r="BN686" s="167">
        <f t="shared" si="486"/>
        <v>9</v>
      </c>
      <c r="DI686" s="422"/>
      <c r="DJ686" s="422"/>
      <c r="EU686" s="422"/>
      <c r="EV686" s="422"/>
    </row>
    <row r="687" spans="14:152" s="56" customFormat="1" ht="15" customHeight="1">
      <c r="N687" s="167"/>
      <c r="O687" s="167"/>
      <c r="P687" s="167"/>
      <c r="Q687" s="167"/>
      <c r="R687" s="167"/>
      <c r="S687" s="167"/>
      <c r="T687" s="167"/>
      <c r="U687" s="167"/>
      <c r="W687" s="167"/>
      <c r="X687" s="167"/>
      <c r="Y687" s="167"/>
      <c r="Z687" s="167"/>
      <c r="AA687" s="167"/>
      <c r="AB687" s="167"/>
      <c r="AC687" s="167"/>
      <c r="AD687" s="167"/>
      <c r="AE687" s="167"/>
      <c r="AG687" s="270">
        <v>5</v>
      </c>
      <c r="AH687" s="270"/>
      <c r="AI687" s="283" t="s">
        <v>457</v>
      </c>
      <c r="AJ687" s="283" t="s">
        <v>480</v>
      </c>
      <c r="AK687" s="283">
        <v>11</v>
      </c>
      <c r="AL687" s="283" t="s">
        <v>363</v>
      </c>
      <c r="AM687" s="283" t="s">
        <v>427</v>
      </c>
      <c r="AN687" s="283" t="s">
        <v>381</v>
      </c>
      <c r="AO687" s="283" t="s">
        <v>366</v>
      </c>
      <c r="AP687" s="283" t="s">
        <v>380</v>
      </c>
      <c r="AQ687" s="283" t="s">
        <v>387</v>
      </c>
      <c r="AR687" s="283" t="s">
        <v>370</v>
      </c>
      <c r="AS687" s="283" t="s">
        <v>377</v>
      </c>
      <c r="AT687" s="283" t="s">
        <v>1455</v>
      </c>
      <c r="AU687" s="283"/>
      <c r="AV687" s="291">
        <v>14</v>
      </c>
      <c r="AW687" s="291">
        <v>19</v>
      </c>
      <c r="AX687" s="455">
        <v>11</v>
      </c>
      <c r="AY687" s="167">
        <f t="shared" si="472"/>
        <v>19</v>
      </c>
      <c r="AZ687" s="167">
        <f t="shared" si="473"/>
        <v>10</v>
      </c>
      <c r="BA687" s="167">
        <f t="shared" si="474"/>
        <v>12</v>
      </c>
      <c r="BB687" s="167">
        <f t="shared" si="475"/>
        <v>12</v>
      </c>
      <c r="BC687" s="167">
        <f t="shared" si="476"/>
        <v>35</v>
      </c>
      <c r="BD687" s="167">
        <f t="shared" si="477"/>
        <v>24</v>
      </c>
      <c r="BE687" s="167">
        <f t="shared" si="478"/>
        <v>13</v>
      </c>
      <c r="BF687" s="167">
        <f t="shared" si="479"/>
        <v>15</v>
      </c>
      <c r="BG687" s="167">
        <f t="shared" si="480"/>
        <v>16</v>
      </c>
      <c r="BH687" s="167"/>
      <c r="BI687" s="167">
        <f t="shared" si="481"/>
        <v>14</v>
      </c>
      <c r="BJ687" s="167">
        <f t="shared" si="482"/>
        <v>19</v>
      </c>
      <c r="BK687" s="167">
        <f t="shared" si="483"/>
        <v>59</v>
      </c>
      <c r="BL687" s="167">
        <f t="shared" si="484"/>
        <v>14</v>
      </c>
      <c r="BM687" s="167">
        <f t="shared" si="485"/>
        <v>19</v>
      </c>
      <c r="BN687" s="167">
        <f t="shared" si="486"/>
        <v>11</v>
      </c>
      <c r="DI687" s="422"/>
      <c r="DJ687" s="422"/>
      <c r="EU687" s="422"/>
      <c r="EV687" s="422"/>
    </row>
    <row r="688" spans="14:152" s="56" customFormat="1" ht="15" customHeight="1">
      <c r="N688" s="167"/>
      <c r="O688" s="167"/>
      <c r="P688" s="167"/>
      <c r="Q688" s="167"/>
      <c r="R688" s="167"/>
      <c r="S688" s="167"/>
      <c r="T688" s="167"/>
      <c r="U688" s="167"/>
      <c r="W688" s="167"/>
      <c r="X688" s="167"/>
      <c r="Y688" s="167"/>
      <c r="Z688" s="167"/>
      <c r="AA688" s="167"/>
      <c r="AB688" s="167"/>
      <c r="AC688" s="167"/>
      <c r="AD688" s="167"/>
      <c r="AE688" s="167"/>
      <c r="AG688" s="270">
        <v>6</v>
      </c>
      <c r="AH688" s="270"/>
      <c r="AI688" s="283" t="s">
        <v>1108</v>
      </c>
      <c r="AJ688" s="283" t="s">
        <v>598</v>
      </c>
      <c r="AK688" s="291">
        <v>12</v>
      </c>
      <c r="AL688" s="291">
        <v>12</v>
      </c>
      <c r="AM688" s="283" t="s">
        <v>431</v>
      </c>
      <c r="AN688" s="283" t="s">
        <v>590</v>
      </c>
      <c r="AO688" s="291">
        <v>13</v>
      </c>
      <c r="AP688" s="283" t="s">
        <v>371</v>
      </c>
      <c r="AQ688" s="283" t="s">
        <v>429</v>
      </c>
      <c r="AR688" s="283" t="s">
        <v>374</v>
      </c>
      <c r="AS688" s="283" t="s">
        <v>437</v>
      </c>
      <c r="AT688" s="283" t="s">
        <v>582</v>
      </c>
      <c r="AU688" s="283"/>
      <c r="AV688" s="291">
        <v>15</v>
      </c>
      <c r="AW688" s="283" t="s">
        <v>376</v>
      </c>
      <c r="AX688" s="455">
        <v>12</v>
      </c>
      <c r="AY688" s="167">
        <f t="shared" si="472"/>
        <v>24</v>
      </c>
      <c r="AZ688" s="167">
        <f t="shared" si="473"/>
        <v>14</v>
      </c>
      <c r="BA688" s="167">
        <f t="shared" si="474"/>
        <v>13</v>
      </c>
      <c r="BB688" s="167">
        <f t="shared" si="475"/>
        <v>13</v>
      </c>
      <c r="BC688" s="167">
        <f t="shared" si="476"/>
        <v>39</v>
      </c>
      <c r="BD688" s="167">
        <f t="shared" si="477"/>
        <v>27</v>
      </c>
      <c r="BE688" s="167">
        <f t="shared" si="478"/>
        <v>14</v>
      </c>
      <c r="BF688" s="167">
        <f t="shared" si="479"/>
        <v>17</v>
      </c>
      <c r="BG688" s="167">
        <f t="shared" si="480"/>
        <v>18</v>
      </c>
      <c r="BH688" s="167"/>
      <c r="BI688" s="167">
        <f t="shared" si="481"/>
        <v>17</v>
      </c>
      <c r="BJ688" s="167">
        <f t="shared" si="482"/>
        <v>21</v>
      </c>
      <c r="BK688" s="167">
        <f t="shared" si="483"/>
        <v>66</v>
      </c>
      <c r="BL688" s="167">
        <f t="shared" si="484"/>
        <v>15</v>
      </c>
      <c r="BM688" s="167">
        <f t="shared" si="485"/>
        <v>20</v>
      </c>
      <c r="BN688" s="167">
        <f t="shared" si="486"/>
        <v>12</v>
      </c>
      <c r="DI688" s="422"/>
      <c r="DJ688" s="422"/>
      <c r="EU688" s="422"/>
      <c r="EV688" s="422"/>
    </row>
    <row r="689" spans="14:152" s="56" customFormat="1" ht="15" customHeight="1">
      <c r="N689" s="167"/>
      <c r="O689" s="167"/>
      <c r="P689" s="167"/>
      <c r="Q689" s="167"/>
      <c r="R689" s="167"/>
      <c r="S689" s="167"/>
      <c r="T689" s="167"/>
      <c r="U689" s="167"/>
      <c r="W689" s="167"/>
      <c r="X689" s="167"/>
      <c r="Y689" s="167"/>
      <c r="Z689" s="167"/>
      <c r="AA689" s="167"/>
      <c r="AB689" s="167"/>
      <c r="AC689" s="167"/>
      <c r="AD689" s="167"/>
      <c r="AE689" s="167"/>
      <c r="AG689" s="270">
        <v>7</v>
      </c>
      <c r="AH689" s="270"/>
      <c r="AI689" s="283" t="s">
        <v>519</v>
      </c>
      <c r="AJ689" s="283" t="s">
        <v>370</v>
      </c>
      <c r="AK689" s="291">
        <v>13</v>
      </c>
      <c r="AL689" s="283" t="s">
        <v>380</v>
      </c>
      <c r="AM689" s="283" t="s">
        <v>435</v>
      </c>
      <c r="AN689" s="283" t="s">
        <v>464</v>
      </c>
      <c r="AO689" s="283" t="s">
        <v>459</v>
      </c>
      <c r="AP689" s="291">
        <v>17</v>
      </c>
      <c r="AQ689" s="283" t="s">
        <v>376</v>
      </c>
      <c r="AR689" s="283" t="s">
        <v>420</v>
      </c>
      <c r="AS689" s="283" t="s">
        <v>440</v>
      </c>
      <c r="AT689" s="283" t="s">
        <v>583</v>
      </c>
      <c r="AU689" s="283"/>
      <c r="AV689" s="283" t="s">
        <v>387</v>
      </c>
      <c r="AW689" s="291">
        <v>22</v>
      </c>
      <c r="AX689" s="455">
        <v>13</v>
      </c>
      <c r="AY689" s="167">
        <f t="shared" si="472"/>
        <v>28</v>
      </c>
      <c r="AZ689" s="167">
        <f t="shared" si="473"/>
        <v>17</v>
      </c>
      <c r="BA689" s="167">
        <f t="shared" si="474"/>
        <v>14</v>
      </c>
      <c r="BB689" s="167">
        <f t="shared" si="475"/>
        <v>15</v>
      </c>
      <c r="BC689" s="167">
        <f t="shared" si="476"/>
        <v>43</v>
      </c>
      <c r="BD689" s="167">
        <f t="shared" si="477"/>
        <v>29</v>
      </c>
      <c r="BE689" s="167">
        <f t="shared" si="478"/>
        <v>16</v>
      </c>
      <c r="BF689" s="167">
        <f t="shared" si="479"/>
        <v>18</v>
      </c>
      <c r="BG689" s="167">
        <f t="shared" si="480"/>
        <v>20</v>
      </c>
      <c r="BH689" s="167"/>
      <c r="BI689" s="167">
        <f t="shared" si="481"/>
        <v>19</v>
      </c>
      <c r="BJ689" s="167">
        <f t="shared" si="482"/>
        <v>23</v>
      </c>
      <c r="BK689" s="167">
        <f t="shared" si="483"/>
        <v>73</v>
      </c>
      <c r="BL689" s="167">
        <f t="shared" si="484"/>
        <v>16</v>
      </c>
      <c r="BM689" s="167">
        <f t="shared" si="485"/>
        <v>22</v>
      </c>
      <c r="BN689" s="167">
        <f t="shared" si="486"/>
        <v>13</v>
      </c>
      <c r="DI689" s="422"/>
      <c r="DJ689" s="422"/>
      <c r="EU689" s="422"/>
      <c r="EV689" s="422"/>
    </row>
    <row r="690" spans="14:152" s="56" customFormat="1" ht="15" customHeight="1">
      <c r="N690" s="167"/>
      <c r="O690" s="167"/>
      <c r="P690" s="167"/>
      <c r="Q690" s="167"/>
      <c r="R690" s="167"/>
      <c r="S690" s="167"/>
      <c r="T690" s="167"/>
      <c r="U690" s="167"/>
      <c r="W690" s="167"/>
      <c r="X690" s="167"/>
      <c r="Y690" s="167"/>
      <c r="Z690" s="167"/>
      <c r="AA690" s="167"/>
      <c r="AB690" s="167"/>
      <c r="AC690" s="167"/>
      <c r="AD690" s="167"/>
      <c r="AE690" s="167"/>
      <c r="AG690" s="270">
        <v>8</v>
      </c>
      <c r="AH690" s="270"/>
      <c r="AI690" s="283" t="s">
        <v>642</v>
      </c>
      <c r="AJ690" s="283" t="s">
        <v>373</v>
      </c>
      <c r="AK690" s="291">
        <v>14</v>
      </c>
      <c r="AL690" s="291">
        <v>15</v>
      </c>
      <c r="AM690" s="283" t="s">
        <v>385</v>
      </c>
      <c r="AN690" s="283" t="s">
        <v>460</v>
      </c>
      <c r="AO690" s="291">
        <v>16</v>
      </c>
      <c r="AP690" s="283" t="s">
        <v>429</v>
      </c>
      <c r="AQ690" s="283" t="s">
        <v>466</v>
      </c>
      <c r="AR690" s="283" t="s">
        <v>379</v>
      </c>
      <c r="AS690" s="283" t="s">
        <v>425</v>
      </c>
      <c r="AT690" s="283" t="s">
        <v>584</v>
      </c>
      <c r="AU690" s="283"/>
      <c r="AV690" s="291">
        <v>18</v>
      </c>
      <c r="AW690" s="283" t="s">
        <v>440</v>
      </c>
      <c r="AX690" s="455">
        <v>14</v>
      </c>
      <c r="AY690" s="167">
        <f t="shared" si="472"/>
        <v>33</v>
      </c>
      <c r="AZ690" s="167">
        <f t="shared" si="473"/>
        <v>20</v>
      </c>
      <c r="BA690" s="167">
        <f t="shared" si="474"/>
        <v>15</v>
      </c>
      <c r="BB690" s="167">
        <f t="shared" si="475"/>
        <v>16</v>
      </c>
      <c r="BC690" s="167">
        <f t="shared" si="476"/>
        <v>47</v>
      </c>
      <c r="BD690" s="167">
        <f t="shared" si="477"/>
        <v>32</v>
      </c>
      <c r="BE690" s="167">
        <f t="shared" si="478"/>
        <v>17</v>
      </c>
      <c r="BF690" s="167">
        <f t="shared" si="479"/>
        <v>20</v>
      </c>
      <c r="BG690" s="167">
        <f t="shared" si="480"/>
        <v>22</v>
      </c>
      <c r="BH690" s="167"/>
      <c r="BI690" s="167">
        <f t="shared" si="481"/>
        <v>22</v>
      </c>
      <c r="BJ690" s="167">
        <f t="shared" si="482"/>
        <v>25</v>
      </c>
      <c r="BK690" s="167">
        <f t="shared" si="483"/>
        <v>80</v>
      </c>
      <c r="BL690" s="167">
        <f t="shared" si="484"/>
        <v>18</v>
      </c>
      <c r="BM690" s="167">
        <f t="shared" si="485"/>
        <v>23</v>
      </c>
      <c r="BN690" s="167">
        <f t="shared" si="486"/>
        <v>14</v>
      </c>
      <c r="DI690" s="422"/>
      <c r="DJ690" s="422"/>
      <c r="EU690" s="422"/>
      <c r="EV690" s="422"/>
    </row>
    <row r="691" spans="14:152" s="56" customFormat="1" ht="15" customHeight="1">
      <c r="N691" s="167"/>
      <c r="O691" s="167"/>
      <c r="P691" s="167"/>
      <c r="Q691" s="167"/>
      <c r="R691" s="167"/>
      <c r="S691" s="167"/>
      <c r="T691" s="167"/>
      <c r="U691" s="167"/>
      <c r="W691" s="167"/>
      <c r="X691" s="167"/>
      <c r="Y691" s="167"/>
      <c r="Z691" s="167"/>
      <c r="AA691" s="167"/>
      <c r="AB691" s="167"/>
      <c r="AC691" s="167"/>
      <c r="AD691" s="167"/>
      <c r="AE691" s="167"/>
      <c r="AG691" s="270">
        <v>9</v>
      </c>
      <c r="AH691" s="270"/>
      <c r="AI691" s="283" t="s">
        <v>567</v>
      </c>
      <c r="AJ691" s="283" t="s">
        <v>470</v>
      </c>
      <c r="AK691" s="291">
        <v>15</v>
      </c>
      <c r="AL691" s="291">
        <v>16</v>
      </c>
      <c r="AM691" s="283" t="s">
        <v>442</v>
      </c>
      <c r="AN691" s="283" t="s">
        <v>397</v>
      </c>
      <c r="AO691" s="283" t="s">
        <v>374</v>
      </c>
      <c r="AP691" s="283" t="s">
        <v>376</v>
      </c>
      <c r="AQ691" s="283" t="s">
        <v>384</v>
      </c>
      <c r="AR691" s="283" t="s">
        <v>425</v>
      </c>
      <c r="AS691" s="291">
        <v>27</v>
      </c>
      <c r="AT691" s="283" t="s">
        <v>585</v>
      </c>
      <c r="AU691" s="283"/>
      <c r="AV691" s="291">
        <v>19</v>
      </c>
      <c r="AW691" s="291">
        <v>25</v>
      </c>
      <c r="AX691" s="291">
        <v>16</v>
      </c>
      <c r="AY691" s="167">
        <f t="shared" si="472"/>
        <v>37</v>
      </c>
      <c r="AZ691" s="167">
        <f t="shared" si="473"/>
        <v>23</v>
      </c>
      <c r="BA691" s="167">
        <f t="shared" si="474"/>
        <v>16</v>
      </c>
      <c r="BB691" s="167">
        <f t="shared" si="475"/>
        <v>17</v>
      </c>
      <c r="BC691" s="167">
        <f t="shared" si="476"/>
        <v>51</v>
      </c>
      <c r="BD691" s="167">
        <f t="shared" si="477"/>
        <v>34</v>
      </c>
      <c r="BE691" s="167">
        <f t="shared" si="478"/>
        <v>19</v>
      </c>
      <c r="BF691" s="167">
        <f t="shared" si="479"/>
        <v>22</v>
      </c>
      <c r="BG691" s="167">
        <f t="shared" si="480"/>
        <v>24</v>
      </c>
      <c r="BH691" s="167"/>
      <c r="BI691" s="167">
        <f t="shared" si="481"/>
        <v>25</v>
      </c>
      <c r="BJ691" s="167">
        <f t="shared" si="482"/>
        <v>27</v>
      </c>
      <c r="BK691" s="167">
        <f t="shared" si="483"/>
        <v>87</v>
      </c>
      <c r="BL691" s="167">
        <f t="shared" si="484"/>
        <v>19</v>
      </c>
      <c r="BM691" s="167">
        <f t="shared" si="485"/>
        <v>25</v>
      </c>
      <c r="BN691" s="167">
        <f t="shared" si="486"/>
        <v>16</v>
      </c>
      <c r="DI691" s="422"/>
      <c r="DJ691" s="422"/>
      <c r="EU691" s="422"/>
      <c r="EV691" s="422"/>
    </row>
    <row r="692" spans="14:152" s="56" customFormat="1" ht="15" customHeight="1">
      <c r="AG692" s="270">
        <v>10</v>
      </c>
      <c r="AH692" s="270"/>
      <c r="AI692" s="283" t="s">
        <v>547</v>
      </c>
      <c r="AJ692" s="283" t="s">
        <v>494</v>
      </c>
      <c r="AK692" s="291">
        <v>16</v>
      </c>
      <c r="AL692" s="283" t="s">
        <v>374</v>
      </c>
      <c r="AM692" s="283" t="s">
        <v>549</v>
      </c>
      <c r="AN692" s="283" t="s">
        <v>500</v>
      </c>
      <c r="AO692" s="291">
        <v>19</v>
      </c>
      <c r="AP692" s="283" t="s">
        <v>466</v>
      </c>
      <c r="AQ692" s="283" t="s">
        <v>388</v>
      </c>
      <c r="AR692" s="283" t="s">
        <v>428</v>
      </c>
      <c r="AS692" s="283" t="s">
        <v>391</v>
      </c>
      <c r="AT692" s="283" t="s">
        <v>1204</v>
      </c>
      <c r="AU692" s="283"/>
      <c r="AV692" s="291">
        <v>20</v>
      </c>
      <c r="AW692" s="291">
        <v>26</v>
      </c>
      <c r="AX692" s="455">
        <v>16</v>
      </c>
      <c r="AY692" s="167">
        <f t="shared" si="472"/>
        <v>41</v>
      </c>
      <c r="AZ692" s="167">
        <f t="shared" si="473"/>
        <v>26</v>
      </c>
      <c r="BA692" s="167">
        <f t="shared" si="474"/>
        <v>17</v>
      </c>
      <c r="BB692" s="167">
        <f t="shared" si="475"/>
        <v>19</v>
      </c>
      <c r="BC692" s="167">
        <f t="shared" si="476"/>
        <v>55</v>
      </c>
      <c r="BD692" s="167">
        <f t="shared" si="477"/>
        <v>37</v>
      </c>
      <c r="BE692" s="167">
        <f t="shared" si="478"/>
        <v>20</v>
      </c>
      <c r="BF692" s="167">
        <f t="shared" si="479"/>
        <v>24</v>
      </c>
      <c r="BG692" s="167">
        <f t="shared" si="480"/>
        <v>26</v>
      </c>
      <c r="BH692" s="167"/>
      <c r="BI692" s="167">
        <f t="shared" si="481"/>
        <v>27</v>
      </c>
      <c r="BJ692" s="167">
        <f t="shared" si="482"/>
        <v>28</v>
      </c>
      <c r="BK692" s="167">
        <f t="shared" si="483"/>
        <v>94</v>
      </c>
      <c r="BL692" s="167">
        <f t="shared" si="484"/>
        <v>20</v>
      </c>
      <c r="BM692" s="167">
        <f t="shared" si="485"/>
        <v>26</v>
      </c>
      <c r="BN692" s="167">
        <f t="shared" si="486"/>
        <v>16</v>
      </c>
      <c r="DI692" s="422"/>
      <c r="DJ692" s="422"/>
      <c r="EU692" s="422"/>
      <c r="EV692" s="422"/>
    </row>
    <row r="693" spans="14:152" s="56" customFormat="1" ht="15" customHeight="1">
      <c r="AG693" s="251">
        <v>11</v>
      </c>
      <c r="AH693" s="251"/>
      <c r="AI693" s="283" t="s">
        <v>612</v>
      </c>
      <c r="AJ693" s="283" t="s">
        <v>388</v>
      </c>
      <c r="AK693" s="283" t="s">
        <v>374</v>
      </c>
      <c r="AL693" s="291">
        <v>19</v>
      </c>
      <c r="AM693" s="283" t="s">
        <v>1130</v>
      </c>
      <c r="AN693" s="283" t="s">
        <v>503</v>
      </c>
      <c r="AO693" s="291">
        <v>20</v>
      </c>
      <c r="AP693" s="291">
        <v>24</v>
      </c>
      <c r="AQ693" s="283" t="s">
        <v>391</v>
      </c>
      <c r="AR693" s="283" t="s">
        <v>394</v>
      </c>
      <c r="AS693" s="291">
        <v>30</v>
      </c>
      <c r="AT693" s="283" t="s">
        <v>1206</v>
      </c>
      <c r="AU693" s="283"/>
      <c r="AV693" s="283" t="s">
        <v>437</v>
      </c>
      <c r="AW693" s="283" t="s">
        <v>464</v>
      </c>
      <c r="AX693" s="455">
        <v>17</v>
      </c>
      <c r="AY693" s="167">
        <f t="shared" si="472"/>
        <v>45</v>
      </c>
      <c r="AZ693" s="167">
        <f t="shared" si="473"/>
        <v>28</v>
      </c>
      <c r="BA693" s="167">
        <f t="shared" si="474"/>
        <v>19</v>
      </c>
      <c r="BB693" s="167">
        <f t="shared" si="475"/>
        <v>20</v>
      </c>
      <c r="BC693" s="167">
        <f t="shared" si="476"/>
        <v>59</v>
      </c>
      <c r="BD693" s="167">
        <f t="shared" si="477"/>
        <v>39</v>
      </c>
      <c r="BE693" s="167">
        <f t="shared" si="478"/>
        <v>21</v>
      </c>
      <c r="BF693" s="167">
        <f t="shared" si="479"/>
        <v>25</v>
      </c>
      <c r="BG693" s="167">
        <f t="shared" si="480"/>
        <v>28</v>
      </c>
      <c r="BH693" s="167"/>
      <c r="BI693" s="167">
        <f t="shared" si="481"/>
        <v>30</v>
      </c>
      <c r="BJ693" s="167">
        <f t="shared" si="482"/>
        <v>30</v>
      </c>
      <c r="BK693" s="167">
        <f t="shared" si="483"/>
        <v>100</v>
      </c>
      <c r="BL693" s="167">
        <f t="shared" si="484"/>
        <v>21</v>
      </c>
      <c r="BM693" s="167">
        <f t="shared" si="485"/>
        <v>27</v>
      </c>
      <c r="BN693" s="167">
        <f t="shared" si="486"/>
        <v>17</v>
      </c>
      <c r="DI693" s="422"/>
      <c r="DJ693" s="422"/>
      <c r="EU693" s="422"/>
      <c r="EV693" s="422"/>
    </row>
    <row r="694" spans="14:152" s="56" customFormat="1" ht="15" customHeight="1">
      <c r="AG694" s="270">
        <v>12</v>
      </c>
      <c r="AH694" s="270"/>
      <c r="AI694" s="283" t="s">
        <v>593</v>
      </c>
      <c r="AJ694" s="283" t="s">
        <v>391</v>
      </c>
      <c r="AK694" s="291">
        <v>19</v>
      </c>
      <c r="AL694" s="291">
        <v>20</v>
      </c>
      <c r="AM694" s="283" t="s">
        <v>1456</v>
      </c>
      <c r="AN694" s="283" t="s">
        <v>443</v>
      </c>
      <c r="AO694" s="291">
        <v>21</v>
      </c>
      <c r="AP694" s="283" t="s">
        <v>425</v>
      </c>
      <c r="AQ694" s="283" t="s">
        <v>394</v>
      </c>
      <c r="AR694" s="283" t="s">
        <v>397</v>
      </c>
      <c r="AS694" s="283" t="s">
        <v>432</v>
      </c>
      <c r="AT694" s="283" t="s">
        <v>1290</v>
      </c>
      <c r="AU694" s="283"/>
      <c r="AV694" s="291">
        <v>23</v>
      </c>
      <c r="AW694" s="291">
        <v>29</v>
      </c>
      <c r="AX694" s="455">
        <v>18</v>
      </c>
      <c r="AY694" s="167">
        <f t="shared" si="472"/>
        <v>49</v>
      </c>
      <c r="AZ694" s="167">
        <f t="shared" si="473"/>
        <v>30</v>
      </c>
      <c r="BA694" s="167">
        <f t="shared" si="474"/>
        <v>20</v>
      </c>
      <c r="BB694" s="167">
        <f t="shared" si="475"/>
        <v>21</v>
      </c>
      <c r="BC694" s="167">
        <f t="shared" si="476"/>
        <v>64</v>
      </c>
      <c r="BD694" s="167">
        <f t="shared" si="477"/>
        <v>42</v>
      </c>
      <c r="BE694" s="167" t="str">
        <f t="shared" si="478"/>
        <v>-</v>
      </c>
      <c r="BF694" s="167">
        <f t="shared" si="479"/>
        <v>27</v>
      </c>
      <c r="BG694" s="167">
        <f t="shared" si="480"/>
        <v>30</v>
      </c>
      <c r="BH694" s="167"/>
      <c r="BI694" s="167">
        <f t="shared" si="481"/>
        <v>32</v>
      </c>
      <c r="BJ694" s="167">
        <f t="shared" si="482"/>
        <v>31</v>
      </c>
      <c r="BK694" s="167">
        <f t="shared" si="483"/>
        <v>107</v>
      </c>
      <c r="BL694" s="167">
        <f t="shared" si="484"/>
        <v>23</v>
      </c>
      <c r="BM694" s="167">
        <f t="shared" si="485"/>
        <v>29</v>
      </c>
      <c r="BN694" s="167">
        <f t="shared" si="486"/>
        <v>18</v>
      </c>
      <c r="DI694" s="422"/>
      <c r="DJ694" s="422"/>
      <c r="EU694" s="422"/>
      <c r="EV694" s="422"/>
    </row>
    <row r="695" spans="14:152" s="56" customFormat="1" ht="15" customHeight="1">
      <c r="AG695" s="270">
        <v>13</v>
      </c>
      <c r="AH695" s="270"/>
      <c r="AI695" s="283" t="s">
        <v>589</v>
      </c>
      <c r="AJ695" s="283" t="s">
        <v>394</v>
      </c>
      <c r="AK695" s="283" t="s">
        <v>376</v>
      </c>
      <c r="AL695" s="283" t="s">
        <v>437</v>
      </c>
      <c r="AM695" s="283" t="s">
        <v>1232</v>
      </c>
      <c r="AN695" s="283" t="s">
        <v>447</v>
      </c>
      <c r="AO695" s="283" t="s">
        <v>1</v>
      </c>
      <c r="AP695" s="283" t="s">
        <v>464</v>
      </c>
      <c r="AQ695" s="283" t="s">
        <v>397</v>
      </c>
      <c r="AR695" s="283" t="s">
        <v>393</v>
      </c>
      <c r="AS695" s="291">
        <v>33</v>
      </c>
      <c r="AT695" s="283" t="s">
        <v>1402</v>
      </c>
      <c r="AU695" s="283"/>
      <c r="AV695" s="283" t="s">
        <v>384</v>
      </c>
      <c r="AW695" s="291">
        <v>30</v>
      </c>
      <c r="AX695" s="455">
        <v>19</v>
      </c>
      <c r="AY695" s="167">
        <f t="shared" si="472"/>
        <v>53</v>
      </c>
      <c r="AZ695" s="167">
        <f t="shared" si="473"/>
        <v>32</v>
      </c>
      <c r="BA695" s="167">
        <f t="shared" si="474"/>
        <v>22</v>
      </c>
      <c r="BB695" s="167">
        <f t="shared" si="475"/>
        <v>23</v>
      </c>
      <c r="BC695" s="167">
        <f t="shared" si="476"/>
        <v>68</v>
      </c>
      <c r="BD695" s="167">
        <f t="shared" si="477"/>
        <v>44</v>
      </c>
      <c r="BE695" s="167">
        <f t="shared" si="478"/>
        <v>22</v>
      </c>
      <c r="BF695" s="167">
        <f t="shared" si="479"/>
        <v>29</v>
      </c>
      <c r="BG695" s="167">
        <f t="shared" si="480"/>
        <v>32</v>
      </c>
      <c r="BH695" s="167"/>
      <c r="BI695" s="167">
        <f t="shared" si="481"/>
        <v>34</v>
      </c>
      <c r="BJ695" s="167">
        <f t="shared" si="482"/>
        <v>33</v>
      </c>
      <c r="BK695" s="167">
        <f t="shared" si="483"/>
        <v>113</v>
      </c>
      <c r="BL695" s="167">
        <f t="shared" si="484"/>
        <v>24</v>
      </c>
      <c r="BM695" s="167">
        <f t="shared" si="485"/>
        <v>30</v>
      </c>
      <c r="BN695" s="167">
        <f t="shared" si="486"/>
        <v>19</v>
      </c>
      <c r="DI695" s="422"/>
      <c r="DJ695" s="422"/>
      <c r="EU695" s="422"/>
      <c r="EV695" s="422"/>
    </row>
    <row r="696" spans="14:152" s="56" customFormat="1" ht="15" customHeight="1">
      <c r="AG696" s="270">
        <v>14</v>
      </c>
      <c r="AH696" s="270"/>
      <c r="AI696" s="283" t="s">
        <v>525</v>
      </c>
      <c r="AJ696" s="283" t="s">
        <v>397</v>
      </c>
      <c r="AK696" s="291">
        <v>22</v>
      </c>
      <c r="AL696" s="291">
        <v>23</v>
      </c>
      <c r="AM696" s="283" t="s">
        <v>1457</v>
      </c>
      <c r="AN696" s="283" t="s">
        <v>450</v>
      </c>
      <c r="AO696" s="291">
        <v>22</v>
      </c>
      <c r="AP696" s="291">
        <v>29</v>
      </c>
      <c r="AQ696" s="283" t="s">
        <v>393</v>
      </c>
      <c r="AR696" s="283" t="s">
        <v>1132</v>
      </c>
      <c r="AS696" s="283" t="s">
        <v>393</v>
      </c>
      <c r="AT696" s="283" t="s">
        <v>1458</v>
      </c>
      <c r="AU696" s="283"/>
      <c r="AV696" s="291">
        <v>26</v>
      </c>
      <c r="AW696" s="291">
        <v>31</v>
      </c>
      <c r="AX696" s="455" t="s">
        <v>1</v>
      </c>
      <c r="AY696" s="167">
        <f t="shared" si="472"/>
        <v>57</v>
      </c>
      <c r="AZ696" s="167">
        <f t="shared" si="473"/>
        <v>34</v>
      </c>
      <c r="BA696" s="167">
        <f t="shared" si="474"/>
        <v>23</v>
      </c>
      <c r="BB696" s="167">
        <f t="shared" si="475"/>
        <v>24</v>
      </c>
      <c r="BC696" s="167">
        <f t="shared" si="476"/>
        <v>73</v>
      </c>
      <c r="BD696" s="167">
        <f t="shared" si="477"/>
        <v>47</v>
      </c>
      <c r="BE696" s="167" t="str">
        <f t="shared" si="478"/>
        <v>-</v>
      </c>
      <c r="BF696" s="167">
        <f t="shared" si="479"/>
        <v>30</v>
      </c>
      <c r="BG696" s="167">
        <f t="shared" si="480"/>
        <v>34</v>
      </c>
      <c r="BH696" s="167"/>
      <c r="BI696" s="167">
        <f t="shared" si="481"/>
        <v>36</v>
      </c>
      <c r="BJ696" s="167">
        <f t="shared" si="482"/>
        <v>34</v>
      </c>
      <c r="BK696" s="167">
        <f t="shared" si="483"/>
        <v>119</v>
      </c>
      <c r="BL696" s="167">
        <f t="shared" si="484"/>
        <v>26</v>
      </c>
      <c r="BM696" s="167">
        <f t="shared" si="485"/>
        <v>31</v>
      </c>
      <c r="BN696" s="167" t="str">
        <f t="shared" si="486"/>
        <v>-</v>
      </c>
      <c r="DI696" s="422"/>
      <c r="DJ696" s="422"/>
      <c r="EU696" s="422"/>
      <c r="EV696" s="422"/>
    </row>
    <row r="697" spans="14:152" s="56" customFormat="1" ht="15" customHeight="1">
      <c r="AG697" s="270">
        <v>15</v>
      </c>
      <c r="AH697" s="270"/>
      <c r="AI697" s="283" t="s">
        <v>595</v>
      </c>
      <c r="AJ697" s="283" t="s">
        <v>393</v>
      </c>
      <c r="AK697" s="283" t="s">
        <v>440</v>
      </c>
      <c r="AL697" s="291">
        <v>24</v>
      </c>
      <c r="AM697" s="283" t="s">
        <v>1350</v>
      </c>
      <c r="AN697" s="283" t="s">
        <v>1293</v>
      </c>
      <c r="AO697" s="283" t="s">
        <v>1</v>
      </c>
      <c r="AP697" s="283" t="s">
        <v>394</v>
      </c>
      <c r="AQ697" s="291">
        <v>36</v>
      </c>
      <c r="AR697" s="283" t="s">
        <v>1167</v>
      </c>
      <c r="AS697" s="291">
        <v>36</v>
      </c>
      <c r="AT697" s="283" t="s">
        <v>1460</v>
      </c>
      <c r="AU697" s="283"/>
      <c r="AV697" s="291">
        <v>27</v>
      </c>
      <c r="AW697" s="283" t="s">
        <v>1</v>
      </c>
      <c r="AX697" s="455">
        <v>20</v>
      </c>
      <c r="AY697" s="167">
        <f t="shared" si="472"/>
        <v>61</v>
      </c>
      <c r="AZ697" s="167">
        <f t="shared" si="473"/>
        <v>36</v>
      </c>
      <c r="BA697" s="167">
        <f t="shared" si="474"/>
        <v>25</v>
      </c>
      <c r="BB697" s="167">
        <f t="shared" si="475"/>
        <v>25</v>
      </c>
      <c r="BC697" s="167">
        <f t="shared" si="476"/>
        <v>77</v>
      </c>
      <c r="BD697" s="167">
        <f t="shared" si="477"/>
        <v>49</v>
      </c>
      <c r="BE697" s="167">
        <f t="shared" si="478"/>
        <v>23</v>
      </c>
      <c r="BF697" s="167">
        <f t="shared" si="479"/>
        <v>32</v>
      </c>
      <c r="BG697" s="167">
        <f t="shared" si="480"/>
        <v>36</v>
      </c>
      <c r="BH697" s="167"/>
      <c r="BI697" s="167">
        <f t="shared" si="481"/>
        <v>38</v>
      </c>
      <c r="BJ697" s="167">
        <f t="shared" si="482"/>
        <v>36</v>
      </c>
      <c r="BK697" s="167">
        <f t="shared" si="483"/>
        <v>125</v>
      </c>
      <c r="BL697" s="167">
        <f t="shared" si="484"/>
        <v>27</v>
      </c>
      <c r="BM697" s="167" t="str">
        <f t="shared" si="485"/>
        <v>-</v>
      </c>
      <c r="BN697" s="167">
        <f t="shared" si="486"/>
        <v>20</v>
      </c>
      <c r="DI697" s="422"/>
      <c r="DJ697" s="422"/>
      <c r="EU697" s="422"/>
      <c r="EV697" s="422"/>
    </row>
    <row r="698" spans="14:152" s="56" customFormat="1" ht="15" customHeight="1">
      <c r="N698" s="172" t="s">
        <v>2074</v>
      </c>
      <c r="P698" s="172"/>
      <c r="Q698" s="172"/>
      <c r="R698" s="172"/>
      <c r="S698" s="172"/>
      <c r="T698" s="172"/>
      <c r="U698" s="172"/>
      <c r="AG698" s="270">
        <v>16</v>
      </c>
      <c r="AH698" s="270"/>
      <c r="AI698" s="283" t="s">
        <v>1165</v>
      </c>
      <c r="AJ698" s="291">
        <v>36</v>
      </c>
      <c r="AK698" s="291">
        <v>25</v>
      </c>
      <c r="AL698" s="291">
        <v>25</v>
      </c>
      <c r="AM698" s="283" t="s">
        <v>1459</v>
      </c>
      <c r="AN698" s="283" t="s">
        <v>559</v>
      </c>
      <c r="AO698" s="291">
        <v>23</v>
      </c>
      <c r="AP698" s="283" t="s">
        <v>397</v>
      </c>
      <c r="AQ698" s="283" t="s">
        <v>503</v>
      </c>
      <c r="AR698" s="283" t="s">
        <v>1205</v>
      </c>
      <c r="AS698" s="283" t="s">
        <v>1</v>
      </c>
      <c r="AT698" s="283" t="s">
        <v>1462</v>
      </c>
      <c r="AU698" s="283"/>
      <c r="AV698" s="283" t="s">
        <v>391</v>
      </c>
      <c r="AW698" s="291">
        <v>32</v>
      </c>
      <c r="AX698" s="455">
        <v>21</v>
      </c>
      <c r="AY698" s="167">
        <f t="shared" si="472"/>
        <v>64</v>
      </c>
      <c r="AZ698" s="167">
        <f t="shared" si="473"/>
        <v>37</v>
      </c>
      <c r="BA698" s="167">
        <f t="shared" si="474"/>
        <v>26</v>
      </c>
      <c r="BB698" s="167">
        <f t="shared" si="475"/>
        <v>26</v>
      </c>
      <c r="BC698" s="167">
        <f t="shared" si="476"/>
        <v>82</v>
      </c>
      <c r="BD698" s="167">
        <f t="shared" si="477"/>
        <v>52</v>
      </c>
      <c r="BE698" s="167">
        <f t="shared" si="478"/>
        <v>24</v>
      </c>
      <c r="BF698" s="167">
        <f t="shared" si="479"/>
        <v>34</v>
      </c>
      <c r="BG698" s="167">
        <f t="shared" si="480"/>
        <v>37</v>
      </c>
      <c r="BH698" s="167"/>
      <c r="BI698" s="167">
        <f t="shared" si="481"/>
        <v>40</v>
      </c>
      <c r="BJ698" s="167" t="str">
        <f t="shared" si="482"/>
        <v>-</v>
      </c>
      <c r="BK698" s="167">
        <f t="shared" si="483"/>
        <v>131</v>
      </c>
      <c r="BL698" s="167">
        <f t="shared" si="484"/>
        <v>28</v>
      </c>
      <c r="BM698" s="167">
        <f t="shared" si="485"/>
        <v>32</v>
      </c>
      <c r="BN698" s="167">
        <f t="shared" si="486"/>
        <v>21</v>
      </c>
      <c r="DI698" s="422"/>
      <c r="DJ698" s="422"/>
      <c r="EU698" s="422"/>
      <c r="EV698" s="422"/>
    </row>
    <row r="699" spans="14:152" s="56" customFormat="1" ht="15" customHeight="1">
      <c r="N699" s="172" t="s">
        <v>2062</v>
      </c>
      <c r="O699" s="172"/>
      <c r="P699" s="172"/>
      <c r="Q699" s="172"/>
      <c r="R699" s="172"/>
      <c r="S699" s="172"/>
      <c r="T699" s="172"/>
      <c r="U699" s="172"/>
      <c r="AG699" s="270">
        <v>17</v>
      </c>
      <c r="AH699" s="270"/>
      <c r="AI699" s="283" t="s">
        <v>1096</v>
      </c>
      <c r="AJ699" s="291">
        <v>37</v>
      </c>
      <c r="AK699" s="283" t="s">
        <v>388</v>
      </c>
      <c r="AL699" s="291">
        <v>26</v>
      </c>
      <c r="AM699" s="283" t="s">
        <v>1461</v>
      </c>
      <c r="AN699" s="283" t="s">
        <v>392</v>
      </c>
      <c r="AO699" s="291">
        <v>24</v>
      </c>
      <c r="AP699" s="291">
        <v>34</v>
      </c>
      <c r="AQ699" s="283" t="s">
        <v>1185</v>
      </c>
      <c r="AR699" s="283" t="s">
        <v>508</v>
      </c>
      <c r="AS699" s="291">
        <v>37</v>
      </c>
      <c r="AT699" s="283" t="s">
        <v>1447</v>
      </c>
      <c r="AU699" s="283"/>
      <c r="AV699" s="283" t="s">
        <v>394</v>
      </c>
      <c r="AW699" s="291">
        <v>33</v>
      </c>
      <c r="AX699" s="455">
        <v>22</v>
      </c>
      <c r="AY699" s="167">
        <f t="shared" si="472"/>
        <v>66</v>
      </c>
      <c r="AZ699" s="167">
        <f t="shared" si="473"/>
        <v>38</v>
      </c>
      <c r="BA699" s="167">
        <f t="shared" si="474"/>
        <v>28</v>
      </c>
      <c r="BB699" s="167">
        <f t="shared" si="475"/>
        <v>27</v>
      </c>
      <c r="BC699" s="167">
        <f t="shared" si="476"/>
        <v>86</v>
      </c>
      <c r="BD699" s="167">
        <f t="shared" si="477"/>
        <v>54</v>
      </c>
      <c r="BE699" s="167">
        <f t="shared" si="478"/>
        <v>25</v>
      </c>
      <c r="BF699" s="167" t="str">
        <f t="shared" si="479"/>
        <v>-</v>
      </c>
      <c r="BG699" s="167">
        <f t="shared" si="480"/>
        <v>39</v>
      </c>
      <c r="BH699" s="167"/>
      <c r="BI699" s="167">
        <f t="shared" si="481"/>
        <v>42</v>
      </c>
      <c r="BJ699" s="167">
        <f t="shared" si="482"/>
        <v>37</v>
      </c>
      <c r="BK699" s="167">
        <f t="shared" si="483"/>
        <v>134</v>
      </c>
      <c r="BL699" s="167">
        <f t="shared" si="484"/>
        <v>30</v>
      </c>
      <c r="BM699" s="167">
        <f t="shared" si="485"/>
        <v>33</v>
      </c>
      <c r="BN699" s="167">
        <f t="shared" si="486"/>
        <v>22</v>
      </c>
      <c r="DI699" s="422"/>
      <c r="DJ699" s="422"/>
      <c r="EU699" s="422"/>
      <c r="EV699" s="422"/>
    </row>
    <row r="700" spans="14:152" s="56" customFormat="1" ht="15" customHeight="1">
      <c r="N700" s="172"/>
      <c r="O700" s="172"/>
      <c r="P700" s="172"/>
      <c r="Q700" s="172" t="s">
        <v>2067</v>
      </c>
      <c r="R700" s="172"/>
      <c r="S700" s="172"/>
      <c r="U700" s="172"/>
      <c r="AG700" s="270">
        <v>18</v>
      </c>
      <c r="AH700" s="270"/>
      <c r="AI700" s="283" t="s">
        <v>1444</v>
      </c>
      <c r="AJ700" s="291">
        <v>38</v>
      </c>
      <c r="AK700" s="283" t="s">
        <v>391</v>
      </c>
      <c r="AL700" s="291">
        <v>27</v>
      </c>
      <c r="AM700" s="283" t="s">
        <v>1463</v>
      </c>
      <c r="AN700" s="283" t="s">
        <v>1464</v>
      </c>
      <c r="AO700" s="291">
        <v>25</v>
      </c>
      <c r="AP700" s="283" t="s">
        <v>1</v>
      </c>
      <c r="AQ700" s="283" t="s">
        <v>448</v>
      </c>
      <c r="AR700" s="283" t="s">
        <v>616</v>
      </c>
      <c r="AS700" s="291">
        <v>38</v>
      </c>
      <c r="AT700" s="291">
        <v>136</v>
      </c>
      <c r="AU700" s="291"/>
      <c r="AV700" s="283" t="s">
        <v>397</v>
      </c>
      <c r="AW700" s="291">
        <v>34</v>
      </c>
      <c r="AX700" s="455" t="s">
        <v>440</v>
      </c>
      <c r="AY700" s="167">
        <f t="shared" si="472"/>
        <v>68</v>
      </c>
      <c r="AZ700" s="167">
        <f t="shared" si="473"/>
        <v>39</v>
      </c>
      <c r="BA700" s="167">
        <f t="shared" si="474"/>
        <v>30</v>
      </c>
      <c r="BB700" s="167">
        <f t="shared" si="475"/>
        <v>28</v>
      </c>
      <c r="BC700" s="167">
        <f t="shared" si="476"/>
        <v>91</v>
      </c>
      <c r="BD700" s="167">
        <f t="shared" si="477"/>
        <v>57</v>
      </c>
      <c r="BE700" s="167">
        <f t="shared" si="478"/>
        <v>26</v>
      </c>
      <c r="BF700" s="167">
        <f t="shared" si="479"/>
        <v>35</v>
      </c>
      <c r="BG700" s="167">
        <f t="shared" si="480"/>
        <v>41</v>
      </c>
      <c r="BH700" s="167"/>
      <c r="BI700" s="167">
        <f t="shared" si="481"/>
        <v>45</v>
      </c>
      <c r="BJ700" s="167">
        <f t="shared" si="482"/>
        <v>38</v>
      </c>
      <c r="BK700" s="167">
        <f t="shared" si="483"/>
        <v>136</v>
      </c>
      <c r="BL700" s="167">
        <f t="shared" si="484"/>
        <v>32</v>
      </c>
      <c r="BM700" s="167">
        <f t="shared" si="485"/>
        <v>34</v>
      </c>
      <c r="BN700" s="167">
        <f t="shared" si="486"/>
        <v>23</v>
      </c>
      <c r="DI700" s="422"/>
      <c r="DJ700" s="422"/>
      <c r="EU700" s="422"/>
      <c r="EV700" s="422"/>
    </row>
    <row r="701" spans="14:152" s="56" customFormat="1" ht="15" customHeight="1">
      <c r="N701" s="199" t="s">
        <v>2</v>
      </c>
      <c r="O701" s="200" t="e">
        <f>Plan1!#REF!</f>
        <v>#REF!</v>
      </c>
      <c r="P701" s="200" t="e">
        <f>Plan1!#REF!</f>
        <v>#REF!</v>
      </c>
      <c r="Q701" s="200" t="e">
        <f>Plan1!#REF!</f>
        <v>#REF!</v>
      </c>
      <c r="R701" s="200" t="e">
        <f>Plan1!#REF!</f>
        <v>#REF!</v>
      </c>
      <c r="S701" s="200" t="e">
        <f>Plan1!#REF!</f>
        <v>#REF!</v>
      </c>
      <c r="T701" s="200" t="e">
        <f>Plan1!#REF!</f>
        <v>#REF!</v>
      </c>
      <c r="U701" s="199" t="e">
        <f>Plan1!#REF!</f>
        <v>#REF!</v>
      </c>
      <c r="AG701" s="270">
        <v>19</v>
      </c>
      <c r="AH701" s="270"/>
      <c r="AI701" s="291">
        <v>68</v>
      </c>
      <c r="AJ701" s="283" t="s">
        <v>417</v>
      </c>
      <c r="AK701" s="283" t="s">
        <v>433</v>
      </c>
      <c r="AL701" s="291">
        <v>28</v>
      </c>
      <c r="AM701" s="283" t="s">
        <v>1465</v>
      </c>
      <c r="AN701" s="283" t="s">
        <v>1266</v>
      </c>
      <c r="AO701" s="283" t="s">
        <v>600</v>
      </c>
      <c r="AP701" s="291">
        <v>35</v>
      </c>
      <c r="AQ701" s="300"/>
      <c r="AR701" s="300"/>
      <c r="AS701" s="300"/>
      <c r="AT701" s="300"/>
      <c r="AU701" s="300"/>
      <c r="AV701" s="300"/>
      <c r="AW701" s="300"/>
      <c r="AX701" s="300"/>
      <c r="AY701" s="167">
        <v>69</v>
      </c>
      <c r="AZ701" s="167">
        <f>IF(AJ701="-",AJ701,IF(ISNUMBER(AJ701),AJ701,MID(AJ701,(FIND("-",AJ701)+1),3)+1))</f>
        <v>45</v>
      </c>
      <c r="BA701" s="167">
        <f>IF(AK701="-",AK701,IF(ISNUMBER(AK701),AK701,MID(AK701,(FIND("-",AK701)+1),3)+1))</f>
        <v>33</v>
      </c>
      <c r="BB701" s="167">
        <v>29</v>
      </c>
      <c r="BC701" s="167">
        <f>IF(AM701="-",AM701,IF(ISNUMBER(AM701),AM701,MID(AM701,(FIND("-",AM701)+1),3)+1))</f>
        <v>120</v>
      </c>
      <c r="BD701" s="167">
        <f>IF(AN701="-",AN701,IF(ISNUMBER(AN701),AN701,MID(AN701,(FIND("-",AN701)+1),3)+1))</f>
        <v>69</v>
      </c>
      <c r="BE701" s="167">
        <f>IF(AO701="-",AO701,IF(ISNUMBER(AO701),AO701,MID(AO701,(FIND("-",AO701)+1),3)+1))</f>
        <v>31</v>
      </c>
      <c r="BF701" s="167">
        <v>36</v>
      </c>
      <c r="BG701" s="167">
        <f>IF(AQ700="-",AQ700,IF(ISNUMBER(AQ700),AQ700,MID(AQ700,(FIND("-",AQ700)+1),3)+1))</f>
        <v>43</v>
      </c>
      <c r="BH701" s="167"/>
      <c r="BI701" s="167">
        <f>IF(AR700="-",AR700,IF(ISNUMBER(AR700),AR700,MID(AR700,(FIND("-",AR700)+1),3)+1))</f>
        <v>61</v>
      </c>
      <c r="BJ701" s="167">
        <v>39</v>
      </c>
      <c r="BK701" s="167">
        <v>137</v>
      </c>
      <c r="BL701" s="167">
        <f>IF(AV700="-",AV700,IF(ISNUMBER(AV700),AV700,MID(AV700,(FIND("-",AV700)+1),3)+1))</f>
        <v>34</v>
      </c>
      <c r="BM701" s="167">
        <v>35</v>
      </c>
      <c r="BN701" s="167">
        <f>IF(AX700="-",AX700,IF(ISNUMBER(AX700),AX700,MID(AX700,(FIND("-",AX700)+1),3)+1))</f>
        <v>25</v>
      </c>
      <c r="DI701" s="422"/>
      <c r="DJ701" s="422"/>
      <c r="EU701" s="422"/>
      <c r="EV701" s="422"/>
    </row>
    <row r="702" spans="14:152" s="56" customFormat="1" ht="15" customHeight="1">
      <c r="N702" s="503">
        <v>1</v>
      </c>
      <c r="O702" s="167" t="s">
        <v>1</v>
      </c>
      <c r="P702" s="167" t="s">
        <v>1</v>
      </c>
      <c r="Q702" s="167" t="s">
        <v>1</v>
      </c>
      <c r="R702" s="504">
        <v>0</v>
      </c>
      <c r="S702" s="167" t="s">
        <v>1</v>
      </c>
      <c r="T702" s="504">
        <v>0</v>
      </c>
      <c r="U702" s="167" t="s">
        <v>1</v>
      </c>
      <c r="W702" s="223" t="str">
        <f t="shared" ref="W702:W720" si="487">IF(O702="-",O702,IF(ISNUMBER(O702),O702,MID(O702,1,FIND("-",O702)-1))+0)</f>
        <v>-</v>
      </c>
      <c r="X702" s="223" t="str">
        <f t="shared" ref="X702:X720" si="488">IF(P702="-",P702,IF(ISNUMBER(P702),P702,MID(P702,1,FIND("-",P702)-1))+0)</f>
        <v>-</v>
      </c>
      <c r="Y702" s="223" t="str">
        <f t="shared" ref="Y702:Y720" si="489">IF(Q702="-",Q702,IF(ISNUMBER(Q702),Q702,MID(Q702,1,FIND("-",Q702)-1))+0)</f>
        <v>-</v>
      </c>
      <c r="Z702" s="223"/>
      <c r="AA702" s="223"/>
      <c r="AB702" s="223">
        <f t="shared" ref="AB702:AB720" si="490">IF(R702="-",R702,IF(ISNUMBER(R702),R702,MID(R702,1,FIND("-",R702)-1))+0)</f>
        <v>0</v>
      </c>
      <c r="AC702" s="223" t="str">
        <f t="shared" ref="AC702:AC720" si="491">IF(S702="-",S702,IF(ISNUMBER(S702),S702,MID(S702,1,FIND("-",S702)-1))+0)</f>
        <v>-</v>
      </c>
      <c r="AD702" s="223">
        <f t="shared" ref="AD702:AD720" si="492">IF(T702="-",T702,IF(ISNUMBER(T702),T702,MID(T702,1,FIND("-",T702)-1))+0)</f>
        <v>0</v>
      </c>
      <c r="AE702" s="223" t="str">
        <f t="shared" ref="AE702:AE720" si="493">IF(U702="-",U702,IF(ISNUMBER(U702),U702,MID(U702,1,FIND("-",U702)-1))+0)</f>
        <v>-</v>
      </c>
      <c r="AG702" s="167"/>
      <c r="AH702" s="167"/>
      <c r="AI702" s="300"/>
      <c r="AJ702" s="300"/>
      <c r="AK702" s="300"/>
      <c r="AL702" s="300"/>
      <c r="AM702" s="300"/>
      <c r="AN702" s="300"/>
      <c r="AO702" s="300"/>
      <c r="AP702" s="300"/>
      <c r="AQ702" s="300"/>
      <c r="AR702" s="300"/>
      <c r="AS702" s="300"/>
      <c r="AT702" s="300"/>
      <c r="AU702" s="300"/>
      <c r="AV702" s="300"/>
      <c r="AW702" s="300"/>
      <c r="AX702" s="300"/>
      <c r="AY702" s="167"/>
      <c r="AZ702" s="167"/>
      <c r="BA702" s="167"/>
      <c r="BB702" s="167"/>
      <c r="BC702" s="167"/>
      <c r="BD702" s="167"/>
      <c r="BE702" s="167"/>
      <c r="BF702" s="167"/>
      <c r="BG702" s="167"/>
      <c r="BH702" s="167"/>
      <c r="BI702" s="167"/>
      <c r="BJ702" s="167"/>
      <c r="BK702" s="167"/>
      <c r="BL702" s="167"/>
      <c r="BM702" s="167"/>
      <c r="BN702" s="167"/>
      <c r="DI702" s="422"/>
      <c r="DJ702" s="422"/>
      <c r="EU702" s="422"/>
      <c r="EV702" s="422"/>
    </row>
    <row r="703" spans="14:152" s="56" customFormat="1" ht="15" customHeight="1">
      <c r="N703" s="503">
        <v>2</v>
      </c>
      <c r="O703" s="167" t="s">
        <v>404</v>
      </c>
      <c r="P703" s="167" t="s">
        <v>1</v>
      </c>
      <c r="Q703" s="504">
        <v>0</v>
      </c>
      <c r="R703" s="504">
        <v>1</v>
      </c>
      <c r="S703" s="167" t="s">
        <v>1</v>
      </c>
      <c r="T703" s="167" t="s">
        <v>456</v>
      </c>
      <c r="U703" s="167" t="s">
        <v>1</v>
      </c>
      <c r="W703" s="223">
        <f t="shared" si="487"/>
        <v>0</v>
      </c>
      <c r="X703" s="223" t="str">
        <f t="shared" si="488"/>
        <v>-</v>
      </c>
      <c r="Y703" s="223">
        <f t="shared" si="489"/>
        <v>0</v>
      </c>
      <c r="Z703" s="223"/>
      <c r="AA703" s="223"/>
      <c r="AB703" s="223">
        <f t="shared" si="490"/>
        <v>1</v>
      </c>
      <c r="AC703" s="223" t="str">
        <f t="shared" si="491"/>
        <v>-</v>
      </c>
      <c r="AD703" s="223">
        <f t="shared" si="492"/>
        <v>1</v>
      </c>
      <c r="AE703" s="223" t="str">
        <f t="shared" si="493"/>
        <v>-</v>
      </c>
      <c r="AG703" s="167"/>
      <c r="AH703" s="167"/>
      <c r="AI703" s="300"/>
      <c r="AJ703" s="300"/>
      <c r="AK703" s="300"/>
      <c r="AL703" s="300"/>
      <c r="AM703" s="300"/>
      <c r="AN703" s="300"/>
      <c r="AO703" s="300"/>
      <c r="AP703" s="300"/>
      <c r="AQ703" s="300"/>
      <c r="AR703" s="300"/>
      <c r="AS703" s="300"/>
      <c r="AT703" s="300"/>
      <c r="AU703" s="300"/>
      <c r="AV703" s="300"/>
      <c r="AW703" s="300"/>
      <c r="AX703" s="300"/>
      <c r="AY703" s="167"/>
      <c r="AZ703" s="167"/>
      <c r="BA703" s="167"/>
      <c r="BB703" s="167"/>
      <c r="BC703" s="167"/>
      <c r="BD703" s="167"/>
      <c r="BE703" s="167"/>
      <c r="BF703" s="167"/>
      <c r="BG703" s="167"/>
      <c r="BH703" s="167"/>
      <c r="BI703" s="167"/>
      <c r="BJ703" s="167"/>
      <c r="BK703" s="167"/>
      <c r="BL703" s="167"/>
      <c r="BM703" s="167"/>
      <c r="BN703" s="167"/>
      <c r="DI703" s="422"/>
      <c r="DJ703" s="422"/>
      <c r="EU703" s="422"/>
      <c r="EV703" s="422"/>
    </row>
    <row r="704" spans="14:152" s="56" customFormat="1" ht="15" customHeight="1">
      <c r="N704" s="503">
        <v>3</v>
      </c>
      <c r="O704" s="167" t="s">
        <v>641</v>
      </c>
      <c r="P704" s="167" t="s">
        <v>1</v>
      </c>
      <c r="Q704" s="504">
        <v>1</v>
      </c>
      <c r="R704" s="504">
        <v>2</v>
      </c>
      <c r="S704" s="167" t="s">
        <v>1</v>
      </c>
      <c r="T704" s="167" t="s">
        <v>407</v>
      </c>
      <c r="U704" s="167" t="s">
        <v>1</v>
      </c>
      <c r="W704" s="223">
        <f t="shared" si="487"/>
        <v>2</v>
      </c>
      <c r="X704" s="223" t="str">
        <f t="shared" si="488"/>
        <v>-</v>
      </c>
      <c r="Y704" s="223">
        <f t="shared" si="489"/>
        <v>1</v>
      </c>
      <c r="Z704" s="223"/>
      <c r="AA704" s="223"/>
      <c r="AB704" s="223">
        <f t="shared" si="490"/>
        <v>2</v>
      </c>
      <c r="AC704" s="223" t="str">
        <f t="shared" si="491"/>
        <v>-</v>
      </c>
      <c r="AD704" s="223">
        <f t="shared" si="492"/>
        <v>3</v>
      </c>
      <c r="AE704" s="223" t="str">
        <f t="shared" si="493"/>
        <v>-</v>
      </c>
      <c r="AG704" s="301" t="s">
        <v>1466</v>
      </c>
      <c r="AH704" s="301"/>
      <c r="AI704" s="300" t="s">
        <v>1467</v>
      </c>
      <c r="AJ704" s="300"/>
      <c r="AK704" s="300"/>
      <c r="AL704" s="300"/>
      <c r="AM704" s="300"/>
      <c r="AN704" s="300"/>
      <c r="AO704" s="300"/>
      <c r="AP704" s="300"/>
      <c r="AQ704" s="302"/>
      <c r="AR704" s="302"/>
      <c r="AS704" s="302"/>
      <c r="AT704" s="302"/>
      <c r="AU704" s="302"/>
      <c r="AV704" s="302"/>
      <c r="AW704" s="302"/>
      <c r="AX704" s="302"/>
      <c r="AY704" s="167"/>
      <c r="AZ704" s="167"/>
      <c r="BA704" s="167"/>
      <c r="BB704" s="167"/>
      <c r="BC704" s="167"/>
      <c r="BD704" s="167"/>
      <c r="BE704" s="167"/>
      <c r="BF704" s="167"/>
      <c r="BG704" s="167"/>
      <c r="BH704" s="167"/>
      <c r="BI704" s="167"/>
      <c r="BJ704" s="167"/>
      <c r="BK704" s="167"/>
      <c r="BL704" s="167"/>
      <c r="BM704" s="167"/>
      <c r="BN704" s="167"/>
      <c r="DI704" s="422"/>
      <c r="DJ704" s="422"/>
      <c r="EU704" s="422"/>
      <c r="EV704" s="422"/>
    </row>
    <row r="705" spans="14:152" s="56" customFormat="1" ht="15" customHeight="1">
      <c r="N705" s="503">
        <v>4</v>
      </c>
      <c r="O705" s="167" t="s">
        <v>625</v>
      </c>
      <c r="P705" s="167" t="s">
        <v>1</v>
      </c>
      <c r="Q705" s="167" t="s">
        <v>411</v>
      </c>
      <c r="R705" s="167" t="s">
        <v>407</v>
      </c>
      <c r="S705" s="167" t="s">
        <v>1</v>
      </c>
      <c r="T705" s="167" t="s">
        <v>353</v>
      </c>
      <c r="U705" s="504">
        <v>0</v>
      </c>
      <c r="W705" s="223">
        <f t="shared" si="487"/>
        <v>7</v>
      </c>
      <c r="X705" s="223" t="str">
        <f t="shared" si="488"/>
        <v>-</v>
      </c>
      <c r="Y705" s="223">
        <f t="shared" si="489"/>
        <v>2</v>
      </c>
      <c r="Z705" s="223"/>
      <c r="AA705" s="223"/>
      <c r="AB705" s="223">
        <f t="shared" si="490"/>
        <v>3</v>
      </c>
      <c r="AC705" s="223" t="str">
        <f t="shared" si="491"/>
        <v>-</v>
      </c>
      <c r="AD705" s="223">
        <f t="shared" si="492"/>
        <v>5</v>
      </c>
      <c r="AE705" s="223">
        <f t="shared" si="493"/>
        <v>0</v>
      </c>
      <c r="AG705" s="251" t="s">
        <v>1053</v>
      </c>
      <c r="AH705" s="251"/>
      <c r="AI705" s="302"/>
      <c r="AJ705" s="302"/>
      <c r="AK705" s="302"/>
      <c r="AL705" s="302"/>
      <c r="AM705" s="302"/>
      <c r="AN705" s="302"/>
      <c r="AO705" s="302"/>
      <c r="AP705" s="302"/>
      <c r="AQ705" s="303" t="s">
        <v>1062</v>
      </c>
      <c r="AR705" s="303" t="s">
        <v>1063</v>
      </c>
      <c r="AS705" s="303" t="s">
        <v>1064</v>
      </c>
      <c r="AT705" s="303" t="s">
        <v>1065</v>
      </c>
      <c r="AU705" s="303"/>
      <c r="AV705" s="304" t="s">
        <v>1066</v>
      </c>
      <c r="AW705" s="303" t="s">
        <v>1067</v>
      </c>
      <c r="AX705" s="303" t="s">
        <v>1068</v>
      </c>
      <c r="AY705" s="167"/>
      <c r="AZ705" s="167"/>
      <c r="BA705" s="167"/>
      <c r="BB705" s="167"/>
      <c r="BC705" s="167"/>
      <c r="BD705" s="167"/>
      <c r="BE705" s="167"/>
      <c r="BF705" s="167"/>
      <c r="BG705" s="167"/>
      <c r="BH705" s="167"/>
      <c r="BI705" s="167"/>
      <c r="BJ705" s="167"/>
      <c r="BK705" s="167"/>
      <c r="BL705" s="167"/>
      <c r="BM705" s="167"/>
      <c r="BN705" s="167"/>
      <c r="DI705" s="422"/>
      <c r="DJ705" s="422"/>
      <c r="EU705" s="422"/>
      <c r="EV705" s="422"/>
    </row>
    <row r="706" spans="14:152" s="56" customFormat="1" ht="15" customHeight="1">
      <c r="N706" s="503">
        <v>5</v>
      </c>
      <c r="O706" s="167" t="s">
        <v>357</v>
      </c>
      <c r="P706" s="167" t="s">
        <v>1</v>
      </c>
      <c r="Q706" s="504">
        <v>4</v>
      </c>
      <c r="R706" s="504">
        <v>5</v>
      </c>
      <c r="S706" s="504">
        <v>0</v>
      </c>
      <c r="T706" s="167" t="s">
        <v>367</v>
      </c>
      <c r="U706" s="504">
        <v>1</v>
      </c>
      <c r="W706" s="223">
        <f t="shared" si="487"/>
        <v>11</v>
      </c>
      <c r="X706" s="223" t="str">
        <f t="shared" si="488"/>
        <v>-</v>
      </c>
      <c r="Y706" s="223">
        <f t="shared" si="489"/>
        <v>4</v>
      </c>
      <c r="Z706" s="223"/>
      <c r="AA706" s="223"/>
      <c r="AB706" s="223">
        <f t="shared" si="490"/>
        <v>5</v>
      </c>
      <c r="AC706" s="223">
        <f t="shared" si="491"/>
        <v>0</v>
      </c>
      <c r="AD706" s="223">
        <f t="shared" si="492"/>
        <v>7</v>
      </c>
      <c r="AE706" s="223">
        <f t="shared" si="493"/>
        <v>1</v>
      </c>
      <c r="AG706" s="251"/>
      <c r="AH706" s="251"/>
      <c r="AI706" s="303" t="s">
        <v>1054</v>
      </c>
      <c r="AJ706" s="303" t="s">
        <v>1055</v>
      </c>
      <c r="AK706" s="303" t="s">
        <v>1056</v>
      </c>
      <c r="AL706" s="303" t="s">
        <v>1057</v>
      </c>
      <c r="AM706" s="303" t="s">
        <v>1058</v>
      </c>
      <c r="AN706" s="303" t="s">
        <v>1059</v>
      </c>
      <c r="AO706" s="303" t="s">
        <v>1060</v>
      </c>
      <c r="AP706" s="303" t="s">
        <v>1061</v>
      </c>
      <c r="AQ706" s="283" t="s">
        <v>572</v>
      </c>
      <c r="AR706" s="283" t="s">
        <v>617</v>
      </c>
      <c r="AS706" s="283" t="s">
        <v>1128</v>
      </c>
      <c r="AT706" s="283" t="s">
        <v>1451</v>
      </c>
      <c r="AU706" s="283"/>
      <c r="AV706" s="283" t="s">
        <v>1128</v>
      </c>
      <c r="AW706" s="283" t="s">
        <v>1146</v>
      </c>
      <c r="AX706" s="283" t="s">
        <v>1468</v>
      </c>
      <c r="AY706" s="167">
        <f t="shared" ref="AY706:AY724" si="494">IF(AI707="-",AI707,IF(ISNUMBER(AI707),AI707,MID(AI707,1,FIND("-",AI707)-1))+0)</f>
        <v>0</v>
      </c>
      <c r="AZ706" s="167">
        <f t="shared" ref="AZ706:AZ724" si="495">IF(AJ707="-",AJ707,IF(ISNUMBER(AJ707),AJ707,MID(AJ707,1,FIND("-",AJ707)-1))+0)</f>
        <v>0</v>
      </c>
      <c r="BA706" s="167">
        <f t="shared" ref="BA706:BA724" si="496">IF(AK707="-",AK707,IF(ISNUMBER(AK707),AK707,MID(AK707,1,FIND("-",AK707)-1))+0)</f>
        <v>0</v>
      </c>
      <c r="BB706" s="167">
        <f t="shared" ref="BB706:BB724" si="497">IF(AL707="-",AL707,IF(ISNUMBER(AL707),AL707,MID(AL707,1,FIND("-",AL707)-1))+0)</f>
        <v>0</v>
      </c>
      <c r="BC706" s="167">
        <f t="shared" ref="BC706:BC724" si="498">IF(AM707="-",AM707,IF(ISNUMBER(AM707),AM707,MID(AM707,1,FIND("-",AM707)-1))+0)</f>
        <v>0</v>
      </c>
      <c r="BD706" s="167">
        <f t="shared" ref="BD706:BD724" si="499">IF(AN707="-",AN707,IF(ISNUMBER(AN707),AN707,MID(AN707,1,FIND("-",AN707)-1))+0)</f>
        <v>0</v>
      </c>
      <c r="BE706" s="167">
        <f t="shared" ref="BE706:BE724" si="500">IF(AO707="-",AO707,IF(ISNUMBER(AO707),AO707,MID(AO707,1,FIND("-",AO707)-1))+0)</f>
        <v>0</v>
      </c>
      <c r="BF706" s="167">
        <f t="shared" ref="BF706:BF724" si="501">IF(AP707="-",AP707,IF(ISNUMBER(AP707),AP707,MID(AP707,1,FIND("-",AP707)-1))+0)</f>
        <v>0</v>
      </c>
      <c r="BG706" s="167">
        <f t="shared" ref="BG706:BG724" si="502">IF(AQ706="-",AQ706,IF(ISNUMBER(AQ706),AQ706,MID(AQ706,1,FIND("-",AQ706)-1))+0)</f>
        <v>0</v>
      </c>
      <c r="BH706" s="167"/>
      <c r="BI706" s="167">
        <f t="shared" ref="BI706:BI724" si="503">IF(AR706="-",AR706,IF(ISNUMBER(AR706),AR706,MID(AR706,1,FIND("-",AR706)-1))+0)</f>
        <v>0</v>
      </c>
      <c r="BJ706" s="167">
        <f t="shared" ref="BJ706:BJ724" si="504">IF(AS706="-",AS706,IF(ISNUMBER(AS706),AS706,MID(AS706,1,FIND("-",AS706)-1))+0)</f>
        <v>0</v>
      </c>
      <c r="BK706" s="167">
        <f t="shared" ref="BK706:BK724" si="505">IF(AT706="-",AT706,IF(ISNUMBER(AT706),AT706,MID(AT706,1,FIND("-",AT706)-1))+0)</f>
        <v>0</v>
      </c>
      <c r="BL706" s="167">
        <f t="shared" ref="BL706:BL724" si="506">IF(AV706="-",AV706,IF(ISNUMBER(AV706),AV706,MID(AV706,1,FIND("-",AV706)-1))+0)</f>
        <v>0</v>
      </c>
      <c r="BM706" s="167">
        <f t="shared" ref="BM706:BM724" si="507">IF(AW706="-",AW706,IF(ISNUMBER(AW706),AW706,MID(AW706,1,FIND("-",AW706)-1))+0)</f>
        <v>0</v>
      </c>
      <c r="BN706" s="167">
        <f t="shared" ref="BN706:BN724" si="508">IF(AX706="-",AX706,IF(ISNUMBER(AX706),AX706,MID(AX706,1,FIND("-",AX706)-1))+0)</f>
        <v>0</v>
      </c>
      <c r="DI706" s="422"/>
      <c r="DJ706" s="422"/>
      <c r="EU706" s="422"/>
      <c r="EV706" s="422"/>
    </row>
    <row r="707" spans="14:152" s="56" customFormat="1" ht="15" customHeight="1">
      <c r="N707" s="503">
        <v>6</v>
      </c>
      <c r="O707" s="167" t="s">
        <v>563</v>
      </c>
      <c r="P707" s="167" t="s">
        <v>404</v>
      </c>
      <c r="Q707" s="504">
        <v>5</v>
      </c>
      <c r="R707" s="504">
        <v>6</v>
      </c>
      <c r="S707" s="167" t="s">
        <v>456</v>
      </c>
      <c r="T707" s="167" t="s">
        <v>412</v>
      </c>
      <c r="U707" s="504">
        <v>2</v>
      </c>
      <c r="W707" s="223">
        <f t="shared" si="487"/>
        <v>15</v>
      </c>
      <c r="X707" s="223">
        <f t="shared" si="488"/>
        <v>0</v>
      </c>
      <c r="Y707" s="223">
        <f t="shared" si="489"/>
        <v>5</v>
      </c>
      <c r="Z707" s="223"/>
      <c r="AA707" s="223"/>
      <c r="AB707" s="223">
        <f t="shared" si="490"/>
        <v>6</v>
      </c>
      <c r="AC707" s="223">
        <f t="shared" si="491"/>
        <v>1</v>
      </c>
      <c r="AD707" s="223">
        <f t="shared" si="492"/>
        <v>9</v>
      </c>
      <c r="AE707" s="223">
        <f t="shared" si="493"/>
        <v>2</v>
      </c>
      <c r="AG707" s="270">
        <v>1</v>
      </c>
      <c r="AH707" s="270"/>
      <c r="AI707" s="283" t="s">
        <v>403</v>
      </c>
      <c r="AJ707" s="283">
        <v>0</v>
      </c>
      <c r="AK707" s="283" t="s">
        <v>1198</v>
      </c>
      <c r="AL707" s="283" t="s">
        <v>644</v>
      </c>
      <c r="AM707" s="283" t="s">
        <v>1262</v>
      </c>
      <c r="AN707" s="283" t="s">
        <v>1162</v>
      </c>
      <c r="AO707" s="283" t="s">
        <v>644</v>
      </c>
      <c r="AP707" s="283" t="s">
        <v>474</v>
      </c>
      <c r="AQ707" s="283" t="s">
        <v>361</v>
      </c>
      <c r="AR707" s="283" t="s">
        <v>353</v>
      </c>
      <c r="AS707" s="283" t="s">
        <v>516</v>
      </c>
      <c r="AT707" s="283" t="s">
        <v>1452</v>
      </c>
      <c r="AU707" s="283"/>
      <c r="AV707" s="291">
        <v>10</v>
      </c>
      <c r="AW707" s="283" t="s">
        <v>458</v>
      </c>
      <c r="AX707" s="291">
        <v>6</v>
      </c>
      <c r="AY707" s="167">
        <f t="shared" si="494"/>
        <v>4</v>
      </c>
      <c r="AZ707" s="167">
        <f t="shared" si="495"/>
        <v>1</v>
      </c>
      <c r="BA707" s="167">
        <f t="shared" si="496"/>
        <v>9</v>
      </c>
      <c r="BB707" s="167">
        <f t="shared" si="497"/>
        <v>6</v>
      </c>
      <c r="BC707" s="167">
        <f t="shared" si="498"/>
        <v>22</v>
      </c>
      <c r="BD707" s="167">
        <f t="shared" si="499"/>
        <v>14</v>
      </c>
      <c r="BE707" s="167">
        <f t="shared" si="500"/>
        <v>6</v>
      </c>
      <c r="BF707" s="167">
        <f t="shared" si="501"/>
        <v>7</v>
      </c>
      <c r="BG707" s="167">
        <f t="shared" si="502"/>
        <v>8</v>
      </c>
      <c r="BH707" s="167"/>
      <c r="BI707" s="167">
        <f t="shared" si="503"/>
        <v>5</v>
      </c>
      <c r="BJ707" s="167">
        <f t="shared" si="504"/>
        <v>10</v>
      </c>
      <c r="BK707" s="167">
        <f t="shared" si="505"/>
        <v>31</v>
      </c>
      <c r="BL707" s="167">
        <f t="shared" si="506"/>
        <v>10</v>
      </c>
      <c r="BM707" s="167">
        <f t="shared" si="507"/>
        <v>12</v>
      </c>
      <c r="BN707" s="167">
        <f t="shared" si="508"/>
        <v>6</v>
      </c>
      <c r="DI707" s="422"/>
      <c r="DJ707" s="422"/>
      <c r="EU707" s="422"/>
      <c r="EV707" s="422"/>
    </row>
    <row r="708" spans="14:152" s="56" customFormat="1" ht="15" customHeight="1">
      <c r="N708" s="503">
        <v>7</v>
      </c>
      <c r="O708" s="167" t="s">
        <v>564</v>
      </c>
      <c r="P708" s="167" t="s">
        <v>574</v>
      </c>
      <c r="Q708" s="167" t="s">
        <v>359</v>
      </c>
      <c r="R708" s="504">
        <v>7</v>
      </c>
      <c r="S708" s="167" t="s">
        <v>407</v>
      </c>
      <c r="T708" s="167" t="s">
        <v>365</v>
      </c>
      <c r="U708" s="504">
        <v>3</v>
      </c>
      <c r="W708" s="223">
        <f t="shared" si="487"/>
        <v>20</v>
      </c>
      <c r="X708" s="223">
        <f t="shared" si="488"/>
        <v>2</v>
      </c>
      <c r="Y708" s="223">
        <f t="shared" si="489"/>
        <v>6</v>
      </c>
      <c r="Z708" s="223"/>
      <c r="AA708" s="223"/>
      <c r="AB708" s="223">
        <f t="shared" si="490"/>
        <v>7</v>
      </c>
      <c r="AC708" s="223">
        <f t="shared" si="491"/>
        <v>3</v>
      </c>
      <c r="AD708" s="223">
        <f t="shared" si="492"/>
        <v>11</v>
      </c>
      <c r="AE708" s="223">
        <f t="shared" si="493"/>
        <v>3</v>
      </c>
      <c r="AG708" s="270">
        <v>2</v>
      </c>
      <c r="AH708" s="270"/>
      <c r="AI708" s="283" t="s">
        <v>477</v>
      </c>
      <c r="AJ708" s="291">
        <v>1</v>
      </c>
      <c r="AK708" s="291">
        <v>9</v>
      </c>
      <c r="AL708" s="291">
        <v>6</v>
      </c>
      <c r="AM708" s="283" t="s">
        <v>379</v>
      </c>
      <c r="AN708" s="283" t="s">
        <v>459</v>
      </c>
      <c r="AO708" s="283" t="s">
        <v>359</v>
      </c>
      <c r="AP708" s="283" t="s">
        <v>367</v>
      </c>
      <c r="AQ708" s="283" t="s">
        <v>363</v>
      </c>
      <c r="AR708" s="283" t="s">
        <v>367</v>
      </c>
      <c r="AS708" s="283" t="s">
        <v>380</v>
      </c>
      <c r="AT708" s="283" t="s">
        <v>1469</v>
      </c>
      <c r="AU708" s="283"/>
      <c r="AV708" s="291">
        <v>11</v>
      </c>
      <c r="AW708" s="283" t="s">
        <v>459</v>
      </c>
      <c r="AX708" s="455">
        <v>7</v>
      </c>
      <c r="AY708" s="167">
        <f t="shared" si="494"/>
        <v>7</v>
      </c>
      <c r="AZ708" s="167">
        <f t="shared" si="495"/>
        <v>2</v>
      </c>
      <c r="BA708" s="167">
        <f t="shared" si="496"/>
        <v>10</v>
      </c>
      <c r="BB708" s="167">
        <f t="shared" si="497"/>
        <v>7</v>
      </c>
      <c r="BC708" s="167">
        <f t="shared" si="498"/>
        <v>25</v>
      </c>
      <c r="BD708" s="167">
        <f t="shared" si="499"/>
        <v>16</v>
      </c>
      <c r="BE708" s="167">
        <f t="shared" si="500"/>
        <v>8</v>
      </c>
      <c r="BF708" s="167">
        <f t="shared" si="501"/>
        <v>9</v>
      </c>
      <c r="BG708" s="167">
        <f t="shared" si="502"/>
        <v>10</v>
      </c>
      <c r="BH708" s="167"/>
      <c r="BI708" s="167">
        <f t="shared" si="503"/>
        <v>7</v>
      </c>
      <c r="BJ708" s="167">
        <f t="shared" si="504"/>
        <v>13</v>
      </c>
      <c r="BK708" s="167">
        <f t="shared" si="505"/>
        <v>38</v>
      </c>
      <c r="BL708" s="167">
        <f t="shared" si="506"/>
        <v>11</v>
      </c>
      <c r="BM708" s="167">
        <f t="shared" si="507"/>
        <v>14</v>
      </c>
      <c r="BN708" s="167">
        <f t="shared" si="508"/>
        <v>7</v>
      </c>
      <c r="DI708" s="422"/>
      <c r="DJ708" s="422"/>
      <c r="EU708" s="422"/>
      <c r="EV708" s="422"/>
    </row>
    <row r="709" spans="14:152" s="56" customFormat="1" ht="15" customHeight="1">
      <c r="N709" s="503">
        <v>8</v>
      </c>
      <c r="O709" s="167" t="s">
        <v>519</v>
      </c>
      <c r="P709" s="167" t="s">
        <v>409</v>
      </c>
      <c r="Q709" s="504">
        <v>8</v>
      </c>
      <c r="R709" s="167" t="s">
        <v>361</v>
      </c>
      <c r="S709" s="167" t="s">
        <v>518</v>
      </c>
      <c r="T709" s="167" t="s">
        <v>459</v>
      </c>
      <c r="U709" s="504">
        <v>4</v>
      </c>
      <c r="W709" s="223">
        <f t="shared" si="487"/>
        <v>24</v>
      </c>
      <c r="X709" s="223">
        <f t="shared" si="488"/>
        <v>6</v>
      </c>
      <c r="Y709" s="223">
        <f t="shared" si="489"/>
        <v>8</v>
      </c>
      <c r="Z709" s="223"/>
      <c r="AA709" s="223"/>
      <c r="AB709" s="223">
        <f t="shared" si="490"/>
        <v>8</v>
      </c>
      <c r="AC709" s="223">
        <f t="shared" si="491"/>
        <v>5</v>
      </c>
      <c r="AD709" s="223">
        <f t="shared" si="492"/>
        <v>14</v>
      </c>
      <c r="AE709" s="223">
        <f t="shared" si="493"/>
        <v>4</v>
      </c>
      <c r="AG709" s="270">
        <v>3</v>
      </c>
      <c r="AH709" s="270"/>
      <c r="AI709" s="283" t="s">
        <v>625</v>
      </c>
      <c r="AJ709" s="283" t="s">
        <v>411</v>
      </c>
      <c r="AK709" s="291">
        <v>10</v>
      </c>
      <c r="AL709" s="283" t="s">
        <v>367</v>
      </c>
      <c r="AM709" s="283" t="s">
        <v>383</v>
      </c>
      <c r="AN709" s="283" t="s">
        <v>418</v>
      </c>
      <c r="AO709" s="283" t="s">
        <v>361</v>
      </c>
      <c r="AP709" s="283" t="s">
        <v>412</v>
      </c>
      <c r="AQ709" s="283" t="s">
        <v>368</v>
      </c>
      <c r="AR709" s="283" t="s">
        <v>483</v>
      </c>
      <c r="AS709" s="283" t="s">
        <v>371</v>
      </c>
      <c r="AT709" s="283" t="s">
        <v>455</v>
      </c>
      <c r="AU709" s="283"/>
      <c r="AV709" s="291">
        <v>12</v>
      </c>
      <c r="AW709" s="291">
        <v>16</v>
      </c>
      <c r="AX709" s="459" t="s">
        <v>1470</v>
      </c>
      <c r="AY709" s="167">
        <f t="shared" si="494"/>
        <v>11</v>
      </c>
      <c r="AZ709" s="167">
        <f t="shared" si="495"/>
        <v>4</v>
      </c>
      <c r="BA709" s="167">
        <f t="shared" si="496"/>
        <v>11</v>
      </c>
      <c r="BB709" s="167">
        <f t="shared" si="497"/>
        <v>9</v>
      </c>
      <c r="BC709" s="167">
        <f t="shared" si="498"/>
        <v>28</v>
      </c>
      <c r="BD709" s="167">
        <f t="shared" si="499"/>
        <v>19</v>
      </c>
      <c r="BE709" s="167">
        <f t="shared" si="500"/>
        <v>10</v>
      </c>
      <c r="BF709" s="167">
        <f t="shared" si="501"/>
        <v>11</v>
      </c>
      <c r="BG709" s="167">
        <f t="shared" si="502"/>
        <v>12</v>
      </c>
      <c r="BH709" s="167"/>
      <c r="BI709" s="167">
        <f t="shared" si="503"/>
        <v>9</v>
      </c>
      <c r="BJ709" s="167">
        <f t="shared" si="504"/>
        <v>15</v>
      </c>
      <c r="BK709" s="167">
        <f t="shared" si="505"/>
        <v>46</v>
      </c>
      <c r="BL709" s="167">
        <f t="shared" si="506"/>
        <v>12</v>
      </c>
      <c r="BM709" s="167">
        <f t="shared" si="507"/>
        <v>16</v>
      </c>
      <c r="BN709" s="167">
        <f t="shared" si="508"/>
        <v>8</v>
      </c>
      <c r="DI709" s="422"/>
      <c r="DJ709" s="422"/>
      <c r="EU709" s="422"/>
      <c r="EV709" s="422"/>
    </row>
    <row r="710" spans="14:152" s="56" customFormat="1" ht="15" customHeight="1">
      <c r="N710" s="503">
        <v>9</v>
      </c>
      <c r="O710" s="167" t="s">
        <v>642</v>
      </c>
      <c r="P710" s="167" t="s">
        <v>485</v>
      </c>
      <c r="Q710" s="504">
        <v>9</v>
      </c>
      <c r="R710" s="504">
        <v>10</v>
      </c>
      <c r="S710" s="167" t="s">
        <v>361</v>
      </c>
      <c r="T710" s="167" t="s">
        <v>387</v>
      </c>
      <c r="U710" s="504">
        <v>5</v>
      </c>
      <c r="W710" s="223">
        <f t="shared" si="487"/>
        <v>28</v>
      </c>
      <c r="X710" s="223">
        <f t="shared" si="488"/>
        <v>9</v>
      </c>
      <c r="Y710" s="223">
        <f t="shared" si="489"/>
        <v>9</v>
      </c>
      <c r="Z710" s="223"/>
      <c r="AA710" s="223"/>
      <c r="AB710" s="223">
        <f t="shared" si="490"/>
        <v>10</v>
      </c>
      <c r="AC710" s="223">
        <f t="shared" si="491"/>
        <v>8</v>
      </c>
      <c r="AD710" s="223">
        <f t="shared" si="492"/>
        <v>16</v>
      </c>
      <c r="AE710" s="223">
        <f t="shared" si="493"/>
        <v>5</v>
      </c>
      <c r="AG710" s="270">
        <v>4</v>
      </c>
      <c r="AH710" s="270"/>
      <c r="AI710" s="283" t="s">
        <v>357</v>
      </c>
      <c r="AJ710" s="283" t="s">
        <v>477</v>
      </c>
      <c r="AK710" s="291">
        <v>11</v>
      </c>
      <c r="AL710" s="291">
        <v>9</v>
      </c>
      <c r="AM710" s="283" t="s">
        <v>520</v>
      </c>
      <c r="AN710" s="283" t="s">
        <v>420</v>
      </c>
      <c r="AO710" s="283" t="s">
        <v>363</v>
      </c>
      <c r="AP710" s="283" t="s">
        <v>366</v>
      </c>
      <c r="AQ710" s="283" t="s">
        <v>371</v>
      </c>
      <c r="AR710" s="283" t="s">
        <v>458</v>
      </c>
      <c r="AS710" s="283" t="s">
        <v>374</v>
      </c>
      <c r="AT710" s="283" t="s">
        <v>608</v>
      </c>
      <c r="AU710" s="283"/>
      <c r="AV710" s="291">
        <v>13</v>
      </c>
      <c r="AW710" s="283" t="s">
        <v>374</v>
      </c>
      <c r="AX710" s="291">
        <v>10</v>
      </c>
      <c r="AY710" s="167">
        <f t="shared" si="494"/>
        <v>15</v>
      </c>
      <c r="AZ710" s="167">
        <f t="shared" si="495"/>
        <v>7</v>
      </c>
      <c r="BA710" s="167" t="str">
        <f t="shared" si="496"/>
        <v>-</v>
      </c>
      <c r="BB710" s="167">
        <f t="shared" si="497"/>
        <v>10</v>
      </c>
      <c r="BC710" s="167">
        <f t="shared" si="498"/>
        <v>32</v>
      </c>
      <c r="BD710" s="167">
        <f t="shared" si="499"/>
        <v>22</v>
      </c>
      <c r="BE710" s="167">
        <f t="shared" si="500"/>
        <v>12</v>
      </c>
      <c r="BF710" s="167">
        <f t="shared" si="501"/>
        <v>13</v>
      </c>
      <c r="BG710" s="167">
        <f t="shared" si="502"/>
        <v>15</v>
      </c>
      <c r="BH710" s="167"/>
      <c r="BI710" s="167">
        <f t="shared" si="503"/>
        <v>12</v>
      </c>
      <c r="BJ710" s="167">
        <f t="shared" si="504"/>
        <v>17</v>
      </c>
      <c r="BK710" s="167">
        <f t="shared" si="505"/>
        <v>53</v>
      </c>
      <c r="BL710" s="167">
        <f t="shared" si="506"/>
        <v>13</v>
      </c>
      <c r="BM710" s="167">
        <f t="shared" si="507"/>
        <v>17</v>
      </c>
      <c r="BN710" s="167">
        <f t="shared" si="508"/>
        <v>10</v>
      </c>
      <c r="DI710" s="422"/>
      <c r="DJ710" s="422"/>
      <c r="EU710" s="422"/>
      <c r="EV710" s="422"/>
    </row>
    <row r="711" spans="14:152" s="56" customFormat="1" ht="15" customHeight="1">
      <c r="N711" s="503">
        <v>10</v>
      </c>
      <c r="O711" s="167" t="s">
        <v>643</v>
      </c>
      <c r="P711" s="167" t="s">
        <v>566</v>
      </c>
      <c r="Q711" s="167" t="s">
        <v>363</v>
      </c>
      <c r="R711" s="504">
        <v>11</v>
      </c>
      <c r="S711" s="167" t="s">
        <v>363</v>
      </c>
      <c r="T711" s="167" t="s">
        <v>429</v>
      </c>
      <c r="U711" s="504">
        <v>6</v>
      </c>
      <c r="W711" s="223">
        <f t="shared" si="487"/>
        <v>33</v>
      </c>
      <c r="X711" s="223">
        <f t="shared" si="488"/>
        <v>13</v>
      </c>
      <c r="Y711" s="223">
        <f t="shared" si="489"/>
        <v>10</v>
      </c>
      <c r="Z711" s="223"/>
      <c r="AA711" s="223"/>
      <c r="AB711" s="223">
        <f t="shared" si="490"/>
        <v>11</v>
      </c>
      <c r="AC711" s="223">
        <f t="shared" si="491"/>
        <v>10</v>
      </c>
      <c r="AD711" s="223">
        <f t="shared" si="492"/>
        <v>18</v>
      </c>
      <c r="AE711" s="223">
        <f t="shared" si="493"/>
        <v>6</v>
      </c>
      <c r="AG711" s="270">
        <v>5</v>
      </c>
      <c r="AH711" s="270"/>
      <c r="AI711" s="283" t="s">
        <v>563</v>
      </c>
      <c r="AJ711" s="283" t="s">
        <v>480</v>
      </c>
      <c r="AK711" s="283" t="s">
        <v>1</v>
      </c>
      <c r="AL711" s="283" t="s">
        <v>363</v>
      </c>
      <c r="AM711" s="283" t="s">
        <v>461</v>
      </c>
      <c r="AN711" s="283" t="s">
        <v>466</v>
      </c>
      <c r="AO711" s="291">
        <v>12</v>
      </c>
      <c r="AP711" s="283" t="s">
        <v>380</v>
      </c>
      <c r="AQ711" s="283" t="s">
        <v>374</v>
      </c>
      <c r="AR711" s="283" t="s">
        <v>370</v>
      </c>
      <c r="AS711" s="283" t="s">
        <v>377</v>
      </c>
      <c r="AT711" s="283" t="s">
        <v>609</v>
      </c>
      <c r="AU711" s="283"/>
      <c r="AV711" s="291">
        <v>14</v>
      </c>
      <c r="AW711" s="291">
        <v>19</v>
      </c>
      <c r="AX711" s="291">
        <v>11</v>
      </c>
      <c r="AY711" s="167">
        <f t="shared" si="494"/>
        <v>20</v>
      </c>
      <c r="AZ711" s="167">
        <f t="shared" si="495"/>
        <v>10</v>
      </c>
      <c r="BA711" s="167">
        <f t="shared" si="496"/>
        <v>12</v>
      </c>
      <c r="BB711" s="167">
        <f t="shared" si="497"/>
        <v>12</v>
      </c>
      <c r="BC711" s="167">
        <f t="shared" si="498"/>
        <v>36</v>
      </c>
      <c r="BD711" s="167">
        <f t="shared" si="499"/>
        <v>24</v>
      </c>
      <c r="BE711" s="167">
        <f t="shared" si="500"/>
        <v>13</v>
      </c>
      <c r="BF711" s="167">
        <f t="shared" si="501"/>
        <v>15</v>
      </c>
      <c r="BG711" s="167">
        <f t="shared" si="502"/>
        <v>17</v>
      </c>
      <c r="BH711" s="167"/>
      <c r="BI711" s="167">
        <f t="shared" si="503"/>
        <v>14</v>
      </c>
      <c r="BJ711" s="167">
        <f t="shared" si="504"/>
        <v>19</v>
      </c>
      <c r="BK711" s="167">
        <f t="shared" si="505"/>
        <v>60</v>
      </c>
      <c r="BL711" s="167">
        <f t="shared" si="506"/>
        <v>14</v>
      </c>
      <c r="BM711" s="167">
        <f t="shared" si="507"/>
        <v>19</v>
      </c>
      <c r="BN711" s="167">
        <f t="shared" si="508"/>
        <v>11</v>
      </c>
      <c r="DI711" s="422"/>
      <c r="DJ711" s="422"/>
      <c r="EU711" s="422"/>
      <c r="EV711" s="422"/>
    </row>
    <row r="712" spans="14:152" s="56" customFormat="1" ht="15" customHeight="1">
      <c r="N712" s="503">
        <v>11</v>
      </c>
      <c r="O712" s="167" t="s">
        <v>587</v>
      </c>
      <c r="P712" s="167" t="s">
        <v>568</v>
      </c>
      <c r="Q712" s="504">
        <v>12</v>
      </c>
      <c r="R712" s="504">
        <v>12</v>
      </c>
      <c r="S712" s="167" t="s">
        <v>458</v>
      </c>
      <c r="T712" s="167" t="s">
        <v>376</v>
      </c>
      <c r="U712" s="504">
        <v>7</v>
      </c>
      <c r="W712" s="223">
        <f t="shared" si="487"/>
        <v>38</v>
      </c>
      <c r="X712" s="223">
        <f t="shared" si="488"/>
        <v>16</v>
      </c>
      <c r="Y712" s="223">
        <f t="shared" si="489"/>
        <v>12</v>
      </c>
      <c r="Z712" s="223"/>
      <c r="AA712" s="223"/>
      <c r="AB712" s="223">
        <f t="shared" si="490"/>
        <v>12</v>
      </c>
      <c r="AC712" s="223">
        <f t="shared" si="491"/>
        <v>12</v>
      </c>
      <c r="AD712" s="223">
        <f t="shared" si="492"/>
        <v>20</v>
      </c>
      <c r="AE712" s="223">
        <f t="shared" si="493"/>
        <v>7</v>
      </c>
      <c r="AG712" s="270">
        <v>6</v>
      </c>
      <c r="AH712" s="270"/>
      <c r="AI712" s="283" t="s">
        <v>564</v>
      </c>
      <c r="AJ712" s="283" t="s">
        <v>598</v>
      </c>
      <c r="AK712" s="291">
        <v>12</v>
      </c>
      <c r="AL712" s="291">
        <v>12</v>
      </c>
      <c r="AM712" s="283" t="s">
        <v>396</v>
      </c>
      <c r="AN712" s="283" t="s">
        <v>590</v>
      </c>
      <c r="AO712" s="291">
        <v>13</v>
      </c>
      <c r="AP712" s="283" t="s">
        <v>371</v>
      </c>
      <c r="AQ712" s="283" t="s">
        <v>377</v>
      </c>
      <c r="AR712" s="283" t="s">
        <v>373</v>
      </c>
      <c r="AS712" s="283" t="s">
        <v>437</v>
      </c>
      <c r="AT712" s="283" t="s">
        <v>1471</v>
      </c>
      <c r="AU712" s="283"/>
      <c r="AV712" s="283" t="s">
        <v>371</v>
      </c>
      <c r="AW712" s="283" t="s">
        <v>376</v>
      </c>
      <c r="AX712" s="291">
        <v>12</v>
      </c>
      <c r="AY712" s="167">
        <f t="shared" si="494"/>
        <v>24</v>
      </c>
      <c r="AZ712" s="167">
        <f t="shared" si="495"/>
        <v>14</v>
      </c>
      <c r="BA712" s="167">
        <f t="shared" si="496"/>
        <v>13</v>
      </c>
      <c r="BB712" s="167">
        <f t="shared" si="497"/>
        <v>13</v>
      </c>
      <c r="BC712" s="167">
        <f t="shared" si="498"/>
        <v>39</v>
      </c>
      <c r="BD712" s="167">
        <f t="shared" si="499"/>
        <v>27</v>
      </c>
      <c r="BE712" s="167">
        <f t="shared" si="500"/>
        <v>14</v>
      </c>
      <c r="BF712" s="167">
        <f t="shared" si="501"/>
        <v>17</v>
      </c>
      <c r="BG712" s="167">
        <f t="shared" si="502"/>
        <v>19</v>
      </c>
      <c r="BH712" s="167"/>
      <c r="BI712" s="167">
        <f t="shared" si="503"/>
        <v>17</v>
      </c>
      <c r="BJ712" s="167">
        <f t="shared" si="504"/>
        <v>21</v>
      </c>
      <c r="BK712" s="167">
        <f t="shared" si="505"/>
        <v>67</v>
      </c>
      <c r="BL712" s="167">
        <f t="shared" si="506"/>
        <v>15</v>
      </c>
      <c r="BM712" s="167">
        <f t="shared" si="507"/>
        <v>20</v>
      </c>
      <c r="BN712" s="167">
        <f t="shared" si="508"/>
        <v>12</v>
      </c>
      <c r="DI712" s="422"/>
      <c r="DJ712" s="422"/>
      <c r="EU712" s="422"/>
      <c r="EV712" s="422"/>
    </row>
    <row r="713" spans="14:152" s="56" customFormat="1" ht="15" customHeight="1">
      <c r="N713" s="503">
        <v>12</v>
      </c>
      <c r="O713" s="167" t="s">
        <v>522</v>
      </c>
      <c r="P713" s="167" t="s">
        <v>564</v>
      </c>
      <c r="Q713" s="504">
        <v>13</v>
      </c>
      <c r="R713" s="167" t="s">
        <v>380</v>
      </c>
      <c r="S713" s="167" t="s">
        <v>370</v>
      </c>
      <c r="T713" s="167" t="s">
        <v>466</v>
      </c>
      <c r="U713" s="167" t="s">
        <v>361</v>
      </c>
      <c r="W713" s="223">
        <f t="shared" si="487"/>
        <v>42</v>
      </c>
      <c r="X713" s="223">
        <f t="shared" si="488"/>
        <v>20</v>
      </c>
      <c r="Y713" s="223">
        <f t="shared" si="489"/>
        <v>13</v>
      </c>
      <c r="Z713" s="223"/>
      <c r="AA713" s="223"/>
      <c r="AB713" s="223">
        <f t="shared" si="490"/>
        <v>13</v>
      </c>
      <c r="AC713" s="223">
        <f t="shared" si="491"/>
        <v>14</v>
      </c>
      <c r="AD713" s="223">
        <f t="shared" si="492"/>
        <v>22</v>
      </c>
      <c r="AE713" s="223">
        <f t="shared" si="493"/>
        <v>8</v>
      </c>
      <c r="AG713" s="270">
        <v>7</v>
      </c>
      <c r="AH713" s="270"/>
      <c r="AI713" s="283" t="s">
        <v>565</v>
      </c>
      <c r="AJ713" s="283" t="s">
        <v>370</v>
      </c>
      <c r="AK713" s="291">
        <v>13</v>
      </c>
      <c r="AL713" s="283" t="s">
        <v>380</v>
      </c>
      <c r="AM713" s="283" t="s">
        <v>1147</v>
      </c>
      <c r="AN713" s="283" t="s">
        <v>428</v>
      </c>
      <c r="AO713" s="283" t="s">
        <v>459</v>
      </c>
      <c r="AP713" s="283" t="s">
        <v>374</v>
      </c>
      <c r="AQ713" s="283" t="s">
        <v>437</v>
      </c>
      <c r="AR713" s="283" t="s">
        <v>470</v>
      </c>
      <c r="AS713" s="283" t="s">
        <v>440</v>
      </c>
      <c r="AT713" s="283" t="s">
        <v>498</v>
      </c>
      <c r="AU713" s="283"/>
      <c r="AV713" s="291">
        <v>17</v>
      </c>
      <c r="AW713" s="291">
        <v>22</v>
      </c>
      <c r="AX713" s="291">
        <v>13</v>
      </c>
      <c r="AY713" s="167">
        <f t="shared" si="494"/>
        <v>29</v>
      </c>
      <c r="AZ713" s="167">
        <f t="shared" si="495"/>
        <v>17</v>
      </c>
      <c r="BA713" s="167">
        <f t="shared" si="496"/>
        <v>14</v>
      </c>
      <c r="BB713" s="167">
        <f t="shared" si="497"/>
        <v>15</v>
      </c>
      <c r="BC713" s="167">
        <f t="shared" si="498"/>
        <v>44</v>
      </c>
      <c r="BD713" s="167">
        <f t="shared" si="499"/>
        <v>30</v>
      </c>
      <c r="BE713" s="167">
        <f t="shared" si="500"/>
        <v>16</v>
      </c>
      <c r="BF713" s="167">
        <f t="shared" si="501"/>
        <v>19</v>
      </c>
      <c r="BG713" s="167">
        <f t="shared" si="502"/>
        <v>21</v>
      </c>
      <c r="BH713" s="167"/>
      <c r="BI713" s="167">
        <f t="shared" si="503"/>
        <v>20</v>
      </c>
      <c r="BJ713" s="167">
        <f t="shared" si="504"/>
        <v>23</v>
      </c>
      <c r="BK713" s="167">
        <f t="shared" si="505"/>
        <v>75</v>
      </c>
      <c r="BL713" s="167">
        <f t="shared" si="506"/>
        <v>17</v>
      </c>
      <c r="BM713" s="167">
        <f t="shared" si="507"/>
        <v>22</v>
      </c>
      <c r="BN713" s="167">
        <f t="shared" si="508"/>
        <v>13</v>
      </c>
      <c r="DI713" s="422"/>
      <c r="DJ713" s="422"/>
      <c r="EU713" s="422"/>
      <c r="EV713" s="422"/>
    </row>
    <row r="714" spans="14:152" s="56" customFormat="1" ht="15" customHeight="1">
      <c r="N714" s="503">
        <v>13</v>
      </c>
      <c r="O714" s="167" t="s">
        <v>546</v>
      </c>
      <c r="P714" s="167" t="s">
        <v>590</v>
      </c>
      <c r="Q714" s="167" t="s">
        <v>459</v>
      </c>
      <c r="R714" s="504">
        <v>15</v>
      </c>
      <c r="S714" s="167" t="s">
        <v>374</v>
      </c>
      <c r="T714" s="167" t="s">
        <v>384</v>
      </c>
      <c r="U714" s="504">
        <v>10</v>
      </c>
      <c r="W714" s="223">
        <f t="shared" si="487"/>
        <v>46</v>
      </c>
      <c r="X714" s="223">
        <f t="shared" si="488"/>
        <v>24</v>
      </c>
      <c r="Y714" s="223">
        <f t="shared" si="489"/>
        <v>14</v>
      </c>
      <c r="Z714" s="223"/>
      <c r="AA714" s="223"/>
      <c r="AB714" s="223">
        <f t="shared" si="490"/>
        <v>15</v>
      </c>
      <c r="AC714" s="223">
        <f t="shared" si="491"/>
        <v>17</v>
      </c>
      <c r="AD714" s="223">
        <f t="shared" si="492"/>
        <v>24</v>
      </c>
      <c r="AE714" s="223">
        <f t="shared" si="493"/>
        <v>10</v>
      </c>
      <c r="AG714" s="270">
        <v>8</v>
      </c>
      <c r="AH714" s="270"/>
      <c r="AI714" s="283" t="s">
        <v>672</v>
      </c>
      <c r="AJ714" s="283" t="s">
        <v>373</v>
      </c>
      <c r="AK714" s="291">
        <v>14</v>
      </c>
      <c r="AL714" s="291">
        <v>15</v>
      </c>
      <c r="AM714" s="283" t="s">
        <v>502</v>
      </c>
      <c r="AN714" s="283" t="s">
        <v>394</v>
      </c>
      <c r="AO714" s="291">
        <v>16</v>
      </c>
      <c r="AP714" s="291">
        <v>19</v>
      </c>
      <c r="AQ714" s="283" t="s">
        <v>440</v>
      </c>
      <c r="AR714" s="283" t="s">
        <v>440</v>
      </c>
      <c r="AS714" s="283" t="s">
        <v>425</v>
      </c>
      <c r="AT714" s="283" t="s">
        <v>1472</v>
      </c>
      <c r="AU714" s="283"/>
      <c r="AV714" s="291">
        <v>18</v>
      </c>
      <c r="AW714" s="283" t="s">
        <v>440</v>
      </c>
      <c r="AX714" s="291">
        <v>14</v>
      </c>
      <c r="AY714" s="167">
        <f t="shared" si="494"/>
        <v>34</v>
      </c>
      <c r="AZ714" s="167">
        <f t="shared" si="495"/>
        <v>20</v>
      </c>
      <c r="BA714" s="167">
        <f t="shared" si="496"/>
        <v>15</v>
      </c>
      <c r="BB714" s="167">
        <f t="shared" si="497"/>
        <v>16</v>
      </c>
      <c r="BC714" s="167">
        <f t="shared" si="498"/>
        <v>48</v>
      </c>
      <c r="BD714" s="167">
        <f t="shared" si="499"/>
        <v>32</v>
      </c>
      <c r="BE714" s="167">
        <f t="shared" si="500"/>
        <v>17</v>
      </c>
      <c r="BF714" s="167">
        <f t="shared" si="501"/>
        <v>20</v>
      </c>
      <c r="BG714" s="167">
        <f t="shared" si="502"/>
        <v>23</v>
      </c>
      <c r="BH714" s="167"/>
      <c r="BI714" s="167">
        <f t="shared" si="503"/>
        <v>23</v>
      </c>
      <c r="BJ714" s="167">
        <f t="shared" si="504"/>
        <v>25</v>
      </c>
      <c r="BK714" s="167">
        <f t="shared" si="505"/>
        <v>81</v>
      </c>
      <c r="BL714" s="167">
        <f t="shared" si="506"/>
        <v>18</v>
      </c>
      <c r="BM714" s="167">
        <f t="shared" si="507"/>
        <v>23</v>
      </c>
      <c r="BN714" s="167">
        <f t="shared" si="508"/>
        <v>14</v>
      </c>
      <c r="DI714" s="422"/>
      <c r="DJ714" s="422"/>
      <c r="EU714" s="422"/>
      <c r="EV714" s="422"/>
    </row>
    <row r="715" spans="14:152" s="56" customFormat="1" ht="15" customHeight="1">
      <c r="N715" s="503">
        <v>14</v>
      </c>
      <c r="O715" s="167" t="s">
        <v>549</v>
      </c>
      <c r="P715" s="167" t="s">
        <v>424</v>
      </c>
      <c r="Q715" s="504">
        <v>16</v>
      </c>
      <c r="R715" s="504">
        <v>16</v>
      </c>
      <c r="S715" s="167" t="s">
        <v>377</v>
      </c>
      <c r="T715" s="167" t="s">
        <v>388</v>
      </c>
      <c r="U715" s="504">
        <v>11</v>
      </c>
      <c r="W715" s="223">
        <f t="shared" si="487"/>
        <v>51</v>
      </c>
      <c r="X715" s="223">
        <f t="shared" si="488"/>
        <v>27</v>
      </c>
      <c r="Y715" s="223">
        <f t="shared" si="489"/>
        <v>16</v>
      </c>
      <c r="Z715" s="223"/>
      <c r="AA715" s="223"/>
      <c r="AB715" s="223">
        <f t="shared" si="490"/>
        <v>16</v>
      </c>
      <c r="AC715" s="223">
        <f t="shared" si="491"/>
        <v>19</v>
      </c>
      <c r="AD715" s="223">
        <f t="shared" si="492"/>
        <v>26</v>
      </c>
      <c r="AE715" s="223">
        <f t="shared" si="493"/>
        <v>11</v>
      </c>
      <c r="AG715" s="270">
        <v>9</v>
      </c>
      <c r="AH715" s="270"/>
      <c r="AI715" s="283" t="s">
        <v>631</v>
      </c>
      <c r="AJ715" s="283" t="s">
        <v>564</v>
      </c>
      <c r="AK715" s="291">
        <v>15</v>
      </c>
      <c r="AL715" s="283" t="s">
        <v>387</v>
      </c>
      <c r="AM715" s="283" t="s">
        <v>505</v>
      </c>
      <c r="AN715" s="283" t="s">
        <v>521</v>
      </c>
      <c r="AO715" s="283" t="s">
        <v>374</v>
      </c>
      <c r="AP715" s="283" t="s">
        <v>376</v>
      </c>
      <c r="AQ715" s="283" t="s">
        <v>425</v>
      </c>
      <c r="AR715" s="283" t="s">
        <v>383</v>
      </c>
      <c r="AS715" s="283" t="s">
        <v>464</v>
      </c>
      <c r="AT715" s="283" t="s">
        <v>692</v>
      </c>
      <c r="AU715" s="283"/>
      <c r="AV715" s="291">
        <v>19</v>
      </c>
      <c r="AW715" s="291">
        <v>25</v>
      </c>
      <c r="AX715" s="291">
        <v>15</v>
      </c>
      <c r="AY715" s="167">
        <f t="shared" si="494"/>
        <v>38</v>
      </c>
      <c r="AZ715" s="167">
        <f t="shared" si="495"/>
        <v>24</v>
      </c>
      <c r="BA715" s="167">
        <f t="shared" si="496"/>
        <v>16</v>
      </c>
      <c r="BB715" s="167">
        <f t="shared" si="497"/>
        <v>18</v>
      </c>
      <c r="BC715" s="167">
        <f t="shared" si="498"/>
        <v>52</v>
      </c>
      <c r="BD715" s="167">
        <f t="shared" si="499"/>
        <v>35</v>
      </c>
      <c r="BE715" s="167">
        <f t="shared" si="500"/>
        <v>19</v>
      </c>
      <c r="BF715" s="167">
        <f t="shared" si="501"/>
        <v>22</v>
      </c>
      <c r="BG715" s="167">
        <f t="shared" si="502"/>
        <v>25</v>
      </c>
      <c r="BH715" s="167"/>
      <c r="BI715" s="167">
        <f t="shared" si="503"/>
        <v>25</v>
      </c>
      <c r="BJ715" s="167">
        <f t="shared" si="504"/>
        <v>27</v>
      </c>
      <c r="BK715" s="167">
        <f t="shared" si="505"/>
        <v>88</v>
      </c>
      <c r="BL715" s="167">
        <f t="shared" si="506"/>
        <v>19</v>
      </c>
      <c r="BM715" s="167">
        <f t="shared" si="507"/>
        <v>25</v>
      </c>
      <c r="BN715" s="167">
        <f t="shared" si="508"/>
        <v>15</v>
      </c>
      <c r="DI715" s="422"/>
      <c r="DJ715" s="422"/>
      <c r="EU715" s="422"/>
      <c r="EV715" s="422"/>
    </row>
    <row r="716" spans="14:152" s="56" customFormat="1" ht="15" customHeight="1">
      <c r="N716" s="503">
        <v>15</v>
      </c>
      <c r="O716" s="167" t="s">
        <v>552</v>
      </c>
      <c r="P716" s="167" t="s">
        <v>390</v>
      </c>
      <c r="Q716" s="504">
        <v>17</v>
      </c>
      <c r="R716" s="504">
        <v>17</v>
      </c>
      <c r="S716" s="167" t="s">
        <v>381</v>
      </c>
      <c r="T716" s="167" t="s">
        <v>391</v>
      </c>
      <c r="U716" s="504">
        <v>12</v>
      </c>
      <c r="W716" s="223">
        <f t="shared" si="487"/>
        <v>55</v>
      </c>
      <c r="X716" s="223">
        <f t="shared" si="488"/>
        <v>31</v>
      </c>
      <c r="Y716" s="223">
        <f t="shared" si="489"/>
        <v>17</v>
      </c>
      <c r="Z716" s="223"/>
      <c r="AA716" s="223"/>
      <c r="AB716" s="223">
        <f t="shared" si="490"/>
        <v>17</v>
      </c>
      <c r="AC716" s="223">
        <f t="shared" si="491"/>
        <v>21</v>
      </c>
      <c r="AD716" s="223">
        <f t="shared" si="492"/>
        <v>28</v>
      </c>
      <c r="AE716" s="223">
        <f t="shared" si="493"/>
        <v>12</v>
      </c>
      <c r="AG716" s="270">
        <v>10</v>
      </c>
      <c r="AH716" s="270"/>
      <c r="AI716" s="283" t="s">
        <v>587</v>
      </c>
      <c r="AJ716" s="283" t="s">
        <v>384</v>
      </c>
      <c r="AK716" s="291">
        <v>16</v>
      </c>
      <c r="AL716" s="291">
        <v>18</v>
      </c>
      <c r="AM716" s="283" t="s">
        <v>507</v>
      </c>
      <c r="AN716" s="283" t="s">
        <v>1117</v>
      </c>
      <c r="AO716" s="291">
        <v>19</v>
      </c>
      <c r="AP716" s="283" t="s">
        <v>466</v>
      </c>
      <c r="AQ716" s="283" t="s">
        <v>464</v>
      </c>
      <c r="AR716" s="283" t="s">
        <v>391</v>
      </c>
      <c r="AS716" s="291">
        <v>29</v>
      </c>
      <c r="AT716" s="283" t="s">
        <v>694</v>
      </c>
      <c r="AU716" s="283"/>
      <c r="AV716" s="283" t="s">
        <v>376</v>
      </c>
      <c r="AW716" s="283" t="s">
        <v>388</v>
      </c>
      <c r="AX716" s="291">
        <v>16</v>
      </c>
      <c r="AY716" s="167">
        <f t="shared" si="494"/>
        <v>42</v>
      </c>
      <c r="AZ716" s="167">
        <f t="shared" si="495"/>
        <v>26</v>
      </c>
      <c r="BA716" s="167">
        <f t="shared" si="496"/>
        <v>17</v>
      </c>
      <c r="BB716" s="167">
        <f t="shared" si="497"/>
        <v>19</v>
      </c>
      <c r="BC716" s="167">
        <f t="shared" si="498"/>
        <v>56</v>
      </c>
      <c r="BD716" s="167">
        <f t="shared" si="499"/>
        <v>37</v>
      </c>
      <c r="BE716" s="167">
        <f t="shared" si="500"/>
        <v>20</v>
      </c>
      <c r="BF716" s="167">
        <f t="shared" si="501"/>
        <v>24</v>
      </c>
      <c r="BG716" s="167">
        <f t="shared" si="502"/>
        <v>27</v>
      </c>
      <c r="BH716" s="167"/>
      <c r="BI716" s="167">
        <f t="shared" si="503"/>
        <v>28</v>
      </c>
      <c r="BJ716" s="167">
        <f t="shared" si="504"/>
        <v>29</v>
      </c>
      <c r="BK716" s="167">
        <f t="shared" si="505"/>
        <v>95</v>
      </c>
      <c r="BL716" s="167">
        <f t="shared" si="506"/>
        <v>20</v>
      </c>
      <c r="BM716" s="167">
        <f t="shared" si="507"/>
        <v>26</v>
      </c>
      <c r="BN716" s="167">
        <f t="shared" si="508"/>
        <v>16</v>
      </c>
      <c r="DI716" s="422"/>
      <c r="DJ716" s="422"/>
      <c r="EU716" s="422"/>
      <c r="EV716" s="422"/>
    </row>
    <row r="717" spans="14:152" s="56" customFormat="1" ht="15" customHeight="1">
      <c r="N717" s="503">
        <v>16</v>
      </c>
      <c r="O717" s="167" t="s">
        <v>527</v>
      </c>
      <c r="P717" s="167" t="s">
        <v>631</v>
      </c>
      <c r="Q717" s="167" t="s">
        <v>429</v>
      </c>
      <c r="R717" s="167" t="s">
        <v>429</v>
      </c>
      <c r="S717" s="167" t="s">
        <v>384</v>
      </c>
      <c r="T717" s="167" t="s">
        <v>394</v>
      </c>
      <c r="U717" s="504">
        <v>13</v>
      </c>
      <c r="W717" s="223">
        <f t="shared" si="487"/>
        <v>60</v>
      </c>
      <c r="X717" s="223">
        <f t="shared" si="488"/>
        <v>34</v>
      </c>
      <c r="Y717" s="223">
        <f t="shared" si="489"/>
        <v>18</v>
      </c>
      <c r="Z717" s="223"/>
      <c r="AA717" s="223"/>
      <c r="AB717" s="223">
        <f t="shared" si="490"/>
        <v>18</v>
      </c>
      <c r="AC717" s="223">
        <f t="shared" si="491"/>
        <v>24</v>
      </c>
      <c r="AD717" s="223">
        <f t="shared" si="492"/>
        <v>30</v>
      </c>
      <c r="AE717" s="223">
        <f t="shared" si="493"/>
        <v>13</v>
      </c>
      <c r="AG717" s="251">
        <v>11</v>
      </c>
      <c r="AH717" s="251"/>
      <c r="AI717" s="283" t="s">
        <v>522</v>
      </c>
      <c r="AJ717" s="283" t="s">
        <v>369</v>
      </c>
      <c r="AK717" s="283" t="s">
        <v>374</v>
      </c>
      <c r="AL717" s="291">
        <v>19</v>
      </c>
      <c r="AM717" s="283" t="s">
        <v>1473</v>
      </c>
      <c r="AN717" s="283" t="s">
        <v>613</v>
      </c>
      <c r="AO717" s="291">
        <v>20</v>
      </c>
      <c r="AP717" s="283" t="s">
        <v>384</v>
      </c>
      <c r="AQ717" s="283" t="s">
        <v>467</v>
      </c>
      <c r="AR717" s="283" t="s">
        <v>433</v>
      </c>
      <c r="AS717" s="283" t="s">
        <v>394</v>
      </c>
      <c r="AT717" s="283" t="s">
        <v>1411</v>
      </c>
      <c r="AU717" s="283"/>
      <c r="AV717" s="291">
        <v>22</v>
      </c>
      <c r="AW717" s="291">
        <v>28</v>
      </c>
      <c r="AX717" s="291">
        <v>17</v>
      </c>
      <c r="AY717" s="167">
        <f t="shared" si="494"/>
        <v>46</v>
      </c>
      <c r="AZ717" s="167">
        <f t="shared" si="495"/>
        <v>29</v>
      </c>
      <c r="BA717" s="167">
        <f t="shared" si="496"/>
        <v>19</v>
      </c>
      <c r="BB717" s="167">
        <f t="shared" si="497"/>
        <v>20</v>
      </c>
      <c r="BC717" s="167">
        <f t="shared" si="498"/>
        <v>61</v>
      </c>
      <c r="BD717" s="167">
        <f t="shared" si="499"/>
        <v>40</v>
      </c>
      <c r="BE717" s="167">
        <f t="shared" si="500"/>
        <v>21</v>
      </c>
      <c r="BF717" s="167">
        <f t="shared" si="501"/>
        <v>26</v>
      </c>
      <c r="BG717" s="167">
        <f t="shared" si="502"/>
        <v>29</v>
      </c>
      <c r="BH717" s="167"/>
      <c r="BI717" s="167">
        <f t="shared" si="503"/>
        <v>30</v>
      </c>
      <c r="BJ717" s="167">
        <f t="shared" si="504"/>
        <v>30</v>
      </c>
      <c r="BK717" s="167">
        <f t="shared" si="505"/>
        <v>102</v>
      </c>
      <c r="BL717" s="167">
        <f t="shared" si="506"/>
        <v>22</v>
      </c>
      <c r="BM717" s="167">
        <f t="shared" si="507"/>
        <v>28</v>
      </c>
      <c r="BN717" s="167">
        <f t="shared" si="508"/>
        <v>17</v>
      </c>
      <c r="DI717" s="422"/>
      <c r="DJ717" s="422"/>
      <c r="EU717" s="422"/>
      <c r="EV717" s="422"/>
    </row>
    <row r="718" spans="14:152" s="56" customFormat="1" ht="15" customHeight="1">
      <c r="N718" s="503">
        <v>17</v>
      </c>
      <c r="O718" s="167" t="s">
        <v>528</v>
      </c>
      <c r="P718" s="504">
        <v>38</v>
      </c>
      <c r="Q718" s="504">
        <v>20</v>
      </c>
      <c r="R718" s="504">
        <v>20</v>
      </c>
      <c r="S718" s="167" t="s">
        <v>388</v>
      </c>
      <c r="T718" s="167" t="s">
        <v>397</v>
      </c>
      <c r="U718" s="504">
        <v>14</v>
      </c>
      <c r="W718" s="223">
        <f t="shared" si="487"/>
        <v>64</v>
      </c>
      <c r="X718" s="223">
        <f t="shared" si="488"/>
        <v>38</v>
      </c>
      <c r="Y718" s="223">
        <f t="shared" si="489"/>
        <v>20</v>
      </c>
      <c r="Z718" s="223"/>
      <c r="AA718" s="223"/>
      <c r="AB718" s="223">
        <f t="shared" si="490"/>
        <v>20</v>
      </c>
      <c r="AC718" s="223">
        <f t="shared" si="491"/>
        <v>26</v>
      </c>
      <c r="AD718" s="223">
        <f t="shared" si="492"/>
        <v>32</v>
      </c>
      <c r="AE718" s="223">
        <f t="shared" si="493"/>
        <v>14</v>
      </c>
      <c r="AG718" s="270">
        <v>12</v>
      </c>
      <c r="AH718" s="270"/>
      <c r="AI718" s="283" t="s">
        <v>523</v>
      </c>
      <c r="AJ718" s="283" t="s">
        <v>467</v>
      </c>
      <c r="AK718" s="291">
        <v>19</v>
      </c>
      <c r="AL718" s="291">
        <v>20</v>
      </c>
      <c r="AM718" s="283" t="s">
        <v>1187</v>
      </c>
      <c r="AN718" s="283" t="s">
        <v>1205</v>
      </c>
      <c r="AO718" s="291">
        <v>21</v>
      </c>
      <c r="AP718" s="291">
        <v>26</v>
      </c>
      <c r="AQ718" s="291">
        <v>31</v>
      </c>
      <c r="AR718" s="283" t="s">
        <v>436</v>
      </c>
      <c r="AS718" s="291">
        <v>32</v>
      </c>
      <c r="AT718" s="283" t="s">
        <v>1474</v>
      </c>
      <c r="AU718" s="283"/>
      <c r="AV718" s="283" t="s">
        <v>440</v>
      </c>
      <c r="AW718" s="291">
        <v>29</v>
      </c>
      <c r="AX718" s="283">
        <v>18</v>
      </c>
      <c r="AY718" s="167">
        <f t="shared" si="494"/>
        <v>50</v>
      </c>
      <c r="AZ718" s="167">
        <f t="shared" si="495"/>
        <v>31</v>
      </c>
      <c r="BA718" s="167">
        <f t="shared" si="496"/>
        <v>20</v>
      </c>
      <c r="BB718" s="167">
        <f t="shared" si="497"/>
        <v>21</v>
      </c>
      <c r="BC718" s="167">
        <f t="shared" si="498"/>
        <v>65</v>
      </c>
      <c r="BD718" s="167">
        <f t="shared" si="499"/>
        <v>42</v>
      </c>
      <c r="BE718" s="167" t="str">
        <f t="shared" si="500"/>
        <v>-</v>
      </c>
      <c r="BF718" s="167">
        <f t="shared" si="501"/>
        <v>27</v>
      </c>
      <c r="BG718" s="167">
        <f t="shared" si="502"/>
        <v>31</v>
      </c>
      <c r="BH718" s="167"/>
      <c r="BI718" s="167">
        <f t="shared" si="503"/>
        <v>33</v>
      </c>
      <c r="BJ718" s="167">
        <f t="shared" si="504"/>
        <v>32</v>
      </c>
      <c r="BK718" s="167">
        <f t="shared" si="505"/>
        <v>108</v>
      </c>
      <c r="BL718" s="167">
        <f t="shared" si="506"/>
        <v>23</v>
      </c>
      <c r="BM718" s="167">
        <f t="shared" si="507"/>
        <v>29</v>
      </c>
      <c r="BN718" s="167">
        <f t="shared" si="508"/>
        <v>18</v>
      </c>
      <c r="DI718" s="422"/>
      <c r="DJ718" s="422"/>
      <c r="EU718" s="422"/>
      <c r="EV718" s="422"/>
    </row>
    <row r="719" spans="14:152" s="56" customFormat="1" ht="15" customHeight="1">
      <c r="N719" s="503">
        <v>18</v>
      </c>
      <c r="O719" s="167" t="s">
        <v>1</v>
      </c>
      <c r="P719" s="167" t="s">
        <v>1</v>
      </c>
      <c r="Q719" s="504">
        <v>21</v>
      </c>
      <c r="R719" s="504">
        <v>21</v>
      </c>
      <c r="S719" s="504">
        <v>28</v>
      </c>
      <c r="T719" s="167" t="s">
        <v>1</v>
      </c>
      <c r="U719" s="504">
        <v>15</v>
      </c>
      <c r="W719" s="223" t="str">
        <f t="shared" si="487"/>
        <v>-</v>
      </c>
      <c r="X719" s="223" t="str">
        <f t="shared" si="488"/>
        <v>-</v>
      </c>
      <c r="Y719" s="223">
        <f t="shared" si="489"/>
        <v>21</v>
      </c>
      <c r="Z719" s="223"/>
      <c r="AA719" s="223"/>
      <c r="AB719" s="223">
        <f t="shared" si="490"/>
        <v>21</v>
      </c>
      <c r="AC719" s="223">
        <f t="shared" si="491"/>
        <v>28</v>
      </c>
      <c r="AD719" s="223" t="str">
        <f t="shared" si="492"/>
        <v>-</v>
      </c>
      <c r="AE719" s="223">
        <f t="shared" si="493"/>
        <v>15</v>
      </c>
      <c r="AG719" s="270">
        <v>13</v>
      </c>
      <c r="AH719" s="270"/>
      <c r="AI719" s="283" t="s">
        <v>1071</v>
      </c>
      <c r="AJ719" s="283" t="s">
        <v>432</v>
      </c>
      <c r="AK719" s="283" t="s">
        <v>376</v>
      </c>
      <c r="AL719" s="283" t="s">
        <v>437</v>
      </c>
      <c r="AM719" s="283" t="s">
        <v>1425</v>
      </c>
      <c r="AN719" s="283" t="s">
        <v>508</v>
      </c>
      <c r="AO719" s="283" t="s">
        <v>1</v>
      </c>
      <c r="AP719" s="283" t="s">
        <v>464</v>
      </c>
      <c r="AQ719" s="283" t="s">
        <v>397</v>
      </c>
      <c r="AR719" s="283" t="s">
        <v>1117</v>
      </c>
      <c r="AS719" s="283" t="s">
        <v>436</v>
      </c>
      <c r="AT719" s="283" t="s">
        <v>1254</v>
      </c>
      <c r="AU719" s="283"/>
      <c r="AV719" s="291">
        <v>25</v>
      </c>
      <c r="AW719" s="291">
        <v>30</v>
      </c>
      <c r="AX719" s="291">
        <v>19</v>
      </c>
      <c r="AY719" s="167">
        <f t="shared" si="494"/>
        <v>54</v>
      </c>
      <c r="AZ719" s="167">
        <f t="shared" si="495"/>
        <v>33</v>
      </c>
      <c r="BA719" s="167">
        <f t="shared" si="496"/>
        <v>22</v>
      </c>
      <c r="BB719" s="167">
        <f t="shared" si="497"/>
        <v>23</v>
      </c>
      <c r="BC719" s="167">
        <f t="shared" si="498"/>
        <v>70</v>
      </c>
      <c r="BD719" s="167">
        <f t="shared" si="499"/>
        <v>45</v>
      </c>
      <c r="BE719" s="167">
        <f t="shared" si="500"/>
        <v>22</v>
      </c>
      <c r="BF719" s="167">
        <f t="shared" si="501"/>
        <v>29</v>
      </c>
      <c r="BG719" s="167">
        <f t="shared" si="502"/>
        <v>32</v>
      </c>
      <c r="BH719" s="167"/>
      <c r="BI719" s="167">
        <f t="shared" si="503"/>
        <v>35</v>
      </c>
      <c r="BJ719" s="167">
        <f t="shared" si="504"/>
        <v>33</v>
      </c>
      <c r="BK719" s="167">
        <f t="shared" si="505"/>
        <v>114</v>
      </c>
      <c r="BL719" s="167">
        <f t="shared" si="506"/>
        <v>25</v>
      </c>
      <c r="BM719" s="167">
        <f t="shared" si="507"/>
        <v>30</v>
      </c>
      <c r="BN719" s="167">
        <f t="shared" si="508"/>
        <v>19</v>
      </c>
      <c r="DI719" s="422"/>
      <c r="DJ719" s="422"/>
      <c r="EU719" s="422"/>
      <c r="EV719" s="422"/>
    </row>
    <row r="720" spans="14:152" s="56" customFormat="1" ht="15" customHeight="1">
      <c r="N720" s="503">
        <v>19</v>
      </c>
      <c r="O720" s="167" t="s">
        <v>1</v>
      </c>
      <c r="P720" s="167" t="s">
        <v>1</v>
      </c>
      <c r="Q720" s="504">
        <v>22</v>
      </c>
      <c r="R720" s="167" t="s">
        <v>601</v>
      </c>
      <c r="S720" s="167" t="s">
        <v>1</v>
      </c>
      <c r="T720" s="167" t="s">
        <v>1</v>
      </c>
      <c r="U720" s="167" t="s">
        <v>473</v>
      </c>
      <c r="W720" s="223" t="str">
        <f t="shared" si="487"/>
        <v>-</v>
      </c>
      <c r="X720" s="223" t="str">
        <f t="shared" si="488"/>
        <v>-</v>
      </c>
      <c r="Y720" s="223">
        <f t="shared" si="489"/>
        <v>22</v>
      </c>
      <c r="Z720" s="223"/>
      <c r="AA720" s="223"/>
      <c r="AB720" s="223">
        <f t="shared" si="490"/>
        <v>22</v>
      </c>
      <c r="AC720" s="223" t="str">
        <f t="shared" si="491"/>
        <v>-</v>
      </c>
      <c r="AD720" s="223" t="str">
        <f t="shared" si="492"/>
        <v>-</v>
      </c>
      <c r="AE720" s="223">
        <f t="shared" si="493"/>
        <v>16</v>
      </c>
      <c r="AG720" s="270">
        <v>14</v>
      </c>
      <c r="AH720" s="270"/>
      <c r="AI720" s="283" t="s">
        <v>395</v>
      </c>
      <c r="AJ720" s="291">
        <v>33</v>
      </c>
      <c r="AK720" s="291">
        <v>22</v>
      </c>
      <c r="AL720" s="291">
        <v>23</v>
      </c>
      <c r="AM720" s="283" t="s">
        <v>1426</v>
      </c>
      <c r="AN720" s="283" t="s">
        <v>511</v>
      </c>
      <c r="AO720" s="291">
        <v>22</v>
      </c>
      <c r="AP720" s="283" t="s">
        <v>467</v>
      </c>
      <c r="AQ720" s="283" t="s">
        <v>393</v>
      </c>
      <c r="AR720" s="283" t="s">
        <v>503</v>
      </c>
      <c r="AS720" s="291">
        <v>35</v>
      </c>
      <c r="AT720" s="283" t="s">
        <v>1349</v>
      </c>
      <c r="AU720" s="283"/>
      <c r="AV720" s="291">
        <v>26</v>
      </c>
      <c r="AW720" s="291">
        <v>31</v>
      </c>
      <c r="AX720" s="291">
        <v>20</v>
      </c>
      <c r="AY720" s="167">
        <f t="shared" si="494"/>
        <v>58</v>
      </c>
      <c r="AZ720" s="167">
        <f t="shared" si="495"/>
        <v>34</v>
      </c>
      <c r="BA720" s="167">
        <f t="shared" si="496"/>
        <v>23</v>
      </c>
      <c r="BB720" s="167">
        <f t="shared" si="497"/>
        <v>24</v>
      </c>
      <c r="BC720" s="167">
        <f t="shared" si="498"/>
        <v>74</v>
      </c>
      <c r="BD720" s="167">
        <f t="shared" si="499"/>
        <v>47</v>
      </c>
      <c r="BE720" s="167" t="str">
        <f t="shared" si="500"/>
        <v>-</v>
      </c>
      <c r="BF720" s="167">
        <f t="shared" si="501"/>
        <v>31</v>
      </c>
      <c r="BG720" s="167">
        <f t="shared" si="502"/>
        <v>34</v>
      </c>
      <c r="BH720" s="167"/>
      <c r="BI720" s="167">
        <f t="shared" si="503"/>
        <v>37</v>
      </c>
      <c r="BJ720" s="167">
        <f t="shared" si="504"/>
        <v>35</v>
      </c>
      <c r="BK720" s="167">
        <f t="shared" si="505"/>
        <v>121</v>
      </c>
      <c r="BL720" s="167">
        <f t="shared" si="506"/>
        <v>26</v>
      </c>
      <c r="BM720" s="167">
        <f t="shared" si="507"/>
        <v>31</v>
      </c>
      <c r="BN720" s="167">
        <f t="shared" si="508"/>
        <v>20</v>
      </c>
      <c r="DI720" s="422"/>
      <c r="DJ720" s="422"/>
      <c r="EU720" s="422"/>
      <c r="EV720" s="422"/>
    </row>
    <row r="721" spans="14:152" s="56" customFormat="1" ht="15" customHeight="1">
      <c r="N721" s="167">
        <v>0</v>
      </c>
      <c r="O721" s="172"/>
      <c r="P721" s="172"/>
      <c r="Q721" s="461"/>
      <c r="R721" s="172"/>
      <c r="S721" s="172"/>
      <c r="T721" s="172"/>
      <c r="U721" s="172"/>
      <c r="W721" s="167">
        <v>67</v>
      </c>
      <c r="X721" s="167">
        <v>39</v>
      </c>
      <c r="Y721" s="167">
        <v>23</v>
      </c>
      <c r="Z721" s="167"/>
      <c r="AA721" s="167"/>
      <c r="AB721" s="167">
        <v>31</v>
      </c>
      <c r="AC721" s="167">
        <v>29</v>
      </c>
      <c r="AD721" s="167">
        <v>34</v>
      </c>
      <c r="AE721" s="167">
        <v>22</v>
      </c>
      <c r="AG721" s="270">
        <v>15</v>
      </c>
      <c r="AH721" s="270"/>
      <c r="AI721" s="283" t="s">
        <v>1072</v>
      </c>
      <c r="AJ721" s="283" t="s">
        <v>393</v>
      </c>
      <c r="AK721" s="283" t="s">
        <v>440</v>
      </c>
      <c r="AL721" s="291">
        <v>24</v>
      </c>
      <c r="AM721" s="283" t="s">
        <v>1475</v>
      </c>
      <c r="AN721" s="283" t="s">
        <v>556</v>
      </c>
      <c r="AO721" s="283" t="s">
        <v>1</v>
      </c>
      <c r="AP721" s="291">
        <v>31</v>
      </c>
      <c r="AQ721" s="283" t="s">
        <v>1132</v>
      </c>
      <c r="AR721" s="283" t="s">
        <v>1185</v>
      </c>
      <c r="AS721" s="291">
        <v>36</v>
      </c>
      <c r="AT721" s="283" t="s">
        <v>1477</v>
      </c>
      <c r="AU721" s="283"/>
      <c r="AV721" s="283" t="s">
        <v>464</v>
      </c>
      <c r="AW721" s="291">
        <v>32</v>
      </c>
      <c r="AX721" s="291" t="s">
        <v>1</v>
      </c>
      <c r="AY721" s="167">
        <f t="shared" si="494"/>
        <v>61</v>
      </c>
      <c r="AZ721" s="167">
        <f t="shared" si="495"/>
        <v>36</v>
      </c>
      <c r="BA721" s="167">
        <f t="shared" si="496"/>
        <v>25</v>
      </c>
      <c r="BB721" s="167">
        <f t="shared" si="497"/>
        <v>25</v>
      </c>
      <c r="BC721" s="167">
        <f t="shared" si="498"/>
        <v>79</v>
      </c>
      <c r="BD721" s="167">
        <f t="shared" si="499"/>
        <v>50</v>
      </c>
      <c r="BE721" s="167">
        <f t="shared" si="500"/>
        <v>23</v>
      </c>
      <c r="BF721" s="167">
        <f t="shared" si="501"/>
        <v>32</v>
      </c>
      <c r="BG721" s="167">
        <f t="shared" si="502"/>
        <v>36</v>
      </c>
      <c r="BH721" s="167"/>
      <c r="BI721" s="167">
        <f t="shared" si="503"/>
        <v>39</v>
      </c>
      <c r="BJ721" s="167">
        <f t="shared" si="504"/>
        <v>36</v>
      </c>
      <c r="BK721" s="167">
        <f t="shared" si="505"/>
        <v>127</v>
      </c>
      <c r="BL721" s="167">
        <f t="shared" si="506"/>
        <v>27</v>
      </c>
      <c r="BM721" s="167">
        <f t="shared" si="507"/>
        <v>32</v>
      </c>
      <c r="BN721" s="167" t="str">
        <f t="shared" si="508"/>
        <v>-</v>
      </c>
      <c r="DI721" s="422"/>
      <c r="DJ721" s="422"/>
      <c r="EU721" s="422"/>
      <c r="EV721" s="422"/>
    </row>
    <row r="722" spans="14:152" s="56" customFormat="1" ht="15" customHeight="1">
      <c r="N722" s="167"/>
      <c r="O722" s="172"/>
      <c r="P722" s="172"/>
      <c r="Q722" s="461"/>
      <c r="R722" s="172"/>
      <c r="S722" s="172"/>
      <c r="T722" s="172"/>
      <c r="U722" s="172"/>
      <c r="W722" s="167"/>
      <c r="X722" s="167"/>
      <c r="Y722" s="167"/>
      <c r="Z722" s="167"/>
      <c r="AA722" s="167"/>
      <c r="AB722" s="167"/>
      <c r="AC722" s="167"/>
      <c r="AD722" s="167"/>
      <c r="AE722" s="167"/>
      <c r="AG722" s="270">
        <v>16</v>
      </c>
      <c r="AH722" s="270"/>
      <c r="AI722" s="283" t="s">
        <v>1165</v>
      </c>
      <c r="AJ722" s="291">
        <v>36</v>
      </c>
      <c r="AK722" s="283" t="s">
        <v>425</v>
      </c>
      <c r="AL722" s="291">
        <v>25</v>
      </c>
      <c r="AM722" s="283" t="s">
        <v>1476</v>
      </c>
      <c r="AN722" s="283" t="s">
        <v>1372</v>
      </c>
      <c r="AO722" s="291">
        <v>23</v>
      </c>
      <c r="AP722" s="283" t="s">
        <v>397</v>
      </c>
      <c r="AQ722" s="291">
        <v>38</v>
      </c>
      <c r="AR722" s="283" t="s">
        <v>448</v>
      </c>
      <c r="AS722" s="283" t="s">
        <v>1</v>
      </c>
      <c r="AT722" s="283" t="s">
        <v>1462</v>
      </c>
      <c r="AU722" s="283"/>
      <c r="AV722" s="291">
        <v>29</v>
      </c>
      <c r="AW722" s="283" t="s">
        <v>1</v>
      </c>
      <c r="AX722" s="291">
        <v>21</v>
      </c>
      <c r="AY722" s="167">
        <f t="shared" si="494"/>
        <v>64</v>
      </c>
      <c r="AZ722" s="167">
        <f t="shared" si="495"/>
        <v>37</v>
      </c>
      <c r="BA722" s="167">
        <f t="shared" si="496"/>
        <v>27</v>
      </c>
      <c r="BB722" s="167">
        <f t="shared" si="497"/>
        <v>26</v>
      </c>
      <c r="BC722" s="167">
        <f t="shared" si="498"/>
        <v>84</v>
      </c>
      <c r="BD722" s="167">
        <f t="shared" si="499"/>
        <v>52</v>
      </c>
      <c r="BE722" s="167">
        <f t="shared" si="500"/>
        <v>24</v>
      </c>
      <c r="BF722" s="167">
        <f t="shared" si="501"/>
        <v>34</v>
      </c>
      <c r="BG722" s="167">
        <f t="shared" si="502"/>
        <v>38</v>
      </c>
      <c r="BH722" s="167"/>
      <c r="BI722" s="167">
        <f t="shared" si="503"/>
        <v>41</v>
      </c>
      <c r="BJ722" s="167" t="str">
        <f t="shared" si="504"/>
        <v>-</v>
      </c>
      <c r="BK722" s="167">
        <f t="shared" si="505"/>
        <v>131</v>
      </c>
      <c r="BL722" s="167">
        <f t="shared" si="506"/>
        <v>29</v>
      </c>
      <c r="BM722" s="167" t="str">
        <f t="shared" si="507"/>
        <v>-</v>
      </c>
      <c r="BN722" s="167">
        <f t="shared" si="508"/>
        <v>21</v>
      </c>
      <c r="DI722" s="422"/>
      <c r="DJ722" s="422"/>
      <c r="EU722" s="422"/>
      <c r="EV722" s="422"/>
    </row>
    <row r="723" spans="14:152" s="56" customFormat="1" ht="15" customHeight="1">
      <c r="N723" s="167"/>
      <c r="O723" s="172"/>
      <c r="P723" s="172"/>
      <c r="Q723" s="461"/>
      <c r="R723" s="172"/>
      <c r="S723" s="172"/>
      <c r="T723" s="172"/>
      <c r="U723" s="172"/>
      <c r="W723" s="167"/>
      <c r="X723" s="167"/>
      <c r="Y723" s="167"/>
      <c r="Z723" s="167"/>
      <c r="AA723" s="167"/>
      <c r="AB723" s="167"/>
      <c r="AC723" s="167"/>
      <c r="AD723" s="167"/>
      <c r="AE723" s="167"/>
      <c r="AG723" s="270">
        <v>17</v>
      </c>
      <c r="AH723" s="270"/>
      <c r="AI723" s="283" t="s">
        <v>1096</v>
      </c>
      <c r="AJ723" s="291">
        <v>37</v>
      </c>
      <c r="AK723" s="283" t="s">
        <v>464</v>
      </c>
      <c r="AL723" s="291">
        <v>26</v>
      </c>
      <c r="AM723" s="283" t="s">
        <v>1478</v>
      </c>
      <c r="AN723" s="283" t="s">
        <v>1317</v>
      </c>
      <c r="AO723" s="291">
        <v>24</v>
      </c>
      <c r="AP723" s="291">
        <v>34</v>
      </c>
      <c r="AQ723" s="283" t="s">
        <v>1185</v>
      </c>
      <c r="AR723" s="283" t="s">
        <v>451</v>
      </c>
      <c r="AS723" s="291">
        <v>37</v>
      </c>
      <c r="AT723" s="283" t="s">
        <v>1447</v>
      </c>
      <c r="AU723" s="283"/>
      <c r="AV723" s="283" t="s">
        <v>394</v>
      </c>
      <c r="AW723" s="291">
        <v>33</v>
      </c>
      <c r="AX723" s="455">
        <v>22</v>
      </c>
      <c r="AY723" s="167">
        <f t="shared" si="494"/>
        <v>66</v>
      </c>
      <c r="AZ723" s="167">
        <f t="shared" si="495"/>
        <v>38</v>
      </c>
      <c r="BA723" s="167">
        <f t="shared" si="496"/>
        <v>29</v>
      </c>
      <c r="BB723" s="167">
        <f t="shared" si="497"/>
        <v>27</v>
      </c>
      <c r="BC723" s="167">
        <f t="shared" si="498"/>
        <v>88</v>
      </c>
      <c r="BD723" s="167">
        <f t="shared" si="499"/>
        <v>55</v>
      </c>
      <c r="BE723" s="167">
        <f t="shared" si="500"/>
        <v>25</v>
      </c>
      <c r="BF723" s="167" t="str">
        <f t="shared" si="501"/>
        <v>-</v>
      </c>
      <c r="BG723" s="167">
        <f t="shared" si="502"/>
        <v>39</v>
      </c>
      <c r="BH723" s="167"/>
      <c r="BI723" s="167">
        <f t="shared" si="503"/>
        <v>43</v>
      </c>
      <c r="BJ723" s="167">
        <f t="shared" si="504"/>
        <v>37</v>
      </c>
      <c r="BK723" s="167">
        <f t="shared" si="505"/>
        <v>134</v>
      </c>
      <c r="BL723" s="167">
        <f t="shared" si="506"/>
        <v>30</v>
      </c>
      <c r="BM723" s="167">
        <f t="shared" si="507"/>
        <v>33</v>
      </c>
      <c r="BN723" s="167">
        <f t="shared" si="508"/>
        <v>22</v>
      </c>
      <c r="DI723" s="422"/>
      <c r="DJ723" s="422"/>
      <c r="EU723" s="422"/>
      <c r="EV723" s="422"/>
    </row>
    <row r="724" spans="14:152" s="56" customFormat="1" ht="15" customHeight="1">
      <c r="N724" s="167"/>
      <c r="O724" s="172"/>
      <c r="P724" s="172"/>
      <c r="Q724" s="461"/>
      <c r="R724" s="172"/>
      <c r="S724" s="172"/>
      <c r="T724" s="172"/>
      <c r="U724" s="172"/>
      <c r="W724" s="167"/>
      <c r="X724" s="167"/>
      <c r="Y724" s="167"/>
      <c r="Z724" s="167"/>
      <c r="AA724" s="167"/>
      <c r="AB724" s="167"/>
      <c r="AC724" s="167"/>
      <c r="AD724" s="167"/>
      <c r="AE724" s="167"/>
      <c r="AG724" s="270">
        <v>18</v>
      </c>
      <c r="AH724" s="270"/>
      <c r="AI724" s="283" t="s">
        <v>1444</v>
      </c>
      <c r="AJ724" s="291">
        <v>38</v>
      </c>
      <c r="AK724" s="283" t="s">
        <v>467</v>
      </c>
      <c r="AL724" s="291">
        <v>27</v>
      </c>
      <c r="AM724" s="283" t="s">
        <v>1479</v>
      </c>
      <c r="AN724" s="283" t="s">
        <v>1480</v>
      </c>
      <c r="AO724" s="291">
        <v>25</v>
      </c>
      <c r="AP724" s="283" t="s">
        <v>1</v>
      </c>
      <c r="AQ724" s="283" t="s">
        <v>448</v>
      </c>
      <c r="AR724" s="283" t="s">
        <v>1482</v>
      </c>
      <c r="AS724" s="291">
        <v>38</v>
      </c>
      <c r="AT724" s="291">
        <v>136</v>
      </c>
      <c r="AU724" s="291"/>
      <c r="AV724" s="283" t="s">
        <v>397</v>
      </c>
      <c r="AW724" s="291">
        <v>34</v>
      </c>
      <c r="AX724" s="283" t="s">
        <v>1483</v>
      </c>
      <c r="AY724" s="167">
        <f t="shared" si="494"/>
        <v>68</v>
      </c>
      <c r="AZ724" s="167">
        <f t="shared" si="495"/>
        <v>39</v>
      </c>
      <c r="BA724" s="167">
        <f t="shared" si="496"/>
        <v>31</v>
      </c>
      <c r="BB724" s="167">
        <f t="shared" si="497"/>
        <v>28</v>
      </c>
      <c r="BC724" s="167">
        <f t="shared" si="498"/>
        <v>93</v>
      </c>
      <c r="BD724" s="167">
        <f t="shared" si="499"/>
        <v>57</v>
      </c>
      <c r="BE724" s="167">
        <f t="shared" si="500"/>
        <v>26</v>
      </c>
      <c r="BF724" s="167">
        <f t="shared" si="501"/>
        <v>35</v>
      </c>
      <c r="BG724" s="167">
        <f t="shared" si="502"/>
        <v>41</v>
      </c>
      <c r="BH724" s="167"/>
      <c r="BI724" s="167">
        <f t="shared" si="503"/>
        <v>46</v>
      </c>
      <c r="BJ724" s="167">
        <f t="shared" si="504"/>
        <v>38</v>
      </c>
      <c r="BK724" s="167">
        <f t="shared" si="505"/>
        <v>136</v>
      </c>
      <c r="BL724" s="167">
        <f t="shared" si="506"/>
        <v>32</v>
      </c>
      <c r="BM724" s="167">
        <f t="shared" si="507"/>
        <v>34</v>
      </c>
      <c r="BN724" s="167">
        <f t="shared" si="508"/>
        <v>23</v>
      </c>
      <c r="DI724" s="422"/>
      <c r="DJ724" s="422"/>
      <c r="EU724" s="422"/>
      <c r="EV724" s="422"/>
    </row>
    <row r="725" spans="14:152" s="56" customFormat="1" ht="15" customHeight="1">
      <c r="N725" s="167"/>
      <c r="O725" s="172"/>
      <c r="P725" s="172"/>
      <c r="Q725" s="461"/>
      <c r="R725" s="172"/>
      <c r="S725" s="172"/>
      <c r="T725" s="172"/>
      <c r="U725" s="172"/>
      <c r="W725" s="167"/>
      <c r="X725" s="167"/>
      <c r="Y725" s="167"/>
      <c r="Z725" s="167"/>
      <c r="AA725" s="167"/>
      <c r="AB725" s="167"/>
      <c r="AC725" s="167"/>
      <c r="AD725" s="167"/>
      <c r="AE725" s="167"/>
      <c r="AG725" s="270">
        <v>19</v>
      </c>
      <c r="AH725" s="270"/>
      <c r="AI725" s="291">
        <v>68</v>
      </c>
      <c r="AJ725" s="283" t="s">
        <v>417</v>
      </c>
      <c r="AK725" s="283" t="s">
        <v>432</v>
      </c>
      <c r="AL725" s="291">
        <v>28</v>
      </c>
      <c r="AM725" s="283" t="s">
        <v>1481</v>
      </c>
      <c r="AN725" s="283" t="s">
        <v>1266</v>
      </c>
      <c r="AO725" s="283" t="s">
        <v>600</v>
      </c>
      <c r="AP725" s="291">
        <v>35</v>
      </c>
      <c r="AQ725" s="300"/>
      <c r="AR725" s="300"/>
      <c r="AS725" s="300"/>
      <c r="AT725" s="300"/>
      <c r="AU725" s="300"/>
      <c r="AV725" s="300"/>
      <c r="AW725" s="300"/>
      <c r="AX725" s="300"/>
      <c r="AY725" s="167">
        <v>69</v>
      </c>
      <c r="AZ725" s="167">
        <f>IF(AJ725="-",AJ725,IF(ISNUMBER(AJ725),AJ725,MID(AJ725,(FIND("-",AJ725)+1),3)+1))</f>
        <v>45</v>
      </c>
      <c r="BA725" s="167">
        <f>IF(AK725="-",AK725,IF(ISNUMBER(AK725),AK725,MID(AK725,(FIND("-",AK725)+1),3)+1))</f>
        <v>33</v>
      </c>
      <c r="BB725" s="167">
        <v>29</v>
      </c>
      <c r="BC725" s="167">
        <f>IF(AM725="-",AM725,IF(ISNUMBER(AM725),AM725,MID(AM725,(FIND("-",AM725)+1),3)+1))</f>
        <v>120</v>
      </c>
      <c r="BD725" s="167">
        <f>IF(AN725="-",AN725,IF(ISNUMBER(AN725),AN725,MID(AN725,(FIND("-",AN725)+1),3)+1))</f>
        <v>69</v>
      </c>
      <c r="BE725" s="167">
        <f>IF(AO725="-",AO725,IF(ISNUMBER(AO725),AO725,MID(AO725,(FIND("-",AO725)+1),3)+1))</f>
        <v>31</v>
      </c>
      <c r="BF725" s="167">
        <v>36</v>
      </c>
      <c r="BG725" s="167">
        <f>IF(AQ724="-",AQ724,IF(ISNUMBER(AQ724),AQ724,MID(AQ724,(FIND("-",AQ724)+1),3)+1))</f>
        <v>43</v>
      </c>
      <c r="BH725" s="167"/>
      <c r="BI725" s="167">
        <f>IF(AR724="-",AR724,IF(ISNUMBER(AR724),AR724,MID(AR724,(FIND("-",AR724)+1),3)+1))</f>
        <v>61</v>
      </c>
      <c r="BJ725" s="167">
        <v>39</v>
      </c>
      <c r="BK725" s="167">
        <v>137</v>
      </c>
      <c r="BL725" s="167">
        <f>IF(AV724="-",AV724,IF(ISNUMBER(AV724),AV724,MID(AV724,(FIND("-",AV724)+1),3)+1))</f>
        <v>34</v>
      </c>
      <c r="BM725" s="167">
        <v>35</v>
      </c>
      <c r="BN725" s="167">
        <f>IF(AX724="-",AX724,IF(ISNUMBER(AX724),AX724,MID(AX724,(FIND("-",AX724)+1),3)+1))</f>
        <v>25</v>
      </c>
      <c r="DI725" s="422"/>
      <c r="DJ725" s="422"/>
      <c r="EU725" s="422"/>
      <c r="EV725" s="422"/>
    </row>
    <row r="726" spans="14:152" s="56" customFormat="1" ht="15" customHeight="1">
      <c r="N726" s="167"/>
      <c r="O726" s="172"/>
      <c r="P726" s="172"/>
      <c r="Q726" s="461"/>
      <c r="R726" s="172"/>
      <c r="S726" s="172"/>
      <c r="T726" s="172"/>
      <c r="U726" s="172"/>
      <c r="W726" s="167"/>
      <c r="X726" s="167"/>
      <c r="Y726" s="167"/>
      <c r="Z726" s="167"/>
      <c r="AA726" s="167"/>
      <c r="AB726" s="167"/>
      <c r="AC726" s="167"/>
      <c r="AD726" s="167"/>
      <c r="AE726" s="167"/>
      <c r="AG726" s="167"/>
      <c r="AH726" s="167"/>
      <c r="AI726" s="300"/>
      <c r="AJ726" s="300"/>
      <c r="AK726" s="300"/>
      <c r="AL726" s="300"/>
      <c r="AM726" s="300"/>
      <c r="AN726" s="300"/>
      <c r="AO726" s="300"/>
      <c r="AP726" s="300"/>
      <c r="AQ726" s="300"/>
      <c r="AR726" s="300"/>
      <c r="AS726" s="300"/>
      <c r="AT726" s="300"/>
      <c r="AU726" s="300"/>
      <c r="AV726" s="300"/>
      <c r="AW726" s="300"/>
      <c r="AX726" s="300"/>
      <c r="AY726" s="167"/>
      <c r="AZ726" s="167"/>
      <c r="BA726" s="167"/>
      <c r="BB726" s="167"/>
      <c r="BC726" s="167"/>
      <c r="BD726" s="167"/>
      <c r="BE726" s="167"/>
      <c r="BF726" s="167"/>
      <c r="BG726" s="167"/>
      <c r="BH726" s="167"/>
      <c r="BI726" s="167"/>
      <c r="BJ726" s="167"/>
      <c r="BK726" s="167"/>
      <c r="BL726" s="167"/>
      <c r="BM726" s="167"/>
      <c r="BN726" s="167"/>
      <c r="DI726" s="422"/>
      <c r="DJ726" s="422"/>
      <c r="EU726" s="422"/>
      <c r="EV726" s="422"/>
    </row>
    <row r="727" spans="14:152" s="56" customFormat="1" ht="15" customHeight="1">
      <c r="N727" s="167"/>
      <c r="O727" s="172"/>
      <c r="P727" s="172"/>
      <c r="Q727" s="461"/>
      <c r="R727" s="172"/>
      <c r="S727" s="172"/>
      <c r="T727" s="172"/>
      <c r="U727" s="172"/>
      <c r="W727" s="167"/>
      <c r="X727" s="167"/>
      <c r="Y727" s="167"/>
      <c r="Z727" s="167"/>
      <c r="AA727" s="167"/>
      <c r="AB727" s="167"/>
      <c r="AC727" s="167"/>
      <c r="AD727" s="167"/>
      <c r="AE727" s="167"/>
      <c r="AG727" s="167"/>
      <c r="AH727" s="167"/>
      <c r="AI727" s="300"/>
      <c r="AJ727" s="300"/>
      <c r="AK727" s="300"/>
      <c r="AL727" s="300"/>
      <c r="AM727" s="300"/>
      <c r="AN727" s="300"/>
      <c r="AO727" s="300"/>
      <c r="AP727" s="300"/>
      <c r="AQ727" s="300"/>
      <c r="AR727" s="300"/>
      <c r="AS727" s="300"/>
      <c r="AT727" s="300"/>
      <c r="AU727" s="300"/>
      <c r="AV727" s="300"/>
      <c r="AW727" s="300"/>
      <c r="AX727" s="300"/>
      <c r="AY727" s="167"/>
      <c r="AZ727" s="167"/>
      <c r="BA727" s="167"/>
      <c r="BB727" s="167"/>
      <c r="BC727" s="167"/>
      <c r="BD727" s="167"/>
      <c r="BE727" s="167"/>
      <c r="BF727" s="167"/>
      <c r="BG727" s="167"/>
      <c r="BH727" s="167"/>
      <c r="BI727" s="167"/>
      <c r="BJ727" s="167"/>
      <c r="BK727" s="167"/>
      <c r="BL727" s="167"/>
      <c r="BM727" s="167"/>
      <c r="BN727" s="167"/>
      <c r="DI727" s="422"/>
      <c r="DJ727" s="422"/>
      <c r="EU727" s="422"/>
      <c r="EV727" s="422"/>
    </row>
    <row r="728" spans="14:152" s="56" customFormat="1" ht="15" customHeight="1">
      <c r="N728" s="167"/>
      <c r="O728" s="172"/>
      <c r="P728" s="172"/>
      <c r="Q728" s="461"/>
      <c r="R728" s="172"/>
      <c r="S728" s="172"/>
      <c r="T728" s="172"/>
      <c r="U728" s="172"/>
      <c r="W728" s="167"/>
      <c r="X728" s="167"/>
      <c r="Y728" s="167"/>
      <c r="Z728" s="167"/>
      <c r="AA728" s="167"/>
      <c r="AB728" s="167"/>
      <c r="AC728" s="167"/>
      <c r="AD728" s="167"/>
      <c r="AE728" s="167"/>
      <c r="AG728" s="301" t="s">
        <v>1484</v>
      </c>
      <c r="AH728" s="301"/>
      <c r="AI728" s="300" t="s">
        <v>1485</v>
      </c>
      <c r="AJ728" s="300"/>
      <c r="AK728" s="300"/>
      <c r="AL728" s="300"/>
      <c r="AM728" s="300"/>
      <c r="AN728" s="300"/>
      <c r="AO728" s="300"/>
      <c r="AP728" s="300"/>
      <c r="AQ728" s="302"/>
      <c r="AR728" s="302"/>
      <c r="AS728" s="302"/>
      <c r="AT728" s="302"/>
      <c r="AU728" s="302"/>
      <c r="AV728" s="302"/>
      <c r="AW728" s="302"/>
      <c r="AX728" s="302"/>
      <c r="AY728" s="167"/>
      <c r="AZ728" s="167"/>
      <c r="BA728" s="167"/>
      <c r="BB728" s="167"/>
      <c r="BC728" s="167"/>
      <c r="BD728" s="167"/>
      <c r="BE728" s="167"/>
      <c r="BF728" s="167"/>
      <c r="BG728" s="167"/>
      <c r="BH728" s="167"/>
      <c r="BI728" s="167"/>
      <c r="BJ728" s="167"/>
      <c r="BK728" s="167"/>
      <c r="BL728" s="167"/>
      <c r="BM728" s="167"/>
      <c r="BN728" s="167"/>
      <c r="DI728" s="422"/>
      <c r="DJ728" s="422"/>
      <c r="EU728" s="422"/>
      <c r="EV728" s="422"/>
    </row>
    <row r="729" spans="14:152" s="56" customFormat="1" ht="15" customHeight="1">
      <c r="N729" s="167"/>
      <c r="O729" s="172"/>
      <c r="P729" s="172"/>
      <c r="Q729" s="461"/>
      <c r="R729" s="172"/>
      <c r="S729" s="172"/>
      <c r="T729" s="172"/>
      <c r="U729" s="172"/>
      <c r="W729" s="167"/>
      <c r="X729" s="167"/>
      <c r="Y729" s="167"/>
      <c r="Z729" s="167"/>
      <c r="AA729" s="167"/>
      <c r="AB729" s="167"/>
      <c r="AC729" s="167"/>
      <c r="AD729" s="167"/>
      <c r="AE729" s="167"/>
      <c r="AG729" s="251" t="s">
        <v>1053</v>
      </c>
      <c r="AH729" s="251"/>
      <c r="AI729" s="302"/>
      <c r="AJ729" s="302"/>
      <c r="AK729" s="302"/>
      <c r="AL729" s="302"/>
      <c r="AM729" s="302"/>
      <c r="AN729" s="302"/>
      <c r="AO729" s="302"/>
      <c r="AP729" s="302"/>
      <c r="AQ729" s="303" t="s">
        <v>1062</v>
      </c>
      <c r="AR729" s="303" t="s">
        <v>1063</v>
      </c>
      <c r="AS729" s="303" t="s">
        <v>1064</v>
      </c>
      <c r="AT729" s="303" t="s">
        <v>1065</v>
      </c>
      <c r="AU729" s="303"/>
      <c r="AV729" s="304" t="s">
        <v>1066</v>
      </c>
      <c r="AW729" s="303" t="s">
        <v>1067</v>
      </c>
      <c r="AX729" s="303" t="s">
        <v>1068</v>
      </c>
      <c r="AY729" s="167"/>
      <c r="AZ729" s="167"/>
      <c r="BA729" s="167"/>
      <c r="BB729" s="167"/>
      <c r="BC729" s="167"/>
      <c r="BD729" s="167"/>
      <c r="BE729" s="167"/>
      <c r="BF729" s="167"/>
      <c r="BG729" s="167"/>
      <c r="BH729" s="167"/>
      <c r="BI729" s="167"/>
      <c r="BJ729" s="167"/>
      <c r="BK729" s="167"/>
      <c r="BL729" s="167"/>
      <c r="BM729" s="167"/>
      <c r="BN729" s="167"/>
      <c r="DI729" s="422"/>
      <c r="DJ729" s="422"/>
      <c r="EU729" s="422"/>
      <c r="EV729" s="422"/>
    </row>
    <row r="730" spans="14:152" s="56" customFormat="1" ht="15" customHeight="1">
      <c r="N730" s="167"/>
      <c r="O730" s="172"/>
      <c r="P730" s="172"/>
      <c r="Q730" s="461"/>
      <c r="R730" s="172"/>
      <c r="S730" s="172"/>
      <c r="T730" s="172"/>
      <c r="U730" s="172"/>
      <c r="W730" s="167"/>
      <c r="X730" s="167"/>
      <c r="Y730" s="167"/>
      <c r="Z730" s="167"/>
      <c r="AA730" s="167"/>
      <c r="AB730" s="167"/>
      <c r="AC730" s="167"/>
      <c r="AD730" s="167"/>
      <c r="AE730" s="167"/>
      <c r="AG730" s="251"/>
      <c r="AH730" s="251"/>
      <c r="AI730" s="303" t="s">
        <v>1054</v>
      </c>
      <c r="AJ730" s="303" t="s">
        <v>1055</v>
      </c>
      <c r="AK730" s="303" t="s">
        <v>1056</v>
      </c>
      <c r="AL730" s="303" t="s">
        <v>1057</v>
      </c>
      <c r="AM730" s="303" t="s">
        <v>1058</v>
      </c>
      <c r="AN730" s="303" t="s">
        <v>1059</v>
      </c>
      <c r="AO730" s="303" t="s">
        <v>1060</v>
      </c>
      <c r="AP730" s="303" t="s">
        <v>1061</v>
      </c>
      <c r="AQ730" s="283" t="s">
        <v>572</v>
      </c>
      <c r="AR730" s="283" t="s">
        <v>617</v>
      </c>
      <c r="AS730" s="283" t="s">
        <v>1128</v>
      </c>
      <c r="AT730" s="283" t="s">
        <v>1451</v>
      </c>
      <c r="AU730" s="283"/>
      <c r="AV730" s="283" t="s">
        <v>1128</v>
      </c>
      <c r="AW730" s="283" t="s">
        <v>1146</v>
      </c>
      <c r="AX730" s="459" t="s">
        <v>644</v>
      </c>
      <c r="AY730" s="167">
        <f t="shared" ref="AY730:AY748" si="509">IF(AI731="-",AI731,IF(ISNUMBER(AI731),AI731,MID(AI731,1,FIND("-",AI731)-1))+0)</f>
        <v>0</v>
      </c>
      <c r="AZ730" s="167">
        <f t="shared" ref="AZ730:AZ748" si="510">IF(AJ731="-",AJ731,IF(ISNUMBER(AJ731),AJ731,MID(AJ731,1,FIND("-",AJ731)-1))+0)</f>
        <v>0</v>
      </c>
      <c r="BA730" s="167">
        <f t="shared" ref="BA730:BA748" si="511">IF(AK731="-",AK731,IF(ISNUMBER(AK731),AK731,MID(AK731,1,FIND("-",AK731)-1))+0)</f>
        <v>0</v>
      </c>
      <c r="BB730" s="167">
        <f t="shared" ref="BB730:BB748" si="512">IF(AL731="-",AL731,IF(ISNUMBER(AL731),AL731,MID(AL731,1,FIND("-",AL731)-1))+0)</f>
        <v>0</v>
      </c>
      <c r="BC730" s="167">
        <f t="shared" ref="BC730:BC748" si="513">IF(AM731="-",AM731,IF(ISNUMBER(AM731),AM731,MID(AM731,1,FIND("-",AM731)-1))+0)</f>
        <v>0</v>
      </c>
      <c r="BD730" s="167">
        <f t="shared" ref="BD730:BD748" si="514">IF(AN731="-",AN731,IF(ISNUMBER(AN731),AN731,MID(AN731,1,FIND("-",AN731)-1))+0)</f>
        <v>0</v>
      </c>
      <c r="BE730" s="167">
        <f t="shared" ref="BE730:BE748" si="515">IF(AO731="-",AO731,IF(ISNUMBER(AO731),AO731,MID(AO731,1,FIND("-",AO731)-1))+0)</f>
        <v>0</v>
      </c>
      <c r="BF730" s="167">
        <f t="shared" ref="BF730:BF748" si="516">IF(AP731="-",AP731,IF(ISNUMBER(AP731),AP731,MID(AP731,1,FIND("-",AP731)-1))+0)</f>
        <v>0</v>
      </c>
      <c r="BG730" s="167">
        <f t="shared" ref="BG730:BG748" si="517">IF(AQ730="-",AQ730,IF(ISNUMBER(AQ730),AQ730,MID(AQ730,1,FIND("-",AQ730)-1))+0)</f>
        <v>0</v>
      </c>
      <c r="BH730" s="167"/>
      <c r="BI730" s="167">
        <f t="shared" ref="BI730:BI748" si="518">IF(AR730="-",AR730,IF(ISNUMBER(AR730),AR730,MID(AR730,1,FIND("-",AR730)-1))+0)</f>
        <v>0</v>
      </c>
      <c r="BJ730" s="167">
        <f t="shared" ref="BJ730:BJ748" si="519">IF(AS730="-",AS730,IF(ISNUMBER(AS730),AS730,MID(AS730,1,FIND("-",AS730)-1))+0)</f>
        <v>0</v>
      </c>
      <c r="BK730" s="167">
        <f t="shared" ref="BK730:BK748" si="520">IF(AT730="-",AT730,IF(ISNUMBER(AT730),AT730,MID(AT730,1,FIND("-",AT730)-1))+0)</f>
        <v>0</v>
      </c>
      <c r="BL730" s="167">
        <f t="shared" ref="BL730:BL748" si="521">IF(AV730="-",AV730,IF(ISNUMBER(AV730),AV730,MID(AV730,1,FIND("-",AV730)-1))+0)</f>
        <v>0</v>
      </c>
      <c r="BM730" s="167">
        <f t="shared" ref="BM730:BM748" si="522">IF(AW730="-",AW730,IF(ISNUMBER(AW730),AW730,MID(AW730,1,FIND("-",AW730)-1))+0)</f>
        <v>0</v>
      </c>
      <c r="BN730" s="167">
        <f t="shared" ref="BN730:BN748" si="523">IF(AX730="-",AX730,IF(ISNUMBER(AX730),AX730,MID(AX730,1,FIND("-",AX730)-1))+0)</f>
        <v>0</v>
      </c>
      <c r="DI730" s="422"/>
      <c r="DJ730" s="422"/>
      <c r="EU730" s="422"/>
      <c r="EV730" s="422"/>
    </row>
    <row r="731" spans="14:152" s="56" customFormat="1" ht="15" customHeight="1">
      <c r="N731" s="167"/>
      <c r="O731" s="172"/>
      <c r="P731" s="172"/>
      <c r="Q731" s="461"/>
      <c r="R731" s="172"/>
      <c r="S731" s="172"/>
      <c r="T731" s="172"/>
      <c r="U731" s="172"/>
      <c r="W731" s="167"/>
      <c r="X731" s="167"/>
      <c r="Y731" s="167"/>
      <c r="Z731" s="167"/>
      <c r="AA731" s="167"/>
      <c r="AB731" s="167"/>
      <c r="AC731" s="167"/>
      <c r="AD731" s="167"/>
      <c r="AE731" s="167"/>
      <c r="AG731" s="270">
        <v>1</v>
      </c>
      <c r="AH731" s="270"/>
      <c r="AI731" s="283" t="s">
        <v>403</v>
      </c>
      <c r="AJ731" s="283">
        <v>0</v>
      </c>
      <c r="AK731" s="283" t="s">
        <v>1198</v>
      </c>
      <c r="AL731" s="283" t="s">
        <v>644</v>
      </c>
      <c r="AM731" s="283" t="s">
        <v>1262</v>
      </c>
      <c r="AN731" s="283" t="s">
        <v>1162</v>
      </c>
      <c r="AO731" s="283" t="s">
        <v>644</v>
      </c>
      <c r="AP731" s="283" t="s">
        <v>474</v>
      </c>
      <c r="AQ731" s="283" t="s">
        <v>361</v>
      </c>
      <c r="AR731" s="283" t="s">
        <v>353</v>
      </c>
      <c r="AS731" s="283" t="s">
        <v>516</v>
      </c>
      <c r="AT731" s="283" t="s">
        <v>1486</v>
      </c>
      <c r="AU731" s="283"/>
      <c r="AV731" s="291">
        <v>10</v>
      </c>
      <c r="AW731" s="283" t="s">
        <v>458</v>
      </c>
      <c r="AX731" s="291">
        <v>6</v>
      </c>
      <c r="AY731" s="167">
        <f t="shared" si="509"/>
        <v>4</v>
      </c>
      <c r="AZ731" s="167">
        <f t="shared" si="510"/>
        <v>1</v>
      </c>
      <c r="BA731" s="167">
        <f t="shared" si="511"/>
        <v>9</v>
      </c>
      <c r="BB731" s="167">
        <f t="shared" si="512"/>
        <v>6</v>
      </c>
      <c r="BC731" s="167">
        <f t="shared" si="513"/>
        <v>22</v>
      </c>
      <c r="BD731" s="167">
        <f t="shared" si="514"/>
        <v>14</v>
      </c>
      <c r="BE731" s="167">
        <f t="shared" si="515"/>
        <v>6</v>
      </c>
      <c r="BF731" s="167">
        <f t="shared" si="516"/>
        <v>7</v>
      </c>
      <c r="BG731" s="167">
        <f t="shared" si="517"/>
        <v>8</v>
      </c>
      <c r="BH731" s="167"/>
      <c r="BI731" s="167">
        <f t="shared" si="518"/>
        <v>5</v>
      </c>
      <c r="BJ731" s="167">
        <f t="shared" si="519"/>
        <v>10</v>
      </c>
      <c r="BK731" s="167">
        <f t="shared" si="520"/>
        <v>31</v>
      </c>
      <c r="BL731" s="167">
        <f t="shared" si="521"/>
        <v>10</v>
      </c>
      <c r="BM731" s="167">
        <f t="shared" si="522"/>
        <v>12</v>
      </c>
      <c r="BN731" s="167">
        <f t="shared" si="523"/>
        <v>6</v>
      </c>
      <c r="DI731" s="422"/>
      <c r="DJ731" s="422"/>
      <c r="EU731" s="422"/>
      <c r="EV731" s="422"/>
    </row>
    <row r="732" spans="14:152" s="56" customFormat="1" ht="15" customHeight="1">
      <c r="N732" s="167"/>
      <c r="O732" s="172"/>
      <c r="P732" s="172"/>
      <c r="Q732" s="461"/>
      <c r="R732" s="172"/>
      <c r="S732" s="172"/>
      <c r="T732" s="172"/>
      <c r="U732" s="172"/>
      <c r="W732" s="167"/>
      <c r="X732" s="167"/>
      <c r="Y732" s="167"/>
      <c r="Z732" s="167"/>
      <c r="AA732" s="167"/>
      <c r="AB732" s="167"/>
      <c r="AC732" s="167"/>
      <c r="AD732" s="167"/>
      <c r="AE732" s="167"/>
      <c r="AG732" s="270">
        <v>2</v>
      </c>
      <c r="AH732" s="270"/>
      <c r="AI732" s="283" t="s">
        <v>477</v>
      </c>
      <c r="AJ732" s="291">
        <v>1</v>
      </c>
      <c r="AK732" s="291">
        <v>9</v>
      </c>
      <c r="AL732" s="291">
        <v>6</v>
      </c>
      <c r="AM732" s="283" t="s">
        <v>379</v>
      </c>
      <c r="AN732" s="283" t="s">
        <v>370</v>
      </c>
      <c r="AO732" s="283" t="s">
        <v>359</v>
      </c>
      <c r="AP732" s="283" t="s">
        <v>367</v>
      </c>
      <c r="AQ732" s="283" t="s">
        <v>516</v>
      </c>
      <c r="AR732" s="283" t="s">
        <v>367</v>
      </c>
      <c r="AS732" s="283" t="s">
        <v>380</v>
      </c>
      <c r="AT732" s="283" t="s">
        <v>607</v>
      </c>
      <c r="AU732" s="283"/>
      <c r="AV732" s="291">
        <v>11</v>
      </c>
      <c r="AW732" s="283" t="s">
        <v>459</v>
      </c>
      <c r="AX732" s="459" t="s">
        <v>367</v>
      </c>
      <c r="AY732" s="167">
        <f t="shared" si="509"/>
        <v>7</v>
      </c>
      <c r="AZ732" s="167">
        <f t="shared" si="510"/>
        <v>2</v>
      </c>
      <c r="BA732" s="167">
        <f t="shared" si="511"/>
        <v>10</v>
      </c>
      <c r="BB732" s="167">
        <f t="shared" si="512"/>
        <v>7</v>
      </c>
      <c r="BC732" s="167">
        <f t="shared" si="513"/>
        <v>25</v>
      </c>
      <c r="BD732" s="167">
        <f t="shared" si="514"/>
        <v>17</v>
      </c>
      <c r="BE732" s="167">
        <f t="shared" si="515"/>
        <v>8</v>
      </c>
      <c r="BF732" s="167">
        <f t="shared" si="516"/>
        <v>9</v>
      </c>
      <c r="BG732" s="167">
        <f t="shared" si="517"/>
        <v>10</v>
      </c>
      <c r="BH732" s="167"/>
      <c r="BI732" s="167">
        <f t="shared" si="518"/>
        <v>7</v>
      </c>
      <c r="BJ732" s="167">
        <f t="shared" si="519"/>
        <v>13</v>
      </c>
      <c r="BK732" s="167">
        <f t="shared" si="520"/>
        <v>39</v>
      </c>
      <c r="BL732" s="167">
        <f t="shared" si="521"/>
        <v>11</v>
      </c>
      <c r="BM732" s="167">
        <f t="shared" si="522"/>
        <v>14</v>
      </c>
      <c r="BN732" s="167">
        <f t="shared" si="523"/>
        <v>7</v>
      </c>
      <c r="DI732" s="422"/>
      <c r="DJ732" s="422"/>
      <c r="EU732" s="422"/>
      <c r="EV732" s="422"/>
    </row>
    <row r="733" spans="14:152" s="56" customFormat="1" ht="15" customHeight="1">
      <c r="N733" s="167"/>
      <c r="O733" s="172"/>
      <c r="P733" s="172"/>
      <c r="Q733" s="461"/>
      <c r="R733" s="172"/>
      <c r="S733" s="172"/>
      <c r="T733" s="172"/>
      <c r="U733" s="172"/>
      <c r="W733" s="167"/>
      <c r="X733" s="167"/>
      <c r="Y733" s="167"/>
      <c r="Z733" s="167"/>
      <c r="AA733" s="167"/>
      <c r="AB733" s="167"/>
      <c r="AC733" s="167"/>
      <c r="AD733" s="167"/>
      <c r="AE733" s="167"/>
      <c r="AG733" s="270">
        <v>3</v>
      </c>
      <c r="AH733" s="270"/>
      <c r="AI733" s="283" t="s">
        <v>625</v>
      </c>
      <c r="AJ733" s="283" t="s">
        <v>411</v>
      </c>
      <c r="AK733" s="291">
        <v>10</v>
      </c>
      <c r="AL733" s="283" t="s">
        <v>367</v>
      </c>
      <c r="AM733" s="283" t="s">
        <v>493</v>
      </c>
      <c r="AN733" s="283" t="s">
        <v>374</v>
      </c>
      <c r="AO733" s="283" t="s">
        <v>361</v>
      </c>
      <c r="AP733" s="283" t="s">
        <v>412</v>
      </c>
      <c r="AQ733" s="283" t="s">
        <v>380</v>
      </c>
      <c r="AR733" s="283" t="s">
        <v>483</v>
      </c>
      <c r="AS733" s="283" t="s">
        <v>371</v>
      </c>
      <c r="AT733" s="283" t="s">
        <v>1487</v>
      </c>
      <c r="AU733" s="283"/>
      <c r="AV733" s="291">
        <v>12</v>
      </c>
      <c r="AW733" s="283" t="s">
        <v>387</v>
      </c>
      <c r="AX733" s="291">
        <v>9</v>
      </c>
      <c r="AY733" s="167">
        <f t="shared" si="509"/>
        <v>11</v>
      </c>
      <c r="AZ733" s="167">
        <f t="shared" si="510"/>
        <v>4</v>
      </c>
      <c r="BA733" s="167">
        <f t="shared" si="511"/>
        <v>11</v>
      </c>
      <c r="BB733" s="167">
        <f t="shared" si="512"/>
        <v>9</v>
      </c>
      <c r="BC733" s="167">
        <f t="shared" si="513"/>
        <v>29</v>
      </c>
      <c r="BD733" s="167">
        <f t="shared" si="514"/>
        <v>19</v>
      </c>
      <c r="BE733" s="167">
        <f t="shared" si="515"/>
        <v>10</v>
      </c>
      <c r="BF733" s="167">
        <f t="shared" si="516"/>
        <v>11</v>
      </c>
      <c r="BG733" s="167">
        <f t="shared" si="517"/>
        <v>13</v>
      </c>
      <c r="BH733" s="167"/>
      <c r="BI733" s="167">
        <f t="shared" si="518"/>
        <v>9</v>
      </c>
      <c r="BJ733" s="167">
        <f t="shared" si="519"/>
        <v>15</v>
      </c>
      <c r="BK733" s="167">
        <f t="shared" si="520"/>
        <v>46</v>
      </c>
      <c r="BL733" s="167">
        <f t="shared" si="521"/>
        <v>12</v>
      </c>
      <c r="BM733" s="167">
        <f t="shared" si="522"/>
        <v>16</v>
      </c>
      <c r="BN733" s="167">
        <f t="shared" si="523"/>
        <v>9</v>
      </c>
      <c r="DI733" s="422"/>
      <c r="DJ733" s="422"/>
      <c r="EU733" s="422"/>
      <c r="EV733" s="422"/>
    </row>
    <row r="734" spans="14:152" s="56" customFormat="1" ht="15" customHeight="1">
      <c r="N734" s="167"/>
      <c r="O734" s="172"/>
      <c r="P734" s="172"/>
      <c r="Q734" s="461"/>
      <c r="R734" s="172"/>
      <c r="S734" s="172"/>
      <c r="T734" s="172"/>
      <c r="U734" s="172"/>
      <c r="W734" s="167"/>
      <c r="X734" s="167"/>
      <c r="Y734" s="167"/>
      <c r="Z734" s="167"/>
      <c r="AA734" s="167"/>
      <c r="AB734" s="167"/>
      <c r="AC734" s="167"/>
      <c r="AD734" s="167"/>
      <c r="AE734" s="167"/>
      <c r="AG734" s="270">
        <v>4</v>
      </c>
      <c r="AH734" s="270"/>
      <c r="AI734" s="283" t="s">
        <v>357</v>
      </c>
      <c r="AJ734" s="283" t="s">
        <v>477</v>
      </c>
      <c r="AK734" s="291">
        <v>11</v>
      </c>
      <c r="AL734" s="291">
        <v>9</v>
      </c>
      <c r="AM734" s="283" t="s">
        <v>372</v>
      </c>
      <c r="AN734" s="283" t="s">
        <v>420</v>
      </c>
      <c r="AO734" s="283" t="s">
        <v>363</v>
      </c>
      <c r="AP734" s="283" t="s">
        <v>366</v>
      </c>
      <c r="AQ734" s="283" t="s">
        <v>371</v>
      </c>
      <c r="AR734" s="283" t="s">
        <v>458</v>
      </c>
      <c r="AS734" s="283" t="s">
        <v>374</v>
      </c>
      <c r="AT734" s="283" t="s">
        <v>630</v>
      </c>
      <c r="AU734" s="283"/>
      <c r="AV734" s="283" t="s">
        <v>380</v>
      </c>
      <c r="AW734" s="291">
        <v>18</v>
      </c>
      <c r="AX734" s="291">
        <v>10</v>
      </c>
      <c r="AY734" s="167">
        <f t="shared" si="509"/>
        <v>15</v>
      </c>
      <c r="AZ734" s="167">
        <f t="shared" si="510"/>
        <v>7</v>
      </c>
      <c r="BA734" s="167" t="str">
        <f t="shared" si="511"/>
        <v>-</v>
      </c>
      <c r="BB734" s="167">
        <f t="shared" si="512"/>
        <v>10</v>
      </c>
      <c r="BC734" s="167">
        <f t="shared" si="513"/>
        <v>33</v>
      </c>
      <c r="BD734" s="167">
        <f t="shared" si="514"/>
        <v>22</v>
      </c>
      <c r="BE734" s="167">
        <f t="shared" si="515"/>
        <v>12</v>
      </c>
      <c r="BF734" s="167">
        <f t="shared" si="516"/>
        <v>13</v>
      </c>
      <c r="BG734" s="167">
        <f t="shared" si="517"/>
        <v>15</v>
      </c>
      <c r="BH734" s="167"/>
      <c r="BI734" s="167">
        <f t="shared" si="518"/>
        <v>12</v>
      </c>
      <c r="BJ734" s="167">
        <f t="shared" si="519"/>
        <v>17</v>
      </c>
      <c r="BK734" s="167">
        <f t="shared" si="520"/>
        <v>54</v>
      </c>
      <c r="BL734" s="167">
        <f t="shared" si="521"/>
        <v>13</v>
      </c>
      <c r="BM734" s="167">
        <f t="shared" si="522"/>
        <v>18</v>
      </c>
      <c r="BN734" s="167">
        <f t="shared" si="523"/>
        <v>10</v>
      </c>
      <c r="DI734" s="422"/>
      <c r="DJ734" s="422"/>
      <c r="EU734" s="422"/>
      <c r="EV734" s="422"/>
    </row>
    <row r="735" spans="14:152" s="56" customFormat="1" ht="15" customHeight="1">
      <c r="N735" s="167"/>
      <c r="O735" s="172"/>
      <c r="P735" s="172"/>
      <c r="Q735" s="461"/>
      <c r="R735" s="172"/>
      <c r="S735" s="172"/>
      <c r="T735" s="172"/>
      <c r="U735" s="172"/>
      <c r="W735" s="167"/>
      <c r="X735" s="167"/>
      <c r="Y735" s="167"/>
      <c r="Z735" s="167"/>
      <c r="AA735" s="167"/>
      <c r="AB735" s="167"/>
      <c r="AC735" s="167"/>
      <c r="AD735" s="167"/>
      <c r="AE735" s="167"/>
      <c r="AG735" s="270">
        <v>5</v>
      </c>
      <c r="AH735" s="270"/>
      <c r="AI735" s="283" t="s">
        <v>563</v>
      </c>
      <c r="AJ735" s="283" t="s">
        <v>625</v>
      </c>
      <c r="AK735" s="283" t="s">
        <v>1</v>
      </c>
      <c r="AL735" s="283" t="s">
        <v>363</v>
      </c>
      <c r="AM735" s="283" t="s">
        <v>375</v>
      </c>
      <c r="AN735" s="283" t="s">
        <v>379</v>
      </c>
      <c r="AO735" s="291">
        <v>12</v>
      </c>
      <c r="AP735" s="283" t="s">
        <v>380</v>
      </c>
      <c r="AQ735" s="283" t="s">
        <v>374</v>
      </c>
      <c r="AR735" s="283" t="s">
        <v>370</v>
      </c>
      <c r="AS735" s="283" t="s">
        <v>377</v>
      </c>
      <c r="AT735" s="283" t="s">
        <v>688</v>
      </c>
      <c r="AU735" s="283"/>
      <c r="AV735" s="291">
        <v>15</v>
      </c>
      <c r="AW735" s="283" t="s">
        <v>377</v>
      </c>
      <c r="AX735" s="291">
        <v>11</v>
      </c>
      <c r="AY735" s="167">
        <f t="shared" si="509"/>
        <v>20</v>
      </c>
      <c r="AZ735" s="167">
        <f t="shared" si="510"/>
        <v>11</v>
      </c>
      <c r="BA735" s="167">
        <f t="shared" si="511"/>
        <v>12</v>
      </c>
      <c r="BB735" s="167">
        <f t="shared" si="512"/>
        <v>12</v>
      </c>
      <c r="BC735" s="167">
        <f t="shared" si="513"/>
        <v>36</v>
      </c>
      <c r="BD735" s="167">
        <f t="shared" si="514"/>
        <v>25</v>
      </c>
      <c r="BE735" s="167">
        <f t="shared" si="515"/>
        <v>13</v>
      </c>
      <c r="BF735" s="167">
        <f t="shared" si="516"/>
        <v>15</v>
      </c>
      <c r="BG735" s="167">
        <f t="shared" si="517"/>
        <v>17</v>
      </c>
      <c r="BH735" s="167"/>
      <c r="BI735" s="167">
        <f t="shared" si="518"/>
        <v>14</v>
      </c>
      <c r="BJ735" s="167">
        <f t="shared" si="519"/>
        <v>19</v>
      </c>
      <c r="BK735" s="167">
        <f t="shared" si="520"/>
        <v>61</v>
      </c>
      <c r="BL735" s="167">
        <f t="shared" si="521"/>
        <v>15</v>
      </c>
      <c r="BM735" s="167">
        <f t="shared" si="522"/>
        <v>19</v>
      </c>
      <c r="BN735" s="167">
        <f t="shared" si="523"/>
        <v>11</v>
      </c>
      <c r="DI735" s="422"/>
      <c r="DJ735" s="422"/>
      <c r="EU735" s="422"/>
      <c r="EV735" s="422"/>
    </row>
    <row r="736" spans="14:152" s="56" customFormat="1" ht="15" customHeight="1">
      <c r="N736" s="167"/>
      <c r="O736" s="172"/>
      <c r="P736" s="172"/>
      <c r="Q736" s="461"/>
      <c r="R736" s="172"/>
      <c r="S736" s="172"/>
      <c r="T736" s="172"/>
      <c r="U736" s="172"/>
      <c r="W736" s="167"/>
      <c r="X736" s="167"/>
      <c r="Y736" s="167"/>
      <c r="Z736" s="167"/>
      <c r="AA736" s="167"/>
      <c r="AB736" s="167"/>
      <c r="AC736" s="167"/>
      <c r="AD736" s="167"/>
      <c r="AE736" s="167"/>
      <c r="AG736" s="270">
        <v>6</v>
      </c>
      <c r="AH736" s="270"/>
      <c r="AI736" s="283" t="s">
        <v>1129</v>
      </c>
      <c r="AJ736" s="283" t="s">
        <v>357</v>
      </c>
      <c r="AK736" s="291">
        <v>12</v>
      </c>
      <c r="AL736" s="291">
        <v>12</v>
      </c>
      <c r="AM736" s="283" t="s">
        <v>378</v>
      </c>
      <c r="AN736" s="283" t="s">
        <v>425</v>
      </c>
      <c r="AO736" s="283" t="s">
        <v>380</v>
      </c>
      <c r="AP736" s="283" t="s">
        <v>371</v>
      </c>
      <c r="AQ736" s="283" t="s">
        <v>377</v>
      </c>
      <c r="AR736" s="283" t="s">
        <v>373</v>
      </c>
      <c r="AS736" s="283" t="s">
        <v>437</v>
      </c>
      <c r="AT736" s="283" t="s">
        <v>1488</v>
      </c>
      <c r="AU736" s="283"/>
      <c r="AV736" s="291">
        <v>16</v>
      </c>
      <c r="AW736" s="291">
        <v>21</v>
      </c>
      <c r="AX736" s="291">
        <v>12</v>
      </c>
      <c r="AY736" s="167">
        <f t="shared" si="509"/>
        <v>25</v>
      </c>
      <c r="AZ736" s="167">
        <f t="shared" si="510"/>
        <v>15</v>
      </c>
      <c r="BA736" s="167">
        <f t="shared" si="511"/>
        <v>13</v>
      </c>
      <c r="BB736" s="167">
        <f t="shared" si="512"/>
        <v>13</v>
      </c>
      <c r="BC736" s="167">
        <f t="shared" si="513"/>
        <v>40</v>
      </c>
      <c r="BD736" s="167">
        <f t="shared" si="514"/>
        <v>27</v>
      </c>
      <c r="BE736" s="167">
        <f t="shared" si="515"/>
        <v>15</v>
      </c>
      <c r="BF736" s="167">
        <f t="shared" si="516"/>
        <v>17</v>
      </c>
      <c r="BG736" s="167">
        <f t="shared" si="517"/>
        <v>19</v>
      </c>
      <c r="BH736" s="167"/>
      <c r="BI736" s="167">
        <f t="shared" si="518"/>
        <v>17</v>
      </c>
      <c r="BJ736" s="167">
        <f t="shared" si="519"/>
        <v>21</v>
      </c>
      <c r="BK736" s="167">
        <f t="shared" si="520"/>
        <v>68</v>
      </c>
      <c r="BL736" s="167">
        <f t="shared" si="521"/>
        <v>16</v>
      </c>
      <c r="BM736" s="167">
        <f t="shared" si="522"/>
        <v>21</v>
      </c>
      <c r="BN736" s="167">
        <f t="shared" si="523"/>
        <v>12</v>
      </c>
      <c r="DI736" s="422"/>
      <c r="DJ736" s="422"/>
      <c r="EU736" s="422"/>
      <c r="EV736" s="422"/>
    </row>
    <row r="737" spans="14:152" s="56" customFormat="1" ht="15" customHeight="1">
      <c r="N737" s="167"/>
      <c r="O737" s="172"/>
      <c r="P737" s="172"/>
      <c r="Q737" s="461"/>
      <c r="R737" s="172"/>
      <c r="S737" s="172"/>
      <c r="T737" s="172"/>
      <c r="U737" s="172"/>
      <c r="W737" s="167"/>
      <c r="X737" s="167"/>
      <c r="Y737" s="167"/>
      <c r="Z737" s="167"/>
      <c r="AA737" s="167"/>
      <c r="AB737" s="167"/>
      <c r="AC737" s="167"/>
      <c r="AD737" s="167"/>
      <c r="AE737" s="167"/>
      <c r="AG737" s="270">
        <v>7</v>
      </c>
      <c r="AH737" s="270"/>
      <c r="AI737" s="283" t="s">
        <v>1200</v>
      </c>
      <c r="AJ737" s="283" t="s">
        <v>360</v>
      </c>
      <c r="AK737" s="291">
        <v>13</v>
      </c>
      <c r="AL737" s="283" t="s">
        <v>380</v>
      </c>
      <c r="AM737" s="283" t="s">
        <v>499</v>
      </c>
      <c r="AN737" s="283" t="s">
        <v>428</v>
      </c>
      <c r="AO737" s="291">
        <v>15</v>
      </c>
      <c r="AP737" s="283" t="s">
        <v>374</v>
      </c>
      <c r="AQ737" s="283" t="s">
        <v>437</v>
      </c>
      <c r="AR737" s="283" t="s">
        <v>470</v>
      </c>
      <c r="AS737" s="283" t="s">
        <v>440</v>
      </c>
      <c r="AT737" s="283" t="s">
        <v>634</v>
      </c>
      <c r="AU737" s="283"/>
      <c r="AV737" s="291">
        <v>17</v>
      </c>
      <c r="AW737" s="283" t="s">
        <v>466</v>
      </c>
      <c r="AX737" s="291">
        <v>13</v>
      </c>
      <c r="AY737" s="167">
        <f t="shared" si="509"/>
        <v>30</v>
      </c>
      <c r="AZ737" s="167">
        <f t="shared" si="510"/>
        <v>18</v>
      </c>
      <c r="BA737" s="167">
        <f t="shared" si="511"/>
        <v>14</v>
      </c>
      <c r="BB737" s="167">
        <f t="shared" si="512"/>
        <v>15</v>
      </c>
      <c r="BC737" s="167">
        <f t="shared" si="513"/>
        <v>44</v>
      </c>
      <c r="BD737" s="167">
        <f t="shared" si="514"/>
        <v>30</v>
      </c>
      <c r="BE737" s="167">
        <f t="shared" si="515"/>
        <v>16</v>
      </c>
      <c r="BF737" s="167">
        <f t="shared" si="516"/>
        <v>19</v>
      </c>
      <c r="BG737" s="167">
        <f t="shared" si="517"/>
        <v>21</v>
      </c>
      <c r="BH737" s="167"/>
      <c r="BI737" s="167">
        <f t="shared" si="518"/>
        <v>20</v>
      </c>
      <c r="BJ737" s="167">
        <f t="shared" si="519"/>
        <v>23</v>
      </c>
      <c r="BK737" s="167">
        <f t="shared" si="520"/>
        <v>76</v>
      </c>
      <c r="BL737" s="167">
        <f t="shared" si="521"/>
        <v>17</v>
      </c>
      <c r="BM737" s="167">
        <f t="shared" si="522"/>
        <v>22</v>
      </c>
      <c r="BN737" s="167">
        <f t="shared" si="523"/>
        <v>13</v>
      </c>
      <c r="DI737" s="422"/>
      <c r="DJ737" s="422"/>
      <c r="EU737" s="422"/>
      <c r="EV737" s="422"/>
    </row>
    <row r="738" spans="14:152" s="56" customFormat="1" ht="15" customHeight="1">
      <c r="N738" s="167"/>
      <c r="O738" s="172"/>
      <c r="P738" s="172"/>
      <c r="Q738" s="461"/>
      <c r="R738" s="172"/>
      <c r="S738" s="172"/>
      <c r="T738" s="172"/>
      <c r="U738" s="172"/>
      <c r="W738" s="167"/>
      <c r="X738" s="167"/>
      <c r="Y738" s="167"/>
      <c r="Z738" s="167"/>
      <c r="AA738" s="167"/>
      <c r="AB738" s="167"/>
      <c r="AC738" s="167"/>
      <c r="AD738" s="167"/>
      <c r="AE738" s="167"/>
      <c r="AG738" s="270">
        <v>8</v>
      </c>
      <c r="AH738" s="270"/>
      <c r="AI738" s="283" t="s">
        <v>622</v>
      </c>
      <c r="AJ738" s="283" t="s">
        <v>462</v>
      </c>
      <c r="AK738" s="291">
        <v>14</v>
      </c>
      <c r="AL738" s="291">
        <v>15</v>
      </c>
      <c r="AM738" s="283" t="s">
        <v>502</v>
      </c>
      <c r="AN738" s="283" t="s">
        <v>433</v>
      </c>
      <c r="AO738" s="291">
        <v>16</v>
      </c>
      <c r="AP738" s="283" t="s">
        <v>377</v>
      </c>
      <c r="AQ738" s="283" t="s">
        <v>440</v>
      </c>
      <c r="AR738" s="283" t="s">
        <v>494</v>
      </c>
      <c r="AS738" s="283" t="s">
        <v>425</v>
      </c>
      <c r="AT738" s="283" t="s">
        <v>635</v>
      </c>
      <c r="AU738" s="283"/>
      <c r="AV738" s="291">
        <v>18</v>
      </c>
      <c r="AW738" s="291">
        <v>24</v>
      </c>
      <c r="AX738" s="291">
        <v>14</v>
      </c>
      <c r="AY738" s="167">
        <f t="shared" si="509"/>
        <v>34</v>
      </c>
      <c r="AZ738" s="167">
        <f t="shared" si="510"/>
        <v>21</v>
      </c>
      <c r="BA738" s="167">
        <f t="shared" si="511"/>
        <v>15</v>
      </c>
      <c r="BB738" s="167">
        <f t="shared" si="512"/>
        <v>16</v>
      </c>
      <c r="BC738" s="167">
        <f t="shared" si="513"/>
        <v>48</v>
      </c>
      <c r="BD738" s="167">
        <f t="shared" si="514"/>
        <v>33</v>
      </c>
      <c r="BE738" s="167">
        <f t="shared" si="515"/>
        <v>17</v>
      </c>
      <c r="BF738" s="167">
        <f t="shared" si="516"/>
        <v>21</v>
      </c>
      <c r="BG738" s="167">
        <f t="shared" si="517"/>
        <v>23</v>
      </c>
      <c r="BH738" s="167"/>
      <c r="BI738" s="167">
        <f t="shared" si="518"/>
        <v>23</v>
      </c>
      <c r="BJ738" s="167">
        <f t="shared" si="519"/>
        <v>25</v>
      </c>
      <c r="BK738" s="167">
        <f t="shared" si="520"/>
        <v>83</v>
      </c>
      <c r="BL738" s="167">
        <f t="shared" si="521"/>
        <v>18</v>
      </c>
      <c r="BM738" s="167">
        <f t="shared" si="522"/>
        <v>24</v>
      </c>
      <c r="BN738" s="167">
        <f t="shared" si="523"/>
        <v>14</v>
      </c>
      <c r="DI738" s="422"/>
      <c r="DJ738" s="422"/>
      <c r="EU738" s="422"/>
      <c r="EV738" s="422"/>
    </row>
    <row r="739" spans="14:152" s="56" customFormat="1" ht="15" customHeight="1">
      <c r="N739" s="167"/>
      <c r="O739" s="172"/>
      <c r="P739" s="172"/>
      <c r="Q739" s="461"/>
      <c r="R739" s="172"/>
      <c r="S739" s="172"/>
      <c r="T739" s="172"/>
      <c r="U739" s="172"/>
      <c r="W739" s="167"/>
      <c r="X739" s="167"/>
      <c r="Y739" s="167"/>
      <c r="Z739" s="167"/>
      <c r="AA739" s="167"/>
      <c r="AB739" s="167"/>
      <c r="AC739" s="167"/>
      <c r="AD739" s="167"/>
      <c r="AE739" s="167"/>
      <c r="AG739" s="270">
        <v>9</v>
      </c>
      <c r="AH739" s="270"/>
      <c r="AI739" s="283" t="s">
        <v>673</v>
      </c>
      <c r="AJ739" s="283" t="s">
        <v>381</v>
      </c>
      <c r="AK739" s="291">
        <v>15</v>
      </c>
      <c r="AL739" s="283" t="s">
        <v>387</v>
      </c>
      <c r="AM739" s="283" t="s">
        <v>1112</v>
      </c>
      <c r="AN739" s="283" t="s">
        <v>436</v>
      </c>
      <c r="AO739" s="283" t="s">
        <v>374</v>
      </c>
      <c r="AP739" s="291">
        <v>21</v>
      </c>
      <c r="AQ739" s="283" t="s">
        <v>425</v>
      </c>
      <c r="AR739" s="283" t="s">
        <v>369</v>
      </c>
      <c r="AS739" s="283" t="s">
        <v>464</v>
      </c>
      <c r="AT739" s="283" t="s">
        <v>1133</v>
      </c>
      <c r="AU739" s="283"/>
      <c r="AV739" s="283" t="s">
        <v>377</v>
      </c>
      <c r="AW739" s="283" t="s">
        <v>425</v>
      </c>
      <c r="AX739" s="291">
        <v>15</v>
      </c>
      <c r="AY739" s="167">
        <f t="shared" si="509"/>
        <v>39</v>
      </c>
      <c r="AZ739" s="167">
        <f t="shared" si="510"/>
        <v>24</v>
      </c>
      <c r="BA739" s="167">
        <f t="shared" si="511"/>
        <v>16</v>
      </c>
      <c r="BB739" s="167">
        <f t="shared" si="512"/>
        <v>18</v>
      </c>
      <c r="BC739" s="167">
        <f t="shared" si="513"/>
        <v>53</v>
      </c>
      <c r="BD739" s="167">
        <f t="shared" si="514"/>
        <v>35</v>
      </c>
      <c r="BE739" s="167">
        <f t="shared" si="515"/>
        <v>19</v>
      </c>
      <c r="BF739" s="167">
        <f t="shared" si="516"/>
        <v>22</v>
      </c>
      <c r="BG739" s="167">
        <f t="shared" si="517"/>
        <v>25</v>
      </c>
      <c r="BH739" s="167"/>
      <c r="BI739" s="167">
        <f t="shared" si="518"/>
        <v>26</v>
      </c>
      <c r="BJ739" s="167">
        <f t="shared" si="519"/>
        <v>27</v>
      </c>
      <c r="BK739" s="167">
        <f t="shared" si="520"/>
        <v>90</v>
      </c>
      <c r="BL739" s="167">
        <f t="shared" si="521"/>
        <v>19</v>
      </c>
      <c r="BM739" s="167">
        <f t="shared" si="522"/>
        <v>25</v>
      </c>
      <c r="BN739" s="167">
        <f t="shared" si="523"/>
        <v>15</v>
      </c>
      <c r="DI739" s="422"/>
      <c r="DJ739" s="422"/>
      <c r="EU739" s="422"/>
      <c r="EV739" s="422"/>
    </row>
    <row r="740" spans="14:152" s="56" customFormat="1" ht="15" customHeight="1">
      <c r="N740" s="460"/>
      <c r="O740" s="172"/>
      <c r="P740" s="172"/>
      <c r="Q740" s="461"/>
      <c r="R740" s="172"/>
      <c r="S740" s="172"/>
      <c r="T740" s="172"/>
      <c r="U740" s="172"/>
      <c r="AG740" s="270">
        <v>10</v>
      </c>
      <c r="AH740" s="270"/>
      <c r="AI740" s="283" t="s">
        <v>435</v>
      </c>
      <c r="AJ740" s="283" t="s">
        <v>590</v>
      </c>
      <c r="AK740" s="291">
        <v>16</v>
      </c>
      <c r="AL740" s="291">
        <v>18</v>
      </c>
      <c r="AM740" s="283" t="s">
        <v>525</v>
      </c>
      <c r="AN740" s="283" t="s">
        <v>439</v>
      </c>
      <c r="AO740" s="291">
        <v>19</v>
      </c>
      <c r="AP740" s="283" t="s">
        <v>466</v>
      </c>
      <c r="AQ740" s="283" t="s">
        <v>464</v>
      </c>
      <c r="AR740" s="283" t="s">
        <v>467</v>
      </c>
      <c r="AS740" s="291">
        <v>29</v>
      </c>
      <c r="AT740" s="283" t="s">
        <v>1134</v>
      </c>
      <c r="AU740" s="283"/>
      <c r="AV740" s="291">
        <v>21</v>
      </c>
      <c r="AW740" s="291">
        <v>27</v>
      </c>
      <c r="AX740" s="291">
        <v>16</v>
      </c>
      <c r="AY740" s="167">
        <f t="shared" si="509"/>
        <v>43</v>
      </c>
      <c r="AZ740" s="167">
        <f t="shared" si="510"/>
        <v>27</v>
      </c>
      <c r="BA740" s="167">
        <f t="shared" si="511"/>
        <v>17</v>
      </c>
      <c r="BB740" s="167">
        <f t="shared" si="512"/>
        <v>19</v>
      </c>
      <c r="BC740" s="167">
        <f t="shared" si="513"/>
        <v>57</v>
      </c>
      <c r="BD740" s="167">
        <f t="shared" si="514"/>
        <v>38</v>
      </c>
      <c r="BE740" s="167">
        <f t="shared" si="515"/>
        <v>20</v>
      </c>
      <c r="BF740" s="167">
        <f t="shared" si="516"/>
        <v>24</v>
      </c>
      <c r="BG740" s="167">
        <f t="shared" si="517"/>
        <v>27</v>
      </c>
      <c r="BH740" s="167"/>
      <c r="BI740" s="167">
        <f t="shared" si="518"/>
        <v>29</v>
      </c>
      <c r="BJ740" s="167">
        <f t="shared" si="519"/>
        <v>29</v>
      </c>
      <c r="BK740" s="167">
        <f t="shared" si="520"/>
        <v>96</v>
      </c>
      <c r="BL740" s="167">
        <f t="shared" si="521"/>
        <v>21</v>
      </c>
      <c r="BM740" s="167">
        <f t="shared" si="522"/>
        <v>27</v>
      </c>
      <c r="BN740" s="167">
        <f t="shared" si="523"/>
        <v>16</v>
      </c>
      <c r="DI740" s="422"/>
      <c r="DJ740" s="422"/>
      <c r="EU740" s="422"/>
      <c r="EV740" s="422"/>
    </row>
    <row r="741" spans="14:152" s="56" customFormat="1" ht="15" customHeight="1">
      <c r="N741" s="460"/>
      <c r="O741" s="172"/>
      <c r="P741" s="172"/>
      <c r="Q741" s="461"/>
      <c r="R741" s="172"/>
      <c r="S741" s="172"/>
      <c r="T741" s="172"/>
      <c r="U741" s="172"/>
      <c r="AG741" s="251">
        <v>11</v>
      </c>
      <c r="AH741" s="251"/>
      <c r="AI741" s="283" t="s">
        <v>385</v>
      </c>
      <c r="AJ741" s="283" t="s">
        <v>464</v>
      </c>
      <c r="AK741" s="283" t="s">
        <v>374</v>
      </c>
      <c r="AL741" s="291">
        <v>19</v>
      </c>
      <c r="AM741" s="283" t="s">
        <v>1489</v>
      </c>
      <c r="AN741" s="283" t="s">
        <v>1167</v>
      </c>
      <c r="AO741" s="291">
        <v>20</v>
      </c>
      <c r="AP741" s="283" t="s">
        <v>384</v>
      </c>
      <c r="AQ741" s="283" t="s">
        <v>467</v>
      </c>
      <c r="AR741" s="283" t="s">
        <v>390</v>
      </c>
      <c r="AS741" s="283" t="s">
        <v>394</v>
      </c>
      <c r="AT741" s="283" t="s">
        <v>1220</v>
      </c>
      <c r="AU741" s="283"/>
      <c r="AV741" s="291">
        <v>22</v>
      </c>
      <c r="AW741" s="291">
        <v>28</v>
      </c>
      <c r="AX741" s="291">
        <v>17</v>
      </c>
      <c r="AY741" s="167">
        <f t="shared" si="509"/>
        <v>47</v>
      </c>
      <c r="AZ741" s="167">
        <f t="shared" si="510"/>
        <v>29</v>
      </c>
      <c r="BA741" s="167">
        <f t="shared" si="511"/>
        <v>19</v>
      </c>
      <c r="BB741" s="167">
        <f t="shared" si="512"/>
        <v>20</v>
      </c>
      <c r="BC741" s="167">
        <f t="shared" si="513"/>
        <v>62</v>
      </c>
      <c r="BD741" s="167">
        <f t="shared" si="514"/>
        <v>40</v>
      </c>
      <c r="BE741" s="167">
        <f t="shared" si="515"/>
        <v>21</v>
      </c>
      <c r="BF741" s="167">
        <f t="shared" si="516"/>
        <v>26</v>
      </c>
      <c r="BG741" s="167">
        <f t="shared" si="517"/>
        <v>29</v>
      </c>
      <c r="BH741" s="167"/>
      <c r="BI741" s="167">
        <f t="shared" si="518"/>
        <v>31</v>
      </c>
      <c r="BJ741" s="167">
        <f t="shared" si="519"/>
        <v>30</v>
      </c>
      <c r="BK741" s="167">
        <f t="shared" si="520"/>
        <v>103</v>
      </c>
      <c r="BL741" s="167">
        <f t="shared" si="521"/>
        <v>22</v>
      </c>
      <c r="BM741" s="167">
        <f t="shared" si="522"/>
        <v>28</v>
      </c>
      <c r="BN741" s="167">
        <f t="shared" si="523"/>
        <v>17</v>
      </c>
      <c r="DI741" s="422"/>
      <c r="DJ741" s="422"/>
      <c r="EU741" s="422"/>
      <c r="EV741" s="422"/>
    </row>
    <row r="742" spans="14:152" s="56" customFormat="1" ht="15" customHeight="1">
      <c r="N742" s="460"/>
      <c r="O742" s="172"/>
      <c r="P742" s="172"/>
      <c r="Q742" s="461"/>
      <c r="R742" s="172"/>
      <c r="S742" s="172"/>
      <c r="T742" s="172"/>
      <c r="U742" s="172"/>
      <c r="AG742" s="270">
        <v>12</v>
      </c>
      <c r="AH742" s="270"/>
      <c r="AI742" s="283" t="s">
        <v>442</v>
      </c>
      <c r="AJ742" s="283" t="s">
        <v>467</v>
      </c>
      <c r="AK742" s="291">
        <v>19</v>
      </c>
      <c r="AL742" s="283" t="s">
        <v>376</v>
      </c>
      <c r="AM742" s="283" t="s">
        <v>1207</v>
      </c>
      <c r="AN742" s="283" t="s">
        <v>382</v>
      </c>
      <c r="AO742" s="291">
        <v>21</v>
      </c>
      <c r="AP742" s="291">
        <v>26</v>
      </c>
      <c r="AQ742" s="283" t="s">
        <v>432</v>
      </c>
      <c r="AR742" s="283" t="s">
        <v>393</v>
      </c>
      <c r="AS742" s="291">
        <v>32</v>
      </c>
      <c r="AT742" s="283" t="s">
        <v>557</v>
      </c>
      <c r="AU742" s="283"/>
      <c r="AV742" s="283" t="s">
        <v>440</v>
      </c>
      <c r="AW742" s="291">
        <v>29</v>
      </c>
      <c r="AX742" s="291">
        <v>18</v>
      </c>
      <c r="AY742" s="167">
        <f t="shared" si="509"/>
        <v>51</v>
      </c>
      <c r="AZ742" s="167">
        <f t="shared" si="510"/>
        <v>31</v>
      </c>
      <c r="BA742" s="167">
        <f t="shared" si="511"/>
        <v>20</v>
      </c>
      <c r="BB742" s="167">
        <f t="shared" si="512"/>
        <v>22</v>
      </c>
      <c r="BC742" s="167">
        <f t="shared" si="513"/>
        <v>66</v>
      </c>
      <c r="BD742" s="167">
        <f t="shared" si="514"/>
        <v>43</v>
      </c>
      <c r="BE742" s="167">
        <f t="shared" si="515"/>
        <v>22</v>
      </c>
      <c r="BF742" s="167">
        <f t="shared" si="516"/>
        <v>27</v>
      </c>
      <c r="BG742" s="167">
        <f t="shared" si="517"/>
        <v>31</v>
      </c>
      <c r="BH742" s="167"/>
      <c r="BI742" s="167">
        <f t="shared" si="518"/>
        <v>34</v>
      </c>
      <c r="BJ742" s="167">
        <f t="shared" si="519"/>
        <v>32</v>
      </c>
      <c r="BK742" s="167">
        <f t="shared" si="520"/>
        <v>109</v>
      </c>
      <c r="BL742" s="167">
        <f t="shared" si="521"/>
        <v>23</v>
      </c>
      <c r="BM742" s="167">
        <f t="shared" si="522"/>
        <v>29</v>
      </c>
      <c r="BN742" s="167">
        <f t="shared" si="523"/>
        <v>18</v>
      </c>
      <c r="DI742" s="422"/>
      <c r="DJ742" s="422"/>
      <c r="EU742" s="422"/>
      <c r="EV742" s="422"/>
    </row>
    <row r="743" spans="14:152" s="56" customFormat="1" ht="15" customHeight="1">
      <c r="N743" s="460"/>
      <c r="O743" s="172"/>
      <c r="P743" s="172"/>
      <c r="Q743" s="461"/>
      <c r="R743" s="172"/>
      <c r="S743" s="172"/>
      <c r="T743" s="172"/>
      <c r="U743" s="172"/>
      <c r="AG743" s="270">
        <v>13</v>
      </c>
      <c r="AH743" s="270"/>
      <c r="AI743" s="283" t="s">
        <v>549</v>
      </c>
      <c r="AJ743" s="283" t="s">
        <v>432</v>
      </c>
      <c r="AK743" s="283" t="s">
        <v>376</v>
      </c>
      <c r="AL743" s="291">
        <v>22</v>
      </c>
      <c r="AM743" s="283" t="s">
        <v>677</v>
      </c>
      <c r="AN743" s="283" t="s">
        <v>1221</v>
      </c>
      <c r="AO743" s="291">
        <v>22</v>
      </c>
      <c r="AP743" s="283" t="s">
        <v>464</v>
      </c>
      <c r="AQ743" s="283" t="s">
        <v>436</v>
      </c>
      <c r="AR743" s="283" t="s">
        <v>1132</v>
      </c>
      <c r="AS743" s="283" t="s">
        <v>436</v>
      </c>
      <c r="AT743" s="283" t="s">
        <v>1369</v>
      </c>
      <c r="AU743" s="283"/>
      <c r="AV743" s="291">
        <v>25</v>
      </c>
      <c r="AW743" s="291">
        <v>30</v>
      </c>
      <c r="AX743" s="291">
        <v>19</v>
      </c>
      <c r="AY743" s="167">
        <f t="shared" si="509"/>
        <v>55</v>
      </c>
      <c r="AZ743" s="167">
        <f t="shared" si="510"/>
        <v>33</v>
      </c>
      <c r="BA743" s="167">
        <f t="shared" si="511"/>
        <v>22</v>
      </c>
      <c r="BB743" s="167">
        <f t="shared" si="512"/>
        <v>23</v>
      </c>
      <c r="BC743" s="167">
        <f t="shared" si="513"/>
        <v>71</v>
      </c>
      <c r="BD743" s="167">
        <f t="shared" si="514"/>
        <v>45</v>
      </c>
      <c r="BE743" s="167" t="str">
        <f t="shared" si="515"/>
        <v>-</v>
      </c>
      <c r="BF743" s="167">
        <f t="shared" si="516"/>
        <v>29</v>
      </c>
      <c r="BG743" s="167">
        <f t="shared" si="517"/>
        <v>33</v>
      </c>
      <c r="BH743" s="167"/>
      <c r="BI743" s="167">
        <f t="shared" si="518"/>
        <v>36</v>
      </c>
      <c r="BJ743" s="167">
        <f t="shared" si="519"/>
        <v>33</v>
      </c>
      <c r="BK743" s="167">
        <f t="shared" si="520"/>
        <v>116</v>
      </c>
      <c r="BL743" s="167">
        <f t="shared" si="521"/>
        <v>25</v>
      </c>
      <c r="BM743" s="167">
        <f t="shared" si="522"/>
        <v>30</v>
      </c>
      <c r="BN743" s="167">
        <f t="shared" si="523"/>
        <v>19</v>
      </c>
      <c r="DI743" s="422"/>
      <c r="DJ743" s="422"/>
      <c r="EU743" s="422"/>
      <c r="EV743" s="422"/>
    </row>
    <row r="744" spans="14:152" s="56" customFormat="1" ht="15" customHeight="1">
      <c r="N744" s="460"/>
      <c r="O744" s="172"/>
      <c r="P744" s="172"/>
      <c r="Q744" s="461"/>
      <c r="R744" s="172"/>
      <c r="S744" s="172"/>
      <c r="T744" s="172"/>
      <c r="U744" s="172"/>
      <c r="AG744" s="270">
        <v>14</v>
      </c>
      <c r="AH744" s="270"/>
      <c r="AI744" s="283" t="s">
        <v>1130</v>
      </c>
      <c r="AJ744" s="283" t="s">
        <v>436</v>
      </c>
      <c r="AK744" s="283" t="s">
        <v>466</v>
      </c>
      <c r="AL744" s="291">
        <v>23</v>
      </c>
      <c r="AM744" s="283" t="s">
        <v>1490</v>
      </c>
      <c r="AN744" s="283" t="s">
        <v>592</v>
      </c>
      <c r="AO744" s="283" t="s">
        <v>1</v>
      </c>
      <c r="AP744" s="283" t="s">
        <v>467</v>
      </c>
      <c r="AQ744" s="291">
        <v>35</v>
      </c>
      <c r="AR744" s="283" t="s">
        <v>1167</v>
      </c>
      <c r="AS744" s="291">
        <v>35</v>
      </c>
      <c r="AT744" s="283" t="s">
        <v>1492</v>
      </c>
      <c r="AU744" s="283"/>
      <c r="AV744" s="283" t="s">
        <v>388</v>
      </c>
      <c r="AW744" s="291">
        <v>31</v>
      </c>
      <c r="AX744" s="291">
        <v>20</v>
      </c>
      <c r="AY744" s="167">
        <f t="shared" si="509"/>
        <v>59</v>
      </c>
      <c r="AZ744" s="167">
        <f t="shared" si="510"/>
        <v>35</v>
      </c>
      <c r="BA744" s="167">
        <f t="shared" si="511"/>
        <v>24</v>
      </c>
      <c r="BB744" s="167">
        <f t="shared" si="512"/>
        <v>24</v>
      </c>
      <c r="BC744" s="167">
        <f t="shared" si="513"/>
        <v>76</v>
      </c>
      <c r="BD744" s="167">
        <f t="shared" si="514"/>
        <v>48</v>
      </c>
      <c r="BE744" s="167">
        <f t="shared" si="515"/>
        <v>23</v>
      </c>
      <c r="BF744" s="167">
        <f t="shared" si="516"/>
        <v>31</v>
      </c>
      <c r="BG744" s="167">
        <f t="shared" si="517"/>
        <v>35</v>
      </c>
      <c r="BH744" s="167"/>
      <c r="BI744" s="167">
        <f t="shared" si="518"/>
        <v>38</v>
      </c>
      <c r="BJ744" s="167">
        <f t="shared" si="519"/>
        <v>35</v>
      </c>
      <c r="BK744" s="167">
        <f t="shared" si="520"/>
        <v>122</v>
      </c>
      <c r="BL744" s="167">
        <f t="shared" si="521"/>
        <v>26</v>
      </c>
      <c r="BM744" s="167">
        <f t="shared" si="522"/>
        <v>31</v>
      </c>
      <c r="BN744" s="167">
        <f t="shared" si="523"/>
        <v>20</v>
      </c>
      <c r="DI744" s="422"/>
      <c r="DJ744" s="422"/>
      <c r="EU744" s="422"/>
      <c r="EV744" s="422"/>
    </row>
    <row r="745" spans="14:152" s="56" customFormat="1" ht="15" customHeight="1">
      <c r="N745" s="460"/>
      <c r="O745" s="172"/>
      <c r="P745" s="172"/>
      <c r="Q745" s="461"/>
      <c r="R745" s="172"/>
      <c r="S745" s="172"/>
      <c r="T745" s="172"/>
      <c r="U745" s="172"/>
      <c r="AG745" s="270">
        <v>15</v>
      </c>
      <c r="AH745" s="270"/>
      <c r="AI745" s="283" t="s">
        <v>1092</v>
      </c>
      <c r="AJ745" s="291">
        <v>35</v>
      </c>
      <c r="AK745" s="291">
        <v>24</v>
      </c>
      <c r="AL745" s="291">
        <v>24</v>
      </c>
      <c r="AM745" s="283" t="s">
        <v>1491</v>
      </c>
      <c r="AN745" s="283" t="s">
        <v>1322</v>
      </c>
      <c r="AO745" s="291">
        <v>23</v>
      </c>
      <c r="AP745" s="283" t="s">
        <v>432</v>
      </c>
      <c r="AQ745" s="283" t="s">
        <v>1132</v>
      </c>
      <c r="AR745" s="283" t="s">
        <v>1205</v>
      </c>
      <c r="AS745" s="291">
        <v>36</v>
      </c>
      <c r="AT745" s="283" t="s">
        <v>1494</v>
      </c>
      <c r="AU745" s="283"/>
      <c r="AV745" s="291">
        <v>28</v>
      </c>
      <c r="AW745" s="291">
        <v>32</v>
      </c>
      <c r="AX745" s="291">
        <v>21</v>
      </c>
      <c r="AY745" s="167">
        <f t="shared" si="509"/>
        <v>62</v>
      </c>
      <c r="AZ745" s="167">
        <f t="shared" si="510"/>
        <v>36</v>
      </c>
      <c r="BA745" s="167">
        <f t="shared" si="511"/>
        <v>25</v>
      </c>
      <c r="BB745" s="167">
        <f t="shared" si="512"/>
        <v>25</v>
      </c>
      <c r="BC745" s="167">
        <f t="shared" si="513"/>
        <v>80</v>
      </c>
      <c r="BD745" s="167">
        <f t="shared" si="514"/>
        <v>50</v>
      </c>
      <c r="BE745" s="167">
        <f t="shared" si="515"/>
        <v>24</v>
      </c>
      <c r="BF745" s="167">
        <f t="shared" si="516"/>
        <v>33</v>
      </c>
      <c r="BG745" s="167">
        <f t="shared" si="517"/>
        <v>36</v>
      </c>
      <c r="BH745" s="167"/>
      <c r="BI745" s="167">
        <f t="shared" si="518"/>
        <v>40</v>
      </c>
      <c r="BJ745" s="167">
        <f t="shared" si="519"/>
        <v>36</v>
      </c>
      <c r="BK745" s="167">
        <f t="shared" si="520"/>
        <v>128</v>
      </c>
      <c r="BL745" s="167">
        <f t="shared" si="521"/>
        <v>28</v>
      </c>
      <c r="BM745" s="167">
        <f t="shared" si="522"/>
        <v>32</v>
      </c>
      <c r="BN745" s="167">
        <f t="shared" si="523"/>
        <v>21</v>
      </c>
      <c r="DI745" s="422"/>
      <c r="DJ745" s="422"/>
      <c r="EU745" s="422"/>
      <c r="EV745" s="422"/>
    </row>
    <row r="746" spans="14:152" s="56" customFormat="1" ht="15" customHeight="1">
      <c r="N746" s="460"/>
      <c r="O746" s="172"/>
      <c r="P746" s="172"/>
      <c r="Q746" s="461"/>
      <c r="R746" s="172"/>
      <c r="S746" s="172"/>
      <c r="T746" s="172"/>
      <c r="U746" s="172"/>
      <c r="AG746" s="270">
        <v>16</v>
      </c>
      <c r="AH746" s="270"/>
      <c r="AI746" s="283" t="s">
        <v>1302</v>
      </c>
      <c r="AJ746" s="291">
        <v>36</v>
      </c>
      <c r="AK746" s="283" t="s">
        <v>425</v>
      </c>
      <c r="AL746" s="291">
        <v>25</v>
      </c>
      <c r="AM746" s="283" t="s">
        <v>1493</v>
      </c>
      <c r="AN746" s="283" t="s">
        <v>524</v>
      </c>
      <c r="AO746" s="291">
        <v>24</v>
      </c>
      <c r="AP746" s="291">
        <v>33</v>
      </c>
      <c r="AQ746" s="283" t="s">
        <v>1167</v>
      </c>
      <c r="AR746" s="283" t="s">
        <v>447</v>
      </c>
      <c r="AS746" s="283" t="s">
        <v>1</v>
      </c>
      <c r="AT746" s="283" t="s">
        <v>1496</v>
      </c>
      <c r="AU746" s="283"/>
      <c r="AV746" s="283" t="s">
        <v>467</v>
      </c>
      <c r="AW746" s="283" t="s">
        <v>1</v>
      </c>
      <c r="AX746" s="459" t="s">
        <v>1</v>
      </c>
      <c r="AY746" s="167">
        <f t="shared" si="509"/>
        <v>65</v>
      </c>
      <c r="AZ746" s="167">
        <f t="shared" si="510"/>
        <v>37</v>
      </c>
      <c r="BA746" s="167">
        <f t="shared" si="511"/>
        <v>27</v>
      </c>
      <c r="BB746" s="167">
        <f t="shared" si="512"/>
        <v>26</v>
      </c>
      <c r="BC746" s="167">
        <f t="shared" si="513"/>
        <v>85</v>
      </c>
      <c r="BD746" s="167">
        <f t="shared" si="514"/>
        <v>53</v>
      </c>
      <c r="BE746" s="167">
        <f t="shared" si="515"/>
        <v>25</v>
      </c>
      <c r="BF746" s="167">
        <f t="shared" si="516"/>
        <v>34</v>
      </c>
      <c r="BG746" s="167">
        <f t="shared" si="517"/>
        <v>38</v>
      </c>
      <c r="BH746" s="167"/>
      <c r="BI746" s="167">
        <f t="shared" si="518"/>
        <v>42</v>
      </c>
      <c r="BJ746" s="167" t="str">
        <f t="shared" si="519"/>
        <v>-</v>
      </c>
      <c r="BK746" s="167">
        <f t="shared" si="520"/>
        <v>132</v>
      </c>
      <c r="BL746" s="167">
        <f t="shared" si="521"/>
        <v>29</v>
      </c>
      <c r="BM746" s="167" t="str">
        <f t="shared" si="522"/>
        <v>-</v>
      </c>
      <c r="BN746" s="167" t="str">
        <f t="shared" si="523"/>
        <v>-</v>
      </c>
      <c r="DI746" s="422"/>
      <c r="DJ746" s="422"/>
      <c r="EU746" s="422"/>
      <c r="EV746" s="422"/>
    </row>
    <row r="747" spans="14:152" s="56" customFormat="1" ht="15" customHeight="1">
      <c r="N747" s="460"/>
      <c r="O747" s="172"/>
      <c r="P747" s="172"/>
      <c r="Q747" s="461"/>
      <c r="R747" s="172"/>
      <c r="S747" s="172"/>
      <c r="T747" s="172"/>
      <c r="U747" s="172"/>
      <c r="AG747" s="270">
        <v>17</v>
      </c>
      <c r="AH747" s="270"/>
      <c r="AI747" s="283" t="s">
        <v>570</v>
      </c>
      <c r="AJ747" s="291">
        <v>37</v>
      </c>
      <c r="AK747" s="283" t="s">
        <v>464</v>
      </c>
      <c r="AL747" s="291">
        <v>26</v>
      </c>
      <c r="AM747" s="283" t="s">
        <v>1495</v>
      </c>
      <c r="AN747" s="283" t="s">
        <v>1433</v>
      </c>
      <c r="AO747" s="291">
        <v>25</v>
      </c>
      <c r="AP747" s="291">
        <v>34</v>
      </c>
      <c r="AQ747" s="291">
        <v>40</v>
      </c>
      <c r="AR747" s="283" t="s">
        <v>450</v>
      </c>
      <c r="AS747" s="291">
        <v>37</v>
      </c>
      <c r="AT747" s="283" t="s">
        <v>1447</v>
      </c>
      <c r="AU747" s="283"/>
      <c r="AV747" s="291">
        <v>31</v>
      </c>
      <c r="AW747" s="291">
        <v>33</v>
      </c>
      <c r="AX747" s="291">
        <v>22</v>
      </c>
      <c r="AY747" s="167">
        <f t="shared" si="509"/>
        <v>67</v>
      </c>
      <c r="AZ747" s="167">
        <f t="shared" si="510"/>
        <v>38</v>
      </c>
      <c r="BA747" s="167">
        <f t="shared" si="511"/>
        <v>29</v>
      </c>
      <c r="BB747" s="167">
        <f t="shared" si="512"/>
        <v>27</v>
      </c>
      <c r="BC747" s="167">
        <f t="shared" si="513"/>
        <v>90</v>
      </c>
      <c r="BD747" s="167">
        <f t="shared" si="514"/>
        <v>55</v>
      </c>
      <c r="BE747" s="167">
        <f t="shared" si="515"/>
        <v>26</v>
      </c>
      <c r="BF747" s="167" t="str">
        <f t="shared" si="516"/>
        <v>-</v>
      </c>
      <c r="BG747" s="167">
        <f t="shared" si="517"/>
        <v>40</v>
      </c>
      <c r="BH747" s="167"/>
      <c r="BI747" s="167">
        <f t="shared" si="518"/>
        <v>44</v>
      </c>
      <c r="BJ747" s="167">
        <f t="shared" si="519"/>
        <v>37</v>
      </c>
      <c r="BK747" s="167">
        <f t="shared" si="520"/>
        <v>134</v>
      </c>
      <c r="BL747" s="167">
        <f t="shared" si="521"/>
        <v>31</v>
      </c>
      <c r="BM747" s="167">
        <f t="shared" si="522"/>
        <v>33</v>
      </c>
      <c r="BN747" s="167">
        <f t="shared" si="523"/>
        <v>22</v>
      </c>
      <c r="DI747" s="422"/>
      <c r="DJ747" s="422"/>
      <c r="EU747" s="422"/>
      <c r="EV747" s="422"/>
    </row>
    <row r="748" spans="14:152" s="56" customFormat="1" ht="15" customHeight="1">
      <c r="N748" s="172"/>
      <c r="O748" s="172"/>
      <c r="P748" s="172"/>
      <c r="Q748" s="172" t="s">
        <v>2068</v>
      </c>
      <c r="R748" s="172"/>
      <c r="S748" s="172"/>
      <c r="T748" s="172"/>
      <c r="U748" s="172"/>
      <c r="AG748" s="270">
        <v>18</v>
      </c>
      <c r="AH748" s="270"/>
      <c r="AI748" s="291">
        <v>67</v>
      </c>
      <c r="AJ748" s="291">
        <v>38</v>
      </c>
      <c r="AK748" s="283" t="s">
        <v>467</v>
      </c>
      <c r="AL748" s="291">
        <v>27</v>
      </c>
      <c r="AM748" s="283" t="s">
        <v>1497</v>
      </c>
      <c r="AN748" s="283" t="s">
        <v>1401</v>
      </c>
      <c r="AO748" s="291">
        <v>26</v>
      </c>
      <c r="AP748" s="283" t="s">
        <v>1</v>
      </c>
      <c r="AQ748" s="283" t="s">
        <v>448</v>
      </c>
      <c r="AR748" s="283" t="s">
        <v>454</v>
      </c>
      <c r="AS748" s="291">
        <v>38</v>
      </c>
      <c r="AT748" s="291">
        <v>136</v>
      </c>
      <c r="AU748" s="291"/>
      <c r="AV748" s="283" t="s">
        <v>397</v>
      </c>
      <c r="AW748" s="291">
        <v>34</v>
      </c>
      <c r="AX748" s="459" t="s">
        <v>440</v>
      </c>
      <c r="AY748" s="167">
        <f t="shared" si="509"/>
        <v>68</v>
      </c>
      <c r="AZ748" s="167">
        <f t="shared" si="510"/>
        <v>39</v>
      </c>
      <c r="BA748" s="167">
        <f t="shared" si="511"/>
        <v>31</v>
      </c>
      <c r="BB748" s="167">
        <f t="shared" si="512"/>
        <v>28</v>
      </c>
      <c r="BC748" s="167">
        <f t="shared" si="513"/>
        <v>95</v>
      </c>
      <c r="BD748" s="167">
        <f t="shared" si="514"/>
        <v>53</v>
      </c>
      <c r="BE748" s="167">
        <f t="shared" si="515"/>
        <v>27</v>
      </c>
      <c r="BF748" s="167">
        <f t="shared" si="516"/>
        <v>35</v>
      </c>
      <c r="BG748" s="167">
        <f t="shared" si="517"/>
        <v>41</v>
      </c>
      <c r="BH748" s="167"/>
      <c r="BI748" s="167">
        <f t="shared" si="518"/>
        <v>47</v>
      </c>
      <c r="BJ748" s="167">
        <f t="shared" si="519"/>
        <v>38</v>
      </c>
      <c r="BK748" s="167">
        <f t="shared" si="520"/>
        <v>136</v>
      </c>
      <c r="BL748" s="167">
        <f t="shared" si="521"/>
        <v>32</v>
      </c>
      <c r="BM748" s="167">
        <f t="shared" si="522"/>
        <v>34</v>
      </c>
      <c r="BN748" s="167">
        <f t="shared" si="523"/>
        <v>23</v>
      </c>
      <c r="DI748" s="422"/>
      <c r="DJ748" s="422"/>
      <c r="EU748" s="422"/>
      <c r="EV748" s="422"/>
    </row>
    <row r="749" spans="14:152" s="56" customFormat="1" ht="15" customHeight="1">
      <c r="N749" s="167" t="s">
        <v>2</v>
      </c>
      <c r="O749" s="167" t="e">
        <f>Plan1!#REF!</f>
        <v>#REF!</v>
      </c>
      <c r="P749" s="331" t="e">
        <f>Plan1!#REF!</f>
        <v>#REF!</v>
      </c>
      <c r="Q749" s="331" t="e">
        <f>Plan1!#REF!</f>
        <v>#REF!</v>
      </c>
      <c r="R749" s="167" t="e">
        <f>Plan1!#REF!</f>
        <v>#REF!</v>
      </c>
      <c r="S749" s="167" t="e">
        <f>Plan1!#REF!</f>
        <v>#REF!</v>
      </c>
      <c r="T749" s="167" t="e">
        <f>Plan1!#REF!</f>
        <v>#REF!</v>
      </c>
      <c r="U749" s="167" t="e">
        <f>Plan1!#REF!</f>
        <v>#REF!</v>
      </c>
      <c r="AG749" s="270">
        <v>19</v>
      </c>
      <c r="AH749" s="270"/>
      <c r="AI749" s="291">
        <v>68</v>
      </c>
      <c r="AJ749" s="283" t="s">
        <v>417</v>
      </c>
      <c r="AK749" s="283" t="s">
        <v>432</v>
      </c>
      <c r="AL749" s="291">
        <v>28</v>
      </c>
      <c r="AM749" s="283" t="s">
        <v>1498</v>
      </c>
      <c r="AN749" s="283" t="s">
        <v>1394</v>
      </c>
      <c r="AO749" s="283" t="s">
        <v>424</v>
      </c>
      <c r="AP749" s="291">
        <v>35</v>
      </c>
      <c r="AQ749" s="457"/>
      <c r="AR749" s="457"/>
      <c r="AS749" s="502"/>
      <c r="AT749" s="502"/>
      <c r="AU749" s="502"/>
      <c r="AV749" s="457"/>
      <c r="AW749" s="502"/>
      <c r="AX749" s="300"/>
      <c r="AY749" s="167">
        <v>69</v>
      </c>
      <c r="AZ749" s="167">
        <f>IF(AJ749="-",AJ749,IF(ISNUMBER(AJ749),AJ749,MID(AJ749,(FIND("-",AJ749)+1),3)+1))</f>
        <v>45</v>
      </c>
      <c r="BA749" s="167">
        <f>IF(AK749="-",AK749,IF(ISNUMBER(AK749),AK749,MID(AK749,(FIND("-",AK749)+1),3)+1))</f>
        <v>33</v>
      </c>
      <c r="BB749" s="167">
        <v>29</v>
      </c>
      <c r="BC749" s="167">
        <f>IF(AM749="-",AM749,IF(ISNUMBER(AM749),AM749,MID(AM749,(FIND("-",AM749)+1),3)+1))</f>
        <v>120</v>
      </c>
      <c r="BD749" s="167">
        <f>IF(AN749="-",AN749,IF(ISNUMBER(AN749),AN749,MID(AN749,(FIND("-",AN749)+1),3)+1))</f>
        <v>69</v>
      </c>
      <c r="BE749" s="167">
        <f>IF(AO749="-",AO749,IF(ISNUMBER(AO749),AO749,MID(AO749,(FIND("-",AO749)+1),3)+1))</f>
        <v>31</v>
      </c>
      <c r="BF749" s="167">
        <v>36</v>
      </c>
      <c r="BG749" s="167">
        <f>IF(AQ748="-",AQ748,IF(ISNUMBER(AQ748),AQ748,MID(AQ748,(FIND("-",AQ748)+1),3)+1))</f>
        <v>43</v>
      </c>
      <c r="BH749" s="167"/>
      <c r="BI749" s="167">
        <f>IF(AR748="-",AR748,IF(ISNUMBER(AR748),AR748,MID(AR748,(FIND("-",AR748)+1),3)+1))</f>
        <v>61</v>
      </c>
      <c r="BJ749" s="167">
        <v>39</v>
      </c>
      <c r="BK749" s="167">
        <v>137</v>
      </c>
      <c r="BL749" s="167">
        <f>IF(AV748="-",AV748,IF(ISNUMBER(AV748),AV748,MID(AV748,(FIND("-",AV748)+1),3)+1))</f>
        <v>34</v>
      </c>
      <c r="BM749" s="167">
        <v>35</v>
      </c>
      <c r="BN749" s="167">
        <f>IF(AX748="-",AX748,IF(ISNUMBER(AX748),AX748,MID(AX748,(FIND("-",AX748)+1),3)+1))</f>
        <v>25</v>
      </c>
      <c r="DI749" s="422"/>
      <c r="DJ749" s="422"/>
      <c r="EU749" s="422"/>
      <c r="EV749" s="422"/>
    </row>
    <row r="750" spans="14:152" s="56" customFormat="1" ht="15" customHeight="1">
      <c r="N750" s="503">
        <v>1</v>
      </c>
      <c r="O750" s="167" t="s">
        <v>1</v>
      </c>
      <c r="P750" s="167" t="s">
        <v>1</v>
      </c>
      <c r="Q750" s="167" t="s">
        <v>1</v>
      </c>
      <c r="R750" s="167" t="s">
        <v>1</v>
      </c>
      <c r="S750" s="167" t="s">
        <v>1</v>
      </c>
      <c r="T750" s="167" t="s">
        <v>1</v>
      </c>
      <c r="U750" s="167" t="s">
        <v>1</v>
      </c>
      <c r="W750" s="223" t="str">
        <f t="shared" ref="W750:W768" si="524">IF(O750="-",O750,IF(ISNUMBER(O750),O750,MID(O750,1,FIND("-",O750)-1))+0)</f>
        <v>-</v>
      </c>
      <c r="X750" s="223" t="str">
        <f t="shared" ref="X750:X768" si="525">IF(P750="-",P750,IF(ISNUMBER(P750),P750,MID(P750,1,FIND("-",P750)-1))+0)</f>
        <v>-</v>
      </c>
      <c r="Y750" s="223" t="str">
        <f t="shared" ref="Y750:Y768" si="526">IF(Q750="-",Q750,IF(ISNUMBER(Q750),Q750,MID(Q750,1,FIND("-",Q750)-1))+0)</f>
        <v>-</v>
      </c>
      <c r="Z750" s="223"/>
      <c r="AA750" s="223"/>
      <c r="AB750" s="223" t="str">
        <f t="shared" ref="AB750:AB768" si="527">IF(R750="-",R750,IF(ISNUMBER(R750),R750,MID(R750,1,FIND("-",R750)-1))+0)</f>
        <v>-</v>
      </c>
      <c r="AC750" s="223" t="str">
        <f t="shared" ref="AC750:AC768" si="528">IF(S750="-",S750,IF(ISNUMBER(S750),S750,MID(S750,1,FIND("-",S750)-1))+0)</f>
        <v>-</v>
      </c>
      <c r="AD750" s="223" t="str">
        <f t="shared" ref="AD750:AD768" si="529">IF(T750="-",T750,IF(ISNUMBER(T750),T750,MID(T750,1,FIND("-",T750)-1))+0)</f>
        <v>-</v>
      </c>
      <c r="AE750" s="223" t="str">
        <f t="shared" ref="AE750:AE768" si="530">IF(U750="-",U750,IF(ISNUMBER(U750),U750,MID(U750,1,FIND("-",U750)-1))+0)</f>
        <v>-</v>
      </c>
      <c r="AG750" s="458"/>
      <c r="AH750" s="458"/>
      <c r="AI750" s="502"/>
      <c r="AJ750" s="457"/>
      <c r="AK750" s="457"/>
      <c r="AL750" s="502"/>
      <c r="AM750" s="457"/>
      <c r="AN750" s="457"/>
      <c r="AO750" s="457"/>
      <c r="AP750" s="502"/>
      <c r="AQ750" s="300"/>
      <c r="AR750" s="300"/>
      <c r="AS750" s="300"/>
      <c r="AT750" s="300"/>
      <c r="AU750" s="300"/>
      <c r="AV750" s="300"/>
      <c r="AW750" s="300"/>
      <c r="AX750" s="300"/>
      <c r="AY750" s="167"/>
      <c r="AZ750" s="167"/>
      <c r="BA750" s="167"/>
      <c r="BB750" s="167"/>
      <c r="BC750" s="167"/>
      <c r="BD750" s="167"/>
      <c r="BE750" s="167"/>
      <c r="BF750" s="167"/>
      <c r="BG750" s="167"/>
      <c r="BH750" s="167"/>
      <c r="BI750" s="167"/>
      <c r="BJ750" s="167"/>
      <c r="BK750" s="167"/>
      <c r="BL750" s="167"/>
      <c r="BM750" s="167"/>
      <c r="BN750" s="167"/>
      <c r="DI750" s="422"/>
      <c r="DJ750" s="422"/>
      <c r="EU750" s="422"/>
      <c r="EV750" s="422"/>
    </row>
    <row r="751" spans="14:152" s="56" customFormat="1" ht="15" customHeight="1">
      <c r="N751" s="503">
        <v>2</v>
      </c>
      <c r="O751" s="167" t="s">
        <v>1</v>
      </c>
      <c r="P751" s="167" t="s">
        <v>1</v>
      </c>
      <c r="Q751" s="167" t="s">
        <v>1</v>
      </c>
      <c r="R751" s="167" t="s">
        <v>1</v>
      </c>
      <c r="S751" s="167" t="s">
        <v>1</v>
      </c>
      <c r="T751" s="167" t="s">
        <v>1</v>
      </c>
      <c r="U751" s="167" t="s">
        <v>1</v>
      </c>
      <c r="W751" s="223" t="str">
        <f t="shared" si="524"/>
        <v>-</v>
      </c>
      <c r="X751" s="223" t="str">
        <f t="shared" si="525"/>
        <v>-</v>
      </c>
      <c r="Y751" s="223" t="str">
        <f t="shared" si="526"/>
        <v>-</v>
      </c>
      <c r="Z751" s="223"/>
      <c r="AA751" s="223"/>
      <c r="AB751" s="223" t="str">
        <f t="shared" si="527"/>
        <v>-</v>
      </c>
      <c r="AC751" s="223" t="str">
        <f t="shared" si="528"/>
        <v>-</v>
      </c>
      <c r="AD751" s="223" t="str">
        <f t="shared" si="529"/>
        <v>-</v>
      </c>
      <c r="AE751" s="223" t="str">
        <f t="shared" si="530"/>
        <v>-</v>
      </c>
      <c r="AG751" s="167"/>
      <c r="AH751" s="167"/>
      <c r="AI751" s="300"/>
      <c r="AJ751" s="300"/>
      <c r="AK751" s="300"/>
      <c r="AL751" s="300"/>
      <c r="AM751" s="300"/>
      <c r="AN751" s="300"/>
      <c r="AO751" s="300"/>
      <c r="AP751" s="300"/>
      <c r="AQ751" s="300"/>
      <c r="AR751" s="300"/>
      <c r="AS751" s="300"/>
      <c r="AT751" s="300"/>
      <c r="AU751" s="300"/>
      <c r="AV751" s="300"/>
      <c r="AW751" s="300"/>
      <c r="AX751" s="300"/>
      <c r="AY751" s="167"/>
      <c r="AZ751" s="167"/>
      <c r="BA751" s="167"/>
      <c r="BB751" s="167"/>
      <c r="BC751" s="167"/>
      <c r="BD751" s="167"/>
      <c r="BE751" s="167"/>
      <c r="BF751" s="167"/>
      <c r="BG751" s="167"/>
      <c r="BH751" s="167"/>
      <c r="BI751" s="167"/>
      <c r="BJ751" s="167"/>
      <c r="BK751" s="167"/>
      <c r="BL751" s="167"/>
      <c r="BM751" s="167"/>
      <c r="BN751" s="167"/>
      <c r="DI751" s="422"/>
      <c r="DJ751" s="422"/>
      <c r="EU751" s="422"/>
      <c r="EV751" s="422"/>
    </row>
    <row r="752" spans="14:152" s="56" customFormat="1" ht="15" customHeight="1">
      <c r="N752" s="503">
        <v>3</v>
      </c>
      <c r="O752" s="167" t="s">
        <v>1</v>
      </c>
      <c r="P752" s="167" t="s">
        <v>1</v>
      </c>
      <c r="Q752" s="167" t="s">
        <v>1</v>
      </c>
      <c r="R752" s="167" t="s">
        <v>1</v>
      </c>
      <c r="S752" s="167" t="s">
        <v>1</v>
      </c>
      <c r="T752" s="167" t="s">
        <v>1</v>
      </c>
      <c r="U752" s="167" t="s">
        <v>1</v>
      </c>
      <c r="W752" s="223" t="str">
        <f t="shared" si="524"/>
        <v>-</v>
      </c>
      <c r="X752" s="223" t="str">
        <f t="shared" si="525"/>
        <v>-</v>
      </c>
      <c r="Y752" s="223" t="str">
        <f t="shared" si="526"/>
        <v>-</v>
      </c>
      <c r="Z752" s="223"/>
      <c r="AA752" s="223"/>
      <c r="AB752" s="223" t="str">
        <f t="shared" si="527"/>
        <v>-</v>
      </c>
      <c r="AC752" s="223" t="str">
        <f t="shared" si="528"/>
        <v>-</v>
      </c>
      <c r="AD752" s="223" t="str">
        <f t="shared" si="529"/>
        <v>-</v>
      </c>
      <c r="AE752" s="223" t="str">
        <f t="shared" si="530"/>
        <v>-</v>
      </c>
      <c r="AG752" s="301" t="s">
        <v>1499</v>
      </c>
      <c r="AH752" s="301"/>
      <c r="AI752" s="300" t="s">
        <v>1500</v>
      </c>
      <c r="AJ752" s="300"/>
      <c r="AK752" s="300"/>
      <c r="AL752" s="300"/>
      <c r="AM752" s="300"/>
      <c r="AN752" s="300"/>
      <c r="AO752" s="300"/>
      <c r="AP752" s="300"/>
      <c r="AQ752" s="302"/>
      <c r="AR752" s="302"/>
      <c r="AS752" s="302"/>
      <c r="AT752" s="302"/>
      <c r="AU752" s="302"/>
      <c r="AV752" s="302"/>
      <c r="AW752" s="302"/>
      <c r="AX752" s="302"/>
      <c r="AY752" s="167"/>
      <c r="AZ752" s="167"/>
      <c r="BA752" s="167"/>
      <c r="BB752" s="167"/>
      <c r="BC752" s="167"/>
      <c r="BD752" s="167"/>
      <c r="BE752" s="167"/>
      <c r="BF752" s="167"/>
      <c r="BG752" s="167"/>
      <c r="BH752" s="167"/>
      <c r="BI752" s="167"/>
      <c r="BJ752" s="167"/>
      <c r="BK752" s="167"/>
      <c r="BL752" s="167"/>
      <c r="BM752" s="167"/>
      <c r="BN752" s="167"/>
      <c r="DI752" s="422"/>
      <c r="DJ752" s="422"/>
      <c r="EU752" s="422"/>
      <c r="EV752" s="422"/>
    </row>
    <row r="753" spans="14:152" s="56" customFormat="1" ht="15" customHeight="1">
      <c r="N753" s="503">
        <v>4</v>
      </c>
      <c r="O753" s="167" t="s">
        <v>1</v>
      </c>
      <c r="P753" s="167" t="s">
        <v>1</v>
      </c>
      <c r="Q753" s="167" t="s">
        <v>1</v>
      </c>
      <c r="R753" s="167" t="s">
        <v>1</v>
      </c>
      <c r="S753" s="167" t="s">
        <v>1</v>
      </c>
      <c r="T753" s="167" t="s">
        <v>1</v>
      </c>
      <c r="U753" s="504">
        <v>0</v>
      </c>
      <c r="W753" s="223" t="str">
        <f t="shared" si="524"/>
        <v>-</v>
      </c>
      <c r="X753" s="223" t="str">
        <f t="shared" si="525"/>
        <v>-</v>
      </c>
      <c r="Y753" s="223" t="str">
        <f t="shared" si="526"/>
        <v>-</v>
      </c>
      <c r="Z753" s="223"/>
      <c r="AA753" s="223"/>
      <c r="AB753" s="223" t="str">
        <f t="shared" si="527"/>
        <v>-</v>
      </c>
      <c r="AC753" s="223" t="str">
        <f t="shared" si="528"/>
        <v>-</v>
      </c>
      <c r="AD753" s="223" t="str">
        <f t="shared" si="529"/>
        <v>-</v>
      </c>
      <c r="AE753" s="223">
        <f t="shared" si="530"/>
        <v>0</v>
      </c>
      <c r="AG753" s="251" t="s">
        <v>1053</v>
      </c>
      <c r="AH753" s="251"/>
      <c r="AI753" s="302"/>
      <c r="AJ753" s="302"/>
      <c r="AK753" s="302"/>
      <c r="AL753" s="302"/>
      <c r="AM753" s="302"/>
      <c r="AN753" s="302"/>
      <c r="AO753" s="302"/>
      <c r="AP753" s="302"/>
      <c r="AQ753" s="303" t="s">
        <v>1062</v>
      </c>
      <c r="AR753" s="303" t="s">
        <v>1063</v>
      </c>
      <c r="AS753" s="303" t="s">
        <v>1064</v>
      </c>
      <c r="AT753" s="303" t="s">
        <v>1065</v>
      </c>
      <c r="AU753" s="303"/>
      <c r="AV753" s="304" t="s">
        <v>1066</v>
      </c>
      <c r="AW753" s="303" t="s">
        <v>1067</v>
      </c>
      <c r="AX753" s="303" t="s">
        <v>1068</v>
      </c>
      <c r="AY753" s="167"/>
      <c r="AZ753" s="167"/>
      <c r="BA753" s="167"/>
      <c r="BB753" s="167"/>
      <c r="BC753" s="167"/>
      <c r="BD753" s="167"/>
      <c r="BE753" s="167"/>
      <c r="BF753" s="167"/>
      <c r="BG753" s="167"/>
      <c r="BH753" s="167"/>
      <c r="BI753" s="167"/>
      <c r="BJ753" s="167"/>
      <c r="BK753" s="167"/>
      <c r="BL753" s="167"/>
      <c r="BM753" s="167"/>
      <c r="BN753" s="167"/>
      <c r="DI753" s="422"/>
      <c r="DJ753" s="422"/>
      <c r="EU753" s="422"/>
      <c r="EV753" s="422"/>
    </row>
    <row r="754" spans="14:152" s="56" customFormat="1" ht="15" customHeight="1">
      <c r="N754" s="503">
        <v>5</v>
      </c>
      <c r="O754" s="504">
        <v>0</v>
      </c>
      <c r="P754" s="167" t="s">
        <v>644</v>
      </c>
      <c r="Q754" s="167" t="s">
        <v>403</v>
      </c>
      <c r="R754" s="167" t="s">
        <v>404</v>
      </c>
      <c r="S754" s="167" t="s">
        <v>1</v>
      </c>
      <c r="T754" s="504">
        <v>0</v>
      </c>
      <c r="U754" s="167" t="s">
        <v>354</v>
      </c>
      <c r="W754" s="223">
        <f t="shared" si="524"/>
        <v>0</v>
      </c>
      <c r="X754" s="223">
        <f t="shared" si="525"/>
        <v>0</v>
      </c>
      <c r="Y754" s="223">
        <f t="shared" si="526"/>
        <v>0</v>
      </c>
      <c r="Z754" s="223"/>
      <c r="AA754" s="223"/>
      <c r="AB754" s="223">
        <f t="shared" si="527"/>
        <v>0</v>
      </c>
      <c r="AC754" s="223" t="str">
        <f t="shared" si="528"/>
        <v>-</v>
      </c>
      <c r="AD754" s="223">
        <f t="shared" si="529"/>
        <v>0</v>
      </c>
      <c r="AE754" s="223">
        <f t="shared" si="530"/>
        <v>1</v>
      </c>
      <c r="AG754" s="251"/>
      <c r="AH754" s="251"/>
      <c r="AI754" s="303" t="s">
        <v>1054</v>
      </c>
      <c r="AJ754" s="303" t="s">
        <v>1055</v>
      </c>
      <c r="AK754" s="303" t="s">
        <v>1056</v>
      </c>
      <c r="AL754" s="303" t="s">
        <v>1057</v>
      </c>
      <c r="AM754" s="303" t="s">
        <v>1058</v>
      </c>
      <c r="AN754" s="303" t="s">
        <v>1059</v>
      </c>
      <c r="AO754" s="303" t="s">
        <v>1060</v>
      </c>
      <c r="AP754" s="303" t="s">
        <v>1061</v>
      </c>
      <c r="AQ754" s="283" t="s">
        <v>1198</v>
      </c>
      <c r="AR754" s="283" t="s">
        <v>644</v>
      </c>
      <c r="AS754" s="283" t="s">
        <v>1128</v>
      </c>
      <c r="AT754" s="283" t="s">
        <v>1501</v>
      </c>
      <c r="AU754" s="283"/>
      <c r="AV754" s="283" t="s">
        <v>1128</v>
      </c>
      <c r="AW754" s="283" t="s">
        <v>1146</v>
      </c>
      <c r="AX754" s="459" t="s">
        <v>644</v>
      </c>
      <c r="AY754" s="167">
        <f t="shared" ref="AY754:AY772" si="531">IF(AI755="-",AI755,IF(ISNUMBER(AI755),AI755,MID(AI755,1,FIND("-",AI755)-1))+0)</f>
        <v>0</v>
      </c>
      <c r="AZ754" s="167">
        <f t="shared" ref="AZ754:AZ772" si="532">IF(AJ755="-",AJ755,IF(ISNUMBER(AJ755),AJ755,MID(AJ755,1,FIND("-",AJ755)-1))+0)</f>
        <v>0</v>
      </c>
      <c r="BA754" s="167">
        <f t="shared" ref="BA754:BA772" si="533">IF(AK755="-",AK755,IF(ISNUMBER(AK755),AK755,MID(AK755,1,FIND("-",AK755)-1))+0)</f>
        <v>0</v>
      </c>
      <c r="BB754" s="167">
        <f t="shared" ref="BB754:BB772" si="534">IF(AL755="-",AL755,IF(ISNUMBER(AL755),AL755,MID(AL755,1,FIND("-",AL755)-1))+0)</f>
        <v>0</v>
      </c>
      <c r="BC754" s="167">
        <f t="shared" ref="BC754:BC772" si="535">IF(AM755="-",AM755,IF(ISNUMBER(AM755),AM755,MID(AM755,1,FIND("-",AM755)-1))+0)</f>
        <v>0</v>
      </c>
      <c r="BD754" s="167">
        <f t="shared" ref="BD754:BD772" si="536">IF(AN755="-",AN755,IF(ISNUMBER(AN755),AN755,MID(AN755,1,FIND("-",AN755)-1))+0)</f>
        <v>0</v>
      </c>
      <c r="BE754" s="167">
        <f t="shared" ref="BE754:BE772" si="537">IF(AO755="-",AO755,IF(ISNUMBER(AO755),AO755,MID(AO755,1,FIND("-",AO755)-1))+0)</f>
        <v>0</v>
      </c>
      <c r="BF754" s="167">
        <f t="shared" ref="BF754:BF772" si="538">IF(AP755="-",AP755,IF(ISNUMBER(AP755),AP755,MID(AP755,1,FIND("-",AP755)-1))+0)</f>
        <v>0</v>
      </c>
      <c r="BG754" s="167">
        <f t="shared" ref="BG754:BG772" si="539">IF(AQ754="-",AQ754,IF(ISNUMBER(AQ754),AQ754,MID(AQ754,1,FIND("-",AQ754)-1))+0)</f>
        <v>0</v>
      </c>
      <c r="BH754" s="167"/>
      <c r="BI754" s="167">
        <f t="shared" ref="BI754:BI772" si="540">IF(AR754="-",AR754,IF(ISNUMBER(AR754),AR754,MID(AR754,1,FIND("-",AR754)-1))+0)</f>
        <v>0</v>
      </c>
      <c r="BJ754" s="167">
        <f t="shared" ref="BJ754:BJ772" si="541">IF(AS754="-",AS754,IF(ISNUMBER(AS754),AS754,MID(AS754,1,FIND("-",AS754)-1))+0)</f>
        <v>0</v>
      </c>
      <c r="BK754" s="167">
        <f t="shared" ref="BK754:BK772" si="542">IF(AT754="-",AT754,IF(ISNUMBER(AT754),AT754,MID(AT754,1,FIND("-",AT754)-1))+0)</f>
        <v>0</v>
      </c>
      <c r="BL754" s="167">
        <f t="shared" ref="BL754:BL772" si="543">IF(AV754="-",AV754,IF(ISNUMBER(AV754),AV754,MID(AV754,1,FIND("-",AV754)-1))+0)</f>
        <v>0</v>
      </c>
      <c r="BM754" s="167">
        <f t="shared" ref="BM754:BM772" si="544">IF(AW754="-",AW754,IF(ISNUMBER(AW754),AW754,MID(AW754,1,FIND("-",AW754)-1))+0)</f>
        <v>0</v>
      </c>
      <c r="BN754" s="167">
        <f t="shared" ref="BN754:BN772" si="545">IF(AX754="-",AX754,IF(ISNUMBER(AX754),AX754,MID(AX754,1,FIND("-",AX754)-1))+0)</f>
        <v>0</v>
      </c>
      <c r="DI754" s="422"/>
      <c r="DJ754" s="422"/>
      <c r="EU754" s="422"/>
      <c r="EV754" s="422"/>
    </row>
    <row r="755" spans="14:152" s="56" customFormat="1" ht="15" customHeight="1">
      <c r="N755" s="503">
        <v>6</v>
      </c>
      <c r="O755" s="167" t="s">
        <v>456</v>
      </c>
      <c r="P755" s="167" t="s">
        <v>645</v>
      </c>
      <c r="Q755" s="167" t="s">
        <v>477</v>
      </c>
      <c r="R755" s="504">
        <v>2</v>
      </c>
      <c r="S755" s="504">
        <v>0</v>
      </c>
      <c r="T755" s="167" t="s">
        <v>354</v>
      </c>
      <c r="U755" s="167" t="s">
        <v>477</v>
      </c>
      <c r="W755" s="223">
        <f t="shared" si="524"/>
        <v>1</v>
      </c>
      <c r="X755" s="223">
        <f t="shared" si="525"/>
        <v>6</v>
      </c>
      <c r="Y755" s="223">
        <f t="shared" si="526"/>
        <v>4</v>
      </c>
      <c r="Z755" s="223"/>
      <c r="AA755" s="223"/>
      <c r="AB755" s="223">
        <f t="shared" si="527"/>
        <v>2</v>
      </c>
      <c r="AC755" s="223">
        <f t="shared" si="528"/>
        <v>0</v>
      </c>
      <c r="AD755" s="223">
        <f t="shared" si="529"/>
        <v>1</v>
      </c>
      <c r="AE755" s="223">
        <f t="shared" si="530"/>
        <v>4</v>
      </c>
      <c r="AG755" s="270">
        <v>1</v>
      </c>
      <c r="AH755" s="270"/>
      <c r="AI755" s="283" t="s">
        <v>617</v>
      </c>
      <c r="AJ755" s="283">
        <v>0</v>
      </c>
      <c r="AK755" s="283" t="s">
        <v>1198</v>
      </c>
      <c r="AL755" s="283" t="s">
        <v>644</v>
      </c>
      <c r="AM755" s="283" t="s">
        <v>1275</v>
      </c>
      <c r="AN755" s="283" t="s">
        <v>1162</v>
      </c>
      <c r="AO755" s="283" t="s">
        <v>644</v>
      </c>
      <c r="AP755" s="283" t="s">
        <v>474</v>
      </c>
      <c r="AQ755" s="283" t="s">
        <v>412</v>
      </c>
      <c r="AR755" s="283" t="s">
        <v>359</v>
      </c>
      <c r="AS755" s="283" t="s">
        <v>516</v>
      </c>
      <c r="AT755" s="283" t="s">
        <v>1502</v>
      </c>
      <c r="AU755" s="283"/>
      <c r="AV755" s="291">
        <v>10</v>
      </c>
      <c r="AW755" s="283" t="s">
        <v>458</v>
      </c>
      <c r="AX755" s="459" t="s">
        <v>359</v>
      </c>
      <c r="AY755" s="167">
        <f t="shared" si="531"/>
        <v>5</v>
      </c>
      <c r="AZ755" s="167">
        <f t="shared" si="532"/>
        <v>1</v>
      </c>
      <c r="BA755" s="167">
        <f t="shared" si="533"/>
        <v>9</v>
      </c>
      <c r="BB755" s="167">
        <f t="shared" si="534"/>
        <v>6</v>
      </c>
      <c r="BC755" s="167">
        <f t="shared" si="535"/>
        <v>23</v>
      </c>
      <c r="BD755" s="167">
        <f t="shared" si="536"/>
        <v>14</v>
      </c>
      <c r="BE755" s="167">
        <f t="shared" si="537"/>
        <v>6</v>
      </c>
      <c r="BF755" s="167">
        <f t="shared" si="538"/>
        <v>7</v>
      </c>
      <c r="BG755" s="167">
        <f t="shared" si="539"/>
        <v>9</v>
      </c>
      <c r="BH755" s="167"/>
      <c r="BI755" s="167">
        <f t="shared" si="540"/>
        <v>6</v>
      </c>
      <c r="BJ755" s="167">
        <f t="shared" si="541"/>
        <v>10</v>
      </c>
      <c r="BK755" s="167">
        <f t="shared" si="542"/>
        <v>32</v>
      </c>
      <c r="BL755" s="167">
        <f t="shared" si="543"/>
        <v>10</v>
      </c>
      <c r="BM755" s="167">
        <f t="shared" si="544"/>
        <v>12</v>
      </c>
      <c r="BN755" s="167">
        <f t="shared" si="545"/>
        <v>6</v>
      </c>
      <c r="DI755" s="422"/>
      <c r="DJ755" s="422"/>
      <c r="EU755" s="422"/>
      <c r="EV755" s="422"/>
    </row>
    <row r="756" spans="14:152" s="56" customFormat="1" ht="15" customHeight="1">
      <c r="N756" s="503">
        <v>7</v>
      </c>
      <c r="O756" s="167" t="s">
        <v>407</v>
      </c>
      <c r="P756" s="167" t="s">
        <v>476</v>
      </c>
      <c r="Q756" s="167" t="s">
        <v>625</v>
      </c>
      <c r="R756" s="167" t="s">
        <v>407</v>
      </c>
      <c r="S756" s="167" t="s">
        <v>456</v>
      </c>
      <c r="T756" s="167" t="s">
        <v>477</v>
      </c>
      <c r="U756" s="167" t="s">
        <v>480</v>
      </c>
      <c r="W756" s="223">
        <f t="shared" si="524"/>
        <v>3</v>
      </c>
      <c r="X756" s="223">
        <f t="shared" si="525"/>
        <v>12</v>
      </c>
      <c r="Y756" s="223">
        <f t="shared" si="526"/>
        <v>7</v>
      </c>
      <c r="Z756" s="223"/>
      <c r="AA756" s="223"/>
      <c r="AB756" s="223">
        <f t="shared" si="527"/>
        <v>3</v>
      </c>
      <c r="AC756" s="223">
        <f t="shared" si="528"/>
        <v>1</v>
      </c>
      <c r="AD756" s="223">
        <f t="shared" si="529"/>
        <v>4</v>
      </c>
      <c r="AE756" s="223">
        <f t="shared" si="530"/>
        <v>7</v>
      </c>
      <c r="AG756" s="270">
        <v>2</v>
      </c>
      <c r="AH756" s="270"/>
      <c r="AI756" s="283" t="s">
        <v>518</v>
      </c>
      <c r="AJ756" s="291">
        <v>1</v>
      </c>
      <c r="AK756" s="291">
        <v>9</v>
      </c>
      <c r="AL756" s="283" t="s">
        <v>359</v>
      </c>
      <c r="AM756" s="283" t="s">
        <v>494</v>
      </c>
      <c r="AN756" s="283" t="s">
        <v>370</v>
      </c>
      <c r="AO756" s="283" t="s">
        <v>359</v>
      </c>
      <c r="AP756" s="283" t="s">
        <v>367</v>
      </c>
      <c r="AQ756" s="283" t="s">
        <v>366</v>
      </c>
      <c r="AR756" s="283" t="s">
        <v>361</v>
      </c>
      <c r="AS756" s="283" t="s">
        <v>380</v>
      </c>
      <c r="AT756" s="283" t="s">
        <v>628</v>
      </c>
      <c r="AU756" s="283"/>
      <c r="AV756" s="291">
        <v>11</v>
      </c>
      <c r="AW756" s="283" t="s">
        <v>459</v>
      </c>
      <c r="AX756" s="291">
        <v>8</v>
      </c>
      <c r="AY756" s="167">
        <f t="shared" si="531"/>
        <v>8</v>
      </c>
      <c r="AZ756" s="167">
        <f t="shared" si="532"/>
        <v>2</v>
      </c>
      <c r="BA756" s="167">
        <f t="shared" si="533"/>
        <v>10</v>
      </c>
      <c r="BB756" s="167">
        <f t="shared" si="534"/>
        <v>8</v>
      </c>
      <c r="BC756" s="167">
        <f t="shared" si="535"/>
        <v>26</v>
      </c>
      <c r="BD756" s="167">
        <f t="shared" si="536"/>
        <v>17</v>
      </c>
      <c r="BE756" s="167">
        <f t="shared" si="537"/>
        <v>8</v>
      </c>
      <c r="BF756" s="167">
        <f t="shared" si="538"/>
        <v>9</v>
      </c>
      <c r="BG756" s="167">
        <f t="shared" si="539"/>
        <v>11</v>
      </c>
      <c r="BH756" s="167"/>
      <c r="BI756" s="167">
        <f t="shared" si="540"/>
        <v>8</v>
      </c>
      <c r="BJ756" s="167">
        <f t="shared" si="541"/>
        <v>13</v>
      </c>
      <c r="BK756" s="167">
        <f t="shared" si="542"/>
        <v>40</v>
      </c>
      <c r="BL756" s="167">
        <f t="shared" si="543"/>
        <v>11</v>
      </c>
      <c r="BM756" s="167">
        <f t="shared" si="544"/>
        <v>14</v>
      </c>
      <c r="BN756" s="167">
        <f t="shared" si="545"/>
        <v>8</v>
      </c>
      <c r="DI756" s="422"/>
      <c r="DJ756" s="422"/>
      <c r="EU756" s="422"/>
      <c r="EV756" s="422"/>
    </row>
    <row r="757" spans="14:152" s="56" customFormat="1" ht="15" customHeight="1">
      <c r="N757" s="503">
        <v>8</v>
      </c>
      <c r="O757" s="167" t="s">
        <v>353</v>
      </c>
      <c r="P757" s="167" t="s">
        <v>646</v>
      </c>
      <c r="Q757" s="167" t="s">
        <v>357</v>
      </c>
      <c r="R757" s="504">
        <v>5</v>
      </c>
      <c r="S757" s="504">
        <v>3</v>
      </c>
      <c r="T757" s="167" t="s">
        <v>480</v>
      </c>
      <c r="U757" s="167" t="s">
        <v>516</v>
      </c>
      <c r="W757" s="223">
        <f t="shared" si="524"/>
        <v>5</v>
      </c>
      <c r="X757" s="223">
        <f t="shared" si="525"/>
        <v>18</v>
      </c>
      <c r="Y757" s="223">
        <f t="shared" si="526"/>
        <v>11</v>
      </c>
      <c r="Z757" s="223"/>
      <c r="AA757" s="223"/>
      <c r="AB757" s="223">
        <f t="shared" si="527"/>
        <v>5</v>
      </c>
      <c r="AC757" s="223">
        <f t="shared" si="528"/>
        <v>3</v>
      </c>
      <c r="AD757" s="223">
        <f t="shared" si="529"/>
        <v>7</v>
      </c>
      <c r="AE757" s="223">
        <f t="shared" si="530"/>
        <v>10</v>
      </c>
      <c r="AG757" s="270">
        <v>3</v>
      </c>
      <c r="AH757" s="270"/>
      <c r="AI757" s="283" t="s">
        <v>414</v>
      </c>
      <c r="AJ757" s="283" t="s">
        <v>411</v>
      </c>
      <c r="AK757" s="291">
        <v>10</v>
      </c>
      <c r="AL757" s="291">
        <v>8</v>
      </c>
      <c r="AM757" s="283" t="s">
        <v>541</v>
      </c>
      <c r="AN757" s="283" t="s">
        <v>373</v>
      </c>
      <c r="AO757" s="283" t="s">
        <v>361</v>
      </c>
      <c r="AP757" s="283" t="s">
        <v>412</v>
      </c>
      <c r="AQ757" s="283" t="s">
        <v>380</v>
      </c>
      <c r="AR757" s="283" t="s">
        <v>516</v>
      </c>
      <c r="AS757" s="283" t="s">
        <v>360</v>
      </c>
      <c r="AT757" s="283" t="s">
        <v>629</v>
      </c>
      <c r="AU757" s="283"/>
      <c r="AV757" s="283" t="s">
        <v>458</v>
      </c>
      <c r="AW757" s="283" t="s">
        <v>387</v>
      </c>
      <c r="AX757" s="291">
        <v>9</v>
      </c>
      <c r="AY757" s="167">
        <f t="shared" si="531"/>
        <v>12</v>
      </c>
      <c r="AZ757" s="167">
        <f t="shared" si="532"/>
        <v>4</v>
      </c>
      <c r="BA757" s="167">
        <f t="shared" si="533"/>
        <v>11</v>
      </c>
      <c r="BB757" s="167">
        <f t="shared" si="534"/>
        <v>9</v>
      </c>
      <c r="BC757" s="167">
        <f t="shared" si="535"/>
        <v>30</v>
      </c>
      <c r="BD757" s="167">
        <f t="shared" si="536"/>
        <v>20</v>
      </c>
      <c r="BE757" s="167">
        <f t="shared" si="537"/>
        <v>10</v>
      </c>
      <c r="BF757" s="167">
        <f t="shared" si="538"/>
        <v>11</v>
      </c>
      <c r="BG757" s="167">
        <f t="shared" si="539"/>
        <v>13</v>
      </c>
      <c r="BH757" s="167"/>
      <c r="BI757" s="167">
        <f t="shared" si="540"/>
        <v>10</v>
      </c>
      <c r="BJ757" s="167">
        <f t="shared" si="541"/>
        <v>15</v>
      </c>
      <c r="BK757" s="167">
        <f t="shared" si="542"/>
        <v>47</v>
      </c>
      <c r="BL757" s="167">
        <f t="shared" si="543"/>
        <v>12</v>
      </c>
      <c r="BM757" s="167">
        <f t="shared" si="544"/>
        <v>16</v>
      </c>
      <c r="BN757" s="167">
        <f t="shared" si="545"/>
        <v>9</v>
      </c>
      <c r="DI757" s="422"/>
      <c r="DJ757" s="422"/>
      <c r="EU757" s="422"/>
      <c r="EV757" s="422"/>
    </row>
    <row r="758" spans="14:152" s="56" customFormat="1" ht="15" customHeight="1">
      <c r="N758" s="503">
        <v>9</v>
      </c>
      <c r="O758" s="504">
        <v>7</v>
      </c>
      <c r="P758" s="167" t="s">
        <v>647</v>
      </c>
      <c r="Q758" s="167" t="s">
        <v>457</v>
      </c>
      <c r="R758" s="167" t="s">
        <v>359</v>
      </c>
      <c r="S758" s="167" t="s">
        <v>356</v>
      </c>
      <c r="T758" s="167" t="s">
        <v>516</v>
      </c>
      <c r="U758" s="167" t="s">
        <v>566</v>
      </c>
      <c r="W758" s="223">
        <f t="shared" si="524"/>
        <v>7</v>
      </c>
      <c r="X758" s="223">
        <f t="shared" si="525"/>
        <v>24</v>
      </c>
      <c r="Y758" s="223">
        <f t="shared" si="526"/>
        <v>15</v>
      </c>
      <c r="Z758" s="223"/>
      <c r="AA758" s="223"/>
      <c r="AB758" s="223">
        <f t="shared" si="527"/>
        <v>6</v>
      </c>
      <c r="AC758" s="223">
        <f t="shared" si="528"/>
        <v>4</v>
      </c>
      <c r="AD758" s="223">
        <f t="shared" si="529"/>
        <v>10</v>
      </c>
      <c r="AE758" s="223">
        <f t="shared" si="530"/>
        <v>13</v>
      </c>
      <c r="AG758" s="270">
        <v>4</v>
      </c>
      <c r="AH758" s="270"/>
      <c r="AI758" s="283" t="s">
        <v>416</v>
      </c>
      <c r="AJ758" s="283" t="s">
        <v>477</v>
      </c>
      <c r="AK758" s="291">
        <v>11</v>
      </c>
      <c r="AL758" s="283" t="s">
        <v>412</v>
      </c>
      <c r="AM758" s="283" t="s">
        <v>433</v>
      </c>
      <c r="AN758" s="283" t="s">
        <v>376</v>
      </c>
      <c r="AO758" s="283" t="s">
        <v>363</v>
      </c>
      <c r="AP758" s="283" t="s">
        <v>366</v>
      </c>
      <c r="AQ758" s="283" t="s">
        <v>371</v>
      </c>
      <c r="AR758" s="283" t="s">
        <v>380</v>
      </c>
      <c r="AS758" s="283" t="s">
        <v>429</v>
      </c>
      <c r="AT758" s="283" t="s">
        <v>1503</v>
      </c>
      <c r="AU758" s="283"/>
      <c r="AV758" s="291">
        <v>14</v>
      </c>
      <c r="AW758" s="291">
        <v>18</v>
      </c>
      <c r="AX758" s="291">
        <v>10</v>
      </c>
      <c r="AY758" s="167">
        <f t="shared" si="531"/>
        <v>16</v>
      </c>
      <c r="AZ758" s="167">
        <f t="shared" si="532"/>
        <v>7</v>
      </c>
      <c r="BA758" s="167" t="str">
        <f t="shared" si="533"/>
        <v>-</v>
      </c>
      <c r="BB758" s="167">
        <f t="shared" si="534"/>
        <v>11</v>
      </c>
      <c r="BC758" s="167">
        <f t="shared" si="535"/>
        <v>33</v>
      </c>
      <c r="BD758" s="167">
        <f t="shared" si="536"/>
        <v>22</v>
      </c>
      <c r="BE758" s="167">
        <f t="shared" si="537"/>
        <v>12</v>
      </c>
      <c r="BF758" s="167">
        <f t="shared" si="538"/>
        <v>13</v>
      </c>
      <c r="BG758" s="167">
        <f t="shared" si="539"/>
        <v>15</v>
      </c>
      <c r="BH758" s="167"/>
      <c r="BI758" s="167">
        <f t="shared" si="540"/>
        <v>13</v>
      </c>
      <c r="BJ758" s="167">
        <f t="shared" si="541"/>
        <v>18</v>
      </c>
      <c r="BK758" s="167">
        <f t="shared" si="542"/>
        <v>54</v>
      </c>
      <c r="BL758" s="167">
        <f t="shared" si="543"/>
        <v>14</v>
      </c>
      <c r="BM758" s="167">
        <f t="shared" si="544"/>
        <v>18</v>
      </c>
      <c r="BN758" s="167">
        <f t="shared" si="545"/>
        <v>10</v>
      </c>
      <c r="DI758" s="422"/>
      <c r="DJ758" s="422"/>
      <c r="EU758" s="422"/>
      <c r="EV758" s="422"/>
    </row>
    <row r="759" spans="14:152" s="56" customFormat="1" ht="15" customHeight="1">
      <c r="N759" s="503">
        <v>10</v>
      </c>
      <c r="O759" s="167" t="s">
        <v>361</v>
      </c>
      <c r="P759" s="167" t="s">
        <v>648</v>
      </c>
      <c r="Q759" s="167" t="s">
        <v>420</v>
      </c>
      <c r="R759" s="504">
        <v>8</v>
      </c>
      <c r="S759" s="167" t="s">
        <v>359</v>
      </c>
      <c r="T759" s="167" t="s">
        <v>566</v>
      </c>
      <c r="U759" s="167" t="s">
        <v>418</v>
      </c>
      <c r="W759" s="223">
        <f t="shared" si="524"/>
        <v>8</v>
      </c>
      <c r="X759" s="223">
        <f t="shared" si="525"/>
        <v>30</v>
      </c>
      <c r="Y759" s="223">
        <f t="shared" si="526"/>
        <v>19</v>
      </c>
      <c r="Z759" s="223"/>
      <c r="AA759" s="223"/>
      <c r="AB759" s="223">
        <f t="shared" si="527"/>
        <v>8</v>
      </c>
      <c r="AC759" s="223">
        <f t="shared" si="528"/>
        <v>6</v>
      </c>
      <c r="AD759" s="223">
        <f t="shared" si="529"/>
        <v>13</v>
      </c>
      <c r="AE759" s="223">
        <f t="shared" si="530"/>
        <v>16</v>
      </c>
      <c r="AG759" s="270">
        <v>5</v>
      </c>
      <c r="AH759" s="270"/>
      <c r="AI759" s="283" t="s">
        <v>568</v>
      </c>
      <c r="AJ759" s="283" t="s">
        <v>625</v>
      </c>
      <c r="AK759" s="283" t="s">
        <v>1</v>
      </c>
      <c r="AL759" s="291">
        <v>11</v>
      </c>
      <c r="AM759" s="283" t="s">
        <v>567</v>
      </c>
      <c r="AN759" s="283" t="s">
        <v>379</v>
      </c>
      <c r="AO759" s="283" t="s">
        <v>458</v>
      </c>
      <c r="AP759" s="283" t="s">
        <v>380</v>
      </c>
      <c r="AQ759" s="283" t="s">
        <v>374</v>
      </c>
      <c r="AR759" s="283" t="s">
        <v>360</v>
      </c>
      <c r="AS759" s="283" t="s">
        <v>376</v>
      </c>
      <c r="AT759" s="283" t="s">
        <v>1324</v>
      </c>
      <c r="AU759" s="283"/>
      <c r="AV759" s="291">
        <v>15</v>
      </c>
      <c r="AW759" s="283" t="s">
        <v>377</v>
      </c>
      <c r="AX759" s="291">
        <v>11</v>
      </c>
      <c r="AY759" s="167">
        <f t="shared" si="531"/>
        <v>20</v>
      </c>
      <c r="AZ759" s="167">
        <f t="shared" si="532"/>
        <v>11</v>
      </c>
      <c r="BA759" s="167">
        <f t="shared" si="533"/>
        <v>12</v>
      </c>
      <c r="BB759" s="167">
        <f t="shared" si="534"/>
        <v>12</v>
      </c>
      <c r="BC759" s="167">
        <f t="shared" si="535"/>
        <v>37</v>
      </c>
      <c r="BD759" s="167">
        <f t="shared" si="536"/>
        <v>25</v>
      </c>
      <c r="BE759" s="167">
        <f t="shared" si="537"/>
        <v>14</v>
      </c>
      <c r="BF759" s="167">
        <f t="shared" si="538"/>
        <v>15</v>
      </c>
      <c r="BG759" s="167">
        <f t="shared" si="539"/>
        <v>17</v>
      </c>
      <c r="BH759" s="167"/>
      <c r="BI759" s="167">
        <f t="shared" si="540"/>
        <v>15</v>
      </c>
      <c r="BJ759" s="167">
        <f t="shared" si="541"/>
        <v>20</v>
      </c>
      <c r="BK759" s="167">
        <f t="shared" si="542"/>
        <v>62</v>
      </c>
      <c r="BL759" s="167">
        <f t="shared" si="543"/>
        <v>15</v>
      </c>
      <c r="BM759" s="167">
        <f t="shared" si="544"/>
        <v>19</v>
      </c>
      <c r="BN759" s="167">
        <f t="shared" si="545"/>
        <v>11</v>
      </c>
      <c r="DI759" s="422"/>
      <c r="DJ759" s="422"/>
      <c r="EU759" s="422"/>
      <c r="EV759" s="422"/>
    </row>
    <row r="760" spans="14:152" s="56" customFormat="1" ht="15" customHeight="1">
      <c r="N760" s="503">
        <v>11</v>
      </c>
      <c r="O760" s="167" t="s">
        <v>363</v>
      </c>
      <c r="P760" s="167" t="s">
        <v>649</v>
      </c>
      <c r="Q760" s="167" t="s">
        <v>364</v>
      </c>
      <c r="R760" s="167" t="s">
        <v>412</v>
      </c>
      <c r="S760" s="167" t="s">
        <v>361</v>
      </c>
      <c r="T760" s="167" t="s">
        <v>418</v>
      </c>
      <c r="U760" s="167" t="s">
        <v>420</v>
      </c>
      <c r="W760" s="223">
        <f t="shared" si="524"/>
        <v>10</v>
      </c>
      <c r="X760" s="223">
        <f t="shared" si="525"/>
        <v>36</v>
      </c>
      <c r="Y760" s="223">
        <f t="shared" si="526"/>
        <v>22</v>
      </c>
      <c r="Z760" s="223"/>
      <c r="AA760" s="223"/>
      <c r="AB760" s="223">
        <f t="shared" si="527"/>
        <v>9</v>
      </c>
      <c r="AC760" s="223">
        <f t="shared" si="528"/>
        <v>8</v>
      </c>
      <c r="AD760" s="223">
        <f t="shared" si="529"/>
        <v>16</v>
      </c>
      <c r="AE760" s="223">
        <f t="shared" si="530"/>
        <v>19</v>
      </c>
      <c r="AG760" s="270">
        <v>6</v>
      </c>
      <c r="AH760" s="270"/>
      <c r="AI760" s="283" t="s">
        <v>1129</v>
      </c>
      <c r="AJ760" s="283" t="s">
        <v>357</v>
      </c>
      <c r="AK760" s="291">
        <v>12</v>
      </c>
      <c r="AL760" s="283" t="s">
        <v>458</v>
      </c>
      <c r="AM760" s="283" t="s">
        <v>547</v>
      </c>
      <c r="AN760" s="283" t="s">
        <v>383</v>
      </c>
      <c r="AO760" s="291">
        <v>14</v>
      </c>
      <c r="AP760" s="283" t="s">
        <v>371</v>
      </c>
      <c r="AQ760" s="283" t="s">
        <v>420</v>
      </c>
      <c r="AR760" s="283" t="s">
        <v>462</v>
      </c>
      <c r="AS760" s="283" t="s">
        <v>466</v>
      </c>
      <c r="AT760" s="283" t="s">
        <v>1504</v>
      </c>
      <c r="AU760" s="283"/>
      <c r="AV760" s="291">
        <v>16</v>
      </c>
      <c r="AW760" s="291">
        <v>21</v>
      </c>
      <c r="AX760" s="291">
        <v>12</v>
      </c>
      <c r="AY760" s="167">
        <f t="shared" si="531"/>
        <v>25</v>
      </c>
      <c r="AZ760" s="167">
        <f t="shared" si="532"/>
        <v>15</v>
      </c>
      <c r="BA760" s="167">
        <f t="shared" si="533"/>
        <v>13</v>
      </c>
      <c r="BB760" s="167">
        <f t="shared" si="534"/>
        <v>14</v>
      </c>
      <c r="BC760" s="167">
        <f t="shared" si="535"/>
        <v>41</v>
      </c>
      <c r="BD760" s="167">
        <f t="shared" si="536"/>
        <v>28</v>
      </c>
      <c r="BE760" s="167">
        <f t="shared" si="537"/>
        <v>15</v>
      </c>
      <c r="BF760" s="167">
        <f t="shared" si="538"/>
        <v>17</v>
      </c>
      <c r="BG760" s="167">
        <f t="shared" si="539"/>
        <v>19</v>
      </c>
      <c r="BH760" s="167"/>
      <c r="BI760" s="167">
        <f t="shared" si="540"/>
        <v>18</v>
      </c>
      <c r="BJ760" s="167">
        <f t="shared" si="541"/>
        <v>22</v>
      </c>
      <c r="BK760" s="167">
        <f t="shared" si="542"/>
        <v>69</v>
      </c>
      <c r="BL760" s="167">
        <f t="shared" si="543"/>
        <v>16</v>
      </c>
      <c r="BM760" s="167">
        <f t="shared" si="544"/>
        <v>21</v>
      </c>
      <c r="BN760" s="167">
        <f t="shared" si="545"/>
        <v>12</v>
      </c>
      <c r="DI760" s="422"/>
      <c r="DJ760" s="422"/>
      <c r="EU760" s="422"/>
      <c r="EV760" s="422"/>
    </row>
    <row r="761" spans="14:152" s="56" customFormat="1" ht="15" customHeight="1">
      <c r="N761" s="503">
        <v>12</v>
      </c>
      <c r="O761" s="167" t="s">
        <v>458</v>
      </c>
      <c r="P761" s="167" t="s">
        <v>650</v>
      </c>
      <c r="Q761" s="167" t="s">
        <v>541</v>
      </c>
      <c r="R761" s="167" t="s">
        <v>366</v>
      </c>
      <c r="S761" s="504">
        <v>10</v>
      </c>
      <c r="T761" s="167" t="s">
        <v>420</v>
      </c>
      <c r="U761" s="167" t="s">
        <v>379</v>
      </c>
      <c r="W761" s="223">
        <f t="shared" si="524"/>
        <v>12</v>
      </c>
      <c r="X761" s="223">
        <f t="shared" si="525"/>
        <v>42</v>
      </c>
      <c r="Y761" s="223">
        <f t="shared" si="526"/>
        <v>26</v>
      </c>
      <c r="Z761" s="223"/>
      <c r="AA761" s="223"/>
      <c r="AB761" s="223">
        <f t="shared" si="527"/>
        <v>11</v>
      </c>
      <c r="AC761" s="223">
        <f t="shared" si="528"/>
        <v>10</v>
      </c>
      <c r="AD761" s="223">
        <f t="shared" si="529"/>
        <v>19</v>
      </c>
      <c r="AE761" s="223">
        <f t="shared" si="530"/>
        <v>22</v>
      </c>
      <c r="AG761" s="270">
        <v>7</v>
      </c>
      <c r="AH761" s="270"/>
      <c r="AI761" s="283" t="s">
        <v>1200</v>
      </c>
      <c r="AJ761" s="283" t="s">
        <v>360</v>
      </c>
      <c r="AK761" s="291">
        <v>13</v>
      </c>
      <c r="AL761" s="291">
        <v>14</v>
      </c>
      <c r="AM761" s="283" t="s">
        <v>612</v>
      </c>
      <c r="AN761" s="283" t="s">
        <v>391</v>
      </c>
      <c r="AO761" s="291">
        <v>15</v>
      </c>
      <c r="AP761" s="283" t="s">
        <v>374</v>
      </c>
      <c r="AQ761" s="283" t="s">
        <v>466</v>
      </c>
      <c r="AR761" s="283" t="s">
        <v>381</v>
      </c>
      <c r="AS761" s="283" t="s">
        <v>384</v>
      </c>
      <c r="AT761" s="283" t="s">
        <v>1093</v>
      </c>
      <c r="AU761" s="283"/>
      <c r="AV761" s="291">
        <v>17</v>
      </c>
      <c r="AW761" s="283" t="s">
        <v>466</v>
      </c>
      <c r="AX761" s="291">
        <v>13</v>
      </c>
      <c r="AY761" s="167">
        <f t="shared" si="531"/>
        <v>30</v>
      </c>
      <c r="AZ761" s="167">
        <f t="shared" si="532"/>
        <v>18</v>
      </c>
      <c r="BA761" s="167">
        <f t="shared" si="533"/>
        <v>14</v>
      </c>
      <c r="BB761" s="167">
        <f t="shared" si="534"/>
        <v>15</v>
      </c>
      <c r="BC761" s="167">
        <f t="shared" si="535"/>
        <v>45</v>
      </c>
      <c r="BD761" s="167">
        <f t="shared" si="536"/>
        <v>30</v>
      </c>
      <c r="BE761" s="167">
        <f t="shared" si="537"/>
        <v>16</v>
      </c>
      <c r="BF761" s="167">
        <f t="shared" si="538"/>
        <v>19</v>
      </c>
      <c r="BG761" s="167">
        <f t="shared" si="539"/>
        <v>22</v>
      </c>
      <c r="BH761" s="167"/>
      <c r="BI761" s="167">
        <f t="shared" si="540"/>
        <v>21</v>
      </c>
      <c r="BJ761" s="167">
        <f t="shared" si="541"/>
        <v>24</v>
      </c>
      <c r="BK761" s="167">
        <f t="shared" si="542"/>
        <v>77</v>
      </c>
      <c r="BL761" s="167">
        <f t="shared" si="543"/>
        <v>17</v>
      </c>
      <c r="BM761" s="167">
        <f t="shared" si="544"/>
        <v>22</v>
      </c>
      <c r="BN761" s="167">
        <f t="shared" si="545"/>
        <v>13</v>
      </c>
      <c r="DI761" s="422"/>
      <c r="DJ761" s="422"/>
      <c r="EU761" s="422"/>
      <c r="EV761" s="422"/>
    </row>
    <row r="762" spans="14:152" s="56" customFormat="1" ht="15" customHeight="1">
      <c r="N762" s="503">
        <v>13</v>
      </c>
      <c r="O762" s="167" t="s">
        <v>459</v>
      </c>
      <c r="P762" s="167" t="s">
        <v>514</v>
      </c>
      <c r="Q762" s="167" t="s">
        <v>622</v>
      </c>
      <c r="R762" s="504">
        <v>13</v>
      </c>
      <c r="S762" s="167" t="s">
        <v>366</v>
      </c>
      <c r="T762" s="167" t="s">
        <v>379</v>
      </c>
      <c r="U762" s="167" t="s">
        <v>383</v>
      </c>
      <c r="W762" s="223">
        <f t="shared" si="524"/>
        <v>14</v>
      </c>
      <c r="X762" s="223">
        <f t="shared" si="525"/>
        <v>47</v>
      </c>
      <c r="Y762" s="223">
        <f t="shared" si="526"/>
        <v>30</v>
      </c>
      <c r="Z762" s="223"/>
      <c r="AA762" s="223"/>
      <c r="AB762" s="223">
        <f t="shared" si="527"/>
        <v>13</v>
      </c>
      <c r="AC762" s="223">
        <f t="shared" si="528"/>
        <v>11</v>
      </c>
      <c r="AD762" s="223">
        <f t="shared" si="529"/>
        <v>22</v>
      </c>
      <c r="AE762" s="223">
        <f t="shared" si="530"/>
        <v>25</v>
      </c>
      <c r="AG762" s="270">
        <v>8</v>
      </c>
      <c r="AH762" s="270"/>
      <c r="AI762" s="283" t="s">
        <v>664</v>
      </c>
      <c r="AJ762" s="283" t="s">
        <v>462</v>
      </c>
      <c r="AK762" s="291">
        <v>14</v>
      </c>
      <c r="AL762" s="291">
        <v>15</v>
      </c>
      <c r="AM762" s="283" t="s">
        <v>593</v>
      </c>
      <c r="AN762" s="283" t="s">
        <v>433</v>
      </c>
      <c r="AO762" s="283" t="s">
        <v>387</v>
      </c>
      <c r="AP762" s="283" t="s">
        <v>377</v>
      </c>
      <c r="AQ762" s="283" t="s">
        <v>384</v>
      </c>
      <c r="AR762" s="283" t="s">
        <v>590</v>
      </c>
      <c r="AS762" s="283" t="s">
        <v>388</v>
      </c>
      <c r="AT762" s="283" t="s">
        <v>1505</v>
      </c>
      <c r="AU762" s="283"/>
      <c r="AV762" s="283" t="s">
        <v>429</v>
      </c>
      <c r="AW762" s="291">
        <v>24</v>
      </c>
      <c r="AX762" s="291">
        <v>14</v>
      </c>
      <c r="AY762" s="167">
        <f t="shared" si="531"/>
        <v>35</v>
      </c>
      <c r="AZ762" s="167">
        <f t="shared" si="532"/>
        <v>21</v>
      </c>
      <c r="BA762" s="167">
        <f t="shared" si="533"/>
        <v>15</v>
      </c>
      <c r="BB762" s="167">
        <f t="shared" si="534"/>
        <v>16</v>
      </c>
      <c r="BC762" s="167">
        <f t="shared" si="535"/>
        <v>49</v>
      </c>
      <c r="BD762" s="167">
        <f t="shared" si="536"/>
        <v>33</v>
      </c>
      <c r="BE762" s="167">
        <f t="shared" si="537"/>
        <v>18</v>
      </c>
      <c r="BF762" s="167">
        <f t="shared" si="538"/>
        <v>21</v>
      </c>
      <c r="BG762" s="167">
        <f t="shared" si="539"/>
        <v>24</v>
      </c>
      <c r="BH762" s="167"/>
      <c r="BI762" s="167">
        <f t="shared" si="540"/>
        <v>24</v>
      </c>
      <c r="BJ762" s="167">
        <f t="shared" si="541"/>
        <v>26</v>
      </c>
      <c r="BK762" s="167">
        <f t="shared" si="542"/>
        <v>84</v>
      </c>
      <c r="BL762" s="167">
        <f t="shared" si="543"/>
        <v>18</v>
      </c>
      <c r="BM762" s="167">
        <f t="shared" si="544"/>
        <v>24</v>
      </c>
      <c r="BN762" s="167">
        <f t="shared" si="545"/>
        <v>14</v>
      </c>
      <c r="DI762" s="422"/>
      <c r="DJ762" s="422"/>
      <c r="EU762" s="422"/>
      <c r="EV762" s="422"/>
    </row>
    <row r="763" spans="14:152" s="56" customFormat="1" ht="15" customHeight="1">
      <c r="N763" s="503">
        <v>14</v>
      </c>
      <c r="O763" s="504">
        <v>16</v>
      </c>
      <c r="P763" s="167" t="s">
        <v>651</v>
      </c>
      <c r="Q763" s="167" t="s">
        <v>500</v>
      </c>
      <c r="R763" s="167" t="s">
        <v>459</v>
      </c>
      <c r="S763" s="167" t="s">
        <v>380</v>
      </c>
      <c r="T763" s="167" t="s">
        <v>383</v>
      </c>
      <c r="U763" s="167" t="s">
        <v>386</v>
      </c>
      <c r="W763" s="223">
        <f t="shared" si="524"/>
        <v>16</v>
      </c>
      <c r="X763" s="223">
        <f t="shared" si="525"/>
        <v>53</v>
      </c>
      <c r="Y763" s="223">
        <f t="shared" si="526"/>
        <v>34</v>
      </c>
      <c r="Z763" s="223"/>
      <c r="AA763" s="223"/>
      <c r="AB763" s="223">
        <f t="shared" si="527"/>
        <v>14</v>
      </c>
      <c r="AC763" s="223">
        <f t="shared" si="528"/>
        <v>13</v>
      </c>
      <c r="AD763" s="223">
        <f t="shared" si="529"/>
        <v>25</v>
      </c>
      <c r="AE763" s="223">
        <f t="shared" si="530"/>
        <v>28</v>
      </c>
      <c r="AG763" s="270">
        <v>9</v>
      </c>
      <c r="AH763" s="270"/>
      <c r="AI763" s="283" t="s">
        <v>431</v>
      </c>
      <c r="AJ763" s="283" t="s">
        <v>491</v>
      </c>
      <c r="AK763" s="291">
        <v>15</v>
      </c>
      <c r="AL763" s="283" t="s">
        <v>387</v>
      </c>
      <c r="AM763" s="283" t="s">
        <v>693</v>
      </c>
      <c r="AN763" s="283" t="s">
        <v>375</v>
      </c>
      <c r="AO763" s="291">
        <v>18</v>
      </c>
      <c r="AP763" s="283" t="s">
        <v>437</v>
      </c>
      <c r="AQ763" s="283" t="s">
        <v>388</v>
      </c>
      <c r="AR763" s="283" t="s">
        <v>464</v>
      </c>
      <c r="AS763" s="291">
        <v>28</v>
      </c>
      <c r="AT763" s="283" t="s">
        <v>1184</v>
      </c>
      <c r="AU763" s="283"/>
      <c r="AV763" s="291">
        <v>20</v>
      </c>
      <c r="AW763" s="283" t="s">
        <v>425</v>
      </c>
      <c r="AX763" s="291">
        <v>15</v>
      </c>
      <c r="AY763" s="167">
        <f t="shared" si="531"/>
        <v>39</v>
      </c>
      <c r="AZ763" s="167">
        <f t="shared" si="532"/>
        <v>25</v>
      </c>
      <c r="BA763" s="167">
        <f t="shared" si="533"/>
        <v>16</v>
      </c>
      <c r="BB763" s="167">
        <f t="shared" si="534"/>
        <v>18</v>
      </c>
      <c r="BC763" s="167">
        <f t="shared" si="535"/>
        <v>54</v>
      </c>
      <c r="BD763" s="167">
        <f t="shared" si="536"/>
        <v>36</v>
      </c>
      <c r="BE763" s="167">
        <f t="shared" si="537"/>
        <v>19</v>
      </c>
      <c r="BF763" s="167">
        <f t="shared" si="538"/>
        <v>23</v>
      </c>
      <c r="BG763" s="167">
        <f t="shared" si="539"/>
        <v>26</v>
      </c>
      <c r="BH763" s="167"/>
      <c r="BI763" s="167">
        <f t="shared" si="540"/>
        <v>27</v>
      </c>
      <c r="BJ763" s="167">
        <f t="shared" si="541"/>
        <v>28</v>
      </c>
      <c r="BK763" s="167">
        <f t="shared" si="542"/>
        <v>91</v>
      </c>
      <c r="BL763" s="167">
        <f t="shared" si="543"/>
        <v>20</v>
      </c>
      <c r="BM763" s="167">
        <f t="shared" si="544"/>
        <v>25</v>
      </c>
      <c r="BN763" s="167">
        <f t="shared" si="545"/>
        <v>15</v>
      </c>
      <c r="DI763" s="422"/>
      <c r="DJ763" s="422"/>
      <c r="EU763" s="422"/>
      <c r="EV763" s="422"/>
    </row>
    <row r="764" spans="14:152" s="56" customFormat="1" ht="15" customHeight="1">
      <c r="N764" s="503">
        <v>15</v>
      </c>
      <c r="O764" s="167" t="s">
        <v>374</v>
      </c>
      <c r="P764" s="167" t="s">
        <v>652</v>
      </c>
      <c r="Q764" s="167" t="s">
        <v>547</v>
      </c>
      <c r="R764" s="504">
        <v>16</v>
      </c>
      <c r="S764" s="504">
        <v>15</v>
      </c>
      <c r="T764" s="167" t="s">
        <v>386</v>
      </c>
      <c r="U764" s="167" t="s">
        <v>432</v>
      </c>
      <c r="W764" s="223">
        <f t="shared" si="524"/>
        <v>17</v>
      </c>
      <c r="X764" s="223">
        <f t="shared" si="525"/>
        <v>59</v>
      </c>
      <c r="Y764" s="223">
        <f t="shared" si="526"/>
        <v>37</v>
      </c>
      <c r="Z764" s="223"/>
      <c r="AA764" s="223"/>
      <c r="AB764" s="223">
        <f t="shared" si="527"/>
        <v>16</v>
      </c>
      <c r="AC764" s="223">
        <f t="shared" si="528"/>
        <v>15</v>
      </c>
      <c r="AD764" s="223">
        <f t="shared" si="529"/>
        <v>28</v>
      </c>
      <c r="AE764" s="223">
        <f t="shared" si="530"/>
        <v>31</v>
      </c>
      <c r="AG764" s="270">
        <v>10</v>
      </c>
      <c r="AH764" s="270"/>
      <c r="AI764" s="283" t="s">
        <v>1147</v>
      </c>
      <c r="AJ764" s="283" t="s">
        <v>425</v>
      </c>
      <c r="AK764" s="291">
        <v>16</v>
      </c>
      <c r="AL764" s="291">
        <v>18</v>
      </c>
      <c r="AM764" s="283" t="s">
        <v>395</v>
      </c>
      <c r="AN764" s="283" t="s">
        <v>1132</v>
      </c>
      <c r="AO764" s="291">
        <v>19</v>
      </c>
      <c r="AP764" s="291">
        <v>23</v>
      </c>
      <c r="AQ764" s="283" t="s">
        <v>391</v>
      </c>
      <c r="AR764" s="283" t="s">
        <v>460</v>
      </c>
      <c r="AS764" s="283" t="s">
        <v>467</v>
      </c>
      <c r="AT764" s="283" t="s">
        <v>509</v>
      </c>
      <c r="AU764" s="283"/>
      <c r="AV764" s="291">
        <v>21</v>
      </c>
      <c r="AW764" s="291">
        <v>27</v>
      </c>
      <c r="AX764" s="291">
        <v>16</v>
      </c>
      <c r="AY764" s="167">
        <f t="shared" si="531"/>
        <v>44</v>
      </c>
      <c r="AZ764" s="167">
        <f t="shared" si="532"/>
        <v>27</v>
      </c>
      <c r="BA764" s="167">
        <f t="shared" si="533"/>
        <v>17</v>
      </c>
      <c r="BB764" s="167">
        <f t="shared" si="534"/>
        <v>19</v>
      </c>
      <c r="BC764" s="167">
        <f t="shared" si="535"/>
        <v>58</v>
      </c>
      <c r="BD764" s="167">
        <f t="shared" si="536"/>
        <v>38</v>
      </c>
      <c r="BE764" s="167">
        <f t="shared" si="537"/>
        <v>20</v>
      </c>
      <c r="BF764" s="167">
        <f t="shared" si="538"/>
        <v>24</v>
      </c>
      <c r="BG764" s="167">
        <f t="shared" si="539"/>
        <v>28</v>
      </c>
      <c r="BH764" s="167"/>
      <c r="BI764" s="167">
        <f t="shared" si="540"/>
        <v>29</v>
      </c>
      <c r="BJ764" s="167">
        <f t="shared" si="541"/>
        <v>29</v>
      </c>
      <c r="BK764" s="167">
        <f t="shared" si="542"/>
        <v>98</v>
      </c>
      <c r="BL764" s="167">
        <f t="shared" si="543"/>
        <v>21</v>
      </c>
      <c r="BM764" s="167">
        <f t="shared" si="544"/>
        <v>27</v>
      </c>
      <c r="BN764" s="167">
        <f t="shared" si="545"/>
        <v>16</v>
      </c>
      <c r="DI764" s="422"/>
      <c r="DJ764" s="422"/>
      <c r="EU764" s="422"/>
      <c r="EV764" s="422"/>
    </row>
    <row r="765" spans="14:152" s="56" customFormat="1" ht="15" customHeight="1">
      <c r="N765" s="503">
        <v>16</v>
      </c>
      <c r="O765" s="167" t="s">
        <v>377</v>
      </c>
      <c r="P765" s="167" t="s">
        <v>653</v>
      </c>
      <c r="Q765" s="167" t="s">
        <v>612</v>
      </c>
      <c r="R765" s="167" t="s">
        <v>374</v>
      </c>
      <c r="S765" s="167" t="s">
        <v>387</v>
      </c>
      <c r="T765" s="167" t="s">
        <v>390</v>
      </c>
      <c r="U765" s="167" t="s">
        <v>375</v>
      </c>
      <c r="W765" s="223">
        <f t="shared" si="524"/>
        <v>19</v>
      </c>
      <c r="X765" s="223">
        <f t="shared" si="525"/>
        <v>65</v>
      </c>
      <c r="Y765" s="223">
        <f t="shared" si="526"/>
        <v>41</v>
      </c>
      <c r="Z765" s="223"/>
      <c r="AA765" s="223"/>
      <c r="AB765" s="223">
        <f t="shared" si="527"/>
        <v>17</v>
      </c>
      <c r="AC765" s="223">
        <f t="shared" si="528"/>
        <v>16</v>
      </c>
      <c r="AD765" s="223">
        <f t="shared" si="529"/>
        <v>31</v>
      </c>
      <c r="AE765" s="223">
        <f t="shared" si="530"/>
        <v>33</v>
      </c>
      <c r="AG765" s="270">
        <v>11</v>
      </c>
      <c r="AH765" s="270"/>
      <c r="AI765" s="283" t="s">
        <v>502</v>
      </c>
      <c r="AJ765" s="283" t="s">
        <v>428</v>
      </c>
      <c r="AK765" s="283" t="s">
        <v>374</v>
      </c>
      <c r="AL765" s="291">
        <v>19</v>
      </c>
      <c r="AM765" s="283" t="s">
        <v>695</v>
      </c>
      <c r="AN765" s="283" t="s">
        <v>444</v>
      </c>
      <c r="AO765" s="291">
        <v>20</v>
      </c>
      <c r="AP765" s="283" t="s">
        <v>384</v>
      </c>
      <c r="AQ765" s="291">
        <v>30</v>
      </c>
      <c r="AR765" s="283" t="s">
        <v>397</v>
      </c>
      <c r="AS765" s="291">
        <v>31</v>
      </c>
      <c r="AT765" s="283" t="s">
        <v>1318</v>
      </c>
      <c r="AU765" s="283"/>
      <c r="AV765" s="283" t="s">
        <v>466</v>
      </c>
      <c r="AW765" s="291">
        <v>28</v>
      </c>
      <c r="AX765" s="291">
        <v>17</v>
      </c>
      <c r="AY765" s="167">
        <f t="shared" si="531"/>
        <v>48</v>
      </c>
      <c r="AZ765" s="167">
        <f t="shared" si="532"/>
        <v>30</v>
      </c>
      <c r="BA765" s="167">
        <f t="shared" si="533"/>
        <v>19</v>
      </c>
      <c r="BB765" s="167">
        <f t="shared" si="534"/>
        <v>20</v>
      </c>
      <c r="BC765" s="167">
        <f t="shared" si="535"/>
        <v>63</v>
      </c>
      <c r="BD765" s="167">
        <f t="shared" si="536"/>
        <v>41</v>
      </c>
      <c r="BE765" s="167">
        <f t="shared" si="537"/>
        <v>21</v>
      </c>
      <c r="BF765" s="167">
        <f t="shared" si="538"/>
        <v>26</v>
      </c>
      <c r="BG765" s="167">
        <f t="shared" si="539"/>
        <v>30</v>
      </c>
      <c r="BH765" s="167"/>
      <c r="BI765" s="167">
        <f t="shared" si="540"/>
        <v>32</v>
      </c>
      <c r="BJ765" s="167">
        <f t="shared" si="541"/>
        <v>31</v>
      </c>
      <c r="BK765" s="167">
        <f t="shared" si="542"/>
        <v>104</v>
      </c>
      <c r="BL765" s="167">
        <f t="shared" si="543"/>
        <v>22</v>
      </c>
      <c r="BM765" s="167">
        <f t="shared" si="544"/>
        <v>28</v>
      </c>
      <c r="BN765" s="167">
        <f t="shared" si="545"/>
        <v>17</v>
      </c>
      <c r="DI765" s="422"/>
      <c r="DJ765" s="422"/>
      <c r="EU765" s="422"/>
      <c r="EV765" s="422"/>
    </row>
    <row r="766" spans="14:152" s="56" customFormat="1" ht="15" customHeight="1">
      <c r="N766" s="503">
        <v>17</v>
      </c>
      <c r="O766" s="167" t="s">
        <v>437</v>
      </c>
      <c r="P766" s="167" t="s">
        <v>654</v>
      </c>
      <c r="Q766" s="167" t="s">
        <v>592</v>
      </c>
      <c r="R766" s="504">
        <v>19</v>
      </c>
      <c r="S766" s="167" t="s">
        <v>429</v>
      </c>
      <c r="T766" s="167" t="s">
        <v>500</v>
      </c>
      <c r="U766" s="167" t="s">
        <v>396</v>
      </c>
      <c r="W766" s="223">
        <f t="shared" si="524"/>
        <v>21</v>
      </c>
      <c r="X766" s="223">
        <f t="shared" si="525"/>
        <v>71</v>
      </c>
      <c r="Y766" s="223">
        <f t="shared" si="526"/>
        <v>45</v>
      </c>
      <c r="Z766" s="223"/>
      <c r="AA766" s="223"/>
      <c r="AB766" s="223">
        <f t="shared" si="527"/>
        <v>19</v>
      </c>
      <c r="AC766" s="223">
        <f t="shared" si="528"/>
        <v>18</v>
      </c>
      <c r="AD766" s="223">
        <f t="shared" si="529"/>
        <v>34</v>
      </c>
      <c r="AE766" s="223">
        <f t="shared" si="530"/>
        <v>36</v>
      </c>
      <c r="AG766" s="270">
        <v>12</v>
      </c>
      <c r="AH766" s="270"/>
      <c r="AI766" s="283" t="s">
        <v>505</v>
      </c>
      <c r="AJ766" s="283" t="s">
        <v>394</v>
      </c>
      <c r="AK766" s="283" t="s">
        <v>377</v>
      </c>
      <c r="AL766" s="283" t="s">
        <v>376</v>
      </c>
      <c r="AM766" s="283" t="s">
        <v>697</v>
      </c>
      <c r="AN766" s="283" t="s">
        <v>448</v>
      </c>
      <c r="AO766" s="291">
        <v>21</v>
      </c>
      <c r="AP766" s="283" t="s">
        <v>388</v>
      </c>
      <c r="AQ766" s="283" t="s">
        <v>432</v>
      </c>
      <c r="AR766" s="283" t="s">
        <v>393</v>
      </c>
      <c r="AS766" s="291">
        <v>32</v>
      </c>
      <c r="AT766" s="283" t="s">
        <v>1319</v>
      </c>
      <c r="AU766" s="283"/>
      <c r="AV766" s="291">
        <v>24</v>
      </c>
      <c r="AW766" s="291">
        <v>29</v>
      </c>
      <c r="AX766" s="291">
        <v>18</v>
      </c>
      <c r="AY766" s="167">
        <f t="shared" si="531"/>
        <v>52</v>
      </c>
      <c r="AZ766" s="167">
        <f t="shared" si="532"/>
        <v>32</v>
      </c>
      <c r="BA766" s="167">
        <f t="shared" si="533"/>
        <v>21</v>
      </c>
      <c r="BB766" s="167">
        <f t="shared" si="534"/>
        <v>22</v>
      </c>
      <c r="BC766" s="167">
        <f t="shared" si="535"/>
        <v>67</v>
      </c>
      <c r="BD766" s="167">
        <f t="shared" si="536"/>
        <v>43</v>
      </c>
      <c r="BE766" s="167">
        <f t="shared" si="537"/>
        <v>22</v>
      </c>
      <c r="BF766" s="167">
        <f t="shared" si="538"/>
        <v>28</v>
      </c>
      <c r="BG766" s="167">
        <f t="shared" si="539"/>
        <v>31</v>
      </c>
      <c r="BH766" s="167"/>
      <c r="BI766" s="167">
        <f t="shared" si="540"/>
        <v>34</v>
      </c>
      <c r="BJ766" s="167">
        <f t="shared" si="541"/>
        <v>32</v>
      </c>
      <c r="BK766" s="167">
        <f t="shared" si="542"/>
        <v>111</v>
      </c>
      <c r="BL766" s="167">
        <f t="shared" si="543"/>
        <v>24</v>
      </c>
      <c r="BM766" s="167">
        <f t="shared" si="544"/>
        <v>29</v>
      </c>
      <c r="BN766" s="167">
        <f t="shared" si="545"/>
        <v>18</v>
      </c>
      <c r="DI766" s="422"/>
      <c r="DJ766" s="422"/>
      <c r="EU766" s="422"/>
      <c r="EV766" s="422"/>
    </row>
    <row r="767" spans="14:152" s="56" customFormat="1" ht="15" customHeight="1">
      <c r="N767" s="503">
        <v>18</v>
      </c>
      <c r="O767" s="504">
        <v>23</v>
      </c>
      <c r="P767" s="167" t="s">
        <v>655</v>
      </c>
      <c r="Q767" s="167" t="s">
        <v>505</v>
      </c>
      <c r="R767" s="167" t="s">
        <v>376</v>
      </c>
      <c r="S767" s="504">
        <v>20</v>
      </c>
      <c r="T767" s="167" t="s">
        <v>613</v>
      </c>
      <c r="U767" s="167" t="s">
        <v>443</v>
      </c>
      <c r="W767" s="223">
        <f t="shared" si="524"/>
        <v>23</v>
      </c>
      <c r="X767" s="223">
        <f t="shared" si="525"/>
        <v>77</v>
      </c>
      <c r="Y767" s="223">
        <f t="shared" si="526"/>
        <v>48</v>
      </c>
      <c r="Z767" s="223"/>
      <c r="AA767" s="223"/>
      <c r="AB767" s="223">
        <f t="shared" si="527"/>
        <v>20</v>
      </c>
      <c r="AC767" s="223">
        <f t="shared" si="528"/>
        <v>20</v>
      </c>
      <c r="AD767" s="223">
        <f t="shared" si="529"/>
        <v>37</v>
      </c>
      <c r="AE767" s="223">
        <f t="shared" si="530"/>
        <v>39</v>
      </c>
      <c r="AG767" s="270">
        <v>13</v>
      </c>
      <c r="AH767" s="270"/>
      <c r="AI767" s="283" t="s">
        <v>507</v>
      </c>
      <c r="AJ767" s="283" t="s">
        <v>397</v>
      </c>
      <c r="AK767" s="291">
        <v>21</v>
      </c>
      <c r="AL767" s="291">
        <v>22</v>
      </c>
      <c r="AM767" s="283" t="s">
        <v>1506</v>
      </c>
      <c r="AN767" s="283" t="s">
        <v>451</v>
      </c>
      <c r="AO767" s="291">
        <v>22</v>
      </c>
      <c r="AP767" s="291">
        <v>28</v>
      </c>
      <c r="AQ767" s="283" t="s">
        <v>436</v>
      </c>
      <c r="AR767" s="283" t="s">
        <v>396</v>
      </c>
      <c r="AS767" s="283" t="s">
        <v>436</v>
      </c>
      <c r="AT767" s="283" t="s">
        <v>1508</v>
      </c>
      <c r="AU767" s="283"/>
      <c r="AV767" s="283" t="s">
        <v>425</v>
      </c>
      <c r="AW767" s="291">
        <v>30</v>
      </c>
      <c r="AX767" s="291">
        <v>19</v>
      </c>
      <c r="AY767" s="167">
        <f t="shared" si="531"/>
        <v>56</v>
      </c>
      <c r="AZ767" s="167">
        <f t="shared" si="532"/>
        <v>34</v>
      </c>
      <c r="BA767" s="167">
        <f t="shared" si="533"/>
        <v>22</v>
      </c>
      <c r="BB767" s="167">
        <f t="shared" si="534"/>
        <v>23</v>
      </c>
      <c r="BC767" s="167">
        <f t="shared" si="535"/>
        <v>72</v>
      </c>
      <c r="BD767" s="167">
        <f t="shared" si="536"/>
        <v>46</v>
      </c>
      <c r="BE767" s="167" t="str">
        <f t="shared" si="537"/>
        <v>-</v>
      </c>
      <c r="BF767" s="167">
        <f t="shared" si="538"/>
        <v>29</v>
      </c>
      <c r="BG767" s="167">
        <f t="shared" si="539"/>
        <v>33</v>
      </c>
      <c r="BH767" s="167"/>
      <c r="BI767" s="167">
        <f t="shared" si="540"/>
        <v>36</v>
      </c>
      <c r="BJ767" s="167">
        <f t="shared" si="541"/>
        <v>33</v>
      </c>
      <c r="BK767" s="167">
        <f t="shared" si="542"/>
        <v>117</v>
      </c>
      <c r="BL767" s="167">
        <f t="shared" si="543"/>
        <v>25</v>
      </c>
      <c r="BM767" s="167">
        <f t="shared" si="544"/>
        <v>30</v>
      </c>
      <c r="BN767" s="167">
        <f t="shared" si="545"/>
        <v>19</v>
      </c>
      <c r="DI767" s="422"/>
      <c r="DJ767" s="422"/>
      <c r="EU767" s="422"/>
      <c r="EV767" s="422"/>
    </row>
    <row r="768" spans="14:152" s="56" customFormat="1" ht="15" customHeight="1">
      <c r="N768" s="503">
        <v>19</v>
      </c>
      <c r="O768" s="167" t="s">
        <v>384</v>
      </c>
      <c r="P768" s="167" t="s">
        <v>656</v>
      </c>
      <c r="Q768" s="167" t="s">
        <v>657</v>
      </c>
      <c r="R768" s="167" t="s">
        <v>658</v>
      </c>
      <c r="S768" s="167" t="s">
        <v>437</v>
      </c>
      <c r="T768" s="167" t="s">
        <v>659</v>
      </c>
      <c r="U768" s="167" t="s">
        <v>660</v>
      </c>
      <c r="W768" s="223">
        <f t="shared" si="524"/>
        <v>24</v>
      </c>
      <c r="X768" s="223">
        <f t="shared" si="525"/>
        <v>83</v>
      </c>
      <c r="Y768" s="223">
        <f t="shared" si="526"/>
        <v>52</v>
      </c>
      <c r="Z768" s="223"/>
      <c r="AA768" s="223"/>
      <c r="AB768" s="223">
        <f t="shared" si="527"/>
        <v>22</v>
      </c>
      <c r="AC768" s="223">
        <f t="shared" si="528"/>
        <v>21</v>
      </c>
      <c r="AD768" s="223">
        <f t="shared" si="529"/>
        <v>40</v>
      </c>
      <c r="AE768" s="223">
        <f t="shared" si="530"/>
        <v>42</v>
      </c>
      <c r="AG768" s="270">
        <v>14</v>
      </c>
      <c r="AH768" s="270"/>
      <c r="AI768" s="283" t="s">
        <v>510</v>
      </c>
      <c r="AJ768" s="291">
        <v>34</v>
      </c>
      <c r="AK768" s="283" t="s">
        <v>466</v>
      </c>
      <c r="AL768" s="291">
        <v>23</v>
      </c>
      <c r="AM768" s="283" t="s">
        <v>1507</v>
      </c>
      <c r="AN768" s="283" t="s">
        <v>1279</v>
      </c>
      <c r="AO768" s="283" t="s">
        <v>1</v>
      </c>
      <c r="AP768" s="283" t="s">
        <v>467</v>
      </c>
      <c r="AQ768" s="283" t="s">
        <v>1117</v>
      </c>
      <c r="AR768" s="283" t="s">
        <v>1185</v>
      </c>
      <c r="AS768" s="291">
        <v>35</v>
      </c>
      <c r="AT768" s="283" t="s">
        <v>1509</v>
      </c>
      <c r="AU768" s="283"/>
      <c r="AV768" s="291">
        <v>27</v>
      </c>
      <c r="AW768" s="291">
        <v>31</v>
      </c>
      <c r="AX768" s="291">
        <v>20</v>
      </c>
      <c r="AY768" s="167">
        <f t="shared" si="531"/>
        <v>60</v>
      </c>
      <c r="AZ768" s="167">
        <f t="shared" si="532"/>
        <v>35</v>
      </c>
      <c r="BA768" s="167">
        <f t="shared" si="533"/>
        <v>24</v>
      </c>
      <c r="BB768" s="167">
        <f t="shared" si="534"/>
        <v>24</v>
      </c>
      <c r="BC768" s="167">
        <f t="shared" si="535"/>
        <v>77</v>
      </c>
      <c r="BD768" s="167">
        <f t="shared" si="536"/>
        <v>48</v>
      </c>
      <c r="BE768" s="167">
        <f t="shared" si="537"/>
        <v>23</v>
      </c>
      <c r="BF768" s="167">
        <f t="shared" si="538"/>
        <v>31</v>
      </c>
      <c r="BG768" s="167">
        <f t="shared" si="539"/>
        <v>35</v>
      </c>
      <c r="BH768" s="167"/>
      <c r="BI768" s="167">
        <f t="shared" si="540"/>
        <v>39</v>
      </c>
      <c r="BJ768" s="167">
        <f t="shared" si="541"/>
        <v>35</v>
      </c>
      <c r="BK768" s="167">
        <f t="shared" si="542"/>
        <v>123</v>
      </c>
      <c r="BL768" s="167">
        <f t="shared" si="543"/>
        <v>27</v>
      </c>
      <c r="BM768" s="167">
        <f t="shared" si="544"/>
        <v>31</v>
      </c>
      <c r="BN768" s="167">
        <f t="shared" si="545"/>
        <v>20</v>
      </c>
      <c r="DI768" s="422"/>
      <c r="DJ768" s="422"/>
      <c r="EU768" s="422"/>
      <c r="EV768" s="422"/>
    </row>
    <row r="769" spans="14:152" s="56" customFormat="1" ht="15" customHeight="1">
      <c r="N769" s="167">
        <v>0</v>
      </c>
      <c r="W769" s="167">
        <v>26</v>
      </c>
      <c r="X769" s="167">
        <v>134</v>
      </c>
      <c r="Y769" s="167">
        <v>69</v>
      </c>
      <c r="Z769" s="167"/>
      <c r="AA769" s="167"/>
      <c r="AB769" s="167">
        <v>27</v>
      </c>
      <c r="AC769" s="167">
        <v>23</v>
      </c>
      <c r="AD769" s="167">
        <v>61</v>
      </c>
      <c r="AE769" s="167">
        <v>53</v>
      </c>
      <c r="AG769" s="270">
        <v>15</v>
      </c>
      <c r="AH769" s="270"/>
      <c r="AI769" s="283" t="s">
        <v>1116</v>
      </c>
      <c r="AJ769" s="283" t="s">
        <v>1117</v>
      </c>
      <c r="AK769" s="291">
        <v>24</v>
      </c>
      <c r="AL769" s="291">
        <v>24</v>
      </c>
      <c r="AM769" s="283" t="s">
        <v>1459</v>
      </c>
      <c r="AN769" s="283" t="s">
        <v>1428</v>
      </c>
      <c r="AO769" s="291">
        <v>23</v>
      </c>
      <c r="AP769" s="283" t="s">
        <v>432</v>
      </c>
      <c r="AQ769" s="291">
        <v>37</v>
      </c>
      <c r="AR769" s="283" t="s">
        <v>448</v>
      </c>
      <c r="AS769" s="291">
        <v>36</v>
      </c>
      <c r="AT769" s="283" t="s">
        <v>1510</v>
      </c>
      <c r="AU769" s="283"/>
      <c r="AV769" s="283" t="s">
        <v>391</v>
      </c>
      <c r="AW769" s="291">
        <v>32</v>
      </c>
      <c r="AX769" s="291">
        <v>21</v>
      </c>
      <c r="AY769" s="167">
        <f t="shared" si="531"/>
        <v>63</v>
      </c>
      <c r="AZ769" s="167">
        <f t="shared" si="532"/>
        <v>37</v>
      </c>
      <c r="BA769" s="167">
        <f t="shared" si="533"/>
        <v>25</v>
      </c>
      <c r="BB769" s="167">
        <f t="shared" si="534"/>
        <v>25</v>
      </c>
      <c r="BC769" s="167">
        <f t="shared" si="535"/>
        <v>82</v>
      </c>
      <c r="BD769" s="167">
        <f t="shared" si="536"/>
        <v>51</v>
      </c>
      <c r="BE769" s="167">
        <f t="shared" si="537"/>
        <v>24</v>
      </c>
      <c r="BF769" s="167">
        <f t="shared" si="538"/>
        <v>33</v>
      </c>
      <c r="BG769" s="167">
        <f t="shared" si="539"/>
        <v>37</v>
      </c>
      <c r="BH769" s="167"/>
      <c r="BI769" s="167">
        <f t="shared" si="540"/>
        <v>41</v>
      </c>
      <c r="BJ769" s="167">
        <f t="shared" si="541"/>
        <v>36</v>
      </c>
      <c r="BK769" s="167">
        <f t="shared" si="542"/>
        <v>129</v>
      </c>
      <c r="BL769" s="167">
        <f t="shared" si="543"/>
        <v>28</v>
      </c>
      <c r="BM769" s="167">
        <f t="shared" si="544"/>
        <v>32</v>
      </c>
      <c r="BN769" s="167">
        <f t="shared" si="545"/>
        <v>21</v>
      </c>
      <c r="DI769" s="422"/>
      <c r="DJ769" s="422"/>
      <c r="EU769" s="422"/>
      <c r="EV769" s="422"/>
    </row>
    <row r="770" spans="14:152" s="56" customFormat="1" ht="15" customHeight="1">
      <c r="N770" s="167"/>
      <c r="W770" s="167"/>
      <c r="X770" s="167"/>
      <c r="Y770" s="167"/>
      <c r="Z770" s="167"/>
      <c r="AA770" s="167"/>
      <c r="AB770" s="167"/>
      <c r="AC770" s="167"/>
      <c r="AD770" s="167"/>
      <c r="AE770" s="167"/>
      <c r="AG770" s="270">
        <v>16</v>
      </c>
      <c r="AH770" s="270"/>
      <c r="AI770" s="283" t="s">
        <v>1074</v>
      </c>
      <c r="AJ770" s="291">
        <v>37</v>
      </c>
      <c r="AK770" s="283" t="s">
        <v>425</v>
      </c>
      <c r="AL770" s="291">
        <v>25</v>
      </c>
      <c r="AM770" s="283" t="s">
        <v>1432</v>
      </c>
      <c r="AN770" s="283" t="s">
        <v>468</v>
      </c>
      <c r="AO770" s="291">
        <v>24</v>
      </c>
      <c r="AP770" s="291">
        <v>33</v>
      </c>
      <c r="AQ770" s="283" t="s">
        <v>1167</v>
      </c>
      <c r="AR770" s="283" t="s">
        <v>1221</v>
      </c>
      <c r="AS770" s="283" t="s">
        <v>1</v>
      </c>
      <c r="AT770" s="283" t="s">
        <v>1415</v>
      </c>
      <c r="AU770" s="283"/>
      <c r="AV770" s="291">
        <v>30</v>
      </c>
      <c r="AW770" s="291">
        <v>33</v>
      </c>
      <c r="AX770" s="291">
        <v>22</v>
      </c>
      <c r="AY770" s="167">
        <f t="shared" si="531"/>
        <v>65</v>
      </c>
      <c r="AZ770" s="167">
        <f t="shared" si="532"/>
        <v>38</v>
      </c>
      <c r="BA770" s="167">
        <f t="shared" si="533"/>
        <v>27</v>
      </c>
      <c r="BB770" s="167">
        <f t="shared" si="534"/>
        <v>26</v>
      </c>
      <c r="BC770" s="167">
        <f t="shared" si="535"/>
        <v>87</v>
      </c>
      <c r="BD770" s="167">
        <f t="shared" si="536"/>
        <v>53</v>
      </c>
      <c r="BE770" s="167">
        <f t="shared" si="537"/>
        <v>25</v>
      </c>
      <c r="BF770" s="167">
        <f t="shared" si="538"/>
        <v>34</v>
      </c>
      <c r="BG770" s="167">
        <f t="shared" si="539"/>
        <v>38</v>
      </c>
      <c r="BH770" s="167"/>
      <c r="BI770" s="167">
        <f t="shared" si="540"/>
        <v>43</v>
      </c>
      <c r="BJ770" s="167" t="str">
        <f t="shared" si="541"/>
        <v>-</v>
      </c>
      <c r="BK770" s="167">
        <f t="shared" si="542"/>
        <v>133</v>
      </c>
      <c r="BL770" s="167">
        <f t="shared" si="543"/>
        <v>30</v>
      </c>
      <c r="BM770" s="167">
        <f t="shared" si="544"/>
        <v>33</v>
      </c>
      <c r="BN770" s="167">
        <f t="shared" si="545"/>
        <v>22</v>
      </c>
      <c r="DI770" s="422"/>
      <c r="DJ770" s="422"/>
      <c r="EU770" s="422"/>
      <c r="EV770" s="422"/>
    </row>
    <row r="771" spans="14:152" s="56" customFormat="1" ht="15" customHeight="1">
      <c r="N771" s="167"/>
      <c r="W771" s="167"/>
      <c r="X771" s="167"/>
      <c r="Y771" s="167"/>
      <c r="Z771" s="167"/>
      <c r="AA771" s="167"/>
      <c r="AB771" s="167"/>
      <c r="AC771" s="167"/>
      <c r="AD771" s="167"/>
      <c r="AE771" s="167"/>
      <c r="AG771" s="270">
        <v>17</v>
      </c>
      <c r="AH771" s="270"/>
      <c r="AI771" s="283" t="s">
        <v>570</v>
      </c>
      <c r="AJ771" s="291">
        <v>38</v>
      </c>
      <c r="AK771" s="283" t="s">
        <v>464</v>
      </c>
      <c r="AL771" s="291">
        <v>26</v>
      </c>
      <c r="AM771" s="283" t="s">
        <v>1511</v>
      </c>
      <c r="AN771" s="283" t="s">
        <v>1512</v>
      </c>
      <c r="AO771" s="291">
        <v>25</v>
      </c>
      <c r="AP771" s="291">
        <v>34</v>
      </c>
      <c r="AQ771" s="291">
        <v>40</v>
      </c>
      <c r="AR771" s="283" t="s">
        <v>592</v>
      </c>
      <c r="AS771" s="291">
        <v>37</v>
      </c>
      <c r="AT771" s="291">
        <v>135</v>
      </c>
      <c r="AU771" s="291"/>
      <c r="AV771" s="283" t="s">
        <v>432</v>
      </c>
      <c r="AW771" s="283" t="s">
        <v>1</v>
      </c>
      <c r="AX771" s="459" t="s">
        <v>1</v>
      </c>
      <c r="AY771" s="167">
        <f t="shared" si="531"/>
        <v>67</v>
      </c>
      <c r="AZ771" s="167">
        <f t="shared" si="532"/>
        <v>39</v>
      </c>
      <c r="BA771" s="167">
        <f t="shared" si="533"/>
        <v>29</v>
      </c>
      <c r="BB771" s="167">
        <f t="shared" si="534"/>
        <v>27</v>
      </c>
      <c r="BC771" s="167">
        <f t="shared" si="535"/>
        <v>92</v>
      </c>
      <c r="BD771" s="167">
        <f t="shared" si="536"/>
        <v>56</v>
      </c>
      <c r="BE771" s="167">
        <f t="shared" si="537"/>
        <v>26</v>
      </c>
      <c r="BF771" s="167" t="str">
        <f t="shared" si="538"/>
        <v>-</v>
      </c>
      <c r="BG771" s="167">
        <f t="shared" si="539"/>
        <v>40</v>
      </c>
      <c r="BH771" s="167"/>
      <c r="BI771" s="167">
        <f t="shared" si="540"/>
        <v>45</v>
      </c>
      <c r="BJ771" s="167">
        <f t="shared" si="541"/>
        <v>37</v>
      </c>
      <c r="BK771" s="167">
        <f t="shared" si="542"/>
        <v>135</v>
      </c>
      <c r="BL771" s="167">
        <f t="shared" si="543"/>
        <v>31</v>
      </c>
      <c r="BM771" s="167" t="str">
        <f t="shared" si="544"/>
        <v>-</v>
      </c>
      <c r="BN771" s="167" t="str">
        <f t="shared" si="545"/>
        <v>-</v>
      </c>
      <c r="DI771" s="422"/>
      <c r="DJ771" s="422"/>
      <c r="EU771" s="422"/>
      <c r="EV771" s="422"/>
    </row>
    <row r="772" spans="14:152" s="56" customFormat="1" ht="15" customHeight="1">
      <c r="N772" s="167"/>
      <c r="W772" s="167"/>
      <c r="X772" s="167"/>
      <c r="Y772" s="167"/>
      <c r="Z772" s="167"/>
      <c r="AA772" s="167"/>
      <c r="AB772" s="167"/>
      <c r="AC772" s="167"/>
      <c r="AD772" s="167"/>
      <c r="AE772" s="167"/>
      <c r="AG772" s="270">
        <v>18</v>
      </c>
      <c r="AH772" s="270"/>
      <c r="AI772" s="291">
        <v>67</v>
      </c>
      <c r="AJ772" s="291">
        <v>39</v>
      </c>
      <c r="AK772" s="283" t="s">
        <v>467</v>
      </c>
      <c r="AL772" s="291">
        <v>27</v>
      </c>
      <c r="AM772" s="283" t="s">
        <v>1231</v>
      </c>
      <c r="AN772" s="283" t="s">
        <v>1513</v>
      </c>
      <c r="AO772" s="291">
        <v>26</v>
      </c>
      <c r="AP772" s="455" t="s">
        <v>1</v>
      </c>
      <c r="AQ772" s="506" t="s">
        <v>448</v>
      </c>
      <c r="AR772" s="506" t="s">
        <v>1515</v>
      </c>
      <c r="AS772" s="291">
        <v>38</v>
      </c>
      <c r="AT772" s="291">
        <v>136</v>
      </c>
      <c r="AU772" s="291"/>
      <c r="AV772" s="291">
        <v>33</v>
      </c>
      <c r="AW772" s="291">
        <v>34</v>
      </c>
      <c r="AX772" s="459" t="s">
        <v>440</v>
      </c>
      <c r="AY772" s="167">
        <f t="shared" si="531"/>
        <v>68</v>
      </c>
      <c r="AZ772" s="167">
        <f t="shared" si="532"/>
        <v>40</v>
      </c>
      <c r="BA772" s="167">
        <f t="shared" si="533"/>
        <v>31</v>
      </c>
      <c r="BB772" s="167">
        <f t="shared" si="534"/>
        <v>28</v>
      </c>
      <c r="BC772" s="167">
        <f t="shared" si="535"/>
        <v>98</v>
      </c>
      <c r="BD772" s="167">
        <f t="shared" si="536"/>
        <v>58</v>
      </c>
      <c r="BE772" s="167">
        <f t="shared" si="537"/>
        <v>27</v>
      </c>
      <c r="BF772" s="167">
        <f t="shared" si="538"/>
        <v>35</v>
      </c>
      <c r="BG772" s="167">
        <f t="shared" si="539"/>
        <v>41</v>
      </c>
      <c r="BH772" s="167"/>
      <c r="BI772" s="167">
        <f t="shared" si="540"/>
        <v>48</v>
      </c>
      <c r="BJ772" s="167">
        <f t="shared" si="541"/>
        <v>38</v>
      </c>
      <c r="BK772" s="167">
        <f t="shared" si="542"/>
        <v>136</v>
      </c>
      <c r="BL772" s="167">
        <f t="shared" si="543"/>
        <v>33</v>
      </c>
      <c r="BM772" s="167">
        <f t="shared" si="544"/>
        <v>34</v>
      </c>
      <c r="BN772" s="167">
        <f t="shared" si="545"/>
        <v>23</v>
      </c>
      <c r="DI772" s="422"/>
      <c r="DJ772" s="422"/>
      <c r="EU772" s="422"/>
      <c r="EV772" s="422"/>
    </row>
    <row r="773" spans="14:152" s="56" customFormat="1" ht="15" customHeight="1">
      <c r="N773" s="167"/>
      <c r="W773" s="167"/>
      <c r="X773" s="167"/>
      <c r="Y773" s="167"/>
      <c r="Z773" s="167"/>
      <c r="AA773" s="167"/>
      <c r="AB773" s="167"/>
      <c r="AC773" s="167"/>
      <c r="AD773" s="167"/>
      <c r="AE773" s="167"/>
      <c r="AG773" s="270">
        <v>19</v>
      </c>
      <c r="AH773" s="270"/>
      <c r="AI773" s="455">
        <v>68</v>
      </c>
      <c r="AJ773" s="455" t="s">
        <v>690</v>
      </c>
      <c r="AK773" s="455" t="s">
        <v>432</v>
      </c>
      <c r="AL773" s="455">
        <v>28</v>
      </c>
      <c r="AM773" s="455" t="s">
        <v>1514</v>
      </c>
      <c r="AN773" s="455" t="s">
        <v>453</v>
      </c>
      <c r="AO773" s="455" t="s">
        <v>424</v>
      </c>
      <c r="AP773" s="455">
        <v>35</v>
      </c>
      <c r="AQ773" s="300"/>
      <c r="AR773" s="300"/>
      <c r="AS773" s="300"/>
      <c r="AT773" s="300"/>
      <c r="AU773" s="300"/>
      <c r="AV773" s="300"/>
      <c r="AW773" s="300"/>
      <c r="AX773" s="300"/>
      <c r="AY773" s="167">
        <v>69</v>
      </c>
      <c r="AZ773" s="167">
        <f>IF(AJ773="-",AJ773,IF(ISNUMBER(AJ773),AJ773,MID(AJ773,(FIND("-",AJ773)+1),3)+1))</f>
        <v>45</v>
      </c>
      <c r="BA773" s="167">
        <f>IF(AK773="-",AK773,IF(ISNUMBER(AK773),AK773,MID(AK773,(FIND("-",AK773)+1),3)+1))</f>
        <v>33</v>
      </c>
      <c r="BB773" s="167">
        <v>29</v>
      </c>
      <c r="BC773" s="167">
        <f>IF(AM773="-",AM773,IF(ISNUMBER(AM773),AM773,MID(AM773,(FIND("-",AM773)+1),3)+1))</f>
        <v>120</v>
      </c>
      <c r="BD773" s="167">
        <f>IF(AN773="-",AN773,IF(ISNUMBER(AN773),AN773,MID(AN773,(FIND("-",AN773)+1),3)+1))</f>
        <v>69</v>
      </c>
      <c r="BE773" s="167">
        <f>IF(AO773="-",AO773,IF(ISNUMBER(AO773),AO773,MID(AO773,(FIND("-",AO773)+1),3)+1))</f>
        <v>31</v>
      </c>
      <c r="BF773" s="167">
        <v>36</v>
      </c>
      <c r="BG773" s="167">
        <f>IF(AQ772="-",AQ772,IF(ISNUMBER(AQ772),AQ772,MID(AQ772,(FIND("-",AQ772)+1),3)+1))</f>
        <v>43</v>
      </c>
      <c r="BH773" s="167"/>
      <c r="BI773" s="167">
        <f>IF(AR772="-",AR772,IF(ISNUMBER(AR772),AR772,MID(AR772,(FIND("-",AR772)+1),3)+1))</f>
        <v>61</v>
      </c>
      <c r="BJ773" s="167">
        <v>39</v>
      </c>
      <c r="BK773" s="167">
        <v>137</v>
      </c>
      <c r="BL773" s="167">
        <v>34</v>
      </c>
      <c r="BM773" s="167">
        <v>35</v>
      </c>
      <c r="BN773" s="167">
        <f>IF(AX772="-",AX772,IF(ISNUMBER(AX772),AX772,MID(AX772,(FIND("-",AX772)+1),3)+1))</f>
        <v>25</v>
      </c>
      <c r="DI773" s="422"/>
      <c r="DJ773" s="422"/>
      <c r="EU773" s="422"/>
      <c r="EV773" s="422"/>
    </row>
    <row r="774" spans="14:152" s="56" customFormat="1" ht="15" customHeight="1">
      <c r="N774" s="167"/>
      <c r="W774" s="167"/>
      <c r="X774" s="167"/>
      <c r="Y774" s="167"/>
      <c r="Z774" s="167"/>
      <c r="AA774" s="167"/>
      <c r="AB774" s="167"/>
      <c r="AC774" s="167"/>
      <c r="AD774" s="167"/>
      <c r="AE774" s="167"/>
      <c r="AG774" s="458"/>
      <c r="AH774" s="458"/>
      <c r="AI774" s="300"/>
      <c r="AJ774" s="300"/>
      <c r="AK774" s="300"/>
      <c r="AL774" s="300"/>
      <c r="AM774" s="300"/>
      <c r="AN774" s="300"/>
      <c r="AO774" s="300"/>
      <c r="AP774" s="300"/>
      <c r="AQ774" s="300"/>
      <c r="AR774" s="300"/>
      <c r="AS774" s="300"/>
      <c r="AT774" s="300"/>
      <c r="AU774" s="300"/>
      <c r="AV774" s="300"/>
      <c r="AW774" s="300"/>
      <c r="AX774" s="300"/>
      <c r="AY774" s="167"/>
      <c r="AZ774" s="167"/>
      <c r="BA774" s="167"/>
      <c r="BB774" s="167"/>
      <c r="BC774" s="167"/>
      <c r="BD774" s="167"/>
      <c r="BE774" s="167"/>
      <c r="BF774" s="167"/>
      <c r="BG774" s="167"/>
      <c r="BH774" s="167"/>
      <c r="BI774" s="167"/>
      <c r="BJ774" s="167"/>
      <c r="BK774" s="167"/>
      <c r="BL774" s="167"/>
      <c r="BM774" s="167"/>
      <c r="BN774" s="167"/>
      <c r="DI774" s="422"/>
      <c r="DJ774" s="422"/>
      <c r="EU774" s="422"/>
      <c r="EV774" s="422"/>
    </row>
    <row r="775" spans="14:152" s="56" customFormat="1" ht="15" customHeight="1">
      <c r="N775" s="167"/>
      <c r="W775" s="167"/>
      <c r="X775" s="167"/>
      <c r="Y775" s="167"/>
      <c r="Z775" s="167"/>
      <c r="AA775" s="167"/>
      <c r="AB775" s="167"/>
      <c r="AC775" s="167"/>
      <c r="AD775" s="167"/>
      <c r="AE775" s="167"/>
      <c r="AG775" s="167"/>
      <c r="AH775" s="167"/>
      <c r="AI775" s="300"/>
      <c r="AJ775" s="300"/>
      <c r="AK775" s="300"/>
      <c r="AL775" s="300"/>
      <c r="AM775" s="300"/>
      <c r="AN775" s="300"/>
      <c r="AO775" s="300"/>
      <c r="AP775" s="300"/>
      <c r="AQ775" s="300"/>
      <c r="AR775" s="300"/>
      <c r="AS775" s="300"/>
      <c r="AT775" s="300"/>
      <c r="AU775" s="300"/>
      <c r="AV775" s="300"/>
      <c r="AW775" s="300"/>
      <c r="AX775" s="300"/>
      <c r="AY775" s="167"/>
      <c r="AZ775" s="167"/>
      <c r="BA775" s="167"/>
      <c r="BB775" s="167"/>
      <c r="BC775" s="167"/>
      <c r="BD775" s="167"/>
      <c r="BE775" s="167"/>
      <c r="BF775" s="167"/>
      <c r="BG775" s="167"/>
      <c r="BH775" s="167"/>
      <c r="BI775" s="167"/>
      <c r="BJ775" s="167"/>
      <c r="BK775" s="167"/>
      <c r="BL775" s="167"/>
      <c r="BM775" s="167"/>
      <c r="BN775" s="167"/>
      <c r="DI775" s="422"/>
      <c r="DJ775" s="422"/>
      <c r="EU775" s="422"/>
      <c r="EV775" s="422"/>
    </row>
    <row r="776" spans="14:152" s="56" customFormat="1" ht="15" customHeight="1">
      <c r="N776" s="167"/>
      <c r="W776" s="167"/>
      <c r="X776" s="167"/>
      <c r="Y776" s="167"/>
      <c r="Z776" s="167"/>
      <c r="AA776" s="167"/>
      <c r="AB776" s="167"/>
      <c r="AC776" s="167"/>
      <c r="AD776" s="167"/>
      <c r="AE776" s="167"/>
      <c r="AG776" s="301" t="s">
        <v>1516</v>
      </c>
      <c r="AH776" s="301"/>
      <c r="AI776" s="300" t="s">
        <v>1517</v>
      </c>
      <c r="AJ776" s="300"/>
      <c r="AK776" s="300"/>
      <c r="AL776" s="300"/>
      <c r="AM776" s="300"/>
      <c r="AN776" s="300"/>
      <c r="AO776" s="300"/>
      <c r="AP776" s="300"/>
      <c r="AQ776" s="302"/>
      <c r="AR776" s="302"/>
      <c r="AS776" s="302"/>
      <c r="AT776" s="302"/>
      <c r="AU776" s="302"/>
      <c r="AV776" s="302"/>
      <c r="AW776" s="302"/>
      <c r="AX776" s="302"/>
      <c r="AY776" s="167"/>
      <c r="AZ776" s="167"/>
      <c r="BA776" s="167"/>
      <c r="BB776" s="167"/>
      <c r="BC776" s="167"/>
      <c r="BD776" s="167"/>
      <c r="BE776" s="167"/>
      <c r="BF776" s="167"/>
      <c r="BG776" s="167"/>
      <c r="BH776" s="167"/>
      <c r="BI776" s="167"/>
      <c r="BJ776" s="167"/>
      <c r="BK776" s="167"/>
      <c r="BL776" s="167"/>
      <c r="BM776" s="167"/>
      <c r="BN776" s="167"/>
      <c r="DI776" s="422"/>
      <c r="DJ776" s="422"/>
      <c r="EU776" s="422"/>
      <c r="EV776" s="422"/>
    </row>
    <row r="777" spans="14:152" s="56" customFormat="1" ht="15" customHeight="1">
      <c r="N777" s="167"/>
      <c r="W777" s="167"/>
      <c r="X777" s="167"/>
      <c r="Y777" s="167"/>
      <c r="Z777" s="167"/>
      <c r="AA777" s="167"/>
      <c r="AB777" s="167"/>
      <c r="AC777" s="167"/>
      <c r="AD777" s="167"/>
      <c r="AE777" s="167"/>
      <c r="AG777" s="251" t="s">
        <v>1053</v>
      </c>
      <c r="AH777" s="251"/>
      <c r="AI777" s="302"/>
      <c r="AJ777" s="302"/>
      <c r="AK777" s="302"/>
      <c r="AL777" s="302"/>
      <c r="AM777" s="302"/>
      <c r="AN777" s="302"/>
      <c r="AO777" s="302"/>
      <c r="AP777" s="302"/>
      <c r="AQ777" s="303" t="s">
        <v>1062</v>
      </c>
      <c r="AR777" s="303" t="s">
        <v>1063</v>
      </c>
      <c r="AS777" s="303" t="s">
        <v>1064</v>
      </c>
      <c r="AT777" s="303" t="s">
        <v>1065</v>
      </c>
      <c r="AU777" s="303"/>
      <c r="AV777" s="304" t="s">
        <v>1066</v>
      </c>
      <c r="AW777" s="303" t="s">
        <v>1067</v>
      </c>
      <c r="AX777" s="303" t="s">
        <v>1068</v>
      </c>
      <c r="AY777" s="167"/>
      <c r="AZ777" s="167"/>
      <c r="BA777" s="167"/>
      <c r="BB777" s="167"/>
      <c r="BC777" s="167"/>
      <c r="BD777" s="167"/>
      <c r="BE777" s="167"/>
      <c r="BF777" s="167"/>
      <c r="BG777" s="167"/>
      <c r="BH777" s="167"/>
      <c r="BI777" s="167"/>
      <c r="BJ777" s="167"/>
      <c r="BK777" s="167"/>
      <c r="BL777" s="167"/>
      <c r="BM777" s="167"/>
      <c r="BN777" s="167"/>
      <c r="DI777" s="422"/>
      <c r="DJ777" s="422"/>
      <c r="EU777" s="422"/>
      <c r="EV777" s="422"/>
    </row>
    <row r="778" spans="14:152" s="56" customFormat="1" ht="15" customHeight="1">
      <c r="N778" s="167"/>
      <c r="W778" s="167"/>
      <c r="X778" s="167"/>
      <c r="Y778" s="167"/>
      <c r="Z778" s="167"/>
      <c r="AA778" s="167"/>
      <c r="AB778" s="167"/>
      <c r="AC778" s="167"/>
      <c r="AD778" s="167"/>
      <c r="AE778" s="167"/>
      <c r="AG778" s="251"/>
      <c r="AH778" s="251"/>
      <c r="AI778" s="303" t="s">
        <v>1054</v>
      </c>
      <c r="AJ778" s="303" t="s">
        <v>1055</v>
      </c>
      <c r="AK778" s="303" t="s">
        <v>1056</v>
      </c>
      <c r="AL778" s="303" t="s">
        <v>1057</v>
      </c>
      <c r="AM778" s="303" t="s">
        <v>1058</v>
      </c>
      <c r="AN778" s="303" t="s">
        <v>1059</v>
      </c>
      <c r="AO778" s="303" t="s">
        <v>1060</v>
      </c>
      <c r="AP778" s="303" t="s">
        <v>1061</v>
      </c>
      <c r="AQ778" s="283" t="s">
        <v>1198</v>
      </c>
      <c r="AR778" s="283" t="s">
        <v>644</v>
      </c>
      <c r="AS778" s="283" t="s">
        <v>1227</v>
      </c>
      <c r="AT778" s="283" t="s">
        <v>1501</v>
      </c>
      <c r="AU778" s="283"/>
      <c r="AV778" s="283" t="s">
        <v>1128</v>
      </c>
      <c r="AW778" s="283" t="s">
        <v>1146</v>
      </c>
      <c r="AX778" s="459" t="s">
        <v>474</v>
      </c>
      <c r="AY778" s="167">
        <f t="shared" ref="AY778:AY796" si="546">IF(AI779="-",AI779,IF(ISNUMBER(AI779),AI779,MID(AI779,1,FIND("-",AI779)-1))+0)</f>
        <v>0</v>
      </c>
      <c r="AZ778" s="167">
        <f t="shared" ref="AZ778:AZ796" si="547">IF(AJ779="-",AJ779,IF(ISNUMBER(AJ779),AJ779,MID(AJ779,1,FIND("-",AJ779)-1))+0)</f>
        <v>0</v>
      </c>
      <c r="BA778" s="167">
        <f t="shared" ref="BA778:BA796" si="548">IF(AK779="-",AK779,IF(ISNUMBER(AK779),AK779,MID(AK779,1,FIND("-",AK779)-1))+0)</f>
        <v>0</v>
      </c>
      <c r="BB778" s="167">
        <f t="shared" ref="BB778:BB796" si="549">IF(AL779="-",AL779,IF(ISNUMBER(AL779),AL779,MID(AL779,1,FIND("-",AL779)-1))+0)</f>
        <v>0</v>
      </c>
      <c r="BC778" s="167">
        <f t="shared" ref="BC778:BC796" si="550">IF(AM779="-",AM779,IF(ISNUMBER(AM779),AM779,MID(AM779,1,FIND("-",AM779)-1))+0)</f>
        <v>0</v>
      </c>
      <c r="BD778" s="167">
        <f t="shared" ref="BD778:BD796" si="551">IF(AN779="-",AN779,IF(ISNUMBER(AN779),AN779,MID(AN779,1,FIND("-",AN779)-1))+0)</f>
        <v>0</v>
      </c>
      <c r="BE778" s="167">
        <f t="shared" ref="BE778:BE796" si="552">IF(AO779="-",AO779,IF(ISNUMBER(AO779),AO779,MID(AO779,1,FIND("-",AO779)-1))+0)</f>
        <v>0</v>
      </c>
      <c r="BF778" s="167">
        <f t="shared" ref="BF778:BF796" si="553">IF(AP779="-",AP779,IF(ISNUMBER(AP779),AP779,MID(AP779,1,FIND("-",AP779)-1))+0)</f>
        <v>0</v>
      </c>
      <c r="BG778" s="167">
        <f t="shared" ref="BG778:BG796" si="554">IF(AQ778="-",AQ778,IF(ISNUMBER(AQ778),AQ778,MID(AQ778,1,FIND("-",AQ778)-1))+0)</f>
        <v>0</v>
      </c>
      <c r="BH778" s="167"/>
      <c r="BI778" s="167">
        <f t="shared" ref="BI778:BI796" si="555">IF(AR778="-",AR778,IF(ISNUMBER(AR778),AR778,MID(AR778,1,FIND("-",AR778)-1))+0)</f>
        <v>0</v>
      </c>
      <c r="BJ778" s="167">
        <f t="shared" ref="BJ778:BJ796" si="556">IF(AS778="-",AS778,IF(ISNUMBER(AS778),AS778,MID(AS778,1,FIND("-",AS778)-1))+0)</f>
        <v>0</v>
      </c>
      <c r="BK778" s="167">
        <f t="shared" ref="BK778:BK796" si="557">IF(AT778="-",AT778,IF(ISNUMBER(AT778),AT778,MID(AT778,1,FIND("-",AT778)-1))+0)</f>
        <v>0</v>
      </c>
      <c r="BL778" s="167">
        <f t="shared" ref="BL778:BL796" si="558">IF(AV778="-",AV778,IF(ISNUMBER(AV778),AV778,MID(AV778,1,FIND("-",AV778)-1))+0)</f>
        <v>0</v>
      </c>
      <c r="BM778" s="167">
        <f t="shared" ref="BM778:BM796" si="559">IF(AW778="-",AW778,IF(ISNUMBER(AW778),AW778,MID(AW778,1,FIND("-",AW778)-1))+0)</f>
        <v>0</v>
      </c>
      <c r="BN778" s="167">
        <f t="shared" ref="BN778:BN796" si="560">IF(AX778="-",AX778,IF(ISNUMBER(AX778),AX778,MID(AX778,1,FIND("-",AX778)-1))+0)</f>
        <v>0</v>
      </c>
      <c r="DI778" s="422"/>
      <c r="DJ778" s="422"/>
      <c r="EU778" s="422"/>
      <c r="EV778" s="422"/>
    </row>
    <row r="779" spans="14:152" s="56" customFormat="1" ht="15" customHeight="1">
      <c r="N779" s="167"/>
      <c r="W779" s="167"/>
      <c r="X779" s="167"/>
      <c r="Y779" s="167"/>
      <c r="Z779" s="167"/>
      <c r="AA779" s="167"/>
      <c r="AB779" s="167"/>
      <c r="AC779" s="167"/>
      <c r="AD779" s="167"/>
      <c r="AE779" s="167"/>
      <c r="AG779" s="270">
        <v>1</v>
      </c>
      <c r="AH779" s="270"/>
      <c r="AI779" s="283" t="s">
        <v>617</v>
      </c>
      <c r="AJ779" s="283">
        <v>0</v>
      </c>
      <c r="AK779" s="283" t="s">
        <v>1198</v>
      </c>
      <c r="AL779" s="283" t="s">
        <v>644</v>
      </c>
      <c r="AM779" s="283" t="s">
        <v>1288</v>
      </c>
      <c r="AN779" s="283" t="s">
        <v>1300</v>
      </c>
      <c r="AO779" s="283" t="s">
        <v>474</v>
      </c>
      <c r="AP779" s="283" t="s">
        <v>474</v>
      </c>
      <c r="AQ779" s="283" t="s">
        <v>412</v>
      </c>
      <c r="AR779" s="283" t="s">
        <v>359</v>
      </c>
      <c r="AS779" s="283" t="s">
        <v>365</v>
      </c>
      <c r="AT779" s="283" t="s">
        <v>1502</v>
      </c>
      <c r="AU779" s="283"/>
      <c r="AV779" s="291">
        <v>10</v>
      </c>
      <c r="AW779" s="283" t="s">
        <v>458</v>
      </c>
      <c r="AX779" s="291">
        <v>7</v>
      </c>
      <c r="AY779" s="167">
        <f t="shared" si="546"/>
        <v>5</v>
      </c>
      <c r="AZ779" s="167">
        <f t="shared" si="547"/>
        <v>1</v>
      </c>
      <c r="BA779" s="167">
        <f t="shared" si="548"/>
        <v>9</v>
      </c>
      <c r="BB779" s="167">
        <f t="shared" si="549"/>
        <v>6</v>
      </c>
      <c r="BC779" s="167">
        <f t="shared" si="550"/>
        <v>24</v>
      </c>
      <c r="BD779" s="167">
        <f t="shared" si="551"/>
        <v>15</v>
      </c>
      <c r="BE779" s="167">
        <f t="shared" si="552"/>
        <v>7</v>
      </c>
      <c r="BF779" s="167">
        <f t="shared" si="553"/>
        <v>7</v>
      </c>
      <c r="BG779" s="167">
        <f t="shared" si="554"/>
        <v>9</v>
      </c>
      <c r="BH779" s="167"/>
      <c r="BI779" s="167">
        <f t="shared" si="555"/>
        <v>6</v>
      </c>
      <c r="BJ779" s="167">
        <f t="shared" si="556"/>
        <v>11</v>
      </c>
      <c r="BK779" s="167">
        <f t="shared" si="557"/>
        <v>32</v>
      </c>
      <c r="BL779" s="167">
        <f t="shared" si="558"/>
        <v>10</v>
      </c>
      <c r="BM779" s="167">
        <f t="shared" si="559"/>
        <v>12</v>
      </c>
      <c r="BN779" s="167">
        <f t="shared" si="560"/>
        <v>7</v>
      </c>
      <c r="DI779" s="422"/>
      <c r="DJ779" s="422"/>
      <c r="EU779" s="422"/>
      <c r="EV779" s="422"/>
    </row>
    <row r="780" spans="14:152" s="56" customFormat="1" ht="15" customHeight="1">
      <c r="N780" s="167"/>
      <c r="W780" s="167"/>
      <c r="X780" s="167"/>
      <c r="Y780" s="167"/>
      <c r="Z780" s="167"/>
      <c r="AA780" s="167"/>
      <c r="AB780" s="167"/>
      <c r="AC780" s="167"/>
      <c r="AD780" s="167"/>
      <c r="AE780" s="167"/>
      <c r="AG780" s="270">
        <v>2</v>
      </c>
      <c r="AH780" s="270"/>
      <c r="AI780" s="283" t="s">
        <v>518</v>
      </c>
      <c r="AJ780" s="283" t="s">
        <v>456</v>
      </c>
      <c r="AK780" s="291">
        <v>9</v>
      </c>
      <c r="AL780" s="283" t="s">
        <v>359</v>
      </c>
      <c r="AM780" s="283" t="s">
        <v>590</v>
      </c>
      <c r="AN780" s="283" t="s">
        <v>371</v>
      </c>
      <c r="AO780" s="283" t="s">
        <v>367</v>
      </c>
      <c r="AP780" s="283" t="s">
        <v>367</v>
      </c>
      <c r="AQ780" s="283" t="s">
        <v>366</v>
      </c>
      <c r="AR780" s="283" t="s">
        <v>361</v>
      </c>
      <c r="AS780" s="283" t="s">
        <v>459</v>
      </c>
      <c r="AT780" s="283" t="s">
        <v>628</v>
      </c>
      <c r="AU780" s="283"/>
      <c r="AV780" s="291">
        <v>11</v>
      </c>
      <c r="AW780" s="283" t="s">
        <v>459</v>
      </c>
      <c r="AX780" s="291">
        <v>8</v>
      </c>
      <c r="AY780" s="167">
        <f t="shared" si="546"/>
        <v>8</v>
      </c>
      <c r="AZ780" s="167">
        <f t="shared" si="547"/>
        <v>3</v>
      </c>
      <c r="BA780" s="167">
        <f t="shared" si="548"/>
        <v>10</v>
      </c>
      <c r="BB780" s="167">
        <f t="shared" si="549"/>
        <v>8</v>
      </c>
      <c r="BC780" s="167">
        <f t="shared" si="550"/>
        <v>27</v>
      </c>
      <c r="BD780" s="167">
        <f t="shared" si="551"/>
        <v>17</v>
      </c>
      <c r="BE780" s="167">
        <f t="shared" si="552"/>
        <v>9</v>
      </c>
      <c r="BF780" s="167">
        <f t="shared" si="553"/>
        <v>9</v>
      </c>
      <c r="BG780" s="167">
        <f t="shared" si="554"/>
        <v>11</v>
      </c>
      <c r="BH780" s="167"/>
      <c r="BI780" s="167">
        <f t="shared" si="555"/>
        <v>8</v>
      </c>
      <c r="BJ780" s="167">
        <f t="shared" si="556"/>
        <v>14</v>
      </c>
      <c r="BK780" s="167">
        <f t="shared" si="557"/>
        <v>40</v>
      </c>
      <c r="BL780" s="167">
        <f t="shared" si="558"/>
        <v>11</v>
      </c>
      <c r="BM780" s="167">
        <f t="shared" si="559"/>
        <v>14</v>
      </c>
      <c r="BN780" s="167">
        <f t="shared" si="560"/>
        <v>8</v>
      </c>
      <c r="DI780" s="422"/>
      <c r="DJ780" s="422"/>
      <c r="EU780" s="422"/>
      <c r="EV780" s="422"/>
    </row>
    <row r="781" spans="14:152" s="56" customFormat="1" ht="15" customHeight="1">
      <c r="N781" s="167"/>
      <c r="W781" s="167"/>
      <c r="X781" s="167"/>
      <c r="Y781" s="167"/>
      <c r="Z781" s="167"/>
      <c r="AA781" s="167"/>
      <c r="AB781" s="167"/>
      <c r="AC781" s="167"/>
      <c r="AD781" s="167"/>
      <c r="AE781" s="167"/>
      <c r="AG781" s="270">
        <v>3</v>
      </c>
      <c r="AH781" s="270"/>
      <c r="AI781" s="283" t="s">
        <v>414</v>
      </c>
      <c r="AJ781" s="283" t="s">
        <v>407</v>
      </c>
      <c r="AK781" s="291">
        <v>10</v>
      </c>
      <c r="AL781" s="291">
        <v>8</v>
      </c>
      <c r="AM781" s="283" t="s">
        <v>428</v>
      </c>
      <c r="AN781" s="283" t="s">
        <v>373</v>
      </c>
      <c r="AO781" s="283" t="s">
        <v>412</v>
      </c>
      <c r="AP781" s="283" t="s">
        <v>412</v>
      </c>
      <c r="AQ781" s="283" t="s">
        <v>380</v>
      </c>
      <c r="AR781" s="283" t="s">
        <v>516</v>
      </c>
      <c r="AS781" s="283" t="s">
        <v>387</v>
      </c>
      <c r="AT781" s="283" t="s">
        <v>1518</v>
      </c>
      <c r="AU781" s="283"/>
      <c r="AV781" s="283" t="s">
        <v>458</v>
      </c>
      <c r="AW781" s="283" t="s">
        <v>387</v>
      </c>
      <c r="AX781" s="291">
        <v>9</v>
      </c>
      <c r="AY781" s="167">
        <f t="shared" si="546"/>
        <v>12</v>
      </c>
      <c r="AZ781" s="167">
        <f t="shared" si="547"/>
        <v>5</v>
      </c>
      <c r="BA781" s="167">
        <f t="shared" si="548"/>
        <v>11</v>
      </c>
      <c r="BB781" s="167">
        <f t="shared" si="549"/>
        <v>9</v>
      </c>
      <c r="BC781" s="167">
        <f t="shared" si="550"/>
        <v>30</v>
      </c>
      <c r="BD781" s="167">
        <f t="shared" si="551"/>
        <v>20</v>
      </c>
      <c r="BE781" s="167">
        <f t="shared" si="552"/>
        <v>11</v>
      </c>
      <c r="BF781" s="167">
        <f t="shared" si="553"/>
        <v>11</v>
      </c>
      <c r="BG781" s="167">
        <f t="shared" si="554"/>
        <v>13</v>
      </c>
      <c r="BH781" s="167"/>
      <c r="BI781" s="167">
        <f t="shared" si="555"/>
        <v>10</v>
      </c>
      <c r="BJ781" s="167">
        <f t="shared" si="556"/>
        <v>16</v>
      </c>
      <c r="BK781" s="167">
        <f t="shared" si="557"/>
        <v>47</v>
      </c>
      <c r="BL781" s="167">
        <f t="shared" si="558"/>
        <v>12</v>
      </c>
      <c r="BM781" s="167">
        <f t="shared" si="559"/>
        <v>16</v>
      </c>
      <c r="BN781" s="167">
        <f t="shared" si="560"/>
        <v>9</v>
      </c>
      <c r="DI781" s="422"/>
      <c r="DJ781" s="422"/>
      <c r="EU781" s="422"/>
      <c r="EV781" s="422"/>
    </row>
    <row r="782" spans="14:152" s="56" customFormat="1" ht="15" customHeight="1">
      <c r="N782" s="167"/>
      <c r="W782" s="167"/>
      <c r="X782" s="167"/>
      <c r="Y782" s="167"/>
      <c r="Z782" s="167"/>
      <c r="AA782" s="167"/>
      <c r="AB782" s="167"/>
      <c r="AC782" s="167"/>
      <c r="AD782" s="167"/>
      <c r="AE782" s="167"/>
      <c r="AG782" s="270">
        <v>4</v>
      </c>
      <c r="AH782" s="270"/>
      <c r="AI782" s="283" t="s">
        <v>416</v>
      </c>
      <c r="AJ782" s="283" t="s">
        <v>518</v>
      </c>
      <c r="AK782" s="291">
        <v>11</v>
      </c>
      <c r="AL782" s="283" t="s">
        <v>412</v>
      </c>
      <c r="AM782" s="283" t="s">
        <v>622</v>
      </c>
      <c r="AN782" s="283" t="s">
        <v>470</v>
      </c>
      <c r="AO782" s="283" t="s">
        <v>366</v>
      </c>
      <c r="AP782" s="283" t="s">
        <v>603</v>
      </c>
      <c r="AQ782" s="283" t="s">
        <v>371</v>
      </c>
      <c r="AR782" s="283" t="s">
        <v>380</v>
      </c>
      <c r="AS782" s="283" t="s">
        <v>429</v>
      </c>
      <c r="AT782" s="283" t="s">
        <v>1519</v>
      </c>
      <c r="AU782" s="283"/>
      <c r="AV782" s="291">
        <v>14</v>
      </c>
      <c r="AW782" s="291">
        <v>18</v>
      </c>
      <c r="AX782" s="291">
        <v>10</v>
      </c>
      <c r="AY782" s="167">
        <f t="shared" si="546"/>
        <v>16</v>
      </c>
      <c r="AZ782" s="167">
        <f t="shared" si="547"/>
        <v>8</v>
      </c>
      <c r="BA782" s="167" t="str">
        <f t="shared" si="548"/>
        <v>-</v>
      </c>
      <c r="BB782" s="167">
        <f t="shared" si="549"/>
        <v>11</v>
      </c>
      <c r="BC782" s="167">
        <f t="shared" si="550"/>
        <v>34</v>
      </c>
      <c r="BD782" s="167">
        <f t="shared" si="551"/>
        <v>23</v>
      </c>
      <c r="BE782" s="167">
        <f t="shared" si="552"/>
        <v>13</v>
      </c>
      <c r="BF782" s="167">
        <f t="shared" si="553"/>
        <v>13</v>
      </c>
      <c r="BG782" s="167">
        <f t="shared" si="554"/>
        <v>15</v>
      </c>
      <c r="BH782" s="167"/>
      <c r="BI782" s="167">
        <f t="shared" si="555"/>
        <v>13</v>
      </c>
      <c r="BJ782" s="167">
        <f t="shared" si="556"/>
        <v>18</v>
      </c>
      <c r="BK782" s="167">
        <f t="shared" si="557"/>
        <v>55</v>
      </c>
      <c r="BL782" s="167">
        <f t="shared" si="558"/>
        <v>14</v>
      </c>
      <c r="BM782" s="167">
        <f t="shared" si="559"/>
        <v>18</v>
      </c>
      <c r="BN782" s="167">
        <f t="shared" si="560"/>
        <v>10</v>
      </c>
      <c r="DI782" s="422"/>
      <c r="DJ782" s="422"/>
      <c r="EU782" s="422"/>
      <c r="EV782" s="422"/>
    </row>
    <row r="783" spans="14:152" s="56" customFormat="1" ht="15" customHeight="1">
      <c r="N783" s="167"/>
      <c r="W783" s="167"/>
      <c r="X783" s="167"/>
      <c r="Y783" s="167"/>
      <c r="Z783" s="167"/>
      <c r="AA783" s="167"/>
      <c r="AB783" s="167"/>
      <c r="AC783" s="167"/>
      <c r="AD783" s="167"/>
      <c r="AE783" s="167"/>
      <c r="AG783" s="270">
        <v>5</v>
      </c>
      <c r="AH783" s="270"/>
      <c r="AI783" s="283" t="s">
        <v>408</v>
      </c>
      <c r="AJ783" s="283" t="s">
        <v>355</v>
      </c>
      <c r="AK783" s="283" t="s">
        <v>1</v>
      </c>
      <c r="AL783" s="291">
        <v>11</v>
      </c>
      <c r="AM783" s="283" t="s">
        <v>631</v>
      </c>
      <c r="AN783" s="283" t="s">
        <v>440</v>
      </c>
      <c r="AO783" s="291">
        <v>13</v>
      </c>
      <c r="AP783" s="283" t="s">
        <v>380</v>
      </c>
      <c r="AQ783" s="283" t="s">
        <v>373</v>
      </c>
      <c r="AR783" s="283" t="s">
        <v>360</v>
      </c>
      <c r="AS783" s="283" t="s">
        <v>376</v>
      </c>
      <c r="AT783" s="283" t="s">
        <v>1344</v>
      </c>
      <c r="AU783" s="283"/>
      <c r="AV783" s="291">
        <v>15</v>
      </c>
      <c r="AW783" s="283" t="s">
        <v>377</v>
      </c>
      <c r="AX783" s="291">
        <v>11</v>
      </c>
      <c r="AY783" s="167">
        <f t="shared" si="546"/>
        <v>21</v>
      </c>
      <c r="AZ783" s="167">
        <f t="shared" si="547"/>
        <v>11</v>
      </c>
      <c r="BA783" s="167">
        <f t="shared" si="548"/>
        <v>12</v>
      </c>
      <c r="BB783" s="167">
        <f t="shared" si="549"/>
        <v>12</v>
      </c>
      <c r="BC783" s="167">
        <f t="shared" si="550"/>
        <v>38</v>
      </c>
      <c r="BD783" s="167">
        <f t="shared" si="551"/>
        <v>25</v>
      </c>
      <c r="BE783" s="167">
        <f t="shared" si="552"/>
        <v>14</v>
      </c>
      <c r="BF783" s="167">
        <f t="shared" si="553"/>
        <v>15</v>
      </c>
      <c r="BG783" s="167">
        <f t="shared" si="554"/>
        <v>17</v>
      </c>
      <c r="BH783" s="167"/>
      <c r="BI783" s="167">
        <f t="shared" si="555"/>
        <v>15</v>
      </c>
      <c r="BJ783" s="167">
        <f t="shared" si="556"/>
        <v>20</v>
      </c>
      <c r="BK783" s="167">
        <f t="shared" si="557"/>
        <v>63</v>
      </c>
      <c r="BL783" s="167">
        <f t="shared" si="558"/>
        <v>15</v>
      </c>
      <c r="BM783" s="167">
        <f t="shared" si="559"/>
        <v>19</v>
      </c>
      <c r="BN783" s="167">
        <f t="shared" si="560"/>
        <v>11</v>
      </c>
      <c r="DI783" s="422"/>
      <c r="DJ783" s="422"/>
      <c r="EU783" s="422"/>
      <c r="EV783" s="422"/>
    </row>
    <row r="784" spans="14:152" s="56" customFormat="1" ht="15" customHeight="1">
      <c r="N784" s="167"/>
      <c r="W784" s="167"/>
      <c r="X784" s="167"/>
      <c r="Y784" s="167"/>
      <c r="Z784" s="167"/>
      <c r="AA784" s="167"/>
      <c r="AB784" s="167"/>
      <c r="AC784" s="167"/>
      <c r="AD784" s="167"/>
      <c r="AE784" s="167"/>
      <c r="AG784" s="270">
        <v>6</v>
      </c>
      <c r="AH784" s="270"/>
      <c r="AI784" s="283" t="s">
        <v>663</v>
      </c>
      <c r="AJ784" s="283" t="s">
        <v>357</v>
      </c>
      <c r="AK784" s="291">
        <v>12</v>
      </c>
      <c r="AL784" s="283" t="s">
        <v>458</v>
      </c>
      <c r="AM784" s="283" t="s">
        <v>587</v>
      </c>
      <c r="AN784" s="283" t="s">
        <v>383</v>
      </c>
      <c r="AO784" s="291">
        <v>14</v>
      </c>
      <c r="AP784" s="283" t="s">
        <v>371</v>
      </c>
      <c r="AQ784" s="283" t="s">
        <v>376</v>
      </c>
      <c r="AR784" s="283" t="s">
        <v>462</v>
      </c>
      <c r="AS784" s="283" t="s">
        <v>466</v>
      </c>
      <c r="AT784" s="283" t="s">
        <v>1520</v>
      </c>
      <c r="AU784" s="283"/>
      <c r="AV784" s="291">
        <v>16</v>
      </c>
      <c r="AW784" s="283" t="s">
        <v>437</v>
      </c>
      <c r="AX784" s="291">
        <v>12</v>
      </c>
      <c r="AY784" s="167">
        <f t="shared" si="546"/>
        <v>26</v>
      </c>
      <c r="AZ784" s="167">
        <f t="shared" si="547"/>
        <v>15</v>
      </c>
      <c r="BA784" s="167">
        <f t="shared" si="548"/>
        <v>13</v>
      </c>
      <c r="BB784" s="167">
        <f t="shared" si="549"/>
        <v>14</v>
      </c>
      <c r="BC784" s="167">
        <f t="shared" si="550"/>
        <v>42</v>
      </c>
      <c r="BD784" s="167">
        <f t="shared" si="551"/>
        <v>28</v>
      </c>
      <c r="BE784" s="167">
        <f t="shared" si="552"/>
        <v>15</v>
      </c>
      <c r="BF784" s="167">
        <f t="shared" si="553"/>
        <v>17</v>
      </c>
      <c r="BG784" s="167">
        <f t="shared" si="554"/>
        <v>20</v>
      </c>
      <c r="BH784" s="167"/>
      <c r="BI784" s="167">
        <f t="shared" si="555"/>
        <v>18</v>
      </c>
      <c r="BJ784" s="167">
        <f t="shared" si="556"/>
        <v>22</v>
      </c>
      <c r="BK784" s="167">
        <f t="shared" si="557"/>
        <v>70</v>
      </c>
      <c r="BL784" s="167">
        <f t="shared" si="558"/>
        <v>16</v>
      </c>
      <c r="BM784" s="167">
        <f t="shared" si="559"/>
        <v>21</v>
      </c>
      <c r="BN784" s="167">
        <f t="shared" si="560"/>
        <v>12</v>
      </c>
      <c r="DI784" s="422"/>
      <c r="DJ784" s="422"/>
      <c r="EU784" s="422"/>
      <c r="EV784" s="422"/>
    </row>
    <row r="785" spans="14:152" s="56" customFormat="1" ht="15" customHeight="1">
      <c r="N785" s="167"/>
      <c r="W785" s="167"/>
      <c r="X785" s="167"/>
      <c r="Y785" s="167"/>
      <c r="Z785" s="167"/>
      <c r="AA785" s="167"/>
      <c r="AB785" s="167"/>
      <c r="AC785" s="167"/>
      <c r="AD785" s="167"/>
      <c r="AE785" s="167"/>
      <c r="AG785" s="270">
        <v>7</v>
      </c>
      <c r="AH785" s="270"/>
      <c r="AI785" s="283" t="s">
        <v>600</v>
      </c>
      <c r="AJ785" s="283" t="s">
        <v>457</v>
      </c>
      <c r="AK785" s="291">
        <v>13</v>
      </c>
      <c r="AL785" s="291">
        <v>14</v>
      </c>
      <c r="AM785" s="283" t="s">
        <v>522</v>
      </c>
      <c r="AN785" s="283" t="s">
        <v>386</v>
      </c>
      <c r="AO785" s="291">
        <v>15</v>
      </c>
      <c r="AP785" s="283" t="s">
        <v>374</v>
      </c>
      <c r="AQ785" s="283" t="s">
        <v>466</v>
      </c>
      <c r="AR785" s="283" t="s">
        <v>381</v>
      </c>
      <c r="AS785" s="283" t="s">
        <v>384</v>
      </c>
      <c r="AT785" s="283" t="s">
        <v>1182</v>
      </c>
      <c r="AU785" s="283"/>
      <c r="AV785" s="283" t="s">
        <v>374</v>
      </c>
      <c r="AW785" s="291">
        <v>23</v>
      </c>
      <c r="AX785" s="291">
        <v>13</v>
      </c>
      <c r="AY785" s="167">
        <f t="shared" si="546"/>
        <v>31</v>
      </c>
      <c r="AZ785" s="167">
        <f t="shared" si="547"/>
        <v>19</v>
      </c>
      <c r="BA785" s="167">
        <f t="shared" si="548"/>
        <v>14</v>
      </c>
      <c r="BB785" s="167">
        <f t="shared" si="549"/>
        <v>15</v>
      </c>
      <c r="BC785" s="167">
        <f t="shared" si="550"/>
        <v>46</v>
      </c>
      <c r="BD785" s="167">
        <f t="shared" si="551"/>
        <v>31</v>
      </c>
      <c r="BE785" s="167">
        <f t="shared" si="552"/>
        <v>16</v>
      </c>
      <c r="BF785" s="167">
        <f t="shared" si="553"/>
        <v>19</v>
      </c>
      <c r="BG785" s="167">
        <f t="shared" si="554"/>
        <v>22</v>
      </c>
      <c r="BH785" s="167"/>
      <c r="BI785" s="167">
        <f t="shared" si="555"/>
        <v>21</v>
      </c>
      <c r="BJ785" s="167">
        <f t="shared" si="556"/>
        <v>24</v>
      </c>
      <c r="BK785" s="167">
        <f t="shared" si="557"/>
        <v>78</v>
      </c>
      <c r="BL785" s="167">
        <f t="shared" si="558"/>
        <v>17</v>
      </c>
      <c r="BM785" s="167">
        <f t="shared" si="559"/>
        <v>23</v>
      </c>
      <c r="BN785" s="167">
        <f t="shared" si="560"/>
        <v>13</v>
      </c>
      <c r="DI785" s="422"/>
      <c r="DJ785" s="422"/>
      <c r="EU785" s="422"/>
      <c r="EV785" s="422"/>
    </row>
    <row r="786" spans="14:152" s="56" customFormat="1" ht="15" customHeight="1">
      <c r="N786" s="167"/>
      <c r="W786" s="167"/>
      <c r="X786" s="167"/>
      <c r="Y786" s="167"/>
      <c r="Z786" s="167"/>
      <c r="AA786" s="167"/>
      <c r="AB786" s="167"/>
      <c r="AC786" s="167"/>
      <c r="AD786" s="167"/>
      <c r="AE786" s="167"/>
      <c r="AG786" s="270">
        <v>8</v>
      </c>
      <c r="AH786" s="270"/>
      <c r="AI786" s="283" t="s">
        <v>427</v>
      </c>
      <c r="AJ786" s="283" t="s">
        <v>420</v>
      </c>
      <c r="AK786" s="291">
        <v>14</v>
      </c>
      <c r="AL786" s="283" t="s">
        <v>371</v>
      </c>
      <c r="AM786" s="283" t="s">
        <v>523</v>
      </c>
      <c r="AN786" s="283" t="s">
        <v>432</v>
      </c>
      <c r="AO786" s="283" t="s">
        <v>387</v>
      </c>
      <c r="AP786" s="283" t="s">
        <v>377</v>
      </c>
      <c r="AQ786" s="283" t="s">
        <v>384</v>
      </c>
      <c r="AR786" s="283" t="s">
        <v>590</v>
      </c>
      <c r="AS786" s="283" t="s">
        <v>388</v>
      </c>
      <c r="AT786" s="283" t="s">
        <v>1230</v>
      </c>
      <c r="AU786" s="283"/>
      <c r="AV786" s="291">
        <v>19</v>
      </c>
      <c r="AW786" s="283" t="s">
        <v>384</v>
      </c>
      <c r="AX786" s="291">
        <v>14</v>
      </c>
      <c r="AY786" s="167">
        <f t="shared" si="546"/>
        <v>35</v>
      </c>
      <c r="AZ786" s="167">
        <f t="shared" si="547"/>
        <v>22</v>
      </c>
      <c r="BA786" s="167">
        <f t="shared" si="548"/>
        <v>15</v>
      </c>
      <c r="BB786" s="167">
        <f t="shared" si="549"/>
        <v>17</v>
      </c>
      <c r="BC786" s="167">
        <f t="shared" si="550"/>
        <v>50</v>
      </c>
      <c r="BD786" s="167">
        <f t="shared" si="551"/>
        <v>33</v>
      </c>
      <c r="BE786" s="167">
        <f t="shared" si="552"/>
        <v>18</v>
      </c>
      <c r="BF786" s="167">
        <f t="shared" si="553"/>
        <v>21</v>
      </c>
      <c r="BG786" s="167">
        <f t="shared" si="554"/>
        <v>24</v>
      </c>
      <c r="BH786" s="167"/>
      <c r="BI786" s="167">
        <f t="shared" si="555"/>
        <v>24</v>
      </c>
      <c r="BJ786" s="167">
        <f t="shared" si="556"/>
        <v>26</v>
      </c>
      <c r="BK786" s="167">
        <f t="shared" si="557"/>
        <v>85</v>
      </c>
      <c r="BL786" s="167">
        <f t="shared" si="558"/>
        <v>19</v>
      </c>
      <c r="BM786" s="167">
        <f t="shared" si="559"/>
        <v>24</v>
      </c>
      <c r="BN786" s="167">
        <f t="shared" si="560"/>
        <v>14</v>
      </c>
      <c r="DI786" s="422"/>
      <c r="DJ786" s="422"/>
      <c r="EU786" s="422"/>
      <c r="EV786" s="422"/>
    </row>
    <row r="787" spans="14:152" s="56" customFormat="1" ht="15" customHeight="1">
      <c r="N787" s="167"/>
      <c r="W787" s="167"/>
      <c r="X787" s="167"/>
      <c r="Y787" s="167"/>
      <c r="Z787" s="167"/>
      <c r="AA787" s="167"/>
      <c r="AB787" s="167"/>
      <c r="AC787" s="167"/>
      <c r="AD787" s="167"/>
      <c r="AE787" s="167"/>
      <c r="AG787" s="270">
        <v>9</v>
      </c>
      <c r="AH787" s="270"/>
      <c r="AI787" s="283" t="s">
        <v>665</v>
      </c>
      <c r="AJ787" s="283" t="s">
        <v>379</v>
      </c>
      <c r="AK787" s="291">
        <v>15</v>
      </c>
      <c r="AL787" s="291">
        <v>17</v>
      </c>
      <c r="AM787" s="283" t="s">
        <v>675</v>
      </c>
      <c r="AN787" s="283" t="s">
        <v>375</v>
      </c>
      <c r="AO787" s="291">
        <v>18</v>
      </c>
      <c r="AP787" s="283" t="s">
        <v>437</v>
      </c>
      <c r="AQ787" s="283" t="s">
        <v>388</v>
      </c>
      <c r="AR787" s="283" t="s">
        <v>428</v>
      </c>
      <c r="AS787" s="283" t="s">
        <v>391</v>
      </c>
      <c r="AT787" s="283" t="s">
        <v>1152</v>
      </c>
      <c r="AU787" s="283"/>
      <c r="AV787" s="291">
        <v>20</v>
      </c>
      <c r="AW787" s="291">
        <v>26</v>
      </c>
      <c r="AX787" s="459" t="s">
        <v>371</v>
      </c>
      <c r="AY787" s="167">
        <f t="shared" si="546"/>
        <v>40</v>
      </c>
      <c r="AZ787" s="167">
        <f t="shared" si="547"/>
        <v>25</v>
      </c>
      <c r="BA787" s="167">
        <f t="shared" si="548"/>
        <v>16</v>
      </c>
      <c r="BB787" s="167">
        <f t="shared" si="549"/>
        <v>18</v>
      </c>
      <c r="BC787" s="167">
        <f t="shared" si="550"/>
        <v>55</v>
      </c>
      <c r="BD787" s="167">
        <f t="shared" si="551"/>
        <v>36</v>
      </c>
      <c r="BE787" s="167">
        <f t="shared" si="552"/>
        <v>19</v>
      </c>
      <c r="BF787" s="167">
        <f t="shared" si="553"/>
        <v>23</v>
      </c>
      <c r="BG787" s="167">
        <f t="shared" si="554"/>
        <v>26</v>
      </c>
      <c r="BH787" s="167"/>
      <c r="BI787" s="167">
        <f t="shared" si="555"/>
        <v>27</v>
      </c>
      <c r="BJ787" s="167">
        <f t="shared" si="556"/>
        <v>28</v>
      </c>
      <c r="BK787" s="167">
        <f t="shared" si="557"/>
        <v>92</v>
      </c>
      <c r="BL787" s="167">
        <f t="shared" si="558"/>
        <v>20</v>
      </c>
      <c r="BM787" s="167">
        <f t="shared" si="559"/>
        <v>26</v>
      </c>
      <c r="BN787" s="167">
        <f t="shared" si="560"/>
        <v>15</v>
      </c>
      <c r="DI787" s="422"/>
      <c r="DJ787" s="422"/>
      <c r="EU787" s="422"/>
      <c r="EV787" s="422"/>
    </row>
    <row r="788" spans="14:152" s="56" customFormat="1" ht="15" customHeight="1">
      <c r="N788" s="167"/>
      <c r="W788" s="167"/>
      <c r="X788" s="167"/>
      <c r="Y788" s="167"/>
      <c r="Z788" s="167"/>
      <c r="AA788" s="167"/>
      <c r="AB788" s="167"/>
      <c r="AC788" s="167"/>
      <c r="AD788" s="167"/>
      <c r="AE788" s="167"/>
      <c r="AG788" s="270">
        <v>10</v>
      </c>
      <c r="AH788" s="270"/>
      <c r="AI788" s="283" t="s">
        <v>690</v>
      </c>
      <c r="AJ788" s="283" t="s">
        <v>383</v>
      </c>
      <c r="AK788" s="291">
        <v>16</v>
      </c>
      <c r="AL788" s="291">
        <v>18</v>
      </c>
      <c r="AM788" s="283" t="s">
        <v>1130</v>
      </c>
      <c r="AN788" s="283" t="s">
        <v>396</v>
      </c>
      <c r="AO788" s="283" t="s">
        <v>377</v>
      </c>
      <c r="AP788" s="291">
        <v>23</v>
      </c>
      <c r="AQ788" s="283" t="s">
        <v>391</v>
      </c>
      <c r="AR788" s="283" t="s">
        <v>394</v>
      </c>
      <c r="AS788" s="291">
        <v>30</v>
      </c>
      <c r="AT788" s="283" t="s">
        <v>1153</v>
      </c>
      <c r="AU788" s="283"/>
      <c r="AV788" s="283" t="s">
        <v>437</v>
      </c>
      <c r="AW788" s="291">
        <v>27</v>
      </c>
      <c r="AX788" s="291">
        <v>17</v>
      </c>
      <c r="AY788" s="167">
        <f t="shared" si="546"/>
        <v>45</v>
      </c>
      <c r="AZ788" s="167">
        <f t="shared" si="547"/>
        <v>28</v>
      </c>
      <c r="BA788" s="167">
        <f t="shared" si="548"/>
        <v>17</v>
      </c>
      <c r="BB788" s="167">
        <f t="shared" si="549"/>
        <v>19</v>
      </c>
      <c r="BC788" s="167">
        <f t="shared" si="550"/>
        <v>59</v>
      </c>
      <c r="BD788" s="167">
        <f t="shared" si="551"/>
        <v>39</v>
      </c>
      <c r="BE788" s="167" t="str">
        <f t="shared" si="552"/>
        <v>-</v>
      </c>
      <c r="BF788" s="167">
        <f t="shared" si="553"/>
        <v>24</v>
      </c>
      <c r="BG788" s="167">
        <f t="shared" si="554"/>
        <v>28</v>
      </c>
      <c r="BH788" s="167"/>
      <c r="BI788" s="167">
        <f t="shared" si="555"/>
        <v>30</v>
      </c>
      <c r="BJ788" s="167">
        <f t="shared" si="556"/>
        <v>30</v>
      </c>
      <c r="BK788" s="167">
        <f t="shared" si="557"/>
        <v>99</v>
      </c>
      <c r="BL788" s="167">
        <f t="shared" si="558"/>
        <v>21</v>
      </c>
      <c r="BM788" s="167">
        <f t="shared" si="559"/>
        <v>27</v>
      </c>
      <c r="BN788" s="167">
        <f t="shared" si="560"/>
        <v>17</v>
      </c>
      <c r="DI788" s="422"/>
      <c r="DJ788" s="422"/>
      <c r="EU788" s="422"/>
      <c r="EV788" s="422"/>
    </row>
    <row r="789" spans="14:152" s="56" customFormat="1" ht="15" customHeight="1">
      <c r="N789" s="167"/>
      <c r="W789" s="167"/>
      <c r="X789" s="167"/>
      <c r="Y789" s="167"/>
      <c r="Z789" s="167"/>
      <c r="AA789" s="167"/>
      <c r="AB789" s="167"/>
      <c r="AC789" s="167"/>
      <c r="AD789" s="167"/>
      <c r="AE789" s="167"/>
      <c r="AG789" s="270">
        <v>11</v>
      </c>
      <c r="AH789" s="270"/>
      <c r="AI789" s="283" t="s">
        <v>593</v>
      </c>
      <c r="AJ789" s="283" t="s">
        <v>391</v>
      </c>
      <c r="AK789" s="283" t="s">
        <v>374</v>
      </c>
      <c r="AL789" s="283" t="s">
        <v>377</v>
      </c>
      <c r="AM789" s="283" t="s">
        <v>1456</v>
      </c>
      <c r="AN789" s="283" t="s">
        <v>1185</v>
      </c>
      <c r="AO789" s="283" t="s">
        <v>1</v>
      </c>
      <c r="AP789" s="283" t="s">
        <v>384</v>
      </c>
      <c r="AQ789" s="283" t="s">
        <v>394</v>
      </c>
      <c r="AR789" s="283" t="s">
        <v>521</v>
      </c>
      <c r="AS789" s="291">
        <v>31</v>
      </c>
      <c r="AT789" s="283" t="s">
        <v>1335</v>
      </c>
      <c r="AU789" s="283"/>
      <c r="AV789" s="291">
        <v>23</v>
      </c>
      <c r="AW789" s="291">
        <v>28</v>
      </c>
      <c r="AX789" s="459" t="s">
        <v>1</v>
      </c>
      <c r="AY789" s="167">
        <f t="shared" si="546"/>
        <v>49</v>
      </c>
      <c r="AZ789" s="167">
        <f t="shared" si="547"/>
        <v>30</v>
      </c>
      <c r="BA789" s="167">
        <f t="shared" si="548"/>
        <v>19</v>
      </c>
      <c r="BB789" s="167">
        <f t="shared" si="549"/>
        <v>21</v>
      </c>
      <c r="BC789" s="167">
        <f t="shared" si="550"/>
        <v>64</v>
      </c>
      <c r="BD789" s="167">
        <f t="shared" si="551"/>
        <v>41</v>
      </c>
      <c r="BE789" s="167">
        <f t="shared" si="552"/>
        <v>21</v>
      </c>
      <c r="BF789" s="167">
        <f t="shared" si="553"/>
        <v>26</v>
      </c>
      <c r="BG789" s="167">
        <f t="shared" si="554"/>
        <v>30</v>
      </c>
      <c r="BH789" s="167"/>
      <c r="BI789" s="167">
        <f t="shared" si="555"/>
        <v>32</v>
      </c>
      <c r="BJ789" s="167">
        <f t="shared" si="556"/>
        <v>31</v>
      </c>
      <c r="BK789" s="167">
        <f t="shared" si="557"/>
        <v>106</v>
      </c>
      <c r="BL789" s="167">
        <f t="shared" si="558"/>
        <v>23</v>
      </c>
      <c r="BM789" s="167">
        <f t="shared" si="559"/>
        <v>28</v>
      </c>
      <c r="BN789" s="167" t="str">
        <f t="shared" si="560"/>
        <v>-</v>
      </c>
      <c r="DI789" s="422"/>
      <c r="DJ789" s="422"/>
      <c r="EU789" s="422"/>
      <c r="EV789" s="422"/>
    </row>
    <row r="790" spans="14:152" s="56" customFormat="1" ht="15" customHeight="1">
      <c r="AG790" s="270">
        <v>12</v>
      </c>
      <c r="AH790" s="270"/>
      <c r="AI790" s="283" t="s">
        <v>589</v>
      </c>
      <c r="AJ790" s="283" t="s">
        <v>394</v>
      </c>
      <c r="AK790" s="283" t="s">
        <v>377</v>
      </c>
      <c r="AL790" s="291">
        <v>21</v>
      </c>
      <c r="AM790" s="283" t="s">
        <v>1352</v>
      </c>
      <c r="AN790" s="283" t="s">
        <v>550</v>
      </c>
      <c r="AO790" s="291">
        <v>21</v>
      </c>
      <c r="AP790" s="283" t="s">
        <v>388</v>
      </c>
      <c r="AQ790" s="283" t="s">
        <v>397</v>
      </c>
      <c r="AR790" s="283" t="s">
        <v>1117</v>
      </c>
      <c r="AS790" s="283" t="s">
        <v>397</v>
      </c>
      <c r="AT790" s="283" t="s">
        <v>1522</v>
      </c>
      <c r="AU790" s="283"/>
      <c r="AV790" s="283" t="s">
        <v>384</v>
      </c>
      <c r="AW790" s="291">
        <v>29</v>
      </c>
      <c r="AX790" s="291">
        <v>18</v>
      </c>
      <c r="AY790" s="167">
        <f t="shared" si="546"/>
        <v>53</v>
      </c>
      <c r="AZ790" s="167">
        <f t="shared" si="547"/>
        <v>32</v>
      </c>
      <c r="BA790" s="167">
        <f t="shared" si="548"/>
        <v>21</v>
      </c>
      <c r="BB790" s="167">
        <f t="shared" si="549"/>
        <v>22</v>
      </c>
      <c r="BC790" s="167">
        <f t="shared" si="550"/>
        <v>69</v>
      </c>
      <c r="BD790" s="167">
        <f t="shared" si="551"/>
        <v>44</v>
      </c>
      <c r="BE790" s="167">
        <f t="shared" si="552"/>
        <v>22</v>
      </c>
      <c r="BF790" s="167">
        <f t="shared" si="553"/>
        <v>28</v>
      </c>
      <c r="BG790" s="167">
        <f t="shared" si="554"/>
        <v>32</v>
      </c>
      <c r="BH790" s="167"/>
      <c r="BI790" s="167">
        <f t="shared" si="555"/>
        <v>35</v>
      </c>
      <c r="BJ790" s="167">
        <f t="shared" si="556"/>
        <v>32</v>
      </c>
      <c r="BK790" s="167">
        <f t="shared" si="557"/>
        <v>112</v>
      </c>
      <c r="BL790" s="167">
        <f t="shared" si="558"/>
        <v>24</v>
      </c>
      <c r="BM790" s="167">
        <f t="shared" si="559"/>
        <v>29</v>
      </c>
      <c r="BN790" s="167">
        <f t="shared" si="560"/>
        <v>18</v>
      </c>
      <c r="DI790" s="422"/>
      <c r="DJ790" s="422"/>
      <c r="EU790" s="422"/>
      <c r="EV790" s="422"/>
    </row>
    <row r="791" spans="14:152" s="56" customFormat="1" ht="15" customHeight="1">
      <c r="AG791" s="270">
        <v>13</v>
      </c>
      <c r="AH791" s="270"/>
      <c r="AI791" s="283" t="s">
        <v>525</v>
      </c>
      <c r="AJ791" s="283" t="s">
        <v>397</v>
      </c>
      <c r="AK791" s="291">
        <v>21</v>
      </c>
      <c r="AL791" s="291">
        <v>22</v>
      </c>
      <c r="AM791" s="283" t="s">
        <v>1521</v>
      </c>
      <c r="AN791" s="283" t="s">
        <v>1233</v>
      </c>
      <c r="AO791" s="291">
        <v>22</v>
      </c>
      <c r="AP791" s="283" t="s">
        <v>391</v>
      </c>
      <c r="AQ791" s="291">
        <v>34</v>
      </c>
      <c r="AR791" s="283" t="s">
        <v>613</v>
      </c>
      <c r="AS791" s="291">
        <v>34</v>
      </c>
      <c r="AT791" s="283" t="s">
        <v>1386</v>
      </c>
      <c r="AU791" s="283"/>
      <c r="AV791" s="291">
        <v>26</v>
      </c>
      <c r="AW791" s="283" t="s">
        <v>394</v>
      </c>
      <c r="AX791" s="291">
        <v>19</v>
      </c>
      <c r="AY791" s="167">
        <f t="shared" si="546"/>
        <v>57</v>
      </c>
      <c r="AZ791" s="167">
        <f t="shared" si="547"/>
        <v>34</v>
      </c>
      <c r="BA791" s="167">
        <f t="shared" si="548"/>
        <v>22</v>
      </c>
      <c r="BB791" s="167">
        <f t="shared" si="549"/>
        <v>23</v>
      </c>
      <c r="BC791" s="167">
        <f t="shared" si="550"/>
        <v>74</v>
      </c>
      <c r="BD791" s="167">
        <f t="shared" si="551"/>
        <v>46</v>
      </c>
      <c r="BE791" s="167" t="str">
        <f t="shared" si="552"/>
        <v>-</v>
      </c>
      <c r="BF791" s="167">
        <f t="shared" si="553"/>
        <v>30</v>
      </c>
      <c r="BG791" s="167">
        <f t="shared" si="554"/>
        <v>34</v>
      </c>
      <c r="BH791" s="167"/>
      <c r="BI791" s="167">
        <f t="shared" si="555"/>
        <v>37</v>
      </c>
      <c r="BJ791" s="167">
        <f t="shared" si="556"/>
        <v>34</v>
      </c>
      <c r="BK791" s="167">
        <f t="shared" si="557"/>
        <v>118</v>
      </c>
      <c r="BL791" s="167">
        <f t="shared" si="558"/>
        <v>26</v>
      </c>
      <c r="BM791" s="167">
        <f t="shared" si="559"/>
        <v>30</v>
      </c>
      <c r="BN791" s="167">
        <f t="shared" si="560"/>
        <v>19</v>
      </c>
      <c r="DI791" s="422"/>
      <c r="DJ791" s="422"/>
      <c r="EU791" s="422"/>
      <c r="EV791" s="422"/>
    </row>
    <row r="792" spans="14:152" s="56" customFormat="1" ht="15" customHeight="1">
      <c r="AG792" s="270">
        <v>14</v>
      </c>
      <c r="AH792" s="270"/>
      <c r="AI792" s="283" t="s">
        <v>526</v>
      </c>
      <c r="AJ792" s="291">
        <v>34</v>
      </c>
      <c r="AK792" s="283" t="s">
        <v>466</v>
      </c>
      <c r="AL792" s="291">
        <v>23</v>
      </c>
      <c r="AM792" s="283" t="s">
        <v>1475</v>
      </c>
      <c r="AN792" s="283" t="s">
        <v>463</v>
      </c>
      <c r="AO792" s="283" t="s">
        <v>1</v>
      </c>
      <c r="AP792" s="283" t="s">
        <v>394</v>
      </c>
      <c r="AQ792" s="283" t="s">
        <v>1117</v>
      </c>
      <c r="AR792" s="283" t="s">
        <v>1205</v>
      </c>
      <c r="AS792" s="291">
        <v>35</v>
      </c>
      <c r="AT792" s="283" t="s">
        <v>1387</v>
      </c>
      <c r="AU792" s="283"/>
      <c r="AV792" s="283" t="s">
        <v>464</v>
      </c>
      <c r="AW792" s="291">
        <v>32</v>
      </c>
      <c r="AX792" s="291">
        <v>20</v>
      </c>
      <c r="AY792" s="167">
        <f t="shared" si="546"/>
        <v>60</v>
      </c>
      <c r="AZ792" s="167">
        <f t="shared" si="547"/>
        <v>35</v>
      </c>
      <c r="BA792" s="167">
        <f t="shared" si="548"/>
        <v>24</v>
      </c>
      <c r="BB792" s="167">
        <f t="shared" si="549"/>
        <v>24</v>
      </c>
      <c r="BC792" s="167">
        <f t="shared" si="550"/>
        <v>79</v>
      </c>
      <c r="BD792" s="167">
        <f t="shared" si="551"/>
        <v>49</v>
      </c>
      <c r="BE792" s="167">
        <f t="shared" si="552"/>
        <v>23</v>
      </c>
      <c r="BF792" s="167">
        <f t="shared" si="553"/>
        <v>32</v>
      </c>
      <c r="BG792" s="167">
        <f t="shared" si="554"/>
        <v>35</v>
      </c>
      <c r="BH792" s="167"/>
      <c r="BI792" s="167">
        <f t="shared" si="555"/>
        <v>40</v>
      </c>
      <c r="BJ792" s="167">
        <f t="shared" si="556"/>
        <v>35</v>
      </c>
      <c r="BK792" s="167">
        <f t="shared" si="557"/>
        <v>124</v>
      </c>
      <c r="BL792" s="167">
        <f t="shared" si="558"/>
        <v>27</v>
      </c>
      <c r="BM792" s="167">
        <f t="shared" si="559"/>
        <v>32</v>
      </c>
      <c r="BN792" s="167">
        <f t="shared" si="560"/>
        <v>20</v>
      </c>
      <c r="DI792" s="422"/>
      <c r="DJ792" s="422"/>
      <c r="EU792" s="422"/>
      <c r="EV792" s="422"/>
    </row>
    <row r="793" spans="14:152" s="56" customFormat="1" ht="15" customHeight="1">
      <c r="AG793" s="270">
        <v>15</v>
      </c>
      <c r="AH793" s="270"/>
      <c r="AI793" s="283" t="s">
        <v>527</v>
      </c>
      <c r="AJ793" s="283" t="s">
        <v>1117</v>
      </c>
      <c r="AK793" s="291">
        <v>24</v>
      </c>
      <c r="AL793" s="291">
        <v>24</v>
      </c>
      <c r="AM793" s="283" t="s">
        <v>1476</v>
      </c>
      <c r="AN793" s="283" t="s">
        <v>465</v>
      </c>
      <c r="AO793" s="291">
        <v>23</v>
      </c>
      <c r="AP793" s="291">
        <v>32</v>
      </c>
      <c r="AQ793" s="283" t="s">
        <v>503</v>
      </c>
      <c r="AR793" s="283" t="s">
        <v>447</v>
      </c>
      <c r="AS793" s="291">
        <v>36</v>
      </c>
      <c r="AT793" s="283" t="s">
        <v>1523</v>
      </c>
      <c r="AU793" s="283"/>
      <c r="AV793" s="291">
        <v>29</v>
      </c>
      <c r="AW793" s="283" t="s">
        <v>1</v>
      </c>
      <c r="AX793" s="291">
        <v>21</v>
      </c>
      <c r="AY793" s="167">
        <f t="shared" si="546"/>
        <v>64</v>
      </c>
      <c r="AZ793" s="167">
        <f t="shared" si="547"/>
        <v>37</v>
      </c>
      <c r="BA793" s="167">
        <f t="shared" si="548"/>
        <v>25</v>
      </c>
      <c r="BB793" s="167">
        <f t="shared" si="549"/>
        <v>25</v>
      </c>
      <c r="BC793" s="167">
        <f t="shared" si="550"/>
        <v>84</v>
      </c>
      <c r="BD793" s="167">
        <f t="shared" si="551"/>
        <v>51</v>
      </c>
      <c r="BE793" s="167">
        <f t="shared" si="552"/>
        <v>24</v>
      </c>
      <c r="BF793" s="167">
        <f t="shared" si="553"/>
        <v>33</v>
      </c>
      <c r="BG793" s="167">
        <f t="shared" si="554"/>
        <v>37</v>
      </c>
      <c r="BH793" s="167"/>
      <c r="BI793" s="167">
        <f t="shared" si="555"/>
        <v>42</v>
      </c>
      <c r="BJ793" s="167">
        <f t="shared" si="556"/>
        <v>36</v>
      </c>
      <c r="BK793" s="167">
        <f t="shared" si="557"/>
        <v>130</v>
      </c>
      <c r="BL793" s="167">
        <f t="shared" si="558"/>
        <v>29</v>
      </c>
      <c r="BM793" s="167" t="str">
        <f t="shared" si="559"/>
        <v>-</v>
      </c>
      <c r="BN793" s="167">
        <f t="shared" si="560"/>
        <v>21</v>
      </c>
      <c r="DI793" s="422"/>
      <c r="DJ793" s="422"/>
      <c r="EU793" s="422"/>
      <c r="EV793" s="422"/>
    </row>
    <row r="794" spans="14:152" s="56" customFormat="1" ht="15" customHeight="1">
      <c r="AG794" s="270">
        <v>16</v>
      </c>
      <c r="AH794" s="270"/>
      <c r="AI794" s="283" t="s">
        <v>1096</v>
      </c>
      <c r="AJ794" s="291">
        <v>37</v>
      </c>
      <c r="AK794" s="283" t="s">
        <v>425</v>
      </c>
      <c r="AL794" s="291">
        <v>25</v>
      </c>
      <c r="AM794" s="283" t="s">
        <v>1445</v>
      </c>
      <c r="AN794" s="283" t="s">
        <v>446</v>
      </c>
      <c r="AO794" s="291">
        <v>24</v>
      </c>
      <c r="AP794" s="291">
        <v>33</v>
      </c>
      <c r="AQ794" s="291">
        <v>39</v>
      </c>
      <c r="AR794" s="283" t="s">
        <v>1233</v>
      </c>
      <c r="AS794" s="283" t="s">
        <v>1</v>
      </c>
      <c r="AT794" s="283" t="s">
        <v>1415</v>
      </c>
      <c r="AU794" s="283"/>
      <c r="AV794" s="283" t="s">
        <v>394</v>
      </c>
      <c r="AW794" s="291">
        <v>33</v>
      </c>
      <c r="AX794" s="291">
        <v>22</v>
      </c>
      <c r="AY794" s="167">
        <f t="shared" si="546"/>
        <v>66</v>
      </c>
      <c r="AZ794" s="167">
        <f t="shared" si="547"/>
        <v>38</v>
      </c>
      <c r="BA794" s="167">
        <f t="shared" si="548"/>
        <v>27</v>
      </c>
      <c r="BB794" s="167">
        <f t="shared" si="549"/>
        <v>26</v>
      </c>
      <c r="BC794" s="167">
        <f t="shared" si="550"/>
        <v>89</v>
      </c>
      <c r="BD794" s="167">
        <f t="shared" si="551"/>
        <v>54</v>
      </c>
      <c r="BE794" s="167">
        <f t="shared" si="552"/>
        <v>25</v>
      </c>
      <c r="BF794" s="167">
        <f t="shared" si="553"/>
        <v>34</v>
      </c>
      <c r="BG794" s="167">
        <f t="shared" si="554"/>
        <v>39</v>
      </c>
      <c r="BH794" s="167"/>
      <c r="BI794" s="167">
        <f t="shared" si="555"/>
        <v>44</v>
      </c>
      <c r="BJ794" s="167" t="str">
        <f t="shared" si="556"/>
        <v>-</v>
      </c>
      <c r="BK794" s="167">
        <f t="shared" si="557"/>
        <v>133</v>
      </c>
      <c r="BL794" s="167">
        <f t="shared" si="558"/>
        <v>30</v>
      </c>
      <c r="BM794" s="167">
        <f t="shared" si="559"/>
        <v>33</v>
      </c>
      <c r="BN794" s="167">
        <f t="shared" si="560"/>
        <v>22</v>
      </c>
      <c r="DI794" s="422"/>
      <c r="DJ794" s="422"/>
      <c r="EU794" s="422"/>
      <c r="EV794" s="422"/>
    </row>
    <row r="795" spans="14:152" s="56" customFormat="1" ht="15" customHeight="1">
      <c r="AG795" s="270">
        <v>17</v>
      </c>
      <c r="AH795" s="270"/>
      <c r="AI795" s="291">
        <v>66</v>
      </c>
      <c r="AJ795" s="291">
        <v>38</v>
      </c>
      <c r="AK795" s="283" t="s">
        <v>464</v>
      </c>
      <c r="AL795" s="291">
        <v>26</v>
      </c>
      <c r="AM795" s="283" t="s">
        <v>1524</v>
      </c>
      <c r="AN795" s="283" t="s">
        <v>1446</v>
      </c>
      <c r="AO795" s="291">
        <v>25</v>
      </c>
      <c r="AP795" s="291">
        <v>34</v>
      </c>
      <c r="AQ795" s="291">
        <v>40</v>
      </c>
      <c r="AR795" s="283" t="s">
        <v>592</v>
      </c>
      <c r="AS795" s="291">
        <v>37</v>
      </c>
      <c r="AT795" s="455">
        <v>135</v>
      </c>
      <c r="AU795" s="455"/>
      <c r="AV795" s="455">
        <v>32</v>
      </c>
      <c r="AW795" s="283" t="s">
        <v>1</v>
      </c>
      <c r="AX795" s="459" t="s">
        <v>1</v>
      </c>
      <c r="AY795" s="167">
        <f t="shared" si="546"/>
        <v>67</v>
      </c>
      <c r="AZ795" s="167">
        <f t="shared" si="547"/>
        <v>39</v>
      </c>
      <c r="BA795" s="167">
        <f t="shared" si="548"/>
        <v>29</v>
      </c>
      <c r="BB795" s="167">
        <f t="shared" si="549"/>
        <v>27</v>
      </c>
      <c r="BC795" s="167">
        <f t="shared" si="550"/>
        <v>94</v>
      </c>
      <c r="BD795" s="167">
        <f t="shared" si="551"/>
        <v>56</v>
      </c>
      <c r="BE795" s="167">
        <f t="shared" si="552"/>
        <v>26</v>
      </c>
      <c r="BF795" s="167" t="str">
        <f t="shared" si="553"/>
        <v>-</v>
      </c>
      <c r="BG795" s="167">
        <f t="shared" si="554"/>
        <v>40</v>
      </c>
      <c r="BH795" s="167"/>
      <c r="BI795" s="167">
        <f t="shared" si="555"/>
        <v>45</v>
      </c>
      <c r="BJ795" s="167">
        <f t="shared" si="556"/>
        <v>37</v>
      </c>
      <c r="BK795" s="167">
        <f t="shared" si="557"/>
        <v>135</v>
      </c>
      <c r="BL795" s="167">
        <f t="shared" si="558"/>
        <v>32</v>
      </c>
      <c r="BM795" s="167" t="str">
        <f t="shared" si="559"/>
        <v>-</v>
      </c>
      <c r="BN795" s="167" t="str">
        <f t="shared" si="560"/>
        <v>-</v>
      </c>
      <c r="DI795" s="422"/>
      <c r="DJ795" s="422"/>
      <c r="EU795" s="422"/>
      <c r="EV795" s="422"/>
    </row>
    <row r="796" spans="14:152" s="56" customFormat="1" ht="15" customHeight="1">
      <c r="AG796" s="270">
        <v>18</v>
      </c>
      <c r="AH796" s="270"/>
      <c r="AI796" s="291">
        <v>67</v>
      </c>
      <c r="AJ796" s="291">
        <v>39</v>
      </c>
      <c r="AK796" s="283" t="s">
        <v>467</v>
      </c>
      <c r="AL796" s="291">
        <v>27</v>
      </c>
      <c r="AM796" s="283" t="s">
        <v>1204</v>
      </c>
      <c r="AN796" s="283" t="s">
        <v>1091</v>
      </c>
      <c r="AO796" s="291">
        <v>26</v>
      </c>
      <c r="AP796" s="283" t="s">
        <v>1</v>
      </c>
      <c r="AQ796" s="283" t="s">
        <v>448</v>
      </c>
      <c r="AR796" s="283" t="s">
        <v>1515</v>
      </c>
      <c r="AS796" s="455">
        <v>38</v>
      </c>
      <c r="AT796" s="283">
        <v>136</v>
      </c>
      <c r="AU796" s="283"/>
      <c r="AV796" s="455">
        <v>33</v>
      </c>
      <c r="AW796" s="455">
        <v>34</v>
      </c>
      <c r="AX796" s="459" t="s">
        <v>440</v>
      </c>
      <c r="AY796" s="167">
        <f t="shared" si="546"/>
        <v>68</v>
      </c>
      <c r="AZ796" s="167">
        <f t="shared" si="547"/>
        <v>40</v>
      </c>
      <c r="BA796" s="167">
        <f t="shared" si="548"/>
        <v>31</v>
      </c>
      <c r="BB796" s="167">
        <f t="shared" si="549"/>
        <v>28</v>
      </c>
      <c r="BC796" s="167">
        <f t="shared" si="550"/>
        <v>100</v>
      </c>
      <c r="BD796" s="167">
        <f t="shared" si="551"/>
        <v>59</v>
      </c>
      <c r="BE796" s="167">
        <f t="shared" si="552"/>
        <v>27</v>
      </c>
      <c r="BF796" s="167">
        <f t="shared" si="553"/>
        <v>35</v>
      </c>
      <c r="BG796" s="167">
        <f t="shared" si="554"/>
        <v>41</v>
      </c>
      <c r="BH796" s="167"/>
      <c r="BI796" s="167">
        <f t="shared" si="555"/>
        <v>48</v>
      </c>
      <c r="BJ796" s="167">
        <f t="shared" si="556"/>
        <v>38</v>
      </c>
      <c r="BK796" s="167">
        <f t="shared" si="557"/>
        <v>136</v>
      </c>
      <c r="BL796" s="167">
        <f t="shared" si="558"/>
        <v>33</v>
      </c>
      <c r="BM796" s="167">
        <f t="shared" si="559"/>
        <v>34</v>
      </c>
      <c r="BN796" s="167">
        <f t="shared" si="560"/>
        <v>23</v>
      </c>
      <c r="DI796" s="422"/>
      <c r="DJ796" s="422"/>
      <c r="EU796" s="422"/>
      <c r="EV796" s="422"/>
    </row>
    <row r="797" spans="14:152" s="56" customFormat="1" ht="15" customHeight="1">
      <c r="AG797" s="270">
        <v>19</v>
      </c>
      <c r="AH797" s="270"/>
      <c r="AI797" s="291">
        <v>68</v>
      </c>
      <c r="AJ797" s="283" t="s">
        <v>690</v>
      </c>
      <c r="AK797" s="283" t="s">
        <v>432</v>
      </c>
      <c r="AL797" s="291">
        <v>28</v>
      </c>
      <c r="AM797" s="283" t="s">
        <v>1525</v>
      </c>
      <c r="AN797" s="283" t="s">
        <v>1281</v>
      </c>
      <c r="AO797" s="283" t="s">
        <v>424</v>
      </c>
      <c r="AP797" s="291">
        <v>35</v>
      </c>
      <c r="AQ797" s="300"/>
      <c r="AR797" s="300"/>
      <c r="AS797" s="300"/>
      <c r="AT797" s="300"/>
      <c r="AU797" s="300"/>
      <c r="AV797" s="300"/>
      <c r="AW797" s="300"/>
      <c r="AX797" s="300"/>
      <c r="AY797" s="167">
        <v>69</v>
      </c>
      <c r="AZ797" s="167">
        <f>IF(AJ797="-",AJ797,IF(ISNUMBER(AJ797),AJ797,MID(AJ797,(FIND("-",AJ797)+1),3)+1))</f>
        <v>45</v>
      </c>
      <c r="BA797" s="167">
        <f>IF(AK797="-",AK797,IF(ISNUMBER(AK797),AK797,MID(AK797,(FIND("-",AK797)+1),3)+1))</f>
        <v>33</v>
      </c>
      <c r="BB797" s="167">
        <v>29</v>
      </c>
      <c r="BC797" s="167">
        <f>IF(AM797="-",AM797,IF(ISNUMBER(AM797),AM797,MID(AM797,(FIND("-",AM797)+1),3)+1))</f>
        <v>120</v>
      </c>
      <c r="BD797" s="167">
        <f>IF(AN797="-",AN797,IF(ISNUMBER(AN797),AN797,MID(AN797,(FIND("-",AN797)+1),3)+1))</f>
        <v>69</v>
      </c>
      <c r="BE797" s="167">
        <f>IF(AO797="-",AO797,IF(ISNUMBER(AO797),AO797,MID(AO797,(FIND("-",AO797)+1),3)+1))</f>
        <v>31</v>
      </c>
      <c r="BF797" s="167">
        <v>36</v>
      </c>
      <c r="BG797" s="167">
        <f>IF(AQ796="-",AQ796,IF(ISNUMBER(AQ796),AQ796,MID(AQ796,(FIND("-",AQ796)+1),3)+1))</f>
        <v>43</v>
      </c>
      <c r="BH797" s="167"/>
      <c r="BI797" s="167">
        <f>IF(AR796="-",AR796,IF(ISNUMBER(AR796),AR796,MID(AR796,(FIND("-",AR796)+1),3)+1))</f>
        <v>61</v>
      </c>
      <c r="BJ797" s="167">
        <v>39</v>
      </c>
      <c r="BK797" s="167">
        <v>137</v>
      </c>
      <c r="BL797" s="167">
        <v>34</v>
      </c>
      <c r="BM797" s="167">
        <v>35</v>
      </c>
      <c r="BN797" s="167">
        <f>IF(AX796="-",AX796,IF(ISNUMBER(AX796),AX796,MID(AX796,(FIND("-",AX796)+1),3)+1))</f>
        <v>25</v>
      </c>
      <c r="DI797" s="422"/>
      <c r="DJ797" s="422"/>
      <c r="EU797" s="422"/>
      <c r="EV797" s="422"/>
    </row>
    <row r="798" spans="14:152" s="56" customFormat="1" ht="15" customHeight="1">
      <c r="N798" s="172" t="s">
        <v>2075</v>
      </c>
      <c r="O798" s="172"/>
      <c r="P798" s="172"/>
      <c r="Q798" s="172"/>
      <c r="R798" s="172"/>
      <c r="S798" s="172"/>
      <c r="T798" s="172"/>
      <c r="U798" s="172"/>
      <c r="V798" s="172"/>
      <c r="AG798" s="167"/>
      <c r="AH798" s="167"/>
      <c r="AI798" s="300"/>
      <c r="AJ798" s="300"/>
      <c r="AK798" s="300"/>
      <c r="AL798" s="300"/>
      <c r="AM798" s="300"/>
      <c r="AN798" s="300"/>
      <c r="AO798" s="300"/>
      <c r="AP798" s="300"/>
      <c r="AQ798" s="300"/>
      <c r="AR798" s="300"/>
      <c r="AS798" s="300"/>
      <c r="AT798" s="300"/>
      <c r="AU798" s="300"/>
      <c r="AV798" s="300"/>
      <c r="AW798" s="300"/>
      <c r="AX798" s="300"/>
      <c r="AY798" s="167"/>
      <c r="AZ798" s="167"/>
      <c r="BA798" s="167"/>
      <c r="BB798" s="167"/>
      <c r="BC798" s="167"/>
      <c r="BD798" s="167"/>
      <c r="BE798" s="167"/>
      <c r="BF798" s="167"/>
      <c r="BG798" s="167"/>
      <c r="BH798" s="167"/>
      <c r="BI798" s="167"/>
      <c r="BJ798" s="167"/>
      <c r="BK798" s="167"/>
      <c r="BL798" s="167"/>
      <c r="BM798" s="167"/>
      <c r="BN798" s="167"/>
      <c r="DI798" s="422"/>
      <c r="DJ798" s="422"/>
      <c r="EU798" s="422"/>
      <c r="EV798" s="422"/>
    </row>
    <row r="799" spans="14:152" s="56" customFormat="1" ht="15" customHeight="1">
      <c r="N799" s="172" t="s">
        <v>2066</v>
      </c>
      <c r="O799" s="172"/>
      <c r="P799" s="172"/>
      <c r="Q799" s="172"/>
      <c r="R799" s="172"/>
      <c r="S799" s="172"/>
      <c r="T799" s="172"/>
      <c r="U799" s="172"/>
      <c r="V799" s="172"/>
      <c r="AG799" s="167"/>
      <c r="AH799" s="167"/>
      <c r="AI799" s="300"/>
      <c r="AJ799" s="300"/>
      <c r="AK799" s="300"/>
      <c r="AL799" s="300"/>
      <c r="AM799" s="300"/>
      <c r="AN799" s="300"/>
      <c r="AO799" s="300"/>
      <c r="AP799" s="300"/>
      <c r="AQ799" s="300"/>
      <c r="AR799" s="300"/>
      <c r="AS799" s="300"/>
      <c r="AT799" s="300"/>
      <c r="AU799" s="300"/>
      <c r="AV799" s="300"/>
      <c r="AW799" s="300"/>
      <c r="AX799" s="300"/>
      <c r="AY799" s="167"/>
      <c r="AZ799" s="167"/>
      <c r="BA799" s="167"/>
      <c r="BB799" s="167"/>
      <c r="BC799" s="167"/>
      <c r="BD799" s="167"/>
      <c r="BE799" s="167"/>
      <c r="BF799" s="167"/>
      <c r="BG799" s="167"/>
      <c r="BH799" s="167"/>
      <c r="BI799" s="167"/>
      <c r="BJ799" s="167"/>
      <c r="BK799" s="167"/>
      <c r="BL799" s="167"/>
      <c r="BM799" s="167"/>
      <c r="BN799" s="167"/>
      <c r="DI799" s="422"/>
      <c r="DJ799" s="422"/>
      <c r="EU799" s="422"/>
      <c r="EV799" s="422"/>
    </row>
    <row r="800" spans="14:152" s="56" customFormat="1" ht="15" customHeight="1">
      <c r="N800" s="172"/>
      <c r="O800" s="172"/>
      <c r="P800" s="172"/>
      <c r="Q800" s="172" t="s">
        <v>2067</v>
      </c>
      <c r="R800" s="172"/>
      <c r="T800" s="172"/>
      <c r="U800" s="172"/>
      <c r="V800" s="172"/>
      <c r="AG800" s="301" t="s">
        <v>1526</v>
      </c>
      <c r="AH800" s="301"/>
      <c r="AI800" s="300" t="s">
        <v>1527</v>
      </c>
      <c r="AJ800" s="300"/>
      <c r="AK800" s="300"/>
      <c r="AL800" s="300"/>
      <c r="AM800" s="300"/>
      <c r="AN800" s="300"/>
      <c r="AO800" s="300"/>
      <c r="AP800" s="300"/>
      <c r="AQ800" s="302"/>
      <c r="AR800" s="302"/>
      <c r="AS800" s="302"/>
      <c r="AT800" s="302"/>
      <c r="AU800" s="302"/>
      <c r="AV800" s="302"/>
      <c r="AW800" s="302"/>
      <c r="AX800" s="302"/>
      <c r="AY800" s="167"/>
      <c r="AZ800" s="167"/>
      <c r="BA800" s="167"/>
      <c r="BB800" s="167"/>
      <c r="BC800" s="167"/>
      <c r="BD800" s="167"/>
      <c r="BE800" s="167"/>
      <c r="BF800" s="167"/>
      <c r="BG800" s="167"/>
      <c r="BH800" s="167"/>
      <c r="BI800" s="167"/>
      <c r="BJ800" s="167"/>
      <c r="BK800" s="167"/>
      <c r="BL800" s="167"/>
      <c r="BM800" s="167"/>
      <c r="BN800" s="167"/>
      <c r="DI800" s="422"/>
      <c r="DJ800" s="422"/>
      <c r="EU800" s="422"/>
      <c r="EV800" s="422"/>
    </row>
    <row r="801" spans="14:152" s="56" customFormat="1" ht="15" customHeight="1">
      <c r="N801" s="199" t="s">
        <v>2</v>
      </c>
      <c r="O801" s="200" t="e">
        <f>Plan1!#REF!</f>
        <v>#REF!</v>
      </c>
      <c r="P801" s="200" t="e">
        <f>Plan1!#REF!</f>
        <v>#REF!</v>
      </c>
      <c r="Q801" s="200" t="e">
        <f>Plan1!#REF!</f>
        <v>#REF!</v>
      </c>
      <c r="R801" s="200" t="e">
        <f>Plan1!#REF!</f>
        <v>#REF!</v>
      </c>
      <c r="S801" s="200" t="e">
        <f>Plan1!#REF!</f>
        <v>#REF!</v>
      </c>
      <c r="T801" s="200" t="e">
        <f>Plan1!#REF!</f>
        <v>#REF!</v>
      </c>
      <c r="U801" s="199" t="e">
        <f>Plan1!#REF!</f>
        <v>#REF!</v>
      </c>
      <c r="AG801" s="251" t="s">
        <v>1053</v>
      </c>
      <c r="AH801" s="251"/>
      <c r="AI801" s="302"/>
      <c r="AJ801" s="302"/>
      <c r="AK801" s="302"/>
      <c r="AL801" s="302"/>
      <c r="AM801" s="302"/>
      <c r="AN801" s="302"/>
      <c r="AO801" s="302"/>
      <c r="AP801" s="302"/>
      <c r="AQ801" s="303" t="s">
        <v>1062</v>
      </c>
      <c r="AR801" s="303" t="s">
        <v>1063</v>
      </c>
      <c r="AS801" s="303" t="s">
        <v>1064</v>
      </c>
      <c r="AT801" s="303" t="s">
        <v>1065</v>
      </c>
      <c r="AU801" s="303"/>
      <c r="AV801" s="304" t="s">
        <v>1066</v>
      </c>
      <c r="AW801" s="303" t="s">
        <v>1067</v>
      </c>
      <c r="AX801" s="303" t="s">
        <v>1068</v>
      </c>
      <c r="AY801" s="167"/>
      <c r="AZ801" s="167"/>
      <c r="BA801" s="167"/>
      <c r="BB801" s="167"/>
      <c r="BC801" s="167"/>
      <c r="BD801" s="167"/>
      <c r="BE801" s="167"/>
      <c r="BF801" s="167"/>
      <c r="BG801" s="167"/>
      <c r="BH801" s="167"/>
      <c r="BI801" s="167"/>
      <c r="BJ801" s="167"/>
      <c r="BK801" s="167"/>
      <c r="BL801" s="167"/>
      <c r="BM801" s="167"/>
      <c r="BN801" s="167"/>
      <c r="DI801" s="422"/>
      <c r="DJ801" s="422"/>
      <c r="EU801" s="422"/>
      <c r="EV801" s="422"/>
    </row>
    <row r="802" spans="14:152" s="56" customFormat="1" ht="15" customHeight="1">
      <c r="N802" s="503">
        <v>1</v>
      </c>
      <c r="O802" s="167" t="s">
        <v>1</v>
      </c>
      <c r="P802" s="167" t="s">
        <v>1</v>
      </c>
      <c r="Q802" s="167" t="s">
        <v>1</v>
      </c>
      <c r="R802" s="504">
        <v>0</v>
      </c>
      <c r="S802" s="167" t="s">
        <v>1</v>
      </c>
      <c r="T802" s="167" t="s">
        <v>1</v>
      </c>
      <c r="U802" s="167" t="s">
        <v>1</v>
      </c>
      <c r="W802" s="223" t="str">
        <f t="shared" ref="W802:W820" si="561">IF(O802="-",O802,IF(ISNUMBER(O802),O802,MID(O802,1,FIND("-",O802)-1))+0)</f>
        <v>-</v>
      </c>
      <c r="X802" s="223" t="str">
        <f t="shared" ref="X802:X820" si="562">IF(P802="-",P802,IF(ISNUMBER(P802),P802,MID(P802,1,FIND("-",P802)-1))+0)</f>
        <v>-</v>
      </c>
      <c r="Y802" s="223" t="str">
        <f t="shared" ref="Y802:Y820" si="563">IF(Q802="-",Q802,IF(ISNUMBER(Q802),Q802,MID(Q802,1,FIND("-",Q802)-1))+0)</f>
        <v>-</v>
      </c>
      <c r="Z802" s="223"/>
      <c r="AA802" s="223"/>
      <c r="AB802" s="223">
        <f t="shared" ref="AB802:AB820" si="564">IF(R802="-",R802,IF(ISNUMBER(R802),R802,MID(R802,1,FIND("-",R802)-1))+0)</f>
        <v>0</v>
      </c>
      <c r="AC802" s="223" t="str">
        <f t="shared" ref="AC802:AC820" si="565">IF(S802="-",S802,IF(ISNUMBER(S802),S802,MID(S802,1,FIND("-",S802)-1))+0)</f>
        <v>-</v>
      </c>
      <c r="AD802" s="223" t="str">
        <f t="shared" ref="AD802:AD820" si="566">IF(T802="-",T802,IF(ISNUMBER(T802),T802,MID(T802,1,FIND("-",T802)-1))+0)</f>
        <v>-</v>
      </c>
      <c r="AE802" s="223" t="str">
        <f t="shared" ref="AE802:AE820" si="567">IF(U802="-",U802,IF(ISNUMBER(U802),U802,MID(U802,1,FIND("-",U802)-1))+0)</f>
        <v>-</v>
      </c>
      <c r="AG802" s="251"/>
      <c r="AH802" s="251"/>
      <c r="AI802" s="303" t="s">
        <v>1054</v>
      </c>
      <c r="AJ802" s="303" t="s">
        <v>1055</v>
      </c>
      <c r="AK802" s="303" t="s">
        <v>1056</v>
      </c>
      <c r="AL802" s="303" t="s">
        <v>1057</v>
      </c>
      <c r="AM802" s="303" t="s">
        <v>1058</v>
      </c>
      <c r="AN802" s="303" t="s">
        <v>1059</v>
      </c>
      <c r="AO802" s="303" t="s">
        <v>1060</v>
      </c>
      <c r="AP802" s="303" t="s">
        <v>1061</v>
      </c>
      <c r="AQ802" s="283" t="s">
        <v>1198</v>
      </c>
      <c r="AR802" s="291">
        <v>5</v>
      </c>
      <c r="AS802" s="283" t="s">
        <v>1227</v>
      </c>
      <c r="AT802" s="283" t="s">
        <v>1501</v>
      </c>
      <c r="AU802" s="283"/>
      <c r="AV802" s="283" t="s">
        <v>1128</v>
      </c>
      <c r="AW802" s="283" t="s">
        <v>1146</v>
      </c>
      <c r="AX802" s="459" t="s">
        <v>474</v>
      </c>
      <c r="AY802" s="167">
        <f t="shared" ref="AY802:AY820" si="568">IF(AI803="-",AI803,IF(ISNUMBER(AI803),AI803,MID(AI803,1,FIND("-",AI803)-1))+0)</f>
        <v>0</v>
      </c>
      <c r="AZ802" s="167">
        <f t="shared" ref="AZ802:AZ820" si="569">IF(AJ803="-",AJ803,IF(ISNUMBER(AJ803),AJ803,MID(AJ803,1,FIND("-",AJ803)-1))+0)</f>
        <v>0</v>
      </c>
      <c r="BA802" s="167">
        <f t="shared" ref="BA802:BA820" si="570">IF(AK803="-",AK803,IF(ISNUMBER(AK803),AK803,MID(AK803,1,FIND("-",AK803)-1))+0)</f>
        <v>0</v>
      </c>
      <c r="BB802" s="167">
        <f t="shared" ref="BB802:BB820" si="571">IF(AL803="-",AL803,IF(ISNUMBER(AL803),AL803,MID(AL803,1,FIND("-",AL803)-1))+0)</f>
        <v>0</v>
      </c>
      <c r="BC802" s="167">
        <f t="shared" ref="BC802:BC820" si="572">IF(AM803="-",AM803,IF(ISNUMBER(AM803),AM803,MID(AM803,1,FIND("-",AM803)-1))+0)</f>
        <v>0</v>
      </c>
      <c r="BD802" s="167">
        <f t="shared" ref="BD802:BD820" si="573">IF(AN803="-",AN803,IF(ISNUMBER(AN803),AN803,MID(AN803,1,FIND("-",AN803)-1))+0)</f>
        <v>0</v>
      </c>
      <c r="BE802" s="167">
        <f t="shared" ref="BE802:BE820" si="574">IF(AO803="-",AO803,IF(ISNUMBER(AO803),AO803,MID(AO803,1,FIND("-",AO803)-1))+0)</f>
        <v>0</v>
      </c>
      <c r="BF802" s="167">
        <f t="shared" ref="BF802:BF820" si="575">IF(AP803="-",AP803,IF(ISNUMBER(AP803),AP803,MID(AP803,1,FIND("-",AP803)-1))+0)</f>
        <v>0</v>
      </c>
      <c r="BG802" s="167">
        <f t="shared" ref="BG802:BG820" si="576">IF(AQ802="-",AQ802,IF(ISNUMBER(AQ802),AQ802,MID(AQ802,1,FIND("-",AQ802)-1))+0)</f>
        <v>0</v>
      </c>
      <c r="BH802" s="167"/>
      <c r="BI802" s="167">
        <f t="shared" ref="BI802:BI820" si="577">IF(AR802="-",AR802,IF(ISNUMBER(AR802),AR802,MID(AR802,1,FIND("-",AR802)-1))+0)</f>
        <v>5</v>
      </c>
      <c r="BJ802" s="167">
        <f t="shared" ref="BJ802:BJ820" si="578">IF(AS802="-",AS802,IF(ISNUMBER(AS802),AS802,MID(AS802,1,FIND("-",AS802)-1))+0)</f>
        <v>0</v>
      </c>
      <c r="BK802" s="167">
        <f t="shared" ref="BK802:BK820" si="579">IF(AT802="-",AT802,IF(ISNUMBER(AT802),AT802,MID(AT802,1,FIND("-",AT802)-1))+0)</f>
        <v>0</v>
      </c>
      <c r="BL802" s="167">
        <f t="shared" ref="BL802:BL820" si="580">IF(AV802="-",AV802,IF(ISNUMBER(AV802),AV802,MID(AV802,1,FIND("-",AV802)-1))+0)</f>
        <v>0</v>
      </c>
      <c r="BM802" s="167">
        <f t="shared" ref="BM802:BM820" si="581">IF(AW802="-",AW802,IF(ISNUMBER(AW802),AW802,MID(AW802,1,FIND("-",AW802)-1))+0)</f>
        <v>0</v>
      </c>
      <c r="BN802" s="167">
        <f t="shared" ref="BN802:BN820" si="582">IF(AX802="-",AX802,IF(ISNUMBER(AX802),AX802,MID(AX802,1,FIND("-",AX802)-1))+0)</f>
        <v>0</v>
      </c>
      <c r="DI802" s="422"/>
      <c r="DJ802" s="422"/>
      <c r="EU802" s="422"/>
      <c r="EV802" s="422"/>
    </row>
    <row r="803" spans="14:152" s="56" customFormat="1" ht="15" customHeight="1">
      <c r="N803" s="503">
        <v>2</v>
      </c>
      <c r="O803" s="167" t="s">
        <v>1</v>
      </c>
      <c r="P803" s="167" t="s">
        <v>1</v>
      </c>
      <c r="Q803" s="504">
        <v>0</v>
      </c>
      <c r="R803" s="504">
        <v>1</v>
      </c>
      <c r="S803" s="167" t="s">
        <v>1</v>
      </c>
      <c r="T803" s="167" t="s">
        <v>1</v>
      </c>
      <c r="U803" s="167" t="s">
        <v>1</v>
      </c>
      <c r="W803" s="223" t="str">
        <f t="shared" si="561"/>
        <v>-</v>
      </c>
      <c r="X803" s="223" t="str">
        <f t="shared" si="562"/>
        <v>-</v>
      </c>
      <c r="Y803" s="223">
        <f t="shared" si="563"/>
        <v>0</v>
      </c>
      <c r="Z803" s="223"/>
      <c r="AA803" s="223"/>
      <c r="AB803" s="223">
        <f t="shared" si="564"/>
        <v>1</v>
      </c>
      <c r="AC803" s="223" t="str">
        <f t="shared" si="565"/>
        <v>-</v>
      </c>
      <c r="AD803" s="223" t="str">
        <f t="shared" si="566"/>
        <v>-</v>
      </c>
      <c r="AE803" s="223" t="str">
        <f t="shared" si="567"/>
        <v>-</v>
      </c>
      <c r="AG803" s="270">
        <v>1</v>
      </c>
      <c r="AH803" s="270"/>
      <c r="AI803" s="283" t="s">
        <v>617</v>
      </c>
      <c r="AJ803" s="283">
        <v>0</v>
      </c>
      <c r="AK803" s="283" t="s">
        <v>1198</v>
      </c>
      <c r="AL803" s="283" t="s">
        <v>644</v>
      </c>
      <c r="AM803" s="283" t="s">
        <v>1301</v>
      </c>
      <c r="AN803" s="283" t="s">
        <v>1300</v>
      </c>
      <c r="AO803" s="283" t="s">
        <v>474</v>
      </c>
      <c r="AP803" s="283" t="s">
        <v>474</v>
      </c>
      <c r="AQ803" s="283" t="s">
        <v>412</v>
      </c>
      <c r="AR803" s="283" t="s">
        <v>359</v>
      </c>
      <c r="AS803" s="283" t="s">
        <v>365</v>
      </c>
      <c r="AT803" s="283" t="s">
        <v>1502</v>
      </c>
      <c r="AU803" s="283"/>
      <c r="AV803" s="291">
        <v>10</v>
      </c>
      <c r="AW803" s="283" t="s">
        <v>458</v>
      </c>
      <c r="AX803" s="291">
        <v>7</v>
      </c>
      <c r="AY803" s="167">
        <f t="shared" si="568"/>
        <v>5</v>
      </c>
      <c r="AZ803" s="167">
        <f t="shared" si="569"/>
        <v>1</v>
      </c>
      <c r="BA803" s="167">
        <f t="shared" si="570"/>
        <v>9</v>
      </c>
      <c r="BB803" s="167">
        <f t="shared" si="571"/>
        <v>6</v>
      </c>
      <c r="BC803" s="167">
        <f t="shared" si="572"/>
        <v>25</v>
      </c>
      <c r="BD803" s="167">
        <f t="shared" si="573"/>
        <v>15</v>
      </c>
      <c r="BE803" s="167">
        <f t="shared" si="574"/>
        <v>7</v>
      </c>
      <c r="BF803" s="167">
        <f t="shared" si="575"/>
        <v>7</v>
      </c>
      <c r="BG803" s="167">
        <f t="shared" si="576"/>
        <v>9</v>
      </c>
      <c r="BH803" s="167"/>
      <c r="BI803" s="167">
        <f t="shared" si="577"/>
        <v>6</v>
      </c>
      <c r="BJ803" s="167">
        <f t="shared" si="578"/>
        <v>11</v>
      </c>
      <c r="BK803" s="167">
        <f t="shared" si="579"/>
        <v>32</v>
      </c>
      <c r="BL803" s="167">
        <f t="shared" si="580"/>
        <v>10</v>
      </c>
      <c r="BM803" s="167">
        <f t="shared" si="581"/>
        <v>12</v>
      </c>
      <c r="BN803" s="167">
        <f t="shared" si="582"/>
        <v>7</v>
      </c>
      <c r="DI803" s="422"/>
      <c r="DJ803" s="422"/>
      <c r="EU803" s="422"/>
      <c r="EV803" s="422"/>
    </row>
    <row r="804" spans="14:152" s="56" customFormat="1" ht="15" customHeight="1">
      <c r="N804" s="503">
        <v>3</v>
      </c>
      <c r="O804" s="167" t="s">
        <v>351</v>
      </c>
      <c r="P804" s="167" t="s">
        <v>1</v>
      </c>
      <c r="Q804" s="504">
        <v>1</v>
      </c>
      <c r="R804" s="504">
        <v>2</v>
      </c>
      <c r="S804" s="167" t="s">
        <v>1</v>
      </c>
      <c r="T804" s="167" t="s">
        <v>404</v>
      </c>
      <c r="U804" s="504">
        <v>0</v>
      </c>
      <c r="W804" s="223">
        <f t="shared" si="561"/>
        <v>0</v>
      </c>
      <c r="X804" s="223" t="str">
        <f t="shared" si="562"/>
        <v>-</v>
      </c>
      <c r="Y804" s="223">
        <f t="shared" si="563"/>
        <v>1</v>
      </c>
      <c r="Z804" s="223"/>
      <c r="AA804" s="223"/>
      <c r="AB804" s="223">
        <f t="shared" si="564"/>
        <v>2</v>
      </c>
      <c r="AC804" s="223" t="str">
        <f t="shared" si="565"/>
        <v>-</v>
      </c>
      <c r="AD804" s="223">
        <f t="shared" si="566"/>
        <v>0</v>
      </c>
      <c r="AE804" s="223">
        <f t="shared" si="567"/>
        <v>0</v>
      </c>
      <c r="AG804" s="270">
        <v>2</v>
      </c>
      <c r="AH804" s="270"/>
      <c r="AI804" s="283" t="s">
        <v>518</v>
      </c>
      <c r="AJ804" s="283" t="s">
        <v>456</v>
      </c>
      <c r="AK804" s="291">
        <v>9</v>
      </c>
      <c r="AL804" s="283" t="s">
        <v>359</v>
      </c>
      <c r="AM804" s="283" t="s">
        <v>383</v>
      </c>
      <c r="AN804" s="283" t="s">
        <v>371</v>
      </c>
      <c r="AO804" s="283" t="s">
        <v>367</v>
      </c>
      <c r="AP804" s="283" t="s">
        <v>367</v>
      </c>
      <c r="AQ804" s="283" t="s">
        <v>366</v>
      </c>
      <c r="AR804" s="283" t="s">
        <v>361</v>
      </c>
      <c r="AS804" s="283" t="s">
        <v>459</v>
      </c>
      <c r="AT804" s="283" t="s">
        <v>628</v>
      </c>
      <c r="AU804" s="283"/>
      <c r="AV804" s="291">
        <v>11</v>
      </c>
      <c r="AW804" s="283" t="s">
        <v>459</v>
      </c>
      <c r="AX804" s="291">
        <v>8</v>
      </c>
      <c r="AY804" s="167">
        <f t="shared" si="568"/>
        <v>8</v>
      </c>
      <c r="AZ804" s="167">
        <f t="shared" si="569"/>
        <v>3</v>
      </c>
      <c r="BA804" s="167">
        <f t="shared" si="570"/>
        <v>10</v>
      </c>
      <c r="BB804" s="167">
        <f t="shared" si="571"/>
        <v>8</v>
      </c>
      <c r="BC804" s="167">
        <f t="shared" si="572"/>
        <v>28</v>
      </c>
      <c r="BD804" s="167">
        <f t="shared" si="573"/>
        <v>17</v>
      </c>
      <c r="BE804" s="167">
        <f t="shared" si="574"/>
        <v>9</v>
      </c>
      <c r="BF804" s="167">
        <f t="shared" si="575"/>
        <v>9</v>
      </c>
      <c r="BG804" s="167">
        <f t="shared" si="576"/>
        <v>11</v>
      </c>
      <c r="BH804" s="167"/>
      <c r="BI804" s="167">
        <f t="shared" si="577"/>
        <v>8</v>
      </c>
      <c r="BJ804" s="167">
        <f t="shared" si="578"/>
        <v>14</v>
      </c>
      <c r="BK804" s="167">
        <f t="shared" si="579"/>
        <v>40</v>
      </c>
      <c r="BL804" s="167">
        <f t="shared" si="580"/>
        <v>11</v>
      </c>
      <c r="BM804" s="167">
        <f t="shared" si="581"/>
        <v>14</v>
      </c>
      <c r="BN804" s="167">
        <f t="shared" si="582"/>
        <v>8</v>
      </c>
      <c r="DI804" s="422"/>
      <c r="DJ804" s="422"/>
      <c r="EU804" s="422"/>
      <c r="EV804" s="422"/>
    </row>
    <row r="805" spans="14:152" s="56" customFormat="1" ht="15" customHeight="1">
      <c r="N805" s="503">
        <v>4</v>
      </c>
      <c r="O805" s="167" t="s">
        <v>661</v>
      </c>
      <c r="P805" s="167" t="s">
        <v>1</v>
      </c>
      <c r="Q805" s="504">
        <v>2</v>
      </c>
      <c r="R805" s="504">
        <v>3</v>
      </c>
      <c r="S805" s="167" t="s">
        <v>1</v>
      </c>
      <c r="T805" s="167" t="s">
        <v>517</v>
      </c>
      <c r="U805" s="167" t="s">
        <v>1</v>
      </c>
      <c r="W805" s="223">
        <f t="shared" si="561"/>
        <v>3</v>
      </c>
      <c r="X805" s="223" t="str">
        <f t="shared" si="562"/>
        <v>-</v>
      </c>
      <c r="Y805" s="223">
        <f t="shared" si="563"/>
        <v>2</v>
      </c>
      <c r="Z805" s="223"/>
      <c r="AA805" s="223"/>
      <c r="AB805" s="223">
        <f t="shared" si="564"/>
        <v>3</v>
      </c>
      <c r="AC805" s="223" t="str">
        <f t="shared" si="565"/>
        <v>-</v>
      </c>
      <c r="AD805" s="223">
        <f t="shared" si="566"/>
        <v>2</v>
      </c>
      <c r="AE805" s="223" t="str">
        <f t="shared" si="567"/>
        <v>-</v>
      </c>
      <c r="AG805" s="270">
        <v>3</v>
      </c>
      <c r="AH805" s="270"/>
      <c r="AI805" s="283" t="s">
        <v>414</v>
      </c>
      <c r="AJ805" s="283" t="s">
        <v>407</v>
      </c>
      <c r="AK805" s="291">
        <v>10</v>
      </c>
      <c r="AL805" s="291">
        <v>8</v>
      </c>
      <c r="AM805" s="283" t="s">
        <v>386</v>
      </c>
      <c r="AN805" s="283" t="s">
        <v>373</v>
      </c>
      <c r="AO805" s="283" t="s">
        <v>412</v>
      </c>
      <c r="AP805" s="283" t="s">
        <v>412</v>
      </c>
      <c r="AQ805" s="283" t="s">
        <v>380</v>
      </c>
      <c r="AR805" s="283" t="s">
        <v>516</v>
      </c>
      <c r="AS805" s="283" t="s">
        <v>387</v>
      </c>
      <c r="AT805" s="283" t="s">
        <v>1518</v>
      </c>
      <c r="AU805" s="283"/>
      <c r="AV805" s="283" t="s">
        <v>458</v>
      </c>
      <c r="AW805" s="283" t="s">
        <v>387</v>
      </c>
      <c r="AX805" s="291">
        <v>9</v>
      </c>
      <c r="AY805" s="167">
        <f t="shared" si="568"/>
        <v>12</v>
      </c>
      <c r="AZ805" s="167">
        <f t="shared" si="569"/>
        <v>5</v>
      </c>
      <c r="BA805" s="167">
        <f t="shared" si="570"/>
        <v>11</v>
      </c>
      <c r="BB805" s="167">
        <f t="shared" si="571"/>
        <v>9</v>
      </c>
      <c r="BC805" s="167">
        <f t="shared" si="572"/>
        <v>31</v>
      </c>
      <c r="BD805" s="167">
        <f t="shared" si="573"/>
        <v>20</v>
      </c>
      <c r="BE805" s="167">
        <f t="shared" si="574"/>
        <v>11</v>
      </c>
      <c r="BF805" s="167">
        <f t="shared" si="575"/>
        <v>11</v>
      </c>
      <c r="BG805" s="167">
        <f t="shared" si="576"/>
        <v>13</v>
      </c>
      <c r="BH805" s="167"/>
      <c r="BI805" s="167">
        <f t="shared" si="577"/>
        <v>10</v>
      </c>
      <c r="BJ805" s="167">
        <f t="shared" si="578"/>
        <v>16</v>
      </c>
      <c r="BK805" s="167">
        <f t="shared" si="579"/>
        <v>47</v>
      </c>
      <c r="BL805" s="167">
        <f t="shared" si="580"/>
        <v>12</v>
      </c>
      <c r="BM805" s="167">
        <f t="shared" si="581"/>
        <v>16</v>
      </c>
      <c r="BN805" s="167">
        <f t="shared" si="582"/>
        <v>9</v>
      </c>
      <c r="DI805" s="422"/>
      <c r="DJ805" s="422"/>
      <c r="EU805" s="422"/>
      <c r="EV805" s="422"/>
    </row>
    <row r="806" spans="14:152" s="56" customFormat="1" ht="15" customHeight="1">
      <c r="N806" s="503">
        <v>5</v>
      </c>
      <c r="O806" s="167" t="s">
        <v>414</v>
      </c>
      <c r="P806" s="167" t="s">
        <v>1</v>
      </c>
      <c r="Q806" s="504">
        <v>3</v>
      </c>
      <c r="R806" s="504">
        <v>4</v>
      </c>
      <c r="S806" s="504">
        <v>0</v>
      </c>
      <c r="T806" s="167" t="s">
        <v>353</v>
      </c>
      <c r="U806" s="504">
        <v>1</v>
      </c>
      <c r="W806" s="223">
        <f t="shared" si="561"/>
        <v>8</v>
      </c>
      <c r="X806" s="223" t="str">
        <f t="shared" si="562"/>
        <v>-</v>
      </c>
      <c r="Y806" s="223">
        <f t="shared" si="563"/>
        <v>3</v>
      </c>
      <c r="Z806" s="223"/>
      <c r="AA806" s="223"/>
      <c r="AB806" s="223">
        <f t="shared" si="564"/>
        <v>4</v>
      </c>
      <c r="AC806" s="223">
        <f t="shared" si="565"/>
        <v>0</v>
      </c>
      <c r="AD806" s="223">
        <f t="shared" si="566"/>
        <v>5</v>
      </c>
      <c r="AE806" s="223">
        <f t="shared" si="567"/>
        <v>1</v>
      </c>
      <c r="AG806" s="270">
        <v>4</v>
      </c>
      <c r="AH806" s="270"/>
      <c r="AI806" s="283" t="s">
        <v>662</v>
      </c>
      <c r="AJ806" s="283" t="s">
        <v>518</v>
      </c>
      <c r="AK806" s="291">
        <v>11</v>
      </c>
      <c r="AL806" s="283" t="s">
        <v>412</v>
      </c>
      <c r="AM806" s="283" t="s">
        <v>427</v>
      </c>
      <c r="AN806" s="283" t="s">
        <v>470</v>
      </c>
      <c r="AO806" s="283" t="s">
        <v>366</v>
      </c>
      <c r="AP806" s="283" t="s">
        <v>366</v>
      </c>
      <c r="AQ806" s="283" t="s">
        <v>360</v>
      </c>
      <c r="AR806" s="283" t="s">
        <v>380</v>
      </c>
      <c r="AS806" s="283" t="s">
        <v>429</v>
      </c>
      <c r="AT806" s="283" t="s">
        <v>1519</v>
      </c>
      <c r="AU806" s="283"/>
      <c r="AV806" s="291">
        <v>14</v>
      </c>
      <c r="AW806" s="283" t="s">
        <v>429</v>
      </c>
      <c r="AX806" s="291">
        <v>10</v>
      </c>
      <c r="AY806" s="167">
        <f t="shared" si="568"/>
        <v>17</v>
      </c>
      <c r="AZ806" s="167">
        <f t="shared" si="569"/>
        <v>8</v>
      </c>
      <c r="BA806" s="167">
        <f t="shared" si="570"/>
        <v>12</v>
      </c>
      <c r="BB806" s="167">
        <f t="shared" si="571"/>
        <v>11</v>
      </c>
      <c r="BC806" s="167">
        <f t="shared" si="572"/>
        <v>35</v>
      </c>
      <c r="BD806" s="167">
        <f t="shared" si="573"/>
        <v>23</v>
      </c>
      <c r="BE806" s="167">
        <f t="shared" si="574"/>
        <v>13</v>
      </c>
      <c r="BF806" s="167">
        <f t="shared" si="575"/>
        <v>13</v>
      </c>
      <c r="BG806" s="167">
        <f t="shared" si="576"/>
        <v>15</v>
      </c>
      <c r="BH806" s="167"/>
      <c r="BI806" s="167">
        <f t="shared" si="577"/>
        <v>13</v>
      </c>
      <c r="BJ806" s="167">
        <f t="shared" si="578"/>
        <v>18</v>
      </c>
      <c r="BK806" s="167">
        <f t="shared" si="579"/>
        <v>55</v>
      </c>
      <c r="BL806" s="167">
        <f t="shared" si="580"/>
        <v>14</v>
      </c>
      <c r="BM806" s="167">
        <f t="shared" si="581"/>
        <v>18</v>
      </c>
      <c r="BN806" s="167">
        <f t="shared" si="582"/>
        <v>10</v>
      </c>
      <c r="DI806" s="422"/>
      <c r="DJ806" s="422"/>
      <c r="EU806" s="422"/>
      <c r="EV806" s="422"/>
    </row>
    <row r="807" spans="14:152" s="56" customFormat="1" ht="15" customHeight="1">
      <c r="N807" s="503">
        <v>6</v>
      </c>
      <c r="O807" s="167" t="s">
        <v>662</v>
      </c>
      <c r="P807" s="504">
        <v>0</v>
      </c>
      <c r="Q807" s="167" t="s">
        <v>356</v>
      </c>
      <c r="R807" s="167" t="s">
        <v>353</v>
      </c>
      <c r="S807" s="167" t="s">
        <v>456</v>
      </c>
      <c r="T807" s="167" t="s">
        <v>480</v>
      </c>
      <c r="U807" s="504">
        <v>2</v>
      </c>
      <c r="W807" s="223">
        <f t="shared" si="561"/>
        <v>12</v>
      </c>
      <c r="X807" s="223">
        <f t="shared" si="562"/>
        <v>0</v>
      </c>
      <c r="Y807" s="223">
        <f t="shared" si="563"/>
        <v>4</v>
      </c>
      <c r="Z807" s="223"/>
      <c r="AA807" s="223"/>
      <c r="AB807" s="223">
        <f t="shared" si="564"/>
        <v>5</v>
      </c>
      <c r="AC807" s="223">
        <f t="shared" si="565"/>
        <v>1</v>
      </c>
      <c r="AD807" s="223">
        <f t="shared" si="566"/>
        <v>7</v>
      </c>
      <c r="AE807" s="223">
        <f t="shared" si="567"/>
        <v>2</v>
      </c>
      <c r="AG807" s="270">
        <v>5</v>
      </c>
      <c r="AH807" s="270"/>
      <c r="AI807" s="283" t="s">
        <v>489</v>
      </c>
      <c r="AJ807" s="283" t="s">
        <v>355</v>
      </c>
      <c r="AK807" s="291">
        <v>12</v>
      </c>
      <c r="AL807" s="291">
        <v>11</v>
      </c>
      <c r="AM807" s="283" t="s">
        <v>439</v>
      </c>
      <c r="AN807" s="283" t="s">
        <v>494</v>
      </c>
      <c r="AO807" s="291">
        <v>13</v>
      </c>
      <c r="AP807" s="283" t="s">
        <v>380</v>
      </c>
      <c r="AQ807" s="283" t="s">
        <v>429</v>
      </c>
      <c r="AR807" s="283" t="s">
        <v>360</v>
      </c>
      <c r="AS807" s="283" t="s">
        <v>376</v>
      </c>
      <c r="AT807" s="283" t="s">
        <v>1528</v>
      </c>
      <c r="AU807" s="283"/>
      <c r="AV807" s="291">
        <v>15</v>
      </c>
      <c r="AW807" s="291">
        <v>20</v>
      </c>
      <c r="AX807" s="291">
        <v>11</v>
      </c>
      <c r="AY807" s="167">
        <f t="shared" si="568"/>
        <v>21</v>
      </c>
      <c r="AZ807" s="167">
        <f t="shared" si="569"/>
        <v>11</v>
      </c>
      <c r="BA807" s="167" t="str">
        <f t="shared" si="570"/>
        <v>-</v>
      </c>
      <c r="BB807" s="167">
        <f t="shared" si="571"/>
        <v>12</v>
      </c>
      <c r="BC807" s="167">
        <f t="shared" si="572"/>
        <v>38</v>
      </c>
      <c r="BD807" s="167">
        <f t="shared" si="573"/>
        <v>26</v>
      </c>
      <c r="BE807" s="167">
        <f t="shared" si="574"/>
        <v>14</v>
      </c>
      <c r="BF807" s="167">
        <f t="shared" si="575"/>
        <v>15</v>
      </c>
      <c r="BG807" s="167">
        <f t="shared" si="576"/>
        <v>18</v>
      </c>
      <c r="BH807" s="167"/>
      <c r="BI807" s="167">
        <f t="shared" si="577"/>
        <v>15</v>
      </c>
      <c r="BJ807" s="167">
        <f t="shared" si="578"/>
        <v>20</v>
      </c>
      <c r="BK807" s="167">
        <f t="shared" si="579"/>
        <v>63</v>
      </c>
      <c r="BL807" s="167">
        <f t="shared" si="580"/>
        <v>15</v>
      </c>
      <c r="BM807" s="167">
        <f t="shared" si="581"/>
        <v>20</v>
      </c>
      <c r="BN807" s="167">
        <f t="shared" si="582"/>
        <v>11</v>
      </c>
      <c r="DI807" s="422"/>
      <c r="DJ807" s="422"/>
      <c r="EU807" s="422"/>
      <c r="EV807" s="422"/>
    </row>
    <row r="808" spans="14:152" s="56" customFormat="1" ht="15" customHeight="1">
      <c r="N808" s="503">
        <v>7</v>
      </c>
      <c r="O808" s="167" t="s">
        <v>489</v>
      </c>
      <c r="P808" s="167" t="s">
        <v>354</v>
      </c>
      <c r="Q808" s="504">
        <v>6</v>
      </c>
      <c r="R808" s="504">
        <v>7</v>
      </c>
      <c r="S808" s="167" t="s">
        <v>407</v>
      </c>
      <c r="T808" s="167" t="s">
        <v>363</v>
      </c>
      <c r="U808" s="504">
        <v>3</v>
      </c>
      <c r="W808" s="223">
        <f t="shared" si="561"/>
        <v>17</v>
      </c>
      <c r="X808" s="223">
        <f t="shared" si="562"/>
        <v>1</v>
      </c>
      <c r="Y808" s="223">
        <f t="shared" si="563"/>
        <v>6</v>
      </c>
      <c r="Z808" s="223"/>
      <c r="AA808" s="223"/>
      <c r="AB808" s="223">
        <f t="shared" si="564"/>
        <v>7</v>
      </c>
      <c r="AC808" s="223">
        <f t="shared" si="565"/>
        <v>3</v>
      </c>
      <c r="AD808" s="223">
        <f t="shared" si="566"/>
        <v>10</v>
      </c>
      <c r="AE808" s="223">
        <f t="shared" si="567"/>
        <v>3</v>
      </c>
      <c r="AG808" s="270">
        <v>6</v>
      </c>
      <c r="AH808" s="270"/>
      <c r="AI808" s="283" t="s">
        <v>663</v>
      </c>
      <c r="AJ808" s="283" t="s">
        <v>357</v>
      </c>
      <c r="AK808" s="283" t="s">
        <v>1</v>
      </c>
      <c r="AL808" s="283" t="s">
        <v>458</v>
      </c>
      <c r="AM808" s="283" t="s">
        <v>587</v>
      </c>
      <c r="AN808" s="283" t="s">
        <v>388</v>
      </c>
      <c r="AO808" s="291">
        <v>14</v>
      </c>
      <c r="AP808" s="283" t="s">
        <v>371</v>
      </c>
      <c r="AQ808" s="283" t="s">
        <v>376</v>
      </c>
      <c r="AR808" s="283" t="s">
        <v>462</v>
      </c>
      <c r="AS808" s="283" t="s">
        <v>466</v>
      </c>
      <c r="AT808" s="283" t="s">
        <v>1363</v>
      </c>
      <c r="AU808" s="283"/>
      <c r="AV808" s="283" t="s">
        <v>387</v>
      </c>
      <c r="AW808" s="283" t="s">
        <v>437</v>
      </c>
      <c r="AX808" s="459" t="s">
        <v>458</v>
      </c>
      <c r="AY808" s="167">
        <f t="shared" si="568"/>
        <v>26</v>
      </c>
      <c r="AZ808" s="167">
        <f t="shared" si="569"/>
        <v>15</v>
      </c>
      <c r="BA808" s="167">
        <f t="shared" si="570"/>
        <v>13</v>
      </c>
      <c r="BB808" s="167">
        <f t="shared" si="571"/>
        <v>14</v>
      </c>
      <c r="BC808" s="167">
        <f t="shared" si="572"/>
        <v>42</v>
      </c>
      <c r="BD808" s="167">
        <f t="shared" si="573"/>
        <v>28</v>
      </c>
      <c r="BE808" s="167">
        <f t="shared" si="574"/>
        <v>15</v>
      </c>
      <c r="BF808" s="167">
        <f t="shared" si="575"/>
        <v>17</v>
      </c>
      <c r="BG808" s="167">
        <f t="shared" si="576"/>
        <v>20</v>
      </c>
      <c r="BH808" s="167"/>
      <c r="BI808" s="167">
        <f t="shared" si="577"/>
        <v>18</v>
      </c>
      <c r="BJ808" s="167">
        <f t="shared" si="578"/>
        <v>22</v>
      </c>
      <c r="BK808" s="167">
        <f t="shared" si="579"/>
        <v>71</v>
      </c>
      <c r="BL808" s="167">
        <f t="shared" si="580"/>
        <v>16</v>
      </c>
      <c r="BM808" s="167">
        <f t="shared" si="581"/>
        <v>21</v>
      </c>
      <c r="BN808" s="167">
        <f t="shared" si="582"/>
        <v>12</v>
      </c>
      <c r="DI808" s="422"/>
      <c r="DJ808" s="422"/>
      <c r="EU808" s="422"/>
      <c r="EV808" s="422"/>
    </row>
    <row r="809" spans="14:152" s="56" customFormat="1" ht="15" customHeight="1">
      <c r="N809" s="503">
        <v>8</v>
      </c>
      <c r="O809" s="167" t="s">
        <v>663</v>
      </c>
      <c r="P809" s="167" t="s">
        <v>477</v>
      </c>
      <c r="Q809" s="504">
        <v>7</v>
      </c>
      <c r="R809" s="504">
        <v>8</v>
      </c>
      <c r="S809" s="167" t="s">
        <v>353</v>
      </c>
      <c r="T809" s="167" t="s">
        <v>458</v>
      </c>
      <c r="U809" s="504">
        <v>4</v>
      </c>
      <c r="W809" s="223">
        <f t="shared" si="561"/>
        <v>21</v>
      </c>
      <c r="X809" s="223">
        <f t="shared" si="562"/>
        <v>4</v>
      </c>
      <c r="Y809" s="223">
        <f t="shared" si="563"/>
        <v>7</v>
      </c>
      <c r="Z809" s="223"/>
      <c r="AA809" s="223"/>
      <c r="AB809" s="223">
        <f t="shared" si="564"/>
        <v>8</v>
      </c>
      <c r="AC809" s="223">
        <f t="shared" si="565"/>
        <v>5</v>
      </c>
      <c r="AD809" s="223">
        <f t="shared" si="566"/>
        <v>12</v>
      </c>
      <c r="AE809" s="223">
        <f t="shared" si="567"/>
        <v>4</v>
      </c>
      <c r="AG809" s="270">
        <v>7</v>
      </c>
      <c r="AH809" s="270"/>
      <c r="AI809" s="283" t="s">
        <v>600</v>
      </c>
      <c r="AJ809" s="283" t="s">
        <v>457</v>
      </c>
      <c r="AK809" s="291">
        <v>13</v>
      </c>
      <c r="AL809" s="291">
        <v>14</v>
      </c>
      <c r="AM809" s="283" t="s">
        <v>650</v>
      </c>
      <c r="AN809" s="283" t="s">
        <v>386</v>
      </c>
      <c r="AO809" s="283" t="s">
        <v>371</v>
      </c>
      <c r="AP809" s="283" t="s">
        <v>374</v>
      </c>
      <c r="AQ809" s="283" t="s">
        <v>466</v>
      </c>
      <c r="AR809" s="283" t="s">
        <v>381</v>
      </c>
      <c r="AS809" s="283" t="s">
        <v>384</v>
      </c>
      <c r="AT809" s="283" t="s">
        <v>1529</v>
      </c>
      <c r="AU809" s="283"/>
      <c r="AV809" s="291">
        <v>18</v>
      </c>
      <c r="AW809" s="291">
        <v>23</v>
      </c>
      <c r="AX809" s="291">
        <v>14</v>
      </c>
      <c r="AY809" s="167">
        <f t="shared" si="568"/>
        <v>31</v>
      </c>
      <c r="AZ809" s="167">
        <f t="shared" si="569"/>
        <v>19</v>
      </c>
      <c r="BA809" s="167">
        <f t="shared" si="570"/>
        <v>14</v>
      </c>
      <c r="BB809" s="167">
        <f t="shared" si="571"/>
        <v>15</v>
      </c>
      <c r="BC809" s="167">
        <f t="shared" si="572"/>
        <v>47</v>
      </c>
      <c r="BD809" s="167">
        <f t="shared" si="573"/>
        <v>31</v>
      </c>
      <c r="BE809" s="167">
        <f t="shared" si="574"/>
        <v>17</v>
      </c>
      <c r="BF809" s="167">
        <f t="shared" si="575"/>
        <v>19</v>
      </c>
      <c r="BG809" s="167">
        <f t="shared" si="576"/>
        <v>22</v>
      </c>
      <c r="BH809" s="167"/>
      <c r="BI809" s="167">
        <f t="shared" si="577"/>
        <v>21</v>
      </c>
      <c r="BJ809" s="167">
        <f t="shared" si="578"/>
        <v>24</v>
      </c>
      <c r="BK809" s="167">
        <f t="shared" si="579"/>
        <v>78</v>
      </c>
      <c r="BL809" s="167">
        <f t="shared" si="580"/>
        <v>18</v>
      </c>
      <c r="BM809" s="167">
        <f t="shared" si="581"/>
        <v>23</v>
      </c>
      <c r="BN809" s="167">
        <f t="shared" si="582"/>
        <v>14</v>
      </c>
      <c r="DI809" s="422"/>
      <c r="DJ809" s="422"/>
      <c r="EU809" s="422"/>
      <c r="EV809" s="422"/>
    </row>
    <row r="810" spans="14:152" s="56" customFormat="1" ht="15" customHeight="1">
      <c r="N810" s="503">
        <v>9</v>
      </c>
      <c r="O810" s="167" t="s">
        <v>541</v>
      </c>
      <c r="P810" s="167" t="s">
        <v>625</v>
      </c>
      <c r="Q810" s="504">
        <v>8</v>
      </c>
      <c r="R810" s="504">
        <v>9</v>
      </c>
      <c r="S810" s="167" t="s">
        <v>367</v>
      </c>
      <c r="T810" s="167" t="s">
        <v>370</v>
      </c>
      <c r="U810" s="504">
        <v>5</v>
      </c>
      <c r="W810" s="223">
        <f t="shared" si="561"/>
        <v>26</v>
      </c>
      <c r="X810" s="223">
        <f t="shared" si="562"/>
        <v>7</v>
      </c>
      <c r="Y810" s="223">
        <f t="shared" si="563"/>
        <v>8</v>
      </c>
      <c r="Z810" s="223"/>
      <c r="AA810" s="223"/>
      <c r="AB810" s="223">
        <f t="shared" si="564"/>
        <v>9</v>
      </c>
      <c r="AC810" s="223">
        <f t="shared" si="565"/>
        <v>7</v>
      </c>
      <c r="AD810" s="223">
        <f t="shared" si="566"/>
        <v>14</v>
      </c>
      <c r="AE810" s="223">
        <f t="shared" si="567"/>
        <v>5</v>
      </c>
      <c r="AG810" s="270">
        <v>8</v>
      </c>
      <c r="AH810" s="270"/>
      <c r="AI810" s="283" t="s">
        <v>689</v>
      </c>
      <c r="AJ810" s="283" t="s">
        <v>420</v>
      </c>
      <c r="AK810" s="291">
        <v>14</v>
      </c>
      <c r="AL810" s="291" t="s">
        <v>371</v>
      </c>
      <c r="AM810" s="283" t="s">
        <v>442</v>
      </c>
      <c r="AN810" s="283" t="s">
        <v>390</v>
      </c>
      <c r="AO810" s="291">
        <v>17</v>
      </c>
      <c r="AP810" s="283" t="s">
        <v>377</v>
      </c>
      <c r="AQ810" s="283" t="s">
        <v>384</v>
      </c>
      <c r="AR810" s="283" t="s">
        <v>590</v>
      </c>
      <c r="AS810" s="283" t="s">
        <v>388</v>
      </c>
      <c r="AT810" s="283" t="s">
        <v>1530</v>
      </c>
      <c r="AU810" s="283"/>
      <c r="AV810" s="291">
        <v>19</v>
      </c>
      <c r="AW810" s="283" t="s">
        <v>384</v>
      </c>
      <c r="AX810" s="291">
        <v>15</v>
      </c>
      <c r="AY810" s="167">
        <f t="shared" si="568"/>
        <v>36</v>
      </c>
      <c r="AZ810" s="167">
        <f t="shared" si="569"/>
        <v>22</v>
      </c>
      <c r="BA810" s="167">
        <f t="shared" si="570"/>
        <v>15</v>
      </c>
      <c r="BB810" s="167">
        <f t="shared" si="571"/>
        <v>17</v>
      </c>
      <c r="BC810" s="167">
        <f t="shared" si="572"/>
        <v>51</v>
      </c>
      <c r="BD810" s="167">
        <f t="shared" si="573"/>
        <v>34</v>
      </c>
      <c r="BE810" s="167">
        <f t="shared" si="574"/>
        <v>18</v>
      </c>
      <c r="BF810" s="167">
        <f t="shared" si="575"/>
        <v>21</v>
      </c>
      <c r="BG810" s="167">
        <f t="shared" si="576"/>
        <v>24</v>
      </c>
      <c r="BH810" s="167"/>
      <c r="BI810" s="167">
        <f t="shared" si="577"/>
        <v>24</v>
      </c>
      <c r="BJ810" s="167">
        <f t="shared" si="578"/>
        <v>26</v>
      </c>
      <c r="BK810" s="167">
        <f t="shared" si="579"/>
        <v>86</v>
      </c>
      <c r="BL810" s="167">
        <f t="shared" si="580"/>
        <v>19</v>
      </c>
      <c r="BM810" s="167">
        <f t="shared" si="581"/>
        <v>24</v>
      </c>
      <c r="BN810" s="167">
        <f t="shared" si="582"/>
        <v>15</v>
      </c>
      <c r="DI810" s="422"/>
      <c r="DJ810" s="422"/>
      <c r="EU810" s="422"/>
      <c r="EV810" s="422"/>
    </row>
    <row r="811" spans="14:152" s="56" customFormat="1" ht="15" customHeight="1">
      <c r="N811" s="503">
        <v>10</v>
      </c>
      <c r="O811" s="167" t="s">
        <v>664</v>
      </c>
      <c r="P811" s="167" t="s">
        <v>365</v>
      </c>
      <c r="Q811" s="504">
        <v>9</v>
      </c>
      <c r="R811" s="504">
        <v>10</v>
      </c>
      <c r="S811" s="167" t="s">
        <v>412</v>
      </c>
      <c r="T811" s="167" t="s">
        <v>374</v>
      </c>
      <c r="U811" s="167" t="s">
        <v>1</v>
      </c>
      <c r="W811" s="223">
        <f t="shared" si="561"/>
        <v>30</v>
      </c>
      <c r="X811" s="223">
        <f t="shared" si="562"/>
        <v>11</v>
      </c>
      <c r="Y811" s="223">
        <f t="shared" si="563"/>
        <v>9</v>
      </c>
      <c r="Z811" s="223"/>
      <c r="AA811" s="223"/>
      <c r="AB811" s="223">
        <f t="shared" si="564"/>
        <v>10</v>
      </c>
      <c r="AC811" s="223">
        <f t="shared" si="565"/>
        <v>9</v>
      </c>
      <c r="AD811" s="223">
        <f t="shared" si="566"/>
        <v>17</v>
      </c>
      <c r="AE811" s="223" t="str">
        <f t="shared" si="567"/>
        <v>-</v>
      </c>
      <c r="AG811" s="270">
        <v>9</v>
      </c>
      <c r="AH811" s="270"/>
      <c r="AI811" s="283" t="s">
        <v>543</v>
      </c>
      <c r="AJ811" s="283" t="s">
        <v>364</v>
      </c>
      <c r="AK811" s="291">
        <v>15</v>
      </c>
      <c r="AL811" s="291">
        <v>17</v>
      </c>
      <c r="AM811" s="283" t="s">
        <v>549</v>
      </c>
      <c r="AN811" s="283" t="s">
        <v>393</v>
      </c>
      <c r="AO811" s="283" t="s">
        <v>429</v>
      </c>
      <c r="AP811" s="283" t="s">
        <v>437</v>
      </c>
      <c r="AQ811" s="283" t="s">
        <v>369</v>
      </c>
      <c r="AR811" s="283" t="s">
        <v>428</v>
      </c>
      <c r="AS811" s="283" t="s">
        <v>391</v>
      </c>
      <c r="AT811" s="283" t="s">
        <v>1118</v>
      </c>
      <c r="AU811" s="283"/>
      <c r="AV811" s="283" t="s">
        <v>376</v>
      </c>
      <c r="AW811" s="291">
        <v>26</v>
      </c>
      <c r="AX811" s="291">
        <v>16</v>
      </c>
      <c r="AY811" s="167">
        <f t="shared" si="568"/>
        <v>41</v>
      </c>
      <c r="AZ811" s="167">
        <f t="shared" si="569"/>
        <v>26</v>
      </c>
      <c r="BA811" s="167">
        <f t="shared" si="570"/>
        <v>16</v>
      </c>
      <c r="BB811" s="167">
        <f t="shared" si="571"/>
        <v>18</v>
      </c>
      <c r="BC811" s="167">
        <f t="shared" si="572"/>
        <v>55</v>
      </c>
      <c r="BD811" s="167">
        <f t="shared" si="573"/>
        <v>36</v>
      </c>
      <c r="BE811" s="167">
        <f t="shared" si="574"/>
        <v>20</v>
      </c>
      <c r="BF811" s="167">
        <f t="shared" si="575"/>
        <v>23</v>
      </c>
      <c r="BG811" s="167">
        <f t="shared" si="576"/>
        <v>26</v>
      </c>
      <c r="BH811" s="167"/>
      <c r="BI811" s="167">
        <f t="shared" si="577"/>
        <v>27</v>
      </c>
      <c r="BJ811" s="167">
        <f t="shared" si="578"/>
        <v>28</v>
      </c>
      <c r="BK811" s="167">
        <f t="shared" si="579"/>
        <v>93</v>
      </c>
      <c r="BL811" s="167">
        <f t="shared" si="580"/>
        <v>20</v>
      </c>
      <c r="BM811" s="167">
        <f t="shared" si="581"/>
        <v>26</v>
      </c>
      <c r="BN811" s="167">
        <f t="shared" si="582"/>
        <v>16</v>
      </c>
      <c r="DI811" s="422"/>
      <c r="DJ811" s="422"/>
      <c r="EU811" s="422"/>
      <c r="EV811" s="422"/>
    </row>
    <row r="812" spans="14:152" s="56" customFormat="1" ht="15" customHeight="1">
      <c r="N812" s="503">
        <v>11</v>
      </c>
      <c r="O812" s="167" t="s">
        <v>665</v>
      </c>
      <c r="P812" s="167" t="s">
        <v>370</v>
      </c>
      <c r="Q812" s="504">
        <v>10</v>
      </c>
      <c r="R812" s="504">
        <v>11</v>
      </c>
      <c r="S812" s="167" t="s">
        <v>366</v>
      </c>
      <c r="T812" s="167" t="s">
        <v>377</v>
      </c>
      <c r="U812" s="504">
        <v>6</v>
      </c>
      <c r="W812" s="223">
        <f t="shared" si="561"/>
        <v>35</v>
      </c>
      <c r="X812" s="223">
        <f t="shared" si="562"/>
        <v>14</v>
      </c>
      <c r="Y812" s="223">
        <f t="shared" si="563"/>
        <v>10</v>
      </c>
      <c r="Z812" s="223"/>
      <c r="AA812" s="223"/>
      <c r="AB812" s="223">
        <f t="shared" si="564"/>
        <v>11</v>
      </c>
      <c r="AC812" s="223">
        <f t="shared" si="565"/>
        <v>11</v>
      </c>
      <c r="AD812" s="223">
        <f t="shared" si="566"/>
        <v>19</v>
      </c>
      <c r="AE812" s="223">
        <f t="shared" si="567"/>
        <v>6</v>
      </c>
      <c r="AG812" s="270">
        <v>10</v>
      </c>
      <c r="AH812" s="270"/>
      <c r="AI812" s="283" t="s">
        <v>612</v>
      </c>
      <c r="AJ812" s="283" t="s">
        <v>388</v>
      </c>
      <c r="AK812" s="283" t="s">
        <v>387</v>
      </c>
      <c r="AL812" s="291">
        <v>18</v>
      </c>
      <c r="AM812" s="283" t="s">
        <v>552</v>
      </c>
      <c r="AN812" s="283" t="s">
        <v>396</v>
      </c>
      <c r="AO812" s="291">
        <v>20</v>
      </c>
      <c r="AP812" s="283" t="s">
        <v>440</v>
      </c>
      <c r="AQ812" s="291">
        <v>29</v>
      </c>
      <c r="AR812" s="283" t="s">
        <v>433</v>
      </c>
      <c r="AS812" s="291">
        <v>30</v>
      </c>
      <c r="AT812" s="283" t="s">
        <v>1206</v>
      </c>
      <c r="AU812" s="283"/>
      <c r="AV812" s="291">
        <v>22</v>
      </c>
      <c r="AW812" s="291">
        <v>27</v>
      </c>
      <c r="AX812" s="291">
        <v>17</v>
      </c>
      <c r="AY812" s="167">
        <f t="shared" si="568"/>
        <v>45</v>
      </c>
      <c r="AZ812" s="167">
        <f t="shared" si="569"/>
        <v>28</v>
      </c>
      <c r="BA812" s="167">
        <f t="shared" si="570"/>
        <v>18</v>
      </c>
      <c r="BB812" s="167">
        <f t="shared" si="571"/>
        <v>19</v>
      </c>
      <c r="BC812" s="167">
        <f t="shared" si="572"/>
        <v>60</v>
      </c>
      <c r="BD812" s="167">
        <f t="shared" si="573"/>
        <v>39</v>
      </c>
      <c r="BE812" s="167">
        <f t="shared" si="574"/>
        <v>21</v>
      </c>
      <c r="BF812" s="167">
        <f t="shared" si="575"/>
        <v>25</v>
      </c>
      <c r="BG812" s="167">
        <f t="shared" si="576"/>
        <v>29</v>
      </c>
      <c r="BH812" s="167"/>
      <c r="BI812" s="167">
        <f t="shared" si="577"/>
        <v>30</v>
      </c>
      <c r="BJ812" s="167">
        <f t="shared" si="578"/>
        <v>30</v>
      </c>
      <c r="BK812" s="167">
        <f t="shared" si="579"/>
        <v>100</v>
      </c>
      <c r="BL812" s="167">
        <f t="shared" si="580"/>
        <v>22</v>
      </c>
      <c r="BM812" s="167">
        <f t="shared" si="581"/>
        <v>27</v>
      </c>
      <c r="BN812" s="167">
        <f t="shared" si="582"/>
        <v>17</v>
      </c>
      <c r="DI812" s="422"/>
      <c r="DJ812" s="422"/>
      <c r="EU812" s="422"/>
      <c r="EV812" s="422"/>
    </row>
    <row r="813" spans="14:152" s="56" customFormat="1" ht="15" customHeight="1">
      <c r="N813" s="503">
        <v>12</v>
      </c>
      <c r="O813" s="167" t="s">
        <v>499</v>
      </c>
      <c r="P813" s="167" t="s">
        <v>373</v>
      </c>
      <c r="Q813" s="167" t="s">
        <v>366</v>
      </c>
      <c r="R813" s="504">
        <v>12</v>
      </c>
      <c r="S813" s="167" t="s">
        <v>380</v>
      </c>
      <c r="T813" s="167" t="s">
        <v>381</v>
      </c>
      <c r="U813" s="504">
        <v>7</v>
      </c>
      <c r="W813" s="223">
        <f t="shared" si="561"/>
        <v>40</v>
      </c>
      <c r="X813" s="223">
        <f t="shared" si="562"/>
        <v>17</v>
      </c>
      <c r="Y813" s="223">
        <f t="shared" si="563"/>
        <v>11</v>
      </c>
      <c r="Z813" s="223"/>
      <c r="AA813" s="223"/>
      <c r="AB813" s="223">
        <f t="shared" si="564"/>
        <v>12</v>
      </c>
      <c r="AC813" s="223">
        <f t="shared" si="565"/>
        <v>13</v>
      </c>
      <c r="AD813" s="223">
        <f t="shared" si="566"/>
        <v>21</v>
      </c>
      <c r="AE813" s="223">
        <f t="shared" si="567"/>
        <v>7</v>
      </c>
      <c r="AG813" s="270">
        <v>11</v>
      </c>
      <c r="AH813" s="270"/>
      <c r="AI813" s="283" t="s">
        <v>674</v>
      </c>
      <c r="AJ813" s="283" t="s">
        <v>386</v>
      </c>
      <c r="AK813" s="291">
        <v>18</v>
      </c>
      <c r="AL813" s="283" t="s">
        <v>377</v>
      </c>
      <c r="AM813" s="283" t="s">
        <v>554</v>
      </c>
      <c r="AN813" s="283" t="s">
        <v>443</v>
      </c>
      <c r="AO813" s="291">
        <v>21</v>
      </c>
      <c r="AP813" s="283" t="s">
        <v>425</v>
      </c>
      <c r="AQ813" s="283" t="s">
        <v>394</v>
      </c>
      <c r="AR813" s="283" t="s">
        <v>375</v>
      </c>
      <c r="AS813" s="283" t="s">
        <v>432</v>
      </c>
      <c r="AT813" s="283" t="s">
        <v>1290</v>
      </c>
      <c r="AU813" s="283"/>
      <c r="AV813" s="283" t="s">
        <v>440</v>
      </c>
      <c r="AW813" s="291">
        <v>28</v>
      </c>
      <c r="AX813" s="291">
        <v>18</v>
      </c>
      <c r="AY813" s="167">
        <f t="shared" si="568"/>
        <v>50</v>
      </c>
      <c r="AZ813" s="167">
        <f t="shared" si="569"/>
        <v>31</v>
      </c>
      <c r="BA813" s="167">
        <f t="shared" si="570"/>
        <v>19</v>
      </c>
      <c r="BB813" s="167">
        <f t="shared" si="571"/>
        <v>21</v>
      </c>
      <c r="BC813" s="167">
        <f t="shared" si="572"/>
        <v>65</v>
      </c>
      <c r="BD813" s="167">
        <f t="shared" si="573"/>
        <v>42</v>
      </c>
      <c r="BE813" s="167" t="str">
        <f t="shared" si="574"/>
        <v>-</v>
      </c>
      <c r="BF813" s="167">
        <f t="shared" si="575"/>
        <v>27</v>
      </c>
      <c r="BG813" s="167">
        <f t="shared" si="576"/>
        <v>30</v>
      </c>
      <c r="BH813" s="167"/>
      <c r="BI813" s="167">
        <f t="shared" si="577"/>
        <v>33</v>
      </c>
      <c r="BJ813" s="167">
        <f t="shared" si="578"/>
        <v>31</v>
      </c>
      <c r="BK813" s="167">
        <f t="shared" si="579"/>
        <v>107</v>
      </c>
      <c r="BL813" s="167">
        <f t="shared" si="580"/>
        <v>23</v>
      </c>
      <c r="BM813" s="167">
        <f t="shared" si="581"/>
        <v>28</v>
      </c>
      <c r="BN813" s="167">
        <f t="shared" si="582"/>
        <v>18</v>
      </c>
      <c r="DI813" s="422"/>
      <c r="DJ813" s="422"/>
      <c r="EU813" s="422"/>
      <c r="EV813" s="422"/>
    </row>
    <row r="814" spans="14:152" s="56" customFormat="1" ht="15" customHeight="1">
      <c r="N814" s="503">
        <v>13</v>
      </c>
      <c r="O814" s="167" t="s">
        <v>586</v>
      </c>
      <c r="P814" s="167" t="s">
        <v>564</v>
      </c>
      <c r="Q814" s="504">
        <v>13</v>
      </c>
      <c r="R814" s="504">
        <v>13</v>
      </c>
      <c r="S814" s="167" t="s">
        <v>360</v>
      </c>
      <c r="T814" s="167" t="s">
        <v>384</v>
      </c>
      <c r="U814" s="504">
        <v>8</v>
      </c>
      <c r="W814" s="223">
        <f t="shared" si="561"/>
        <v>44</v>
      </c>
      <c r="X814" s="223">
        <f t="shared" si="562"/>
        <v>20</v>
      </c>
      <c r="Y814" s="223">
        <f t="shared" si="563"/>
        <v>13</v>
      </c>
      <c r="Z814" s="223"/>
      <c r="AA814" s="223"/>
      <c r="AB814" s="223">
        <f t="shared" si="564"/>
        <v>13</v>
      </c>
      <c r="AC814" s="223">
        <f t="shared" si="565"/>
        <v>15</v>
      </c>
      <c r="AD814" s="223">
        <f t="shared" si="566"/>
        <v>24</v>
      </c>
      <c r="AE814" s="223">
        <f t="shared" si="567"/>
        <v>8</v>
      </c>
      <c r="AG814" s="270">
        <v>12</v>
      </c>
      <c r="AH814" s="270"/>
      <c r="AI814" s="283" t="s">
        <v>1071</v>
      </c>
      <c r="AJ814" s="283" t="s">
        <v>432</v>
      </c>
      <c r="AK814" s="283" t="s">
        <v>377</v>
      </c>
      <c r="AL814" s="291">
        <v>21</v>
      </c>
      <c r="AM814" s="283" t="s">
        <v>1425</v>
      </c>
      <c r="AN814" s="283" t="s">
        <v>447</v>
      </c>
      <c r="AO814" s="283" t="s">
        <v>1</v>
      </c>
      <c r="AP814" s="291">
        <v>27</v>
      </c>
      <c r="AQ814" s="283" t="s">
        <v>397</v>
      </c>
      <c r="AR814" s="283" t="s">
        <v>1132</v>
      </c>
      <c r="AS814" s="291">
        <v>33</v>
      </c>
      <c r="AT814" s="283" t="s">
        <v>1402</v>
      </c>
      <c r="AU814" s="283"/>
      <c r="AV814" s="291">
        <v>25</v>
      </c>
      <c r="AW814" s="283" t="s">
        <v>467</v>
      </c>
      <c r="AX814" s="291">
        <v>19</v>
      </c>
      <c r="AY814" s="167">
        <f t="shared" si="568"/>
        <v>54</v>
      </c>
      <c r="AZ814" s="167">
        <f t="shared" si="569"/>
        <v>33</v>
      </c>
      <c r="BA814" s="167">
        <f t="shared" si="570"/>
        <v>21</v>
      </c>
      <c r="BB814" s="167">
        <f t="shared" si="571"/>
        <v>22</v>
      </c>
      <c r="BC814" s="167">
        <f t="shared" si="572"/>
        <v>70</v>
      </c>
      <c r="BD814" s="167">
        <f t="shared" si="573"/>
        <v>44</v>
      </c>
      <c r="BE814" s="167">
        <f t="shared" si="574"/>
        <v>22</v>
      </c>
      <c r="BF814" s="167">
        <f t="shared" si="575"/>
        <v>28</v>
      </c>
      <c r="BG814" s="167">
        <f t="shared" si="576"/>
        <v>32</v>
      </c>
      <c r="BH814" s="167"/>
      <c r="BI814" s="167">
        <f t="shared" si="577"/>
        <v>36</v>
      </c>
      <c r="BJ814" s="167">
        <f t="shared" si="578"/>
        <v>33</v>
      </c>
      <c r="BK814" s="167">
        <f t="shared" si="579"/>
        <v>113</v>
      </c>
      <c r="BL814" s="167">
        <f t="shared" si="580"/>
        <v>25</v>
      </c>
      <c r="BM814" s="167">
        <f t="shared" si="581"/>
        <v>29</v>
      </c>
      <c r="BN814" s="167">
        <f t="shared" si="582"/>
        <v>19</v>
      </c>
      <c r="DI814" s="422"/>
      <c r="DJ814" s="422"/>
      <c r="EU814" s="422"/>
      <c r="EV814" s="422"/>
    </row>
    <row r="815" spans="14:152" s="56" customFormat="1" ht="15" customHeight="1">
      <c r="N815" s="503">
        <v>14</v>
      </c>
      <c r="O815" s="167" t="s">
        <v>589</v>
      </c>
      <c r="P815" s="167" t="s">
        <v>590</v>
      </c>
      <c r="Q815" s="504">
        <v>14</v>
      </c>
      <c r="R815" s="504">
        <v>14</v>
      </c>
      <c r="S815" s="167" t="s">
        <v>429</v>
      </c>
      <c r="T815" s="167" t="s">
        <v>388</v>
      </c>
      <c r="U815" s="504">
        <v>9</v>
      </c>
      <c r="W815" s="223">
        <f t="shared" si="561"/>
        <v>49</v>
      </c>
      <c r="X815" s="223">
        <f t="shared" si="562"/>
        <v>24</v>
      </c>
      <c r="Y815" s="223">
        <f t="shared" si="563"/>
        <v>14</v>
      </c>
      <c r="Z815" s="223"/>
      <c r="AA815" s="223"/>
      <c r="AB815" s="223">
        <f t="shared" si="564"/>
        <v>14</v>
      </c>
      <c r="AC815" s="223">
        <f t="shared" si="565"/>
        <v>18</v>
      </c>
      <c r="AD815" s="223">
        <f t="shared" si="566"/>
        <v>26</v>
      </c>
      <c r="AE815" s="223">
        <f t="shared" si="567"/>
        <v>9</v>
      </c>
      <c r="AG815" s="270">
        <v>13</v>
      </c>
      <c r="AH815" s="270"/>
      <c r="AI815" s="283" t="s">
        <v>1464</v>
      </c>
      <c r="AJ815" s="283" t="s">
        <v>436</v>
      </c>
      <c r="AK815" s="283" t="s">
        <v>437</v>
      </c>
      <c r="AL815" s="291">
        <v>22</v>
      </c>
      <c r="AM815" s="283" t="s">
        <v>497</v>
      </c>
      <c r="AN815" s="283" t="s">
        <v>450</v>
      </c>
      <c r="AO815" s="291">
        <v>22</v>
      </c>
      <c r="AP815" s="283" t="s">
        <v>391</v>
      </c>
      <c r="AQ815" s="283" t="s">
        <v>393</v>
      </c>
      <c r="AR815" s="283" t="s">
        <v>1167</v>
      </c>
      <c r="AS815" s="291">
        <v>34</v>
      </c>
      <c r="AT815" s="283" t="s">
        <v>1458</v>
      </c>
      <c r="AU815" s="283"/>
      <c r="AV815" s="291">
        <v>26</v>
      </c>
      <c r="AW815" s="291">
        <v>31</v>
      </c>
      <c r="AX815" s="459" t="s">
        <v>1</v>
      </c>
      <c r="AY815" s="167">
        <f t="shared" si="568"/>
        <v>57</v>
      </c>
      <c r="AZ815" s="167">
        <f t="shared" si="569"/>
        <v>35</v>
      </c>
      <c r="BA815" s="167">
        <f t="shared" si="570"/>
        <v>23</v>
      </c>
      <c r="BB815" s="167">
        <f t="shared" si="571"/>
        <v>23</v>
      </c>
      <c r="BC815" s="167">
        <f t="shared" si="572"/>
        <v>75</v>
      </c>
      <c r="BD815" s="167">
        <f t="shared" si="573"/>
        <v>47</v>
      </c>
      <c r="BE815" s="167" t="str">
        <f t="shared" si="574"/>
        <v>-</v>
      </c>
      <c r="BF815" s="167">
        <f t="shared" si="575"/>
        <v>30</v>
      </c>
      <c r="BG815" s="167">
        <f t="shared" si="576"/>
        <v>34</v>
      </c>
      <c r="BH815" s="167"/>
      <c r="BI815" s="167">
        <f t="shared" si="577"/>
        <v>38</v>
      </c>
      <c r="BJ815" s="167">
        <f t="shared" si="578"/>
        <v>34</v>
      </c>
      <c r="BK815" s="167">
        <f t="shared" si="579"/>
        <v>119</v>
      </c>
      <c r="BL815" s="167">
        <f t="shared" si="580"/>
        <v>26</v>
      </c>
      <c r="BM815" s="167">
        <f t="shared" si="581"/>
        <v>31</v>
      </c>
      <c r="BN815" s="167" t="str">
        <f t="shared" si="582"/>
        <v>-</v>
      </c>
      <c r="DI815" s="422"/>
      <c r="DJ815" s="422"/>
      <c r="EU815" s="422"/>
      <c r="EV815" s="422"/>
    </row>
    <row r="816" spans="14:152" s="56" customFormat="1" ht="15" customHeight="1">
      <c r="N816" s="503">
        <v>15</v>
      </c>
      <c r="O816" s="167" t="s">
        <v>666</v>
      </c>
      <c r="P816" s="167" t="s">
        <v>428</v>
      </c>
      <c r="Q816" s="504">
        <v>15</v>
      </c>
      <c r="R816" s="504">
        <v>15</v>
      </c>
      <c r="S816" s="167" t="s">
        <v>376</v>
      </c>
      <c r="T816" s="167" t="s">
        <v>386</v>
      </c>
      <c r="U816" s="504">
        <v>10</v>
      </c>
      <c r="W816" s="223">
        <f t="shared" si="561"/>
        <v>53</v>
      </c>
      <c r="X816" s="223">
        <f t="shared" si="562"/>
        <v>27</v>
      </c>
      <c r="Y816" s="223">
        <f t="shared" si="563"/>
        <v>15</v>
      </c>
      <c r="Z816" s="223"/>
      <c r="AA816" s="223"/>
      <c r="AB816" s="223">
        <f t="shared" si="564"/>
        <v>15</v>
      </c>
      <c r="AC816" s="223">
        <f t="shared" si="565"/>
        <v>20</v>
      </c>
      <c r="AD816" s="223">
        <f t="shared" si="566"/>
        <v>28</v>
      </c>
      <c r="AE816" s="223">
        <f t="shared" si="567"/>
        <v>10</v>
      </c>
      <c r="AG816" s="270">
        <v>14</v>
      </c>
      <c r="AH816" s="270"/>
      <c r="AI816" s="283" t="s">
        <v>595</v>
      </c>
      <c r="AJ816" s="291">
        <v>35</v>
      </c>
      <c r="AK816" s="291">
        <v>23</v>
      </c>
      <c r="AL816" s="291">
        <v>23</v>
      </c>
      <c r="AM816" s="283" t="s">
        <v>1441</v>
      </c>
      <c r="AN816" s="283" t="s">
        <v>1293</v>
      </c>
      <c r="AO816" s="283" t="s">
        <v>1</v>
      </c>
      <c r="AP816" s="283" t="s">
        <v>394</v>
      </c>
      <c r="AQ816" s="291">
        <v>36</v>
      </c>
      <c r="AR816" s="283" t="s">
        <v>1205</v>
      </c>
      <c r="AS816" s="291">
        <v>35</v>
      </c>
      <c r="AT816" s="283" t="s">
        <v>1531</v>
      </c>
      <c r="AU816" s="283"/>
      <c r="AV816" s="283" t="s">
        <v>464</v>
      </c>
      <c r="AW816" s="291">
        <v>32</v>
      </c>
      <c r="AX816" s="291">
        <v>20</v>
      </c>
      <c r="AY816" s="167">
        <f t="shared" si="568"/>
        <v>61</v>
      </c>
      <c r="AZ816" s="167">
        <f t="shared" si="569"/>
        <v>36</v>
      </c>
      <c r="BA816" s="167">
        <f t="shared" si="570"/>
        <v>24</v>
      </c>
      <c r="BB816" s="167">
        <f t="shared" si="571"/>
        <v>24</v>
      </c>
      <c r="BC816" s="167">
        <f t="shared" si="572"/>
        <v>80</v>
      </c>
      <c r="BD816" s="167">
        <f t="shared" si="573"/>
        <v>49</v>
      </c>
      <c r="BE816" s="167">
        <f t="shared" si="574"/>
        <v>23</v>
      </c>
      <c r="BF816" s="167">
        <f t="shared" si="575"/>
        <v>32</v>
      </c>
      <c r="BG816" s="167">
        <f t="shared" si="576"/>
        <v>36</v>
      </c>
      <c r="BH816" s="167"/>
      <c r="BI816" s="167">
        <f t="shared" si="577"/>
        <v>40</v>
      </c>
      <c r="BJ816" s="167">
        <f t="shared" si="578"/>
        <v>35</v>
      </c>
      <c r="BK816" s="167">
        <f t="shared" si="579"/>
        <v>125</v>
      </c>
      <c r="BL816" s="167">
        <f t="shared" si="580"/>
        <v>27</v>
      </c>
      <c r="BM816" s="167">
        <f t="shared" si="581"/>
        <v>32</v>
      </c>
      <c r="BN816" s="167">
        <f t="shared" si="582"/>
        <v>20</v>
      </c>
      <c r="DI816" s="422"/>
      <c r="DJ816" s="422"/>
      <c r="EU816" s="422"/>
      <c r="EV816" s="422"/>
    </row>
    <row r="817" spans="14:152" s="56" customFormat="1" ht="15" customHeight="1">
      <c r="N817" s="503">
        <v>16</v>
      </c>
      <c r="O817" s="167" t="s">
        <v>667</v>
      </c>
      <c r="P817" s="167" t="s">
        <v>622</v>
      </c>
      <c r="Q817" s="504">
        <v>16</v>
      </c>
      <c r="R817" s="504">
        <v>16</v>
      </c>
      <c r="S817" s="167" t="s">
        <v>466</v>
      </c>
      <c r="T817" s="167" t="s">
        <v>432</v>
      </c>
      <c r="U817" s="167" t="s">
        <v>1</v>
      </c>
      <c r="W817" s="223">
        <f t="shared" si="561"/>
        <v>58</v>
      </c>
      <c r="X817" s="223">
        <f t="shared" si="562"/>
        <v>30</v>
      </c>
      <c r="Y817" s="223">
        <f t="shared" si="563"/>
        <v>16</v>
      </c>
      <c r="Z817" s="223"/>
      <c r="AA817" s="223"/>
      <c r="AB817" s="223">
        <f t="shared" si="564"/>
        <v>16</v>
      </c>
      <c r="AC817" s="223">
        <f t="shared" si="565"/>
        <v>22</v>
      </c>
      <c r="AD817" s="223">
        <f t="shared" si="566"/>
        <v>31</v>
      </c>
      <c r="AE817" s="223" t="str">
        <f t="shared" si="567"/>
        <v>-</v>
      </c>
      <c r="AG817" s="270">
        <v>15</v>
      </c>
      <c r="AH817" s="270"/>
      <c r="AI817" s="283" t="s">
        <v>1165</v>
      </c>
      <c r="AJ817" s="291">
        <v>36</v>
      </c>
      <c r="AK817" s="283" t="s">
        <v>384</v>
      </c>
      <c r="AL817" s="291">
        <v>24</v>
      </c>
      <c r="AM817" s="283" t="s">
        <v>1493</v>
      </c>
      <c r="AN817" s="283" t="s">
        <v>559</v>
      </c>
      <c r="AO817" s="291">
        <v>23</v>
      </c>
      <c r="AP817" s="291">
        <v>32</v>
      </c>
      <c r="AQ817" s="283" t="s">
        <v>503</v>
      </c>
      <c r="AR817" s="283" t="s">
        <v>447</v>
      </c>
      <c r="AS817" s="291">
        <v>36</v>
      </c>
      <c r="AT817" s="283" t="s">
        <v>1523</v>
      </c>
      <c r="AU817" s="283"/>
      <c r="AV817" s="283" t="s">
        <v>467</v>
      </c>
      <c r="AW817" s="283" t="s">
        <v>1</v>
      </c>
      <c r="AX817" s="291">
        <v>21</v>
      </c>
      <c r="AY817" s="167">
        <f t="shared" si="568"/>
        <v>64</v>
      </c>
      <c r="AZ817" s="167">
        <f t="shared" si="569"/>
        <v>37</v>
      </c>
      <c r="BA817" s="167">
        <f t="shared" si="570"/>
        <v>26</v>
      </c>
      <c r="BB817" s="167">
        <f t="shared" si="571"/>
        <v>25</v>
      </c>
      <c r="BC817" s="167">
        <f t="shared" si="572"/>
        <v>85</v>
      </c>
      <c r="BD817" s="167">
        <f t="shared" si="573"/>
        <v>52</v>
      </c>
      <c r="BE817" s="167">
        <f t="shared" si="574"/>
        <v>24</v>
      </c>
      <c r="BF817" s="167">
        <f t="shared" si="575"/>
        <v>33</v>
      </c>
      <c r="BG817" s="167">
        <f t="shared" si="576"/>
        <v>37</v>
      </c>
      <c r="BH817" s="167"/>
      <c r="BI817" s="167">
        <f t="shared" si="577"/>
        <v>42</v>
      </c>
      <c r="BJ817" s="167">
        <f t="shared" si="578"/>
        <v>36</v>
      </c>
      <c r="BK817" s="167">
        <f t="shared" si="579"/>
        <v>130</v>
      </c>
      <c r="BL817" s="167">
        <f t="shared" si="580"/>
        <v>29</v>
      </c>
      <c r="BM817" s="167" t="str">
        <f t="shared" si="581"/>
        <v>-</v>
      </c>
      <c r="BN817" s="167">
        <f t="shared" si="582"/>
        <v>21</v>
      </c>
      <c r="DI817" s="422"/>
      <c r="DJ817" s="422"/>
      <c r="EU817" s="422"/>
      <c r="EV817" s="422"/>
    </row>
    <row r="818" spans="14:152" s="56" customFormat="1" ht="15" customHeight="1">
      <c r="N818" s="503">
        <v>17</v>
      </c>
      <c r="O818" s="167" t="s">
        <v>668</v>
      </c>
      <c r="P818" s="167" t="s">
        <v>500</v>
      </c>
      <c r="Q818" s="504">
        <v>17</v>
      </c>
      <c r="R818" s="167" t="s">
        <v>374</v>
      </c>
      <c r="S818" s="167" t="s">
        <v>384</v>
      </c>
      <c r="T818" s="504">
        <v>33</v>
      </c>
      <c r="U818" s="504">
        <v>11</v>
      </c>
      <c r="W818" s="223">
        <f t="shared" si="561"/>
        <v>62</v>
      </c>
      <c r="X818" s="223">
        <f t="shared" si="562"/>
        <v>34</v>
      </c>
      <c r="Y818" s="223">
        <f t="shared" si="563"/>
        <v>17</v>
      </c>
      <c r="Z818" s="223"/>
      <c r="AA818" s="223"/>
      <c r="AB818" s="223">
        <f t="shared" si="564"/>
        <v>17</v>
      </c>
      <c r="AC818" s="223">
        <f t="shared" si="565"/>
        <v>24</v>
      </c>
      <c r="AD818" s="223">
        <f t="shared" si="566"/>
        <v>33</v>
      </c>
      <c r="AE818" s="223">
        <f t="shared" si="567"/>
        <v>11</v>
      </c>
      <c r="AG818" s="270">
        <v>16</v>
      </c>
      <c r="AH818" s="270"/>
      <c r="AI818" s="283" t="s">
        <v>1096</v>
      </c>
      <c r="AJ818" s="291">
        <v>37</v>
      </c>
      <c r="AK818" s="291">
        <v>26</v>
      </c>
      <c r="AL818" s="291">
        <v>25</v>
      </c>
      <c r="AM818" s="283" t="s">
        <v>1183</v>
      </c>
      <c r="AN818" s="283" t="s">
        <v>392</v>
      </c>
      <c r="AO818" s="291">
        <v>24</v>
      </c>
      <c r="AP818" s="291">
        <v>33</v>
      </c>
      <c r="AQ818" s="291">
        <v>39</v>
      </c>
      <c r="AR818" s="283" t="s">
        <v>1233</v>
      </c>
      <c r="AS818" s="291">
        <v>37</v>
      </c>
      <c r="AT818" s="283" t="s">
        <v>1415</v>
      </c>
      <c r="AU818" s="283"/>
      <c r="AV818" s="291">
        <v>31</v>
      </c>
      <c r="AW818" s="291">
        <v>33</v>
      </c>
      <c r="AX818" s="291">
        <v>22</v>
      </c>
      <c r="AY818" s="167">
        <f t="shared" si="568"/>
        <v>66</v>
      </c>
      <c r="AZ818" s="167">
        <f t="shared" si="569"/>
        <v>38</v>
      </c>
      <c r="BA818" s="167">
        <f t="shared" si="570"/>
        <v>27</v>
      </c>
      <c r="BB818" s="167">
        <f t="shared" si="571"/>
        <v>26</v>
      </c>
      <c r="BC818" s="167">
        <f t="shared" si="572"/>
        <v>91</v>
      </c>
      <c r="BD818" s="167">
        <f t="shared" si="573"/>
        <v>54</v>
      </c>
      <c r="BE818" s="167">
        <f t="shared" si="574"/>
        <v>25</v>
      </c>
      <c r="BF818" s="167">
        <f t="shared" si="575"/>
        <v>34</v>
      </c>
      <c r="BG818" s="167">
        <f t="shared" si="576"/>
        <v>39</v>
      </c>
      <c r="BH818" s="167"/>
      <c r="BI818" s="167">
        <f t="shared" si="577"/>
        <v>44</v>
      </c>
      <c r="BJ818" s="167">
        <f t="shared" si="578"/>
        <v>37</v>
      </c>
      <c r="BK818" s="167">
        <f t="shared" si="579"/>
        <v>133</v>
      </c>
      <c r="BL818" s="167">
        <f t="shared" si="580"/>
        <v>31</v>
      </c>
      <c r="BM818" s="167">
        <f t="shared" si="581"/>
        <v>33</v>
      </c>
      <c r="BN818" s="167">
        <f t="shared" si="582"/>
        <v>22</v>
      </c>
      <c r="DI818" s="422"/>
      <c r="DJ818" s="422"/>
      <c r="EU818" s="422"/>
      <c r="EV818" s="422"/>
    </row>
    <row r="819" spans="14:152" s="56" customFormat="1" ht="15" customHeight="1">
      <c r="N819" s="503">
        <v>18</v>
      </c>
      <c r="O819" s="167" t="s">
        <v>1</v>
      </c>
      <c r="P819" s="167" t="s">
        <v>503</v>
      </c>
      <c r="Q819" s="167" t="s">
        <v>429</v>
      </c>
      <c r="R819" s="504">
        <v>19</v>
      </c>
      <c r="S819" s="167" t="s">
        <v>388</v>
      </c>
      <c r="T819" s="167" t="s">
        <v>1</v>
      </c>
      <c r="U819" s="504">
        <v>12</v>
      </c>
      <c r="W819" s="223" t="str">
        <f t="shared" si="561"/>
        <v>-</v>
      </c>
      <c r="X819" s="223">
        <f t="shared" si="562"/>
        <v>37</v>
      </c>
      <c r="Y819" s="223">
        <f t="shared" si="563"/>
        <v>18</v>
      </c>
      <c r="Z819" s="223"/>
      <c r="AA819" s="223"/>
      <c r="AB819" s="223">
        <f t="shared" si="564"/>
        <v>19</v>
      </c>
      <c r="AC819" s="223">
        <f t="shared" si="565"/>
        <v>26</v>
      </c>
      <c r="AD819" s="223" t="str">
        <f t="shared" si="566"/>
        <v>-</v>
      </c>
      <c r="AE819" s="223">
        <f t="shared" si="567"/>
        <v>12</v>
      </c>
      <c r="AG819" s="270">
        <v>17</v>
      </c>
      <c r="AH819" s="270"/>
      <c r="AI819" s="291">
        <v>66</v>
      </c>
      <c r="AJ819" s="291">
        <v>38</v>
      </c>
      <c r="AK819" s="283" t="s">
        <v>464</v>
      </c>
      <c r="AL819" s="291">
        <v>26</v>
      </c>
      <c r="AM819" s="283" t="s">
        <v>1532</v>
      </c>
      <c r="AN819" s="283" t="s">
        <v>1464</v>
      </c>
      <c r="AO819" s="291">
        <v>25</v>
      </c>
      <c r="AP819" s="291">
        <v>34</v>
      </c>
      <c r="AQ819" s="291">
        <v>40</v>
      </c>
      <c r="AR819" s="283" t="s">
        <v>463</v>
      </c>
      <c r="AS819" s="283" t="s">
        <v>1</v>
      </c>
      <c r="AT819" s="291">
        <v>135</v>
      </c>
      <c r="AU819" s="291"/>
      <c r="AV819" s="291">
        <v>32</v>
      </c>
      <c r="AW819" s="283" t="s">
        <v>1</v>
      </c>
      <c r="AX819" s="291">
        <v>23</v>
      </c>
      <c r="AY819" s="167">
        <f t="shared" si="568"/>
        <v>67</v>
      </c>
      <c r="AZ819" s="167">
        <f t="shared" si="569"/>
        <v>39</v>
      </c>
      <c r="BA819" s="167">
        <f t="shared" si="570"/>
        <v>29</v>
      </c>
      <c r="BB819" s="167">
        <f t="shared" si="571"/>
        <v>27</v>
      </c>
      <c r="BC819" s="167">
        <f t="shared" si="572"/>
        <v>96</v>
      </c>
      <c r="BD819" s="167">
        <f t="shared" si="573"/>
        <v>57</v>
      </c>
      <c r="BE819" s="167">
        <f t="shared" si="574"/>
        <v>26</v>
      </c>
      <c r="BF819" s="167" t="str">
        <f t="shared" si="575"/>
        <v>-</v>
      </c>
      <c r="BG819" s="167">
        <f t="shared" si="576"/>
        <v>40</v>
      </c>
      <c r="BH819" s="167"/>
      <c r="BI819" s="167">
        <f t="shared" si="577"/>
        <v>46</v>
      </c>
      <c r="BJ819" s="167" t="str">
        <f t="shared" si="578"/>
        <v>-</v>
      </c>
      <c r="BK819" s="167">
        <f t="shared" si="579"/>
        <v>135</v>
      </c>
      <c r="BL819" s="167">
        <f t="shared" si="580"/>
        <v>32</v>
      </c>
      <c r="BM819" s="167" t="str">
        <f t="shared" si="581"/>
        <v>-</v>
      </c>
      <c r="BN819" s="167">
        <f t="shared" si="582"/>
        <v>23</v>
      </c>
      <c r="DI819" s="422"/>
      <c r="DJ819" s="422"/>
      <c r="EU819" s="422"/>
      <c r="EV819" s="422"/>
    </row>
    <row r="820" spans="14:152" s="56" customFormat="1" ht="15" customHeight="1">
      <c r="N820" s="503">
        <v>19</v>
      </c>
      <c r="O820" s="167" t="s">
        <v>1</v>
      </c>
      <c r="P820" s="167" t="s">
        <v>1</v>
      </c>
      <c r="Q820" s="167" t="s">
        <v>470</v>
      </c>
      <c r="R820" s="167" t="s">
        <v>669</v>
      </c>
      <c r="S820" s="504">
        <v>28</v>
      </c>
      <c r="T820" s="167" t="s">
        <v>1</v>
      </c>
      <c r="U820" s="167" t="s">
        <v>670</v>
      </c>
      <c r="W820" s="223" t="str">
        <f t="shared" si="561"/>
        <v>-</v>
      </c>
      <c r="X820" s="223" t="str">
        <f t="shared" si="562"/>
        <v>-</v>
      </c>
      <c r="Y820" s="223">
        <f t="shared" si="563"/>
        <v>20</v>
      </c>
      <c r="Z820" s="223"/>
      <c r="AA820" s="223"/>
      <c r="AB820" s="223">
        <f t="shared" si="564"/>
        <v>20</v>
      </c>
      <c r="AC820" s="223">
        <f t="shared" si="565"/>
        <v>28</v>
      </c>
      <c r="AD820" s="223" t="str">
        <f t="shared" si="566"/>
        <v>-</v>
      </c>
      <c r="AE820" s="223">
        <f t="shared" si="567"/>
        <v>13</v>
      </c>
      <c r="AG820" s="270">
        <v>18</v>
      </c>
      <c r="AH820" s="270"/>
      <c r="AI820" s="291">
        <v>67</v>
      </c>
      <c r="AJ820" s="291">
        <v>39</v>
      </c>
      <c r="AK820" s="283" t="s">
        <v>467</v>
      </c>
      <c r="AL820" s="291">
        <v>27</v>
      </c>
      <c r="AM820" s="283" t="s">
        <v>551</v>
      </c>
      <c r="AN820" s="283" t="s">
        <v>1533</v>
      </c>
      <c r="AO820" s="291">
        <v>26</v>
      </c>
      <c r="AP820" s="283" t="s">
        <v>1</v>
      </c>
      <c r="AQ820" s="283" t="s">
        <v>448</v>
      </c>
      <c r="AR820" s="283" t="s">
        <v>1534</v>
      </c>
      <c r="AS820" s="291">
        <v>38</v>
      </c>
      <c r="AT820" s="291">
        <v>136</v>
      </c>
      <c r="AU820" s="291"/>
      <c r="AV820" s="291">
        <v>33</v>
      </c>
      <c r="AW820" s="291">
        <v>34</v>
      </c>
      <c r="AX820" s="291">
        <v>24</v>
      </c>
      <c r="AY820" s="167">
        <f t="shared" si="568"/>
        <v>68</v>
      </c>
      <c r="AZ820" s="167">
        <f t="shared" si="569"/>
        <v>40</v>
      </c>
      <c r="BA820" s="167">
        <f t="shared" si="570"/>
        <v>31</v>
      </c>
      <c r="BB820" s="167">
        <f t="shared" si="571"/>
        <v>28</v>
      </c>
      <c r="BC820" s="167">
        <f t="shared" si="572"/>
        <v>102</v>
      </c>
      <c r="BD820" s="167">
        <f t="shared" si="573"/>
        <v>59</v>
      </c>
      <c r="BE820" s="167">
        <f t="shared" si="574"/>
        <v>27</v>
      </c>
      <c r="BF820" s="167">
        <f t="shared" si="575"/>
        <v>35</v>
      </c>
      <c r="BG820" s="167">
        <f t="shared" si="576"/>
        <v>41</v>
      </c>
      <c r="BH820" s="167"/>
      <c r="BI820" s="167">
        <f t="shared" si="577"/>
        <v>49</v>
      </c>
      <c r="BJ820" s="167">
        <f t="shared" si="578"/>
        <v>38</v>
      </c>
      <c r="BK820" s="167">
        <f t="shared" si="579"/>
        <v>136</v>
      </c>
      <c r="BL820" s="167">
        <f t="shared" si="580"/>
        <v>33</v>
      </c>
      <c r="BM820" s="167">
        <f t="shared" si="581"/>
        <v>34</v>
      </c>
      <c r="BN820" s="167">
        <f t="shared" si="582"/>
        <v>24</v>
      </c>
      <c r="DI820" s="422"/>
      <c r="DJ820" s="422"/>
      <c r="EU820" s="422"/>
      <c r="EV820" s="422"/>
    </row>
    <row r="821" spans="14:152" s="56" customFormat="1" ht="15" customHeight="1">
      <c r="N821" s="167">
        <v>0</v>
      </c>
      <c r="O821" s="172"/>
      <c r="P821" s="172"/>
      <c r="Q821" s="172"/>
      <c r="R821" s="172"/>
      <c r="S821" s="461"/>
      <c r="T821" s="172"/>
      <c r="U821" s="172"/>
      <c r="W821" s="167">
        <v>67</v>
      </c>
      <c r="X821" s="167">
        <v>39</v>
      </c>
      <c r="Y821" s="167">
        <v>23</v>
      </c>
      <c r="Z821" s="167"/>
      <c r="AA821" s="167"/>
      <c r="AB821" s="167">
        <v>31</v>
      </c>
      <c r="AC821" s="167">
        <v>29</v>
      </c>
      <c r="AD821" s="167">
        <v>34</v>
      </c>
      <c r="AE821" s="167">
        <v>22</v>
      </c>
      <c r="AG821" s="270">
        <v>19</v>
      </c>
      <c r="AH821" s="270"/>
      <c r="AI821" s="283">
        <v>68</v>
      </c>
      <c r="AJ821" s="283" t="s">
        <v>690</v>
      </c>
      <c r="AK821" s="283" t="s">
        <v>432</v>
      </c>
      <c r="AL821" s="283">
        <v>28</v>
      </c>
      <c r="AM821" s="283" t="s">
        <v>23</v>
      </c>
      <c r="AN821" s="283" t="s">
        <v>1281</v>
      </c>
      <c r="AO821" s="283" t="s">
        <v>424</v>
      </c>
      <c r="AP821" s="291">
        <v>35</v>
      </c>
      <c r="AQ821" s="300"/>
      <c r="AR821" s="300"/>
      <c r="AS821" s="300"/>
      <c r="AT821" s="300"/>
      <c r="AU821" s="300"/>
      <c r="AV821" s="300"/>
      <c r="AW821" s="300"/>
      <c r="AX821" s="300"/>
      <c r="AY821" s="167">
        <v>69</v>
      </c>
      <c r="AZ821" s="167">
        <f>IF(AJ821="-",AJ821,IF(ISNUMBER(AJ821),AJ821,MID(AJ821,(FIND("-",AJ821)+1),3)+1))</f>
        <v>45</v>
      </c>
      <c r="BA821" s="167">
        <f>IF(AK821="-",AK821,IF(ISNUMBER(AK821),AK821,MID(AK821,(FIND("-",AK821)+1),3)+1))</f>
        <v>33</v>
      </c>
      <c r="BB821" s="167">
        <v>29</v>
      </c>
      <c r="BC821" s="167">
        <f>IF(AM821="-",AM821,IF(ISNUMBER(AM821),AM821,MID(AM821,(FIND("-",AM821)+1),3)+1))</f>
        <v>120</v>
      </c>
      <c r="BD821" s="167">
        <f>IF(AN821="-",AN821,IF(ISNUMBER(AN821),AN821,MID(AN821,(FIND("-",AN821)+1),3)+1))</f>
        <v>69</v>
      </c>
      <c r="BE821" s="167">
        <f>IF(AO821="-",AO821,IF(ISNUMBER(AO821),AO821,MID(AO821,(FIND("-",AO821)+1),3)+1))</f>
        <v>31</v>
      </c>
      <c r="BF821" s="167">
        <v>36</v>
      </c>
      <c r="BG821" s="167">
        <f>IF(AQ820="-",AQ820,IF(ISNUMBER(AQ820),AQ820,MID(AQ820,(FIND("-",AQ820)+1),3)+1))</f>
        <v>43</v>
      </c>
      <c r="BH821" s="167"/>
      <c r="BI821" s="167">
        <f>IF(AR820="-",AR820,IF(ISNUMBER(AR820),AR820,MID(AR820,(FIND("-",AR820)+1),3)+1))</f>
        <v>61</v>
      </c>
      <c r="BJ821" s="167">
        <v>39</v>
      </c>
      <c r="BK821" s="167">
        <v>137</v>
      </c>
      <c r="BL821" s="167">
        <v>34</v>
      </c>
      <c r="BM821" s="167">
        <v>35</v>
      </c>
      <c r="BN821" s="167">
        <v>25</v>
      </c>
      <c r="DI821" s="422"/>
      <c r="DJ821" s="422"/>
      <c r="EU821" s="422"/>
      <c r="EV821" s="422"/>
    </row>
    <row r="822" spans="14:152" s="56" customFormat="1" ht="15" customHeight="1">
      <c r="N822" s="167"/>
      <c r="O822" s="172"/>
      <c r="P822" s="172"/>
      <c r="Q822" s="172"/>
      <c r="R822" s="172"/>
      <c r="S822" s="461"/>
      <c r="T822" s="172"/>
      <c r="U822" s="172"/>
      <c r="W822" s="167"/>
      <c r="X822" s="167"/>
      <c r="Y822" s="167"/>
      <c r="Z822" s="167"/>
      <c r="AA822" s="167"/>
      <c r="AB822" s="167"/>
      <c r="AC822" s="167"/>
      <c r="AD822" s="167"/>
      <c r="AE822" s="167"/>
      <c r="AG822" s="167"/>
      <c r="AH822" s="167"/>
      <c r="AI822" s="300"/>
      <c r="AJ822" s="300"/>
      <c r="AK822" s="300"/>
      <c r="AL822" s="300"/>
      <c r="AM822" s="300"/>
      <c r="AN822" s="300"/>
      <c r="AO822" s="300"/>
      <c r="AP822" s="300"/>
      <c r="AQ822" s="300"/>
      <c r="AR822" s="300"/>
      <c r="AS822" s="300"/>
      <c r="AT822" s="300"/>
      <c r="AU822" s="300"/>
      <c r="AV822" s="300"/>
      <c r="AW822" s="300"/>
      <c r="AX822" s="300"/>
      <c r="AY822" s="167"/>
      <c r="AZ822" s="167"/>
      <c r="BA822" s="167"/>
      <c r="BB822" s="167"/>
      <c r="BC822" s="167"/>
      <c r="BD822" s="167"/>
      <c r="BE822" s="167"/>
      <c r="BF822" s="167"/>
      <c r="BG822" s="167"/>
      <c r="BH822" s="167"/>
      <c r="BI822" s="167"/>
      <c r="BJ822" s="167"/>
      <c r="BK822" s="167"/>
      <c r="BL822" s="167"/>
      <c r="BM822" s="167"/>
      <c r="BN822" s="167"/>
      <c r="DI822" s="422"/>
      <c r="DJ822" s="422"/>
      <c r="EU822" s="422"/>
      <c r="EV822" s="422"/>
    </row>
    <row r="823" spans="14:152" s="56" customFormat="1" ht="15" customHeight="1">
      <c r="N823" s="167"/>
      <c r="O823" s="172"/>
      <c r="P823" s="172"/>
      <c r="Q823" s="172"/>
      <c r="R823" s="172"/>
      <c r="S823" s="461"/>
      <c r="T823" s="172"/>
      <c r="U823" s="172"/>
      <c r="W823" s="167"/>
      <c r="X823" s="167"/>
      <c r="Y823" s="167"/>
      <c r="Z823" s="167"/>
      <c r="AA823" s="167"/>
      <c r="AB823" s="167"/>
      <c r="AC823" s="167"/>
      <c r="AD823" s="167"/>
      <c r="AE823" s="167"/>
      <c r="AG823" s="167"/>
      <c r="AH823" s="167"/>
      <c r="AI823" s="300"/>
      <c r="AJ823" s="300"/>
      <c r="AK823" s="300"/>
      <c r="AL823" s="300"/>
      <c r="AM823" s="300"/>
      <c r="AN823" s="300"/>
      <c r="AO823" s="300"/>
      <c r="AP823" s="300"/>
      <c r="AQ823" s="300"/>
      <c r="AR823" s="300"/>
      <c r="AS823" s="300"/>
      <c r="AT823" s="300"/>
      <c r="AU823" s="300"/>
      <c r="AV823" s="300"/>
      <c r="AW823" s="300"/>
      <c r="AX823" s="300"/>
      <c r="AY823" s="167"/>
      <c r="AZ823" s="167"/>
      <c r="BA823" s="167"/>
      <c r="BB823" s="167"/>
      <c r="BC823" s="167"/>
      <c r="BD823" s="167"/>
      <c r="BE823" s="167"/>
      <c r="BF823" s="167"/>
      <c r="BG823" s="167"/>
      <c r="BH823" s="167"/>
      <c r="BI823" s="167"/>
      <c r="BJ823" s="167"/>
      <c r="BK823" s="167"/>
      <c r="BL823" s="167"/>
      <c r="BM823" s="167"/>
      <c r="BN823" s="167"/>
      <c r="DI823" s="422"/>
      <c r="DJ823" s="422"/>
      <c r="EU823" s="422"/>
      <c r="EV823" s="422"/>
    </row>
    <row r="824" spans="14:152" s="56" customFormat="1" ht="15" customHeight="1">
      <c r="N824" s="167"/>
      <c r="O824" s="172"/>
      <c r="P824" s="172"/>
      <c r="Q824" s="172"/>
      <c r="R824" s="172"/>
      <c r="S824" s="461"/>
      <c r="T824" s="172"/>
      <c r="U824" s="172"/>
      <c r="W824" s="167"/>
      <c r="X824" s="167"/>
      <c r="Y824" s="167"/>
      <c r="Z824" s="167"/>
      <c r="AA824" s="167"/>
      <c r="AB824" s="167"/>
      <c r="AC824" s="167"/>
      <c r="AD824" s="167"/>
      <c r="AE824" s="167"/>
      <c r="AG824" s="301" t="s">
        <v>1535</v>
      </c>
      <c r="AH824" s="301"/>
      <c r="AI824" s="300" t="s">
        <v>1536</v>
      </c>
      <c r="AJ824" s="300"/>
      <c r="AK824" s="300"/>
      <c r="AL824" s="300"/>
      <c r="AM824" s="300"/>
      <c r="AN824" s="300"/>
      <c r="AO824" s="300"/>
      <c r="AP824" s="300"/>
      <c r="AQ824" s="302"/>
      <c r="AR824" s="302"/>
      <c r="AS824" s="302"/>
      <c r="AT824" s="302"/>
      <c r="AU824" s="302"/>
      <c r="AV824" s="302"/>
      <c r="AW824" s="302"/>
      <c r="AX824" s="302"/>
      <c r="AY824" s="167"/>
      <c r="AZ824" s="167"/>
      <c r="BA824" s="167"/>
      <c r="BB824" s="167"/>
      <c r="BC824" s="167"/>
      <c r="BD824" s="167"/>
      <c r="BE824" s="167"/>
      <c r="BF824" s="167"/>
      <c r="BG824" s="167"/>
      <c r="BH824" s="167"/>
      <c r="BI824" s="167"/>
      <c r="BJ824" s="167"/>
      <c r="BK824" s="167"/>
      <c r="BL824" s="167"/>
      <c r="BM824" s="167"/>
      <c r="BN824" s="167"/>
      <c r="DI824" s="422"/>
      <c r="DJ824" s="422"/>
      <c r="EU824" s="422"/>
      <c r="EV824" s="422"/>
    </row>
    <row r="825" spans="14:152" s="56" customFormat="1" ht="15" customHeight="1">
      <c r="N825" s="167"/>
      <c r="O825" s="172"/>
      <c r="P825" s="172"/>
      <c r="Q825" s="172"/>
      <c r="R825" s="172"/>
      <c r="S825" s="461"/>
      <c r="T825" s="172"/>
      <c r="U825" s="172"/>
      <c r="W825" s="167"/>
      <c r="X825" s="167"/>
      <c r="Y825" s="167"/>
      <c r="Z825" s="167"/>
      <c r="AA825" s="167"/>
      <c r="AB825" s="167"/>
      <c r="AC825" s="167"/>
      <c r="AD825" s="167"/>
      <c r="AE825" s="167"/>
      <c r="AG825" s="251" t="s">
        <v>1053</v>
      </c>
      <c r="AH825" s="251"/>
      <c r="AI825" s="302"/>
      <c r="AJ825" s="302"/>
      <c r="AK825" s="302"/>
      <c r="AL825" s="302"/>
      <c r="AM825" s="302"/>
      <c r="AN825" s="302"/>
      <c r="AO825" s="302"/>
      <c r="AP825" s="302"/>
      <c r="AQ825" s="303" t="s">
        <v>1062</v>
      </c>
      <c r="AR825" s="303" t="s">
        <v>1063</v>
      </c>
      <c r="AS825" s="303" t="s">
        <v>1064</v>
      </c>
      <c r="AT825" s="303" t="s">
        <v>1065</v>
      </c>
      <c r="AU825" s="303"/>
      <c r="AV825" s="304" t="s">
        <v>1066</v>
      </c>
      <c r="AW825" s="303" t="s">
        <v>1067</v>
      </c>
      <c r="AX825" s="303" t="s">
        <v>1068</v>
      </c>
      <c r="AY825" s="167"/>
      <c r="AZ825" s="167"/>
      <c r="BA825" s="167"/>
      <c r="BB825" s="167"/>
      <c r="BC825" s="167"/>
      <c r="BD825" s="167"/>
      <c r="BE825" s="167"/>
      <c r="BF825" s="167"/>
      <c r="BG825" s="167"/>
      <c r="BH825" s="167"/>
      <c r="BI825" s="167"/>
      <c r="BJ825" s="167"/>
      <c r="BK825" s="167"/>
      <c r="BL825" s="167"/>
      <c r="BM825" s="167"/>
      <c r="BN825" s="167"/>
      <c r="DI825" s="422"/>
      <c r="DJ825" s="422"/>
      <c r="EU825" s="422"/>
      <c r="EV825" s="422"/>
    </row>
    <row r="826" spans="14:152" s="56" customFormat="1" ht="15" customHeight="1">
      <c r="N826" s="167"/>
      <c r="O826" s="172"/>
      <c r="P826" s="172"/>
      <c r="Q826" s="172"/>
      <c r="R826" s="172"/>
      <c r="S826" s="461"/>
      <c r="T826" s="172"/>
      <c r="U826" s="172"/>
      <c r="W826" s="167"/>
      <c r="X826" s="167"/>
      <c r="Y826" s="167"/>
      <c r="Z826" s="167"/>
      <c r="AA826" s="167"/>
      <c r="AB826" s="167"/>
      <c r="AC826" s="167"/>
      <c r="AD826" s="167"/>
      <c r="AE826" s="167"/>
      <c r="AG826" s="251"/>
      <c r="AH826" s="251"/>
      <c r="AI826" s="303" t="s">
        <v>1054</v>
      </c>
      <c r="AJ826" s="303" t="s">
        <v>1055</v>
      </c>
      <c r="AK826" s="303" t="s">
        <v>1056</v>
      </c>
      <c r="AL826" s="303" t="s">
        <v>1057</v>
      </c>
      <c r="AM826" s="303" t="s">
        <v>1058</v>
      </c>
      <c r="AN826" s="303" t="s">
        <v>1059</v>
      </c>
      <c r="AO826" s="303" t="s">
        <v>1060</v>
      </c>
      <c r="AP826" s="303" t="s">
        <v>1061</v>
      </c>
      <c r="AQ826" s="283" t="s">
        <v>1198</v>
      </c>
      <c r="AR826" s="283" t="s">
        <v>474</v>
      </c>
      <c r="AS826" s="283" t="s">
        <v>1227</v>
      </c>
      <c r="AT826" s="283" t="s">
        <v>1537</v>
      </c>
      <c r="AU826" s="283"/>
      <c r="AV826" s="283" t="s">
        <v>1128</v>
      </c>
      <c r="AW826" s="283" t="s">
        <v>1146</v>
      </c>
      <c r="AX826" s="459" t="s">
        <v>474</v>
      </c>
      <c r="AY826" s="167">
        <f t="shared" ref="AY826:AY844" si="583">IF(AI827="-",AI827,IF(ISNUMBER(AI827),AI827,MID(AI827,1,FIND("-",AI827)-1))+0)</f>
        <v>0</v>
      </c>
      <c r="AZ826" s="167">
        <f t="shared" ref="AZ826:AZ844" si="584">IF(AJ827="-",AJ827,IF(ISNUMBER(AJ827),AJ827,MID(AJ827,1,FIND("-",AJ827)-1))+0)</f>
        <v>0</v>
      </c>
      <c r="BA826" s="167">
        <f t="shared" ref="BA826:BA844" si="585">IF(AK827="-",AK827,IF(ISNUMBER(AK827),AK827,MID(AK827,1,FIND("-",AK827)-1))+0)</f>
        <v>0</v>
      </c>
      <c r="BB826" s="167">
        <f t="shared" ref="BB826:BB844" si="586">IF(AL827="-",AL827,IF(ISNUMBER(AL827),AL827,MID(AL827,1,FIND("-",AL827)-1))+0)</f>
        <v>0</v>
      </c>
      <c r="BC826" s="167">
        <f t="shared" ref="BC826:BC844" si="587">IF(AM827="-",AM827,IF(ISNUMBER(AM827),AM827,MID(AM827,1,FIND("-",AM827)-1))+0)</f>
        <v>0</v>
      </c>
      <c r="BD826" s="167">
        <f t="shared" ref="BD826:BD844" si="588">IF(AN827="-",AN827,IF(ISNUMBER(AN827),AN827,MID(AN827,1,FIND("-",AN827)-1))+0)</f>
        <v>0</v>
      </c>
      <c r="BE826" s="167">
        <f t="shared" ref="BE826:BE844" si="589">IF(AO827="-",AO827,IF(ISNUMBER(AO827),AO827,MID(AO827,1,FIND("-",AO827)-1))+0)</f>
        <v>0</v>
      </c>
      <c r="BF826" s="167">
        <f t="shared" ref="BF826:BF844" si="590">IF(AP827="-",AP827,IF(ISNUMBER(AP827),AP827,MID(AP827,1,FIND("-",AP827)-1))+0)</f>
        <v>0</v>
      </c>
      <c r="BG826" s="167">
        <f t="shared" ref="BG826:BG844" si="591">IF(AQ826="-",AQ826,IF(ISNUMBER(AQ826),AQ826,MID(AQ826,1,FIND("-",AQ826)-1))+0)</f>
        <v>0</v>
      </c>
      <c r="BH826" s="167"/>
      <c r="BI826" s="167">
        <f t="shared" ref="BI826:BI844" si="592">IF(AR826="-",AR826,IF(ISNUMBER(AR826),AR826,MID(AR826,1,FIND("-",AR826)-1))+0)</f>
        <v>0</v>
      </c>
      <c r="BJ826" s="167">
        <f t="shared" ref="BJ826:BJ844" si="593">IF(AS826="-",AS826,IF(ISNUMBER(AS826),AS826,MID(AS826,1,FIND("-",AS826)-1))+0)</f>
        <v>0</v>
      </c>
      <c r="BK826" s="167">
        <f t="shared" ref="BK826:BK844" si="594">IF(AT826="-",AT826,IF(ISNUMBER(AT826),AT826,MID(AT826,1,FIND("-",AT826)-1))+0)</f>
        <v>0</v>
      </c>
      <c r="BL826" s="167">
        <f t="shared" ref="BL826:BL844" si="595">IF(AV826="-",AV826,IF(ISNUMBER(AV826),AV826,MID(AV826,1,FIND("-",AV826)-1))+0)</f>
        <v>0</v>
      </c>
      <c r="BM826" s="167">
        <f t="shared" ref="BM826:BM844" si="596">IF(AW826="-",AW826,IF(ISNUMBER(AW826),AW826,MID(AW826,1,FIND("-",AW826)-1))+0)</f>
        <v>0</v>
      </c>
      <c r="BN826" s="167">
        <f t="shared" ref="BN826:BN844" si="597">IF(AX826="-",AX826,IF(ISNUMBER(AX826),AX826,MID(AX826,1,FIND("-",AX826)-1))+0)</f>
        <v>0</v>
      </c>
      <c r="DI826" s="422"/>
      <c r="DJ826" s="422"/>
      <c r="EU826" s="422"/>
      <c r="EV826" s="422"/>
    </row>
    <row r="827" spans="14:152" s="56" customFormat="1" ht="15" customHeight="1">
      <c r="N827" s="167"/>
      <c r="O827" s="172"/>
      <c r="P827" s="172"/>
      <c r="Q827" s="172"/>
      <c r="R827" s="172"/>
      <c r="S827" s="461"/>
      <c r="T827" s="172"/>
      <c r="U827" s="172"/>
      <c r="W827" s="167"/>
      <c r="X827" s="167"/>
      <c r="Y827" s="167"/>
      <c r="Z827" s="167"/>
      <c r="AA827" s="167"/>
      <c r="AB827" s="167"/>
      <c r="AC827" s="167"/>
      <c r="AD827" s="167"/>
      <c r="AE827" s="167"/>
      <c r="AG827" s="270">
        <v>1</v>
      </c>
      <c r="AH827" s="270"/>
      <c r="AI827" s="283" t="s">
        <v>617</v>
      </c>
      <c r="AJ827" s="283" t="s">
        <v>404</v>
      </c>
      <c r="AK827" s="283" t="s">
        <v>1198</v>
      </c>
      <c r="AL827" s="283" t="s">
        <v>474</v>
      </c>
      <c r="AM827" s="283" t="s">
        <v>1313</v>
      </c>
      <c r="AN827" s="283" t="s">
        <v>1300</v>
      </c>
      <c r="AO827" s="283" t="s">
        <v>572</v>
      </c>
      <c r="AP827" s="283" t="s">
        <v>474</v>
      </c>
      <c r="AQ827" s="283" t="s">
        <v>412</v>
      </c>
      <c r="AR827" s="283" t="s">
        <v>367</v>
      </c>
      <c r="AS827" s="283" t="s">
        <v>365</v>
      </c>
      <c r="AT827" s="283" t="s">
        <v>1538</v>
      </c>
      <c r="AU827" s="283"/>
      <c r="AV827" s="291">
        <v>10</v>
      </c>
      <c r="AW827" s="283" t="s">
        <v>458</v>
      </c>
      <c r="AX827" s="291">
        <v>7</v>
      </c>
      <c r="AY827" s="167">
        <f t="shared" si="583"/>
        <v>5</v>
      </c>
      <c r="AZ827" s="167">
        <f t="shared" si="584"/>
        <v>2</v>
      </c>
      <c r="BA827" s="167">
        <f t="shared" si="585"/>
        <v>9</v>
      </c>
      <c r="BB827" s="167">
        <f t="shared" si="586"/>
        <v>7</v>
      </c>
      <c r="BC827" s="167">
        <f t="shared" si="587"/>
        <v>26</v>
      </c>
      <c r="BD827" s="167">
        <f t="shared" si="588"/>
        <v>15</v>
      </c>
      <c r="BE827" s="167">
        <f t="shared" si="589"/>
        <v>8</v>
      </c>
      <c r="BF827" s="167">
        <f t="shared" si="590"/>
        <v>7</v>
      </c>
      <c r="BG827" s="167">
        <f t="shared" si="591"/>
        <v>9</v>
      </c>
      <c r="BH827" s="167"/>
      <c r="BI827" s="167">
        <f t="shared" si="592"/>
        <v>7</v>
      </c>
      <c r="BJ827" s="167">
        <f t="shared" si="593"/>
        <v>11</v>
      </c>
      <c r="BK827" s="167">
        <f t="shared" si="594"/>
        <v>33</v>
      </c>
      <c r="BL827" s="167">
        <f t="shared" si="595"/>
        <v>10</v>
      </c>
      <c r="BM827" s="167">
        <f t="shared" si="596"/>
        <v>12</v>
      </c>
      <c r="BN827" s="167">
        <f t="shared" si="597"/>
        <v>7</v>
      </c>
      <c r="DI827" s="422"/>
      <c r="DJ827" s="422"/>
      <c r="EU827" s="422"/>
      <c r="EV827" s="422"/>
    </row>
    <row r="828" spans="14:152" s="56" customFormat="1" ht="15" customHeight="1">
      <c r="N828" s="167"/>
      <c r="O828" s="172"/>
      <c r="P828" s="172"/>
      <c r="Q828" s="172"/>
      <c r="R828" s="172"/>
      <c r="S828" s="461"/>
      <c r="T828" s="172"/>
      <c r="U828" s="172"/>
      <c r="W828" s="167"/>
      <c r="X828" s="167"/>
      <c r="Y828" s="167"/>
      <c r="Z828" s="167"/>
      <c r="AA828" s="167"/>
      <c r="AB828" s="167"/>
      <c r="AC828" s="167"/>
      <c r="AD828" s="167"/>
      <c r="AE828" s="167"/>
      <c r="AG828" s="270">
        <v>2</v>
      </c>
      <c r="AH828" s="270"/>
      <c r="AI828" s="283" t="s">
        <v>518</v>
      </c>
      <c r="AJ828" s="291">
        <v>2</v>
      </c>
      <c r="AK828" s="291">
        <v>9</v>
      </c>
      <c r="AL828" s="291">
        <v>7</v>
      </c>
      <c r="AM828" s="283" t="s">
        <v>369</v>
      </c>
      <c r="AN828" s="283" t="s">
        <v>371</v>
      </c>
      <c r="AO828" s="283" t="s">
        <v>361</v>
      </c>
      <c r="AP828" s="454" t="s">
        <v>367</v>
      </c>
      <c r="AQ828" s="283" t="s">
        <v>366</v>
      </c>
      <c r="AR828" s="283" t="s">
        <v>412</v>
      </c>
      <c r="AS828" s="283" t="s">
        <v>459</v>
      </c>
      <c r="AT828" s="283" t="s">
        <v>686</v>
      </c>
      <c r="AU828" s="283"/>
      <c r="AV828" s="283">
        <v>11</v>
      </c>
      <c r="AW828" s="283" t="s">
        <v>459</v>
      </c>
      <c r="AX828" s="291">
        <v>8</v>
      </c>
      <c r="AY828" s="167">
        <f t="shared" si="583"/>
        <v>8</v>
      </c>
      <c r="AZ828" s="167">
        <f t="shared" si="584"/>
        <v>3</v>
      </c>
      <c r="BA828" s="167">
        <f t="shared" si="585"/>
        <v>10</v>
      </c>
      <c r="BB828" s="167">
        <f t="shared" si="586"/>
        <v>8</v>
      </c>
      <c r="BC828" s="167">
        <f t="shared" si="587"/>
        <v>29</v>
      </c>
      <c r="BD828" s="167">
        <f t="shared" si="588"/>
        <v>17</v>
      </c>
      <c r="BE828" s="167">
        <f t="shared" si="589"/>
        <v>10</v>
      </c>
      <c r="BF828" s="167">
        <f t="shared" si="590"/>
        <v>9</v>
      </c>
      <c r="BG828" s="167">
        <f t="shared" si="591"/>
        <v>11</v>
      </c>
      <c r="BH828" s="167"/>
      <c r="BI828" s="167">
        <f t="shared" si="592"/>
        <v>9</v>
      </c>
      <c r="BJ828" s="167">
        <f t="shared" si="593"/>
        <v>14</v>
      </c>
      <c r="BK828" s="167">
        <f t="shared" si="594"/>
        <v>41</v>
      </c>
      <c r="BL828" s="167">
        <f t="shared" si="595"/>
        <v>11</v>
      </c>
      <c r="BM828" s="167">
        <f t="shared" si="596"/>
        <v>14</v>
      </c>
      <c r="BN828" s="167">
        <f t="shared" si="597"/>
        <v>8</v>
      </c>
      <c r="DI828" s="422"/>
      <c r="DJ828" s="422"/>
      <c r="EU828" s="422"/>
      <c r="EV828" s="422"/>
    </row>
    <row r="829" spans="14:152" s="56" customFormat="1" ht="15" customHeight="1">
      <c r="N829" s="167"/>
      <c r="O829" s="172"/>
      <c r="P829" s="172"/>
      <c r="Q829" s="172"/>
      <c r="R829" s="172"/>
      <c r="S829" s="461"/>
      <c r="T829" s="172"/>
      <c r="U829" s="172"/>
      <c r="W829" s="167"/>
      <c r="X829" s="167"/>
      <c r="Y829" s="167"/>
      <c r="Z829" s="167"/>
      <c r="AA829" s="167"/>
      <c r="AB829" s="167"/>
      <c r="AC829" s="167"/>
      <c r="AD829" s="167"/>
      <c r="AE829" s="167"/>
      <c r="AG829" s="270">
        <v>3</v>
      </c>
      <c r="AH829" s="270"/>
      <c r="AI829" s="283" t="s">
        <v>414</v>
      </c>
      <c r="AJ829" s="283" t="s">
        <v>407</v>
      </c>
      <c r="AK829" s="291">
        <v>10</v>
      </c>
      <c r="AL829" s="283" t="s">
        <v>361</v>
      </c>
      <c r="AM829" s="283" t="s">
        <v>460</v>
      </c>
      <c r="AN829" s="283" t="s">
        <v>373</v>
      </c>
      <c r="AO829" s="283" t="s">
        <v>363</v>
      </c>
      <c r="AP829" s="283" t="s">
        <v>412</v>
      </c>
      <c r="AQ829" s="283" t="s">
        <v>566</v>
      </c>
      <c r="AR829" s="283" t="s">
        <v>365</v>
      </c>
      <c r="AS829" s="283" t="s">
        <v>387</v>
      </c>
      <c r="AT829" s="283" t="s">
        <v>1539</v>
      </c>
      <c r="AU829" s="283"/>
      <c r="AV829" s="283" t="s">
        <v>458</v>
      </c>
      <c r="AW829" s="283" t="s">
        <v>387</v>
      </c>
      <c r="AX829" s="291">
        <v>9</v>
      </c>
      <c r="AY829" s="167">
        <f t="shared" si="583"/>
        <v>12</v>
      </c>
      <c r="AZ829" s="167">
        <f t="shared" si="584"/>
        <v>5</v>
      </c>
      <c r="BA829" s="167">
        <f t="shared" si="585"/>
        <v>11</v>
      </c>
      <c r="BB829" s="167">
        <f t="shared" si="586"/>
        <v>10</v>
      </c>
      <c r="BC829" s="167">
        <f t="shared" si="587"/>
        <v>32</v>
      </c>
      <c r="BD829" s="167">
        <f t="shared" si="588"/>
        <v>20</v>
      </c>
      <c r="BE829" s="167">
        <f t="shared" si="589"/>
        <v>12</v>
      </c>
      <c r="BF829" s="167">
        <f t="shared" si="590"/>
        <v>11</v>
      </c>
      <c r="BG829" s="167">
        <f t="shared" si="591"/>
        <v>13</v>
      </c>
      <c r="BH829" s="167"/>
      <c r="BI829" s="167">
        <f t="shared" si="592"/>
        <v>11</v>
      </c>
      <c r="BJ829" s="167">
        <f t="shared" si="593"/>
        <v>16</v>
      </c>
      <c r="BK829" s="167">
        <f t="shared" si="594"/>
        <v>48</v>
      </c>
      <c r="BL829" s="167">
        <f t="shared" si="595"/>
        <v>12</v>
      </c>
      <c r="BM829" s="167">
        <f t="shared" si="596"/>
        <v>16</v>
      </c>
      <c r="BN829" s="167">
        <f t="shared" si="597"/>
        <v>9</v>
      </c>
      <c r="DI829" s="422"/>
      <c r="DJ829" s="422"/>
      <c r="EU829" s="422"/>
      <c r="EV829" s="422"/>
    </row>
    <row r="830" spans="14:152" s="56" customFormat="1" ht="15" customHeight="1">
      <c r="N830" s="167"/>
      <c r="O830" s="172"/>
      <c r="P830" s="172"/>
      <c r="Q830" s="172"/>
      <c r="R830" s="172"/>
      <c r="S830" s="461"/>
      <c r="T830" s="172"/>
      <c r="U830" s="172"/>
      <c r="W830" s="167"/>
      <c r="X830" s="167"/>
      <c r="Y830" s="167"/>
      <c r="Z830" s="167"/>
      <c r="AA830" s="167"/>
      <c r="AB830" s="167"/>
      <c r="AC830" s="167"/>
      <c r="AD830" s="167"/>
      <c r="AE830" s="167"/>
      <c r="AG830" s="270">
        <v>4</v>
      </c>
      <c r="AH830" s="270"/>
      <c r="AI830" s="283" t="s">
        <v>662</v>
      </c>
      <c r="AJ830" s="283" t="s">
        <v>518</v>
      </c>
      <c r="AK830" s="291">
        <v>11</v>
      </c>
      <c r="AL830" s="291">
        <v>10</v>
      </c>
      <c r="AM830" s="283" t="s">
        <v>521</v>
      </c>
      <c r="AN830" s="283" t="s">
        <v>470</v>
      </c>
      <c r="AO830" s="283" t="s">
        <v>458</v>
      </c>
      <c r="AP830" s="283" t="s">
        <v>366</v>
      </c>
      <c r="AQ830" s="283" t="s">
        <v>387</v>
      </c>
      <c r="AR830" s="283" t="s">
        <v>459</v>
      </c>
      <c r="AS830" s="283" t="s">
        <v>462</v>
      </c>
      <c r="AT830" s="283" t="s">
        <v>1540</v>
      </c>
      <c r="AU830" s="283"/>
      <c r="AV830" s="291">
        <v>14</v>
      </c>
      <c r="AW830" s="507" t="s">
        <v>429</v>
      </c>
      <c r="AX830" s="291">
        <v>10</v>
      </c>
      <c r="AY830" s="167">
        <f t="shared" si="583"/>
        <v>17</v>
      </c>
      <c r="AZ830" s="167">
        <f t="shared" si="584"/>
        <v>8</v>
      </c>
      <c r="BA830" s="167">
        <f t="shared" si="585"/>
        <v>12</v>
      </c>
      <c r="BB830" s="167">
        <f t="shared" si="586"/>
        <v>11</v>
      </c>
      <c r="BC830" s="167">
        <f t="shared" si="587"/>
        <v>35</v>
      </c>
      <c r="BD830" s="167">
        <f t="shared" si="588"/>
        <v>23</v>
      </c>
      <c r="BE830" s="167">
        <f t="shared" si="589"/>
        <v>14</v>
      </c>
      <c r="BF830" s="167">
        <f t="shared" si="590"/>
        <v>13</v>
      </c>
      <c r="BG830" s="167">
        <f t="shared" si="591"/>
        <v>16</v>
      </c>
      <c r="BH830" s="167"/>
      <c r="BI830" s="167">
        <f t="shared" si="592"/>
        <v>14</v>
      </c>
      <c r="BJ830" s="167">
        <f t="shared" si="593"/>
        <v>18</v>
      </c>
      <c r="BK830" s="167">
        <f t="shared" si="594"/>
        <v>56</v>
      </c>
      <c r="BL830" s="167">
        <f t="shared" si="595"/>
        <v>14</v>
      </c>
      <c r="BM830" s="167">
        <f t="shared" si="596"/>
        <v>18</v>
      </c>
      <c r="BN830" s="167">
        <f t="shared" si="597"/>
        <v>10</v>
      </c>
      <c r="DI830" s="422"/>
      <c r="DJ830" s="422"/>
      <c r="EU830" s="422"/>
      <c r="EV830" s="422"/>
    </row>
    <row r="831" spans="14:152" s="56" customFormat="1" ht="15" customHeight="1">
      <c r="N831" s="167"/>
      <c r="O831" s="172"/>
      <c r="P831" s="172"/>
      <c r="Q831" s="172"/>
      <c r="R831" s="172"/>
      <c r="S831" s="461"/>
      <c r="T831" s="172"/>
      <c r="U831" s="172"/>
      <c r="W831" s="167"/>
      <c r="X831" s="167"/>
      <c r="Y831" s="167"/>
      <c r="Z831" s="167"/>
      <c r="AA831" s="167"/>
      <c r="AB831" s="167"/>
      <c r="AC831" s="167"/>
      <c r="AD831" s="167"/>
      <c r="AE831" s="167"/>
      <c r="AG831" s="270">
        <v>5</v>
      </c>
      <c r="AH831" s="270"/>
      <c r="AI831" s="283" t="s">
        <v>489</v>
      </c>
      <c r="AJ831" s="283" t="s">
        <v>414</v>
      </c>
      <c r="AK831" s="291">
        <v>12</v>
      </c>
      <c r="AL831" s="283" t="s">
        <v>366</v>
      </c>
      <c r="AM831" s="283" t="s">
        <v>431</v>
      </c>
      <c r="AN831" s="283" t="s">
        <v>494</v>
      </c>
      <c r="AO831" s="291">
        <v>14</v>
      </c>
      <c r="AP831" s="283" t="s">
        <v>380</v>
      </c>
      <c r="AQ831" s="283" t="s">
        <v>429</v>
      </c>
      <c r="AR831" s="283" t="s">
        <v>418</v>
      </c>
      <c r="AS831" s="291">
        <v>21</v>
      </c>
      <c r="AT831" s="283" t="s">
        <v>1541</v>
      </c>
      <c r="AU831" s="283"/>
      <c r="AV831" s="291">
        <v>15</v>
      </c>
      <c r="AW831" s="283">
        <v>20</v>
      </c>
      <c r="AX831" s="459" t="s">
        <v>366</v>
      </c>
      <c r="AY831" s="167">
        <f t="shared" si="583"/>
        <v>21</v>
      </c>
      <c r="AZ831" s="167">
        <f t="shared" si="584"/>
        <v>12</v>
      </c>
      <c r="BA831" s="167" t="str">
        <f t="shared" si="585"/>
        <v>-</v>
      </c>
      <c r="BB831" s="167">
        <f t="shared" si="586"/>
        <v>13</v>
      </c>
      <c r="BC831" s="167">
        <f t="shared" si="587"/>
        <v>39</v>
      </c>
      <c r="BD831" s="167">
        <f t="shared" si="588"/>
        <v>26</v>
      </c>
      <c r="BE831" s="167">
        <f t="shared" si="589"/>
        <v>15</v>
      </c>
      <c r="BF831" s="167">
        <f t="shared" si="590"/>
        <v>15</v>
      </c>
      <c r="BG831" s="167">
        <f t="shared" si="591"/>
        <v>18</v>
      </c>
      <c r="BH831" s="167"/>
      <c r="BI831" s="167">
        <f t="shared" si="592"/>
        <v>16</v>
      </c>
      <c r="BJ831" s="167">
        <f t="shared" si="593"/>
        <v>21</v>
      </c>
      <c r="BK831" s="167">
        <f t="shared" si="594"/>
        <v>64</v>
      </c>
      <c r="BL831" s="167">
        <f t="shared" si="595"/>
        <v>15</v>
      </c>
      <c r="BM831" s="167">
        <f t="shared" si="596"/>
        <v>20</v>
      </c>
      <c r="BN831" s="167">
        <f t="shared" si="597"/>
        <v>11</v>
      </c>
      <c r="DI831" s="422"/>
      <c r="DJ831" s="422"/>
      <c r="EU831" s="422"/>
      <c r="EV831" s="422"/>
    </row>
    <row r="832" spans="14:152" s="56" customFormat="1" ht="15" customHeight="1">
      <c r="N832" s="167"/>
      <c r="O832" s="172"/>
      <c r="P832" s="172"/>
      <c r="Q832" s="172"/>
      <c r="R832" s="172"/>
      <c r="S832" s="461"/>
      <c r="T832" s="172"/>
      <c r="U832" s="172"/>
      <c r="W832" s="167"/>
      <c r="X832" s="167"/>
      <c r="Y832" s="167"/>
      <c r="Z832" s="167"/>
      <c r="AA832" s="167"/>
      <c r="AB832" s="167"/>
      <c r="AC832" s="167"/>
      <c r="AD832" s="167"/>
      <c r="AE832" s="167"/>
      <c r="AG832" s="270">
        <v>6</v>
      </c>
      <c r="AH832" s="270"/>
      <c r="AI832" s="283" t="s">
        <v>663</v>
      </c>
      <c r="AJ832" s="283" t="s">
        <v>416</v>
      </c>
      <c r="AK832" s="283" t="s">
        <v>1</v>
      </c>
      <c r="AL832" s="291">
        <v>13</v>
      </c>
      <c r="AM832" s="283" t="s">
        <v>435</v>
      </c>
      <c r="AN832" s="283" t="s">
        <v>388</v>
      </c>
      <c r="AO832" s="291">
        <v>15</v>
      </c>
      <c r="AP832" s="283" t="s">
        <v>371</v>
      </c>
      <c r="AQ832" s="283" t="s">
        <v>376</v>
      </c>
      <c r="AR832" s="283" t="s">
        <v>420</v>
      </c>
      <c r="AS832" s="283" t="s">
        <v>466</v>
      </c>
      <c r="AT832" s="283" t="s">
        <v>1316</v>
      </c>
      <c r="AU832" s="283"/>
      <c r="AV832" s="283" t="s">
        <v>387</v>
      </c>
      <c r="AW832" s="283" t="s">
        <v>437</v>
      </c>
      <c r="AX832" s="291">
        <v>13</v>
      </c>
      <c r="AY832" s="167">
        <f t="shared" si="583"/>
        <v>26</v>
      </c>
      <c r="AZ832" s="167">
        <f t="shared" si="584"/>
        <v>16</v>
      </c>
      <c r="BA832" s="167">
        <f t="shared" si="585"/>
        <v>13</v>
      </c>
      <c r="BB832" s="167">
        <f t="shared" si="586"/>
        <v>14</v>
      </c>
      <c r="BC832" s="167">
        <f t="shared" si="587"/>
        <v>43</v>
      </c>
      <c r="BD832" s="167">
        <f t="shared" si="588"/>
        <v>28</v>
      </c>
      <c r="BE832" s="167">
        <f t="shared" si="589"/>
        <v>16</v>
      </c>
      <c r="BF832" s="167">
        <f t="shared" si="590"/>
        <v>17</v>
      </c>
      <c r="BG832" s="167">
        <f t="shared" si="591"/>
        <v>20</v>
      </c>
      <c r="BH832" s="167"/>
      <c r="BI832" s="167">
        <f t="shared" si="592"/>
        <v>19</v>
      </c>
      <c r="BJ832" s="167">
        <f t="shared" si="593"/>
        <v>22</v>
      </c>
      <c r="BK832" s="167">
        <f t="shared" si="594"/>
        <v>72</v>
      </c>
      <c r="BL832" s="167">
        <f t="shared" si="595"/>
        <v>16</v>
      </c>
      <c r="BM832" s="167">
        <f t="shared" si="596"/>
        <v>21</v>
      </c>
      <c r="BN832" s="167">
        <f t="shared" si="597"/>
        <v>13</v>
      </c>
      <c r="DI832" s="422"/>
      <c r="DJ832" s="422"/>
      <c r="EU832" s="422"/>
      <c r="EV832" s="422"/>
    </row>
    <row r="833" spans="14:152" s="56" customFormat="1" ht="15" customHeight="1">
      <c r="N833" s="167"/>
      <c r="O833" s="172"/>
      <c r="P833" s="172"/>
      <c r="Q833" s="172"/>
      <c r="R833" s="172"/>
      <c r="S833" s="461"/>
      <c r="T833" s="172"/>
      <c r="U833" s="172"/>
      <c r="W833" s="167"/>
      <c r="X833" s="167"/>
      <c r="Y833" s="167"/>
      <c r="Z833" s="167"/>
      <c r="AA833" s="167"/>
      <c r="AB833" s="167"/>
      <c r="AC833" s="167"/>
      <c r="AD833" s="167"/>
      <c r="AE833" s="167"/>
      <c r="AG833" s="270">
        <v>7</v>
      </c>
      <c r="AH833" s="270"/>
      <c r="AI833" s="283" t="s">
        <v>600</v>
      </c>
      <c r="AJ833" s="283" t="s">
        <v>418</v>
      </c>
      <c r="AK833" s="291">
        <v>13</v>
      </c>
      <c r="AL833" s="283" t="s">
        <v>459</v>
      </c>
      <c r="AM833" s="283" t="s">
        <v>385</v>
      </c>
      <c r="AN833" s="283" t="s">
        <v>386</v>
      </c>
      <c r="AO833" s="291">
        <v>16</v>
      </c>
      <c r="AP833" s="283" t="s">
        <v>374</v>
      </c>
      <c r="AQ833" s="283" t="s">
        <v>379</v>
      </c>
      <c r="AR833" s="283" t="s">
        <v>379</v>
      </c>
      <c r="AS833" s="283" t="s">
        <v>590</v>
      </c>
      <c r="AT833" s="283" t="s">
        <v>1542</v>
      </c>
      <c r="AU833" s="283"/>
      <c r="AV833" s="291">
        <v>18</v>
      </c>
      <c r="AW833" s="291">
        <v>23</v>
      </c>
      <c r="AX833" s="291">
        <v>14</v>
      </c>
      <c r="AY833" s="167">
        <f t="shared" si="583"/>
        <v>31</v>
      </c>
      <c r="AZ833" s="167">
        <f t="shared" si="584"/>
        <v>19</v>
      </c>
      <c r="BA833" s="167">
        <f t="shared" si="585"/>
        <v>14</v>
      </c>
      <c r="BB833" s="167">
        <f t="shared" si="586"/>
        <v>16</v>
      </c>
      <c r="BC833" s="167">
        <f t="shared" si="587"/>
        <v>47</v>
      </c>
      <c r="BD833" s="167">
        <f t="shared" si="588"/>
        <v>31</v>
      </c>
      <c r="BE833" s="167">
        <f t="shared" si="589"/>
        <v>17</v>
      </c>
      <c r="BF833" s="167">
        <f t="shared" si="590"/>
        <v>19</v>
      </c>
      <c r="BG833" s="167">
        <f t="shared" si="591"/>
        <v>22</v>
      </c>
      <c r="BH833" s="167"/>
      <c r="BI833" s="167">
        <f t="shared" si="592"/>
        <v>22</v>
      </c>
      <c r="BJ833" s="167">
        <f t="shared" si="593"/>
        <v>24</v>
      </c>
      <c r="BK833" s="167">
        <f t="shared" si="594"/>
        <v>79</v>
      </c>
      <c r="BL833" s="167">
        <f t="shared" si="595"/>
        <v>18</v>
      </c>
      <c r="BM833" s="167">
        <f t="shared" si="596"/>
        <v>23</v>
      </c>
      <c r="BN833" s="167">
        <f t="shared" si="597"/>
        <v>14</v>
      </c>
      <c r="DI833" s="422"/>
      <c r="DJ833" s="422"/>
      <c r="EU833" s="422"/>
      <c r="EV833" s="422"/>
    </row>
    <row r="834" spans="14:152" s="56" customFormat="1" ht="15" customHeight="1">
      <c r="N834" s="167"/>
      <c r="O834" s="172"/>
      <c r="P834" s="172"/>
      <c r="Q834" s="172"/>
      <c r="R834" s="172"/>
      <c r="S834" s="461"/>
      <c r="T834" s="172"/>
      <c r="U834" s="172"/>
      <c r="W834" s="167"/>
      <c r="X834" s="167"/>
      <c r="Y834" s="167"/>
      <c r="Z834" s="167"/>
      <c r="AA834" s="167"/>
      <c r="AB834" s="167"/>
      <c r="AC834" s="167"/>
      <c r="AD834" s="167"/>
      <c r="AE834" s="167"/>
      <c r="AG834" s="270">
        <v>8</v>
      </c>
      <c r="AH834" s="270"/>
      <c r="AI834" s="283" t="s">
        <v>689</v>
      </c>
      <c r="AJ834" s="283" t="s">
        <v>399</v>
      </c>
      <c r="AK834" s="291">
        <v>14</v>
      </c>
      <c r="AL834" s="291">
        <v>16</v>
      </c>
      <c r="AM834" s="283" t="s">
        <v>389</v>
      </c>
      <c r="AN834" s="283" t="s">
        <v>390</v>
      </c>
      <c r="AO834" s="291">
        <v>17</v>
      </c>
      <c r="AP834" s="283" t="s">
        <v>377</v>
      </c>
      <c r="AQ834" s="283" t="s">
        <v>425</v>
      </c>
      <c r="AR834" s="283" t="s">
        <v>383</v>
      </c>
      <c r="AS834" s="283" t="s">
        <v>464</v>
      </c>
      <c r="AT834" s="283" t="s">
        <v>585</v>
      </c>
      <c r="AU834" s="283"/>
      <c r="AV834" s="283" t="s">
        <v>377</v>
      </c>
      <c r="AW834" s="283" t="s">
        <v>384</v>
      </c>
      <c r="AX834" s="291">
        <v>15</v>
      </c>
      <c r="AY834" s="167">
        <f t="shared" si="583"/>
        <v>36</v>
      </c>
      <c r="AZ834" s="167">
        <f t="shared" si="584"/>
        <v>23</v>
      </c>
      <c r="BA834" s="167">
        <f t="shared" si="585"/>
        <v>15</v>
      </c>
      <c r="BB834" s="167">
        <f t="shared" si="586"/>
        <v>17</v>
      </c>
      <c r="BC834" s="167">
        <f t="shared" si="587"/>
        <v>52</v>
      </c>
      <c r="BD834" s="167">
        <f t="shared" si="588"/>
        <v>34</v>
      </c>
      <c r="BE834" s="167">
        <f t="shared" si="589"/>
        <v>18</v>
      </c>
      <c r="BF834" s="167">
        <f t="shared" si="590"/>
        <v>21</v>
      </c>
      <c r="BG834" s="167">
        <f t="shared" si="591"/>
        <v>25</v>
      </c>
      <c r="BH834" s="167"/>
      <c r="BI834" s="167">
        <f t="shared" si="592"/>
        <v>25</v>
      </c>
      <c r="BJ834" s="167">
        <f t="shared" si="593"/>
        <v>27</v>
      </c>
      <c r="BK834" s="167">
        <f t="shared" si="594"/>
        <v>87</v>
      </c>
      <c r="BL834" s="167">
        <f t="shared" si="595"/>
        <v>19</v>
      </c>
      <c r="BM834" s="167">
        <f t="shared" si="596"/>
        <v>24</v>
      </c>
      <c r="BN834" s="167">
        <f t="shared" si="597"/>
        <v>15</v>
      </c>
      <c r="DI834" s="422"/>
      <c r="DJ834" s="422"/>
      <c r="EU834" s="422"/>
      <c r="EV834" s="422"/>
    </row>
    <row r="835" spans="14:152" s="56" customFormat="1" ht="15" customHeight="1">
      <c r="N835" s="167"/>
      <c r="O835" s="172"/>
      <c r="P835" s="172"/>
      <c r="Q835" s="172"/>
      <c r="R835" s="172"/>
      <c r="S835" s="461"/>
      <c r="T835" s="172"/>
      <c r="U835" s="172"/>
      <c r="W835" s="167"/>
      <c r="X835" s="167"/>
      <c r="Y835" s="167"/>
      <c r="Z835" s="167"/>
      <c r="AA835" s="167"/>
      <c r="AB835" s="167"/>
      <c r="AC835" s="167"/>
      <c r="AD835" s="167"/>
      <c r="AE835" s="167"/>
      <c r="AG835" s="270">
        <v>9</v>
      </c>
      <c r="AH835" s="270"/>
      <c r="AI835" s="283" t="s">
        <v>543</v>
      </c>
      <c r="AJ835" s="283" t="s">
        <v>494</v>
      </c>
      <c r="AK835" s="291">
        <v>15</v>
      </c>
      <c r="AL835" s="291">
        <v>17</v>
      </c>
      <c r="AM835" s="283" t="s">
        <v>507</v>
      </c>
      <c r="AN835" s="283" t="s">
        <v>500</v>
      </c>
      <c r="AO835" s="283" t="s">
        <v>429</v>
      </c>
      <c r="AP835" s="283" t="s">
        <v>437</v>
      </c>
      <c r="AQ835" s="283" t="s">
        <v>464</v>
      </c>
      <c r="AR835" s="283" t="s">
        <v>386</v>
      </c>
      <c r="AS835" s="291">
        <v>29</v>
      </c>
      <c r="AT835" s="283" t="s">
        <v>588</v>
      </c>
      <c r="AU835" s="283"/>
      <c r="AV835" s="291">
        <v>21</v>
      </c>
      <c r="AW835" s="291">
        <v>26</v>
      </c>
      <c r="AX835" s="291">
        <v>16</v>
      </c>
      <c r="AY835" s="167">
        <f t="shared" si="583"/>
        <v>41</v>
      </c>
      <c r="AZ835" s="167">
        <f t="shared" si="584"/>
        <v>26</v>
      </c>
      <c r="BA835" s="167">
        <f t="shared" si="585"/>
        <v>16</v>
      </c>
      <c r="BB835" s="167">
        <f t="shared" si="586"/>
        <v>18</v>
      </c>
      <c r="BC835" s="167">
        <f t="shared" si="587"/>
        <v>56</v>
      </c>
      <c r="BD835" s="167">
        <f t="shared" si="588"/>
        <v>37</v>
      </c>
      <c r="BE835" s="167">
        <f t="shared" si="589"/>
        <v>20</v>
      </c>
      <c r="BF835" s="167">
        <f t="shared" si="590"/>
        <v>23</v>
      </c>
      <c r="BG835" s="167">
        <f t="shared" si="591"/>
        <v>27</v>
      </c>
      <c r="BH835" s="167"/>
      <c r="BI835" s="167">
        <f t="shared" si="592"/>
        <v>28</v>
      </c>
      <c r="BJ835" s="167">
        <f t="shared" si="593"/>
        <v>29</v>
      </c>
      <c r="BK835" s="167">
        <f t="shared" si="594"/>
        <v>94</v>
      </c>
      <c r="BL835" s="167">
        <f t="shared" si="595"/>
        <v>21</v>
      </c>
      <c r="BM835" s="167">
        <f t="shared" si="596"/>
        <v>26</v>
      </c>
      <c r="BN835" s="167">
        <f t="shared" si="597"/>
        <v>16</v>
      </c>
      <c r="DI835" s="422"/>
      <c r="DJ835" s="422"/>
      <c r="EU835" s="422"/>
      <c r="EV835" s="422"/>
    </row>
    <row r="836" spans="14:152" s="56" customFormat="1" ht="15" customHeight="1">
      <c r="N836" s="167"/>
      <c r="O836" s="172"/>
      <c r="P836" s="172"/>
      <c r="Q836" s="172"/>
      <c r="R836" s="172"/>
      <c r="S836" s="461"/>
      <c r="T836" s="172"/>
      <c r="U836" s="172"/>
      <c r="W836" s="167"/>
      <c r="X836" s="167"/>
      <c r="Y836" s="167"/>
      <c r="Z836" s="167"/>
      <c r="AA836" s="167"/>
      <c r="AB836" s="167"/>
      <c r="AC836" s="167"/>
      <c r="AD836" s="167"/>
      <c r="AE836" s="167"/>
      <c r="AG836" s="270">
        <v>10</v>
      </c>
      <c r="AH836" s="270"/>
      <c r="AI836" s="283" t="s">
        <v>488</v>
      </c>
      <c r="AJ836" s="283" t="s">
        <v>369</v>
      </c>
      <c r="AK836" s="283" t="s">
        <v>387</v>
      </c>
      <c r="AL836" s="283" t="s">
        <v>429</v>
      </c>
      <c r="AM836" s="283" t="s">
        <v>1473</v>
      </c>
      <c r="AN836" s="283" t="s">
        <v>503</v>
      </c>
      <c r="AO836" s="291">
        <v>20</v>
      </c>
      <c r="AP836" s="283" t="s">
        <v>440</v>
      </c>
      <c r="AQ836" s="283" t="s">
        <v>467</v>
      </c>
      <c r="AR836" s="283" t="s">
        <v>390</v>
      </c>
      <c r="AS836" s="283" t="s">
        <v>394</v>
      </c>
      <c r="AT836" s="283" t="s">
        <v>591</v>
      </c>
      <c r="AU836" s="283"/>
      <c r="AV836" s="291">
        <v>22</v>
      </c>
      <c r="AW836" s="291">
        <v>27</v>
      </c>
      <c r="AX836" s="291">
        <v>17</v>
      </c>
      <c r="AY836" s="167">
        <f t="shared" si="583"/>
        <v>46</v>
      </c>
      <c r="AZ836" s="167">
        <f t="shared" si="584"/>
        <v>29</v>
      </c>
      <c r="BA836" s="167">
        <f t="shared" si="585"/>
        <v>18</v>
      </c>
      <c r="BB836" s="167">
        <f t="shared" si="586"/>
        <v>20</v>
      </c>
      <c r="BC836" s="167">
        <f t="shared" si="587"/>
        <v>61</v>
      </c>
      <c r="BD836" s="167">
        <f t="shared" si="588"/>
        <v>39</v>
      </c>
      <c r="BE836" s="167">
        <f t="shared" si="589"/>
        <v>21</v>
      </c>
      <c r="BF836" s="167">
        <f t="shared" si="590"/>
        <v>25</v>
      </c>
      <c r="BG836" s="167">
        <f t="shared" si="591"/>
        <v>29</v>
      </c>
      <c r="BH836" s="167"/>
      <c r="BI836" s="167">
        <f t="shared" si="592"/>
        <v>31</v>
      </c>
      <c r="BJ836" s="167">
        <f t="shared" si="593"/>
        <v>30</v>
      </c>
      <c r="BK836" s="167">
        <f t="shared" si="594"/>
        <v>101</v>
      </c>
      <c r="BL836" s="167">
        <f t="shared" si="595"/>
        <v>22</v>
      </c>
      <c r="BM836" s="167">
        <f t="shared" si="596"/>
        <v>27</v>
      </c>
      <c r="BN836" s="167">
        <f t="shared" si="597"/>
        <v>17</v>
      </c>
      <c r="DI836" s="422"/>
      <c r="DJ836" s="422"/>
      <c r="EU836" s="422"/>
      <c r="EV836" s="422"/>
    </row>
    <row r="837" spans="14:152" s="56" customFormat="1" ht="15" customHeight="1">
      <c r="N837" s="167"/>
      <c r="O837" s="172"/>
      <c r="P837" s="172"/>
      <c r="Q837" s="172"/>
      <c r="R837" s="172"/>
      <c r="S837" s="461"/>
      <c r="T837" s="172"/>
      <c r="U837" s="172"/>
      <c r="W837" s="167"/>
      <c r="X837" s="167"/>
      <c r="Y837" s="167"/>
      <c r="Z837" s="167"/>
      <c r="AA837" s="167"/>
      <c r="AB837" s="167"/>
      <c r="AC837" s="167"/>
      <c r="AD837" s="167"/>
      <c r="AE837" s="167"/>
      <c r="AG837" s="270">
        <v>11</v>
      </c>
      <c r="AH837" s="270"/>
      <c r="AI837" s="283" t="s">
        <v>523</v>
      </c>
      <c r="AJ837" s="283" t="s">
        <v>467</v>
      </c>
      <c r="AK837" s="291">
        <v>18</v>
      </c>
      <c r="AL837" s="291">
        <v>20</v>
      </c>
      <c r="AM837" s="283" t="s">
        <v>1543</v>
      </c>
      <c r="AN837" s="283" t="s">
        <v>443</v>
      </c>
      <c r="AO837" s="291">
        <v>21</v>
      </c>
      <c r="AP837" s="283" t="s">
        <v>425</v>
      </c>
      <c r="AQ837" s="283" t="s">
        <v>432</v>
      </c>
      <c r="AR837" s="283" t="s">
        <v>393</v>
      </c>
      <c r="AS837" s="291">
        <v>32</v>
      </c>
      <c r="AT837" s="283" t="s">
        <v>1474</v>
      </c>
      <c r="AU837" s="283"/>
      <c r="AV837" s="283" t="s">
        <v>440</v>
      </c>
      <c r="AW837" s="283" t="s">
        <v>391</v>
      </c>
      <c r="AX837" s="291">
        <v>18</v>
      </c>
      <c r="AY837" s="167">
        <f t="shared" si="583"/>
        <v>50</v>
      </c>
      <c r="AZ837" s="167">
        <f t="shared" si="584"/>
        <v>31</v>
      </c>
      <c r="BA837" s="167">
        <f t="shared" si="585"/>
        <v>19</v>
      </c>
      <c r="BB837" s="167">
        <f t="shared" si="586"/>
        <v>21</v>
      </c>
      <c r="BC837" s="167">
        <f t="shared" si="587"/>
        <v>66</v>
      </c>
      <c r="BD837" s="167">
        <f t="shared" si="588"/>
        <v>42</v>
      </c>
      <c r="BE837" s="167" t="str">
        <f t="shared" si="589"/>
        <v>-</v>
      </c>
      <c r="BF837" s="167">
        <f t="shared" si="590"/>
        <v>27</v>
      </c>
      <c r="BG837" s="167">
        <f t="shared" si="591"/>
        <v>31</v>
      </c>
      <c r="BH837" s="167"/>
      <c r="BI837" s="167">
        <f t="shared" si="592"/>
        <v>34</v>
      </c>
      <c r="BJ837" s="167">
        <f t="shared" si="593"/>
        <v>32</v>
      </c>
      <c r="BK837" s="167">
        <f t="shared" si="594"/>
        <v>108</v>
      </c>
      <c r="BL837" s="167">
        <f t="shared" si="595"/>
        <v>23</v>
      </c>
      <c r="BM837" s="167">
        <f t="shared" si="596"/>
        <v>28</v>
      </c>
      <c r="BN837" s="167">
        <f t="shared" si="597"/>
        <v>18</v>
      </c>
      <c r="DI837" s="422"/>
      <c r="DJ837" s="422"/>
      <c r="EU837" s="422"/>
      <c r="EV837" s="422"/>
    </row>
    <row r="838" spans="14:152" s="56" customFormat="1" ht="15" customHeight="1">
      <c r="N838" s="460"/>
      <c r="O838" s="172"/>
      <c r="P838" s="172"/>
      <c r="Q838" s="172"/>
      <c r="R838" s="172"/>
      <c r="S838" s="461"/>
      <c r="T838" s="172"/>
      <c r="U838" s="172"/>
      <c r="AG838" s="270">
        <v>12</v>
      </c>
      <c r="AH838" s="270"/>
      <c r="AI838" s="283" t="s">
        <v>1071</v>
      </c>
      <c r="AJ838" s="283" t="s">
        <v>432</v>
      </c>
      <c r="AK838" s="283" t="s">
        <v>377</v>
      </c>
      <c r="AL838" s="291">
        <v>21</v>
      </c>
      <c r="AM838" s="283" t="s">
        <v>677</v>
      </c>
      <c r="AN838" s="283" t="s">
        <v>447</v>
      </c>
      <c r="AO838" s="283" t="s">
        <v>1</v>
      </c>
      <c r="AP838" s="291">
        <v>27</v>
      </c>
      <c r="AQ838" s="291">
        <v>33</v>
      </c>
      <c r="AR838" s="283" t="s">
        <v>1132</v>
      </c>
      <c r="AS838" s="291">
        <v>33</v>
      </c>
      <c r="AT838" s="283" t="s">
        <v>1544</v>
      </c>
      <c r="AU838" s="283"/>
      <c r="AV838" s="291">
        <v>25</v>
      </c>
      <c r="AW838" s="291">
        <v>30</v>
      </c>
      <c r="AX838" s="291">
        <v>19</v>
      </c>
      <c r="AY838" s="167">
        <f t="shared" si="583"/>
        <v>54</v>
      </c>
      <c r="AZ838" s="167">
        <f t="shared" si="584"/>
        <v>33</v>
      </c>
      <c r="BA838" s="167">
        <f t="shared" si="585"/>
        <v>21</v>
      </c>
      <c r="BB838" s="167">
        <f t="shared" si="586"/>
        <v>22</v>
      </c>
      <c r="BC838" s="167">
        <f t="shared" si="587"/>
        <v>71</v>
      </c>
      <c r="BD838" s="167">
        <f t="shared" si="588"/>
        <v>44</v>
      </c>
      <c r="BE838" s="167">
        <f t="shared" si="589"/>
        <v>22</v>
      </c>
      <c r="BF838" s="167">
        <f t="shared" si="590"/>
        <v>28</v>
      </c>
      <c r="BG838" s="167">
        <f t="shared" si="591"/>
        <v>33</v>
      </c>
      <c r="BH838" s="167"/>
      <c r="BI838" s="167">
        <f t="shared" si="592"/>
        <v>36</v>
      </c>
      <c r="BJ838" s="167">
        <f t="shared" si="593"/>
        <v>33</v>
      </c>
      <c r="BK838" s="167">
        <f t="shared" si="594"/>
        <v>114</v>
      </c>
      <c r="BL838" s="167">
        <f t="shared" si="595"/>
        <v>25</v>
      </c>
      <c r="BM838" s="167">
        <f t="shared" si="596"/>
        <v>30</v>
      </c>
      <c r="BN838" s="167">
        <f t="shared" si="597"/>
        <v>19</v>
      </c>
      <c r="DI838" s="422"/>
      <c r="DJ838" s="422"/>
      <c r="EU838" s="422"/>
      <c r="EV838" s="422"/>
    </row>
    <row r="839" spans="14:152" s="56" customFormat="1" ht="15" customHeight="1">
      <c r="N839" s="460"/>
      <c r="O839" s="172"/>
      <c r="P839" s="172"/>
      <c r="Q839" s="172"/>
      <c r="R839" s="172"/>
      <c r="S839" s="461"/>
      <c r="T839" s="172"/>
      <c r="U839" s="172"/>
      <c r="AG839" s="270">
        <v>13</v>
      </c>
      <c r="AH839" s="270"/>
      <c r="AI839" s="283" t="s">
        <v>395</v>
      </c>
      <c r="AJ839" s="283" t="s">
        <v>436</v>
      </c>
      <c r="AK839" s="283" t="s">
        <v>437</v>
      </c>
      <c r="AL839" s="291">
        <v>22</v>
      </c>
      <c r="AM839" s="283" t="s">
        <v>1490</v>
      </c>
      <c r="AN839" s="283" t="s">
        <v>450</v>
      </c>
      <c r="AO839" s="291">
        <v>22</v>
      </c>
      <c r="AP839" s="283" t="s">
        <v>391</v>
      </c>
      <c r="AQ839" s="283" t="s">
        <v>393</v>
      </c>
      <c r="AR839" s="283" t="s">
        <v>444</v>
      </c>
      <c r="AS839" s="291">
        <v>34</v>
      </c>
      <c r="AT839" s="283" t="s">
        <v>1545</v>
      </c>
      <c r="AU839" s="283"/>
      <c r="AV839" s="283" t="s">
        <v>388</v>
      </c>
      <c r="AW839" s="291">
        <v>31</v>
      </c>
      <c r="AX839" s="291">
        <v>20</v>
      </c>
      <c r="AY839" s="167">
        <f t="shared" si="583"/>
        <v>58</v>
      </c>
      <c r="AZ839" s="167">
        <f t="shared" si="584"/>
        <v>35</v>
      </c>
      <c r="BA839" s="167">
        <f t="shared" si="585"/>
        <v>23</v>
      </c>
      <c r="BB839" s="167">
        <f t="shared" si="586"/>
        <v>23</v>
      </c>
      <c r="BC839" s="167">
        <f t="shared" si="587"/>
        <v>76</v>
      </c>
      <c r="BD839" s="167">
        <f t="shared" si="588"/>
        <v>47</v>
      </c>
      <c r="BE839" s="167" t="str">
        <f t="shared" si="589"/>
        <v>-</v>
      </c>
      <c r="BF839" s="167">
        <f t="shared" si="590"/>
        <v>30</v>
      </c>
      <c r="BG839" s="167">
        <f t="shared" si="591"/>
        <v>34</v>
      </c>
      <c r="BH839" s="167"/>
      <c r="BI839" s="167">
        <f t="shared" si="592"/>
        <v>38</v>
      </c>
      <c r="BJ839" s="167">
        <f t="shared" si="593"/>
        <v>34</v>
      </c>
      <c r="BK839" s="167">
        <f t="shared" si="594"/>
        <v>120</v>
      </c>
      <c r="BL839" s="167">
        <f t="shared" si="595"/>
        <v>26</v>
      </c>
      <c r="BM839" s="167">
        <f t="shared" si="596"/>
        <v>31</v>
      </c>
      <c r="BN839" s="167">
        <f t="shared" si="597"/>
        <v>20</v>
      </c>
      <c r="DI839" s="422"/>
      <c r="DJ839" s="422"/>
      <c r="EU839" s="422"/>
      <c r="EV839" s="422"/>
    </row>
    <row r="840" spans="14:152" s="56" customFormat="1" ht="15" customHeight="1">
      <c r="N840" s="460"/>
      <c r="O840" s="172"/>
      <c r="P840" s="172"/>
      <c r="Q840" s="172"/>
      <c r="R840" s="172"/>
      <c r="S840" s="461"/>
      <c r="T840" s="172"/>
      <c r="U840" s="172"/>
      <c r="AG840" s="270">
        <v>14</v>
      </c>
      <c r="AH840" s="270"/>
      <c r="AI840" s="283" t="s">
        <v>667</v>
      </c>
      <c r="AJ840" s="291">
        <v>35</v>
      </c>
      <c r="AK840" s="291">
        <v>23</v>
      </c>
      <c r="AL840" s="283" t="s">
        <v>440</v>
      </c>
      <c r="AM840" s="283" t="s">
        <v>1164</v>
      </c>
      <c r="AN840" s="283" t="s">
        <v>556</v>
      </c>
      <c r="AO840" s="283" t="s">
        <v>1</v>
      </c>
      <c r="AP840" s="283" t="s">
        <v>394</v>
      </c>
      <c r="AQ840" s="283" t="s">
        <v>1132</v>
      </c>
      <c r="AR840" s="283" t="s">
        <v>448</v>
      </c>
      <c r="AS840" s="291">
        <v>35</v>
      </c>
      <c r="AT840" s="283" t="s">
        <v>1546</v>
      </c>
      <c r="AU840" s="283"/>
      <c r="AV840" s="291">
        <v>28</v>
      </c>
      <c r="AW840" s="291">
        <v>32</v>
      </c>
      <c r="AX840" s="291">
        <v>21</v>
      </c>
      <c r="AY840" s="167">
        <f t="shared" si="583"/>
        <v>62</v>
      </c>
      <c r="AZ840" s="167">
        <f t="shared" si="584"/>
        <v>36</v>
      </c>
      <c r="BA840" s="167">
        <f t="shared" si="585"/>
        <v>24</v>
      </c>
      <c r="BB840" s="167">
        <f t="shared" si="586"/>
        <v>25</v>
      </c>
      <c r="BC840" s="167">
        <f t="shared" si="587"/>
        <v>82</v>
      </c>
      <c r="BD840" s="167">
        <f t="shared" si="588"/>
        <v>50</v>
      </c>
      <c r="BE840" s="167">
        <f t="shared" si="589"/>
        <v>23</v>
      </c>
      <c r="BF840" s="167">
        <f t="shared" si="590"/>
        <v>32</v>
      </c>
      <c r="BG840" s="167">
        <f t="shared" si="591"/>
        <v>36</v>
      </c>
      <c r="BH840" s="167"/>
      <c r="BI840" s="167">
        <f t="shared" si="592"/>
        <v>41</v>
      </c>
      <c r="BJ840" s="167">
        <f t="shared" si="593"/>
        <v>35</v>
      </c>
      <c r="BK840" s="167">
        <f t="shared" si="594"/>
        <v>126</v>
      </c>
      <c r="BL840" s="167">
        <f t="shared" si="595"/>
        <v>28</v>
      </c>
      <c r="BM840" s="167">
        <f t="shared" si="596"/>
        <v>32</v>
      </c>
      <c r="BN840" s="167">
        <f t="shared" si="597"/>
        <v>21</v>
      </c>
      <c r="DI840" s="422"/>
      <c r="DJ840" s="422"/>
      <c r="EU840" s="422"/>
      <c r="EV840" s="422"/>
    </row>
    <row r="841" spans="14:152" s="56" customFormat="1" ht="15" customHeight="1">
      <c r="N841" s="460"/>
      <c r="O841" s="172"/>
      <c r="P841" s="172"/>
      <c r="Q841" s="172"/>
      <c r="R841" s="172"/>
      <c r="S841" s="461"/>
      <c r="T841" s="172"/>
      <c r="U841" s="172"/>
      <c r="AG841" s="270">
        <v>15</v>
      </c>
      <c r="AH841" s="270"/>
      <c r="AI841" s="283" t="s">
        <v>1302</v>
      </c>
      <c r="AJ841" s="291">
        <v>36</v>
      </c>
      <c r="AK841" s="283" t="s">
        <v>384</v>
      </c>
      <c r="AL841" s="291">
        <v>25</v>
      </c>
      <c r="AM841" s="283" t="s">
        <v>1432</v>
      </c>
      <c r="AN841" s="283" t="s">
        <v>1372</v>
      </c>
      <c r="AO841" s="291">
        <v>23</v>
      </c>
      <c r="AP841" s="291">
        <v>32</v>
      </c>
      <c r="AQ841" s="291">
        <v>38</v>
      </c>
      <c r="AR841" s="283" t="s">
        <v>1221</v>
      </c>
      <c r="AS841" s="291">
        <v>36</v>
      </c>
      <c r="AT841" s="283" t="s">
        <v>1462</v>
      </c>
      <c r="AU841" s="283"/>
      <c r="AV841" s="283" t="s">
        <v>467</v>
      </c>
      <c r="AW841" s="283" t="s">
        <v>1</v>
      </c>
      <c r="AX841" s="459" t="s">
        <v>1</v>
      </c>
      <c r="AY841" s="167">
        <f t="shared" si="583"/>
        <v>65</v>
      </c>
      <c r="AZ841" s="167">
        <f t="shared" si="584"/>
        <v>37</v>
      </c>
      <c r="BA841" s="167">
        <f t="shared" si="585"/>
        <v>26</v>
      </c>
      <c r="BB841" s="167">
        <f t="shared" si="586"/>
        <v>26</v>
      </c>
      <c r="BC841" s="167">
        <f t="shared" si="587"/>
        <v>87</v>
      </c>
      <c r="BD841" s="167">
        <f t="shared" si="588"/>
        <v>52</v>
      </c>
      <c r="BE841" s="167">
        <f t="shared" si="589"/>
        <v>24</v>
      </c>
      <c r="BF841" s="167">
        <f t="shared" si="590"/>
        <v>33</v>
      </c>
      <c r="BG841" s="167">
        <f t="shared" si="591"/>
        <v>38</v>
      </c>
      <c r="BH841" s="167"/>
      <c r="BI841" s="167">
        <f t="shared" si="592"/>
        <v>43</v>
      </c>
      <c r="BJ841" s="167">
        <f t="shared" si="593"/>
        <v>36</v>
      </c>
      <c r="BK841" s="167">
        <f t="shared" si="594"/>
        <v>131</v>
      </c>
      <c r="BL841" s="167">
        <f t="shared" si="595"/>
        <v>29</v>
      </c>
      <c r="BM841" s="167" t="str">
        <f t="shared" si="596"/>
        <v>-</v>
      </c>
      <c r="BN841" s="167" t="str">
        <f t="shared" si="597"/>
        <v>-</v>
      </c>
      <c r="DI841" s="422"/>
      <c r="DJ841" s="422"/>
      <c r="EU841" s="422"/>
      <c r="EV841" s="422"/>
    </row>
    <row r="842" spans="14:152" s="56" customFormat="1" ht="15" customHeight="1">
      <c r="N842" s="460"/>
      <c r="O842" s="172"/>
      <c r="P842" s="172"/>
      <c r="Q842" s="172"/>
      <c r="R842" s="172"/>
      <c r="S842" s="461"/>
      <c r="T842" s="172"/>
      <c r="U842" s="172"/>
      <c r="AG842" s="270">
        <v>16</v>
      </c>
      <c r="AH842" s="270"/>
      <c r="AI842" s="283" t="s">
        <v>570</v>
      </c>
      <c r="AJ842" s="291">
        <v>37</v>
      </c>
      <c r="AK842" s="291">
        <v>26</v>
      </c>
      <c r="AL842" s="291">
        <v>26</v>
      </c>
      <c r="AM842" s="283" t="s">
        <v>1511</v>
      </c>
      <c r="AN842" s="283" t="s">
        <v>1317</v>
      </c>
      <c r="AO842" s="291">
        <v>24</v>
      </c>
      <c r="AP842" s="291">
        <v>33</v>
      </c>
      <c r="AQ842" s="291">
        <v>39</v>
      </c>
      <c r="AR842" s="283" t="s">
        <v>511</v>
      </c>
      <c r="AS842" s="291">
        <v>37</v>
      </c>
      <c r="AT842" s="283" t="s">
        <v>1447</v>
      </c>
      <c r="AU842" s="283"/>
      <c r="AV842" s="291">
        <v>31</v>
      </c>
      <c r="AW842" s="291">
        <v>33</v>
      </c>
      <c r="AX842" s="291">
        <v>22</v>
      </c>
      <c r="AY842" s="167">
        <f t="shared" si="583"/>
        <v>67</v>
      </c>
      <c r="AZ842" s="167">
        <f t="shared" si="584"/>
        <v>38</v>
      </c>
      <c r="BA842" s="167">
        <f t="shared" si="585"/>
        <v>27</v>
      </c>
      <c r="BB842" s="167">
        <f t="shared" si="586"/>
        <v>27</v>
      </c>
      <c r="BC842" s="167">
        <f t="shared" si="587"/>
        <v>92</v>
      </c>
      <c r="BD842" s="167">
        <f t="shared" si="588"/>
        <v>55</v>
      </c>
      <c r="BE842" s="167">
        <f t="shared" si="589"/>
        <v>25</v>
      </c>
      <c r="BF842" s="167">
        <f t="shared" si="590"/>
        <v>34</v>
      </c>
      <c r="BG842" s="167">
        <f t="shared" si="591"/>
        <v>39</v>
      </c>
      <c r="BH842" s="167"/>
      <c r="BI842" s="167">
        <f t="shared" si="592"/>
        <v>45</v>
      </c>
      <c r="BJ842" s="167">
        <f t="shared" si="593"/>
        <v>37</v>
      </c>
      <c r="BK842" s="167">
        <f t="shared" si="594"/>
        <v>134</v>
      </c>
      <c r="BL842" s="167">
        <f t="shared" si="595"/>
        <v>31</v>
      </c>
      <c r="BM842" s="167">
        <f t="shared" si="596"/>
        <v>33</v>
      </c>
      <c r="BN842" s="167">
        <f t="shared" si="597"/>
        <v>22</v>
      </c>
      <c r="DI842" s="422"/>
      <c r="DJ842" s="422"/>
      <c r="EU842" s="422"/>
      <c r="EV842" s="422"/>
    </row>
    <row r="843" spans="14:152" s="56" customFormat="1" ht="15" customHeight="1">
      <c r="N843" s="460"/>
      <c r="O843" s="172"/>
      <c r="P843" s="172"/>
      <c r="Q843" s="172"/>
      <c r="R843" s="172"/>
      <c r="S843" s="461"/>
      <c r="T843" s="172"/>
      <c r="U843" s="172"/>
      <c r="AG843" s="270">
        <v>17</v>
      </c>
      <c r="AH843" s="270"/>
      <c r="AI843" s="291">
        <v>67</v>
      </c>
      <c r="AJ843" s="291">
        <v>38</v>
      </c>
      <c r="AK843" s="283" t="s">
        <v>464</v>
      </c>
      <c r="AL843" s="291">
        <v>27</v>
      </c>
      <c r="AM843" s="283" t="s">
        <v>1231</v>
      </c>
      <c r="AN843" s="283" t="s">
        <v>1480</v>
      </c>
      <c r="AO843" s="291">
        <v>25</v>
      </c>
      <c r="AP843" s="291">
        <v>34</v>
      </c>
      <c r="AQ843" s="291">
        <v>40</v>
      </c>
      <c r="AR843" s="283" t="s">
        <v>1293</v>
      </c>
      <c r="AS843" s="283" t="s">
        <v>1</v>
      </c>
      <c r="AT843" s="291">
        <v>136</v>
      </c>
      <c r="AU843" s="291"/>
      <c r="AV843" s="291">
        <v>32</v>
      </c>
      <c r="AW843" s="283" t="s">
        <v>1</v>
      </c>
      <c r="AX843" s="291">
        <v>23</v>
      </c>
      <c r="AY843" s="167">
        <f t="shared" si="583"/>
        <v>68</v>
      </c>
      <c r="AZ843" s="167">
        <f t="shared" si="584"/>
        <v>39</v>
      </c>
      <c r="BA843" s="167">
        <f t="shared" si="585"/>
        <v>29</v>
      </c>
      <c r="BB843" s="167" t="str">
        <f t="shared" si="586"/>
        <v>-</v>
      </c>
      <c r="BC843" s="167">
        <f t="shared" si="587"/>
        <v>98</v>
      </c>
      <c r="BD843" s="167">
        <f t="shared" si="588"/>
        <v>57</v>
      </c>
      <c r="BE843" s="167">
        <f t="shared" si="589"/>
        <v>26</v>
      </c>
      <c r="BF843" s="167" t="str">
        <f t="shared" si="590"/>
        <v>-</v>
      </c>
      <c r="BG843" s="167">
        <f t="shared" si="591"/>
        <v>40</v>
      </c>
      <c r="BH843" s="167"/>
      <c r="BI843" s="167">
        <f t="shared" si="592"/>
        <v>47</v>
      </c>
      <c r="BJ843" s="167" t="str">
        <f t="shared" si="593"/>
        <v>-</v>
      </c>
      <c r="BK843" s="167">
        <f t="shared" si="594"/>
        <v>136</v>
      </c>
      <c r="BL843" s="167">
        <f t="shared" si="595"/>
        <v>32</v>
      </c>
      <c r="BM843" s="167" t="str">
        <f t="shared" si="596"/>
        <v>-</v>
      </c>
      <c r="BN843" s="167">
        <f t="shared" si="597"/>
        <v>23</v>
      </c>
      <c r="DI843" s="422"/>
      <c r="DJ843" s="422"/>
      <c r="EU843" s="422"/>
      <c r="EV843" s="422"/>
    </row>
    <row r="844" spans="14:152" s="56" customFormat="1" ht="15" customHeight="1">
      <c r="N844" s="460"/>
      <c r="O844" s="172"/>
      <c r="P844" s="172"/>
      <c r="Q844" s="172"/>
      <c r="R844" s="172"/>
      <c r="S844" s="461"/>
      <c r="T844" s="172"/>
      <c r="U844" s="172"/>
      <c r="AG844" s="270">
        <v>18</v>
      </c>
      <c r="AH844" s="270"/>
      <c r="AI844" s="291">
        <v>68</v>
      </c>
      <c r="AJ844" s="291">
        <v>39</v>
      </c>
      <c r="AK844" s="283" t="s">
        <v>467</v>
      </c>
      <c r="AL844" s="283" t="s">
        <v>1</v>
      </c>
      <c r="AM844" s="283" t="s">
        <v>509</v>
      </c>
      <c r="AN844" s="283" t="s">
        <v>526</v>
      </c>
      <c r="AO844" s="291">
        <v>26</v>
      </c>
      <c r="AP844" s="283" t="s">
        <v>1</v>
      </c>
      <c r="AQ844" s="283" t="s">
        <v>448</v>
      </c>
      <c r="AR844" s="283" t="s">
        <v>1534</v>
      </c>
      <c r="AS844" s="291">
        <v>38</v>
      </c>
      <c r="AT844" s="283" t="s">
        <v>1</v>
      </c>
      <c r="AU844" s="283"/>
      <c r="AV844" s="291">
        <v>33</v>
      </c>
      <c r="AW844" s="291">
        <v>34</v>
      </c>
      <c r="AX844" s="455">
        <v>24</v>
      </c>
      <c r="AY844" s="167" t="str">
        <f t="shared" si="583"/>
        <v>-</v>
      </c>
      <c r="AZ844" s="167">
        <f t="shared" si="584"/>
        <v>40</v>
      </c>
      <c r="BA844" s="167">
        <f t="shared" si="585"/>
        <v>31</v>
      </c>
      <c r="BB844" s="167">
        <f t="shared" si="586"/>
        <v>28</v>
      </c>
      <c r="BC844" s="167">
        <f t="shared" si="587"/>
        <v>104</v>
      </c>
      <c r="BD844" s="167">
        <f t="shared" si="588"/>
        <v>60</v>
      </c>
      <c r="BE844" s="167">
        <f t="shared" si="589"/>
        <v>27</v>
      </c>
      <c r="BF844" s="167">
        <f t="shared" si="590"/>
        <v>35</v>
      </c>
      <c r="BG844" s="167">
        <f t="shared" si="591"/>
        <v>41</v>
      </c>
      <c r="BH844" s="167"/>
      <c r="BI844" s="167">
        <f t="shared" si="592"/>
        <v>49</v>
      </c>
      <c r="BJ844" s="167">
        <f t="shared" si="593"/>
        <v>38</v>
      </c>
      <c r="BK844" s="167" t="str">
        <f t="shared" si="594"/>
        <v>-</v>
      </c>
      <c r="BL844" s="167">
        <f t="shared" si="595"/>
        <v>33</v>
      </c>
      <c r="BM844" s="167">
        <f t="shared" si="596"/>
        <v>34</v>
      </c>
      <c r="BN844" s="167">
        <f t="shared" si="597"/>
        <v>24</v>
      </c>
      <c r="DI844" s="422"/>
      <c r="DJ844" s="422"/>
      <c r="EU844" s="422"/>
      <c r="EV844" s="422"/>
    </row>
    <row r="845" spans="14:152" s="56" customFormat="1" ht="15" customHeight="1">
      <c r="N845" s="460"/>
      <c r="O845" s="172"/>
      <c r="P845" s="172"/>
      <c r="Q845" s="172"/>
      <c r="R845" s="172"/>
      <c r="S845" s="461"/>
      <c r="T845" s="172"/>
      <c r="U845" s="172"/>
      <c r="AG845" s="270">
        <v>19</v>
      </c>
      <c r="AH845" s="270"/>
      <c r="AI845" s="283" t="s">
        <v>1</v>
      </c>
      <c r="AJ845" s="283" t="s">
        <v>690</v>
      </c>
      <c r="AK845" s="283" t="s">
        <v>432</v>
      </c>
      <c r="AL845" s="291">
        <v>28</v>
      </c>
      <c r="AM845" s="283" t="s">
        <v>1547</v>
      </c>
      <c r="AN845" s="283" t="s">
        <v>513</v>
      </c>
      <c r="AO845" s="283" t="s">
        <v>424</v>
      </c>
      <c r="AP845" s="291">
        <v>35</v>
      </c>
      <c r="AQ845" s="300"/>
      <c r="AR845" s="300"/>
      <c r="AS845" s="300"/>
      <c r="AT845" s="300"/>
      <c r="AU845" s="300"/>
      <c r="AV845" s="300"/>
      <c r="AW845" s="300"/>
      <c r="AX845" s="300"/>
      <c r="AY845" s="167">
        <v>69</v>
      </c>
      <c r="AZ845" s="167">
        <f>IF(AJ845="-",AJ845,IF(ISNUMBER(AJ845),AJ845,MID(AJ845,(FIND("-",AJ845)+1),3)+1))</f>
        <v>45</v>
      </c>
      <c r="BA845" s="167">
        <f>IF(AK845="-",AK845,IF(ISNUMBER(AK845),AK845,MID(AK845,(FIND("-",AK845)+1),3)+1))</f>
        <v>33</v>
      </c>
      <c r="BB845" s="167">
        <v>29</v>
      </c>
      <c r="BC845" s="167">
        <f>IF(AM845="-",AM845,IF(ISNUMBER(AM845),AM845,MID(AM845,(FIND("-",AM845)+1),3)+1))</f>
        <v>120</v>
      </c>
      <c r="BD845" s="167">
        <f>IF(AN845="-",AN845,IF(ISNUMBER(AN845),AN845,MID(AN845,(FIND("-",AN845)+1),3)+1))</f>
        <v>69</v>
      </c>
      <c r="BE845" s="167">
        <f>IF(AO845="-",AO845,IF(ISNUMBER(AO845),AO845,MID(AO845,(FIND("-",AO845)+1),3)+1))</f>
        <v>31</v>
      </c>
      <c r="BF845" s="167">
        <v>36</v>
      </c>
      <c r="BG845" s="167">
        <f>IF(AQ844="-",AQ844,IF(ISNUMBER(AQ844),AQ844,MID(AQ844,(FIND("-",AQ844)+1),3)+1))</f>
        <v>43</v>
      </c>
      <c r="BH845" s="167"/>
      <c r="BI845" s="167">
        <f>IF(AR844="-",AR844,IF(ISNUMBER(AR844),AR844,MID(AR844,(FIND("-",AR844)+1),3)+1))</f>
        <v>61</v>
      </c>
      <c r="BJ845" s="167">
        <v>39</v>
      </c>
      <c r="BK845" s="167">
        <v>137</v>
      </c>
      <c r="BL845" s="167">
        <v>34</v>
      </c>
      <c r="BM845" s="167">
        <v>35</v>
      </c>
      <c r="BN845" s="167">
        <v>25</v>
      </c>
      <c r="DI845" s="422"/>
      <c r="DJ845" s="422"/>
      <c r="EU845" s="422"/>
      <c r="EV845" s="422"/>
    </row>
    <row r="846" spans="14:152" s="56" customFormat="1" ht="15" customHeight="1">
      <c r="N846" s="460"/>
      <c r="O846" s="172"/>
      <c r="P846" s="172"/>
      <c r="Q846" s="172"/>
      <c r="R846" s="172"/>
      <c r="S846" s="461"/>
      <c r="T846" s="172"/>
      <c r="U846" s="172"/>
      <c r="AG846" s="167"/>
      <c r="AH846" s="167"/>
      <c r="AI846" s="300"/>
      <c r="AJ846" s="300"/>
      <c r="AK846" s="300"/>
      <c r="AL846" s="300"/>
      <c r="AM846" s="300"/>
      <c r="AN846" s="300"/>
      <c r="AO846" s="300"/>
      <c r="AP846" s="300"/>
      <c r="AQ846" s="300"/>
      <c r="AR846" s="300"/>
      <c r="AS846" s="300"/>
      <c r="AT846" s="300"/>
      <c r="AU846" s="300"/>
      <c r="AV846" s="300"/>
      <c r="AW846" s="300"/>
      <c r="AX846" s="300"/>
      <c r="AY846" s="167"/>
      <c r="AZ846" s="167"/>
      <c r="BA846" s="167"/>
      <c r="BB846" s="167"/>
      <c r="BC846" s="167"/>
      <c r="BD846" s="167"/>
      <c r="BE846" s="167"/>
      <c r="BF846" s="167"/>
      <c r="BG846" s="167"/>
      <c r="BH846" s="167"/>
      <c r="BI846" s="167"/>
      <c r="BJ846" s="167"/>
      <c r="BK846" s="167"/>
      <c r="BL846" s="167"/>
      <c r="BM846" s="167"/>
      <c r="BN846" s="167"/>
      <c r="DI846" s="422"/>
      <c r="DJ846" s="422"/>
      <c r="EU846" s="422"/>
      <c r="EV846" s="422"/>
    </row>
    <row r="847" spans="14:152" s="56" customFormat="1" ht="15" customHeight="1">
      <c r="N847" s="172"/>
      <c r="O847" s="172"/>
      <c r="P847" s="172"/>
      <c r="Q847" s="172" t="s">
        <v>2068</v>
      </c>
      <c r="R847" s="172"/>
      <c r="S847" s="172"/>
      <c r="T847" s="172"/>
      <c r="U847" s="172"/>
      <c r="AG847" s="167"/>
      <c r="AH847" s="167"/>
      <c r="AI847" s="300"/>
      <c r="AJ847" s="300"/>
      <c r="AK847" s="300"/>
      <c r="AL847" s="300"/>
      <c r="AM847" s="300"/>
      <c r="AN847" s="300"/>
      <c r="AO847" s="300"/>
      <c r="AP847" s="300"/>
      <c r="AQ847" s="300"/>
      <c r="AR847" s="300"/>
      <c r="AS847" s="300"/>
      <c r="AT847" s="300"/>
      <c r="AU847" s="300"/>
      <c r="AV847" s="300"/>
      <c r="AW847" s="300"/>
      <c r="AX847" s="300"/>
      <c r="AY847" s="167"/>
      <c r="AZ847" s="167"/>
      <c r="BA847" s="167"/>
      <c r="BB847" s="167"/>
      <c r="BC847" s="167"/>
      <c r="BD847" s="167"/>
      <c r="BE847" s="167"/>
      <c r="BF847" s="167"/>
      <c r="BG847" s="167"/>
      <c r="BH847" s="167"/>
      <c r="BI847" s="167"/>
      <c r="BJ847" s="167"/>
      <c r="BK847" s="167"/>
      <c r="BL847" s="167"/>
      <c r="BM847" s="167"/>
      <c r="BN847" s="167"/>
      <c r="DI847" s="422"/>
      <c r="DJ847" s="422"/>
      <c r="EU847" s="422"/>
      <c r="EV847" s="422"/>
    </row>
    <row r="848" spans="14:152" s="56" customFormat="1" ht="15" customHeight="1">
      <c r="N848" s="167" t="s">
        <v>2</v>
      </c>
      <c r="O848" s="167" t="e">
        <f>Plan1!#REF!</f>
        <v>#REF!</v>
      </c>
      <c r="P848" s="331" t="e">
        <f>Plan1!#REF!</f>
        <v>#REF!</v>
      </c>
      <c r="Q848" s="331" t="e">
        <f>Plan1!#REF!</f>
        <v>#REF!</v>
      </c>
      <c r="R848" s="167" t="e">
        <f>Plan1!#REF!</f>
        <v>#REF!</v>
      </c>
      <c r="S848" s="167" t="e">
        <f>Plan1!#REF!</f>
        <v>#REF!</v>
      </c>
      <c r="T848" s="167" t="e">
        <f>Plan1!#REF!</f>
        <v>#REF!</v>
      </c>
      <c r="U848" s="167" t="e">
        <f>Plan1!#REF!</f>
        <v>#REF!</v>
      </c>
      <c r="AG848" s="301" t="s">
        <v>1548</v>
      </c>
      <c r="AH848" s="301"/>
      <c r="AI848" s="300" t="s">
        <v>1549</v>
      </c>
      <c r="AJ848" s="300"/>
      <c r="AK848" s="300"/>
      <c r="AL848" s="300"/>
      <c r="AM848" s="300"/>
      <c r="AN848" s="300"/>
      <c r="AO848" s="300"/>
      <c r="AP848" s="300"/>
      <c r="AQ848" s="302"/>
      <c r="AR848" s="302"/>
      <c r="AS848" s="302"/>
      <c r="AT848" s="302"/>
      <c r="AU848" s="302"/>
      <c r="AV848" s="302"/>
      <c r="AW848" s="302"/>
      <c r="AX848" s="302"/>
      <c r="AY848" s="167"/>
      <c r="AZ848" s="167"/>
      <c r="BA848" s="167"/>
      <c r="BB848" s="167"/>
      <c r="BC848" s="167"/>
      <c r="BD848" s="167"/>
      <c r="BE848" s="167"/>
      <c r="BF848" s="167"/>
      <c r="BG848" s="167"/>
      <c r="BH848" s="167"/>
      <c r="BI848" s="167"/>
      <c r="BJ848" s="167"/>
      <c r="BK848" s="167"/>
      <c r="BL848" s="167"/>
      <c r="BM848" s="167"/>
      <c r="BN848" s="167"/>
      <c r="DI848" s="422"/>
      <c r="DJ848" s="422"/>
      <c r="EU848" s="422"/>
      <c r="EV848" s="422"/>
    </row>
    <row r="849" spans="14:152" s="56" customFormat="1" ht="15" customHeight="1">
      <c r="N849" s="504">
        <v>1</v>
      </c>
      <c r="O849" s="167" t="s">
        <v>1</v>
      </c>
      <c r="P849" s="167" t="s">
        <v>1</v>
      </c>
      <c r="Q849" s="167" t="s">
        <v>1</v>
      </c>
      <c r="R849" s="167" t="s">
        <v>1</v>
      </c>
      <c r="S849" s="167" t="s">
        <v>1</v>
      </c>
      <c r="T849" s="167" t="s">
        <v>1</v>
      </c>
      <c r="U849" s="167" t="s">
        <v>1</v>
      </c>
      <c r="W849" s="223" t="str">
        <f t="shared" ref="W849:W867" si="598">IF(O849="-",O849,IF(ISNUMBER(O849),O849,MID(O849,1,FIND("-",O849)-1))+0)</f>
        <v>-</v>
      </c>
      <c r="X849" s="223" t="str">
        <f t="shared" ref="X849:X867" si="599">IF(P849="-",P849,IF(ISNUMBER(P849),P849,MID(P849,1,FIND("-",P849)-1))+0)</f>
        <v>-</v>
      </c>
      <c r="Y849" s="223" t="str">
        <f t="shared" ref="Y849:Y867" si="600">IF(Q849="-",Q849,IF(ISNUMBER(Q849),Q849,MID(Q849,1,FIND("-",Q849)-1))+0)</f>
        <v>-</v>
      </c>
      <c r="Z849" s="223"/>
      <c r="AA849" s="223"/>
      <c r="AB849" s="223" t="str">
        <f t="shared" ref="AB849:AB867" si="601">IF(R849="-",R849,IF(ISNUMBER(R849),R849,MID(R849,1,FIND("-",R849)-1))+0)</f>
        <v>-</v>
      </c>
      <c r="AC849" s="223" t="str">
        <f t="shared" ref="AC849:AC867" si="602">IF(S849="-",S849,IF(ISNUMBER(S849),S849,MID(S849,1,FIND("-",S849)-1))+0)</f>
        <v>-</v>
      </c>
      <c r="AD849" s="223" t="str">
        <f t="shared" ref="AD849:AD867" si="603">IF(T849="-",T849,IF(ISNUMBER(T849),T849,MID(T849,1,FIND("-",T849)-1))+0)</f>
        <v>-</v>
      </c>
      <c r="AE849" s="223" t="str">
        <f t="shared" ref="AE849:AE867" si="604">IF(U849="-",U849,IF(ISNUMBER(U849),U849,MID(U849,1,FIND("-",U849)-1))+0)</f>
        <v>-</v>
      </c>
      <c r="AG849" s="251" t="s">
        <v>1053</v>
      </c>
      <c r="AH849" s="251"/>
      <c r="AI849" s="302"/>
      <c r="AJ849" s="302"/>
      <c r="AK849" s="302"/>
      <c r="AL849" s="302"/>
      <c r="AM849" s="302"/>
      <c r="AN849" s="302"/>
      <c r="AO849" s="302"/>
      <c r="AP849" s="302"/>
      <c r="AQ849" s="303" t="s">
        <v>1062</v>
      </c>
      <c r="AR849" s="303" t="s">
        <v>1063</v>
      </c>
      <c r="AS849" s="303" t="s">
        <v>1064</v>
      </c>
      <c r="AT849" s="303" t="s">
        <v>1065</v>
      </c>
      <c r="AU849" s="303"/>
      <c r="AV849" s="304" t="s">
        <v>1066</v>
      </c>
      <c r="AW849" s="303" t="s">
        <v>1067</v>
      </c>
      <c r="AX849" s="303" t="s">
        <v>1068</v>
      </c>
      <c r="AY849" s="167"/>
      <c r="AZ849" s="167"/>
      <c r="BA849" s="167"/>
      <c r="BB849" s="167"/>
      <c r="BC849" s="167"/>
      <c r="BD849" s="167"/>
      <c r="BE849" s="167"/>
      <c r="BF849" s="167"/>
      <c r="BG849" s="167"/>
      <c r="BH849" s="167"/>
      <c r="BI849" s="167"/>
      <c r="BJ849" s="167"/>
      <c r="BK849" s="167"/>
      <c r="BL849" s="167"/>
      <c r="BM849" s="167"/>
      <c r="BN849" s="167"/>
      <c r="DI849" s="422"/>
      <c r="DJ849" s="422"/>
      <c r="EU849" s="422"/>
      <c r="EV849" s="422"/>
    </row>
    <row r="850" spans="14:152" s="56" customFormat="1" ht="15" customHeight="1">
      <c r="N850" s="503">
        <v>2</v>
      </c>
      <c r="O850" s="167" t="s">
        <v>1</v>
      </c>
      <c r="P850" s="167" t="s">
        <v>1</v>
      </c>
      <c r="Q850" s="167" t="s">
        <v>1</v>
      </c>
      <c r="R850" s="167" t="s">
        <v>1</v>
      </c>
      <c r="S850" s="167" t="s">
        <v>1</v>
      </c>
      <c r="T850" s="167" t="s">
        <v>1</v>
      </c>
      <c r="U850" s="167" t="s">
        <v>1</v>
      </c>
      <c r="W850" s="223" t="str">
        <f t="shared" si="598"/>
        <v>-</v>
      </c>
      <c r="X850" s="223" t="str">
        <f t="shared" si="599"/>
        <v>-</v>
      </c>
      <c r="Y850" s="223" t="str">
        <f t="shared" si="600"/>
        <v>-</v>
      </c>
      <c r="Z850" s="223"/>
      <c r="AA850" s="223"/>
      <c r="AB850" s="223" t="str">
        <f t="shared" si="601"/>
        <v>-</v>
      </c>
      <c r="AC850" s="223" t="str">
        <f t="shared" si="602"/>
        <v>-</v>
      </c>
      <c r="AD850" s="223" t="str">
        <f t="shared" si="603"/>
        <v>-</v>
      </c>
      <c r="AE850" s="223" t="str">
        <f t="shared" si="604"/>
        <v>-</v>
      </c>
      <c r="AG850" s="251"/>
      <c r="AH850" s="251"/>
      <c r="AI850" s="303" t="s">
        <v>1054</v>
      </c>
      <c r="AJ850" s="303" t="s">
        <v>1055</v>
      </c>
      <c r="AK850" s="303" t="s">
        <v>1056</v>
      </c>
      <c r="AL850" s="303" t="s">
        <v>1057</v>
      </c>
      <c r="AM850" s="303" t="s">
        <v>1058</v>
      </c>
      <c r="AN850" s="303" t="s">
        <v>1059</v>
      </c>
      <c r="AO850" s="303" t="s">
        <v>1060</v>
      </c>
      <c r="AP850" s="303" t="s">
        <v>1061</v>
      </c>
      <c r="AQ850" s="283" t="s">
        <v>1198</v>
      </c>
      <c r="AR850" s="283" t="s">
        <v>474</v>
      </c>
      <c r="AS850" s="283" t="s">
        <v>1146</v>
      </c>
      <c r="AT850" s="283" t="s">
        <v>1537</v>
      </c>
      <c r="AU850" s="283"/>
      <c r="AV850" s="283" t="s">
        <v>1128</v>
      </c>
      <c r="AW850" s="283" t="s">
        <v>1146</v>
      </c>
      <c r="AX850" s="283" t="s">
        <v>474</v>
      </c>
      <c r="AY850" s="167">
        <f t="shared" ref="AY850:AY868" si="605">IF(AI851="-",AI851,IF(ISNUMBER(AI851),AI851,MID(AI851,1,FIND("-",AI851)-1))+0)</f>
        <v>0</v>
      </c>
      <c r="AZ850" s="167">
        <f t="shared" ref="AZ850:AZ868" si="606">IF(AJ851="-",AJ851,IF(ISNUMBER(AJ851),AJ851,MID(AJ851,1,FIND("-",AJ851)-1))+0)</f>
        <v>0</v>
      </c>
      <c r="BA850" s="167">
        <f t="shared" ref="BA850:BA868" si="607">IF(AK851="-",AK851,IF(ISNUMBER(AK851),AK851,MID(AK851,1,FIND("-",AK851)-1))+0)</f>
        <v>0</v>
      </c>
      <c r="BB850" s="167">
        <f t="shared" ref="BB850:BB868" si="608">IF(AL851="-",AL851,IF(ISNUMBER(AL851),AL851,MID(AL851,1,FIND("-",AL851)-1))+0)</f>
        <v>0</v>
      </c>
      <c r="BC850" s="167">
        <f t="shared" ref="BC850:BC868" si="609">IF(AM851="-",AM851,IF(ISNUMBER(AM851),AM851,MID(AM851,1,FIND("-",AM851)-1))+0)</f>
        <v>0</v>
      </c>
      <c r="BD850" s="167">
        <f t="shared" ref="BD850:BD868" si="610">IF(AN851="-",AN851,IF(ISNUMBER(AN851),AN851,MID(AN851,1,FIND("-",AN851)-1))+0)</f>
        <v>0</v>
      </c>
      <c r="BE850" s="167">
        <f t="shared" ref="BE850:BE868" si="611">IF(AO851="-",AO851,IF(ISNUMBER(AO851),AO851,MID(AO851,1,FIND("-",AO851)-1))+0)</f>
        <v>0</v>
      </c>
      <c r="BF850" s="167">
        <f t="shared" ref="BF850:BF868" si="612">IF(AP851="-",AP851,IF(ISNUMBER(AP851),AP851,MID(AP851,1,FIND("-",AP851)-1))+0)</f>
        <v>0</v>
      </c>
      <c r="BG850" s="167">
        <f t="shared" ref="BG850:BG868" si="613">IF(AQ850="-",AQ850,IF(ISNUMBER(AQ850),AQ850,MID(AQ850,1,FIND("-",AQ850)-1))+0)</f>
        <v>0</v>
      </c>
      <c r="BH850" s="167"/>
      <c r="BI850" s="167">
        <f t="shared" ref="BI850:BI868" si="614">IF(AR850="-",AR850,IF(ISNUMBER(AR850),AR850,MID(AR850,1,FIND("-",AR850)-1))+0)</f>
        <v>0</v>
      </c>
      <c r="BJ850" s="167">
        <f t="shared" ref="BJ850:BJ868" si="615">IF(AS850="-",AS850,IF(ISNUMBER(AS850),AS850,MID(AS850,1,FIND("-",AS850)-1))+0)</f>
        <v>0</v>
      </c>
      <c r="BK850" s="167">
        <f t="shared" ref="BK850:BK868" si="616">IF(AT850="-",AT850,IF(ISNUMBER(AT850),AT850,MID(AT850,1,FIND("-",AT850)-1))+0)</f>
        <v>0</v>
      </c>
      <c r="BL850" s="167">
        <f t="shared" ref="BL850:BL868" si="617">IF(AV850="-",AV850,IF(ISNUMBER(AV850),AV850,MID(AV850,1,FIND("-",AV850)-1))+0)</f>
        <v>0</v>
      </c>
      <c r="BM850" s="167">
        <f t="shared" ref="BM850:BM868" si="618">IF(AW850="-",AW850,IF(ISNUMBER(AW850),AW850,MID(AW850,1,FIND("-",AW850)-1))+0)</f>
        <v>0</v>
      </c>
      <c r="BN850" s="167">
        <f t="shared" ref="BN850:BN868" si="619">IF(AX850="-",AX850,IF(ISNUMBER(AX850),AX850,MID(AX850,1,FIND("-",AX850)-1))+0)</f>
        <v>0</v>
      </c>
      <c r="DI850" s="422"/>
      <c r="DJ850" s="422"/>
      <c r="EU850" s="422"/>
      <c r="EV850" s="422"/>
    </row>
    <row r="851" spans="14:152" s="56" customFormat="1" ht="15" customHeight="1">
      <c r="N851" s="503">
        <v>3</v>
      </c>
      <c r="O851" s="167" t="s">
        <v>1</v>
      </c>
      <c r="P851" s="167" t="s">
        <v>1</v>
      </c>
      <c r="Q851" s="167" t="s">
        <v>1</v>
      </c>
      <c r="R851" s="167" t="s">
        <v>1</v>
      </c>
      <c r="S851" s="167" t="s">
        <v>1</v>
      </c>
      <c r="T851" s="167" t="s">
        <v>1</v>
      </c>
      <c r="U851" s="167" t="s">
        <v>1</v>
      </c>
      <c r="W851" s="223" t="str">
        <f t="shared" si="598"/>
        <v>-</v>
      </c>
      <c r="X851" s="223" t="str">
        <f t="shared" si="599"/>
        <v>-</v>
      </c>
      <c r="Y851" s="223" t="str">
        <f t="shared" si="600"/>
        <v>-</v>
      </c>
      <c r="Z851" s="223"/>
      <c r="AA851" s="223"/>
      <c r="AB851" s="223" t="str">
        <f t="shared" si="601"/>
        <v>-</v>
      </c>
      <c r="AC851" s="223" t="str">
        <f t="shared" si="602"/>
        <v>-</v>
      </c>
      <c r="AD851" s="223" t="str">
        <f t="shared" si="603"/>
        <v>-</v>
      </c>
      <c r="AE851" s="223" t="str">
        <f t="shared" si="604"/>
        <v>-</v>
      </c>
      <c r="AG851" s="270">
        <v>1</v>
      </c>
      <c r="AH851" s="270"/>
      <c r="AI851" s="283" t="s">
        <v>644</v>
      </c>
      <c r="AJ851" s="283" t="s">
        <v>404</v>
      </c>
      <c r="AK851" s="283" t="s">
        <v>1198</v>
      </c>
      <c r="AL851" s="283" t="s">
        <v>474</v>
      </c>
      <c r="AM851" s="283" t="s">
        <v>1331</v>
      </c>
      <c r="AN851" s="283" t="s">
        <v>1300</v>
      </c>
      <c r="AO851" s="283" t="s">
        <v>572</v>
      </c>
      <c r="AP851" s="283" t="s">
        <v>474</v>
      </c>
      <c r="AQ851" s="283" t="s">
        <v>412</v>
      </c>
      <c r="AR851" s="283" t="s">
        <v>367</v>
      </c>
      <c r="AS851" s="283" t="s">
        <v>368</v>
      </c>
      <c r="AT851" s="283" t="s">
        <v>1538</v>
      </c>
      <c r="AU851" s="283"/>
      <c r="AV851" s="291">
        <v>10</v>
      </c>
      <c r="AW851" s="283" t="s">
        <v>458</v>
      </c>
      <c r="AX851" s="291">
        <v>7</v>
      </c>
      <c r="AY851" s="167">
        <f t="shared" si="605"/>
        <v>6</v>
      </c>
      <c r="AZ851" s="167">
        <f t="shared" si="606"/>
        <v>2</v>
      </c>
      <c r="BA851" s="167">
        <f t="shared" si="607"/>
        <v>9</v>
      </c>
      <c r="BB851" s="167">
        <f t="shared" si="608"/>
        <v>7</v>
      </c>
      <c r="BC851" s="167">
        <f t="shared" si="609"/>
        <v>27</v>
      </c>
      <c r="BD851" s="167">
        <f t="shared" si="610"/>
        <v>15</v>
      </c>
      <c r="BE851" s="167">
        <f t="shared" si="611"/>
        <v>8</v>
      </c>
      <c r="BF851" s="167">
        <f t="shared" si="612"/>
        <v>7</v>
      </c>
      <c r="BG851" s="167">
        <f t="shared" si="613"/>
        <v>9</v>
      </c>
      <c r="BH851" s="167"/>
      <c r="BI851" s="167">
        <f t="shared" si="614"/>
        <v>7</v>
      </c>
      <c r="BJ851" s="167">
        <f t="shared" si="615"/>
        <v>12</v>
      </c>
      <c r="BK851" s="167">
        <f t="shared" si="616"/>
        <v>33</v>
      </c>
      <c r="BL851" s="167">
        <f t="shared" si="617"/>
        <v>10</v>
      </c>
      <c r="BM851" s="167">
        <f t="shared" si="618"/>
        <v>12</v>
      </c>
      <c r="BN851" s="167">
        <f t="shared" si="619"/>
        <v>7</v>
      </c>
      <c r="DI851" s="422"/>
      <c r="DJ851" s="422"/>
      <c r="EU851" s="422"/>
      <c r="EV851" s="422"/>
    </row>
    <row r="852" spans="14:152" s="56" customFormat="1" ht="15" customHeight="1">
      <c r="N852" s="503">
        <v>4</v>
      </c>
      <c r="O852" s="167" t="s">
        <v>1</v>
      </c>
      <c r="P852" s="167" t="s">
        <v>1</v>
      </c>
      <c r="Q852" s="167" t="s">
        <v>1</v>
      </c>
      <c r="R852" s="167" t="s">
        <v>1</v>
      </c>
      <c r="S852" s="167" t="s">
        <v>1</v>
      </c>
      <c r="T852" s="167" t="s">
        <v>1</v>
      </c>
      <c r="U852" s="167" t="s">
        <v>404</v>
      </c>
      <c r="W852" s="223" t="str">
        <f t="shared" si="598"/>
        <v>-</v>
      </c>
      <c r="X852" s="223" t="str">
        <f t="shared" si="599"/>
        <v>-</v>
      </c>
      <c r="Y852" s="223" t="str">
        <f t="shared" si="600"/>
        <v>-</v>
      </c>
      <c r="Z852" s="223"/>
      <c r="AA852" s="223"/>
      <c r="AB852" s="223" t="str">
        <f t="shared" si="601"/>
        <v>-</v>
      </c>
      <c r="AC852" s="223" t="str">
        <f t="shared" si="602"/>
        <v>-</v>
      </c>
      <c r="AD852" s="223" t="str">
        <f t="shared" si="603"/>
        <v>-</v>
      </c>
      <c r="AE852" s="223">
        <f t="shared" si="604"/>
        <v>0</v>
      </c>
      <c r="AG852" s="270">
        <v>2</v>
      </c>
      <c r="AH852" s="270"/>
      <c r="AI852" s="283" t="s">
        <v>409</v>
      </c>
      <c r="AJ852" s="291">
        <v>2</v>
      </c>
      <c r="AK852" s="291">
        <v>9</v>
      </c>
      <c r="AL852" s="291">
        <v>7</v>
      </c>
      <c r="AM852" s="283" t="s">
        <v>428</v>
      </c>
      <c r="AN852" s="283" t="s">
        <v>371</v>
      </c>
      <c r="AO852" s="283" t="s">
        <v>361</v>
      </c>
      <c r="AP852" s="283" t="s">
        <v>367</v>
      </c>
      <c r="AQ852" s="283" t="s">
        <v>366</v>
      </c>
      <c r="AR852" s="283" t="s">
        <v>412</v>
      </c>
      <c r="AS852" s="283" t="s">
        <v>371</v>
      </c>
      <c r="AT852" s="283" t="s">
        <v>686</v>
      </c>
      <c r="AU852" s="283"/>
      <c r="AV852" s="291">
        <v>11</v>
      </c>
      <c r="AW852" s="283" t="s">
        <v>459</v>
      </c>
      <c r="AX852" s="291">
        <v>8</v>
      </c>
      <c r="AY852" s="167">
        <f t="shared" si="605"/>
        <v>9</v>
      </c>
      <c r="AZ852" s="167">
        <f t="shared" si="606"/>
        <v>3</v>
      </c>
      <c r="BA852" s="167">
        <f t="shared" si="607"/>
        <v>10</v>
      </c>
      <c r="BB852" s="167">
        <f t="shared" si="608"/>
        <v>8</v>
      </c>
      <c r="BC852" s="167">
        <f t="shared" si="609"/>
        <v>30</v>
      </c>
      <c r="BD852" s="167">
        <f t="shared" si="610"/>
        <v>17</v>
      </c>
      <c r="BE852" s="167">
        <f t="shared" si="611"/>
        <v>10</v>
      </c>
      <c r="BF852" s="167">
        <f t="shared" si="612"/>
        <v>9</v>
      </c>
      <c r="BG852" s="167">
        <f t="shared" si="613"/>
        <v>11</v>
      </c>
      <c r="BH852" s="167"/>
      <c r="BI852" s="167">
        <f t="shared" si="614"/>
        <v>9</v>
      </c>
      <c r="BJ852" s="167">
        <f t="shared" si="615"/>
        <v>15</v>
      </c>
      <c r="BK852" s="167">
        <f t="shared" si="616"/>
        <v>41</v>
      </c>
      <c r="BL852" s="167">
        <f t="shared" si="617"/>
        <v>11</v>
      </c>
      <c r="BM852" s="167">
        <f t="shared" si="618"/>
        <v>14</v>
      </c>
      <c r="BN852" s="167">
        <f t="shared" si="619"/>
        <v>8</v>
      </c>
      <c r="DI852" s="422"/>
      <c r="DJ852" s="422"/>
      <c r="EU852" s="422"/>
      <c r="EV852" s="422"/>
    </row>
    <row r="853" spans="14:152" s="56" customFormat="1" ht="15" customHeight="1">
      <c r="N853" s="503">
        <v>5</v>
      </c>
      <c r="O853" s="504">
        <v>0</v>
      </c>
      <c r="P853" s="167" t="s">
        <v>404</v>
      </c>
      <c r="Q853" s="167" t="s">
        <v>404</v>
      </c>
      <c r="R853" s="504">
        <v>0</v>
      </c>
      <c r="S853" s="167" t="s">
        <v>1</v>
      </c>
      <c r="T853" s="167" t="s">
        <v>1</v>
      </c>
      <c r="U853" s="167" t="s">
        <v>411</v>
      </c>
      <c r="W853" s="223">
        <f t="shared" si="598"/>
        <v>0</v>
      </c>
      <c r="X853" s="223">
        <f t="shared" si="599"/>
        <v>0</v>
      </c>
      <c r="Y853" s="223">
        <f t="shared" si="600"/>
        <v>0</v>
      </c>
      <c r="Z853" s="223"/>
      <c r="AA853" s="223"/>
      <c r="AB853" s="223">
        <f t="shared" si="601"/>
        <v>0</v>
      </c>
      <c r="AC853" s="223" t="str">
        <f t="shared" si="602"/>
        <v>-</v>
      </c>
      <c r="AD853" s="223" t="str">
        <f t="shared" si="603"/>
        <v>-</v>
      </c>
      <c r="AE853" s="223">
        <f t="shared" si="604"/>
        <v>2</v>
      </c>
      <c r="AG853" s="270">
        <v>3</v>
      </c>
      <c r="AH853" s="270"/>
      <c r="AI853" s="283" t="s">
        <v>485</v>
      </c>
      <c r="AJ853" s="283" t="s">
        <v>407</v>
      </c>
      <c r="AK853" s="291">
        <v>10</v>
      </c>
      <c r="AL853" s="283" t="s">
        <v>361</v>
      </c>
      <c r="AM853" s="283" t="s">
        <v>433</v>
      </c>
      <c r="AN853" s="283" t="s">
        <v>373</v>
      </c>
      <c r="AO853" s="283" t="s">
        <v>363</v>
      </c>
      <c r="AP853" s="283" t="s">
        <v>412</v>
      </c>
      <c r="AQ853" s="283" t="s">
        <v>566</v>
      </c>
      <c r="AR853" s="283" t="s">
        <v>365</v>
      </c>
      <c r="AS853" s="283" t="s">
        <v>374</v>
      </c>
      <c r="AT853" s="283" t="s">
        <v>1539</v>
      </c>
      <c r="AU853" s="283"/>
      <c r="AV853" s="283" t="s">
        <v>458</v>
      </c>
      <c r="AW853" s="283" t="s">
        <v>387</v>
      </c>
      <c r="AX853" s="291">
        <v>9</v>
      </c>
      <c r="AY853" s="167">
        <f t="shared" si="605"/>
        <v>13</v>
      </c>
      <c r="AZ853" s="167">
        <f t="shared" si="606"/>
        <v>5</v>
      </c>
      <c r="BA853" s="167">
        <f t="shared" si="607"/>
        <v>11</v>
      </c>
      <c r="BB853" s="167">
        <f t="shared" si="608"/>
        <v>10</v>
      </c>
      <c r="BC853" s="167">
        <f t="shared" si="609"/>
        <v>33</v>
      </c>
      <c r="BD853" s="167">
        <f t="shared" si="610"/>
        <v>20</v>
      </c>
      <c r="BE853" s="167">
        <f t="shared" si="611"/>
        <v>12</v>
      </c>
      <c r="BF853" s="167">
        <f t="shared" si="612"/>
        <v>11</v>
      </c>
      <c r="BG853" s="167">
        <f t="shared" si="613"/>
        <v>13</v>
      </c>
      <c r="BH853" s="167"/>
      <c r="BI853" s="167">
        <f t="shared" si="614"/>
        <v>11</v>
      </c>
      <c r="BJ853" s="167">
        <f t="shared" si="615"/>
        <v>17</v>
      </c>
      <c r="BK853" s="167">
        <f t="shared" si="616"/>
        <v>48</v>
      </c>
      <c r="BL853" s="167">
        <f t="shared" si="617"/>
        <v>12</v>
      </c>
      <c r="BM853" s="167">
        <f t="shared" si="618"/>
        <v>16</v>
      </c>
      <c r="BN853" s="167">
        <f t="shared" si="619"/>
        <v>9</v>
      </c>
      <c r="DI853" s="422"/>
      <c r="DJ853" s="422"/>
      <c r="EU853" s="422"/>
      <c r="EV853" s="422"/>
    </row>
    <row r="854" spans="14:152" s="56" customFormat="1" ht="15" customHeight="1">
      <c r="N854" s="503">
        <v>6</v>
      </c>
      <c r="O854" s="504">
        <v>1</v>
      </c>
      <c r="P854" s="167" t="s">
        <v>641</v>
      </c>
      <c r="Q854" s="167" t="s">
        <v>574</v>
      </c>
      <c r="R854" s="504">
        <v>1</v>
      </c>
      <c r="S854" s="167" t="s">
        <v>1</v>
      </c>
      <c r="T854" s="167" t="s">
        <v>404</v>
      </c>
      <c r="U854" s="167" t="s">
        <v>477</v>
      </c>
      <c r="W854" s="223">
        <f t="shared" si="598"/>
        <v>1</v>
      </c>
      <c r="X854" s="223">
        <f t="shared" si="599"/>
        <v>2</v>
      </c>
      <c r="Y854" s="223">
        <f t="shared" si="600"/>
        <v>2</v>
      </c>
      <c r="Z854" s="223"/>
      <c r="AA854" s="223"/>
      <c r="AB854" s="223">
        <f t="shared" si="601"/>
        <v>1</v>
      </c>
      <c r="AC854" s="223" t="str">
        <f t="shared" si="602"/>
        <v>-</v>
      </c>
      <c r="AD854" s="223">
        <f t="shared" si="603"/>
        <v>0</v>
      </c>
      <c r="AE854" s="223">
        <f t="shared" si="604"/>
        <v>4</v>
      </c>
      <c r="AG854" s="270">
        <v>4</v>
      </c>
      <c r="AH854" s="270"/>
      <c r="AI854" s="283" t="s">
        <v>535</v>
      </c>
      <c r="AJ854" s="283" t="s">
        <v>518</v>
      </c>
      <c r="AK854" s="291">
        <v>11</v>
      </c>
      <c r="AL854" s="291">
        <v>10</v>
      </c>
      <c r="AM854" s="283" t="s">
        <v>375</v>
      </c>
      <c r="AN854" s="283" t="s">
        <v>470</v>
      </c>
      <c r="AO854" s="283" t="s">
        <v>458</v>
      </c>
      <c r="AP854" s="283" t="s">
        <v>366</v>
      </c>
      <c r="AQ854" s="283" t="s">
        <v>387</v>
      </c>
      <c r="AR854" s="283" t="s">
        <v>459</v>
      </c>
      <c r="AS854" s="283" t="s">
        <v>377</v>
      </c>
      <c r="AT854" s="283" t="s">
        <v>1540</v>
      </c>
      <c r="AU854" s="283"/>
      <c r="AV854" s="291">
        <v>14</v>
      </c>
      <c r="AW854" s="283" t="s">
        <v>429</v>
      </c>
      <c r="AX854" s="454" t="s">
        <v>363</v>
      </c>
      <c r="AY854" s="167">
        <f t="shared" si="605"/>
        <v>18</v>
      </c>
      <c r="AZ854" s="167">
        <f t="shared" si="606"/>
        <v>8</v>
      </c>
      <c r="BA854" s="167">
        <f t="shared" si="607"/>
        <v>12</v>
      </c>
      <c r="BB854" s="167">
        <f t="shared" si="608"/>
        <v>11</v>
      </c>
      <c r="BC854" s="167">
        <f t="shared" si="609"/>
        <v>36</v>
      </c>
      <c r="BD854" s="167">
        <f t="shared" si="610"/>
        <v>23</v>
      </c>
      <c r="BE854" s="167">
        <f t="shared" si="611"/>
        <v>14</v>
      </c>
      <c r="BF854" s="167">
        <f t="shared" si="612"/>
        <v>13</v>
      </c>
      <c r="BG854" s="167">
        <f t="shared" si="613"/>
        <v>16</v>
      </c>
      <c r="BH854" s="167"/>
      <c r="BI854" s="167">
        <f t="shared" si="614"/>
        <v>14</v>
      </c>
      <c r="BJ854" s="167">
        <f t="shared" si="615"/>
        <v>19</v>
      </c>
      <c r="BK854" s="167">
        <f t="shared" si="616"/>
        <v>56</v>
      </c>
      <c r="BL854" s="167">
        <f t="shared" si="617"/>
        <v>14</v>
      </c>
      <c r="BM854" s="167">
        <f t="shared" si="618"/>
        <v>18</v>
      </c>
      <c r="BN854" s="167">
        <f t="shared" si="619"/>
        <v>10</v>
      </c>
      <c r="DI854" s="422"/>
      <c r="DJ854" s="422"/>
      <c r="EU854" s="422"/>
      <c r="EV854" s="422"/>
    </row>
    <row r="855" spans="14:152" s="56" customFormat="1" ht="15" customHeight="1">
      <c r="N855" s="503">
        <v>7</v>
      </c>
      <c r="O855" s="167" t="s">
        <v>411</v>
      </c>
      <c r="P855" s="167" t="s">
        <v>671</v>
      </c>
      <c r="Q855" s="167" t="s">
        <v>515</v>
      </c>
      <c r="R855" s="167" t="s">
        <v>411</v>
      </c>
      <c r="S855" s="167" t="s">
        <v>404</v>
      </c>
      <c r="T855" s="167" t="s">
        <v>411</v>
      </c>
      <c r="U855" s="167" t="s">
        <v>367</v>
      </c>
      <c r="W855" s="223">
        <f t="shared" si="598"/>
        <v>2</v>
      </c>
      <c r="X855" s="223">
        <f t="shared" si="599"/>
        <v>7</v>
      </c>
      <c r="Y855" s="223">
        <f t="shared" si="600"/>
        <v>6</v>
      </c>
      <c r="Z855" s="223"/>
      <c r="AA855" s="223"/>
      <c r="AB855" s="223">
        <f t="shared" si="601"/>
        <v>2</v>
      </c>
      <c r="AC855" s="223">
        <f t="shared" si="602"/>
        <v>0</v>
      </c>
      <c r="AD855" s="223">
        <f t="shared" si="603"/>
        <v>2</v>
      </c>
      <c r="AE855" s="223">
        <f t="shared" si="604"/>
        <v>7</v>
      </c>
      <c r="AG855" s="270">
        <v>5</v>
      </c>
      <c r="AH855" s="270"/>
      <c r="AI855" s="283" t="s">
        <v>362</v>
      </c>
      <c r="AJ855" s="283" t="s">
        <v>414</v>
      </c>
      <c r="AK855" s="291">
        <v>12</v>
      </c>
      <c r="AL855" s="283" t="s">
        <v>366</v>
      </c>
      <c r="AM855" s="283" t="s">
        <v>378</v>
      </c>
      <c r="AN855" s="283" t="s">
        <v>494</v>
      </c>
      <c r="AO855" s="291">
        <v>14</v>
      </c>
      <c r="AP855" s="283" t="s">
        <v>380</v>
      </c>
      <c r="AQ855" s="283" t="s">
        <v>429</v>
      </c>
      <c r="AR855" s="283" t="s">
        <v>418</v>
      </c>
      <c r="AS855" s="283" t="s">
        <v>437</v>
      </c>
      <c r="AT855" s="283" t="s">
        <v>1541</v>
      </c>
      <c r="AU855" s="283"/>
      <c r="AV855" s="283" t="s">
        <v>371</v>
      </c>
      <c r="AW855" s="291">
        <v>20</v>
      </c>
      <c r="AX855" s="291">
        <v>12</v>
      </c>
      <c r="AY855" s="167">
        <f t="shared" si="605"/>
        <v>22</v>
      </c>
      <c r="AZ855" s="167">
        <f t="shared" si="606"/>
        <v>12</v>
      </c>
      <c r="BA855" s="167">
        <f t="shared" si="607"/>
        <v>13</v>
      </c>
      <c r="BB855" s="167">
        <f t="shared" si="608"/>
        <v>13</v>
      </c>
      <c r="BC855" s="167">
        <f t="shared" si="609"/>
        <v>40</v>
      </c>
      <c r="BD855" s="167">
        <f t="shared" si="610"/>
        <v>26</v>
      </c>
      <c r="BE855" s="167">
        <f t="shared" si="611"/>
        <v>15</v>
      </c>
      <c r="BF855" s="167">
        <f t="shared" si="612"/>
        <v>15</v>
      </c>
      <c r="BG855" s="167">
        <f t="shared" si="613"/>
        <v>18</v>
      </c>
      <c r="BH855" s="167"/>
      <c r="BI855" s="167">
        <f t="shared" si="614"/>
        <v>16</v>
      </c>
      <c r="BJ855" s="167">
        <f t="shared" si="615"/>
        <v>21</v>
      </c>
      <c r="BK855" s="167">
        <f t="shared" si="616"/>
        <v>64</v>
      </c>
      <c r="BL855" s="167">
        <f t="shared" si="617"/>
        <v>15</v>
      </c>
      <c r="BM855" s="167">
        <f t="shared" si="618"/>
        <v>20</v>
      </c>
      <c r="BN855" s="167">
        <f t="shared" si="619"/>
        <v>12</v>
      </c>
      <c r="DI855" s="422"/>
      <c r="DJ855" s="422"/>
      <c r="EU855" s="422"/>
      <c r="EV855" s="422"/>
    </row>
    <row r="856" spans="14:152" s="56" customFormat="1" ht="15" customHeight="1">
      <c r="N856" s="503">
        <v>8</v>
      </c>
      <c r="O856" s="504">
        <v>4</v>
      </c>
      <c r="P856" s="167" t="s">
        <v>535</v>
      </c>
      <c r="Q856" s="167" t="s">
        <v>516</v>
      </c>
      <c r="R856" s="504">
        <v>4</v>
      </c>
      <c r="S856" s="504">
        <v>2</v>
      </c>
      <c r="T856" s="167" t="s">
        <v>477</v>
      </c>
      <c r="U856" s="167" t="s">
        <v>483</v>
      </c>
      <c r="W856" s="223">
        <f t="shared" si="598"/>
        <v>4</v>
      </c>
      <c r="X856" s="223">
        <f t="shared" si="599"/>
        <v>13</v>
      </c>
      <c r="Y856" s="223">
        <f t="shared" si="600"/>
        <v>10</v>
      </c>
      <c r="Z856" s="223"/>
      <c r="AA856" s="223"/>
      <c r="AB856" s="223">
        <f t="shared" si="601"/>
        <v>4</v>
      </c>
      <c r="AC856" s="223">
        <f t="shared" si="602"/>
        <v>2</v>
      </c>
      <c r="AD856" s="223">
        <f t="shared" si="603"/>
        <v>4</v>
      </c>
      <c r="AE856" s="223">
        <f t="shared" si="604"/>
        <v>9</v>
      </c>
      <c r="AG856" s="270">
        <v>6</v>
      </c>
      <c r="AH856" s="270"/>
      <c r="AI856" s="283" t="s">
        <v>658</v>
      </c>
      <c r="AJ856" s="283" t="s">
        <v>416</v>
      </c>
      <c r="AK856" s="291">
        <v>13</v>
      </c>
      <c r="AL856" s="291">
        <v>13</v>
      </c>
      <c r="AM856" s="283" t="s">
        <v>499</v>
      </c>
      <c r="AN856" s="283" t="s">
        <v>369</v>
      </c>
      <c r="AO856" s="291">
        <v>15</v>
      </c>
      <c r="AP856" s="283" t="s">
        <v>371</v>
      </c>
      <c r="AQ856" s="283" t="s">
        <v>470</v>
      </c>
      <c r="AR856" s="283" t="s">
        <v>420</v>
      </c>
      <c r="AS856" s="283" t="s">
        <v>440</v>
      </c>
      <c r="AT856" s="283" t="s">
        <v>1550</v>
      </c>
      <c r="AU856" s="283"/>
      <c r="AV856" s="291">
        <v>17</v>
      </c>
      <c r="AW856" s="283" t="s">
        <v>437</v>
      </c>
      <c r="AX856" s="291">
        <v>13</v>
      </c>
      <c r="AY856" s="167">
        <f t="shared" si="605"/>
        <v>27</v>
      </c>
      <c r="AZ856" s="167">
        <f t="shared" si="606"/>
        <v>16</v>
      </c>
      <c r="BA856" s="167" t="str">
        <f t="shared" si="607"/>
        <v>-</v>
      </c>
      <c r="BB856" s="167">
        <f t="shared" si="608"/>
        <v>14</v>
      </c>
      <c r="BC856" s="167">
        <f t="shared" si="609"/>
        <v>44</v>
      </c>
      <c r="BD856" s="167">
        <f t="shared" si="610"/>
        <v>29</v>
      </c>
      <c r="BE856" s="167">
        <f t="shared" si="611"/>
        <v>16</v>
      </c>
      <c r="BF856" s="167">
        <f t="shared" si="612"/>
        <v>17</v>
      </c>
      <c r="BG856" s="167">
        <f t="shared" si="613"/>
        <v>20</v>
      </c>
      <c r="BH856" s="167"/>
      <c r="BI856" s="167">
        <f t="shared" si="614"/>
        <v>19</v>
      </c>
      <c r="BJ856" s="167">
        <f t="shared" si="615"/>
        <v>23</v>
      </c>
      <c r="BK856" s="167">
        <f t="shared" si="616"/>
        <v>72</v>
      </c>
      <c r="BL856" s="167">
        <f t="shared" si="617"/>
        <v>17</v>
      </c>
      <c r="BM856" s="167">
        <f t="shared" si="618"/>
        <v>21</v>
      </c>
      <c r="BN856" s="167">
        <f t="shared" si="619"/>
        <v>13</v>
      </c>
      <c r="DI856" s="422"/>
      <c r="DJ856" s="422"/>
      <c r="EU856" s="422"/>
      <c r="EV856" s="422"/>
    </row>
    <row r="857" spans="14:152" s="56" customFormat="1" ht="15" customHeight="1">
      <c r="N857" s="503">
        <v>9</v>
      </c>
      <c r="O857" s="167" t="s">
        <v>353</v>
      </c>
      <c r="P857" s="167" t="s">
        <v>478</v>
      </c>
      <c r="Q857" s="167" t="s">
        <v>487</v>
      </c>
      <c r="R857" s="167" t="s">
        <v>353</v>
      </c>
      <c r="S857" s="504">
        <v>3</v>
      </c>
      <c r="T857" s="167" t="s">
        <v>480</v>
      </c>
      <c r="U857" s="167" t="s">
        <v>368</v>
      </c>
      <c r="W857" s="223">
        <f t="shared" si="598"/>
        <v>5</v>
      </c>
      <c r="X857" s="223">
        <f t="shared" si="599"/>
        <v>18</v>
      </c>
      <c r="Y857" s="223">
        <f t="shared" si="600"/>
        <v>13</v>
      </c>
      <c r="Z857" s="223"/>
      <c r="AA857" s="223"/>
      <c r="AB857" s="223">
        <f t="shared" si="601"/>
        <v>5</v>
      </c>
      <c r="AC857" s="223">
        <f t="shared" si="602"/>
        <v>3</v>
      </c>
      <c r="AD857" s="223">
        <f t="shared" si="603"/>
        <v>7</v>
      </c>
      <c r="AE857" s="223">
        <f t="shared" si="604"/>
        <v>12</v>
      </c>
      <c r="AG857" s="270">
        <v>7</v>
      </c>
      <c r="AH857" s="270"/>
      <c r="AI857" s="283" t="s">
        <v>539</v>
      </c>
      <c r="AJ857" s="283" t="s">
        <v>568</v>
      </c>
      <c r="AK857" s="455" t="s">
        <v>1</v>
      </c>
      <c r="AL857" s="283" t="s">
        <v>459</v>
      </c>
      <c r="AM857" s="283" t="s">
        <v>502</v>
      </c>
      <c r="AN857" s="283" t="s">
        <v>467</v>
      </c>
      <c r="AO857" s="291">
        <v>16</v>
      </c>
      <c r="AP857" s="283" t="s">
        <v>374</v>
      </c>
      <c r="AQ857" s="283" t="s">
        <v>440</v>
      </c>
      <c r="AR857" s="283" t="s">
        <v>379</v>
      </c>
      <c r="AS857" s="283" t="s">
        <v>425</v>
      </c>
      <c r="AT857" s="283" t="s">
        <v>1551</v>
      </c>
      <c r="AU857" s="283"/>
      <c r="AV857" s="291">
        <v>18</v>
      </c>
      <c r="AW857" s="291">
        <v>23</v>
      </c>
      <c r="AX857" s="291">
        <v>14</v>
      </c>
      <c r="AY857" s="167">
        <f t="shared" si="605"/>
        <v>32</v>
      </c>
      <c r="AZ857" s="167">
        <f t="shared" si="606"/>
        <v>20</v>
      </c>
      <c r="BA857" s="167">
        <f t="shared" si="607"/>
        <v>14</v>
      </c>
      <c r="BB857" s="167">
        <f t="shared" si="608"/>
        <v>16</v>
      </c>
      <c r="BC857" s="167">
        <f t="shared" si="609"/>
        <v>48</v>
      </c>
      <c r="BD857" s="167">
        <f t="shared" si="610"/>
        <v>31</v>
      </c>
      <c r="BE857" s="167">
        <f t="shared" si="611"/>
        <v>17</v>
      </c>
      <c r="BF857" s="167">
        <f t="shared" si="612"/>
        <v>19</v>
      </c>
      <c r="BG857" s="167">
        <f t="shared" si="613"/>
        <v>23</v>
      </c>
      <c r="BH857" s="167"/>
      <c r="BI857" s="167">
        <f t="shared" si="614"/>
        <v>22</v>
      </c>
      <c r="BJ857" s="167">
        <f t="shared" si="615"/>
        <v>25</v>
      </c>
      <c r="BK857" s="167">
        <f t="shared" si="616"/>
        <v>80</v>
      </c>
      <c r="BL857" s="167">
        <f t="shared" si="617"/>
        <v>18</v>
      </c>
      <c r="BM857" s="167">
        <f t="shared" si="618"/>
        <v>23</v>
      </c>
      <c r="BN857" s="167">
        <f t="shared" si="619"/>
        <v>14</v>
      </c>
      <c r="DI857" s="422"/>
      <c r="DJ857" s="422"/>
      <c r="EU857" s="422"/>
      <c r="EV857" s="422"/>
    </row>
    <row r="858" spans="14:152" s="56" customFormat="1" ht="15" customHeight="1">
      <c r="N858" s="503">
        <v>10</v>
      </c>
      <c r="O858" s="504">
        <v>7</v>
      </c>
      <c r="P858" s="167" t="s">
        <v>481</v>
      </c>
      <c r="Q858" s="167" t="s">
        <v>373</v>
      </c>
      <c r="R858" s="504">
        <v>7</v>
      </c>
      <c r="S858" s="167" t="s">
        <v>356</v>
      </c>
      <c r="T858" s="167" t="s">
        <v>363</v>
      </c>
      <c r="U858" s="167" t="s">
        <v>371</v>
      </c>
      <c r="W858" s="223">
        <f t="shared" si="598"/>
        <v>7</v>
      </c>
      <c r="X858" s="223">
        <f t="shared" si="599"/>
        <v>23</v>
      </c>
      <c r="Y858" s="223">
        <f t="shared" si="600"/>
        <v>17</v>
      </c>
      <c r="Z858" s="223"/>
      <c r="AA858" s="223"/>
      <c r="AB858" s="223">
        <f t="shared" si="601"/>
        <v>7</v>
      </c>
      <c r="AC858" s="223">
        <f t="shared" si="602"/>
        <v>4</v>
      </c>
      <c r="AD858" s="223">
        <f t="shared" si="603"/>
        <v>10</v>
      </c>
      <c r="AE858" s="223">
        <f t="shared" si="604"/>
        <v>15</v>
      </c>
      <c r="AG858" s="270">
        <v>8</v>
      </c>
      <c r="AH858" s="270"/>
      <c r="AI858" s="283" t="s">
        <v>621</v>
      </c>
      <c r="AJ858" s="283" t="s">
        <v>470</v>
      </c>
      <c r="AK858" s="291">
        <v>14</v>
      </c>
      <c r="AL858" s="291">
        <v>16</v>
      </c>
      <c r="AM858" s="283" t="s">
        <v>505</v>
      </c>
      <c r="AN858" s="283" t="s">
        <v>390</v>
      </c>
      <c r="AO858" s="283" t="s">
        <v>374</v>
      </c>
      <c r="AP858" s="283" t="s">
        <v>377</v>
      </c>
      <c r="AQ858" s="283" t="s">
        <v>425</v>
      </c>
      <c r="AR858" s="283" t="s">
        <v>383</v>
      </c>
      <c r="AS858" s="283" t="s">
        <v>464</v>
      </c>
      <c r="AT858" s="283" t="s">
        <v>692</v>
      </c>
      <c r="AU858" s="283"/>
      <c r="AV858" s="283" t="s">
        <v>377</v>
      </c>
      <c r="AW858" s="283" t="s">
        <v>384</v>
      </c>
      <c r="AX858" s="291">
        <v>15</v>
      </c>
      <c r="AY858" s="167">
        <f t="shared" si="605"/>
        <v>37</v>
      </c>
      <c r="AZ858" s="167">
        <f t="shared" si="606"/>
        <v>23</v>
      </c>
      <c r="BA858" s="167">
        <f t="shared" si="607"/>
        <v>15</v>
      </c>
      <c r="BB858" s="167">
        <f t="shared" si="608"/>
        <v>17</v>
      </c>
      <c r="BC858" s="167">
        <f t="shared" si="609"/>
        <v>52</v>
      </c>
      <c r="BD858" s="167">
        <f t="shared" si="610"/>
        <v>34</v>
      </c>
      <c r="BE858" s="167">
        <f t="shared" si="611"/>
        <v>19</v>
      </c>
      <c r="BF858" s="167">
        <f t="shared" si="612"/>
        <v>21</v>
      </c>
      <c r="BG858" s="167">
        <f t="shared" si="613"/>
        <v>25</v>
      </c>
      <c r="BH858" s="167"/>
      <c r="BI858" s="167">
        <f t="shared" si="614"/>
        <v>25</v>
      </c>
      <c r="BJ858" s="167">
        <f t="shared" si="615"/>
        <v>27</v>
      </c>
      <c r="BK858" s="167">
        <f t="shared" si="616"/>
        <v>88</v>
      </c>
      <c r="BL858" s="167">
        <f t="shared" si="617"/>
        <v>19</v>
      </c>
      <c r="BM858" s="167">
        <f t="shared" si="618"/>
        <v>24</v>
      </c>
      <c r="BN858" s="167">
        <f t="shared" si="619"/>
        <v>15</v>
      </c>
      <c r="DI858" s="422"/>
      <c r="DJ858" s="422"/>
      <c r="EU858" s="422"/>
      <c r="EV858" s="422"/>
    </row>
    <row r="859" spans="14:152" s="56" customFormat="1" ht="15" customHeight="1">
      <c r="N859" s="503">
        <v>11</v>
      </c>
      <c r="O859" s="167" t="s">
        <v>361</v>
      </c>
      <c r="P859" s="167" t="s">
        <v>672</v>
      </c>
      <c r="Q859" s="167" t="s">
        <v>564</v>
      </c>
      <c r="R859" s="167" t="s">
        <v>361</v>
      </c>
      <c r="S859" s="504">
        <v>6</v>
      </c>
      <c r="T859" s="167" t="s">
        <v>368</v>
      </c>
      <c r="U859" s="167" t="s">
        <v>373</v>
      </c>
      <c r="W859" s="223">
        <f t="shared" si="598"/>
        <v>8</v>
      </c>
      <c r="X859" s="223">
        <f t="shared" si="599"/>
        <v>29</v>
      </c>
      <c r="Y859" s="223">
        <f t="shared" si="600"/>
        <v>20</v>
      </c>
      <c r="Z859" s="223"/>
      <c r="AA859" s="223"/>
      <c r="AB859" s="223">
        <f t="shared" si="601"/>
        <v>8</v>
      </c>
      <c r="AC859" s="223">
        <f t="shared" si="602"/>
        <v>6</v>
      </c>
      <c r="AD859" s="223">
        <f t="shared" si="603"/>
        <v>12</v>
      </c>
      <c r="AE859" s="223">
        <f t="shared" si="604"/>
        <v>17</v>
      </c>
      <c r="AG859" s="270">
        <v>9</v>
      </c>
      <c r="AH859" s="270"/>
      <c r="AI859" s="283" t="s">
        <v>569</v>
      </c>
      <c r="AJ859" s="283" t="s">
        <v>422</v>
      </c>
      <c r="AK859" s="291">
        <v>15</v>
      </c>
      <c r="AL859" s="291">
        <v>17</v>
      </c>
      <c r="AM859" s="283" t="s">
        <v>1149</v>
      </c>
      <c r="AN859" s="283" t="s">
        <v>500</v>
      </c>
      <c r="AO859" s="291">
        <v>19</v>
      </c>
      <c r="AP859" s="283" t="s">
        <v>437</v>
      </c>
      <c r="AQ859" s="283" t="s">
        <v>464</v>
      </c>
      <c r="AR859" s="283" t="s">
        <v>386</v>
      </c>
      <c r="AS859" s="283" t="s">
        <v>467</v>
      </c>
      <c r="AT859" s="283" t="s">
        <v>694</v>
      </c>
      <c r="AU859" s="283"/>
      <c r="AV859" s="291">
        <v>21</v>
      </c>
      <c r="AW859" s="291">
        <v>26</v>
      </c>
      <c r="AX859" s="291">
        <v>16</v>
      </c>
      <c r="AY859" s="167">
        <f t="shared" si="605"/>
        <v>42</v>
      </c>
      <c r="AZ859" s="167">
        <f t="shared" si="606"/>
        <v>27</v>
      </c>
      <c r="BA859" s="167">
        <f t="shared" si="607"/>
        <v>16</v>
      </c>
      <c r="BB859" s="167">
        <f t="shared" si="608"/>
        <v>18</v>
      </c>
      <c r="BC859" s="167">
        <f t="shared" si="609"/>
        <v>57</v>
      </c>
      <c r="BD859" s="167">
        <f t="shared" si="610"/>
        <v>37</v>
      </c>
      <c r="BE859" s="167">
        <f t="shared" si="611"/>
        <v>20</v>
      </c>
      <c r="BF859" s="167">
        <f t="shared" si="612"/>
        <v>23</v>
      </c>
      <c r="BG859" s="167">
        <f t="shared" si="613"/>
        <v>27</v>
      </c>
      <c r="BH859" s="167"/>
      <c r="BI859" s="167">
        <f t="shared" si="614"/>
        <v>28</v>
      </c>
      <c r="BJ859" s="167">
        <f t="shared" si="615"/>
        <v>29</v>
      </c>
      <c r="BK859" s="167">
        <f t="shared" si="616"/>
        <v>95</v>
      </c>
      <c r="BL859" s="167">
        <f t="shared" si="617"/>
        <v>21</v>
      </c>
      <c r="BM859" s="167">
        <f t="shared" si="618"/>
        <v>26</v>
      </c>
      <c r="BN859" s="167">
        <f t="shared" si="619"/>
        <v>16</v>
      </c>
      <c r="DI859" s="422"/>
      <c r="DJ859" s="422"/>
      <c r="EU859" s="422"/>
      <c r="EV859" s="422"/>
    </row>
    <row r="860" spans="14:152" s="56" customFormat="1" ht="15" customHeight="1">
      <c r="N860" s="503">
        <v>12</v>
      </c>
      <c r="O860" s="504">
        <v>10</v>
      </c>
      <c r="P860" s="167" t="s">
        <v>673</v>
      </c>
      <c r="Q860" s="167" t="s">
        <v>519</v>
      </c>
      <c r="R860" s="504">
        <v>10</v>
      </c>
      <c r="S860" s="504">
        <v>7</v>
      </c>
      <c r="T860" s="167" t="s">
        <v>360</v>
      </c>
      <c r="U860" s="167" t="s">
        <v>376</v>
      </c>
      <c r="W860" s="223">
        <f t="shared" si="598"/>
        <v>10</v>
      </c>
      <c r="X860" s="223">
        <f t="shared" si="599"/>
        <v>34</v>
      </c>
      <c r="Y860" s="223">
        <f t="shared" si="600"/>
        <v>24</v>
      </c>
      <c r="Z860" s="223"/>
      <c r="AA860" s="223"/>
      <c r="AB860" s="223">
        <f t="shared" si="601"/>
        <v>10</v>
      </c>
      <c r="AC860" s="223">
        <f t="shared" si="602"/>
        <v>7</v>
      </c>
      <c r="AD860" s="223">
        <f t="shared" si="603"/>
        <v>15</v>
      </c>
      <c r="AE860" s="223">
        <f t="shared" si="604"/>
        <v>20</v>
      </c>
      <c r="AG860" s="270">
        <v>10</v>
      </c>
      <c r="AH860" s="270"/>
      <c r="AI860" s="283" t="s">
        <v>650</v>
      </c>
      <c r="AJ860" s="283" t="s">
        <v>428</v>
      </c>
      <c r="AK860" s="283" t="s">
        <v>387</v>
      </c>
      <c r="AL860" s="283" t="s">
        <v>429</v>
      </c>
      <c r="AM860" s="283" t="s">
        <v>1489</v>
      </c>
      <c r="AN860" s="283" t="s">
        <v>613</v>
      </c>
      <c r="AO860" s="291">
        <v>20</v>
      </c>
      <c r="AP860" s="283" t="s">
        <v>440</v>
      </c>
      <c r="AQ860" s="283" t="s">
        <v>467</v>
      </c>
      <c r="AR860" s="283" t="s">
        <v>390</v>
      </c>
      <c r="AS860" s="291">
        <v>31</v>
      </c>
      <c r="AT860" s="283" t="s">
        <v>553</v>
      </c>
      <c r="AU860" s="283"/>
      <c r="AV860" s="283" t="s">
        <v>466</v>
      </c>
      <c r="AW860" s="291">
        <v>27</v>
      </c>
      <c r="AX860" s="291">
        <v>17</v>
      </c>
      <c r="AY860" s="167">
        <f t="shared" si="605"/>
        <v>47</v>
      </c>
      <c r="AZ860" s="167">
        <f t="shared" si="606"/>
        <v>30</v>
      </c>
      <c r="BA860" s="167">
        <f t="shared" si="607"/>
        <v>18</v>
      </c>
      <c r="BB860" s="167">
        <f t="shared" si="608"/>
        <v>20</v>
      </c>
      <c r="BC860" s="167">
        <f t="shared" si="609"/>
        <v>62</v>
      </c>
      <c r="BD860" s="167">
        <f t="shared" si="610"/>
        <v>40</v>
      </c>
      <c r="BE860" s="167">
        <f t="shared" si="611"/>
        <v>21</v>
      </c>
      <c r="BF860" s="167">
        <f t="shared" si="612"/>
        <v>25</v>
      </c>
      <c r="BG860" s="167">
        <f t="shared" si="613"/>
        <v>29</v>
      </c>
      <c r="BH860" s="167"/>
      <c r="BI860" s="167">
        <f t="shared" si="614"/>
        <v>31</v>
      </c>
      <c r="BJ860" s="167">
        <f t="shared" si="615"/>
        <v>31</v>
      </c>
      <c r="BK860" s="167">
        <f t="shared" si="616"/>
        <v>102</v>
      </c>
      <c r="BL860" s="167">
        <f t="shared" si="617"/>
        <v>22</v>
      </c>
      <c r="BM860" s="167">
        <f t="shared" si="618"/>
        <v>27</v>
      </c>
      <c r="BN860" s="167">
        <f t="shared" si="619"/>
        <v>17</v>
      </c>
      <c r="DI860" s="422"/>
      <c r="DJ860" s="422"/>
      <c r="EU860" s="422"/>
      <c r="EV860" s="422"/>
    </row>
    <row r="861" spans="14:152" s="56" customFormat="1" ht="15" customHeight="1">
      <c r="N861" s="503">
        <v>13</v>
      </c>
      <c r="O861" s="167" t="s">
        <v>366</v>
      </c>
      <c r="P861" s="167" t="s">
        <v>417</v>
      </c>
      <c r="Q861" s="167" t="s">
        <v>386</v>
      </c>
      <c r="R861" s="167" t="s">
        <v>366</v>
      </c>
      <c r="S861" s="504">
        <v>8</v>
      </c>
      <c r="T861" s="167" t="s">
        <v>429</v>
      </c>
      <c r="U861" s="167" t="s">
        <v>379</v>
      </c>
      <c r="W861" s="223">
        <f t="shared" si="598"/>
        <v>11</v>
      </c>
      <c r="X861" s="223">
        <f t="shared" si="599"/>
        <v>39</v>
      </c>
      <c r="Y861" s="223">
        <f t="shared" si="600"/>
        <v>28</v>
      </c>
      <c r="Z861" s="223"/>
      <c r="AA861" s="223"/>
      <c r="AB861" s="223">
        <f t="shared" si="601"/>
        <v>11</v>
      </c>
      <c r="AC861" s="223">
        <f t="shared" si="602"/>
        <v>8</v>
      </c>
      <c r="AD861" s="223">
        <f t="shared" si="603"/>
        <v>18</v>
      </c>
      <c r="AE861" s="223">
        <f t="shared" si="604"/>
        <v>22</v>
      </c>
      <c r="AG861" s="270">
        <v>11</v>
      </c>
      <c r="AH861" s="270"/>
      <c r="AI861" s="283" t="s">
        <v>442</v>
      </c>
      <c r="AJ861" s="283" t="s">
        <v>394</v>
      </c>
      <c r="AK861" s="283" t="s">
        <v>429</v>
      </c>
      <c r="AL861" s="291">
        <v>20</v>
      </c>
      <c r="AM861" s="283" t="s">
        <v>668</v>
      </c>
      <c r="AN861" s="283" t="s">
        <v>1205</v>
      </c>
      <c r="AO861" s="291">
        <v>21</v>
      </c>
      <c r="AP861" s="283" t="s">
        <v>425</v>
      </c>
      <c r="AQ861" s="283" t="s">
        <v>432</v>
      </c>
      <c r="AR861" s="283" t="s">
        <v>500</v>
      </c>
      <c r="AS861" s="291">
        <v>32</v>
      </c>
      <c r="AT861" s="283" t="s">
        <v>696</v>
      </c>
      <c r="AU861" s="283"/>
      <c r="AV861" s="291">
        <v>24</v>
      </c>
      <c r="AW861" s="283" t="s">
        <v>391</v>
      </c>
      <c r="AX861" s="291">
        <v>18</v>
      </c>
      <c r="AY861" s="167">
        <f t="shared" si="605"/>
        <v>51</v>
      </c>
      <c r="AZ861" s="167">
        <f t="shared" si="606"/>
        <v>32</v>
      </c>
      <c r="BA861" s="167">
        <f t="shared" si="607"/>
        <v>20</v>
      </c>
      <c r="BB861" s="167">
        <f t="shared" si="608"/>
        <v>21</v>
      </c>
      <c r="BC861" s="167">
        <f t="shared" si="609"/>
        <v>67</v>
      </c>
      <c r="BD861" s="167">
        <f t="shared" si="610"/>
        <v>42</v>
      </c>
      <c r="BE861" s="167">
        <f t="shared" si="611"/>
        <v>22</v>
      </c>
      <c r="BF861" s="167">
        <f t="shared" si="612"/>
        <v>27</v>
      </c>
      <c r="BG861" s="167">
        <f t="shared" si="613"/>
        <v>31</v>
      </c>
      <c r="BH861" s="167"/>
      <c r="BI861" s="167">
        <f t="shared" si="614"/>
        <v>34</v>
      </c>
      <c r="BJ861" s="167">
        <f t="shared" si="615"/>
        <v>32</v>
      </c>
      <c r="BK861" s="167">
        <f t="shared" si="616"/>
        <v>109</v>
      </c>
      <c r="BL861" s="167">
        <f t="shared" si="617"/>
        <v>24</v>
      </c>
      <c r="BM861" s="167">
        <f t="shared" si="618"/>
        <v>28</v>
      </c>
      <c r="BN861" s="167">
        <f t="shared" si="619"/>
        <v>18</v>
      </c>
      <c r="DI861" s="422"/>
      <c r="DJ861" s="422"/>
      <c r="EU861" s="422"/>
      <c r="EV861" s="422"/>
    </row>
    <row r="862" spans="14:152" s="56" customFormat="1" ht="15" customHeight="1">
      <c r="N862" s="503">
        <v>14</v>
      </c>
      <c r="O862" s="504">
        <v>13</v>
      </c>
      <c r="P862" s="167" t="s">
        <v>674</v>
      </c>
      <c r="Q862" s="167" t="s">
        <v>390</v>
      </c>
      <c r="R862" s="504">
        <v>13</v>
      </c>
      <c r="S862" s="167" t="s">
        <v>412</v>
      </c>
      <c r="T862" s="167" t="s">
        <v>470</v>
      </c>
      <c r="U862" s="167" t="s">
        <v>425</v>
      </c>
      <c r="W862" s="223">
        <f t="shared" si="598"/>
        <v>13</v>
      </c>
      <c r="X862" s="223">
        <f t="shared" si="599"/>
        <v>45</v>
      </c>
      <c r="Y862" s="223">
        <f t="shared" si="600"/>
        <v>31</v>
      </c>
      <c r="Z862" s="223"/>
      <c r="AA862" s="223"/>
      <c r="AB862" s="223">
        <f t="shared" si="601"/>
        <v>13</v>
      </c>
      <c r="AC862" s="223">
        <f t="shared" si="602"/>
        <v>9</v>
      </c>
      <c r="AD862" s="223">
        <f t="shared" si="603"/>
        <v>20</v>
      </c>
      <c r="AE862" s="223">
        <f t="shared" si="604"/>
        <v>25</v>
      </c>
      <c r="AG862" s="270">
        <v>12</v>
      </c>
      <c r="AH862" s="270"/>
      <c r="AI862" s="283" t="s">
        <v>549</v>
      </c>
      <c r="AJ862" s="283" t="s">
        <v>397</v>
      </c>
      <c r="AK862" s="291">
        <v>20</v>
      </c>
      <c r="AL862" s="291">
        <v>21</v>
      </c>
      <c r="AM862" s="283" t="s">
        <v>1506</v>
      </c>
      <c r="AN862" s="283" t="s">
        <v>508</v>
      </c>
      <c r="AO862" s="291">
        <v>22</v>
      </c>
      <c r="AP862" s="283" t="s">
        <v>464</v>
      </c>
      <c r="AQ862" s="283" t="s">
        <v>436</v>
      </c>
      <c r="AR862" s="283" t="s">
        <v>503</v>
      </c>
      <c r="AS862" s="291">
        <v>33</v>
      </c>
      <c r="AT862" s="291" t="s">
        <v>1412</v>
      </c>
      <c r="AU862" s="291"/>
      <c r="AV862" s="283" t="s">
        <v>425</v>
      </c>
      <c r="AW862" s="291">
        <v>30</v>
      </c>
      <c r="AX862" s="291">
        <v>19</v>
      </c>
      <c r="AY862" s="167">
        <f t="shared" si="605"/>
        <v>55</v>
      </c>
      <c r="AZ862" s="167">
        <f t="shared" si="606"/>
        <v>34</v>
      </c>
      <c r="BA862" s="167">
        <f t="shared" si="607"/>
        <v>21</v>
      </c>
      <c r="BB862" s="167">
        <f t="shared" si="608"/>
        <v>22</v>
      </c>
      <c r="BC862" s="167">
        <f t="shared" si="609"/>
        <v>72</v>
      </c>
      <c r="BD862" s="167">
        <f t="shared" si="610"/>
        <v>45</v>
      </c>
      <c r="BE862" s="167" t="str">
        <f t="shared" si="611"/>
        <v>-</v>
      </c>
      <c r="BF862" s="167">
        <f t="shared" si="612"/>
        <v>29</v>
      </c>
      <c r="BG862" s="167">
        <f t="shared" si="613"/>
        <v>33</v>
      </c>
      <c r="BH862" s="167"/>
      <c r="BI862" s="167">
        <f t="shared" si="614"/>
        <v>37</v>
      </c>
      <c r="BJ862" s="167">
        <f t="shared" si="615"/>
        <v>33</v>
      </c>
      <c r="BK862" s="167">
        <f t="shared" si="616"/>
        <v>115</v>
      </c>
      <c r="BL862" s="167">
        <f t="shared" si="617"/>
        <v>25</v>
      </c>
      <c r="BM862" s="167">
        <f t="shared" si="618"/>
        <v>30</v>
      </c>
      <c r="BN862" s="167">
        <f t="shared" si="619"/>
        <v>19</v>
      </c>
      <c r="DI862" s="422"/>
      <c r="DJ862" s="422"/>
      <c r="EU862" s="422"/>
      <c r="EV862" s="422"/>
    </row>
    <row r="863" spans="14:152" s="56" customFormat="1" ht="15" customHeight="1">
      <c r="N863" s="503">
        <v>15</v>
      </c>
      <c r="O863" s="167" t="s">
        <v>459</v>
      </c>
      <c r="P863" s="167" t="s">
        <v>675</v>
      </c>
      <c r="Q863" s="167" t="s">
        <v>631</v>
      </c>
      <c r="R863" s="167" t="s">
        <v>459</v>
      </c>
      <c r="S863" s="504">
        <v>11</v>
      </c>
      <c r="T863" s="167" t="s">
        <v>494</v>
      </c>
      <c r="U863" s="167" t="s">
        <v>428</v>
      </c>
      <c r="W863" s="223">
        <f t="shared" si="598"/>
        <v>14</v>
      </c>
      <c r="X863" s="223">
        <f t="shared" si="599"/>
        <v>50</v>
      </c>
      <c r="Y863" s="223">
        <f t="shared" si="600"/>
        <v>34</v>
      </c>
      <c r="Z863" s="223"/>
      <c r="AA863" s="223"/>
      <c r="AB863" s="223">
        <f t="shared" si="601"/>
        <v>14</v>
      </c>
      <c r="AC863" s="223">
        <f t="shared" si="602"/>
        <v>11</v>
      </c>
      <c r="AD863" s="223">
        <f t="shared" si="603"/>
        <v>23</v>
      </c>
      <c r="AE863" s="223">
        <f t="shared" si="604"/>
        <v>27</v>
      </c>
      <c r="AG863" s="270">
        <v>13</v>
      </c>
      <c r="AH863" s="270"/>
      <c r="AI863" s="283" t="s">
        <v>1130</v>
      </c>
      <c r="AJ863" s="291">
        <v>34</v>
      </c>
      <c r="AK863" s="283" t="s">
        <v>437</v>
      </c>
      <c r="AL863" s="283" t="s">
        <v>466</v>
      </c>
      <c r="AM863" s="283" t="s">
        <v>1181</v>
      </c>
      <c r="AN863" s="283" t="s">
        <v>511</v>
      </c>
      <c r="AO863" s="455" t="s">
        <v>1</v>
      </c>
      <c r="AP863" s="291">
        <v>29</v>
      </c>
      <c r="AQ863" s="291">
        <v>35</v>
      </c>
      <c r="AR863" s="283" t="s">
        <v>1185</v>
      </c>
      <c r="AS863" s="291">
        <v>34</v>
      </c>
      <c r="AT863" s="283" t="s">
        <v>1349</v>
      </c>
      <c r="AU863" s="283"/>
      <c r="AV863" s="291">
        <v>27</v>
      </c>
      <c r="AW863" s="291">
        <v>31</v>
      </c>
      <c r="AX863" s="291">
        <v>20</v>
      </c>
      <c r="AY863" s="167">
        <f t="shared" si="605"/>
        <v>59</v>
      </c>
      <c r="AZ863" s="167">
        <f t="shared" si="606"/>
        <v>35</v>
      </c>
      <c r="BA863" s="167">
        <f t="shared" si="607"/>
        <v>23</v>
      </c>
      <c r="BB863" s="167">
        <f t="shared" si="608"/>
        <v>24</v>
      </c>
      <c r="BC863" s="167">
        <f t="shared" si="609"/>
        <v>78</v>
      </c>
      <c r="BD863" s="167">
        <f t="shared" si="610"/>
        <v>47</v>
      </c>
      <c r="BE863" s="167" t="str">
        <f t="shared" si="611"/>
        <v>-</v>
      </c>
      <c r="BF863" s="167">
        <f t="shared" si="612"/>
        <v>30</v>
      </c>
      <c r="BG863" s="167">
        <f t="shared" si="613"/>
        <v>35</v>
      </c>
      <c r="BH863" s="167"/>
      <c r="BI863" s="167">
        <f t="shared" si="614"/>
        <v>39</v>
      </c>
      <c r="BJ863" s="167">
        <f t="shared" si="615"/>
        <v>34</v>
      </c>
      <c r="BK863" s="167">
        <f t="shared" si="616"/>
        <v>121</v>
      </c>
      <c r="BL863" s="167">
        <f t="shared" si="617"/>
        <v>27</v>
      </c>
      <c r="BM863" s="167">
        <f t="shared" si="618"/>
        <v>31</v>
      </c>
      <c r="BN863" s="167">
        <f t="shared" si="619"/>
        <v>20</v>
      </c>
      <c r="DI863" s="422"/>
      <c r="DJ863" s="422"/>
      <c r="EU863" s="422"/>
      <c r="EV863" s="422"/>
    </row>
    <row r="864" spans="14:152" s="56" customFormat="1" ht="15" customHeight="1">
      <c r="N864" s="503">
        <v>16</v>
      </c>
      <c r="O864" s="167" t="s">
        <v>387</v>
      </c>
      <c r="P864" s="167" t="s">
        <v>552</v>
      </c>
      <c r="Q864" s="167" t="s">
        <v>587</v>
      </c>
      <c r="R864" s="504">
        <v>16</v>
      </c>
      <c r="S864" s="504">
        <v>12</v>
      </c>
      <c r="T864" s="167" t="s">
        <v>388</v>
      </c>
      <c r="U864" s="167" t="s">
        <v>394</v>
      </c>
      <c r="W864" s="223">
        <f t="shared" si="598"/>
        <v>16</v>
      </c>
      <c r="X864" s="223">
        <f t="shared" si="599"/>
        <v>55</v>
      </c>
      <c r="Y864" s="223">
        <f t="shared" si="600"/>
        <v>38</v>
      </c>
      <c r="Z864" s="223"/>
      <c r="AA864" s="223"/>
      <c r="AB864" s="223">
        <f t="shared" si="601"/>
        <v>16</v>
      </c>
      <c r="AC864" s="223">
        <f t="shared" si="602"/>
        <v>12</v>
      </c>
      <c r="AD864" s="223">
        <f t="shared" si="603"/>
        <v>26</v>
      </c>
      <c r="AE864" s="223">
        <f t="shared" si="604"/>
        <v>30</v>
      </c>
      <c r="AG864" s="270">
        <v>14</v>
      </c>
      <c r="AH864" s="270"/>
      <c r="AI864" s="283" t="s">
        <v>1092</v>
      </c>
      <c r="AJ864" s="291">
        <v>35</v>
      </c>
      <c r="AK864" s="291">
        <v>23</v>
      </c>
      <c r="AL864" s="291">
        <v>24</v>
      </c>
      <c r="AM864" s="283" t="s">
        <v>1552</v>
      </c>
      <c r="AN864" s="283" t="s">
        <v>556</v>
      </c>
      <c r="AO864" s="455" t="s">
        <v>1</v>
      </c>
      <c r="AP864" s="283" t="s">
        <v>394</v>
      </c>
      <c r="AQ864" s="283" t="s">
        <v>1132</v>
      </c>
      <c r="AR864" s="283" t="s">
        <v>448</v>
      </c>
      <c r="AS864" s="291">
        <v>35</v>
      </c>
      <c r="AT864" s="283" t="s">
        <v>1477</v>
      </c>
      <c r="AU864" s="283"/>
      <c r="AV864" s="283" t="s">
        <v>391</v>
      </c>
      <c r="AW864" s="291">
        <v>32</v>
      </c>
      <c r="AX864" s="291">
        <v>21</v>
      </c>
      <c r="AY864" s="167">
        <f t="shared" si="605"/>
        <v>62</v>
      </c>
      <c r="AZ864" s="167">
        <f t="shared" si="606"/>
        <v>36</v>
      </c>
      <c r="BA864" s="167">
        <f t="shared" si="607"/>
        <v>24</v>
      </c>
      <c r="BB864" s="167">
        <f t="shared" si="608"/>
        <v>25</v>
      </c>
      <c r="BC864" s="167">
        <f t="shared" si="609"/>
        <v>83</v>
      </c>
      <c r="BD864" s="167">
        <f t="shared" si="610"/>
        <v>50</v>
      </c>
      <c r="BE864" s="167">
        <f t="shared" si="611"/>
        <v>23</v>
      </c>
      <c r="BF864" s="167">
        <f t="shared" si="612"/>
        <v>32</v>
      </c>
      <c r="BG864" s="167">
        <f t="shared" si="613"/>
        <v>36</v>
      </c>
      <c r="BH864" s="167"/>
      <c r="BI864" s="167">
        <f t="shared" si="614"/>
        <v>41</v>
      </c>
      <c r="BJ864" s="167">
        <f t="shared" si="615"/>
        <v>35</v>
      </c>
      <c r="BK864" s="167">
        <f t="shared" si="616"/>
        <v>127</v>
      </c>
      <c r="BL864" s="167">
        <f t="shared" si="617"/>
        <v>28</v>
      </c>
      <c r="BM864" s="167">
        <f t="shared" si="618"/>
        <v>32</v>
      </c>
      <c r="BN864" s="167">
        <f t="shared" si="619"/>
        <v>21</v>
      </c>
      <c r="DI864" s="422"/>
      <c r="DJ864" s="422"/>
      <c r="EU864" s="422"/>
      <c r="EV864" s="422"/>
    </row>
    <row r="865" spans="14:152" s="56" customFormat="1" ht="15" customHeight="1">
      <c r="N865" s="503">
        <v>17</v>
      </c>
      <c r="O865" s="504">
        <v>18</v>
      </c>
      <c r="P865" s="167" t="s">
        <v>676</v>
      </c>
      <c r="Q865" s="167" t="s">
        <v>508</v>
      </c>
      <c r="R865" s="167" t="s">
        <v>374</v>
      </c>
      <c r="S865" s="504">
        <v>13</v>
      </c>
      <c r="T865" s="167" t="s">
        <v>386</v>
      </c>
      <c r="U865" s="167" t="s">
        <v>521</v>
      </c>
      <c r="W865" s="223">
        <f t="shared" si="598"/>
        <v>18</v>
      </c>
      <c r="X865" s="223">
        <f t="shared" si="599"/>
        <v>60</v>
      </c>
      <c r="Y865" s="223">
        <f t="shared" si="600"/>
        <v>42</v>
      </c>
      <c r="Z865" s="223"/>
      <c r="AA865" s="223"/>
      <c r="AB865" s="223">
        <f t="shared" si="601"/>
        <v>17</v>
      </c>
      <c r="AC865" s="223">
        <f t="shared" si="602"/>
        <v>13</v>
      </c>
      <c r="AD865" s="223">
        <f t="shared" si="603"/>
        <v>28</v>
      </c>
      <c r="AE865" s="223">
        <f t="shared" si="604"/>
        <v>32</v>
      </c>
      <c r="AG865" s="270">
        <v>15</v>
      </c>
      <c r="AH865" s="270"/>
      <c r="AI865" s="283" t="s">
        <v>1302</v>
      </c>
      <c r="AJ865" s="291">
        <v>36</v>
      </c>
      <c r="AK865" s="283" t="s">
        <v>384</v>
      </c>
      <c r="AL865" s="291">
        <v>25</v>
      </c>
      <c r="AM865" s="283" t="s">
        <v>1553</v>
      </c>
      <c r="AN865" s="283" t="s">
        <v>1372</v>
      </c>
      <c r="AO865" s="291">
        <v>23</v>
      </c>
      <c r="AP865" s="291">
        <v>32</v>
      </c>
      <c r="AQ865" s="291">
        <v>38</v>
      </c>
      <c r="AR865" s="283" t="s">
        <v>1221</v>
      </c>
      <c r="AS865" s="291">
        <v>36</v>
      </c>
      <c r="AT865" s="283" t="s">
        <v>1462</v>
      </c>
      <c r="AU865" s="283"/>
      <c r="AV865" s="291">
        <v>30</v>
      </c>
      <c r="AW865" s="283" t="s">
        <v>1</v>
      </c>
      <c r="AX865" s="455" t="s">
        <v>1</v>
      </c>
      <c r="AY865" s="167">
        <f t="shared" si="605"/>
        <v>65</v>
      </c>
      <c r="AZ865" s="167">
        <f t="shared" si="606"/>
        <v>37</v>
      </c>
      <c r="BA865" s="167">
        <f t="shared" si="607"/>
        <v>26</v>
      </c>
      <c r="BB865" s="167">
        <f t="shared" si="608"/>
        <v>26</v>
      </c>
      <c r="BC865" s="167">
        <f t="shared" si="609"/>
        <v>88</v>
      </c>
      <c r="BD865" s="167">
        <f t="shared" si="610"/>
        <v>52</v>
      </c>
      <c r="BE865" s="167">
        <f t="shared" si="611"/>
        <v>24</v>
      </c>
      <c r="BF865" s="167">
        <f t="shared" si="612"/>
        <v>33</v>
      </c>
      <c r="BG865" s="167">
        <f t="shared" si="613"/>
        <v>38</v>
      </c>
      <c r="BH865" s="167"/>
      <c r="BI865" s="167">
        <f t="shared" si="614"/>
        <v>43</v>
      </c>
      <c r="BJ865" s="167">
        <f t="shared" si="615"/>
        <v>36</v>
      </c>
      <c r="BK865" s="167">
        <f t="shared" si="616"/>
        <v>131</v>
      </c>
      <c r="BL865" s="167">
        <f t="shared" si="617"/>
        <v>30</v>
      </c>
      <c r="BM865" s="167" t="str">
        <f t="shared" si="618"/>
        <v>-</v>
      </c>
      <c r="BN865" s="167" t="str">
        <f t="shared" si="619"/>
        <v>-</v>
      </c>
      <c r="DI865" s="422"/>
      <c r="DJ865" s="422"/>
      <c r="EU865" s="422"/>
      <c r="EV865" s="422"/>
    </row>
    <row r="866" spans="14:152" s="56" customFormat="1" ht="15" customHeight="1">
      <c r="N866" s="503">
        <v>18</v>
      </c>
      <c r="O866" s="167" t="s">
        <v>377</v>
      </c>
      <c r="P866" s="167" t="s">
        <v>677</v>
      </c>
      <c r="Q866" s="167" t="s">
        <v>593</v>
      </c>
      <c r="R866" s="504">
        <v>19</v>
      </c>
      <c r="S866" s="167" t="s">
        <v>459</v>
      </c>
      <c r="T866" s="167" t="s">
        <v>390</v>
      </c>
      <c r="U866" s="167" t="s">
        <v>439</v>
      </c>
      <c r="W866" s="223">
        <f t="shared" si="598"/>
        <v>19</v>
      </c>
      <c r="X866" s="223">
        <f t="shared" si="599"/>
        <v>66</v>
      </c>
      <c r="Y866" s="223">
        <f t="shared" si="600"/>
        <v>45</v>
      </c>
      <c r="Z866" s="223"/>
      <c r="AA866" s="223"/>
      <c r="AB866" s="223">
        <f t="shared" si="601"/>
        <v>19</v>
      </c>
      <c r="AC866" s="223">
        <f t="shared" si="602"/>
        <v>14</v>
      </c>
      <c r="AD866" s="223">
        <f t="shared" si="603"/>
        <v>31</v>
      </c>
      <c r="AE866" s="223">
        <f t="shared" si="604"/>
        <v>35</v>
      </c>
      <c r="AG866" s="270">
        <v>16</v>
      </c>
      <c r="AH866" s="270"/>
      <c r="AI866" s="283" t="s">
        <v>570</v>
      </c>
      <c r="AJ866" s="291">
        <v>37</v>
      </c>
      <c r="AK866" s="283" t="s">
        <v>388</v>
      </c>
      <c r="AL866" s="291">
        <v>26</v>
      </c>
      <c r="AM866" s="283" t="s">
        <v>1554</v>
      </c>
      <c r="AN866" s="283" t="s">
        <v>1317</v>
      </c>
      <c r="AO866" s="291">
        <v>24</v>
      </c>
      <c r="AP866" s="291">
        <v>33</v>
      </c>
      <c r="AQ866" s="291">
        <v>39</v>
      </c>
      <c r="AR866" s="283" t="s">
        <v>511</v>
      </c>
      <c r="AS866" s="291">
        <v>37</v>
      </c>
      <c r="AT866" s="283" t="s">
        <v>1447</v>
      </c>
      <c r="AU866" s="283"/>
      <c r="AV866" s="291">
        <v>31</v>
      </c>
      <c r="AW866" s="291">
        <v>33</v>
      </c>
      <c r="AX866" s="291">
        <v>22</v>
      </c>
      <c r="AY866" s="167">
        <f t="shared" si="605"/>
        <v>67</v>
      </c>
      <c r="AZ866" s="167">
        <f t="shared" si="606"/>
        <v>38</v>
      </c>
      <c r="BA866" s="167">
        <f t="shared" si="607"/>
        <v>28</v>
      </c>
      <c r="BB866" s="167">
        <f t="shared" si="608"/>
        <v>27</v>
      </c>
      <c r="BC866" s="167">
        <f t="shared" si="609"/>
        <v>94</v>
      </c>
      <c r="BD866" s="167">
        <f t="shared" si="610"/>
        <v>55</v>
      </c>
      <c r="BE866" s="167">
        <f t="shared" si="611"/>
        <v>25</v>
      </c>
      <c r="BF866" s="167">
        <f t="shared" si="612"/>
        <v>34</v>
      </c>
      <c r="BG866" s="167">
        <f t="shared" si="613"/>
        <v>39</v>
      </c>
      <c r="BH866" s="167"/>
      <c r="BI866" s="167">
        <f t="shared" si="614"/>
        <v>45</v>
      </c>
      <c r="BJ866" s="167">
        <f t="shared" si="615"/>
        <v>37</v>
      </c>
      <c r="BK866" s="167">
        <f t="shared" si="616"/>
        <v>134</v>
      </c>
      <c r="BL866" s="167">
        <f t="shared" si="617"/>
        <v>31</v>
      </c>
      <c r="BM866" s="167">
        <f t="shared" si="618"/>
        <v>33</v>
      </c>
      <c r="BN866" s="167">
        <f t="shared" si="619"/>
        <v>22</v>
      </c>
      <c r="DI866" s="422"/>
      <c r="DJ866" s="422"/>
      <c r="EU866" s="422"/>
      <c r="EV866" s="422"/>
    </row>
    <row r="867" spans="14:152" s="56" customFormat="1" ht="15" customHeight="1">
      <c r="N867" s="503">
        <v>19</v>
      </c>
      <c r="O867" s="167" t="s">
        <v>663</v>
      </c>
      <c r="P867" s="167" t="s">
        <v>678</v>
      </c>
      <c r="Q867" s="167" t="s">
        <v>679</v>
      </c>
      <c r="R867" s="167" t="s">
        <v>680</v>
      </c>
      <c r="S867" s="167" t="s">
        <v>681</v>
      </c>
      <c r="T867" s="167" t="s">
        <v>682</v>
      </c>
      <c r="U867" s="167" t="s">
        <v>683</v>
      </c>
      <c r="W867" s="223">
        <f t="shared" si="598"/>
        <v>21</v>
      </c>
      <c r="X867" s="223">
        <f t="shared" si="599"/>
        <v>71</v>
      </c>
      <c r="Y867" s="223">
        <f t="shared" si="600"/>
        <v>49</v>
      </c>
      <c r="Z867" s="223"/>
      <c r="AA867" s="223"/>
      <c r="AB867" s="223">
        <f t="shared" si="601"/>
        <v>20</v>
      </c>
      <c r="AC867" s="223">
        <f t="shared" si="602"/>
        <v>16</v>
      </c>
      <c r="AD867" s="223">
        <f t="shared" si="603"/>
        <v>34</v>
      </c>
      <c r="AE867" s="223">
        <f t="shared" si="604"/>
        <v>38</v>
      </c>
      <c r="AG867" s="270">
        <v>17</v>
      </c>
      <c r="AH867" s="270"/>
      <c r="AI867" s="291">
        <v>67</v>
      </c>
      <c r="AJ867" s="291">
        <v>38</v>
      </c>
      <c r="AK867" s="283" t="s">
        <v>391</v>
      </c>
      <c r="AL867" s="291">
        <v>27</v>
      </c>
      <c r="AM867" s="283" t="s">
        <v>1204</v>
      </c>
      <c r="AN867" s="283" t="s">
        <v>1480</v>
      </c>
      <c r="AO867" s="291">
        <v>25</v>
      </c>
      <c r="AP867" s="291">
        <v>34</v>
      </c>
      <c r="AQ867" s="291">
        <v>40</v>
      </c>
      <c r="AR867" s="283" t="s">
        <v>556</v>
      </c>
      <c r="AS867" s="283" t="s">
        <v>1</v>
      </c>
      <c r="AT867" s="291">
        <v>136</v>
      </c>
      <c r="AU867" s="291"/>
      <c r="AV867" s="291">
        <v>32</v>
      </c>
      <c r="AW867" s="283" t="s">
        <v>1</v>
      </c>
      <c r="AX867" s="291">
        <v>23</v>
      </c>
      <c r="AY867" s="167">
        <f t="shared" si="605"/>
        <v>68</v>
      </c>
      <c r="AZ867" s="167">
        <f t="shared" si="606"/>
        <v>39</v>
      </c>
      <c r="BA867" s="167">
        <f t="shared" si="607"/>
        <v>30</v>
      </c>
      <c r="BB867" s="167" t="str">
        <f t="shared" si="608"/>
        <v>-</v>
      </c>
      <c r="BC867" s="167">
        <f t="shared" si="609"/>
        <v>100</v>
      </c>
      <c r="BD867" s="167">
        <f t="shared" si="610"/>
        <v>57</v>
      </c>
      <c r="BE867" s="167">
        <f t="shared" si="611"/>
        <v>26</v>
      </c>
      <c r="BF867" s="167" t="str">
        <f t="shared" si="612"/>
        <v>-</v>
      </c>
      <c r="BG867" s="167">
        <f t="shared" si="613"/>
        <v>40</v>
      </c>
      <c r="BH867" s="167"/>
      <c r="BI867" s="167">
        <f t="shared" si="614"/>
        <v>47</v>
      </c>
      <c r="BJ867" s="167" t="str">
        <f t="shared" si="615"/>
        <v>-</v>
      </c>
      <c r="BK867" s="167">
        <f t="shared" si="616"/>
        <v>136</v>
      </c>
      <c r="BL867" s="167">
        <f t="shared" si="617"/>
        <v>32</v>
      </c>
      <c r="BM867" s="167" t="str">
        <f t="shared" si="618"/>
        <v>-</v>
      </c>
      <c r="BN867" s="167">
        <f t="shared" si="619"/>
        <v>23</v>
      </c>
      <c r="DI867" s="422"/>
      <c r="DJ867" s="422"/>
      <c r="EU867" s="422"/>
      <c r="EV867" s="422"/>
    </row>
    <row r="868" spans="14:152" s="56" customFormat="1" ht="15" customHeight="1">
      <c r="N868" s="167">
        <v>0</v>
      </c>
      <c r="W868" s="167">
        <v>26</v>
      </c>
      <c r="X868" s="167">
        <v>134</v>
      </c>
      <c r="Y868" s="167">
        <v>69</v>
      </c>
      <c r="Z868" s="167"/>
      <c r="AA868" s="167"/>
      <c r="AB868" s="167">
        <v>27</v>
      </c>
      <c r="AC868" s="167">
        <v>23</v>
      </c>
      <c r="AD868" s="167">
        <v>61</v>
      </c>
      <c r="AE868" s="167">
        <v>53</v>
      </c>
      <c r="AG868" s="270">
        <v>18</v>
      </c>
      <c r="AH868" s="270"/>
      <c r="AI868" s="291">
        <v>68</v>
      </c>
      <c r="AJ868" s="291">
        <v>39</v>
      </c>
      <c r="AK868" s="291">
        <v>30</v>
      </c>
      <c r="AL868" s="455" t="s">
        <v>1</v>
      </c>
      <c r="AM868" s="283" t="s">
        <v>1555</v>
      </c>
      <c r="AN868" s="283" t="s">
        <v>526</v>
      </c>
      <c r="AO868" s="291">
        <v>26</v>
      </c>
      <c r="AP868" s="283" t="s">
        <v>1</v>
      </c>
      <c r="AQ868" s="455" t="s">
        <v>448</v>
      </c>
      <c r="AR868" s="455" t="s">
        <v>1557</v>
      </c>
      <c r="AS868" s="455">
        <v>38</v>
      </c>
      <c r="AT868" s="459" t="s">
        <v>1</v>
      </c>
      <c r="AU868" s="459"/>
      <c r="AV868" s="455">
        <v>33</v>
      </c>
      <c r="AW868" s="455">
        <v>34</v>
      </c>
      <c r="AX868" s="455">
        <v>24</v>
      </c>
      <c r="AY868" s="167" t="str">
        <f t="shared" si="605"/>
        <v>-</v>
      </c>
      <c r="AZ868" s="167">
        <f t="shared" si="606"/>
        <v>40</v>
      </c>
      <c r="BA868" s="167">
        <f t="shared" si="607"/>
        <v>31</v>
      </c>
      <c r="BB868" s="167">
        <f t="shared" si="608"/>
        <v>28</v>
      </c>
      <c r="BC868" s="167">
        <f t="shared" si="609"/>
        <v>106</v>
      </c>
      <c r="BD868" s="167">
        <f t="shared" si="610"/>
        <v>60</v>
      </c>
      <c r="BE868" s="167">
        <f t="shared" si="611"/>
        <v>27</v>
      </c>
      <c r="BF868" s="167">
        <f t="shared" si="612"/>
        <v>35</v>
      </c>
      <c r="BG868" s="167">
        <f t="shared" si="613"/>
        <v>41</v>
      </c>
      <c r="BH868" s="167"/>
      <c r="BI868" s="167">
        <f t="shared" si="614"/>
        <v>50</v>
      </c>
      <c r="BJ868" s="167">
        <f t="shared" si="615"/>
        <v>38</v>
      </c>
      <c r="BK868" s="167" t="str">
        <f t="shared" si="616"/>
        <v>-</v>
      </c>
      <c r="BL868" s="167">
        <f t="shared" si="617"/>
        <v>33</v>
      </c>
      <c r="BM868" s="167">
        <f t="shared" si="618"/>
        <v>34</v>
      </c>
      <c r="BN868" s="167">
        <f t="shared" si="619"/>
        <v>24</v>
      </c>
      <c r="DI868" s="422"/>
      <c r="DJ868" s="422"/>
      <c r="EU868" s="422"/>
      <c r="EV868" s="422"/>
    </row>
    <row r="869" spans="14:152" s="56" customFormat="1" ht="15" customHeight="1">
      <c r="N869" s="167"/>
      <c r="W869" s="167"/>
      <c r="X869" s="167"/>
      <c r="Y869" s="167"/>
      <c r="Z869" s="167"/>
      <c r="AA869" s="167"/>
      <c r="AB869" s="167"/>
      <c r="AC869" s="167"/>
      <c r="AD869" s="167"/>
      <c r="AE869" s="167"/>
      <c r="AG869" s="270">
        <v>19</v>
      </c>
      <c r="AH869" s="270"/>
      <c r="AI869" s="283" t="s">
        <v>1</v>
      </c>
      <c r="AJ869" s="283" t="s">
        <v>690</v>
      </c>
      <c r="AK869" s="455" t="s">
        <v>432</v>
      </c>
      <c r="AL869" s="455">
        <v>28</v>
      </c>
      <c r="AM869" s="283" t="s">
        <v>1556</v>
      </c>
      <c r="AN869" s="455" t="s">
        <v>513</v>
      </c>
      <c r="AO869" s="455" t="s">
        <v>424</v>
      </c>
      <c r="AP869" s="283">
        <v>35</v>
      </c>
      <c r="AQ869" s="300"/>
      <c r="AR869" s="300"/>
      <c r="AS869" s="300"/>
      <c r="AT869" s="300"/>
      <c r="AU869" s="300"/>
      <c r="AV869" s="300"/>
      <c r="AW869" s="300"/>
      <c r="AX869" s="300"/>
      <c r="AY869" s="167">
        <v>69</v>
      </c>
      <c r="AZ869" s="167">
        <f>IF(AJ869="-",AJ869,IF(ISNUMBER(AJ869),AJ869,MID(AJ869,(FIND("-",AJ869)+1),3)+1))</f>
        <v>45</v>
      </c>
      <c r="BA869" s="167">
        <f>IF(AK869="-",AK869,IF(ISNUMBER(AK869),AK869,MID(AK869,(FIND("-",AK869)+1),3)+1))</f>
        <v>33</v>
      </c>
      <c r="BB869" s="167">
        <v>29</v>
      </c>
      <c r="BC869" s="167">
        <f>IF(AM869="-",AM869,IF(ISNUMBER(AM869),AM869,MID(AM869,(FIND("-",AM869)+1),3)+1))</f>
        <v>120</v>
      </c>
      <c r="BD869" s="167">
        <f>IF(AN869="-",AN869,IF(ISNUMBER(AN869),AN869,MID(AN869,(FIND("-",AN869)+1),3)+1))</f>
        <v>69</v>
      </c>
      <c r="BE869" s="167">
        <f>IF(AO869="-",AO869,IF(ISNUMBER(AO869),AO869,MID(AO869,(FIND("-",AO869)+1),3)+1))</f>
        <v>31</v>
      </c>
      <c r="BF869" s="167">
        <v>36</v>
      </c>
      <c r="BG869" s="167">
        <f>IF(AQ868="-",AQ868,IF(ISNUMBER(AQ868),AQ868,MID(AQ868,(FIND("-",AQ868)+1),3)+1))</f>
        <v>43</v>
      </c>
      <c r="BH869" s="167"/>
      <c r="BI869" s="167">
        <f>IF(AR868="-",AR868,IF(ISNUMBER(AR868),AR868,MID(AR868,(FIND("-",AR868)+1),3)+1))</f>
        <v>61</v>
      </c>
      <c r="BJ869" s="167">
        <v>39</v>
      </c>
      <c r="BK869" s="167">
        <v>137</v>
      </c>
      <c r="BL869" s="167">
        <v>34</v>
      </c>
      <c r="BM869" s="167">
        <v>35</v>
      </c>
      <c r="BN869" s="167">
        <v>25</v>
      </c>
      <c r="DI869" s="422"/>
      <c r="DJ869" s="422"/>
      <c r="EU869" s="422"/>
      <c r="EV869" s="422"/>
    </row>
    <row r="870" spans="14:152" s="56" customFormat="1" ht="15" customHeight="1">
      <c r="N870" s="167"/>
      <c r="W870" s="167"/>
      <c r="X870" s="167"/>
      <c r="Y870" s="167"/>
      <c r="Z870" s="167"/>
      <c r="AA870" s="167"/>
      <c r="AB870" s="167"/>
      <c r="AC870" s="167"/>
      <c r="AD870" s="167"/>
      <c r="AE870" s="167"/>
      <c r="AG870" s="167"/>
      <c r="AH870" s="167"/>
      <c r="AI870" s="300"/>
      <c r="AJ870" s="300"/>
      <c r="AK870" s="300"/>
      <c r="AL870" s="300"/>
      <c r="AM870" s="300"/>
      <c r="AN870" s="300"/>
      <c r="AO870" s="300"/>
      <c r="AP870" s="300"/>
      <c r="AQ870" s="300"/>
      <c r="AR870" s="300"/>
      <c r="AS870" s="300"/>
      <c r="AT870" s="300"/>
      <c r="AU870" s="300"/>
      <c r="AV870" s="300"/>
      <c r="AW870" s="300"/>
      <c r="AX870" s="300"/>
      <c r="AY870" s="167"/>
      <c r="AZ870" s="167"/>
      <c r="BA870" s="167"/>
      <c r="BB870" s="167"/>
      <c r="BC870" s="167"/>
      <c r="BD870" s="167"/>
      <c r="BE870" s="167"/>
      <c r="BF870" s="167"/>
      <c r="BG870" s="167"/>
      <c r="BH870" s="167"/>
      <c r="BI870" s="167"/>
      <c r="BJ870" s="167"/>
      <c r="BK870" s="167"/>
      <c r="BL870" s="167"/>
      <c r="BM870" s="167"/>
      <c r="BN870" s="167"/>
      <c r="DI870" s="422"/>
      <c r="DJ870" s="422"/>
      <c r="EU870" s="422"/>
      <c r="EV870" s="422"/>
    </row>
    <row r="871" spans="14:152" s="56" customFormat="1" ht="15" customHeight="1">
      <c r="N871" s="167"/>
      <c r="W871" s="167"/>
      <c r="X871" s="167"/>
      <c r="Y871" s="167"/>
      <c r="Z871" s="167"/>
      <c r="AA871" s="167"/>
      <c r="AB871" s="167"/>
      <c r="AC871" s="167"/>
      <c r="AD871" s="167"/>
      <c r="AE871" s="167"/>
      <c r="AG871" s="167"/>
      <c r="AH871" s="167"/>
      <c r="AI871" s="300"/>
      <c r="AJ871" s="300"/>
      <c r="AK871" s="300"/>
      <c r="AL871" s="300"/>
      <c r="AM871" s="300"/>
      <c r="AN871" s="300"/>
      <c r="AO871" s="300"/>
      <c r="AP871" s="300"/>
      <c r="AQ871" s="300"/>
      <c r="AR871" s="300"/>
      <c r="AS871" s="300"/>
      <c r="AT871" s="300"/>
      <c r="AU871" s="300"/>
      <c r="AV871" s="300"/>
      <c r="AW871" s="300"/>
      <c r="AX871" s="300"/>
      <c r="AY871" s="167"/>
      <c r="AZ871" s="167"/>
      <c r="BA871" s="167"/>
      <c r="BB871" s="167"/>
      <c r="BC871" s="167"/>
      <c r="BD871" s="167"/>
      <c r="BE871" s="167"/>
      <c r="BF871" s="167"/>
      <c r="BG871" s="167"/>
      <c r="BH871" s="167"/>
      <c r="BI871" s="167"/>
      <c r="BJ871" s="167"/>
      <c r="BK871" s="167"/>
      <c r="BL871" s="167"/>
      <c r="BM871" s="167"/>
      <c r="BN871" s="167"/>
      <c r="DI871" s="422"/>
      <c r="DJ871" s="422"/>
      <c r="EU871" s="422"/>
      <c r="EV871" s="422"/>
    </row>
    <row r="872" spans="14:152" s="56" customFormat="1" ht="15" customHeight="1">
      <c r="N872" s="167"/>
      <c r="W872" s="167"/>
      <c r="X872" s="167"/>
      <c r="Y872" s="167"/>
      <c r="Z872" s="167"/>
      <c r="AA872" s="167"/>
      <c r="AB872" s="167"/>
      <c r="AC872" s="167"/>
      <c r="AD872" s="167"/>
      <c r="AE872" s="167"/>
      <c r="AG872" s="301" t="s">
        <v>1558</v>
      </c>
      <c r="AH872" s="301"/>
      <c r="AI872" s="300" t="s">
        <v>1559</v>
      </c>
      <c r="AJ872" s="300"/>
      <c r="AK872" s="300"/>
      <c r="AL872" s="300"/>
      <c r="AM872" s="300"/>
      <c r="AN872" s="300"/>
      <c r="AO872" s="300"/>
      <c r="AP872" s="300"/>
      <c r="AQ872" s="302"/>
      <c r="AR872" s="302"/>
      <c r="AS872" s="302"/>
      <c r="AT872" s="302"/>
      <c r="AU872" s="302"/>
      <c r="AV872" s="302"/>
      <c r="AW872" s="302"/>
      <c r="AX872" s="302"/>
      <c r="AY872" s="167"/>
      <c r="AZ872" s="167"/>
      <c r="BA872" s="167"/>
      <c r="BB872" s="167"/>
      <c r="BC872" s="167"/>
      <c r="BD872" s="167"/>
      <c r="BE872" s="167"/>
      <c r="BF872" s="167"/>
      <c r="BG872" s="167"/>
      <c r="BH872" s="167"/>
      <c r="BI872" s="167"/>
      <c r="BJ872" s="167"/>
      <c r="BK872" s="167"/>
      <c r="BL872" s="167"/>
      <c r="BM872" s="167"/>
      <c r="BN872" s="167"/>
      <c r="DI872" s="422"/>
      <c r="DJ872" s="422"/>
      <c r="EU872" s="422"/>
      <c r="EV872" s="422"/>
    </row>
    <row r="873" spans="14:152" s="56" customFormat="1" ht="15" customHeight="1">
      <c r="N873" s="167"/>
      <c r="W873" s="167"/>
      <c r="X873" s="167"/>
      <c r="Y873" s="167"/>
      <c r="Z873" s="167"/>
      <c r="AA873" s="167"/>
      <c r="AB873" s="167"/>
      <c r="AC873" s="167"/>
      <c r="AD873" s="167"/>
      <c r="AE873" s="167"/>
      <c r="AG873" s="251" t="s">
        <v>1053</v>
      </c>
      <c r="AH873" s="251"/>
      <c r="AI873" s="302"/>
      <c r="AJ873" s="302"/>
      <c r="AK873" s="302"/>
      <c r="AL873" s="302"/>
      <c r="AM873" s="302"/>
      <c r="AN873" s="302"/>
      <c r="AO873" s="302"/>
      <c r="AP873" s="302"/>
      <c r="AQ873" s="303" t="s">
        <v>1062</v>
      </c>
      <c r="AR873" s="303" t="s">
        <v>1063</v>
      </c>
      <c r="AS873" s="303" t="s">
        <v>1064</v>
      </c>
      <c r="AT873" s="303" t="s">
        <v>1065</v>
      </c>
      <c r="AU873" s="303"/>
      <c r="AV873" s="304" t="s">
        <v>1066</v>
      </c>
      <c r="AW873" s="303" t="s">
        <v>1067</v>
      </c>
      <c r="AX873" s="303" t="s">
        <v>1068</v>
      </c>
      <c r="AY873" s="167"/>
      <c r="AZ873" s="167"/>
      <c r="BA873" s="167"/>
      <c r="BB873" s="167"/>
      <c r="BC873" s="167"/>
      <c r="BD873" s="167"/>
      <c r="BE873" s="167"/>
      <c r="BF873" s="167"/>
      <c r="BG873" s="167"/>
      <c r="BH873" s="167"/>
      <c r="BI873" s="167"/>
      <c r="BJ873" s="167"/>
      <c r="BK873" s="167"/>
      <c r="BL873" s="167"/>
      <c r="BM873" s="167"/>
      <c r="BN873" s="167"/>
      <c r="DI873" s="422"/>
      <c r="DJ873" s="422"/>
      <c r="EU873" s="422"/>
      <c r="EV873" s="422"/>
    </row>
    <row r="874" spans="14:152" s="56" customFormat="1" ht="15" customHeight="1">
      <c r="N874" s="167"/>
      <c r="W874" s="167"/>
      <c r="X874" s="167"/>
      <c r="Y874" s="167"/>
      <c r="Z874" s="167"/>
      <c r="AA874" s="167"/>
      <c r="AB874" s="167"/>
      <c r="AC874" s="167"/>
      <c r="AD874" s="167"/>
      <c r="AE874" s="167"/>
      <c r="AG874" s="251"/>
      <c r="AH874" s="251"/>
      <c r="AI874" s="303" t="s">
        <v>1054</v>
      </c>
      <c r="AJ874" s="303" t="s">
        <v>1055</v>
      </c>
      <c r="AK874" s="303" t="s">
        <v>1056</v>
      </c>
      <c r="AL874" s="303" t="s">
        <v>1057</v>
      </c>
      <c r="AM874" s="303" t="s">
        <v>1058</v>
      </c>
      <c r="AN874" s="303" t="s">
        <v>1059</v>
      </c>
      <c r="AO874" s="303" t="s">
        <v>1060</v>
      </c>
      <c r="AP874" s="303" t="s">
        <v>1061</v>
      </c>
      <c r="AQ874" s="283" t="s">
        <v>1198</v>
      </c>
      <c r="AR874" s="283" t="s">
        <v>474</v>
      </c>
      <c r="AS874" s="299" t="s">
        <v>1146</v>
      </c>
      <c r="AT874" s="283" t="s">
        <v>1560</v>
      </c>
      <c r="AU874" s="283"/>
      <c r="AV874" s="283" t="s">
        <v>1128</v>
      </c>
      <c r="AW874" s="283" t="s">
        <v>1146</v>
      </c>
      <c r="AX874" s="459" t="s">
        <v>474</v>
      </c>
      <c r="AY874" s="167">
        <f t="shared" ref="AY874:AY892" si="620">IF(AI875="-",AI875,IF(ISNUMBER(AI875),AI875,MID(AI875,1,FIND("-",AI875)-1))+0)</f>
        <v>0</v>
      </c>
      <c r="AZ874" s="167">
        <f t="shared" ref="AZ874:AZ892" si="621">IF(AJ875="-",AJ875,IF(ISNUMBER(AJ875),AJ875,MID(AJ875,1,FIND("-",AJ875)-1))+0)</f>
        <v>0</v>
      </c>
      <c r="BA874" s="167">
        <f t="shared" ref="BA874:BA892" si="622">IF(AK875="-",AK875,IF(ISNUMBER(AK875),AK875,MID(AK875,1,FIND("-",AK875)-1))+0)</f>
        <v>0</v>
      </c>
      <c r="BB874" s="167">
        <f t="shared" ref="BB874:BB892" si="623">IF(AL875="-",AL875,IF(ISNUMBER(AL875),AL875,MID(AL875,1,FIND("-",AL875)-1))+0)</f>
        <v>0</v>
      </c>
      <c r="BC874" s="167">
        <f t="shared" ref="BC874:BC892" si="624">IF(AM875="-",AM875,IF(ISNUMBER(AM875),AM875,MID(AM875,1,FIND("-",AM875)-1))+0)</f>
        <v>0</v>
      </c>
      <c r="BD874" s="167">
        <f t="shared" ref="BD874:BD892" si="625">IF(AN875="-",AN875,IF(ISNUMBER(AN875),AN875,MID(AN875,1,FIND("-",AN875)-1))+0)</f>
        <v>0</v>
      </c>
      <c r="BE874" s="167">
        <f t="shared" ref="BE874:BE892" si="626">IF(AO875="-",AO875,IF(ISNUMBER(AO875),AO875,MID(AO875,1,FIND("-",AO875)-1))+0)</f>
        <v>0</v>
      </c>
      <c r="BF874" s="167">
        <f t="shared" ref="BF874:BF892" si="627">IF(AP875="-",AP875,IF(ISNUMBER(AP875),AP875,MID(AP875,1,FIND("-",AP875)-1))+0)</f>
        <v>0</v>
      </c>
      <c r="BG874" s="167">
        <f t="shared" ref="BG874:BG892" si="628">IF(AQ874="-",AQ874,IF(ISNUMBER(AQ874),AQ874,MID(AQ874,1,FIND("-",AQ874)-1))+0)</f>
        <v>0</v>
      </c>
      <c r="BH874" s="167"/>
      <c r="BI874" s="167">
        <f t="shared" ref="BI874:BI892" si="629">IF(AR874="-",AR874,IF(ISNUMBER(AR874),AR874,MID(AR874,1,FIND("-",AR874)-1))+0)</f>
        <v>0</v>
      </c>
      <c r="BJ874" s="167">
        <f t="shared" ref="BJ874:BJ892" si="630">IF(AS874="-",AS874,IF(ISNUMBER(AS874),AS874,MID(AS874,1,FIND("-",AS874)-1))+0)</f>
        <v>0</v>
      </c>
      <c r="BK874" s="167">
        <f t="shared" ref="BK874:BK892" si="631">IF(AT874="-",AT874,IF(ISNUMBER(AT874),AT874,MID(AT874,1,FIND("-",AT874)-1))+0)</f>
        <v>0</v>
      </c>
      <c r="BL874" s="167">
        <f t="shared" ref="BL874:BL892" si="632">IF(AV874="-",AV874,IF(ISNUMBER(AV874),AV874,MID(AV874,1,FIND("-",AV874)-1))+0)</f>
        <v>0</v>
      </c>
      <c r="BM874" s="167">
        <f t="shared" ref="BM874:BM892" si="633">IF(AW874="-",AW874,IF(ISNUMBER(AW874),AW874,MID(AW874,1,FIND("-",AW874)-1))+0)</f>
        <v>0</v>
      </c>
      <c r="BN874" s="167">
        <f t="shared" ref="BN874:BN892" si="634">IF(AX874="-",AX874,IF(ISNUMBER(AX874),AX874,MID(AX874,1,FIND("-",AX874)-1))+0)</f>
        <v>0</v>
      </c>
      <c r="DI874" s="422"/>
      <c r="DJ874" s="422"/>
      <c r="EU874" s="422"/>
      <c r="EV874" s="422"/>
    </row>
    <row r="875" spans="14:152" s="56" customFormat="1" ht="15" customHeight="1">
      <c r="N875" s="167"/>
      <c r="W875" s="167"/>
      <c r="X875" s="167"/>
      <c r="Y875" s="167"/>
      <c r="Z875" s="167"/>
      <c r="AA875" s="167"/>
      <c r="AB875" s="167"/>
      <c r="AC875" s="167"/>
      <c r="AD875" s="167"/>
      <c r="AE875" s="167"/>
      <c r="AG875" s="270">
        <v>1</v>
      </c>
      <c r="AH875" s="270"/>
      <c r="AI875" s="283" t="s">
        <v>644</v>
      </c>
      <c r="AJ875" s="283" t="s">
        <v>404</v>
      </c>
      <c r="AK875" s="283" t="s">
        <v>1198</v>
      </c>
      <c r="AL875" s="283" t="s">
        <v>474</v>
      </c>
      <c r="AM875" s="283" t="s">
        <v>1359</v>
      </c>
      <c r="AN875" s="283" t="s">
        <v>1300</v>
      </c>
      <c r="AO875" s="283" t="s">
        <v>572</v>
      </c>
      <c r="AP875" s="283" t="s">
        <v>572</v>
      </c>
      <c r="AQ875" s="283" t="s">
        <v>412</v>
      </c>
      <c r="AR875" s="459" t="s">
        <v>367</v>
      </c>
      <c r="AS875" s="283" t="s">
        <v>368</v>
      </c>
      <c r="AT875" s="283" t="s">
        <v>1561</v>
      </c>
      <c r="AU875" s="283"/>
      <c r="AV875" s="291">
        <v>10</v>
      </c>
      <c r="AW875" s="283" t="s">
        <v>458</v>
      </c>
      <c r="AX875" s="291">
        <v>7</v>
      </c>
      <c r="AY875" s="167">
        <f t="shared" si="620"/>
        <v>6</v>
      </c>
      <c r="AZ875" s="167">
        <f t="shared" si="621"/>
        <v>2</v>
      </c>
      <c r="BA875" s="167">
        <f t="shared" si="622"/>
        <v>9</v>
      </c>
      <c r="BB875" s="167">
        <f t="shared" si="623"/>
        <v>7</v>
      </c>
      <c r="BC875" s="167">
        <f t="shared" si="624"/>
        <v>28</v>
      </c>
      <c r="BD875" s="167">
        <f t="shared" si="625"/>
        <v>15</v>
      </c>
      <c r="BE875" s="167">
        <f t="shared" si="626"/>
        <v>8</v>
      </c>
      <c r="BF875" s="167">
        <f t="shared" si="627"/>
        <v>8</v>
      </c>
      <c r="BG875" s="167">
        <f t="shared" si="628"/>
        <v>9</v>
      </c>
      <c r="BH875" s="167"/>
      <c r="BI875" s="167">
        <f t="shared" si="629"/>
        <v>7</v>
      </c>
      <c r="BJ875" s="167">
        <f t="shared" si="630"/>
        <v>12</v>
      </c>
      <c r="BK875" s="167">
        <f t="shared" si="631"/>
        <v>34</v>
      </c>
      <c r="BL875" s="167">
        <f t="shared" si="632"/>
        <v>10</v>
      </c>
      <c r="BM875" s="167">
        <f t="shared" si="633"/>
        <v>12</v>
      </c>
      <c r="BN875" s="167">
        <f t="shared" si="634"/>
        <v>7</v>
      </c>
      <c r="DI875" s="422"/>
      <c r="DJ875" s="422"/>
      <c r="EU875" s="422"/>
      <c r="EV875" s="422"/>
    </row>
    <row r="876" spans="14:152" s="56" customFormat="1" ht="15" customHeight="1">
      <c r="N876" s="167"/>
      <c r="W876" s="167"/>
      <c r="X876" s="167"/>
      <c r="Y876" s="167"/>
      <c r="Z876" s="167"/>
      <c r="AA876" s="167"/>
      <c r="AB876" s="167"/>
      <c r="AC876" s="167"/>
      <c r="AD876" s="167"/>
      <c r="AE876" s="167"/>
      <c r="AG876" s="270">
        <v>2</v>
      </c>
      <c r="AH876" s="270"/>
      <c r="AI876" s="283" t="s">
        <v>409</v>
      </c>
      <c r="AJ876" s="291">
        <v>2</v>
      </c>
      <c r="AK876" s="291">
        <v>9</v>
      </c>
      <c r="AL876" s="283" t="s">
        <v>367</v>
      </c>
      <c r="AM876" s="283" t="s">
        <v>386</v>
      </c>
      <c r="AN876" s="283" t="s">
        <v>371</v>
      </c>
      <c r="AO876" s="283" t="s">
        <v>361</v>
      </c>
      <c r="AP876" s="283" t="s">
        <v>361</v>
      </c>
      <c r="AQ876" s="283" t="s">
        <v>366</v>
      </c>
      <c r="AR876" s="283" t="s">
        <v>412</v>
      </c>
      <c r="AS876" s="283" t="s">
        <v>371</v>
      </c>
      <c r="AT876" s="283" t="s">
        <v>1400</v>
      </c>
      <c r="AU876" s="283"/>
      <c r="AV876" s="291">
        <v>11</v>
      </c>
      <c r="AW876" s="283" t="s">
        <v>459</v>
      </c>
      <c r="AX876" s="291">
        <v>8</v>
      </c>
      <c r="AY876" s="167">
        <f t="shared" si="620"/>
        <v>9</v>
      </c>
      <c r="AZ876" s="167">
        <f t="shared" si="621"/>
        <v>3</v>
      </c>
      <c r="BA876" s="167">
        <f t="shared" si="622"/>
        <v>10</v>
      </c>
      <c r="BB876" s="167">
        <f t="shared" si="623"/>
        <v>9</v>
      </c>
      <c r="BC876" s="167">
        <f t="shared" si="624"/>
        <v>31</v>
      </c>
      <c r="BD876" s="167">
        <f t="shared" si="625"/>
        <v>17</v>
      </c>
      <c r="BE876" s="167">
        <f t="shared" si="626"/>
        <v>10</v>
      </c>
      <c r="BF876" s="167">
        <f t="shared" si="627"/>
        <v>10</v>
      </c>
      <c r="BG876" s="167">
        <f t="shared" si="628"/>
        <v>11</v>
      </c>
      <c r="BH876" s="167"/>
      <c r="BI876" s="167">
        <f t="shared" si="629"/>
        <v>9</v>
      </c>
      <c r="BJ876" s="167">
        <f t="shared" si="630"/>
        <v>15</v>
      </c>
      <c r="BK876" s="167">
        <f t="shared" si="631"/>
        <v>42</v>
      </c>
      <c r="BL876" s="167">
        <f t="shared" si="632"/>
        <v>11</v>
      </c>
      <c r="BM876" s="167">
        <f t="shared" si="633"/>
        <v>14</v>
      </c>
      <c r="BN876" s="167">
        <f t="shared" si="634"/>
        <v>8</v>
      </c>
      <c r="DI876" s="422"/>
      <c r="DJ876" s="422"/>
      <c r="EU876" s="422"/>
      <c r="EV876" s="422"/>
    </row>
    <row r="877" spans="14:152" s="56" customFormat="1" ht="15" customHeight="1">
      <c r="N877" s="167"/>
      <c r="W877" s="167"/>
      <c r="X877" s="167"/>
      <c r="Y877" s="167"/>
      <c r="Z877" s="167"/>
      <c r="AA877" s="167"/>
      <c r="AB877" s="167"/>
      <c r="AC877" s="167"/>
      <c r="AD877" s="167"/>
      <c r="AE877" s="167"/>
      <c r="AG877" s="270">
        <v>3</v>
      </c>
      <c r="AH877" s="270"/>
      <c r="AI877" s="283" t="s">
        <v>485</v>
      </c>
      <c r="AJ877" s="283" t="s">
        <v>407</v>
      </c>
      <c r="AK877" s="291">
        <v>10</v>
      </c>
      <c r="AL877" s="291">
        <v>9</v>
      </c>
      <c r="AM877" s="283" t="s">
        <v>390</v>
      </c>
      <c r="AN877" s="283" t="s">
        <v>373</v>
      </c>
      <c r="AO877" s="454" t="s">
        <v>363</v>
      </c>
      <c r="AP877" s="283" t="s">
        <v>363</v>
      </c>
      <c r="AQ877" s="283" t="s">
        <v>566</v>
      </c>
      <c r="AR877" s="283" t="s">
        <v>365</v>
      </c>
      <c r="AS877" s="283" t="s">
        <v>374</v>
      </c>
      <c r="AT877" s="283" t="s">
        <v>1562</v>
      </c>
      <c r="AU877" s="283"/>
      <c r="AV877" s="283" t="s">
        <v>458</v>
      </c>
      <c r="AW877" s="283" t="s">
        <v>387</v>
      </c>
      <c r="AX877" s="291">
        <v>9</v>
      </c>
      <c r="AY877" s="167">
        <f t="shared" si="620"/>
        <v>13</v>
      </c>
      <c r="AZ877" s="167">
        <f t="shared" si="621"/>
        <v>5</v>
      </c>
      <c r="BA877" s="167">
        <f t="shared" si="622"/>
        <v>11</v>
      </c>
      <c r="BB877" s="167">
        <f t="shared" si="623"/>
        <v>10</v>
      </c>
      <c r="BC877" s="167">
        <f t="shared" si="624"/>
        <v>34</v>
      </c>
      <c r="BD877" s="167">
        <f t="shared" si="625"/>
        <v>20</v>
      </c>
      <c r="BE877" s="167">
        <f t="shared" si="626"/>
        <v>12</v>
      </c>
      <c r="BF877" s="167">
        <f t="shared" si="627"/>
        <v>12</v>
      </c>
      <c r="BG877" s="167">
        <f t="shared" si="628"/>
        <v>13</v>
      </c>
      <c r="BH877" s="167"/>
      <c r="BI877" s="167">
        <f t="shared" si="629"/>
        <v>11</v>
      </c>
      <c r="BJ877" s="167">
        <f t="shared" si="630"/>
        <v>17</v>
      </c>
      <c r="BK877" s="167">
        <f t="shared" si="631"/>
        <v>49</v>
      </c>
      <c r="BL877" s="167">
        <f t="shared" si="632"/>
        <v>12</v>
      </c>
      <c r="BM877" s="167">
        <f t="shared" si="633"/>
        <v>16</v>
      </c>
      <c r="BN877" s="167">
        <f t="shared" si="634"/>
        <v>9</v>
      </c>
      <c r="DI877" s="422"/>
      <c r="DJ877" s="422"/>
      <c r="EU877" s="422"/>
      <c r="EV877" s="422"/>
    </row>
    <row r="878" spans="14:152" s="56" customFormat="1" ht="15" customHeight="1">
      <c r="N878" s="167"/>
      <c r="W878" s="167"/>
      <c r="X878" s="167"/>
      <c r="Y878" s="167"/>
      <c r="Z878" s="167"/>
      <c r="AA878" s="167"/>
      <c r="AB878" s="167"/>
      <c r="AC878" s="167"/>
      <c r="AD878" s="167"/>
      <c r="AE878" s="167"/>
      <c r="AG878" s="270">
        <v>4</v>
      </c>
      <c r="AH878" s="270"/>
      <c r="AI878" s="283" t="s">
        <v>535</v>
      </c>
      <c r="AJ878" s="283" t="s">
        <v>518</v>
      </c>
      <c r="AK878" s="291">
        <v>11</v>
      </c>
      <c r="AL878" s="283" t="s">
        <v>363</v>
      </c>
      <c r="AM878" s="283" t="s">
        <v>500</v>
      </c>
      <c r="AN878" s="283" t="s">
        <v>470</v>
      </c>
      <c r="AO878" s="283" t="s">
        <v>458</v>
      </c>
      <c r="AP878" s="283" t="s">
        <v>458</v>
      </c>
      <c r="AQ878" s="283" t="s">
        <v>387</v>
      </c>
      <c r="AR878" s="283" t="s">
        <v>459</v>
      </c>
      <c r="AS878" s="283" t="s">
        <v>377</v>
      </c>
      <c r="AT878" s="283" t="s">
        <v>1563</v>
      </c>
      <c r="AU878" s="283"/>
      <c r="AV878" s="291">
        <v>14</v>
      </c>
      <c r="AW878" s="283" t="s">
        <v>429</v>
      </c>
      <c r="AX878" s="459" t="s">
        <v>363</v>
      </c>
      <c r="AY878" s="167">
        <f t="shared" si="620"/>
        <v>18</v>
      </c>
      <c r="AZ878" s="167">
        <f t="shared" si="621"/>
        <v>8</v>
      </c>
      <c r="BA878" s="167">
        <f t="shared" si="622"/>
        <v>12</v>
      </c>
      <c r="BB878" s="167">
        <f t="shared" si="623"/>
        <v>12</v>
      </c>
      <c r="BC878" s="167">
        <f t="shared" si="624"/>
        <v>37</v>
      </c>
      <c r="BD878" s="167">
        <f t="shared" si="625"/>
        <v>23</v>
      </c>
      <c r="BE878" s="167">
        <f t="shared" si="626"/>
        <v>14</v>
      </c>
      <c r="BF878" s="167">
        <f t="shared" si="627"/>
        <v>14</v>
      </c>
      <c r="BG878" s="167">
        <f t="shared" si="628"/>
        <v>16</v>
      </c>
      <c r="BH878" s="167"/>
      <c r="BI878" s="167">
        <f t="shared" si="629"/>
        <v>14</v>
      </c>
      <c r="BJ878" s="167">
        <f t="shared" si="630"/>
        <v>19</v>
      </c>
      <c r="BK878" s="167">
        <f t="shared" si="631"/>
        <v>57</v>
      </c>
      <c r="BL878" s="167">
        <f t="shared" si="632"/>
        <v>14</v>
      </c>
      <c r="BM878" s="167">
        <f t="shared" si="633"/>
        <v>18</v>
      </c>
      <c r="BN878" s="167">
        <f t="shared" si="634"/>
        <v>10</v>
      </c>
      <c r="DI878" s="422"/>
      <c r="DJ878" s="422"/>
      <c r="EU878" s="422"/>
      <c r="EV878" s="422"/>
    </row>
    <row r="879" spans="14:152" s="56" customFormat="1" ht="15" customHeight="1">
      <c r="N879" s="167"/>
      <c r="W879" s="167"/>
      <c r="X879" s="167"/>
      <c r="Y879" s="167"/>
      <c r="Z879" s="167"/>
      <c r="AA879" s="167"/>
      <c r="AB879" s="167"/>
      <c r="AC879" s="167"/>
      <c r="AD879" s="167"/>
      <c r="AE879" s="167"/>
      <c r="AG879" s="270">
        <v>5</v>
      </c>
      <c r="AH879" s="270"/>
      <c r="AI879" s="283" t="s">
        <v>362</v>
      </c>
      <c r="AJ879" s="283" t="s">
        <v>414</v>
      </c>
      <c r="AK879" s="291">
        <v>12</v>
      </c>
      <c r="AL879" s="291">
        <v>12</v>
      </c>
      <c r="AM879" s="283" t="s">
        <v>547</v>
      </c>
      <c r="AN879" s="283" t="s">
        <v>494</v>
      </c>
      <c r="AO879" s="291">
        <v>14</v>
      </c>
      <c r="AP879" s="283" t="s">
        <v>459</v>
      </c>
      <c r="AQ879" s="283" t="s">
        <v>462</v>
      </c>
      <c r="AR879" s="283" t="s">
        <v>418</v>
      </c>
      <c r="AS879" s="283" t="s">
        <v>437</v>
      </c>
      <c r="AT879" s="283" t="s">
        <v>1564</v>
      </c>
      <c r="AU879" s="283"/>
      <c r="AV879" s="283" t="s">
        <v>371</v>
      </c>
      <c r="AW879" s="291">
        <v>20</v>
      </c>
      <c r="AX879" s="291">
        <v>12</v>
      </c>
      <c r="AY879" s="167">
        <f t="shared" si="620"/>
        <v>22</v>
      </c>
      <c r="AZ879" s="167">
        <f t="shared" si="621"/>
        <v>12</v>
      </c>
      <c r="BA879" s="167">
        <f t="shared" si="622"/>
        <v>13</v>
      </c>
      <c r="BB879" s="167">
        <f t="shared" si="623"/>
        <v>13</v>
      </c>
      <c r="BC879" s="167">
        <f t="shared" si="624"/>
        <v>41</v>
      </c>
      <c r="BD879" s="167">
        <f t="shared" si="625"/>
        <v>26</v>
      </c>
      <c r="BE879" s="167">
        <f t="shared" si="626"/>
        <v>15</v>
      </c>
      <c r="BF879" s="167">
        <f t="shared" si="627"/>
        <v>16</v>
      </c>
      <c r="BG879" s="167">
        <f t="shared" si="628"/>
        <v>18</v>
      </c>
      <c r="BH879" s="167"/>
      <c r="BI879" s="167">
        <f t="shared" si="629"/>
        <v>16</v>
      </c>
      <c r="BJ879" s="167">
        <f t="shared" si="630"/>
        <v>21</v>
      </c>
      <c r="BK879" s="167">
        <f t="shared" si="631"/>
        <v>65</v>
      </c>
      <c r="BL879" s="167">
        <f t="shared" si="632"/>
        <v>15</v>
      </c>
      <c r="BM879" s="167">
        <f t="shared" si="633"/>
        <v>20</v>
      </c>
      <c r="BN879" s="167">
        <f t="shared" si="634"/>
        <v>12</v>
      </c>
      <c r="DI879" s="422"/>
      <c r="DJ879" s="422"/>
      <c r="EU879" s="422"/>
      <c r="EV879" s="422"/>
    </row>
    <row r="880" spans="14:152" s="56" customFormat="1" ht="15" customHeight="1">
      <c r="N880" s="167"/>
      <c r="W880" s="167"/>
      <c r="X880" s="167"/>
      <c r="Y880" s="167"/>
      <c r="Z880" s="167"/>
      <c r="AA880" s="167"/>
      <c r="AB880" s="167"/>
      <c r="AC880" s="167"/>
      <c r="AD880" s="167"/>
      <c r="AE880" s="167"/>
      <c r="AG880" s="270">
        <v>6</v>
      </c>
      <c r="AH880" s="270"/>
      <c r="AI880" s="283" t="s">
        <v>658</v>
      </c>
      <c r="AJ880" s="283" t="s">
        <v>416</v>
      </c>
      <c r="AK880" s="291">
        <v>13</v>
      </c>
      <c r="AL880" s="291">
        <v>13</v>
      </c>
      <c r="AM880" s="283" t="s">
        <v>612</v>
      </c>
      <c r="AN880" s="283" t="s">
        <v>369</v>
      </c>
      <c r="AO880" s="283" t="s">
        <v>371</v>
      </c>
      <c r="AP880" s="283" t="s">
        <v>387</v>
      </c>
      <c r="AQ880" s="283" t="s">
        <v>437</v>
      </c>
      <c r="AR880" s="283" t="s">
        <v>420</v>
      </c>
      <c r="AS880" s="283" t="s">
        <v>440</v>
      </c>
      <c r="AT880" s="283" t="s">
        <v>611</v>
      </c>
      <c r="AU880" s="283"/>
      <c r="AV880" s="291">
        <v>17</v>
      </c>
      <c r="AW880" s="283" t="s">
        <v>437</v>
      </c>
      <c r="AX880" s="291">
        <v>13</v>
      </c>
      <c r="AY880" s="167">
        <f t="shared" si="620"/>
        <v>27</v>
      </c>
      <c r="AZ880" s="167">
        <f t="shared" si="621"/>
        <v>16</v>
      </c>
      <c r="BA880" s="167">
        <f t="shared" si="622"/>
        <v>14</v>
      </c>
      <c r="BB880" s="167">
        <f t="shared" si="623"/>
        <v>14</v>
      </c>
      <c r="BC880" s="167">
        <f t="shared" si="624"/>
        <v>45</v>
      </c>
      <c r="BD880" s="167">
        <f t="shared" si="625"/>
        <v>29</v>
      </c>
      <c r="BE880" s="167">
        <f t="shared" si="626"/>
        <v>17</v>
      </c>
      <c r="BF880" s="167">
        <f t="shared" si="627"/>
        <v>18</v>
      </c>
      <c r="BG880" s="167">
        <f t="shared" si="628"/>
        <v>21</v>
      </c>
      <c r="BH880" s="167"/>
      <c r="BI880" s="167">
        <f t="shared" si="629"/>
        <v>19</v>
      </c>
      <c r="BJ880" s="167">
        <f t="shared" si="630"/>
        <v>23</v>
      </c>
      <c r="BK880" s="167">
        <f t="shared" si="631"/>
        <v>73</v>
      </c>
      <c r="BL880" s="167">
        <f t="shared" si="632"/>
        <v>17</v>
      </c>
      <c r="BM880" s="167">
        <f t="shared" si="633"/>
        <v>21</v>
      </c>
      <c r="BN880" s="167">
        <f t="shared" si="634"/>
        <v>13</v>
      </c>
      <c r="DI880" s="422"/>
      <c r="DJ880" s="422"/>
      <c r="EU880" s="422"/>
      <c r="EV880" s="422"/>
    </row>
    <row r="881" spans="14:152" s="56" customFormat="1" ht="15" customHeight="1">
      <c r="N881" s="167"/>
      <c r="W881" s="167"/>
      <c r="X881" s="167"/>
      <c r="Y881" s="167"/>
      <c r="Z881" s="167"/>
      <c r="AA881" s="167"/>
      <c r="AB881" s="167"/>
      <c r="AC881" s="167"/>
      <c r="AD881" s="167"/>
      <c r="AE881" s="167"/>
      <c r="AG881" s="270">
        <v>7</v>
      </c>
      <c r="AH881" s="270"/>
      <c r="AI881" s="283" t="s">
        <v>539</v>
      </c>
      <c r="AJ881" s="283" t="s">
        <v>568</v>
      </c>
      <c r="AK881" s="291">
        <v>14</v>
      </c>
      <c r="AL881" s="283" t="s">
        <v>459</v>
      </c>
      <c r="AM881" s="283" t="s">
        <v>593</v>
      </c>
      <c r="AN881" s="283" t="s">
        <v>460</v>
      </c>
      <c r="AO881" s="291">
        <v>17</v>
      </c>
      <c r="AP881" s="283" t="s">
        <v>429</v>
      </c>
      <c r="AQ881" s="283" t="s">
        <v>440</v>
      </c>
      <c r="AR881" s="283" t="s">
        <v>379</v>
      </c>
      <c r="AS881" s="283" t="s">
        <v>425</v>
      </c>
      <c r="AT881" s="283" t="s">
        <v>1565</v>
      </c>
      <c r="AU881" s="283"/>
      <c r="AV881" s="283" t="s">
        <v>429</v>
      </c>
      <c r="AW881" s="283" t="s">
        <v>440</v>
      </c>
      <c r="AX881" s="291">
        <v>14</v>
      </c>
      <c r="AY881" s="167">
        <f t="shared" si="620"/>
        <v>32</v>
      </c>
      <c r="AZ881" s="167">
        <f t="shared" si="621"/>
        <v>20</v>
      </c>
      <c r="BA881" s="167">
        <f t="shared" si="622"/>
        <v>15</v>
      </c>
      <c r="BB881" s="167">
        <f t="shared" si="623"/>
        <v>16</v>
      </c>
      <c r="BC881" s="167">
        <f t="shared" si="624"/>
        <v>49</v>
      </c>
      <c r="BD881" s="167">
        <f t="shared" si="625"/>
        <v>32</v>
      </c>
      <c r="BE881" s="167">
        <f t="shared" si="626"/>
        <v>18</v>
      </c>
      <c r="BF881" s="167">
        <f t="shared" si="627"/>
        <v>20</v>
      </c>
      <c r="BG881" s="167">
        <f t="shared" si="628"/>
        <v>23</v>
      </c>
      <c r="BH881" s="167"/>
      <c r="BI881" s="167">
        <f t="shared" si="629"/>
        <v>22</v>
      </c>
      <c r="BJ881" s="167">
        <f t="shared" si="630"/>
        <v>25</v>
      </c>
      <c r="BK881" s="167">
        <f t="shared" si="631"/>
        <v>81</v>
      </c>
      <c r="BL881" s="167">
        <f t="shared" si="632"/>
        <v>18</v>
      </c>
      <c r="BM881" s="167">
        <f t="shared" si="633"/>
        <v>23</v>
      </c>
      <c r="BN881" s="167">
        <f t="shared" si="634"/>
        <v>14</v>
      </c>
      <c r="DI881" s="422"/>
      <c r="DJ881" s="422"/>
      <c r="EU881" s="422"/>
      <c r="EV881" s="422"/>
    </row>
    <row r="882" spans="14:152" s="56" customFormat="1" ht="15" customHeight="1">
      <c r="N882" s="167"/>
      <c r="W882" s="167"/>
      <c r="X882" s="167"/>
      <c r="Y882" s="167"/>
      <c r="Z882" s="167"/>
      <c r="AA882" s="167"/>
      <c r="AB882" s="167"/>
      <c r="AC882" s="167"/>
      <c r="AD882" s="167"/>
      <c r="AE882" s="167"/>
      <c r="AG882" s="270">
        <v>8</v>
      </c>
      <c r="AH882" s="270"/>
      <c r="AI882" s="283" t="s">
        <v>621</v>
      </c>
      <c r="AJ882" s="283" t="s">
        <v>470</v>
      </c>
      <c r="AK882" s="291">
        <v>15</v>
      </c>
      <c r="AL882" s="291">
        <v>16</v>
      </c>
      <c r="AM882" s="283" t="s">
        <v>589</v>
      </c>
      <c r="AN882" s="283" t="s">
        <v>397</v>
      </c>
      <c r="AO882" s="291">
        <v>18</v>
      </c>
      <c r="AP882" s="283" t="s">
        <v>376</v>
      </c>
      <c r="AQ882" s="283" t="s">
        <v>383</v>
      </c>
      <c r="AR882" s="283" t="s">
        <v>383</v>
      </c>
      <c r="AS882" s="283" t="s">
        <v>464</v>
      </c>
      <c r="AT882" s="283" t="s">
        <v>548</v>
      </c>
      <c r="AU882" s="283"/>
      <c r="AV882" s="291">
        <v>20</v>
      </c>
      <c r="AW882" s="291">
        <v>25</v>
      </c>
      <c r="AX882" s="291">
        <v>15</v>
      </c>
      <c r="AY882" s="167">
        <f t="shared" si="620"/>
        <v>37</v>
      </c>
      <c r="AZ882" s="167">
        <f t="shared" si="621"/>
        <v>23</v>
      </c>
      <c r="BA882" s="167">
        <f t="shared" si="622"/>
        <v>16</v>
      </c>
      <c r="BB882" s="167">
        <f t="shared" si="623"/>
        <v>17</v>
      </c>
      <c r="BC882" s="167">
        <f t="shared" si="624"/>
        <v>53</v>
      </c>
      <c r="BD882" s="167">
        <f t="shared" si="625"/>
        <v>34</v>
      </c>
      <c r="BE882" s="167">
        <f t="shared" si="626"/>
        <v>19</v>
      </c>
      <c r="BF882" s="167">
        <f t="shared" si="627"/>
        <v>22</v>
      </c>
      <c r="BG882" s="167">
        <f t="shared" si="628"/>
        <v>25</v>
      </c>
      <c r="BH882" s="167"/>
      <c r="BI882" s="167">
        <f t="shared" si="629"/>
        <v>25</v>
      </c>
      <c r="BJ882" s="167">
        <f t="shared" si="630"/>
        <v>27</v>
      </c>
      <c r="BK882" s="167">
        <f t="shared" si="631"/>
        <v>89</v>
      </c>
      <c r="BL882" s="167">
        <f t="shared" si="632"/>
        <v>20</v>
      </c>
      <c r="BM882" s="167">
        <f t="shared" si="633"/>
        <v>25</v>
      </c>
      <c r="BN882" s="167">
        <f t="shared" si="634"/>
        <v>15</v>
      </c>
      <c r="DI882" s="422"/>
      <c r="DJ882" s="422"/>
      <c r="EU882" s="422"/>
      <c r="EV882" s="422"/>
    </row>
    <row r="883" spans="14:152" s="56" customFormat="1" ht="15" customHeight="1">
      <c r="N883" s="167"/>
      <c r="W883" s="167"/>
      <c r="X883" s="167"/>
      <c r="Y883" s="167"/>
      <c r="Z883" s="167"/>
      <c r="AA883" s="167"/>
      <c r="AB883" s="167"/>
      <c r="AC883" s="167"/>
      <c r="AD883" s="167"/>
      <c r="AE883" s="167"/>
      <c r="AG883" s="270">
        <v>9</v>
      </c>
      <c r="AH883" s="270"/>
      <c r="AI883" s="283" t="s">
        <v>569</v>
      </c>
      <c r="AJ883" s="283" t="s">
        <v>422</v>
      </c>
      <c r="AK883" s="291">
        <v>16</v>
      </c>
      <c r="AL883" s="283" t="s">
        <v>374</v>
      </c>
      <c r="AM883" s="283" t="s">
        <v>666</v>
      </c>
      <c r="AN883" s="283" t="s">
        <v>500</v>
      </c>
      <c r="AO883" s="291">
        <v>19</v>
      </c>
      <c r="AP883" s="283" t="s">
        <v>466</v>
      </c>
      <c r="AQ883" s="283" t="s">
        <v>391</v>
      </c>
      <c r="AR883" s="283" t="s">
        <v>386</v>
      </c>
      <c r="AS883" s="283" t="s">
        <v>467</v>
      </c>
      <c r="AT883" s="283" t="s">
        <v>1134</v>
      </c>
      <c r="AU883" s="283"/>
      <c r="AV883" s="291">
        <v>21</v>
      </c>
      <c r="AW883" s="283" t="s">
        <v>388</v>
      </c>
      <c r="AX883" s="291">
        <v>16</v>
      </c>
      <c r="AY883" s="167">
        <f t="shared" si="620"/>
        <v>42</v>
      </c>
      <c r="AZ883" s="167">
        <f t="shared" si="621"/>
        <v>27</v>
      </c>
      <c r="BA883" s="167">
        <f t="shared" si="622"/>
        <v>17</v>
      </c>
      <c r="BB883" s="167">
        <f t="shared" si="623"/>
        <v>19</v>
      </c>
      <c r="BC883" s="167">
        <f t="shared" si="624"/>
        <v>58</v>
      </c>
      <c r="BD883" s="167">
        <f t="shared" si="625"/>
        <v>37</v>
      </c>
      <c r="BE883" s="167">
        <f t="shared" si="626"/>
        <v>20</v>
      </c>
      <c r="BF883" s="167">
        <f t="shared" si="627"/>
        <v>24</v>
      </c>
      <c r="BG883" s="167">
        <f t="shared" si="628"/>
        <v>28</v>
      </c>
      <c r="BH883" s="167"/>
      <c r="BI883" s="167">
        <f t="shared" si="629"/>
        <v>28</v>
      </c>
      <c r="BJ883" s="167">
        <f t="shared" si="630"/>
        <v>29</v>
      </c>
      <c r="BK883" s="167">
        <f t="shared" si="631"/>
        <v>96</v>
      </c>
      <c r="BL883" s="167">
        <f t="shared" si="632"/>
        <v>21</v>
      </c>
      <c r="BM883" s="167">
        <f t="shared" si="633"/>
        <v>26</v>
      </c>
      <c r="BN883" s="167">
        <f t="shared" si="634"/>
        <v>16</v>
      </c>
      <c r="DI883" s="422"/>
      <c r="DJ883" s="422"/>
      <c r="EU883" s="422"/>
      <c r="EV883" s="422"/>
    </row>
    <row r="884" spans="14:152" s="56" customFormat="1" ht="15" customHeight="1">
      <c r="N884" s="167"/>
      <c r="W884" s="167"/>
      <c r="X884" s="167"/>
      <c r="Y884" s="167"/>
      <c r="Z884" s="167"/>
      <c r="AA884" s="167"/>
      <c r="AB884" s="167"/>
      <c r="AC884" s="167"/>
      <c r="AD884" s="167"/>
      <c r="AE884" s="167"/>
      <c r="AG884" s="270">
        <v>10</v>
      </c>
      <c r="AH884" s="270"/>
      <c r="AI884" s="283" t="s">
        <v>650</v>
      </c>
      <c r="AJ884" s="283" t="s">
        <v>428</v>
      </c>
      <c r="AK884" s="291">
        <v>17</v>
      </c>
      <c r="AL884" s="291">
        <v>19</v>
      </c>
      <c r="AM884" s="283" t="s">
        <v>695</v>
      </c>
      <c r="AN884" s="283" t="s">
        <v>613</v>
      </c>
      <c r="AO884" s="291">
        <v>20</v>
      </c>
      <c r="AP884" s="291">
        <v>24</v>
      </c>
      <c r="AQ884" s="283" t="s">
        <v>394</v>
      </c>
      <c r="AR884" s="283" t="s">
        <v>390</v>
      </c>
      <c r="AS884" s="291">
        <v>31</v>
      </c>
      <c r="AT884" s="283" t="s">
        <v>1366</v>
      </c>
      <c r="AU884" s="283"/>
      <c r="AV884" s="283" t="s">
        <v>466</v>
      </c>
      <c r="AW884" s="291">
        <v>28</v>
      </c>
      <c r="AX884" s="291">
        <v>17</v>
      </c>
      <c r="AY884" s="167">
        <f t="shared" si="620"/>
        <v>47</v>
      </c>
      <c r="AZ884" s="167">
        <f t="shared" si="621"/>
        <v>30</v>
      </c>
      <c r="BA884" s="167">
        <f t="shared" si="622"/>
        <v>18</v>
      </c>
      <c r="BB884" s="167">
        <f t="shared" si="623"/>
        <v>20</v>
      </c>
      <c r="BC884" s="167">
        <f t="shared" si="624"/>
        <v>63</v>
      </c>
      <c r="BD884" s="167">
        <f t="shared" si="625"/>
        <v>40</v>
      </c>
      <c r="BE884" s="167">
        <f t="shared" si="626"/>
        <v>21</v>
      </c>
      <c r="BF884" s="167">
        <f t="shared" si="627"/>
        <v>25</v>
      </c>
      <c r="BG884" s="167">
        <f t="shared" si="628"/>
        <v>30</v>
      </c>
      <c r="BH884" s="167"/>
      <c r="BI884" s="167">
        <f t="shared" si="629"/>
        <v>31</v>
      </c>
      <c r="BJ884" s="167">
        <f t="shared" si="630"/>
        <v>31</v>
      </c>
      <c r="BK884" s="167">
        <f t="shared" si="631"/>
        <v>103</v>
      </c>
      <c r="BL884" s="167">
        <f t="shared" si="632"/>
        <v>22</v>
      </c>
      <c r="BM884" s="167">
        <f t="shared" si="633"/>
        <v>28</v>
      </c>
      <c r="BN884" s="167">
        <f t="shared" si="634"/>
        <v>17</v>
      </c>
      <c r="DI884" s="422"/>
      <c r="DJ884" s="422"/>
      <c r="EU884" s="422"/>
      <c r="EV884" s="422"/>
    </row>
    <row r="885" spans="14:152" s="56" customFormat="1" ht="15" customHeight="1">
      <c r="N885" s="167"/>
      <c r="W885" s="167"/>
      <c r="X885" s="167"/>
      <c r="Y885" s="167"/>
      <c r="Z885" s="167"/>
      <c r="AA885" s="167"/>
      <c r="AB885" s="167"/>
      <c r="AC885" s="167"/>
      <c r="AD885" s="167"/>
      <c r="AE885" s="167"/>
      <c r="AG885" s="270">
        <v>11</v>
      </c>
      <c r="AH885" s="270"/>
      <c r="AI885" s="283" t="s">
        <v>389</v>
      </c>
      <c r="AJ885" s="283" t="s">
        <v>394</v>
      </c>
      <c r="AK885" s="283" t="s">
        <v>429</v>
      </c>
      <c r="AL885" s="291">
        <v>20</v>
      </c>
      <c r="AM885" s="283" t="s">
        <v>426</v>
      </c>
      <c r="AN885" s="283" t="s">
        <v>1205</v>
      </c>
      <c r="AO885" s="291">
        <v>21</v>
      </c>
      <c r="AP885" s="283" t="s">
        <v>425</v>
      </c>
      <c r="AQ885" s="291">
        <v>32</v>
      </c>
      <c r="AR885" s="283" t="s">
        <v>500</v>
      </c>
      <c r="AS885" s="291">
        <v>32</v>
      </c>
      <c r="AT885" s="283" t="s">
        <v>1368</v>
      </c>
      <c r="AU885" s="283"/>
      <c r="AV885" s="291">
        <v>24</v>
      </c>
      <c r="AW885" s="291">
        <v>29</v>
      </c>
      <c r="AX885" s="291">
        <v>18</v>
      </c>
      <c r="AY885" s="167">
        <f t="shared" si="620"/>
        <v>52</v>
      </c>
      <c r="AZ885" s="167">
        <f t="shared" si="621"/>
        <v>32</v>
      </c>
      <c r="BA885" s="167">
        <f t="shared" si="622"/>
        <v>20</v>
      </c>
      <c r="BB885" s="167">
        <f t="shared" si="623"/>
        <v>21</v>
      </c>
      <c r="BC885" s="167">
        <f t="shared" si="624"/>
        <v>68</v>
      </c>
      <c r="BD885" s="167">
        <f t="shared" si="625"/>
        <v>42</v>
      </c>
      <c r="BE885" s="167">
        <f t="shared" si="626"/>
        <v>22</v>
      </c>
      <c r="BF885" s="167">
        <f t="shared" si="627"/>
        <v>27</v>
      </c>
      <c r="BG885" s="167">
        <f t="shared" si="628"/>
        <v>32</v>
      </c>
      <c r="BH885" s="167"/>
      <c r="BI885" s="167">
        <f t="shared" si="629"/>
        <v>34</v>
      </c>
      <c r="BJ885" s="167">
        <f t="shared" si="630"/>
        <v>32</v>
      </c>
      <c r="BK885" s="167">
        <f t="shared" si="631"/>
        <v>110</v>
      </c>
      <c r="BL885" s="167">
        <f t="shared" si="632"/>
        <v>24</v>
      </c>
      <c r="BM885" s="167">
        <f t="shared" si="633"/>
        <v>29</v>
      </c>
      <c r="BN885" s="167">
        <f t="shared" si="634"/>
        <v>18</v>
      </c>
      <c r="DI885" s="422"/>
      <c r="DJ885" s="422"/>
      <c r="EU885" s="422"/>
      <c r="EV885" s="422"/>
    </row>
    <row r="886" spans="14:152" s="56" customFormat="1" ht="15" customHeight="1">
      <c r="N886" s="167"/>
      <c r="W886" s="167"/>
      <c r="X886" s="167"/>
      <c r="Y886" s="167"/>
      <c r="Z886" s="167"/>
      <c r="AA886" s="167"/>
      <c r="AB886" s="167"/>
      <c r="AC886" s="167"/>
      <c r="AD886" s="167"/>
      <c r="AE886" s="167"/>
      <c r="AG886" s="270">
        <v>12</v>
      </c>
      <c r="AH886" s="270"/>
      <c r="AI886" s="283" t="s">
        <v>507</v>
      </c>
      <c r="AJ886" s="283" t="s">
        <v>397</v>
      </c>
      <c r="AK886" s="283" t="s">
        <v>376</v>
      </c>
      <c r="AL886" s="291">
        <v>21</v>
      </c>
      <c r="AM886" s="283" t="s">
        <v>1457</v>
      </c>
      <c r="AN886" s="283" t="s">
        <v>508</v>
      </c>
      <c r="AO886" s="291">
        <v>22</v>
      </c>
      <c r="AP886" s="283" t="s">
        <v>464</v>
      </c>
      <c r="AQ886" s="283" t="s">
        <v>436</v>
      </c>
      <c r="AR886" s="283" t="s">
        <v>503</v>
      </c>
      <c r="AS886" s="291">
        <v>33</v>
      </c>
      <c r="AT886" s="283" t="s">
        <v>1369</v>
      </c>
      <c r="AU886" s="283"/>
      <c r="AV886" s="283" t="s">
        <v>425</v>
      </c>
      <c r="AW886" s="291">
        <v>30</v>
      </c>
      <c r="AX886" s="291">
        <v>19</v>
      </c>
      <c r="AY886" s="167">
        <f t="shared" si="620"/>
        <v>56</v>
      </c>
      <c r="AZ886" s="167">
        <f t="shared" si="621"/>
        <v>34</v>
      </c>
      <c r="BA886" s="167">
        <f t="shared" si="622"/>
        <v>22</v>
      </c>
      <c r="BB886" s="167">
        <f t="shared" si="623"/>
        <v>22</v>
      </c>
      <c r="BC886" s="167">
        <f t="shared" si="624"/>
        <v>73</v>
      </c>
      <c r="BD886" s="167">
        <f t="shared" si="625"/>
        <v>45</v>
      </c>
      <c r="BE886" s="167" t="str">
        <f t="shared" si="626"/>
        <v>-</v>
      </c>
      <c r="BF886" s="167">
        <f t="shared" si="627"/>
        <v>29</v>
      </c>
      <c r="BG886" s="167">
        <f t="shared" si="628"/>
        <v>33</v>
      </c>
      <c r="BH886" s="167"/>
      <c r="BI886" s="167">
        <f t="shared" si="629"/>
        <v>37</v>
      </c>
      <c r="BJ886" s="167">
        <f t="shared" si="630"/>
        <v>33</v>
      </c>
      <c r="BK886" s="167">
        <f t="shared" si="631"/>
        <v>116</v>
      </c>
      <c r="BL886" s="167">
        <f t="shared" si="632"/>
        <v>25</v>
      </c>
      <c r="BM886" s="167">
        <f t="shared" si="633"/>
        <v>30</v>
      </c>
      <c r="BN886" s="167">
        <f t="shared" si="634"/>
        <v>19</v>
      </c>
      <c r="DI886" s="422"/>
      <c r="DJ886" s="422"/>
      <c r="EU886" s="422"/>
      <c r="EV886" s="422"/>
    </row>
    <row r="887" spans="14:152" s="56" customFormat="1" ht="15" customHeight="1">
      <c r="AG887" s="270">
        <v>13</v>
      </c>
      <c r="AH887" s="270"/>
      <c r="AI887" s="283" t="s">
        <v>1091</v>
      </c>
      <c r="AJ887" s="291">
        <v>34</v>
      </c>
      <c r="AK887" s="291">
        <v>22</v>
      </c>
      <c r="AL887" s="283" t="s">
        <v>466</v>
      </c>
      <c r="AM887" s="283" t="s">
        <v>1150</v>
      </c>
      <c r="AN887" s="283" t="s">
        <v>592</v>
      </c>
      <c r="AO887" s="283" t="s">
        <v>1</v>
      </c>
      <c r="AP887" s="291">
        <v>29</v>
      </c>
      <c r="AQ887" s="283" t="s">
        <v>1117</v>
      </c>
      <c r="AR887" s="283" t="s">
        <v>1185</v>
      </c>
      <c r="AS887" s="291">
        <v>34</v>
      </c>
      <c r="AT887" s="283" t="s">
        <v>1492</v>
      </c>
      <c r="AU887" s="283"/>
      <c r="AV887" s="291">
        <v>21</v>
      </c>
      <c r="AW887" s="291">
        <v>31</v>
      </c>
      <c r="AX887" s="291">
        <v>20</v>
      </c>
      <c r="AY887" s="167">
        <f t="shared" si="620"/>
        <v>59</v>
      </c>
      <c r="AZ887" s="167">
        <f t="shared" si="621"/>
        <v>35</v>
      </c>
      <c r="BA887" s="167">
        <f t="shared" si="622"/>
        <v>23</v>
      </c>
      <c r="BB887" s="167">
        <f t="shared" si="623"/>
        <v>24</v>
      </c>
      <c r="BC887" s="167">
        <f t="shared" si="624"/>
        <v>79</v>
      </c>
      <c r="BD887" s="167">
        <f t="shared" si="625"/>
        <v>48</v>
      </c>
      <c r="BE887" s="167" t="str">
        <f t="shared" si="626"/>
        <v>-</v>
      </c>
      <c r="BF887" s="167">
        <f t="shared" si="627"/>
        <v>30</v>
      </c>
      <c r="BG887" s="167">
        <f t="shared" si="628"/>
        <v>35</v>
      </c>
      <c r="BH887" s="167"/>
      <c r="BI887" s="167">
        <f t="shared" si="629"/>
        <v>39</v>
      </c>
      <c r="BJ887" s="167">
        <f t="shared" si="630"/>
        <v>34</v>
      </c>
      <c r="BK887" s="167">
        <f t="shared" si="631"/>
        <v>122</v>
      </c>
      <c r="BL887" s="167">
        <f t="shared" si="632"/>
        <v>21</v>
      </c>
      <c r="BM887" s="167">
        <f t="shared" si="633"/>
        <v>31</v>
      </c>
      <c r="BN887" s="167">
        <f t="shared" si="634"/>
        <v>20</v>
      </c>
      <c r="DI887" s="422"/>
      <c r="DJ887" s="422"/>
      <c r="EU887" s="422"/>
      <c r="EV887" s="422"/>
    </row>
    <row r="888" spans="14:152" s="56" customFormat="1" ht="15" customHeight="1">
      <c r="AG888" s="270">
        <v>14</v>
      </c>
      <c r="AH888" s="270"/>
      <c r="AI888" s="283" t="s">
        <v>1219</v>
      </c>
      <c r="AJ888" s="291">
        <v>35</v>
      </c>
      <c r="AK888" s="283" t="s">
        <v>440</v>
      </c>
      <c r="AL888" s="291">
        <v>24</v>
      </c>
      <c r="AM888" s="283" t="s">
        <v>1476</v>
      </c>
      <c r="AN888" s="283" t="s">
        <v>1322</v>
      </c>
      <c r="AO888" s="283" t="s">
        <v>1</v>
      </c>
      <c r="AP888" s="283" t="s">
        <v>394</v>
      </c>
      <c r="AQ888" s="291">
        <v>37</v>
      </c>
      <c r="AR888" s="283" t="s">
        <v>448</v>
      </c>
      <c r="AS888" s="291">
        <v>35</v>
      </c>
      <c r="AT888" s="283" t="s">
        <v>1494</v>
      </c>
      <c r="AU888" s="283"/>
      <c r="AV888" s="283" t="s">
        <v>391</v>
      </c>
      <c r="AW888" s="291">
        <v>32</v>
      </c>
      <c r="AX888" s="291">
        <v>21</v>
      </c>
      <c r="AY888" s="167">
        <f t="shared" si="620"/>
        <v>63</v>
      </c>
      <c r="AZ888" s="167">
        <f t="shared" si="621"/>
        <v>36</v>
      </c>
      <c r="BA888" s="167">
        <f t="shared" si="622"/>
        <v>25</v>
      </c>
      <c r="BB888" s="167">
        <f t="shared" si="623"/>
        <v>25</v>
      </c>
      <c r="BC888" s="167">
        <f t="shared" si="624"/>
        <v>84</v>
      </c>
      <c r="BD888" s="167">
        <f t="shared" si="625"/>
        <v>50</v>
      </c>
      <c r="BE888" s="167">
        <f t="shared" si="626"/>
        <v>23</v>
      </c>
      <c r="BF888" s="167">
        <f t="shared" si="627"/>
        <v>32</v>
      </c>
      <c r="BG888" s="167">
        <f t="shared" si="628"/>
        <v>37</v>
      </c>
      <c r="BH888" s="167"/>
      <c r="BI888" s="167">
        <f t="shared" si="629"/>
        <v>41</v>
      </c>
      <c r="BJ888" s="167">
        <f t="shared" si="630"/>
        <v>35</v>
      </c>
      <c r="BK888" s="167">
        <f t="shared" si="631"/>
        <v>128</v>
      </c>
      <c r="BL888" s="167">
        <f t="shared" si="632"/>
        <v>28</v>
      </c>
      <c r="BM888" s="167">
        <f t="shared" si="633"/>
        <v>32</v>
      </c>
      <c r="BN888" s="167">
        <f t="shared" si="634"/>
        <v>21</v>
      </c>
      <c r="DI888" s="422"/>
      <c r="DJ888" s="422"/>
      <c r="EU888" s="422"/>
      <c r="EV888" s="422"/>
    </row>
    <row r="889" spans="14:152" s="56" customFormat="1" ht="15" customHeight="1">
      <c r="AG889" s="270">
        <v>15</v>
      </c>
      <c r="AH889" s="270"/>
      <c r="AI889" s="283" t="s">
        <v>1388</v>
      </c>
      <c r="AJ889" s="291">
        <v>36</v>
      </c>
      <c r="AK889" s="291">
        <v>25</v>
      </c>
      <c r="AL889" s="291">
        <v>25</v>
      </c>
      <c r="AM889" s="283" t="s">
        <v>1095</v>
      </c>
      <c r="AN889" s="283" t="s">
        <v>524</v>
      </c>
      <c r="AO889" s="291">
        <v>23</v>
      </c>
      <c r="AP889" s="291">
        <v>32</v>
      </c>
      <c r="AQ889" s="291">
        <v>38</v>
      </c>
      <c r="AR889" s="283" t="s">
        <v>1221</v>
      </c>
      <c r="AS889" s="291">
        <v>36</v>
      </c>
      <c r="AT889" s="283" t="s">
        <v>1404</v>
      </c>
      <c r="AU889" s="283"/>
      <c r="AV889" s="291">
        <v>30</v>
      </c>
      <c r="AW889" s="283" t="s">
        <v>1</v>
      </c>
      <c r="AX889" s="291">
        <v>22</v>
      </c>
      <c r="AY889" s="167">
        <f t="shared" si="620"/>
        <v>66</v>
      </c>
      <c r="AZ889" s="167">
        <f t="shared" si="621"/>
        <v>37</v>
      </c>
      <c r="BA889" s="167">
        <f t="shared" si="622"/>
        <v>26</v>
      </c>
      <c r="BB889" s="167">
        <f t="shared" si="623"/>
        <v>26</v>
      </c>
      <c r="BC889" s="167">
        <f t="shared" si="624"/>
        <v>90</v>
      </c>
      <c r="BD889" s="167">
        <f t="shared" si="625"/>
        <v>53</v>
      </c>
      <c r="BE889" s="167">
        <f t="shared" si="626"/>
        <v>24</v>
      </c>
      <c r="BF889" s="167">
        <f t="shared" si="627"/>
        <v>33</v>
      </c>
      <c r="BG889" s="167">
        <f t="shared" si="628"/>
        <v>38</v>
      </c>
      <c r="BH889" s="167"/>
      <c r="BI889" s="167">
        <f t="shared" si="629"/>
        <v>43</v>
      </c>
      <c r="BJ889" s="167">
        <f t="shared" si="630"/>
        <v>36</v>
      </c>
      <c r="BK889" s="167">
        <f t="shared" si="631"/>
        <v>132</v>
      </c>
      <c r="BL889" s="167">
        <f t="shared" si="632"/>
        <v>30</v>
      </c>
      <c r="BM889" s="167" t="str">
        <f t="shared" si="633"/>
        <v>-</v>
      </c>
      <c r="BN889" s="167">
        <f t="shared" si="634"/>
        <v>22</v>
      </c>
      <c r="DI889" s="422"/>
      <c r="DJ889" s="422"/>
      <c r="EU889" s="422"/>
      <c r="EV889" s="422"/>
    </row>
    <row r="890" spans="14:152" s="56" customFormat="1" ht="15" customHeight="1">
      <c r="AG890" s="270">
        <v>16</v>
      </c>
      <c r="AH890" s="270"/>
      <c r="AI890" s="291">
        <v>66</v>
      </c>
      <c r="AJ890" s="291">
        <v>37</v>
      </c>
      <c r="AK890" s="283" t="s">
        <v>388</v>
      </c>
      <c r="AL890" s="291">
        <v>26</v>
      </c>
      <c r="AM890" s="283" t="s">
        <v>1133</v>
      </c>
      <c r="AN890" s="283" t="s">
        <v>1433</v>
      </c>
      <c r="AO890" s="291">
        <v>24</v>
      </c>
      <c r="AP890" s="291">
        <v>33</v>
      </c>
      <c r="AQ890" s="291">
        <v>39</v>
      </c>
      <c r="AR890" s="283" t="s">
        <v>511</v>
      </c>
      <c r="AS890" s="291">
        <v>37</v>
      </c>
      <c r="AT890" s="291">
        <v>135</v>
      </c>
      <c r="AU890" s="291"/>
      <c r="AV890" s="291">
        <v>31</v>
      </c>
      <c r="AW890" s="291">
        <v>33</v>
      </c>
      <c r="AX890" s="459" t="s">
        <v>1</v>
      </c>
      <c r="AY890" s="167">
        <f t="shared" si="620"/>
        <v>67</v>
      </c>
      <c r="AZ890" s="167">
        <f t="shared" si="621"/>
        <v>38</v>
      </c>
      <c r="BA890" s="167">
        <f t="shared" si="622"/>
        <v>28</v>
      </c>
      <c r="BB890" s="167">
        <f t="shared" si="623"/>
        <v>27</v>
      </c>
      <c r="BC890" s="167">
        <f t="shared" si="624"/>
        <v>96</v>
      </c>
      <c r="BD890" s="167">
        <f t="shared" si="625"/>
        <v>55</v>
      </c>
      <c r="BE890" s="167">
        <f t="shared" si="626"/>
        <v>25</v>
      </c>
      <c r="BF890" s="167">
        <f t="shared" si="627"/>
        <v>34</v>
      </c>
      <c r="BG890" s="167">
        <f t="shared" si="628"/>
        <v>39</v>
      </c>
      <c r="BH890" s="167"/>
      <c r="BI890" s="167">
        <f t="shared" si="629"/>
        <v>45</v>
      </c>
      <c r="BJ890" s="167">
        <f t="shared" si="630"/>
        <v>37</v>
      </c>
      <c r="BK890" s="167">
        <f t="shared" si="631"/>
        <v>135</v>
      </c>
      <c r="BL890" s="167">
        <f t="shared" si="632"/>
        <v>31</v>
      </c>
      <c r="BM890" s="167">
        <f t="shared" si="633"/>
        <v>33</v>
      </c>
      <c r="BN890" s="167" t="str">
        <f t="shared" si="634"/>
        <v>-</v>
      </c>
      <c r="DI890" s="422"/>
      <c r="DJ890" s="422"/>
      <c r="EU890" s="422"/>
      <c r="EV890" s="422"/>
    </row>
    <row r="891" spans="14:152" s="56" customFormat="1" ht="15" customHeight="1">
      <c r="AG891" s="270">
        <v>17</v>
      </c>
      <c r="AH891" s="270"/>
      <c r="AI891" s="291">
        <v>67</v>
      </c>
      <c r="AJ891" s="291">
        <v>38</v>
      </c>
      <c r="AK891" s="283" t="s">
        <v>391</v>
      </c>
      <c r="AL891" s="291">
        <v>27</v>
      </c>
      <c r="AM891" s="283" t="s">
        <v>551</v>
      </c>
      <c r="AN891" s="283" t="s">
        <v>1401</v>
      </c>
      <c r="AO891" s="291">
        <v>25</v>
      </c>
      <c r="AP891" s="291">
        <v>34</v>
      </c>
      <c r="AQ891" s="291">
        <v>40</v>
      </c>
      <c r="AR891" s="283" t="s">
        <v>556</v>
      </c>
      <c r="AS891" s="283" t="s">
        <v>1</v>
      </c>
      <c r="AT891" s="291">
        <v>136</v>
      </c>
      <c r="AU891" s="291"/>
      <c r="AV891" s="291">
        <v>32</v>
      </c>
      <c r="AW891" s="291" t="s">
        <v>1</v>
      </c>
      <c r="AX891" s="291">
        <v>23</v>
      </c>
      <c r="AY891" s="167">
        <f t="shared" si="620"/>
        <v>68</v>
      </c>
      <c r="AZ891" s="167">
        <f t="shared" si="621"/>
        <v>39</v>
      </c>
      <c r="BA891" s="167">
        <f t="shared" si="622"/>
        <v>30</v>
      </c>
      <c r="BB891" s="167">
        <f t="shared" si="623"/>
        <v>28</v>
      </c>
      <c r="BC891" s="167">
        <f t="shared" si="624"/>
        <v>107</v>
      </c>
      <c r="BD891" s="167">
        <f t="shared" si="625"/>
        <v>58</v>
      </c>
      <c r="BE891" s="167">
        <f t="shared" si="626"/>
        <v>26</v>
      </c>
      <c r="BF891" s="167" t="str">
        <f t="shared" si="627"/>
        <v>-</v>
      </c>
      <c r="BG891" s="167">
        <f t="shared" si="628"/>
        <v>40</v>
      </c>
      <c r="BH891" s="167"/>
      <c r="BI891" s="167">
        <f t="shared" si="629"/>
        <v>47</v>
      </c>
      <c r="BJ891" s="167" t="str">
        <f t="shared" si="630"/>
        <v>-</v>
      </c>
      <c r="BK891" s="167">
        <f t="shared" si="631"/>
        <v>136</v>
      </c>
      <c r="BL891" s="167">
        <f t="shared" si="632"/>
        <v>32</v>
      </c>
      <c r="BM891" s="167" t="str">
        <f t="shared" si="633"/>
        <v>-</v>
      </c>
      <c r="BN891" s="167">
        <f t="shared" si="634"/>
        <v>23</v>
      </c>
      <c r="DI891" s="422"/>
      <c r="DJ891" s="422"/>
      <c r="EU891" s="422"/>
      <c r="EV891" s="422"/>
    </row>
    <row r="892" spans="14:152" s="56" customFormat="1" ht="15" customHeight="1">
      <c r="AG892" s="270">
        <v>18</v>
      </c>
      <c r="AH892" s="270"/>
      <c r="AI892" s="291">
        <v>68</v>
      </c>
      <c r="AJ892" s="291">
        <v>39</v>
      </c>
      <c r="AK892" s="283" t="s">
        <v>394</v>
      </c>
      <c r="AL892" s="291">
        <v>28</v>
      </c>
      <c r="AM892" s="283" t="s">
        <v>1566</v>
      </c>
      <c r="AN892" s="283" t="s">
        <v>1567</v>
      </c>
      <c r="AO892" s="291">
        <v>26</v>
      </c>
      <c r="AP892" s="283" t="s">
        <v>1</v>
      </c>
      <c r="AQ892" s="283" t="s">
        <v>448</v>
      </c>
      <c r="AR892" s="283" t="s">
        <v>1557</v>
      </c>
      <c r="AS892" s="291">
        <v>38</v>
      </c>
      <c r="AT892" s="283" t="s">
        <v>1</v>
      </c>
      <c r="AU892" s="283"/>
      <c r="AV892" s="291">
        <v>33</v>
      </c>
      <c r="AW892" s="291">
        <v>34</v>
      </c>
      <c r="AX892" s="291">
        <v>24</v>
      </c>
      <c r="AY892" s="167" t="str">
        <f t="shared" si="620"/>
        <v>-</v>
      </c>
      <c r="AZ892" s="167">
        <f t="shared" si="621"/>
        <v>40</v>
      </c>
      <c r="BA892" s="167">
        <f t="shared" si="622"/>
        <v>32</v>
      </c>
      <c r="BB892" s="167" t="str">
        <f t="shared" si="623"/>
        <v>-</v>
      </c>
      <c r="BC892" s="167">
        <f t="shared" si="624"/>
        <v>108</v>
      </c>
      <c r="BD892" s="167">
        <f t="shared" si="625"/>
        <v>60</v>
      </c>
      <c r="BE892" s="167">
        <f t="shared" si="626"/>
        <v>27</v>
      </c>
      <c r="BF892" s="167">
        <f t="shared" si="627"/>
        <v>35</v>
      </c>
      <c r="BG892" s="167">
        <f t="shared" si="628"/>
        <v>41</v>
      </c>
      <c r="BH892" s="167"/>
      <c r="BI892" s="167">
        <f t="shared" si="629"/>
        <v>50</v>
      </c>
      <c r="BJ892" s="167">
        <f t="shared" si="630"/>
        <v>38</v>
      </c>
      <c r="BK892" s="167" t="str">
        <f t="shared" si="631"/>
        <v>-</v>
      </c>
      <c r="BL892" s="167">
        <f t="shared" si="632"/>
        <v>33</v>
      </c>
      <c r="BM892" s="167">
        <f t="shared" si="633"/>
        <v>34</v>
      </c>
      <c r="BN892" s="167">
        <f t="shared" si="634"/>
        <v>24</v>
      </c>
      <c r="DI892" s="422"/>
      <c r="DJ892" s="422"/>
      <c r="EU892" s="422"/>
      <c r="EV892" s="422"/>
    </row>
    <row r="893" spans="14:152" s="56" customFormat="1" ht="15" customHeight="1">
      <c r="AG893" s="270">
        <v>19</v>
      </c>
      <c r="AH893" s="270"/>
      <c r="AI893" s="283" t="s">
        <v>1</v>
      </c>
      <c r="AJ893" s="283" t="s">
        <v>690</v>
      </c>
      <c r="AK893" s="291">
        <v>32</v>
      </c>
      <c r="AL893" s="283" t="s">
        <v>1</v>
      </c>
      <c r="AM893" s="283" t="s">
        <v>1568</v>
      </c>
      <c r="AN893" s="283" t="s">
        <v>513</v>
      </c>
      <c r="AO893" s="283" t="s">
        <v>424</v>
      </c>
      <c r="AP893" s="291">
        <v>35</v>
      </c>
      <c r="AQ893" s="167"/>
      <c r="AR893" s="167"/>
      <c r="AS893" s="167"/>
      <c r="AT893" s="167"/>
      <c r="AU893" s="167"/>
      <c r="AV893" s="167"/>
      <c r="AW893" s="167"/>
      <c r="AX893" s="167"/>
      <c r="AY893" s="167">
        <v>69</v>
      </c>
      <c r="AZ893" s="167">
        <f>IF(AJ893="-",AJ893,IF(ISNUMBER(AJ893),AJ893,MID(AJ893,(FIND("-",AJ893)+1),3)+1))</f>
        <v>45</v>
      </c>
      <c r="BA893" s="167">
        <v>33</v>
      </c>
      <c r="BB893" s="167">
        <v>29</v>
      </c>
      <c r="BC893" s="167">
        <f>IF(AM893="-",AM893,IF(ISNUMBER(AM893),AM893,MID(AM893,(FIND("-",AM893)+1),3)+1))</f>
        <v>120</v>
      </c>
      <c r="BD893" s="167">
        <f>IF(AN893="-",AN893,IF(ISNUMBER(AN893),AN893,MID(AN893,(FIND("-",AN893)+1),3)+1))</f>
        <v>69</v>
      </c>
      <c r="BE893" s="167">
        <f>IF(AO893="-",AO893,IF(ISNUMBER(AO893),AO893,MID(AO893,(FIND("-",AO893)+1),3)+1))</f>
        <v>31</v>
      </c>
      <c r="BF893" s="167">
        <v>36</v>
      </c>
      <c r="BG893" s="167">
        <f>IF(AQ892="-",AQ892,IF(ISNUMBER(AQ892),AQ892,MID(AQ892,(FIND("-",AQ892)+1),3)+1))</f>
        <v>43</v>
      </c>
      <c r="BH893" s="167"/>
      <c r="BI893" s="167">
        <f>IF(AR892="-",AR892,IF(ISNUMBER(AR892),AR892,MID(AR892,(FIND("-",AR892)+1),3)+1))</f>
        <v>61</v>
      </c>
      <c r="BJ893" s="167">
        <v>39</v>
      </c>
      <c r="BK893" s="167">
        <v>137</v>
      </c>
      <c r="BL893" s="167">
        <v>34</v>
      </c>
      <c r="BM893" s="167">
        <v>35</v>
      </c>
      <c r="BN893" s="167">
        <v>25</v>
      </c>
      <c r="DI893" s="422"/>
      <c r="DJ893" s="422"/>
      <c r="EU893" s="422"/>
      <c r="EV893" s="422"/>
    </row>
    <row r="894" spans="14:152" s="56" customFormat="1" ht="15" customHeight="1">
      <c r="AG894" s="167"/>
      <c r="AH894" s="167"/>
      <c r="AI894" s="167"/>
      <c r="AJ894" s="167"/>
      <c r="AK894" s="167"/>
      <c r="AL894" s="167"/>
      <c r="AM894" s="167"/>
      <c r="AN894" s="167"/>
      <c r="AO894" s="167"/>
      <c r="AP894" s="167"/>
      <c r="AQ894" s="167"/>
      <c r="AR894" s="167"/>
      <c r="AS894" s="167"/>
      <c r="AT894" s="167"/>
      <c r="AU894" s="167"/>
      <c r="AV894" s="167"/>
      <c r="AW894" s="167"/>
      <c r="AX894" s="167"/>
      <c r="AY894" s="167"/>
      <c r="AZ894" s="167"/>
      <c r="BA894" s="167"/>
      <c r="BB894" s="167"/>
      <c r="BC894" s="167"/>
      <c r="BD894" s="167"/>
      <c r="BE894" s="167"/>
      <c r="BF894" s="167"/>
      <c r="BG894" s="167"/>
      <c r="BH894" s="167"/>
      <c r="BI894" s="167"/>
      <c r="BJ894" s="167"/>
      <c r="BK894" s="167"/>
      <c r="BL894" s="167"/>
      <c r="BM894" s="167"/>
      <c r="BN894" s="167"/>
      <c r="DI894" s="422"/>
      <c r="DJ894" s="422"/>
      <c r="EU894" s="422"/>
      <c r="EV894" s="422"/>
    </row>
    <row r="895" spans="14:152" s="56" customFormat="1" ht="15" customHeight="1">
      <c r="AG895" s="167"/>
      <c r="AH895" s="167"/>
      <c r="AI895" s="167"/>
      <c r="AJ895" s="167"/>
      <c r="AK895" s="167"/>
      <c r="AL895" s="167"/>
      <c r="AM895" s="167"/>
      <c r="AN895" s="167"/>
      <c r="AO895" s="167"/>
      <c r="AP895" s="167"/>
      <c r="AQ895" s="167"/>
      <c r="AR895" s="167"/>
      <c r="AS895" s="167"/>
      <c r="AT895" s="167"/>
      <c r="AU895" s="167"/>
      <c r="AV895" s="167"/>
      <c r="AW895" s="167"/>
      <c r="AX895" s="167"/>
      <c r="AY895" s="167"/>
      <c r="AZ895" s="167"/>
      <c r="BA895" s="167"/>
      <c r="BB895" s="167"/>
      <c r="BC895" s="167"/>
      <c r="BD895" s="167"/>
      <c r="BE895" s="167"/>
      <c r="BF895" s="167"/>
      <c r="BG895" s="167"/>
      <c r="BH895" s="167"/>
      <c r="BI895" s="167"/>
      <c r="BJ895" s="167"/>
      <c r="BK895" s="167"/>
      <c r="BL895" s="167"/>
      <c r="BM895" s="167"/>
      <c r="BN895" s="167"/>
      <c r="DI895" s="422"/>
      <c r="DJ895" s="422"/>
      <c r="EU895" s="422"/>
      <c r="EV895" s="422"/>
    </row>
    <row r="896" spans="14:152" s="56" customFormat="1" ht="15" customHeight="1">
      <c r="AG896" s="167"/>
      <c r="AH896" s="167"/>
      <c r="AI896" s="167"/>
      <c r="AJ896" s="167"/>
      <c r="AK896" s="167"/>
      <c r="AL896" s="167"/>
      <c r="AM896" s="167"/>
      <c r="AN896" s="167"/>
      <c r="AO896" s="167"/>
      <c r="AP896" s="167"/>
      <c r="AQ896" s="167"/>
      <c r="AR896" s="167"/>
      <c r="AS896" s="167"/>
      <c r="AT896" s="167"/>
      <c r="AU896" s="167"/>
      <c r="AV896" s="167"/>
      <c r="AW896" s="167"/>
      <c r="AX896" s="167"/>
      <c r="AY896" s="167"/>
      <c r="AZ896" s="167"/>
      <c r="BA896" s="167"/>
      <c r="BB896" s="167"/>
      <c r="BC896" s="167"/>
      <c r="BD896" s="167"/>
      <c r="BE896" s="167"/>
      <c r="BF896" s="167"/>
      <c r="BG896" s="167"/>
      <c r="BH896" s="167"/>
      <c r="BI896" s="167"/>
      <c r="BJ896" s="167"/>
      <c r="BK896" s="167"/>
      <c r="BL896" s="167"/>
      <c r="BM896" s="167"/>
      <c r="BN896" s="167"/>
      <c r="DI896" s="422"/>
      <c r="DJ896" s="422"/>
      <c r="EU896" s="422"/>
      <c r="EV896" s="422"/>
    </row>
    <row r="897" spans="14:152" s="56" customFormat="1" ht="15" customHeight="1">
      <c r="N897" s="172" t="s">
        <v>2076</v>
      </c>
      <c r="O897" s="172"/>
      <c r="P897" s="172"/>
      <c r="Q897" s="172"/>
      <c r="R897" s="172"/>
      <c r="S897" s="172"/>
      <c r="T897" s="172"/>
      <c r="U897" s="172"/>
      <c r="V897" s="172"/>
      <c r="AG897" s="167"/>
      <c r="AH897" s="167"/>
      <c r="AI897" s="167"/>
      <c r="AJ897" s="167"/>
      <c r="AK897" s="167"/>
      <c r="AL897" s="167"/>
      <c r="AM897" s="167"/>
      <c r="AN897" s="167"/>
      <c r="AO897" s="167"/>
      <c r="AP897" s="167"/>
      <c r="AQ897" s="167"/>
      <c r="AR897" s="167"/>
      <c r="AS897" s="167"/>
      <c r="AT897" s="167"/>
      <c r="AU897" s="167"/>
      <c r="AV897" s="167"/>
      <c r="AW897" s="167"/>
      <c r="AX897" s="167"/>
      <c r="AY897" s="167"/>
      <c r="AZ897" s="167"/>
      <c r="BA897" s="167"/>
      <c r="BB897" s="167"/>
      <c r="BC897" s="167"/>
      <c r="BD897" s="167"/>
      <c r="BE897" s="167"/>
      <c r="BF897" s="167"/>
      <c r="BG897" s="167"/>
      <c r="BH897" s="167"/>
      <c r="BI897" s="167"/>
      <c r="BJ897" s="167"/>
      <c r="BK897" s="167"/>
      <c r="BL897" s="167"/>
      <c r="BM897" s="167"/>
      <c r="BN897" s="167"/>
      <c r="DI897" s="422"/>
      <c r="DJ897" s="422"/>
      <c r="EU897" s="422"/>
      <c r="EV897" s="422"/>
    </row>
    <row r="898" spans="14:152" s="56" customFormat="1" ht="15" customHeight="1">
      <c r="N898" s="172" t="s">
        <v>2077</v>
      </c>
      <c r="O898" s="172"/>
      <c r="P898" s="172"/>
      <c r="Q898" s="172"/>
      <c r="R898" s="172"/>
      <c r="S898" s="172"/>
      <c r="T898" s="172"/>
      <c r="U898" s="172"/>
      <c r="V898" s="172"/>
      <c r="AG898" s="167"/>
      <c r="AH898" s="167"/>
      <c r="AI898" s="167"/>
      <c r="AJ898" s="167"/>
      <c r="AK898" s="167"/>
      <c r="AL898" s="167"/>
      <c r="AM898" s="167"/>
      <c r="AN898" s="167"/>
      <c r="AO898" s="167"/>
      <c r="AP898" s="167"/>
      <c r="DI898" s="422"/>
      <c r="DJ898" s="422"/>
      <c r="EU898" s="422"/>
      <c r="EV898" s="422"/>
    </row>
    <row r="899" spans="14:152" s="56" customFormat="1" ht="15" customHeight="1">
      <c r="N899" s="172"/>
      <c r="O899" s="172"/>
      <c r="Q899" s="172" t="s">
        <v>2063</v>
      </c>
      <c r="R899" s="172"/>
      <c r="S899" s="172"/>
      <c r="T899" s="172"/>
      <c r="U899" s="172"/>
      <c r="DI899" s="422"/>
      <c r="DJ899" s="422"/>
      <c r="EU899" s="422"/>
      <c r="EV899" s="422"/>
    </row>
    <row r="900" spans="14:152" s="56" customFormat="1" ht="15" customHeight="1">
      <c r="N900" s="199" t="s">
        <v>2</v>
      </c>
      <c r="O900" s="200" t="e">
        <f>Plan1!#REF!</f>
        <v>#REF!</v>
      </c>
      <c r="P900" s="200" t="e">
        <f>Plan1!#REF!</f>
        <v>#REF!</v>
      </c>
      <c r="Q900" s="200" t="e">
        <f>Plan1!#REF!</f>
        <v>#REF!</v>
      </c>
      <c r="R900" s="200" t="e">
        <f>Plan1!#REF!</f>
        <v>#REF!</v>
      </c>
      <c r="S900" s="200" t="e">
        <f>Plan1!#REF!</f>
        <v>#REF!</v>
      </c>
      <c r="T900" s="200" t="e">
        <f>Plan1!#REF!</f>
        <v>#REF!</v>
      </c>
      <c r="U900" s="199" t="e">
        <f>Plan1!#REF!</f>
        <v>#REF!</v>
      </c>
      <c r="DI900" s="422"/>
      <c r="DJ900" s="422"/>
      <c r="EU900" s="422"/>
      <c r="EV900" s="422"/>
    </row>
    <row r="901" spans="14:152" s="56" customFormat="1" ht="15" customHeight="1">
      <c r="N901" s="504">
        <v>1</v>
      </c>
      <c r="O901" s="504">
        <v>0</v>
      </c>
      <c r="P901" s="167" t="s">
        <v>1</v>
      </c>
      <c r="Q901" s="167" t="s">
        <v>1</v>
      </c>
      <c r="R901" s="504">
        <v>0</v>
      </c>
      <c r="S901" s="167" t="s">
        <v>1</v>
      </c>
      <c r="T901" s="167" t="s">
        <v>1</v>
      </c>
      <c r="U901" s="167" t="s">
        <v>1</v>
      </c>
      <c r="W901" s="223">
        <f t="shared" ref="W901:W919" si="635">IF(O901="-",O901,IF(ISNUMBER(O901),O901,MID(O901,1,FIND("-",O901)-1))+0)</f>
        <v>0</v>
      </c>
      <c r="X901" s="223" t="str">
        <f t="shared" ref="X901:X919" si="636">IF(P901="-",P901,IF(ISNUMBER(P901),P901,MID(P901,1,FIND("-",P901)-1))+0)</f>
        <v>-</v>
      </c>
      <c r="Y901" s="223" t="str">
        <f t="shared" ref="Y901:Y919" si="637">IF(Q901="-",Q901,IF(ISNUMBER(Q901),Q901,MID(Q901,1,FIND("-",Q901)-1))+0)</f>
        <v>-</v>
      </c>
      <c r="Z901" s="223"/>
      <c r="AA901" s="223"/>
      <c r="AB901" s="223">
        <f t="shared" ref="AB901:AB919" si="638">IF(R901="-",R901,IF(ISNUMBER(R901),R901,MID(R901,1,FIND("-",R901)-1))+0)</f>
        <v>0</v>
      </c>
      <c r="AC901" s="223" t="str">
        <f t="shared" ref="AC901:AC919" si="639">IF(S901="-",S901,IF(ISNUMBER(S901),S901,MID(S901,1,FIND("-",S901)-1))+0)</f>
        <v>-</v>
      </c>
      <c r="AD901" s="223" t="str">
        <f t="shared" ref="AD901:AD919" si="640">IF(T901="-",T901,IF(ISNUMBER(T901),T901,MID(T901,1,FIND("-",T901)-1))+0)</f>
        <v>-</v>
      </c>
      <c r="AE901" s="223" t="str">
        <f t="shared" ref="AE901:AE919" si="641">IF(U901="-",U901,IF(ISNUMBER(U901),U901,MID(U901,1,FIND("-",U901)-1))+0)</f>
        <v>-</v>
      </c>
      <c r="DI901" s="422"/>
      <c r="DJ901" s="422"/>
      <c r="EU901" s="422"/>
      <c r="EV901" s="422"/>
    </row>
    <row r="902" spans="14:152" s="56" customFormat="1" ht="15" customHeight="1">
      <c r="N902" s="504">
        <v>2</v>
      </c>
      <c r="O902" s="167" t="s">
        <v>479</v>
      </c>
      <c r="P902" s="167" t="s">
        <v>1</v>
      </c>
      <c r="Q902" s="504">
        <v>0</v>
      </c>
      <c r="R902" s="504">
        <v>1</v>
      </c>
      <c r="S902" s="167" t="s">
        <v>1</v>
      </c>
      <c r="T902" s="167" t="s">
        <v>404</v>
      </c>
      <c r="U902" s="504">
        <v>0</v>
      </c>
      <c r="W902" s="223">
        <f t="shared" si="635"/>
        <v>1</v>
      </c>
      <c r="X902" s="223" t="str">
        <f t="shared" si="636"/>
        <v>-</v>
      </c>
      <c r="Y902" s="223">
        <f t="shared" si="637"/>
        <v>0</v>
      </c>
      <c r="Z902" s="223"/>
      <c r="AA902" s="223"/>
      <c r="AB902" s="223">
        <f t="shared" si="638"/>
        <v>1</v>
      </c>
      <c r="AC902" s="223" t="str">
        <f t="shared" si="639"/>
        <v>-</v>
      </c>
      <c r="AD902" s="223">
        <f t="shared" si="640"/>
        <v>0</v>
      </c>
      <c r="AE902" s="223">
        <f t="shared" si="641"/>
        <v>0</v>
      </c>
      <c r="AJ902" s="221" t="s">
        <v>1569</v>
      </c>
      <c r="AK902" s="221"/>
      <c r="AL902" s="221"/>
      <c r="AM902" s="221"/>
      <c r="AN902" s="221"/>
      <c r="DI902" s="422"/>
      <c r="DJ902" s="422"/>
      <c r="EU902" s="422"/>
      <c r="EV902" s="422"/>
    </row>
    <row r="903" spans="14:152" s="56" customFormat="1" ht="15" customHeight="1">
      <c r="N903" s="504">
        <v>3</v>
      </c>
      <c r="O903" s="167" t="s">
        <v>482</v>
      </c>
      <c r="P903" s="167" t="s">
        <v>1</v>
      </c>
      <c r="Q903" s="167" t="s">
        <v>456</v>
      </c>
      <c r="R903" s="167" t="s">
        <v>411</v>
      </c>
      <c r="S903" s="167" t="s">
        <v>1</v>
      </c>
      <c r="T903" s="167" t="s">
        <v>517</v>
      </c>
      <c r="U903" s="504">
        <v>1</v>
      </c>
      <c r="W903" s="223">
        <f t="shared" si="635"/>
        <v>5</v>
      </c>
      <c r="X903" s="223" t="str">
        <f t="shared" si="636"/>
        <v>-</v>
      </c>
      <c r="Y903" s="223">
        <f t="shared" si="637"/>
        <v>1</v>
      </c>
      <c r="Z903" s="223"/>
      <c r="AA903" s="223"/>
      <c r="AB903" s="223">
        <f t="shared" si="638"/>
        <v>2</v>
      </c>
      <c r="AC903" s="223" t="str">
        <f t="shared" si="639"/>
        <v>-</v>
      </c>
      <c r="AD903" s="223">
        <f t="shared" si="640"/>
        <v>2</v>
      </c>
      <c r="AE903" s="223">
        <f t="shared" si="641"/>
        <v>1</v>
      </c>
      <c r="AJ903" s="251" t="s">
        <v>1570</v>
      </c>
      <c r="AK903" s="221"/>
      <c r="AL903" s="251" t="s">
        <v>1571</v>
      </c>
      <c r="AM903" s="922" t="s">
        <v>1572</v>
      </c>
      <c r="AN903" s="922"/>
      <c r="DI903" s="422"/>
      <c r="DJ903" s="422"/>
      <c r="EU903" s="422"/>
      <c r="EV903" s="422"/>
    </row>
    <row r="904" spans="14:152" s="56" customFormat="1" ht="15" customHeight="1">
      <c r="N904" s="504">
        <v>4</v>
      </c>
      <c r="O904" s="167" t="s">
        <v>485</v>
      </c>
      <c r="P904" s="504">
        <v>0</v>
      </c>
      <c r="Q904" s="504">
        <v>3</v>
      </c>
      <c r="R904" s="504">
        <v>4</v>
      </c>
      <c r="S904" s="504">
        <v>0</v>
      </c>
      <c r="T904" s="167" t="s">
        <v>353</v>
      </c>
      <c r="U904" s="504">
        <v>2</v>
      </c>
      <c r="W904" s="223">
        <f t="shared" si="635"/>
        <v>9</v>
      </c>
      <c r="X904" s="223">
        <f t="shared" si="636"/>
        <v>0</v>
      </c>
      <c r="Y904" s="223">
        <f t="shared" si="637"/>
        <v>3</v>
      </c>
      <c r="Z904" s="223"/>
      <c r="AA904" s="223"/>
      <c r="AB904" s="223">
        <f t="shared" si="638"/>
        <v>4</v>
      </c>
      <c r="AC904" s="223">
        <f t="shared" si="639"/>
        <v>0</v>
      </c>
      <c r="AD904" s="223">
        <f t="shared" si="640"/>
        <v>5</v>
      </c>
      <c r="AE904" s="223">
        <f t="shared" si="641"/>
        <v>2</v>
      </c>
      <c r="AJ904" s="251" t="s">
        <v>1573</v>
      </c>
      <c r="AK904" s="251" t="s">
        <v>1574</v>
      </c>
      <c r="AL904" s="251" t="s">
        <v>1575</v>
      </c>
      <c r="AM904" s="508">
        <v>0.9</v>
      </c>
      <c r="AN904" s="508">
        <v>0.95</v>
      </c>
      <c r="DI904" s="422"/>
      <c r="DJ904" s="422"/>
      <c r="EU904" s="422"/>
      <c r="EV904" s="422"/>
    </row>
    <row r="905" spans="14:152" s="56" customFormat="1" ht="15" customHeight="1">
      <c r="N905" s="504">
        <v>5</v>
      </c>
      <c r="O905" s="167" t="s">
        <v>487</v>
      </c>
      <c r="P905" s="167" t="s">
        <v>479</v>
      </c>
      <c r="Q905" s="167" t="s">
        <v>356</v>
      </c>
      <c r="R905" s="504">
        <v>5</v>
      </c>
      <c r="S905" s="167" t="s">
        <v>456</v>
      </c>
      <c r="T905" s="167" t="s">
        <v>367</v>
      </c>
      <c r="U905" s="504">
        <v>3</v>
      </c>
      <c r="W905" s="223">
        <f t="shared" si="635"/>
        <v>13</v>
      </c>
      <c r="X905" s="223">
        <f t="shared" si="636"/>
        <v>1</v>
      </c>
      <c r="Y905" s="223">
        <f t="shared" si="637"/>
        <v>4</v>
      </c>
      <c r="Z905" s="223"/>
      <c r="AA905" s="223"/>
      <c r="AB905" s="223">
        <f t="shared" si="638"/>
        <v>5</v>
      </c>
      <c r="AC905" s="223">
        <f t="shared" si="639"/>
        <v>1</v>
      </c>
      <c r="AD905" s="223">
        <f t="shared" si="640"/>
        <v>7</v>
      </c>
      <c r="AE905" s="223">
        <f t="shared" si="641"/>
        <v>3</v>
      </c>
      <c r="AJ905" s="221">
        <v>0</v>
      </c>
      <c r="AK905" s="221" t="s">
        <v>1576</v>
      </c>
      <c r="AL905" s="221" t="s">
        <v>1576</v>
      </c>
      <c r="AM905" s="221" t="s">
        <v>1576</v>
      </c>
      <c r="AN905" s="221" t="s">
        <v>1576</v>
      </c>
      <c r="DI905" s="422"/>
      <c r="DJ905" s="422"/>
      <c r="EU905" s="422"/>
      <c r="EV905" s="422"/>
    </row>
    <row r="906" spans="14:152" s="56" customFormat="1" ht="15" customHeight="1">
      <c r="N906" s="504">
        <v>6</v>
      </c>
      <c r="O906" s="167" t="s">
        <v>489</v>
      </c>
      <c r="P906" s="167" t="s">
        <v>518</v>
      </c>
      <c r="Q906" s="504">
        <v>6</v>
      </c>
      <c r="R906" s="167" t="s">
        <v>359</v>
      </c>
      <c r="S906" s="167" t="s">
        <v>407</v>
      </c>
      <c r="T906" s="167" t="s">
        <v>483</v>
      </c>
      <c r="U906" s="504">
        <v>4</v>
      </c>
      <c r="W906" s="223">
        <f t="shared" si="635"/>
        <v>17</v>
      </c>
      <c r="X906" s="223">
        <f t="shared" si="636"/>
        <v>5</v>
      </c>
      <c r="Y906" s="223">
        <f t="shared" si="637"/>
        <v>6</v>
      </c>
      <c r="Z906" s="223"/>
      <c r="AA906" s="223"/>
      <c r="AB906" s="223">
        <f t="shared" si="638"/>
        <v>6</v>
      </c>
      <c r="AC906" s="223">
        <f t="shared" si="639"/>
        <v>3</v>
      </c>
      <c r="AD906" s="223">
        <f t="shared" si="640"/>
        <v>9</v>
      </c>
      <c r="AE906" s="223">
        <f t="shared" si="641"/>
        <v>4</v>
      </c>
      <c r="AJ906" s="270">
        <v>3</v>
      </c>
      <c r="AK906" s="270">
        <v>45</v>
      </c>
      <c r="AL906" s="251" t="s">
        <v>1577</v>
      </c>
      <c r="AM906" s="251" t="s">
        <v>1578</v>
      </c>
      <c r="AN906" s="251" t="s">
        <v>1579</v>
      </c>
      <c r="DI906" s="422"/>
      <c r="DJ906" s="422"/>
      <c r="EU906" s="422"/>
      <c r="EV906" s="422"/>
    </row>
    <row r="907" spans="14:152" s="56" customFormat="1" ht="15" customHeight="1">
      <c r="N907" s="504">
        <v>7</v>
      </c>
      <c r="O907" s="167" t="s">
        <v>491</v>
      </c>
      <c r="P907" s="167" t="s">
        <v>355</v>
      </c>
      <c r="Q907" s="504">
        <v>7</v>
      </c>
      <c r="R907" s="504">
        <v>8</v>
      </c>
      <c r="S907" s="167" t="s">
        <v>353</v>
      </c>
      <c r="T907" s="167" t="s">
        <v>458</v>
      </c>
      <c r="U907" s="504">
        <v>5</v>
      </c>
      <c r="W907" s="223">
        <f t="shared" si="635"/>
        <v>21</v>
      </c>
      <c r="X907" s="223">
        <f t="shared" si="636"/>
        <v>8</v>
      </c>
      <c r="Y907" s="223">
        <f t="shared" si="637"/>
        <v>7</v>
      </c>
      <c r="Z907" s="223"/>
      <c r="AA907" s="223"/>
      <c r="AB907" s="223">
        <f t="shared" si="638"/>
        <v>8</v>
      </c>
      <c r="AC907" s="223">
        <f t="shared" si="639"/>
        <v>5</v>
      </c>
      <c r="AD907" s="223">
        <f t="shared" si="640"/>
        <v>12</v>
      </c>
      <c r="AE907" s="223">
        <f t="shared" si="641"/>
        <v>5</v>
      </c>
      <c r="AJ907" s="270">
        <v>4</v>
      </c>
      <c r="AK907" s="270">
        <v>47</v>
      </c>
      <c r="AL907" s="251" t="s">
        <v>1577</v>
      </c>
      <c r="AM907" s="251" t="s">
        <v>1580</v>
      </c>
      <c r="AN907" s="251" t="s">
        <v>1581</v>
      </c>
      <c r="DI907" s="422"/>
      <c r="DJ907" s="422"/>
      <c r="EU907" s="422"/>
      <c r="EV907" s="422"/>
    </row>
    <row r="908" spans="14:152" s="56" customFormat="1" ht="15" customHeight="1">
      <c r="N908" s="504">
        <v>8</v>
      </c>
      <c r="O908" s="167" t="s">
        <v>493</v>
      </c>
      <c r="P908" s="167" t="s">
        <v>357</v>
      </c>
      <c r="Q908" s="167" t="s">
        <v>361</v>
      </c>
      <c r="R908" s="167" t="s">
        <v>412</v>
      </c>
      <c r="S908" s="167" t="s">
        <v>367</v>
      </c>
      <c r="T908" s="167" t="s">
        <v>370</v>
      </c>
      <c r="U908" s="504">
        <v>6</v>
      </c>
      <c r="W908" s="223">
        <f t="shared" si="635"/>
        <v>25</v>
      </c>
      <c r="X908" s="223">
        <f t="shared" si="636"/>
        <v>11</v>
      </c>
      <c r="Y908" s="223">
        <f t="shared" si="637"/>
        <v>8</v>
      </c>
      <c r="Z908" s="223"/>
      <c r="AA908" s="223"/>
      <c r="AB908" s="223">
        <f t="shared" si="638"/>
        <v>9</v>
      </c>
      <c r="AC908" s="223">
        <f t="shared" si="639"/>
        <v>7</v>
      </c>
      <c r="AD908" s="223">
        <f t="shared" si="640"/>
        <v>14</v>
      </c>
      <c r="AE908" s="223">
        <f t="shared" si="641"/>
        <v>6</v>
      </c>
      <c r="AJ908" s="270">
        <v>5</v>
      </c>
      <c r="AK908" s="270">
        <v>49</v>
      </c>
      <c r="AL908" s="251" t="s">
        <v>1577</v>
      </c>
      <c r="AM908" s="251" t="s">
        <v>1582</v>
      </c>
      <c r="AN908" s="251" t="s">
        <v>616</v>
      </c>
      <c r="DI908" s="422"/>
      <c r="DJ908" s="422"/>
      <c r="EU908" s="422"/>
      <c r="EV908" s="422"/>
    </row>
    <row r="909" spans="14:152" s="56" customFormat="1" ht="15" customHeight="1">
      <c r="N909" s="504">
        <v>9</v>
      </c>
      <c r="O909" s="167" t="s">
        <v>372</v>
      </c>
      <c r="P909" s="167" t="s">
        <v>360</v>
      </c>
      <c r="Q909" s="504">
        <v>10</v>
      </c>
      <c r="R909" s="504">
        <v>11</v>
      </c>
      <c r="S909" s="167" t="s">
        <v>412</v>
      </c>
      <c r="T909" s="167" t="s">
        <v>374</v>
      </c>
      <c r="U909" s="504">
        <v>7</v>
      </c>
      <c r="W909" s="223">
        <f t="shared" si="635"/>
        <v>29</v>
      </c>
      <c r="X909" s="223">
        <f t="shared" si="636"/>
        <v>15</v>
      </c>
      <c r="Y909" s="223">
        <f t="shared" si="637"/>
        <v>10</v>
      </c>
      <c r="Z909" s="223"/>
      <c r="AA909" s="223"/>
      <c r="AB909" s="223">
        <f t="shared" si="638"/>
        <v>11</v>
      </c>
      <c r="AC909" s="223">
        <f t="shared" si="639"/>
        <v>9</v>
      </c>
      <c r="AD909" s="223">
        <f t="shared" si="640"/>
        <v>17</v>
      </c>
      <c r="AE909" s="223">
        <f t="shared" si="641"/>
        <v>7</v>
      </c>
      <c r="AJ909" s="270">
        <v>6</v>
      </c>
      <c r="AK909" s="270">
        <v>51</v>
      </c>
      <c r="AL909" s="251" t="s">
        <v>5</v>
      </c>
      <c r="AM909" s="251" t="s">
        <v>1583</v>
      </c>
      <c r="AN909" s="251" t="s">
        <v>1584</v>
      </c>
      <c r="DI909" s="422"/>
      <c r="DJ909" s="422"/>
      <c r="EU909" s="422"/>
      <c r="EV909" s="422"/>
    </row>
    <row r="910" spans="14:152" s="56" customFormat="1" ht="15" customHeight="1">
      <c r="N910" s="504">
        <v>10</v>
      </c>
      <c r="O910" s="167" t="s">
        <v>567</v>
      </c>
      <c r="P910" s="167" t="s">
        <v>462</v>
      </c>
      <c r="Q910" s="504">
        <v>11</v>
      </c>
      <c r="R910" s="167" t="s">
        <v>458</v>
      </c>
      <c r="S910" s="167" t="s">
        <v>366</v>
      </c>
      <c r="T910" s="167" t="s">
        <v>377</v>
      </c>
      <c r="U910" s="167" t="s">
        <v>361</v>
      </c>
      <c r="W910" s="223">
        <f t="shared" si="635"/>
        <v>33</v>
      </c>
      <c r="X910" s="223">
        <f t="shared" si="636"/>
        <v>18</v>
      </c>
      <c r="Y910" s="223">
        <f t="shared" si="637"/>
        <v>11</v>
      </c>
      <c r="Z910" s="223"/>
      <c r="AA910" s="223"/>
      <c r="AB910" s="223">
        <f t="shared" si="638"/>
        <v>12</v>
      </c>
      <c r="AC910" s="223">
        <f t="shared" si="639"/>
        <v>11</v>
      </c>
      <c r="AD910" s="223">
        <f t="shared" si="640"/>
        <v>19</v>
      </c>
      <c r="AE910" s="223">
        <f t="shared" si="641"/>
        <v>8</v>
      </c>
      <c r="AJ910" s="270">
        <v>7</v>
      </c>
      <c r="AK910" s="270">
        <v>53</v>
      </c>
      <c r="AL910" s="251" t="s">
        <v>5</v>
      </c>
      <c r="AM910" s="251" t="s">
        <v>943</v>
      </c>
      <c r="AN910" s="251" t="s">
        <v>1585</v>
      </c>
      <c r="DI910" s="422"/>
      <c r="DJ910" s="422"/>
      <c r="EU910" s="422"/>
      <c r="EV910" s="422"/>
    </row>
    <row r="911" spans="14:152" s="56" customFormat="1" ht="15" customHeight="1">
      <c r="N911" s="504">
        <v>11</v>
      </c>
      <c r="O911" s="167" t="s">
        <v>613</v>
      </c>
      <c r="P911" s="167" t="s">
        <v>381</v>
      </c>
      <c r="Q911" s="167" t="s">
        <v>458</v>
      </c>
      <c r="R911" s="504">
        <v>14</v>
      </c>
      <c r="S911" s="167" t="s">
        <v>380</v>
      </c>
      <c r="T911" s="167" t="s">
        <v>381</v>
      </c>
      <c r="U911" s="504">
        <v>10</v>
      </c>
      <c r="W911" s="223">
        <f t="shared" si="635"/>
        <v>37</v>
      </c>
      <c r="X911" s="223">
        <f t="shared" si="636"/>
        <v>21</v>
      </c>
      <c r="Y911" s="223">
        <f t="shared" si="637"/>
        <v>12</v>
      </c>
      <c r="Z911" s="223"/>
      <c r="AA911" s="223"/>
      <c r="AB911" s="223">
        <f t="shared" si="638"/>
        <v>14</v>
      </c>
      <c r="AC911" s="223">
        <f t="shared" si="639"/>
        <v>13</v>
      </c>
      <c r="AD911" s="223">
        <f t="shared" si="640"/>
        <v>21</v>
      </c>
      <c r="AE911" s="223">
        <f t="shared" si="641"/>
        <v>10</v>
      </c>
      <c r="AJ911" s="270">
        <v>8</v>
      </c>
      <c r="AK911" s="270">
        <v>55</v>
      </c>
      <c r="AL911" s="251" t="s">
        <v>5</v>
      </c>
      <c r="AM911" s="251" t="s">
        <v>702</v>
      </c>
      <c r="AN911" s="251" t="s">
        <v>1586</v>
      </c>
      <c r="DI911" s="422"/>
      <c r="DJ911" s="422"/>
      <c r="EU911" s="422"/>
      <c r="EV911" s="422"/>
    </row>
    <row r="912" spans="14:152" s="56" customFormat="1" ht="15" customHeight="1">
      <c r="N912" s="504">
        <v>12</v>
      </c>
      <c r="O912" s="167" t="s">
        <v>499</v>
      </c>
      <c r="P912" s="167" t="s">
        <v>519</v>
      </c>
      <c r="Q912" s="504">
        <v>14</v>
      </c>
      <c r="R912" s="167" t="s">
        <v>371</v>
      </c>
      <c r="S912" s="167" t="s">
        <v>371</v>
      </c>
      <c r="T912" s="167" t="s">
        <v>384</v>
      </c>
      <c r="U912" s="504">
        <v>11</v>
      </c>
      <c r="W912" s="223">
        <f t="shared" si="635"/>
        <v>40</v>
      </c>
      <c r="X912" s="223">
        <f t="shared" si="636"/>
        <v>24</v>
      </c>
      <c r="Y912" s="223">
        <f t="shared" si="637"/>
        <v>14</v>
      </c>
      <c r="Z912" s="223"/>
      <c r="AA912" s="223"/>
      <c r="AB912" s="223">
        <f t="shared" si="638"/>
        <v>15</v>
      </c>
      <c r="AC912" s="223">
        <f t="shared" si="639"/>
        <v>15</v>
      </c>
      <c r="AD912" s="223">
        <f t="shared" si="640"/>
        <v>24</v>
      </c>
      <c r="AE912" s="223">
        <f t="shared" si="641"/>
        <v>11</v>
      </c>
      <c r="AJ912" s="270">
        <v>9</v>
      </c>
      <c r="AK912" s="270">
        <v>57</v>
      </c>
      <c r="AL912" s="509">
        <v>0.2</v>
      </c>
      <c r="AM912" s="251" t="s">
        <v>706</v>
      </c>
      <c r="AN912" s="251" t="s">
        <v>1587</v>
      </c>
      <c r="DI912" s="422"/>
      <c r="DJ912" s="422"/>
      <c r="EU912" s="422"/>
      <c r="EV912" s="422"/>
    </row>
    <row r="913" spans="14:152" s="56" customFormat="1" ht="15" customHeight="1">
      <c r="N913" s="504">
        <v>13</v>
      </c>
      <c r="O913" s="167" t="s">
        <v>502</v>
      </c>
      <c r="P913" s="167" t="s">
        <v>386</v>
      </c>
      <c r="Q913" s="504">
        <v>15</v>
      </c>
      <c r="R913" s="504">
        <v>17</v>
      </c>
      <c r="S913" s="167" t="s">
        <v>374</v>
      </c>
      <c r="T913" s="167" t="s">
        <v>388</v>
      </c>
      <c r="U913" s="504">
        <v>12</v>
      </c>
      <c r="W913" s="223">
        <f t="shared" si="635"/>
        <v>44</v>
      </c>
      <c r="X913" s="223">
        <f t="shared" si="636"/>
        <v>28</v>
      </c>
      <c r="Y913" s="223">
        <f t="shared" si="637"/>
        <v>15</v>
      </c>
      <c r="Z913" s="223"/>
      <c r="AA913" s="223"/>
      <c r="AB913" s="223">
        <f t="shared" si="638"/>
        <v>17</v>
      </c>
      <c r="AC913" s="223">
        <f t="shared" si="639"/>
        <v>17</v>
      </c>
      <c r="AD913" s="223">
        <f t="shared" si="640"/>
        <v>26</v>
      </c>
      <c r="AE913" s="223">
        <f t="shared" si="641"/>
        <v>12</v>
      </c>
      <c r="AJ913" s="270">
        <v>10</v>
      </c>
      <c r="AK913" s="270">
        <v>59</v>
      </c>
      <c r="AL913" s="251" t="s">
        <v>17</v>
      </c>
      <c r="AM913" s="251" t="s">
        <v>615</v>
      </c>
      <c r="AN913" s="251" t="s">
        <v>1588</v>
      </c>
      <c r="DI913" s="422"/>
      <c r="DJ913" s="422"/>
      <c r="EU913" s="422"/>
      <c r="EV913" s="422"/>
    </row>
    <row r="914" spans="14:152" s="56" customFormat="1" ht="15" customHeight="1">
      <c r="N914" s="504">
        <v>14</v>
      </c>
      <c r="O914" s="167" t="s">
        <v>505</v>
      </c>
      <c r="P914" s="167" t="s">
        <v>390</v>
      </c>
      <c r="Q914" s="504">
        <v>16</v>
      </c>
      <c r="R914" s="167" t="s">
        <v>429</v>
      </c>
      <c r="S914" s="167" t="s">
        <v>377</v>
      </c>
      <c r="T914" s="167" t="s">
        <v>386</v>
      </c>
      <c r="U914" s="504">
        <v>13</v>
      </c>
      <c r="W914" s="223">
        <f t="shared" si="635"/>
        <v>48</v>
      </c>
      <c r="X914" s="223">
        <f t="shared" si="636"/>
        <v>31</v>
      </c>
      <c r="Y914" s="223">
        <f t="shared" si="637"/>
        <v>16</v>
      </c>
      <c r="Z914" s="223"/>
      <c r="AA914" s="223"/>
      <c r="AB914" s="223">
        <f t="shared" si="638"/>
        <v>18</v>
      </c>
      <c r="AC914" s="223">
        <f t="shared" si="639"/>
        <v>19</v>
      </c>
      <c r="AD914" s="223">
        <f t="shared" si="640"/>
        <v>28</v>
      </c>
      <c r="AE914" s="223">
        <f t="shared" si="641"/>
        <v>13</v>
      </c>
      <c r="AJ914" s="270">
        <v>11</v>
      </c>
      <c r="AK914" s="270">
        <v>61</v>
      </c>
      <c r="AL914" s="251">
        <v>0.5</v>
      </c>
      <c r="AM914" s="251" t="s">
        <v>712</v>
      </c>
      <c r="AN914" s="251" t="s">
        <v>1589</v>
      </c>
      <c r="DI914" s="422"/>
      <c r="DJ914" s="422"/>
      <c r="EU914" s="422"/>
      <c r="EV914" s="422"/>
    </row>
    <row r="915" spans="14:152" s="56" customFormat="1" ht="15" customHeight="1">
      <c r="N915" s="504">
        <v>15</v>
      </c>
      <c r="O915" s="167" t="s">
        <v>507</v>
      </c>
      <c r="P915" s="167" t="s">
        <v>631</v>
      </c>
      <c r="Q915" s="167" t="s">
        <v>374</v>
      </c>
      <c r="R915" s="504">
        <v>20</v>
      </c>
      <c r="S915" s="167" t="s">
        <v>437</v>
      </c>
      <c r="T915" s="167" t="s">
        <v>432</v>
      </c>
      <c r="U915" s="504">
        <v>14</v>
      </c>
      <c r="W915" s="223">
        <f t="shared" si="635"/>
        <v>52</v>
      </c>
      <c r="X915" s="223">
        <f t="shared" si="636"/>
        <v>34</v>
      </c>
      <c r="Y915" s="223">
        <f t="shared" si="637"/>
        <v>17</v>
      </c>
      <c r="Z915" s="223"/>
      <c r="AA915" s="223"/>
      <c r="AB915" s="223">
        <f t="shared" si="638"/>
        <v>20</v>
      </c>
      <c r="AC915" s="223">
        <f t="shared" si="639"/>
        <v>21</v>
      </c>
      <c r="AD915" s="223">
        <f t="shared" si="640"/>
        <v>31</v>
      </c>
      <c r="AE915" s="223">
        <f t="shared" si="641"/>
        <v>14</v>
      </c>
      <c r="AJ915" s="270">
        <v>12</v>
      </c>
      <c r="AK915" s="270">
        <v>63</v>
      </c>
      <c r="AL915" s="270">
        <v>1</v>
      </c>
      <c r="AM915" s="251" t="s">
        <v>716</v>
      </c>
      <c r="AN915" s="251" t="s">
        <v>1590</v>
      </c>
      <c r="DI915" s="422"/>
      <c r="DJ915" s="422"/>
      <c r="EU915" s="422"/>
      <c r="EV915" s="422"/>
    </row>
    <row r="916" spans="14:152" s="56" customFormat="1" ht="15" customHeight="1">
      <c r="N916" s="504">
        <v>16</v>
      </c>
      <c r="O916" s="167" t="s">
        <v>510</v>
      </c>
      <c r="P916" s="504">
        <v>38</v>
      </c>
      <c r="Q916" s="504">
        <v>19</v>
      </c>
      <c r="R916" s="167" t="s">
        <v>437</v>
      </c>
      <c r="S916" s="167" t="s">
        <v>440</v>
      </c>
      <c r="T916" s="504">
        <v>33</v>
      </c>
      <c r="U916" s="504">
        <v>15</v>
      </c>
      <c r="W916" s="223">
        <f t="shared" si="635"/>
        <v>56</v>
      </c>
      <c r="X916" s="223">
        <f t="shared" si="636"/>
        <v>38</v>
      </c>
      <c r="Y916" s="223">
        <f t="shared" si="637"/>
        <v>19</v>
      </c>
      <c r="Z916" s="223"/>
      <c r="AA916" s="223"/>
      <c r="AB916" s="223">
        <f t="shared" si="638"/>
        <v>21</v>
      </c>
      <c r="AC916" s="223">
        <f t="shared" si="639"/>
        <v>23</v>
      </c>
      <c r="AD916" s="223">
        <f t="shared" si="640"/>
        <v>33</v>
      </c>
      <c r="AE916" s="223">
        <f t="shared" si="641"/>
        <v>15</v>
      </c>
      <c r="AJ916" s="270">
        <v>13</v>
      </c>
      <c r="AK916" s="270">
        <v>65</v>
      </c>
      <c r="AL916" s="270">
        <v>1</v>
      </c>
      <c r="AM916" s="251" t="s">
        <v>1591</v>
      </c>
      <c r="AN916" s="251" t="s">
        <v>1592</v>
      </c>
      <c r="DI916" s="422"/>
      <c r="DJ916" s="422"/>
      <c r="EU916" s="422"/>
      <c r="EV916" s="422"/>
    </row>
    <row r="917" spans="14:152" s="56" customFormat="1" ht="15" customHeight="1">
      <c r="N917" s="504">
        <v>17</v>
      </c>
      <c r="O917" s="167" t="s">
        <v>527</v>
      </c>
      <c r="P917" s="167" t="s">
        <v>1</v>
      </c>
      <c r="Q917" s="167" t="s">
        <v>376</v>
      </c>
      <c r="R917" s="504">
        <v>23</v>
      </c>
      <c r="S917" s="167" t="s">
        <v>425</v>
      </c>
      <c r="T917" s="167" t="s">
        <v>1</v>
      </c>
      <c r="U917" s="504">
        <v>16</v>
      </c>
      <c r="W917" s="223">
        <f t="shared" si="635"/>
        <v>60</v>
      </c>
      <c r="X917" s="223" t="str">
        <f t="shared" si="636"/>
        <v>-</v>
      </c>
      <c r="Y917" s="223">
        <f t="shared" si="637"/>
        <v>20</v>
      </c>
      <c r="Z917" s="223"/>
      <c r="AA917" s="223"/>
      <c r="AB917" s="223">
        <f t="shared" si="638"/>
        <v>23</v>
      </c>
      <c r="AC917" s="223">
        <f t="shared" si="639"/>
        <v>25</v>
      </c>
      <c r="AD917" s="223" t="str">
        <f t="shared" si="640"/>
        <v>-</v>
      </c>
      <c r="AE917" s="223">
        <f t="shared" si="641"/>
        <v>16</v>
      </c>
      <c r="AJ917" s="270">
        <v>14</v>
      </c>
      <c r="AK917" s="270">
        <v>67</v>
      </c>
      <c r="AL917" s="270">
        <v>1</v>
      </c>
      <c r="AM917" s="251" t="s">
        <v>722</v>
      </c>
      <c r="AN917" s="251" t="s">
        <v>1593</v>
      </c>
      <c r="DI917" s="422"/>
      <c r="DJ917" s="422"/>
      <c r="EU917" s="422"/>
      <c r="EV917" s="422"/>
    </row>
    <row r="918" spans="14:152" s="56" customFormat="1" ht="15" customHeight="1">
      <c r="N918" s="504">
        <v>18</v>
      </c>
      <c r="O918" s="167" t="s">
        <v>528</v>
      </c>
      <c r="P918" s="167" t="s">
        <v>1</v>
      </c>
      <c r="Q918" s="504">
        <v>22</v>
      </c>
      <c r="R918" s="167" t="s">
        <v>384</v>
      </c>
      <c r="S918" s="167" t="s">
        <v>464</v>
      </c>
      <c r="T918" s="167" t="s">
        <v>1</v>
      </c>
      <c r="U918" s="504">
        <v>17</v>
      </c>
      <c r="W918" s="223">
        <f t="shared" si="635"/>
        <v>64</v>
      </c>
      <c r="X918" s="223" t="str">
        <f t="shared" si="636"/>
        <v>-</v>
      </c>
      <c r="Y918" s="223">
        <f t="shared" si="637"/>
        <v>22</v>
      </c>
      <c r="Z918" s="223"/>
      <c r="AA918" s="223"/>
      <c r="AB918" s="223">
        <f t="shared" si="638"/>
        <v>24</v>
      </c>
      <c r="AC918" s="223">
        <f t="shared" si="639"/>
        <v>27</v>
      </c>
      <c r="AD918" s="223" t="str">
        <f t="shared" si="640"/>
        <v>-</v>
      </c>
      <c r="AE918" s="223">
        <f t="shared" si="641"/>
        <v>17</v>
      </c>
      <c r="AJ918" s="510">
        <v>15</v>
      </c>
      <c r="AK918" s="270">
        <v>70</v>
      </c>
      <c r="AL918" s="270">
        <v>2</v>
      </c>
      <c r="AM918" s="251" t="s">
        <v>1594</v>
      </c>
      <c r="AN918" s="251" t="s">
        <v>1595</v>
      </c>
      <c r="DI918" s="422"/>
      <c r="DJ918" s="422"/>
      <c r="EU918" s="422"/>
      <c r="EV918" s="422"/>
    </row>
    <row r="919" spans="14:152" s="56" customFormat="1" ht="15" customHeight="1">
      <c r="N919" s="504">
        <v>19</v>
      </c>
      <c r="O919" s="167" t="s">
        <v>1</v>
      </c>
      <c r="P919" s="167" t="s">
        <v>1</v>
      </c>
      <c r="Q919" s="167" t="s">
        <v>1</v>
      </c>
      <c r="R919" s="167" t="s">
        <v>600</v>
      </c>
      <c r="S919" s="167" t="s">
        <v>1</v>
      </c>
      <c r="T919" s="167" t="s">
        <v>1</v>
      </c>
      <c r="U919" s="167" t="s">
        <v>362</v>
      </c>
      <c r="W919" s="223" t="str">
        <f t="shared" si="635"/>
        <v>-</v>
      </c>
      <c r="X919" s="223" t="str">
        <f t="shared" si="636"/>
        <v>-</v>
      </c>
      <c r="Y919" s="223" t="str">
        <f t="shared" si="637"/>
        <v>-</v>
      </c>
      <c r="Z919" s="223"/>
      <c r="AA919" s="223"/>
      <c r="AB919" s="223">
        <f t="shared" si="638"/>
        <v>26</v>
      </c>
      <c r="AC919" s="223" t="str">
        <f t="shared" si="639"/>
        <v>-</v>
      </c>
      <c r="AD919" s="223" t="str">
        <f t="shared" si="640"/>
        <v>-</v>
      </c>
      <c r="AE919" s="223">
        <f t="shared" si="641"/>
        <v>18</v>
      </c>
      <c r="AJ919" s="270">
        <v>16</v>
      </c>
      <c r="AK919" s="270">
        <v>72</v>
      </c>
      <c r="AL919" s="270">
        <v>3</v>
      </c>
      <c r="AM919" s="251" t="s">
        <v>1596</v>
      </c>
      <c r="AN919" s="251" t="s">
        <v>173</v>
      </c>
      <c r="DI919" s="422"/>
      <c r="DJ919" s="422"/>
      <c r="EU919" s="422"/>
      <c r="EV919" s="422"/>
    </row>
    <row r="920" spans="14:152" s="56" customFormat="1" ht="15" customHeight="1">
      <c r="N920" s="167">
        <v>0</v>
      </c>
      <c r="O920" s="172"/>
      <c r="P920" s="172"/>
      <c r="Q920" s="172"/>
      <c r="R920" s="172"/>
      <c r="S920" s="172"/>
      <c r="T920" s="172"/>
      <c r="U920" s="172"/>
      <c r="W920" s="167">
        <v>67</v>
      </c>
      <c r="X920" s="167">
        <v>39</v>
      </c>
      <c r="Y920" s="167">
        <v>23</v>
      </c>
      <c r="Z920" s="167"/>
      <c r="AA920" s="167"/>
      <c r="AB920" s="167">
        <v>31</v>
      </c>
      <c r="AC920" s="167">
        <v>29</v>
      </c>
      <c r="AD920" s="167">
        <v>34</v>
      </c>
      <c r="AE920" s="167">
        <v>22</v>
      </c>
      <c r="AJ920" s="270">
        <v>17</v>
      </c>
      <c r="AK920" s="270">
        <v>74</v>
      </c>
      <c r="AL920" s="270">
        <v>4</v>
      </c>
      <c r="AM920" s="251" t="s">
        <v>735</v>
      </c>
      <c r="AN920" s="251" t="s">
        <v>175</v>
      </c>
      <c r="DI920" s="422"/>
      <c r="DJ920" s="422"/>
      <c r="EU920" s="422"/>
      <c r="EV920" s="422"/>
    </row>
    <row r="921" spans="14:152" s="56" customFormat="1" ht="15" customHeight="1">
      <c r="N921" s="461"/>
      <c r="O921" s="172"/>
      <c r="P921" s="172"/>
      <c r="Q921" s="172"/>
      <c r="R921" s="172"/>
      <c r="S921" s="172"/>
      <c r="T921" s="172"/>
      <c r="U921" s="172"/>
      <c r="AJ921" s="270">
        <v>18</v>
      </c>
      <c r="AK921" s="270">
        <v>76</v>
      </c>
      <c r="AL921" s="270">
        <v>5</v>
      </c>
      <c r="AM921" s="251" t="s">
        <v>955</v>
      </c>
      <c r="AN921" s="251" t="s">
        <v>1597</v>
      </c>
      <c r="DI921" s="422"/>
      <c r="DJ921" s="422"/>
      <c r="EU921" s="422"/>
      <c r="EV921" s="422"/>
    </row>
    <row r="922" spans="14:152" s="56" customFormat="1" ht="15" customHeight="1">
      <c r="N922" s="461"/>
      <c r="O922" s="172"/>
      <c r="P922" s="172"/>
      <c r="Q922" s="172"/>
      <c r="R922" s="172"/>
      <c r="S922" s="172"/>
      <c r="T922" s="172"/>
      <c r="U922" s="172"/>
      <c r="AJ922" s="270">
        <v>19</v>
      </c>
      <c r="AK922" s="270">
        <v>78</v>
      </c>
      <c r="AL922" s="270">
        <v>7</v>
      </c>
      <c r="AM922" s="251" t="s">
        <v>1598</v>
      </c>
      <c r="AN922" s="251" t="s">
        <v>1599</v>
      </c>
      <c r="DI922" s="422"/>
      <c r="DJ922" s="422"/>
      <c r="EU922" s="422"/>
      <c r="EV922" s="422"/>
    </row>
    <row r="923" spans="14:152" s="56" customFormat="1" ht="15" customHeight="1">
      <c r="N923" s="461"/>
      <c r="O923" s="172"/>
      <c r="P923" s="172"/>
      <c r="Q923" s="172"/>
      <c r="R923" s="172"/>
      <c r="S923" s="172"/>
      <c r="T923" s="172"/>
      <c r="U923" s="172"/>
      <c r="AJ923" s="270">
        <v>20</v>
      </c>
      <c r="AK923" s="270">
        <v>80</v>
      </c>
      <c r="AL923" s="270">
        <v>9</v>
      </c>
      <c r="AM923" s="251" t="s">
        <v>745</v>
      </c>
      <c r="AN923" s="251" t="s">
        <v>1600</v>
      </c>
      <c r="DI923" s="422"/>
      <c r="DJ923" s="422"/>
      <c r="EU923" s="422"/>
      <c r="EV923" s="422"/>
    </row>
    <row r="924" spans="14:152" s="56" customFormat="1" ht="15" customHeight="1">
      <c r="N924" s="461"/>
      <c r="O924" s="172"/>
      <c r="P924" s="172"/>
      <c r="Q924" s="172"/>
      <c r="R924" s="172"/>
      <c r="S924" s="172"/>
      <c r="T924" s="172"/>
      <c r="U924" s="172"/>
      <c r="AJ924" s="270">
        <v>21</v>
      </c>
      <c r="AK924" s="270">
        <v>82</v>
      </c>
      <c r="AL924" s="270">
        <v>12</v>
      </c>
      <c r="AM924" s="251" t="s">
        <v>749</v>
      </c>
      <c r="AN924" s="251" t="s">
        <v>1601</v>
      </c>
      <c r="DI924" s="422"/>
      <c r="DJ924" s="422"/>
      <c r="EU924" s="422"/>
      <c r="EV924" s="422"/>
    </row>
    <row r="925" spans="14:152" s="56" customFormat="1" ht="15" customHeight="1">
      <c r="N925" s="461"/>
      <c r="O925" s="172"/>
      <c r="P925" s="172"/>
      <c r="Q925" s="172"/>
      <c r="R925" s="172"/>
      <c r="S925" s="172"/>
      <c r="T925" s="172"/>
      <c r="U925" s="172"/>
      <c r="AJ925" s="270">
        <v>22</v>
      </c>
      <c r="AK925" s="270">
        <v>84</v>
      </c>
      <c r="AL925" s="270">
        <v>14</v>
      </c>
      <c r="AM925" s="251" t="s">
        <v>753</v>
      </c>
      <c r="AN925" s="251" t="s">
        <v>1602</v>
      </c>
      <c r="DI925" s="422"/>
      <c r="DJ925" s="422"/>
      <c r="EU925" s="422"/>
      <c r="EV925" s="422"/>
    </row>
    <row r="926" spans="14:152" s="56" customFormat="1" ht="15" customHeight="1">
      <c r="N926" s="461"/>
      <c r="O926" s="172"/>
      <c r="P926" s="172"/>
      <c r="Q926" s="172"/>
      <c r="R926" s="172"/>
      <c r="S926" s="172"/>
      <c r="T926" s="172"/>
      <c r="U926" s="172"/>
      <c r="AJ926" s="270">
        <v>23</v>
      </c>
      <c r="AK926" s="270">
        <v>86</v>
      </c>
      <c r="AL926" s="270">
        <v>18</v>
      </c>
      <c r="AM926" s="251" t="s">
        <v>757</v>
      </c>
      <c r="AN926" s="251" t="s">
        <v>1603</v>
      </c>
      <c r="DI926" s="422"/>
      <c r="DJ926" s="422"/>
      <c r="EU926" s="422"/>
      <c r="EV926" s="422"/>
    </row>
    <row r="927" spans="14:152" s="56" customFormat="1" ht="15" customHeight="1">
      <c r="N927" s="461"/>
      <c r="O927" s="172"/>
      <c r="P927" s="172"/>
      <c r="Q927" s="172"/>
      <c r="R927" s="172"/>
      <c r="S927" s="172"/>
      <c r="T927" s="172"/>
      <c r="U927" s="172"/>
      <c r="AJ927" s="270">
        <v>24</v>
      </c>
      <c r="AK927" s="270">
        <v>88</v>
      </c>
      <c r="AL927" s="270">
        <v>21</v>
      </c>
      <c r="AM927" s="251" t="s">
        <v>761</v>
      </c>
      <c r="AN927" s="251" t="s">
        <v>1604</v>
      </c>
      <c r="DI927" s="422"/>
      <c r="DJ927" s="422"/>
      <c r="EU927" s="422"/>
      <c r="EV927" s="422"/>
    </row>
    <row r="928" spans="14:152" s="56" customFormat="1" ht="15" customHeight="1">
      <c r="N928" s="461"/>
      <c r="O928" s="172"/>
      <c r="P928" s="172"/>
      <c r="Q928" s="172"/>
      <c r="R928" s="172"/>
      <c r="S928" s="172"/>
      <c r="T928" s="172"/>
      <c r="U928" s="172"/>
      <c r="AJ928" s="270">
        <v>25</v>
      </c>
      <c r="AK928" s="270">
        <v>91</v>
      </c>
      <c r="AL928" s="270">
        <v>27</v>
      </c>
      <c r="AM928" s="251" t="s">
        <v>971</v>
      </c>
      <c r="AN928" s="251" t="s">
        <v>1605</v>
      </c>
      <c r="DI928" s="422"/>
      <c r="DJ928" s="422"/>
      <c r="EU928" s="422"/>
      <c r="EV928" s="422"/>
    </row>
    <row r="929" spans="14:152" s="56" customFormat="1" ht="15" customHeight="1">
      <c r="N929" s="461"/>
      <c r="O929" s="172"/>
      <c r="P929" s="172"/>
      <c r="Q929" s="172"/>
      <c r="R929" s="172"/>
      <c r="S929" s="172"/>
      <c r="T929" s="172"/>
      <c r="U929" s="172"/>
      <c r="AJ929" s="270">
        <v>26</v>
      </c>
      <c r="AK929" s="270">
        <v>93</v>
      </c>
      <c r="AL929" s="270">
        <v>32</v>
      </c>
      <c r="AM929" s="251" t="s">
        <v>1606</v>
      </c>
      <c r="AN929" s="251" t="s">
        <v>1607</v>
      </c>
      <c r="DI929" s="422"/>
      <c r="DJ929" s="422"/>
      <c r="EU929" s="422"/>
      <c r="EV929" s="422"/>
    </row>
    <row r="930" spans="14:152" s="56" customFormat="1" ht="15" customHeight="1">
      <c r="N930" s="461"/>
      <c r="O930" s="172"/>
      <c r="P930" s="172"/>
      <c r="Q930" s="172"/>
      <c r="R930" s="172"/>
      <c r="S930" s="172"/>
      <c r="T930" s="172"/>
      <c r="U930" s="172"/>
      <c r="AJ930" s="270">
        <v>27</v>
      </c>
      <c r="AK930" s="270">
        <v>95</v>
      </c>
      <c r="AL930" s="270">
        <v>37</v>
      </c>
      <c r="AM930" s="251" t="s">
        <v>775</v>
      </c>
      <c r="AN930" s="251" t="s">
        <v>1608</v>
      </c>
      <c r="DI930" s="422"/>
      <c r="DJ930" s="422"/>
      <c r="EU930" s="422"/>
      <c r="EV930" s="422"/>
    </row>
    <row r="931" spans="14:152" s="56" customFormat="1" ht="15" customHeight="1">
      <c r="N931" s="461"/>
      <c r="O931" s="172"/>
      <c r="P931" s="172"/>
      <c r="Q931" s="172"/>
      <c r="R931" s="172"/>
      <c r="S931" s="172"/>
      <c r="T931" s="172"/>
      <c r="U931" s="172"/>
      <c r="AJ931" s="270">
        <v>28</v>
      </c>
      <c r="AK931" s="270">
        <v>97</v>
      </c>
      <c r="AL931" s="270">
        <v>42</v>
      </c>
      <c r="AM931" s="251" t="s">
        <v>779</v>
      </c>
      <c r="AN931" s="251" t="s">
        <v>1609</v>
      </c>
      <c r="DI931" s="422"/>
      <c r="DJ931" s="422"/>
      <c r="EU931" s="422"/>
      <c r="EV931" s="422"/>
    </row>
    <row r="932" spans="14:152" s="56" customFormat="1" ht="15" customHeight="1">
      <c r="N932" s="461"/>
      <c r="O932" s="172"/>
      <c r="P932" s="172"/>
      <c r="Q932" s="172"/>
      <c r="R932" s="172"/>
      <c r="S932" s="172"/>
      <c r="T932" s="172"/>
      <c r="U932" s="172"/>
      <c r="AJ932" s="270">
        <v>29</v>
      </c>
      <c r="AK932" s="270">
        <v>99</v>
      </c>
      <c r="AL932" s="270">
        <v>47</v>
      </c>
      <c r="AM932" s="251" t="s">
        <v>783</v>
      </c>
      <c r="AN932" s="251" t="s">
        <v>1610</v>
      </c>
      <c r="DI932" s="422"/>
      <c r="DJ932" s="422"/>
      <c r="EU932" s="422"/>
      <c r="EV932" s="422"/>
    </row>
    <row r="933" spans="14:152" s="56" customFormat="1" ht="15" customHeight="1">
      <c r="N933" s="461"/>
      <c r="O933" s="172"/>
      <c r="P933" s="172"/>
      <c r="Q933" s="172"/>
      <c r="R933" s="172"/>
      <c r="S933" s="172"/>
      <c r="T933" s="172"/>
      <c r="U933" s="172"/>
      <c r="AJ933" s="270">
        <v>30</v>
      </c>
      <c r="AK933" s="270">
        <v>101</v>
      </c>
      <c r="AL933" s="270">
        <v>53</v>
      </c>
      <c r="AM933" s="251" t="s">
        <v>787</v>
      </c>
      <c r="AN933" s="251" t="s">
        <v>1611</v>
      </c>
      <c r="DI933" s="422"/>
      <c r="DJ933" s="422"/>
      <c r="EU933" s="422"/>
      <c r="EV933" s="422"/>
    </row>
    <row r="934" spans="14:152" s="56" customFormat="1" ht="15" customHeight="1">
      <c r="N934" s="461"/>
      <c r="O934" s="172"/>
      <c r="P934" s="172"/>
      <c r="Q934" s="172"/>
      <c r="R934" s="172"/>
      <c r="S934" s="172"/>
      <c r="T934" s="172"/>
      <c r="U934" s="172"/>
      <c r="AJ934" s="270">
        <v>31</v>
      </c>
      <c r="AK934" s="270">
        <v>103</v>
      </c>
      <c r="AL934" s="270">
        <v>58</v>
      </c>
      <c r="AM934" s="251" t="s">
        <v>791</v>
      </c>
      <c r="AN934" s="251" t="s">
        <v>1612</v>
      </c>
      <c r="DI934" s="422"/>
      <c r="DJ934" s="422"/>
      <c r="EU934" s="422"/>
      <c r="EV934" s="422"/>
    </row>
    <row r="935" spans="14:152" s="56" customFormat="1" ht="15" customHeight="1">
      <c r="N935" s="461"/>
      <c r="O935" s="172"/>
      <c r="P935" s="172"/>
      <c r="Q935" s="172"/>
      <c r="R935" s="172"/>
      <c r="S935" s="172"/>
      <c r="T935" s="172"/>
      <c r="U935" s="172"/>
      <c r="AJ935" s="270">
        <v>32</v>
      </c>
      <c r="AK935" s="270">
        <v>104</v>
      </c>
      <c r="AL935" s="270">
        <v>61</v>
      </c>
      <c r="AM935" s="251" t="s">
        <v>793</v>
      </c>
      <c r="AN935" s="251" t="s">
        <v>1613</v>
      </c>
      <c r="DI935" s="422"/>
      <c r="DJ935" s="422"/>
      <c r="EU935" s="422"/>
      <c r="EV935" s="422"/>
    </row>
    <row r="936" spans="14:152" s="56" customFormat="1" ht="15" customHeight="1">
      <c r="N936" s="461"/>
      <c r="O936" s="172"/>
      <c r="P936" s="172"/>
      <c r="Q936" s="172"/>
      <c r="R936" s="172"/>
      <c r="S936" s="172"/>
      <c r="T936" s="172"/>
      <c r="U936" s="172"/>
      <c r="AJ936" s="270">
        <v>33</v>
      </c>
      <c r="AK936" s="270">
        <v>106</v>
      </c>
      <c r="AL936" s="511">
        <v>66</v>
      </c>
      <c r="AM936" s="251" t="s">
        <v>989</v>
      </c>
      <c r="AN936" s="251" t="s">
        <v>1614</v>
      </c>
      <c r="DI936" s="422"/>
      <c r="DJ936" s="422"/>
      <c r="EU936" s="422"/>
      <c r="EV936" s="422"/>
    </row>
    <row r="937" spans="14:152" s="56" customFormat="1" ht="15" customHeight="1">
      <c r="N937" s="461"/>
      <c r="O937" s="172"/>
      <c r="P937" s="172"/>
      <c r="Q937" s="172"/>
      <c r="R937" s="172"/>
      <c r="S937" s="172"/>
      <c r="T937" s="172"/>
      <c r="U937" s="172"/>
      <c r="AJ937" s="270">
        <v>34</v>
      </c>
      <c r="AK937" s="270">
        <v>108</v>
      </c>
      <c r="AL937" s="270">
        <v>70</v>
      </c>
      <c r="AM937" s="251" t="s">
        <v>1615</v>
      </c>
      <c r="AN937" s="251" t="s">
        <v>1616</v>
      </c>
      <c r="DI937" s="422"/>
      <c r="DJ937" s="422"/>
      <c r="EU937" s="422"/>
      <c r="EV937" s="422"/>
    </row>
    <row r="938" spans="14:152" s="56" customFormat="1" ht="15" customHeight="1">
      <c r="N938" s="461"/>
      <c r="O938" s="172"/>
      <c r="P938" s="172"/>
      <c r="Q938" s="172"/>
      <c r="R938" s="172"/>
      <c r="S938" s="172"/>
      <c r="T938" s="172"/>
      <c r="U938" s="172"/>
      <c r="AJ938" s="270">
        <v>35</v>
      </c>
      <c r="AK938" s="270">
        <v>110</v>
      </c>
      <c r="AL938" s="270">
        <v>75</v>
      </c>
      <c r="AM938" s="512" t="s">
        <v>992</v>
      </c>
      <c r="AN938" s="251" t="s">
        <v>1617</v>
      </c>
      <c r="DI938" s="422"/>
      <c r="DJ938" s="422"/>
      <c r="EU938" s="422"/>
      <c r="EV938" s="422"/>
    </row>
    <row r="939" spans="14:152" s="56" customFormat="1" ht="15" customHeight="1">
      <c r="N939" s="461"/>
      <c r="O939" s="172"/>
      <c r="P939" s="172"/>
      <c r="Q939" s="172"/>
      <c r="R939" s="172"/>
      <c r="S939" s="172"/>
      <c r="T939" s="172"/>
      <c r="U939" s="172"/>
      <c r="AJ939" s="270">
        <v>36</v>
      </c>
      <c r="AK939" s="510">
        <v>111</v>
      </c>
      <c r="AL939" s="270">
        <v>77</v>
      </c>
      <c r="AM939" s="251" t="s">
        <v>994</v>
      </c>
      <c r="AN939" s="251" t="s">
        <v>215</v>
      </c>
      <c r="DI939" s="422"/>
      <c r="DJ939" s="422"/>
      <c r="EU939" s="422"/>
      <c r="EV939" s="422"/>
    </row>
    <row r="940" spans="14:152" s="56" customFormat="1" ht="15" customHeight="1">
      <c r="N940" s="461"/>
      <c r="O940" s="172"/>
      <c r="P940" s="172"/>
      <c r="Q940" s="172"/>
      <c r="R940" s="172"/>
      <c r="S940" s="172"/>
      <c r="T940" s="172"/>
      <c r="U940" s="172"/>
      <c r="AJ940" s="270">
        <v>37</v>
      </c>
      <c r="AK940" s="270">
        <v>113</v>
      </c>
      <c r="AL940" s="251">
        <v>81</v>
      </c>
      <c r="AM940" s="251" t="s">
        <v>998</v>
      </c>
      <c r="AN940" s="251" t="s">
        <v>217</v>
      </c>
      <c r="DI940" s="422"/>
      <c r="DJ940" s="422"/>
      <c r="EU940" s="422"/>
      <c r="EV940" s="422"/>
    </row>
    <row r="941" spans="14:152" s="56" customFormat="1" ht="15" customHeight="1">
      <c r="N941" s="461"/>
      <c r="O941" s="172"/>
      <c r="P941" s="172"/>
      <c r="Q941" s="172"/>
      <c r="R941" s="172"/>
      <c r="S941" s="172"/>
      <c r="T941" s="172"/>
      <c r="U941" s="172"/>
      <c r="AJ941" s="270">
        <v>38</v>
      </c>
      <c r="AK941" s="270">
        <v>115</v>
      </c>
      <c r="AL941" s="270">
        <v>84</v>
      </c>
      <c r="AM941" s="251" t="s">
        <v>999</v>
      </c>
      <c r="AN941" s="251" t="s">
        <v>220</v>
      </c>
      <c r="DI941" s="422"/>
      <c r="DJ941" s="422"/>
      <c r="EU941" s="422"/>
      <c r="EV941" s="422"/>
    </row>
    <row r="942" spans="14:152" s="56" customFormat="1" ht="15" customHeight="1">
      <c r="N942" s="461"/>
      <c r="O942" s="172"/>
      <c r="P942" s="172"/>
      <c r="Q942" s="172"/>
      <c r="R942" s="172"/>
      <c r="S942" s="172"/>
      <c r="T942" s="172"/>
      <c r="U942" s="172"/>
      <c r="AJ942" s="270">
        <v>39</v>
      </c>
      <c r="AK942" s="270">
        <v>117</v>
      </c>
      <c r="AL942" s="270">
        <v>87</v>
      </c>
      <c r="AM942" s="251" t="s">
        <v>819</v>
      </c>
      <c r="AN942" s="251" t="s">
        <v>223</v>
      </c>
      <c r="DI942" s="422"/>
      <c r="DJ942" s="422"/>
      <c r="EU942" s="422"/>
      <c r="EV942" s="422"/>
    </row>
    <row r="943" spans="14:152" s="56" customFormat="1" ht="15" customHeight="1">
      <c r="N943" s="461"/>
      <c r="O943" s="172"/>
      <c r="P943" s="172"/>
      <c r="Q943" s="172"/>
      <c r="R943" s="172"/>
      <c r="S943" s="172"/>
      <c r="T943" s="172"/>
      <c r="U943" s="172"/>
      <c r="AJ943" s="270">
        <v>40</v>
      </c>
      <c r="AK943" s="270">
        <v>119</v>
      </c>
      <c r="AL943" s="270">
        <v>90</v>
      </c>
      <c r="AM943" s="251" t="s">
        <v>823</v>
      </c>
      <c r="AN943" s="251" t="s">
        <v>1618</v>
      </c>
      <c r="DI943" s="422"/>
      <c r="DJ943" s="422"/>
      <c r="EU943" s="422"/>
      <c r="EV943" s="422"/>
    </row>
    <row r="944" spans="14:152" s="56" customFormat="1" ht="15" customHeight="1">
      <c r="N944" s="461"/>
      <c r="O944" s="172"/>
      <c r="P944" s="172"/>
      <c r="Q944" s="172"/>
      <c r="R944" s="172"/>
      <c r="S944" s="172"/>
      <c r="T944" s="172"/>
      <c r="U944" s="172"/>
      <c r="AJ944" s="270">
        <v>41</v>
      </c>
      <c r="AK944" s="270">
        <v>121</v>
      </c>
      <c r="AL944" s="270">
        <v>92</v>
      </c>
      <c r="AM944" s="251" t="s">
        <v>1619</v>
      </c>
      <c r="AN944" s="251" t="s">
        <v>1620</v>
      </c>
      <c r="DI944" s="422"/>
      <c r="DJ944" s="422"/>
      <c r="EU944" s="422"/>
      <c r="EV944" s="422"/>
    </row>
    <row r="945" spans="14:152" s="56" customFormat="1" ht="15" customHeight="1">
      <c r="N945" s="461"/>
      <c r="O945" s="172"/>
      <c r="P945" s="172"/>
      <c r="Q945" s="172"/>
      <c r="R945" s="172"/>
      <c r="S945" s="172"/>
      <c r="T945" s="172"/>
      <c r="U945" s="172"/>
      <c r="AJ945" s="270">
        <v>42</v>
      </c>
      <c r="AK945" s="270">
        <v>123</v>
      </c>
      <c r="AL945" s="270">
        <v>94</v>
      </c>
      <c r="AM945" s="251" t="s">
        <v>829</v>
      </c>
      <c r="AN945" s="251" t="s">
        <v>1621</v>
      </c>
      <c r="DI945" s="422"/>
      <c r="DJ945" s="422"/>
      <c r="EU945" s="422"/>
      <c r="EV945" s="422"/>
    </row>
    <row r="946" spans="14:152" s="56" customFormat="1" ht="15" customHeight="1">
      <c r="N946" s="461"/>
      <c r="O946" s="172"/>
      <c r="P946" s="172"/>
      <c r="Q946" s="172"/>
      <c r="R946" s="172"/>
      <c r="S946" s="172"/>
      <c r="T946" s="172"/>
      <c r="U946" s="172"/>
      <c r="AJ946" s="270">
        <v>43</v>
      </c>
      <c r="AK946" s="270">
        <v>125</v>
      </c>
      <c r="AL946" s="270">
        <v>95</v>
      </c>
      <c r="AM946" s="251" t="s">
        <v>833</v>
      </c>
      <c r="AN946" s="251" t="s">
        <v>1622</v>
      </c>
      <c r="DI946" s="422"/>
      <c r="DJ946" s="422"/>
      <c r="EU946" s="422"/>
      <c r="EV946" s="422"/>
    </row>
    <row r="947" spans="14:152" s="56" customFormat="1" ht="15" customHeight="1">
      <c r="N947" s="172"/>
      <c r="O947" s="172"/>
      <c r="P947" s="172"/>
      <c r="Q947" s="172" t="s">
        <v>2064</v>
      </c>
      <c r="R947" s="172"/>
      <c r="S947" s="172"/>
      <c r="T947" s="172"/>
      <c r="U947" s="172"/>
      <c r="AJ947" s="270">
        <v>44</v>
      </c>
      <c r="AK947" s="270">
        <v>126</v>
      </c>
      <c r="AL947" s="511">
        <v>96</v>
      </c>
      <c r="AM947" s="251" t="s">
        <v>1623</v>
      </c>
      <c r="AN947" s="251" t="s">
        <v>233</v>
      </c>
      <c r="DI947" s="422"/>
      <c r="DJ947" s="422"/>
      <c r="EU947" s="422"/>
      <c r="EV947" s="422"/>
    </row>
    <row r="948" spans="14:152" s="56" customFormat="1" ht="15" customHeight="1">
      <c r="N948" s="167" t="s">
        <v>2031</v>
      </c>
      <c r="O948" s="167" t="e">
        <f>Plan1!#REF!</f>
        <v>#REF!</v>
      </c>
      <c r="P948" s="331" t="e">
        <f>Plan1!#REF!</f>
        <v>#REF!</v>
      </c>
      <c r="Q948" s="331" t="e">
        <f>Plan1!#REF!</f>
        <v>#REF!</v>
      </c>
      <c r="R948" s="167" t="e">
        <f>Plan1!#REF!</f>
        <v>#REF!</v>
      </c>
      <c r="S948" s="167" t="e">
        <f>Plan1!#REF!</f>
        <v>#REF!</v>
      </c>
      <c r="T948" s="167" t="e">
        <f>Plan1!#REF!</f>
        <v>#REF!</v>
      </c>
      <c r="U948" s="167" t="e">
        <f>Plan1!#REF!</f>
        <v>#REF!</v>
      </c>
      <c r="AJ948" s="270">
        <v>45</v>
      </c>
      <c r="AK948" s="270">
        <v>128</v>
      </c>
      <c r="AL948" s="270">
        <v>97</v>
      </c>
      <c r="AM948" s="251" t="s">
        <v>1008</v>
      </c>
      <c r="AN948" s="251" t="s">
        <v>235</v>
      </c>
      <c r="DI948" s="422"/>
      <c r="DJ948" s="422"/>
      <c r="EU948" s="422"/>
      <c r="EV948" s="422"/>
    </row>
    <row r="949" spans="14:152" s="56" customFormat="1" ht="15" customHeight="1">
      <c r="N949" s="504">
        <v>1</v>
      </c>
      <c r="O949" s="167" t="s">
        <v>1</v>
      </c>
      <c r="P949" s="167" t="s">
        <v>1</v>
      </c>
      <c r="Q949" s="167" t="s">
        <v>1</v>
      </c>
      <c r="R949" s="167" t="s">
        <v>1</v>
      </c>
      <c r="S949" s="167" t="s">
        <v>1</v>
      </c>
      <c r="T949" s="167" t="s">
        <v>1</v>
      </c>
      <c r="U949" s="167" t="s">
        <v>1</v>
      </c>
      <c r="W949" s="223" t="str">
        <f t="shared" ref="W949:W967" si="642">IF(O949="-",O949,IF(ISNUMBER(O949),O949,MID(O949,1,FIND("-",O949)-1))+0)</f>
        <v>-</v>
      </c>
      <c r="X949" s="223" t="str">
        <f t="shared" ref="X949:X967" si="643">IF(P949="-",P949,IF(ISNUMBER(P949),P949,MID(P949,1,FIND("-",P949)-1))+0)</f>
        <v>-</v>
      </c>
      <c r="Y949" s="223" t="str">
        <f t="shared" ref="Y949:Y967" si="644">IF(Q949="-",Q949,IF(ISNUMBER(Q949),Q949,MID(Q949,1,FIND("-",Q949)-1))+0)</f>
        <v>-</v>
      </c>
      <c r="Z949" s="223"/>
      <c r="AA949" s="223"/>
      <c r="AB949" s="223" t="str">
        <f t="shared" ref="AB949:AB967" si="645">IF(R949="-",R949,IF(ISNUMBER(R949),R949,MID(R949,1,FIND("-",R949)-1))+0)</f>
        <v>-</v>
      </c>
      <c r="AC949" s="223" t="str">
        <f t="shared" ref="AC949:AC967" si="646">IF(S949="-",S949,IF(ISNUMBER(S949),S949,MID(S949,1,FIND("-",S949)-1))+0)</f>
        <v>-</v>
      </c>
      <c r="AD949" s="223" t="str">
        <f t="shared" ref="AD949:AD967" si="647">IF(T949="-",T949,IF(ISNUMBER(T949),T949,MID(T949,1,FIND("-",T949)-1))+0)</f>
        <v>-</v>
      </c>
      <c r="AE949" s="223" t="str">
        <f t="shared" ref="AE949:AE967" si="648">IF(U949="-",U949,IF(ISNUMBER(U949),U949,MID(U949,1,FIND("-",U949)-1))+0)</f>
        <v>-</v>
      </c>
      <c r="AJ949" s="270">
        <v>46</v>
      </c>
      <c r="AK949" s="510">
        <v>130</v>
      </c>
      <c r="AL949" s="270">
        <v>93</v>
      </c>
      <c r="AM949" s="251" t="s">
        <v>844</v>
      </c>
      <c r="AN949" s="251" t="s">
        <v>236</v>
      </c>
      <c r="DI949" s="422"/>
      <c r="DJ949" s="422"/>
      <c r="EU949" s="422"/>
      <c r="EV949" s="422"/>
    </row>
    <row r="950" spans="14:152" s="56" customFormat="1" ht="15" customHeight="1">
      <c r="N950" s="504">
        <v>2</v>
      </c>
      <c r="O950" s="504">
        <v>0</v>
      </c>
      <c r="P950" s="167" t="s">
        <v>474</v>
      </c>
      <c r="Q950" s="167" t="s">
        <v>1</v>
      </c>
      <c r="R950" s="167" t="s">
        <v>1</v>
      </c>
      <c r="S950" s="167" t="s">
        <v>1</v>
      </c>
      <c r="T950" s="504">
        <v>0</v>
      </c>
      <c r="U950" s="504">
        <v>0</v>
      </c>
      <c r="W950" s="223">
        <f t="shared" si="642"/>
        <v>0</v>
      </c>
      <c r="X950" s="223">
        <f t="shared" si="643"/>
        <v>0</v>
      </c>
      <c r="Y950" s="223" t="str">
        <f t="shared" si="644"/>
        <v>-</v>
      </c>
      <c r="Z950" s="223"/>
      <c r="AA950" s="223"/>
      <c r="AB950" s="223" t="str">
        <f t="shared" si="645"/>
        <v>-</v>
      </c>
      <c r="AC950" s="223" t="str">
        <f t="shared" si="646"/>
        <v>-</v>
      </c>
      <c r="AD950" s="223">
        <f t="shared" si="647"/>
        <v>0</v>
      </c>
      <c r="AE950" s="223">
        <f t="shared" si="648"/>
        <v>0</v>
      </c>
      <c r="AJ950" s="270">
        <v>47</v>
      </c>
      <c r="AK950" s="270">
        <v>132</v>
      </c>
      <c r="AL950" s="270">
        <v>98</v>
      </c>
      <c r="AM950" s="251" t="s">
        <v>848</v>
      </c>
      <c r="AN950" s="251" t="s">
        <v>1624</v>
      </c>
      <c r="DI950" s="422"/>
      <c r="DJ950" s="422"/>
      <c r="EU950" s="422"/>
      <c r="EV950" s="422"/>
    </row>
    <row r="951" spans="14:152" s="56" customFormat="1" ht="15" customHeight="1">
      <c r="N951" s="504">
        <v>3</v>
      </c>
      <c r="O951" s="167" t="s">
        <v>456</v>
      </c>
      <c r="P951" s="167" t="s">
        <v>529</v>
      </c>
      <c r="Q951" s="167" t="s">
        <v>1</v>
      </c>
      <c r="R951" s="167" t="s">
        <v>1</v>
      </c>
      <c r="S951" s="167" t="s">
        <v>1</v>
      </c>
      <c r="T951" s="167" t="s">
        <v>354</v>
      </c>
      <c r="U951" s="167" t="s">
        <v>354</v>
      </c>
      <c r="W951" s="223">
        <f t="shared" si="642"/>
        <v>1</v>
      </c>
      <c r="X951" s="223">
        <f t="shared" si="643"/>
        <v>7</v>
      </c>
      <c r="Y951" s="223" t="str">
        <f t="shared" si="644"/>
        <v>-</v>
      </c>
      <c r="Z951" s="223"/>
      <c r="AA951" s="223"/>
      <c r="AB951" s="223" t="str">
        <f t="shared" si="645"/>
        <v>-</v>
      </c>
      <c r="AC951" s="223" t="str">
        <f t="shared" si="646"/>
        <v>-</v>
      </c>
      <c r="AD951" s="223">
        <f t="shared" si="647"/>
        <v>1</v>
      </c>
      <c r="AE951" s="223">
        <f t="shared" si="648"/>
        <v>1</v>
      </c>
      <c r="AJ951" s="270">
        <v>48</v>
      </c>
      <c r="AK951" s="270">
        <v>134</v>
      </c>
      <c r="AL951" s="270">
        <v>99</v>
      </c>
      <c r="AM951" s="251" t="s">
        <v>1016</v>
      </c>
      <c r="AN951" s="251" t="s">
        <v>1625</v>
      </c>
      <c r="DI951" s="422"/>
      <c r="DJ951" s="422"/>
      <c r="EU951" s="422"/>
      <c r="EV951" s="422"/>
    </row>
    <row r="952" spans="14:152" s="56" customFormat="1" ht="15" customHeight="1">
      <c r="N952" s="504">
        <v>4</v>
      </c>
      <c r="O952" s="167" t="s">
        <v>407</v>
      </c>
      <c r="P952" s="167" t="s">
        <v>684</v>
      </c>
      <c r="Q952" s="167" t="s">
        <v>403</v>
      </c>
      <c r="R952" s="167" t="s">
        <v>404</v>
      </c>
      <c r="S952" s="167" t="s">
        <v>1</v>
      </c>
      <c r="T952" s="167" t="s">
        <v>477</v>
      </c>
      <c r="U952" s="167" t="s">
        <v>352</v>
      </c>
      <c r="W952" s="223">
        <f t="shared" si="642"/>
        <v>3</v>
      </c>
      <c r="X952" s="223">
        <f t="shared" si="643"/>
        <v>14</v>
      </c>
      <c r="Y952" s="223">
        <f t="shared" si="644"/>
        <v>0</v>
      </c>
      <c r="Z952" s="223"/>
      <c r="AA952" s="223"/>
      <c r="AB952" s="223">
        <f t="shared" si="645"/>
        <v>0</v>
      </c>
      <c r="AC952" s="223" t="str">
        <f t="shared" si="646"/>
        <v>-</v>
      </c>
      <c r="AD952" s="223">
        <f t="shared" si="647"/>
        <v>4</v>
      </c>
      <c r="AE952" s="223">
        <f t="shared" si="648"/>
        <v>4</v>
      </c>
      <c r="AJ952" s="270">
        <v>49</v>
      </c>
      <c r="AK952" s="270">
        <v>136</v>
      </c>
      <c r="AL952" s="270">
        <v>99</v>
      </c>
      <c r="AM952" s="251" t="s">
        <v>1626</v>
      </c>
      <c r="AN952" s="251" t="s">
        <v>1627</v>
      </c>
      <c r="DI952" s="422"/>
      <c r="DJ952" s="422"/>
      <c r="EU952" s="422"/>
      <c r="EV952" s="422"/>
    </row>
    <row r="953" spans="14:152" s="56" customFormat="1" ht="15" customHeight="1">
      <c r="N953" s="504">
        <v>5</v>
      </c>
      <c r="O953" s="167" t="s">
        <v>353</v>
      </c>
      <c r="P953" s="167" t="s">
        <v>680</v>
      </c>
      <c r="Q953" s="167" t="s">
        <v>532</v>
      </c>
      <c r="R953" s="167" t="s">
        <v>411</v>
      </c>
      <c r="S953" s="167" t="s">
        <v>404</v>
      </c>
      <c r="T953" s="167" t="s">
        <v>625</v>
      </c>
      <c r="U953" s="167" t="s">
        <v>355</v>
      </c>
      <c r="W953" s="223">
        <f t="shared" si="642"/>
        <v>5</v>
      </c>
      <c r="X953" s="223">
        <f t="shared" si="643"/>
        <v>20</v>
      </c>
      <c r="Y953" s="223">
        <f t="shared" si="644"/>
        <v>4</v>
      </c>
      <c r="Z953" s="223"/>
      <c r="AA953" s="223"/>
      <c r="AB953" s="223">
        <f t="shared" si="645"/>
        <v>2</v>
      </c>
      <c r="AC953" s="223">
        <f t="shared" si="646"/>
        <v>0</v>
      </c>
      <c r="AD953" s="223">
        <f t="shared" si="647"/>
        <v>7</v>
      </c>
      <c r="AE953" s="223">
        <f t="shared" si="648"/>
        <v>8</v>
      </c>
      <c r="AJ953" s="270">
        <v>50</v>
      </c>
      <c r="AK953" s="270">
        <v>138</v>
      </c>
      <c r="AL953" s="270">
        <v>99</v>
      </c>
      <c r="AM953" s="251" t="s">
        <v>856</v>
      </c>
      <c r="AN953" s="251" t="s">
        <v>1628</v>
      </c>
      <c r="DI953" s="422"/>
      <c r="DJ953" s="422"/>
      <c r="EU953" s="422"/>
      <c r="EV953" s="422"/>
    </row>
    <row r="954" spans="14:152" s="56" customFormat="1" ht="15" customHeight="1">
      <c r="N954" s="504">
        <v>6</v>
      </c>
      <c r="O954" s="167" t="s">
        <v>367</v>
      </c>
      <c r="P954" s="167" t="s">
        <v>685</v>
      </c>
      <c r="Q954" s="167" t="s">
        <v>485</v>
      </c>
      <c r="R954" s="167" t="s">
        <v>356</v>
      </c>
      <c r="S954" s="167" t="s">
        <v>411</v>
      </c>
      <c r="T954" s="167" t="s">
        <v>365</v>
      </c>
      <c r="U954" s="167" t="s">
        <v>365</v>
      </c>
      <c r="W954" s="223">
        <f t="shared" si="642"/>
        <v>7</v>
      </c>
      <c r="X954" s="223">
        <f t="shared" si="643"/>
        <v>27</v>
      </c>
      <c r="Y954" s="223">
        <f t="shared" si="644"/>
        <v>9</v>
      </c>
      <c r="Z954" s="223"/>
      <c r="AA954" s="223"/>
      <c r="AB954" s="223">
        <f t="shared" si="645"/>
        <v>4</v>
      </c>
      <c r="AC954" s="223">
        <f t="shared" si="646"/>
        <v>2</v>
      </c>
      <c r="AD954" s="223">
        <f t="shared" si="647"/>
        <v>11</v>
      </c>
      <c r="AE954" s="223">
        <f t="shared" si="648"/>
        <v>11</v>
      </c>
      <c r="AJ954" s="270">
        <v>51</v>
      </c>
      <c r="AK954" s="270">
        <v>141</v>
      </c>
      <c r="AL954" s="251" t="s">
        <v>85</v>
      </c>
      <c r="AM954" s="251" t="s">
        <v>862</v>
      </c>
      <c r="AN954" s="251" t="s">
        <v>1629</v>
      </c>
      <c r="DI954" s="422"/>
      <c r="DJ954" s="422"/>
      <c r="EU954" s="422"/>
      <c r="EV954" s="422"/>
    </row>
    <row r="955" spans="14:152" s="56" customFormat="1" ht="15" customHeight="1">
      <c r="N955" s="504">
        <v>7</v>
      </c>
      <c r="O955" s="167" t="s">
        <v>412</v>
      </c>
      <c r="P955" s="167" t="s">
        <v>534</v>
      </c>
      <c r="Q955" s="167" t="s">
        <v>535</v>
      </c>
      <c r="R955" s="167" t="s">
        <v>359</v>
      </c>
      <c r="S955" s="167" t="s">
        <v>356</v>
      </c>
      <c r="T955" s="167" t="s">
        <v>370</v>
      </c>
      <c r="U955" s="167" t="s">
        <v>599</v>
      </c>
      <c r="W955" s="223">
        <f t="shared" si="642"/>
        <v>9</v>
      </c>
      <c r="X955" s="223">
        <f t="shared" si="643"/>
        <v>34</v>
      </c>
      <c r="Y955" s="223">
        <f t="shared" si="644"/>
        <v>13</v>
      </c>
      <c r="Z955" s="223"/>
      <c r="AA955" s="223"/>
      <c r="AB955" s="223">
        <f t="shared" si="645"/>
        <v>6</v>
      </c>
      <c r="AC955" s="223">
        <f t="shared" si="646"/>
        <v>4</v>
      </c>
      <c r="AD955" s="223">
        <f t="shared" si="647"/>
        <v>14</v>
      </c>
      <c r="AE955" s="223">
        <f t="shared" si="648"/>
        <v>14</v>
      </c>
      <c r="AJ955" s="270">
        <v>52</v>
      </c>
      <c r="AK955" s="270">
        <v>143</v>
      </c>
      <c r="AL955" s="251" t="s">
        <v>92</v>
      </c>
      <c r="AM955" s="251" t="s">
        <v>1020</v>
      </c>
      <c r="AN955" s="251" t="s">
        <v>1630</v>
      </c>
      <c r="DI955" s="422"/>
      <c r="DJ955" s="422"/>
      <c r="EU955" s="422"/>
      <c r="EV955" s="422"/>
    </row>
    <row r="956" spans="14:152" s="56" customFormat="1" ht="15" customHeight="1">
      <c r="N956" s="504">
        <v>8</v>
      </c>
      <c r="O956" s="504">
        <v>11</v>
      </c>
      <c r="P956" s="167" t="s">
        <v>686</v>
      </c>
      <c r="Q956" s="167" t="s">
        <v>362</v>
      </c>
      <c r="R956" s="167" t="s">
        <v>361</v>
      </c>
      <c r="S956" s="167" t="s">
        <v>359</v>
      </c>
      <c r="T956" s="167" t="s">
        <v>373</v>
      </c>
      <c r="U956" s="167" t="s">
        <v>462</v>
      </c>
      <c r="W956" s="223">
        <f t="shared" si="642"/>
        <v>11</v>
      </c>
      <c r="X956" s="223">
        <f t="shared" si="643"/>
        <v>41</v>
      </c>
      <c r="Y956" s="223">
        <f t="shared" si="644"/>
        <v>18</v>
      </c>
      <c r="Z956" s="223"/>
      <c r="AA956" s="223"/>
      <c r="AB956" s="223">
        <f t="shared" si="645"/>
        <v>8</v>
      </c>
      <c r="AC956" s="223">
        <f t="shared" si="646"/>
        <v>6</v>
      </c>
      <c r="AD956" s="223">
        <f t="shared" si="647"/>
        <v>17</v>
      </c>
      <c r="AE956" s="223">
        <f t="shared" si="648"/>
        <v>18</v>
      </c>
      <c r="AJ956" s="270">
        <v>53</v>
      </c>
      <c r="AK956" s="270">
        <v>146</v>
      </c>
      <c r="AL956" s="251" t="s">
        <v>104</v>
      </c>
      <c r="AM956" s="251" t="s">
        <v>870</v>
      </c>
      <c r="AN956" s="251" t="s">
        <v>249</v>
      </c>
      <c r="DI956" s="422"/>
      <c r="DJ956" s="422"/>
      <c r="EU956" s="422"/>
      <c r="EV956" s="422"/>
    </row>
    <row r="957" spans="14:152" s="56" customFormat="1" ht="15" customHeight="1">
      <c r="N957" s="504">
        <v>9</v>
      </c>
      <c r="O957" s="167" t="s">
        <v>458</v>
      </c>
      <c r="P957" s="167" t="s">
        <v>687</v>
      </c>
      <c r="Q957" s="167" t="s">
        <v>658</v>
      </c>
      <c r="R957" s="167" t="s">
        <v>363</v>
      </c>
      <c r="S957" s="167" t="s">
        <v>361</v>
      </c>
      <c r="T957" s="167" t="s">
        <v>470</v>
      </c>
      <c r="U957" s="167" t="s">
        <v>381</v>
      </c>
      <c r="W957" s="223">
        <f t="shared" si="642"/>
        <v>12</v>
      </c>
      <c r="X957" s="223">
        <f t="shared" si="643"/>
        <v>48</v>
      </c>
      <c r="Y957" s="223">
        <f t="shared" si="644"/>
        <v>22</v>
      </c>
      <c r="Z957" s="223"/>
      <c r="AA957" s="223"/>
      <c r="AB957" s="223">
        <f t="shared" si="645"/>
        <v>10</v>
      </c>
      <c r="AC957" s="223">
        <f t="shared" si="646"/>
        <v>8</v>
      </c>
      <c r="AD957" s="223">
        <f t="shared" si="647"/>
        <v>20</v>
      </c>
      <c r="AE957" s="223">
        <f t="shared" si="648"/>
        <v>21</v>
      </c>
      <c r="AJ957" s="270">
        <v>54</v>
      </c>
      <c r="AK957" s="270">
        <v>148</v>
      </c>
      <c r="AL957" s="251" t="s">
        <v>104</v>
      </c>
      <c r="AM957" s="251" t="s">
        <v>1631</v>
      </c>
      <c r="AN957" s="251" t="s">
        <v>1632</v>
      </c>
      <c r="DI957" s="422"/>
      <c r="DJ957" s="422"/>
      <c r="EU957" s="422"/>
      <c r="EV957" s="422"/>
    </row>
    <row r="958" spans="14:152" s="56" customFormat="1" ht="15" customHeight="1">
      <c r="N958" s="504">
        <v>10</v>
      </c>
      <c r="O958" s="167" t="s">
        <v>459</v>
      </c>
      <c r="P958" s="167" t="s">
        <v>630</v>
      </c>
      <c r="Q958" s="167" t="s">
        <v>424</v>
      </c>
      <c r="R958" s="167" t="s">
        <v>368</v>
      </c>
      <c r="S958" s="167" t="s">
        <v>363</v>
      </c>
      <c r="T958" s="167" t="s">
        <v>494</v>
      </c>
      <c r="U958" s="167" t="s">
        <v>590</v>
      </c>
      <c r="W958" s="223">
        <f t="shared" si="642"/>
        <v>14</v>
      </c>
      <c r="X958" s="223">
        <f t="shared" si="643"/>
        <v>54</v>
      </c>
      <c r="Y958" s="223">
        <f t="shared" si="644"/>
        <v>27</v>
      </c>
      <c r="Z958" s="223"/>
      <c r="AA958" s="223"/>
      <c r="AB958" s="223">
        <f t="shared" si="645"/>
        <v>12</v>
      </c>
      <c r="AC958" s="223">
        <f t="shared" si="646"/>
        <v>10</v>
      </c>
      <c r="AD958" s="223">
        <f t="shared" si="647"/>
        <v>23</v>
      </c>
      <c r="AE958" s="223">
        <f t="shared" si="648"/>
        <v>24</v>
      </c>
      <c r="AJ958" s="270">
        <v>55</v>
      </c>
      <c r="AK958" s="270">
        <v>151</v>
      </c>
      <c r="AL958" s="509" t="s">
        <v>1633</v>
      </c>
      <c r="AM958" s="512" t="s">
        <v>1634</v>
      </c>
      <c r="AN958" s="251" t="s">
        <v>1635</v>
      </c>
      <c r="DI958" s="422"/>
      <c r="DJ958" s="422"/>
      <c r="EU958" s="422"/>
      <c r="EV958" s="422"/>
    </row>
    <row r="959" spans="14:152" s="56" customFormat="1" ht="15" customHeight="1">
      <c r="N959" s="504">
        <v>11</v>
      </c>
      <c r="O959" s="167" t="s">
        <v>387</v>
      </c>
      <c r="P959" s="167" t="s">
        <v>688</v>
      </c>
      <c r="Q959" s="167" t="s">
        <v>689</v>
      </c>
      <c r="R959" s="167" t="s">
        <v>371</v>
      </c>
      <c r="S959" s="167" t="s">
        <v>458</v>
      </c>
      <c r="T959" s="167" t="s">
        <v>369</v>
      </c>
      <c r="U959" s="167" t="s">
        <v>424</v>
      </c>
      <c r="W959" s="223">
        <f t="shared" si="642"/>
        <v>16</v>
      </c>
      <c r="X959" s="223">
        <f t="shared" si="643"/>
        <v>61</v>
      </c>
      <c r="Y959" s="223">
        <f t="shared" si="644"/>
        <v>31</v>
      </c>
      <c r="Z959" s="223"/>
      <c r="AA959" s="223"/>
      <c r="AB959" s="223">
        <f t="shared" si="645"/>
        <v>15</v>
      </c>
      <c r="AC959" s="223">
        <f t="shared" si="646"/>
        <v>12</v>
      </c>
      <c r="AD959" s="223">
        <f t="shared" si="647"/>
        <v>26</v>
      </c>
      <c r="AE959" s="223">
        <f t="shared" si="648"/>
        <v>27</v>
      </c>
      <c r="AJ959" s="270">
        <v>56</v>
      </c>
      <c r="AK959" s="270">
        <v>153</v>
      </c>
      <c r="AL959" s="251" t="s">
        <v>1633</v>
      </c>
      <c r="AM959" s="251" t="s">
        <v>1636</v>
      </c>
      <c r="AN959" s="251" t="s">
        <v>1637</v>
      </c>
      <c r="DI959" s="422"/>
      <c r="DJ959" s="422"/>
      <c r="EU959" s="422"/>
      <c r="EV959" s="422"/>
    </row>
    <row r="960" spans="14:152" s="56" customFormat="1" ht="15" customHeight="1">
      <c r="N960" s="504">
        <v>12</v>
      </c>
      <c r="O960" s="167" t="s">
        <v>429</v>
      </c>
      <c r="P960" s="167" t="s">
        <v>542</v>
      </c>
      <c r="Q960" s="167" t="s">
        <v>378</v>
      </c>
      <c r="R960" s="167" t="s">
        <v>374</v>
      </c>
      <c r="S960" s="167" t="s">
        <v>459</v>
      </c>
      <c r="T960" s="167" t="s">
        <v>372</v>
      </c>
      <c r="U960" s="167" t="s">
        <v>390</v>
      </c>
      <c r="W960" s="223">
        <f t="shared" si="642"/>
        <v>18</v>
      </c>
      <c r="X960" s="223">
        <f t="shared" si="643"/>
        <v>68</v>
      </c>
      <c r="Y960" s="223">
        <f t="shared" si="644"/>
        <v>36</v>
      </c>
      <c r="Z960" s="223"/>
      <c r="AA960" s="223"/>
      <c r="AB960" s="223">
        <f t="shared" si="645"/>
        <v>17</v>
      </c>
      <c r="AC960" s="223">
        <f t="shared" si="646"/>
        <v>14</v>
      </c>
      <c r="AD960" s="223">
        <f t="shared" si="647"/>
        <v>29</v>
      </c>
      <c r="AE960" s="223">
        <f t="shared" si="648"/>
        <v>31</v>
      </c>
      <c r="AJ960" s="270">
        <v>57</v>
      </c>
      <c r="AK960" s="270">
        <v>155</v>
      </c>
      <c r="AL960" s="251" t="s">
        <v>1633</v>
      </c>
      <c r="AM960" s="251" t="s">
        <v>1638</v>
      </c>
      <c r="AN960" s="251" t="s">
        <v>1639</v>
      </c>
      <c r="DI960" s="422"/>
      <c r="DJ960" s="422"/>
      <c r="EU960" s="422"/>
      <c r="EV960" s="422"/>
    </row>
    <row r="961" spans="14:152" s="56" customFormat="1" ht="15" customHeight="1">
      <c r="N961" s="504">
        <v>13</v>
      </c>
      <c r="O961" s="167" t="s">
        <v>376</v>
      </c>
      <c r="P961" s="167" t="s">
        <v>544</v>
      </c>
      <c r="Q961" s="167" t="s">
        <v>690</v>
      </c>
      <c r="R961" s="167" t="s">
        <v>377</v>
      </c>
      <c r="S961" s="167" t="s">
        <v>387</v>
      </c>
      <c r="T961" s="167" t="s">
        <v>375</v>
      </c>
      <c r="U961" s="167" t="s">
        <v>500</v>
      </c>
      <c r="W961" s="223">
        <f t="shared" si="642"/>
        <v>20</v>
      </c>
      <c r="X961" s="223">
        <f t="shared" si="643"/>
        <v>75</v>
      </c>
      <c r="Y961" s="223">
        <f t="shared" si="644"/>
        <v>40</v>
      </c>
      <c r="Z961" s="223"/>
      <c r="AA961" s="223"/>
      <c r="AB961" s="223">
        <f t="shared" si="645"/>
        <v>19</v>
      </c>
      <c r="AC961" s="223">
        <f t="shared" si="646"/>
        <v>16</v>
      </c>
      <c r="AD961" s="223">
        <f t="shared" si="647"/>
        <v>33</v>
      </c>
      <c r="AE961" s="223">
        <f t="shared" si="648"/>
        <v>34</v>
      </c>
      <c r="AJ961" s="167">
        <v>58</v>
      </c>
      <c r="AK961" s="458" t="s">
        <v>1576</v>
      </c>
      <c r="AL961" s="458" t="s">
        <v>1576</v>
      </c>
      <c r="AM961" s="458" t="s">
        <v>1576</v>
      </c>
      <c r="AN961" s="458" t="s">
        <v>1576</v>
      </c>
      <c r="DI961" s="422"/>
      <c r="DJ961" s="422"/>
      <c r="EU961" s="422"/>
      <c r="EV961" s="422"/>
    </row>
    <row r="962" spans="14:152" s="56" customFormat="1" ht="15" customHeight="1">
      <c r="N962" s="504">
        <v>14</v>
      </c>
      <c r="O962" s="167" t="s">
        <v>466</v>
      </c>
      <c r="P962" s="167" t="s">
        <v>691</v>
      </c>
      <c r="Q962" s="167" t="s">
        <v>593</v>
      </c>
      <c r="R962" s="167" t="s">
        <v>437</v>
      </c>
      <c r="S962" s="167" t="s">
        <v>429</v>
      </c>
      <c r="T962" s="167" t="s">
        <v>396</v>
      </c>
      <c r="U962" s="167" t="s">
        <v>547</v>
      </c>
      <c r="W962" s="223">
        <f t="shared" si="642"/>
        <v>22</v>
      </c>
      <c r="X962" s="223">
        <f t="shared" si="643"/>
        <v>82</v>
      </c>
      <c r="Y962" s="223">
        <f t="shared" si="644"/>
        <v>45</v>
      </c>
      <c r="Z962" s="223"/>
      <c r="AA962" s="223"/>
      <c r="AB962" s="223">
        <f t="shared" si="645"/>
        <v>21</v>
      </c>
      <c r="AC962" s="223">
        <f t="shared" si="646"/>
        <v>18</v>
      </c>
      <c r="AD962" s="223">
        <f t="shared" si="647"/>
        <v>36</v>
      </c>
      <c r="AE962" s="223">
        <f t="shared" si="648"/>
        <v>37</v>
      </c>
      <c r="AJ962" s="167"/>
      <c r="AK962" s="458"/>
      <c r="AL962" s="301"/>
      <c r="AM962" s="301"/>
      <c r="AN962" s="301"/>
      <c r="DI962" s="422"/>
      <c r="DJ962" s="422"/>
      <c r="EU962" s="422"/>
      <c r="EV962" s="422"/>
    </row>
    <row r="963" spans="14:152" s="56" customFormat="1" ht="15" customHeight="1">
      <c r="N963" s="504">
        <v>15</v>
      </c>
      <c r="O963" s="167" t="s">
        <v>384</v>
      </c>
      <c r="P963" s="167" t="s">
        <v>692</v>
      </c>
      <c r="Q963" s="167" t="s">
        <v>693</v>
      </c>
      <c r="R963" s="167" t="s">
        <v>440</v>
      </c>
      <c r="S963" s="167" t="s">
        <v>376</v>
      </c>
      <c r="T963" s="167" t="s">
        <v>443</v>
      </c>
      <c r="U963" s="167" t="s">
        <v>550</v>
      </c>
      <c r="W963" s="223">
        <f t="shared" si="642"/>
        <v>24</v>
      </c>
      <c r="X963" s="223">
        <f t="shared" si="643"/>
        <v>88</v>
      </c>
      <c r="Y963" s="223">
        <f t="shared" si="644"/>
        <v>49</v>
      </c>
      <c r="Z963" s="223"/>
      <c r="AA963" s="223"/>
      <c r="AB963" s="223">
        <f t="shared" si="645"/>
        <v>23</v>
      </c>
      <c r="AC963" s="223">
        <f t="shared" si="646"/>
        <v>20</v>
      </c>
      <c r="AD963" s="223">
        <f t="shared" si="647"/>
        <v>39</v>
      </c>
      <c r="AE963" s="223">
        <f t="shared" si="648"/>
        <v>41</v>
      </c>
      <c r="AJ963" s="167" t="s">
        <v>1640</v>
      </c>
      <c r="AK963" s="167"/>
      <c r="AL963" s="167"/>
      <c r="AM963" s="167"/>
      <c r="AN963" s="167"/>
      <c r="DI963" s="422"/>
      <c r="DJ963" s="422"/>
      <c r="EU963" s="422"/>
      <c r="EV963" s="422"/>
    </row>
    <row r="964" spans="14:152" s="56" customFormat="1" ht="15" customHeight="1">
      <c r="N964" s="504">
        <v>16</v>
      </c>
      <c r="O964" s="167" t="s">
        <v>1</v>
      </c>
      <c r="P964" s="167" t="s">
        <v>694</v>
      </c>
      <c r="Q964" s="167" t="s">
        <v>395</v>
      </c>
      <c r="R964" s="167" t="s">
        <v>425</v>
      </c>
      <c r="S964" s="504">
        <v>22</v>
      </c>
      <c r="T964" s="167" t="s">
        <v>508</v>
      </c>
      <c r="U964" s="167" t="s">
        <v>450</v>
      </c>
      <c r="W964" s="223" t="str">
        <f t="shared" si="642"/>
        <v>-</v>
      </c>
      <c r="X964" s="223">
        <f t="shared" si="643"/>
        <v>95</v>
      </c>
      <c r="Y964" s="223">
        <f t="shared" si="644"/>
        <v>54</v>
      </c>
      <c r="Z964" s="223"/>
      <c r="AA964" s="223"/>
      <c r="AB964" s="223">
        <f t="shared" si="645"/>
        <v>25</v>
      </c>
      <c r="AC964" s="223">
        <f t="shared" si="646"/>
        <v>22</v>
      </c>
      <c r="AD964" s="223">
        <f t="shared" si="647"/>
        <v>42</v>
      </c>
      <c r="AE964" s="223">
        <f t="shared" si="648"/>
        <v>44</v>
      </c>
      <c r="AJ964" s="167"/>
      <c r="AK964" s="167"/>
      <c r="AL964" s="167"/>
      <c r="AM964" s="167"/>
      <c r="AN964" s="167"/>
      <c r="DI964" s="422"/>
      <c r="DJ964" s="422"/>
      <c r="EU964" s="422"/>
      <c r="EV964" s="422"/>
    </row>
    <row r="965" spans="14:152" s="56" customFormat="1" ht="15" customHeight="1">
      <c r="N965" s="504">
        <v>17</v>
      </c>
      <c r="O965" s="167" t="s">
        <v>1</v>
      </c>
      <c r="P965" s="167" t="s">
        <v>553</v>
      </c>
      <c r="Q965" s="167" t="s">
        <v>695</v>
      </c>
      <c r="R965" s="167" t="s">
        <v>1</v>
      </c>
      <c r="S965" s="167" t="s">
        <v>1</v>
      </c>
      <c r="T965" s="167" t="s">
        <v>592</v>
      </c>
      <c r="U965" s="167" t="s">
        <v>442</v>
      </c>
      <c r="W965" s="223" t="str">
        <f t="shared" si="642"/>
        <v>-</v>
      </c>
      <c r="X965" s="223">
        <f t="shared" si="643"/>
        <v>102</v>
      </c>
      <c r="Y965" s="223">
        <f t="shared" si="644"/>
        <v>58</v>
      </c>
      <c r="Z965" s="223"/>
      <c r="AA965" s="223"/>
      <c r="AB965" s="223" t="str">
        <f t="shared" si="645"/>
        <v>-</v>
      </c>
      <c r="AC965" s="223" t="str">
        <f t="shared" si="646"/>
        <v>-</v>
      </c>
      <c r="AD965" s="223">
        <f t="shared" si="647"/>
        <v>45</v>
      </c>
      <c r="AE965" s="223">
        <f t="shared" si="648"/>
        <v>47</v>
      </c>
      <c r="AJ965" s="251" t="s">
        <v>1570</v>
      </c>
      <c r="AK965" s="221"/>
      <c r="AL965" s="251" t="s">
        <v>1571</v>
      </c>
      <c r="AM965" s="922" t="s">
        <v>1572</v>
      </c>
      <c r="AN965" s="922"/>
      <c r="DI965" s="422"/>
      <c r="DJ965" s="422"/>
      <c r="EU965" s="422"/>
      <c r="EV965" s="422"/>
    </row>
    <row r="966" spans="14:152" s="56" customFormat="1" ht="15" customHeight="1">
      <c r="N966" s="504">
        <v>18</v>
      </c>
      <c r="O966" s="167" t="s">
        <v>1</v>
      </c>
      <c r="P966" s="167" t="s">
        <v>696</v>
      </c>
      <c r="Q966" s="167" t="s">
        <v>697</v>
      </c>
      <c r="R966" s="167" t="s">
        <v>1</v>
      </c>
      <c r="S966" s="167" t="s">
        <v>1</v>
      </c>
      <c r="T966" s="167" t="s">
        <v>505</v>
      </c>
      <c r="U966" s="167" t="s">
        <v>468</v>
      </c>
      <c r="W966" s="223" t="str">
        <f t="shared" si="642"/>
        <v>-</v>
      </c>
      <c r="X966" s="223">
        <f t="shared" si="643"/>
        <v>109</v>
      </c>
      <c r="Y966" s="223">
        <f t="shared" si="644"/>
        <v>63</v>
      </c>
      <c r="Z966" s="223"/>
      <c r="AA966" s="223"/>
      <c r="AB966" s="223" t="str">
        <f t="shared" si="645"/>
        <v>-</v>
      </c>
      <c r="AC966" s="223" t="str">
        <f t="shared" si="646"/>
        <v>-</v>
      </c>
      <c r="AD966" s="223">
        <f t="shared" si="647"/>
        <v>48</v>
      </c>
      <c r="AE966" s="223">
        <f t="shared" si="648"/>
        <v>51</v>
      </c>
      <c r="AJ966" s="251" t="s">
        <v>1573</v>
      </c>
      <c r="AK966" s="251" t="s">
        <v>1641</v>
      </c>
      <c r="AL966" s="251" t="s">
        <v>1575</v>
      </c>
      <c r="AM966" s="508">
        <v>0.9</v>
      </c>
      <c r="AN966" s="508">
        <v>0.95</v>
      </c>
      <c r="DI966" s="422"/>
      <c r="DJ966" s="422"/>
      <c r="EU966" s="422"/>
      <c r="EV966" s="422"/>
    </row>
    <row r="967" spans="14:152" s="56" customFormat="1" ht="15" customHeight="1">
      <c r="N967" s="504">
        <v>19</v>
      </c>
      <c r="O967" s="167" t="s">
        <v>1</v>
      </c>
      <c r="P967" s="167" t="s">
        <v>596</v>
      </c>
      <c r="Q967" s="167" t="s">
        <v>698</v>
      </c>
      <c r="R967" s="167" t="s">
        <v>1</v>
      </c>
      <c r="S967" s="167" t="s">
        <v>1</v>
      </c>
      <c r="T967" s="167" t="s">
        <v>560</v>
      </c>
      <c r="U967" s="167" t="s">
        <v>1</v>
      </c>
      <c r="W967" s="223" t="str">
        <f t="shared" si="642"/>
        <v>-</v>
      </c>
      <c r="X967" s="223">
        <f t="shared" si="643"/>
        <v>115</v>
      </c>
      <c r="Y967" s="223">
        <f t="shared" si="644"/>
        <v>67</v>
      </c>
      <c r="Z967" s="223"/>
      <c r="AA967" s="223"/>
      <c r="AB967" s="223" t="str">
        <f t="shared" si="645"/>
        <v>-</v>
      </c>
      <c r="AC967" s="223" t="str">
        <f t="shared" si="646"/>
        <v>-</v>
      </c>
      <c r="AD967" s="223">
        <f t="shared" si="647"/>
        <v>52</v>
      </c>
      <c r="AE967" s="223" t="str">
        <f t="shared" si="648"/>
        <v>-</v>
      </c>
      <c r="AJ967" s="221">
        <v>0</v>
      </c>
      <c r="AK967" s="221" t="s">
        <v>1576</v>
      </c>
      <c r="AL967" s="221" t="s">
        <v>1576</v>
      </c>
      <c r="AM967" s="221" t="s">
        <v>1576</v>
      </c>
      <c r="AN967" s="221" t="s">
        <v>1576</v>
      </c>
      <c r="DI967" s="422"/>
      <c r="DJ967" s="422"/>
      <c r="EU967" s="422"/>
      <c r="EV967" s="422"/>
    </row>
    <row r="968" spans="14:152" s="56" customFormat="1" ht="15" customHeight="1">
      <c r="N968" s="167">
        <v>0</v>
      </c>
      <c r="W968" s="167">
        <v>26</v>
      </c>
      <c r="X968" s="167">
        <v>134</v>
      </c>
      <c r="Y968" s="167">
        <v>69</v>
      </c>
      <c r="Z968" s="167"/>
      <c r="AA968" s="167"/>
      <c r="AB968" s="167">
        <v>27</v>
      </c>
      <c r="AC968" s="167">
        <v>23</v>
      </c>
      <c r="AD968" s="167">
        <v>61</v>
      </c>
      <c r="AE968" s="167">
        <v>53</v>
      </c>
      <c r="AJ968" s="270">
        <v>3</v>
      </c>
      <c r="AK968" s="270">
        <v>45</v>
      </c>
      <c r="AL968" s="251" t="s">
        <v>1577</v>
      </c>
      <c r="AM968" s="251" t="s">
        <v>1578</v>
      </c>
      <c r="AN968" s="251" t="s">
        <v>1579</v>
      </c>
      <c r="DI968" s="422"/>
      <c r="DJ968" s="422"/>
      <c r="EU968" s="422"/>
      <c r="EV968" s="422"/>
    </row>
    <row r="969" spans="14:152" s="56" customFormat="1" ht="15" customHeight="1">
      <c r="N969" s="167"/>
      <c r="W969" s="167"/>
      <c r="X969" s="167"/>
      <c r="Y969" s="167"/>
      <c r="Z969" s="167"/>
      <c r="AA969" s="167"/>
      <c r="AB969" s="167"/>
      <c r="AC969" s="167"/>
      <c r="AD969" s="167"/>
      <c r="AE969" s="167"/>
      <c r="AJ969" s="270">
        <v>4</v>
      </c>
      <c r="AK969" s="270">
        <v>47</v>
      </c>
      <c r="AL969" s="251" t="s">
        <v>1577</v>
      </c>
      <c r="AM969" s="251" t="s">
        <v>1580</v>
      </c>
      <c r="AN969" s="251" t="s">
        <v>1581</v>
      </c>
      <c r="DI969" s="422"/>
      <c r="DJ969" s="422"/>
      <c r="EU969" s="422"/>
      <c r="EV969" s="422"/>
    </row>
    <row r="970" spans="14:152" s="56" customFormat="1" ht="15" customHeight="1">
      <c r="N970" s="167"/>
      <c r="W970" s="167"/>
      <c r="X970" s="167"/>
      <c r="Y970" s="167"/>
      <c r="Z970" s="167"/>
      <c r="AA970" s="167"/>
      <c r="AB970" s="167"/>
      <c r="AC970" s="167"/>
      <c r="AD970" s="167"/>
      <c r="AE970" s="167"/>
      <c r="AJ970" s="270">
        <v>5</v>
      </c>
      <c r="AK970" s="270">
        <v>49</v>
      </c>
      <c r="AL970" s="251" t="s">
        <v>1577</v>
      </c>
      <c r="AM970" s="251" t="s">
        <v>1582</v>
      </c>
      <c r="AN970" s="251" t="s">
        <v>616</v>
      </c>
      <c r="DI970" s="422"/>
      <c r="DJ970" s="422"/>
      <c r="EU970" s="422"/>
      <c r="EV970" s="422"/>
    </row>
    <row r="971" spans="14:152" s="56" customFormat="1" ht="15" customHeight="1">
      <c r="N971" s="167"/>
      <c r="W971" s="167"/>
      <c r="X971" s="167"/>
      <c r="Y971" s="167"/>
      <c r="Z971" s="167"/>
      <c r="AA971" s="167"/>
      <c r="AB971" s="167"/>
      <c r="AC971" s="167"/>
      <c r="AD971" s="167"/>
      <c r="AE971" s="167"/>
      <c r="AJ971" s="270">
        <v>6</v>
      </c>
      <c r="AK971" s="270">
        <v>51</v>
      </c>
      <c r="AL971" s="251" t="s">
        <v>5</v>
      </c>
      <c r="AM971" s="270" t="s">
        <v>1583</v>
      </c>
      <c r="AN971" s="251" t="s">
        <v>1584</v>
      </c>
      <c r="DI971" s="422"/>
      <c r="DJ971" s="422"/>
      <c r="EU971" s="422"/>
      <c r="EV971" s="422"/>
    </row>
    <row r="972" spans="14:152" s="56" customFormat="1" ht="15" customHeight="1">
      <c r="N972" s="167"/>
      <c r="W972" s="167"/>
      <c r="X972" s="167"/>
      <c r="Y972" s="167"/>
      <c r="Z972" s="167"/>
      <c r="AA972" s="167"/>
      <c r="AB972" s="167"/>
      <c r="AC972" s="167"/>
      <c r="AD972" s="167"/>
      <c r="AE972" s="167"/>
      <c r="AJ972" s="270">
        <v>7</v>
      </c>
      <c r="AK972" s="270">
        <v>53</v>
      </c>
      <c r="AL972" s="509">
        <v>0.1</v>
      </c>
      <c r="AM972" s="251" t="s">
        <v>943</v>
      </c>
      <c r="AN972" s="251" t="s">
        <v>1585</v>
      </c>
      <c r="DI972" s="422"/>
      <c r="DJ972" s="422"/>
      <c r="EU972" s="422"/>
      <c r="EV972" s="422"/>
    </row>
    <row r="973" spans="14:152" s="56" customFormat="1" ht="15" customHeight="1">
      <c r="N973" s="167"/>
      <c r="W973" s="167"/>
      <c r="X973" s="167"/>
      <c r="Y973" s="167"/>
      <c r="Z973" s="167"/>
      <c r="AA973" s="167"/>
      <c r="AB973" s="167"/>
      <c r="AC973" s="167"/>
      <c r="AD973" s="167"/>
      <c r="AE973" s="167"/>
      <c r="AJ973" s="270">
        <v>8</v>
      </c>
      <c r="AK973" s="270">
        <v>55</v>
      </c>
      <c r="AL973" s="509">
        <v>0.1</v>
      </c>
      <c r="AM973" s="251" t="s">
        <v>702</v>
      </c>
      <c r="AN973" s="251" t="s">
        <v>1586</v>
      </c>
      <c r="DI973" s="422"/>
      <c r="DJ973" s="422"/>
      <c r="EU973" s="422"/>
      <c r="EV973" s="422"/>
    </row>
    <row r="974" spans="14:152" s="56" customFormat="1" ht="15" customHeight="1">
      <c r="N974" s="167"/>
      <c r="W974" s="167"/>
      <c r="X974" s="167"/>
      <c r="Y974" s="167"/>
      <c r="Z974" s="167"/>
      <c r="AA974" s="167"/>
      <c r="AB974" s="167"/>
      <c r="AC974" s="167"/>
      <c r="AD974" s="167"/>
      <c r="AE974" s="167"/>
      <c r="AJ974" s="270">
        <v>9</v>
      </c>
      <c r="AK974" s="270">
        <v>57</v>
      </c>
      <c r="AL974" s="251" t="s">
        <v>10</v>
      </c>
      <c r="AM974" s="251" t="s">
        <v>706</v>
      </c>
      <c r="AN974" s="251" t="s">
        <v>1587</v>
      </c>
      <c r="DI974" s="422"/>
      <c r="DJ974" s="422"/>
      <c r="EU974" s="422"/>
      <c r="EV974" s="422"/>
    </row>
    <row r="975" spans="14:152" s="56" customFormat="1" ht="15" customHeight="1">
      <c r="N975" s="167"/>
      <c r="W975" s="167"/>
      <c r="X975" s="167"/>
      <c r="Y975" s="167"/>
      <c r="Z975" s="167"/>
      <c r="AA975" s="167"/>
      <c r="AB975" s="167"/>
      <c r="AC975" s="167"/>
      <c r="AD975" s="167"/>
      <c r="AE975" s="167"/>
      <c r="AJ975" s="270">
        <v>10</v>
      </c>
      <c r="AK975" s="270">
        <v>59</v>
      </c>
      <c r="AL975" s="509">
        <v>0.3</v>
      </c>
      <c r="AM975" s="251" t="s">
        <v>615</v>
      </c>
      <c r="AN975" s="251" t="s">
        <v>1588</v>
      </c>
      <c r="DI975" s="422"/>
      <c r="DJ975" s="422"/>
      <c r="EU975" s="422"/>
      <c r="EV975" s="422"/>
    </row>
    <row r="976" spans="14:152" s="56" customFormat="1" ht="15" customHeight="1">
      <c r="N976" s="167"/>
      <c r="W976" s="167"/>
      <c r="X976" s="167"/>
      <c r="Y976" s="167"/>
      <c r="Z976" s="167"/>
      <c r="AA976" s="167"/>
      <c r="AB976" s="167"/>
      <c r="AC976" s="167"/>
      <c r="AD976" s="167"/>
      <c r="AE976" s="167"/>
      <c r="AJ976" s="270">
        <v>11</v>
      </c>
      <c r="AK976" s="270">
        <v>61</v>
      </c>
      <c r="AL976" s="251" t="s">
        <v>117</v>
      </c>
      <c r="AM976" s="251" t="s">
        <v>712</v>
      </c>
      <c r="AN976" s="251" t="s">
        <v>1589</v>
      </c>
      <c r="DI976" s="422"/>
      <c r="DJ976" s="422"/>
      <c r="EU976" s="422"/>
      <c r="EV976" s="422"/>
    </row>
    <row r="977" spans="14:152" s="56" customFormat="1" ht="15" customHeight="1">
      <c r="N977" s="167"/>
      <c r="W977" s="167"/>
      <c r="X977" s="167"/>
      <c r="Y977" s="167"/>
      <c r="Z977" s="167"/>
      <c r="AA977" s="167"/>
      <c r="AB977" s="167"/>
      <c r="AC977" s="167"/>
      <c r="AD977" s="167"/>
      <c r="AE977" s="167"/>
      <c r="AJ977" s="270">
        <v>12</v>
      </c>
      <c r="AK977" s="270">
        <v>63</v>
      </c>
      <c r="AL977" s="270">
        <v>1</v>
      </c>
      <c r="AM977" s="251" t="s">
        <v>716</v>
      </c>
      <c r="AN977" s="251" t="s">
        <v>1590</v>
      </c>
      <c r="DI977" s="422"/>
      <c r="DJ977" s="422"/>
      <c r="EU977" s="422"/>
      <c r="EV977" s="422"/>
    </row>
    <row r="978" spans="14:152" s="56" customFormat="1" ht="15" customHeight="1">
      <c r="N978" s="167"/>
      <c r="W978" s="167"/>
      <c r="X978" s="167"/>
      <c r="Y978" s="167"/>
      <c r="Z978" s="167"/>
      <c r="AA978" s="167"/>
      <c r="AB978" s="167"/>
      <c r="AC978" s="167"/>
      <c r="AD978" s="167"/>
      <c r="AE978" s="167"/>
      <c r="AJ978" s="270">
        <v>13</v>
      </c>
      <c r="AK978" s="270">
        <v>65</v>
      </c>
      <c r="AL978" s="270">
        <v>1</v>
      </c>
      <c r="AM978" s="251" t="s">
        <v>1591</v>
      </c>
      <c r="AN978" s="251" t="s">
        <v>1592</v>
      </c>
      <c r="DI978" s="422"/>
      <c r="DJ978" s="422"/>
      <c r="EU978" s="422"/>
      <c r="EV978" s="422"/>
    </row>
    <row r="979" spans="14:152" s="56" customFormat="1" ht="15" customHeight="1">
      <c r="N979" s="167"/>
      <c r="W979" s="167"/>
      <c r="X979" s="167"/>
      <c r="Y979" s="167"/>
      <c r="Z979" s="167"/>
      <c r="AA979" s="167"/>
      <c r="AB979" s="167"/>
      <c r="AC979" s="167"/>
      <c r="AD979" s="167"/>
      <c r="AE979" s="167"/>
      <c r="AJ979" s="270">
        <v>14</v>
      </c>
      <c r="AK979" s="270">
        <v>67</v>
      </c>
      <c r="AL979" s="270">
        <v>1</v>
      </c>
      <c r="AM979" s="251" t="s">
        <v>722</v>
      </c>
      <c r="AN979" s="251" t="s">
        <v>1593</v>
      </c>
      <c r="DI979" s="422"/>
      <c r="DJ979" s="422"/>
      <c r="EU979" s="422"/>
      <c r="EV979" s="422"/>
    </row>
    <row r="980" spans="14:152" s="56" customFormat="1" ht="15" customHeight="1">
      <c r="N980" s="167"/>
      <c r="W980" s="167"/>
      <c r="X980" s="167"/>
      <c r="Y980" s="167"/>
      <c r="Z980" s="167"/>
      <c r="AA980" s="167"/>
      <c r="AB980" s="167"/>
      <c r="AC980" s="167"/>
      <c r="AD980" s="167"/>
      <c r="AE980" s="167"/>
      <c r="AJ980" s="270">
        <v>15</v>
      </c>
      <c r="AK980" s="270">
        <v>69</v>
      </c>
      <c r="AL980" s="270">
        <v>2</v>
      </c>
      <c r="AM980" s="270" t="s">
        <v>949</v>
      </c>
      <c r="AN980" s="251" t="s">
        <v>1642</v>
      </c>
      <c r="DI980" s="422"/>
      <c r="DJ980" s="422"/>
      <c r="EU980" s="422"/>
      <c r="EV980" s="422"/>
    </row>
    <row r="981" spans="14:152" s="56" customFormat="1" ht="15" customHeight="1">
      <c r="N981" s="167"/>
      <c r="W981" s="167"/>
      <c r="X981" s="167"/>
      <c r="Y981" s="167"/>
      <c r="Z981" s="167"/>
      <c r="AA981" s="167"/>
      <c r="AB981" s="167"/>
      <c r="AC981" s="167"/>
      <c r="AD981" s="167"/>
      <c r="AE981" s="167"/>
      <c r="AJ981" s="270">
        <v>16</v>
      </c>
      <c r="AK981" s="270">
        <v>71</v>
      </c>
      <c r="AL981" s="270">
        <v>3</v>
      </c>
      <c r="AM981" s="251" t="s">
        <v>951</v>
      </c>
      <c r="AN981" s="251" t="s">
        <v>171</v>
      </c>
      <c r="DI981" s="422"/>
      <c r="DJ981" s="422"/>
      <c r="EU981" s="422"/>
      <c r="EV981" s="422"/>
    </row>
    <row r="982" spans="14:152" s="56" customFormat="1" ht="15" customHeight="1">
      <c r="N982" s="167"/>
      <c r="W982" s="167"/>
      <c r="X982" s="167"/>
      <c r="Y982" s="167"/>
      <c r="Z982" s="167"/>
      <c r="AA982" s="167"/>
      <c r="AB982" s="167"/>
      <c r="AC982" s="167"/>
      <c r="AD982" s="167"/>
      <c r="AE982" s="167"/>
      <c r="AJ982" s="270">
        <v>17</v>
      </c>
      <c r="AK982" s="270">
        <v>73</v>
      </c>
      <c r="AL982" s="270">
        <v>4</v>
      </c>
      <c r="AM982" s="251" t="s">
        <v>1643</v>
      </c>
      <c r="AN982" s="251" t="s">
        <v>1644</v>
      </c>
      <c r="DI982" s="422"/>
      <c r="DJ982" s="422"/>
      <c r="EU982" s="422"/>
      <c r="EV982" s="422"/>
    </row>
    <row r="983" spans="14:152" s="56" customFormat="1" ht="15" customHeight="1">
      <c r="N983" s="167"/>
      <c r="W983" s="167"/>
      <c r="X983" s="167"/>
      <c r="Y983" s="167"/>
      <c r="Z983" s="167"/>
      <c r="AA983" s="167"/>
      <c r="AB983" s="167"/>
      <c r="AC983" s="167"/>
      <c r="AD983" s="167"/>
      <c r="AE983" s="167"/>
      <c r="AJ983" s="270">
        <v>18</v>
      </c>
      <c r="AK983" s="270">
        <v>75</v>
      </c>
      <c r="AL983" s="270">
        <v>5</v>
      </c>
      <c r="AM983" s="251" t="s">
        <v>954</v>
      </c>
      <c r="AN983" s="251" t="s">
        <v>1645</v>
      </c>
      <c r="DI983" s="422"/>
      <c r="DJ983" s="422"/>
      <c r="EU983" s="422"/>
      <c r="EV983" s="422"/>
    </row>
    <row r="984" spans="14:152" s="56" customFormat="1" ht="15" customHeight="1">
      <c r="N984" s="167"/>
      <c r="W984" s="167"/>
      <c r="X984" s="167"/>
      <c r="Y984" s="167"/>
      <c r="Z984" s="167"/>
      <c r="AA984" s="167"/>
      <c r="AB984" s="167"/>
      <c r="AC984" s="167"/>
      <c r="AD984" s="167"/>
      <c r="AE984" s="167"/>
      <c r="AJ984" s="270">
        <v>19</v>
      </c>
      <c r="AK984" s="270">
        <v>77</v>
      </c>
      <c r="AL984" s="270">
        <v>6</v>
      </c>
      <c r="AM984" s="251" t="s">
        <v>741</v>
      </c>
      <c r="AN984" s="251" t="s">
        <v>1646</v>
      </c>
      <c r="DI984" s="422"/>
      <c r="DJ984" s="422"/>
      <c r="EU984" s="422"/>
      <c r="EV984" s="422"/>
    </row>
    <row r="985" spans="14:152" s="56" customFormat="1" ht="15" customHeight="1">
      <c r="N985" s="167"/>
      <c r="W985" s="167"/>
      <c r="X985" s="167"/>
      <c r="Y985" s="167"/>
      <c r="Z985" s="167"/>
      <c r="AA985" s="167"/>
      <c r="AB985" s="167"/>
      <c r="AC985" s="167"/>
      <c r="AD985" s="167"/>
      <c r="AE985" s="167"/>
      <c r="AJ985" s="270">
        <v>20</v>
      </c>
      <c r="AK985" s="270">
        <v>79</v>
      </c>
      <c r="AL985" s="270">
        <v>8</v>
      </c>
      <c r="AM985" s="251" t="s">
        <v>1647</v>
      </c>
      <c r="AN985" s="251" t="s">
        <v>1648</v>
      </c>
      <c r="DI985" s="422"/>
      <c r="DJ985" s="422"/>
      <c r="EU985" s="422"/>
      <c r="EV985" s="422"/>
    </row>
    <row r="986" spans="14:152" s="56" customFormat="1" ht="15" customHeight="1">
      <c r="N986" s="167"/>
      <c r="W986" s="167"/>
      <c r="X986" s="167"/>
      <c r="Y986" s="167"/>
      <c r="Z986" s="167"/>
      <c r="AA986" s="167"/>
      <c r="AB986" s="167"/>
      <c r="AC986" s="167"/>
      <c r="AD986" s="167"/>
      <c r="AE986" s="167"/>
      <c r="AJ986" s="270">
        <v>21</v>
      </c>
      <c r="AK986" s="270">
        <v>81</v>
      </c>
      <c r="AL986" s="270">
        <v>10</v>
      </c>
      <c r="AM986" s="251" t="s">
        <v>747</v>
      </c>
      <c r="AN986" s="251" t="s">
        <v>1649</v>
      </c>
      <c r="DI986" s="422"/>
      <c r="DJ986" s="422"/>
      <c r="EU986" s="422"/>
      <c r="EV986" s="422"/>
    </row>
    <row r="987" spans="14:152" s="56" customFormat="1" ht="15" customHeight="1">
      <c r="N987" s="167"/>
      <c r="W987" s="167"/>
      <c r="X987" s="167"/>
      <c r="Y987" s="167"/>
      <c r="Z987" s="167"/>
      <c r="AA987" s="167"/>
      <c r="AB987" s="167"/>
      <c r="AC987" s="167"/>
      <c r="AD987" s="167"/>
      <c r="AE987" s="167"/>
      <c r="AJ987" s="270">
        <v>22</v>
      </c>
      <c r="AK987" s="270">
        <v>83</v>
      </c>
      <c r="AL987" s="270">
        <v>13</v>
      </c>
      <c r="AM987" s="251" t="s">
        <v>751</v>
      </c>
      <c r="AN987" s="251" t="s">
        <v>1650</v>
      </c>
      <c r="DI987" s="422"/>
      <c r="DJ987" s="422"/>
      <c r="EU987" s="422"/>
      <c r="EV987" s="422"/>
    </row>
    <row r="988" spans="14:152" s="56" customFormat="1" ht="15" customHeight="1">
      <c r="N988" s="167"/>
      <c r="W988" s="167"/>
      <c r="X988" s="167"/>
      <c r="Y988" s="167"/>
      <c r="Z988" s="167"/>
      <c r="AA988" s="167"/>
      <c r="AB988" s="167"/>
      <c r="AC988" s="167"/>
      <c r="AD988" s="167"/>
      <c r="AE988" s="167"/>
      <c r="AJ988" s="270">
        <v>23</v>
      </c>
      <c r="AK988" s="270">
        <v>86</v>
      </c>
      <c r="AL988" s="270">
        <v>18</v>
      </c>
      <c r="AM988" s="251" t="s">
        <v>757</v>
      </c>
      <c r="AN988" s="251" t="s">
        <v>1603</v>
      </c>
      <c r="DI988" s="422"/>
      <c r="DJ988" s="422"/>
      <c r="EU988" s="422"/>
      <c r="EV988" s="422"/>
    </row>
    <row r="989" spans="14:152" s="56" customFormat="1" ht="15" customHeight="1">
      <c r="AJ989" s="270">
        <v>24</v>
      </c>
      <c r="AK989" s="270">
        <v>88</v>
      </c>
      <c r="AL989" s="251">
        <v>21</v>
      </c>
      <c r="AM989" s="251" t="s">
        <v>761</v>
      </c>
      <c r="AN989" s="251" t="s">
        <v>1604</v>
      </c>
      <c r="DI989" s="422"/>
      <c r="DJ989" s="422"/>
      <c r="EU989" s="422"/>
      <c r="EV989" s="422"/>
    </row>
    <row r="990" spans="14:152" s="56" customFormat="1" ht="15" customHeight="1">
      <c r="AJ990" s="270">
        <v>25</v>
      </c>
      <c r="AK990" s="270">
        <v>90</v>
      </c>
      <c r="AL990" s="270">
        <v>25</v>
      </c>
      <c r="AM990" s="251" t="s">
        <v>969</v>
      </c>
      <c r="AN990" s="251" t="s">
        <v>1651</v>
      </c>
      <c r="DI990" s="422"/>
      <c r="DJ990" s="422"/>
      <c r="EU990" s="422"/>
      <c r="EV990" s="422"/>
    </row>
    <row r="991" spans="14:152" s="56" customFormat="1" ht="15" customHeight="1">
      <c r="AJ991" s="270">
        <v>26</v>
      </c>
      <c r="AK991" s="270">
        <v>92</v>
      </c>
      <c r="AL991" s="270">
        <v>30</v>
      </c>
      <c r="AM991" s="251" t="s">
        <v>1652</v>
      </c>
      <c r="AN991" s="251" t="s">
        <v>1653</v>
      </c>
      <c r="DI991" s="422"/>
      <c r="DJ991" s="422"/>
      <c r="EU991" s="422"/>
      <c r="EV991" s="422"/>
    </row>
    <row r="992" spans="14:152" s="56" customFormat="1" ht="15" customHeight="1">
      <c r="AJ992" s="270">
        <v>27</v>
      </c>
      <c r="AK992" s="270">
        <v>94</v>
      </c>
      <c r="AL992" s="270">
        <v>34</v>
      </c>
      <c r="AM992" s="251" t="s">
        <v>773</v>
      </c>
      <c r="AN992" s="251" t="s">
        <v>1654</v>
      </c>
      <c r="DI992" s="422"/>
      <c r="DJ992" s="422"/>
      <c r="EU992" s="422"/>
      <c r="EV992" s="422"/>
    </row>
    <row r="993" spans="14:152" s="56" customFormat="1" ht="15" customHeight="1">
      <c r="AJ993" s="270">
        <v>28</v>
      </c>
      <c r="AK993" s="270">
        <v>96</v>
      </c>
      <c r="AL993" s="270">
        <v>39</v>
      </c>
      <c r="AM993" s="251" t="s">
        <v>977</v>
      </c>
      <c r="AN993" s="251" t="s">
        <v>1655</v>
      </c>
      <c r="DI993" s="422"/>
      <c r="DJ993" s="422"/>
      <c r="EU993" s="422"/>
      <c r="EV993" s="422"/>
    </row>
    <row r="994" spans="14:152" s="56" customFormat="1" ht="15" customHeight="1">
      <c r="AJ994" s="270">
        <v>29</v>
      </c>
      <c r="AK994" s="270">
        <v>98</v>
      </c>
      <c r="AL994" s="270">
        <v>45</v>
      </c>
      <c r="AM994" s="251" t="s">
        <v>781</v>
      </c>
      <c r="AN994" s="251" t="s">
        <v>200</v>
      </c>
      <c r="DI994" s="422"/>
      <c r="DJ994" s="422"/>
      <c r="EU994" s="422"/>
      <c r="EV994" s="422"/>
    </row>
    <row r="995" spans="14:152" s="56" customFormat="1" ht="15" customHeight="1">
      <c r="AJ995" s="270">
        <v>30</v>
      </c>
      <c r="AK995" s="270">
        <v>100</v>
      </c>
      <c r="AL995" s="270">
        <v>50</v>
      </c>
      <c r="AM995" s="251" t="s">
        <v>785</v>
      </c>
      <c r="AN995" s="251" t="s">
        <v>202</v>
      </c>
      <c r="DI995" s="422"/>
      <c r="DJ995" s="422"/>
      <c r="EU995" s="422"/>
      <c r="EV995" s="422"/>
    </row>
    <row r="996" spans="14:152" s="56" customFormat="1" ht="15" customHeight="1">
      <c r="AJ996" s="270">
        <v>31</v>
      </c>
      <c r="AK996" s="270">
        <v>102</v>
      </c>
      <c r="AL996" s="270">
        <v>55</v>
      </c>
      <c r="AM996" s="251" t="s">
        <v>789</v>
      </c>
      <c r="AN996" s="251" t="s">
        <v>203</v>
      </c>
      <c r="DI996" s="422"/>
      <c r="DJ996" s="422"/>
      <c r="EU996" s="422"/>
      <c r="EV996" s="422"/>
    </row>
    <row r="997" spans="14:152" s="56" customFormat="1" ht="15" customHeight="1">
      <c r="N997" s="172" t="s">
        <v>2078</v>
      </c>
      <c r="O997" s="172"/>
      <c r="P997" s="172" t="s">
        <v>2032</v>
      </c>
      <c r="Q997" s="172"/>
      <c r="R997" s="172"/>
      <c r="AJ997" s="270">
        <v>32</v>
      </c>
      <c r="AK997" s="270">
        <v>104</v>
      </c>
      <c r="AL997" s="270">
        <v>61</v>
      </c>
      <c r="AM997" s="251" t="s">
        <v>793</v>
      </c>
      <c r="AN997" s="251" t="s">
        <v>1613</v>
      </c>
      <c r="DI997" s="422"/>
      <c r="DJ997" s="422"/>
      <c r="EU997" s="422"/>
      <c r="EV997" s="422"/>
    </row>
    <row r="998" spans="14:152" s="56" customFormat="1" ht="15" customHeight="1">
      <c r="N998" s="172">
        <v>0</v>
      </c>
      <c r="O998" s="172" t="str">
        <f>""</f>
        <v/>
      </c>
      <c r="P998" s="172"/>
      <c r="Q998" s="172"/>
      <c r="R998" s="172"/>
      <c r="AJ998" s="270">
        <v>33</v>
      </c>
      <c r="AK998" s="270">
        <v>106</v>
      </c>
      <c r="AL998" s="270">
        <v>66</v>
      </c>
      <c r="AM998" s="251" t="s">
        <v>989</v>
      </c>
      <c r="AN998" s="251" t="s">
        <v>1614</v>
      </c>
      <c r="DI998" s="422"/>
      <c r="DJ998" s="422"/>
      <c r="EU998" s="422"/>
      <c r="EV998" s="422"/>
    </row>
    <row r="999" spans="14:152" s="56" customFormat="1" ht="15" customHeight="1">
      <c r="N999" s="461">
        <v>14</v>
      </c>
      <c r="O999" s="461">
        <v>56</v>
      </c>
      <c r="P999" s="172" t="s">
        <v>10</v>
      </c>
      <c r="Q999" s="172" t="s">
        <v>699</v>
      </c>
      <c r="R999" s="172" t="s">
        <v>700</v>
      </c>
      <c r="AJ999" s="270">
        <v>34</v>
      </c>
      <c r="AK999" s="270">
        <v>108</v>
      </c>
      <c r="AL999" s="270">
        <v>70</v>
      </c>
      <c r="AM999" s="251" t="s">
        <v>1615</v>
      </c>
      <c r="AN999" s="251" t="s">
        <v>1616</v>
      </c>
      <c r="DI999" s="422"/>
      <c r="DJ999" s="422"/>
      <c r="EU999" s="422"/>
      <c r="EV999" s="422"/>
    </row>
    <row r="1000" spans="14:152" s="56" customFormat="1" ht="15" customHeight="1">
      <c r="N1000" s="461">
        <v>15</v>
      </c>
      <c r="O1000" s="461">
        <v>57</v>
      </c>
      <c r="P1000" s="172" t="s">
        <v>10</v>
      </c>
      <c r="Q1000" s="172" t="s">
        <v>701</v>
      </c>
      <c r="R1000" s="172" t="s">
        <v>702</v>
      </c>
      <c r="AJ1000" s="270">
        <v>35</v>
      </c>
      <c r="AK1000" s="270">
        <v>110</v>
      </c>
      <c r="AL1000" s="270">
        <v>75</v>
      </c>
      <c r="AM1000" s="251" t="s">
        <v>992</v>
      </c>
      <c r="AN1000" s="251" t="s">
        <v>1617</v>
      </c>
      <c r="DI1000" s="422"/>
      <c r="DJ1000" s="422"/>
      <c r="EU1000" s="422"/>
      <c r="EV1000" s="422"/>
    </row>
    <row r="1001" spans="14:152" s="56" customFormat="1" ht="15" customHeight="1">
      <c r="N1001" s="461">
        <v>16</v>
      </c>
      <c r="O1001" s="461">
        <v>58</v>
      </c>
      <c r="P1001" s="172" t="s">
        <v>17</v>
      </c>
      <c r="Q1001" s="172" t="s">
        <v>703</v>
      </c>
      <c r="R1001" s="172" t="s">
        <v>704</v>
      </c>
      <c r="AJ1001" s="270">
        <v>36</v>
      </c>
      <c r="AK1001" s="270">
        <v>112</v>
      </c>
      <c r="AL1001" s="270">
        <v>79</v>
      </c>
      <c r="AM1001" s="251" t="s">
        <v>995</v>
      </c>
      <c r="AN1001" s="251" t="s">
        <v>1656</v>
      </c>
      <c r="DI1001" s="422"/>
      <c r="DJ1001" s="422"/>
      <c r="EU1001" s="422"/>
      <c r="EV1001" s="422"/>
    </row>
    <row r="1002" spans="14:152" s="56" customFormat="1" ht="15" customHeight="1">
      <c r="N1002" s="461">
        <v>17</v>
      </c>
      <c r="O1002" s="461">
        <v>59</v>
      </c>
      <c r="P1002" s="172" t="s">
        <v>17</v>
      </c>
      <c r="Q1002" s="172" t="s">
        <v>705</v>
      </c>
      <c r="R1002" s="172" t="s">
        <v>706</v>
      </c>
      <c r="AJ1002" s="270">
        <v>37</v>
      </c>
      <c r="AK1002" s="270">
        <v>114</v>
      </c>
      <c r="AL1002" s="270">
        <v>82</v>
      </c>
      <c r="AM1002" s="251" t="s">
        <v>813</v>
      </c>
      <c r="AN1002" s="251" t="s">
        <v>1657</v>
      </c>
      <c r="DI1002" s="422"/>
      <c r="DJ1002" s="422"/>
      <c r="EU1002" s="422"/>
      <c r="EV1002" s="422"/>
    </row>
    <row r="1003" spans="14:152" s="56" customFormat="1" ht="15" customHeight="1">
      <c r="N1003" s="461">
        <v>18</v>
      </c>
      <c r="O1003" s="461">
        <v>60</v>
      </c>
      <c r="P1003" s="172" t="s">
        <v>251</v>
      </c>
      <c r="Q1003" s="172" t="s">
        <v>707</v>
      </c>
      <c r="R1003" s="172" t="s">
        <v>708</v>
      </c>
      <c r="AJ1003" s="270">
        <v>38</v>
      </c>
      <c r="AK1003" s="270">
        <v>116</v>
      </c>
      <c r="AL1003" s="270">
        <v>86</v>
      </c>
      <c r="AM1003" s="251" t="s">
        <v>817</v>
      </c>
      <c r="AN1003" s="251" t="s">
        <v>1658</v>
      </c>
      <c r="DI1003" s="422"/>
      <c r="DJ1003" s="422"/>
      <c r="EU1003" s="422"/>
      <c r="EV1003" s="422"/>
    </row>
    <row r="1004" spans="14:152" s="56" customFormat="1" ht="15" customHeight="1">
      <c r="N1004" s="461">
        <v>19</v>
      </c>
      <c r="O1004" s="461">
        <v>61</v>
      </c>
      <c r="P1004" s="172" t="s">
        <v>117</v>
      </c>
      <c r="Q1004" s="172" t="s">
        <v>709</v>
      </c>
      <c r="R1004" s="172" t="s">
        <v>615</v>
      </c>
      <c r="AJ1004" s="270">
        <v>39</v>
      </c>
      <c r="AK1004" s="270">
        <v>118</v>
      </c>
      <c r="AL1004" s="270">
        <v>88</v>
      </c>
      <c r="AM1004" s="251" t="s">
        <v>821</v>
      </c>
      <c r="AN1004" s="251" t="s">
        <v>225</v>
      </c>
      <c r="DI1004" s="422"/>
      <c r="DJ1004" s="422"/>
      <c r="EU1004" s="422"/>
      <c r="EV1004" s="422"/>
    </row>
    <row r="1005" spans="14:152" s="56" customFormat="1" ht="15" customHeight="1">
      <c r="N1005" s="461">
        <v>20</v>
      </c>
      <c r="O1005" s="461">
        <v>62</v>
      </c>
      <c r="P1005" s="172">
        <v>1</v>
      </c>
      <c r="Q1005" s="172" t="s">
        <v>453</v>
      </c>
      <c r="R1005" s="172" t="s">
        <v>710</v>
      </c>
      <c r="AJ1005" s="270">
        <v>40</v>
      </c>
      <c r="AK1005" s="270">
        <v>120</v>
      </c>
      <c r="AL1005" s="270">
        <v>91</v>
      </c>
      <c r="AM1005" s="270">
        <v>113125</v>
      </c>
      <c r="AN1005" s="251" t="s">
        <v>1659</v>
      </c>
      <c r="DI1005" s="422"/>
      <c r="DJ1005" s="422"/>
      <c r="EU1005" s="422"/>
      <c r="EV1005" s="422"/>
    </row>
    <row r="1006" spans="14:152" s="56" customFormat="1" ht="15" customHeight="1">
      <c r="N1006" s="461">
        <v>21</v>
      </c>
      <c r="O1006" s="461">
        <v>62</v>
      </c>
      <c r="P1006" s="172">
        <v>1</v>
      </c>
      <c r="Q1006" s="172" t="s">
        <v>453</v>
      </c>
      <c r="R1006" s="172" t="s">
        <v>710</v>
      </c>
      <c r="AJ1006" s="270">
        <v>41</v>
      </c>
      <c r="AK1006" s="270">
        <v>122</v>
      </c>
      <c r="AL1006" s="270">
        <v>93</v>
      </c>
      <c r="AM1006" s="251" t="s">
        <v>1660</v>
      </c>
      <c r="AN1006" s="251" t="s">
        <v>1661</v>
      </c>
      <c r="DI1006" s="422"/>
      <c r="DJ1006" s="422"/>
      <c r="EU1006" s="422"/>
      <c r="EV1006" s="422"/>
    </row>
    <row r="1007" spans="14:152" s="56" customFormat="1" ht="15" customHeight="1">
      <c r="N1007" s="461">
        <v>22</v>
      </c>
      <c r="O1007" s="461">
        <v>63</v>
      </c>
      <c r="P1007" s="172">
        <v>1</v>
      </c>
      <c r="Q1007" s="172" t="s">
        <v>711</v>
      </c>
      <c r="R1007" s="172" t="s">
        <v>712</v>
      </c>
      <c r="AJ1007" s="270">
        <v>42</v>
      </c>
      <c r="AK1007" s="270">
        <v>124</v>
      </c>
      <c r="AL1007" s="270">
        <v>95</v>
      </c>
      <c r="AM1007" s="251" t="s">
        <v>1662</v>
      </c>
      <c r="AN1007" s="251" t="s">
        <v>1663</v>
      </c>
      <c r="DI1007" s="422"/>
      <c r="DJ1007" s="422"/>
      <c r="EU1007" s="422"/>
      <c r="EV1007" s="422"/>
    </row>
    <row r="1008" spans="14:152" s="56" customFormat="1" ht="15" customHeight="1">
      <c r="N1008" s="461">
        <v>23</v>
      </c>
      <c r="O1008" s="461">
        <v>64</v>
      </c>
      <c r="P1008" s="172">
        <v>1</v>
      </c>
      <c r="Q1008" s="172" t="s">
        <v>713</v>
      </c>
      <c r="R1008" s="172" t="s">
        <v>714</v>
      </c>
      <c r="AJ1008" s="270">
        <v>43</v>
      </c>
      <c r="AK1008" s="270">
        <v>126</v>
      </c>
      <c r="AL1008" s="270">
        <v>96</v>
      </c>
      <c r="AM1008" s="251" t="s">
        <v>1007</v>
      </c>
      <c r="AN1008" s="251" t="s">
        <v>233</v>
      </c>
      <c r="DI1008" s="422"/>
      <c r="DJ1008" s="422"/>
      <c r="EU1008" s="422"/>
      <c r="EV1008" s="422"/>
    </row>
    <row r="1009" spans="14:152" s="56" customFormat="1" ht="15" customHeight="1">
      <c r="N1009" s="461">
        <v>24</v>
      </c>
      <c r="O1009" s="461">
        <v>65</v>
      </c>
      <c r="P1009" s="172">
        <v>1</v>
      </c>
      <c r="Q1009" s="172" t="s">
        <v>715</v>
      </c>
      <c r="R1009" s="172" t="s">
        <v>716</v>
      </c>
      <c r="AJ1009" s="270">
        <v>44</v>
      </c>
      <c r="AK1009" s="270">
        <v>128</v>
      </c>
      <c r="AL1009" s="270">
        <v>97</v>
      </c>
      <c r="AM1009" s="251" t="s">
        <v>1008</v>
      </c>
      <c r="AN1009" s="251" t="s">
        <v>235</v>
      </c>
      <c r="DI1009" s="422"/>
      <c r="DJ1009" s="422"/>
      <c r="EU1009" s="422"/>
      <c r="EV1009" s="422"/>
    </row>
    <row r="1010" spans="14:152" s="56" customFormat="1" ht="15" customHeight="1">
      <c r="N1010" s="461">
        <v>25</v>
      </c>
      <c r="O1010" s="461">
        <v>66</v>
      </c>
      <c r="P1010" s="172">
        <v>1</v>
      </c>
      <c r="Q1010" s="172" t="s">
        <v>717</v>
      </c>
      <c r="R1010" s="172" t="s">
        <v>718</v>
      </c>
      <c r="AJ1010" s="270">
        <v>45</v>
      </c>
      <c r="AK1010" s="270">
        <v>130</v>
      </c>
      <c r="AL1010" s="270">
        <v>98</v>
      </c>
      <c r="AM1010" s="251" t="s">
        <v>844</v>
      </c>
      <c r="AN1010" s="251" t="s">
        <v>236</v>
      </c>
      <c r="DI1010" s="422"/>
      <c r="DJ1010" s="422"/>
      <c r="EU1010" s="422"/>
      <c r="EV1010" s="422"/>
    </row>
    <row r="1011" spans="14:152" s="56" customFormat="1" ht="15" customHeight="1">
      <c r="N1011" s="461">
        <v>26</v>
      </c>
      <c r="O1011" s="461">
        <v>67</v>
      </c>
      <c r="P1011" s="172">
        <v>1</v>
      </c>
      <c r="Q1011" s="172" t="s">
        <v>719</v>
      </c>
      <c r="R1011" s="172" t="s">
        <v>720</v>
      </c>
      <c r="AJ1011" s="270">
        <v>46</v>
      </c>
      <c r="AK1011" s="270">
        <v>132</v>
      </c>
      <c r="AL1011" s="270">
        <v>98</v>
      </c>
      <c r="AM1011" s="251" t="s">
        <v>848</v>
      </c>
      <c r="AN1011" s="251" t="s">
        <v>1624</v>
      </c>
      <c r="DI1011" s="422"/>
      <c r="DJ1011" s="422"/>
      <c r="EU1011" s="422"/>
      <c r="EV1011" s="422"/>
    </row>
    <row r="1012" spans="14:152" s="56" customFormat="1" ht="15" customHeight="1">
      <c r="N1012" s="461">
        <v>27</v>
      </c>
      <c r="O1012" s="461">
        <v>68</v>
      </c>
      <c r="P1012" s="172">
        <v>2</v>
      </c>
      <c r="Q1012" s="172" t="s">
        <v>721</v>
      </c>
      <c r="R1012" s="172" t="s">
        <v>722</v>
      </c>
      <c r="AJ1012" s="270">
        <v>47</v>
      </c>
      <c r="AK1012" s="270">
        <v>134</v>
      </c>
      <c r="AL1012" s="270">
        <v>99</v>
      </c>
      <c r="AM1012" s="251" t="s">
        <v>1016</v>
      </c>
      <c r="AN1012" s="251" t="s">
        <v>1625</v>
      </c>
      <c r="DI1012" s="422"/>
      <c r="DJ1012" s="422"/>
      <c r="EU1012" s="422"/>
      <c r="EV1012" s="422"/>
    </row>
    <row r="1013" spans="14:152" s="56" customFormat="1" ht="15" customHeight="1">
      <c r="N1013" s="461">
        <v>28</v>
      </c>
      <c r="O1013" s="461">
        <v>69</v>
      </c>
      <c r="P1013" s="172">
        <v>2</v>
      </c>
      <c r="Q1013" s="172" t="s">
        <v>721</v>
      </c>
      <c r="R1013" s="172" t="s">
        <v>722</v>
      </c>
      <c r="AJ1013" s="270">
        <v>48</v>
      </c>
      <c r="AK1013" s="270">
        <v>136</v>
      </c>
      <c r="AL1013" s="270">
        <v>99</v>
      </c>
      <c r="AM1013" s="251" t="s">
        <v>1626</v>
      </c>
      <c r="AN1013" s="251" t="s">
        <v>1627</v>
      </c>
      <c r="DI1013" s="422"/>
      <c r="DJ1013" s="422"/>
      <c r="EU1013" s="422"/>
      <c r="EV1013" s="422"/>
    </row>
    <row r="1014" spans="14:152" s="56" customFormat="1" ht="15" customHeight="1">
      <c r="N1014" s="461">
        <v>29</v>
      </c>
      <c r="O1014" s="461">
        <v>70</v>
      </c>
      <c r="P1014" s="172">
        <v>2</v>
      </c>
      <c r="Q1014" s="172" t="s">
        <v>1035</v>
      </c>
      <c r="R1014" s="172" t="s">
        <v>723</v>
      </c>
      <c r="AJ1014" s="270">
        <v>49</v>
      </c>
      <c r="AK1014" s="510">
        <v>138</v>
      </c>
      <c r="AL1014" s="270">
        <v>99</v>
      </c>
      <c r="AM1014" s="251" t="s">
        <v>856</v>
      </c>
      <c r="AN1014" s="251" t="s">
        <v>1628</v>
      </c>
      <c r="DI1014" s="422"/>
      <c r="DJ1014" s="422"/>
      <c r="EU1014" s="422"/>
      <c r="EV1014" s="422"/>
    </row>
    <row r="1015" spans="14:152" s="56" customFormat="1" ht="15" customHeight="1">
      <c r="N1015" s="461">
        <v>30</v>
      </c>
      <c r="O1015" s="461">
        <v>71</v>
      </c>
      <c r="P1015" s="172">
        <v>3</v>
      </c>
      <c r="Q1015" s="172" t="s">
        <v>724</v>
      </c>
      <c r="R1015" s="172" t="s">
        <v>725</v>
      </c>
      <c r="AJ1015" s="270">
        <v>50</v>
      </c>
      <c r="AK1015" s="270">
        <v>140</v>
      </c>
      <c r="AL1015" s="251" t="s">
        <v>245</v>
      </c>
      <c r="AM1015" s="270" t="s">
        <v>860</v>
      </c>
      <c r="AN1015" s="251" t="s">
        <v>243</v>
      </c>
      <c r="DI1015" s="422"/>
      <c r="DJ1015" s="422"/>
      <c r="EU1015" s="422"/>
      <c r="EV1015" s="422"/>
    </row>
    <row r="1016" spans="14:152" s="56" customFormat="1" ht="15" customHeight="1">
      <c r="N1016" s="461">
        <v>31</v>
      </c>
      <c r="O1016" s="461">
        <v>72</v>
      </c>
      <c r="P1016" s="172">
        <v>3</v>
      </c>
      <c r="Q1016" s="172" t="s">
        <v>726</v>
      </c>
      <c r="R1016" s="172" t="s">
        <v>727</v>
      </c>
      <c r="AJ1016" s="270">
        <v>51</v>
      </c>
      <c r="AK1016" s="270">
        <v>142</v>
      </c>
      <c r="AL1016" s="509">
        <v>99.7</v>
      </c>
      <c r="AM1016" s="251" t="s">
        <v>864</v>
      </c>
      <c r="AN1016" s="251" t="s">
        <v>246</v>
      </c>
      <c r="DI1016" s="422"/>
      <c r="DJ1016" s="422"/>
      <c r="EU1016" s="422"/>
      <c r="EV1016" s="422"/>
    </row>
    <row r="1017" spans="14:152" s="56" customFormat="1" ht="15" customHeight="1">
      <c r="N1017" s="461">
        <v>32</v>
      </c>
      <c r="O1017" s="461">
        <v>73</v>
      </c>
      <c r="P1017" s="172">
        <v>4</v>
      </c>
      <c r="Q1017" s="172" t="s">
        <v>728</v>
      </c>
      <c r="R1017" s="172" t="s">
        <v>729</v>
      </c>
      <c r="AJ1017" s="270">
        <v>52</v>
      </c>
      <c r="AK1017" s="270">
        <v>144</v>
      </c>
      <c r="AL1017" s="509">
        <v>99.8</v>
      </c>
      <c r="AM1017" s="251" t="s">
        <v>866</v>
      </c>
      <c r="AN1017" s="251" t="s">
        <v>247</v>
      </c>
      <c r="DI1017" s="422"/>
      <c r="DJ1017" s="422"/>
      <c r="EU1017" s="422"/>
      <c r="EV1017" s="422"/>
    </row>
    <row r="1018" spans="14:152" s="56" customFormat="1" ht="15" customHeight="1">
      <c r="N1018" s="461">
        <v>33</v>
      </c>
      <c r="O1018" s="461">
        <v>74</v>
      </c>
      <c r="P1018" s="172">
        <v>4</v>
      </c>
      <c r="Q1018" s="172" t="s">
        <v>730</v>
      </c>
      <c r="R1018" s="172" t="s">
        <v>731</v>
      </c>
      <c r="AJ1018" s="270">
        <v>53</v>
      </c>
      <c r="AK1018" s="270">
        <v>146</v>
      </c>
      <c r="AL1018" s="251" t="s">
        <v>104</v>
      </c>
      <c r="AM1018" s="270" t="s">
        <v>870</v>
      </c>
      <c r="AN1018" s="251" t="s">
        <v>249</v>
      </c>
      <c r="DI1018" s="422"/>
      <c r="DJ1018" s="422"/>
      <c r="EU1018" s="422"/>
      <c r="EV1018" s="422"/>
    </row>
    <row r="1019" spans="14:152" s="56" customFormat="1" ht="15" customHeight="1">
      <c r="N1019" s="461">
        <v>34</v>
      </c>
      <c r="O1019" s="461">
        <v>75</v>
      </c>
      <c r="P1019" s="172">
        <v>5</v>
      </c>
      <c r="Q1019" s="172" t="s">
        <v>732</v>
      </c>
      <c r="R1019" s="172" t="s">
        <v>733</v>
      </c>
      <c r="AJ1019" s="270">
        <v>54</v>
      </c>
      <c r="AK1019" s="270">
        <v>148</v>
      </c>
      <c r="AL1019" s="509">
        <v>99.9</v>
      </c>
      <c r="AM1019" s="251" t="s">
        <v>1631</v>
      </c>
      <c r="AN1019" s="251" t="s">
        <v>1632</v>
      </c>
      <c r="DI1019" s="422"/>
      <c r="DJ1019" s="422"/>
      <c r="EU1019" s="422"/>
      <c r="EV1019" s="422"/>
    </row>
    <row r="1020" spans="14:152" s="56" customFormat="1" ht="15" customHeight="1">
      <c r="N1020" s="461">
        <v>35</v>
      </c>
      <c r="O1020" s="461">
        <v>76</v>
      </c>
      <c r="P1020" s="172">
        <v>5</v>
      </c>
      <c r="Q1020" s="172" t="s">
        <v>734</v>
      </c>
      <c r="R1020" s="172" t="s">
        <v>735</v>
      </c>
      <c r="AJ1020" s="270">
        <v>55</v>
      </c>
      <c r="AK1020" s="270">
        <v>150</v>
      </c>
      <c r="AL1020" s="251" t="s">
        <v>1633</v>
      </c>
      <c r="AM1020" s="251" t="s">
        <v>1664</v>
      </c>
      <c r="AN1020" s="251" t="s">
        <v>1665</v>
      </c>
      <c r="DI1020" s="422"/>
      <c r="DJ1020" s="422"/>
      <c r="EU1020" s="422"/>
      <c r="EV1020" s="422"/>
    </row>
    <row r="1021" spans="14:152" s="56" customFormat="1" ht="15" customHeight="1">
      <c r="N1021" s="461">
        <v>36</v>
      </c>
      <c r="O1021" s="461">
        <v>77</v>
      </c>
      <c r="P1021" s="172">
        <v>6</v>
      </c>
      <c r="Q1021" s="172" t="s">
        <v>736</v>
      </c>
      <c r="R1021" s="172" t="s">
        <v>737</v>
      </c>
      <c r="AJ1021" s="270">
        <v>56</v>
      </c>
      <c r="AK1021" s="270">
        <v>152</v>
      </c>
      <c r="AL1021" s="251" t="s">
        <v>1633</v>
      </c>
      <c r="AM1021" s="251" t="s">
        <v>1666</v>
      </c>
      <c r="AN1021" s="270" t="s">
        <v>1667</v>
      </c>
      <c r="DI1021" s="422"/>
      <c r="DJ1021" s="422"/>
      <c r="EU1021" s="422"/>
      <c r="EV1021" s="422"/>
    </row>
    <row r="1022" spans="14:152" s="56" customFormat="1" ht="15" customHeight="1">
      <c r="N1022" s="461">
        <v>37</v>
      </c>
      <c r="O1022" s="461">
        <v>78</v>
      </c>
      <c r="P1022" s="172">
        <v>7</v>
      </c>
      <c r="Q1022" s="172" t="s">
        <v>738</v>
      </c>
      <c r="R1022" s="172" t="s">
        <v>739</v>
      </c>
      <c r="AJ1022" s="270">
        <v>57</v>
      </c>
      <c r="AK1022" s="270">
        <v>155</v>
      </c>
      <c r="AL1022" s="251" t="s">
        <v>1633</v>
      </c>
      <c r="AM1022" s="251" t="s">
        <v>1638</v>
      </c>
      <c r="AN1022" s="251" t="s">
        <v>1639</v>
      </c>
      <c r="DI1022" s="422"/>
      <c r="DJ1022" s="422"/>
      <c r="EU1022" s="422"/>
      <c r="EV1022" s="422"/>
    </row>
    <row r="1023" spans="14:152" s="56" customFormat="1" ht="15" customHeight="1">
      <c r="N1023" s="461">
        <v>38</v>
      </c>
      <c r="O1023" s="461">
        <v>79</v>
      </c>
      <c r="P1023" s="172">
        <v>8</v>
      </c>
      <c r="Q1023" s="172" t="s">
        <v>740</v>
      </c>
      <c r="R1023" s="172" t="s">
        <v>741</v>
      </c>
      <c r="AJ1023" s="167">
        <v>58</v>
      </c>
      <c r="AK1023" s="56" t="s">
        <v>1576</v>
      </c>
      <c r="AL1023" s="56" t="s">
        <v>1576</v>
      </c>
      <c r="AM1023" s="56" t="s">
        <v>1576</v>
      </c>
      <c r="AN1023" s="56" t="s">
        <v>1576</v>
      </c>
      <c r="DI1023" s="422"/>
      <c r="DJ1023" s="422"/>
      <c r="EU1023" s="422"/>
      <c r="EV1023" s="422"/>
    </row>
    <row r="1024" spans="14:152" s="56" customFormat="1" ht="15" customHeight="1">
      <c r="N1024" s="461">
        <v>39</v>
      </c>
      <c r="O1024" s="461">
        <v>80</v>
      </c>
      <c r="P1024" s="172">
        <v>9</v>
      </c>
      <c r="Q1024" s="172" t="s">
        <v>742</v>
      </c>
      <c r="R1024" s="172" t="s">
        <v>743</v>
      </c>
      <c r="DI1024" s="422"/>
      <c r="DJ1024" s="422"/>
      <c r="EU1024" s="422"/>
      <c r="EV1024" s="422"/>
    </row>
    <row r="1025" spans="14:152" s="56" customFormat="1" ht="15" customHeight="1">
      <c r="N1025" s="461">
        <v>40</v>
      </c>
      <c r="O1025" s="461">
        <v>81</v>
      </c>
      <c r="P1025" s="513">
        <v>10</v>
      </c>
      <c r="Q1025" s="172" t="s">
        <v>744</v>
      </c>
      <c r="R1025" s="172" t="s">
        <v>745</v>
      </c>
      <c r="AJ1025" s="514" t="s">
        <v>1668</v>
      </c>
      <c r="AK1025" s="514"/>
      <c r="AL1025" s="514"/>
      <c r="AM1025" s="514"/>
      <c r="AN1025" s="514"/>
      <c r="DI1025" s="422"/>
      <c r="DJ1025" s="422"/>
      <c r="EU1025" s="422"/>
      <c r="EV1025" s="422"/>
    </row>
    <row r="1026" spans="14:152" s="56" customFormat="1" ht="15" customHeight="1">
      <c r="N1026" s="461">
        <v>41</v>
      </c>
      <c r="O1026" s="461">
        <v>82</v>
      </c>
      <c r="P1026" s="172">
        <v>12</v>
      </c>
      <c r="Q1026" s="172" t="s">
        <v>746</v>
      </c>
      <c r="R1026" s="172" t="s">
        <v>747</v>
      </c>
      <c r="AJ1026" s="514"/>
      <c r="AK1026" s="514"/>
      <c r="AL1026" s="514"/>
      <c r="AM1026" s="514"/>
      <c r="AN1026" s="514"/>
      <c r="DI1026" s="422"/>
      <c r="DJ1026" s="422"/>
      <c r="EU1026" s="422"/>
      <c r="EV1026" s="422"/>
    </row>
    <row r="1027" spans="14:152" s="56" customFormat="1" ht="15" customHeight="1">
      <c r="N1027" s="461">
        <v>42</v>
      </c>
      <c r="O1027" s="461">
        <v>83</v>
      </c>
      <c r="P1027" s="172">
        <v>13</v>
      </c>
      <c r="Q1027" s="172" t="s">
        <v>748</v>
      </c>
      <c r="R1027" s="172" t="s">
        <v>749</v>
      </c>
      <c r="AJ1027" s="251" t="s">
        <v>1570</v>
      </c>
      <c r="AK1027" s="221"/>
      <c r="AL1027" s="251" t="s">
        <v>1571</v>
      </c>
      <c r="AM1027" s="922" t="s">
        <v>1572</v>
      </c>
      <c r="AN1027" s="922"/>
      <c r="DI1027" s="422"/>
      <c r="DJ1027" s="422"/>
      <c r="EU1027" s="422"/>
      <c r="EV1027" s="422"/>
    </row>
    <row r="1028" spans="14:152" s="56" customFormat="1" ht="15" customHeight="1">
      <c r="N1028" s="461">
        <v>43</v>
      </c>
      <c r="O1028" s="461">
        <v>84</v>
      </c>
      <c r="P1028" s="172">
        <v>14</v>
      </c>
      <c r="Q1028" s="172" t="s">
        <v>750</v>
      </c>
      <c r="R1028" s="172" t="s">
        <v>751</v>
      </c>
      <c r="AJ1028" s="251" t="s">
        <v>1573</v>
      </c>
      <c r="AK1028" s="251" t="s">
        <v>1669</v>
      </c>
      <c r="AL1028" s="251" t="s">
        <v>1575</v>
      </c>
      <c r="AM1028" s="508">
        <v>0.9</v>
      </c>
      <c r="AN1028" s="508">
        <v>0.95</v>
      </c>
      <c r="DI1028" s="422"/>
      <c r="DJ1028" s="422"/>
      <c r="EU1028" s="422"/>
      <c r="EV1028" s="422"/>
    </row>
    <row r="1029" spans="14:152" s="56" customFormat="1" ht="15" customHeight="1">
      <c r="N1029" s="461">
        <v>44</v>
      </c>
      <c r="O1029" s="461">
        <v>85</v>
      </c>
      <c r="P1029" s="172">
        <v>16</v>
      </c>
      <c r="Q1029" s="172" t="s">
        <v>752</v>
      </c>
      <c r="R1029" s="172" t="s">
        <v>753</v>
      </c>
      <c r="AJ1029" s="221">
        <v>0</v>
      </c>
      <c r="AK1029" s="221" t="s">
        <v>1576</v>
      </c>
      <c r="AL1029" s="221" t="s">
        <v>1576</v>
      </c>
      <c r="AM1029" s="221" t="s">
        <v>1576</v>
      </c>
      <c r="AN1029" s="221" t="s">
        <v>1576</v>
      </c>
      <c r="DI1029" s="422"/>
      <c r="DJ1029" s="422"/>
      <c r="EU1029" s="422"/>
      <c r="EV1029" s="422"/>
    </row>
    <row r="1030" spans="14:152" s="56" customFormat="1" ht="15" customHeight="1">
      <c r="N1030" s="461">
        <v>45</v>
      </c>
      <c r="O1030" s="461">
        <v>86</v>
      </c>
      <c r="P1030" s="172">
        <v>18</v>
      </c>
      <c r="Q1030" s="172" t="s">
        <v>754</v>
      </c>
      <c r="R1030" s="172" t="s">
        <v>755</v>
      </c>
      <c r="AJ1030" s="515">
        <v>2</v>
      </c>
      <c r="AK1030" s="515">
        <v>45</v>
      </c>
      <c r="AL1030" s="516" t="s">
        <v>1577</v>
      </c>
      <c r="AM1030" s="516" t="s">
        <v>1578</v>
      </c>
      <c r="AN1030" s="516" t="s">
        <v>1579</v>
      </c>
      <c r="DI1030" s="422"/>
      <c r="DJ1030" s="422"/>
      <c r="EU1030" s="422"/>
      <c r="EV1030" s="422"/>
    </row>
    <row r="1031" spans="14:152" s="56" customFormat="1" ht="15" customHeight="1">
      <c r="N1031" s="461">
        <v>46</v>
      </c>
      <c r="O1031" s="461">
        <v>87</v>
      </c>
      <c r="P1031" s="172">
        <v>19</v>
      </c>
      <c r="Q1031" s="172" t="s">
        <v>756</v>
      </c>
      <c r="R1031" s="172" t="s">
        <v>757</v>
      </c>
      <c r="AJ1031" s="515">
        <v>3</v>
      </c>
      <c r="AK1031" s="515">
        <v>49</v>
      </c>
      <c r="AL1031" s="516" t="s">
        <v>1577</v>
      </c>
      <c r="AM1031" s="516" t="s">
        <v>1582</v>
      </c>
      <c r="AN1031" s="516" t="s">
        <v>616</v>
      </c>
      <c r="DI1031" s="422"/>
      <c r="DJ1031" s="422"/>
      <c r="EU1031" s="422"/>
      <c r="EV1031" s="422"/>
    </row>
    <row r="1032" spans="14:152" s="56" customFormat="1" ht="15" customHeight="1">
      <c r="N1032" s="461">
        <v>47</v>
      </c>
      <c r="O1032" s="461">
        <v>88</v>
      </c>
      <c r="P1032" s="172">
        <v>21</v>
      </c>
      <c r="Q1032" s="172" t="s">
        <v>758</v>
      </c>
      <c r="R1032" s="172" t="s">
        <v>759</v>
      </c>
      <c r="AJ1032" s="515">
        <v>4</v>
      </c>
      <c r="AK1032" s="515">
        <v>52</v>
      </c>
      <c r="AL1032" s="516" t="s">
        <v>5</v>
      </c>
      <c r="AM1032" s="515" t="s">
        <v>1670</v>
      </c>
      <c r="AN1032" s="516" t="s">
        <v>1671</v>
      </c>
      <c r="DI1032" s="422"/>
      <c r="DJ1032" s="422"/>
      <c r="EU1032" s="422"/>
      <c r="EV1032" s="422"/>
    </row>
    <row r="1033" spans="14:152" s="56" customFormat="1" ht="15" customHeight="1">
      <c r="N1033" s="461">
        <v>48</v>
      </c>
      <c r="O1033" s="461">
        <v>89</v>
      </c>
      <c r="P1033" s="172">
        <v>23</v>
      </c>
      <c r="Q1033" s="172" t="s">
        <v>760</v>
      </c>
      <c r="R1033" s="172" t="s">
        <v>761</v>
      </c>
      <c r="AJ1033" s="515">
        <v>5</v>
      </c>
      <c r="AK1033" s="515">
        <v>56</v>
      </c>
      <c r="AL1033" s="517">
        <v>0.2</v>
      </c>
      <c r="AM1033" s="516" t="s">
        <v>704</v>
      </c>
      <c r="AN1033" s="516" t="s">
        <v>1672</v>
      </c>
      <c r="DI1033" s="422"/>
      <c r="DJ1033" s="422"/>
      <c r="EU1033" s="422"/>
      <c r="EV1033" s="422"/>
    </row>
    <row r="1034" spans="14:152" s="56" customFormat="1" ht="15" customHeight="1">
      <c r="N1034" s="461">
        <v>49</v>
      </c>
      <c r="O1034" s="461">
        <v>89</v>
      </c>
      <c r="P1034" s="172">
        <v>23</v>
      </c>
      <c r="Q1034" s="172" t="s">
        <v>762</v>
      </c>
      <c r="R1034" s="172" t="s">
        <v>763</v>
      </c>
      <c r="AJ1034" s="515">
        <v>6</v>
      </c>
      <c r="AK1034" s="515">
        <v>59</v>
      </c>
      <c r="AL1034" s="517">
        <v>0.3</v>
      </c>
      <c r="AM1034" s="516" t="s">
        <v>615</v>
      </c>
      <c r="AN1034" s="516" t="s">
        <v>1588</v>
      </c>
      <c r="DI1034" s="422"/>
      <c r="DJ1034" s="422"/>
      <c r="EU1034" s="422"/>
      <c r="EV1034" s="422"/>
    </row>
    <row r="1035" spans="14:152" s="56" customFormat="1" ht="15" customHeight="1">
      <c r="N1035" s="461">
        <v>50</v>
      </c>
      <c r="O1035" s="461">
        <v>90</v>
      </c>
      <c r="P1035" s="172">
        <v>25</v>
      </c>
      <c r="Q1035" s="172" t="s">
        <v>764</v>
      </c>
      <c r="R1035" s="172" t="s">
        <v>765</v>
      </c>
      <c r="AJ1035" s="515">
        <v>7</v>
      </c>
      <c r="AK1035" s="515">
        <v>62</v>
      </c>
      <c r="AL1035" s="515">
        <v>1</v>
      </c>
      <c r="AM1035" s="516" t="s">
        <v>714</v>
      </c>
      <c r="AN1035" s="516" t="s">
        <v>1673</v>
      </c>
      <c r="DI1035" s="422"/>
      <c r="DJ1035" s="422"/>
      <c r="EU1035" s="422"/>
      <c r="EV1035" s="422"/>
    </row>
    <row r="1036" spans="14:152" s="56" customFormat="1" ht="15" customHeight="1">
      <c r="N1036" s="461">
        <v>51</v>
      </c>
      <c r="O1036" s="461">
        <v>91</v>
      </c>
      <c r="P1036" s="172">
        <v>27</v>
      </c>
      <c r="Q1036" s="172" t="s">
        <v>766</v>
      </c>
      <c r="R1036" s="172" t="s">
        <v>767</v>
      </c>
      <c r="AJ1036" s="515">
        <v>8</v>
      </c>
      <c r="AK1036" s="515">
        <v>65</v>
      </c>
      <c r="AL1036" s="515">
        <v>1</v>
      </c>
      <c r="AM1036" s="516" t="s">
        <v>1591</v>
      </c>
      <c r="AN1036" s="516" t="s">
        <v>1592</v>
      </c>
      <c r="DI1036" s="422"/>
      <c r="DJ1036" s="422"/>
      <c r="EU1036" s="422"/>
      <c r="EV1036" s="422"/>
    </row>
    <row r="1037" spans="14:152" s="56" customFormat="1" ht="15" customHeight="1">
      <c r="N1037" s="461">
        <v>52</v>
      </c>
      <c r="O1037" s="461">
        <v>92</v>
      </c>
      <c r="P1037" s="172">
        <v>30</v>
      </c>
      <c r="Q1037" s="172" t="s">
        <v>768</v>
      </c>
      <c r="R1037" s="172" t="s">
        <v>769</v>
      </c>
      <c r="AJ1037" s="515">
        <v>9</v>
      </c>
      <c r="AK1037" s="515">
        <v>68</v>
      </c>
      <c r="AL1037" s="515">
        <v>2</v>
      </c>
      <c r="AM1037" s="516" t="s">
        <v>947</v>
      </c>
      <c r="AN1037" s="516" t="s">
        <v>169</v>
      </c>
      <c r="DI1037" s="422"/>
      <c r="DJ1037" s="422"/>
      <c r="EU1037" s="422"/>
      <c r="EV1037" s="422"/>
    </row>
    <row r="1038" spans="14:152" s="56" customFormat="1" ht="15" customHeight="1">
      <c r="N1038" s="461">
        <v>53</v>
      </c>
      <c r="O1038" s="461">
        <v>93</v>
      </c>
      <c r="P1038" s="172">
        <v>32</v>
      </c>
      <c r="Q1038" s="172" t="s">
        <v>770</v>
      </c>
      <c r="R1038" s="172" t="s">
        <v>771</v>
      </c>
      <c r="AJ1038" s="515">
        <v>10</v>
      </c>
      <c r="AK1038" s="515">
        <v>71</v>
      </c>
      <c r="AL1038" s="515">
        <v>3</v>
      </c>
      <c r="AM1038" s="516" t="s">
        <v>1674</v>
      </c>
      <c r="AN1038" s="516" t="s">
        <v>171</v>
      </c>
      <c r="DI1038" s="422"/>
      <c r="DJ1038" s="422"/>
      <c r="EU1038" s="422"/>
      <c r="EV1038" s="422"/>
    </row>
    <row r="1039" spans="14:152" s="56" customFormat="1" ht="15" customHeight="1">
      <c r="N1039" s="461">
        <v>54</v>
      </c>
      <c r="O1039" s="461">
        <v>94</v>
      </c>
      <c r="P1039" s="172">
        <v>34</v>
      </c>
      <c r="Q1039" s="172" t="s">
        <v>772</v>
      </c>
      <c r="R1039" s="172" t="s">
        <v>773</v>
      </c>
      <c r="AJ1039" s="515">
        <v>11</v>
      </c>
      <c r="AK1039" s="515">
        <v>74</v>
      </c>
      <c r="AL1039" s="515">
        <v>4</v>
      </c>
      <c r="AM1039" s="516" t="s">
        <v>735</v>
      </c>
      <c r="AN1039" s="516" t="s">
        <v>175</v>
      </c>
      <c r="DI1039" s="422"/>
      <c r="DJ1039" s="422"/>
      <c r="EU1039" s="422"/>
      <c r="EV1039" s="422"/>
    </row>
    <row r="1040" spans="14:152" s="56" customFormat="1" ht="15" customHeight="1">
      <c r="N1040" s="461">
        <v>55</v>
      </c>
      <c r="O1040" s="461">
        <v>95</v>
      </c>
      <c r="P1040" s="172">
        <v>37</v>
      </c>
      <c r="Q1040" s="172" t="s">
        <v>774</v>
      </c>
      <c r="R1040" s="172" t="s">
        <v>775</v>
      </c>
      <c r="AJ1040" s="515">
        <v>12</v>
      </c>
      <c r="AK1040" s="515">
        <v>77</v>
      </c>
      <c r="AL1040" s="515">
        <v>6</v>
      </c>
      <c r="AM1040" s="516" t="s">
        <v>741</v>
      </c>
      <c r="AN1040" s="516" t="s">
        <v>1646</v>
      </c>
      <c r="DI1040" s="422"/>
      <c r="DJ1040" s="422"/>
      <c r="EU1040" s="422"/>
      <c r="EV1040" s="422"/>
    </row>
    <row r="1041" spans="14:152" s="56" customFormat="1" ht="15" customHeight="1">
      <c r="N1041" s="461">
        <v>56</v>
      </c>
      <c r="O1041" s="461">
        <v>96</v>
      </c>
      <c r="P1041" s="172">
        <v>39</v>
      </c>
      <c r="Q1041" s="172" t="s">
        <v>776</v>
      </c>
      <c r="R1041" s="172" t="s">
        <v>777</v>
      </c>
      <c r="AJ1041" s="515">
        <v>13</v>
      </c>
      <c r="AK1041" s="515">
        <v>80</v>
      </c>
      <c r="AL1041" s="515">
        <v>9</v>
      </c>
      <c r="AM1041" s="516" t="s">
        <v>745</v>
      </c>
      <c r="AN1041" s="516" t="s">
        <v>1600</v>
      </c>
      <c r="DI1041" s="422"/>
      <c r="DJ1041" s="422"/>
      <c r="EU1041" s="422"/>
      <c r="EV1041" s="422"/>
    </row>
    <row r="1042" spans="14:152" s="56" customFormat="1" ht="15" customHeight="1">
      <c r="N1042" s="461">
        <v>57</v>
      </c>
      <c r="O1042" s="461">
        <v>97</v>
      </c>
      <c r="P1042" s="172">
        <v>42</v>
      </c>
      <c r="Q1042" s="172" t="s">
        <v>778</v>
      </c>
      <c r="R1042" s="172" t="s">
        <v>779</v>
      </c>
      <c r="AJ1042" s="515">
        <v>14</v>
      </c>
      <c r="AK1042" s="515">
        <v>83</v>
      </c>
      <c r="AL1042" s="515">
        <v>13</v>
      </c>
      <c r="AM1042" s="516" t="s">
        <v>751</v>
      </c>
      <c r="AN1042" s="516" t="s">
        <v>1650</v>
      </c>
      <c r="DI1042" s="422"/>
      <c r="DJ1042" s="422"/>
      <c r="EU1042" s="422"/>
      <c r="EV1042" s="422"/>
    </row>
    <row r="1043" spans="14:152" s="56" customFormat="1" ht="15" customHeight="1">
      <c r="N1043" s="461">
        <v>58</v>
      </c>
      <c r="O1043" s="461">
        <v>98</v>
      </c>
      <c r="P1043" s="172">
        <v>45</v>
      </c>
      <c r="Q1043" s="172" t="s">
        <v>780</v>
      </c>
      <c r="R1043" s="172" t="s">
        <v>781</v>
      </c>
      <c r="AJ1043" s="515">
        <v>15</v>
      </c>
      <c r="AK1043" s="515">
        <v>85</v>
      </c>
      <c r="AL1043" s="515">
        <v>16</v>
      </c>
      <c r="AM1043" s="516" t="s">
        <v>755</v>
      </c>
      <c r="AN1043" s="516" t="s">
        <v>185</v>
      </c>
      <c r="DI1043" s="422"/>
      <c r="DJ1043" s="422"/>
      <c r="EU1043" s="422"/>
      <c r="EV1043" s="422"/>
    </row>
    <row r="1044" spans="14:152" s="56" customFormat="1" ht="15" customHeight="1">
      <c r="N1044" s="461">
        <v>59</v>
      </c>
      <c r="O1044" s="461">
        <v>99</v>
      </c>
      <c r="P1044" s="172">
        <v>47</v>
      </c>
      <c r="Q1044" s="172" t="s">
        <v>782</v>
      </c>
      <c r="R1044" s="172" t="s">
        <v>783</v>
      </c>
      <c r="AJ1044" s="515">
        <v>16</v>
      </c>
      <c r="AK1044" s="516">
        <v>88</v>
      </c>
      <c r="AL1044" s="515">
        <v>21</v>
      </c>
      <c r="AM1044" s="516" t="s">
        <v>761</v>
      </c>
      <c r="AN1044" s="516" t="s">
        <v>1604</v>
      </c>
      <c r="DI1044" s="422"/>
      <c r="DJ1044" s="422"/>
      <c r="EU1044" s="422"/>
      <c r="EV1044" s="422"/>
    </row>
    <row r="1045" spans="14:152" s="56" customFormat="1" ht="15" customHeight="1">
      <c r="N1045" s="461">
        <v>60</v>
      </c>
      <c r="O1045" s="461">
        <v>100</v>
      </c>
      <c r="P1045" s="172">
        <v>50</v>
      </c>
      <c r="Q1045" s="172" t="s">
        <v>784</v>
      </c>
      <c r="R1045" s="172" t="s">
        <v>785</v>
      </c>
      <c r="AJ1045" s="515">
        <v>17</v>
      </c>
      <c r="AK1045" s="515">
        <v>91</v>
      </c>
      <c r="AL1045" s="515">
        <v>27</v>
      </c>
      <c r="AM1045" s="516" t="s">
        <v>971</v>
      </c>
      <c r="AN1045" s="516" t="s">
        <v>1605</v>
      </c>
      <c r="DI1045" s="422"/>
      <c r="DJ1045" s="422"/>
      <c r="EU1045" s="422"/>
      <c r="EV1045" s="422"/>
    </row>
    <row r="1046" spans="14:152" s="56" customFormat="1" ht="15" customHeight="1">
      <c r="N1046" s="461">
        <v>61</v>
      </c>
      <c r="O1046" s="461">
        <v>101</v>
      </c>
      <c r="P1046" s="172">
        <v>53</v>
      </c>
      <c r="Q1046" s="172" t="s">
        <v>786</v>
      </c>
      <c r="R1046" s="172" t="s">
        <v>787</v>
      </c>
      <c r="AJ1046" s="515">
        <v>18</v>
      </c>
      <c r="AK1046" s="515">
        <v>94</v>
      </c>
      <c r="AL1046" s="515">
        <v>34</v>
      </c>
      <c r="AM1046" s="516" t="s">
        <v>773</v>
      </c>
      <c r="AN1046" s="516" t="s">
        <v>1654</v>
      </c>
      <c r="DI1046" s="422"/>
      <c r="DJ1046" s="422"/>
      <c r="EU1046" s="422"/>
      <c r="EV1046" s="422"/>
    </row>
    <row r="1047" spans="14:152" s="56" customFormat="1" ht="15" customHeight="1">
      <c r="N1047" s="461">
        <v>62</v>
      </c>
      <c r="O1047" s="461">
        <v>102</v>
      </c>
      <c r="P1047" s="172">
        <v>55</v>
      </c>
      <c r="Q1047" s="172" t="s">
        <v>788</v>
      </c>
      <c r="R1047" s="172" t="s">
        <v>789</v>
      </c>
      <c r="AJ1047" s="515">
        <v>19</v>
      </c>
      <c r="AK1047" s="515">
        <v>97</v>
      </c>
      <c r="AL1047" s="515">
        <v>42</v>
      </c>
      <c r="AM1047" s="516" t="s">
        <v>779</v>
      </c>
      <c r="AN1047" s="516" t="s">
        <v>1609</v>
      </c>
      <c r="DI1047" s="422"/>
      <c r="DJ1047" s="422"/>
      <c r="EU1047" s="422"/>
      <c r="EV1047" s="422"/>
    </row>
    <row r="1048" spans="14:152" s="56" customFormat="1" ht="15" customHeight="1">
      <c r="N1048" s="461">
        <v>63</v>
      </c>
      <c r="O1048" s="461">
        <v>103</v>
      </c>
      <c r="P1048" s="172">
        <v>58</v>
      </c>
      <c r="Q1048" s="172" t="s">
        <v>790</v>
      </c>
      <c r="R1048" s="172" t="s">
        <v>791</v>
      </c>
      <c r="AJ1048" s="515">
        <v>20</v>
      </c>
      <c r="AK1048" s="515">
        <v>100</v>
      </c>
      <c r="AL1048" s="515">
        <v>50</v>
      </c>
      <c r="AM1048" s="516" t="s">
        <v>785</v>
      </c>
      <c r="AN1048" s="516" t="s">
        <v>202</v>
      </c>
      <c r="DI1048" s="422"/>
      <c r="DJ1048" s="422"/>
      <c r="EU1048" s="422"/>
      <c r="EV1048" s="422"/>
    </row>
    <row r="1049" spans="14:152" s="56" customFormat="1" ht="15" customHeight="1">
      <c r="N1049" s="461">
        <v>64</v>
      </c>
      <c r="O1049" s="461">
        <v>104</v>
      </c>
      <c r="P1049" s="172">
        <v>61</v>
      </c>
      <c r="Q1049" s="172" t="s">
        <v>792</v>
      </c>
      <c r="R1049" s="172" t="s">
        <v>793</v>
      </c>
      <c r="AJ1049" s="515">
        <v>21</v>
      </c>
      <c r="AK1049" s="515">
        <v>103</v>
      </c>
      <c r="AL1049" s="515">
        <v>58</v>
      </c>
      <c r="AM1049" s="516" t="s">
        <v>791</v>
      </c>
      <c r="AN1049" s="516" t="s">
        <v>1612</v>
      </c>
      <c r="DI1049" s="422"/>
      <c r="DJ1049" s="422"/>
      <c r="EU1049" s="422"/>
      <c r="EV1049" s="422"/>
    </row>
    <row r="1050" spans="14:152" s="56" customFormat="1" ht="15" customHeight="1">
      <c r="N1050" s="461">
        <v>65</v>
      </c>
      <c r="O1050" s="461">
        <v>105</v>
      </c>
      <c r="P1050" s="172">
        <v>63</v>
      </c>
      <c r="Q1050" s="172" t="s">
        <v>794</v>
      </c>
      <c r="R1050" s="172" t="s">
        <v>795</v>
      </c>
      <c r="AJ1050" s="515">
        <v>22</v>
      </c>
      <c r="AK1050" s="515">
        <v>106</v>
      </c>
      <c r="AL1050" s="515">
        <v>66</v>
      </c>
      <c r="AM1050" s="516" t="s">
        <v>989</v>
      </c>
      <c r="AN1050" s="516" t="s">
        <v>1614</v>
      </c>
      <c r="DI1050" s="422"/>
      <c r="DJ1050" s="422"/>
      <c r="EU1050" s="422"/>
      <c r="EV1050" s="422"/>
    </row>
    <row r="1051" spans="14:152" s="56" customFormat="1" ht="15" customHeight="1">
      <c r="N1051" s="461">
        <v>66</v>
      </c>
      <c r="O1051" s="461">
        <v>106</v>
      </c>
      <c r="P1051" s="172">
        <v>66</v>
      </c>
      <c r="Q1051" s="172" t="s">
        <v>796</v>
      </c>
      <c r="R1051" s="172" t="s">
        <v>797</v>
      </c>
      <c r="AJ1051" s="515">
        <v>23</v>
      </c>
      <c r="AK1051" s="515">
        <v>109</v>
      </c>
      <c r="AL1051" s="515">
        <v>73</v>
      </c>
      <c r="AM1051" s="516" t="s">
        <v>991</v>
      </c>
      <c r="AN1051" s="516" t="s">
        <v>1675</v>
      </c>
      <c r="DI1051" s="422"/>
      <c r="DJ1051" s="422"/>
      <c r="EU1051" s="422"/>
      <c r="EV1051" s="422"/>
    </row>
    <row r="1052" spans="14:152" s="56" customFormat="1" ht="15" customHeight="1">
      <c r="N1052" s="461">
        <v>67</v>
      </c>
      <c r="O1052" s="461">
        <v>107</v>
      </c>
      <c r="P1052" s="172">
        <v>68</v>
      </c>
      <c r="Q1052" s="172" t="s">
        <v>798</v>
      </c>
      <c r="R1052" s="172" t="s">
        <v>799</v>
      </c>
      <c r="AJ1052" s="515">
        <v>24</v>
      </c>
      <c r="AK1052" s="515">
        <v>112</v>
      </c>
      <c r="AL1052" s="515">
        <v>79</v>
      </c>
      <c r="AM1052" s="516" t="s">
        <v>995</v>
      </c>
      <c r="AN1052" s="516" t="s">
        <v>1656</v>
      </c>
      <c r="DI1052" s="422"/>
      <c r="DJ1052" s="422"/>
      <c r="EU1052" s="422"/>
      <c r="EV1052" s="422"/>
    </row>
    <row r="1053" spans="14:152" s="56" customFormat="1" ht="15" customHeight="1">
      <c r="N1053" s="461">
        <v>68</v>
      </c>
      <c r="O1053" s="461">
        <v>108</v>
      </c>
      <c r="P1053" s="172">
        <v>70</v>
      </c>
      <c r="Q1053" s="172" t="s">
        <v>800</v>
      </c>
      <c r="R1053" s="172" t="s">
        <v>801</v>
      </c>
      <c r="AJ1053" s="515">
        <v>25</v>
      </c>
      <c r="AK1053" s="515">
        <v>115</v>
      </c>
      <c r="AL1053" s="515">
        <v>84</v>
      </c>
      <c r="AM1053" s="516" t="s">
        <v>999</v>
      </c>
      <c r="AN1053" s="516" t="s">
        <v>220</v>
      </c>
      <c r="DI1053" s="422"/>
      <c r="DJ1053" s="422"/>
      <c r="EU1053" s="422"/>
      <c r="EV1053" s="422"/>
    </row>
    <row r="1054" spans="14:152" s="56" customFormat="1" ht="15" customHeight="1">
      <c r="N1054" s="461">
        <v>69</v>
      </c>
      <c r="O1054" s="461">
        <v>109</v>
      </c>
      <c r="P1054" s="172">
        <v>70</v>
      </c>
      <c r="Q1054" s="172" t="s">
        <v>802</v>
      </c>
      <c r="R1054" s="172" t="s">
        <v>803</v>
      </c>
      <c r="AJ1054" s="515">
        <v>26</v>
      </c>
      <c r="AK1054" s="515">
        <v>118</v>
      </c>
      <c r="AL1054" s="515">
        <v>88</v>
      </c>
      <c r="AM1054" s="515" t="s">
        <v>821</v>
      </c>
      <c r="AN1054" s="516" t="s">
        <v>225</v>
      </c>
      <c r="DI1054" s="422"/>
      <c r="DJ1054" s="422"/>
      <c r="EU1054" s="422"/>
      <c r="EV1054" s="422"/>
    </row>
    <row r="1055" spans="14:152" s="56" customFormat="1" ht="15" customHeight="1">
      <c r="N1055" s="461">
        <v>70</v>
      </c>
      <c r="O1055" s="461">
        <v>110</v>
      </c>
      <c r="P1055" s="172">
        <v>75</v>
      </c>
      <c r="Q1055" s="172" t="s">
        <v>804</v>
      </c>
      <c r="R1055" s="172" t="s">
        <v>805</v>
      </c>
      <c r="AJ1055" s="515">
        <v>27</v>
      </c>
      <c r="AK1055" s="515">
        <v>120</v>
      </c>
      <c r="AL1055" s="515">
        <v>91</v>
      </c>
      <c r="AM1055" s="516" t="s">
        <v>825</v>
      </c>
      <c r="AN1055" s="516" t="s">
        <v>1659</v>
      </c>
      <c r="DI1055" s="422"/>
      <c r="DJ1055" s="422"/>
      <c r="EU1055" s="422"/>
      <c r="EV1055" s="422"/>
    </row>
    <row r="1056" spans="14:152" s="56" customFormat="1" ht="15" customHeight="1">
      <c r="N1056" s="461">
        <v>71</v>
      </c>
      <c r="O1056" s="461">
        <v>111</v>
      </c>
      <c r="P1056" s="172">
        <v>77</v>
      </c>
      <c r="Q1056" s="172" t="s">
        <v>806</v>
      </c>
      <c r="R1056" s="172" t="s">
        <v>807</v>
      </c>
      <c r="AJ1056" s="515">
        <v>28</v>
      </c>
      <c r="AK1056" s="515">
        <v>123</v>
      </c>
      <c r="AL1056" s="515">
        <v>94</v>
      </c>
      <c r="AM1056" s="516" t="s">
        <v>829</v>
      </c>
      <c r="AN1056" s="516" t="s">
        <v>1621</v>
      </c>
      <c r="DI1056" s="422"/>
      <c r="DJ1056" s="422"/>
      <c r="EU1056" s="422"/>
      <c r="EV1056" s="422"/>
    </row>
    <row r="1057" spans="14:152" s="56" customFormat="1" ht="15" customHeight="1">
      <c r="N1057" s="461">
        <v>72</v>
      </c>
      <c r="O1057" s="461">
        <v>112</v>
      </c>
      <c r="P1057" s="172">
        <v>79</v>
      </c>
      <c r="Q1057" s="172" t="s">
        <v>808</v>
      </c>
      <c r="R1057" s="172" t="s">
        <v>809</v>
      </c>
      <c r="AJ1057" s="515">
        <v>29</v>
      </c>
      <c r="AK1057" s="515">
        <v>126</v>
      </c>
      <c r="AL1057" s="515">
        <v>96</v>
      </c>
      <c r="AM1057" s="516" t="s">
        <v>1007</v>
      </c>
      <c r="AN1057" s="516" t="s">
        <v>233</v>
      </c>
      <c r="DI1057" s="422"/>
      <c r="DJ1057" s="422"/>
      <c r="EU1057" s="422"/>
      <c r="EV1057" s="422"/>
    </row>
    <row r="1058" spans="14:152" s="56" customFormat="1" ht="15" customHeight="1">
      <c r="N1058" s="461">
        <v>73</v>
      </c>
      <c r="O1058" s="461">
        <v>113</v>
      </c>
      <c r="P1058" s="172">
        <v>81</v>
      </c>
      <c r="Q1058" s="172" t="s">
        <v>810</v>
      </c>
      <c r="R1058" s="172" t="s">
        <v>811</v>
      </c>
      <c r="AJ1058" s="515">
        <v>30</v>
      </c>
      <c r="AK1058" s="515">
        <v>129</v>
      </c>
      <c r="AL1058" s="515">
        <v>97</v>
      </c>
      <c r="AM1058" s="516" t="s">
        <v>842</v>
      </c>
      <c r="AN1058" s="516" t="s">
        <v>1676</v>
      </c>
      <c r="DI1058" s="422"/>
      <c r="DJ1058" s="422"/>
      <c r="EU1058" s="422"/>
      <c r="EV1058" s="422"/>
    </row>
    <row r="1059" spans="14:152" s="56" customFormat="1" ht="15" customHeight="1">
      <c r="N1059" s="461">
        <v>74</v>
      </c>
      <c r="O1059" s="461">
        <v>114</v>
      </c>
      <c r="P1059" s="172">
        <v>82</v>
      </c>
      <c r="Q1059" s="172" t="s">
        <v>812</v>
      </c>
      <c r="R1059" s="172" t="s">
        <v>813</v>
      </c>
      <c r="AJ1059" s="515">
        <v>31</v>
      </c>
      <c r="AK1059" s="515">
        <v>132</v>
      </c>
      <c r="AL1059" s="515">
        <v>98</v>
      </c>
      <c r="AM1059" s="516" t="s">
        <v>848</v>
      </c>
      <c r="AN1059" s="516" t="s">
        <v>1624</v>
      </c>
      <c r="DI1059" s="422"/>
      <c r="DJ1059" s="422"/>
      <c r="EU1059" s="422"/>
      <c r="EV1059" s="422"/>
    </row>
    <row r="1060" spans="14:152" s="56" customFormat="1" ht="15" customHeight="1">
      <c r="N1060" s="461">
        <v>75</v>
      </c>
      <c r="O1060" s="461">
        <v>115</v>
      </c>
      <c r="P1060" s="172">
        <v>84</v>
      </c>
      <c r="Q1060" s="172" t="s">
        <v>814</v>
      </c>
      <c r="R1060" s="172" t="s">
        <v>815</v>
      </c>
      <c r="AJ1060" s="515">
        <v>32</v>
      </c>
      <c r="AK1060" s="515">
        <v>135</v>
      </c>
      <c r="AL1060" s="515">
        <v>99</v>
      </c>
      <c r="AM1060" s="516" t="s">
        <v>1677</v>
      </c>
      <c r="AN1060" s="516" t="s">
        <v>1678</v>
      </c>
      <c r="DI1060" s="422"/>
      <c r="DJ1060" s="422"/>
      <c r="EU1060" s="422"/>
      <c r="EV1060" s="422"/>
    </row>
    <row r="1061" spans="14:152" s="56" customFormat="1" ht="15" customHeight="1">
      <c r="N1061" s="461">
        <v>76</v>
      </c>
      <c r="O1061" s="461">
        <v>116</v>
      </c>
      <c r="P1061" s="172">
        <v>86</v>
      </c>
      <c r="Q1061" s="172" t="s">
        <v>816</v>
      </c>
      <c r="R1061" s="172" t="s">
        <v>817</v>
      </c>
      <c r="AJ1061" s="515">
        <v>33</v>
      </c>
      <c r="AK1061" s="515">
        <v>138</v>
      </c>
      <c r="AL1061" s="515">
        <v>99</v>
      </c>
      <c r="AM1061" s="516" t="s">
        <v>856</v>
      </c>
      <c r="AN1061" s="516" t="s">
        <v>1628</v>
      </c>
      <c r="DI1061" s="422"/>
      <c r="DJ1061" s="422"/>
      <c r="EU1061" s="422"/>
      <c r="EV1061" s="422"/>
    </row>
    <row r="1062" spans="14:152" s="56" customFormat="1" ht="15" customHeight="1">
      <c r="N1062" s="461">
        <v>77</v>
      </c>
      <c r="O1062" s="461">
        <v>117</v>
      </c>
      <c r="P1062" s="172">
        <v>87</v>
      </c>
      <c r="Q1062" s="172" t="s">
        <v>818</v>
      </c>
      <c r="R1062" s="172" t="s">
        <v>819</v>
      </c>
      <c r="AJ1062" s="515">
        <v>34</v>
      </c>
      <c r="AK1062" s="515">
        <v>141</v>
      </c>
      <c r="AL1062" s="516" t="s">
        <v>85</v>
      </c>
      <c r="AM1062" s="516" t="s">
        <v>862</v>
      </c>
      <c r="AN1062" s="516" t="s">
        <v>1629</v>
      </c>
      <c r="DI1062" s="422"/>
      <c r="DJ1062" s="422"/>
      <c r="EU1062" s="422"/>
      <c r="EV1062" s="422"/>
    </row>
    <row r="1063" spans="14:152" s="56" customFormat="1" ht="15" customHeight="1">
      <c r="N1063" s="461">
        <v>78</v>
      </c>
      <c r="O1063" s="461">
        <v>117</v>
      </c>
      <c r="P1063" s="172">
        <v>87</v>
      </c>
      <c r="Q1063" s="172" t="s">
        <v>820</v>
      </c>
      <c r="R1063" s="172" t="s">
        <v>821</v>
      </c>
      <c r="AJ1063" s="515">
        <v>35</v>
      </c>
      <c r="AK1063" s="515">
        <v>144</v>
      </c>
      <c r="AL1063" s="517">
        <v>99.8</v>
      </c>
      <c r="AM1063" s="516" t="s">
        <v>866</v>
      </c>
      <c r="AN1063" s="516" t="s">
        <v>247</v>
      </c>
      <c r="DI1063" s="422"/>
      <c r="DJ1063" s="422"/>
      <c r="EU1063" s="422"/>
      <c r="EV1063" s="422"/>
    </row>
    <row r="1064" spans="14:152" s="56" customFormat="1" ht="15" customHeight="1">
      <c r="N1064" s="461">
        <v>79</v>
      </c>
      <c r="O1064" s="461">
        <v>118</v>
      </c>
      <c r="P1064" s="172">
        <v>88</v>
      </c>
      <c r="Q1064" s="172" t="s">
        <v>822</v>
      </c>
      <c r="R1064" s="172" t="s">
        <v>823</v>
      </c>
      <c r="AJ1064" s="515">
        <v>36</v>
      </c>
      <c r="AK1064" s="515">
        <v>147</v>
      </c>
      <c r="AL1064" s="517">
        <v>99.9</v>
      </c>
      <c r="AM1064" s="516" t="s">
        <v>872</v>
      </c>
      <c r="AN1064" s="516" t="s">
        <v>1679</v>
      </c>
      <c r="DI1064" s="422"/>
      <c r="DJ1064" s="422"/>
      <c r="EU1064" s="422"/>
      <c r="EV1064" s="422"/>
    </row>
    <row r="1065" spans="14:152" s="56" customFormat="1" ht="15" customHeight="1">
      <c r="N1065" s="461">
        <v>80</v>
      </c>
      <c r="O1065" s="461">
        <v>120</v>
      </c>
      <c r="P1065" s="172">
        <v>90</v>
      </c>
      <c r="Q1065" s="172" t="s">
        <v>824</v>
      </c>
      <c r="R1065" s="172" t="s">
        <v>825</v>
      </c>
      <c r="AJ1065" s="515">
        <v>37</v>
      </c>
      <c r="AK1065" s="515">
        <v>151</v>
      </c>
      <c r="AL1065" s="516" t="s">
        <v>1633</v>
      </c>
      <c r="AM1065" s="516" t="s">
        <v>1680</v>
      </c>
      <c r="AN1065" s="516" t="s">
        <v>1635</v>
      </c>
      <c r="DI1065" s="422"/>
      <c r="DJ1065" s="422"/>
      <c r="EU1065" s="422"/>
      <c r="EV1065" s="422"/>
    </row>
    <row r="1066" spans="14:152" s="56" customFormat="1" ht="15" customHeight="1">
      <c r="N1066" s="461">
        <v>81</v>
      </c>
      <c r="O1066" s="461">
        <v>120</v>
      </c>
      <c r="P1066" s="172">
        <v>90</v>
      </c>
      <c r="Q1066" s="172" t="s">
        <v>826</v>
      </c>
      <c r="R1066" s="172" t="s">
        <v>827</v>
      </c>
      <c r="AJ1066" s="515">
        <v>38</v>
      </c>
      <c r="AK1066" s="515">
        <v>155</v>
      </c>
      <c r="AL1066" s="516" t="s">
        <v>1633</v>
      </c>
      <c r="AM1066" s="516" t="s">
        <v>1638</v>
      </c>
      <c r="AN1066" s="516" t="s">
        <v>1639</v>
      </c>
      <c r="DI1066" s="422"/>
      <c r="DJ1066" s="422"/>
      <c r="EU1066" s="422"/>
      <c r="EV1066" s="422"/>
    </row>
    <row r="1067" spans="14:152" s="56" customFormat="1" ht="15" customHeight="1">
      <c r="N1067" s="461">
        <v>82</v>
      </c>
      <c r="O1067" s="461">
        <v>121</v>
      </c>
      <c r="P1067" s="172">
        <v>92</v>
      </c>
      <c r="Q1067" s="172" t="s">
        <v>828</v>
      </c>
      <c r="R1067" s="172" t="s">
        <v>829</v>
      </c>
      <c r="AJ1067" s="514">
        <v>39</v>
      </c>
      <c r="AK1067" s="514" t="s">
        <v>1576</v>
      </c>
      <c r="AL1067" s="56" t="s">
        <v>1576</v>
      </c>
      <c r="AM1067" s="56" t="s">
        <v>1576</v>
      </c>
      <c r="AN1067" s="56" t="s">
        <v>1576</v>
      </c>
      <c r="DI1067" s="422"/>
      <c r="DJ1067" s="422"/>
      <c r="EU1067" s="422"/>
      <c r="EV1067" s="422"/>
    </row>
    <row r="1068" spans="14:152" s="56" customFormat="1" ht="15" customHeight="1">
      <c r="N1068" s="461">
        <v>83</v>
      </c>
      <c r="O1068" s="461">
        <v>122</v>
      </c>
      <c r="P1068" s="172">
        <v>93</v>
      </c>
      <c r="Q1068" s="172" t="s">
        <v>830</v>
      </c>
      <c r="R1068" s="172" t="s">
        <v>831</v>
      </c>
      <c r="AJ1068" s="514" t="s">
        <v>1681</v>
      </c>
      <c r="AK1068" s="514"/>
      <c r="AL1068" s="514"/>
      <c r="AM1068" s="514"/>
      <c r="AN1068" s="514"/>
      <c r="DI1068" s="422"/>
      <c r="DJ1068" s="422"/>
      <c r="EU1068" s="422"/>
      <c r="EV1068" s="422"/>
    </row>
    <row r="1069" spans="14:152" s="56" customFormat="1" ht="15" customHeight="1">
      <c r="N1069" s="461">
        <v>84</v>
      </c>
      <c r="O1069" s="461">
        <v>123</v>
      </c>
      <c r="P1069" s="172">
        <v>94</v>
      </c>
      <c r="Q1069" s="172" t="s">
        <v>832</v>
      </c>
      <c r="R1069" s="172" t="s">
        <v>833</v>
      </c>
      <c r="AJ1069" s="514" t="s">
        <v>1682</v>
      </c>
      <c r="AK1069" s="514"/>
      <c r="AL1069" s="514"/>
      <c r="AM1069" s="514"/>
      <c r="AN1069" s="514"/>
      <c r="DI1069" s="422"/>
      <c r="DJ1069" s="422"/>
      <c r="EU1069" s="422"/>
      <c r="EV1069" s="422"/>
    </row>
    <row r="1070" spans="14:152" s="56" customFormat="1" ht="15" customHeight="1">
      <c r="N1070" s="461">
        <v>85</v>
      </c>
      <c r="O1070" s="461">
        <v>124</v>
      </c>
      <c r="P1070" s="172">
        <v>95</v>
      </c>
      <c r="Q1070" s="172" t="s">
        <v>834</v>
      </c>
      <c r="R1070" s="172" t="s">
        <v>835</v>
      </c>
      <c r="AJ1070" s="251" t="s">
        <v>1570</v>
      </c>
      <c r="AK1070" s="221"/>
      <c r="AL1070" s="251" t="s">
        <v>1571</v>
      </c>
      <c r="AM1070" s="922" t="s">
        <v>1572</v>
      </c>
      <c r="AN1070" s="922"/>
      <c r="DI1070" s="422"/>
      <c r="DJ1070" s="422"/>
      <c r="EU1070" s="422"/>
      <c r="EV1070" s="422"/>
    </row>
    <row r="1071" spans="14:152" s="56" customFormat="1" ht="15" customHeight="1">
      <c r="N1071" s="461">
        <v>86</v>
      </c>
      <c r="O1071" s="461">
        <v>125</v>
      </c>
      <c r="P1071" s="172">
        <v>95</v>
      </c>
      <c r="Q1071" s="172" t="s">
        <v>836</v>
      </c>
      <c r="R1071" s="172" t="s">
        <v>837</v>
      </c>
      <c r="AJ1071" s="251" t="s">
        <v>1573</v>
      </c>
      <c r="AK1071" s="251" t="s">
        <v>1683</v>
      </c>
      <c r="AL1071" s="251" t="s">
        <v>1575</v>
      </c>
      <c r="AM1071" s="508">
        <v>0.9</v>
      </c>
      <c r="AN1071" s="508">
        <v>0.95</v>
      </c>
      <c r="DI1071" s="422"/>
      <c r="DJ1071" s="422"/>
      <c r="EU1071" s="422"/>
      <c r="EV1071" s="422"/>
    </row>
    <row r="1072" spans="14:152" s="56" customFormat="1" ht="15" customHeight="1">
      <c r="N1072" s="461">
        <v>87</v>
      </c>
      <c r="O1072" s="461">
        <v>126</v>
      </c>
      <c r="P1072" s="172">
        <v>95</v>
      </c>
      <c r="Q1072" s="172" t="s">
        <v>838</v>
      </c>
      <c r="R1072" s="172" t="s">
        <v>837</v>
      </c>
      <c r="AJ1072" s="221">
        <v>0</v>
      </c>
      <c r="AK1072" s="221" t="s">
        <v>1576</v>
      </c>
      <c r="AL1072" s="221" t="s">
        <v>1576</v>
      </c>
      <c r="AM1072" s="221" t="s">
        <v>1576</v>
      </c>
      <c r="AN1072" s="221" t="s">
        <v>1576</v>
      </c>
      <c r="DI1072" s="422"/>
      <c r="DJ1072" s="422"/>
      <c r="EU1072" s="422"/>
      <c r="EV1072" s="422"/>
    </row>
    <row r="1073" spans="14:152" s="56" customFormat="1" ht="15" customHeight="1">
      <c r="N1073" s="461">
        <v>88</v>
      </c>
      <c r="O1073" s="461">
        <v>127</v>
      </c>
      <c r="P1073" s="172">
        <v>96</v>
      </c>
      <c r="Q1073" s="172" t="s">
        <v>839</v>
      </c>
      <c r="R1073" s="172" t="s">
        <v>840</v>
      </c>
      <c r="AJ1073" s="515">
        <v>2</v>
      </c>
      <c r="AK1073" s="515">
        <v>45</v>
      </c>
      <c r="AL1073" s="516" t="s">
        <v>1577</v>
      </c>
      <c r="AM1073" s="516" t="s">
        <v>1684</v>
      </c>
      <c r="AN1073" s="516" t="s">
        <v>1685</v>
      </c>
      <c r="DI1073" s="422"/>
      <c r="DJ1073" s="422"/>
      <c r="EU1073" s="422"/>
      <c r="EV1073" s="422"/>
    </row>
    <row r="1074" spans="14:152" s="56" customFormat="1" ht="15" customHeight="1">
      <c r="N1074" s="461">
        <v>89</v>
      </c>
      <c r="O1074" s="461">
        <v>128</v>
      </c>
      <c r="P1074" s="172">
        <v>97</v>
      </c>
      <c r="Q1074" s="172" t="s">
        <v>841</v>
      </c>
      <c r="R1074" s="172" t="s">
        <v>842</v>
      </c>
      <c r="AJ1074" s="515">
        <v>3</v>
      </c>
      <c r="AK1074" s="515">
        <v>49</v>
      </c>
      <c r="AL1074" s="516" t="s">
        <v>1577</v>
      </c>
      <c r="AM1074" s="516" t="s">
        <v>1671</v>
      </c>
      <c r="AN1074" s="516" t="s">
        <v>1686</v>
      </c>
      <c r="DI1074" s="422"/>
      <c r="DJ1074" s="422"/>
      <c r="EU1074" s="422"/>
      <c r="EV1074" s="422"/>
    </row>
    <row r="1075" spans="14:152" s="56" customFormat="1" ht="15" customHeight="1">
      <c r="N1075" s="461">
        <v>90</v>
      </c>
      <c r="O1075" s="461">
        <v>129</v>
      </c>
      <c r="P1075" s="172">
        <v>97</v>
      </c>
      <c r="Q1075" s="172" t="s">
        <v>843</v>
      </c>
      <c r="R1075" s="172" t="s">
        <v>844</v>
      </c>
      <c r="AJ1075" s="515">
        <v>4</v>
      </c>
      <c r="AK1075" s="515">
        <v>52</v>
      </c>
      <c r="AL1075" s="517">
        <v>0.1</v>
      </c>
      <c r="AM1075" s="516" t="s">
        <v>1687</v>
      </c>
      <c r="AN1075" s="516" t="s">
        <v>1688</v>
      </c>
      <c r="DI1075" s="422"/>
      <c r="DJ1075" s="422"/>
      <c r="EU1075" s="422"/>
      <c r="EV1075" s="422"/>
    </row>
    <row r="1076" spans="14:152" s="56" customFormat="1" ht="15" customHeight="1">
      <c r="N1076" s="461">
        <v>91</v>
      </c>
      <c r="O1076" s="461">
        <v>130</v>
      </c>
      <c r="P1076" s="172">
        <v>98</v>
      </c>
      <c r="Q1076" s="172" t="s">
        <v>845</v>
      </c>
      <c r="R1076" s="172" t="s">
        <v>846</v>
      </c>
      <c r="AJ1076" s="515">
        <v>5</v>
      </c>
      <c r="AK1076" s="515">
        <v>55</v>
      </c>
      <c r="AL1076" s="517">
        <v>0.1</v>
      </c>
      <c r="AM1076" s="516" t="s">
        <v>1394</v>
      </c>
      <c r="AN1076" s="516" t="s">
        <v>1689</v>
      </c>
      <c r="DI1076" s="422"/>
      <c r="DJ1076" s="422"/>
      <c r="EU1076" s="422"/>
      <c r="EV1076" s="422"/>
    </row>
    <row r="1077" spans="14:152" s="56" customFormat="1" ht="15" customHeight="1">
      <c r="N1077" s="461">
        <v>92</v>
      </c>
      <c r="O1077" s="461">
        <v>131</v>
      </c>
      <c r="P1077" s="172">
        <v>98</v>
      </c>
      <c r="Q1077" s="172" t="s">
        <v>847</v>
      </c>
      <c r="R1077" s="172" t="s">
        <v>848</v>
      </c>
      <c r="AJ1077" s="515">
        <v>6</v>
      </c>
      <c r="AK1077" s="515">
        <v>58</v>
      </c>
      <c r="AL1077" s="516" t="s">
        <v>17</v>
      </c>
      <c r="AM1077" s="516" t="s">
        <v>1589</v>
      </c>
      <c r="AN1077" s="516" t="s">
        <v>1690</v>
      </c>
      <c r="DI1077" s="422"/>
      <c r="DJ1077" s="422"/>
      <c r="EU1077" s="422"/>
      <c r="EV1077" s="422"/>
    </row>
    <row r="1078" spans="14:152" s="56" customFormat="1" ht="15" customHeight="1">
      <c r="N1078" s="461">
        <v>93</v>
      </c>
      <c r="O1078" s="461">
        <v>132</v>
      </c>
      <c r="P1078" s="172">
        <v>98</v>
      </c>
      <c r="Q1078" s="172" t="s">
        <v>849</v>
      </c>
      <c r="R1078" s="172" t="s">
        <v>850</v>
      </c>
      <c r="AJ1078" s="515">
        <v>7</v>
      </c>
      <c r="AK1078" s="515">
        <v>61</v>
      </c>
      <c r="AL1078" s="516" t="s">
        <v>117</v>
      </c>
      <c r="AM1078" s="516" t="s">
        <v>1590</v>
      </c>
      <c r="AN1078" s="516" t="s">
        <v>1691</v>
      </c>
      <c r="DI1078" s="422"/>
      <c r="DJ1078" s="422"/>
      <c r="EU1078" s="422"/>
      <c r="EV1078" s="422"/>
    </row>
    <row r="1079" spans="14:152" s="56" customFormat="1" ht="15" customHeight="1">
      <c r="N1079" s="461">
        <v>94</v>
      </c>
      <c r="O1079" s="461">
        <v>133</v>
      </c>
      <c r="P1079" s="172">
        <v>99</v>
      </c>
      <c r="Q1079" s="172" t="s">
        <v>851</v>
      </c>
      <c r="R1079" s="172" t="s">
        <v>852</v>
      </c>
      <c r="AJ1079" s="515">
        <v>8</v>
      </c>
      <c r="AK1079" s="515">
        <v>64</v>
      </c>
      <c r="AL1079" s="515">
        <v>1</v>
      </c>
      <c r="AM1079" s="516" t="s">
        <v>1692</v>
      </c>
      <c r="AN1079" s="516" t="s">
        <v>1693</v>
      </c>
      <c r="DI1079" s="422"/>
      <c r="DJ1079" s="422"/>
      <c r="EU1079" s="422"/>
      <c r="EV1079" s="422"/>
    </row>
    <row r="1080" spans="14:152" s="56" customFormat="1" ht="15" customHeight="1">
      <c r="N1080" s="461">
        <v>95</v>
      </c>
      <c r="O1080" s="461">
        <v>134</v>
      </c>
      <c r="P1080" s="172">
        <v>99</v>
      </c>
      <c r="Q1080" s="172" t="s">
        <v>851</v>
      </c>
      <c r="R1080" s="172" t="s">
        <v>852</v>
      </c>
      <c r="AJ1080" s="515">
        <v>9</v>
      </c>
      <c r="AK1080" s="515">
        <v>68</v>
      </c>
      <c r="AL1080" s="515">
        <v>2</v>
      </c>
      <c r="AM1080" s="516" t="s">
        <v>1694</v>
      </c>
      <c r="AN1080" s="515" t="s">
        <v>1695</v>
      </c>
      <c r="DI1080" s="422"/>
      <c r="DJ1080" s="422"/>
      <c r="EU1080" s="422"/>
      <c r="EV1080" s="422"/>
    </row>
    <row r="1081" spans="14:152" s="56" customFormat="1" ht="15" customHeight="1">
      <c r="N1081" s="461">
        <v>96</v>
      </c>
      <c r="O1081" s="461">
        <v>135</v>
      </c>
      <c r="P1081" s="172">
        <v>99</v>
      </c>
      <c r="Q1081" s="172" t="s">
        <v>853</v>
      </c>
      <c r="R1081" s="172" t="s">
        <v>854</v>
      </c>
      <c r="AJ1081" s="515">
        <v>10</v>
      </c>
      <c r="AK1081" s="515">
        <v>71</v>
      </c>
      <c r="AL1081" s="515">
        <v>3</v>
      </c>
      <c r="AM1081" s="516" t="s">
        <v>1696</v>
      </c>
      <c r="AN1081" s="516" t="s">
        <v>1024</v>
      </c>
      <c r="DI1081" s="422"/>
      <c r="DJ1081" s="422"/>
      <c r="EU1081" s="422"/>
      <c r="EV1081" s="422"/>
    </row>
    <row r="1082" spans="14:152" s="56" customFormat="1" ht="15" customHeight="1">
      <c r="N1082" s="461">
        <v>97</v>
      </c>
      <c r="O1082" s="461">
        <v>136</v>
      </c>
      <c r="P1082" s="172">
        <v>99</v>
      </c>
      <c r="Q1082" s="172" t="s">
        <v>855</v>
      </c>
      <c r="R1082" s="172" t="s">
        <v>856</v>
      </c>
      <c r="AJ1082" s="516">
        <v>11</v>
      </c>
      <c r="AK1082" s="515">
        <v>74</v>
      </c>
      <c r="AL1082" s="515">
        <v>4</v>
      </c>
      <c r="AM1082" s="516" t="s">
        <v>1597</v>
      </c>
      <c r="AN1082" s="516" t="s">
        <v>1697</v>
      </c>
      <c r="DI1082" s="422"/>
      <c r="DJ1082" s="422"/>
      <c r="EU1082" s="422"/>
      <c r="EV1082" s="422"/>
    </row>
    <row r="1083" spans="14:152" s="56" customFormat="1" ht="15" customHeight="1">
      <c r="N1083" s="461">
        <v>98</v>
      </c>
      <c r="O1083" s="461">
        <v>137</v>
      </c>
      <c r="P1083" s="172">
        <v>99</v>
      </c>
      <c r="Q1083" s="172" t="s">
        <v>857</v>
      </c>
      <c r="R1083" s="172" t="s">
        <v>858</v>
      </c>
      <c r="AJ1083" s="515">
        <v>12</v>
      </c>
      <c r="AK1083" s="515">
        <v>77</v>
      </c>
      <c r="AL1083" s="515">
        <v>6</v>
      </c>
      <c r="AM1083" s="516" t="s">
        <v>1599</v>
      </c>
      <c r="AN1083" s="516" t="s">
        <v>1698</v>
      </c>
      <c r="DI1083" s="422"/>
      <c r="DJ1083" s="422"/>
      <c r="EU1083" s="422"/>
      <c r="EV1083" s="422"/>
    </row>
    <row r="1084" spans="14:152" s="56" customFormat="1" ht="15" customHeight="1">
      <c r="N1084" s="461">
        <v>99</v>
      </c>
      <c r="O1084" s="461">
        <v>137</v>
      </c>
      <c r="P1084" s="172">
        <v>99</v>
      </c>
      <c r="Q1084" s="172" t="s">
        <v>859</v>
      </c>
      <c r="R1084" s="172" t="s">
        <v>860</v>
      </c>
      <c r="AJ1084" s="515">
        <v>13</v>
      </c>
      <c r="AK1084" s="515">
        <v>80</v>
      </c>
      <c r="AL1084" s="515">
        <v>9</v>
      </c>
      <c r="AM1084" s="516" t="s">
        <v>1649</v>
      </c>
      <c r="AN1084" s="516" t="s">
        <v>1699</v>
      </c>
      <c r="DI1084" s="422"/>
      <c r="DJ1084" s="422"/>
      <c r="EU1084" s="422"/>
      <c r="EV1084" s="422"/>
    </row>
    <row r="1085" spans="14:152" s="56" customFormat="1" ht="15" customHeight="1">
      <c r="N1085" s="461">
        <v>100</v>
      </c>
      <c r="O1085" s="461">
        <v>138</v>
      </c>
      <c r="P1085" s="172">
        <v>99</v>
      </c>
      <c r="Q1085" s="172" t="s">
        <v>859</v>
      </c>
      <c r="R1085" s="172" t="s">
        <v>860</v>
      </c>
      <c r="AJ1085" s="515">
        <v>14</v>
      </c>
      <c r="AK1085" s="515">
        <v>83</v>
      </c>
      <c r="AL1085" s="515">
        <v>13</v>
      </c>
      <c r="AM1085" s="516" t="s">
        <v>1700</v>
      </c>
      <c r="AN1085" s="516" t="s">
        <v>1701</v>
      </c>
      <c r="DI1085" s="422"/>
      <c r="DJ1085" s="422"/>
      <c r="EU1085" s="422"/>
      <c r="EV1085" s="422"/>
    </row>
    <row r="1086" spans="14:152" s="56" customFormat="1" ht="15" customHeight="1">
      <c r="N1086" s="461">
        <v>101</v>
      </c>
      <c r="O1086" s="461">
        <v>139</v>
      </c>
      <c r="P1086" s="172">
        <v>99.5</v>
      </c>
      <c r="Q1086" s="172" t="s">
        <v>861</v>
      </c>
      <c r="R1086" s="172" t="s">
        <v>862</v>
      </c>
      <c r="AJ1086" s="515">
        <v>15</v>
      </c>
      <c r="AK1086" s="515">
        <v>86</v>
      </c>
      <c r="AL1086" s="515">
        <v>18</v>
      </c>
      <c r="AM1086" s="516" t="s">
        <v>1702</v>
      </c>
      <c r="AN1086" s="516" t="s">
        <v>1703</v>
      </c>
      <c r="DI1086" s="422"/>
      <c r="DJ1086" s="422"/>
      <c r="EU1086" s="422"/>
      <c r="EV1086" s="422"/>
    </row>
    <row r="1087" spans="14:152" s="56" customFormat="1" ht="15" customHeight="1">
      <c r="N1087" s="461">
        <v>102</v>
      </c>
      <c r="O1087" s="461">
        <v>140</v>
      </c>
      <c r="P1087" s="172">
        <v>99.6</v>
      </c>
      <c r="Q1087" s="172" t="s">
        <v>863</v>
      </c>
      <c r="R1087" s="172" t="s">
        <v>864</v>
      </c>
      <c r="AJ1087" s="515">
        <v>16</v>
      </c>
      <c r="AK1087" s="515">
        <v>89</v>
      </c>
      <c r="AL1087" s="515">
        <v>23</v>
      </c>
      <c r="AM1087" s="516" t="s">
        <v>1651</v>
      </c>
      <c r="AN1087" s="516" t="s">
        <v>1704</v>
      </c>
      <c r="DI1087" s="422"/>
      <c r="DJ1087" s="422"/>
      <c r="EU1087" s="422"/>
      <c r="EV1087" s="422"/>
    </row>
    <row r="1088" spans="14:152" s="56" customFormat="1" ht="15" customHeight="1">
      <c r="N1088" s="461">
        <v>103</v>
      </c>
      <c r="O1088" s="461">
        <v>142</v>
      </c>
      <c r="P1088" s="172">
        <v>99.7</v>
      </c>
      <c r="Q1088" s="172" t="s">
        <v>865</v>
      </c>
      <c r="R1088" s="172" t="s">
        <v>866</v>
      </c>
      <c r="AJ1088" s="515">
        <v>17</v>
      </c>
      <c r="AK1088" s="515">
        <v>92</v>
      </c>
      <c r="AL1088" s="515">
        <v>30</v>
      </c>
      <c r="AM1088" s="516" t="s">
        <v>1653</v>
      </c>
      <c r="AN1088" s="516" t="s">
        <v>1705</v>
      </c>
      <c r="DI1088" s="422"/>
      <c r="DJ1088" s="422"/>
      <c r="EU1088" s="422"/>
      <c r="EV1088" s="422"/>
    </row>
    <row r="1089" spans="14:152" s="56" customFormat="1" ht="15" customHeight="1">
      <c r="N1089" s="461">
        <v>104</v>
      </c>
      <c r="O1089" s="461">
        <v>143</v>
      </c>
      <c r="P1089" s="172">
        <v>99.8</v>
      </c>
      <c r="Q1089" s="172" t="s">
        <v>867</v>
      </c>
      <c r="R1089" s="172" t="s">
        <v>868</v>
      </c>
      <c r="AJ1089" s="515">
        <v>18</v>
      </c>
      <c r="AK1089" s="515">
        <v>95</v>
      </c>
      <c r="AL1089" s="515">
        <v>37</v>
      </c>
      <c r="AM1089" s="515" t="s">
        <v>1608</v>
      </c>
      <c r="AN1089" s="516" t="s">
        <v>1706</v>
      </c>
      <c r="DI1089" s="422"/>
      <c r="DJ1089" s="422"/>
      <c r="EU1089" s="422"/>
      <c r="EV1089" s="422"/>
    </row>
    <row r="1090" spans="14:152" s="56" customFormat="1" ht="15" customHeight="1">
      <c r="N1090" s="461">
        <v>105</v>
      </c>
      <c r="O1090" s="461">
        <v>143</v>
      </c>
      <c r="P1090" s="172">
        <v>99.8</v>
      </c>
      <c r="Q1090" s="172" t="s">
        <v>867</v>
      </c>
      <c r="R1090" s="172" t="s">
        <v>868</v>
      </c>
      <c r="AJ1090" s="515">
        <v>19</v>
      </c>
      <c r="AK1090" s="515">
        <v>97</v>
      </c>
      <c r="AL1090" s="515">
        <v>42</v>
      </c>
      <c r="AM1090" s="516" t="s">
        <v>1707</v>
      </c>
      <c r="AN1090" s="516" t="s">
        <v>1708</v>
      </c>
      <c r="DI1090" s="422"/>
      <c r="DJ1090" s="422"/>
      <c r="EU1090" s="422"/>
      <c r="EV1090" s="422"/>
    </row>
    <row r="1091" spans="14:152" s="56" customFormat="1" ht="15" customHeight="1">
      <c r="N1091" s="461">
        <v>106</v>
      </c>
      <c r="O1091" s="461">
        <v>144</v>
      </c>
      <c r="P1091" s="172">
        <v>99.8</v>
      </c>
      <c r="Q1091" s="172" t="s">
        <v>869</v>
      </c>
      <c r="R1091" s="172" t="s">
        <v>870</v>
      </c>
      <c r="AJ1091" s="515">
        <v>20</v>
      </c>
      <c r="AK1091" s="515">
        <v>100</v>
      </c>
      <c r="AL1091" s="515">
        <v>50</v>
      </c>
      <c r="AM1091" s="516" t="s">
        <v>141</v>
      </c>
      <c r="AN1091" s="516" t="s">
        <v>1709</v>
      </c>
      <c r="DI1091" s="422"/>
      <c r="DJ1091" s="422"/>
      <c r="EU1091" s="422"/>
      <c r="EV1091" s="422"/>
    </row>
    <row r="1092" spans="14:152" s="56" customFormat="1" ht="15" customHeight="1">
      <c r="N1092" s="461">
        <v>107</v>
      </c>
      <c r="O1092" s="461">
        <v>145</v>
      </c>
      <c r="P1092" s="172">
        <v>99.9</v>
      </c>
      <c r="Q1092" s="172" t="s">
        <v>871</v>
      </c>
      <c r="R1092" s="172" t="s">
        <v>872</v>
      </c>
      <c r="AJ1092" s="515">
        <v>21</v>
      </c>
      <c r="AK1092" s="515">
        <v>103</v>
      </c>
      <c r="AL1092" s="515">
        <v>58</v>
      </c>
      <c r="AM1092" s="516" t="s">
        <v>1710</v>
      </c>
      <c r="AN1092" s="516" t="s">
        <v>1711</v>
      </c>
      <c r="DI1092" s="422"/>
      <c r="DJ1092" s="422"/>
      <c r="EU1092" s="422"/>
      <c r="EV1092" s="422"/>
    </row>
    <row r="1093" spans="14:152" s="56" customFormat="1" ht="15" customHeight="1">
      <c r="N1093" s="461">
        <v>108</v>
      </c>
      <c r="O1093" s="461">
        <v>145</v>
      </c>
      <c r="P1093" s="172">
        <v>99.9</v>
      </c>
      <c r="Q1093" s="172" t="s">
        <v>871</v>
      </c>
      <c r="R1093" s="172" t="s">
        <v>872</v>
      </c>
      <c r="AJ1093" s="515">
        <v>22</v>
      </c>
      <c r="AK1093" s="515">
        <v>105</v>
      </c>
      <c r="AL1093" s="515">
        <v>63</v>
      </c>
      <c r="AM1093" s="516" t="s">
        <v>1712</v>
      </c>
      <c r="AN1093" s="516" t="s">
        <v>1713</v>
      </c>
      <c r="DI1093" s="422"/>
      <c r="DJ1093" s="422"/>
      <c r="EU1093" s="422"/>
      <c r="EV1093" s="422"/>
    </row>
    <row r="1094" spans="14:152" s="56" customFormat="1" ht="15" customHeight="1">
      <c r="N1094" s="461">
        <v>109</v>
      </c>
      <c r="O1094" s="461">
        <v>145</v>
      </c>
      <c r="P1094" s="172">
        <v>99.9</v>
      </c>
      <c r="Q1094" s="172" t="s">
        <v>871</v>
      </c>
      <c r="R1094" s="172" t="s">
        <v>872</v>
      </c>
      <c r="AJ1094" s="515">
        <v>23</v>
      </c>
      <c r="AK1094" s="515">
        <v>108</v>
      </c>
      <c r="AL1094" s="515">
        <v>70</v>
      </c>
      <c r="AM1094" s="516" t="s">
        <v>1616</v>
      </c>
      <c r="AN1094" s="516" t="s">
        <v>1714</v>
      </c>
      <c r="DI1094" s="422"/>
      <c r="DJ1094" s="422"/>
      <c r="EU1094" s="422"/>
      <c r="EV1094" s="422"/>
    </row>
    <row r="1095" spans="14:152" s="56" customFormat="1" ht="15" customHeight="1">
      <c r="N1095" s="461">
        <v>110</v>
      </c>
      <c r="O1095" s="461">
        <v>145</v>
      </c>
      <c r="P1095" s="172">
        <v>99.9</v>
      </c>
      <c r="Q1095" s="172" t="s">
        <v>871</v>
      </c>
      <c r="R1095" s="172" t="s">
        <v>872</v>
      </c>
      <c r="AJ1095" s="515">
        <v>24</v>
      </c>
      <c r="AK1095" s="516">
        <v>111</v>
      </c>
      <c r="AL1095" s="515">
        <v>77</v>
      </c>
      <c r="AM1095" s="516" t="s">
        <v>1617</v>
      </c>
      <c r="AN1095" s="516" t="s">
        <v>1715</v>
      </c>
      <c r="DI1095" s="422"/>
      <c r="DJ1095" s="422"/>
      <c r="EU1095" s="422"/>
      <c r="EV1095" s="422"/>
    </row>
    <row r="1096" spans="14:152" s="56" customFormat="1" ht="15" customHeight="1">
      <c r="N1096" s="461">
        <v>111</v>
      </c>
      <c r="O1096" s="461">
        <v>145</v>
      </c>
      <c r="P1096" s="172">
        <v>99.9</v>
      </c>
      <c r="Q1096" s="172" t="s">
        <v>871</v>
      </c>
      <c r="R1096" s="172" t="s">
        <v>872</v>
      </c>
      <c r="AJ1096" s="515">
        <v>25</v>
      </c>
      <c r="AK1096" s="516">
        <v>115</v>
      </c>
      <c r="AL1096" s="515">
        <v>84</v>
      </c>
      <c r="AM1096" s="516" t="s">
        <v>1716</v>
      </c>
      <c r="AN1096" s="515" t="s">
        <v>1717</v>
      </c>
      <c r="DI1096" s="422"/>
      <c r="DJ1096" s="422"/>
      <c r="EU1096" s="422"/>
      <c r="EV1096" s="422"/>
    </row>
    <row r="1097" spans="14:152" s="56" customFormat="1" ht="15" customHeight="1">
      <c r="N1097" s="461">
        <v>112</v>
      </c>
      <c r="O1097" s="461">
        <v>145</v>
      </c>
      <c r="P1097" s="172">
        <v>99.9</v>
      </c>
      <c r="Q1097" s="172" t="s">
        <v>871</v>
      </c>
      <c r="R1097" s="172" t="s">
        <v>872</v>
      </c>
      <c r="AJ1097" s="515">
        <v>26</v>
      </c>
      <c r="AK1097" s="518">
        <v>118</v>
      </c>
      <c r="AL1097" s="251">
        <v>88</v>
      </c>
      <c r="AM1097" s="516" t="s">
        <v>1718</v>
      </c>
      <c r="AN1097" s="516" t="s">
        <v>1719</v>
      </c>
      <c r="DI1097" s="422"/>
      <c r="DJ1097" s="422"/>
      <c r="EU1097" s="422"/>
      <c r="EV1097" s="422"/>
    </row>
    <row r="1098" spans="14:152" s="56" customFormat="1" ht="15" customHeight="1">
      <c r="N1098" s="519">
        <v>113</v>
      </c>
      <c r="O1098" s="56" t="s">
        <v>163</v>
      </c>
      <c r="AJ1098" s="515">
        <v>27</v>
      </c>
      <c r="AK1098" s="515">
        <v>121</v>
      </c>
      <c r="AL1098" s="515">
        <v>92</v>
      </c>
      <c r="AM1098" s="516" t="s">
        <v>1659</v>
      </c>
      <c r="AN1098" s="515" t="s">
        <v>923</v>
      </c>
      <c r="DI1098" s="422"/>
      <c r="DJ1098" s="422"/>
      <c r="EU1098" s="422"/>
      <c r="EV1098" s="422"/>
    </row>
    <row r="1099" spans="14:152" s="56" customFormat="1" ht="15" customHeight="1">
      <c r="AJ1099" s="515">
        <v>28</v>
      </c>
      <c r="AK1099" s="515">
        <v>123</v>
      </c>
      <c r="AL1099" s="515">
        <v>94</v>
      </c>
      <c r="AM1099" s="516" t="s">
        <v>1661</v>
      </c>
      <c r="AN1099" s="516" t="s">
        <v>1720</v>
      </c>
      <c r="DI1099" s="422"/>
      <c r="DJ1099" s="422"/>
      <c r="EU1099" s="422"/>
      <c r="EV1099" s="422"/>
    </row>
    <row r="1100" spans="14:152" s="56" customFormat="1" ht="15" customHeight="1">
      <c r="AJ1100" s="515">
        <v>29</v>
      </c>
      <c r="AK1100" s="515">
        <v>126</v>
      </c>
      <c r="AL1100" s="515">
        <v>96</v>
      </c>
      <c r="AM1100" s="516" t="s">
        <v>1663</v>
      </c>
      <c r="AN1100" s="516" t="s">
        <v>1721</v>
      </c>
      <c r="DI1100" s="422"/>
      <c r="DJ1100" s="422"/>
      <c r="EU1100" s="422"/>
      <c r="EV1100" s="422"/>
    </row>
    <row r="1101" spans="14:152" s="56" customFormat="1" ht="15" customHeight="1">
      <c r="AJ1101" s="515">
        <v>30</v>
      </c>
      <c r="AK1101" s="515">
        <v>129</v>
      </c>
      <c r="AL1101" s="515">
        <v>97</v>
      </c>
      <c r="AM1101" s="516" t="s">
        <v>1722</v>
      </c>
      <c r="AN1101" s="516" t="s">
        <v>930</v>
      </c>
      <c r="DI1101" s="422"/>
      <c r="DJ1101" s="422"/>
      <c r="EU1101" s="422"/>
      <c r="EV1101" s="422"/>
    </row>
    <row r="1102" spans="14:152" s="56" customFormat="1" ht="15" customHeight="1">
      <c r="AJ1102" s="515">
        <v>31</v>
      </c>
      <c r="AK1102" s="515">
        <v>131</v>
      </c>
      <c r="AL1102" s="515">
        <v>98</v>
      </c>
      <c r="AM1102" s="516" t="s">
        <v>1723</v>
      </c>
      <c r="AN1102" s="516" t="s">
        <v>1724</v>
      </c>
      <c r="DI1102" s="422"/>
      <c r="DJ1102" s="422"/>
      <c r="EU1102" s="422"/>
      <c r="EV1102" s="422"/>
    </row>
    <row r="1103" spans="14:152" s="56" customFormat="1" ht="15" customHeight="1">
      <c r="AJ1103" s="515">
        <v>32</v>
      </c>
      <c r="AK1103" s="515">
        <v>134</v>
      </c>
      <c r="AL1103" s="515">
        <v>99</v>
      </c>
      <c r="AM1103" s="516" t="s">
        <v>1725</v>
      </c>
      <c r="AN1103" s="516" t="s">
        <v>1726</v>
      </c>
      <c r="DI1103" s="422"/>
      <c r="DJ1103" s="422"/>
      <c r="EU1103" s="422"/>
      <c r="EV1103" s="422"/>
    </row>
    <row r="1104" spans="14:152" s="56" customFormat="1" ht="15" customHeight="1">
      <c r="AJ1104" s="515">
        <v>33</v>
      </c>
      <c r="AK1104" s="515">
        <v>137</v>
      </c>
      <c r="AL1104" s="515">
        <v>99</v>
      </c>
      <c r="AM1104" s="516" t="s">
        <v>1678</v>
      </c>
      <c r="AN1104" s="516" t="s">
        <v>1727</v>
      </c>
      <c r="DI1104" s="422"/>
      <c r="DJ1104" s="422"/>
      <c r="EU1104" s="422"/>
      <c r="EV1104" s="422"/>
    </row>
    <row r="1105" spans="36:152" s="56" customFormat="1" ht="15" customHeight="1">
      <c r="AJ1105" s="515">
        <v>34</v>
      </c>
      <c r="AK1105" s="515">
        <v>141</v>
      </c>
      <c r="AL1105" s="517">
        <v>99.7</v>
      </c>
      <c r="AM1105" s="516" t="s">
        <v>1728</v>
      </c>
      <c r="AN1105" s="516" t="s">
        <v>1729</v>
      </c>
      <c r="DI1105" s="422"/>
      <c r="DJ1105" s="422"/>
      <c r="EU1105" s="422"/>
      <c r="EV1105" s="422"/>
    </row>
    <row r="1106" spans="36:152" s="56" customFormat="1" ht="15" customHeight="1">
      <c r="AJ1106" s="515">
        <v>35</v>
      </c>
      <c r="AK1106" s="515">
        <v>144</v>
      </c>
      <c r="AL1106" s="516" t="s">
        <v>92</v>
      </c>
      <c r="AM1106" s="516" t="s">
        <v>1730</v>
      </c>
      <c r="AN1106" s="516" t="s">
        <v>1731</v>
      </c>
      <c r="DI1106" s="422"/>
      <c r="DJ1106" s="422"/>
      <c r="EU1106" s="422"/>
      <c r="EV1106" s="422"/>
    </row>
    <row r="1107" spans="36:152" s="56" customFormat="1" ht="15" customHeight="1">
      <c r="AJ1107" s="515">
        <v>36</v>
      </c>
      <c r="AK1107" s="515">
        <v>147</v>
      </c>
      <c r="AL1107" s="516" t="s">
        <v>104</v>
      </c>
      <c r="AM1107" s="516" t="s">
        <v>1732</v>
      </c>
      <c r="AN1107" s="516" t="s">
        <v>1733</v>
      </c>
      <c r="DI1107" s="422"/>
      <c r="DJ1107" s="422"/>
      <c r="EU1107" s="422"/>
      <c r="EV1107" s="422"/>
    </row>
    <row r="1108" spans="36:152" s="56" customFormat="1" ht="15" customHeight="1">
      <c r="AJ1108" s="515">
        <v>37</v>
      </c>
      <c r="AK1108" s="515">
        <v>151</v>
      </c>
      <c r="AL1108" s="516" t="s">
        <v>1633</v>
      </c>
      <c r="AM1108" s="516" t="s">
        <v>1632</v>
      </c>
      <c r="AN1108" s="516" t="s">
        <v>1734</v>
      </c>
      <c r="DI1108" s="422"/>
      <c r="DJ1108" s="422"/>
      <c r="EU1108" s="422"/>
      <c r="EV1108" s="422"/>
    </row>
    <row r="1109" spans="36:152" s="56" customFormat="1" ht="15" customHeight="1">
      <c r="AJ1109" s="515">
        <v>38</v>
      </c>
      <c r="AK1109" s="515">
        <v>155</v>
      </c>
      <c r="AL1109" s="516" t="s">
        <v>1633</v>
      </c>
      <c r="AM1109" s="516" t="s">
        <v>1667</v>
      </c>
      <c r="AN1109" s="516" t="s">
        <v>1735</v>
      </c>
      <c r="DI1109" s="422"/>
      <c r="DJ1109" s="422"/>
      <c r="EU1109" s="422"/>
      <c r="EV1109" s="422"/>
    </row>
    <row r="1110" spans="36:152" s="56" customFormat="1" ht="15" customHeight="1">
      <c r="AJ1110" s="167">
        <v>39</v>
      </c>
      <c r="AK1110" s="56" t="s">
        <v>1576</v>
      </c>
      <c r="AL1110" s="56" t="s">
        <v>1576</v>
      </c>
      <c r="AM1110" s="56" t="s">
        <v>1576</v>
      </c>
      <c r="AN1110" s="56" t="s">
        <v>1576</v>
      </c>
      <c r="DI1110" s="422"/>
      <c r="DJ1110" s="422"/>
      <c r="EU1110" s="422"/>
      <c r="EV1110" s="422"/>
    </row>
    <row r="1111" spans="36:152" s="56" customFormat="1" ht="15" customHeight="1">
      <c r="DI1111" s="422"/>
      <c r="DJ1111" s="422"/>
      <c r="EU1111" s="422"/>
      <c r="EV1111" s="422"/>
    </row>
    <row r="1112" spans="36:152" s="56" customFormat="1" ht="15" customHeight="1">
      <c r="AJ1112" s="167" t="s">
        <v>1736</v>
      </c>
      <c r="AK1112" s="167"/>
      <c r="AL1112" s="167"/>
      <c r="AM1112" s="167"/>
      <c r="AN1112" s="167"/>
      <c r="DI1112" s="422"/>
      <c r="DJ1112" s="422"/>
      <c r="EU1112" s="422"/>
      <c r="EV1112" s="422"/>
    </row>
    <row r="1113" spans="36:152" s="56" customFormat="1" ht="15" customHeight="1">
      <c r="AJ1113" s="519" t="s">
        <v>1737</v>
      </c>
      <c r="AK1113" s="167"/>
      <c r="AL1113" s="167"/>
      <c r="AM1113" s="167"/>
      <c r="AN1113" s="167"/>
      <c r="DI1113" s="422"/>
      <c r="DJ1113" s="422"/>
      <c r="EU1113" s="422"/>
      <c r="EV1113" s="422"/>
    </row>
    <row r="1114" spans="36:152" s="56" customFormat="1" ht="15" customHeight="1">
      <c r="AJ1114" s="251" t="s">
        <v>1570</v>
      </c>
      <c r="AK1114" s="221"/>
      <c r="AL1114" s="251" t="s">
        <v>1571</v>
      </c>
      <c r="AM1114" s="922" t="s">
        <v>1572</v>
      </c>
      <c r="AN1114" s="922"/>
      <c r="DI1114" s="422"/>
      <c r="DJ1114" s="422"/>
      <c r="EU1114" s="422"/>
      <c r="EV1114" s="422"/>
    </row>
    <row r="1115" spans="36:152" s="56" customFormat="1" ht="15" customHeight="1">
      <c r="AJ1115" s="251" t="s">
        <v>1573</v>
      </c>
      <c r="AK1115" s="251" t="s">
        <v>1738</v>
      </c>
      <c r="AL1115" s="251" t="s">
        <v>1575</v>
      </c>
      <c r="AM1115" s="508">
        <v>0.9</v>
      </c>
      <c r="AN1115" s="508">
        <v>0.95</v>
      </c>
      <c r="DI1115" s="422"/>
      <c r="DJ1115" s="422"/>
      <c r="EU1115" s="422"/>
      <c r="EV1115" s="422"/>
    </row>
    <row r="1116" spans="36:152" s="56" customFormat="1" ht="15" customHeight="1">
      <c r="AJ1116" s="221">
        <v>0</v>
      </c>
      <c r="AK1116" s="221" t="s">
        <v>1576</v>
      </c>
      <c r="AL1116" s="221" t="s">
        <v>1576</v>
      </c>
      <c r="AM1116" s="221" t="s">
        <v>1576</v>
      </c>
      <c r="AN1116" s="221" t="s">
        <v>1576</v>
      </c>
      <c r="DI1116" s="422"/>
      <c r="DJ1116" s="422"/>
      <c r="EU1116" s="422"/>
      <c r="EV1116" s="422"/>
    </row>
    <row r="1117" spans="36:152" s="56" customFormat="1" ht="15" customHeight="1">
      <c r="AJ1117" s="520">
        <v>10</v>
      </c>
      <c r="AK1117" s="521">
        <v>40</v>
      </c>
      <c r="AL1117" s="520" t="s">
        <v>1577</v>
      </c>
      <c r="AM1117" s="520" t="s">
        <v>1739</v>
      </c>
      <c r="AN1117" s="520" t="s">
        <v>1740</v>
      </c>
      <c r="DI1117" s="422"/>
      <c r="DJ1117" s="422"/>
      <c r="EU1117" s="422"/>
      <c r="EV1117" s="422"/>
    </row>
    <row r="1118" spans="36:152" s="56" customFormat="1" ht="15" customHeight="1">
      <c r="AJ1118" s="521">
        <v>11</v>
      </c>
      <c r="AK1118" s="521">
        <v>40</v>
      </c>
      <c r="AL1118" s="520" t="s">
        <v>1577</v>
      </c>
      <c r="AM1118" s="520" t="s">
        <v>1739</v>
      </c>
      <c r="AN1118" s="520" t="s">
        <v>1740</v>
      </c>
      <c r="DI1118" s="422"/>
      <c r="DJ1118" s="422"/>
      <c r="EU1118" s="422"/>
      <c r="EV1118" s="422"/>
    </row>
    <row r="1119" spans="36:152" s="56" customFormat="1" ht="15" customHeight="1">
      <c r="AJ1119" s="521">
        <v>12</v>
      </c>
      <c r="AK1119" s="521">
        <v>41</v>
      </c>
      <c r="AL1119" s="520" t="s">
        <v>1577</v>
      </c>
      <c r="AM1119" s="520" t="s">
        <v>1741</v>
      </c>
      <c r="AN1119" s="520" t="s">
        <v>1742</v>
      </c>
      <c r="DI1119" s="422"/>
      <c r="DJ1119" s="422"/>
      <c r="EU1119" s="422"/>
      <c r="EV1119" s="422"/>
    </row>
    <row r="1120" spans="36:152" s="56" customFormat="1" ht="15" customHeight="1">
      <c r="AJ1120" s="521">
        <v>13</v>
      </c>
      <c r="AK1120" s="521">
        <v>41</v>
      </c>
      <c r="AL1120" s="520" t="s">
        <v>1577</v>
      </c>
      <c r="AM1120" s="520" t="s">
        <v>1741</v>
      </c>
      <c r="AN1120" s="520" t="s">
        <v>1742</v>
      </c>
      <c r="DI1120" s="422"/>
      <c r="DJ1120" s="422"/>
      <c r="EU1120" s="422"/>
      <c r="EV1120" s="422"/>
    </row>
    <row r="1121" spans="36:152" s="56" customFormat="1" ht="15" customHeight="1">
      <c r="AJ1121" s="521">
        <v>14</v>
      </c>
      <c r="AK1121" s="521">
        <v>42</v>
      </c>
      <c r="AL1121" s="520" t="s">
        <v>1577</v>
      </c>
      <c r="AM1121" s="521" t="s">
        <v>1743</v>
      </c>
      <c r="AN1121" s="521" t="s">
        <v>1744</v>
      </c>
      <c r="DI1121" s="422"/>
      <c r="DJ1121" s="422"/>
      <c r="EU1121" s="422"/>
      <c r="EV1121" s="422"/>
    </row>
    <row r="1122" spans="36:152" s="56" customFormat="1" ht="15" customHeight="1">
      <c r="AJ1122" s="521">
        <v>15</v>
      </c>
      <c r="AK1122" s="521">
        <v>43</v>
      </c>
      <c r="AL1122" s="520" t="s">
        <v>1577</v>
      </c>
      <c r="AM1122" s="520" t="s">
        <v>1745</v>
      </c>
      <c r="AN1122" s="520" t="s">
        <v>1746</v>
      </c>
      <c r="DI1122" s="422"/>
      <c r="DJ1122" s="422"/>
      <c r="EU1122" s="422"/>
      <c r="EV1122" s="422"/>
    </row>
    <row r="1123" spans="36:152" s="56" customFormat="1" ht="15" customHeight="1">
      <c r="AJ1123" s="521">
        <v>16</v>
      </c>
      <c r="AK1123" s="521">
        <v>43</v>
      </c>
      <c r="AL1123" s="520" t="s">
        <v>1577</v>
      </c>
      <c r="AM1123" s="520" t="s">
        <v>1745</v>
      </c>
      <c r="AN1123" s="520" t="s">
        <v>1746</v>
      </c>
      <c r="DI1123" s="422"/>
      <c r="DJ1123" s="422"/>
      <c r="EU1123" s="422"/>
      <c r="EV1123" s="422"/>
    </row>
    <row r="1124" spans="36:152" s="56" customFormat="1" ht="15" customHeight="1">
      <c r="AJ1124" s="521">
        <v>17</v>
      </c>
      <c r="AK1124" s="521">
        <v>44</v>
      </c>
      <c r="AL1124" s="520" t="s">
        <v>1577</v>
      </c>
      <c r="AM1124" s="520" t="s">
        <v>1747</v>
      </c>
      <c r="AN1124" s="520" t="s">
        <v>1748</v>
      </c>
      <c r="DI1124" s="422"/>
      <c r="DJ1124" s="422"/>
      <c r="EU1124" s="422"/>
      <c r="EV1124" s="422"/>
    </row>
    <row r="1125" spans="36:152" s="56" customFormat="1" ht="15" customHeight="1">
      <c r="AJ1125" s="521">
        <v>18</v>
      </c>
      <c r="AK1125" s="520">
        <v>44</v>
      </c>
      <c r="AL1125" s="520" t="s">
        <v>1577</v>
      </c>
      <c r="AM1125" s="520" t="s">
        <v>1747</v>
      </c>
      <c r="AN1125" s="520" t="s">
        <v>1748</v>
      </c>
      <c r="DI1125" s="422"/>
      <c r="DJ1125" s="422"/>
      <c r="EU1125" s="422"/>
      <c r="EV1125" s="422"/>
    </row>
    <row r="1126" spans="36:152" s="56" customFormat="1" ht="15" customHeight="1">
      <c r="AJ1126" s="521">
        <v>19</v>
      </c>
      <c r="AK1126" s="521">
        <v>45</v>
      </c>
      <c r="AL1126" s="520" t="s">
        <v>1577</v>
      </c>
      <c r="AM1126" s="520" t="s">
        <v>1749</v>
      </c>
      <c r="AN1126" s="520" t="s">
        <v>660</v>
      </c>
      <c r="DI1126" s="422"/>
      <c r="DJ1126" s="422"/>
      <c r="EU1126" s="422"/>
      <c r="EV1126" s="422"/>
    </row>
    <row r="1127" spans="36:152" s="56" customFormat="1" ht="15" customHeight="1">
      <c r="AJ1127" s="521">
        <v>20</v>
      </c>
      <c r="AK1127" s="521">
        <v>46</v>
      </c>
      <c r="AL1127" s="520" t="s">
        <v>1577</v>
      </c>
      <c r="AM1127" s="520" t="s">
        <v>1750</v>
      </c>
      <c r="AN1127" s="520" t="s">
        <v>1751</v>
      </c>
      <c r="DI1127" s="422"/>
      <c r="DJ1127" s="422"/>
      <c r="EU1127" s="422"/>
      <c r="EV1127" s="422"/>
    </row>
    <row r="1128" spans="36:152" s="56" customFormat="1" ht="15" customHeight="1">
      <c r="AJ1128" s="521">
        <v>21</v>
      </c>
      <c r="AK1128" s="521">
        <v>46</v>
      </c>
      <c r="AL1128" s="520" t="s">
        <v>1577</v>
      </c>
      <c r="AM1128" s="520" t="s">
        <v>1750</v>
      </c>
      <c r="AN1128" s="520" t="s">
        <v>1751</v>
      </c>
      <c r="DI1128" s="422"/>
      <c r="DJ1128" s="422"/>
      <c r="EU1128" s="422"/>
      <c r="EV1128" s="422"/>
    </row>
    <row r="1129" spans="36:152" s="56" customFormat="1" ht="15" customHeight="1">
      <c r="AJ1129" s="521">
        <v>22</v>
      </c>
      <c r="AK1129" s="521">
        <v>47</v>
      </c>
      <c r="AL1129" s="520" t="s">
        <v>1577</v>
      </c>
      <c r="AM1129" s="520" t="s">
        <v>1752</v>
      </c>
      <c r="AN1129" s="520" t="s">
        <v>1753</v>
      </c>
      <c r="DI1129" s="422"/>
      <c r="DJ1129" s="422"/>
      <c r="EU1129" s="422"/>
      <c r="EV1129" s="422"/>
    </row>
    <row r="1130" spans="36:152" s="56" customFormat="1" ht="15" customHeight="1">
      <c r="AJ1130" s="521">
        <v>23</v>
      </c>
      <c r="AK1130" s="521">
        <v>47</v>
      </c>
      <c r="AL1130" s="520" t="s">
        <v>1577</v>
      </c>
      <c r="AM1130" s="520" t="s">
        <v>1752</v>
      </c>
      <c r="AN1130" s="520" t="s">
        <v>1753</v>
      </c>
      <c r="DI1130" s="422"/>
      <c r="DJ1130" s="422"/>
      <c r="EU1130" s="422"/>
      <c r="EV1130" s="422"/>
    </row>
    <row r="1131" spans="36:152" s="56" customFormat="1" ht="15" customHeight="1">
      <c r="AJ1131" s="521">
        <v>24</v>
      </c>
      <c r="AK1131" s="521">
        <v>48</v>
      </c>
      <c r="AL1131" s="520" t="s">
        <v>1577</v>
      </c>
      <c r="AM1131" s="520" t="s">
        <v>1754</v>
      </c>
      <c r="AN1131" s="520" t="s">
        <v>1754</v>
      </c>
      <c r="DI1131" s="422"/>
      <c r="DJ1131" s="422"/>
      <c r="EU1131" s="422"/>
      <c r="EV1131" s="422"/>
    </row>
    <row r="1132" spans="36:152" s="56" customFormat="1" ht="15" customHeight="1">
      <c r="AJ1132" s="521">
        <v>25</v>
      </c>
      <c r="AK1132" s="521">
        <v>49</v>
      </c>
      <c r="AL1132" s="520" t="s">
        <v>1577</v>
      </c>
      <c r="AM1132" s="520" t="s">
        <v>1755</v>
      </c>
      <c r="AN1132" s="520" t="s">
        <v>1755</v>
      </c>
      <c r="DI1132" s="422"/>
      <c r="DJ1132" s="422"/>
      <c r="EU1132" s="422"/>
      <c r="EV1132" s="422"/>
    </row>
    <row r="1133" spans="36:152" s="56" customFormat="1" ht="15" customHeight="1">
      <c r="AJ1133" s="521">
        <v>26</v>
      </c>
      <c r="AK1133" s="521">
        <v>49</v>
      </c>
      <c r="AL1133" s="520" t="s">
        <v>1577</v>
      </c>
      <c r="AM1133" s="520" t="s">
        <v>1755</v>
      </c>
      <c r="AN1133" s="520" t="s">
        <v>1755</v>
      </c>
      <c r="DI1133" s="422"/>
      <c r="DJ1133" s="422"/>
      <c r="EU1133" s="422"/>
      <c r="EV1133" s="422"/>
    </row>
    <row r="1134" spans="36:152" s="56" customFormat="1" ht="15" customHeight="1">
      <c r="AJ1134" s="521">
        <v>27</v>
      </c>
      <c r="AK1134" s="521">
        <v>50</v>
      </c>
      <c r="AL1134" s="520" t="s">
        <v>1577</v>
      </c>
      <c r="AM1134" s="520" t="s">
        <v>1756</v>
      </c>
      <c r="AN1134" s="520" t="s">
        <v>1756</v>
      </c>
      <c r="DI1134" s="422"/>
      <c r="DJ1134" s="422"/>
      <c r="EU1134" s="422"/>
      <c r="EV1134" s="422"/>
    </row>
    <row r="1135" spans="36:152" s="56" customFormat="1" ht="15" customHeight="1">
      <c r="AJ1135" s="521">
        <v>28</v>
      </c>
      <c r="AK1135" s="521">
        <v>50</v>
      </c>
      <c r="AL1135" s="520" t="s">
        <v>1577</v>
      </c>
      <c r="AM1135" s="520" t="s">
        <v>1756</v>
      </c>
      <c r="AN1135" s="520" t="s">
        <v>1756</v>
      </c>
      <c r="DI1135" s="422"/>
      <c r="DJ1135" s="422"/>
      <c r="EU1135" s="422"/>
      <c r="EV1135" s="422"/>
    </row>
    <row r="1136" spans="36:152" s="56" customFormat="1" ht="15" customHeight="1">
      <c r="AJ1136" s="520">
        <v>29</v>
      </c>
      <c r="AK1136" s="520">
        <v>51</v>
      </c>
      <c r="AL1136" s="520">
        <v>0.1</v>
      </c>
      <c r="AM1136" s="520" t="s">
        <v>1757</v>
      </c>
      <c r="AN1136" s="520" t="s">
        <v>1757</v>
      </c>
      <c r="DI1136" s="422"/>
      <c r="DJ1136" s="422"/>
      <c r="EU1136" s="422"/>
      <c r="EV1136" s="422"/>
    </row>
    <row r="1137" spans="14:152" s="56" customFormat="1" ht="15" customHeight="1">
      <c r="AJ1137" s="521">
        <v>30</v>
      </c>
      <c r="AK1137" s="521">
        <v>52</v>
      </c>
      <c r="AL1137" s="520">
        <v>0.1</v>
      </c>
      <c r="AM1137" s="520" t="s">
        <v>1758</v>
      </c>
      <c r="AN1137" s="520" t="s">
        <v>1758</v>
      </c>
      <c r="DI1137" s="422"/>
      <c r="DJ1137" s="422"/>
      <c r="EU1137" s="422"/>
      <c r="EV1137" s="422"/>
    </row>
    <row r="1138" spans="14:152" s="56" customFormat="1" ht="15" customHeight="1">
      <c r="AJ1138" s="521">
        <v>31</v>
      </c>
      <c r="AK1138" s="521">
        <v>52</v>
      </c>
      <c r="AL1138" s="520">
        <v>0.1</v>
      </c>
      <c r="AM1138" s="520" t="s">
        <v>1758</v>
      </c>
      <c r="AN1138" s="520" t="s">
        <v>1758</v>
      </c>
      <c r="DI1138" s="422"/>
      <c r="DJ1138" s="422"/>
      <c r="EU1138" s="422"/>
      <c r="EV1138" s="422"/>
    </row>
    <row r="1139" spans="14:152" s="56" customFormat="1" ht="15" customHeight="1">
      <c r="AJ1139" s="522">
        <v>32</v>
      </c>
      <c r="AK1139" s="521">
        <v>53</v>
      </c>
      <c r="AL1139" s="520">
        <v>0.1</v>
      </c>
      <c r="AM1139" s="520" t="s">
        <v>1759</v>
      </c>
      <c r="AN1139" s="520" t="s">
        <v>1760</v>
      </c>
      <c r="DI1139" s="422"/>
      <c r="DJ1139" s="422"/>
      <c r="EU1139" s="422"/>
      <c r="EV1139" s="422"/>
    </row>
    <row r="1140" spans="14:152" s="56" customFormat="1" ht="15" customHeight="1">
      <c r="AJ1140" s="521">
        <v>33</v>
      </c>
      <c r="AK1140" s="521">
        <v>53</v>
      </c>
      <c r="AL1140" s="520">
        <v>0.1</v>
      </c>
      <c r="AM1140" s="520" t="s">
        <v>1759</v>
      </c>
      <c r="AN1140" s="520" t="s">
        <v>1760</v>
      </c>
      <c r="DI1140" s="422"/>
      <c r="DJ1140" s="422"/>
      <c r="EU1140" s="422"/>
      <c r="EV1140" s="422"/>
    </row>
    <row r="1141" spans="14:152" s="56" customFormat="1" ht="15" customHeight="1">
      <c r="AJ1141" s="520">
        <v>34</v>
      </c>
      <c r="AK1141" s="521">
        <v>54</v>
      </c>
      <c r="AL1141" s="520">
        <v>0.1</v>
      </c>
      <c r="AM1141" s="520" t="s">
        <v>1761</v>
      </c>
      <c r="AN1141" s="520" t="s">
        <v>1557</v>
      </c>
      <c r="DI1141" s="422"/>
      <c r="DJ1141" s="422"/>
      <c r="EU1141" s="422"/>
      <c r="EV1141" s="422"/>
    </row>
    <row r="1142" spans="14:152" s="56" customFormat="1" ht="15" customHeight="1">
      <c r="AJ1142" s="520">
        <v>35</v>
      </c>
      <c r="AK1142" s="521">
        <v>55</v>
      </c>
      <c r="AL1142" s="520">
        <v>0.1</v>
      </c>
      <c r="AM1142" s="520" t="s">
        <v>560</v>
      </c>
      <c r="AN1142" s="520" t="s">
        <v>942</v>
      </c>
      <c r="DI1142" s="422"/>
      <c r="DJ1142" s="422"/>
      <c r="EU1142" s="422"/>
      <c r="EV1142" s="422"/>
    </row>
    <row r="1143" spans="14:152" s="56" customFormat="1" ht="15" customHeight="1">
      <c r="AJ1143" s="521">
        <v>36</v>
      </c>
      <c r="AK1143" s="521">
        <v>55</v>
      </c>
      <c r="AL1143" s="520">
        <v>0.1</v>
      </c>
      <c r="AM1143" s="520" t="s">
        <v>560</v>
      </c>
      <c r="AN1143" s="520" t="s">
        <v>942</v>
      </c>
      <c r="DI1143" s="422"/>
      <c r="DJ1143" s="422"/>
      <c r="EU1143" s="422"/>
      <c r="EV1143" s="422"/>
    </row>
    <row r="1144" spans="14:152" s="56" customFormat="1" ht="15" customHeight="1">
      <c r="AJ1144" s="521">
        <v>37</v>
      </c>
      <c r="AK1144" s="521">
        <v>56</v>
      </c>
      <c r="AL1144" s="520" t="s">
        <v>10</v>
      </c>
      <c r="AM1144" s="520" t="s">
        <v>1762</v>
      </c>
      <c r="AN1144" s="520" t="s">
        <v>699</v>
      </c>
      <c r="DI1144" s="422"/>
      <c r="DJ1144" s="422"/>
      <c r="EU1144" s="422"/>
      <c r="EV1144" s="422"/>
    </row>
    <row r="1145" spans="14:152" s="56" customFormat="1" ht="15" customHeight="1">
      <c r="AJ1145" s="521">
        <v>38</v>
      </c>
      <c r="AK1145" s="521">
        <v>56</v>
      </c>
      <c r="AL1145" s="523">
        <v>0.2</v>
      </c>
      <c r="AM1145" s="520" t="s">
        <v>1762</v>
      </c>
      <c r="AN1145" s="520" t="s">
        <v>699</v>
      </c>
      <c r="DI1145" s="422"/>
      <c r="DJ1145" s="422"/>
      <c r="EU1145" s="422"/>
      <c r="EV1145" s="422"/>
    </row>
    <row r="1146" spans="14:152" s="56" customFormat="1" ht="15" customHeight="1">
      <c r="AJ1146" s="521">
        <v>39</v>
      </c>
      <c r="AK1146" s="521">
        <v>57</v>
      </c>
      <c r="AL1146" s="523">
        <v>0.2</v>
      </c>
      <c r="AM1146" s="520" t="s">
        <v>1763</v>
      </c>
      <c r="AN1146" s="520" t="s">
        <v>701</v>
      </c>
      <c r="DI1146" s="422"/>
      <c r="DJ1146" s="422"/>
      <c r="EU1146" s="422"/>
      <c r="EV1146" s="422"/>
    </row>
    <row r="1147" spans="14:152" s="56" customFormat="1" ht="15" customHeight="1">
      <c r="N1147" s="172" t="s">
        <v>2079</v>
      </c>
      <c r="O1147" s="172"/>
      <c r="P1147" s="172" t="s">
        <v>2033</v>
      </c>
      <c r="Q1147" s="172"/>
      <c r="R1147" s="172"/>
      <c r="S1147" s="172"/>
      <c r="T1147" s="172"/>
      <c r="U1147" s="172"/>
      <c r="V1147" s="172"/>
      <c r="W1147" s="172"/>
      <c r="AJ1147" s="522">
        <v>40</v>
      </c>
      <c r="AK1147" s="521">
        <v>58</v>
      </c>
      <c r="AL1147" s="523">
        <v>0.3</v>
      </c>
      <c r="AM1147" s="520" t="s">
        <v>1764</v>
      </c>
      <c r="AN1147" s="520" t="s">
        <v>703</v>
      </c>
      <c r="DI1147" s="422"/>
      <c r="DJ1147" s="422"/>
      <c r="EU1147" s="422"/>
      <c r="EV1147" s="422"/>
    </row>
    <row r="1148" spans="14:152" s="56" customFormat="1" ht="15" customHeight="1">
      <c r="N1148" s="172">
        <v>0</v>
      </c>
      <c r="O1148" s="56" t="str">
        <f>""</f>
        <v/>
      </c>
      <c r="P1148" s="172"/>
      <c r="Q1148" s="172"/>
      <c r="R1148" s="172"/>
      <c r="S1148" s="172"/>
      <c r="T1148" s="172"/>
      <c r="U1148" s="172"/>
      <c r="V1148" s="172"/>
      <c r="W1148" s="524"/>
      <c r="AJ1148" s="521">
        <v>41</v>
      </c>
      <c r="AK1148" s="521">
        <v>58</v>
      </c>
      <c r="AL1148" s="520" t="s">
        <v>17</v>
      </c>
      <c r="AM1148" s="520" t="s">
        <v>1764</v>
      </c>
      <c r="AN1148" s="520" t="s">
        <v>703</v>
      </c>
      <c r="DI1148" s="422"/>
      <c r="DJ1148" s="422"/>
      <c r="EU1148" s="422"/>
      <c r="EV1148" s="422"/>
    </row>
    <row r="1149" spans="14:152" s="56" customFormat="1" ht="15" customHeight="1">
      <c r="N1149" s="461">
        <v>13</v>
      </c>
      <c r="O1149" s="461">
        <v>55</v>
      </c>
      <c r="P1149" s="172" t="s">
        <v>5</v>
      </c>
      <c r="Q1149" s="172" t="s">
        <v>6</v>
      </c>
      <c r="R1149" s="172" t="s">
        <v>7</v>
      </c>
      <c r="AJ1149" s="521">
        <v>42</v>
      </c>
      <c r="AK1149" s="521">
        <v>59</v>
      </c>
      <c r="AL1149" s="520" t="s">
        <v>17</v>
      </c>
      <c r="AM1149" s="520" t="s">
        <v>1765</v>
      </c>
      <c r="AN1149" s="520" t="s">
        <v>705</v>
      </c>
      <c r="DI1149" s="422"/>
      <c r="DJ1149" s="422"/>
      <c r="EU1149" s="422"/>
      <c r="EV1149" s="422"/>
    </row>
    <row r="1150" spans="14:152" s="56" customFormat="1" ht="15" customHeight="1">
      <c r="N1150" s="461">
        <v>14</v>
      </c>
      <c r="O1150" s="461">
        <v>56</v>
      </c>
      <c r="P1150" s="172" t="s">
        <v>10</v>
      </c>
      <c r="Q1150" s="172" t="s">
        <v>11</v>
      </c>
      <c r="R1150" s="172" t="s">
        <v>12</v>
      </c>
      <c r="AJ1150" s="521">
        <v>43</v>
      </c>
      <c r="AK1150" s="521">
        <v>59</v>
      </c>
      <c r="AL1150" s="523">
        <v>0.3</v>
      </c>
      <c r="AM1150" s="520" t="s">
        <v>1765</v>
      </c>
      <c r="AN1150" s="520" t="s">
        <v>705</v>
      </c>
      <c r="DI1150" s="422"/>
      <c r="DJ1150" s="422"/>
      <c r="EU1150" s="422"/>
      <c r="EV1150" s="422"/>
    </row>
    <row r="1151" spans="14:152" s="56" customFormat="1" ht="15" customHeight="1">
      <c r="N1151" s="461">
        <v>15</v>
      </c>
      <c r="O1151" s="461">
        <v>58</v>
      </c>
      <c r="P1151" s="172" t="s">
        <v>10</v>
      </c>
      <c r="Q1151" s="172" t="s">
        <v>13</v>
      </c>
      <c r="R1151" s="172" t="s">
        <v>14</v>
      </c>
      <c r="AJ1151" s="521">
        <v>44</v>
      </c>
      <c r="AK1151" s="521">
        <v>60</v>
      </c>
      <c r="AL1151" s="520" t="s">
        <v>251</v>
      </c>
      <c r="AM1151" s="520" t="s">
        <v>1766</v>
      </c>
      <c r="AN1151" s="520" t="s">
        <v>707</v>
      </c>
      <c r="DI1151" s="422"/>
      <c r="DJ1151" s="422"/>
      <c r="EU1151" s="422"/>
      <c r="EV1151" s="422"/>
    </row>
    <row r="1152" spans="14:152" s="56" customFormat="1" ht="15" customHeight="1">
      <c r="N1152" s="461">
        <v>16</v>
      </c>
      <c r="O1152" s="461">
        <v>59</v>
      </c>
      <c r="P1152" s="172" t="s">
        <v>17</v>
      </c>
      <c r="Q1152" s="172" t="s">
        <v>18</v>
      </c>
      <c r="R1152" s="172" t="s">
        <v>19</v>
      </c>
      <c r="AJ1152" s="521">
        <v>45</v>
      </c>
      <c r="AK1152" s="520">
        <v>60</v>
      </c>
      <c r="AL1152" s="520" t="s">
        <v>251</v>
      </c>
      <c r="AM1152" s="520" t="s">
        <v>1766</v>
      </c>
      <c r="AN1152" s="520" t="s">
        <v>707</v>
      </c>
      <c r="DI1152" s="422"/>
      <c r="DJ1152" s="422"/>
      <c r="EU1152" s="422"/>
      <c r="EV1152" s="422"/>
    </row>
    <row r="1153" spans="14:152" s="56" customFormat="1" ht="15" customHeight="1">
      <c r="N1153" s="461">
        <v>17</v>
      </c>
      <c r="O1153" s="461">
        <v>60</v>
      </c>
      <c r="P1153" s="172" t="s">
        <v>251</v>
      </c>
      <c r="Q1153" s="172" t="s">
        <v>20</v>
      </c>
      <c r="R1153" s="172" t="s">
        <v>21</v>
      </c>
      <c r="AJ1153" s="521">
        <v>46</v>
      </c>
      <c r="AK1153" s="520">
        <v>61</v>
      </c>
      <c r="AL1153" s="520" t="s">
        <v>117</v>
      </c>
      <c r="AM1153" s="520" t="s">
        <v>398</v>
      </c>
      <c r="AN1153" s="520" t="s">
        <v>709</v>
      </c>
      <c r="DI1153" s="422"/>
      <c r="DJ1153" s="422"/>
      <c r="EU1153" s="422"/>
      <c r="EV1153" s="422"/>
    </row>
    <row r="1154" spans="14:152" s="56" customFormat="1" ht="15" customHeight="1">
      <c r="N1154" s="461">
        <v>18</v>
      </c>
      <c r="O1154" s="461">
        <v>61</v>
      </c>
      <c r="P1154" s="172" t="s">
        <v>24</v>
      </c>
      <c r="Q1154" s="172" t="s">
        <v>25</v>
      </c>
      <c r="R1154" s="172" t="s">
        <v>26</v>
      </c>
      <c r="AJ1154" s="521">
        <v>47</v>
      </c>
      <c r="AK1154" s="521">
        <v>61</v>
      </c>
      <c r="AL1154" s="520" t="s">
        <v>117</v>
      </c>
      <c r="AM1154" s="521" t="s">
        <v>398</v>
      </c>
      <c r="AN1154" s="520" t="s">
        <v>709</v>
      </c>
      <c r="DI1154" s="422"/>
      <c r="DJ1154" s="422"/>
      <c r="EU1154" s="422"/>
      <c r="EV1154" s="422"/>
    </row>
    <row r="1155" spans="14:152" s="56" customFormat="1" ht="15" customHeight="1">
      <c r="N1155" s="461">
        <v>19</v>
      </c>
      <c r="O1155" s="461">
        <v>62</v>
      </c>
      <c r="P1155" s="172" t="s">
        <v>24</v>
      </c>
      <c r="Q1155" s="172" t="s">
        <v>873</v>
      </c>
      <c r="R1155" s="172" t="s">
        <v>874</v>
      </c>
      <c r="AJ1155" s="521">
        <v>48</v>
      </c>
      <c r="AK1155" s="521">
        <v>62</v>
      </c>
      <c r="AL1155" s="521">
        <v>1</v>
      </c>
      <c r="AM1155" s="520" t="s">
        <v>1767</v>
      </c>
      <c r="AN1155" s="520" t="s">
        <v>453</v>
      </c>
      <c r="DI1155" s="422"/>
      <c r="DJ1155" s="422"/>
      <c r="EU1155" s="422"/>
      <c r="EV1155" s="422"/>
    </row>
    <row r="1156" spans="14:152" s="56" customFormat="1" ht="15" customHeight="1">
      <c r="N1156" s="461">
        <v>20</v>
      </c>
      <c r="O1156" s="461">
        <v>64</v>
      </c>
      <c r="P1156" s="172" t="s">
        <v>24</v>
      </c>
      <c r="Q1156" s="172" t="s">
        <v>29</v>
      </c>
      <c r="R1156" s="172" t="s">
        <v>30</v>
      </c>
      <c r="AJ1156" s="521">
        <v>49</v>
      </c>
      <c r="AK1156" s="521">
        <v>62</v>
      </c>
      <c r="AL1156" s="521">
        <v>1</v>
      </c>
      <c r="AM1156" s="521" t="s">
        <v>1767</v>
      </c>
      <c r="AN1156" s="520" t="s">
        <v>453</v>
      </c>
      <c r="DI1156" s="422"/>
      <c r="DJ1156" s="422"/>
      <c r="EU1156" s="422"/>
      <c r="EV1156" s="422"/>
    </row>
    <row r="1157" spans="14:152" s="56" customFormat="1" ht="15" customHeight="1">
      <c r="N1157" s="461">
        <v>21</v>
      </c>
      <c r="O1157" s="461">
        <v>66</v>
      </c>
      <c r="P1157" s="172" t="s">
        <v>24</v>
      </c>
      <c r="Q1157" s="172" t="s">
        <v>875</v>
      </c>
      <c r="R1157" s="172" t="s">
        <v>32</v>
      </c>
      <c r="AJ1157" s="521">
        <v>50</v>
      </c>
      <c r="AK1157" s="521">
        <v>63</v>
      </c>
      <c r="AL1157" s="521">
        <v>1</v>
      </c>
      <c r="AM1157" s="521" t="s">
        <v>513</v>
      </c>
      <c r="AN1157" s="521" t="s">
        <v>711</v>
      </c>
      <c r="DI1157" s="422"/>
      <c r="DJ1157" s="422"/>
      <c r="EU1157" s="422"/>
      <c r="EV1157" s="422"/>
    </row>
    <row r="1158" spans="14:152" s="56" customFormat="1" ht="15" customHeight="1">
      <c r="N1158" s="461">
        <v>22</v>
      </c>
      <c r="O1158" s="461">
        <v>66</v>
      </c>
      <c r="P1158" s="172" t="s">
        <v>24</v>
      </c>
      <c r="Q1158" s="172" t="s">
        <v>875</v>
      </c>
      <c r="R1158" s="172" t="s">
        <v>32</v>
      </c>
      <c r="AJ1158" s="521">
        <v>51</v>
      </c>
      <c r="AK1158" s="521">
        <v>63</v>
      </c>
      <c r="AL1158" s="521">
        <v>1</v>
      </c>
      <c r="AM1158" s="521" t="s">
        <v>513</v>
      </c>
      <c r="AN1158" s="521" t="s">
        <v>711</v>
      </c>
      <c r="DI1158" s="422"/>
      <c r="DJ1158" s="422"/>
      <c r="EU1158" s="422"/>
      <c r="EV1158" s="422"/>
    </row>
    <row r="1159" spans="14:152" s="56" customFormat="1" ht="15" customHeight="1">
      <c r="N1159" s="461">
        <v>23</v>
      </c>
      <c r="O1159" s="461">
        <v>67</v>
      </c>
      <c r="P1159" s="172" t="s">
        <v>24</v>
      </c>
      <c r="Q1159" s="172" t="s">
        <v>876</v>
      </c>
      <c r="R1159" s="172" t="s">
        <v>877</v>
      </c>
      <c r="AJ1159" s="521">
        <v>52</v>
      </c>
      <c r="AK1159" s="521">
        <v>64</v>
      </c>
      <c r="AL1159" s="521">
        <v>1</v>
      </c>
      <c r="AM1159" s="520" t="s">
        <v>1768</v>
      </c>
      <c r="AN1159" s="520" t="s">
        <v>713</v>
      </c>
      <c r="DI1159" s="422"/>
      <c r="DJ1159" s="422"/>
      <c r="EU1159" s="422"/>
      <c r="EV1159" s="422"/>
    </row>
    <row r="1160" spans="14:152" s="56" customFormat="1" ht="15" customHeight="1">
      <c r="N1160" s="461">
        <v>24</v>
      </c>
      <c r="O1160" s="461">
        <v>68</v>
      </c>
      <c r="P1160" s="172" t="s">
        <v>36</v>
      </c>
      <c r="Q1160" s="172" t="s">
        <v>37</v>
      </c>
      <c r="R1160" s="172" t="s">
        <v>878</v>
      </c>
      <c r="AJ1160" s="521">
        <v>53</v>
      </c>
      <c r="AK1160" s="521">
        <v>65</v>
      </c>
      <c r="AL1160" s="521">
        <v>1</v>
      </c>
      <c r="AM1160" s="520" t="s">
        <v>1769</v>
      </c>
      <c r="AN1160" s="520" t="s">
        <v>715</v>
      </c>
      <c r="DI1160" s="422"/>
      <c r="DJ1160" s="422"/>
      <c r="EU1160" s="422"/>
      <c r="EV1160" s="422"/>
    </row>
    <row r="1161" spans="14:152" s="56" customFormat="1" ht="15" customHeight="1">
      <c r="N1161" s="461">
        <v>25</v>
      </c>
      <c r="O1161" s="461">
        <v>69</v>
      </c>
      <c r="P1161" s="172" t="s">
        <v>36</v>
      </c>
      <c r="Q1161" s="172" t="s">
        <v>879</v>
      </c>
      <c r="R1161" s="172" t="s">
        <v>39</v>
      </c>
      <c r="AJ1161" s="521">
        <v>54</v>
      </c>
      <c r="AK1161" s="521">
        <v>65</v>
      </c>
      <c r="AL1161" s="521">
        <v>1</v>
      </c>
      <c r="AM1161" s="520" t="s">
        <v>1769</v>
      </c>
      <c r="AN1161" s="525" t="s">
        <v>715</v>
      </c>
      <c r="DI1161" s="422"/>
      <c r="DJ1161" s="422"/>
      <c r="EU1161" s="422"/>
      <c r="EV1161" s="422"/>
    </row>
    <row r="1162" spans="14:152" s="56" customFormat="1" ht="15" customHeight="1">
      <c r="N1162" s="461">
        <v>26</v>
      </c>
      <c r="O1162" s="461">
        <v>71</v>
      </c>
      <c r="P1162" s="172" t="s">
        <v>36</v>
      </c>
      <c r="Q1162" s="172" t="s">
        <v>880</v>
      </c>
      <c r="R1162" s="172" t="s">
        <v>42</v>
      </c>
      <c r="AJ1162" s="521">
        <v>55</v>
      </c>
      <c r="AK1162" s="521">
        <v>66</v>
      </c>
      <c r="AL1162" s="521">
        <v>1</v>
      </c>
      <c r="AM1162" s="520" t="s">
        <v>1770</v>
      </c>
      <c r="AN1162" s="520" t="s">
        <v>717</v>
      </c>
      <c r="DI1162" s="422"/>
      <c r="DJ1162" s="422"/>
      <c r="EU1162" s="422"/>
      <c r="EV1162" s="422"/>
    </row>
    <row r="1163" spans="14:152" s="56" customFormat="1" ht="15" customHeight="1">
      <c r="N1163" s="461">
        <v>27</v>
      </c>
      <c r="O1163" s="461">
        <v>72</v>
      </c>
      <c r="P1163" s="172" t="s">
        <v>44</v>
      </c>
      <c r="Q1163" s="172" t="s">
        <v>174</v>
      </c>
      <c r="R1163" s="172" t="s">
        <v>264</v>
      </c>
      <c r="AJ1163" s="521">
        <v>56</v>
      </c>
      <c r="AK1163" s="521">
        <v>67</v>
      </c>
      <c r="AL1163" s="521">
        <v>1</v>
      </c>
      <c r="AM1163" s="520" t="s">
        <v>1771</v>
      </c>
      <c r="AN1163" s="520" t="s">
        <v>719</v>
      </c>
      <c r="DI1163" s="422"/>
      <c r="DJ1163" s="422"/>
      <c r="EU1163" s="422"/>
      <c r="EV1163" s="422"/>
    </row>
    <row r="1164" spans="14:152" s="56" customFormat="1" ht="15" customHeight="1">
      <c r="N1164" s="461">
        <v>28</v>
      </c>
      <c r="O1164" s="461">
        <v>73</v>
      </c>
      <c r="P1164" s="172" t="s">
        <v>46</v>
      </c>
      <c r="Q1164" s="172" t="s">
        <v>881</v>
      </c>
      <c r="R1164" s="172" t="s">
        <v>882</v>
      </c>
      <c r="AJ1164" s="521">
        <v>57</v>
      </c>
      <c r="AK1164" s="521">
        <v>67</v>
      </c>
      <c r="AL1164" s="521">
        <v>1</v>
      </c>
      <c r="AM1164" s="520" t="s">
        <v>1771</v>
      </c>
      <c r="AN1164" s="520" t="s">
        <v>719</v>
      </c>
      <c r="DI1164" s="422"/>
      <c r="DJ1164" s="422"/>
      <c r="EU1164" s="422"/>
      <c r="EV1164" s="422"/>
    </row>
    <row r="1165" spans="14:152" s="56" customFormat="1" ht="15" customHeight="1">
      <c r="N1165" s="461">
        <v>29</v>
      </c>
      <c r="O1165" s="461">
        <v>75</v>
      </c>
      <c r="P1165" s="172" t="s">
        <v>49</v>
      </c>
      <c r="Q1165" s="172" t="s">
        <v>883</v>
      </c>
      <c r="R1165" s="172" t="s">
        <v>50</v>
      </c>
      <c r="AJ1165" s="521">
        <v>58</v>
      </c>
      <c r="AK1165" s="521">
        <v>66</v>
      </c>
      <c r="AL1165" s="521">
        <v>2</v>
      </c>
      <c r="AM1165" s="520" t="s">
        <v>1772</v>
      </c>
      <c r="AN1165" s="520" t="s">
        <v>721</v>
      </c>
      <c r="DI1165" s="422"/>
      <c r="DJ1165" s="422"/>
      <c r="EU1165" s="422"/>
      <c r="EV1165" s="422"/>
    </row>
    <row r="1166" spans="14:152" s="56" customFormat="1" ht="15" customHeight="1">
      <c r="N1166" s="461">
        <v>30</v>
      </c>
      <c r="O1166" s="461">
        <v>76</v>
      </c>
      <c r="P1166" s="172" t="s">
        <v>49</v>
      </c>
      <c r="Q1166" s="172" t="s">
        <v>51</v>
      </c>
      <c r="R1166" s="172" t="s">
        <v>267</v>
      </c>
      <c r="AJ1166" s="521">
        <v>59</v>
      </c>
      <c r="AK1166" s="521">
        <v>69</v>
      </c>
      <c r="AL1166" s="521">
        <v>2</v>
      </c>
      <c r="AM1166" s="525" t="s">
        <v>1773</v>
      </c>
      <c r="AN1166" s="520" t="s">
        <v>945</v>
      </c>
      <c r="DI1166" s="422"/>
      <c r="DJ1166" s="422"/>
      <c r="EU1166" s="422"/>
      <c r="EV1166" s="422"/>
    </row>
    <row r="1167" spans="14:152" s="56" customFormat="1" ht="15" customHeight="1">
      <c r="N1167" s="461">
        <v>31</v>
      </c>
      <c r="O1167" s="461">
        <v>77</v>
      </c>
      <c r="P1167" s="172" t="s">
        <v>177</v>
      </c>
      <c r="Q1167" s="172" t="s">
        <v>884</v>
      </c>
      <c r="R1167" s="172" t="s">
        <v>53</v>
      </c>
      <c r="AJ1167" s="521">
        <v>60</v>
      </c>
      <c r="AK1167" s="521">
        <v>69</v>
      </c>
      <c r="AL1167" s="521">
        <v>2</v>
      </c>
      <c r="AM1167" s="520" t="s">
        <v>1773</v>
      </c>
      <c r="AN1167" s="525" t="s">
        <v>945</v>
      </c>
      <c r="DI1167" s="422"/>
      <c r="DJ1167" s="422"/>
      <c r="EU1167" s="422"/>
      <c r="EV1167" s="422"/>
    </row>
    <row r="1168" spans="14:152" s="56" customFormat="1" ht="15" customHeight="1">
      <c r="N1168" s="461">
        <v>32</v>
      </c>
      <c r="O1168" s="461">
        <v>78</v>
      </c>
      <c r="P1168" s="172" t="s">
        <v>56</v>
      </c>
      <c r="Q1168" s="172" t="s">
        <v>57</v>
      </c>
      <c r="R1168" s="172" t="s">
        <v>58</v>
      </c>
      <c r="AJ1168" s="521">
        <v>61</v>
      </c>
      <c r="AK1168" s="521">
        <v>70</v>
      </c>
      <c r="AL1168" s="521">
        <v>2</v>
      </c>
      <c r="AM1168" s="520" t="s">
        <v>1774</v>
      </c>
      <c r="AN1168" s="520" t="s">
        <v>948</v>
      </c>
      <c r="DI1168" s="422"/>
      <c r="DJ1168" s="422"/>
      <c r="EU1168" s="422"/>
      <c r="EV1168" s="422"/>
    </row>
    <row r="1169" spans="14:152" s="56" customFormat="1" ht="15" customHeight="1">
      <c r="N1169" s="461">
        <v>33</v>
      </c>
      <c r="O1169" s="461">
        <v>79</v>
      </c>
      <c r="P1169" s="172" t="s">
        <v>885</v>
      </c>
      <c r="Q1169" s="172" t="s">
        <v>886</v>
      </c>
      <c r="R1169" s="172" t="s">
        <v>60</v>
      </c>
      <c r="AJ1169" s="521">
        <v>62</v>
      </c>
      <c r="AK1169" s="521">
        <v>71</v>
      </c>
      <c r="AL1169" s="521">
        <v>3</v>
      </c>
      <c r="AM1169" s="520" t="s">
        <v>1775</v>
      </c>
      <c r="AN1169" s="520" t="s">
        <v>724</v>
      </c>
      <c r="DI1169" s="422"/>
      <c r="DJ1169" s="422"/>
      <c r="EU1169" s="422"/>
      <c r="EV1169" s="422"/>
    </row>
    <row r="1170" spans="14:152" s="56" customFormat="1" ht="15" customHeight="1">
      <c r="N1170" s="461">
        <v>34</v>
      </c>
      <c r="O1170" s="461">
        <v>81</v>
      </c>
      <c r="P1170" s="172" t="s">
        <v>887</v>
      </c>
      <c r="Q1170" s="172" t="s">
        <v>888</v>
      </c>
      <c r="R1170" s="172" t="s">
        <v>62</v>
      </c>
      <c r="AJ1170" s="521">
        <v>63</v>
      </c>
      <c r="AK1170" s="521">
        <v>72</v>
      </c>
      <c r="AL1170" s="521">
        <v>3</v>
      </c>
      <c r="AM1170" s="520" t="s">
        <v>1776</v>
      </c>
      <c r="AN1170" s="520" t="s">
        <v>950</v>
      </c>
      <c r="DI1170" s="422"/>
      <c r="DJ1170" s="422"/>
      <c r="EU1170" s="422"/>
      <c r="EV1170" s="422"/>
    </row>
    <row r="1171" spans="14:152" s="56" customFormat="1" ht="15" customHeight="1">
      <c r="N1171" s="461">
        <v>35</v>
      </c>
      <c r="O1171" s="461">
        <v>82</v>
      </c>
      <c r="P1171" s="172" t="s">
        <v>65</v>
      </c>
      <c r="Q1171" s="172" t="s">
        <v>889</v>
      </c>
      <c r="R1171" s="172" t="s">
        <v>890</v>
      </c>
      <c r="AJ1171" s="521">
        <v>64</v>
      </c>
      <c r="AK1171" s="521">
        <v>73</v>
      </c>
      <c r="AL1171" s="521">
        <v>4</v>
      </c>
      <c r="AM1171" s="520" t="s">
        <v>1777</v>
      </c>
      <c r="AN1171" s="520" t="s">
        <v>728</v>
      </c>
      <c r="DI1171" s="422"/>
      <c r="DJ1171" s="422"/>
      <c r="EU1171" s="422"/>
      <c r="EV1171" s="422"/>
    </row>
    <row r="1172" spans="14:152" s="56" customFormat="1" ht="15" customHeight="1">
      <c r="N1172" s="461">
        <v>36</v>
      </c>
      <c r="O1172" s="461">
        <v>83</v>
      </c>
      <c r="P1172" s="172" t="s">
        <v>68</v>
      </c>
      <c r="Q1172" s="172" t="s">
        <v>891</v>
      </c>
      <c r="R1172" s="172" t="s">
        <v>69</v>
      </c>
      <c r="AJ1172" s="521">
        <v>65</v>
      </c>
      <c r="AK1172" s="521">
        <v>73</v>
      </c>
      <c r="AL1172" s="521">
        <v>4</v>
      </c>
      <c r="AM1172" s="520" t="s">
        <v>1777</v>
      </c>
      <c r="AN1172" s="520" t="s">
        <v>728</v>
      </c>
      <c r="DI1172" s="422"/>
      <c r="DJ1172" s="422"/>
      <c r="EU1172" s="422"/>
      <c r="EV1172" s="422"/>
    </row>
    <row r="1173" spans="14:152" s="56" customFormat="1" ht="15" customHeight="1">
      <c r="N1173" s="461">
        <v>37</v>
      </c>
      <c r="O1173" s="461">
        <v>84</v>
      </c>
      <c r="P1173" s="172" t="s">
        <v>71</v>
      </c>
      <c r="Q1173" s="172" t="s">
        <v>892</v>
      </c>
      <c r="R1173" s="172" t="s">
        <v>893</v>
      </c>
      <c r="AJ1173" s="521">
        <v>66</v>
      </c>
      <c r="AK1173" s="521">
        <v>74</v>
      </c>
      <c r="AL1173" s="521">
        <v>4</v>
      </c>
      <c r="AM1173" s="520" t="s">
        <v>1778</v>
      </c>
      <c r="AN1173" s="520" t="s">
        <v>1779</v>
      </c>
      <c r="DI1173" s="422"/>
      <c r="DJ1173" s="422"/>
      <c r="EU1173" s="422"/>
      <c r="EV1173" s="422"/>
    </row>
    <row r="1174" spans="14:152" s="56" customFormat="1" ht="15" customHeight="1">
      <c r="N1174" s="461">
        <v>38</v>
      </c>
      <c r="O1174" s="461">
        <v>85</v>
      </c>
      <c r="P1174" s="172" t="s">
        <v>894</v>
      </c>
      <c r="Q1174" s="172" t="s">
        <v>895</v>
      </c>
      <c r="R1174" s="172" t="s">
        <v>73</v>
      </c>
      <c r="AJ1174" s="521">
        <v>67</v>
      </c>
      <c r="AK1174" s="521">
        <v>75</v>
      </c>
      <c r="AL1174" s="521">
        <v>5</v>
      </c>
      <c r="AM1174" s="520" t="s">
        <v>1780</v>
      </c>
      <c r="AN1174" s="520" t="s">
        <v>734</v>
      </c>
      <c r="DI1174" s="422"/>
      <c r="DJ1174" s="422"/>
      <c r="EU1174" s="422"/>
      <c r="EV1174" s="422"/>
    </row>
    <row r="1175" spans="14:152" s="56" customFormat="1" ht="15" customHeight="1">
      <c r="N1175" s="461">
        <v>39</v>
      </c>
      <c r="O1175" s="461">
        <v>87</v>
      </c>
      <c r="P1175" s="172" t="s">
        <v>186</v>
      </c>
      <c r="Q1175" s="172" t="s">
        <v>74</v>
      </c>
      <c r="R1175" s="172" t="s">
        <v>896</v>
      </c>
      <c r="AJ1175" s="521">
        <v>68</v>
      </c>
      <c r="AK1175" s="521">
        <v>76</v>
      </c>
      <c r="AL1175" s="521">
        <v>5</v>
      </c>
      <c r="AM1175" s="520" t="s">
        <v>1781</v>
      </c>
      <c r="AN1175" s="520" t="s">
        <v>953</v>
      </c>
      <c r="DI1175" s="422"/>
      <c r="DJ1175" s="422"/>
      <c r="EU1175" s="422"/>
      <c r="EV1175" s="422"/>
    </row>
    <row r="1176" spans="14:152" s="56" customFormat="1" ht="15" customHeight="1">
      <c r="N1176" s="461">
        <v>40</v>
      </c>
      <c r="O1176" s="461">
        <v>88</v>
      </c>
      <c r="P1176" s="172" t="s">
        <v>75</v>
      </c>
      <c r="Q1176" s="172" t="s">
        <v>897</v>
      </c>
      <c r="R1176" s="172" t="s">
        <v>898</v>
      </c>
      <c r="AJ1176" s="521">
        <v>69</v>
      </c>
      <c r="AK1176" s="521">
        <v>77</v>
      </c>
      <c r="AL1176" s="521">
        <v>6</v>
      </c>
      <c r="AM1176" s="520" t="s">
        <v>1782</v>
      </c>
      <c r="AN1176" s="520" t="s">
        <v>738</v>
      </c>
      <c r="DI1176" s="422"/>
      <c r="DJ1176" s="422"/>
      <c r="EU1176" s="422"/>
      <c r="EV1176" s="422"/>
    </row>
    <row r="1177" spans="14:152" s="56" customFormat="1" ht="15" customHeight="1">
      <c r="N1177" s="461">
        <v>41</v>
      </c>
      <c r="O1177" s="461">
        <v>89</v>
      </c>
      <c r="P1177" s="172" t="s">
        <v>189</v>
      </c>
      <c r="Q1177" s="172" t="s">
        <v>78</v>
      </c>
      <c r="R1177" s="172" t="s">
        <v>899</v>
      </c>
      <c r="AJ1177" s="521">
        <v>70</v>
      </c>
      <c r="AK1177" s="521">
        <v>77</v>
      </c>
      <c r="AL1177" s="521">
        <v>6</v>
      </c>
      <c r="AM1177" s="520" t="s">
        <v>1782</v>
      </c>
      <c r="AN1177" s="520" t="s">
        <v>738</v>
      </c>
      <c r="DI1177" s="422"/>
      <c r="DJ1177" s="422"/>
      <c r="EU1177" s="422"/>
      <c r="EV1177" s="422"/>
    </row>
    <row r="1178" spans="14:152" s="56" customFormat="1" ht="15" customHeight="1">
      <c r="N1178" s="461">
        <v>42</v>
      </c>
      <c r="O1178" s="461">
        <v>90</v>
      </c>
      <c r="P1178" s="172" t="s">
        <v>80</v>
      </c>
      <c r="Q1178" s="172" t="s">
        <v>900</v>
      </c>
      <c r="R1178" s="172" t="s">
        <v>81</v>
      </c>
      <c r="AJ1178" s="521">
        <v>71</v>
      </c>
      <c r="AK1178" s="521">
        <v>78</v>
      </c>
      <c r="AL1178" s="521">
        <v>7</v>
      </c>
      <c r="AM1178" s="520" t="s">
        <v>1783</v>
      </c>
      <c r="AN1178" s="520" t="s">
        <v>740</v>
      </c>
      <c r="DI1178" s="422"/>
      <c r="DJ1178" s="422"/>
      <c r="EU1178" s="422"/>
      <c r="EV1178" s="422"/>
    </row>
    <row r="1179" spans="14:152" s="56" customFormat="1" ht="15" customHeight="1">
      <c r="N1179" s="461">
        <v>43</v>
      </c>
      <c r="O1179" s="461">
        <v>92</v>
      </c>
      <c r="P1179" s="172" t="s">
        <v>83</v>
      </c>
      <c r="Q1179" s="172" t="s">
        <v>84</v>
      </c>
      <c r="R1179" s="172" t="s">
        <v>901</v>
      </c>
      <c r="AJ1179" s="521">
        <v>72</v>
      </c>
      <c r="AK1179" s="521">
        <v>79</v>
      </c>
      <c r="AL1179" s="521">
        <v>8</v>
      </c>
      <c r="AM1179" s="520" t="s">
        <v>1784</v>
      </c>
      <c r="AN1179" s="520" t="s">
        <v>742</v>
      </c>
      <c r="DI1179" s="422"/>
      <c r="DJ1179" s="422"/>
      <c r="EU1179" s="422"/>
      <c r="EV1179" s="422"/>
    </row>
    <row r="1180" spans="14:152" s="56" customFormat="1" ht="15" customHeight="1">
      <c r="N1180" s="461">
        <v>44</v>
      </c>
      <c r="O1180" s="461">
        <v>93</v>
      </c>
      <c r="P1180" s="172" t="s">
        <v>193</v>
      </c>
      <c r="Q1180" s="172" t="s">
        <v>902</v>
      </c>
      <c r="R1180" s="172" t="s">
        <v>87</v>
      </c>
      <c r="AJ1180" s="521">
        <v>73</v>
      </c>
      <c r="AK1180" s="521">
        <v>80</v>
      </c>
      <c r="AL1180" s="521">
        <v>9</v>
      </c>
      <c r="AM1180" s="520" t="s">
        <v>1785</v>
      </c>
      <c r="AN1180" s="520" t="s">
        <v>744</v>
      </c>
      <c r="DI1180" s="422"/>
      <c r="DJ1180" s="422"/>
      <c r="EU1180" s="422"/>
      <c r="EV1180" s="422"/>
    </row>
    <row r="1181" spans="14:152" s="56" customFormat="1" ht="15" customHeight="1">
      <c r="N1181" s="461">
        <v>45</v>
      </c>
      <c r="O1181" s="461">
        <v>94</v>
      </c>
      <c r="P1181" s="172" t="s">
        <v>88</v>
      </c>
      <c r="Q1181" s="172" t="s">
        <v>89</v>
      </c>
      <c r="R1181" s="172" t="s">
        <v>903</v>
      </c>
      <c r="AJ1181" s="521">
        <v>74</v>
      </c>
      <c r="AK1181" s="521">
        <v>81</v>
      </c>
      <c r="AL1181" s="521">
        <v>10</v>
      </c>
      <c r="AM1181" s="520" t="s">
        <v>1786</v>
      </c>
      <c r="AN1181" s="520" t="s">
        <v>746</v>
      </c>
      <c r="DI1181" s="422"/>
      <c r="DJ1181" s="422"/>
      <c r="EU1181" s="422"/>
      <c r="EV1181" s="422"/>
    </row>
    <row r="1182" spans="14:152" s="56" customFormat="1" ht="15" customHeight="1">
      <c r="N1182" s="461">
        <v>46</v>
      </c>
      <c r="O1182" s="461">
        <v>95</v>
      </c>
      <c r="P1182" s="172" t="s">
        <v>90</v>
      </c>
      <c r="Q1182" s="172" t="s">
        <v>904</v>
      </c>
      <c r="R1182" s="172" t="s">
        <v>905</v>
      </c>
      <c r="AJ1182" s="521">
        <v>75</v>
      </c>
      <c r="AK1182" s="521">
        <v>81</v>
      </c>
      <c r="AL1182" s="521">
        <v>10</v>
      </c>
      <c r="AM1182" s="520" t="s">
        <v>1786</v>
      </c>
      <c r="AN1182" s="520" t="s">
        <v>746</v>
      </c>
      <c r="DI1182" s="422"/>
      <c r="DJ1182" s="422"/>
      <c r="EU1182" s="422"/>
      <c r="EV1182" s="422"/>
    </row>
    <row r="1183" spans="14:152" s="56" customFormat="1" ht="15" customHeight="1">
      <c r="N1183" s="461">
        <v>47</v>
      </c>
      <c r="O1183" s="461">
        <v>96</v>
      </c>
      <c r="P1183" s="172" t="s">
        <v>197</v>
      </c>
      <c r="Q1183" s="172" t="s">
        <v>91</v>
      </c>
      <c r="R1183" s="172" t="s">
        <v>906</v>
      </c>
      <c r="AJ1183" s="521">
        <v>76</v>
      </c>
      <c r="AK1183" s="521">
        <v>82</v>
      </c>
      <c r="AL1183" s="521">
        <v>12</v>
      </c>
      <c r="AM1183" s="520" t="s">
        <v>958</v>
      </c>
      <c r="AN1183" s="520" t="s">
        <v>958</v>
      </c>
      <c r="DI1183" s="422"/>
      <c r="DJ1183" s="422"/>
      <c r="EU1183" s="422"/>
      <c r="EV1183" s="422"/>
    </row>
    <row r="1184" spans="14:152" s="56" customFormat="1" ht="15" customHeight="1">
      <c r="N1184" s="461">
        <v>48</v>
      </c>
      <c r="O1184" s="461">
        <v>97</v>
      </c>
      <c r="P1184" s="172" t="s">
        <v>94</v>
      </c>
      <c r="Q1184" s="172" t="s">
        <v>907</v>
      </c>
      <c r="R1184" s="172" t="s">
        <v>95</v>
      </c>
      <c r="AJ1184" s="521">
        <v>77</v>
      </c>
      <c r="AK1184" s="521">
        <v>83</v>
      </c>
      <c r="AL1184" s="521">
        <v>13</v>
      </c>
      <c r="AM1184" s="520" t="s">
        <v>960</v>
      </c>
      <c r="AN1184" s="520" t="s">
        <v>960</v>
      </c>
      <c r="DI1184" s="422"/>
      <c r="DJ1184" s="422"/>
      <c r="EU1184" s="422"/>
      <c r="EV1184" s="422"/>
    </row>
    <row r="1185" spans="14:152" s="56" customFormat="1" ht="15" customHeight="1">
      <c r="N1185" s="461">
        <v>49</v>
      </c>
      <c r="O1185" s="461">
        <v>99</v>
      </c>
      <c r="P1185" s="172" t="s">
        <v>287</v>
      </c>
      <c r="Q1185" s="172" t="s">
        <v>96</v>
      </c>
      <c r="R1185" s="172" t="s">
        <v>908</v>
      </c>
      <c r="AJ1185" s="521">
        <v>78</v>
      </c>
      <c r="AK1185" s="521">
        <v>84</v>
      </c>
      <c r="AL1185" s="520">
        <v>14</v>
      </c>
      <c r="AM1185" s="520" t="s">
        <v>1787</v>
      </c>
      <c r="AN1185" s="520" t="s">
        <v>1787</v>
      </c>
      <c r="DI1185" s="422"/>
      <c r="DJ1185" s="422"/>
      <c r="EU1185" s="422"/>
      <c r="EV1185" s="422"/>
    </row>
    <row r="1186" spans="14:152" s="56" customFormat="1" ht="15" customHeight="1">
      <c r="N1186" s="461">
        <v>50</v>
      </c>
      <c r="O1186" s="461">
        <v>100</v>
      </c>
      <c r="P1186" s="172" t="s">
        <v>97</v>
      </c>
      <c r="Q1186" s="172" t="s">
        <v>909</v>
      </c>
      <c r="R1186" s="172" t="s">
        <v>98</v>
      </c>
      <c r="AJ1186" s="521">
        <v>79</v>
      </c>
      <c r="AK1186" s="521">
        <v>84</v>
      </c>
      <c r="AL1186" s="520">
        <v>14</v>
      </c>
      <c r="AM1186" s="520" t="s">
        <v>1787</v>
      </c>
      <c r="AN1186" s="520" t="s">
        <v>1787</v>
      </c>
      <c r="DI1186" s="422"/>
      <c r="DJ1186" s="422"/>
      <c r="EU1186" s="422"/>
      <c r="EV1186" s="422"/>
    </row>
    <row r="1187" spans="14:152" s="56" customFormat="1" ht="15" customHeight="1">
      <c r="N1187" s="461">
        <v>51</v>
      </c>
      <c r="O1187" s="461">
        <v>101</v>
      </c>
      <c r="P1187" s="172" t="s">
        <v>910</v>
      </c>
      <c r="Q1187" s="172" t="s">
        <v>100</v>
      </c>
      <c r="R1187" s="172" t="s">
        <v>911</v>
      </c>
      <c r="AJ1187" s="521">
        <v>80</v>
      </c>
      <c r="AK1187" s="521">
        <v>85</v>
      </c>
      <c r="AL1187" s="521">
        <v>16</v>
      </c>
      <c r="AM1187" s="520" t="s">
        <v>1788</v>
      </c>
      <c r="AN1187" s="520" t="s">
        <v>1788</v>
      </c>
      <c r="DI1187" s="422"/>
      <c r="DJ1187" s="422"/>
      <c r="EU1187" s="422"/>
      <c r="EV1187" s="422"/>
    </row>
    <row r="1188" spans="14:152" s="56" customFormat="1" ht="15" customHeight="1">
      <c r="N1188" s="461">
        <v>52</v>
      </c>
      <c r="O1188" s="461">
        <v>102</v>
      </c>
      <c r="P1188" s="172" t="s">
        <v>101</v>
      </c>
      <c r="Q1188" s="172" t="s">
        <v>912</v>
      </c>
      <c r="R1188" s="172" t="s">
        <v>340</v>
      </c>
      <c r="AJ1188" s="521">
        <v>81</v>
      </c>
      <c r="AK1188" s="521">
        <v>86</v>
      </c>
      <c r="AL1188" s="521">
        <v>18</v>
      </c>
      <c r="AM1188" s="520" t="s">
        <v>1789</v>
      </c>
      <c r="AN1188" s="520" t="s">
        <v>754</v>
      </c>
      <c r="DI1188" s="422"/>
      <c r="DJ1188" s="422"/>
      <c r="EU1188" s="422"/>
      <c r="EV1188" s="422"/>
    </row>
    <row r="1189" spans="14:152" s="56" customFormat="1" ht="15" customHeight="1">
      <c r="N1189" s="461">
        <v>53</v>
      </c>
      <c r="O1189" s="461">
        <v>104</v>
      </c>
      <c r="P1189" s="172" t="s">
        <v>102</v>
      </c>
      <c r="Q1189" s="172" t="s">
        <v>103</v>
      </c>
      <c r="R1189" s="172" t="s">
        <v>341</v>
      </c>
      <c r="AJ1189" s="521">
        <v>82</v>
      </c>
      <c r="AK1189" s="521">
        <v>86</v>
      </c>
      <c r="AL1189" s="521">
        <v>18</v>
      </c>
      <c r="AM1189" s="520" t="s">
        <v>1789</v>
      </c>
      <c r="AN1189" s="520" t="s">
        <v>754</v>
      </c>
      <c r="DI1189" s="422"/>
      <c r="DJ1189" s="422"/>
      <c r="EU1189" s="422"/>
      <c r="EV1189" s="422"/>
    </row>
    <row r="1190" spans="14:152" s="56" customFormat="1" ht="15" customHeight="1">
      <c r="N1190" s="461">
        <v>54</v>
      </c>
      <c r="O1190" s="461">
        <v>105</v>
      </c>
      <c r="P1190" s="172" t="s">
        <v>207</v>
      </c>
      <c r="Q1190" s="172" t="s">
        <v>913</v>
      </c>
      <c r="R1190" s="172" t="s">
        <v>296</v>
      </c>
      <c r="S1190" s="172"/>
      <c r="T1190" s="172"/>
      <c r="U1190" s="172"/>
      <c r="V1190" s="172"/>
      <c r="W1190" s="172"/>
      <c r="AJ1190" s="521">
        <v>83</v>
      </c>
      <c r="AK1190" s="521">
        <v>87</v>
      </c>
      <c r="AL1190" s="521">
        <v>19</v>
      </c>
      <c r="AM1190" s="520" t="s">
        <v>1790</v>
      </c>
      <c r="AN1190" s="525" t="s">
        <v>756</v>
      </c>
      <c r="DI1190" s="422"/>
      <c r="DJ1190" s="422"/>
      <c r="EU1190" s="422"/>
      <c r="EV1190" s="422"/>
    </row>
    <row r="1191" spans="14:152" s="56" customFormat="1" ht="15" customHeight="1">
      <c r="N1191" s="461">
        <v>55</v>
      </c>
      <c r="O1191" s="461">
        <v>106</v>
      </c>
      <c r="P1191" s="172" t="s">
        <v>8</v>
      </c>
      <c r="Q1191" s="172" t="s">
        <v>9</v>
      </c>
      <c r="R1191" s="172" t="s">
        <v>914</v>
      </c>
      <c r="AJ1191" s="521">
        <v>84</v>
      </c>
      <c r="AK1191" s="521">
        <v>87</v>
      </c>
      <c r="AL1191" s="521">
        <v>19</v>
      </c>
      <c r="AM1191" s="520" t="s">
        <v>1790</v>
      </c>
      <c r="AN1191" s="520" t="s">
        <v>756</v>
      </c>
      <c r="DI1191" s="422"/>
      <c r="DJ1191" s="422"/>
      <c r="EU1191" s="422"/>
      <c r="EV1191" s="422"/>
    </row>
    <row r="1192" spans="14:152" s="56" customFormat="1" ht="15" customHeight="1">
      <c r="N1192" s="461">
        <v>56</v>
      </c>
      <c r="O1192" s="461">
        <v>107</v>
      </c>
      <c r="P1192" s="172" t="s">
        <v>210</v>
      </c>
      <c r="Q1192" s="172" t="s">
        <v>915</v>
      </c>
      <c r="R1192" s="172" t="s">
        <v>298</v>
      </c>
      <c r="AJ1192" s="521">
        <v>85</v>
      </c>
      <c r="AK1192" s="521">
        <v>88</v>
      </c>
      <c r="AL1192" s="521">
        <v>21</v>
      </c>
      <c r="AM1192" s="520" t="s">
        <v>964</v>
      </c>
      <c r="AN1192" s="520" t="s">
        <v>758</v>
      </c>
      <c r="DI1192" s="422"/>
      <c r="DJ1192" s="422"/>
      <c r="EU1192" s="422"/>
      <c r="EV1192" s="422"/>
    </row>
    <row r="1193" spans="14:152" s="56" customFormat="1" ht="15" customHeight="1">
      <c r="N1193" s="461">
        <v>57</v>
      </c>
      <c r="O1193" s="461">
        <v>108</v>
      </c>
      <c r="P1193" s="172" t="s">
        <v>15</v>
      </c>
      <c r="Q1193" s="172" t="s">
        <v>16</v>
      </c>
      <c r="R1193" s="172" t="s">
        <v>916</v>
      </c>
      <c r="AJ1193" s="521">
        <v>86</v>
      </c>
      <c r="AK1193" s="521">
        <v>89</v>
      </c>
      <c r="AL1193" s="521">
        <v>23</v>
      </c>
      <c r="AM1193" s="520" t="s">
        <v>1791</v>
      </c>
      <c r="AN1193" s="520" t="s">
        <v>760</v>
      </c>
      <c r="DI1193" s="422"/>
      <c r="DJ1193" s="422"/>
      <c r="EU1193" s="422"/>
      <c r="EV1193" s="422"/>
    </row>
    <row r="1194" spans="14:152" s="56" customFormat="1" ht="15" customHeight="1">
      <c r="N1194" s="461">
        <v>58</v>
      </c>
      <c r="O1194" s="461">
        <v>110</v>
      </c>
      <c r="P1194" s="172" t="s">
        <v>917</v>
      </c>
      <c r="Q1194" s="172" t="s">
        <v>214</v>
      </c>
      <c r="R1194" s="172" t="s">
        <v>342</v>
      </c>
      <c r="AJ1194" s="521">
        <v>87</v>
      </c>
      <c r="AK1194" s="521">
        <v>89</v>
      </c>
      <c r="AL1194" s="521">
        <v>23</v>
      </c>
      <c r="AM1194" s="520" t="s">
        <v>1791</v>
      </c>
      <c r="AN1194" s="520" t="s">
        <v>760</v>
      </c>
      <c r="DI1194" s="422"/>
      <c r="DJ1194" s="422"/>
      <c r="EU1194" s="422"/>
      <c r="EV1194" s="422"/>
    </row>
    <row r="1195" spans="14:152" s="56" customFormat="1" ht="15" customHeight="1">
      <c r="N1195" s="461">
        <v>59</v>
      </c>
      <c r="O1195" s="461">
        <v>111</v>
      </c>
      <c r="P1195" s="172" t="s">
        <v>22</v>
      </c>
      <c r="Q1195" s="172" t="s">
        <v>23</v>
      </c>
      <c r="R1195" s="172" t="s">
        <v>343</v>
      </c>
      <c r="AJ1195" s="521">
        <v>88</v>
      </c>
      <c r="AK1195" s="521">
        <v>90</v>
      </c>
      <c r="AL1195" s="521">
        <v>25</v>
      </c>
      <c r="AM1195" s="520" t="s">
        <v>1792</v>
      </c>
      <c r="AN1195" s="520" t="s">
        <v>762</v>
      </c>
      <c r="DI1195" s="422"/>
      <c r="DJ1195" s="422"/>
      <c r="EU1195" s="422"/>
      <c r="EV1195" s="422"/>
    </row>
    <row r="1196" spans="14:152" s="56" customFormat="1" ht="15" customHeight="1">
      <c r="N1196" s="461">
        <v>60</v>
      </c>
      <c r="O1196" s="461">
        <v>112</v>
      </c>
      <c r="P1196" s="172" t="s">
        <v>216</v>
      </c>
      <c r="Q1196" s="172" t="s">
        <v>918</v>
      </c>
      <c r="R1196" s="172" t="s">
        <v>919</v>
      </c>
      <c r="AJ1196" s="521">
        <v>89</v>
      </c>
      <c r="AK1196" s="521">
        <v>91</v>
      </c>
      <c r="AL1196" s="521">
        <v>27</v>
      </c>
      <c r="AM1196" s="520" t="s">
        <v>1793</v>
      </c>
      <c r="AN1196" s="520" t="s">
        <v>968</v>
      </c>
      <c r="DI1196" s="422"/>
      <c r="DJ1196" s="422"/>
      <c r="EU1196" s="422"/>
      <c r="EV1196" s="422"/>
    </row>
    <row r="1197" spans="14:152" s="56" customFormat="1" ht="15" customHeight="1">
      <c r="N1197" s="461">
        <v>61</v>
      </c>
      <c r="O1197" s="461">
        <v>113</v>
      </c>
      <c r="P1197" s="172" t="s">
        <v>27</v>
      </c>
      <c r="Q1197" s="172" t="s">
        <v>28</v>
      </c>
      <c r="R1197" s="172" t="s">
        <v>344</v>
      </c>
      <c r="AJ1197" s="521">
        <v>90</v>
      </c>
      <c r="AK1197" s="521">
        <v>92</v>
      </c>
      <c r="AL1197" s="521">
        <v>30</v>
      </c>
      <c r="AM1197" s="520" t="s">
        <v>1794</v>
      </c>
      <c r="AN1197" s="520" t="s">
        <v>768</v>
      </c>
      <c r="DI1197" s="422"/>
      <c r="DJ1197" s="422"/>
      <c r="EU1197" s="422"/>
      <c r="EV1197" s="422"/>
    </row>
    <row r="1198" spans="14:152" s="56" customFormat="1" ht="15" customHeight="1">
      <c r="N1198" s="461">
        <v>62</v>
      </c>
      <c r="O1198" s="461">
        <v>114</v>
      </c>
      <c r="P1198" s="172" t="s">
        <v>219</v>
      </c>
      <c r="Q1198" s="172" t="s">
        <v>31</v>
      </c>
      <c r="R1198" s="172" t="s">
        <v>306</v>
      </c>
      <c r="AJ1198" s="521">
        <v>91</v>
      </c>
      <c r="AK1198" s="521">
        <v>93</v>
      </c>
      <c r="AL1198" s="521">
        <v>32</v>
      </c>
      <c r="AM1198" s="520" t="s">
        <v>1795</v>
      </c>
      <c r="AN1198" s="520" t="s">
        <v>972</v>
      </c>
      <c r="DI1198" s="422"/>
      <c r="DJ1198" s="422"/>
      <c r="EU1198" s="422"/>
      <c r="EV1198" s="422"/>
    </row>
    <row r="1199" spans="14:152" s="56" customFormat="1" ht="15" customHeight="1">
      <c r="N1199" s="461">
        <v>63</v>
      </c>
      <c r="O1199" s="461">
        <v>116</v>
      </c>
      <c r="P1199" s="172" t="s">
        <v>222</v>
      </c>
      <c r="Q1199" s="172" t="s">
        <v>920</v>
      </c>
      <c r="R1199" s="172" t="s">
        <v>921</v>
      </c>
      <c r="AJ1199" s="521">
        <v>92</v>
      </c>
      <c r="AK1199" s="521">
        <v>94</v>
      </c>
      <c r="AL1199" s="521">
        <v>34</v>
      </c>
      <c r="AM1199" s="520" t="s">
        <v>1796</v>
      </c>
      <c r="AN1199" s="520" t="s">
        <v>772</v>
      </c>
      <c r="DI1199" s="422"/>
      <c r="DJ1199" s="422"/>
      <c r="EU1199" s="422"/>
      <c r="EV1199" s="422"/>
    </row>
    <row r="1200" spans="14:152" s="56" customFormat="1" ht="15" customHeight="1">
      <c r="N1200" s="461">
        <v>64</v>
      </c>
      <c r="O1200" s="461">
        <v>117</v>
      </c>
      <c r="P1200" s="172" t="s">
        <v>33</v>
      </c>
      <c r="Q1200" s="172" t="s">
        <v>34</v>
      </c>
      <c r="R1200" s="172" t="s">
        <v>308</v>
      </c>
      <c r="AJ1200" s="521">
        <v>93</v>
      </c>
      <c r="AK1200" s="521">
        <v>94</v>
      </c>
      <c r="AL1200" s="521">
        <v>34</v>
      </c>
      <c r="AM1200" s="520" t="s">
        <v>1796</v>
      </c>
      <c r="AN1200" s="520" t="s">
        <v>772</v>
      </c>
      <c r="DI1200" s="422"/>
      <c r="DJ1200" s="422"/>
      <c r="EU1200" s="422"/>
      <c r="EV1200" s="422"/>
    </row>
    <row r="1201" spans="14:152" s="56" customFormat="1" ht="15" customHeight="1">
      <c r="N1201" s="461">
        <v>65</v>
      </c>
      <c r="O1201" s="461">
        <v>118</v>
      </c>
      <c r="P1201" s="172" t="s">
        <v>922</v>
      </c>
      <c r="Q1201" s="172" t="s">
        <v>35</v>
      </c>
      <c r="R1201" s="172" t="s">
        <v>345</v>
      </c>
      <c r="AJ1201" s="521">
        <v>94</v>
      </c>
      <c r="AK1201" s="521">
        <v>95</v>
      </c>
      <c r="AL1201" s="521">
        <v>37</v>
      </c>
      <c r="AM1201" s="520" t="s">
        <v>1797</v>
      </c>
      <c r="AN1201" s="520" t="s">
        <v>774</v>
      </c>
      <c r="DI1201" s="422"/>
      <c r="DJ1201" s="422"/>
      <c r="EU1201" s="422"/>
      <c r="EV1201" s="422"/>
    </row>
    <row r="1202" spans="14:152" s="56" customFormat="1" ht="15" customHeight="1">
      <c r="N1202" s="461">
        <v>66</v>
      </c>
      <c r="O1202" s="461">
        <v>119</v>
      </c>
      <c r="P1202" s="172" t="s">
        <v>38</v>
      </c>
      <c r="Q1202" s="172" t="s">
        <v>923</v>
      </c>
      <c r="R1202" s="172" t="s">
        <v>924</v>
      </c>
      <c r="AJ1202" s="521">
        <v>95</v>
      </c>
      <c r="AK1202" s="521">
        <v>96</v>
      </c>
      <c r="AL1202" s="521">
        <v>39</v>
      </c>
      <c r="AM1202" s="520" t="s">
        <v>1798</v>
      </c>
      <c r="AN1202" s="526" t="s">
        <v>976</v>
      </c>
      <c r="DI1202" s="422"/>
      <c r="DJ1202" s="422"/>
      <c r="EU1202" s="422"/>
      <c r="EV1202" s="422"/>
    </row>
    <row r="1203" spans="14:152" s="56" customFormat="1" ht="15" customHeight="1">
      <c r="N1203" s="461">
        <v>67</v>
      </c>
      <c r="O1203" s="461">
        <v>121</v>
      </c>
      <c r="P1203" s="172" t="s">
        <v>40</v>
      </c>
      <c r="Q1203" s="172" t="s">
        <v>41</v>
      </c>
      <c r="R1203" s="172" t="s">
        <v>925</v>
      </c>
      <c r="AJ1203" s="521">
        <v>96</v>
      </c>
      <c r="AK1203" s="521">
        <v>97</v>
      </c>
      <c r="AL1203" s="521">
        <v>42</v>
      </c>
      <c r="AM1203" s="520" t="s">
        <v>1799</v>
      </c>
      <c r="AN1203" s="520" t="s">
        <v>778</v>
      </c>
      <c r="DI1203" s="422"/>
      <c r="DJ1203" s="422"/>
      <c r="EU1203" s="422"/>
      <c r="EV1203" s="422"/>
    </row>
    <row r="1204" spans="14:152" s="56" customFormat="1" ht="15" customHeight="1">
      <c r="N1204" s="461">
        <v>68</v>
      </c>
      <c r="O1204" s="461">
        <v>122</v>
      </c>
      <c r="P1204" s="172" t="s">
        <v>43</v>
      </c>
      <c r="Q1204" s="172" t="s">
        <v>926</v>
      </c>
      <c r="R1204" s="172" t="s">
        <v>346</v>
      </c>
      <c r="AJ1204" s="521">
        <v>97</v>
      </c>
      <c r="AK1204" s="521">
        <v>98</v>
      </c>
      <c r="AL1204" s="521">
        <v>45</v>
      </c>
      <c r="AM1204" s="520" t="s">
        <v>1800</v>
      </c>
      <c r="AN1204" s="520" t="s">
        <v>780</v>
      </c>
      <c r="DI1204" s="422"/>
      <c r="DJ1204" s="422"/>
      <c r="EU1204" s="422"/>
      <c r="EV1204" s="422"/>
    </row>
    <row r="1205" spans="14:152" s="56" customFormat="1" ht="15" customHeight="1">
      <c r="N1205" s="461">
        <v>69</v>
      </c>
      <c r="O1205" s="461">
        <v>123</v>
      </c>
      <c r="P1205" s="172" t="s">
        <v>231</v>
      </c>
      <c r="Q1205" s="172" t="s">
        <v>45</v>
      </c>
      <c r="R1205" s="172" t="s">
        <v>927</v>
      </c>
      <c r="AJ1205" s="521">
        <v>98</v>
      </c>
      <c r="AK1205" s="521">
        <v>98</v>
      </c>
      <c r="AL1205" s="521">
        <v>45</v>
      </c>
      <c r="AM1205" s="521" t="s">
        <v>1800</v>
      </c>
      <c r="AN1205" s="520" t="s">
        <v>780</v>
      </c>
      <c r="DI1205" s="422"/>
      <c r="DJ1205" s="422"/>
      <c r="EU1205" s="422"/>
      <c r="EV1205" s="422"/>
    </row>
    <row r="1206" spans="14:152" s="56" customFormat="1" ht="15" customHeight="1">
      <c r="N1206" s="461">
        <v>70</v>
      </c>
      <c r="O1206" s="461">
        <v>124</v>
      </c>
      <c r="P1206" s="172" t="s">
        <v>47</v>
      </c>
      <c r="Q1206" s="172" t="s">
        <v>48</v>
      </c>
      <c r="R1206" s="172" t="s">
        <v>315</v>
      </c>
      <c r="AJ1206" s="521">
        <v>99</v>
      </c>
      <c r="AK1206" s="521">
        <v>99</v>
      </c>
      <c r="AL1206" s="521">
        <v>47</v>
      </c>
      <c r="AM1206" s="520" t="s">
        <v>1801</v>
      </c>
      <c r="AN1206" s="520" t="s">
        <v>782</v>
      </c>
      <c r="DI1206" s="422"/>
      <c r="DJ1206" s="422"/>
      <c r="EU1206" s="422"/>
      <c r="EV1206" s="422"/>
    </row>
    <row r="1207" spans="14:152" s="56" customFormat="1" ht="15" customHeight="1">
      <c r="N1207" s="461">
        <v>71</v>
      </c>
      <c r="O1207" s="461">
        <v>125</v>
      </c>
      <c r="P1207" s="172" t="s">
        <v>47</v>
      </c>
      <c r="Q1207" s="172" t="s">
        <v>928</v>
      </c>
      <c r="R1207" s="172" t="s">
        <v>929</v>
      </c>
      <c r="AJ1207" s="521">
        <v>100</v>
      </c>
      <c r="AK1207" s="521">
        <v>100</v>
      </c>
      <c r="AL1207" s="521">
        <v>50</v>
      </c>
      <c r="AM1207" s="520" t="s">
        <v>1802</v>
      </c>
      <c r="AN1207" s="520" t="s">
        <v>784</v>
      </c>
      <c r="DI1207" s="422"/>
      <c r="DJ1207" s="422"/>
      <c r="EU1207" s="422"/>
      <c r="EV1207" s="422"/>
    </row>
    <row r="1208" spans="14:152" s="56" customFormat="1" ht="15" customHeight="1">
      <c r="N1208" s="461">
        <v>72</v>
      </c>
      <c r="O1208" s="461">
        <v>127</v>
      </c>
      <c r="P1208" s="172" t="s">
        <v>52</v>
      </c>
      <c r="Q1208" s="172" t="s">
        <v>930</v>
      </c>
      <c r="R1208" s="172" t="s">
        <v>347</v>
      </c>
      <c r="AJ1208" s="521">
        <v>101</v>
      </c>
      <c r="AK1208" s="521">
        <v>101</v>
      </c>
      <c r="AL1208" s="521">
        <v>53</v>
      </c>
      <c r="AM1208" s="520" t="s">
        <v>1803</v>
      </c>
      <c r="AN1208" s="520" t="s">
        <v>786</v>
      </c>
      <c r="DI1208" s="422"/>
      <c r="DJ1208" s="422"/>
      <c r="EU1208" s="422"/>
      <c r="EV1208" s="422"/>
    </row>
    <row r="1209" spans="14:152" s="56" customFormat="1" ht="15" customHeight="1">
      <c r="N1209" s="461">
        <v>73</v>
      </c>
      <c r="O1209" s="461">
        <v>128</v>
      </c>
      <c r="P1209" s="172" t="s">
        <v>54</v>
      </c>
      <c r="Q1209" s="172" t="s">
        <v>55</v>
      </c>
      <c r="R1209" s="172" t="s">
        <v>931</v>
      </c>
      <c r="AJ1209" s="521">
        <v>102</v>
      </c>
      <c r="AK1209" s="521">
        <v>102</v>
      </c>
      <c r="AL1209" s="521">
        <v>55</v>
      </c>
      <c r="AM1209" s="520" t="s">
        <v>1804</v>
      </c>
      <c r="AN1209" s="520" t="s">
        <v>788</v>
      </c>
      <c r="DI1209" s="422"/>
      <c r="DJ1209" s="422"/>
      <c r="EU1209" s="422"/>
      <c r="EV1209" s="422"/>
    </row>
    <row r="1210" spans="14:152" s="56" customFormat="1" ht="15" customHeight="1">
      <c r="N1210" s="461">
        <v>74</v>
      </c>
      <c r="O1210" s="461">
        <v>129</v>
      </c>
      <c r="P1210" s="172" t="s">
        <v>59</v>
      </c>
      <c r="Q1210" s="172" t="s">
        <v>237</v>
      </c>
      <c r="R1210" s="172" t="s">
        <v>932</v>
      </c>
      <c r="AJ1210" s="521">
        <v>103</v>
      </c>
      <c r="AK1210" s="521">
        <v>102</v>
      </c>
      <c r="AL1210" s="521">
        <v>55</v>
      </c>
      <c r="AM1210" s="520" t="s">
        <v>1804</v>
      </c>
      <c r="AN1210" s="520" t="s">
        <v>788</v>
      </c>
      <c r="DI1210" s="422"/>
      <c r="DJ1210" s="422"/>
      <c r="EU1210" s="422"/>
      <c r="EV1210" s="422"/>
    </row>
    <row r="1211" spans="14:152" s="56" customFormat="1" ht="15" customHeight="1">
      <c r="N1211" s="461">
        <v>75</v>
      </c>
      <c r="O1211" s="461">
        <v>130</v>
      </c>
      <c r="P1211" s="172" t="s">
        <v>59</v>
      </c>
      <c r="Q1211" s="172" t="s">
        <v>933</v>
      </c>
      <c r="R1211" s="172" t="s">
        <v>61</v>
      </c>
      <c r="AJ1211" s="521">
        <v>104</v>
      </c>
      <c r="AK1211" s="521">
        <v>103</v>
      </c>
      <c r="AL1211" s="521">
        <v>58</v>
      </c>
      <c r="AM1211" s="520" t="s">
        <v>1805</v>
      </c>
      <c r="AN1211" s="520" t="s">
        <v>790</v>
      </c>
      <c r="DI1211" s="422"/>
      <c r="DJ1211" s="422"/>
      <c r="EU1211" s="422"/>
      <c r="EV1211" s="422"/>
    </row>
    <row r="1212" spans="14:152" s="56" customFormat="1" ht="15" customHeight="1">
      <c r="N1212" s="461">
        <v>76</v>
      </c>
      <c r="O1212" s="461">
        <v>132</v>
      </c>
      <c r="P1212" s="172" t="s">
        <v>59</v>
      </c>
      <c r="Q1212" s="172" t="s">
        <v>63</v>
      </c>
      <c r="R1212" s="172" t="s">
        <v>64</v>
      </c>
      <c r="AJ1212" s="521">
        <v>105</v>
      </c>
      <c r="AK1212" s="521">
        <v>104</v>
      </c>
      <c r="AL1212" s="521">
        <v>61</v>
      </c>
      <c r="AM1212" s="520" t="s">
        <v>1806</v>
      </c>
      <c r="AN1212" s="521" t="s">
        <v>792</v>
      </c>
      <c r="DI1212" s="422"/>
      <c r="DJ1212" s="422"/>
      <c r="EU1212" s="422"/>
      <c r="EV1212" s="422"/>
    </row>
    <row r="1213" spans="14:152" s="56" customFormat="1" ht="15" customHeight="1">
      <c r="N1213" s="461">
        <v>77</v>
      </c>
      <c r="O1213" s="461">
        <v>133</v>
      </c>
      <c r="P1213" s="172" t="s">
        <v>66</v>
      </c>
      <c r="Q1213" s="172" t="s">
        <v>934</v>
      </c>
      <c r="R1213" s="172" t="s">
        <v>67</v>
      </c>
      <c r="AJ1213" s="521">
        <v>106</v>
      </c>
      <c r="AK1213" s="521">
        <v>105</v>
      </c>
      <c r="AL1213" s="521">
        <v>63</v>
      </c>
      <c r="AM1213" s="520" t="s">
        <v>1807</v>
      </c>
      <c r="AN1213" s="520" t="s">
        <v>794</v>
      </c>
      <c r="DI1213" s="422"/>
      <c r="DJ1213" s="422"/>
      <c r="EU1213" s="422"/>
      <c r="EV1213" s="422"/>
    </row>
    <row r="1214" spans="14:152" s="56" customFormat="1" ht="15" customHeight="1">
      <c r="N1214" s="461">
        <v>78</v>
      </c>
      <c r="O1214" s="461">
        <v>134</v>
      </c>
      <c r="P1214" s="172" t="s">
        <v>66</v>
      </c>
      <c r="Q1214" s="172" t="s">
        <v>70</v>
      </c>
      <c r="R1214" s="172" t="s">
        <v>935</v>
      </c>
      <c r="AJ1214" s="521">
        <v>107</v>
      </c>
      <c r="AK1214" s="521">
        <v>105</v>
      </c>
      <c r="AL1214" s="521">
        <v>63</v>
      </c>
      <c r="AM1214" s="520" t="s">
        <v>1807</v>
      </c>
      <c r="AN1214" s="520" t="s">
        <v>794</v>
      </c>
      <c r="DI1214" s="422"/>
      <c r="DJ1214" s="422"/>
      <c r="EU1214" s="422"/>
      <c r="EV1214" s="422"/>
    </row>
    <row r="1215" spans="14:152" s="56" customFormat="1" ht="15" customHeight="1">
      <c r="N1215" s="461">
        <v>79</v>
      </c>
      <c r="O1215" s="461">
        <v>135</v>
      </c>
      <c r="P1215" s="172" t="s">
        <v>66</v>
      </c>
      <c r="Q1215" s="172" t="s">
        <v>72</v>
      </c>
      <c r="R1215" s="172" t="s">
        <v>349</v>
      </c>
      <c r="AJ1215" s="521">
        <v>108</v>
      </c>
      <c r="AK1215" s="521">
        <v>106</v>
      </c>
      <c r="AL1215" s="521">
        <v>66</v>
      </c>
      <c r="AM1215" s="520" t="s">
        <v>1808</v>
      </c>
      <c r="AN1215" s="520" t="s">
        <v>796</v>
      </c>
      <c r="DI1215" s="422"/>
      <c r="DJ1215" s="422"/>
      <c r="EU1215" s="422"/>
      <c r="EV1215" s="422"/>
    </row>
    <row r="1216" spans="14:152" s="56" customFormat="1" ht="15" customHeight="1">
      <c r="N1216" s="461">
        <v>80</v>
      </c>
      <c r="O1216" s="461">
        <v>136</v>
      </c>
      <c r="P1216" s="172" t="s">
        <v>66</v>
      </c>
      <c r="Q1216" s="172" t="s">
        <v>242</v>
      </c>
      <c r="R1216" s="172" t="s">
        <v>936</v>
      </c>
      <c r="AJ1216" s="521">
        <v>109</v>
      </c>
      <c r="AK1216" s="521">
        <v>107</v>
      </c>
      <c r="AL1216" s="521">
        <v>68</v>
      </c>
      <c r="AM1216" s="520" t="s">
        <v>1809</v>
      </c>
      <c r="AN1216" s="520" t="s">
        <v>798</v>
      </c>
      <c r="DI1216" s="422"/>
      <c r="DJ1216" s="422"/>
      <c r="EU1216" s="422"/>
      <c r="EV1216" s="422"/>
    </row>
    <row r="1217" spans="14:152" s="56" customFormat="1" ht="15" customHeight="1">
      <c r="N1217" s="461">
        <v>81</v>
      </c>
      <c r="O1217" s="461">
        <v>137</v>
      </c>
      <c r="P1217" s="172" t="s">
        <v>66</v>
      </c>
      <c r="Q1217" s="172" t="s">
        <v>937</v>
      </c>
      <c r="R1217" s="172" t="s">
        <v>328</v>
      </c>
      <c r="AJ1217" s="521">
        <v>110</v>
      </c>
      <c r="AK1217" s="521">
        <v>107</v>
      </c>
      <c r="AL1217" s="521">
        <v>68</v>
      </c>
      <c r="AM1217" s="520" t="s">
        <v>1809</v>
      </c>
      <c r="AN1217" s="520" t="s">
        <v>798</v>
      </c>
      <c r="DI1217" s="422"/>
      <c r="DJ1217" s="422"/>
      <c r="EU1217" s="422"/>
      <c r="EV1217" s="422"/>
    </row>
    <row r="1218" spans="14:152" s="56" customFormat="1" ht="15" customHeight="1">
      <c r="N1218" s="461">
        <v>82</v>
      </c>
      <c r="O1218" s="461">
        <v>139</v>
      </c>
      <c r="P1218" s="172" t="s">
        <v>76</v>
      </c>
      <c r="Q1218" s="172" t="s">
        <v>244</v>
      </c>
      <c r="R1218" s="172" t="s">
        <v>77</v>
      </c>
      <c r="AJ1218" s="520">
        <v>111</v>
      </c>
      <c r="AK1218" s="521">
        <v>108</v>
      </c>
      <c r="AL1218" s="521">
        <v>70</v>
      </c>
      <c r="AM1218" s="520" t="s">
        <v>1810</v>
      </c>
      <c r="AN1218" s="520" t="s">
        <v>800</v>
      </c>
      <c r="DI1218" s="422"/>
      <c r="DJ1218" s="422"/>
      <c r="EU1218" s="422"/>
      <c r="EV1218" s="422"/>
    </row>
    <row r="1219" spans="14:152" s="56" customFormat="1" ht="15" customHeight="1">
      <c r="N1219" s="461">
        <v>83</v>
      </c>
      <c r="O1219" s="461">
        <v>140</v>
      </c>
      <c r="P1219" s="172" t="s">
        <v>245</v>
      </c>
      <c r="Q1219" s="172" t="s">
        <v>938</v>
      </c>
      <c r="R1219" s="172" t="s">
        <v>79</v>
      </c>
      <c r="AJ1219" s="521">
        <v>112</v>
      </c>
      <c r="AK1219" s="521">
        <v>109</v>
      </c>
      <c r="AL1219" s="521">
        <v>73</v>
      </c>
      <c r="AM1219" s="520" t="s">
        <v>1811</v>
      </c>
      <c r="AN1219" s="520" t="s">
        <v>802</v>
      </c>
      <c r="DI1219" s="422"/>
      <c r="DJ1219" s="422"/>
      <c r="EU1219" s="422"/>
      <c r="EV1219" s="422"/>
    </row>
    <row r="1220" spans="14:152" s="56" customFormat="1" ht="15" customHeight="1">
      <c r="N1220" s="461">
        <v>84</v>
      </c>
      <c r="O1220" s="461">
        <v>141</v>
      </c>
      <c r="P1220" s="172" t="s">
        <v>245</v>
      </c>
      <c r="Q1220" s="172" t="s">
        <v>82</v>
      </c>
      <c r="R1220" s="172" t="s">
        <v>332</v>
      </c>
      <c r="AJ1220" s="521">
        <v>113</v>
      </c>
      <c r="AK1220" s="521">
        <v>110</v>
      </c>
      <c r="AL1220" s="521">
        <v>75</v>
      </c>
      <c r="AM1220" s="520" t="s">
        <v>1812</v>
      </c>
      <c r="AN1220" s="520" t="s">
        <v>993</v>
      </c>
      <c r="DI1220" s="422"/>
      <c r="DJ1220" s="422"/>
      <c r="EU1220" s="422"/>
      <c r="EV1220" s="422"/>
    </row>
    <row r="1221" spans="14:152" s="56" customFormat="1" ht="15" customHeight="1">
      <c r="N1221" s="461">
        <v>85</v>
      </c>
      <c r="O1221" s="461">
        <v>142</v>
      </c>
      <c r="P1221" s="172" t="s">
        <v>85</v>
      </c>
      <c r="Q1221" s="172" t="s">
        <v>86</v>
      </c>
      <c r="R1221" s="172" t="s">
        <v>939</v>
      </c>
      <c r="AJ1221" s="521">
        <v>114</v>
      </c>
      <c r="AK1221" s="520">
        <v>111</v>
      </c>
      <c r="AL1221" s="521">
        <v>77</v>
      </c>
      <c r="AM1221" s="520" t="s">
        <v>1813</v>
      </c>
      <c r="AN1221" s="520" t="s">
        <v>808</v>
      </c>
      <c r="DI1221" s="422"/>
      <c r="DJ1221" s="422"/>
      <c r="EU1221" s="422"/>
      <c r="EV1221" s="422"/>
    </row>
    <row r="1222" spans="14:152" s="56" customFormat="1" ht="15" customHeight="1">
      <c r="N1222" s="461">
        <v>86</v>
      </c>
      <c r="O1222" s="461">
        <v>142</v>
      </c>
      <c r="P1222" s="172" t="s">
        <v>85</v>
      </c>
      <c r="Q1222" s="172" t="s">
        <v>86</v>
      </c>
      <c r="R1222" s="172" t="s">
        <v>939</v>
      </c>
      <c r="AJ1222" s="521">
        <v>115</v>
      </c>
      <c r="AK1222" s="520">
        <v>111</v>
      </c>
      <c r="AL1222" s="521">
        <v>77</v>
      </c>
      <c r="AM1222" s="520" t="s">
        <v>1813</v>
      </c>
      <c r="AN1222" s="520" t="s">
        <v>808</v>
      </c>
      <c r="DI1222" s="422"/>
      <c r="DJ1222" s="422"/>
      <c r="EU1222" s="422"/>
      <c r="EV1222" s="422"/>
    </row>
    <row r="1223" spans="14:152" s="56" customFormat="1" ht="15" customHeight="1">
      <c r="N1223" s="461">
        <v>87</v>
      </c>
      <c r="O1223" s="461">
        <v>142</v>
      </c>
      <c r="P1223" s="172" t="s">
        <v>85</v>
      </c>
      <c r="Q1223" s="172" t="s">
        <v>86</v>
      </c>
      <c r="R1223" s="172" t="s">
        <v>939</v>
      </c>
      <c r="AJ1223" s="521">
        <v>116</v>
      </c>
      <c r="AK1223" s="521">
        <v>112</v>
      </c>
      <c r="AL1223" s="521">
        <v>79</v>
      </c>
      <c r="AM1223" s="520" t="s">
        <v>996</v>
      </c>
      <c r="AN1223" s="520" t="s">
        <v>997</v>
      </c>
      <c r="DI1223" s="422"/>
      <c r="DJ1223" s="422"/>
      <c r="EU1223" s="422"/>
      <c r="EV1223" s="422"/>
    </row>
    <row r="1224" spans="14:152" s="56" customFormat="1" ht="15" customHeight="1">
      <c r="N1224" s="461">
        <v>88</v>
      </c>
      <c r="O1224" s="461">
        <v>142</v>
      </c>
      <c r="P1224" s="172" t="s">
        <v>85</v>
      </c>
      <c r="Q1224" s="172" t="s">
        <v>86</v>
      </c>
      <c r="R1224" s="172" t="s">
        <v>939</v>
      </c>
      <c r="AJ1224" s="521">
        <v>117</v>
      </c>
      <c r="AK1224" s="521">
        <v>113</v>
      </c>
      <c r="AL1224" s="521">
        <v>81</v>
      </c>
      <c r="AM1224" s="520" t="s">
        <v>810</v>
      </c>
      <c r="AN1224" s="520" t="s">
        <v>812</v>
      </c>
      <c r="DI1224" s="422"/>
      <c r="DJ1224" s="422"/>
      <c r="EU1224" s="422"/>
      <c r="EV1224" s="422"/>
    </row>
    <row r="1225" spans="14:152" s="56" customFormat="1" ht="15" customHeight="1">
      <c r="N1225" s="461">
        <v>89</v>
      </c>
      <c r="O1225" s="461">
        <v>143</v>
      </c>
      <c r="P1225" s="172" t="s">
        <v>92</v>
      </c>
      <c r="Q1225" s="172" t="s">
        <v>93</v>
      </c>
      <c r="R1225" s="172" t="s">
        <v>940</v>
      </c>
      <c r="AJ1225" s="521">
        <v>118</v>
      </c>
      <c r="AK1225" s="521">
        <v>114</v>
      </c>
      <c r="AL1225" s="521">
        <v>82</v>
      </c>
      <c r="AM1225" s="520" t="s">
        <v>1814</v>
      </c>
      <c r="AN1225" s="520" t="s">
        <v>814</v>
      </c>
      <c r="DI1225" s="422"/>
      <c r="DJ1225" s="422"/>
      <c r="EU1225" s="422"/>
      <c r="EV1225" s="422"/>
    </row>
    <row r="1226" spans="14:152" s="56" customFormat="1" ht="15" customHeight="1">
      <c r="N1226" s="461">
        <v>90</v>
      </c>
      <c r="O1226" s="461">
        <v>143</v>
      </c>
      <c r="P1226" s="172" t="s">
        <v>92</v>
      </c>
      <c r="Q1226" s="172" t="s">
        <v>93</v>
      </c>
      <c r="R1226" s="172" t="s">
        <v>940</v>
      </c>
      <c r="AJ1226" s="521">
        <v>119</v>
      </c>
      <c r="AK1226" s="521">
        <v>114</v>
      </c>
      <c r="AL1226" s="521">
        <v>82</v>
      </c>
      <c r="AM1226" s="520" t="s">
        <v>1814</v>
      </c>
      <c r="AN1226" s="520" t="s">
        <v>814</v>
      </c>
      <c r="DI1226" s="422"/>
      <c r="DJ1226" s="422"/>
      <c r="EU1226" s="422"/>
      <c r="EV1226" s="422"/>
    </row>
    <row r="1227" spans="14:152" s="56" customFormat="1" ht="15" customHeight="1">
      <c r="N1227" s="461">
        <v>91</v>
      </c>
      <c r="O1227" s="461">
        <v>143</v>
      </c>
      <c r="P1227" s="172" t="s">
        <v>92</v>
      </c>
      <c r="Q1227" s="172" t="s">
        <v>93</v>
      </c>
      <c r="R1227" s="172" t="s">
        <v>940</v>
      </c>
      <c r="AJ1227" s="521">
        <v>120</v>
      </c>
      <c r="AK1227" s="521">
        <v>115</v>
      </c>
      <c r="AL1227" s="521">
        <v>84</v>
      </c>
      <c r="AM1227" s="520" t="s">
        <v>1815</v>
      </c>
      <c r="AN1227" s="520" t="s">
        <v>1815</v>
      </c>
      <c r="DI1227" s="422"/>
      <c r="DJ1227" s="422"/>
      <c r="EU1227" s="422"/>
      <c r="EV1227" s="422"/>
    </row>
    <row r="1228" spans="14:152" s="56" customFormat="1" ht="15" customHeight="1">
      <c r="N1228" s="461">
        <v>92</v>
      </c>
      <c r="O1228" s="461">
        <v>144</v>
      </c>
      <c r="P1228" s="172" t="s">
        <v>92</v>
      </c>
      <c r="Q1228" s="172" t="s">
        <v>941</v>
      </c>
      <c r="R1228" s="172" t="s">
        <v>99</v>
      </c>
      <c r="AJ1228" s="521">
        <v>121</v>
      </c>
      <c r="AK1228" s="521">
        <v>116</v>
      </c>
      <c r="AL1228" s="521">
        <v>86</v>
      </c>
      <c r="AM1228" s="520" t="s">
        <v>1000</v>
      </c>
      <c r="AN1228" s="520" t="s">
        <v>1000</v>
      </c>
      <c r="DI1228" s="422"/>
      <c r="DJ1228" s="422"/>
      <c r="EU1228" s="422"/>
      <c r="EV1228" s="422"/>
    </row>
    <row r="1229" spans="14:152" s="56" customFormat="1" ht="15" customHeight="1">
      <c r="N1229" s="461">
        <v>93</v>
      </c>
      <c r="O1229" s="461">
        <v>144</v>
      </c>
      <c r="P1229" s="172" t="s">
        <v>92</v>
      </c>
      <c r="Q1229" s="172" t="s">
        <v>941</v>
      </c>
      <c r="R1229" s="172" t="s">
        <v>99</v>
      </c>
      <c r="AJ1229" s="521">
        <v>122</v>
      </c>
      <c r="AK1229" s="520">
        <v>117</v>
      </c>
      <c r="AL1229" s="521">
        <v>87</v>
      </c>
      <c r="AM1229" s="520" t="s">
        <v>1002</v>
      </c>
      <c r="AN1229" s="520" t="s">
        <v>1002</v>
      </c>
      <c r="DI1229" s="422"/>
      <c r="DJ1229" s="422"/>
      <c r="EU1229" s="422"/>
      <c r="EV1229" s="422"/>
    </row>
    <row r="1230" spans="14:152" s="56" customFormat="1" ht="15" customHeight="1">
      <c r="N1230" s="461">
        <v>94</v>
      </c>
      <c r="O1230" s="461">
        <v>144</v>
      </c>
      <c r="P1230" s="172" t="s">
        <v>92</v>
      </c>
      <c r="Q1230" s="172" t="s">
        <v>941</v>
      </c>
      <c r="R1230" s="172" t="s">
        <v>99</v>
      </c>
      <c r="AJ1230" s="521">
        <v>123</v>
      </c>
      <c r="AK1230" s="521">
        <v>118</v>
      </c>
      <c r="AL1230" s="521">
        <v>88</v>
      </c>
      <c r="AM1230" s="520" t="s">
        <v>1816</v>
      </c>
      <c r="AN1230" s="520" t="s">
        <v>1816</v>
      </c>
      <c r="DI1230" s="422"/>
      <c r="DJ1230" s="422"/>
      <c r="EU1230" s="422"/>
      <c r="EV1230" s="422"/>
    </row>
    <row r="1231" spans="14:152" s="56" customFormat="1" ht="15" customHeight="1">
      <c r="N1231" s="461">
        <v>95</v>
      </c>
      <c r="O1231" s="461">
        <v>145</v>
      </c>
      <c r="P1231" s="172" t="s">
        <v>104</v>
      </c>
      <c r="Q1231" s="172" t="s">
        <v>105</v>
      </c>
      <c r="R1231" s="172" t="s">
        <v>350</v>
      </c>
      <c r="AJ1231" s="521">
        <v>124</v>
      </c>
      <c r="AK1231" s="521">
        <v>119</v>
      </c>
      <c r="AL1231" s="521">
        <v>90</v>
      </c>
      <c r="AM1231" s="520" t="s">
        <v>1817</v>
      </c>
      <c r="AN1231" s="520" t="s">
        <v>822</v>
      </c>
      <c r="DI1231" s="422"/>
      <c r="DJ1231" s="422"/>
      <c r="EU1231" s="422"/>
      <c r="EV1231" s="422"/>
    </row>
    <row r="1232" spans="14:152" s="56" customFormat="1" ht="15" customHeight="1">
      <c r="N1232" s="519">
        <v>96</v>
      </c>
      <c r="O1232" s="56" t="s">
        <v>163</v>
      </c>
      <c r="AJ1232" s="521">
        <v>125</v>
      </c>
      <c r="AK1232" s="521">
        <v>119</v>
      </c>
      <c r="AL1232" s="521">
        <v>90</v>
      </c>
      <c r="AM1232" s="520" t="s">
        <v>1817</v>
      </c>
      <c r="AN1232" s="520" t="s">
        <v>822</v>
      </c>
      <c r="DI1232" s="422"/>
      <c r="DJ1232" s="422"/>
      <c r="EU1232" s="422"/>
      <c r="EV1232" s="422"/>
    </row>
    <row r="1233" spans="14:152" s="56" customFormat="1" ht="15" customHeight="1">
      <c r="AJ1233" s="521">
        <v>126</v>
      </c>
      <c r="AK1233" s="521">
        <v>120</v>
      </c>
      <c r="AL1233" s="521">
        <v>91</v>
      </c>
      <c r="AM1233" s="520" t="s">
        <v>1818</v>
      </c>
      <c r="AN1233" s="520" t="s">
        <v>824</v>
      </c>
      <c r="DI1233" s="422"/>
      <c r="DJ1233" s="422"/>
      <c r="EU1233" s="422"/>
      <c r="EV1233" s="422"/>
    </row>
    <row r="1234" spans="14:152" s="56" customFormat="1" ht="15" customHeight="1">
      <c r="AJ1234" s="521">
        <v>127</v>
      </c>
      <c r="AK1234" s="521">
        <v>121</v>
      </c>
      <c r="AL1234" s="521">
        <v>92</v>
      </c>
      <c r="AM1234" s="520" t="s">
        <v>1819</v>
      </c>
      <c r="AN1234" s="520" t="s">
        <v>826</v>
      </c>
      <c r="DI1234" s="422"/>
      <c r="DJ1234" s="422"/>
      <c r="EU1234" s="422"/>
      <c r="EV1234" s="422"/>
    </row>
    <row r="1235" spans="14:152" s="56" customFormat="1" ht="15" customHeight="1">
      <c r="AJ1235" s="521">
        <v>128</v>
      </c>
      <c r="AK1235" s="521">
        <v>122</v>
      </c>
      <c r="AL1235" s="521">
        <v>93</v>
      </c>
      <c r="AM1235" s="520" t="s">
        <v>1820</v>
      </c>
      <c r="AN1235" s="520" t="s">
        <v>828</v>
      </c>
      <c r="DI1235" s="422"/>
      <c r="DJ1235" s="422"/>
      <c r="EU1235" s="422"/>
      <c r="EV1235" s="422"/>
    </row>
    <row r="1236" spans="14:152" s="56" customFormat="1" ht="15" customHeight="1">
      <c r="AJ1236" s="521">
        <v>129</v>
      </c>
      <c r="AK1236" s="521">
        <v>123</v>
      </c>
      <c r="AL1236" s="521">
        <v>94</v>
      </c>
      <c r="AM1236" s="520" t="s">
        <v>1821</v>
      </c>
      <c r="AN1236" s="520" t="s">
        <v>830</v>
      </c>
      <c r="DI1236" s="422"/>
      <c r="DJ1236" s="422"/>
      <c r="EU1236" s="422"/>
      <c r="EV1236" s="422"/>
    </row>
    <row r="1237" spans="14:152" s="56" customFormat="1" ht="15" customHeight="1">
      <c r="AJ1237" s="521">
        <v>130</v>
      </c>
      <c r="AK1237" s="521">
        <v>123</v>
      </c>
      <c r="AL1237" s="521">
        <v>94</v>
      </c>
      <c r="AM1237" s="520" t="s">
        <v>1821</v>
      </c>
      <c r="AN1237" s="520" t="s">
        <v>830</v>
      </c>
      <c r="DI1237" s="422"/>
      <c r="DJ1237" s="422"/>
      <c r="EU1237" s="422"/>
      <c r="EV1237" s="422"/>
    </row>
    <row r="1238" spans="14:152" s="56" customFormat="1" ht="15" customHeight="1">
      <c r="AJ1238" s="521">
        <v>131</v>
      </c>
      <c r="AK1238" s="521">
        <v>124</v>
      </c>
      <c r="AL1238" s="521">
        <v>95</v>
      </c>
      <c r="AM1238" s="520" t="s">
        <v>1822</v>
      </c>
      <c r="AN1238" s="520" t="s">
        <v>832</v>
      </c>
      <c r="DI1238" s="422"/>
      <c r="DJ1238" s="422"/>
      <c r="EU1238" s="422"/>
      <c r="EV1238" s="422"/>
    </row>
    <row r="1239" spans="14:152" s="56" customFormat="1" ht="15" customHeight="1">
      <c r="AJ1239" s="521">
        <v>132</v>
      </c>
      <c r="AK1239" s="521">
        <v>125</v>
      </c>
      <c r="AL1239" s="521">
        <v>95</v>
      </c>
      <c r="AM1239" s="520" t="s">
        <v>1823</v>
      </c>
      <c r="AN1239" s="520" t="s">
        <v>834</v>
      </c>
      <c r="DI1239" s="422"/>
      <c r="DJ1239" s="422"/>
      <c r="EU1239" s="422"/>
      <c r="EV1239" s="422"/>
    </row>
    <row r="1240" spans="14:152" s="56" customFormat="1" ht="15" customHeight="1">
      <c r="AJ1240" s="521">
        <v>133</v>
      </c>
      <c r="AK1240" s="521">
        <v>126</v>
      </c>
      <c r="AL1240" s="521">
        <v>96</v>
      </c>
      <c r="AM1240" s="520" t="s">
        <v>1824</v>
      </c>
      <c r="AN1240" s="520" t="s">
        <v>836</v>
      </c>
      <c r="DI1240" s="422"/>
      <c r="DJ1240" s="422"/>
      <c r="EU1240" s="422"/>
      <c r="EV1240" s="422"/>
    </row>
    <row r="1241" spans="14:152" s="56" customFormat="1" ht="15" customHeight="1">
      <c r="AJ1241" s="521">
        <v>134</v>
      </c>
      <c r="AK1241" s="521">
        <v>126</v>
      </c>
      <c r="AL1241" s="521">
        <v>96</v>
      </c>
      <c r="AM1241" s="520" t="s">
        <v>1824</v>
      </c>
      <c r="AN1241" s="520" t="s">
        <v>836</v>
      </c>
      <c r="DI1241" s="422"/>
      <c r="DJ1241" s="422"/>
      <c r="EU1241" s="422"/>
      <c r="EV1241" s="422"/>
    </row>
    <row r="1242" spans="14:152" s="56" customFormat="1" ht="15" customHeight="1">
      <c r="AJ1242" s="521">
        <v>135</v>
      </c>
      <c r="AK1242" s="521">
        <v>127</v>
      </c>
      <c r="AL1242" s="521">
        <v>96</v>
      </c>
      <c r="AM1242" s="520" t="s">
        <v>1825</v>
      </c>
      <c r="AN1242" s="520" t="s">
        <v>838</v>
      </c>
      <c r="DI1242" s="422"/>
      <c r="DJ1242" s="422"/>
      <c r="EU1242" s="422"/>
      <c r="EV1242" s="422"/>
    </row>
    <row r="1243" spans="14:152" s="56" customFormat="1" ht="15" customHeight="1">
      <c r="AJ1243" s="521">
        <v>136</v>
      </c>
      <c r="AK1243" s="521">
        <v>128</v>
      </c>
      <c r="AL1243" s="521">
        <v>97</v>
      </c>
      <c r="AM1243" s="520" t="s">
        <v>1826</v>
      </c>
      <c r="AN1243" s="520" t="s">
        <v>841</v>
      </c>
      <c r="DI1243" s="422"/>
      <c r="DJ1243" s="422"/>
      <c r="EU1243" s="422"/>
      <c r="EV1243" s="422"/>
    </row>
    <row r="1244" spans="14:152" s="56" customFormat="1" ht="15" customHeight="1">
      <c r="AJ1244" s="521">
        <v>137</v>
      </c>
      <c r="AK1244" s="521">
        <v>129</v>
      </c>
      <c r="AL1244" s="521">
        <v>97</v>
      </c>
      <c r="AM1244" s="520" t="s">
        <v>1827</v>
      </c>
      <c r="AN1244" s="520" t="s">
        <v>843</v>
      </c>
      <c r="DI1244" s="422"/>
      <c r="DJ1244" s="422"/>
      <c r="EU1244" s="422"/>
      <c r="EV1244" s="422"/>
    </row>
    <row r="1245" spans="14:152" s="56" customFormat="1" ht="15" customHeight="1">
      <c r="AJ1245" s="521">
        <v>138</v>
      </c>
      <c r="AK1245" s="521">
        <v>129</v>
      </c>
      <c r="AL1245" s="521">
        <v>97</v>
      </c>
      <c r="AM1245" s="520" t="s">
        <v>1827</v>
      </c>
      <c r="AN1245" s="520" t="s">
        <v>843</v>
      </c>
      <c r="DI1245" s="422"/>
      <c r="DJ1245" s="422"/>
      <c r="EU1245" s="422"/>
      <c r="EV1245" s="422"/>
    </row>
    <row r="1246" spans="14:152" s="56" customFormat="1" ht="15" customHeight="1">
      <c r="AJ1246" s="521">
        <v>139</v>
      </c>
      <c r="AK1246" s="521">
        <v>130</v>
      </c>
      <c r="AL1246" s="521">
        <v>98</v>
      </c>
      <c r="AM1246" s="520" t="s">
        <v>1828</v>
      </c>
      <c r="AN1246" s="520" t="s">
        <v>1011</v>
      </c>
      <c r="DI1246" s="422"/>
      <c r="DJ1246" s="422"/>
      <c r="EU1246" s="422"/>
      <c r="EV1246" s="422"/>
    </row>
    <row r="1247" spans="14:152" s="56" customFormat="1" ht="15" customHeight="1">
      <c r="N1247" s="172" t="s">
        <v>2080</v>
      </c>
      <c r="O1247" s="172"/>
      <c r="P1247" s="172" t="s">
        <v>2034</v>
      </c>
      <c r="Q1247" s="172"/>
      <c r="R1247" s="172"/>
      <c r="S1247" s="172"/>
      <c r="T1247" s="172"/>
      <c r="U1247" s="172"/>
      <c r="V1247" s="172"/>
      <c r="W1247" s="172"/>
      <c r="AJ1247" s="521">
        <v>140</v>
      </c>
      <c r="AK1247" s="521">
        <v>131</v>
      </c>
      <c r="AL1247" s="521">
        <v>98</v>
      </c>
      <c r="AM1247" s="520" t="s">
        <v>1829</v>
      </c>
      <c r="AN1247" s="520" t="s">
        <v>847</v>
      </c>
      <c r="DI1247" s="422"/>
      <c r="DJ1247" s="422"/>
      <c r="EU1247" s="422"/>
      <c r="EV1247" s="422"/>
    </row>
    <row r="1248" spans="14:152" s="56" customFormat="1" ht="15" customHeight="1">
      <c r="N1248" s="172">
        <v>0</v>
      </c>
      <c r="O1248" s="172" t="str">
        <f>""</f>
        <v/>
      </c>
      <c r="P1248" s="172"/>
      <c r="Q1248" s="172"/>
      <c r="R1248" s="172"/>
      <c r="S1248" s="172"/>
      <c r="T1248" s="172"/>
      <c r="U1248" s="172"/>
      <c r="V1248" s="172"/>
      <c r="W1248" s="524"/>
      <c r="AJ1248" s="521">
        <v>141</v>
      </c>
      <c r="AK1248" s="521">
        <v>131</v>
      </c>
      <c r="AL1248" s="521">
        <v>98</v>
      </c>
      <c r="AM1248" s="520" t="s">
        <v>1829</v>
      </c>
      <c r="AN1248" s="520" t="s">
        <v>847</v>
      </c>
      <c r="DI1248" s="422"/>
      <c r="DJ1248" s="422"/>
      <c r="EU1248" s="422"/>
      <c r="EV1248" s="422"/>
    </row>
    <row r="1249" spans="14:152" s="56" customFormat="1" ht="15" customHeight="1">
      <c r="N1249" s="461">
        <v>27</v>
      </c>
      <c r="O1249" s="461">
        <v>55</v>
      </c>
      <c r="P1249" s="172" t="s">
        <v>5</v>
      </c>
      <c r="Q1249" s="172" t="s">
        <v>942</v>
      </c>
      <c r="R1249" s="172" t="s">
        <v>943</v>
      </c>
      <c r="AJ1249" s="521">
        <v>142</v>
      </c>
      <c r="AK1249" s="521">
        <v>132</v>
      </c>
      <c r="AL1249" s="521">
        <v>98</v>
      </c>
      <c r="AM1249" s="520" t="s">
        <v>1830</v>
      </c>
      <c r="AN1249" s="520" t="s">
        <v>849</v>
      </c>
      <c r="DI1249" s="422"/>
      <c r="DJ1249" s="422"/>
      <c r="EU1249" s="422"/>
      <c r="EV1249" s="422"/>
    </row>
    <row r="1250" spans="14:152" s="56" customFormat="1" ht="15" customHeight="1">
      <c r="N1250" s="461">
        <v>28</v>
      </c>
      <c r="O1250" s="461">
        <v>55</v>
      </c>
      <c r="P1250" s="172" t="s">
        <v>5</v>
      </c>
      <c r="Q1250" s="172" t="s">
        <v>942</v>
      </c>
      <c r="R1250" s="172" t="s">
        <v>943</v>
      </c>
      <c r="AJ1250" s="521">
        <v>143</v>
      </c>
      <c r="AK1250" s="521">
        <v>133</v>
      </c>
      <c r="AL1250" s="521">
        <v>99</v>
      </c>
      <c r="AM1250" s="520" t="s">
        <v>1831</v>
      </c>
      <c r="AN1250" s="520" t="s">
        <v>1015</v>
      </c>
      <c r="DI1250" s="422"/>
      <c r="DJ1250" s="422"/>
      <c r="EU1250" s="422"/>
      <c r="EV1250" s="422"/>
    </row>
    <row r="1251" spans="14:152" s="56" customFormat="1" ht="15" customHeight="1">
      <c r="N1251" s="461">
        <v>29</v>
      </c>
      <c r="O1251" s="461">
        <v>56</v>
      </c>
      <c r="P1251" s="172" t="s">
        <v>10</v>
      </c>
      <c r="Q1251" s="172" t="s">
        <v>699</v>
      </c>
      <c r="R1251" s="172" t="s">
        <v>700</v>
      </c>
      <c r="AJ1251" s="521">
        <v>144</v>
      </c>
      <c r="AK1251" s="521">
        <v>133</v>
      </c>
      <c r="AL1251" s="521">
        <v>99</v>
      </c>
      <c r="AM1251" s="520" t="s">
        <v>1831</v>
      </c>
      <c r="AN1251" s="526" t="s">
        <v>1015</v>
      </c>
      <c r="DI1251" s="422"/>
      <c r="DJ1251" s="422"/>
      <c r="EU1251" s="422"/>
      <c r="EV1251" s="422"/>
    </row>
    <row r="1252" spans="14:152" s="56" customFormat="1" ht="15" customHeight="1">
      <c r="N1252" s="461">
        <v>30</v>
      </c>
      <c r="O1252" s="461">
        <v>56</v>
      </c>
      <c r="P1252" s="172" t="s">
        <v>10</v>
      </c>
      <c r="Q1252" s="172" t="s">
        <v>699</v>
      </c>
      <c r="R1252" s="172" t="s">
        <v>700</v>
      </c>
      <c r="AJ1252" s="521">
        <v>145</v>
      </c>
      <c r="AK1252" s="521">
        <v>134</v>
      </c>
      <c r="AL1252" s="521">
        <v>99</v>
      </c>
      <c r="AM1252" s="520" t="s">
        <v>1832</v>
      </c>
      <c r="AN1252" s="520" t="s">
        <v>851</v>
      </c>
      <c r="DI1252" s="422"/>
      <c r="DJ1252" s="422"/>
      <c r="EU1252" s="422"/>
      <c r="EV1252" s="422"/>
    </row>
    <row r="1253" spans="14:152" s="56" customFormat="1" ht="15" customHeight="1">
      <c r="N1253" s="461">
        <v>31</v>
      </c>
      <c r="O1253" s="461">
        <v>57</v>
      </c>
      <c r="P1253" s="172" t="s">
        <v>10</v>
      </c>
      <c r="Q1253" s="172" t="s">
        <v>701</v>
      </c>
      <c r="R1253" s="172" t="s">
        <v>702</v>
      </c>
      <c r="AJ1253" s="521">
        <v>146</v>
      </c>
      <c r="AK1253" s="521">
        <v>134</v>
      </c>
      <c r="AL1253" s="521">
        <v>99</v>
      </c>
      <c r="AM1253" s="520" t="s">
        <v>1832</v>
      </c>
      <c r="AN1253" s="520" t="s">
        <v>851</v>
      </c>
      <c r="DI1253" s="422"/>
      <c r="DJ1253" s="422"/>
      <c r="EU1253" s="422"/>
      <c r="EV1253" s="422"/>
    </row>
    <row r="1254" spans="14:152" s="56" customFormat="1" ht="15" customHeight="1">
      <c r="N1254" s="461">
        <v>32</v>
      </c>
      <c r="O1254" s="461">
        <v>57</v>
      </c>
      <c r="P1254" s="172" t="s">
        <v>10</v>
      </c>
      <c r="Q1254" s="172" t="s">
        <v>701</v>
      </c>
      <c r="R1254" s="172" t="s">
        <v>702</v>
      </c>
      <c r="AJ1254" s="521">
        <v>147</v>
      </c>
      <c r="AK1254" s="521">
        <v>135</v>
      </c>
      <c r="AL1254" s="521">
        <v>99</v>
      </c>
      <c r="AM1254" s="520" t="s">
        <v>1833</v>
      </c>
      <c r="AN1254" s="520" t="s">
        <v>853</v>
      </c>
      <c r="DI1254" s="422"/>
      <c r="DJ1254" s="422"/>
      <c r="EU1254" s="422"/>
      <c r="EV1254" s="422"/>
    </row>
    <row r="1255" spans="14:152" s="56" customFormat="1" ht="15" customHeight="1">
      <c r="N1255" s="461">
        <v>33</v>
      </c>
      <c r="O1255" s="461">
        <v>58</v>
      </c>
      <c r="P1255" s="172" t="s">
        <v>17</v>
      </c>
      <c r="Q1255" s="172" t="s">
        <v>703</v>
      </c>
      <c r="R1255" s="172" t="s">
        <v>704</v>
      </c>
      <c r="AJ1255" s="521">
        <v>148</v>
      </c>
      <c r="AK1255" s="521">
        <v>136</v>
      </c>
      <c r="AL1255" s="521">
        <v>99</v>
      </c>
      <c r="AM1255" s="520" t="s">
        <v>1834</v>
      </c>
      <c r="AN1255" s="520" t="s">
        <v>855</v>
      </c>
      <c r="DI1255" s="422"/>
      <c r="DJ1255" s="422"/>
      <c r="EU1255" s="422"/>
      <c r="EV1255" s="422"/>
    </row>
    <row r="1256" spans="14:152" s="56" customFormat="1" ht="15" customHeight="1">
      <c r="N1256" s="461">
        <v>34</v>
      </c>
      <c r="O1256" s="461">
        <v>58</v>
      </c>
      <c r="P1256" s="172" t="s">
        <v>17</v>
      </c>
      <c r="Q1256" s="172" t="s">
        <v>703</v>
      </c>
      <c r="R1256" s="172" t="s">
        <v>704</v>
      </c>
      <c r="AJ1256" s="521">
        <v>149</v>
      </c>
      <c r="AK1256" s="521">
        <v>136</v>
      </c>
      <c r="AL1256" s="521">
        <v>99</v>
      </c>
      <c r="AM1256" s="520" t="s">
        <v>1834</v>
      </c>
      <c r="AN1256" s="520" t="s">
        <v>855</v>
      </c>
      <c r="DI1256" s="422"/>
      <c r="DJ1256" s="422"/>
      <c r="EU1256" s="422"/>
      <c r="EV1256" s="422"/>
    </row>
    <row r="1257" spans="14:152" s="56" customFormat="1" ht="15" customHeight="1">
      <c r="N1257" s="461">
        <v>35</v>
      </c>
      <c r="O1257" s="461">
        <v>59</v>
      </c>
      <c r="P1257" s="172" t="s">
        <v>17</v>
      </c>
      <c r="Q1257" s="172" t="s">
        <v>705</v>
      </c>
      <c r="R1257" s="172" t="s">
        <v>706</v>
      </c>
      <c r="AJ1257" s="521">
        <v>150</v>
      </c>
      <c r="AK1257" s="521">
        <v>137</v>
      </c>
      <c r="AL1257" s="521">
        <v>99</v>
      </c>
      <c r="AM1257" s="520" t="s">
        <v>1835</v>
      </c>
      <c r="AN1257" s="520" t="s">
        <v>857</v>
      </c>
      <c r="DI1257" s="422"/>
      <c r="DJ1257" s="422"/>
      <c r="EU1257" s="422"/>
      <c r="EV1257" s="422"/>
    </row>
    <row r="1258" spans="14:152" s="56" customFormat="1" ht="15" customHeight="1">
      <c r="N1258" s="461">
        <v>36</v>
      </c>
      <c r="O1258" s="461">
        <v>59</v>
      </c>
      <c r="P1258" s="172" t="s">
        <v>17</v>
      </c>
      <c r="Q1258" s="172" t="s">
        <v>705</v>
      </c>
      <c r="R1258" s="172" t="s">
        <v>706</v>
      </c>
      <c r="AJ1258" s="521">
        <v>151</v>
      </c>
      <c r="AK1258" s="521">
        <v>138</v>
      </c>
      <c r="AL1258" s="521">
        <v>99</v>
      </c>
      <c r="AM1258" s="520" t="s">
        <v>1836</v>
      </c>
      <c r="AN1258" s="520" t="s">
        <v>859</v>
      </c>
      <c r="DI1258" s="422"/>
      <c r="DJ1258" s="422"/>
      <c r="EU1258" s="422"/>
      <c r="EV1258" s="422"/>
    </row>
    <row r="1259" spans="14:152" s="56" customFormat="1" ht="15" customHeight="1">
      <c r="N1259" s="461">
        <v>37</v>
      </c>
      <c r="O1259" s="461">
        <v>60</v>
      </c>
      <c r="P1259" s="172" t="s">
        <v>251</v>
      </c>
      <c r="Q1259" s="172" t="s">
        <v>707</v>
      </c>
      <c r="R1259" s="172" t="s">
        <v>708</v>
      </c>
      <c r="AJ1259" s="521">
        <v>152</v>
      </c>
      <c r="AK1259" s="521">
        <v>138</v>
      </c>
      <c r="AL1259" s="521">
        <v>99</v>
      </c>
      <c r="AM1259" s="520" t="s">
        <v>1836</v>
      </c>
      <c r="AN1259" s="520" t="s">
        <v>859</v>
      </c>
      <c r="DI1259" s="422"/>
      <c r="DJ1259" s="422"/>
      <c r="EU1259" s="422"/>
      <c r="EV1259" s="422"/>
    </row>
    <row r="1260" spans="14:152" s="56" customFormat="1" ht="15" customHeight="1">
      <c r="N1260" s="461">
        <v>38</v>
      </c>
      <c r="O1260" s="461">
        <v>60</v>
      </c>
      <c r="P1260" s="172" t="s">
        <v>251</v>
      </c>
      <c r="Q1260" s="172" t="s">
        <v>707</v>
      </c>
      <c r="R1260" s="172" t="s">
        <v>708</v>
      </c>
      <c r="AJ1260" s="521">
        <v>153</v>
      </c>
      <c r="AK1260" s="521">
        <v>139</v>
      </c>
      <c r="AL1260" s="520" t="s">
        <v>76</v>
      </c>
      <c r="AM1260" s="520" t="s">
        <v>1837</v>
      </c>
      <c r="AN1260" s="520" t="s">
        <v>861</v>
      </c>
      <c r="DI1260" s="422"/>
      <c r="DJ1260" s="422"/>
      <c r="EU1260" s="422"/>
      <c r="EV1260" s="422"/>
    </row>
    <row r="1261" spans="14:152" s="56" customFormat="1" ht="15" customHeight="1">
      <c r="N1261" s="461">
        <v>39</v>
      </c>
      <c r="O1261" s="461">
        <v>61</v>
      </c>
      <c r="P1261" s="172" t="s">
        <v>117</v>
      </c>
      <c r="Q1261" s="172" t="s">
        <v>709</v>
      </c>
      <c r="R1261" s="172" t="s">
        <v>615</v>
      </c>
      <c r="AJ1261" s="521">
        <v>154</v>
      </c>
      <c r="AK1261" s="521">
        <v>140</v>
      </c>
      <c r="AL1261" s="523">
        <v>99.6</v>
      </c>
      <c r="AM1261" s="520" t="s">
        <v>1838</v>
      </c>
      <c r="AN1261" s="520" t="s">
        <v>863</v>
      </c>
      <c r="DI1261" s="422"/>
      <c r="DJ1261" s="422"/>
      <c r="EU1261" s="422"/>
      <c r="EV1261" s="422"/>
    </row>
    <row r="1262" spans="14:152" s="56" customFormat="1" ht="15" customHeight="1">
      <c r="N1262" s="461">
        <v>40</v>
      </c>
      <c r="O1262" s="461">
        <v>61</v>
      </c>
      <c r="P1262" s="172" t="s">
        <v>117</v>
      </c>
      <c r="Q1262" s="172" t="s">
        <v>709</v>
      </c>
      <c r="R1262" s="172" t="s">
        <v>615</v>
      </c>
      <c r="AJ1262" s="521">
        <v>155</v>
      </c>
      <c r="AK1262" s="521">
        <v>140</v>
      </c>
      <c r="AL1262" s="523">
        <v>99.6</v>
      </c>
      <c r="AM1262" s="520" t="s">
        <v>1838</v>
      </c>
      <c r="AN1262" s="520" t="s">
        <v>863</v>
      </c>
      <c r="DI1262" s="422"/>
      <c r="DJ1262" s="422"/>
      <c r="EU1262" s="422"/>
      <c r="EV1262" s="422"/>
    </row>
    <row r="1263" spans="14:152" s="56" customFormat="1" ht="15" customHeight="1">
      <c r="N1263" s="461">
        <v>41</v>
      </c>
      <c r="O1263" s="461">
        <v>62</v>
      </c>
      <c r="P1263" s="172" t="s">
        <v>24</v>
      </c>
      <c r="Q1263" s="172" t="s">
        <v>453</v>
      </c>
      <c r="R1263" s="172" t="s">
        <v>710</v>
      </c>
      <c r="AJ1263" s="521">
        <v>156</v>
      </c>
      <c r="AK1263" s="521">
        <v>141</v>
      </c>
      <c r="AL1263" s="520" t="s">
        <v>85</v>
      </c>
      <c r="AM1263" s="520" t="s">
        <v>1839</v>
      </c>
      <c r="AN1263" s="520" t="s">
        <v>1019</v>
      </c>
      <c r="DI1263" s="422"/>
      <c r="DJ1263" s="422"/>
      <c r="EU1263" s="422"/>
      <c r="EV1263" s="422"/>
    </row>
    <row r="1264" spans="14:152" s="56" customFormat="1" ht="15" customHeight="1">
      <c r="N1264" s="461">
        <v>42</v>
      </c>
      <c r="O1264" s="461">
        <v>62</v>
      </c>
      <c r="P1264" s="172" t="s">
        <v>24</v>
      </c>
      <c r="Q1264" s="172" t="s">
        <v>453</v>
      </c>
      <c r="R1264" s="172" t="s">
        <v>710</v>
      </c>
      <c r="AJ1264" s="521">
        <v>157</v>
      </c>
      <c r="AK1264" s="521">
        <v>142</v>
      </c>
      <c r="AL1264" s="523">
        <v>99.7</v>
      </c>
      <c r="AM1264" s="520" t="s">
        <v>1840</v>
      </c>
      <c r="AN1264" s="520" t="s">
        <v>865</v>
      </c>
      <c r="DI1264" s="422"/>
      <c r="DJ1264" s="422"/>
      <c r="EU1264" s="422"/>
      <c r="EV1264" s="422"/>
    </row>
    <row r="1265" spans="14:152" s="56" customFormat="1" ht="15" customHeight="1">
      <c r="N1265" s="461">
        <v>43</v>
      </c>
      <c r="O1265" s="461">
        <v>63</v>
      </c>
      <c r="P1265" s="172" t="s">
        <v>24</v>
      </c>
      <c r="Q1265" s="172" t="s">
        <v>711</v>
      </c>
      <c r="R1265" s="172" t="s">
        <v>712</v>
      </c>
      <c r="AJ1265" s="521">
        <v>158</v>
      </c>
      <c r="AK1265" s="521">
        <v>142</v>
      </c>
      <c r="AL1265" s="523">
        <v>99.7</v>
      </c>
      <c r="AM1265" s="520" t="s">
        <v>1840</v>
      </c>
      <c r="AN1265" s="520" t="s">
        <v>865</v>
      </c>
      <c r="DI1265" s="422"/>
      <c r="DJ1265" s="422"/>
      <c r="EU1265" s="422"/>
      <c r="EV1265" s="422"/>
    </row>
    <row r="1266" spans="14:152" s="56" customFormat="1" ht="15" customHeight="1">
      <c r="N1266" s="461">
        <v>44</v>
      </c>
      <c r="O1266" s="461">
        <v>63</v>
      </c>
      <c r="P1266" s="172" t="s">
        <v>24</v>
      </c>
      <c r="Q1266" s="172" t="s">
        <v>711</v>
      </c>
      <c r="R1266" s="172" t="s">
        <v>712</v>
      </c>
      <c r="AJ1266" s="521">
        <v>159</v>
      </c>
      <c r="AK1266" s="521">
        <v>143</v>
      </c>
      <c r="AL1266" s="520" t="s">
        <v>92</v>
      </c>
      <c r="AM1266" s="520" t="s">
        <v>1841</v>
      </c>
      <c r="AN1266" s="520" t="s">
        <v>867</v>
      </c>
      <c r="DI1266" s="422"/>
      <c r="DJ1266" s="422"/>
      <c r="EU1266" s="422"/>
      <c r="EV1266" s="422"/>
    </row>
    <row r="1267" spans="14:152" s="56" customFormat="1" ht="15" customHeight="1">
      <c r="N1267" s="461">
        <v>45</v>
      </c>
      <c r="O1267" s="461">
        <v>64</v>
      </c>
      <c r="P1267" s="172" t="s">
        <v>24</v>
      </c>
      <c r="Q1267" s="172" t="s">
        <v>713</v>
      </c>
      <c r="R1267" s="172" t="s">
        <v>714</v>
      </c>
      <c r="AJ1267" s="521">
        <v>160</v>
      </c>
      <c r="AK1267" s="521">
        <v>144</v>
      </c>
      <c r="AL1267" s="523">
        <v>99.8</v>
      </c>
      <c r="AM1267" s="520" t="s">
        <v>1842</v>
      </c>
      <c r="AN1267" s="520" t="s">
        <v>869</v>
      </c>
      <c r="DI1267" s="422"/>
      <c r="DJ1267" s="422"/>
      <c r="EU1267" s="422"/>
      <c r="EV1267" s="422"/>
    </row>
    <row r="1268" spans="14:152" s="56" customFormat="1" ht="15" customHeight="1">
      <c r="N1268" s="461">
        <v>46</v>
      </c>
      <c r="O1268" s="461">
        <v>64</v>
      </c>
      <c r="P1268" s="172" t="s">
        <v>24</v>
      </c>
      <c r="Q1268" s="172" t="s">
        <v>713</v>
      </c>
      <c r="R1268" s="172" t="s">
        <v>714</v>
      </c>
      <c r="AJ1268" s="521">
        <v>161</v>
      </c>
      <c r="AK1268" s="521">
        <v>144</v>
      </c>
      <c r="AL1268" s="523">
        <v>99.8</v>
      </c>
      <c r="AM1268" s="520" t="s">
        <v>1842</v>
      </c>
      <c r="AN1268" s="520" t="s">
        <v>869</v>
      </c>
      <c r="DI1268" s="422"/>
      <c r="DJ1268" s="422"/>
      <c r="EU1268" s="422"/>
      <c r="EV1268" s="422"/>
    </row>
    <row r="1269" spans="14:152" s="56" customFormat="1" ht="15" customHeight="1">
      <c r="N1269" s="461">
        <v>47</v>
      </c>
      <c r="O1269" s="461">
        <v>65</v>
      </c>
      <c r="P1269" s="172" t="s">
        <v>24</v>
      </c>
      <c r="Q1269" s="172" t="s">
        <v>715</v>
      </c>
      <c r="R1269" s="172" t="s">
        <v>716</v>
      </c>
      <c r="AJ1269" s="521">
        <v>162</v>
      </c>
      <c r="AK1269" s="521">
        <v>145</v>
      </c>
      <c r="AL1269" s="523">
        <v>99.9</v>
      </c>
      <c r="AM1269" s="520" t="s">
        <v>1843</v>
      </c>
      <c r="AN1269" s="520" t="s">
        <v>871</v>
      </c>
      <c r="DI1269" s="422"/>
      <c r="DJ1269" s="422"/>
      <c r="EU1269" s="422"/>
      <c r="EV1269" s="422"/>
    </row>
    <row r="1270" spans="14:152" s="56" customFormat="1" ht="15" customHeight="1">
      <c r="N1270" s="461">
        <v>48</v>
      </c>
      <c r="O1270" s="461">
        <v>65</v>
      </c>
      <c r="P1270" s="172" t="s">
        <v>24</v>
      </c>
      <c r="Q1270" s="172" t="s">
        <v>715</v>
      </c>
      <c r="R1270" s="172" t="s">
        <v>716</v>
      </c>
      <c r="AJ1270" s="521">
        <v>163</v>
      </c>
      <c r="AK1270" s="521">
        <v>146</v>
      </c>
      <c r="AL1270" s="520" t="s">
        <v>104</v>
      </c>
      <c r="AM1270" s="520" t="s">
        <v>1844</v>
      </c>
      <c r="AN1270" s="520" t="s">
        <v>1845</v>
      </c>
      <c r="DI1270" s="422"/>
      <c r="DJ1270" s="422"/>
      <c r="EU1270" s="422"/>
      <c r="EV1270" s="422"/>
    </row>
    <row r="1271" spans="14:152" s="56" customFormat="1" ht="15" customHeight="1">
      <c r="N1271" s="461">
        <v>49</v>
      </c>
      <c r="O1271" s="461">
        <v>66</v>
      </c>
      <c r="P1271" s="172" t="s">
        <v>24</v>
      </c>
      <c r="Q1271" s="172" t="s">
        <v>717</v>
      </c>
      <c r="R1271" s="172" t="s">
        <v>718</v>
      </c>
      <c r="AJ1271" s="521">
        <v>164</v>
      </c>
      <c r="AK1271" s="521">
        <v>146</v>
      </c>
      <c r="AL1271" s="523">
        <v>99.9</v>
      </c>
      <c r="AM1271" s="520" t="s">
        <v>1844</v>
      </c>
      <c r="AN1271" s="520" t="s">
        <v>1845</v>
      </c>
      <c r="DI1271" s="422"/>
      <c r="DJ1271" s="422"/>
      <c r="EU1271" s="422"/>
      <c r="EV1271" s="422"/>
    </row>
    <row r="1272" spans="14:152" s="56" customFormat="1" ht="15" customHeight="1">
      <c r="N1272" s="461">
        <v>50</v>
      </c>
      <c r="O1272" s="461">
        <v>66</v>
      </c>
      <c r="P1272" s="172" t="s">
        <v>24</v>
      </c>
      <c r="Q1272" s="172" t="s">
        <v>717</v>
      </c>
      <c r="R1272" s="172" t="s">
        <v>718</v>
      </c>
      <c r="AJ1272" s="521">
        <v>165</v>
      </c>
      <c r="AK1272" s="521">
        <v>147</v>
      </c>
      <c r="AL1272" s="520" t="s">
        <v>104</v>
      </c>
      <c r="AM1272" s="520" t="s">
        <v>1846</v>
      </c>
      <c r="AN1272" s="520" t="s">
        <v>1847</v>
      </c>
      <c r="DI1272" s="422"/>
      <c r="DJ1272" s="422"/>
      <c r="EU1272" s="422"/>
      <c r="EV1272" s="422"/>
    </row>
    <row r="1273" spans="14:152" s="56" customFormat="1" ht="15" customHeight="1">
      <c r="N1273" s="461">
        <v>51</v>
      </c>
      <c r="O1273" s="461">
        <v>67</v>
      </c>
      <c r="P1273" s="172" t="s">
        <v>24</v>
      </c>
      <c r="Q1273" s="172" t="s">
        <v>719</v>
      </c>
      <c r="R1273" s="172" t="s">
        <v>720</v>
      </c>
      <c r="AJ1273" s="521">
        <v>166</v>
      </c>
      <c r="AK1273" s="521">
        <v>148</v>
      </c>
      <c r="AL1273" s="520" t="s">
        <v>104</v>
      </c>
      <c r="AM1273" s="520" t="s">
        <v>1848</v>
      </c>
      <c r="AN1273" s="520" t="s">
        <v>1848</v>
      </c>
      <c r="DI1273" s="422"/>
      <c r="DJ1273" s="422"/>
      <c r="EU1273" s="422"/>
      <c r="EV1273" s="422"/>
    </row>
    <row r="1274" spans="14:152" s="56" customFormat="1" ht="15" customHeight="1">
      <c r="N1274" s="461">
        <v>52</v>
      </c>
      <c r="O1274" s="461">
        <v>68</v>
      </c>
      <c r="P1274" s="172" t="s">
        <v>36</v>
      </c>
      <c r="Q1274" s="172" t="s">
        <v>721</v>
      </c>
      <c r="R1274" s="172" t="s">
        <v>944</v>
      </c>
      <c r="AJ1274" s="521">
        <v>167</v>
      </c>
      <c r="AK1274" s="521">
        <v>148</v>
      </c>
      <c r="AL1274" s="523">
        <v>99.9</v>
      </c>
      <c r="AM1274" s="520" t="s">
        <v>1848</v>
      </c>
      <c r="AN1274" s="520" t="s">
        <v>1848</v>
      </c>
      <c r="DI1274" s="422"/>
      <c r="DJ1274" s="422"/>
      <c r="EU1274" s="422"/>
      <c r="EV1274" s="422"/>
    </row>
    <row r="1275" spans="14:152" s="56" customFormat="1" ht="15" customHeight="1">
      <c r="N1275" s="461">
        <v>53</v>
      </c>
      <c r="O1275" s="461">
        <v>68</v>
      </c>
      <c r="P1275" s="172" t="s">
        <v>36</v>
      </c>
      <c r="Q1275" s="172" t="s">
        <v>721</v>
      </c>
      <c r="R1275" s="172" t="s">
        <v>722</v>
      </c>
      <c r="AJ1275" s="521">
        <v>168</v>
      </c>
      <c r="AK1275" s="521">
        <v>149</v>
      </c>
      <c r="AL1275" s="523">
        <v>99.9</v>
      </c>
      <c r="AM1275" s="520" t="s">
        <v>1849</v>
      </c>
      <c r="AN1275" s="520" t="s">
        <v>1849</v>
      </c>
      <c r="DI1275" s="422"/>
      <c r="DJ1275" s="422"/>
      <c r="EU1275" s="422"/>
      <c r="EV1275" s="422"/>
    </row>
    <row r="1276" spans="14:152" s="56" customFormat="1" ht="15" customHeight="1">
      <c r="N1276" s="461">
        <v>54</v>
      </c>
      <c r="O1276" s="461">
        <v>69</v>
      </c>
      <c r="P1276" s="172" t="s">
        <v>36</v>
      </c>
      <c r="Q1276" s="172" t="s">
        <v>945</v>
      </c>
      <c r="R1276" s="172" t="s">
        <v>946</v>
      </c>
      <c r="AJ1276" s="521">
        <v>169</v>
      </c>
      <c r="AK1276" s="521">
        <v>150</v>
      </c>
      <c r="AL1276" s="520" t="s">
        <v>1633</v>
      </c>
      <c r="AM1276" s="520" t="s">
        <v>1850</v>
      </c>
      <c r="AN1276" s="520" t="s">
        <v>1850</v>
      </c>
      <c r="DI1276" s="422"/>
      <c r="DJ1276" s="422"/>
      <c r="EU1276" s="422"/>
      <c r="EV1276" s="422"/>
    </row>
    <row r="1277" spans="14:152" s="56" customFormat="1" ht="15" customHeight="1">
      <c r="N1277" s="461">
        <v>55</v>
      </c>
      <c r="O1277" s="461">
        <v>69</v>
      </c>
      <c r="P1277" s="172" t="s">
        <v>36</v>
      </c>
      <c r="Q1277" s="172" t="s">
        <v>945</v>
      </c>
      <c r="R1277" s="172" t="s">
        <v>946</v>
      </c>
      <c r="AJ1277" s="521">
        <v>170</v>
      </c>
      <c r="AK1277" s="521">
        <v>150</v>
      </c>
      <c r="AL1277" s="520" t="s">
        <v>1633</v>
      </c>
      <c r="AM1277" s="520" t="s">
        <v>1850</v>
      </c>
      <c r="AN1277" s="520" t="s">
        <v>1850</v>
      </c>
      <c r="DI1277" s="422"/>
      <c r="DJ1277" s="422"/>
      <c r="EU1277" s="422"/>
      <c r="EV1277" s="422"/>
    </row>
    <row r="1278" spans="14:152" s="56" customFormat="1" ht="15" customHeight="1">
      <c r="N1278" s="461">
        <v>56</v>
      </c>
      <c r="O1278" s="461">
        <v>70</v>
      </c>
      <c r="P1278" s="172" t="s">
        <v>36</v>
      </c>
      <c r="Q1278" s="172" t="s">
        <v>945</v>
      </c>
      <c r="R1278" s="172" t="s">
        <v>947</v>
      </c>
      <c r="AJ1278" s="521">
        <v>171</v>
      </c>
      <c r="AK1278" s="521">
        <v>151</v>
      </c>
      <c r="AL1278" s="520" t="s">
        <v>1633</v>
      </c>
      <c r="AM1278" s="520" t="s">
        <v>1851</v>
      </c>
      <c r="AN1278" s="520" t="s">
        <v>1851</v>
      </c>
      <c r="DI1278" s="422"/>
      <c r="DJ1278" s="422"/>
      <c r="EU1278" s="422"/>
      <c r="EV1278" s="422"/>
    </row>
    <row r="1279" spans="14:152" s="56" customFormat="1" ht="15" customHeight="1">
      <c r="N1279" s="461">
        <v>57</v>
      </c>
      <c r="O1279" s="461">
        <v>70</v>
      </c>
      <c r="P1279" s="172" t="s">
        <v>36</v>
      </c>
      <c r="Q1279" s="172" t="s">
        <v>948</v>
      </c>
      <c r="R1279" s="172" t="s">
        <v>949</v>
      </c>
      <c r="AJ1279" s="521">
        <v>172</v>
      </c>
      <c r="AK1279" s="521">
        <v>151</v>
      </c>
      <c r="AL1279" s="520" t="s">
        <v>1633</v>
      </c>
      <c r="AM1279" s="520" t="s">
        <v>1851</v>
      </c>
      <c r="AN1279" s="520" t="s">
        <v>1851</v>
      </c>
      <c r="DI1279" s="422"/>
      <c r="DJ1279" s="422"/>
      <c r="EU1279" s="422"/>
      <c r="EV1279" s="422"/>
    </row>
    <row r="1280" spans="14:152" s="56" customFormat="1" ht="15" customHeight="1">
      <c r="N1280" s="461">
        <v>58</v>
      </c>
      <c r="O1280" s="461">
        <v>71</v>
      </c>
      <c r="P1280" s="172" t="s">
        <v>44</v>
      </c>
      <c r="Q1280" s="172" t="s">
        <v>948</v>
      </c>
      <c r="R1280" s="172" t="s">
        <v>949</v>
      </c>
      <c r="AJ1280" s="521">
        <v>173</v>
      </c>
      <c r="AK1280" s="521">
        <v>152</v>
      </c>
      <c r="AL1280" s="520" t="s">
        <v>1633</v>
      </c>
      <c r="AM1280" s="520" t="s">
        <v>1852</v>
      </c>
      <c r="AN1280" s="520" t="s">
        <v>1852</v>
      </c>
      <c r="DI1280" s="422"/>
      <c r="DJ1280" s="422"/>
      <c r="EU1280" s="422"/>
      <c r="EV1280" s="422"/>
    </row>
    <row r="1281" spans="14:152" s="56" customFormat="1" ht="15" customHeight="1">
      <c r="N1281" s="461">
        <v>59</v>
      </c>
      <c r="O1281" s="461">
        <v>71</v>
      </c>
      <c r="P1281" s="172" t="s">
        <v>44</v>
      </c>
      <c r="Q1281" s="172" t="s">
        <v>724</v>
      </c>
      <c r="R1281" s="172" t="s">
        <v>725</v>
      </c>
      <c r="AJ1281" s="521">
        <v>174</v>
      </c>
      <c r="AK1281" s="521">
        <v>152</v>
      </c>
      <c r="AL1281" s="520" t="s">
        <v>1633</v>
      </c>
      <c r="AM1281" s="520" t="s">
        <v>1852</v>
      </c>
      <c r="AN1281" s="520" t="s">
        <v>1852</v>
      </c>
      <c r="DI1281" s="422"/>
      <c r="DJ1281" s="422"/>
      <c r="EU1281" s="422"/>
      <c r="EV1281" s="422"/>
    </row>
    <row r="1282" spans="14:152" s="56" customFormat="1" ht="15" customHeight="1">
      <c r="N1282" s="461">
        <v>60</v>
      </c>
      <c r="O1282" s="461">
        <v>72</v>
      </c>
      <c r="P1282" s="172" t="s">
        <v>44</v>
      </c>
      <c r="Q1282" s="172" t="s">
        <v>726</v>
      </c>
      <c r="R1282" s="172" t="s">
        <v>727</v>
      </c>
      <c r="AJ1282" s="521">
        <v>175</v>
      </c>
      <c r="AK1282" s="521">
        <v>153</v>
      </c>
      <c r="AL1282" s="520" t="s">
        <v>1633</v>
      </c>
      <c r="AM1282" s="520" t="s">
        <v>1853</v>
      </c>
      <c r="AN1282" s="520" t="s">
        <v>1854</v>
      </c>
      <c r="DI1282" s="422"/>
      <c r="DJ1282" s="422"/>
      <c r="EU1282" s="422"/>
      <c r="EV1282" s="422"/>
    </row>
    <row r="1283" spans="14:152" s="56" customFormat="1" ht="15" customHeight="1">
      <c r="N1283" s="461">
        <v>61</v>
      </c>
      <c r="O1283" s="461">
        <v>73</v>
      </c>
      <c r="P1283" s="172" t="s">
        <v>46</v>
      </c>
      <c r="Q1283" s="172" t="s">
        <v>950</v>
      </c>
      <c r="R1283" s="172" t="s">
        <v>951</v>
      </c>
      <c r="AJ1283" s="521">
        <v>176</v>
      </c>
      <c r="AK1283" s="521">
        <v>153</v>
      </c>
      <c r="AL1283" s="520" t="s">
        <v>1633</v>
      </c>
      <c r="AM1283" s="520" t="s">
        <v>1853</v>
      </c>
      <c r="AN1283" s="520" t="s">
        <v>1854</v>
      </c>
      <c r="DI1283" s="422"/>
      <c r="DJ1283" s="422"/>
      <c r="EU1283" s="422"/>
      <c r="EV1283" s="422"/>
    </row>
    <row r="1284" spans="14:152" s="56" customFormat="1" ht="15" customHeight="1">
      <c r="N1284" s="461">
        <v>62</v>
      </c>
      <c r="O1284" s="461">
        <v>73</v>
      </c>
      <c r="P1284" s="172" t="s">
        <v>46</v>
      </c>
      <c r="Q1284" s="172" t="s">
        <v>952</v>
      </c>
      <c r="R1284" s="172" t="s">
        <v>729</v>
      </c>
      <c r="AJ1284" s="521">
        <v>177</v>
      </c>
      <c r="AK1284" s="521">
        <v>154</v>
      </c>
      <c r="AL1284" s="520" t="s">
        <v>1633</v>
      </c>
      <c r="AM1284" s="520" t="s">
        <v>1855</v>
      </c>
      <c r="AN1284" s="520" t="s">
        <v>1856</v>
      </c>
      <c r="DI1284" s="422"/>
      <c r="DJ1284" s="422"/>
      <c r="EU1284" s="422"/>
      <c r="EV1284" s="422"/>
    </row>
    <row r="1285" spans="14:152" s="56" customFormat="1" ht="15" customHeight="1">
      <c r="N1285" s="461">
        <v>63</v>
      </c>
      <c r="O1285" s="461">
        <v>73</v>
      </c>
      <c r="P1285" s="172" t="s">
        <v>46</v>
      </c>
      <c r="Q1285" s="172" t="s">
        <v>952</v>
      </c>
      <c r="R1285" s="172" t="s">
        <v>729</v>
      </c>
      <c r="AJ1285" s="521">
        <v>178</v>
      </c>
      <c r="AK1285" s="521">
        <v>154</v>
      </c>
      <c r="AL1285" s="520" t="s">
        <v>1633</v>
      </c>
      <c r="AM1285" s="520" t="s">
        <v>1855</v>
      </c>
      <c r="AN1285" s="520" t="s">
        <v>1856</v>
      </c>
      <c r="DI1285" s="422"/>
      <c r="DJ1285" s="422"/>
      <c r="EU1285" s="422"/>
      <c r="EV1285" s="422"/>
    </row>
    <row r="1286" spans="14:152" s="56" customFormat="1" ht="15" customHeight="1">
      <c r="N1286" s="461">
        <v>64</v>
      </c>
      <c r="O1286" s="461">
        <v>74</v>
      </c>
      <c r="P1286" s="172" t="s">
        <v>46</v>
      </c>
      <c r="Q1286" s="172" t="s">
        <v>730</v>
      </c>
      <c r="R1286" s="172" t="s">
        <v>731</v>
      </c>
      <c r="AJ1286" s="521">
        <v>179</v>
      </c>
      <c r="AK1286" s="521">
        <v>155</v>
      </c>
      <c r="AL1286" s="520" t="s">
        <v>1633</v>
      </c>
      <c r="AM1286" s="520" t="s">
        <v>1857</v>
      </c>
      <c r="AN1286" s="520" t="s">
        <v>1858</v>
      </c>
      <c r="DI1286" s="422"/>
      <c r="DJ1286" s="422"/>
      <c r="EU1286" s="422"/>
      <c r="EV1286" s="422"/>
    </row>
    <row r="1287" spans="14:152" s="56" customFormat="1" ht="15" customHeight="1">
      <c r="N1287" s="461">
        <v>65</v>
      </c>
      <c r="O1287" s="461">
        <v>75</v>
      </c>
      <c r="P1287" s="172" t="s">
        <v>49</v>
      </c>
      <c r="Q1287" s="172" t="s">
        <v>732</v>
      </c>
      <c r="R1287" s="172" t="s">
        <v>733</v>
      </c>
      <c r="AJ1287" s="521">
        <v>180</v>
      </c>
      <c r="AK1287" s="521">
        <v>155</v>
      </c>
      <c r="AL1287" s="520" t="s">
        <v>1633</v>
      </c>
      <c r="AM1287" s="520" t="s">
        <v>1857</v>
      </c>
      <c r="AN1287" s="520" t="s">
        <v>1858</v>
      </c>
      <c r="DI1287" s="422"/>
      <c r="DJ1287" s="422"/>
      <c r="EU1287" s="422"/>
      <c r="EV1287" s="422"/>
    </row>
    <row r="1288" spans="14:152" s="56" customFormat="1" ht="15" customHeight="1">
      <c r="N1288" s="461">
        <v>66</v>
      </c>
      <c r="O1288" s="461">
        <v>75</v>
      </c>
      <c r="P1288" s="172" t="s">
        <v>49</v>
      </c>
      <c r="Q1288" s="172" t="s">
        <v>734</v>
      </c>
      <c r="R1288" s="172" t="s">
        <v>735</v>
      </c>
      <c r="AJ1288" s="521">
        <v>181</v>
      </c>
      <c r="AK1288" s="521">
        <v>156</v>
      </c>
      <c r="AL1288" s="520" t="s">
        <v>1633</v>
      </c>
      <c r="AM1288" s="520" t="s">
        <v>1859</v>
      </c>
      <c r="AN1288" s="520" t="s">
        <v>1860</v>
      </c>
      <c r="DI1288" s="422"/>
      <c r="DJ1288" s="422"/>
      <c r="EU1288" s="422"/>
      <c r="EV1288" s="422"/>
    </row>
    <row r="1289" spans="14:152" s="56" customFormat="1" ht="15" customHeight="1">
      <c r="N1289" s="461">
        <v>67</v>
      </c>
      <c r="O1289" s="461">
        <v>76</v>
      </c>
      <c r="P1289" s="172" t="s">
        <v>49</v>
      </c>
      <c r="Q1289" s="172" t="s">
        <v>734</v>
      </c>
      <c r="R1289" s="172" t="s">
        <v>735</v>
      </c>
      <c r="AJ1289" s="521">
        <v>182</v>
      </c>
      <c r="AK1289" s="521">
        <v>156</v>
      </c>
      <c r="AL1289" s="520" t="s">
        <v>1633</v>
      </c>
      <c r="AM1289" s="520" t="s">
        <v>1859</v>
      </c>
      <c r="AN1289" s="520" t="s">
        <v>1860</v>
      </c>
      <c r="DI1289" s="422"/>
      <c r="DJ1289" s="422"/>
      <c r="EU1289" s="422"/>
      <c r="EV1289" s="422"/>
    </row>
    <row r="1290" spans="14:152" s="56" customFormat="1" ht="15" customHeight="1">
      <c r="N1290" s="461">
        <v>68</v>
      </c>
      <c r="O1290" s="461">
        <v>77</v>
      </c>
      <c r="P1290" s="172" t="s">
        <v>177</v>
      </c>
      <c r="Q1290" s="172" t="s">
        <v>953</v>
      </c>
      <c r="R1290" s="172" t="s">
        <v>954</v>
      </c>
      <c r="AJ1290" s="521">
        <v>183</v>
      </c>
      <c r="AK1290" s="521">
        <v>157</v>
      </c>
      <c r="AL1290" s="520" t="s">
        <v>1633</v>
      </c>
      <c r="AM1290" s="520" t="s">
        <v>1861</v>
      </c>
      <c r="AN1290" s="520" t="s">
        <v>1862</v>
      </c>
      <c r="DI1290" s="422"/>
      <c r="DJ1290" s="422"/>
      <c r="EU1290" s="422"/>
      <c r="EV1290" s="422"/>
    </row>
    <row r="1291" spans="14:152" s="56" customFormat="1" ht="15" customHeight="1">
      <c r="N1291" s="461">
        <v>69</v>
      </c>
      <c r="O1291" s="461">
        <v>77</v>
      </c>
      <c r="P1291" s="172" t="s">
        <v>177</v>
      </c>
      <c r="Q1291" s="172" t="s">
        <v>953</v>
      </c>
      <c r="R1291" s="172" t="s">
        <v>737</v>
      </c>
      <c r="AJ1291" s="521">
        <v>184</v>
      </c>
      <c r="AK1291" s="521">
        <v>157</v>
      </c>
      <c r="AL1291" s="520" t="s">
        <v>1633</v>
      </c>
      <c r="AM1291" s="520" t="s">
        <v>1861</v>
      </c>
      <c r="AN1291" s="520" t="s">
        <v>1862</v>
      </c>
      <c r="DI1291" s="422"/>
      <c r="DJ1291" s="422"/>
      <c r="EU1291" s="422"/>
      <c r="EV1291" s="422"/>
    </row>
    <row r="1292" spans="14:152" s="56" customFormat="1" ht="15" customHeight="1">
      <c r="N1292" s="461">
        <v>70</v>
      </c>
      <c r="O1292" s="461">
        <v>77</v>
      </c>
      <c r="P1292" s="172" t="s">
        <v>177</v>
      </c>
      <c r="Q1292" s="172" t="s">
        <v>738</v>
      </c>
      <c r="R1292" s="172" t="s">
        <v>955</v>
      </c>
      <c r="AJ1292" s="521">
        <v>185</v>
      </c>
      <c r="AK1292" s="521">
        <v>158</v>
      </c>
      <c r="AL1292" s="520" t="s">
        <v>1633</v>
      </c>
      <c r="AM1292" s="520" t="s">
        <v>1863</v>
      </c>
      <c r="AN1292" s="520" t="s">
        <v>1864</v>
      </c>
      <c r="DI1292" s="422"/>
      <c r="DJ1292" s="422"/>
      <c r="EU1292" s="422"/>
      <c r="EV1292" s="422"/>
    </row>
    <row r="1293" spans="14:152" s="56" customFormat="1" ht="15" customHeight="1">
      <c r="N1293" s="461">
        <v>71</v>
      </c>
      <c r="O1293" s="461">
        <v>78</v>
      </c>
      <c r="P1293" s="172" t="s">
        <v>56</v>
      </c>
      <c r="Q1293" s="172" t="s">
        <v>956</v>
      </c>
      <c r="R1293" s="172" t="s">
        <v>739</v>
      </c>
      <c r="AJ1293" s="521">
        <v>186</v>
      </c>
      <c r="AK1293" s="521">
        <v>158</v>
      </c>
      <c r="AL1293" s="520" t="s">
        <v>1633</v>
      </c>
      <c r="AM1293" s="520" t="s">
        <v>1863</v>
      </c>
      <c r="AN1293" s="520" t="s">
        <v>1864</v>
      </c>
      <c r="DI1293" s="422"/>
      <c r="DJ1293" s="422"/>
      <c r="EU1293" s="422"/>
      <c r="EV1293" s="422"/>
    </row>
    <row r="1294" spans="14:152" s="56" customFormat="1" ht="15" customHeight="1">
      <c r="N1294" s="461">
        <v>72</v>
      </c>
      <c r="O1294" s="461">
        <v>79</v>
      </c>
      <c r="P1294" s="172" t="s">
        <v>885</v>
      </c>
      <c r="Q1294" s="172" t="s">
        <v>740</v>
      </c>
      <c r="R1294" s="172" t="s">
        <v>741</v>
      </c>
      <c r="AJ1294" s="521">
        <v>187</v>
      </c>
      <c r="AK1294" s="521">
        <v>159</v>
      </c>
      <c r="AL1294" s="520" t="s">
        <v>1633</v>
      </c>
      <c r="AM1294" s="520" t="s">
        <v>1865</v>
      </c>
      <c r="AN1294" s="520" t="s">
        <v>1866</v>
      </c>
      <c r="DI1294" s="422"/>
      <c r="DJ1294" s="422"/>
      <c r="EU1294" s="422"/>
      <c r="EV1294" s="422"/>
    </row>
    <row r="1295" spans="14:152" s="56" customFormat="1" ht="15" customHeight="1">
      <c r="N1295" s="461">
        <v>73</v>
      </c>
      <c r="O1295" s="461">
        <v>79</v>
      </c>
      <c r="P1295" s="172" t="s">
        <v>885</v>
      </c>
      <c r="Q1295" s="172" t="s">
        <v>742</v>
      </c>
      <c r="R1295" s="172" t="s">
        <v>743</v>
      </c>
      <c r="AJ1295" s="521">
        <v>188</v>
      </c>
      <c r="AK1295" s="521">
        <v>159</v>
      </c>
      <c r="AL1295" s="520" t="s">
        <v>1633</v>
      </c>
      <c r="AM1295" s="520" t="s">
        <v>1865</v>
      </c>
      <c r="AN1295" s="520" t="s">
        <v>1866</v>
      </c>
      <c r="DI1295" s="422"/>
      <c r="DJ1295" s="422"/>
      <c r="EU1295" s="422"/>
      <c r="EV1295" s="422"/>
    </row>
    <row r="1296" spans="14:152" s="56" customFormat="1" ht="15" customHeight="1">
      <c r="N1296" s="461">
        <v>74</v>
      </c>
      <c r="O1296" s="461">
        <v>80</v>
      </c>
      <c r="P1296" s="172" t="s">
        <v>127</v>
      </c>
      <c r="Q1296" s="172" t="s">
        <v>742</v>
      </c>
      <c r="R1296" s="172" t="s">
        <v>957</v>
      </c>
      <c r="AJ1296" s="521">
        <v>189</v>
      </c>
      <c r="AK1296" s="521">
        <v>160</v>
      </c>
      <c r="AL1296" s="520" t="s">
        <v>1633</v>
      </c>
      <c r="AM1296" s="520" t="s">
        <v>1867</v>
      </c>
      <c r="AN1296" s="520" t="s">
        <v>1868</v>
      </c>
      <c r="DI1296" s="422"/>
      <c r="DJ1296" s="422"/>
      <c r="EU1296" s="422"/>
      <c r="EV1296" s="422"/>
    </row>
    <row r="1297" spans="14:152" s="56" customFormat="1" ht="15" customHeight="1">
      <c r="N1297" s="461">
        <v>75</v>
      </c>
      <c r="O1297" s="461">
        <v>80</v>
      </c>
      <c r="P1297" s="172" t="s">
        <v>127</v>
      </c>
      <c r="Q1297" s="172" t="s">
        <v>744</v>
      </c>
      <c r="R1297" s="172" t="s">
        <v>745</v>
      </c>
      <c r="AJ1297" s="521">
        <v>190</v>
      </c>
      <c r="AK1297" s="521">
        <v>160</v>
      </c>
      <c r="AL1297" s="520" t="s">
        <v>1633</v>
      </c>
      <c r="AM1297" s="520" t="s">
        <v>1867</v>
      </c>
      <c r="AN1297" s="520" t="s">
        <v>1868</v>
      </c>
      <c r="DI1297" s="422"/>
      <c r="DJ1297" s="422"/>
      <c r="EU1297" s="422"/>
      <c r="EV1297" s="422"/>
    </row>
    <row r="1298" spans="14:152" s="56" customFormat="1" ht="15" customHeight="1">
      <c r="N1298" s="461">
        <v>76</v>
      </c>
      <c r="O1298" s="461">
        <v>81</v>
      </c>
      <c r="P1298" s="172" t="s">
        <v>887</v>
      </c>
      <c r="Q1298" s="172" t="s">
        <v>744</v>
      </c>
      <c r="R1298" s="172" t="s">
        <v>745</v>
      </c>
      <c r="AJ1298" s="167">
        <v>191</v>
      </c>
      <c r="AK1298" s="56" t="s">
        <v>1576</v>
      </c>
      <c r="AL1298" s="56" t="s">
        <v>1576</v>
      </c>
      <c r="AM1298" s="56" t="s">
        <v>1576</v>
      </c>
      <c r="AN1298" s="56" t="s">
        <v>1576</v>
      </c>
      <c r="DI1298" s="422"/>
      <c r="DJ1298" s="422"/>
      <c r="EU1298" s="422"/>
      <c r="EV1298" s="422"/>
    </row>
    <row r="1299" spans="14:152" s="56" customFormat="1" ht="15" customHeight="1">
      <c r="N1299" s="461">
        <v>77</v>
      </c>
      <c r="O1299" s="461">
        <v>81</v>
      </c>
      <c r="P1299" s="172" t="s">
        <v>887</v>
      </c>
      <c r="Q1299" s="172" t="s">
        <v>746</v>
      </c>
      <c r="R1299" s="172" t="s">
        <v>747</v>
      </c>
      <c r="DI1299" s="422"/>
      <c r="DJ1299" s="422"/>
      <c r="EU1299" s="422"/>
      <c r="EV1299" s="422"/>
    </row>
    <row r="1300" spans="14:152" s="56" customFormat="1" ht="15" customHeight="1">
      <c r="N1300" s="461">
        <v>78</v>
      </c>
      <c r="O1300" s="461">
        <v>82</v>
      </c>
      <c r="P1300" s="172" t="s">
        <v>182</v>
      </c>
      <c r="Q1300" s="172" t="s">
        <v>958</v>
      </c>
      <c r="R1300" s="172" t="s">
        <v>959</v>
      </c>
      <c r="AJ1300" s="167" t="s">
        <v>1869</v>
      </c>
      <c r="AK1300" s="167"/>
      <c r="DI1300" s="422"/>
      <c r="DJ1300" s="422"/>
      <c r="EU1300" s="422"/>
      <c r="EV1300" s="422"/>
    </row>
    <row r="1301" spans="14:152" s="56" customFormat="1" ht="15" customHeight="1">
      <c r="N1301" s="461">
        <v>79</v>
      </c>
      <c r="O1301" s="461">
        <v>83</v>
      </c>
      <c r="P1301" s="172" t="s">
        <v>68</v>
      </c>
      <c r="Q1301" s="172" t="s">
        <v>748</v>
      </c>
      <c r="R1301" s="172" t="s">
        <v>749</v>
      </c>
      <c r="AJ1301" s="519" t="s">
        <v>1870</v>
      </c>
      <c r="AK1301" s="167"/>
      <c r="DI1301" s="422"/>
      <c r="DJ1301" s="422"/>
      <c r="EU1301" s="422"/>
      <c r="EV1301" s="422"/>
    </row>
    <row r="1302" spans="14:152" s="56" customFormat="1" ht="15" customHeight="1">
      <c r="N1302" s="461">
        <v>80</v>
      </c>
      <c r="O1302" s="461">
        <v>83</v>
      </c>
      <c r="P1302" s="172" t="s">
        <v>68</v>
      </c>
      <c r="Q1302" s="172" t="s">
        <v>960</v>
      </c>
      <c r="R1302" s="172" t="s">
        <v>961</v>
      </c>
      <c r="AJ1302" s="520" t="s">
        <v>1871</v>
      </c>
      <c r="AK1302" s="522"/>
      <c r="DI1302" s="422"/>
      <c r="DJ1302" s="422"/>
      <c r="EU1302" s="422"/>
      <c r="EV1302" s="422"/>
    </row>
    <row r="1303" spans="14:152" s="56" customFormat="1" ht="15" customHeight="1">
      <c r="N1303" s="461">
        <v>81</v>
      </c>
      <c r="O1303" s="461">
        <v>84</v>
      </c>
      <c r="P1303" s="172" t="s">
        <v>71</v>
      </c>
      <c r="Q1303" s="172" t="s">
        <v>750</v>
      </c>
      <c r="R1303" s="172" t="s">
        <v>751</v>
      </c>
      <c r="AJ1303" s="221">
        <v>0</v>
      </c>
      <c r="AK1303" s="527" t="s">
        <v>1576</v>
      </c>
      <c r="DI1303" s="422"/>
      <c r="DJ1303" s="422"/>
      <c r="EU1303" s="422"/>
      <c r="EV1303" s="422"/>
    </row>
    <row r="1304" spans="14:152" s="56" customFormat="1" ht="15" customHeight="1">
      <c r="N1304" s="461">
        <v>82</v>
      </c>
      <c r="O1304" s="461">
        <v>84</v>
      </c>
      <c r="P1304" s="172" t="s">
        <v>71</v>
      </c>
      <c r="Q1304" s="172" t="s">
        <v>752</v>
      </c>
      <c r="R1304" s="172" t="s">
        <v>962</v>
      </c>
      <c r="AJ1304" s="521">
        <v>2</v>
      </c>
      <c r="AK1304" s="521">
        <v>3</v>
      </c>
      <c r="DI1304" s="422"/>
      <c r="DJ1304" s="422"/>
      <c r="EU1304" s="422"/>
      <c r="EV1304" s="422"/>
    </row>
    <row r="1305" spans="14:152" s="56" customFormat="1" ht="15" customHeight="1">
      <c r="N1305" s="461">
        <v>83</v>
      </c>
      <c r="O1305" s="461">
        <v>85</v>
      </c>
      <c r="P1305" s="172" t="s">
        <v>894</v>
      </c>
      <c r="Q1305" s="172" t="s">
        <v>752</v>
      </c>
      <c r="R1305" s="172" t="s">
        <v>753</v>
      </c>
      <c r="AJ1305" s="521">
        <v>3</v>
      </c>
      <c r="AK1305" s="521">
        <v>5</v>
      </c>
      <c r="DI1305" s="422"/>
      <c r="DJ1305" s="422"/>
      <c r="EU1305" s="422"/>
      <c r="EV1305" s="422"/>
    </row>
    <row r="1306" spans="14:152" s="56" customFormat="1" ht="15" customHeight="1">
      <c r="N1306" s="461">
        <v>84</v>
      </c>
      <c r="O1306" s="461">
        <v>85</v>
      </c>
      <c r="P1306" s="172" t="s">
        <v>894</v>
      </c>
      <c r="Q1306" s="172" t="s">
        <v>754</v>
      </c>
      <c r="R1306" s="172" t="s">
        <v>755</v>
      </c>
      <c r="AJ1306" s="521">
        <v>4</v>
      </c>
      <c r="AK1306" s="521">
        <v>6</v>
      </c>
      <c r="DI1306" s="422"/>
      <c r="DJ1306" s="422"/>
      <c r="EU1306" s="422"/>
      <c r="EV1306" s="422"/>
    </row>
    <row r="1307" spans="14:152" s="56" customFormat="1" ht="15" customHeight="1">
      <c r="N1307" s="461">
        <v>85</v>
      </c>
      <c r="O1307" s="461">
        <v>86</v>
      </c>
      <c r="P1307" s="172" t="s">
        <v>133</v>
      </c>
      <c r="Q1307" s="172" t="s">
        <v>754</v>
      </c>
      <c r="R1307" s="172" t="s">
        <v>755</v>
      </c>
      <c r="AJ1307" s="521">
        <v>5</v>
      </c>
      <c r="AK1307" s="521">
        <v>8</v>
      </c>
      <c r="DI1307" s="422"/>
      <c r="DJ1307" s="422"/>
      <c r="EU1307" s="422"/>
      <c r="EV1307" s="422"/>
    </row>
    <row r="1308" spans="14:152" s="56" customFormat="1" ht="15" customHeight="1">
      <c r="N1308" s="461">
        <v>86</v>
      </c>
      <c r="O1308" s="461">
        <v>87</v>
      </c>
      <c r="P1308" s="172" t="s">
        <v>186</v>
      </c>
      <c r="Q1308" s="172" t="s">
        <v>756</v>
      </c>
      <c r="R1308" s="172" t="s">
        <v>757</v>
      </c>
      <c r="AJ1308" s="521">
        <v>6</v>
      </c>
      <c r="AK1308" s="521">
        <v>9</v>
      </c>
      <c r="DI1308" s="422"/>
      <c r="DJ1308" s="422"/>
      <c r="EU1308" s="422"/>
      <c r="EV1308" s="422"/>
    </row>
    <row r="1309" spans="14:152" s="56" customFormat="1" ht="15" customHeight="1">
      <c r="N1309" s="461">
        <v>87</v>
      </c>
      <c r="O1309" s="461">
        <v>87</v>
      </c>
      <c r="P1309" s="172" t="s">
        <v>186</v>
      </c>
      <c r="Q1309" s="172" t="s">
        <v>756</v>
      </c>
      <c r="R1309" s="172" t="s">
        <v>963</v>
      </c>
      <c r="AJ1309" s="521">
        <v>7</v>
      </c>
      <c r="AK1309" s="521">
        <v>11</v>
      </c>
      <c r="DI1309" s="422"/>
      <c r="DJ1309" s="422"/>
      <c r="EU1309" s="422"/>
      <c r="EV1309" s="422"/>
    </row>
    <row r="1310" spans="14:152" s="56" customFormat="1" ht="15" customHeight="1">
      <c r="N1310" s="461">
        <v>88</v>
      </c>
      <c r="O1310" s="461">
        <v>88</v>
      </c>
      <c r="P1310" s="172" t="s">
        <v>75</v>
      </c>
      <c r="Q1310" s="172" t="s">
        <v>758</v>
      </c>
      <c r="R1310" s="172" t="s">
        <v>759</v>
      </c>
      <c r="AJ1310" s="521">
        <v>8</v>
      </c>
      <c r="AK1310" s="521">
        <v>12</v>
      </c>
      <c r="DI1310" s="422"/>
      <c r="DJ1310" s="422"/>
      <c r="EU1310" s="422"/>
      <c r="EV1310" s="422"/>
    </row>
    <row r="1311" spans="14:152" s="56" customFormat="1" ht="15" customHeight="1">
      <c r="N1311" s="461">
        <v>89</v>
      </c>
      <c r="O1311" s="461">
        <v>88</v>
      </c>
      <c r="P1311" s="172" t="s">
        <v>75</v>
      </c>
      <c r="Q1311" s="172" t="s">
        <v>964</v>
      </c>
      <c r="R1311" s="172" t="s">
        <v>965</v>
      </c>
      <c r="AJ1311" s="521">
        <v>9</v>
      </c>
      <c r="AK1311" s="521">
        <v>14</v>
      </c>
      <c r="DI1311" s="422"/>
      <c r="DJ1311" s="422"/>
      <c r="EU1311" s="422"/>
      <c r="EV1311" s="422"/>
    </row>
    <row r="1312" spans="14:152" s="56" customFormat="1" ht="15" customHeight="1">
      <c r="N1312" s="461">
        <v>90</v>
      </c>
      <c r="O1312" s="461">
        <v>89</v>
      </c>
      <c r="P1312" s="172" t="s">
        <v>189</v>
      </c>
      <c r="Q1312" s="172" t="s">
        <v>760</v>
      </c>
      <c r="R1312" s="172" t="s">
        <v>761</v>
      </c>
      <c r="AJ1312" s="521">
        <v>10</v>
      </c>
      <c r="AK1312" s="521">
        <v>15</v>
      </c>
      <c r="DI1312" s="422"/>
      <c r="DJ1312" s="422"/>
      <c r="EU1312" s="422"/>
      <c r="EV1312" s="422"/>
    </row>
    <row r="1313" spans="14:152" s="56" customFormat="1" ht="15" customHeight="1">
      <c r="N1313" s="461">
        <v>91</v>
      </c>
      <c r="O1313" s="461">
        <v>89</v>
      </c>
      <c r="P1313" s="172" t="s">
        <v>189</v>
      </c>
      <c r="Q1313" s="172" t="s">
        <v>966</v>
      </c>
      <c r="R1313" s="172" t="s">
        <v>763</v>
      </c>
      <c r="AJ1313" s="521">
        <v>11</v>
      </c>
      <c r="AK1313" s="521">
        <v>17</v>
      </c>
      <c r="DI1313" s="422"/>
      <c r="DJ1313" s="422"/>
      <c r="EU1313" s="422"/>
      <c r="EV1313" s="422"/>
    </row>
    <row r="1314" spans="14:152" s="56" customFormat="1" ht="15" customHeight="1">
      <c r="N1314" s="461">
        <v>92</v>
      </c>
      <c r="O1314" s="461">
        <v>90</v>
      </c>
      <c r="P1314" s="172" t="s">
        <v>80</v>
      </c>
      <c r="Q1314" s="172" t="s">
        <v>762</v>
      </c>
      <c r="R1314" s="172" t="s">
        <v>967</v>
      </c>
      <c r="AJ1314" s="521">
        <v>12</v>
      </c>
      <c r="AK1314" s="521">
        <v>18</v>
      </c>
      <c r="DI1314" s="422"/>
      <c r="DJ1314" s="422"/>
      <c r="EU1314" s="422"/>
      <c r="EV1314" s="422"/>
    </row>
    <row r="1315" spans="14:152" s="56" customFormat="1" ht="15" customHeight="1">
      <c r="N1315" s="461">
        <v>93</v>
      </c>
      <c r="O1315" s="461">
        <v>91</v>
      </c>
      <c r="P1315" s="172" t="s">
        <v>191</v>
      </c>
      <c r="Q1315" s="172" t="s">
        <v>968</v>
      </c>
      <c r="R1315" s="172" t="s">
        <v>969</v>
      </c>
      <c r="AJ1315" s="521">
        <v>13</v>
      </c>
      <c r="AK1315" s="521">
        <v>20</v>
      </c>
      <c r="DI1315" s="422"/>
      <c r="DJ1315" s="422"/>
      <c r="EU1315" s="422"/>
      <c r="EV1315" s="422"/>
    </row>
    <row r="1316" spans="14:152" s="56" customFormat="1" ht="15" customHeight="1">
      <c r="N1316" s="461">
        <v>94</v>
      </c>
      <c r="O1316" s="461">
        <v>91</v>
      </c>
      <c r="P1316" s="172" t="s">
        <v>191</v>
      </c>
      <c r="Q1316" s="172" t="s">
        <v>968</v>
      </c>
      <c r="R1316" s="172" t="s">
        <v>969</v>
      </c>
      <c r="AJ1316" s="521">
        <v>14</v>
      </c>
      <c r="AK1316" s="521">
        <v>21</v>
      </c>
      <c r="DI1316" s="422"/>
      <c r="DJ1316" s="422"/>
      <c r="EU1316" s="422"/>
      <c r="EV1316" s="422"/>
    </row>
    <row r="1317" spans="14:152" s="56" customFormat="1" ht="15" customHeight="1">
      <c r="N1317" s="461">
        <v>95</v>
      </c>
      <c r="O1317" s="461">
        <v>92</v>
      </c>
      <c r="P1317" s="172" t="s">
        <v>970</v>
      </c>
      <c r="Q1317" s="172" t="s">
        <v>768</v>
      </c>
      <c r="R1317" s="172" t="s">
        <v>971</v>
      </c>
      <c r="AJ1317" s="521">
        <v>15</v>
      </c>
      <c r="AK1317" s="521">
        <v>23</v>
      </c>
      <c r="DI1317" s="422"/>
      <c r="DJ1317" s="422"/>
      <c r="EU1317" s="422"/>
      <c r="EV1317" s="422"/>
    </row>
    <row r="1318" spans="14:152" s="56" customFormat="1" ht="15" customHeight="1">
      <c r="N1318" s="461">
        <v>96</v>
      </c>
      <c r="O1318" s="461">
        <v>92</v>
      </c>
      <c r="P1318" s="172" t="s">
        <v>970</v>
      </c>
      <c r="Q1318" s="172" t="s">
        <v>768</v>
      </c>
      <c r="R1318" s="172" t="s">
        <v>971</v>
      </c>
      <c r="AJ1318" s="521">
        <v>16</v>
      </c>
      <c r="AK1318" s="521">
        <v>24</v>
      </c>
      <c r="DI1318" s="422"/>
      <c r="DJ1318" s="422"/>
      <c r="EU1318" s="422"/>
      <c r="EV1318" s="422"/>
    </row>
    <row r="1319" spans="14:152" s="56" customFormat="1" ht="15" customHeight="1">
      <c r="N1319" s="461">
        <v>97</v>
      </c>
      <c r="O1319" s="461">
        <v>93</v>
      </c>
      <c r="P1319" s="172" t="s">
        <v>193</v>
      </c>
      <c r="Q1319" s="172" t="s">
        <v>972</v>
      </c>
      <c r="R1319" s="172" t="s">
        <v>973</v>
      </c>
      <c r="AJ1319" s="521">
        <v>17</v>
      </c>
      <c r="AK1319" s="521">
        <v>26</v>
      </c>
      <c r="DI1319" s="422"/>
      <c r="DJ1319" s="422"/>
      <c r="EU1319" s="422"/>
      <c r="EV1319" s="422"/>
    </row>
    <row r="1320" spans="14:152" s="56" customFormat="1" ht="15" customHeight="1">
      <c r="N1320" s="461">
        <v>98</v>
      </c>
      <c r="O1320" s="461">
        <v>93</v>
      </c>
      <c r="P1320" s="172" t="s">
        <v>193</v>
      </c>
      <c r="Q1320" s="172" t="s">
        <v>972</v>
      </c>
      <c r="R1320" s="172" t="s">
        <v>771</v>
      </c>
      <c r="AJ1320" s="521">
        <v>18</v>
      </c>
      <c r="AK1320" s="521">
        <v>27</v>
      </c>
      <c r="DI1320" s="422"/>
      <c r="DJ1320" s="422"/>
      <c r="EU1320" s="422"/>
      <c r="EV1320" s="422"/>
    </row>
    <row r="1321" spans="14:152" s="56" customFormat="1" ht="15" customHeight="1">
      <c r="N1321" s="461">
        <v>99</v>
      </c>
      <c r="O1321" s="461">
        <v>94</v>
      </c>
      <c r="P1321" s="172" t="s">
        <v>88</v>
      </c>
      <c r="Q1321" s="172" t="s">
        <v>772</v>
      </c>
      <c r="R1321" s="172" t="s">
        <v>773</v>
      </c>
      <c r="AJ1321" s="521">
        <v>19</v>
      </c>
      <c r="AK1321" s="521">
        <v>29</v>
      </c>
      <c r="DI1321" s="422"/>
      <c r="DJ1321" s="422"/>
      <c r="EU1321" s="422"/>
      <c r="EV1321" s="422"/>
    </row>
    <row r="1322" spans="14:152" s="56" customFormat="1" ht="15" customHeight="1">
      <c r="N1322" s="461">
        <v>100</v>
      </c>
      <c r="O1322" s="461">
        <v>94</v>
      </c>
      <c r="P1322" s="172" t="s">
        <v>88</v>
      </c>
      <c r="Q1322" s="172" t="s">
        <v>974</v>
      </c>
      <c r="R1322" s="172" t="s">
        <v>975</v>
      </c>
      <c r="AJ1322" s="521">
        <v>20</v>
      </c>
      <c r="AK1322" s="521">
        <v>30</v>
      </c>
      <c r="DI1322" s="422"/>
      <c r="DJ1322" s="422"/>
      <c r="EU1322" s="422"/>
      <c r="EV1322" s="422"/>
    </row>
    <row r="1323" spans="14:152" s="56" customFormat="1" ht="15" customHeight="1">
      <c r="N1323" s="461">
        <v>101</v>
      </c>
      <c r="O1323" s="461">
        <v>95</v>
      </c>
      <c r="P1323" s="172" t="s">
        <v>90</v>
      </c>
      <c r="Q1323" s="172" t="s">
        <v>774</v>
      </c>
      <c r="R1323" s="172" t="s">
        <v>775</v>
      </c>
      <c r="AJ1323" s="521">
        <v>21</v>
      </c>
      <c r="AK1323" s="521">
        <v>32</v>
      </c>
      <c r="DI1323" s="422"/>
      <c r="DJ1323" s="422"/>
      <c r="EU1323" s="422"/>
      <c r="EV1323" s="422"/>
    </row>
    <row r="1324" spans="14:152" s="56" customFormat="1" ht="15" customHeight="1">
      <c r="N1324" s="461">
        <v>102</v>
      </c>
      <c r="O1324" s="461">
        <v>96</v>
      </c>
      <c r="P1324" s="172" t="s">
        <v>197</v>
      </c>
      <c r="Q1324" s="172" t="s">
        <v>976</v>
      </c>
      <c r="R1324" s="172" t="s">
        <v>977</v>
      </c>
      <c r="AJ1324" s="521">
        <v>22</v>
      </c>
      <c r="AK1324" s="521">
        <v>33</v>
      </c>
      <c r="DI1324" s="422"/>
      <c r="DJ1324" s="422"/>
      <c r="EU1324" s="422"/>
      <c r="EV1324" s="422"/>
    </row>
    <row r="1325" spans="14:152" s="56" customFormat="1" ht="15" customHeight="1">
      <c r="N1325" s="461">
        <v>103</v>
      </c>
      <c r="O1325" s="461">
        <v>96</v>
      </c>
      <c r="P1325" s="172" t="s">
        <v>197</v>
      </c>
      <c r="Q1325" s="172" t="s">
        <v>976</v>
      </c>
      <c r="R1325" s="172" t="s">
        <v>977</v>
      </c>
      <c r="AJ1325" s="521">
        <v>23</v>
      </c>
      <c r="AK1325" s="521">
        <v>35</v>
      </c>
      <c r="DI1325" s="422"/>
      <c r="DJ1325" s="422"/>
      <c r="EU1325" s="422"/>
      <c r="EV1325" s="422"/>
    </row>
    <row r="1326" spans="14:152" s="56" customFormat="1" ht="15" customHeight="1">
      <c r="N1326" s="461">
        <v>104</v>
      </c>
      <c r="O1326" s="461">
        <v>97</v>
      </c>
      <c r="P1326" s="172" t="s">
        <v>94</v>
      </c>
      <c r="Q1326" s="172" t="s">
        <v>778</v>
      </c>
      <c r="R1326" s="172" t="s">
        <v>779</v>
      </c>
      <c r="AJ1326" s="521">
        <v>24</v>
      </c>
      <c r="AK1326" s="521">
        <v>36</v>
      </c>
      <c r="DI1326" s="422"/>
      <c r="DJ1326" s="422"/>
      <c r="EU1326" s="422"/>
      <c r="EV1326" s="422"/>
    </row>
    <row r="1327" spans="14:152" s="56" customFormat="1" ht="15" customHeight="1">
      <c r="N1327" s="461">
        <v>105</v>
      </c>
      <c r="O1327" s="461">
        <v>97</v>
      </c>
      <c r="P1327" s="172" t="s">
        <v>94</v>
      </c>
      <c r="Q1327" s="172" t="s">
        <v>778</v>
      </c>
      <c r="R1327" s="172" t="s">
        <v>779</v>
      </c>
      <c r="AJ1327" s="521">
        <v>25</v>
      </c>
      <c r="AK1327" s="521">
        <v>38</v>
      </c>
      <c r="DI1327" s="422"/>
      <c r="DJ1327" s="422"/>
      <c r="EU1327" s="422"/>
      <c r="EV1327" s="422"/>
    </row>
    <row r="1328" spans="14:152" s="56" customFormat="1" ht="15" customHeight="1">
      <c r="N1328" s="461">
        <v>106</v>
      </c>
      <c r="O1328" s="461">
        <v>98</v>
      </c>
      <c r="P1328" s="172" t="s">
        <v>199</v>
      </c>
      <c r="Q1328" s="172" t="s">
        <v>780</v>
      </c>
      <c r="R1328" s="172" t="s">
        <v>781</v>
      </c>
      <c r="AJ1328" s="521">
        <v>26</v>
      </c>
      <c r="AK1328" s="521">
        <v>39</v>
      </c>
      <c r="DI1328" s="422"/>
      <c r="DJ1328" s="422"/>
      <c r="EU1328" s="422"/>
      <c r="EV1328" s="422"/>
    </row>
    <row r="1329" spans="14:152" s="56" customFormat="1" ht="15" customHeight="1">
      <c r="N1329" s="461">
        <v>107</v>
      </c>
      <c r="O1329" s="461">
        <v>98</v>
      </c>
      <c r="P1329" s="172" t="s">
        <v>199</v>
      </c>
      <c r="Q1329" s="172" t="s">
        <v>978</v>
      </c>
      <c r="R1329" s="172" t="s">
        <v>979</v>
      </c>
      <c r="AJ1329" s="521">
        <v>27</v>
      </c>
      <c r="AK1329" s="521">
        <v>41</v>
      </c>
      <c r="DI1329" s="422"/>
      <c r="DJ1329" s="422"/>
      <c r="EU1329" s="422"/>
      <c r="EV1329" s="422"/>
    </row>
    <row r="1330" spans="14:152" s="56" customFormat="1" ht="15" customHeight="1">
      <c r="N1330" s="461">
        <v>108</v>
      </c>
      <c r="O1330" s="461">
        <v>99</v>
      </c>
      <c r="P1330" s="172" t="s">
        <v>287</v>
      </c>
      <c r="Q1330" s="172" t="s">
        <v>782</v>
      </c>
      <c r="R1330" s="172" t="s">
        <v>783</v>
      </c>
      <c r="AJ1330" s="521">
        <v>28</v>
      </c>
      <c r="AK1330" s="521">
        <v>42</v>
      </c>
      <c r="DI1330" s="422"/>
      <c r="DJ1330" s="422"/>
      <c r="EU1330" s="422"/>
      <c r="EV1330" s="422"/>
    </row>
    <row r="1331" spans="14:152" s="56" customFormat="1" ht="15" customHeight="1">
      <c r="N1331" s="461">
        <v>109</v>
      </c>
      <c r="O1331" s="461">
        <v>99</v>
      </c>
      <c r="P1331" s="172" t="s">
        <v>287</v>
      </c>
      <c r="Q1331" s="172" t="s">
        <v>980</v>
      </c>
      <c r="R1331" s="172" t="s">
        <v>981</v>
      </c>
      <c r="AJ1331" s="521">
        <v>29</v>
      </c>
      <c r="AK1331" s="521">
        <v>44</v>
      </c>
      <c r="DI1331" s="422"/>
      <c r="DJ1331" s="422"/>
      <c r="EU1331" s="422"/>
      <c r="EV1331" s="422"/>
    </row>
    <row r="1332" spans="14:152" s="56" customFormat="1" ht="15" customHeight="1">
      <c r="N1332" s="461">
        <v>110</v>
      </c>
      <c r="O1332" s="461">
        <v>100</v>
      </c>
      <c r="P1332" s="172" t="s">
        <v>97</v>
      </c>
      <c r="Q1332" s="172" t="s">
        <v>784</v>
      </c>
      <c r="R1332" s="172" t="s">
        <v>785</v>
      </c>
      <c r="AJ1332" s="521">
        <v>30</v>
      </c>
      <c r="AK1332" s="521">
        <v>45</v>
      </c>
      <c r="DI1332" s="422"/>
      <c r="DJ1332" s="422"/>
      <c r="EU1332" s="422"/>
      <c r="EV1332" s="422"/>
    </row>
    <row r="1333" spans="14:152" s="56" customFormat="1" ht="15" customHeight="1">
      <c r="N1333" s="461">
        <v>111</v>
      </c>
      <c r="O1333" s="461">
        <v>101</v>
      </c>
      <c r="P1333" s="172" t="s">
        <v>290</v>
      </c>
      <c r="Q1333" s="172" t="s">
        <v>982</v>
      </c>
      <c r="R1333" s="172" t="s">
        <v>983</v>
      </c>
      <c r="AJ1333" s="521">
        <v>31</v>
      </c>
      <c r="AK1333" s="521">
        <v>47</v>
      </c>
      <c r="DI1333" s="422"/>
      <c r="DJ1333" s="422"/>
      <c r="EU1333" s="422"/>
      <c r="EV1333" s="422"/>
    </row>
    <row r="1334" spans="14:152" s="56" customFormat="1" ht="15" customHeight="1">
      <c r="N1334" s="461">
        <v>112</v>
      </c>
      <c r="O1334" s="461">
        <v>101</v>
      </c>
      <c r="P1334" s="172" t="s">
        <v>290</v>
      </c>
      <c r="Q1334" s="172" t="s">
        <v>786</v>
      </c>
      <c r="R1334" s="172" t="s">
        <v>787</v>
      </c>
      <c r="AJ1334" s="521">
        <v>32</v>
      </c>
      <c r="AK1334" s="521">
        <v>48</v>
      </c>
      <c r="DI1334" s="422"/>
      <c r="DJ1334" s="422"/>
      <c r="EU1334" s="422"/>
      <c r="EV1334" s="422"/>
    </row>
    <row r="1335" spans="14:152" s="56" customFormat="1" ht="15" customHeight="1">
      <c r="N1335" s="461">
        <v>113</v>
      </c>
      <c r="O1335" s="461">
        <v>102</v>
      </c>
      <c r="P1335" s="172" t="s">
        <v>101</v>
      </c>
      <c r="Q1335" s="172" t="s">
        <v>788</v>
      </c>
      <c r="R1335" s="172" t="s">
        <v>789</v>
      </c>
      <c r="AJ1335" s="521">
        <v>33</v>
      </c>
      <c r="AK1335" s="521">
        <v>50</v>
      </c>
      <c r="DI1335" s="422"/>
      <c r="DJ1335" s="422"/>
      <c r="EU1335" s="422"/>
      <c r="EV1335" s="422"/>
    </row>
    <row r="1336" spans="14:152" s="56" customFormat="1" ht="15" customHeight="1">
      <c r="N1336" s="461">
        <v>114</v>
      </c>
      <c r="O1336" s="461">
        <v>102</v>
      </c>
      <c r="P1336" s="172" t="s">
        <v>101</v>
      </c>
      <c r="Q1336" s="172" t="s">
        <v>788</v>
      </c>
      <c r="R1336" s="172" t="s">
        <v>789</v>
      </c>
      <c r="AJ1336" s="521">
        <v>34</v>
      </c>
      <c r="AK1336" s="521">
        <v>51</v>
      </c>
      <c r="DI1336" s="422"/>
      <c r="DJ1336" s="422"/>
      <c r="EU1336" s="422"/>
      <c r="EV1336" s="422"/>
    </row>
    <row r="1337" spans="14:152" s="56" customFormat="1" ht="15" customHeight="1">
      <c r="N1337" s="461">
        <v>115</v>
      </c>
      <c r="O1337" s="461">
        <v>103</v>
      </c>
      <c r="P1337" s="172" t="s">
        <v>293</v>
      </c>
      <c r="Q1337" s="172" t="s">
        <v>790</v>
      </c>
      <c r="R1337" s="172" t="s">
        <v>791</v>
      </c>
      <c r="AJ1337" s="521">
        <v>35</v>
      </c>
      <c r="AK1337" s="521">
        <v>53</v>
      </c>
      <c r="DI1337" s="422"/>
      <c r="DJ1337" s="422"/>
      <c r="EU1337" s="422"/>
      <c r="EV1337" s="422"/>
    </row>
    <row r="1338" spans="14:152" s="56" customFormat="1" ht="15" customHeight="1">
      <c r="N1338" s="461">
        <v>116</v>
      </c>
      <c r="O1338" s="461">
        <v>103</v>
      </c>
      <c r="P1338" s="172" t="s">
        <v>293</v>
      </c>
      <c r="Q1338" s="172" t="s">
        <v>790</v>
      </c>
      <c r="R1338" s="172" t="s">
        <v>984</v>
      </c>
      <c r="AJ1338" s="521">
        <v>36</v>
      </c>
      <c r="AK1338" s="521">
        <v>54</v>
      </c>
      <c r="DI1338" s="422"/>
      <c r="DJ1338" s="422"/>
      <c r="EU1338" s="422"/>
      <c r="EV1338" s="422"/>
    </row>
    <row r="1339" spans="14:152" s="56" customFormat="1" ht="15" customHeight="1">
      <c r="N1339" s="461">
        <v>117</v>
      </c>
      <c r="O1339" s="461">
        <v>104</v>
      </c>
      <c r="P1339" s="172" t="s">
        <v>102</v>
      </c>
      <c r="Q1339" s="172" t="s">
        <v>792</v>
      </c>
      <c r="R1339" s="172" t="s">
        <v>793</v>
      </c>
      <c r="AJ1339" s="521">
        <v>37</v>
      </c>
      <c r="AK1339" s="521">
        <v>56</v>
      </c>
      <c r="DI1339" s="422"/>
      <c r="DJ1339" s="422"/>
      <c r="EU1339" s="422"/>
      <c r="EV1339" s="422"/>
    </row>
    <row r="1340" spans="14:152" s="56" customFormat="1" ht="15" customHeight="1">
      <c r="N1340" s="461">
        <v>118</v>
      </c>
      <c r="O1340" s="461">
        <v>105</v>
      </c>
      <c r="P1340" s="172" t="s">
        <v>207</v>
      </c>
      <c r="Q1340" s="172" t="s">
        <v>985</v>
      </c>
      <c r="R1340" s="172" t="s">
        <v>986</v>
      </c>
      <c r="AJ1340" s="521">
        <v>38</v>
      </c>
      <c r="AK1340" s="521">
        <v>57</v>
      </c>
      <c r="DI1340" s="422"/>
      <c r="DJ1340" s="422"/>
      <c r="EU1340" s="422"/>
      <c r="EV1340" s="422"/>
    </row>
    <row r="1341" spans="14:152" s="56" customFormat="1" ht="15" customHeight="1">
      <c r="N1341" s="461">
        <v>119</v>
      </c>
      <c r="O1341" s="461">
        <v>105</v>
      </c>
      <c r="P1341" s="172" t="s">
        <v>207</v>
      </c>
      <c r="Q1341" s="172" t="s">
        <v>794</v>
      </c>
      <c r="R1341" s="172" t="s">
        <v>795</v>
      </c>
      <c r="AJ1341" s="167">
        <v>39</v>
      </c>
      <c r="AK1341" s="56" t="s">
        <v>1576</v>
      </c>
      <c r="AQ1341" s="57"/>
      <c r="AR1341" s="57"/>
      <c r="AS1341" s="57"/>
      <c r="AT1341" s="57"/>
      <c r="AU1341" s="57"/>
      <c r="AV1341" s="57"/>
      <c r="AW1341" s="57"/>
      <c r="AX1341" s="57"/>
      <c r="AY1341" s="57"/>
      <c r="AZ1341" s="57"/>
      <c r="BA1341" s="57"/>
      <c r="BB1341" s="57"/>
      <c r="BC1341" s="57"/>
      <c r="BD1341" s="57"/>
      <c r="BE1341" s="57"/>
      <c r="BF1341" s="57"/>
      <c r="BG1341" s="57"/>
      <c r="BH1341" s="57"/>
      <c r="BI1341" s="57"/>
      <c r="BJ1341" s="57"/>
      <c r="BK1341" s="57"/>
      <c r="BL1341" s="57"/>
      <c r="BM1341" s="57"/>
      <c r="BN1341" s="57"/>
      <c r="DI1341" s="422"/>
      <c r="DJ1341" s="422"/>
      <c r="EU1341" s="422"/>
      <c r="EV1341" s="422"/>
    </row>
    <row r="1342" spans="14:152" s="56" customFormat="1" ht="15" customHeight="1">
      <c r="N1342" s="461">
        <v>120</v>
      </c>
      <c r="O1342" s="461">
        <v>106</v>
      </c>
      <c r="P1342" s="172" t="s">
        <v>8</v>
      </c>
      <c r="Q1342" s="172" t="s">
        <v>987</v>
      </c>
      <c r="R1342" s="172" t="s">
        <v>988</v>
      </c>
      <c r="AG1342" s="57"/>
      <c r="AH1342" s="57"/>
      <c r="AI1342" s="57"/>
      <c r="AJ1342" s="57"/>
      <c r="AK1342" s="57"/>
      <c r="AL1342" s="57"/>
      <c r="AM1342" s="57"/>
      <c r="AN1342" s="57"/>
      <c r="AO1342" s="57"/>
      <c r="AP1342" s="57"/>
      <c r="AQ1342" s="57"/>
      <c r="AR1342" s="57"/>
      <c r="AS1342" s="57"/>
      <c r="AT1342" s="57"/>
      <c r="AU1342" s="57"/>
      <c r="AV1342" s="57"/>
      <c r="AW1342" s="57"/>
      <c r="AX1342" s="57"/>
      <c r="AY1342" s="57"/>
      <c r="AZ1342" s="57"/>
      <c r="BA1342" s="57"/>
      <c r="BB1342" s="57"/>
      <c r="BC1342" s="57"/>
      <c r="BD1342" s="57"/>
      <c r="BE1342" s="57"/>
      <c r="BF1342" s="57"/>
      <c r="BG1342" s="57"/>
      <c r="BH1342" s="57"/>
      <c r="BI1342" s="57"/>
      <c r="BJ1342" s="57"/>
      <c r="BK1342" s="57"/>
      <c r="BL1342" s="57"/>
      <c r="BM1342" s="57"/>
      <c r="BN1342" s="57"/>
      <c r="DI1342" s="422"/>
      <c r="DJ1342" s="422"/>
      <c r="EU1342" s="422"/>
      <c r="EV1342" s="422"/>
    </row>
    <row r="1343" spans="14:152" s="56" customFormat="1" ht="15" customHeight="1">
      <c r="N1343" s="461">
        <v>121</v>
      </c>
      <c r="O1343" s="461">
        <v>106</v>
      </c>
      <c r="P1343" s="172" t="s">
        <v>8</v>
      </c>
      <c r="Q1343" s="172" t="s">
        <v>796</v>
      </c>
      <c r="R1343" s="172" t="s">
        <v>989</v>
      </c>
      <c r="AG1343" s="57"/>
      <c r="AH1343" s="57"/>
      <c r="AI1343" s="57"/>
      <c r="AJ1343" s="57"/>
      <c r="AK1343" s="57"/>
      <c r="AL1343" s="57"/>
      <c r="AM1343" s="57"/>
      <c r="AN1343" s="57"/>
      <c r="AO1343" s="57"/>
      <c r="AP1343" s="57"/>
      <c r="AQ1343" s="57"/>
      <c r="AR1343" s="57"/>
      <c r="AS1343" s="57"/>
      <c r="AT1343" s="57"/>
      <c r="AU1343" s="57"/>
      <c r="AV1343" s="57"/>
      <c r="AW1343" s="57"/>
      <c r="AX1343" s="57"/>
      <c r="AY1343" s="57"/>
      <c r="AZ1343" s="57"/>
      <c r="BA1343" s="57"/>
      <c r="BB1343" s="57"/>
      <c r="BC1343" s="57"/>
      <c r="BD1343" s="57"/>
      <c r="BE1343" s="57"/>
      <c r="BF1343" s="57"/>
      <c r="BG1343" s="57"/>
      <c r="BH1343" s="57"/>
      <c r="BI1343" s="57"/>
      <c r="BJ1343" s="57"/>
      <c r="BK1343" s="57"/>
      <c r="BL1343" s="57"/>
      <c r="BM1343" s="57"/>
      <c r="BN1343" s="57"/>
      <c r="DI1343" s="422"/>
      <c r="DJ1343" s="422"/>
      <c r="EU1343" s="422"/>
      <c r="EV1343" s="422"/>
    </row>
    <row r="1344" spans="14:152" s="56" customFormat="1" ht="15" customHeight="1">
      <c r="N1344" s="461">
        <v>122</v>
      </c>
      <c r="O1344" s="461">
        <v>107</v>
      </c>
      <c r="P1344" s="172" t="s">
        <v>210</v>
      </c>
      <c r="Q1344" s="172" t="s">
        <v>990</v>
      </c>
      <c r="R1344" s="172" t="s">
        <v>799</v>
      </c>
      <c r="AG1344" s="57"/>
      <c r="AH1344" s="57"/>
      <c r="AI1344" s="57"/>
      <c r="AJ1344" s="57"/>
      <c r="AK1344" s="57"/>
      <c r="AL1344" s="57"/>
      <c r="AM1344" s="57"/>
      <c r="AN1344" s="57"/>
      <c r="AO1344" s="57"/>
      <c r="AP1344" s="57"/>
      <c r="AQ1344" s="57"/>
      <c r="AR1344" s="57"/>
      <c r="AS1344" s="57"/>
      <c r="AT1344" s="57"/>
      <c r="AU1344" s="57"/>
      <c r="AV1344" s="57"/>
      <c r="AW1344" s="57"/>
      <c r="AX1344" s="57"/>
      <c r="AY1344" s="57"/>
      <c r="AZ1344" s="57"/>
      <c r="BA1344" s="57"/>
      <c r="BB1344" s="57"/>
      <c r="BC1344" s="57"/>
      <c r="BD1344" s="57"/>
      <c r="BE1344" s="57"/>
      <c r="BF1344" s="57"/>
      <c r="BG1344" s="57"/>
      <c r="BH1344" s="57"/>
      <c r="BI1344" s="57"/>
      <c r="BJ1344" s="57"/>
      <c r="BK1344" s="57"/>
      <c r="BL1344" s="57"/>
      <c r="BM1344" s="57"/>
      <c r="BN1344" s="57"/>
      <c r="DI1344" s="422"/>
      <c r="DJ1344" s="422"/>
      <c r="EU1344" s="422"/>
      <c r="EV1344" s="422"/>
    </row>
    <row r="1345" spans="14:152" s="56" customFormat="1" ht="15" customHeight="1">
      <c r="N1345" s="461">
        <v>123</v>
      </c>
      <c r="O1345" s="461">
        <v>107</v>
      </c>
      <c r="P1345" s="172" t="s">
        <v>210</v>
      </c>
      <c r="Q1345" s="172" t="s">
        <v>798</v>
      </c>
      <c r="R1345" s="172" t="s">
        <v>801</v>
      </c>
      <c r="AG1345" s="57"/>
      <c r="AH1345" s="57"/>
      <c r="AI1345" s="57"/>
      <c r="AJ1345" s="57"/>
      <c r="AK1345" s="57"/>
      <c r="AL1345" s="57"/>
      <c r="AM1345" s="57"/>
      <c r="AN1345" s="57"/>
      <c r="AO1345" s="57"/>
      <c r="AP1345" s="57"/>
      <c r="AQ1345" s="57"/>
      <c r="AR1345" s="57"/>
      <c r="AS1345" s="57"/>
      <c r="AT1345" s="57"/>
      <c r="AU1345" s="57"/>
      <c r="AV1345" s="57"/>
      <c r="AW1345" s="57"/>
      <c r="AX1345" s="57"/>
      <c r="AY1345" s="57"/>
      <c r="AZ1345" s="57"/>
      <c r="BA1345" s="57"/>
      <c r="BB1345" s="57"/>
      <c r="BC1345" s="57"/>
      <c r="BD1345" s="57"/>
      <c r="BE1345" s="57"/>
      <c r="BF1345" s="57"/>
      <c r="BG1345" s="57"/>
      <c r="BH1345" s="57"/>
      <c r="BI1345" s="57"/>
      <c r="BJ1345" s="57"/>
      <c r="BK1345" s="57"/>
      <c r="BL1345" s="57"/>
      <c r="BM1345" s="57"/>
      <c r="BN1345" s="57"/>
      <c r="DI1345" s="422"/>
      <c r="DJ1345" s="422"/>
      <c r="EU1345" s="422"/>
      <c r="EV1345" s="422"/>
    </row>
    <row r="1346" spans="14:152" s="56" customFormat="1" ht="15" customHeight="1">
      <c r="N1346" s="461">
        <v>124</v>
      </c>
      <c r="O1346" s="461">
        <v>108</v>
      </c>
      <c r="P1346" s="172" t="s">
        <v>15</v>
      </c>
      <c r="Q1346" s="172" t="s">
        <v>800</v>
      </c>
      <c r="R1346" s="172" t="s">
        <v>991</v>
      </c>
      <c r="AG1346" s="57"/>
      <c r="AH1346" s="57"/>
      <c r="AI1346" s="57"/>
      <c r="AJ1346" s="57"/>
      <c r="AK1346" s="57"/>
      <c r="AL1346" s="57"/>
      <c r="AM1346" s="57"/>
      <c r="AN1346" s="57"/>
      <c r="AO1346" s="57"/>
      <c r="AP1346" s="57"/>
      <c r="AQ1346" s="57"/>
      <c r="AR1346" s="57"/>
      <c r="AS1346" s="57"/>
      <c r="AT1346" s="57"/>
      <c r="AU1346" s="57"/>
      <c r="AV1346" s="57"/>
      <c r="AW1346" s="57"/>
      <c r="AX1346" s="57"/>
      <c r="AY1346" s="57"/>
      <c r="AZ1346" s="57"/>
      <c r="BA1346" s="57"/>
      <c r="BB1346" s="57"/>
      <c r="BC1346" s="57"/>
      <c r="BD1346" s="57"/>
      <c r="BE1346" s="57"/>
      <c r="BF1346" s="57"/>
      <c r="BG1346" s="57"/>
      <c r="BH1346" s="57"/>
      <c r="BI1346" s="57"/>
      <c r="BJ1346" s="57"/>
      <c r="BK1346" s="57"/>
      <c r="BL1346" s="57"/>
      <c r="BM1346" s="57"/>
      <c r="BN1346" s="57"/>
      <c r="DI1346" s="422"/>
      <c r="DJ1346" s="422"/>
      <c r="EU1346" s="422"/>
      <c r="EV1346" s="422"/>
    </row>
    <row r="1347" spans="14:152" s="56" customFormat="1" ht="15" customHeight="1">
      <c r="N1347" s="461">
        <v>125</v>
      </c>
      <c r="O1347" s="461">
        <v>108</v>
      </c>
      <c r="P1347" s="172" t="s">
        <v>15</v>
      </c>
      <c r="Q1347" s="172" t="s">
        <v>800</v>
      </c>
      <c r="R1347" s="172" t="s">
        <v>991</v>
      </c>
      <c r="AG1347" s="57"/>
      <c r="AH1347" s="57"/>
      <c r="AI1347" s="57"/>
      <c r="AJ1347" s="57"/>
      <c r="AK1347" s="57"/>
      <c r="AL1347" s="57"/>
      <c r="AM1347" s="57"/>
      <c r="AN1347" s="57"/>
      <c r="AO1347" s="57"/>
      <c r="AP1347" s="57"/>
      <c r="AQ1347" s="57"/>
      <c r="AR1347" s="57"/>
      <c r="AS1347" s="57"/>
      <c r="AT1347" s="57"/>
      <c r="AU1347" s="57"/>
      <c r="AV1347" s="57"/>
      <c r="AW1347" s="57"/>
      <c r="AX1347" s="57"/>
      <c r="AY1347" s="57"/>
      <c r="AZ1347" s="57"/>
      <c r="BA1347" s="57"/>
      <c r="BB1347" s="57"/>
      <c r="BC1347" s="57"/>
      <c r="BD1347" s="57"/>
      <c r="BE1347" s="57"/>
      <c r="BF1347" s="57"/>
      <c r="BG1347" s="57"/>
      <c r="BH1347" s="57"/>
      <c r="BI1347" s="57"/>
      <c r="BJ1347" s="57"/>
      <c r="BK1347" s="57"/>
      <c r="BL1347" s="57"/>
      <c r="BM1347" s="57"/>
      <c r="BN1347" s="57"/>
      <c r="DI1347" s="422"/>
      <c r="DJ1347" s="422"/>
      <c r="EU1347" s="422"/>
      <c r="EV1347" s="422"/>
    </row>
    <row r="1348" spans="14:152" s="56" customFormat="1" ht="15" customHeight="1">
      <c r="N1348" s="461">
        <v>126</v>
      </c>
      <c r="O1348" s="461">
        <v>109</v>
      </c>
      <c r="P1348" s="172" t="s">
        <v>115</v>
      </c>
      <c r="Q1348" s="172" t="s">
        <v>802</v>
      </c>
      <c r="R1348" s="172" t="s">
        <v>992</v>
      </c>
      <c r="AG1348" s="57"/>
      <c r="AH1348" s="57"/>
      <c r="AI1348" s="57"/>
      <c r="AJ1348" s="57"/>
      <c r="AK1348" s="57"/>
      <c r="AL1348" s="57"/>
      <c r="AM1348" s="57"/>
      <c r="AN1348" s="57"/>
      <c r="AO1348" s="57"/>
      <c r="AP1348" s="57"/>
      <c r="AQ1348" s="57"/>
      <c r="AR1348" s="57"/>
      <c r="AS1348" s="57"/>
      <c r="AT1348" s="57"/>
      <c r="AU1348" s="57"/>
      <c r="AV1348" s="57"/>
      <c r="AW1348" s="57"/>
      <c r="AX1348" s="57"/>
      <c r="AY1348" s="57"/>
      <c r="AZ1348" s="57"/>
      <c r="BA1348" s="57"/>
      <c r="BB1348" s="57"/>
      <c r="BC1348" s="57"/>
      <c r="BD1348" s="57"/>
      <c r="BE1348" s="57"/>
      <c r="BF1348" s="57"/>
      <c r="BG1348" s="57"/>
      <c r="BH1348" s="57"/>
      <c r="BI1348" s="57"/>
      <c r="BJ1348" s="57"/>
      <c r="BK1348" s="57"/>
      <c r="BL1348" s="57"/>
      <c r="BM1348" s="57"/>
      <c r="BN1348" s="57"/>
      <c r="DI1348" s="422"/>
      <c r="DJ1348" s="422"/>
      <c r="EU1348" s="422"/>
      <c r="EV1348" s="422"/>
    </row>
    <row r="1349" spans="14:152" s="56" customFormat="1" ht="15" customHeight="1">
      <c r="N1349" s="461">
        <v>127</v>
      </c>
      <c r="O1349" s="461">
        <v>110</v>
      </c>
      <c r="P1349" s="172" t="s">
        <v>917</v>
      </c>
      <c r="Q1349" s="172" t="s">
        <v>802</v>
      </c>
      <c r="R1349" s="172" t="s">
        <v>805</v>
      </c>
      <c r="AG1349" s="57"/>
      <c r="AH1349" s="57"/>
      <c r="AI1349" s="57"/>
      <c r="AJ1349" s="57"/>
      <c r="AK1349" s="57"/>
      <c r="AL1349" s="57"/>
      <c r="AM1349" s="57"/>
      <c r="AN1349" s="57"/>
      <c r="AO1349" s="57"/>
      <c r="AP1349" s="57"/>
      <c r="AQ1349" s="57"/>
      <c r="AR1349" s="57"/>
      <c r="AS1349" s="57"/>
      <c r="AT1349" s="57"/>
      <c r="AU1349" s="57"/>
      <c r="AV1349" s="57"/>
      <c r="AW1349" s="57"/>
      <c r="AX1349" s="57"/>
      <c r="AY1349" s="57"/>
      <c r="AZ1349" s="57"/>
      <c r="BA1349" s="57"/>
      <c r="BB1349" s="57"/>
      <c r="BC1349" s="57"/>
      <c r="BD1349" s="57"/>
      <c r="BE1349" s="57"/>
      <c r="BF1349" s="57"/>
      <c r="BG1349" s="57"/>
      <c r="BH1349" s="57"/>
      <c r="BI1349" s="57"/>
      <c r="BJ1349" s="57"/>
      <c r="BK1349" s="57"/>
      <c r="BL1349" s="57"/>
      <c r="BM1349" s="57"/>
      <c r="BN1349" s="57"/>
      <c r="DI1349" s="422"/>
      <c r="DJ1349" s="422"/>
      <c r="EU1349" s="422"/>
      <c r="EV1349" s="422"/>
    </row>
    <row r="1350" spans="14:152" s="56" customFormat="1" ht="15" customHeight="1">
      <c r="N1350" s="461">
        <v>128</v>
      </c>
      <c r="O1350" s="461">
        <v>110</v>
      </c>
      <c r="P1350" s="172" t="s">
        <v>917</v>
      </c>
      <c r="Q1350" s="172" t="s">
        <v>993</v>
      </c>
      <c r="R1350" s="172" t="s">
        <v>994</v>
      </c>
      <c r="AG1350" s="57"/>
      <c r="AH1350" s="57"/>
      <c r="AI1350" s="57"/>
      <c r="AJ1350" s="57"/>
      <c r="AK1350" s="57"/>
      <c r="AL1350" s="57"/>
      <c r="AM1350" s="57"/>
      <c r="AN1350" s="57"/>
      <c r="AO1350" s="57"/>
      <c r="AP1350" s="57"/>
      <c r="AQ1350" s="57"/>
      <c r="AR1350" s="57"/>
      <c r="AS1350" s="57"/>
      <c r="AT1350" s="57"/>
      <c r="AU1350" s="57"/>
      <c r="AV1350" s="57"/>
      <c r="AW1350" s="57"/>
      <c r="AX1350" s="57"/>
      <c r="AY1350" s="57"/>
      <c r="AZ1350" s="57"/>
      <c r="BA1350" s="57"/>
      <c r="BB1350" s="57"/>
      <c r="BC1350" s="57"/>
      <c r="BD1350" s="57"/>
      <c r="BE1350" s="57"/>
      <c r="BF1350" s="57"/>
      <c r="BG1350" s="57"/>
      <c r="BH1350" s="57"/>
      <c r="BI1350" s="57"/>
      <c r="BJ1350" s="57"/>
      <c r="BK1350" s="57"/>
      <c r="BL1350" s="57"/>
      <c r="BM1350" s="57"/>
      <c r="BN1350" s="57"/>
      <c r="DI1350" s="422"/>
      <c r="DJ1350" s="422"/>
      <c r="EU1350" s="422"/>
      <c r="EV1350" s="422"/>
    </row>
    <row r="1351" spans="14:152" s="56" customFormat="1" ht="15" customHeight="1">
      <c r="N1351" s="461">
        <v>129</v>
      </c>
      <c r="O1351" s="461">
        <v>111</v>
      </c>
      <c r="P1351" s="172" t="s">
        <v>22</v>
      </c>
      <c r="Q1351" s="172" t="s">
        <v>806</v>
      </c>
      <c r="R1351" s="172" t="s">
        <v>807</v>
      </c>
      <c r="AG1351" s="57"/>
      <c r="AH1351" s="57"/>
      <c r="AI1351" s="57"/>
      <c r="AJ1351" s="57"/>
      <c r="AK1351" s="57"/>
      <c r="AL1351" s="57"/>
      <c r="AM1351" s="57"/>
      <c r="AN1351" s="57"/>
      <c r="AO1351" s="57"/>
      <c r="AP1351" s="57"/>
      <c r="AQ1351" s="57"/>
      <c r="AR1351" s="57"/>
      <c r="AS1351" s="57"/>
      <c r="AT1351" s="57"/>
      <c r="AU1351" s="57"/>
      <c r="AV1351" s="57"/>
      <c r="AW1351" s="57"/>
      <c r="AX1351" s="57"/>
      <c r="AY1351" s="57"/>
      <c r="AZ1351" s="57"/>
      <c r="BA1351" s="57"/>
      <c r="BB1351" s="57"/>
      <c r="BC1351" s="57"/>
      <c r="BD1351" s="57"/>
      <c r="BE1351" s="57"/>
      <c r="BF1351" s="57"/>
      <c r="BG1351" s="57"/>
      <c r="BH1351" s="57"/>
      <c r="BI1351" s="57"/>
      <c r="BJ1351" s="57"/>
      <c r="BK1351" s="57"/>
      <c r="BL1351" s="57"/>
      <c r="BM1351" s="57"/>
      <c r="BN1351" s="57"/>
      <c r="DI1351" s="422"/>
      <c r="DJ1351" s="422"/>
      <c r="EU1351" s="422"/>
      <c r="EV1351" s="422"/>
    </row>
    <row r="1352" spans="14:152" s="56" customFormat="1" ht="15" customHeight="1">
      <c r="N1352" s="461">
        <v>130</v>
      </c>
      <c r="O1352" s="461">
        <v>111</v>
      </c>
      <c r="P1352" s="172" t="s">
        <v>22</v>
      </c>
      <c r="Q1352" s="172" t="s">
        <v>808</v>
      </c>
      <c r="R1352" s="172" t="s">
        <v>995</v>
      </c>
      <c r="AG1352" s="57"/>
      <c r="AH1352" s="57"/>
      <c r="AI1352" s="57"/>
      <c r="AJ1352" s="57"/>
      <c r="AK1352" s="57"/>
      <c r="AL1352" s="57"/>
      <c r="AM1352" s="57"/>
      <c r="AN1352" s="57"/>
      <c r="AO1352" s="57"/>
      <c r="AP1352" s="57"/>
      <c r="AQ1352" s="57"/>
      <c r="AR1352" s="57"/>
      <c r="AS1352" s="57"/>
      <c r="AT1352" s="57"/>
      <c r="AU1352" s="57"/>
      <c r="AV1352" s="57"/>
      <c r="AW1352" s="57"/>
      <c r="AX1352" s="57"/>
      <c r="AY1352" s="57"/>
      <c r="AZ1352" s="57"/>
      <c r="BA1352" s="57"/>
      <c r="BB1352" s="57"/>
      <c r="BC1352" s="57"/>
      <c r="BD1352" s="57"/>
      <c r="BE1352" s="57"/>
      <c r="BF1352" s="57"/>
      <c r="BG1352" s="57"/>
      <c r="BH1352" s="57"/>
      <c r="BI1352" s="57"/>
      <c r="BJ1352" s="57"/>
      <c r="BK1352" s="57"/>
      <c r="BL1352" s="57"/>
      <c r="BM1352" s="57"/>
      <c r="BN1352" s="57"/>
      <c r="DI1352" s="422"/>
      <c r="DJ1352" s="422"/>
      <c r="EU1352" s="422"/>
      <c r="EV1352" s="422"/>
    </row>
    <row r="1353" spans="14:152" s="56" customFormat="1" ht="15" customHeight="1">
      <c r="N1353" s="461">
        <v>131</v>
      </c>
      <c r="O1353" s="461">
        <v>112</v>
      </c>
      <c r="P1353" s="172" t="s">
        <v>216</v>
      </c>
      <c r="Q1353" s="172" t="s">
        <v>996</v>
      </c>
      <c r="R1353" s="172" t="s">
        <v>809</v>
      </c>
      <c r="AG1353" s="57"/>
      <c r="AH1353" s="57"/>
      <c r="AI1353" s="57"/>
      <c r="AJ1353" s="57"/>
      <c r="AK1353" s="57"/>
      <c r="AL1353" s="57"/>
      <c r="AM1353" s="57"/>
      <c r="AN1353" s="57"/>
      <c r="AO1353" s="57"/>
      <c r="AP1353" s="57"/>
      <c r="AQ1353" s="57"/>
      <c r="AR1353" s="57"/>
      <c r="AS1353" s="57"/>
      <c r="AT1353" s="57"/>
      <c r="AU1353" s="57"/>
      <c r="AV1353" s="57"/>
      <c r="AW1353" s="57"/>
      <c r="AX1353" s="57"/>
      <c r="AY1353" s="57"/>
      <c r="AZ1353" s="57"/>
      <c r="BA1353" s="57"/>
      <c r="BB1353" s="57"/>
      <c r="BC1353" s="57"/>
      <c r="BD1353" s="57"/>
      <c r="BE1353" s="57"/>
      <c r="BF1353" s="57"/>
      <c r="BG1353" s="57"/>
      <c r="BH1353" s="57"/>
      <c r="BI1353" s="57"/>
      <c r="BJ1353" s="57"/>
      <c r="BK1353" s="57"/>
      <c r="BL1353" s="57"/>
      <c r="BM1353" s="57"/>
      <c r="BN1353" s="57"/>
      <c r="DI1353" s="422"/>
      <c r="DJ1353" s="422"/>
      <c r="EU1353" s="422"/>
      <c r="EV1353" s="422"/>
    </row>
    <row r="1354" spans="14:152" s="56" customFormat="1" ht="15" customHeight="1">
      <c r="N1354" s="461">
        <v>132</v>
      </c>
      <c r="O1354" s="461">
        <v>112</v>
      </c>
      <c r="P1354" s="172" t="s">
        <v>216</v>
      </c>
      <c r="Q1354" s="172" t="s">
        <v>997</v>
      </c>
      <c r="R1354" s="172" t="s">
        <v>998</v>
      </c>
      <c r="AG1354" s="57"/>
      <c r="AH1354" s="57"/>
      <c r="AI1354" s="57"/>
      <c r="AJ1354" s="57"/>
      <c r="AK1354" s="57"/>
      <c r="AL1354" s="57"/>
      <c r="AM1354" s="57"/>
      <c r="AN1354" s="57"/>
      <c r="AO1354" s="57"/>
      <c r="AP1354" s="57"/>
      <c r="AQ1354" s="57"/>
      <c r="AR1354" s="57"/>
      <c r="AS1354" s="57"/>
      <c r="AT1354" s="57"/>
      <c r="AU1354" s="57"/>
      <c r="AV1354" s="57"/>
      <c r="AW1354" s="57"/>
      <c r="AX1354" s="57"/>
      <c r="AY1354" s="57"/>
      <c r="AZ1354" s="57"/>
      <c r="BA1354" s="57"/>
      <c r="BB1354" s="57"/>
      <c r="BC1354" s="57"/>
      <c r="BD1354" s="57"/>
      <c r="BE1354" s="57"/>
      <c r="BF1354" s="57"/>
      <c r="BG1354" s="57"/>
      <c r="BH1354" s="57"/>
      <c r="BI1354" s="57"/>
      <c r="BJ1354" s="57"/>
      <c r="BK1354" s="57"/>
      <c r="BL1354" s="57"/>
      <c r="BM1354" s="57"/>
      <c r="BN1354" s="57"/>
      <c r="DI1354" s="422"/>
      <c r="DJ1354" s="422"/>
      <c r="EU1354" s="422"/>
      <c r="EV1354" s="422"/>
    </row>
    <row r="1355" spans="14:152" s="56" customFormat="1" ht="15" customHeight="1">
      <c r="N1355" s="461">
        <v>133</v>
      </c>
      <c r="O1355" s="461">
        <v>113</v>
      </c>
      <c r="P1355" s="172" t="s">
        <v>27</v>
      </c>
      <c r="Q1355" s="172" t="s">
        <v>812</v>
      </c>
      <c r="R1355" s="172" t="s">
        <v>813</v>
      </c>
      <c r="AG1355" s="57"/>
      <c r="AH1355" s="57"/>
      <c r="AI1355" s="57"/>
      <c r="AJ1355" s="57"/>
      <c r="AK1355" s="57"/>
      <c r="AL1355" s="57"/>
      <c r="AM1355" s="57"/>
      <c r="AN1355" s="57"/>
      <c r="AO1355" s="57"/>
      <c r="AP1355" s="57"/>
      <c r="AQ1355" s="57"/>
      <c r="AR1355" s="57"/>
      <c r="AS1355" s="57"/>
      <c r="AT1355" s="57"/>
      <c r="AU1355" s="57"/>
      <c r="AV1355" s="57"/>
      <c r="AW1355" s="57"/>
      <c r="AX1355" s="57"/>
      <c r="AY1355" s="57"/>
      <c r="AZ1355" s="57"/>
      <c r="BA1355" s="57"/>
      <c r="BB1355" s="57"/>
      <c r="BC1355" s="57"/>
      <c r="BD1355" s="57"/>
      <c r="BE1355" s="57"/>
      <c r="BF1355" s="57"/>
      <c r="BG1355" s="57"/>
      <c r="BH1355" s="57"/>
      <c r="BI1355" s="57"/>
      <c r="BJ1355" s="57"/>
      <c r="BK1355" s="57"/>
      <c r="BL1355" s="57"/>
      <c r="BM1355" s="57"/>
      <c r="BN1355" s="57"/>
      <c r="DI1355" s="422"/>
      <c r="DJ1355" s="422"/>
      <c r="EU1355" s="422"/>
      <c r="EV1355" s="422"/>
    </row>
    <row r="1356" spans="14:152" s="56" customFormat="1" ht="15" customHeight="1">
      <c r="N1356" s="461">
        <v>134</v>
      </c>
      <c r="O1356" s="461">
        <v>113</v>
      </c>
      <c r="P1356" s="172" t="s">
        <v>27</v>
      </c>
      <c r="Q1356" s="172" t="s">
        <v>812</v>
      </c>
      <c r="R1356" s="172" t="s">
        <v>813</v>
      </c>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57"/>
      <c r="BJ1356" s="57"/>
      <c r="BK1356" s="57"/>
      <c r="BL1356" s="57"/>
      <c r="BM1356" s="57"/>
      <c r="BN1356" s="57"/>
      <c r="DI1356" s="422"/>
      <c r="DJ1356" s="422"/>
      <c r="EU1356" s="422"/>
      <c r="EV1356" s="422"/>
    </row>
    <row r="1357" spans="14:152" s="56" customFormat="1" ht="15" customHeight="1">
      <c r="N1357" s="461">
        <v>135</v>
      </c>
      <c r="O1357" s="461">
        <v>114</v>
      </c>
      <c r="P1357" s="172" t="s">
        <v>219</v>
      </c>
      <c r="Q1357" s="172" t="s">
        <v>814</v>
      </c>
      <c r="R1357" s="172" t="s">
        <v>999</v>
      </c>
      <c r="AG1357" s="57"/>
      <c r="AH1357" s="57"/>
      <c r="AI1357" s="57"/>
      <c r="AJ1357" s="57"/>
      <c r="AK1357" s="57"/>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7"/>
      <c r="BI1357" s="57"/>
      <c r="BJ1357" s="57"/>
      <c r="BK1357" s="57"/>
      <c r="BL1357" s="57"/>
      <c r="BM1357" s="57"/>
      <c r="BN1357" s="57"/>
      <c r="DI1357" s="422"/>
      <c r="DJ1357" s="422"/>
      <c r="EU1357" s="422"/>
      <c r="EV1357" s="422"/>
    </row>
    <row r="1358" spans="14:152" s="56" customFormat="1" ht="15" customHeight="1">
      <c r="N1358" s="461">
        <v>136</v>
      </c>
      <c r="O1358" s="461">
        <v>115</v>
      </c>
      <c r="P1358" s="172" t="s">
        <v>118</v>
      </c>
      <c r="Q1358" s="172" t="s">
        <v>814</v>
      </c>
      <c r="R1358" s="172" t="s">
        <v>815</v>
      </c>
      <c r="AG1358" s="57"/>
      <c r="AH1358" s="57"/>
      <c r="AI1358" s="57"/>
      <c r="AJ1358" s="57"/>
      <c r="AK1358" s="57"/>
      <c r="AL1358" s="57"/>
      <c r="AM1358" s="57"/>
      <c r="AN1358" s="57"/>
      <c r="AO1358" s="57"/>
      <c r="AP1358" s="57"/>
      <c r="AQ1358" s="57"/>
      <c r="AR1358" s="57"/>
      <c r="AS1358" s="57"/>
      <c r="AT1358" s="57"/>
      <c r="AU1358" s="57"/>
      <c r="AV1358" s="57"/>
      <c r="AW1358" s="57"/>
      <c r="AX1358" s="57"/>
      <c r="AY1358" s="57"/>
      <c r="AZ1358" s="57"/>
      <c r="BA1358" s="57"/>
      <c r="BB1358" s="57"/>
      <c r="BC1358" s="57"/>
      <c r="BD1358" s="57"/>
      <c r="BE1358" s="57"/>
      <c r="BF1358" s="57"/>
      <c r="BG1358" s="57"/>
      <c r="BH1358" s="57"/>
      <c r="BI1358" s="57"/>
      <c r="BJ1358" s="57"/>
      <c r="BK1358" s="57"/>
      <c r="BL1358" s="57"/>
      <c r="BM1358" s="57"/>
      <c r="BN1358" s="57"/>
      <c r="DI1358" s="422"/>
      <c r="DJ1358" s="422"/>
      <c r="EU1358" s="422"/>
      <c r="EV1358" s="422"/>
    </row>
    <row r="1359" spans="14:152" s="56" customFormat="1" ht="15" customHeight="1">
      <c r="N1359" s="461">
        <v>137</v>
      </c>
      <c r="O1359" s="461">
        <v>115</v>
      </c>
      <c r="P1359" s="172" t="s">
        <v>118</v>
      </c>
      <c r="Q1359" s="172" t="s">
        <v>816</v>
      </c>
      <c r="R1359" s="172" t="s">
        <v>817</v>
      </c>
      <c r="AG1359" s="57"/>
      <c r="AH1359" s="57"/>
      <c r="AI1359" s="57"/>
      <c r="AJ1359" s="57"/>
      <c r="AK1359" s="57"/>
      <c r="AL1359" s="57"/>
      <c r="AM1359" s="57"/>
      <c r="AN1359" s="57"/>
      <c r="AO1359" s="57"/>
      <c r="AP1359" s="57"/>
      <c r="AQ1359" s="57"/>
      <c r="AR1359" s="57"/>
      <c r="AS1359" s="57"/>
      <c r="AT1359" s="57"/>
      <c r="AU1359" s="57"/>
      <c r="AV1359" s="57"/>
      <c r="AW1359" s="57"/>
      <c r="AX1359" s="57"/>
      <c r="AY1359" s="57"/>
      <c r="AZ1359" s="57"/>
      <c r="BA1359" s="57"/>
      <c r="BB1359" s="57"/>
      <c r="BC1359" s="57"/>
      <c r="BD1359" s="57"/>
      <c r="BE1359" s="57"/>
      <c r="BF1359" s="57"/>
      <c r="BG1359" s="57"/>
      <c r="BH1359" s="57"/>
      <c r="BI1359" s="57"/>
      <c r="BJ1359" s="57"/>
      <c r="BK1359" s="57"/>
      <c r="BL1359" s="57"/>
      <c r="BM1359" s="57"/>
      <c r="BN1359" s="57"/>
      <c r="DI1359" s="422"/>
      <c r="DJ1359" s="422"/>
      <c r="EU1359" s="422"/>
      <c r="EV1359" s="422"/>
    </row>
    <row r="1360" spans="14:152" s="56" customFormat="1" ht="15" customHeight="1">
      <c r="N1360" s="461">
        <v>138</v>
      </c>
      <c r="O1360" s="461">
        <v>116</v>
      </c>
      <c r="P1360" s="172" t="s">
        <v>222</v>
      </c>
      <c r="Q1360" s="172" t="s">
        <v>1000</v>
      </c>
      <c r="R1360" s="172" t="s">
        <v>1001</v>
      </c>
      <c r="AG1360" s="57"/>
      <c r="AH1360" s="57"/>
      <c r="AI1360" s="57"/>
      <c r="AJ1360" s="57"/>
      <c r="AK1360" s="57"/>
      <c r="AL1360" s="57"/>
      <c r="AM1360" s="57"/>
      <c r="AN1360" s="57"/>
      <c r="AO1360" s="57"/>
      <c r="AP1360" s="57"/>
      <c r="AQ1360" s="57"/>
      <c r="AR1360" s="57"/>
      <c r="AS1360" s="57"/>
      <c r="AT1360" s="57"/>
      <c r="AU1360" s="57"/>
      <c r="AV1360" s="57"/>
      <c r="AW1360" s="57"/>
      <c r="AX1360" s="57"/>
      <c r="AY1360" s="57"/>
      <c r="AZ1360" s="57"/>
      <c r="BA1360" s="57"/>
      <c r="BB1360" s="57"/>
      <c r="BC1360" s="57"/>
      <c r="BD1360" s="57"/>
      <c r="BE1360" s="57"/>
      <c r="BF1360" s="57"/>
      <c r="BG1360" s="57"/>
      <c r="BH1360" s="57"/>
      <c r="BI1360" s="57"/>
      <c r="BJ1360" s="57"/>
      <c r="BK1360" s="57"/>
      <c r="BL1360" s="57"/>
      <c r="BM1360" s="57"/>
      <c r="BN1360" s="57"/>
      <c r="DI1360" s="422"/>
      <c r="DJ1360" s="422"/>
      <c r="EU1360" s="422"/>
      <c r="EV1360" s="422"/>
    </row>
    <row r="1361" spans="14:152" s="56" customFormat="1" ht="15" customHeight="1">
      <c r="N1361" s="461">
        <v>139</v>
      </c>
      <c r="O1361" s="461">
        <v>116</v>
      </c>
      <c r="P1361" s="172" t="s">
        <v>222</v>
      </c>
      <c r="Q1361" s="172" t="s">
        <v>818</v>
      </c>
      <c r="R1361" s="172" t="s">
        <v>819</v>
      </c>
      <c r="AG1361" s="57"/>
      <c r="AH1361" s="57"/>
      <c r="AI1361" s="57"/>
      <c r="AJ1361" s="57"/>
      <c r="AK1361" s="57"/>
      <c r="AL1361" s="57"/>
      <c r="AM1361" s="57"/>
      <c r="AN1361" s="57"/>
      <c r="AO1361" s="57"/>
      <c r="AP1361" s="57"/>
      <c r="AQ1361" s="57"/>
      <c r="AR1361" s="57"/>
      <c r="AS1361" s="57"/>
      <c r="AT1361" s="57"/>
      <c r="AU1361" s="57"/>
      <c r="AV1361" s="57"/>
      <c r="AW1361" s="57"/>
      <c r="AX1361" s="57"/>
      <c r="AY1361" s="57"/>
      <c r="AZ1361" s="57"/>
      <c r="BA1361" s="57"/>
      <c r="BB1361" s="57"/>
      <c r="BC1361" s="57"/>
      <c r="BD1361" s="57"/>
      <c r="BE1361" s="57"/>
      <c r="BF1361" s="57"/>
      <c r="BG1361" s="57"/>
      <c r="BH1361" s="57"/>
      <c r="BI1361" s="57"/>
      <c r="BJ1361" s="57"/>
      <c r="BK1361" s="57"/>
      <c r="BL1361" s="57"/>
      <c r="BM1361" s="57"/>
      <c r="BN1361" s="57"/>
      <c r="DI1361" s="422"/>
      <c r="DJ1361" s="422"/>
      <c r="EU1361" s="422"/>
      <c r="EV1361" s="422"/>
    </row>
    <row r="1362" spans="14:152" s="56" customFormat="1" ht="15" customHeight="1">
      <c r="N1362" s="461">
        <v>140</v>
      </c>
      <c r="O1362" s="461">
        <v>117</v>
      </c>
      <c r="P1362" s="172" t="s">
        <v>33</v>
      </c>
      <c r="Q1362" s="172" t="s">
        <v>1002</v>
      </c>
      <c r="R1362" s="172" t="s">
        <v>1003</v>
      </c>
      <c r="AG1362" s="57"/>
      <c r="AH1362" s="57"/>
      <c r="AI1362" s="57"/>
      <c r="AJ1362" s="57"/>
      <c r="AK1362" s="57"/>
      <c r="AL1362" s="57"/>
      <c r="AM1362" s="57"/>
      <c r="AN1362" s="57"/>
      <c r="AO1362" s="57"/>
      <c r="AP1362" s="57"/>
      <c r="AQ1362" s="57"/>
      <c r="AR1362" s="57"/>
      <c r="AS1362" s="57"/>
      <c r="AT1362" s="57"/>
      <c r="AU1362" s="57"/>
      <c r="AV1362" s="57"/>
      <c r="AW1362" s="57"/>
      <c r="AX1362" s="57"/>
      <c r="AY1362" s="57"/>
      <c r="AZ1362" s="57"/>
      <c r="BA1362" s="57"/>
      <c r="BB1362" s="57"/>
      <c r="BC1362" s="57"/>
      <c r="BD1362" s="57"/>
      <c r="BE1362" s="57"/>
      <c r="BF1362" s="57"/>
      <c r="BG1362" s="57"/>
      <c r="BH1362" s="57"/>
      <c r="BI1362" s="57"/>
      <c r="BJ1362" s="57"/>
      <c r="BK1362" s="57"/>
      <c r="BL1362" s="57"/>
      <c r="BM1362" s="57"/>
      <c r="BN1362" s="57"/>
      <c r="DI1362" s="422"/>
      <c r="DJ1362" s="422"/>
      <c r="EU1362" s="422"/>
      <c r="EV1362" s="422"/>
    </row>
    <row r="1363" spans="14:152" s="56" customFormat="1" ht="15" customHeight="1">
      <c r="N1363" s="461">
        <v>141</v>
      </c>
      <c r="O1363" s="461">
        <v>117</v>
      </c>
      <c r="P1363" s="172" t="s">
        <v>33</v>
      </c>
      <c r="Q1363" s="172" t="s">
        <v>820</v>
      </c>
      <c r="R1363" s="172" t="s">
        <v>821</v>
      </c>
      <c r="AG1363" s="57"/>
      <c r="AH1363" s="57"/>
      <c r="AI1363" s="57"/>
      <c r="AJ1363" s="57"/>
      <c r="AK1363" s="57"/>
      <c r="AL1363" s="57"/>
      <c r="AM1363" s="57"/>
      <c r="AN1363" s="57"/>
      <c r="AO1363" s="57"/>
      <c r="AP1363" s="57"/>
      <c r="AQ1363" s="57"/>
      <c r="AR1363" s="57"/>
      <c r="AS1363" s="57"/>
      <c r="AT1363" s="57"/>
      <c r="AU1363" s="57"/>
      <c r="AV1363" s="57"/>
      <c r="AW1363" s="57"/>
      <c r="AX1363" s="57"/>
      <c r="AY1363" s="57"/>
      <c r="AZ1363" s="57"/>
      <c r="BA1363" s="57"/>
      <c r="BB1363" s="57"/>
      <c r="BC1363" s="57"/>
      <c r="BD1363" s="57"/>
      <c r="BE1363" s="57"/>
      <c r="BF1363" s="57"/>
      <c r="BG1363" s="57"/>
      <c r="BH1363" s="57"/>
      <c r="BI1363" s="57"/>
      <c r="BJ1363" s="57"/>
      <c r="BK1363" s="57"/>
      <c r="BL1363" s="57"/>
      <c r="BM1363" s="57"/>
      <c r="BN1363" s="57"/>
      <c r="DI1363" s="422"/>
      <c r="DJ1363" s="422"/>
      <c r="EU1363" s="422"/>
      <c r="EV1363" s="422"/>
    </row>
    <row r="1364" spans="14:152" s="56" customFormat="1" ht="15" customHeight="1">
      <c r="N1364" s="461">
        <v>142</v>
      </c>
      <c r="O1364" s="461">
        <v>118</v>
      </c>
      <c r="P1364" s="172" t="s">
        <v>224</v>
      </c>
      <c r="Q1364" s="172" t="s">
        <v>822</v>
      </c>
      <c r="R1364" s="172" t="s">
        <v>823</v>
      </c>
      <c r="AG1364" s="57"/>
      <c r="AH1364" s="57"/>
      <c r="AI1364" s="57"/>
      <c r="AJ1364" s="57"/>
      <c r="AK1364" s="57"/>
      <c r="AL1364" s="57"/>
      <c r="AM1364" s="57"/>
      <c r="AN1364" s="57"/>
      <c r="AO1364" s="57"/>
      <c r="AP1364" s="57"/>
      <c r="AQ1364" s="57"/>
      <c r="AR1364" s="57"/>
      <c r="AS1364" s="57"/>
      <c r="AT1364" s="57"/>
      <c r="AU1364" s="57"/>
      <c r="AV1364" s="57"/>
      <c r="AW1364" s="57"/>
      <c r="AX1364" s="57"/>
      <c r="AY1364" s="57"/>
      <c r="AZ1364" s="57"/>
      <c r="BA1364" s="57"/>
      <c r="BB1364" s="57"/>
      <c r="BC1364" s="57"/>
      <c r="BD1364" s="57"/>
      <c r="BE1364" s="57"/>
      <c r="BF1364" s="57"/>
      <c r="BG1364" s="57"/>
      <c r="BH1364" s="57"/>
      <c r="BI1364" s="57"/>
      <c r="BJ1364" s="57"/>
      <c r="BK1364" s="57"/>
      <c r="BL1364" s="57"/>
      <c r="BM1364" s="57"/>
      <c r="BN1364" s="57"/>
      <c r="DI1364" s="422"/>
      <c r="DJ1364" s="422"/>
      <c r="EU1364" s="422"/>
      <c r="EV1364" s="422"/>
    </row>
    <row r="1365" spans="14:152" s="56" customFormat="1" ht="15" customHeight="1">
      <c r="N1365" s="461">
        <v>143</v>
      </c>
      <c r="O1365" s="461">
        <v>118</v>
      </c>
      <c r="P1365" s="172" t="s">
        <v>224</v>
      </c>
      <c r="Q1365" s="172" t="s">
        <v>822</v>
      </c>
      <c r="R1365" s="172" t="s">
        <v>823</v>
      </c>
      <c r="AG1365" s="57"/>
      <c r="AH1365" s="57"/>
      <c r="AI1365" s="57"/>
      <c r="AJ1365" s="57"/>
      <c r="AK1365" s="57"/>
      <c r="AL1365" s="57"/>
      <c r="AM1365" s="57"/>
      <c r="AN1365" s="57"/>
      <c r="AO1365" s="57"/>
      <c r="AP1365" s="57"/>
      <c r="AQ1365" s="57"/>
      <c r="AR1365" s="57"/>
      <c r="AS1365" s="57"/>
      <c r="AT1365" s="57"/>
      <c r="AU1365" s="57"/>
      <c r="AV1365" s="57"/>
      <c r="AW1365" s="57"/>
      <c r="AX1365" s="57"/>
      <c r="AY1365" s="57"/>
      <c r="AZ1365" s="57"/>
      <c r="BA1365" s="57"/>
      <c r="BB1365" s="57"/>
      <c r="BC1365" s="57"/>
      <c r="BD1365" s="57"/>
      <c r="BE1365" s="57"/>
      <c r="BF1365" s="57"/>
      <c r="BG1365" s="57"/>
      <c r="BH1365" s="57"/>
      <c r="BI1365" s="57"/>
      <c r="BJ1365" s="57"/>
      <c r="BK1365" s="57"/>
      <c r="BL1365" s="57"/>
      <c r="BM1365" s="57"/>
      <c r="BN1365" s="57"/>
      <c r="DI1365" s="422"/>
      <c r="DJ1365" s="422"/>
      <c r="EU1365" s="422"/>
      <c r="EV1365" s="422"/>
    </row>
    <row r="1366" spans="14:152" s="56" customFormat="1" ht="15" customHeight="1">
      <c r="N1366" s="461">
        <v>144</v>
      </c>
      <c r="O1366" s="461">
        <v>119</v>
      </c>
      <c r="P1366" s="172" t="s">
        <v>38</v>
      </c>
      <c r="Q1366" s="172" t="s">
        <v>824</v>
      </c>
      <c r="R1366" s="172" t="s">
        <v>825</v>
      </c>
      <c r="AG1366" s="57"/>
      <c r="AH1366" s="57"/>
      <c r="AI1366" s="57"/>
      <c r="AJ1366" s="57"/>
      <c r="AK1366" s="57"/>
      <c r="AL1366" s="57"/>
      <c r="AM1366" s="57"/>
      <c r="AN1366" s="57"/>
      <c r="AO1366" s="57"/>
      <c r="AP1366" s="57"/>
      <c r="AQ1366" s="57"/>
      <c r="AR1366" s="57"/>
      <c r="AS1366" s="57"/>
      <c r="AT1366" s="57"/>
      <c r="AU1366" s="57"/>
      <c r="AV1366" s="57"/>
      <c r="AW1366" s="57"/>
      <c r="AX1366" s="57"/>
      <c r="AY1366" s="57"/>
      <c r="AZ1366" s="57"/>
      <c r="BA1366" s="57"/>
      <c r="BB1366" s="57"/>
      <c r="BC1366" s="57"/>
      <c r="BD1366" s="57"/>
      <c r="BE1366" s="57"/>
      <c r="BF1366" s="57"/>
      <c r="BG1366" s="57"/>
      <c r="BH1366" s="57"/>
      <c r="BI1366" s="57"/>
      <c r="BJ1366" s="57"/>
      <c r="BK1366" s="57"/>
      <c r="BL1366" s="57"/>
      <c r="BM1366" s="57"/>
      <c r="BN1366" s="57"/>
      <c r="DI1366" s="422"/>
      <c r="DJ1366" s="422"/>
      <c r="EU1366" s="422"/>
      <c r="EV1366" s="422"/>
    </row>
    <row r="1367" spans="14:152" s="56" customFormat="1" ht="15" customHeight="1">
      <c r="N1367" s="461">
        <v>145</v>
      </c>
      <c r="O1367" s="461">
        <v>120</v>
      </c>
      <c r="P1367" s="172" t="s">
        <v>226</v>
      </c>
      <c r="Q1367" s="172" t="s">
        <v>824</v>
      </c>
      <c r="R1367" s="172" t="s">
        <v>1004</v>
      </c>
      <c r="AG1367" s="57"/>
      <c r="AH1367" s="57"/>
      <c r="AI1367" s="57"/>
      <c r="AJ1367" s="57"/>
      <c r="AK1367" s="57"/>
      <c r="AL1367" s="57"/>
      <c r="AM1367" s="57"/>
      <c r="AN1367" s="57"/>
      <c r="AO1367" s="57"/>
      <c r="AP1367" s="57"/>
      <c r="AQ1367" s="57"/>
      <c r="AR1367" s="57"/>
      <c r="AS1367" s="57"/>
      <c r="AT1367" s="57"/>
      <c r="AU1367" s="57"/>
      <c r="AV1367" s="57"/>
      <c r="AW1367" s="57"/>
      <c r="AX1367" s="57"/>
      <c r="AY1367" s="57"/>
      <c r="AZ1367" s="57"/>
      <c r="BA1367" s="57"/>
      <c r="BB1367" s="57"/>
      <c r="BC1367" s="57"/>
      <c r="BD1367" s="57"/>
      <c r="BE1367" s="57"/>
      <c r="BF1367" s="57"/>
      <c r="BG1367" s="57"/>
      <c r="BH1367" s="57"/>
      <c r="BI1367" s="57"/>
      <c r="BJ1367" s="57"/>
      <c r="BK1367" s="57"/>
      <c r="BL1367" s="57"/>
      <c r="BM1367" s="57"/>
      <c r="BN1367" s="57"/>
      <c r="DI1367" s="422"/>
      <c r="DJ1367" s="422"/>
      <c r="EU1367" s="422"/>
      <c r="EV1367" s="422"/>
    </row>
    <row r="1368" spans="14:152" s="56" customFormat="1" ht="15" customHeight="1">
      <c r="N1368" s="461">
        <v>146</v>
      </c>
      <c r="O1368" s="461">
        <v>120</v>
      </c>
      <c r="P1368" s="172" t="s">
        <v>226</v>
      </c>
      <c r="Q1368" s="172" t="s">
        <v>826</v>
      </c>
      <c r="R1368" s="172" t="s">
        <v>827</v>
      </c>
      <c r="AG1368" s="57"/>
      <c r="AH1368" s="57"/>
      <c r="AI1368" s="57"/>
      <c r="AJ1368" s="57"/>
      <c r="AK1368" s="57"/>
      <c r="AL1368" s="57"/>
      <c r="AM1368" s="57"/>
      <c r="AN1368" s="57"/>
      <c r="AO1368" s="57"/>
      <c r="AP1368" s="57"/>
      <c r="AQ1368" s="57"/>
      <c r="AR1368" s="57"/>
      <c r="AS1368" s="57"/>
      <c r="AT1368" s="57"/>
      <c r="AU1368" s="57"/>
      <c r="AV1368" s="57"/>
      <c r="AW1368" s="57"/>
      <c r="AX1368" s="57"/>
      <c r="AY1368" s="57"/>
      <c r="AZ1368" s="57"/>
      <c r="BA1368" s="57"/>
      <c r="BB1368" s="57"/>
      <c r="BC1368" s="57"/>
      <c r="BD1368" s="57"/>
      <c r="BE1368" s="57"/>
      <c r="BF1368" s="57"/>
      <c r="BG1368" s="57"/>
      <c r="BH1368" s="57"/>
      <c r="BI1368" s="57"/>
      <c r="BJ1368" s="57"/>
      <c r="BK1368" s="57"/>
      <c r="BL1368" s="57"/>
      <c r="BM1368" s="57"/>
      <c r="BN1368" s="57"/>
      <c r="DI1368" s="422"/>
      <c r="DJ1368" s="422"/>
      <c r="EU1368" s="422"/>
      <c r="EV1368" s="422"/>
    </row>
    <row r="1369" spans="14:152" s="56" customFormat="1" ht="15" customHeight="1">
      <c r="N1369" s="461">
        <v>147</v>
      </c>
      <c r="O1369" s="461">
        <v>121</v>
      </c>
      <c r="P1369" s="172" t="s">
        <v>40</v>
      </c>
      <c r="Q1369" s="172" t="s">
        <v>826</v>
      </c>
      <c r="R1369" s="172" t="s">
        <v>827</v>
      </c>
      <c r="AG1369" s="57"/>
      <c r="AH1369" s="57"/>
      <c r="AI1369" s="57"/>
      <c r="AJ1369" s="57"/>
      <c r="AK1369" s="57"/>
      <c r="AL1369" s="57"/>
      <c r="AM1369" s="57"/>
      <c r="AN1369" s="57"/>
      <c r="AO1369" s="57"/>
      <c r="AP1369" s="57"/>
      <c r="AQ1369" s="57"/>
      <c r="AR1369" s="57"/>
      <c r="AS1369" s="57"/>
      <c r="AT1369" s="57"/>
      <c r="AU1369" s="57"/>
      <c r="AV1369" s="57"/>
      <c r="AW1369" s="57"/>
      <c r="AX1369" s="57"/>
      <c r="AY1369" s="57"/>
      <c r="AZ1369" s="57"/>
      <c r="BA1369" s="57"/>
      <c r="BB1369" s="57"/>
      <c r="BC1369" s="57"/>
      <c r="BD1369" s="57"/>
      <c r="BE1369" s="57"/>
      <c r="BF1369" s="57"/>
      <c r="BG1369" s="57"/>
      <c r="BH1369" s="57"/>
      <c r="BI1369" s="57"/>
      <c r="BJ1369" s="57"/>
      <c r="BK1369" s="57"/>
      <c r="BL1369" s="57"/>
      <c r="BM1369" s="57"/>
      <c r="BN1369" s="57"/>
      <c r="DI1369" s="422"/>
      <c r="DJ1369" s="422"/>
      <c r="EU1369" s="422"/>
      <c r="EV1369" s="422"/>
    </row>
    <row r="1370" spans="14:152" s="56" customFormat="1" ht="15" customHeight="1">
      <c r="N1370" s="461">
        <v>148</v>
      </c>
      <c r="O1370" s="461">
        <v>121</v>
      </c>
      <c r="P1370" s="172" t="s">
        <v>40</v>
      </c>
      <c r="Q1370" s="172" t="s">
        <v>828</v>
      </c>
      <c r="R1370" s="172" t="s">
        <v>829</v>
      </c>
      <c r="AG1370" s="57"/>
      <c r="AH1370" s="57"/>
      <c r="AI1370" s="57"/>
      <c r="AJ1370" s="57"/>
      <c r="AK1370" s="57"/>
      <c r="AL1370" s="57"/>
      <c r="AM1370" s="57"/>
      <c r="AN1370" s="57"/>
      <c r="AO1370" s="57"/>
      <c r="AP1370" s="57"/>
      <c r="AQ1370" s="57"/>
      <c r="AR1370" s="57"/>
      <c r="AS1370" s="57"/>
      <c r="AT1370" s="57"/>
      <c r="AU1370" s="57"/>
      <c r="AV1370" s="57"/>
      <c r="AW1370" s="57"/>
      <c r="AX1370" s="57"/>
      <c r="AY1370" s="57"/>
      <c r="AZ1370" s="57"/>
      <c r="BA1370" s="57"/>
      <c r="BB1370" s="57"/>
      <c r="BC1370" s="57"/>
      <c r="BD1370" s="57"/>
      <c r="BE1370" s="57"/>
      <c r="BF1370" s="57"/>
      <c r="BG1370" s="57"/>
      <c r="BH1370" s="57"/>
      <c r="BI1370" s="57"/>
      <c r="BJ1370" s="57"/>
      <c r="BK1370" s="57"/>
      <c r="BL1370" s="57"/>
      <c r="BM1370" s="57"/>
      <c r="BN1370" s="57"/>
      <c r="DI1370" s="422"/>
      <c r="DJ1370" s="422"/>
      <c r="EU1370" s="422"/>
      <c r="EV1370" s="422"/>
    </row>
    <row r="1371" spans="14:152" s="56" customFormat="1" ht="15" customHeight="1">
      <c r="N1371" s="461">
        <v>149</v>
      </c>
      <c r="O1371" s="461">
        <v>122</v>
      </c>
      <c r="P1371" s="172" t="s">
        <v>43</v>
      </c>
      <c r="Q1371" s="172" t="s">
        <v>830</v>
      </c>
      <c r="R1371" s="172" t="s">
        <v>1005</v>
      </c>
      <c r="AG1371" s="57"/>
      <c r="AH1371" s="57"/>
      <c r="AI1371" s="57"/>
      <c r="AJ1371" s="57"/>
      <c r="AK1371" s="57"/>
      <c r="AL1371" s="57"/>
      <c r="AM1371" s="57"/>
      <c r="AN1371" s="57"/>
      <c r="AO1371" s="57"/>
      <c r="AP1371" s="57"/>
      <c r="AQ1371" s="57"/>
      <c r="AR1371" s="57"/>
      <c r="AS1371" s="57"/>
      <c r="AT1371" s="57"/>
      <c r="AU1371" s="57"/>
      <c r="AV1371" s="57"/>
      <c r="AW1371" s="57"/>
      <c r="AX1371" s="57"/>
      <c r="AY1371" s="57"/>
      <c r="AZ1371" s="57"/>
      <c r="BA1371" s="57"/>
      <c r="BB1371" s="57"/>
      <c r="BC1371" s="57"/>
      <c r="BD1371" s="57"/>
      <c r="BE1371" s="57"/>
      <c r="BF1371" s="57"/>
      <c r="BG1371" s="57"/>
      <c r="BH1371" s="57"/>
      <c r="BI1371" s="57"/>
      <c r="BJ1371" s="57"/>
      <c r="BK1371" s="57"/>
      <c r="BL1371" s="57"/>
      <c r="BM1371" s="57"/>
      <c r="BN1371" s="57"/>
      <c r="DI1371" s="422"/>
      <c r="DJ1371" s="422"/>
      <c r="EU1371" s="422"/>
      <c r="EV1371" s="422"/>
    </row>
    <row r="1372" spans="14:152" s="56" customFormat="1" ht="15" customHeight="1">
      <c r="N1372" s="461">
        <v>150</v>
      </c>
      <c r="O1372" s="461">
        <v>122</v>
      </c>
      <c r="P1372" s="172" t="s">
        <v>43</v>
      </c>
      <c r="Q1372" s="172" t="s">
        <v>830</v>
      </c>
      <c r="R1372" s="172" t="s">
        <v>831</v>
      </c>
      <c r="AG1372" s="57"/>
      <c r="AH1372" s="57"/>
      <c r="AI1372" s="57"/>
      <c r="AJ1372" s="57"/>
      <c r="AK1372" s="57"/>
      <c r="AL1372" s="57"/>
      <c r="AM1372" s="57"/>
      <c r="AN1372" s="57"/>
      <c r="AO1372" s="57"/>
      <c r="AP1372" s="57"/>
      <c r="AQ1372" s="57"/>
      <c r="AR1372" s="57"/>
      <c r="AS1372" s="57"/>
      <c r="AT1372" s="57"/>
      <c r="AU1372" s="57"/>
      <c r="AV1372" s="57"/>
      <c r="AW1372" s="57"/>
      <c r="AX1372" s="57"/>
      <c r="AY1372" s="57"/>
      <c r="AZ1372" s="57"/>
      <c r="BA1372" s="57"/>
      <c r="BB1372" s="57"/>
      <c r="BC1372" s="57"/>
      <c r="BD1372" s="57"/>
      <c r="BE1372" s="57"/>
      <c r="BF1372" s="57"/>
      <c r="BG1372" s="57"/>
      <c r="BH1372" s="57"/>
      <c r="BI1372" s="57"/>
      <c r="BJ1372" s="57"/>
      <c r="BK1372" s="57"/>
      <c r="BL1372" s="57"/>
      <c r="BM1372" s="57"/>
      <c r="BN1372" s="57"/>
      <c r="DI1372" s="422"/>
      <c r="DJ1372" s="422"/>
      <c r="EU1372" s="422"/>
      <c r="EV1372" s="422"/>
    </row>
    <row r="1373" spans="14:152" s="56" customFormat="1" ht="15" customHeight="1">
      <c r="N1373" s="461">
        <v>151</v>
      </c>
      <c r="O1373" s="461">
        <v>123</v>
      </c>
      <c r="P1373" s="172" t="s">
        <v>231</v>
      </c>
      <c r="Q1373" s="172" t="s">
        <v>832</v>
      </c>
      <c r="R1373" s="172" t="s">
        <v>1006</v>
      </c>
      <c r="AG1373" s="57"/>
      <c r="AH1373" s="57"/>
      <c r="AI1373" s="57"/>
      <c r="AJ1373" s="57"/>
      <c r="AK1373" s="57"/>
      <c r="AL1373" s="57"/>
      <c r="AM1373" s="57"/>
      <c r="AN1373" s="57"/>
      <c r="AO1373" s="57"/>
      <c r="AP1373" s="57"/>
      <c r="AQ1373" s="57"/>
      <c r="AR1373" s="57"/>
      <c r="AS1373" s="57"/>
      <c r="AT1373" s="57"/>
      <c r="AU1373" s="57"/>
      <c r="AV1373" s="57"/>
      <c r="AW1373" s="57"/>
      <c r="AX1373" s="57"/>
      <c r="AY1373" s="57"/>
      <c r="AZ1373" s="57"/>
      <c r="BA1373" s="57"/>
      <c r="BB1373" s="57"/>
      <c r="BC1373" s="57"/>
      <c r="BD1373" s="57"/>
      <c r="BE1373" s="57"/>
      <c r="BF1373" s="57"/>
      <c r="BG1373" s="57"/>
      <c r="BH1373" s="57"/>
      <c r="BI1373" s="57"/>
      <c r="BJ1373" s="57"/>
      <c r="BK1373" s="57"/>
      <c r="BL1373" s="57"/>
      <c r="BM1373" s="57"/>
      <c r="BN1373" s="57"/>
      <c r="DI1373" s="422"/>
      <c r="DJ1373" s="422"/>
      <c r="EU1373" s="422"/>
      <c r="EV1373" s="422"/>
    </row>
    <row r="1374" spans="14:152" s="56" customFormat="1" ht="15" customHeight="1">
      <c r="N1374" s="461">
        <v>152</v>
      </c>
      <c r="O1374" s="461">
        <v>124</v>
      </c>
      <c r="P1374" s="172" t="s">
        <v>47</v>
      </c>
      <c r="Q1374" s="172" t="s">
        <v>832</v>
      </c>
      <c r="R1374" s="172" t="s">
        <v>833</v>
      </c>
      <c r="AG1374" s="57"/>
      <c r="AH1374" s="57"/>
      <c r="AI1374" s="57"/>
      <c r="AJ1374" s="57"/>
      <c r="AK1374" s="57"/>
      <c r="AL1374" s="57"/>
      <c r="AM1374" s="57"/>
      <c r="AN1374" s="57"/>
      <c r="AO1374" s="57"/>
      <c r="AP1374" s="57"/>
      <c r="AQ1374" s="57"/>
      <c r="AR1374" s="57"/>
      <c r="AS1374" s="57"/>
      <c r="AT1374" s="57"/>
      <c r="AU1374" s="57"/>
      <c r="AV1374" s="57"/>
      <c r="AW1374" s="57"/>
      <c r="AX1374" s="57"/>
      <c r="AY1374" s="57"/>
      <c r="AZ1374" s="57"/>
      <c r="BA1374" s="57"/>
      <c r="BB1374" s="57"/>
      <c r="BC1374" s="57"/>
      <c r="BD1374" s="57"/>
      <c r="BE1374" s="57"/>
      <c r="BF1374" s="57"/>
      <c r="BG1374" s="57"/>
      <c r="BH1374" s="57"/>
      <c r="BI1374" s="57"/>
      <c r="BJ1374" s="57"/>
      <c r="BK1374" s="57"/>
      <c r="BL1374" s="57"/>
      <c r="BM1374" s="57"/>
      <c r="BN1374" s="57"/>
      <c r="DI1374" s="422"/>
      <c r="DJ1374" s="422"/>
      <c r="EU1374" s="422"/>
      <c r="EV1374" s="422"/>
    </row>
    <row r="1375" spans="14:152" s="56" customFormat="1" ht="15" customHeight="1">
      <c r="N1375" s="461">
        <v>153</v>
      </c>
      <c r="O1375" s="461">
        <v>124</v>
      </c>
      <c r="P1375" s="172" t="s">
        <v>47</v>
      </c>
      <c r="Q1375" s="172" t="s">
        <v>834</v>
      </c>
      <c r="R1375" s="172" t="s">
        <v>835</v>
      </c>
      <c r="AG1375" s="57"/>
      <c r="AH1375" s="57"/>
      <c r="AI1375" s="57"/>
      <c r="AJ1375" s="57"/>
      <c r="AK1375" s="57"/>
      <c r="AL1375" s="57"/>
      <c r="AM1375" s="57"/>
      <c r="AN1375" s="57"/>
      <c r="AO1375" s="57"/>
      <c r="AP1375" s="57"/>
      <c r="AQ1375" s="57"/>
      <c r="AR1375" s="57"/>
      <c r="AS1375" s="57"/>
      <c r="AT1375" s="57"/>
      <c r="AU1375" s="57"/>
      <c r="AV1375" s="57"/>
      <c r="AW1375" s="57"/>
      <c r="AX1375" s="57"/>
      <c r="AY1375" s="57"/>
      <c r="AZ1375" s="57"/>
      <c r="BA1375" s="57"/>
      <c r="BB1375" s="57"/>
      <c r="BC1375" s="57"/>
      <c r="BD1375" s="57"/>
      <c r="BE1375" s="57"/>
      <c r="BF1375" s="57"/>
      <c r="BG1375" s="57"/>
      <c r="BH1375" s="57"/>
      <c r="BI1375" s="57"/>
      <c r="BJ1375" s="57"/>
      <c r="BK1375" s="57"/>
      <c r="BL1375" s="57"/>
      <c r="BM1375" s="57"/>
      <c r="BN1375" s="57"/>
      <c r="DI1375" s="422"/>
      <c r="DJ1375" s="422"/>
      <c r="EU1375" s="422"/>
      <c r="EV1375" s="422"/>
    </row>
    <row r="1376" spans="14:152" s="56" customFormat="1" ht="15" customHeight="1">
      <c r="N1376" s="461">
        <v>154</v>
      </c>
      <c r="O1376" s="461">
        <v>125</v>
      </c>
      <c r="P1376" s="172" t="s">
        <v>47</v>
      </c>
      <c r="Q1376" s="172" t="s">
        <v>834</v>
      </c>
      <c r="R1376" s="172" t="s">
        <v>1007</v>
      </c>
      <c r="AG1376" s="57"/>
      <c r="AH1376" s="57"/>
      <c r="AI1376" s="57"/>
      <c r="AJ1376" s="57"/>
      <c r="AK1376" s="57"/>
      <c r="AL1376" s="57"/>
      <c r="AM1376" s="57"/>
      <c r="AN1376" s="57"/>
      <c r="AO1376" s="57"/>
      <c r="AP1376" s="57"/>
      <c r="AQ1376" s="57"/>
      <c r="AR1376" s="57"/>
      <c r="AS1376" s="57"/>
      <c r="AT1376" s="57"/>
      <c r="AU1376" s="57"/>
      <c r="AV1376" s="57"/>
      <c r="AW1376" s="57"/>
      <c r="AX1376" s="57"/>
      <c r="AY1376" s="57"/>
      <c r="AZ1376" s="57"/>
      <c r="BA1376" s="57"/>
      <c r="BB1376" s="57"/>
      <c r="BC1376" s="57"/>
      <c r="BD1376" s="57"/>
      <c r="BE1376" s="57"/>
      <c r="BF1376" s="57"/>
      <c r="BG1376" s="57"/>
      <c r="BH1376" s="57"/>
      <c r="BI1376" s="57"/>
      <c r="BJ1376" s="57"/>
      <c r="BK1376" s="57"/>
      <c r="BL1376" s="57"/>
      <c r="BM1376" s="57"/>
      <c r="BN1376" s="57"/>
      <c r="DI1376" s="422"/>
      <c r="DJ1376" s="422"/>
      <c r="EU1376" s="422"/>
      <c r="EV1376" s="422"/>
    </row>
    <row r="1377" spans="14:152" s="56" customFormat="1" ht="15" customHeight="1">
      <c r="N1377" s="461">
        <v>155</v>
      </c>
      <c r="O1377" s="461">
        <v>125</v>
      </c>
      <c r="P1377" s="172" t="s">
        <v>47</v>
      </c>
      <c r="Q1377" s="172" t="s">
        <v>836</v>
      </c>
      <c r="R1377" s="172" t="s">
        <v>837</v>
      </c>
      <c r="AG1377" s="57"/>
      <c r="AH1377" s="57"/>
      <c r="AI1377" s="57"/>
      <c r="AJ1377" s="57"/>
      <c r="AK1377" s="57"/>
      <c r="AL1377" s="57"/>
      <c r="AM1377" s="57"/>
      <c r="AN1377" s="57"/>
      <c r="AO1377" s="57"/>
      <c r="AP1377" s="57"/>
      <c r="AQ1377" s="57"/>
      <c r="AR1377" s="57"/>
      <c r="AS1377" s="57"/>
      <c r="AT1377" s="57"/>
      <c r="AU1377" s="57"/>
      <c r="AV1377" s="57"/>
      <c r="AW1377" s="57"/>
      <c r="AX1377" s="57"/>
      <c r="AY1377" s="57"/>
      <c r="AZ1377" s="57"/>
      <c r="BA1377" s="57"/>
      <c r="BB1377" s="57"/>
      <c r="BC1377" s="57"/>
      <c r="BD1377" s="57"/>
      <c r="BE1377" s="57"/>
      <c r="BF1377" s="57"/>
      <c r="BG1377" s="57"/>
      <c r="BH1377" s="57"/>
      <c r="BI1377" s="57"/>
      <c r="BJ1377" s="57"/>
      <c r="BK1377" s="57"/>
      <c r="BL1377" s="57"/>
      <c r="BM1377" s="57"/>
      <c r="BN1377" s="57"/>
      <c r="DI1377" s="422"/>
      <c r="DJ1377" s="422"/>
      <c r="EU1377" s="422"/>
      <c r="EV1377" s="422"/>
    </row>
    <row r="1378" spans="14:152" s="56" customFormat="1" ht="15" customHeight="1">
      <c r="N1378" s="461">
        <v>156</v>
      </c>
      <c r="O1378" s="461">
        <v>126</v>
      </c>
      <c r="P1378" s="172" t="s">
        <v>52</v>
      </c>
      <c r="Q1378" s="172" t="s">
        <v>836</v>
      </c>
      <c r="R1378" s="172" t="s">
        <v>837</v>
      </c>
      <c r="AG1378" s="57"/>
      <c r="AH1378" s="57"/>
      <c r="AI1378" s="57"/>
      <c r="AJ1378" s="57"/>
      <c r="AK1378" s="57"/>
      <c r="AL1378" s="57"/>
      <c r="AM1378" s="57"/>
      <c r="AN1378" s="57"/>
      <c r="AO1378" s="57"/>
      <c r="AP1378" s="57"/>
      <c r="AQ1378" s="57"/>
      <c r="AR1378" s="57"/>
      <c r="AS1378" s="57"/>
      <c r="AT1378" s="57"/>
      <c r="AU1378" s="57"/>
      <c r="AV1378" s="57"/>
      <c r="AW1378" s="57"/>
      <c r="AX1378" s="57"/>
      <c r="AY1378" s="57"/>
      <c r="AZ1378" s="57"/>
      <c r="BA1378" s="57"/>
      <c r="BB1378" s="57"/>
      <c r="BC1378" s="57"/>
      <c r="BD1378" s="57"/>
      <c r="BE1378" s="57"/>
      <c r="BF1378" s="57"/>
      <c r="BG1378" s="57"/>
      <c r="BH1378" s="57"/>
      <c r="BI1378" s="57"/>
      <c r="BJ1378" s="57"/>
      <c r="BK1378" s="57"/>
      <c r="BL1378" s="57"/>
      <c r="BM1378" s="57"/>
      <c r="BN1378" s="57"/>
      <c r="DI1378" s="422"/>
      <c r="DJ1378" s="422"/>
      <c r="EU1378" s="422"/>
      <c r="EV1378" s="422"/>
    </row>
    <row r="1379" spans="14:152" s="56" customFormat="1" ht="15" customHeight="1">
      <c r="N1379" s="461">
        <v>157</v>
      </c>
      <c r="O1379" s="461">
        <v>127</v>
      </c>
      <c r="P1379" s="172" t="s">
        <v>52</v>
      </c>
      <c r="Q1379" s="172" t="s">
        <v>838</v>
      </c>
      <c r="R1379" s="172" t="s">
        <v>1008</v>
      </c>
      <c r="AG1379" s="57"/>
      <c r="AH1379" s="57"/>
      <c r="AI1379" s="57"/>
      <c r="AJ1379" s="57"/>
      <c r="AK1379" s="57"/>
      <c r="AL1379" s="57"/>
      <c r="AM1379" s="57"/>
      <c r="AN1379" s="57"/>
      <c r="AO1379" s="57"/>
      <c r="AP1379" s="57"/>
      <c r="AQ1379" s="57"/>
      <c r="AR1379" s="57"/>
      <c r="AS1379" s="57"/>
      <c r="AT1379" s="57"/>
      <c r="AU1379" s="57"/>
      <c r="AV1379" s="57"/>
      <c r="AW1379" s="57"/>
      <c r="AX1379" s="57"/>
      <c r="AY1379" s="57"/>
      <c r="AZ1379" s="57"/>
      <c r="BA1379" s="57"/>
      <c r="BB1379" s="57"/>
      <c r="BC1379" s="57"/>
      <c r="BD1379" s="57"/>
      <c r="BE1379" s="57"/>
      <c r="BF1379" s="57"/>
      <c r="BG1379" s="57"/>
      <c r="BH1379" s="57"/>
      <c r="BI1379" s="57"/>
      <c r="BJ1379" s="57"/>
      <c r="BK1379" s="57"/>
      <c r="BL1379" s="57"/>
      <c r="BM1379" s="57"/>
      <c r="BN1379" s="57"/>
      <c r="DI1379" s="422"/>
      <c r="DJ1379" s="422"/>
      <c r="EU1379" s="422"/>
      <c r="EV1379" s="422"/>
    </row>
    <row r="1380" spans="14:152" s="56" customFormat="1" ht="15" customHeight="1">
      <c r="N1380" s="461">
        <v>158</v>
      </c>
      <c r="O1380" s="461">
        <v>127</v>
      </c>
      <c r="P1380" s="172" t="s">
        <v>52</v>
      </c>
      <c r="Q1380" s="172" t="s">
        <v>839</v>
      </c>
      <c r="R1380" s="172" t="s">
        <v>840</v>
      </c>
      <c r="AG1380" s="57"/>
      <c r="AH1380" s="57"/>
      <c r="AI1380" s="57"/>
      <c r="AJ1380" s="57"/>
      <c r="AK1380" s="57"/>
      <c r="AL1380" s="57"/>
      <c r="AM1380" s="57"/>
      <c r="AN1380" s="57"/>
      <c r="AO1380" s="57"/>
      <c r="AP1380" s="57"/>
      <c r="AQ1380" s="57"/>
      <c r="AR1380" s="57"/>
      <c r="AS1380" s="57"/>
      <c r="AT1380" s="57"/>
      <c r="AU1380" s="57"/>
      <c r="AV1380" s="57"/>
      <c r="AW1380" s="57"/>
      <c r="AX1380" s="57"/>
      <c r="AY1380" s="57"/>
      <c r="AZ1380" s="57"/>
      <c r="BA1380" s="57"/>
      <c r="BB1380" s="57"/>
      <c r="BC1380" s="57"/>
      <c r="BD1380" s="57"/>
      <c r="BE1380" s="57"/>
      <c r="BF1380" s="57"/>
      <c r="BG1380" s="57"/>
      <c r="BH1380" s="57"/>
      <c r="BI1380" s="57"/>
      <c r="BJ1380" s="57"/>
      <c r="BK1380" s="57"/>
      <c r="BL1380" s="57"/>
      <c r="BM1380" s="57"/>
      <c r="BN1380" s="57"/>
      <c r="DI1380" s="422"/>
      <c r="DJ1380" s="422"/>
      <c r="EU1380" s="422"/>
      <c r="EV1380" s="422"/>
    </row>
    <row r="1381" spans="14:152" s="56" customFormat="1" ht="15" customHeight="1">
      <c r="N1381" s="461">
        <v>159</v>
      </c>
      <c r="O1381" s="461">
        <v>128</v>
      </c>
      <c r="P1381" s="172" t="s">
        <v>54</v>
      </c>
      <c r="Q1381" s="172" t="s">
        <v>841</v>
      </c>
      <c r="R1381" s="172" t="s">
        <v>842</v>
      </c>
      <c r="AG1381" s="57"/>
      <c r="AH1381" s="57"/>
      <c r="AI1381" s="57"/>
      <c r="AJ1381" s="57"/>
      <c r="AK1381" s="57"/>
      <c r="AL1381" s="57"/>
      <c r="AM1381" s="57"/>
      <c r="AN1381" s="57"/>
      <c r="AO1381" s="57"/>
      <c r="AP1381" s="57"/>
      <c r="AQ1381" s="57"/>
      <c r="AR1381" s="57"/>
      <c r="AS1381" s="57"/>
      <c r="AT1381" s="57"/>
      <c r="AU1381" s="57"/>
      <c r="AV1381" s="57"/>
      <c r="AW1381" s="57"/>
      <c r="AX1381" s="57"/>
      <c r="AY1381" s="57"/>
      <c r="AZ1381" s="57"/>
      <c r="BA1381" s="57"/>
      <c r="BB1381" s="57"/>
      <c r="BC1381" s="57"/>
      <c r="BD1381" s="57"/>
      <c r="BE1381" s="57"/>
      <c r="BF1381" s="57"/>
      <c r="BG1381" s="57"/>
      <c r="BH1381" s="57"/>
      <c r="BI1381" s="57"/>
      <c r="BJ1381" s="57"/>
      <c r="BK1381" s="57"/>
      <c r="BL1381" s="57"/>
      <c r="BM1381" s="57"/>
      <c r="BN1381" s="57"/>
      <c r="DI1381" s="422"/>
      <c r="DJ1381" s="422"/>
      <c r="EU1381" s="422"/>
      <c r="EV1381" s="422"/>
    </row>
    <row r="1382" spans="14:152" s="56" customFormat="1" ht="15" customHeight="1">
      <c r="N1382" s="461">
        <v>160</v>
      </c>
      <c r="O1382" s="461">
        <v>128</v>
      </c>
      <c r="P1382" s="172" t="s">
        <v>54</v>
      </c>
      <c r="Q1382" s="172" t="s">
        <v>843</v>
      </c>
      <c r="R1382" s="172" t="s">
        <v>844</v>
      </c>
      <c r="AG1382" s="57"/>
      <c r="AH1382" s="57"/>
      <c r="AI1382" s="57"/>
      <c r="AJ1382" s="57"/>
      <c r="AK1382" s="57"/>
      <c r="AL1382" s="57"/>
      <c r="AM1382" s="57"/>
      <c r="AN1382" s="57"/>
      <c r="AO1382" s="57"/>
      <c r="AP1382" s="57"/>
      <c r="AQ1382" s="57"/>
      <c r="AR1382" s="57"/>
      <c r="AS1382" s="57"/>
      <c r="AT1382" s="57"/>
      <c r="AU1382" s="57"/>
      <c r="AV1382" s="57"/>
      <c r="AW1382" s="57"/>
      <c r="AX1382" s="57"/>
      <c r="AY1382" s="57"/>
      <c r="AZ1382" s="57"/>
      <c r="BA1382" s="57"/>
      <c r="BB1382" s="57"/>
      <c r="BC1382" s="57"/>
      <c r="BD1382" s="57"/>
      <c r="BE1382" s="57"/>
      <c r="BF1382" s="57"/>
      <c r="BG1382" s="57"/>
      <c r="BH1382" s="57"/>
      <c r="BI1382" s="57"/>
      <c r="BJ1382" s="57"/>
      <c r="BK1382" s="57"/>
      <c r="BL1382" s="57"/>
      <c r="BM1382" s="57"/>
      <c r="BN1382" s="57"/>
      <c r="DI1382" s="422"/>
      <c r="DJ1382" s="422"/>
      <c r="EU1382" s="422"/>
      <c r="EV1382" s="422"/>
    </row>
    <row r="1383" spans="14:152" s="56" customFormat="1" ht="15" customHeight="1">
      <c r="N1383" s="461">
        <v>161</v>
      </c>
      <c r="O1383" s="461">
        <v>129</v>
      </c>
      <c r="P1383" s="172" t="s">
        <v>54</v>
      </c>
      <c r="Q1383" s="172" t="s">
        <v>843</v>
      </c>
      <c r="R1383" s="172" t="s">
        <v>844</v>
      </c>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57"/>
      <c r="BJ1383" s="57"/>
      <c r="BK1383" s="57"/>
      <c r="BL1383" s="57"/>
      <c r="BM1383" s="57"/>
      <c r="BN1383" s="57"/>
      <c r="DI1383" s="422"/>
      <c r="DJ1383" s="422"/>
      <c r="EU1383" s="422"/>
      <c r="EV1383" s="422"/>
    </row>
    <row r="1384" spans="14:152" s="56" customFormat="1" ht="15" customHeight="1">
      <c r="N1384" s="461">
        <v>162</v>
      </c>
      <c r="O1384" s="461">
        <v>129</v>
      </c>
      <c r="P1384" s="172" t="s">
        <v>54</v>
      </c>
      <c r="Q1384" s="172" t="s">
        <v>1009</v>
      </c>
      <c r="R1384" s="172" t="s">
        <v>1010</v>
      </c>
      <c r="AG1384" s="57"/>
      <c r="AH1384" s="57"/>
      <c r="AI1384" s="57"/>
      <c r="AJ1384" s="57"/>
      <c r="AK1384" s="57"/>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7"/>
      <c r="BI1384" s="57"/>
      <c r="BJ1384" s="57"/>
      <c r="BK1384" s="57"/>
      <c r="BL1384" s="57"/>
      <c r="BM1384" s="57"/>
      <c r="BN1384" s="57"/>
      <c r="DI1384" s="422"/>
      <c r="DJ1384" s="422"/>
      <c r="EU1384" s="422"/>
      <c r="EV1384" s="422"/>
    </row>
    <row r="1385" spans="14:152" s="56" customFormat="1" ht="15" customHeight="1">
      <c r="N1385" s="461">
        <v>163</v>
      </c>
      <c r="O1385" s="461">
        <v>130</v>
      </c>
      <c r="P1385" s="172" t="s">
        <v>59</v>
      </c>
      <c r="Q1385" s="172" t="s">
        <v>1011</v>
      </c>
      <c r="R1385" s="172" t="s">
        <v>1012</v>
      </c>
      <c r="AG1385" s="57"/>
      <c r="AH1385" s="57"/>
      <c r="AI1385" s="57"/>
      <c r="AJ1385" s="57"/>
      <c r="AK1385" s="57"/>
      <c r="AL1385" s="57"/>
      <c r="AM1385" s="57"/>
      <c r="AN1385" s="57"/>
      <c r="AO1385" s="57"/>
      <c r="AP1385" s="57"/>
      <c r="AQ1385" s="57"/>
      <c r="AR1385" s="57"/>
      <c r="AS1385" s="57"/>
      <c r="AT1385" s="57"/>
      <c r="AU1385" s="57"/>
      <c r="AV1385" s="57"/>
      <c r="AW1385" s="57"/>
      <c r="AX1385" s="57"/>
      <c r="AY1385" s="57"/>
      <c r="AZ1385" s="57"/>
      <c r="BA1385" s="57"/>
      <c r="BB1385" s="57"/>
      <c r="BC1385" s="57"/>
      <c r="BD1385" s="57"/>
      <c r="BE1385" s="57"/>
      <c r="BF1385" s="57"/>
      <c r="BG1385" s="57"/>
      <c r="BH1385" s="57"/>
      <c r="BI1385" s="57"/>
      <c r="BJ1385" s="57"/>
      <c r="BK1385" s="57"/>
      <c r="BL1385" s="57"/>
      <c r="BM1385" s="57"/>
      <c r="BN1385" s="57"/>
      <c r="DI1385" s="422"/>
      <c r="DJ1385" s="422"/>
      <c r="EU1385" s="422"/>
      <c r="EV1385" s="422"/>
    </row>
    <row r="1386" spans="14:152" s="56" customFormat="1" ht="15" customHeight="1">
      <c r="N1386" s="461">
        <v>164</v>
      </c>
      <c r="O1386" s="461">
        <v>130</v>
      </c>
      <c r="P1386" s="172" t="s">
        <v>59</v>
      </c>
      <c r="Q1386" s="172" t="s">
        <v>847</v>
      </c>
      <c r="R1386" s="172" t="s">
        <v>848</v>
      </c>
      <c r="AG1386" s="57"/>
      <c r="AH1386" s="57"/>
      <c r="AI1386" s="57"/>
      <c r="AJ1386" s="57"/>
      <c r="AK1386" s="57"/>
      <c r="AL1386" s="57"/>
      <c r="AM1386" s="57"/>
      <c r="AN1386" s="57"/>
      <c r="AO1386" s="57"/>
      <c r="AP1386" s="57"/>
      <c r="AQ1386" s="57"/>
      <c r="AR1386" s="57"/>
      <c r="AS1386" s="57"/>
      <c r="AT1386" s="57"/>
      <c r="AU1386" s="57"/>
      <c r="AV1386" s="57"/>
      <c r="AW1386" s="57"/>
      <c r="AX1386" s="57"/>
      <c r="AY1386" s="57"/>
      <c r="AZ1386" s="57"/>
      <c r="BA1386" s="57"/>
      <c r="BB1386" s="57"/>
      <c r="BC1386" s="57"/>
      <c r="BD1386" s="57"/>
      <c r="BE1386" s="57"/>
      <c r="BF1386" s="57"/>
      <c r="BG1386" s="57"/>
      <c r="BH1386" s="57"/>
      <c r="BI1386" s="57"/>
      <c r="BJ1386" s="57"/>
      <c r="BK1386" s="57"/>
      <c r="BL1386" s="57"/>
      <c r="BM1386" s="57"/>
      <c r="BN1386" s="57"/>
      <c r="DI1386" s="422"/>
      <c r="DJ1386" s="422"/>
      <c r="EU1386" s="422"/>
      <c r="EV1386" s="422"/>
    </row>
    <row r="1387" spans="14:152" s="56" customFormat="1" ht="15" customHeight="1">
      <c r="N1387" s="461">
        <v>165</v>
      </c>
      <c r="O1387" s="461">
        <v>131</v>
      </c>
      <c r="P1387" s="172" t="s">
        <v>59</v>
      </c>
      <c r="Q1387" s="172" t="s">
        <v>847</v>
      </c>
      <c r="R1387" s="172" t="s">
        <v>848</v>
      </c>
      <c r="AG1387" s="57"/>
      <c r="AH1387" s="57"/>
      <c r="AI1387" s="57"/>
      <c r="AJ1387" s="57"/>
      <c r="AK1387" s="57"/>
      <c r="AL1387" s="57"/>
      <c r="AM1387" s="57"/>
      <c r="AN1387" s="57"/>
      <c r="AO1387" s="57"/>
      <c r="AP1387" s="57"/>
      <c r="AQ1387" s="57"/>
      <c r="AR1387" s="57"/>
      <c r="AS1387" s="57"/>
      <c r="AT1387" s="57"/>
      <c r="AU1387" s="57"/>
      <c r="AV1387" s="57"/>
      <c r="AW1387" s="57"/>
      <c r="AX1387" s="57"/>
      <c r="AY1387" s="57"/>
      <c r="AZ1387" s="57"/>
      <c r="BA1387" s="57"/>
      <c r="BB1387" s="57"/>
      <c r="BC1387" s="57"/>
      <c r="BD1387" s="57"/>
      <c r="BE1387" s="57"/>
      <c r="BF1387" s="57"/>
      <c r="BG1387" s="57"/>
      <c r="BH1387" s="57"/>
      <c r="BI1387" s="57"/>
      <c r="BJ1387" s="57"/>
      <c r="BK1387" s="57"/>
      <c r="BL1387" s="57"/>
      <c r="BM1387" s="57"/>
      <c r="BN1387" s="57"/>
      <c r="DI1387" s="422"/>
      <c r="DJ1387" s="422"/>
      <c r="EU1387" s="422"/>
      <c r="EV1387" s="422"/>
    </row>
    <row r="1388" spans="14:152" s="56" customFormat="1" ht="15" customHeight="1">
      <c r="N1388" s="461">
        <v>166</v>
      </c>
      <c r="O1388" s="461">
        <v>132</v>
      </c>
      <c r="P1388" s="172" t="s">
        <v>59</v>
      </c>
      <c r="Q1388" s="172" t="s">
        <v>849</v>
      </c>
      <c r="R1388" s="172" t="s">
        <v>850</v>
      </c>
      <c r="AG1388" s="57"/>
      <c r="AH1388" s="57"/>
      <c r="AI1388" s="57"/>
      <c r="AJ1388" s="57"/>
      <c r="AK1388" s="57"/>
      <c r="AL1388" s="57"/>
      <c r="AM1388" s="57"/>
      <c r="AN1388" s="57"/>
      <c r="AO1388" s="57"/>
      <c r="AP1388" s="57"/>
      <c r="AQ1388" s="57"/>
      <c r="AR1388" s="57"/>
      <c r="AS1388" s="57"/>
      <c r="AT1388" s="57"/>
      <c r="AU1388" s="57"/>
      <c r="AV1388" s="57"/>
      <c r="AW1388" s="57"/>
      <c r="AX1388" s="57"/>
      <c r="AY1388" s="57"/>
      <c r="AZ1388" s="57"/>
      <c r="BA1388" s="57"/>
      <c r="BB1388" s="57"/>
      <c r="BC1388" s="57"/>
      <c r="BD1388" s="57"/>
      <c r="BE1388" s="57"/>
      <c r="BF1388" s="57"/>
      <c r="BG1388" s="57"/>
      <c r="BH1388" s="57"/>
      <c r="BI1388" s="57"/>
      <c r="BJ1388" s="57"/>
      <c r="BK1388" s="57"/>
      <c r="BL1388" s="57"/>
      <c r="BM1388" s="57"/>
      <c r="BN1388" s="57"/>
      <c r="DI1388" s="422"/>
      <c r="DJ1388" s="422"/>
      <c r="EU1388" s="422"/>
      <c r="EV1388" s="422"/>
    </row>
    <row r="1389" spans="14:152" s="56" customFormat="1" ht="15" customHeight="1">
      <c r="N1389" s="461">
        <v>167</v>
      </c>
      <c r="O1389" s="461">
        <v>132</v>
      </c>
      <c r="P1389" s="172" t="s">
        <v>59</v>
      </c>
      <c r="Q1389" s="172" t="s">
        <v>1013</v>
      </c>
      <c r="R1389" s="172" t="s">
        <v>1014</v>
      </c>
      <c r="S1389" s="172"/>
      <c r="T1389" s="172"/>
      <c r="U1389" s="172"/>
      <c r="V1389" s="172"/>
      <c r="W1389" s="172"/>
      <c r="AG1389" s="57"/>
      <c r="AH1389" s="57"/>
      <c r="AI1389" s="57"/>
      <c r="AJ1389" s="57"/>
      <c r="AK1389" s="57"/>
      <c r="AL1389" s="57"/>
      <c r="AM1389" s="57"/>
      <c r="AN1389" s="57"/>
      <c r="AO1389" s="57"/>
      <c r="AP1389" s="57"/>
      <c r="AQ1389" s="57"/>
      <c r="AR1389" s="57"/>
      <c r="AS1389" s="57"/>
      <c r="AT1389" s="57"/>
      <c r="AU1389" s="57"/>
      <c r="AV1389" s="57"/>
      <c r="AW1389" s="57"/>
      <c r="AX1389" s="57"/>
      <c r="AY1389" s="57"/>
      <c r="AZ1389" s="57"/>
      <c r="BA1389" s="57"/>
      <c r="BB1389" s="57"/>
      <c r="BC1389" s="57"/>
      <c r="BD1389" s="57"/>
      <c r="BE1389" s="57"/>
      <c r="BF1389" s="57"/>
      <c r="BG1389" s="57"/>
      <c r="BH1389" s="57"/>
      <c r="BI1389" s="57"/>
      <c r="BJ1389" s="57"/>
      <c r="BK1389" s="57"/>
      <c r="BL1389" s="57"/>
      <c r="BM1389" s="57"/>
      <c r="BN1389" s="57"/>
      <c r="DI1389" s="422"/>
      <c r="DJ1389" s="422"/>
      <c r="EU1389" s="422"/>
      <c r="EV1389" s="422"/>
    </row>
    <row r="1390" spans="14:152" s="56" customFormat="1" ht="15" customHeight="1">
      <c r="N1390" s="461">
        <v>168</v>
      </c>
      <c r="O1390" s="461">
        <v>133</v>
      </c>
      <c r="P1390" s="172" t="s">
        <v>66</v>
      </c>
      <c r="Q1390" s="172" t="s">
        <v>1015</v>
      </c>
      <c r="R1390" s="172" t="s">
        <v>1016</v>
      </c>
      <c r="AG1390" s="57"/>
      <c r="AH1390" s="57"/>
      <c r="AI1390" s="57"/>
      <c r="AJ1390" s="57"/>
      <c r="AK1390" s="57"/>
      <c r="AL1390" s="57"/>
      <c r="AM1390" s="57"/>
      <c r="AN1390" s="57"/>
      <c r="AO1390" s="57"/>
      <c r="AP1390" s="57"/>
      <c r="AQ1390" s="57"/>
      <c r="AR1390" s="57"/>
      <c r="AS1390" s="57"/>
      <c r="AT1390" s="57"/>
      <c r="AU1390" s="57"/>
      <c r="AV1390" s="57"/>
      <c r="AW1390" s="57"/>
      <c r="AX1390" s="57"/>
      <c r="AY1390" s="57"/>
      <c r="AZ1390" s="57"/>
      <c r="BA1390" s="57"/>
      <c r="BB1390" s="57"/>
      <c r="BC1390" s="57"/>
      <c r="BD1390" s="57"/>
      <c r="BE1390" s="57"/>
      <c r="BF1390" s="57"/>
      <c r="BG1390" s="57"/>
      <c r="BH1390" s="57"/>
      <c r="BI1390" s="57"/>
      <c r="BJ1390" s="57"/>
      <c r="BK1390" s="57"/>
      <c r="BL1390" s="57"/>
      <c r="BM1390" s="57"/>
      <c r="BN1390" s="57"/>
      <c r="DI1390" s="422"/>
      <c r="DJ1390" s="422"/>
      <c r="EU1390" s="422"/>
      <c r="EV1390" s="422"/>
    </row>
    <row r="1391" spans="14:152" s="56" customFormat="1" ht="15" customHeight="1">
      <c r="N1391" s="461">
        <v>169</v>
      </c>
      <c r="O1391" s="461">
        <v>133</v>
      </c>
      <c r="P1391" s="172" t="s">
        <v>66</v>
      </c>
      <c r="Q1391" s="172" t="s">
        <v>1015</v>
      </c>
      <c r="R1391" s="172" t="s">
        <v>1016</v>
      </c>
      <c r="AG1391" s="57"/>
      <c r="AH1391" s="57"/>
      <c r="AI1391" s="57"/>
      <c r="AJ1391" s="57"/>
      <c r="AK1391" s="57"/>
      <c r="AL1391" s="57"/>
      <c r="AM1391" s="57"/>
      <c r="AN1391" s="57"/>
      <c r="AO1391" s="57"/>
      <c r="AP1391" s="57"/>
      <c r="AQ1391" s="57"/>
      <c r="AR1391" s="57"/>
      <c r="AS1391" s="57"/>
      <c r="AT1391" s="57"/>
      <c r="AU1391" s="57"/>
      <c r="AV1391" s="57"/>
      <c r="AW1391" s="57"/>
      <c r="AX1391" s="57"/>
      <c r="AY1391" s="57"/>
      <c r="AZ1391" s="57"/>
      <c r="BA1391" s="57"/>
      <c r="BB1391" s="57"/>
      <c r="BC1391" s="57"/>
      <c r="BD1391" s="57"/>
      <c r="BE1391" s="57"/>
      <c r="BF1391" s="57"/>
      <c r="BG1391" s="57"/>
      <c r="BH1391" s="57"/>
      <c r="BI1391" s="57"/>
      <c r="BJ1391" s="57"/>
      <c r="BK1391" s="57"/>
      <c r="BL1391" s="57"/>
      <c r="BM1391" s="57"/>
      <c r="BN1391" s="57"/>
      <c r="DI1391" s="422"/>
      <c r="DJ1391" s="422"/>
      <c r="EU1391" s="422"/>
      <c r="EV1391" s="422"/>
    </row>
    <row r="1392" spans="14:152" s="56" customFormat="1" ht="15" customHeight="1">
      <c r="N1392" s="461">
        <v>170</v>
      </c>
      <c r="O1392" s="461">
        <v>134</v>
      </c>
      <c r="P1392" s="172" t="s">
        <v>66</v>
      </c>
      <c r="Q1392" s="172" t="s">
        <v>851</v>
      </c>
      <c r="R1392" s="172" t="s">
        <v>852</v>
      </c>
      <c r="AG1392" s="57"/>
      <c r="AH1392" s="57"/>
      <c r="AI1392" s="57"/>
      <c r="AJ1392" s="57"/>
      <c r="AK1392" s="57"/>
      <c r="AL1392" s="57"/>
      <c r="AM1392" s="57"/>
      <c r="AN1392" s="57"/>
      <c r="AO1392" s="57"/>
      <c r="AP1392" s="57"/>
      <c r="AQ1392" s="57"/>
      <c r="AR1392" s="57"/>
      <c r="AS1392" s="57"/>
      <c r="AT1392" s="57"/>
      <c r="AU1392" s="57"/>
      <c r="AV1392" s="57"/>
      <c r="AW1392" s="57"/>
      <c r="AX1392" s="57"/>
      <c r="AY1392" s="57"/>
      <c r="AZ1392" s="57"/>
      <c r="BA1392" s="57"/>
      <c r="BB1392" s="57"/>
      <c r="BC1392" s="57"/>
      <c r="BD1392" s="57"/>
      <c r="BE1392" s="57"/>
      <c r="BF1392" s="57"/>
      <c r="BG1392" s="57"/>
      <c r="BH1392" s="57"/>
      <c r="BI1392" s="57"/>
      <c r="BJ1392" s="57"/>
      <c r="BK1392" s="57"/>
      <c r="BL1392" s="57"/>
      <c r="BM1392" s="57"/>
      <c r="BN1392" s="57"/>
      <c r="DI1392" s="422"/>
      <c r="DJ1392" s="422"/>
      <c r="EU1392" s="422"/>
      <c r="EV1392" s="422"/>
    </row>
    <row r="1393" spans="14:152" s="56" customFormat="1" ht="15" customHeight="1">
      <c r="N1393" s="461">
        <v>171</v>
      </c>
      <c r="O1393" s="461">
        <v>134</v>
      </c>
      <c r="P1393" s="172" t="s">
        <v>66</v>
      </c>
      <c r="Q1393" s="172" t="s">
        <v>853</v>
      </c>
      <c r="R1393" s="172" t="s">
        <v>1017</v>
      </c>
      <c r="AG1393" s="57"/>
      <c r="AH1393" s="57"/>
      <c r="AI1393" s="57"/>
      <c r="AJ1393" s="57"/>
      <c r="AK1393" s="57"/>
      <c r="AL1393" s="57"/>
      <c r="AM1393" s="57"/>
      <c r="AN1393" s="57"/>
      <c r="AO1393" s="57"/>
      <c r="AP1393" s="57"/>
      <c r="AQ1393" s="57"/>
      <c r="AR1393" s="57"/>
      <c r="AS1393" s="57"/>
      <c r="AT1393" s="57"/>
      <c r="AU1393" s="57"/>
      <c r="AV1393" s="57"/>
      <c r="AW1393" s="57"/>
      <c r="AX1393" s="57"/>
      <c r="AY1393" s="57"/>
      <c r="AZ1393" s="57"/>
      <c r="BA1393" s="57"/>
      <c r="BB1393" s="57"/>
      <c r="BC1393" s="57"/>
      <c r="BD1393" s="57"/>
      <c r="BE1393" s="57"/>
      <c r="BF1393" s="57"/>
      <c r="BG1393" s="57"/>
      <c r="BH1393" s="57"/>
      <c r="BI1393" s="57"/>
      <c r="BJ1393" s="57"/>
      <c r="BK1393" s="57"/>
      <c r="BL1393" s="57"/>
      <c r="BM1393" s="57"/>
      <c r="BN1393" s="57"/>
      <c r="DI1393" s="422"/>
      <c r="DJ1393" s="422"/>
      <c r="EU1393" s="422"/>
      <c r="EV1393" s="422"/>
    </row>
    <row r="1394" spans="14:152" s="56" customFormat="1" ht="15" customHeight="1">
      <c r="N1394" s="461">
        <v>172</v>
      </c>
      <c r="O1394" s="461">
        <v>135</v>
      </c>
      <c r="P1394" s="172" t="s">
        <v>66</v>
      </c>
      <c r="Q1394" s="172" t="s">
        <v>853</v>
      </c>
      <c r="R1394" s="172" t="s">
        <v>854</v>
      </c>
      <c r="AG1394" s="57"/>
      <c r="AH1394" s="57"/>
      <c r="AI1394" s="57"/>
      <c r="AJ1394" s="57"/>
      <c r="AK1394" s="57"/>
      <c r="AL1394" s="57"/>
      <c r="AM1394" s="57"/>
      <c r="AN1394" s="57"/>
      <c r="AO1394" s="57"/>
      <c r="AP1394" s="57"/>
      <c r="AQ1394" s="57"/>
      <c r="AR1394" s="57"/>
      <c r="AS1394" s="57"/>
      <c r="AT1394" s="57"/>
      <c r="AU1394" s="57"/>
      <c r="AV1394" s="57"/>
      <c r="AW1394" s="57"/>
      <c r="AX1394" s="57"/>
      <c r="AY1394" s="57"/>
      <c r="AZ1394" s="57"/>
      <c r="BA1394" s="57"/>
      <c r="BB1394" s="57"/>
      <c r="BC1394" s="57"/>
      <c r="BD1394" s="57"/>
      <c r="BE1394" s="57"/>
      <c r="BF1394" s="57"/>
      <c r="BG1394" s="57"/>
      <c r="BH1394" s="57"/>
      <c r="BI1394" s="57"/>
      <c r="BJ1394" s="57"/>
      <c r="BK1394" s="57"/>
      <c r="BL1394" s="57"/>
      <c r="BM1394" s="57"/>
      <c r="BN1394" s="57"/>
      <c r="DI1394" s="422"/>
      <c r="DJ1394" s="422"/>
      <c r="EU1394" s="422"/>
      <c r="EV1394" s="422"/>
    </row>
    <row r="1395" spans="14:152" s="56" customFormat="1" ht="15" customHeight="1">
      <c r="N1395" s="461">
        <v>173</v>
      </c>
      <c r="O1395" s="461">
        <v>136</v>
      </c>
      <c r="P1395" s="172" t="s">
        <v>66</v>
      </c>
      <c r="Q1395" s="172" t="s">
        <v>855</v>
      </c>
      <c r="R1395" s="172" t="s">
        <v>856</v>
      </c>
      <c r="AG1395" s="57"/>
      <c r="AH1395" s="57"/>
      <c r="AI1395" s="57"/>
      <c r="AJ1395" s="57"/>
      <c r="AK1395" s="57"/>
      <c r="AL1395" s="57"/>
      <c r="AM1395" s="57"/>
      <c r="AN1395" s="57"/>
      <c r="AO1395" s="57"/>
      <c r="AP1395" s="57"/>
      <c r="AQ1395" s="57"/>
      <c r="AR1395" s="57"/>
      <c r="AS1395" s="57"/>
      <c r="AT1395" s="57"/>
      <c r="AU1395" s="57"/>
      <c r="AV1395" s="57"/>
      <c r="AW1395" s="57"/>
      <c r="AX1395" s="57"/>
      <c r="AY1395" s="57"/>
      <c r="AZ1395" s="57"/>
      <c r="BA1395" s="57"/>
      <c r="BB1395" s="57"/>
      <c r="BC1395" s="57"/>
      <c r="BD1395" s="57"/>
      <c r="BE1395" s="57"/>
      <c r="BF1395" s="57"/>
      <c r="BG1395" s="57"/>
      <c r="BH1395" s="57"/>
      <c r="BI1395" s="57"/>
      <c r="BJ1395" s="57"/>
      <c r="BK1395" s="57"/>
      <c r="BL1395" s="57"/>
      <c r="BM1395" s="57"/>
      <c r="BN1395" s="57"/>
      <c r="DI1395" s="422"/>
      <c r="DJ1395" s="422"/>
      <c r="EU1395" s="422"/>
      <c r="EV1395" s="422"/>
    </row>
    <row r="1396" spans="14:152" s="56" customFormat="1" ht="15" customHeight="1">
      <c r="N1396" s="461">
        <v>174</v>
      </c>
      <c r="O1396" s="461">
        <v>136</v>
      </c>
      <c r="P1396" s="172" t="s">
        <v>66</v>
      </c>
      <c r="Q1396" s="172" t="s">
        <v>855</v>
      </c>
      <c r="R1396" s="172" t="s">
        <v>856</v>
      </c>
      <c r="AG1396" s="57"/>
      <c r="AH1396" s="57"/>
      <c r="AI1396" s="57"/>
      <c r="AJ1396" s="57"/>
      <c r="AK1396" s="57"/>
      <c r="AL1396" s="57"/>
      <c r="AM1396" s="57"/>
      <c r="AN1396" s="57"/>
      <c r="AO1396" s="57"/>
      <c r="AP1396" s="57"/>
      <c r="AQ1396" s="57"/>
      <c r="AR1396" s="57"/>
      <c r="AS1396" s="57"/>
      <c r="AT1396" s="57"/>
      <c r="AU1396" s="57"/>
      <c r="AV1396" s="57"/>
      <c r="AW1396" s="57"/>
      <c r="AX1396" s="57"/>
      <c r="AY1396" s="57"/>
      <c r="AZ1396" s="57"/>
      <c r="BA1396" s="57"/>
      <c r="BB1396" s="57"/>
      <c r="BC1396" s="57"/>
      <c r="BD1396" s="57"/>
      <c r="BE1396" s="57"/>
      <c r="BF1396" s="57"/>
      <c r="BG1396" s="57"/>
      <c r="BH1396" s="57"/>
      <c r="BI1396" s="57"/>
      <c r="BJ1396" s="57"/>
      <c r="BK1396" s="57"/>
      <c r="BL1396" s="57"/>
      <c r="BM1396" s="57"/>
      <c r="BN1396" s="57"/>
      <c r="DI1396" s="422"/>
      <c r="DJ1396" s="422"/>
      <c r="EU1396" s="422"/>
      <c r="EV1396" s="422"/>
    </row>
    <row r="1397" spans="14:152" s="56" customFormat="1" ht="15" customHeight="1">
      <c r="N1397" s="461">
        <v>175</v>
      </c>
      <c r="O1397" s="461">
        <v>137</v>
      </c>
      <c r="P1397" s="172" t="s">
        <v>66</v>
      </c>
      <c r="Q1397" s="172" t="s">
        <v>857</v>
      </c>
      <c r="R1397" s="172" t="s">
        <v>858</v>
      </c>
      <c r="AG1397" s="57"/>
      <c r="AH1397" s="57"/>
      <c r="AI1397" s="57"/>
      <c r="AJ1397" s="57"/>
      <c r="AK1397" s="57"/>
      <c r="AL1397" s="57"/>
      <c r="AM1397" s="57"/>
      <c r="AN1397" s="57"/>
      <c r="AO1397" s="57"/>
      <c r="AP1397" s="57"/>
      <c r="AQ1397" s="57"/>
      <c r="AR1397" s="57"/>
      <c r="AS1397" s="57"/>
      <c r="AT1397" s="57"/>
      <c r="AU1397" s="57"/>
      <c r="AV1397" s="57"/>
      <c r="AW1397" s="57"/>
      <c r="AX1397" s="57"/>
      <c r="AY1397" s="57"/>
      <c r="AZ1397" s="57"/>
      <c r="BA1397" s="57"/>
      <c r="BB1397" s="57"/>
      <c r="BC1397" s="57"/>
      <c r="BD1397" s="57"/>
      <c r="BE1397" s="57"/>
      <c r="BF1397" s="57"/>
      <c r="BG1397" s="57"/>
      <c r="BH1397" s="57"/>
      <c r="BI1397" s="57"/>
      <c r="BJ1397" s="57"/>
      <c r="BK1397" s="57"/>
      <c r="BL1397" s="57"/>
      <c r="BM1397" s="57"/>
      <c r="BN1397" s="57"/>
      <c r="DI1397" s="422"/>
      <c r="DJ1397" s="422"/>
      <c r="EU1397" s="422"/>
      <c r="EV1397" s="422"/>
    </row>
    <row r="1398" spans="14:152" s="56" customFormat="1" ht="15" customHeight="1">
      <c r="N1398" s="461">
        <v>176</v>
      </c>
      <c r="O1398" s="461">
        <v>137</v>
      </c>
      <c r="P1398" s="172" t="s">
        <v>66</v>
      </c>
      <c r="Q1398" s="172" t="s">
        <v>857</v>
      </c>
      <c r="R1398" s="172" t="s">
        <v>1018</v>
      </c>
      <c r="AG1398" s="57"/>
      <c r="AH1398" s="57"/>
      <c r="AI1398" s="57"/>
      <c r="AJ1398" s="57"/>
      <c r="AK1398" s="57"/>
      <c r="AL1398" s="57"/>
      <c r="AM1398" s="57"/>
      <c r="AN1398" s="57"/>
      <c r="AO1398" s="57"/>
      <c r="AP1398" s="57"/>
      <c r="AQ1398" s="57"/>
      <c r="AR1398" s="57"/>
      <c r="AS1398" s="57"/>
      <c r="AT1398" s="57"/>
      <c r="AU1398" s="57"/>
      <c r="AV1398" s="57"/>
      <c r="AW1398" s="57"/>
      <c r="AX1398" s="57"/>
      <c r="AY1398" s="57"/>
      <c r="AZ1398" s="57"/>
      <c r="BA1398" s="57"/>
      <c r="BB1398" s="57"/>
      <c r="BC1398" s="57"/>
      <c r="BD1398" s="57"/>
      <c r="BE1398" s="57"/>
      <c r="BF1398" s="57"/>
      <c r="BG1398" s="57"/>
      <c r="BH1398" s="57"/>
      <c r="BI1398" s="57"/>
      <c r="BJ1398" s="57"/>
      <c r="BK1398" s="57"/>
      <c r="BL1398" s="57"/>
      <c r="BM1398" s="57"/>
      <c r="BN1398" s="57"/>
      <c r="DI1398" s="422"/>
      <c r="DJ1398" s="422"/>
      <c r="EU1398" s="422"/>
      <c r="EV1398" s="422"/>
    </row>
    <row r="1399" spans="14:152" s="56" customFormat="1" ht="15" customHeight="1">
      <c r="N1399" s="461">
        <v>177</v>
      </c>
      <c r="O1399" s="461">
        <v>138</v>
      </c>
      <c r="P1399" s="172" t="s">
        <v>66</v>
      </c>
      <c r="Q1399" s="172" t="s">
        <v>859</v>
      </c>
      <c r="R1399" s="172" t="s">
        <v>860</v>
      </c>
      <c r="AG1399" s="57"/>
      <c r="AH1399" s="57"/>
      <c r="AI1399" s="57"/>
      <c r="AJ1399" s="57"/>
      <c r="AK1399" s="57"/>
      <c r="AL1399" s="57"/>
      <c r="AM1399" s="57"/>
      <c r="AN1399" s="57"/>
      <c r="AO1399" s="57"/>
      <c r="AP1399" s="57"/>
      <c r="AQ1399" s="57"/>
      <c r="AR1399" s="57"/>
      <c r="AS1399" s="57"/>
      <c r="AT1399" s="57"/>
      <c r="AU1399" s="57"/>
      <c r="AV1399" s="57"/>
      <c r="AW1399" s="57"/>
      <c r="AX1399" s="57"/>
      <c r="AY1399" s="57"/>
      <c r="AZ1399" s="57"/>
      <c r="BA1399" s="57"/>
      <c r="BB1399" s="57"/>
      <c r="BC1399" s="57"/>
      <c r="BD1399" s="57"/>
      <c r="BE1399" s="57"/>
      <c r="BF1399" s="57"/>
      <c r="BG1399" s="57"/>
      <c r="BH1399" s="57"/>
      <c r="BI1399" s="57"/>
      <c r="BJ1399" s="57"/>
      <c r="BK1399" s="57"/>
      <c r="BL1399" s="57"/>
      <c r="BM1399" s="57"/>
      <c r="BN1399" s="57"/>
      <c r="DI1399" s="422"/>
      <c r="DJ1399" s="422"/>
      <c r="EU1399" s="422"/>
      <c r="EV1399" s="422"/>
    </row>
    <row r="1400" spans="14:152" s="56" customFormat="1" ht="15" customHeight="1">
      <c r="N1400" s="461">
        <v>178</v>
      </c>
      <c r="O1400" s="461">
        <v>138</v>
      </c>
      <c r="P1400" s="172" t="s">
        <v>66</v>
      </c>
      <c r="Q1400" s="172" t="s">
        <v>859</v>
      </c>
      <c r="R1400" s="172" t="s">
        <v>862</v>
      </c>
      <c r="AG1400" s="57"/>
      <c r="AH1400" s="57"/>
      <c r="AI1400" s="57"/>
      <c r="AJ1400" s="57"/>
      <c r="AK1400" s="57"/>
      <c r="AL1400" s="57"/>
      <c r="AM1400" s="57"/>
      <c r="AN1400" s="57"/>
      <c r="AO1400" s="57"/>
      <c r="AP1400" s="57"/>
      <c r="AQ1400" s="57"/>
      <c r="AR1400" s="57"/>
      <c r="AS1400" s="57"/>
      <c r="AT1400" s="57"/>
      <c r="AU1400" s="57"/>
      <c r="AV1400" s="57"/>
      <c r="AW1400" s="57"/>
      <c r="AX1400" s="57"/>
      <c r="AY1400" s="57"/>
      <c r="AZ1400" s="57"/>
      <c r="BA1400" s="57"/>
      <c r="BB1400" s="57"/>
      <c r="BC1400" s="57"/>
      <c r="BD1400" s="57"/>
      <c r="BE1400" s="57"/>
      <c r="BF1400" s="57"/>
      <c r="BG1400" s="57"/>
      <c r="BH1400" s="57"/>
      <c r="BI1400" s="57"/>
      <c r="BJ1400" s="57"/>
      <c r="BK1400" s="57"/>
      <c r="BL1400" s="57"/>
      <c r="BM1400" s="57"/>
      <c r="BN1400" s="57"/>
      <c r="DI1400" s="422"/>
      <c r="DJ1400" s="422"/>
      <c r="EU1400" s="422"/>
      <c r="EV1400" s="422"/>
    </row>
    <row r="1401" spans="14:152" s="56" customFormat="1" ht="15" customHeight="1">
      <c r="N1401" s="461">
        <v>179</v>
      </c>
      <c r="O1401" s="461">
        <v>139</v>
      </c>
      <c r="P1401" s="172" t="s">
        <v>76</v>
      </c>
      <c r="Q1401" s="172" t="s">
        <v>861</v>
      </c>
      <c r="R1401" s="172" t="s">
        <v>862</v>
      </c>
      <c r="AG1401" s="57"/>
      <c r="AH1401" s="57"/>
      <c r="AI1401" s="57"/>
      <c r="AJ1401" s="57"/>
      <c r="AK1401" s="57"/>
      <c r="AL1401" s="57"/>
      <c r="AM1401" s="57"/>
      <c r="AN1401" s="57"/>
      <c r="AO1401" s="57"/>
      <c r="AP1401" s="57"/>
      <c r="AQ1401" s="57"/>
      <c r="AR1401" s="57"/>
      <c r="AS1401" s="57"/>
      <c r="AT1401" s="57"/>
      <c r="AU1401" s="57"/>
      <c r="AV1401" s="57"/>
      <c r="AW1401" s="57"/>
      <c r="AX1401" s="57"/>
      <c r="AY1401" s="57"/>
      <c r="AZ1401" s="57"/>
      <c r="BA1401" s="57"/>
      <c r="BB1401" s="57"/>
      <c r="BC1401" s="57"/>
      <c r="BD1401" s="57"/>
      <c r="BE1401" s="57"/>
      <c r="BF1401" s="57"/>
      <c r="BG1401" s="57"/>
      <c r="BH1401" s="57"/>
      <c r="BI1401" s="57"/>
      <c r="BJ1401" s="57"/>
      <c r="BK1401" s="57"/>
      <c r="BL1401" s="57"/>
      <c r="BM1401" s="57"/>
      <c r="BN1401" s="57"/>
      <c r="DI1401" s="422"/>
      <c r="DJ1401" s="422"/>
      <c r="EU1401" s="422"/>
      <c r="EV1401" s="422"/>
    </row>
    <row r="1402" spans="14:152" s="56" customFormat="1" ht="15" customHeight="1">
      <c r="N1402" s="461">
        <v>180</v>
      </c>
      <c r="O1402" s="461">
        <v>139</v>
      </c>
      <c r="P1402" s="172" t="s">
        <v>76</v>
      </c>
      <c r="Q1402" s="172" t="s">
        <v>861</v>
      </c>
      <c r="R1402" s="172" t="s">
        <v>862</v>
      </c>
      <c r="AG1402" s="57"/>
      <c r="AH1402" s="57"/>
      <c r="AI1402" s="57"/>
      <c r="AJ1402" s="57"/>
      <c r="AK1402" s="57"/>
      <c r="AL1402" s="57"/>
      <c r="AM1402" s="57"/>
      <c r="AN1402" s="57"/>
      <c r="AO1402" s="57"/>
      <c r="AP1402" s="57"/>
      <c r="AQ1402" s="57"/>
      <c r="AR1402" s="57"/>
      <c r="AS1402" s="57"/>
      <c r="AT1402" s="57"/>
      <c r="AU1402" s="57"/>
      <c r="AV1402" s="57"/>
      <c r="AW1402" s="57"/>
      <c r="AX1402" s="57"/>
      <c r="AY1402" s="57"/>
      <c r="AZ1402" s="57"/>
      <c r="BA1402" s="57"/>
      <c r="BB1402" s="57"/>
      <c r="BC1402" s="57"/>
      <c r="BD1402" s="57"/>
      <c r="BE1402" s="57"/>
      <c r="BF1402" s="57"/>
      <c r="BG1402" s="57"/>
      <c r="BH1402" s="57"/>
      <c r="BI1402" s="57"/>
      <c r="BJ1402" s="57"/>
      <c r="BK1402" s="57"/>
      <c r="BL1402" s="57"/>
      <c r="BM1402" s="57"/>
      <c r="BN1402" s="57"/>
      <c r="DI1402" s="422"/>
      <c r="DJ1402" s="422"/>
      <c r="EU1402" s="422"/>
      <c r="EV1402" s="422"/>
    </row>
    <row r="1403" spans="14:152" s="56" customFormat="1" ht="15" customHeight="1">
      <c r="N1403" s="461">
        <v>181</v>
      </c>
      <c r="O1403" s="461">
        <v>140</v>
      </c>
      <c r="P1403" s="172" t="s">
        <v>245</v>
      </c>
      <c r="Q1403" s="172" t="s">
        <v>863</v>
      </c>
      <c r="R1403" s="172" t="s">
        <v>864</v>
      </c>
      <c r="AG1403" s="57"/>
      <c r="AH1403" s="57"/>
      <c r="AI1403" s="57"/>
      <c r="AJ1403" s="57"/>
      <c r="AK1403" s="57"/>
      <c r="AL1403" s="57"/>
      <c r="AM1403" s="57"/>
      <c r="AN1403" s="57"/>
      <c r="AO1403" s="57"/>
      <c r="AP1403" s="57"/>
      <c r="AQ1403" s="57"/>
      <c r="AR1403" s="57"/>
      <c r="AS1403" s="57"/>
      <c r="AT1403" s="57"/>
      <c r="AU1403" s="57"/>
      <c r="AV1403" s="57"/>
      <c r="AW1403" s="57"/>
      <c r="AX1403" s="57"/>
      <c r="AY1403" s="57"/>
      <c r="AZ1403" s="57"/>
      <c r="BA1403" s="57"/>
      <c r="BB1403" s="57"/>
      <c r="BC1403" s="57"/>
      <c r="BD1403" s="57"/>
      <c r="BE1403" s="57"/>
      <c r="BF1403" s="57"/>
      <c r="BG1403" s="57"/>
      <c r="BH1403" s="57"/>
      <c r="BI1403" s="57"/>
      <c r="BJ1403" s="57"/>
      <c r="BK1403" s="57"/>
      <c r="BL1403" s="57"/>
      <c r="BM1403" s="57"/>
      <c r="BN1403" s="57"/>
      <c r="DI1403" s="422"/>
      <c r="DJ1403" s="422"/>
      <c r="EU1403" s="422"/>
      <c r="EV1403" s="422"/>
    </row>
    <row r="1404" spans="14:152" s="56" customFormat="1" ht="15" customHeight="1">
      <c r="N1404" s="461">
        <v>182</v>
      </c>
      <c r="O1404" s="461">
        <v>140</v>
      </c>
      <c r="P1404" s="172" t="s">
        <v>245</v>
      </c>
      <c r="Q1404" s="172" t="s">
        <v>1019</v>
      </c>
      <c r="R1404" s="172" t="s">
        <v>1020</v>
      </c>
      <c r="AG1404" s="57"/>
      <c r="AH1404" s="57"/>
      <c r="AI1404" s="57"/>
      <c r="AJ1404" s="57"/>
      <c r="AK1404" s="57"/>
      <c r="AL1404" s="57"/>
      <c r="AM1404" s="57"/>
      <c r="AN1404" s="57"/>
      <c r="AO1404" s="57"/>
      <c r="AP1404" s="57"/>
      <c r="AQ1404" s="57"/>
      <c r="AR1404" s="57"/>
      <c r="AS1404" s="57"/>
      <c r="AT1404" s="57"/>
      <c r="AU1404" s="57"/>
      <c r="AV1404" s="57"/>
      <c r="AW1404" s="57"/>
      <c r="AX1404" s="57"/>
      <c r="AY1404" s="57"/>
      <c r="AZ1404" s="57"/>
      <c r="BA1404" s="57"/>
      <c r="BB1404" s="57"/>
      <c r="BC1404" s="57"/>
      <c r="BD1404" s="57"/>
      <c r="BE1404" s="57"/>
      <c r="BF1404" s="57"/>
      <c r="BG1404" s="57"/>
      <c r="BH1404" s="57"/>
      <c r="BI1404" s="57"/>
      <c r="BJ1404" s="57"/>
      <c r="BK1404" s="57"/>
      <c r="BL1404" s="57"/>
      <c r="BM1404" s="57"/>
      <c r="BN1404" s="57"/>
      <c r="DI1404" s="422"/>
      <c r="DJ1404" s="422"/>
      <c r="EU1404" s="422"/>
      <c r="EV1404" s="422"/>
    </row>
    <row r="1405" spans="14:152" s="56" customFormat="1" ht="15" customHeight="1">
      <c r="N1405" s="461">
        <v>183</v>
      </c>
      <c r="O1405" s="461">
        <v>141</v>
      </c>
      <c r="P1405" s="172" t="s">
        <v>85</v>
      </c>
      <c r="Q1405" s="172" t="s">
        <v>1019</v>
      </c>
      <c r="R1405" s="172" t="s">
        <v>1020</v>
      </c>
      <c r="AG1405" s="57"/>
      <c r="AH1405" s="57"/>
      <c r="AI1405" s="57"/>
      <c r="AJ1405" s="57"/>
      <c r="AK1405" s="57"/>
      <c r="AL1405" s="57"/>
      <c r="AM1405" s="57"/>
      <c r="AN1405" s="57"/>
      <c r="AO1405" s="57"/>
      <c r="AP1405" s="57"/>
      <c r="AQ1405" s="57"/>
      <c r="AR1405" s="57"/>
      <c r="AS1405" s="57"/>
      <c r="AT1405" s="57"/>
      <c r="AU1405" s="57"/>
      <c r="AV1405" s="57"/>
      <c r="AW1405" s="57"/>
      <c r="AX1405" s="57"/>
      <c r="AY1405" s="57"/>
      <c r="AZ1405" s="57"/>
      <c r="BA1405" s="57"/>
      <c r="BB1405" s="57"/>
      <c r="BC1405" s="57"/>
      <c r="BD1405" s="57"/>
      <c r="BE1405" s="57"/>
      <c r="BF1405" s="57"/>
      <c r="BG1405" s="57"/>
      <c r="BH1405" s="57"/>
      <c r="BI1405" s="57"/>
      <c r="BJ1405" s="57"/>
      <c r="BK1405" s="57"/>
      <c r="BL1405" s="57"/>
      <c r="BM1405" s="57"/>
      <c r="BN1405" s="57"/>
      <c r="DI1405" s="422"/>
      <c r="DJ1405" s="422"/>
      <c r="EU1405" s="422"/>
      <c r="EV1405" s="422"/>
    </row>
    <row r="1406" spans="14:152" s="56" customFormat="1" ht="15" customHeight="1">
      <c r="N1406" s="461">
        <v>184</v>
      </c>
      <c r="O1406" s="461">
        <v>141</v>
      </c>
      <c r="P1406" s="172" t="s">
        <v>85</v>
      </c>
      <c r="Q1406" s="172" t="s">
        <v>1019</v>
      </c>
      <c r="R1406" s="172" t="s">
        <v>1020</v>
      </c>
      <c r="AG1406" s="57"/>
      <c r="AH1406" s="57"/>
      <c r="AI1406" s="57"/>
      <c r="AJ1406" s="57"/>
      <c r="AK1406" s="57"/>
      <c r="AL1406" s="57"/>
      <c r="AM1406" s="57"/>
      <c r="AN1406" s="57"/>
      <c r="AO1406" s="57"/>
      <c r="AP1406" s="57"/>
      <c r="AQ1406" s="57"/>
      <c r="AR1406" s="57"/>
      <c r="AS1406" s="57"/>
      <c r="AT1406" s="57"/>
      <c r="AU1406" s="57"/>
      <c r="AV1406" s="57"/>
      <c r="AW1406" s="57"/>
      <c r="AX1406" s="57"/>
      <c r="AY1406" s="57"/>
      <c r="AZ1406" s="57"/>
      <c r="BA1406" s="57"/>
      <c r="BB1406" s="57"/>
      <c r="BC1406" s="57"/>
      <c r="BD1406" s="57"/>
      <c r="BE1406" s="57"/>
      <c r="BF1406" s="57"/>
      <c r="BG1406" s="57"/>
      <c r="BH1406" s="57"/>
      <c r="BI1406" s="57"/>
      <c r="BJ1406" s="57"/>
      <c r="BK1406" s="57"/>
      <c r="BL1406" s="57"/>
      <c r="BM1406" s="57"/>
      <c r="BN1406" s="57"/>
      <c r="DI1406" s="422"/>
      <c r="DJ1406" s="422"/>
      <c r="EU1406" s="422"/>
      <c r="EV1406" s="422"/>
    </row>
    <row r="1407" spans="14:152" s="56" customFormat="1" ht="15" customHeight="1">
      <c r="N1407" s="461">
        <v>185</v>
      </c>
      <c r="O1407" s="461">
        <v>141</v>
      </c>
      <c r="P1407" s="172" t="s">
        <v>85</v>
      </c>
      <c r="Q1407" s="172" t="s">
        <v>1019</v>
      </c>
      <c r="R1407" s="172" t="s">
        <v>1020</v>
      </c>
      <c r="AG1407" s="57"/>
      <c r="AH1407" s="57"/>
      <c r="AI1407" s="57"/>
      <c r="AJ1407" s="57"/>
      <c r="AK1407" s="57"/>
      <c r="AL1407" s="57"/>
      <c r="AM1407" s="57"/>
      <c r="AN1407" s="57"/>
      <c r="AO1407" s="57"/>
      <c r="AP1407" s="57"/>
      <c r="AQ1407" s="57"/>
      <c r="AR1407" s="57"/>
      <c r="AS1407" s="57"/>
      <c r="AT1407" s="57"/>
      <c r="AU1407" s="57"/>
      <c r="AV1407" s="57"/>
      <c r="AW1407" s="57"/>
      <c r="AX1407" s="57"/>
      <c r="AY1407" s="57"/>
      <c r="AZ1407" s="57"/>
      <c r="BA1407" s="57"/>
      <c r="BB1407" s="57"/>
      <c r="BC1407" s="57"/>
      <c r="BD1407" s="57"/>
      <c r="BE1407" s="57"/>
      <c r="BF1407" s="57"/>
      <c r="BG1407" s="57"/>
      <c r="BH1407" s="57"/>
      <c r="BI1407" s="57"/>
      <c r="BJ1407" s="57"/>
      <c r="BK1407" s="57"/>
      <c r="BL1407" s="57"/>
      <c r="BM1407" s="57"/>
      <c r="BN1407" s="57"/>
      <c r="DI1407" s="422"/>
      <c r="DJ1407" s="422"/>
      <c r="EU1407" s="422"/>
      <c r="EV1407" s="422"/>
    </row>
    <row r="1408" spans="14:152" s="56" customFormat="1" ht="15" customHeight="1">
      <c r="N1408" s="461">
        <v>186</v>
      </c>
      <c r="O1408" s="461">
        <v>141</v>
      </c>
      <c r="P1408" s="172" t="s">
        <v>85</v>
      </c>
      <c r="Q1408" s="172" t="s">
        <v>1019</v>
      </c>
      <c r="R1408" s="172" t="s">
        <v>1020</v>
      </c>
      <c r="AG1408" s="57"/>
      <c r="AH1408" s="57"/>
      <c r="AI1408" s="57"/>
      <c r="AJ1408" s="57"/>
      <c r="AK1408" s="57"/>
      <c r="AL1408" s="57"/>
      <c r="AM1408" s="57"/>
      <c r="AN1408" s="57"/>
      <c r="AO1408" s="57"/>
      <c r="AP1408" s="57"/>
      <c r="AQ1408" s="57"/>
      <c r="AR1408" s="57"/>
      <c r="AS1408" s="57"/>
      <c r="AT1408" s="57"/>
      <c r="AU1408" s="57"/>
      <c r="AV1408" s="57"/>
      <c r="AW1408" s="57"/>
      <c r="AX1408" s="57"/>
      <c r="AY1408" s="57"/>
      <c r="AZ1408" s="57"/>
      <c r="BA1408" s="57"/>
      <c r="BB1408" s="57"/>
      <c r="BC1408" s="57"/>
      <c r="BD1408" s="57"/>
      <c r="BE1408" s="57"/>
      <c r="BF1408" s="57"/>
      <c r="BG1408" s="57"/>
      <c r="BH1408" s="57"/>
      <c r="BI1408" s="57"/>
      <c r="BJ1408" s="57"/>
      <c r="BK1408" s="57"/>
      <c r="BL1408" s="57"/>
      <c r="BM1408" s="57"/>
      <c r="BN1408" s="57"/>
      <c r="DI1408" s="422"/>
      <c r="DJ1408" s="422"/>
      <c r="EU1408" s="422"/>
      <c r="EV1408" s="422"/>
    </row>
    <row r="1409" spans="14:152" s="56" customFormat="1" ht="15" customHeight="1">
      <c r="N1409" s="461">
        <v>187</v>
      </c>
      <c r="O1409" s="461">
        <v>141</v>
      </c>
      <c r="P1409" s="172" t="s">
        <v>85</v>
      </c>
      <c r="Q1409" s="172" t="s">
        <v>1019</v>
      </c>
      <c r="R1409" s="172" t="s">
        <v>1020</v>
      </c>
      <c r="AG1409" s="57"/>
      <c r="AH1409" s="57"/>
      <c r="AI1409" s="57"/>
      <c r="AJ1409" s="57"/>
      <c r="AK1409" s="57"/>
      <c r="AL1409" s="57"/>
      <c r="AM1409" s="57"/>
      <c r="AN1409" s="57"/>
      <c r="AO1409" s="57"/>
      <c r="AP1409" s="57"/>
      <c r="AQ1409" s="57"/>
      <c r="AR1409" s="57"/>
      <c r="AS1409" s="57"/>
      <c r="AT1409" s="57"/>
      <c r="AU1409" s="57"/>
      <c r="AV1409" s="57"/>
      <c r="AW1409" s="57"/>
      <c r="AX1409" s="57"/>
      <c r="AY1409" s="57"/>
      <c r="AZ1409" s="57"/>
      <c r="BA1409" s="57"/>
      <c r="BB1409" s="57"/>
      <c r="BC1409" s="57"/>
      <c r="BD1409" s="57"/>
      <c r="BE1409" s="57"/>
      <c r="BF1409" s="57"/>
      <c r="BG1409" s="57"/>
      <c r="BH1409" s="57"/>
      <c r="BI1409" s="57"/>
      <c r="BJ1409" s="57"/>
      <c r="BK1409" s="57"/>
      <c r="BL1409" s="57"/>
      <c r="BM1409" s="57"/>
      <c r="BN1409" s="57"/>
      <c r="DI1409" s="422"/>
      <c r="DJ1409" s="422"/>
      <c r="EU1409" s="422"/>
      <c r="EV1409" s="422"/>
    </row>
    <row r="1410" spans="14:152" s="56" customFormat="1" ht="15" customHeight="1">
      <c r="N1410" s="461">
        <v>188</v>
      </c>
      <c r="O1410" s="461">
        <v>142</v>
      </c>
      <c r="P1410" s="172" t="s">
        <v>85</v>
      </c>
      <c r="Q1410" s="172" t="s">
        <v>865</v>
      </c>
      <c r="R1410" s="172" t="s">
        <v>866</v>
      </c>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57"/>
      <c r="BJ1410" s="57"/>
      <c r="BK1410" s="57"/>
      <c r="BL1410" s="57"/>
      <c r="BM1410" s="57"/>
      <c r="BN1410" s="57"/>
      <c r="DI1410" s="422"/>
      <c r="DJ1410" s="422"/>
      <c r="EU1410" s="422"/>
      <c r="EV1410" s="422"/>
    </row>
    <row r="1411" spans="14:152" s="56" customFormat="1" ht="15" customHeight="1">
      <c r="N1411" s="461">
        <v>189</v>
      </c>
      <c r="O1411" s="461">
        <v>142</v>
      </c>
      <c r="P1411" s="172" t="s">
        <v>85</v>
      </c>
      <c r="Q1411" s="172" t="s">
        <v>865</v>
      </c>
      <c r="R1411" s="172" t="s">
        <v>866</v>
      </c>
      <c r="AG1411" s="57"/>
      <c r="AH1411" s="57"/>
      <c r="AI1411" s="57"/>
      <c r="AJ1411" s="57"/>
      <c r="AK1411" s="57"/>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7"/>
      <c r="BI1411" s="57"/>
      <c r="BJ1411" s="57"/>
      <c r="BK1411" s="57"/>
      <c r="BL1411" s="57"/>
      <c r="BM1411" s="57"/>
      <c r="BN1411" s="57"/>
      <c r="DI1411" s="422"/>
      <c r="DJ1411" s="422"/>
      <c r="EU1411" s="422"/>
      <c r="EV1411" s="422"/>
    </row>
    <row r="1412" spans="14:152" s="56" customFormat="1" ht="15" customHeight="1">
      <c r="N1412" s="461">
        <v>190</v>
      </c>
      <c r="O1412" s="461">
        <v>142</v>
      </c>
      <c r="P1412" s="172" t="s">
        <v>85</v>
      </c>
      <c r="Q1412" s="172" t="s">
        <v>865</v>
      </c>
      <c r="R1412" s="172" t="s">
        <v>866</v>
      </c>
      <c r="AG1412" s="57"/>
      <c r="AH1412" s="57"/>
      <c r="AI1412" s="57"/>
      <c r="AJ1412" s="57"/>
      <c r="AK1412" s="57"/>
      <c r="AL1412" s="57"/>
      <c r="AM1412" s="57"/>
      <c r="AN1412" s="57"/>
      <c r="AO1412" s="57"/>
      <c r="AP1412" s="57"/>
      <c r="AQ1412" s="57"/>
      <c r="AR1412" s="57"/>
      <c r="AS1412" s="57"/>
      <c r="AT1412" s="57"/>
      <c r="AU1412" s="57"/>
      <c r="AV1412" s="57"/>
      <c r="AW1412" s="57"/>
      <c r="AX1412" s="57"/>
      <c r="AY1412" s="57"/>
      <c r="AZ1412" s="57"/>
      <c r="BA1412" s="57"/>
      <c r="BB1412" s="57"/>
      <c r="BC1412" s="57"/>
      <c r="BD1412" s="57"/>
      <c r="BE1412" s="57"/>
      <c r="BF1412" s="57"/>
      <c r="BG1412" s="57"/>
      <c r="BH1412" s="57"/>
      <c r="BI1412" s="57"/>
      <c r="BJ1412" s="57"/>
      <c r="BK1412" s="57"/>
      <c r="BL1412" s="57"/>
      <c r="BM1412" s="57"/>
      <c r="BN1412" s="57"/>
      <c r="DI1412" s="422"/>
      <c r="DJ1412" s="422"/>
      <c r="EU1412" s="422"/>
      <c r="EV1412" s="422"/>
    </row>
    <row r="1413" spans="14:152" s="56" customFormat="1" ht="15" customHeight="1">
      <c r="N1413" s="461">
        <v>191</v>
      </c>
      <c r="O1413" s="461">
        <v>142</v>
      </c>
      <c r="P1413" s="172" t="s">
        <v>85</v>
      </c>
      <c r="Q1413" s="172" t="s">
        <v>865</v>
      </c>
      <c r="R1413" s="172" t="s">
        <v>866</v>
      </c>
      <c r="AG1413" s="57"/>
      <c r="AH1413" s="57"/>
      <c r="AI1413" s="57"/>
      <c r="AJ1413" s="57"/>
      <c r="AK1413" s="57"/>
      <c r="AL1413" s="57"/>
      <c r="AM1413" s="57"/>
      <c r="AN1413" s="57"/>
      <c r="AO1413" s="57"/>
      <c r="AP1413" s="57"/>
      <c r="AQ1413" s="57"/>
      <c r="AR1413" s="57"/>
      <c r="AS1413" s="57"/>
      <c r="AT1413" s="57"/>
      <c r="AU1413" s="57"/>
      <c r="AV1413" s="57"/>
      <c r="AW1413" s="57"/>
      <c r="AX1413" s="57"/>
      <c r="AY1413" s="57"/>
      <c r="AZ1413" s="57"/>
      <c r="BA1413" s="57"/>
      <c r="BB1413" s="57"/>
      <c r="BC1413" s="57"/>
      <c r="BD1413" s="57"/>
      <c r="BE1413" s="57"/>
      <c r="BF1413" s="57"/>
      <c r="BG1413" s="57"/>
      <c r="BH1413" s="57"/>
      <c r="BI1413" s="57"/>
      <c r="BJ1413" s="57"/>
      <c r="BK1413" s="57"/>
      <c r="BL1413" s="57"/>
      <c r="BM1413" s="57"/>
      <c r="BN1413" s="57"/>
      <c r="DI1413" s="422"/>
      <c r="DJ1413" s="422"/>
      <c r="EU1413" s="422"/>
      <c r="EV1413" s="422"/>
    </row>
    <row r="1414" spans="14:152" s="56" customFormat="1" ht="15" customHeight="1">
      <c r="N1414" s="461">
        <v>192</v>
      </c>
      <c r="O1414" s="461">
        <v>142</v>
      </c>
      <c r="P1414" s="172" t="s">
        <v>85</v>
      </c>
      <c r="Q1414" s="172" t="s">
        <v>865</v>
      </c>
      <c r="R1414" s="172" t="s">
        <v>866</v>
      </c>
      <c r="AG1414" s="57"/>
      <c r="AH1414" s="57"/>
      <c r="AI1414" s="57"/>
      <c r="AJ1414" s="57"/>
      <c r="AK1414" s="57"/>
      <c r="AL1414" s="57"/>
      <c r="AM1414" s="57"/>
      <c r="AN1414" s="57"/>
      <c r="AO1414" s="57"/>
      <c r="AP1414" s="57"/>
      <c r="AQ1414" s="57"/>
      <c r="AR1414" s="57"/>
      <c r="AS1414" s="57"/>
      <c r="AT1414" s="57"/>
      <c r="AU1414" s="57"/>
      <c r="AV1414" s="57"/>
      <c r="AW1414" s="57"/>
      <c r="AX1414" s="57"/>
      <c r="AY1414" s="57"/>
      <c r="AZ1414" s="57"/>
      <c r="BA1414" s="57"/>
      <c r="BB1414" s="57"/>
      <c r="BC1414" s="57"/>
      <c r="BD1414" s="57"/>
      <c r="BE1414" s="57"/>
      <c r="BF1414" s="57"/>
      <c r="BG1414" s="57"/>
      <c r="BH1414" s="57"/>
      <c r="BI1414" s="57"/>
      <c r="BJ1414" s="57"/>
      <c r="BK1414" s="57"/>
      <c r="BL1414" s="57"/>
      <c r="BM1414" s="57"/>
      <c r="BN1414" s="57"/>
      <c r="DI1414" s="422"/>
      <c r="DJ1414" s="422"/>
      <c r="EU1414" s="422"/>
      <c r="EV1414" s="422"/>
    </row>
    <row r="1415" spans="14:152" s="56" customFormat="1" ht="15" customHeight="1">
      <c r="N1415" s="461">
        <v>193</v>
      </c>
      <c r="O1415" s="461">
        <v>142</v>
      </c>
      <c r="P1415" s="172" t="s">
        <v>85</v>
      </c>
      <c r="Q1415" s="172" t="s">
        <v>865</v>
      </c>
      <c r="R1415" s="172" t="s">
        <v>866</v>
      </c>
      <c r="AG1415" s="57"/>
      <c r="AH1415" s="57"/>
      <c r="AI1415" s="57"/>
      <c r="AJ1415" s="57"/>
      <c r="AK1415" s="57"/>
      <c r="AL1415" s="57"/>
      <c r="AM1415" s="57"/>
      <c r="AN1415" s="57"/>
      <c r="AO1415" s="57"/>
      <c r="AP1415" s="57"/>
      <c r="AQ1415" s="57"/>
      <c r="AR1415" s="57"/>
      <c r="AS1415" s="57"/>
      <c r="AT1415" s="57"/>
      <c r="AU1415" s="57"/>
      <c r="AV1415" s="57"/>
      <c r="AW1415" s="57"/>
      <c r="AX1415" s="57"/>
      <c r="AY1415" s="57"/>
      <c r="AZ1415" s="57"/>
      <c r="BA1415" s="57"/>
      <c r="BB1415" s="57"/>
      <c r="BC1415" s="57"/>
      <c r="BD1415" s="57"/>
      <c r="BE1415" s="57"/>
      <c r="BF1415" s="57"/>
      <c r="BG1415" s="57"/>
      <c r="BH1415" s="57"/>
      <c r="BI1415" s="57"/>
      <c r="BJ1415" s="57"/>
      <c r="BK1415" s="57"/>
      <c r="BL1415" s="57"/>
      <c r="BM1415" s="57"/>
      <c r="BN1415" s="57"/>
      <c r="DI1415" s="422"/>
      <c r="DJ1415" s="422"/>
      <c r="EU1415" s="422"/>
      <c r="EV1415" s="422"/>
    </row>
    <row r="1416" spans="14:152" s="56" customFormat="1" ht="15" customHeight="1">
      <c r="N1416" s="461">
        <v>194</v>
      </c>
      <c r="O1416" s="461">
        <v>143</v>
      </c>
      <c r="P1416" s="172" t="s">
        <v>92</v>
      </c>
      <c r="Q1416" s="172" t="s">
        <v>867</v>
      </c>
      <c r="R1416" s="172" t="s">
        <v>868</v>
      </c>
      <c r="AG1416" s="57"/>
      <c r="AH1416" s="57"/>
      <c r="AI1416" s="57"/>
      <c r="AJ1416" s="57"/>
      <c r="AK1416" s="57"/>
      <c r="AL1416" s="57"/>
      <c r="AM1416" s="57"/>
      <c r="AN1416" s="57"/>
      <c r="AO1416" s="57"/>
      <c r="AP1416" s="57"/>
      <c r="AQ1416" s="57"/>
      <c r="AR1416" s="57"/>
      <c r="AS1416" s="57"/>
      <c r="AT1416" s="57"/>
      <c r="AU1416" s="57"/>
      <c r="AV1416" s="57"/>
      <c r="AW1416" s="57"/>
      <c r="AX1416" s="57"/>
      <c r="AY1416" s="57"/>
      <c r="AZ1416" s="57"/>
      <c r="BA1416" s="57"/>
      <c r="BB1416" s="57"/>
      <c r="BC1416" s="57"/>
      <c r="BD1416" s="57"/>
      <c r="BE1416" s="57"/>
      <c r="BF1416" s="57"/>
      <c r="BG1416" s="57"/>
      <c r="BH1416" s="57"/>
      <c r="BI1416" s="57"/>
      <c r="BJ1416" s="57"/>
      <c r="BK1416" s="57"/>
      <c r="BL1416" s="57"/>
      <c r="BM1416" s="57"/>
      <c r="BN1416" s="57"/>
      <c r="DI1416" s="422"/>
      <c r="DJ1416" s="422"/>
      <c r="EU1416" s="422"/>
      <c r="EV1416" s="422"/>
    </row>
    <row r="1417" spans="14:152" s="56" customFormat="1" ht="15" customHeight="1">
      <c r="N1417" s="461">
        <v>195</v>
      </c>
      <c r="O1417" s="461">
        <v>143</v>
      </c>
      <c r="P1417" s="172" t="s">
        <v>92</v>
      </c>
      <c r="Q1417" s="172" t="s">
        <v>867</v>
      </c>
      <c r="R1417" s="172" t="s">
        <v>868</v>
      </c>
      <c r="AG1417" s="57"/>
      <c r="AH1417" s="57"/>
      <c r="AI1417" s="57"/>
      <c r="AJ1417" s="57"/>
      <c r="AK1417" s="57"/>
      <c r="AL1417" s="57"/>
      <c r="AM1417" s="57"/>
      <c r="AN1417" s="57"/>
      <c r="AO1417" s="57"/>
      <c r="AP1417" s="57"/>
      <c r="AQ1417" s="57"/>
      <c r="AR1417" s="57"/>
      <c r="AS1417" s="57"/>
      <c r="AT1417" s="57"/>
      <c r="AU1417" s="57"/>
      <c r="AV1417" s="57"/>
      <c r="AW1417" s="57"/>
      <c r="AX1417" s="57"/>
      <c r="AY1417" s="57"/>
      <c r="AZ1417" s="57"/>
      <c r="BA1417" s="57"/>
      <c r="BB1417" s="57"/>
      <c r="BC1417" s="57"/>
      <c r="BD1417" s="57"/>
      <c r="BE1417" s="57"/>
      <c r="BF1417" s="57"/>
      <c r="BG1417" s="57"/>
      <c r="BH1417" s="57"/>
      <c r="BI1417" s="57"/>
      <c r="BJ1417" s="57"/>
      <c r="BK1417" s="57"/>
      <c r="BL1417" s="57"/>
      <c r="BM1417" s="57"/>
      <c r="BN1417" s="57"/>
      <c r="DI1417" s="422"/>
      <c r="DJ1417" s="422"/>
      <c r="EU1417" s="422"/>
      <c r="EV1417" s="422"/>
    </row>
    <row r="1418" spans="14:152" s="56" customFormat="1" ht="15" customHeight="1">
      <c r="N1418" s="461">
        <v>196</v>
      </c>
      <c r="O1418" s="461">
        <v>143</v>
      </c>
      <c r="P1418" s="172" t="s">
        <v>92</v>
      </c>
      <c r="Q1418" s="172" t="s">
        <v>867</v>
      </c>
      <c r="R1418" s="172" t="s">
        <v>868</v>
      </c>
      <c r="AG1418" s="57"/>
      <c r="AH1418" s="57"/>
      <c r="AI1418" s="57"/>
      <c r="AJ1418" s="57"/>
      <c r="AK1418" s="57"/>
      <c r="AL1418" s="57"/>
      <c r="AM1418" s="57"/>
      <c r="AN1418" s="57"/>
      <c r="AO1418" s="57"/>
      <c r="AP1418" s="57"/>
      <c r="AQ1418" s="57"/>
      <c r="AR1418" s="57"/>
      <c r="AS1418" s="57"/>
      <c r="AT1418" s="57"/>
      <c r="AU1418" s="57"/>
      <c r="AV1418" s="57"/>
      <c r="AW1418" s="57"/>
      <c r="AX1418" s="57"/>
      <c r="AY1418" s="57"/>
      <c r="AZ1418" s="57"/>
      <c r="BA1418" s="57"/>
      <c r="BB1418" s="57"/>
      <c r="BC1418" s="57"/>
      <c r="BD1418" s="57"/>
      <c r="BE1418" s="57"/>
      <c r="BF1418" s="57"/>
      <c r="BG1418" s="57"/>
      <c r="BH1418" s="57"/>
      <c r="BI1418" s="57"/>
      <c r="BJ1418" s="57"/>
      <c r="BK1418" s="57"/>
      <c r="BL1418" s="57"/>
      <c r="BM1418" s="57"/>
      <c r="BN1418" s="57"/>
      <c r="DI1418" s="422"/>
      <c r="DJ1418" s="422"/>
      <c r="EU1418" s="422"/>
      <c r="EV1418" s="422"/>
    </row>
    <row r="1419" spans="14:152" s="56" customFormat="1" ht="15" customHeight="1">
      <c r="N1419" s="461">
        <v>197</v>
      </c>
      <c r="O1419" s="461">
        <v>143</v>
      </c>
      <c r="P1419" s="172" t="s">
        <v>92</v>
      </c>
      <c r="Q1419" s="172" t="s">
        <v>867</v>
      </c>
      <c r="R1419" s="172" t="s">
        <v>868</v>
      </c>
      <c r="AG1419" s="57"/>
      <c r="AH1419" s="57"/>
      <c r="AI1419" s="57"/>
      <c r="AJ1419" s="57"/>
      <c r="AK1419" s="57"/>
      <c r="AL1419" s="57"/>
      <c r="AM1419" s="57"/>
      <c r="AN1419" s="57"/>
      <c r="AO1419" s="57"/>
      <c r="AP1419" s="57"/>
      <c r="AQ1419" s="57"/>
      <c r="AR1419" s="57"/>
      <c r="AS1419" s="57"/>
      <c r="AT1419" s="57"/>
      <c r="AU1419" s="57"/>
      <c r="AV1419" s="57"/>
      <c r="AW1419" s="57"/>
      <c r="AX1419" s="57"/>
      <c r="AY1419" s="57"/>
      <c r="AZ1419" s="57"/>
      <c r="BA1419" s="57"/>
      <c r="BB1419" s="57"/>
      <c r="BC1419" s="57"/>
      <c r="BD1419" s="57"/>
      <c r="BE1419" s="57"/>
      <c r="BF1419" s="57"/>
      <c r="BG1419" s="57"/>
      <c r="BH1419" s="57"/>
      <c r="BI1419" s="57"/>
      <c r="BJ1419" s="57"/>
      <c r="BK1419" s="57"/>
      <c r="BL1419" s="57"/>
      <c r="BM1419" s="57"/>
      <c r="BN1419" s="57"/>
      <c r="DI1419" s="422"/>
      <c r="DJ1419" s="422"/>
      <c r="EU1419" s="422"/>
      <c r="EV1419" s="422"/>
    </row>
    <row r="1420" spans="14:152" s="56" customFormat="1" ht="15" customHeight="1">
      <c r="N1420" s="461">
        <v>198</v>
      </c>
      <c r="O1420" s="461">
        <v>143</v>
      </c>
      <c r="P1420" s="172" t="s">
        <v>92</v>
      </c>
      <c r="Q1420" s="172" t="s">
        <v>867</v>
      </c>
      <c r="R1420" s="172" t="s">
        <v>868</v>
      </c>
      <c r="AG1420" s="57"/>
      <c r="AH1420" s="57"/>
      <c r="AI1420" s="57"/>
      <c r="AJ1420" s="57"/>
      <c r="AK1420" s="57"/>
      <c r="AL1420" s="57"/>
      <c r="AM1420" s="57"/>
      <c r="AN1420" s="57"/>
      <c r="AO1420" s="57"/>
      <c r="AP1420" s="57"/>
      <c r="AQ1420" s="57"/>
      <c r="AR1420" s="57"/>
      <c r="AS1420" s="57"/>
      <c r="AT1420" s="57"/>
      <c r="AU1420" s="57"/>
      <c r="AV1420" s="57"/>
      <c r="AW1420" s="57"/>
      <c r="AX1420" s="57"/>
      <c r="AY1420" s="57"/>
      <c r="AZ1420" s="57"/>
      <c r="BA1420" s="57"/>
      <c r="BB1420" s="57"/>
      <c r="BC1420" s="57"/>
      <c r="BD1420" s="57"/>
      <c r="BE1420" s="57"/>
      <c r="BF1420" s="57"/>
      <c r="BG1420" s="57"/>
      <c r="BH1420" s="57"/>
      <c r="BI1420" s="57"/>
      <c r="BJ1420" s="57"/>
      <c r="BK1420" s="57"/>
      <c r="BL1420" s="57"/>
      <c r="BM1420" s="57"/>
      <c r="BN1420" s="57"/>
      <c r="DI1420" s="422"/>
      <c r="DJ1420" s="422"/>
      <c r="EU1420" s="422"/>
      <c r="EV1420" s="422"/>
    </row>
    <row r="1421" spans="14:152" s="56" customFormat="1" ht="15" customHeight="1">
      <c r="N1421" s="461">
        <v>199</v>
      </c>
      <c r="O1421" s="461">
        <v>143</v>
      </c>
      <c r="P1421" s="172" t="s">
        <v>92</v>
      </c>
      <c r="Q1421" s="172" t="s">
        <v>867</v>
      </c>
      <c r="R1421" s="172" t="s">
        <v>868</v>
      </c>
      <c r="AG1421" s="57"/>
      <c r="AH1421" s="57"/>
      <c r="AI1421" s="57"/>
      <c r="AJ1421" s="57"/>
      <c r="AK1421" s="57"/>
      <c r="AL1421" s="57"/>
      <c r="AM1421" s="57"/>
      <c r="AN1421" s="57"/>
      <c r="AO1421" s="57"/>
      <c r="AP1421" s="57"/>
      <c r="AQ1421" s="57"/>
      <c r="AR1421" s="57"/>
      <c r="AS1421" s="57"/>
      <c r="AT1421" s="57"/>
      <c r="AU1421" s="57"/>
      <c r="AV1421" s="57"/>
      <c r="AW1421" s="57"/>
      <c r="AX1421" s="57"/>
      <c r="AY1421" s="57"/>
      <c r="AZ1421" s="57"/>
      <c r="BA1421" s="57"/>
      <c r="BB1421" s="57"/>
      <c r="BC1421" s="57"/>
      <c r="BD1421" s="57"/>
      <c r="BE1421" s="57"/>
      <c r="BF1421" s="57"/>
      <c r="BG1421" s="57"/>
      <c r="BH1421" s="57"/>
      <c r="BI1421" s="57"/>
      <c r="BJ1421" s="57"/>
      <c r="BK1421" s="57"/>
      <c r="BL1421" s="57"/>
      <c r="BM1421" s="57"/>
      <c r="BN1421" s="57"/>
      <c r="DI1421" s="422"/>
      <c r="DJ1421" s="422"/>
      <c r="EU1421" s="422"/>
      <c r="EV1421" s="422"/>
    </row>
    <row r="1422" spans="14:152" s="56" customFormat="1" ht="15" customHeight="1">
      <c r="N1422" s="461">
        <v>200</v>
      </c>
      <c r="O1422" s="461">
        <v>144</v>
      </c>
      <c r="P1422" s="172" t="s">
        <v>92</v>
      </c>
      <c r="Q1422" s="172" t="s">
        <v>869</v>
      </c>
      <c r="R1422" s="172" t="s">
        <v>870</v>
      </c>
      <c r="AG1422" s="57"/>
      <c r="AH1422" s="57"/>
      <c r="AI1422" s="57"/>
      <c r="AJ1422" s="57"/>
      <c r="AK1422" s="57"/>
      <c r="AL1422" s="57"/>
      <c r="AM1422" s="57"/>
      <c r="AN1422" s="57"/>
      <c r="AO1422" s="57"/>
      <c r="AP1422" s="57"/>
      <c r="AQ1422" s="57"/>
      <c r="AR1422" s="57"/>
      <c r="AS1422" s="57"/>
      <c r="AT1422" s="57"/>
      <c r="AU1422" s="57"/>
      <c r="AV1422" s="57"/>
      <c r="AW1422" s="57"/>
      <c r="AX1422" s="57"/>
      <c r="AY1422" s="57"/>
      <c r="AZ1422" s="57"/>
      <c r="BA1422" s="57"/>
      <c r="BB1422" s="57"/>
      <c r="BC1422" s="57"/>
      <c r="BD1422" s="57"/>
      <c r="BE1422" s="57"/>
      <c r="BF1422" s="57"/>
      <c r="BG1422" s="57"/>
      <c r="BH1422" s="57"/>
      <c r="BI1422" s="57"/>
      <c r="BJ1422" s="57"/>
      <c r="BK1422" s="57"/>
      <c r="BL1422" s="57"/>
      <c r="BM1422" s="57"/>
      <c r="BN1422" s="57"/>
      <c r="DI1422" s="422"/>
      <c r="DJ1422" s="422"/>
      <c r="EU1422" s="422"/>
      <c r="EV1422" s="422"/>
    </row>
    <row r="1423" spans="14:152" s="56" customFormat="1" ht="15" customHeight="1">
      <c r="N1423" s="461">
        <v>201</v>
      </c>
      <c r="O1423" s="461">
        <v>144</v>
      </c>
      <c r="P1423" s="172" t="s">
        <v>92</v>
      </c>
      <c r="Q1423" s="172" t="s">
        <v>869</v>
      </c>
      <c r="R1423" s="172" t="s">
        <v>870</v>
      </c>
      <c r="AG1423" s="57"/>
      <c r="AH1423" s="57"/>
      <c r="AI1423" s="57"/>
      <c r="AJ1423" s="57"/>
      <c r="AK1423" s="57"/>
      <c r="AL1423" s="57"/>
      <c r="AM1423" s="57"/>
      <c r="AN1423" s="57"/>
      <c r="AO1423" s="57"/>
      <c r="AP1423" s="57"/>
      <c r="AQ1423" s="57"/>
      <c r="AR1423" s="57"/>
      <c r="AS1423" s="57"/>
      <c r="AT1423" s="57"/>
      <c r="AU1423" s="57"/>
      <c r="AV1423" s="57"/>
      <c r="AW1423" s="57"/>
      <c r="AX1423" s="57"/>
      <c r="AY1423" s="57"/>
      <c r="AZ1423" s="57"/>
      <c r="BA1423" s="57"/>
      <c r="BB1423" s="57"/>
      <c r="BC1423" s="57"/>
      <c r="BD1423" s="57"/>
      <c r="BE1423" s="57"/>
      <c r="BF1423" s="57"/>
      <c r="BG1423" s="57"/>
      <c r="BH1423" s="57"/>
      <c r="BI1423" s="57"/>
      <c r="BJ1423" s="57"/>
      <c r="BK1423" s="57"/>
      <c r="BL1423" s="57"/>
      <c r="BM1423" s="57"/>
      <c r="BN1423" s="57"/>
      <c r="DI1423" s="422"/>
      <c r="DJ1423" s="422"/>
      <c r="EU1423" s="422"/>
      <c r="EV1423" s="422"/>
    </row>
    <row r="1424" spans="14:152" s="56" customFormat="1" ht="15" customHeight="1">
      <c r="N1424" s="461">
        <v>202</v>
      </c>
      <c r="O1424" s="461">
        <v>144</v>
      </c>
      <c r="P1424" s="172" t="s">
        <v>92</v>
      </c>
      <c r="Q1424" s="172" t="s">
        <v>869</v>
      </c>
      <c r="R1424" s="172" t="s">
        <v>870</v>
      </c>
      <c r="AG1424" s="57"/>
      <c r="AH1424" s="57"/>
      <c r="AI1424" s="57"/>
      <c r="AJ1424" s="57"/>
      <c r="AK1424" s="57"/>
      <c r="AL1424" s="57"/>
      <c r="AM1424" s="57"/>
      <c r="AN1424" s="57"/>
      <c r="AO1424" s="57"/>
      <c r="AP1424" s="57"/>
      <c r="AQ1424" s="57"/>
      <c r="AR1424" s="57"/>
      <c r="AS1424" s="57"/>
      <c r="AT1424" s="57"/>
      <c r="AU1424" s="57"/>
      <c r="AV1424" s="57"/>
      <c r="AW1424" s="57"/>
      <c r="AX1424" s="57"/>
      <c r="AY1424" s="57"/>
      <c r="AZ1424" s="57"/>
      <c r="BA1424" s="57"/>
      <c r="BB1424" s="57"/>
      <c r="BC1424" s="57"/>
      <c r="BD1424" s="57"/>
      <c r="BE1424" s="57"/>
      <c r="BF1424" s="57"/>
      <c r="BG1424" s="57"/>
      <c r="BH1424" s="57"/>
      <c r="BI1424" s="57"/>
      <c r="BJ1424" s="57"/>
      <c r="BK1424" s="57"/>
      <c r="BL1424" s="57"/>
      <c r="BM1424" s="57"/>
      <c r="BN1424" s="57"/>
      <c r="DI1424" s="422"/>
      <c r="DJ1424" s="422"/>
      <c r="EU1424" s="422"/>
      <c r="EV1424" s="422"/>
    </row>
    <row r="1425" spans="14:152" s="56" customFormat="1" ht="15" customHeight="1">
      <c r="N1425" s="461">
        <v>203</v>
      </c>
      <c r="O1425" s="461">
        <v>144</v>
      </c>
      <c r="P1425" s="172" t="s">
        <v>92</v>
      </c>
      <c r="Q1425" s="172" t="s">
        <v>869</v>
      </c>
      <c r="R1425" s="172" t="s">
        <v>870</v>
      </c>
      <c r="AG1425" s="57"/>
      <c r="AH1425" s="57"/>
      <c r="AI1425" s="57"/>
      <c r="AJ1425" s="57"/>
      <c r="AK1425" s="57"/>
      <c r="AL1425" s="57"/>
      <c r="AM1425" s="57"/>
      <c r="AN1425" s="57"/>
      <c r="AO1425" s="57"/>
      <c r="AP1425" s="57"/>
      <c r="AQ1425" s="57"/>
      <c r="AR1425" s="57"/>
      <c r="AS1425" s="57"/>
      <c r="AT1425" s="57"/>
      <c r="AU1425" s="57"/>
      <c r="AV1425" s="57"/>
      <c r="AW1425" s="57"/>
      <c r="AX1425" s="57"/>
      <c r="AY1425" s="57"/>
      <c r="AZ1425" s="57"/>
      <c r="BA1425" s="57"/>
      <c r="BB1425" s="57"/>
      <c r="BC1425" s="57"/>
      <c r="BD1425" s="57"/>
      <c r="BE1425" s="57"/>
      <c r="BF1425" s="57"/>
      <c r="BG1425" s="57"/>
      <c r="BH1425" s="57"/>
      <c r="BI1425" s="57"/>
      <c r="BJ1425" s="57"/>
      <c r="BK1425" s="57"/>
      <c r="BL1425" s="57"/>
      <c r="BM1425" s="57"/>
      <c r="BN1425" s="57"/>
      <c r="DI1425" s="422"/>
      <c r="DJ1425" s="422"/>
      <c r="EU1425" s="422"/>
      <c r="EV1425" s="422"/>
    </row>
    <row r="1426" spans="14:152" s="56" customFormat="1" ht="15" customHeight="1">
      <c r="N1426" s="461">
        <v>204</v>
      </c>
      <c r="O1426" s="461">
        <v>144</v>
      </c>
      <c r="P1426" s="172" t="s">
        <v>92</v>
      </c>
      <c r="Q1426" s="172" t="s">
        <v>869</v>
      </c>
      <c r="R1426" s="172" t="s">
        <v>870</v>
      </c>
      <c r="AG1426" s="57"/>
      <c r="AH1426" s="57"/>
      <c r="AI1426" s="57"/>
      <c r="AJ1426" s="57"/>
      <c r="AK1426" s="57"/>
      <c r="AL1426" s="57"/>
      <c r="AM1426" s="57"/>
      <c r="AN1426" s="57"/>
      <c r="AO1426" s="57"/>
      <c r="AP1426" s="57"/>
      <c r="AQ1426" s="57"/>
      <c r="AR1426" s="57"/>
      <c r="AS1426" s="57"/>
      <c r="AT1426" s="57"/>
      <c r="AU1426" s="57"/>
      <c r="AV1426" s="57"/>
      <c r="AW1426" s="57"/>
      <c r="AX1426" s="57"/>
      <c r="AY1426" s="57"/>
      <c r="AZ1426" s="57"/>
      <c r="BA1426" s="57"/>
      <c r="BB1426" s="57"/>
      <c r="BC1426" s="57"/>
      <c r="BD1426" s="57"/>
      <c r="BE1426" s="57"/>
      <c r="BF1426" s="57"/>
      <c r="BG1426" s="57"/>
      <c r="BH1426" s="57"/>
      <c r="BI1426" s="57"/>
      <c r="BJ1426" s="57"/>
      <c r="BK1426" s="57"/>
      <c r="BL1426" s="57"/>
      <c r="BM1426" s="57"/>
      <c r="BN1426" s="57"/>
      <c r="DI1426" s="422"/>
      <c r="DJ1426" s="422"/>
      <c r="EU1426" s="422"/>
      <c r="EV1426" s="422"/>
    </row>
    <row r="1427" spans="14:152" s="56" customFormat="1" ht="15" customHeight="1">
      <c r="N1427" s="461">
        <v>205</v>
      </c>
      <c r="O1427" s="461">
        <v>145</v>
      </c>
      <c r="P1427" s="172" t="s">
        <v>92</v>
      </c>
      <c r="Q1427" s="172" t="s">
        <v>871</v>
      </c>
      <c r="R1427" s="172" t="s">
        <v>872</v>
      </c>
      <c r="AG1427" s="57"/>
      <c r="AH1427" s="57"/>
      <c r="AI1427" s="57"/>
      <c r="AJ1427" s="57"/>
      <c r="AK1427" s="57"/>
      <c r="AL1427" s="57"/>
      <c r="AM1427" s="57"/>
      <c r="AN1427" s="57"/>
      <c r="AO1427" s="57"/>
      <c r="AP1427" s="57"/>
      <c r="AQ1427" s="57"/>
      <c r="AR1427" s="57"/>
      <c r="AS1427" s="57"/>
      <c r="AT1427" s="57"/>
      <c r="AU1427" s="57"/>
      <c r="AV1427" s="57"/>
      <c r="AW1427" s="57"/>
      <c r="AX1427" s="57"/>
      <c r="AY1427" s="57"/>
      <c r="AZ1427" s="57"/>
      <c r="BA1427" s="57"/>
      <c r="BB1427" s="57"/>
      <c r="BC1427" s="57"/>
      <c r="BD1427" s="57"/>
      <c r="BE1427" s="57"/>
      <c r="BF1427" s="57"/>
      <c r="BG1427" s="57"/>
      <c r="BH1427" s="57"/>
      <c r="BI1427" s="57"/>
      <c r="BJ1427" s="57"/>
      <c r="BK1427" s="57"/>
      <c r="BL1427" s="57"/>
      <c r="BM1427" s="57"/>
      <c r="BN1427" s="57"/>
      <c r="DI1427" s="422"/>
      <c r="DJ1427" s="422"/>
      <c r="EU1427" s="422"/>
      <c r="EV1427" s="422"/>
    </row>
    <row r="1428" spans="14:152" s="56" customFormat="1" ht="15" customHeight="1">
      <c r="N1428" s="461">
        <v>206</v>
      </c>
      <c r="O1428" s="461">
        <v>145</v>
      </c>
      <c r="P1428" s="172" t="s">
        <v>104</v>
      </c>
      <c r="Q1428" s="172" t="s">
        <v>871</v>
      </c>
      <c r="R1428" s="172" t="s">
        <v>872</v>
      </c>
      <c r="AG1428" s="57"/>
      <c r="AH1428" s="57"/>
      <c r="AI1428" s="57"/>
      <c r="AJ1428" s="57"/>
      <c r="AK1428" s="57"/>
      <c r="AL1428" s="57"/>
      <c r="AM1428" s="57"/>
      <c r="AN1428" s="57"/>
      <c r="AO1428" s="57"/>
      <c r="AP1428" s="57"/>
      <c r="AQ1428" s="57"/>
      <c r="AR1428" s="57"/>
      <c r="AS1428" s="57"/>
      <c r="AT1428" s="57"/>
      <c r="AU1428" s="57"/>
      <c r="AV1428" s="57"/>
      <c r="AW1428" s="57"/>
      <c r="AX1428" s="57"/>
      <c r="AY1428" s="57"/>
      <c r="AZ1428" s="57"/>
      <c r="BA1428" s="57"/>
      <c r="BB1428" s="57"/>
      <c r="BC1428" s="57"/>
      <c r="BD1428" s="57"/>
      <c r="BE1428" s="57"/>
      <c r="BF1428" s="57"/>
      <c r="BG1428" s="57"/>
      <c r="BH1428" s="57"/>
      <c r="BI1428" s="57"/>
      <c r="BJ1428" s="57"/>
      <c r="BK1428" s="57"/>
      <c r="BL1428" s="57"/>
      <c r="BM1428" s="57"/>
      <c r="BN1428" s="57"/>
      <c r="DI1428" s="422"/>
      <c r="DJ1428" s="422"/>
      <c r="EU1428" s="422"/>
      <c r="EV1428" s="422"/>
    </row>
    <row r="1429" spans="14:152" s="56" customFormat="1" ht="15" customHeight="1">
      <c r="N1429" s="461">
        <v>207</v>
      </c>
      <c r="O1429" s="461">
        <v>145</v>
      </c>
      <c r="P1429" s="172" t="s">
        <v>104</v>
      </c>
      <c r="Q1429" s="172" t="s">
        <v>871</v>
      </c>
      <c r="R1429" s="172" t="s">
        <v>872</v>
      </c>
      <c r="AG1429" s="57"/>
      <c r="AH1429" s="57"/>
      <c r="AI1429" s="57"/>
      <c r="AJ1429" s="57"/>
      <c r="AK1429" s="57"/>
      <c r="AL1429" s="57"/>
      <c r="AM1429" s="57"/>
      <c r="AN1429" s="57"/>
      <c r="AO1429" s="57"/>
      <c r="AP1429" s="57"/>
      <c r="AQ1429" s="57"/>
      <c r="AR1429" s="57"/>
      <c r="AS1429" s="57"/>
      <c r="AT1429" s="57"/>
      <c r="AU1429" s="57"/>
      <c r="AV1429" s="57"/>
      <c r="AW1429" s="57"/>
      <c r="AX1429" s="57"/>
      <c r="AY1429" s="57"/>
      <c r="AZ1429" s="57"/>
      <c r="BA1429" s="57"/>
      <c r="BB1429" s="57"/>
      <c r="BC1429" s="57"/>
      <c r="BD1429" s="57"/>
      <c r="BE1429" s="57"/>
      <c r="BF1429" s="57"/>
      <c r="BG1429" s="57"/>
      <c r="BH1429" s="57"/>
      <c r="BI1429" s="57"/>
      <c r="BJ1429" s="57"/>
      <c r="BK1429" s="57"/>
      <c r="BL1429" s="57"/>
      <c r="BM1429" s="57"/>
      <c r="BN1429" s="57"/>
      <c r="DI1429" s="422"/>
      <c r="DJ1429" s="422"/>
      <c r="EU1429" s="422"/>
      <c r="EV1429" s="422"/>
    </row>
    <row r="1430" spans="14:152" s="56" customFormat="1" ht="15" customHeight="1">
      <c r="N1430" s="519">
        <v>208</v>
      </c>
      <c r="O1430" s="56" t="s">
        <v>163</v>
      </c>
      <c r="AG1430" s="57"/>
      <c r="AH1430" s="57"/>
      <c r="AI1430" s="57"/>
      <c r="AJ1430" s="57"/>
      <c r="AK1430" s="57"/>
      <c r="AL1430" s="57"/>
      <c r="AM1430" s="57"/>
      <c r="AN1430" s="57"/>
      <c r="AO1430" s="57"/>
      <c r="AP1430" s="57"/>
      <c r="AQ1430" s="57"/>
      <c r="AR1430" s="57"/>
      <c r="AS1430" s="57"/>
      <c r="AT1430" s="57"/>
      <c r="AU1430" s="57"/>
      <c r="AV1430" s="57"/>
      <c r="AW1430" s="57"/>
      <c r="AX1430" s="57"/>
      <c r="AY1430" s="57"/>
      <c r="AZ1430" s="57"/>
      <c r="BA1430" s="57"/>
      <c r="BB1430" s="57"/>
      <c r="BC1430" s="57"/>
      <c r="BD1430" s="57"/>
      <c r="BE1430" s="57"/>
      <c r="BF1430" s="57"/>
      <c r="BG1430" s="57"/>
      <c r="BH1430" s="57"/>
      <c r="BI1430" s="57"/>
      <c r="BJ1430" s="57"/>
      <c r="BK1430" s="57"/>
      <c r="BL1430" s="57"/>
      <c r="BM1430" s="57"/>
      <c r="BN1430" s="57"/>
      <c r="DI1430" s="422"/>
      <c r="DJ1430" s="422"/>
      <c r="EU1430" s="422"/>
      <c r="EV1430" s="422"/>
    </row>
    <row r="1431" spans="14:152" s="56" customFormat="1" ht="15" customHeight="1">
      <c r="AG1431" s="57"/>
      <c r="AH1431" s="57"/>
      <c r="AI1431" s="57"/>
      <c r="AJ1431" s="57"/>
      <c r="AK1431" s="57"/>
      <c r="AL1431" s="57"/>
      <c r="AM1431" s="57"/>
      <c r="AN1431" s="57"/>
      <c r="AO1431" s="57"/>
      <c r="AP1431" s="57"/>
      <c r="AQ1431" s="57"/>
      <c r="AR1431" s="57"/>
      <c r="AS1431" s="57"/>
      <c r="AT1431" s="57"/>
      <c r="AU1431" s="57"/>
      <c r="AV1431" s="57"/>
      <c r="AW1431" s="57"/>
      <c r="AX1431" s="57"/>
      <c r="AY1431" s="57"/>
      <c r="AZ1431" s="57"/>
      <c r="BA1431" s="57"/>
      <c r="BB1431" s="57"/>
      <c r="BC1431" s="57"/>
      <c r="BD1431" s="57"/>
      <c r="BE1431" s="57"/>
      <c r="BF1431" s="57"/>
      <c r="BG1431" s="57"/>
      <c r="BH1431" s="57"/>
      <c r="BI1431" s="57"/>
      <c r="BJ1431" s="57"/>
      <c r="BK1431" s="57"/>
      <c r="BL1431" s="57"/>
      <c r="BM1431" s="57"/>
      <c r="BN1431" s="57"/>
      <c r="DI1431" s="422"/>
      <c r="DJ1431" s="422"/>
      <c r="EU1431" s="422"/>
      <c r="EV1431" s="422"/>
    </row>
    <row r="1432" spans="14:152" s="56" customFormat="1" ht="15" customHeight="1">
      <c r="AG1432" s="57"/>
      <c r="AH1432" s="57"/>
      <c r="AI1432" s="57"/>
      <c r="AJ1432" s="57"/>
      <c r="AK1432" s="57"/>
      <c r="AL1432" s="57"/>
      <c r="AM1432" s="57"/>
      <c r="AN1432" s="57"/>
      <c r="AO1432" s="57"/>
      <c r="AP1432" s="57"/>
      <c r="AQ1432" s="57"/>
      <c r="AR1432" s="57"/>
      <c r="AS1432" s="57"/>
      <c r="AT1432" s="57"/>
      <c r="AU1432" s="57"/>
      <c r="AV1432" s="57"/>
      <c r="AW1432" s="57"/>
      <c r="AX1432" s="57"/>
      <c r="AY1432" s="57"/>
      <c r="AZ1432" s="57"/>
      <c r="BA1432" s="57"/>
      <c r="BB1432" s="57"/>
      <c r="BC1432" s="57"/>
      <c r="BD1432" s="57"/>
      <c r="BE1432" s="57"/>
      <c r="BF1432" s="57"/>
      <c r="BG1432" s="57"/>
      <c r="BH1432" s="57"/>
      <c r="BI1432" s="57"/>
      <c r="BJ1432" s="57"/>
      <c r="BK1432" s="57"/>
      <c r="BL1432" s="57"/>
      <c r="BM1432" s="57"/>
      <c r="BN1432" s="57"/>
      <c r="DI1432" s="422"/>
      <c r="DJ1432" s="422"/>
      <c r="EU1432" s="422"/>
      <c r="EV1432" s="422"/>
    </row>
    <row r="1433" spans="14:152" s="56" customFormat="1" ht="15" customHeight="1">
      <c r="AG1433" s="57"/>
      <c r="AH1433" s="57"/>
      <c r="AI1433" s="57"/>
      <c r="AJ1433" s="57"/>
      <c r="AK1433" s="57"/>
      <c r="AL1433" s="57"/>
      <c r="AM1433" s="57"/>
      <c r="AN1433" s="57"/>
      <c r="AO1433" s="57"/>
      <c r="AP1433" s="57"/>
      <c r="AQ1433" s="57"/>
      <c r="AR1433" s="57"/>
      <c r="AS1433" s="57"/>
      <c r="AT1433" s="57"/>
      <c r="AU1433" s="57"/>
      <c r="AV1433" s="57"/>
      <c r="AW1433" s="57"/>
      <c r="AX1433" s="57"/>
      <c r="AY1433" s="57"/>
      <c r="AZ1433" s="57"/>
      <c r="BA1433" s="57"/>
      <c r="BB1433" s="57"/>
      <c r="BC1433" s="57"/>
      <c r="BD1433" s="57"/>
      <c r="BE1433" s="57"/>
      <c r="BF1433" s="57"/>
      <c r="BG1433" s="57"/>
      <c r="BH1433" s="57"/>
      <c r="BI1433" s="57"/>
      <c r="BJ1433" s="57"/>
      <c r="BK1433" s="57"/>
      <c r="BL1433" s="57"/>
      <c r="BM1433" s="57"/>
      <c r="BN1433" s="57"/>
      <c r="DI1433" s="422"/>
      <c r="DJ1433" s="422"/>
      <c r="EU1433" s="422"/>
      <c r="EV1433" s="422"/>
    </row>
    <row r="1434" spans="14:152" s="56" customFormat="1" ht="15" customHeight="1">
      <c r="AG1434" s="57"/>
      <c r="AH1434" s="57"/>
      <c r="AI1434" s="57"/>
      <c r="AJ1434" s="57"/>
      <c r="AK1434" s="57"/>
      <c r="AL1434" s="57"/>
      <c r="AM1434" s="57"/>
      <c r="AN1434" s="57"/>
      <c r="AO1434" s="57"/>
      <c r="AP1434" s="57"/>
      <c r="AQ1434" s="57"/>
      <c r="AR1434" s="57"/>
      <c r="AS1434" s="57"/>
      <c r="AT1434" s="57"/>
      <c r="AU1434" s="57"/>
      <c r="AV1434" s="57"/>
      <c r="AW1434" s="57"/>
      <c r="AX1434" s="57"/>
      <c r="AY1434" s="57"/>
      <c r="AZ1434" s="57"/>
      <c r="BA1434" s="57"/>
      <c r="BB1434" s="57"/>
      <c r="BC1434" s="57"/>
      <c r="BD1434" s="57"/>
      <c r="BE1434" s="57"/>
      <c r="BF1434" s="57"/>
      <c r="BG1434" s="57"/>
      <c r="BH1434" s="57"/>
      <c r="BI1434" s="57"/>
      <c r="BJ1434" s="57"/>
      <c r="BK1434" s="57"/>
      <c r="BL1434" s="57"/>
      <c r="BM1434" s="57"/>
      <c r="BN1434" s="57"/>
      <c r="DI1434" s="422"/>
      <c r="DJ1434" s="422"/>
      <c r="EU1434" s="422"/>
      <c r="EV1434" s="422"/>
    </row>
    <row r="1435" spans="14:152" s="56" customFormat="1" ht="15" customHeight="1">
      <c r="AG1435" s="57"/>
      <c r="AH1435" s="57"/>
      <c r="AI1435" s="57"/>
      <c r="AJ1435" s="57"/>
      <c r="AK1435" s="57"/>
      <c r="AL1435" s="57"/>
      <c r="AM1435" s="57"/>
      <c r="AN1435" s="57"/>
      <c r="AO1435" s="57"/>
      <c r="AP1435" s="57"/>
      <c r="AQ1435" s="57"/>
      <c r="AR1435" s="57"/>
      <c r="AS1435" s="57"/>
      <c r="AT1435" s="57"/>
      <c r="AU1435" s="57"/>
      <c r="AV1435" s="57"/>
      <c r="AW1435" s="57"/>
      <c r="AX1435" s="57"/>
      <c r="AY1435" s="57"/>
      <c r="AZ1435" s="57"/>
      <c r="BA1435" s="57"/>
      <c r="BB1435" s="57"/>
      <c r="BC1435" s="57"/>
      <c r="BD1435" s="57"/>
      <c r="BE1435" s="57"/>
      <c r="BF1435" s="57"/>
      <c r="BG1435" s="57"/>
      <c r="BH1435" s="57"/>
      <c r="BI1435" s="57"/>
      <c r="BJ1435" s="57"/>
      <c r="BK1435" s="57"/>
      <c r="BL1435" s="57"/>
      <c r="BM1435" s="57"/>
      <c r="BN1435" s="57"/>
      <c r="DI1435" s="422"/>
      <c r="DJ1435" s="422"/>
      <c r="EU1435" s="422"/>
      <c r="EV1435" s="422"/>
    </row>
    <row r="1436" spans="14:152" s="56" customFormat="1" ht="15" customHeight="1">
      <c r="AG1436" s="57"/>
      <c r="AH1436" s="57"/>
      <c r="AI1436" s="57"/>
      <c r="AJ1436" s="57"/>
      <c r="AK1436" s="57"/>
      <c r="AL1436" s="57"/>
      <c r="AM1436" s="57"/>
      <c r="AN1436" s="57"/>
      <c r="AO1436" s="57"/>
      <c r="AP1436" s="57"/>
      <c r="AQ1436" s="57"/>
      <c r="AR1436" s="57"/>
      <c r="AS1436" s="57"/>
      <c r="AT1436" s="57"/>
      <c r="AU1436" s="57"/>
      <c r="AV1436" s="57"/>
      <c r="AW1436" s="57"/>
      <c r="AX1436" s="57"/>
      <c r="AY1436" s="57"/>
      <c r="AZ1436" s="57"/>
      <c r="BA1436" s="57"/>
      <c r="BB1436" s="57"/>
      <c r="BC1436" s="57"/>
      <c r="BD1436" s="57"/>
      <c r="BE1436" s="57"/>
      <c r="BF1436" s="57"/>
      <c r="BG1436" s="57"/>
      <c r="BH1436" s="57"/>
      <c r="BI1436" s="57"/>
      <c r="BJ1436" s="57"/>
      <c r="BK1436" s="57"/>
      <c r="BL1436" s="57"/>
      <c r="BM1436" s="57"/>
      <c r="BN1436" s="57"/>
      <c r="DI1436" s="422"/>
      <c r="DJ1436" s="422"/>
      <c r="EU1436" s="422"/>
      <c r="EV1436" s="422"/>
    </row>
    <row r="1437" spans="14:152" s="56" customFormat="1" ht="15" customHeight="1">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57"/>
      <c r="BJ1437" s="57"/>
      <c r="BK1437" s="57"/>
      <c r="BL1437" s="57"/>
      <c r="BM1437" s="57"/>
      <c r="BN1437" s="57"/>
      <c r="DI1437" s="422"/>
      <c r="DJ1437" s="422"/>
      <c r="EU1437" s="422"/>
      <c r="EV1437" s="422"/>
    </row>
    <row r="1438" spans="14:152" s="56" customFormat="1" ht="15" customHeight="1">
      <c r="AG1438" s="57"/>
      <c r="AH1438" s="57"/>
      <c r="AI1438" s="57"/>
      <c r="AJ1438" s="57"/>
      <c r="AK1438" s="57"/>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7"/>
      <c r="BI1438" s="57"/>
      <c r="BJ1438" s="57"/>
      <c r="BK1438" s="57"/>
      <c r="BL1438" s="57"/>
      <c r="BM1438" s="57"/>
      <c r="BN1438" s="57"/>
      <c r="DI1438" s="422"/>
      <c r="DJ1438" s="422"/>
      <c r="EU1438" s="422"/>
      <c r="EV1438" s="422"/>
    </row>
    <row r="1439" spans="14:152" s="56" customFormat="1" ht="15" customHeight="1">
      <c r="AG1439" s="57"/>
      <c r="AH1439" s="57"/>
      <c r="AI1439" s="57"/>
      <c r="AJ1439" s="57"/>
      <c r="AK1439" s="57"/>
      <c r="AL1439" s="57"/>
      <c r="AM1439" s="57"/>
      <c r="AN1439" s="57"/>
      <c r="AO1439" s="57"/>
      <c r="AP1439" s="57"/>
      <c r="AQ1439" s="57"/>
      <c r="AR1439" s="57"/>
      <c r="AS1439" s="57"/>
      <c r="AT1439" s="57"/>
      <c r="AU1439" s="57"/>
      <c r="AV1439" s="57"/>
      <c r="AW1439" s="57"/>
      <c r="AX1439" s="57"/>
      <c r="AY1439" s="57"/>
      <c r="AZ1439" s="57"/>
      <c r="BA1439" s="57"/>
      <c r="BB1439" s="57"/>
      <c r="BC1439" s="57"/>
      <c r="BD1439" s="57"/>
      <c r="BE1439" s="57"/>
      <c r="BF1439" s="57"/>
      <c r="BG1439" s="57"/>
      <c r="BH1439" s="57"/>
      <c r="BI1439" s="57"/>
      <c r="BJ1439" s="57"/>
      <c r="BK1439" s="57"/>
      <c r="BL1439" s="57"/>
      <c r="BM1439" s="57"/>
      <c r="BN1439" s="57"/>
      <c r="DI1439" s="422"/>
      <c r="DJ1439" s="422"/>
      <c r="EU1439" s="422"/>
      <c r="EV1439" s="422"/>
    </row>
    <row r="1440" spans="14:152" s="56" customFormat="1" ht="15" customHeight="1">
      <c r="AG1440" s="57"/>
      <c r="AH1440" s="57"/>
      <c r="AI1440" s="57"/>
      <c r="AJ1440" s="57"/>
      <c r="AK1440" s="57"/>
      <c r="AL1440" s="57"/>
      <c r="AM1440" s="57"/>
      <c r="AN1440" s="57"/>
      <c r="AO1440" s="57"/>
      <c r="AP1440" s="57"/>
      <c r="AQ1440" s="57"/>
      <c r="AR1440" s="57"/>
      <c r="AS1440" s="57"/>
      <c r="AT1440" s="57"/>
      <c r="AU1440" s="57"/>
      <c r="AV1440" s="57"/>
      <c r="AW1440" s="57"/>
      <c r="AX1440" s="57"/>
      <c r="AY1440" s="57"/>
      <c r="AZ1440" s="57"/>
      <c r="BA1440" s="57"/>
      <c r="BB1440" s="57"/>
      <c r="BC1440" s="57"/>
      <c r="BD1440" s="57"/>
      <c r="BE1440" s="57"/>
      <c r="BF1440" s="57"/>
      <c r="BG1440" s="57"/>
      <c r="BH1440" s="57"/>
      <c r="BI1440" s="57"/>
      <c r="BJ1440" s="57"/>
      <c r="BK1440" s="57"/>
      <c r="BL1440" s="57"/>
      <c r="BM1440" s="57"/>
      <c r="BN1440" s="57"/>
      <c r="DI1440" s="422"/>
      <c r="DJ1440" s="422"/>
      <c r="EU1440" s="422"/>
      <c r="EV1440" s="422"/>
    </row>
    <row r="1441" spans="14:152" s="56" customFormat="1" ht="15" customHeight="1">
      <c r="AG1441" s="57"/>
      <c r="AH1441" s="57"/>
      <c r="AI1441" s="57"/>
      <c r="AJ1441" s="57"/>
      <c r="AK1441" s="57"/>
      <c r="AL1441" s="57"/>
      <c r="AM1441" s="57"/>
      <c r="AN1441" s="57"/>
      <c r="AO1441" s="57"/>
      <c r="AP1441" s="57"/>
      <c r="AQ1441" s="57"/>
      <c r="AR1441" s="57"/>
      <c r="AS1441" s="57"/>
      <c r="AT1441" s="57"/>
      <c r="AU1441" s="57"/>
      <c r="AV1441" s="57"/>
      <c r="AW1441" s="57"/>
      <c r="AX1441" s="57"/>
      <c r="AY1441" s="57"/>
      <c r="AZ1441" s="57"/>
      <c r="BA1441" s="57"/>
      <c r="BB1441" s="57"/>
      <c r="BC1441" s="57"/>
      <c r="BD1441" s="57"/>
      <c r="BE1441" s="57"/>
      <c r="BF1441" s="57"/>
      <c r="BG1441" s="57"/>
      <c r="BH1441" s="57"/>
      <c r="BI1441" s="57"/>
      <c r="BJ1441" s="57"/>
      <c r="BK1441" s="57"/>
      <c r="BL1441" s="57"/>
      <c r="BM1441" s="57"/>
      <c r="BN1441" s="57"/>
      <c r="DI1441" s="422"/>
      <c r="DJ1441" s="422"/>
      <c r="EU1441" s="422"/>
      <c r="EV1441" s="422"/>
    </row>
    <row r="1442" spans="14:152" s="56" customFormat="1" ht="15" customHeight="1">
      <c r="AG1442" s="57"/>
      <c r="AH1442" s="57"/>
      <c r="AI1442" s="57"/>
      <c r="AJ1442" s="57"/>
      <c r="AK1442" s="57"/>
      <c r="AL1442" s="57"/>
      <c r="AM1442" s="57"/>
      <c r="AN1442" s="57"/>
      <c r="AO1442" s="57"/>
      <c r="AP1442" s="57"/>
      <c r="AQ1442" s="57"/>
      <c r="AR1442" s="57"/>
      <c r="AS1442" s="57"/>
      <c r="AT1442" s="57"/>
      <c r="AU1442" s="57"/>
      <c r="AV1442" s="57"/>
      <c r="AW1442" s="57"/>
      <c r="AX1442" s="57"/>
      <c r="AY1442" s="57"/>
      <c r="AZ1442" s="57"/>
      <c r="BA1442" s="57"/>
      <c r="BB1442" s="57"/>
      <c r="BC1442" s="57"/>
      <c r="BD1442" s="57"/>
      <c r="BE1442" s="57"/>
      <c r="BF1442" s="57"/>
      <c r="BG1442" s="57"/>
      <c r="BH1442" s="57"/>
      <c r="BI1442" s="57"/>
      <c r="BJ1442" s="57"/>
      <c r="BK1442" s="57"/>
      <c r="BL1442" s="57"/>
      <c r="BM1442" s="57"/>
      <c r="BN1442" s="57"/>
      <c r="DI1442" s="422"/>
      <c r="DJ1442" s="422"/>
      <c r="EU1442" s="422"/>
      <c r="EV1442" s="422"/>
    </row>
    <row r="1443" spans="14:152" s="56" customFormat="1" ht="15" customHeight="1">
      <c r="AG1443" s="57"/>
      <c r="AH1443" s="57"/>
      <c r="AI1443" s="57"/>
      <c r="AJ1443" s="57"/>
      <c r="AK1443" s="57"/>
      <c r="AL1443" s="57"/>
      <c r="AM1443" s="57"/>
      <c r="AN1443" s="57"/>
      <c r="AO1443" s="57"/>
      <c r="AP1443" s="57"/>
      <c r="AQ1443" s="57"/>
      <c r="AR1443" s="57"/>
      <c r="AS1443" s="57"/>
      <c r="AT1443" s="57"/>
      <c r="AU1443" s="57"/>
      <c r="AV1443" s="57"/>
      <c r="AW1443" s="57"/>
      <c r="AX1443" s="57"/>
      <c r="AY1443" s="57"/>
      <c r="AZ1443" s="57"/>
      <c r="BA1443" s="57"/>
      <c r="BB1443" s="57"/>
      <c r="BC1443" s="57"/>
      <c r="BD1443" s="57"/>
      <c r="BE1443" s="57"/>
      <c r="BF1443" s="57"/>
      <c r="BG1443" s="57"/>
      <c r="BH1443" s="57"/>
      <c r="BI1443" s="57"/>
      <c r="BJ1443" s="57"/>
      <c r="BK1443" s="57"/>
      <c r="BL1443" s="57"/>
      <c r="BM1443" s="57"/>
      <c r="BN1443" s="57"/>
      <c r="DI1443" s="422"/>
      <c r="DJ1443" s="422"/>
      <c r="EU1443" s="422"/>
      <c r="EV1443" s="422"/>
    </row>
    <row r="1444" spans="14:152" s="56" customFormat="1" ht="15" customHeight="1">
      <c r="AG1444" s="57"/>
      <c r="AH1444" s="57"/>
      <c r="AI1444" s="57"/>
      <c r="AJ1444" s="57"/>
      <c r="AK1444" s="57"/>
      <c r="AL1444" s="57"/>
      <c r="AM1444" s="57"/>
      <c r="AN1444" s="57"/>
      <c r="AO1444" s="57"/>
      <c r="AP1444" s="57"/>
      <c r="AQ1444" s="57"/>
      <c r="AR1444" s="57"/>
      <c r="AS1444" s="57"/>
      <c r="AT1444" s="57"/>
      <c r="AU1444" s="57"/>
      <c r="AV1444" s="57"/>
      <c r="AW1444" s="57"/>
      <c r="AX1444" s="57"/>
      <c r="AY1444" s="57"/>
      <c r="AZ1444" s="57"/>
      <c r="BA1444" s="57"/>
      <c r="BB1444" s="57"/>
      <c r="BC1444" s="57"/>
      <c r="BD1444" s="57"/>
      <c r="BE1444" s="57"/>
      <c r="BF1444" s="57"/>
      <c r="BG1444" s="57"/>
      <c r="BH1444" s="57"/>
      <c r="BI1444" s="57"/>
      <c r="BJ1444" s="57"/>
      <c r="BK1444" s="57"/>
      <c r="BL1444" s="57"/>
      <c r="BM1444" s="57"/>
      <c r="BN1444" s="57"/>
      <c r="DI1444" s="422"/>
      <c r="DJ1444" s="422"/>
      <c r="EU1444" s="422"/>
      <c r="EV1444" s="422"/>
    </row>
    <row r="1445" spans="14:152" s="56" customFormat="1" ht="15" customHeight="1">
      <c r="AG1445" s="57"/>
      <c r="AH1445" s="57"/>
      <c r="AI1445" s="57"/>
      <c r="AJ1445" s="57"/>
      <c r="AK1445" s="57"/>
      <c r="AL1445" s="57"/>
      <c r="AM1445" s="57"/>
      <c r="AN1445" s="57"/>
      <c r="AO1445" s="57"/>
      <c r="AP1445" s="57"/>
      <c r="AQ1445" s="57"/>
      <c r="AR1445" s="57"/>
      <c r="AS1445" s="57"/>
      <c r="AT1445" s="57"/>
      <c r="AU1445" s="57"/>
      <c r="AV1445" s="57"/>
      <c r="AW1445" s="57"/>
      <c r="AX1445" s="57"/>
      <c r="AY1445" s="57"/>
      <c r="AZ1445" s="57"/>
      <c r="BA1445" s="57"/>
      <c r="BB1445" s="57"/>
      <c r="BC1445" s="57"/>
      <c r="BD1445" s="57"/>
      <c r="BE1445" s="57"/>
      <c r="BF1445" s="57"/>
      <c r="BG1445" s="57"/>
      <c r="BH1445" s="57"/>
      <c r="BI1445" s="57"/>
      <c r="BJ1445" s="57"/>
      <c r="BK1445" s="57"/>
      <c r="BL1445" s="57"/>
      <c r="BM1445" s="57"/>
      <c r="BN1445" s="57"/>
      <c r="DI1445" s="422"/>
      <c r="DJ1445" s="422"/>
      <c r="EU1445" s="422"/>
      <c r="EV1445" s="422"/>
    </row>
    <row r="1446" spans="14:152" s="56" customFormat="1" ht="15" customHeight="1">
      <c r="AG1446" s="57"/>
      <c r="AH1446" s="57"/>
      <c r="AI1446" s="57"/>
      <c r="AJ1446" s="57"/>
      <c r="AK1446" s="57"/>
      <c r="AL1446" s="57"/>
      <c r="AM1446" s="57"/>
      <c r="AN1446" s="57"/>
      <c r="AO1446" s="57"/>
      <c r="AP1446" s="57"/>
      <c r="AQ1446" s="57"/>
      <c r="AR1446" s="57"/>
      <c r="AS1446" s="57"/>
      <c r="AT1446" s="57"/>
      <c r="AU1446" s="57"/>
      <c r="AV1446" s="57"/>
      <c r="AW1446" s="57"/>
      <c r="AX1446" s="57"/>
      <c r="AY1446" s="57"/>
      <c r="AZ1446" s="57"/>
      <c r="BA1446" s="57"/>
      <c r="BB1446" s="57"/>
      <c r="BC1446" s="57"/>
      <c r="BD1446" s="57"/>
      <c r="BE1446" s="57"/>
      <c r="BF1446" s="57"/>
      <c r="BG1446" s="57"/>
      <c r="BH1446" s="57"/>
      <c r="BI1446" s="57"/>
      <c r="BJ1446" s="57"/>
      <c r="BK1446" s="57"/>
      <c r="BL1446" s="57"/>
      <c r="BM1446" s="57"/>
      <c r="BN1446" s="57"/>
      <c r="DI1446" s="422"/>
      <c r="DJ1446" s="422"/>
      <c r="EU1446" s="422"/>
      <c r="EV1446" s="422"/>
    </row>
    <row r="1447" spans="14:152" s="56" customFormat="1" ht="15" customHeight="1">
      <c r="N1447" s="172" t="s">
        <v>2081</v>
      </c>
      <c r="O1447" s="172"/>
      <c r="P1447" s="172" t="s">
        <v>2035</v>
      </c>
      <c r="Q1447" s="172"/>
      <c r="R1447" s="172"/>
      <c r="S1447" s="172"/>
      <c r="T1447" s="172"/>
      <c r="U1447" s="172"/>
      <c r="V1447" s="172"/>
      <c r="W1447" s="172"/>
      <c r="AG1447" s="57"/>
      <c r="AH1447" s="57"/>
      <c r="AI1447" s="57"/>
      <c r="AJ1447" s="57"/>
      <c r="AK1447" s="57"/>
      <c r="AL1447" s="57"/>
      <c r="AM1447" s="57"/>
      <c r="AN1447" s="57"/>
      <c r="AO1447" s="57"/>
      <c r="AP1447" s="57"/>
      <c r="AQ1447" s="57"/>
      <c r="AR1447" s="57"/>
      <c r="AS1447" s="57"/>
      <c r="AT1447" s="57"/>
      <c r="AU1447" s="57"/>
      <c r="AV1447" s="57"/>
      <c r="AW1447" s="57"/>
      <c r="AX1447" s="57"/>
      <c r="AY1447" s="57"/>
      <c r="AZ1447" s="57"/>
      <c r="BA1447" s="57"/>
      <c r="BB1447" s="57"/>
      <c r="BC1447" s="57"/>
      <c r="BD1447" s="57"/>
      <c r="BE1447" s="57"/>
      <c r="BF1447" s="57"/>
      <c r="BG1447" s="57"/>
      <c r="BH1447" s="57"/>
      <c r="BI1447" s="57"/>
      <c r="BJ1447" s="57"/>
      <c r="BK1447" s="57"/>
      <c r="BL1447" s="57"/>
      <c r="BM1447" s="57"/>
      <c r="BN1447" s="57"/>
      <c r="DI1447" s="422"/>
      <c r="DJ1447" s="422"/>
      <c r="EU1447" s="422"/>
      <c r="EV1447" s="422"/>
    </row>
    <row r="1448" spans="14:152" s="56" customFormat="1" ht="15" customHeight="1">
      <c r="N1448" s="172" t="s">
        <v>2082</v>
      </c>
      <c r="O1448" s="172" t="s">
        <v>2083</v>
      </c>
      <c r="P1448" s="172"/>
      <c r="Q1448" s="172"/>
      <c r="R1448" s="172" t="s">
        <v>2084</v>
      </c>
      <c r="S1448" s="172"/>
      <c r="T1448" s="172"/>
      <c r="U1448" s="172"/>
      <c r="V1448" s="172"/>
      <c r="W1448" s="172"/>
      <c r="AG1448" s="57"/>
      <c r="AH1448" s="57"/>
      <c r="AI1448" s="57"/>
      <c r="AJ1448" s="57"/>
      <c r="AK1448" s="57"/>
      <c r="AL1448" s="57"/>
      <c r="AM1448" s="57"/>
      <c r="AN1448" s="57"/>
      <c r="AO1448" s="57"/>
      <c r="AP1448" s="57"/>
      <c r="AQ1448" s="57"/>
      <c r="AR1448" s="57"/>
      <c r="AS1448" s="57"/>
      <c r="AT1448" s="57"/>
      <c r="AU1448" s="57"/>
      <c r="AV1448" s="57"/>
      <c r="AW1448" s="57"/>
      <c r="AX1448" s="57"/>
      <c r="AY1448" s="57"/>
      <c r="AZ1448" s="57"/>
      <c r="BA1448" s="57"/>
      <c r="BB1448" s="57"/>
      <c r="BC1448" s="57"/>
      <c r="BD1448" s="57"/>
      <c r="BE1448" s="57"/>
      <c r="BF1448" s="57"/>
      <c r="BG1448" s="57"/>
      <c r="BH1448" s="57"/>
      <c r="BI1448" s="57"/>
      <c r="BJ1448" s="57"/>
      <c r="BK1448" s="57"/>
      <c r="BL1448" s="57"/>
      <c r="BM1448" s="57"/>
      <c r="BN1448" s="57"/>
      <c r="DI1448" s="422"/>
      <c r="DJ1448" s="422"/>
      <c r="EU1448" s="422"/>
      <c r="EV1448" s="422"/>
    </row>
    <row r="1449" spans="14:152" s="56" customFormat="1" ht="15" customHeight="1">
      <c r="N1449" s="528" t="s">
        <v>2036</v>
      </c>
      <c r="O1449" s="528" t="s">
        <v>0</v>
      </c>
      <c r="P1449" s="528" t="s">
        <v>4</v>
      </c>
      <c r="Q1449" s="528" t="s">
        <v>112</v>
      </c>
      <c r="R1449" s="172"/>
      <c r="S1449" s="528"/>
      <c r="T1449" s="528"/>
      <c r="U1449" s="528"/>
      <c r="V1449" s="528"/>
      <c r="W1449" s="172"/>
      <c r="AG1449" s="57"/>
      <c r="AH1449" s="57"/>
      <c r="AI1449" s="57"/>
      <c r="AJ1449" s="57"/>
      <c r="AK1449" s="57"/>
      <c r="AL1449" s="57"/>
      <c r="AM1449" s="57"/>
      <c r="AN1449" s="57"/>
      <c r="AO1449" s="57"/>
      <c r="AP1449" s="57"/>
      <c r="AQ1449" s="57"/>
      <c r="AR1449" s="57"/>
      <c r="AS1449" s="57"/>
      <c r="AT1449" s="57"/>
      <c r="AU1449" s="57"/>
      <c r="AV1449" s="57"/>
      <c r="AW1449" s="57"/>
      <c r="AX1449" s="57"/>
      <c r="AY1449" s="57"/>
      <c r="AZ1449" s="57"/>
      <c r="BA1449" s="57"/>
      <c r="BB1449" s="57"/>
      <c r="BC1449" s="57"/>
      <c r="BD1449" s="57"/>
      <c r="BE1449" s="57"/>
      <c r="BF1449" s="57"/>
      <c r="BG1449" s="57"/>
      <c r="BH1449" s="57"/>
      <c r="BI1449" s="57"/>
      <c r="BJ1449" s="57"/>
      <c r="BK1449" s="57"/>
      <c r="BL1449" s="57"/>
      <c r="BM1449" s="57"/>
      <c r="BN1449" s="57"/>
      <c r="DI1449" s="422"/>
      <c r="DJ1449" s="422"/>
      <c r="EU1449" s="422"/>
      <c r="EV1449" s="422"/>
    </row>
    <row r="1450" spans="14:152" s="56" customFormat="1" ht="15" customHeight="1">
      <c r="N1450" s="528">
        <v>0</v>
      </c>
      <c r="O1450" s="528" t="str">
        <f>""</f>
        <v/>
      </c>
      <c r="P1450" s="172"/>
      <c r="Q1450" s="172"/>
      <c r="R1450" s="172"/>
      <c r="S1450" s="528"/>
      <c r="T1450" s="528"/>
      <c r="U1450" s="172"/>
      <c r="V1450" s="524"/>
      <c r="W1450" s="524"/>
      <c r="AG1450" s="57"/>
      <c r="AH1450" s="57"/>
      <c r="AI1450" s="57"/>
      <c r="AJ1450" s="57"/>
      <c r="AK1450" s="57"/>
      <c r="AL1450" s="57"/>
      <c r="AM1450" s="57"/>
      <c r="AN1450" s="57"/>
      <c r="AO1450" s="57"/>
      <c r="AP1450" s="57"/>
      <c r="AQ1450" s="57"/>
      <c r="AR1450" s="57"/>
      <c r="AS1450" s="57"/>
      <c r="AT1450" s="57"/>
      <c r="AU1450" s="57"/>
      <c r="AV1450" s="57"/>
      <c r="AW1450" s="57"/>
      <c r="AX1450" s="57"/>
      <c r="AY1450" s="57"/>
      <c r="AZ1450" s="57"/>
      <c r="BA1450" s="57"/>
      <c r="BB1450" s="57"/>
      <c r="BC1450" s="57"/>
      <c r="BD1450" s="57"/>
      <c r="BE1450" s="57"/>
      <c r="BF1450" s="57"/>
      <c r="BG1450" s="57"/>
      <c r="BH1450" s="57"/>
      <c r="BI1450" s="57"/>
      <c r="BJ1450" s="57"/>
      <c r="BK1450" s="57"/>
      <c r="BL1450" s="57"/>
      <c r="BM1450" s="57"/>
      <c r="BN1450" s="57"/>
      <c r="DI1450" s="422"/>
      <c r="DJ1450" s="422"/>
      <c r="EU1450" s="422"/>
      <c r="EV1450" s="422"/>
    </row>
    <row r="1451" spans="14:152" s="56" customFormat="1" ht="15" customHeight="1">
      <c r="N1451" s="461">
        <v>9</v>
      </c>
      <c r="O1451" s="461">
        <v>55</v>
      </c>
      <c r="P1451" s="172" t="s">
        <v>5</v>
      </c>
      <c r="Q1451" s="172" t="s">
        <v>164</v>
      </c>
      <c r="R1451" s="172" t="s">
        <v>165</v>
      </c>
      <c r="AG1451" s="57"/>
      <c r="AH1451" s="57"/>
      <c r="AI1451" s="57"/>
      <c r="AJ1451" s="57"/>
      <c r="AK1451" s="57"/>
      <c r="AL1451" s="57"/>
      <c r="AM1451" s="57"/>
      <c r="AN1451" s="57"/>
      <c r="AO1451" s="57"/>
      <c r="AP1451" s="57"/>
      <c r="AQ1451" s="57"/>
      <c r="AR1451" s="57"/>
      <c r="AS1451" s="57"/>
      <c r="AT1451" s="57"/>
      <c r="AU1451" s="57"/>
      <c r="AV1451" s="57"/>
      <c r="AW1451" s="57"/>
      <c r="AX1451" s="57"/>
      <c r="AY1451" s="57"/>
      <c r="AZ1451" s="57"/>
      <c r="BA1451" s="57"/>
      <c r="BB1451" s="57"/>
      <c r="BC1451" s="57"/>
      <c r="BD1451" s="57"/>
      <c r="BE1451" s="57"/>
      <c r="BF1451" s="57"/>
      <c r="BG1451" s="57"/>
      <c r="BH1451" s="57"/>
      <c r="BI1451" s="57"/>
      <c r="BJ1451" s="57"/>
      <c r="BK1451" s="57"/>
      <c r="BL1451" s="57"/>
      <c r="BM1451" s="57"/>
      <c r="BN1451" s="57"/>
      <c r="DI1451" s="422"/>
      <c r="DJ1451" s="422"/>
      <c r="EU1451" s="422"/>
      <c r="EV1451" s="422"/>
    </row>
    <row r="1452" spans="14:152" s="56" customFormat="1" ht="15" customHeight="1">
      <c r="N1452" s="461">
        <v>10</v>
      </c>
      <c r="O1452" s="461">
        <v>59</v>
      </c>
      <c r="P1452" s="529">
        <v>0.3</v>
      </c>
      <c r="Q1452" s="172" t="s">
        <v>166</v>
      </c>
      <c r="R1452" s="172" t="s">
        <v>13</v>
      </c>
      <c r="AG1452" s="57"/>
      <c r="AH1452" s="57"/>
      <c r="AI1452" s="57"/>
      <c r="AJ1452" s="57"/>
      <c r="AK1452" s="57"/>
      <c r="AL1452" s="57"/>
      <c r="AM1452" s="57"/>
      <c r="AN1452" s="57"/>
      <c r="AO1452" s="57"/>
      <c r="AP1452" s="57"/>
      <c r="AQ1452" s="57"/>
      <c r="AR1452" s="57"/>
      <c r="AS1452" s="57"/>
      <c r="AT1452" s="57"/>
      <c r="AU1452" s="57"/>
      <c r="AV1452" s="57"/>
      <c r="AW1452" s="57"/>
      <c r="AX1452" s="57"/>
      <c r="AY1452" s="57"/>
      <c r="AZ1452" s="57"/>
      <c r="BA1452" s="57"/>
      <c r="BB1452" s="57"/>
      <c r="BC1452" s="57"/>
      <c r="BD1452" s="57"/>
      <c r="BE1452" s="57"/>
      <c r="BF1452" s="57"/>
      <c r="BG1452" s="57"/>
      <c r="BH1452" s="57"/>
      <c r="BI1452" s="57"/>
      <c r="BJ1452" s="57"/>
      <c r="BK1452" s="57"/>
      <c r="BL1452" s="57"/>
      <c r="BM1452" s="57"/>
      <c r="BN1452" s="57"/>
      <c r="DI1452" s="422"/>
      <c r="DJ1452" s="422"/>
      <c r="EU1452" s="422"/>
      <c r="EV1452" s="422"/>
    </row>
    <row r="1453" spans="14:152" s="56" customFormat="1" ht="15" customHeight="1">
      <c r="N1453" s="461">
        <v>11</v>
      </c>
      <c r="O1453" s="461">
        <v>62</v>
      </c>
      <c r="P1453" s="172" t="s">
        <v>24</v>
      </c>
      <c r="Q1453" s="172" t="s">
        <v>167</v>
      </c>
      <c r="R1453" s="172" t="s">
        <v>25</v>
      </c>
      <c r="AG1453" s="57"/>
      <c r="AH1453" s="57"/>
      <c r="AI1453" s="57"/>
      <c r="AJ1453" s="57"/>
      <c r="AK1453" s="57"/>
      <c r="AL1453" s="57"/>
      <c r="AM1453" s="57"/>
      <c r="AN1453" s="57"/>
      <c r="AO1453" s="57"/>
      <c r="AP1453" s="57"/>
      <c r="AQ1453" s="57"/>
      <c r="AR1453" s="57"/>
      <c r="AS1453" s="57"/>
      <c r="AT1453" s="57"/>
      <c r="AU1453" s="57"/>
      <c r="AV1453" s="57"/>
      <c r="AW1453" s="57"/>
      <c r="AX1453" s="57"/>
      <c r="AY1453" s="57"/>
      <c r="AZ1453" s="57"/>
      <c r="BA1453" s="57"/>
      <c r="BB1453" s="57"/>
      <c r="BC1453" s="57"/>
      <c r="BD1453" s="57"/>
      <c r="BE1453" s="57"/>
      <c r="BF1453" s="57"/>
      <c r="BG1453" s="57"/>
      <c r="BH1453" s="57"/>
      <c r="BI1453" s="57"/>
      <c r="BJ1453" s="57"/>
      <c r="BK1453" s="57"/>
      <c r="BL1453" s="57"/>
      <c r="BM1453" s="57"/>
      <c r="BN1453" s="57"/>
      <c r="DI1453" s="422"/>
      <c r="DJ1453" s="422"/>
      <c r="EU1453" s="422"/>
      <c r="EV1453" s="422"/>
    </row>
    <row r="1454" spans="14:152" s="56" customFormat="1" ht="15" customHeight="1">
      <c r="N1454" s="461">
        <v>12</v>
      </c>
      <c r="O1454" s="172">
        <v>65</v>
      </c>
      <c r="P1454" s="172" t="s">
        <v>24</v>
      </c>
      <c r="Q1454" s="172" t="s">
        <v>168</v>
      </c>
      <c r="R1454" s="172" t="s">
        <v>29</v>
      </c>
      <c r="AG1454" s="57"/>
      <c r="AH1454" s="57"/>
      <c r="AI1454" s="57"/>
      <c r="AJ1454" s="57"/>
      <c r="AK1454" s="57"/>
      <c r="AL1454" s="57"/>
      <c r="AM1454" s="57"/>
      <c r="AN1454" s="57"/>
      <c r="AO1454" s="57"/>
      <c r="AP1454" s="57"/>
      <c r="AQ1454" s="57"/>
      <c r="AR1454" s="57"/>
      <c r="AS1454" s="57"/>
      <c r="AT1454" s="57"/>
      <c r="AU1454" s="57"/>
      <c r="AV1454" s="57"/>
      <c r="AW1454" s="57"/>
      <c r="AX1454" s="57"/>
      <c r="AY1454" s="57"/>
      <c r="AZ1454" s="57"/>
      <c r="BA1454" s="57"/>
      <c r="BB1454" s="57"/>
      <c r="BC1454" s="57"/>
      <c r="BD1454" s="57"/>
      <c r="BE1454" s="57"/>
      <c r="BF1454" s="57"/>
      <c r="BG1454" s="57"/>
      <c r="BH1454" s="57"/>
      <c r="BI1454" s="57"/>
      <c r="BJ1454" s="57"/>
      <c r="BK1454" s="57"/>
      <c r="BL1454" s="57"/>
      <c r="BM1454" s="57"/>
      <c r="BN1454" s="57"/>
      <c r="DI1454" s="422"/>
      <c r="DJ1454" s="422"/>
      <c r="EU1454" s="422"/>
      <c r="EV1454" s="422"/>
    </row>
    <row r="1455" spans="14:152" s="56" customFormat="1" ht="15" customHeight="1">
      <c r="N1455" s="461">
        <v>13</v>
      </c>
      <c r="O1455" s="461">
        <v>69</v>
      </c>
      <c r="P1455" s="172" t="s">
        <v>36</v>
      </c>
      <c r="Q1455" s="172" t="s">
        <v>169</v>
      </c>
      <c r="R1455" s="172" t="s">
        <v>170</v>
      </c>
      <c r="AG1455" s="57"/>
      <c r="AH1455" s="57"/>
      <c r="AI1455" s="57"/>
      <c r="AJ1455" s="57"/>
      <c r="AK1455" s="57"/>
      <c r="AL1455" s="57"/>
      <c r="AM1455" s="57"/>
      <c r="AN1455" s="57"/>
      <c r="AO1455" s="57"/>
      <c r="AP1455" s="57"/>
      <c r="AQ1455" s="57"/>
      <c r="AR1455" s="57"/>
      <c r="AS1455" s="57"/>
      <c r="AT1455" s="57"/>
      <c r="AU1455" s="57"/>
      <c r="AV1455" s="57"/>
      <c r="AW1455" s="57"/>
      <c r="AX1455" s="57"/>
      <c r="AY1455" s="57"/>
      <c r="AZ1455" s="57"/>
      <c r="BA1455" s="57"/>
      <c r="BB1455" s="57"/>
      <c r="BC1455" s="57"/>
      <c r="BD1455" s="57"/>
      <c r="BE1455" s="57"/>
      <c r="BF1455" s="57"/>
      <c r="BG1455" s="57"/>
      <c r="BH1455" s="57"/>
      <c r="BI1455" s="57"/>
      <c r="BJ1455" s="57"/>
      <c r="BK1455" s="57"/>
      <c r="BL1455" s="57"/>
      <c r="BM1455" s="57"/>
      <c r="BN1455" s="57"/>
      <c r="DI1455" s="422"/>
      <c r="DJ1455" s="422"/>
      <c r="EU1455" s="422"/>
      <c r="EV1455" s="422"/>
    </row>
    <row r="1456" spans="14:152" s="56" customFormat="1" ht="15" customHeight="1">
      <c r="N1456" s="461">
        <v>14</v>
      </c>
      <c r="O1456" s="461">
        <v>72</v>
      </c>
      <c r="P1456" s="172" t="s">
        <v>44</v>
      </c>
      <c r="Q1456" s="172" t="s">
        <v>171</v>
      </c>
      <c r="R1456" s="172" t="s">
        <v>172</v>
      </c>
      <c r="AG1456" s="57"/>
      <c r="AH1456" s="57"/>
      <c r="AI1456" s="57"/>
      <c r="AJ1456" s="57"/>
      <c r="AK1456" s="57"/>
      <c r="AL1456" s="57"/>
      <c r="AM1456" s="57"/>
      <c r="AN1456" s="57"/>
      <c r="AO1456" s="57"/>
      <c r="AP1456" s="57"/>
      <c r="AQ1456" s="57"/>
      <c r="AR1456" s="57"/>
      <c r="AS1456" s="57"/>
      <c r="AT1456" s="57"/>
      <c r="AU1456" s="57"/>
      <c r="AV1456" s="57"/>
      <c r="AW1456" s="57"/>
      <c r="AX1456" s="57"/>
      <c r="AY1456" s="57"/>
      <c r="AZ1456" s="57"/>
      <c r="BA1456" s="57"/>
      <c r="BB1456" s="57"/>
      <c r="BC1456" s="57"/>
      <c r="BD1456" s="57"/>
      <c r="BE1456" s="57"/>
      <c r="BF1456" s="57"/>
      <c r="BG1456" s="57"/>
      <c r="BH1456" s="57"/>
      <c r="BI1456" s="57"/>
      <c r="BJ1456" s="57"/>
      <c r="BK1456" s="57"/>
      <c r="BL1456" s="57"/>
      <c r="BM1456" s="57"/>
      <c r="BN1456" s="57"/>
      <c r="DI1456" s="422"/>
      <c r="DJ1456" s="422"/>
      <c r="EU1456" s="422"/>
      <c r="EV1456" s="422"/>
    </row>
    <row r="1457" spans="14:152" s="56" customFormat="1" ht="15" customHeight="1">
      <c r="N1457" s="461">
        <v>15</v>
      </c>
      <c r="O1457" s="461">
        <v>73</v>
      </c>
      <c r="P1457" s="172" t="s">
        <v>44</v>
      </c>
      <c r="Q1457" s="172" t="s">
        <v>173</v>
      </c>
      <c r="R1457" s="172" t="s">
        <v>174</v>
      </c>
      <c r="AG1457" s="57"/>
      <c r="AH1457" s="57"/>
      <c r="AI1457" s="57"/>
      <c r="AJ1457" s="57"/>
      <c r="AK1457" s="57"/>
      <c r="AL1457" s="57"/>
      <c r="AM1457" s="57"/>
      <c r="AN1457" s="57"/>
      <c r="AO1457" s="57"/>
      <c r="AP1457" s="57"/>
      <c r="AQ1457" s="57"/>
      <c r="AR1457" s="57"/>
      <c r="AS1457" s="57"/>
      <c r="AT1457" s="57"/>
      <c r="AU1457" s="57"/>
      <c r="AV1457" s="57"/>
      <c r="AW1457" s="57"/>
      <c r="AX1457" s="57"/>
      <c r="AY1457" s="57"/>
      <c r="AZ1457" s="57"/>
      <c r="BA1457" s="57"/>
      <c r="BB1457" s="57"/>
      <c r="BC1457" s="57"/>
      <c r="BD1457" s="57"/>
      <c r="BE1457" s="57"/>
      <c r="BF1457" s="57"/>
      <c r="BG1457" s="57"/>
      <c r="BH1457" s="57"/>
      <c r="BI1457" s="57"/>
      <c r="BJ1457" s="57"/>
      <c r="BK1457" s="57"/>
      <c r="BL1457" s="57"/>
      <c r="BM1457" s="57"/>
      <c r="BN1457" s="57"/>
      <c r="DI1457" s="422"/>
      <c r="DJ1457" s="422"/>
      <c r="EU1457" s="422"/>
      <c r="EV1457" s="422"/>
    </row>
    <row r="1458" spans="14:152" s="56" customFormat="1" ht="15" customHeight="1">
      <c r="N1458" s="461">
        <v>16</v>
      </c>
      <c r="O1458" s="461">
        <v>75</v>
      </c>
      <c r="P1458" s="172" t="s">
        <v>49</v>
      </c>
      <c r="Q1458" s="172" t="s">
        <v>175</v>
      </c>
      <c r="R1458" s="172" t="s">
        <v>176</v>
      </c>
      <c r="AG1458" s="57"/>
      <c r="AH1458" s="57"/>
      <c r="AI1458" s="57"/>
      <c r="AJ1458" s="57"/>
      <c r="AK1458" s="57"/>
      <c r="AL1458" s="57"/>
      <c r="AM1458" s="57"/>
      <c r="AN1458" s="57"/>
      <c r="AO1458" s="57"/>
      <c r="AP1458" s="57"/>
      <c r="AQ1458" s="57"/>
      <c r="AR1458" s="57"/>
      <c r="AS1458" s="57"/>
      <c r="AT1458" s="57"/>
      <c r="AU1458" s="57"/>
      <c r="AV1458" s="57"/>
      <c r="AW1458" s="57"/>
      <c r="AX1458" s="57"/>
      <c r="AY1458" s="57"/>
      <c r="AZ1458" s="57"/>
      <c r="BA1458" s="57"/>
      <c r="BB1458" s="57"/>
      <c r="BC1458" s="57"/>
      <c r="BD1458" s="57"/>
      <c r="BE1458" s="57"/>
      <c r="BF1458" s="57"/>
      <c r="BG1458" s="57"/>
      <c r="BH1458" s="57"/>
      <c r="BI1458" s="57"/>
      <c r="BJ1458" s="57"/>
      <c r="BK1458" s="57"/>
      <c r="BL1458" s="57"/>
      <c r="BM1458" s="57"/>
      <c r="BN1458" s="57"/>
      <c r="DI1458" s="422"/>
      <c r="DJ1458" s="422"/>
      <c r="EU1458" s="422"/>
      <c r="EV1458" s="422"/>
    </row>
    <row r="1459" spans="14:152" s="56" customFormat="1" ht="15" customHeight="1">
      <c r="N1459" s="461">
        <v>17</v>
      </c>
      <c r="O1459" s="461">
        <v>77</v>
      </c>
      <c r="P1459" s="172" t="s">
        <v>177</v>
      </c>
      <c r="Q1459" s="172" t="s">
        <v>178</v>
      </c>
      <c r="R1459" s="172" t="s">
        <v>51</v>
      </c>
      <c r="AG1459" s="57"/>
      <c r="AH1459" s="57"/>
      <c r="AI1459" s="57"/>
      <c r="AJ1459" s="57"/>
      <c r="AK1459" s="57"/>
      <c r="AL1459" s="57"/>
      <c r="AM1459" s="57"/>
      <c r="AN1459" s="57"/>
      <c r="AO1459" s="57"/>
      <c r="AP1459" s="57"/>
      <c r="AQ1459" s="57"/>
      <c r="AR1459" s="57"/>
      <c r="AS1459" s="57"/>
      <c r="AT1459" s="57"/>
      <c r="AU1459" s="57"/>
      <c r="AV1459" s="57"/>
      <c r="AW1459" s="57"/>
      <c r="AX1459" s="57"/>
      <c r="AY1459" s="57"/>
      <c r="AZ1459" s="57"/>
      <c r="BA1459" s="57"/>
      <c r="BB1459" s="57"/>
      <c r="BC1459" s="57"/>
      <c r="BD1459" s="57"/>
      <c r="BE1459" s="57"/>
      <c r="BF1459" s="57"/>
      <c r="BG1459" s="57"/>
      <c r="BH1459" s="57"/>
      <c r="BI1459" s="57"/>
      <c r="BJ1459" s="57"/>
      <c r="BK1459" s="57"/>
      <c r="BL1459" s="57"/>
      <c r="BM1459" s="57"/>
      <c r="BN1459" s="57"/>
      <c r="DI1459" s="422"/>
      <c r="DJ1459" s="422"/>
      <c r="EU1459" s="422"/>
      <c r="EV1459" s="422"/>
    </row>
    <row r="1460" spans="14:152" s="56" customFormat="1" ht="15" customHeight="1">
      <c r="N1460" s="461">
        <v>18</v>
      </c>
      <c r="O1460" s="461">
        <v>78</v>
      </c>
      <c r="P1460" s="172" t="s">
        <v>56</v>
      </c>
      <c r="Q1460" s="172" t="s">
        <v>179</v>
      </c>
      <c r="R1460" s="172" t="s">
        <v>180</v>
      </c>
      <c r="AG1460" s="57"/>
      <c r="AH1460" s="57"/>
      <c r="AI1460" s="57"/>
      <c r="AJ1460" s="57"/>
      <c r="AK1460" s="57"/>
      <c r="AL1460" s="57"/>
      <c r="AM1460" s="57"/>
      <c r="AN1460" s="57"/>
      <c r="AO1460" s="57"/>
      <c r="AP1460" s="57"/>
      <c r="AQ1460" s="57"/>
      <c r="AR1460" s="57"/>
      <c r="AS1460" s="57"/>
      <c r="AT1460" s="57"/>
      <c r="AU1460" s="57"/>
      <c r="AV1460" s="57"/>
      <c r="AW1460" s="57"/>
      <c r="AX1460" s="57"/>
      <c r="AY1460" s="57"/>
      <c r="AZ1460" s="57"/>
      <c r="BA1460" s="57"/>
      <c r="BB1460" s="57"/>
      <c r="BC1460" s="57"/>
      <c r="BD1460" s="57"/>
      <c r="BE1460" s="57"/>
      <c r="BF1460" s="57"/>
      <c r="BG1460" s="57"/>
      <c r="BH1460" s="57"/>
      <c r="BI1460" s="57"/>
      <c r="BJ1460" s="57"/>
      <c r="BK1460" s="57"/>
      <c r="BL1460" s="57"/>
      <c r="BM1460" s="57"/>
      <c r="BN1460" s="57"/>
      <c r="DI1460" s="422"/>
      <c r="DJ1460" s="422"/>
      <c r="EU1460" s="422"/>
      <c r="EV1460" s="422"/>
    </row>
    <row r="1461" spans="14:152" s="56" customFormat="1" ht="15" customHeight="1">
      <c r="N1461" s="461">
        <v>19</v>
      </c>
      <c r="O1461" s="461">
        <v>80</v>
      </c>
      <c r="P1461" s="172" t="s">
        <v>127</v>
      </c>
      <c r="Q1461" s="172" t="s">
        <v>181</v>
      </c>
      <c r="R1461" s="172" t="s">
        <v>128</v>
      </c>
      <c r="AG1461" s="57"/>
      <c r="AH1461" s="57"/>
      <c r="AI1461" s="57"/>
      <c r="AJ1461" s="57"/>
      <c r="AK1461" s="57"/>
      <c r="AL1461" s="57"/>
      <c r="AM1461" s="57"/>
      <c r="AN1461" s="57"/>
      <c r="AO1461" s="57"/>
      <c r="AP1461" s="57"/>
      <c r="AQ1461" s="57"/>
      <c r="AR1461" s="57"/>
      <c r="AS1461" s="57"/>
      <c r="AT1461" s="57"/>
      <c r="AU1461" s="57"/>
      <c r="AV1461" s="57"/>
      <c r="AW1461" s="57"/>
      <c r="AX1461" s="57"/>
      <c r="AY1461" s="57"/>
      <c r="AZ1461" s="57"/>
      <c r="BA1461" s="57"/>
      <c r="BB1461" s="57"/>
      <c r="BC1461" s="57"/>
      <c r="BD1461" s="57"/>
      <c r="BE1461" s="57"/>
      <c r="BF1461" s="57"/>
      <c r="BG1461" s="57"/>
      <c r="BH1461" s="57"/>
      <c r="BI1461" s="57"/>
      <c r="BJ1461" s="57"/>
      <c r="BK1461" s="57"/>
      <c r="BL1461" s="57"/>
      <c r="BM1461" s="57"/>
      <c r="BN1461" s="57"/>
      <c r="DI1461" s="422"/>
      <c r="DJ1461" s="422"/>
      <c r="EU1461" s="422"/>
      <c r="EV1461" s="422"/>
    </row>
    <row r="1462" spans="14:152" s="56" customFormat="1" ht="15" customHeight="1">
      <c r="N1462" s="461">
        <v>20</v>
      </c>
      <c r="O1462" s="461">
        <v>82</v>
      </c>
      <c r="P1462" s="172" t="s">
        <v>182</v>
      </c>
      <c r="Q1462" s="172" t="s">
        <v>183</v>
      </c>
      <c r="R1462" s="172" t="s">
        <v>129</v>
      </c>
      <c r="AG1462" s="57"/>
      <c r="AH1462" s="57"/>
      <c r="AI1462" s="57"/>
      <c r="AJ1462" s="57"/>
      <c r="AK1462" s="57"/>
      <c r="AL1462" s="57"/>
      <c r="AM1462" s="57"/>
      <c r="AN1462" s="57"/>
      <c r="AO1462" s="57"/>
      <c r="AP1462" s="57"/>
      <c r="AQ1462" s="57"/>
      <c r="AR1462" s="57"/>
      <c r="AS1462" s="57"/>
      <c r="AT1462" s="57"/>
      <c r="AU1462" s="57"/>
      <c r="AV1462" s="57"/>
      <c r="AW1462" s="57"/>
      <c r="AX1462" s="57"/>
      <c r="AY1462" s="57"/>
      <c r="AZ1462" s="57"/>
      <c r="BA1462" s="57"/>
      <c r="BB1462" s="57"/>
      <c r="BC1462" s="57"/>
      <c r="BD1462" s="57"/>
      <c r="BE1462" s="57"/>
      <c r="BF1462" s="57"/>
      <c r="BG1462" s="57"/>
      <c r="BH1462" s="57"/>
      <c r="BI1462" s="57"/>
      <c r="BJ1462" s="57"/>
      <c r="BK1462" s="57"/>
      <c r="BL1462" s="57"/>
      <c r="BM1462" s="57"/>
      <c r="BN1462" s="57"/>
      <c r="DI1462" s="422"/>
      <c r="DJ1462" s="422"/>
      <c r="EU1462" s="422"/>
      <c r="EV1462" s="422"/>
    </row>
    <row r="1463" spans="14:152" s="56" customFormat="1" ht="15" customHeight="1">
      <c r="N1463" s="461">
        <v>21</v>
      </c>
      <c r="O1463" s="461">
        <v>84</v>
      </c>
      <c r="P1463" s="172" t="s">
        <v>71</v>
      </c>
      <c r="Q1463" s="172" t="s">
        <v>184</v>
      </c>
      <c r="R1463" s="172" t="s">
        <v>130</v>
      </c>
      <c r="AG1463" s="57"/>
      <c r="AH1463" s="57"/>
      <c r="AI1463" s="57"/>
      <c r="AJ1463" s="57"/>
      <c r="AK1463" s="57"/>
      <c r="AL1463" s="57"/>
      <c r="AM1463" s="57"/>
      <c r="AN1463" s="57"/>
      <c r="AO1463" s="57"/>
      <c r="AP1463" s="57"/>
      <c r="AQ1463" s="57"/>
      <c r="AR1463" s="57"/>
      <c r="AS1463" s="57"/>
      <c r="AT1463" s="57"/>
      <c r="AU1463" s="57"/>
      <c r="AV1463" s="57"/>
      <c r="AW1463" s="57"/>
      <c r="AX1463" s="57"/>
      <c r="AY1463" s="57"/>
      <c r="AZ1463" s="57"/>
      <c r="BA1463" s="57"/>
      <c r="BB1463" s="57"/>
      <c r="BC1463" s="57"/>
      <c r="BD1463" s="57"/>
      <c r="BE1463" s="57"/>
      <c r="BF1463" s="57"/>
      <c r="BG1463" s="57"/>
      <c r="BH1463" s="57"/>
      <c r="BI1463" s="57"/>
      <c r="BJ1463" s="57"/>
      <c r="BK1463" s="57"/>
      <c r="BL1463" s="57"/>
      <c r="BM1463" s="57"/>
      <c r="BN1463" s="57"/>
      <c r="DI1463" s="422"/>
      <c r="DJ1463" s="422"/>
      <c r="EU1463" s="422"/>
      <c r="EV1463" s="422"/>
    </row>
    <row r="1464" spans="14:152" s="56" customFormat="1" ht="15" customHeight="1">
      <c r="N1464" s="461">
        <v>22</v>
      </c>
      <c r="O1464" s="461">
        <v>86</v>
      </c>
      <c r="P1464" s="172" t="s">
        <v>133</v>
      </c>
      <c r="Q1464" s="172" t="s">
        <v>185</v>
      </c>
      <c r="R1464" s="172" t="s">
        <v>131</v>
      </c>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57"/>
      <c r="BJ1464" s="57"/>
      <c r="BK1464" s="57"/>
      <c r="BL1464" s="57"/>
      <c r="BM1464" s="57"/>
      <c r="BN1464" s="57"/>
      <c r="DI1464" s="422"/>
      <c r="DJ1464" s="422"/>
      <c r="EU1464" s="422"/>
      <c r="EV1464" s="422"/>
    </row>
    <row r="1465" spans="14:152" s="56" customFormat="1" ht="15" customHeight="1">
      <c r="N1465" s="461">
        <v>23</v>
      </c>
      <c r="O1465" s="461">
        <v>87</v>
      </c>
      <c r="P1465" s="172" t="s">
        <v>186</v>
      </c>
      <c r="Q1465" s="172" t="s">
        <v>187</v>
      </c>
      <c r="R1465" s="172" t="s">
        <v>188</v>
      </c>
      <c r="AG1465" s="57"/>
      <c r="AH1465" s="57"/>
      <c r="AI1465" s="57"/>
      <c r="AJ1465" s="57"/>
      <c r="AK1465" s="57"/>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7"/>
      <c r="BI1465" s="57"/>
      <c r="BJ1465" s="57"/>
      <c r="BK1465" s="57"/>
      <c r="BL1465" s="57"/>
      <c r="BM1465" s="57"/>
      <c r="BN1465" s="57"/>
      <c r="DI1465" s="422"/>
      <c r="DJ1465" s="422"/>
      <c r="EU1465" s="422"/>
      <c r="EV1465" s="422"/>
    </row>
    <row r="1466" spans="14:152" s="56" customFormat="1" ht="15" customHeight="1">
      <c r="N1466" s="461">
        <v>24</v>
      </c>
      <c r="O1466" s="461">
        <v>89</v>
      </c>
      <c r="P1466" s="172" t="s">
        <v>189</v>
      </c>
      <c r="Q1466" s="172" t="s">
        <v>190</v>
      </c>
      <c r="R1466" s="172" t="s">
        <v>78</v>
      </c>
      <c r="AG1466" s="57"/>
      <c r="AH1466" s="57"/>
      <c r="AI1466" s="57"/>
      <c r="AJ1466" s="57"/>
      <c r="AK1466" s="57"/>
      <c r="AL1466" s="57"/>
      <c r="AM1466" s="57"/>
      <c r="AN1466" s="57"/>
      <c r="AO1466" s="57"/>
      <c r="AP1466" s="57"/>
      <c r="AQ1466" s="57"/>
      <c r="AR1466" s="57"/>
      <c r="AS1466" s="57"/>
      <c r="AT1466" s="57"/>
      <c r="AU1466" s="57"/>
      <c r="AV1466" s="57"/>
      <c r="AW1466" s="57"/>
      <c r="AX1466" s="57"/>
      <c r="AY1466" s="57"/>
      <c r="AZ1466" s="57"/>
      <c r="BA1466" s="57"/>
      <c r="BB1466" s="57"/>
      <c r="BC1466" s="57"/>
      <c r="BD1466" s="57"/>
      <c r="BE1466" s="57"/>
      <c r="BF1466" s="57"/>
      <c r="BG1466" s="57"/>
      <c r="BH1466" s="57"/>
      <c r="BI1466" s="57"/>
      <c r="BJ1466" s="57"/>
      <c r="BK1466" s="57"/>
      <c r="BL1466" s="57"/>
      <c r="BM1466" s="57"/>
      <c r="BN1466" s="57"/>
      <c r="DI1466" s="422"/>
      <c r="DJ1466" s="422"/>
      <c r="EU1466" s="422"/>
      <c r="EV1466" s="422"/>
    </row>
    <row r="1467" spans="14:152" s="56" customFormat="1" ht="15" customHeight="1">
      <c r="N1467" s="461">
        <v>25</v>
      </c>
      <c r="O1467" s="461">
        <v>91</v>
      </c>
      <c r="P1467" s="172" t="s">
        <v>191</v>
      </c>
      <c r="Q1467" s="172" t="s">
        <v>192</v>
      </c>
      <c r="R1467" s="172" t="s">
        <v>137</v>
      </c>
      <c r="AG1467" s="57"/>
      <c r="AH1467" s="57"/>
      <c r="AI1467" s="57"/>
      <c r="AJ1467" s="57"/>
      <c r="AK1467" s="57"/>
      <c r="AL1467" s="57"/>
      <c r="AM1467" s="57"/>
      <c r="AN1467" s="57"/>
      <c r="AO1467" s="57"/>
      <c r="AP1467" s="57"/>
      <c r="AQ1467" s="57"/>
      <c r="AR1467" s="57"/>
      <c r="AS1467" s="57"/>
      <c r="AT1467" s="57"/>
      <c r="AU1467" s="57"/>
      <c r="AV1467" s="57"/>
      <c r="AW1467" s="57"/>
      <c r="AX1467" s="57"/>
      <c r="AY1467" s="57"/>
      <c r="AZ1467" s="57"/>
      <c r="BA1467" s="57"/>
      <c r="BB1467" s="57"/>
      <c r="BC1467" s="57"/>
      <c r="BD1467" s="57"/>
      <c r="BE1467" s="57"/>
      <c r="BF1467" s="57"/>
      <c r="BG1467" s="57"/>
      <c r="BH1467" s="57"/>
      <c r="BI1467" s="57"/>
      <c r="BJ1467" s="57"/>
      <c r="BK1467" s="57"/>
      <c r="BL1467" s="57"/>
      <c r="BM1467" s="57"/>
      <c r="BN1467" s="57"/>
      <c r="DI1467" s="422"/>
      <c r="DJ1467" s="422"/>
      <c r="EU1467" s="422"/>
      <c r="EV1467" s="422"/>
    </row>
    <row r="1468" spans="14:152" s="56" customFormat="1" ht="15" customHeight="1">
      <c r="N1468" s="461">
        <v>26</v>
      </c>
      <c r="O1468" s="461">
        <v>93</v>
      </c>
      <c r="P1468" s="172" t="s">
        <v>193</v>
      </c>
      <c r="Q1468" s="172" t="s">
        <v>194</v>
      </c>
      <c r="R1468" s="172" t="s">
        <v>195</v>
      </c>
      <c r="AG1468" s="57"/>
      <c r="AH1468" s="57"/>
      <c r="AI1468" s="57"/>
      <c r="AJ1468" s="57"/>
      <c r="AK1468" s="57"/>
      <c r="AL1468" s="57"/>
      <c r="AM1468" s="57"/>
      <c r="AN1468" s="57"/>
      <c r="AO1468" s="57"/>
      <c r="AP1468" s="57"/>
      <c r="AQ1468" s="57"/>
      <c r="AR1468" s="57"/>
      <c r="AS1468" s="57"/>
      <c r="AT1468" s="57"/>
      <c r="AU1468" s="57"/>
      <c r="AV1468" s="57"/>
      <c r="AW1468" s="57"/>
      <c r="AX1468" s="57"/>
      <c r="AY1468" s="57"/>
      <c r="AZ1468" s="57"/>
      <c r="BA1468" s="57"/>
      <c r="BB1468" s="57"/>
      <c r="BC1468" s="57"/>
      <c r="BD1468" s="57"/>
      <c r="BE1468" s="57"/>
      <c r="BF1468" s="57"/>
      <c r="BG1468" s="57"/>
      <c r="BH1468" s="57"/>
      <c r="BI1468" s="57"/>
      <c r="BJ1468" s="57"/>
      <c r="BK1468" s="57"/>
      <c r="BL1468" s="57"/>
      <c r="BM1468" s="57"/>
      <c r="BN1468" s="57"/>
      <c r="DI1468" s="422"/>
      <c r="DJ1468" s="422"/>
      <c r="EU1468" s="422"/>
      <c r="EV1468" s="422"/>
    </row>
    <row r="1469" spans="14:152" s="56" customFormat="1" ht="15" customHeight="1">
      <c r="N1469" s="461">
        <v>27</v>
      </c>
      <c r="O1469" s="461">
        <v>94</v>
      </c>
      <c r="P1469" s="172" t="s">
        <v>88</v>
      </c>
      <c r="Q1469" s="172" t="s">
        <v>196</v>
      </c>
      <c r="R1469" s="172" t="s">
        <v>89</v>
      </c>
      <c r="AG1469" s="57"/>
      <c r="AH1469" s="57"/>
      <c r="AI1469" s="57"/>
      <c r="AJ1469" s="57"/>
      <c r="AK1469" s="57"/>
      <c r="AL1469" s="57"/>
      <c r="AM1469" s="57"/>
      <c r="AN1469" s="57"/>
      <c r="AO1469" s="57"/>
      <c r="AP1469" s="57"/>
      <c r="AQ1469" s="57"/>
      <c r="AR1469" s="57"/>
      <c r="AS1469" s="57"/>
      <c r="AT1469" s="57"/>
      <c r="AU1469" s="57"/>
      <c r="AV1469" s="57"/>
      <c r="AW1469" s="57"/>
      <c r="AX1469" s="57"/>
      <c r="AY1469" s="57"/>
      <c r="AZ1469" s="57"/>
      <c r="BA1469" s="57"/>
      <c r="BB1469" s="57"/>
      <c r="BC1469" s="57"/>
      <c r="BD1469" s="57"/>
      <c r="BE1469" s="57"/>
      <c r="BF1469" s="57"/>
      <c r="BG1469" s="57"/>
      <c r="BH1469" s="57"/>
      <c r="BI1469" s="57"/>
      <c r="BJ1469" s="57"/>
      <c r="BK1469" s="57"/>
      <c r="BL1469" s="57"/>
      <c r="BM1469" s="57"/>
      <c r="BN1469" s="57"/>
      <c r="DI1469" s="422"/>
      <c r="DJ1469" s="422"/>
      <c r="EU1469" s="422"/>
      <c r="EV1469" s="422"/>
    </row>
    <row r="1470" spans="14:152" s="56" customFormat="1" ht="15" customHeight="1">
      <c r="N1470" s="461">
        <v>28</v>
      </c>
      <c r="O1470" s="461">
        <v>96</v>
      </c>
      <c r="P1470" s="172" t="s">
        <v>197</v>
      </c>
      <c r="Q1470" s="172" t="s">
        <v>198</v>
      </c>
      <c r="R1470" s="172" t="s">
        <v>91</v>
      </c>
      <c r="AG1470" s="57"/>
      <c r="AH1470" s="57"/>
      <c r="AI1470" s="57"/>
      <c r="AJ1470" s="57"/>
      <c r="AK1470" s="57"/>
      <c r="AL1470" s="57"/>
      <c r="AM1470" s="57"/>
      <c r="AN1470" s="57"/>
      <c r="AO1470" s="57"/>
      <c r="AP1470" s="57"/>
      <c r="AQ1470" s="57"/>
      <c r="AR1470" s="57"/>
      <c r="AS1470" s="57"/>
      <c r="AT1470" s="57"/>
      <c r="AU1470" s="57"/>
      <c r="AV1470" s="57"/>
      <c r="AW1470" s="57"/>
      <c r="AX1470" s="57"/>
      <c r="AY1470" s="57"/>
      <c r="AZ1470" s="57"/>
      <c r="BA1470" s="57"/>
      <c r="BB1470" s="57"/>
      <c r="BC1470" s="57"/>
      <c r="BD1470" s="57"/>
      <c r="BE1470" s="57"/>
      <c r="BF1470" s="57"/>
      <c r="BG1470" s="57"/>
      <c r="BH1470" s="57"/>
      <c r="BI1470" s="57"/>
      <c r="BJ1470" s="57"/>
      <c r="BK1470" s="57"/>
      <c r="BL1470" s="57"/>
      <c r="BM1470" s="57"/>
      <c r="BN1470" s="57"/>
      <c r="DI1470" s="422"/>
      <c r="DJ1470" s="422"/>
      <c r="EU1470" s="422"/>
      <c r="EV1470" s="422"/>
    </row>
    <row r="1471" spans="14:152" s="56" customFormat="1" ht="15" customHeight="1">
      <c r="N1471" s="461">
        <v>29</v>
      </c>
      <c r="O1471" s="461">
        <v>98</v>
      </c>
      <c r="P1471" s="172" t="s">
        <v>199</v>
      </c>
      <c r="Q1471" s="172" t="s">
        <v>200</v>
      </c>
      <c r="R1471" s="172" t="s">
        <v>201</v>
      </c>
      <c r="AG1471" s="57"/>
      <c r="AH1471" s="57"/>
      <c r="AI1471" s="57"/>
      <c r="AJ1471" s="57"/>
      <c r="AK1471" s="57"/>
      <c r="AL1471" s="57"/>
      <c r="AM1471" s="57"/>
      <c r="AN1471" s="57"/>
      <c r="AO1471" s="57"/>
      <c r="AP1471" s="57"/>
      <c r="AQ1471" s="57"/>
      <c r="AR1471" s="57"/>
      <c r="AS1471" s="57"/>
      <c r="AT1471" s="57"/>
      <c r="AU1471" s="57"/>
      <c r="AV1471" s="57"/>
      <c r="AW1471" s="57"/>
      <c r="AX1471" s="57"/>
      <c r="AY1471" s="57"/>
      <c r="AZ1471" s="57"/>
      <c r="BA1471" s="57"/>
      <c r="BB1471" s="57"/>
      <c r="BC1471" s="57"/>
      <c r="BD1471" s="57"/>
      <c r="BE1471" s="57"/>
      <c r="BF1471" s="57"/>
      <c r="BG1471" s="57"/>
      <c r="BH1471" s="57"/>
      <c r="BI1471" s="57"/>
      <c r="BJ1471" s="57"/>
      <c r="BK1471" s="57"/>
      <c r="BL1471" s="57"/>
      <c r="BM1471" s="57"/>
      <c r="BN1471" s="57"/>
      <c r="DI1471" s="422"/>
      <c r="DJ1471" s="422"/>
      <c r="EU1471" s="422"/>
      <c r="EV1471" s="422"/>
    </row>
    <row r="1472" spans="14:152" s="56" customFormat="1" ht="15" customHeight="1">
      <c r="N1472" s="461">
        <v>30</v>
      </c>
      <c r="O1472" s="461">
        <v>100</v>
      </c>
      <c r="P1472" s="172" t="s">
        <v>97</v>
      </c>
      <c r="Q1472" s="172" t="s">
        <v>202</v>
      </c>
      <c r="R1472" s="172" t="s">
        <v>141</v>
      </c>
      <c r="AG1472" s="57"/>
      <c r="AH1472" s="57"/>
      <c r="AI1472" s="57"/>
      <c r="AJ1472" s="57"/>
      <c r="AK1472" s="57"/>
      <c r="AL1472" s="57"/>
      <c r="AM1472" s="57"/>
      <c r="AN1472" s="57"/>
      <c r="AO1472" s="57"/>
      <c r="AP1472" s="57"/>
      <c r="AQ1472" s="57"/>
      <c r="AR1472" s="57"/>
      <c r="AS1472" s="57"/>
      <c r="AT1472" s="57"/>
      <c r="AU1472" s="57"/>
      <c r="AV1472" s="57"/>
      <c r="AW1472" s="57"/>
      <c r="AX1472" s="57"/>
      <c r="AY1472" s="57"/>
      <c r="AZ1472" s="57"/>
      <c r="BA1472" s="57"/>
      <c r="BB1472" s="57"/>
      <c r="BC1472" s="57"/>
      <c r="BD1472" s="57"/>
      <c r="BE1472" s="57"/>
      <c r="BF1472" s="57"/>
      <c r="BG1472" s="57"/>
      <c r="BH1472" s="57"/>
      <c r="BI1472" s="57"/>
      <c r="BJ1472" s="57"/>
      <c r="BK1472" s="57"/>
      <c r="BL1472" s="57"/>
      <c r="BM1472" s="57"/>
      <c r="BN1472" s="57"/>
      <c r="DI1472" s="422"/>
      <c r="DJ1472" s="422"/>
      <c r="EU1472" s="422"/>
      <c r="EV1472" s="422"/>
    </row>
    <row r="1473" spans="14:152" s="56" customFormat="1" ht="15" customHeight="1">
      <c r="N1473" s="461">
        <v>31</v>
      </c>
      <c r="O1473" s="461">
        <v>102</v>
      </c>
      <c r="P1473" s="172" t="s">
        <v>101</v>
      </c>
      <c r="Q1473" s="172" t="s">
        <v>203</v>
      </c>
      <c r="R1473" s="172" t="s">
        <v>204</v>
      </c>
      <c r="AG1473" s="57"/>
      <c r="AH1473" s="57"/>
      <c r="AI1473" s="57"/>
      <c r="AJ1473" s="57"/>
      <c r="AK1473" s="57"/>
      <c r="AL1473" s="57"/>
      <c r="AM1473" s="57"/>
      <c r="AN1473" s="57"/>
      <c r="AO1473" s="57"/>
      <c r="AP1473" s="57"/>
      <c r="AQ1473" s="57"/>
      <c r="AR1473" s="57"/>
      <c r="AS1473" s="57"/>
      <c r="AT1473" s="57"/>
      <c r="AU1473" s="57"/>
      <c r="AV1473" s="57"/>
      <c r="AW1473" s="57"/>
      <c r="AX1473" s="57"/>
      <c r="AY1473" s="57"/>
      <c r="AZ1473" s="57"/>
      <c r="BA1473" s="57"/>
      <c r="BB1473" s="57"/>
      <c r="BC1473" s="57"/>
      <c r="BD1473" s="57"/>
      <c r="BE1473" s="57"/>
      <c r="BF1473" s="57"/>
      <c r="BG1473" s="57"/>
      <c r="BH1473" s="57"/>
      <c r="BI1473" s="57"/>
      <c r="BJ1473" s="57"/>
      <c r="BK1473" s="57"/>
      <c r="BL1473" s="57"/>
      <c r="BM1473" s="57"/>
      <c r="BN1473" s="57"/>
      <c r="DI1473" s="422"/>
      <c r="DJ1473" s="422"/>
      <c r="EU1473" s="422"/>
      <c r="EV1473" s="422"/>
    </row>
    <row r="1474" spans="14:152" s="56" customFormat="1" ht="15" customHeight="1">
      <c r="N1474" s="461">
        <v>32</v>
      </c>
      <c r="O1474" s="461">
        <v>104</v>
      </c>
      <c r="P1474" s="172" t="s">
        <v>205</v>
      </c>
      <c r="Q1474" s="172" t="s">
        <v>206</v>
      </c>
      <c r="R1474" s="172" t="s">
        <v>103</v>
      </c>
      <c r="AG1474" s="57"/>
      <c r="AH1474" s="57"/>
      <c r="AI1474" s="57"/>
      <c r="AJ1474" s="57"/>
      <c r="AK1474" s="57"/>
      <c r="AL1474" s="57"/>
      <c r="AM1474" s="57"/>
      <c r="AN1474" s="57"/>
      <c r="AO1474" s="57"/>
      <c r="AP1474" s="57"/>
      <c r="AQ1474" s="57"/>
      <c r="AR1474" s="57"/>
      <c r="AS1474" s="57"/>
      <c r="AT1474" s="57"/>
      <c r="AU1474" s="57"/>
      <c r="AV1474" s="57"/>
      <c r="AW1474" s="57"/>
      <c r="AX1474" s="57"/>
      <c r="AY1474" s="57"/>
      <c r="AZ1474" s="57"/>
      <c r="BA1474" s="57"/>
      <c r="BB1474" s="57"/>
      <c r="BC1474" s="57"/>
      <c r="BD1474" s="57"/>
      <c r="BE1474" s="57"/>
      <c r="BF1474" s="57"/>
      <c r="BG1474" s="57"/>
      <c r="BH1474" s="57"/>
      <c r="BI1474" s="57"/>
      <c r="BJ1474" s="57"/>
      <c r="BK1474" s="57"/>
      <c r="BL1474" s="57"/>
      <c r="BM1474" s="57"/>
      <c r="BN1474" s="57"/>
      <c r="DI1474" s="422"/>
      <c r="DJ1474" s="422"/>
      <c r="EU1474" s="422"/>
      <c r="EV1474" s="422"/>
    </row>
    <row r="1475" spans="14:152" s="56" customFormat="1" ht="15" customHeight="1">
      <c r="N1475" s="461">
        <v>33</v>
      </c>
      <c r="O1475" s="461">
        <v>105</v>
      </c>
      <c r="P1475" s="172" t="s">
        <v>207</v>
      </c>
      <c r="Q1475" s="172" t="s">
        <v>208</v>
      </c>
      <c r="R1475" s="172" t="s">
        <v>209</v>
      </c>
      <c r="AG1475" s="57"/>
      <c r="AH1475" s="57"/>
      <c r="AI1475" s="57"/>
      <c r="AJ1475" s="57"/>
      <c r="AK1475" s="57"/>
      <c r="AL1475" s="57"/>
      <c r="AM1475" s="57"/>
      <c r="AN1475" s="57"/>
      <c r="AO1475" s="57"/>
      <c r="AP1475" s="57"/>
      <c r="AQ1475" s="57"/>
      <c r="AR1475" s="57"/>
      <c r="AS1475" s="57"/>
      <c r="AT1475" s="57"/>
      <c r="AU1475" s="57"/>
      <c r="AV1475" s="57"/>
      <c r="AW1475" s="57"/>
      <c r="AX1475" s="57"/>
      <c r="AY1475" s="57"/>
      <c r="AZ1475" s="57"/>
      <c r="BA1475" s="57"/>
      <c r="BB1475" s="57"/>
      <c r="BC1475" s="57"/>
      <c r="BD1475" s="57"/>
      <c r="BE1475" s="57"/>
      <c r="BF1475" s="57"/>
      <c r="BG1475" s="57"/>
      <c r="BH1475" s="57"/>
      <c r="BI1475" s="57"/>
      <c r="BJ1475" s="57"/>
      <c r="BK1475" s="57"/>
      <c r="BL1475" s="57"/>
      <c r="BM1475" s="57"/>
      <c r="BN1475" s="57"/>
      <c r="DI1475" s="422"/>
      <c r="DJ1475" s="422"/>
      <c r="EU1475" s="422"/>
      <c r="EV1475" s="422"/>
    </row>
    <row r="1476" spans="14:152" s="56" customFormat="1" ht="15" customHeight="1">
      <c r="N1476" s="461">
        <v>34</v>
      </c>
      <c r="O1476" s="461">
        <v>107</v>
      </c>
      <c r="P1476" s="172" t="s">
        <v>210</v>
      </c>
      <c r="Q1476" s="172" t="s">
        <v>211</v>
      </c>
      <c r="R1476" s="172" t="s">
        <v>212</v>
      </c>
      <c r="AG1476" s="57"/>
      <c r="AH1476" s="57"/>
      <c r="AI1476" s="57"/>
      <c r="AJ1476" s="57"/>
      <c r="AK1476" s="57"/>
      <c r="AL1476" s="57"/>
      <c r="AM1476" s="57"/>
      <c r="AN1476" s="57"/>
      <c r="AO1476" s="57"/>
      <c r="AP1476" s="57"/>
      <c r="AQ1476" s="57"/>
      <c r="AR1476" s="57"/>
      <c r="AS1476" s="57"/>
      <c r="AT1476" s="57"/>
      <c r="AU1476" s="57"/>
      <c r="AV1476" s="57"/>
      <c r="AW1476" s="57"/>
      <c r="AX1476" s="57"/>
      <c r="AY1476" s="57"/>
      <c r="AZ1476" s="57"/>
      <c r="BA1476" s="57"/>
      <c r="BB1476" s="57"/>
      <c r="BC1476" s="57"/>
      <c r="BD1476" s="57"/>
      <c r="BE1476" s="57"/>
      <c r="BF1476" s="57"/>
      <c r="BG1476" s="57"/>
      <c r="BH1476" s="57"/>
      <c r="BI1476" s="57"/>
      <c r="BJ1476" s="57"/>
      <c r="BK1476" s="57"/>
      <c r="BL1476" s="57"/>
      <c r="BM1476" s="57"/>
      <c r="BN1476" s="57"/>
      <c r="DI1476" s="422"/>
      <c r="DJ1476" s="422"/>
      <c r="EU1476" s="422"/>
      <c r="EV1476" s="422"/>
    </row>
    <row r="1477" spans="14:152" s="56" customFormat="1" ht="15" customHeight="1">
      <c r="N1477" s="461">
        <v>35</v>
      </c>
      <c r="O1477" s="461">
        <v>109</v>
      </c>
      <c r="P1477" s="172" t="s">
        <v>115</v>
      </c>
      <c r="Q1477" s="172" t="s">
        <v>213</v>
      </c>
      <c r="R1477" s="172" t="s">
        <v>214</v>
      </c>
      <c r="AG1477" s="57"/>
      <c r="AH1477" s="57"/>
      <c r="AI1477" s="57"/>
      <c r="AJ1477" s="57"/>
      <c r="AK1477" s="57"/>
      <c r="AL1477" s="57"/>
      <c r="AM1477" s="57"/>
      <c r="AN1477" s="57"/>
      <c r="AO1477" s="57"/>
      <c r="AP1477" s="57"/>
      <c r="AQ1477" s="57"/>
      <c r="AR1477" s="57"/>
      <c r="AS1477" s="57"/>
      <c r="AT1477" s="57"/>
      <c r="AU1477" s="57"/>
      <c r="AV1477" s="57"/>
      <c r="AW1477" s="57"/>
      <c r="AX1477" s="57"/>
      <c r="AY1477" s="57"/>
      <c r="AZ1477" s="57"/>
      <c r="BA1477" s="57"/>
      <c r="BB1477" s="57"/>
      <c r="BC1477" s="57"/>
      <c r="BD1477" s="57"/>
      <c r="BE1477" s="57"/>
      <c r="BF1477" s="57"/>
      <c r="BG1477" s="57"/>
      <c r="BH1477" s="57"/>
      <c r="BI1477" s="57"/>
      <c r="BJ1477" s="57"/>
      <c r="BK1477" s="57"/>
      <c r="BL1477" s="57"/>
      <c r="BM1477" s="57"/>
      <c r="BN1477" s="57"/>
      <c r="DI1477" s="422"/>
      <c r="DJ1477" s="422"/>
      <c r="EU1477" s="422"/>
      <c r="EV1477" s="422"/>
    </row>
    <row r="1478" spans="14:152" s="56" customFormat="1" ht="15" customHeight="1">
      <c r="N1478" s="461">
        <v>36</v>
      </c>
      <c r="O1478" s="461">
        <v>111</v>
      </c>
      <c r="P1478" s="172" t="s">
        <v>22</v>
      </c>
      <c r="Q1478" s="172" t="s">
        <v>215</v>
      </c>
      <c r="R1478" s="172" t="s">
        <v>23</v>
      </c>
      <c r="AG1478" s="57"/>
      <c r="AH1478" s="57"/>
      <c r="AI1478" s="57"/>
      <c r="AJ1478" s="57"/>
      <c r="AK1478" s="57"/>
      <c r="AL1478" s="57"/>
      <c r="AM1478" s="57"/>
      <c r="AN1478" s="57"/>
      <c r="AO1478" s="57"/>
      <c r="AP1478" s="57"/>
      <c r="AQ1478" s="57"/>
      <c r="AR1478" s="57"/>
      <c r="AS1478" s="57"/>
      <c r="AT1478" s="57"/>
      <c r="AU1478" s="57"/>
      <c r="AV1478" s="57"/>
      <c r="AW1478" s="57"/>
      <c r="AX1478" s="57"/>
      <c r="AY1478" s="57"/>
      <c r="AZ1478" s="57"/>
      <c r="BA1478" s="57"/>
      <c r="BB1478" s="57"/>
      <c r="BC1478" s="57"/>
      <c r="BD1478" s="57"/>
      <c r="BE1478" s="57"/>
      <c r="BF1478" s="57"/>
      <c r="BG1478" s="57"/>
      <c r="BH1478" s="57"/>
      <c r="BI1478" s="57"/>
      <c r="BJ1478" s="57"/>
      <c r="BK1478" s="57"/>
      <c r="BL1478" s="57"/>
      <c r="BM1478" s="57"/>
      <c r="BN1478" s="57"/>
      <c r="DI1478" s="422"/>
      <c r="DJ1478" s="422"/>
      <c r="EU1478" s="422"/>
      <c r="EV1478" s="422"/>
    </row>
    <row r="1479" spans="14:152" s="56" customFormat="1" ht="15" customHeight="1">
      <c r="N1479" s="461">
        <v>37</v>
      </c>
      <c r="O1479" s="461">
        <v>112</v>
      </c>
      <c r="P1479" s="172" t="s">
        <v>216</v>
      </c>
      <c r="Q1479" s="172" t="s">
        <v>217</v>
      </c>
      <c r="R1479" s="172" t="s">
        <v>218</v>
      </c>
      <c r="AG1479" s="57"/>
      <c r="AH1479" s="57"/>
      <c r="AI1479" s="57"/>
      <c r="AJ1479" s="57"/>
      <c r="AK1479" s="57"/>
      <c r="AL1479" s="57"/>
      <c r="AM1479" s="57"/>
      <c r="AN1479" s="57"/>
      <c r="AO1479" s="57"/>
      <c r="AP1479" s="57"/>
      <c r="AQ1479" s="57"/>
      <c r="AR1479" s="57"/>
      <c r="AS1479" s="57"/>
      <c r="AT1479" s="57"/>
      <c r="AU1479" s="57"/>
      <c r="AV1479" s="57"/>
      <c r="AW1479" s="57"/>
      <c r="AX1479" s="57"/>
      <c r="AY1479" s="57"/>
      <c r="AZ1479" s="57"/>
      <c r="BA1479" s="57"/>
      <c r="BB1479" s="57"/>
      <c r="BC1479" s="57"/>
      <c r="BD1479" s="57"/>
      <c r="BE1479" s="57"/>
      <c r="BF1479" s="57"/>
      <c r="BG1479" s="57"/>
      <c r="BH1479" s="57"/>
      <c r="BI1479" s="57"/>
      <c r="BJ1479" s="57"/>
      <c r="BK1479" s="57"/>
      <c r="BL1479" s="57"/>
      <c r="BM1479" s="57"/>
      <c r="BN1479" s="57"/>
      <c r="DI1479" s="422"/>
      <c r="DJ1479" s="422"/>
      <c r="EU1479" s="422"/>
      <c r="EV1479" s="422"/>
    </row>
    <row r="1480" spans="14:152" s="56" customFormat="1" ht="15" customHeight="1">
      <c r="N1480" s="461">
        <v>38</v>
      </c>
      <c r="O1480" s="461">
        <v>114</v>
      </c>
      <c r="P1480" s="172" t="s">
        <v>219</v>
      </c>
      <c r="Q1480" s="172" t="s">
        <v>220</v>
      </c>
      <c r="R1480" s="172" t="s">
        <v>221</v>
      </c>
      <c r="AG1480" s="57"/>
      <c r="AH1480" s="57"/>
      <c r="AI1480" s="57"/>
      <c r="AJ1480" s="57"/>
      <c r="AK1480" s="57"/>
      <c r="AL1480" s="57"/>
      <c r="AM1480" s="57"/>
      <c r="AN1480" s="57"/>
      <c r="AO1480" s="57"/>
      <c r="AP1480" s="57"/>
      <c r="AQ1480" s="57"/>
      <c r="AR1480" s="57"/>
      <c r="AS1480" s="57"/>
      <c r="AT1480" s="57"/>
      <c r="AU1480" s="57"/>
      <c r="AV1480" s="57"/>
      <c r="AW1480" s="57"/>
      <c r="AX1480" s="57"/>
      <c r="AY1480" s="57"/>
      <c r="AZ1480" s="57"/>
      <c r="BA1480" s="57"/>
      <c r="BB1480" s="57"/>
      <c r="BC1480" s="57"/>
      <c r="BD1480" s="57"/>
      <c r="BE1480" s="57"/>
      <c r="BF1480" s="57"/>
      <c r="BG1480" s="57"/>
      <c r="BH1480" s="57"/>
      <c r="BI1480" s="57"/>
      <c r="BJ1480" s="57"/>
      <c r="BK1480" s="57"/>
      <c r="BL1480" s="57"/>
      <c r="BM1480" s="57"/>
      <c r="BN1480" s="57"/>
      <c r="DI1480" s="422"/>
      <c r="DJ1480" s="422"/>
      <c r="EU1480" s="422"/>
      <c r="EV1480" s="422"/>
    </row>
    <row r="1481" spans="14:152" s="56" customFormat="1" ht="15" customHeight="1">
      <c r="N1481" s="461">
        <v>39</v>
      </c>
      <c r="O1481" s="461">
        <v>116</v>
      </c>
      <c r="P1481" s="172" t="s">
        <v>222</v>
      </c>
      <c r="Q1481" s="172" t="s">
        <v>223</v>
      </c>
      <c r="R1481" s="172" t="s">
        <v>34</v>
      </c>
      <c r="AG1481" s="57"/>
      <c r="AH1481" s="57"/>
      <c r="AI1481" s="57"/>
      <c r="AJ1481" s="57"/>
      <c r="AK1481" s="57"/>
      <c r="AL1481" s="57"/>
      <c r="AM1481" s="57"/>
      <c r="AN1481" s="57"/>
      <c r="AO1481" s="57"/>
      <c r="AP1481" s="57"/>
      <c r="AQ1481" s="57"/>
      <c r="AR1481" s="57"/>
      <c r="AS1481" s="57"/>
      <c r="AT1481" s="57"/>
      <c r="AU1481" s="57"/>
      <c r="AV1481" s="57"/>
      <c r="AW1481" s="57"/>
      <c r="AX1481" s="57"/>
      <c r="AY1481" s="57"/>
      <c r="AZ1481" s="57"/>
      <c r="BA1481" s="57"/>
      <c r="BB1481" s="57"/>
      <c r="BC1481" s="57"/>
      <c r="BD1481" s="57"/>
      <c r="BE1481" s="57"/>
      <c r="BF1481" s="57"/>
      <c r="BG1481" s="57"/>
      <c r="BH1481" s="57"/>
      <c r="BI1481" s="57"/>
      <c r="BJ1481" s="57"/>
      <c r="BK1481" s="57"/>
      <c r="BL1481" s="57"/>
      <c r="BM1481" s="57"/>
      <c r="BN1481" s="57"/>
      <c r="DI1481" s="422"/>
      <c r="DJ1481" s="422"/>
      <c r="EU1481" s="422"/>
      <c r="EV1481" s="422"/>
    </row>
    <row r="1482" spans="14:152" s="56" customFormat="1" ht="15" customHeight="1">
      <c r="N1482" s="461">
        <v>40</v>
      </c>
      <c r="O1482" s="461">
        <v>118</v>
      </c>
      <c r="P1482" s="172" t="s">
        <v>224</v>
      </c>
      <c r="Q1482" s="172" t="s">
        <v>225</v>
      </c>
      <c r="R1482" s="172" t="s">
        <v>35</v>
      </c>
      <c r="AG1482" s="57"/>
      <c r="AH1482" s="57"/>
      <c r="AI1482" s="57"/>
      <c r="AJ1482" s="57"/>
      <c r="AK1482" s="57"/>
      <c r="AL1482" s="57"/>
      <c r="AM1482" s="57"/>
      <c r="AN1482" s="57"/>
      <c r="AO1482" s="57"/>
      <c r="AP1482" s="57"/>
      <c r="AQ1482" s="57"/>
      <c r="AR1482" s="57"/>
      <c r="AS1482" s="57"/>
      <c r="AT1482" s="57"/>
      <c r="AU1482" s="57"/>
      <c r="AV1482" s="57"/>
      <c r="AW1482" s="57"/>
      <c r="AX1482" s="57"/>
      <c r="AY1482" s="57"/>
      <c r="AZ1482" s="57"/>
      <c r="BA1482" s="57"/>
      <c r="BB1482" s="57"/>
      <c r="BC1482" s="57"/>
      <c r="BD1482" s="57"/>
      <c r="BE1482" s="57"/>
      <c r="BF1482" s="57"/>
      <c r="BG1482" s="57"/>
      <c r="BH1482" s="57"/>
      <c r="BI1482" s="57"/>
      <c r="BJ1482" s="57"/>
      <c r="BK1482" s="57"/>
      <c r="BL1482" s="57"/>
      <c r="BM1482" s="57"/>
      <c r="BN1482" s="57"/>
      <c r="DI1482" s="422"/>
      <c r="DJ1482" s="422"/>
      <c r="EU1482" s="422"/>
      <c r="EV1482" s="422"/>
    </row>
    <row r="1483" spans="14:152" s="56" customFormat="1" ht="15" customHeight="1">
      <c r="N1483" s="461">
        <v>41</v>
      </c>
      <c r="O1483" s="461">
        <v>120</v>
      </c>
      <c r="P1483" s="172" t="s">
        <v>226</v>
      </c>
      <c r="Q1483" s="172" t="s">
        <v>227</v>
      </c>
      <c r="R1483" s="172" t="s">
        <v>228</v>
      </c>
      <c r="AG1483" s="57"/>
      <c r="AH1483" s="57"/>
      <c r="AI1483" s="57"/>
      <c r="AJ1483" s="57"/>
      <c r="AK1483" s="57"/>
      <c r="AL1483" s="57"/>
      <c r="AM1483" s="57"/>
      <c r="AN1483" s="57"/>
      <c r="AO1483" s="57"/>
      <c r="AP1483" s="57"/>
      <c r="AQ1483" s="57"/>
      <c r="AR1483" s="57"/>
      <c r="AS1483" s="57"/>
      <c r="AT1483" s="57"/>
      <c r="AU1483" s="57"/>
      <c r="AV1483" s="57"/>
      <c r="AW1483" s="57"/>
      <c r="AX1483" s="57"/>
      <c r="AY1483" s="57"/>
      <c r="AZ1483" s="57"/>
      <c r="BA1483" s="57"/>
      <c r="BB1483" s="57"/>
      <c r="BC1483" s="57"/>
      <c r="BD1483" s="57"/>
      <c r="BE1483" s="57"/>
      <c r="BF1483" s="57"/>
      <c r="BG1483" s="57"/>
      <c r="BH1483" s="57"/>
      <c r="BI1483" s="57"/>
      <c r="BJ1483" s="57"/>
      <c r="BK1483" s="57"/>
      <c r="BL1483" s="57"/>
      <c r="BM1483" s="57"/>
      <c r="BN1483" s="57"/>
      <c r="DI1483" s="422"/>
      <c r="DJ1483" s="422"/>
      <c r="EU1483" s="422"/>
      <c r="EV1483" s="422"/>
    </row>
    <row r="1484" spans="14:152" s="56" customFormat="1" ht="15" customHeight="1">
      <c r="N1484" s="461">
        <v>42</v>
      </c>
      <c r="O1484" s="461">
        <v>122</v>
      </c>
      <c r="P1484" s="172" t="s">
        <v>43</v>
      </c>
      <c r="Q1484" s="172" t="s">
        <v>229</v>
      </c>
      <c r="R1484" s="172" t="s">
        <v>230</v>
      </c>
      <c r="AG1484" s="57"/>
      <c r="AH1484" s="57"/>
      <c r="AI1484" s="57"/>
      <c r="AJ1484" s="57"/>
      <c r="AK1484" s="57"/>
      <c r="AL1484" s="57"/>
      <c r="AM1484" s="57"/>
      <c r="AN1484" s="57"/>
      <c r="AO1484" s="57"/>
      <c r="AP1484" s="57"/>
      <c r="AQ1484" s="57"/>
      <c r="AR1484" s="57"/>
      <c r="AS1484" s="57"/>
      <c r="AT1484" s="57"/>
      <c r="AU1484" s="57"/>
      <c r="AV1484" s="57"/>
      <c r="AW1484" s="57"/>
      <c r="AX1484" s="57"/>
      <c r="AY1484" s="57"/>
      <c r="AZ1484" s="57"/>
      <c r="BA1484" s="57"/>
      <c r="BB1484" s="57"/>
      <c r="BC1484" s="57"/>
      <c r="BD1484" s="57"/>
      <c r="BE1484" s="57"/>
      <c r="BF1484" s="57"/>
      <c r="BG1484" s="57"/>
      <c r="BH1484" s="57"/>
      <c r="BI1484" s="57"/>
      <c r="BJ1484" s="57"/>
      <c r="BK1484" s="57"/>
      <c r="BL1484" s="57"/>
      <c r="BM1484" s="57"/>
      <c r="BN1484" s="57"/>
      <c r="DI1484" s="422"/>
      <c r="DJ1484" s="422"/>
      <c r="EU1484" s="422"/>
      <c r="EV1484" s="422"/>
    </row>
    <row r="1485" spans="14:152" s="56" customFormat="1" ht="15" customHeight="1">
      <c r="N1485" s="461">
        <v>43</v>
      </c>
      <c r="O1485" s="461">
        <v>123</v>
      </c>
      <c r="P1485" s="172" t="s">
        <v>231</v>
      </c>
      <c r="Q1485" s="172" t="s">
        <v>232</v>
      </c>
      <c r="R1485" s="172" t="s">
        <v>48</v>
      </c>
      <c r="AG1485" s="57"/>
      <c r="AH1485" s="57"/>
      <c r="AI1485" s="57"/>
      <c r="AJ1485" s="57"/>
      <c r="AK1485" s="57"/>
      <c r="AL1485" s="57"/>
      <c r="AM1485" s="57"/>
      <c r="AN1485" s="57"/>
      <c r="AO1485" s="57"/>
      <c r="AP1485" s="57"/>
      <c r="AQ1485" s="57"/>
      <c r="AR1485" s="57"/>
      <c r="AS1485" s="57"/>
      <c r="AT1485" s="57"/>
      <c r="AU1485" s="57"/>
      <c r="AV1485" s="57"/>
      <c r="AW1485" s="57"/>
      <c r="AX1485" s="57"/>
      <c r="AY1485" s="57"/>
      <c r="AZ1485" s="57"/>
      <c r="BA1485" s="57"/>
      <c r="BB1485" s="57"/>
      <c r="BC1485" s="57"/>
      <c r="BD1485" s="57"/>
      <c r="BE1485" s="57"/>
      <c r="BF1485" s="57"/>
      <c r="BG1485" s="57"/>
      <c r="BH1485" s="57"/>
      <c r="BI1485" s="57"/>
      <c r="BJ1485" s="57"/>
      <c r="BK1485" s="57"/>
      <c r="BL1485" s="57"/>
      <c r="BM1485" s="57"/>
      <c r="BN1485" s="57"/>
      <c r="DI1485" s="422"/>
      <c r="DJ1485" s="422"/>
      <c r="EU1485" s="422"/>
      <c r="EV1485" s="422"/>
    </row>
    <row r="1486" spans="14:152" s="56" customFormat="1" ht="15" customHeight="1">
      <c r="N1486" s="461">
        <v>44</v>
      </c>
      <c r="O1486" s="461">
        <v>125</v>
      </c>
      <c r="P1486" s="172" t="s">
        <v>47</v>
      </c>
      <c r="Q1486" s="172" t="s">
        <v>233</v>
      </c>
      <c r="R1486" s="172" t="s">
        <v>234</v>
      </c>
      <c r="AG1486" s="57"/>
      <c r="AH1486" s="57"/>
      <c r="AI1486" s="57"/>
      <c r="AJ1486" s="57"/>
      <c r="AK1486" s="57"/>
      <c r="AL1486" s="57"/>
      <c r="AM1486" s="57"/>
      <c r="AN1486" s="57"/>
      <c r="AO1486" s="57"/>
      <c r="AP1486" s="57"/>
      <c r="AQ1486" s="57"/>
      <c r="AR1486" s="57"/>
      <c r="AS1486" s="57"/>
      <c r="AT1486" s="57"/>
      <c r="AU1486" s="57"/>
      <c r="AV1486" s="57"/>
      <c r="AW1486" s="57"/>
      <c r="AX1486" s="57"/>
      <c r="AY1486" s="57"/>
      <c r="AZ1486" s="57"/>
      <c r="BA1486" s="57"/>
      <c r="BB1486" s="57"/>
      <c r="BC1486" s="57"/>
      <c r="BD1486" s="57"/>
      <c r="BE1486" s="57"/>
      <c r="BF1486" s="57"/>
      <c r="BG1486" s="57"/>
      <c r="BH1486" s="57"/>
      <c r="BI1486" s="57"/>
      <c r="BJ1486" s="57"/>
      <c r="BK1486" s="57"/>
      <c r="BL1486" s="57"/>
      <c r="BM1486" s="57"/>
      <c r="BN1486" s="57"/>
      <c r="DI1486" s="422"/>
      <c r="DJ1486" s="422"/>
      <c r="EU1486" s="422"/>
      <c r="EV1486" s="422"/>
    </row>
    <row r="1487" spans="14:152" s="56" customFormat="1" ht="15" customHeight="1">
      <c r="N1487" s="461">
        <v>45</v>
      </c>
      <c r="O1487" s="461">
        <v>127</v>
      </c>
      <c r="P1487" s="172" t="s">
        <v>54</v>
      </c>
      <c r="Q1487" s="172" t="s">
        <v>235</v>
      </c>
      <c r="R1487" s="172" t="s">
        <v>106</v>
      </c>
      <c r="AG1487" s="57"/>
      <c r="AH1487" s="57"/>
      <c r="AI1487" s="57"/>
      <c r="AJ1487" s="57"/>
      <c r="AK1487" s="57"/>
      <c r="AL1487" s="57"/>
      <c r="AM1487" s="57"/>
      <c r="AN1487" s="57"/>
      <c r="AO1487" s="57"/>
      <c r="AP1487" s="57"/>
      <c r="AQ1487" s="57"/>
      <c r="AR1487" s="57"/>
      <c r="AS1487" s="57"/>
      <c r="AT1487" s="57"/>
      <c r="AU1487" s="57"/>
      <c r="AV1487" s="57"/>
      <c r="AW1487" s="57"/>
      <c r="AX1487" s="57"/>
      <c r="AY1487" s="57"/>
      <c r="AZ1487" s="57"/>
      <c r="BA1487" s="57"/>
      <c r="BB1487" s="57"/>
      <c r="BC1487" s="57"/>
      <c r="BD1487" s="57"/>
      <c r="BE1487" s="57"/>
      <c r="BF1487" s="57"/>
      <c r="BG1487" s="57"/>
      <c r="BH1487" s="57"/>
      <c r="BI1487" s="57"/>
      <c r="BJ1487" s="57"/>
      <c r="BK1487" s="57"/>
      <c r="BL1487" s="57"/>
      <c r="BM1487" s="57"/>
      <c r="BN1487" s="57"/>
      <c r="DI1487" s="422"/>
      <c r="DJ1487" s="422"/>
      <c r="EU1487" s="422"/>
      <c r="EV1487" s="422"/>
    </row>
    <row r="1488" spans="14:152" s="56" customFormat="1" ht="15" customHeight="1">
      <c r="N1488" s="461">
        <v>46</v>
      </c>
      <c r="O1488" s="461">
        <v>129</v>
      </c>
      <c r="P1488" s="172" t="s">
        <v>54</v>
      </c>
      <c r="Q1488" s="172" t="s">
        <v>236</v>
      </c>
      <c r="R1488" s="172" t="s">
        <v>237</v>
      </c>
      <c r="AG1488" s="57"/>
      <c r="AH1488" s="57"/>
      <c r="AI1488" s="57"/>
      <c r="AJ1488" s="57"/>
      <c r="AK1488" s="57"/>
      <c r="AL1488" s="57"/>
      <c r="AM1488" s="57"/>
      <c r="AN1488" s="57"/>
      <c r="AO1488" s="57"/>
      <c r="AP1488" s="57"/>
      <c r="AQ1488" s="57"/>
      <c r="AR1488" s="57"/>
      <c r="AS1488" s="57"/>
      <c r="AT1488" s="57"/>
      <c r="AU1488" s="57"/>
      <c r="AV1488" s="57"/>
      <c r="AW1488" s="57"/>
      <c r="AX1488" s="57"/>
      <c r="AY1488" s="57"/>
      <c r="AZ1488" s="57"/>
      <c r="BA1488" s="57"/>
      <c r="BB1488" s="57"/>
      <c r="BC1488" s="57"/>
      <c r="BD1488" s="57"/>
      <c r="BE1488" s="57"/>
      <c r="BF1488" s="57"/>
      <c r="BG1488" s="57"/>
      <c r="BH1488" s="57"/>
      <c r="BI1488" s="57"/>
      <c r="BJ1488" s="57"/>
      <c r="BK1488" s="57"/>
      <c r="BL1488" s="57"/>
      <c r="BM1488" s="57"/>
      <c r="BN1488" s="57"/>
      <c r="DI1488" s="422"/>
      <c r="DJ1488" s="422"/>
      <c r="EU1488" s="422"/>
      <c r="EV1488" s="422"/>
    </row>
    <row r="1489" spans="14:152" s="56" customFormat="1" ht="15" customHeight="1">
      <c r="N1489" s="461">
        <v>47</v>
      </c>
      <c r="O1489" s="461">
        <v>131</v>
      </c>
      <c r="P1489" s="172" t="s">
        <v>59</v>
      </c>
      <c r="Q1489" s="172" t="s">
        <v>238</v>
      </c>
      <c r="R1489" s="172" t="s">
        <v>63</v>
      </c>
      <c r="AG1489" s="57"/>
      <c r="AH1489" s="57"/>
      <c r="AI1489" s="57"/>
      <c r="AJ1489" s="57"/>
      <c r="AK1489" s="57"/>
      <c r="AL1489" s="57"/>
      <c r="AM1489" s="57"/>
      <c r="AN1489" s="57"/>
      <c r="AO1489" s="57"/>
      <c r="AP1489" s="57"/>
      <c r="AQ1489" s="57"/>
      <c r="AR1489" s="57"/>
      <c r="AS1489" s="57"/>
      <c r="AT1489" s="57"/>
      <c r="AU1489" s="57"/>
      <c r="AV1489" s="57"/>
      <c r="AW1489" s="57"/>
      <c r="AX1489" s="57"/>
      <c r="AY1489" s="57"/>
      <c r="AZ1489" s="57"/>
      <c r="BA1489" s="57"/>
      <c r="BB1489" s="57"/>
      <c r="BC1489" s="57"/>
      <c r="BD1489" s="57"/>
      <c r="BE1489" s="57"/>
      <c r="BF1489" s="57"/>
      <c r="BG1489" s="57"/>
      <c r="BH1489" s="57"/>
      <c r="BI1489" s="57"/>
      <c r="BJ1489" s="57"/>
      <c r="BK1489" s="57"/>
      <c r="BL1489" s="57"/>
      <c r="BM1489" s="57"/>
      <c r="BN1489" s="57"/>
      <c r="DI1489" s="422"/>
      <c r="DJ1489" s="422"/>
      <c r="EU1489" s="422"/>
      <c r="EV1489" s="422"/>
    </row>
    <row r="1490" spans="14:152" s="56" customFormat="1" ht="15" customHeight="1">
      <c r="N1490" s="461">
        <v>48</v>
      </c>
      <c r="O1490" s="461">
        <v>133</v>
      </c>
      <c r="P1490" s="172" t="s">
        <v>66</v>
      </c>
      <c r="Q1490" s="172" t="s">
        <v>239</v>
      </c>
      <c r="R1490" s="172" t="s">
        <v>70</v>
      </c>
      <c r="AG1490" s="57"/>
      <c r="AH1490" s="57"/>
      <c r="AI1490" s="57"/>
      <c r="AJ1490" s="57"/>
      <c r="AK1490" s="57"/>
      <c r="AL1490" s="57"/>
      <c r="AM1490" s="57"/>
      <c r="AN1490" s="57"/>
      <c r="AO1490" s="57"/>
      <c r="AP1490" s="57"/>
      <c r="AQ1490" s="57"/>
      <c r="AR1490" s="57"/>
      <c r="AS1490" s="57"/>
      <c r="AT1490" s="57"/>
      <c r="AU1490" s="57"/>
      <c r="AV1490" s="57"/>
      <c r="AW1490" s="57"/>
      <c r="AX1490" s="57"/>
      <c r="AY1490" s="57"/>
      <c r="AZ1490" s="57"/>
      <c r="BA1490" s="57"/>
      <c r="BB1490" s="57"/>
      <c r="BC1490" s="57"/>
      <c r="BD1490" s="57"/>
      <c r="BE1490" s="57"/>
      <c r="BF1490" s="57"/>
      <c r="BG1490" s="57"/>
      <c r="BH1490" s="57"/>
      <c r="BI1490" s="57"/>
      <c r="BJ1490" s="57"/>
      <c r="BK1490" s="57"/>
      <c r="BL1490" s="57"/>
      <c r="BM1490" s="57"/>
      <c r="BN1490" s="57"/>
      <c r="DI1490" s="422"/>
      <c r="DJ1490" s="422"/>
      <c r="EU1490" s="422"/>
      <c r="EV1490" s="422"/>
    </row>
    <row r="1491" spans="14:152" s="56" customFormat="1" ht="15" customHeight="1">
      <c r="N1491" s="461">
        <v>49</v>
      </c>
      <c r="O1491" s="461">
        <v>135</v>
      </c>
      <c r="P1491" s="172" t="s">
        <v>66</v>
      </c>
      <c r="Q1491" s="172" t="s">
        <v>240</v>
      </c>
      <c r="R1491" s="172" t="s">
        <v>107</v>
      </c>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57"/>
      <c r="BJ1491" s="57"/>
      <c r="BK1491" s="57"/>
      <c r="BL1491" s="57"/>
      <c r="BM1491" s="57"/>
      <c r="BN1491" s="57"/>
      <c r="DI1491" s="422"/>
      <c r="DJ1491" s="422"/>
      <c r="EU1491" s="422"/>
      <c r="EV1491" s="422"/>
    </row>
    <row r="1492" spans="14:152" s="56" customFormat="1" ht="15" customHeight="1">
      <c r="N1492" s="461">
        <v>50</v>
      </c>
      <c r="O1492" s="461">
        <v>135</v>
      </c>
      <c r="P1492" s="172" t="s">
        <v>66</v>
      </c>
      <c r="Q1492" s="172" t="s">
        <v>241</v>
      </c>
      <c r="R1492" s="172" t="s">
        <v>242</v>
      </c>
      <c r="AG1492" s="57"/>
      <c r="AH1492" s="57"/>
      <c r="AI1492" s="57"/>
      <c r="AJ1492" s="57"/>
      <c r="AK1492" s="57"/>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7"/>
      <c r="BI1492" s="57"/>
      <c r="BJ1492" s="57"/>
      <c r="BK1492" s="57"/>
      <c r="BL1492" s="57"/>
      <c r="BM1492" s="57"/>
      <c r="BN1492" s="57"/>
      <c r="DI1492" s="422"/>
      <c r="DJ1492" s="422"/>
      <c r="EU1492" s="422"/>
      <c r="EV1492" s="422"/>
    </row>
    <row r="1493" spans="14:152" s="56" customFormat="1" ht="15" customHeight="1">
      <c r="N1493" s="461">
        <v>51</v>
      </c>
      <c r="O1493" s="461">
        <v>138</v>
      </c>
      <c r="P1493" s="172" t="s">
        <v>66</v>
      </c>
      <c r="Q1493" s="172" t="s">
        <v>243</v>
      </c>
      <c r="R1493" s="172" t="s">
        <v>244</v>
      </c>
      <c r="AG1493" s="57"/>
      <c r="AH1493" s="57"/>
      <c r="AI1493" s="57"/>
      <c r="AJ1493" s="57"/>
      <c r="AK1493" s="57"/>
      <c r="AL1493" s="57"/>
      <c r="AM1493" s="57"/>
      <c r="AN1493" s="57"/>
      <c r="AO1493" s="57"/>
      <c r="AP1493" s="57"/>
      <c r="AQ1493" s="57"/>
      <c r="AR1493" s="57"/>
      <c r="AS1493" s="57"/>
      <c r="AT1493" s="57"/>
      <c r="AU1493" s="57"/>
      <c r="AV1493" s="57"/>
      <c r="AW1493" s="57"/>
      <c r="AX1493" s="57"/>
      <c r="AY1493" s="57"/>
      <c r="AZ1493" s="57"/>
      <c r="BA1493" s="57"/>
      <c r="BB1493" s="57"/>
      <c r="BC1493" s="57"/>
      <c r="BD1493" s="57"/>
      <c r="BE1493" s="57"/>
      <c r="BF1493" s="57"/>
      <c r="BG1493" s="57"/>
      <c r="BH1493" s="57"/>
      <c r="BI1493" s="57"/>
      <c r="BJ1493" s="57"/>
      <c r="BK1493" s="57"/>
      <c r="BL1493" s="57"/>
      <c r="BM1493" s="57"/>
      <c r="BN1493" s="57"/>
      <c r="DI1493" s="422"/>
      <c r="DJ1493" s="422"/>
      <c r="EU1493" s="422"/>
      <c r="EV1493" s="422"/>
    </row>
    <row r="1494" spans="14:152" s="56" customFormat="1" ht="15" customHeight="1">
      <c r="N1494" s="461">
        <v>52</v>
      </c>
      <c r="O1494" s="461">
        <v>140</v>
      </c>
      <c r="P1494" s="172" t="s">
        <v>245</v>
      </c>
      <c r="Q1494" s="172" t="s">
        <v>246</v>
      </c>
      <c r="R1494" s="172" t="s">
        <v>82</v>
      </c>
      <c r="AG1494" s="57"/>
      <c r="AH1494" s="57"/>
      <c r="AI1494" s="57"/>
      <c r="AJ1494" s="57"/>
      <c r="AK1494" s="57"/>
      <c r="AL1494" s="57"/>
      <c r="AM1494" s="57"/>
      <c r="AN1494" s="57"/>
      <c r="AO1494" s="57"/>
      <c r="AP1494" s="57"/>
      <c r="AQ1494" s="57"/>
      <c r="AR1494" s="57"/>
      <c r="AS1494" s="57"/>
      <c r="AT1494" s="57"/>
      <c r="AU1494" s="57"/>
      <c r="AV1494" s="57"/>
      <c r="AW1494" s="57"/>
      <c r="AX1494" s="57"/>
      <c r="AY1494" s="57"/>
      <c r="AZ1494" s="57"/>
      <c r="BA1494" s="57"/>
      <c r="BB1494" s="57"/>
      <c r="BC1494" s="57"/>
      <c r="BD1494" s="57"/>
      <c r="BE1494" s="57"/>
      <c r="BF1494" s="57"/>
      <c r="BG1494" s="57"/>
      <c r="BH1494" s="57"/>
      <c r="BI1494" s="57"/>
      <c r="BJ1494" s="57"/>
      <c r="BK1494" s="57"/>
      <c r="BL1494" s="57"/>
      <c r="BM1494" s="57"/>
      <c r="BN1494" s="57"/>
      <c r="DI1494" s="422"/>
      <c r="DJ1494" s="422"/>
      <c r="EU1494" s="422"/>
      <c r="EV1494" s="422"/>
    </row>
    <row r="1495" spans="14:152" s="56" customFormat="1" ht="15" customHeight="1">
      <c r="N1495" s="461">
        <v>53</v>
      </c>
      <c r="O1495" s="461">
        <v>141</v>
      </c>
      <c r="P1495" s="172" t="s">
        <v>245</v>
      </c>
      <c r="Q1495" s="172" t="s">
        <v>246</v>
      </c>
      <c r="R1495" s="172" t="s">
        <v>86</v>
      </c>
      <c r="AG1495" s="57"/>
      <c r="AH1495" s="57"/>
      <c r="AI1495" s="57"/>
      <c r="AJ1495" s="57"/>
      <c r="AK1495" s="57"/>
      <c r="AL1495" s="57"/>
      <c r="AM1495" s="57"/>
      <c r="AN1495" s="57"/>
      <c r="AO1495" s="57"/>
      <c r="AP1495" s="57"/>
      <c r="AQ1495" s="57"/>
      <c r="AR1495" s="57"/>
      <c r="AS1495" s="57"/>
      <c r="AT1495" s="57"/>
      <c r="AU1495" s="57"/>
      <c r="AV1495" s="57"/>
      <c r="AW1495" s="57"/>
      <c r="AX1495" s="57"/>
      <c r="AY1495" s="57"/>
      <c r="AZ1495" s="57"/>
      <c r="BA1495" s="57"/>
      <c r="BB1495" s="57"/>
      <c r="BC1495" s="57"/>
      <c r="BD1495" s="57"/>
      <c r="BE1495" s="57"/>
      <c r="BF1495" s="57"/>
      <c r="BG1495" s="57"/>
      <c r="BH1495" s="57"/>
      <c r="BI1495" s="57"/>
      <c r="BJ1495" s="57"/>
      <c r="BK1495" s="57"/>
      <c r="BL1495" s="57"/>
      <c r="BM1495" s="57"/>
      <c r="BN1495" s="57"/>
      <c r="DI1495" s="422"/>
      <c r="DJ1495" s="422"/>
      <c r="EU1495" s="422"/>
      <c r="EV1495" s="422"/>
    </row>
    <row r="1496" spans="14:152" s="56" customFormat="1" ht="15" customHeight="1">
      <c r="N1496" s="461">
        <v>54</v>
      </c>
      <c r="O1496" s="461">
        <v>142</v>
      </c>
      <c r="P1496" s="172" t="s">
        <v>85</v>
      </c>
      <c r="Q1496" s="172" t="s">
        <v>247</v>
      </c>
      <c r="R1496" s="172" t="s">
        <v>108</v>
      </c>
      <c r="AG1496" s="57"/>
      <c r="AH1496" s="57"/>
      <c r="AI1496" s="57"/>
      <c r="AJ1496" s="57"/>
      <c r="AK1496" s="57"/>
      <c r="AL1496" s="57"/>
      <c r="AM1496" s="57"/>
      <c r="AN1496" s="57"/>
      <c r="AO1496" s="57"/>
      <c r="AP1496" s="57"/>
      <c r="AQ1496" s="57"/>
      <c r="AR1496" s="57"/>
      <c r="AS1496" s="57"/>
      <c r="AT1496" s="57"/>
      <c r="AU1496" s="57"/>
      <c r="AV1496" s="57"/>
      <c r="AW1496" s="57"/>
      <c r="AX1496" s="57"/>
      <c r="AY1496" s="57"/>
      <c r="AZ1496" s="57"/>
      <c r="BA1496" s="57"/>
      <c r="BB1496" s="57"/>
      <c r="BC1496" s="57"/>
      <c r="BD1496" s="57"/>
      <c r="BE1496" s="57"/>
      <c r="BF1496" s="57"/>
      <c r="BG1496" s="57"/>
      <c r="BH1496" s="57"/>
      <c r="BI1496" s="57"/>
      <c r="BJ1496" s="57"/>
      <c r="BK1496" s="57"/>
      <c r="BL1496" s="57"/>
      <c r="BM1496" s="57"/>
      <c r="BN1496" s="57"/>
      <c r="DI1496" s="422"/>
      <c r="DJ1496" s="422"/>
      <c r="EU1496" s="422"/>
      <c r="EV1496" s="422"/>
    </row>
    <row r="1497" spans="14:152" s="56" customFormat="1" ht="15" customHeight="1">
      <c r="N1497" s="461">
        <v>55</v>
      </c>
      <c r="O1497" s="461">
        <v>144</v>
      </c>
      <c r="P1497" s="172" t="s">
        <v>92</v>
      </c>
      <c r="Q1497" s="172" t="s">
        <v>248</v>
      </c>
      <c r="R1497" s="172" t="s">
        <v>109</v>
      </c>
      <c r="AG1497" s="57"/>
      <c r="AH1497" s="57"/>
      <c r="AI1497" s="57"/>
      <c r="AJ1497" s="57"/>
      <c r="AK1497" s="57"/>
      <c r="AL1497" s="57"/>
      <c r="AM1497" s="57"/>
      <c r="AN1497" s="57"/>
      <c r="AO1497" s="57"/>
      <c r="AP1497" s="57"/>
      <c r="AQ1497" s="57"/>
      <c r="AR1497" s="57"/>
      <c r="AS1497" s="57"/>
      <c r="AT1497" s="57"/>
      <c r="AU1497" s="57"/>
      <c r="AV1497" s="57"/>
      <c r="AW1497" s="57"/>
      <c r="AX1497" s="57"/>
      <c r="AY1497" s="57"/>
      <c r="AZ1497" s="57"/>
      <c r="BA1497" s="57"/>
      <c r="BB1497" s="57"/>
      <c r="BC1497" s="57"/>
      <c r="BD1497" s="57"/>
      <c r="BE1497" s="57"/>
      <c r="BF1497" s="57"/>
      <c r="BG1497" s="57"/>
      <c r="BH1497" s="57"/>
      <c r="BI1497" s="57"/>
      <c r="BJ1497" s="57"/>
      <c r="BK1497" s="57"/>
      <c r="BL1497" s="57"/>
      <c r="BM1497" s="57"/>
      <c r="BN1497" s="57"/>
      <c r="DI1497" s="422"/>
      <c r="DJ1497" s="422"/>
      <c r="EU1497" s="422"/>
      <c r="EV1497" s="422"/>
    </row>
    <row r="1498" spans="14:152" s="56" customFormat="1" ht="15" customHeight="1">
      <c r="N1498" s="461">
        <v>56</v>
      </c>
      <c r="O1498" s="461">
        <v>145</v>
      </c>
      <c r="P1498" s="172" t="s">
        <v>104</v>
      </c>
      <c r="Q1498" s="172" t="s">
        <v>249</v>
      </c>
      <c r="R1498" s="172" t="s">
        <v>110</v>
      </c>
      <c r="AG1498" s="57"/>
      <c r="AH1498" s="57"/>
      <c r="AI1498" s="57"/>
      <c r="AJ1498" s="57"/>
      <c r="AK1498" s="57"/>
      <c r="AL1498" s="57"/>
      <c r="AM1498" s="57"/>
      <c r="AN1498" s="57"/>
      <c r="AO1498" s="57"/>
      <c r="AP1498" s="57"/>
      <c r="AQ1498" s="57"/>
      <c r="AR1498" s="57"/>
      <c r="AS1498" s="57"/>
      <c r="AT1498" s="57"/>
      <c r="AU1498" s="57"/>
      <c r="AV1498" s="57"/>
      <c r="AW1498" s="57"/>
      <c r="AX1498" s="57"/>
      <c r="AY1498" s="57"/>
      <c r="AZ1498" s="57"/>
      <c r="BA1498" s="57"/>
      <c r="BB1498" s="57"/>
      <c r="BC1498" s="57"/>
      <c r="BD1498" s="57"/>
      <c r="BE1498" s="57"/>
      <c r="BF1498" s="57"/>
      <c r="BG1498" s="57"/>
      <c r="BH1498" s="57"/>
      <c r="BI1498" s="57"/>
      <c r="BJ1498" s="57"/>
      <c r="BK1498" s="57"/>
      <c r="BL1498" s="57"/>
      <c r="BM1498" s="57"/>
      <c r="BN1498" s="57"/>
      <c r="DI1498" s="422"/>
      <c r="DJ1498" s="422"/>
      <c r="EU1498" s="422"/>
      <c r="EV1498" s="422"/>
    </row>
    <row r="1499" spans="14:152" s="56" customFormat="1" ht="15" customHeight="1">
      <c r="N1499" s="172">
        <v>57</v>
      </c>
      <c r="O1499" s="172" t="s">
        <v>163</v>
      </c>
      <c r="AG1499" s="57"/>
      <c r="AH1499" s="57"/>
      <c r="AI1499" s="57"/>
      <c r="AJ1499" s="57"/>
      <c r="AK1499" s="57"/>
      <c r="AL1499" s="57"/>
      <c r="AM1499" s="57"/>
      <c r="AN1499" s="57"/>
      <c r="AO1499" s="57"/>
      <c r="AP1499" s="57"/>
      <c r="AQ1499" s="57"/>
      <c r="AR1499" s="57"/>
      <c r="AS1499" s="57"/>
      <c r="AT1499" s="57"/>
      <c r="AU1499" s="57"/>
      <c r="AV1499" s="57"/>
      <c r="AW1499" s="57"/>
      <c r="AX1499" s="57"/>
      <c r="AY1499" s="57"/>
      <c r="AZ1499" s="57"/>
      <c r="BA1499" s="57"/>
      <c r="BB1499" s="57"/>
      <c r="BC1499" s="57"/>
      <c r="BD1499" s="57"/>
      <c r="BE1499" s="57"/>
      <c r="BF1499" s="57"/>
      <c r="BG1499" s="57"/>
      <c r="BH1499" s="57"/>
      <c r="BI1499" s="57"/>
      <c r="BJ1499" s="57"/>
      <c r="BK1499" s="57"/>
      <c r="BL1499" s="57"/>
      <c r="BM1499" s="57"/>
      <c r="BN1499" s="57"/>
      <c r="DI1499" s="422"/>
      <c r="DJ1499" s="422"/>
      <c r="EU1499" s="422"/>
      <c r="EV1499" s="422"/>
    </row>
    <row r="1500" spans="14:152" s="56" customFormat="1" ht="15" customHeight="1">
      <c r="N1500" s="172"/>
      <c r="O1500" s="172"/>
      <c r="P1500" s="172"/>
      <c r="Q1500" s="172"/>
      <c r="R1500" s="172"/>
      <c r="AG1500" s="57"/>
      <c r="AH1500" s="57"/>
      <c r="AI1500" s="57"/>
      <c r="AJ1500" s="57"/>
      <c r="AK1500" s="57"/>
      <c r="AL1500" s="57"/>
      <c r="AM1500" s="57"/>
      <c r="AN1500" s="57"/>
      <c r="AO1500" s="57"/>
      <c r="AP1500" s="57"/>
      <c r="AQ1500" s="57"/>
      <c r="AR1500" s="57"/>
      <c r="AS1500" s="57"/>
      <c r="AT1500" s="57"/>
      <c r="AU1500" s="57"/>
      <c r="AV1500" s="57"/>
      <c r="AW1500" s="57"/>
      <c r="AX1500" s="57"/>
      <c r="AY1500" s="57"/>
      <c r="AZ1500" s="57"/>
      <c r="BA1500" s="57"/>
      <c r="BB1500" s="57"/>
      <c r="BC1500" s="57"/>
      <c r="BD1500" s="57"/>
      <c r="BE1500" s="57"/>
      <c r="BF1500" s="57"/>
      <c r="BG1500" s="57"/>
      <c r="BH1500" s="57"/>
      <c r="BI1500" s="57"/>
      <c r="BJ1500" s="57"/>
      <c r="BK1500" s="57"/>
      <c r="BL1500" s="57"/>
      <c r="BM1500" s="57"/>
      <c r="BN1500" s="57"/>
      <c r="DI1500" s="422"/>
      <c r="DJ1500" s="422"/>
      <c r="EU1500" s="422"/>
      <c r="EV1500" s="422"/>
    </row>
    <row r="1501" spans="14:152" s="56" customFormat="1" ht="15" customHeight="1">
      <c r="AG1501" s="57"/>
      <c r="AH1501" s="57"/>
      <c r="AI1501" s="57"/>
      <c r="AJ1501" s="57"/>
      <c r="AK1501" s="57"/>
      <c r="AL1501" s="57"/>
      <c r="AM1501" s="57"/>
      <c r="AN1501" s="57"/>
      <c r="AO1501" s="57"/>
      <c r="AP1501" s="57"/>
      <c r="AQ1501" s="57"/>
      <c r="AR1501" s="57"/>
      <c r="AS1501" s="57"/>
      <c r="AT1501" s="57"/>
      <c r="AU1501" s="57"/>
      <c r="AV1501" s="57"/>
      <c r="AW1501" s="57"/>
      <c r="AX1501" s="57"/>
      <c r="AY1501" s="57"/>
      <c r="AZ1501" s="57"/>
      <c r="BA1501" s="57"/>
      <c r="BB1501" s="57"/>
      <c r="BC1501" s="57"/>
      <c r="BD1501" s="57"/>
      <c r="BE1501" s="57"/>
      <c r="BF1501" s="57"/>
      <c r="BG1501" s="57"/>
      <c r="BH1501" s="57"/>
      <c r="BI1501" s="57"/>
      <c r="BJ1501" s="57"/>
      <c r="BK1501" s="57"/>
      <c r="BL1501" s="57"/>
      <c r="BM1501" s="57"/>
      <c r="BN1501" s="57"/>
      <c r="DI1501" s="422"/>
      <c r="DJ1501" s="422"/>
      <c r="EU1501" s="422"/>
      <c r="EV1501" s="422"/>
    </row>
    <row r="1502" spans="14:152" s="56" customFormat="1" ht="15" customHeight="1">
      <c r="AG1502" s="57"/>
      <c r="AH1502" s="57"/>
      <c r="AI1502" s="57"/>
      <c r="AJ1502" s="57"/>
      <c r="AK1502" s="57"/>
      <c r="AL1502" s="57"/>
      <c r="AM1502" s="57"/>
      <c r="AN1502" s="57"/>
      <c r="AO1502" s="57"/>
      <c r="AP1502" s="57"/>
      <c r="AQ1502" s="57"/>
      <c r="AR1502" s="57"/>
      <c r="AS1502" s="57"/>
      <c r="AT1502" s="57"/>
      <c r="AU1502" s="57"/>
      <c r="AV1502" s="57"/>
      <c r="AW1502" s="57"/>
      <c r="AX1502" s="57"/>
      <c r="AY1502" s="57"/>
      <c r="AZ1502" s="57"/>
      <c r="BA1502" s="57"/>
      <c r="BB1502" s="57"/>
      <c r="BC1502" s="57"/>
      <c r="BD1502" s="57"/>
      <c r="BE1502" s="57"/>
      <c r="BF1502" s="57"/>
      <c r="BG1502" s="57"/>
      <c r="BH1502" s="57"/>
      <c r="BI1502" s="57"/>
      <c r="BJ1502" s="57"/>
      <c r="BK1502" s="57"/>
      <c r="BL1502" s="57"/>
      <c r="BM1502" s="57"/>
      <c r="BN1502" s="57"/>
      <c r="DI1502" s="422"/>
      <c r="DJ1502" s="422"/>
      <c r="EU1502" s="422"/>
      <c r="EV1502" s="422"/>
    </row>
    <row r="1503" spans="14:152" s="56" customFormat="1" ht="15" customHeight="1">
      <c r="AG1503" s="57"/>
      <c r="AH1503" s="57"/>
      <c r="AI1503" s="57"/>
      <c r="AJ1503" s="57"/>
      <c r="AK1503" s="57"/>
      <c r="AL1503" s="57"/>
      <c r="AM1503" s="57"/>
      <c r="AN1503" s="57"/>
      <c r="AO1503" s="57"/>
      <c r="AP1503" s="57"/>
      <c r="AQ1503" s="57"/>
      <c r="AR1503" s="57"/>
      <c r="AS1503" s="57"/>
      <c r="AT1503" s="57"/>
      <c r="AU1503" s="57"/>
      <c r="AV1503" s="57"/>
      <c r="AW1503" s="57"/>
      <c r="AX1503" s="57"/>
      <c r="AY1503" s="57"/>
      <c r="AZ1503" s="57"/>
      <c r="BA1503" s="57"/>
      <c r="BB1503" s="57"/>
      <c r="BC1503" s="57"/>
      <c r="BD1503" s="57"/>
      <c r="BE1503" s="57"/>
      <c r="BF1503" s="57"/>
      <c r="BG1503" s="57"/>
      <c r="BH1503" s="57"/>
      <c r="BI1503" s="57"/>
      <c r="BJ1503" s="57"/>
      <c r="BK1503" s="57"/>
      <c r="BL1503" s="57"/>
      <c r="BM1503" s="57"/>
      <c r="BN1503" s="57"/>
      <c r="DI1503" s="422"/>
      <c r="DJ1503" s="422"/>
      <c r="EU1503" s="422"/>
      <c r="EV1503" s="422"/>
    </row>
    <row r="1504" spans="14:152" s="56" customFormat="1" ht="15" customHeight="1">
      <c r="AG1504" s="57"/>
      <c r="AH1504" s="57"/>
      <c r="AI1504" s="57"/>
      <c r="AJ1504" s="57"/>
      <c r="AK1504" s="57"/>
      <c r="AL1504" s="57"/>
      <c r="AM1504" s="57"/>
      <c r="AN1504" s="57"/>
      <c r="AO1504" s="57"/>
      <c r="AP1504" s="57"/>
      <c r="AQ1504" s="57"/>
      <c r="AR1504" s="57"/>
      <c r="AS1504" s="57"/>
      <c r="AT1504" s="57"/>
      <c r="AU1504" s="57"/>
      <c r="AV1504" s="57"/>
      <c r="AW1504" s="57"/>
      <c r="AX1504" s="57"/>
      <c r="AY1504" s="57"/>
      <c r="AZ1504" s="57"/>
      <c r="BA1504" s="57"/>
      <c r="BB1504" s="57"/>
      <c r="BC1504" s="57"/>
      <c r="BD1504" s="57"/>
      <c r="BE1504" s="57"/>
      <c r="BF1504" s="57"/>
      <c r="BG1504" s="57"/>
      <c r="BH1504" s="57"/>
      <c r="BI1504" s="57"/>
      <c r="BJ1504" s="57"/>
      <c r="BK1504" s="57"/>
      <c r="BL1504" s="57"/>
      <c r="BM1504" s="57"/>
      <c r="BN1504" s="57"/>
      <c r="DI1504" s="422"/>
      <c r="DJ1504" s="422"/>
      <c r="EU1504" s="422"/>
      <c r="EV1504" s="422"/>
    </row>
    <row r="1505" spans="33:152" s="56" customFormat="1" ht="15" customHeight="1">
      <c r="AG1505" s="57"/>
      <c r="AH1505" s="57"/>
      <c r="AI1505" s="57"/>
      <c r="AJ1505" s="57"/>
      <c r="AK1505" s="57"/>
      <c r="AL1505" s="57"/>
      <c r="AM1505" s="57"/>
      <c r="AN1505" s="57"/>
      <c r="AO1505" s="57"/>
      <c r="AP1505" s="57"/>
      <c r="AQ1505" s="57"/>
      <c r="AR1505" s="57"/>
      <c r="AS1505" s="57"/>
      <c r="AT1505" s="57"/>
      <c r="AU1505" s="57"/>
      <c r="AV1505" s="57"/>
      <c r="AW1505" s="57"/>
      <c r="AX1505" s="57"/>
      <c r="AY1505" s="57"/>
      <c r="AZ1505" s="57"/>
      <c r="BA1505" s="57"/>
      <c r="BB1505" s="57"/>
      <c r="BC1505" s="57"/>
      <c r="BD1505" s="57"/>
      <c r="BE1505" s="57"/>
      <c r="BF1505" s="57"/>
      <c r="BG1505" s="57"/>
      <c r="BH1505" s="57"/>
      <c r="BI1505" s="57"/>
      <c r="BJ1505" s="57"/>
      <c r="BK1505" s="57"/>
      <c r="BL1505" s="57"/>
      <c r="BM1505" s="57"/>
      <c r="BN1505" s="57"/>
      <c r="DI1505" s="422"/>
      <c r="DJ1505" s="422"/>
      <c r="EU1505" s="422"/>
      <c r="EV1505" s="422"/>
    </row>
    <row r="1506" spans="33:152" s="56" customFormat="1" ht="15" customHeight="1">
      <c r="AG1506" s="57"/>
      <c r="AH1506" s="57"/>
      <c r="AI1506" s="57"/>
      <c r="AJ1506" s="57"/>
      <c r="AK1506" s="57"/>
      <c r="AL1506" s="57"/>
      <c r="AM1506" s="57"/>
      <c r="AN1506" s="57"/>
      <c r="AO1506" s="57"/>
      <c r="AP1506" s="57"/>
      <c r="AQ1506" s="57"/>
      <c r="AR1506" s="57"/>
      <c r="AS1506" s="57"/>
      <c r="AT1506" s="57"/>
      <c r="AU1506" s="57"/>
      <c r="AV1506" s="57"/>
      <c r="AW1506" s="57"/>
      <c r="AX1506" s="57"/>
      <c r="AY1506" s="57"/>
      <c r="AZ1506" s="57"/>
      <c r="BA1506" s="57"/>
      <c r="BB1506" s="57"/>
      <c r="BC1506" s="57"/>
      <c r="BD1506" s="57"/>
      <c r="BE1506" s="57"/>
      <c r="BF1506" s="57"/>
      <c r="BG1506" s="57"/>
      <c r="BH1506" s="57"/>
      <c r="BI1506" s="57"/>
      <c r="BJ1506" s="57"/>
      <c r="BK1506" s="57"/>
      <c r="BL1506" s="57"/>
      <c r="BM1506" s="57"/>
      <c r="BN1506" s="57"/>
      <c r="DI1506" s="422"/>
      <c r="DJ1506" s="422"/>
      <c r="EU1506" s="422"/>
      <c r="EV1506" s="422"/>
    </row>
    <row r="1507" spans="33:152" s="56" customFormat="1" ht="15" customHeight="1">
      <c r="AG1507" s="57"/>
      <c r="AH1507" s="57"/>
      <c r="AI1507" s="57"/>
      <c r="AJ1507" s="57"/>
      <c r="AK1507" s="57"/>
      <c r="AL1507" s="57"/>
      <c r="AM1507" s="57"/>
      <c r="AN1507" s="57"/>
      <c r="AO1507" s="57"/>
      <c r="AP1507" s="57"/>
      <c r="AQ1507" s="57"/>
      <c r="AR1507" s="57"/>
      <c r="AS1507" s="57"/>
      <c r="AT1507" s="57"/>
      <c r="AU1507" s="57"/>
      <c r="AV1507" s="57"/>
      <c r="AW1507" s="57"/>
      <c r="AX1507" s="57"/>
      <c r="AY1507" s="57"/>
      <c r="AZ1507" s="57"/>
      <c r="BA1507" s="57"/>
      <c r="BB1507" s="57"/>
      <c r="BC1507" s="57"/>
      <c r="BD1507" s="57"/>
      <c r="BE1507" s="57"/>
      <c r="BF1507" s="57"/>
      <c r="BG1507" s="57"/>
      <c r="BH1507" s="57"/>
      <c r="BI1507" s="57"/>
      <c r="BJ1507" s="57"/>
      <c r="BK1507" s="57"/>
      <c r="BL1507" s="57"/>
      <c r="BM1507" s="57"/>
      <c r="BN1507" s="57"/>
      <c r="DI1507" s="422"/>
      <c r="DJ1507" s="422"/>
      <c r="EU1507" s="422"/>
      <c r="EV1507" s="422"/>
    </row>
    <row r="1508" spans="33:152" s="56" customFormat="1" ht="15" customHeight="1">
      <c r="AG1508" s="57"/>
      <c r="AH1508" s="57"/>
      <c r="AI1508" s="57"/>
      <c r="AJ1508" s="57"/>
      <c r="AK1508" s="57"/>
      <c r="AL1508" s="57"/>
      <c r="AM1508" s="57"/>
      <c r="AN1508" s="57"/>
      <c r="AO1508" s="57"/>
      <c r="AP1508" s="57"/>
      <c r="AQ1508" s="57"/>
      <c r="AR1508" s="57"/>
      <c r="AS1508" s="57"/>
      <c r="AT1508" s="57"/>
      <c r="AU1508" s="57"/>
      <c r="AV1508" s="57"/>
      <c r="AW1508" s="57"/>
      <c r="AX1508" s="57"/>
      <c r="AY1508" s="57"/>
      <c r="AZ1508" s="57"/>
      <c r="BA1508" s="57"/>
      <c r="BB1508" s="57"/>
      <c r="BC1508" s="57"/>
      <c r="BD1508" s="57"/>
      <c r="BE1508" s="57"/>
      <c r="BF1508" s="57"/>
      <c r="BG1508" s="57"/>
      <c r="BH1508" s="57"/>
      <c r="BI1508" s="57"/>
      <c r="BJ1508" s="57"/>
      <c r="BK1508" s="57"/>
      <c r="BL1508" s="57"/>
      <c r="BM1508" s="57"/>
      <c r="BN1508" s="57"/>
      <c r="DI1508" s="422"/>
      <c r="DJ1508" s="422"/>
      <c r="EU1508" s="422"/>
      <c r="EV1508" s="422"/>
    </row>
    <row r="1509" spans="33:152" s="56" customFormat="1" ht="15" customHeight="1">
      <c r="AG1509" s="57"/>
      <c r="AH1509" s="57"/>
      <c r="AI1509" s="57"/>
      <c r="AJ1509" s="57"/>
      <c r="AK1509" s="57"/>
      <c r="AL1509" s="57"/>
      <c r="AM1509" s="57"/>
      <c r="AN1509" s="57"/>
      <c r="AO1509" s="57"/>
      <c r="AP1509" s="57"/>
      <c r="AQ1509" s="57"/>
      <c r="AR1509" s="57"/>
      <c r="AS1509" s="57"/>
      <c r="AT1509" s="57"/>
      <c r="AU1509" s="57"/>
      <c r="AV1509" s="57"/>
      <c r="AW1509" s="57"/>
      <c r="AX1509" s="57"/>
      <c r="AY1509" s="57"/>
      <c r="AZ1509" s="57"/>
      <c r="BA1509" s="57"/>
      <c r="BB1509" s="57"/>
      <c r="BC1509" s="57"/>
      <c r="BD1509" s="57"/>
      <c r="BE1509" s="57"/>
      <c r="BF1509" s="57"/>
      <c r="BG1509" s="57"/>
      <c r="BH1509" s="57"/>
      <c r="BI1509" s="57"/>
      <c r="BJ1509" s="57"/>
      <c r="BK1509" s="57"/>
      <c r="BL1509" s="57"/>
      <c r="BM1509" s="57"/>
      <c r="BN1509" s="57"/>
      <c r="DI1509" s="422"/>
      <c r="DJ1509" s="422"/>
      <c r="EU1509" s="422"/>
      <c r="EV1509" s="422"/>
    </row>
    <row r="1510" spans="33:152" s="56" customFormat="1" ht="15" customHeight="1">
      <c r="AG1510" s="57"/>
      <c r="AH1510" s="57"/>
      <c r="AI1510" s="57"/>
      <c r="AJ1510" s="57"/>
      <c r="AK1510" s="57"/>
      <c r="AL1510" s="57"/>
      <c r="AM1510" s="57"/>
      <c r="AN1510" s="57"/>
      <c r="AO1510" s="57"/>
      <c r="AP1510" s="57"/>
      <c r="AQ1510" s="57"/>
      <c r="AR1510" s="57"/>
      <c r="AS1510" s="57"/>
      <c r="AT1510" s="57"/>
      <c r="AU1510" s="57"/>
      <c r="AV1510" s="57"/>
      <c r="AW1510" s="57"/>
      <c r="AX1510" s="57"/>
      <c r="AY1510" s="57"/>
      <c r="AZ1510" s="57"/>
      <c r="BA1510" s="57"/>
      <c r="BB1510" s="57"/>
      <c r="BC1510" s="57"/>
      <c r="BD1510" s="57"/>
      <c r="BE1510" s="57"/>
      <c r="BF1510" s="57"/>
      <c r="BG1510" s="57"/>
      <c r="BH1510" s="57"/>
      <c r="BI1510" s="57"/>
      <c r="BJ1510" s="57"/>
      <c r="BK1510" s="57"/>
      <c r="BL1510" s="57"/>
      <c r="BM1510" s="57"/>
      <c r="BN1510" s="57"/>
      <c r="DI1510" s="422"/>
      <c r="DJ1510" s="422"/>
      <c r="EU1510" s="422"/>
      <c r="EV1510" s="422"/>
    </row>
    <row r="1511" spans="33:152" s="56" customFormat="1" ht="15" customHeight="1">
      <c r="AG1511" s="57"/>
      <c r="AH1511" s="57"/>
      <c r="AI1511" s="57"/>
      <c r="AJ1511" s="57"/>
      <c r="AK1511" s="57"/>
      <c r="AL1511" s="57"/>
      <c r="AM1511" s="57"/>
      <c r="AN1511" s="57"/>
      <c r="AO1511" s="57"/>
      <c r="AP1511" s="57"/>
      <c r="AQ1511" s="57"/>
      <c r="AR1511" s="57"/>
      <c r="AS1511" s="57"/>
      <c r="AT1511" s="57"/>
      <c r="AU1511" s="57"/>
      <c r="AV1511" s="57"/>
      <c r="AW1511" s="57"/>
      <c r="AX1511" s="57"/>
      <c r="AY1511" s="57"/>
      <c r="AZ1511" s="57"/>
      <c r="BA1511" s="57"/>
      <c r="BB1511" s="57"/>
      <c r="BC1511" s="57"/>
      <c r="BD1511" s="57"/>
      <c r="BE1511" s="57"/>
      <c r="BF1511" s="57"/>
      <c r="BG1511" s="57"/>
      <c r="BH1511" s="57"/>
      <c r="BI1511" s="57"/>
      <c r="BJ1511" s="57"/>
      <c r="BK1511" s="57"/>
      <c r="BL1511" s="57"/>
      <c r="BM1511" s="57"/>
      <c r="BN1511" s="57"/>
      <c r="DI1511" s="422"/>
      <c r="DJ1511" s="422"/>
      <c r="EU1511" s="422"/>
      <c r="EV1511" s="422"/>
    </row>
    <row r="1512" spans="33:152" s="56" customFormat="1" ht="15" customHeight="1">
      <c r="AG1512" s="57"/>
      <c r="AH1512" s="57"/>
      <c r="AI1512" s="57"/>
      <c r="AJ1512" s="57"/>
      <c r="AK1512" s="57"/>
      <c r="AL1512" s="57"/>
      <c r="AM1512" s="57"/>
      <c r="AN1512" s="57"/>
      <c r="AO1512" s="57"/>
      <c r="AP1512" s="57"/>
      <c r="AQ1512" s="57"/>
      <c r="AR1512" s="57"/>
      <c r="AS1512" s="57"/>
      <c r="AT1512" s="57"/>
      <c r="AU1512" s="57"/>
      <c r="AV1512" s="57"/>
      <c r="AW1512" s="57"/>
      <c r="AX1512" s="57"/>
      <c r="AY1512" s="57"/>
      <c r="AZ1512" s="57"/>
      <c r="BA1512" s="57"/>
      <c r="BB1512" s="57"/>
      <c r="BC1512" s="57"/>
      <c r="BD1512" s="57"/>
      <c r="BE1512" s="57"/>
      <c r="BF1512" s="57"/>
      <c r="BG1512" s="57"/>
      <c r="BH1512" s="57"/>
      <c r="BI1512" s="57"/>
      <c r="BJ1512" s="57"/>
      <c r="BK1512" s="57"/>
      <c r="BL1512" s="57"/>
      <c r="BM1512" s="57"/>
      <c r="BN1512" s="57"/>
      <c r="DI1512" s="422"/>
      <c r="DJ1512" s="422"/>
      <c r="EU1512" s="422"/>
      <c r="EV1512" s="422"/>
    </row>
    <row r="1513" spans="33:152" s="56" customFormat="1" ht="15" customHeight="1">
      <c r="AG1513" s="57"/>
      <c r="AH1513" s="57"/>
      <c r="AI1513" s="57"/>
      <c r="AJ1513" s="57"/>
      <c r="AK1513" s="57"/>
      <c r="AL1513" s="57"/>
      <c r="AM1513" s="57"/>
      <c r="AN1513" s="57"/>
      <c r="AO1513" s="57"/>
      <c r="AP1513" s="57"/>
      <c r="AQ1513" s="57"/>
      <c r="AR1513" s="57"/>
      <c r="AS1513" s="57"/>
      <c r="AT1513" s="57"/>
      <c r="AU1513" s="57"/>
      <c r="AV1513" s="57"/>
      <c r="AW1513" s="57"/>
      <c r="AX1513" s="57"/>
      <c r="AY1513" s="57"/>
      <c r="AZ1513" s="57"/>
      <c r="BA1513" s="57"/>
      <c r="BB1513" s="57"/>
      <c r="BC1513" s="57"/>
      <c r="BD1513" s="57"/>
      <c r="BE1513" s="57"/>
      <c r="BF1513" s="57"/>
      <c r="BG1513" s="57"/>
      <c r="BH1513" s="57"/>
      <c r="BI1513" s="57"/>
      <c r="BJ1513" s="57"/>
      <c r="BK1513" s="57"/>
      <c r="BL1513" s="57"/>
      <c r="BM1513" s="57"/>
      <c r="BN1513" s="57"/>
      <c r="DI1513" s="422"/>
      <c r="DJ1513" s="422"/>
      <c r="EU1513" s="422"/>
      <c r="EV1513" s="422"/>
    </row>
    <row r="1514" spans="33:152" s="56" customFormat="1" ht="15" customHeight="1">
      <c r="AG1514" s="57"/>
      <c r="AH1514" s="57"/>
      <c r="AI1514" s="57"/>
      <c r="AJ1514" s="57"/>
      <c r="AK1514" s="57"/>
      <c r="AL1514" s="57"/>
      <c r="AM1514" s="57"/>
      <c r="AN1514" s="57"/>
      <c r="AO1514" s="57"/>
      <c r="AP1514" s="57"/>
      <c r="AQ1514" s="57"/>
      <c r="AR1514" s="57"/>
      <c r="AS1514" s="57"/>
      <c r="AT1514" s="57"/>
      <c r="AU1514" s="57"/>
      <c r="AV1514" s="57"/>
      <c r="AW1514" s="57"/>
      <c r="AX1514" s="57"/>
      <c r="AY1514" s="57"/>
      <c r="AZ1514" s="57"/>
      <c r="BA1514" s="57"/>
      <c r="BB1514" s="57"/>
      <c r="BC1514" s="57"/>
      <c r="BD1514" s="57"/>
      <c r="BE1514" s="57"/>
      <c r="BF1514" s="57"/>
      <c r="BG1514" s="57"/>
      <c r="BH1514" s="57"/>
      <c r="BI1514" s="57"/>
      <c r="BJ1514" s="57"/>
      <c r="BK1514" s="57"/>
      <c r="BL1514" s="57"/>
      <c r="BM1514" s="57"/>
      <c r="BN1514" s="57"/>
      <c r="DI1514" s="422"/>
      <c r="DJ1514" s="422"/>
      <c r="EU1514" s="422"/>
      <c r="EV1514" s="422"/>
    </row>
    <row r="1515" spans="33:152" s="56" customFormat="1" ht="15" customHeight="1">
      <c r="AG1515" s="57"/>
      <c r="AH1515" s="57"/>
      <c r="AI1515" s="57"/>
      <c r="AJ1515" s="57"/>
      <c r="AK1515" s="57"/>
      <c r="AL1515" s="57"/>
      <c r="AM1515" s="57"/>
      <c r="AN1515" s="57"/>
      <c r="AO1515" s="57"/>
      <c r="AP1515" s="57"/>
      <c r="AQ1515" s="57"/>
      <c r="AR1515" s="57"/>
      <c r="AS1515" s="57"/>
      <c r="AT1515" s="57"/>
      <c r="AU1515" s="57"/>
      <c r="AV1515" s="57"/>
      <c r="AW1515" s="57"/>
      <c r="AX1515" s="57"/>
      <c r="AY1515" s="57"/>
      <c r="AZ1515" s="57"/>
      <c r="BA1515" s="57"/>
      <c r="BB1515" s="57"/>
      <c r="BC1515" s="57"/>
      <c r="BD1515" s="57"/>
      <c r="BE1515" s="57"/>
      <c r="BF1515" s="57"/>
      <c r="BG1515" s="57"/>
      <c r="BH1515" s="57"/>
      <c r="BI1515" s="57"/>
      <c r="BJ1515" s="57"/>
      <c r="BK1515" s="57"/>
      <c r="BL1515" s="57"/>
      <c r="BM1515" s="57"/>
      <c r="BN1515" s="57"/>
      <c r="DI1515" s="422"/>
      <c r="DJ1515" s="422"/>
      <c r="EU1515" s="422"/>
      <c r="EV1515" s="422"/>
    </row>
    <row r="1516" spans="33:152" s="56" customFormat="1" ht="15" customHeight="1">
      <c r="AG1516" s="57"/>
      <c r="AH1516" s="57"/>
      <c r="AI1516" s="57"/>
      <c r="AJ1516" s="57"/>
      <c r="AK1516" s="57"/>
      <c r="AL1516" s="57"/>
      <c r="AM1516" s="57"/>
      <c r="AN1516" s="57"/>
      <c r="AO1516" s="57"/>
      <c r="AP1516" s="57"/>
      <c r="AQ1516" s="57"/>
      <c r="AR1516" s="57"/>
      <c r="AS1516" s="57"/>
      <c r="AT1516" s="57"/>
      <c r="AU1516" s="57"/>
      <c r="AV1516" s="57"/>
      <c r="AW1516" s="57"/>
      <c r="AX1516" s="57"/>
      <c r="AY1516" s="57"/>
      <c r="AZ1516" s="57"/>
      <c r="BA1516" s="57"/>
      <c r="BB1516" s="57"/>
      <c r="BC1516" s="57"/>
      <c r="BD1516" s="57"/>
      <c r="BE1516" s="57"/>
      <c r="BF1516" s="57"/>
      <c r="BG1516" s="57"/>
      <c r="BH1516" s="57"/>
      <c r="BI1516" s="57"/>
      <c r="BJ1516" s="57"/>
      <c r="BK1516" s="57"/>
      <c r="BL1516" s="57"/>
      <c r="BM1516" s="57"/>
      <c r="BN1516" s="57"/>
      <c r="DI1516" s="422"/>
      <c r="DJ1516" s="422"/>
      <c r="EU1516" s="422"/>
      <c r="EV1516" s="422"/>
    </row>
    <row r="1517" spans="33:152" s="56" customFormat="1" ht="15" customHeight="1">
      <c r="AG1517" s="57"/>
      <c r="AH1517" s="57"/>
      <c r="AI1517" s="57"/>
      <c r="AJ1517" s="57"/>
      <c r="AK1517" s="57"/>
      <c r="AL1517" s="57"/>
      <c r="AM1517" s="57"/>
      <c r="AN1517" s="57"/>
      <c r="AO1517" s="57"/>
      <c r="AP1517" s="57"/>
      <c r="AQ1517" s="57"/>
      <c r="AR1517" s="57"/>
      <c r="AS1517" s="57"/>
      <c r="AT1517" s="57"/>
      <c r="AU1517" s="57"/>
      <c r="AV1517" s="57"/>
      <c r="AW1517" s="57"/>
      <c r="AX1517" s="57"/>
      <c r="AY1517" s="57"/>
      <c r="AZ1517" s="57"/>
      <c r="BA1517" s="57"/>
      <c r="BB1517" s="57"/>
      <c r="BC1517" s="57"/>
      <c r="BD1517" s="57"/>
      <c r="BE1517" s="57"/>
      <c r="BF1517" s="57"/>
      <c r="BG1517" s="57"/>
      <c r="BH1517" s="57"/>
      <c r="BI1517" s="57"/>
      <c r="BJ1517" s="57"/>
      <c r="BK1517" s="57"/>
      <c r="BL1517" s="57"/>
      <c r="BM1517" s="57"/>
      <c r="BN1517" s="57"/>
      <c r="DI1517" s="422"/>
      <c r="DJ1517" s="422"/>
      <c r="EU1517" s="422"/>
      <c r="EV1517" s="422"/>
    </row>
    <row r="1518" spans="33:152" s="56" customFormat="1" ht="15" customHeight="1">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57"/>
      <c r="BJ1518" s="57"/>
      <c r="BK1518" s="57"/>
      <c r="BL1518" s="57"/>
      <c r="BM1518" s="57"/>
      <c r="BN1518" s="57"/>
      <c r="DI1518" s="422"/>
      <c r="DJ1518" s="422"/>
      <c r="EU1518" s="422"/>
      <c r="EV1518" s="422"/>
    </row>
    <row r="1519" spans="33:152" s="56" customFormat="1" ht="15" customHeight="1">
      <c r="AG1519" s="57"/>
      <c r="AH1519" s="57"/>
      <c r="AI1519" s="57"/>
      <c r="AJ1519" s="57"/>
      <c r="AK1519" s="57"/>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7"/>
      <c r="BI1519" s="57"/>
      <c r="BJ1519" s="57"/>
      <c r="BK1519" s="57"/>
      <c r="BL1519" s="57"/>
      <c r="BM1519" s="57"/>
      <c r="BN1519" s="57"/>
      <c r="DI1519" s="422"/>
      <c r="DJ1519" s="422"/>
      <c r="EU1519" s="422"/>
      <c r="EV1519" s="422"/>
    </row>
    <row r="1520" spans="33:152" s="56" customFormat="1" ht="15" customHeight="1">
      <c r="AG1520" s="57"/>
      <c r="AH1520" s="57"/>
      <c r="AI1520" s="57"/>
      <c r="AJ1520" s="57"/>
      <c r="AK1520" s="57"/>
      <c r="AL1520" s="57"/>
      <c r="AM1520" s="57"/>
      <c r="AN1520" s="57"/>
      <c r="AO1520" s="57"/>
      <c r="AP1520" s="57"/>
      <c r="AQ1520" s="57"/>
      <c r="AR1520" s="57"/>
      <c r="AS1520" s="57"/>
      <c r="AT1520" s="57"/>
      <c r="AU1520" s="57"/>
      <c r="AV1520" s="57"/>
      <c r="AW1520" s="57"/>
      <c r="AX1520" s="57"/>
      <c r="AY1520" s="57"/>
      <c r="AZ1520" s="57"/>
      <c r="BA1520" s="57"/>
      <c r="BB1520" s="57"/>
      <c r="BC1520" s="57"/>
      <c r="BD1520" s="57"/>
      <c r="BE1520" s="57"/>
      <c r="BF1520" s="57"/>
      <c r="BG1520" s="57"/>
      <c r="BH1520" s="57"/>
      <c r="BI1520" s="57"/>
      <c r="BJ1520" s="57"/>
      <c r="BK1520" s="57"/>
      <c r="BL1520" s="57"/>
      <c r="BM1520" s="57"/>
      <c r="BN1520" s="57"/>
      <c r="DI1520" s="422"/>
      <c r="DJ1520" s="422"/>
      <c r="EU1520" s="422"/>
      <c r="EV1520" s="422"/>
    </row>
    <row r="1521" spans="33:152" s="56" customFormat="1" ht="15" customHeight="1">
      <c r="AG1521" s="57"/>
      <c r="AH1521" s="57"/>
      <c r="AI1521" s="57"/>
      <c r="AJ1521" s="57"/>
      <c r="AK1521" s="57"/>
      <c r="AL1521" s="57"/>
      <c r="AM1521" s="57"/>
      <c r="AN1521" s="57"/>
      <c r="AO1521" s="57"/>
      <c r="AP1521" s="57"/>
      <c r="AQ1521" s="57"/>
      <c r="AR1521" s="57"/>
      <c r="AS1521" s="57"/>
      <c r="AT1521" s="57"/>
      <c r="AU1521" s="57"/>
      <c r="AV1521" s="57"/>
      <c r="AW1521" s="57"/>
      <c r="AX1521" s="57"/>
      <c r="AY1521" s="57"/>
      <c r="AZ1521" s="57"/>
      <c r="BA1521" s="57"/>
      <c r="BB1521" s="57"/>
      <c r="BC1521" s="57"/>
      <c r="BD1521" s="57"/>
      <c r="BE1521" s="57"/>
      <c r="BF1521" s="57"/>
      <c r="BG1521" s="57"/>
      <c r="BH1521" s="57"/>
      <c r="BI1521" s="57"/>
      <c r="BJ1521" s="57"/>
      <c r="BK1521" s="57"/>
      <c r="BL1521" s="57"/>
      <c r="BM1521" s="57"/>
      <c r="BN1521" s="57"/>
      <c r="DI1521" s="422"/>
      <c r="DJ1521" s="422"/>
      <c r="EU1521" s="422"/>
      <c r="EV1521" s="422"/>
    </row>
    <row r="1522" spans="33:152" s="56" customFormat="1" ht="15" customHeight="1">
      <c r="AG1522" s="57"/>
      <c r="AH1522" s="57"/>
      <c r="AI1522" s="57"/>
      <c r="AJ1522" s="57"/>
      <c r="AK1522" s="57"/>
      <c r="AL1522" s="57"/>
      <c r="AM1522" s="57"/>
      <c r="AN1522" s="57"/>
      <c r="AO1522" s="57"/>
      <c r="AP1522" s="57"/>
      <c r="AQ1522" s="57"/>
      <c r="AR1522" s="57"/>
      <c r="AS1522" s="57"/>
      <c r="AT1522" s="57"/>
      <c r="AU1522" s="57"/>
      <c r="AV1522" s="57"/>
      <c r="AW1522" s="57"/>
      <c r="AX1522" s="57"/>
      <c r="AY1522" s="57"/>
      <c r="AZ1522" s="57"/>
      <c r="BA1522" s="57"/>
      <c r="BB1522" s="57"/>
      <c r="BC1522" s="57"/>
      <c r="BD1522" s="57"/>
      <c r="BE1522" s="57"/>
      <c r="BF1522" s="57"/>
      <c r="BG1522" s="57"/>
      <c r="BH1522" s="57"/>
      <c r="BI1522" s="57"/>
      <c r="BJ1522" s="57"/>
      <c r="BK1522" s="57"/>
      <c r="BL1522" s="57"/>
      <c r="BM1522" s="57"/>
      <c r="BN1522" s="57"/>
      <c r="DI1522" s="422"/>
      <c r="DJ1522" s="422"/>
      <c r="EU1522" s="422"/>
      <c r="EV1522" s="422"/>
    </row>
    <row r="1523" spans="33:152" s="56" customFormat="1" ht="15" customHeight="1">
      <c r="AG1523" s="57"/>
      <c r="AH1523" s="57"/>
      <c r="AI1523" s="57"/>
      <c r="AJ1523" s="57"/>
      <c r="AK1523" s="57"/>
      <c r="AL1523" s="57"/>
      <c r="AM1523" s="57"/>
      <c r="AN1523" s="57"/>
      <c r="AO1523" s="57"/>
      <c r="AP1523" s="57"/>
      <c r="AQ1523" s="57"/>
      <c r="AR1523" s="57"/>
      <c r="AS1523" s="57"/>
      <c r="AT1523" s="57"/>
      <c r="AU1523" s="57"/>
      <c r="AV1523" s="57"/>
      <c r="AW1523" s="57"/>
      <c r="AX1523" s="57"/>
      <c r="AY1523" s="57"/>
      <c r="AZ1523" s="57"/>
      <c r="BA1523" s="57"/>
      <c r="BB1523" s="57"/>
      <c r="BC1523" s="57"/>
      <c r="BD1523" s="57"/>
      <c r="BE1523" s="57"/>
      <c r="BF1523" s="57"/>
      <c r="BG1523" s="57"/>
      <c r="BH1523" s="57"/>
      <c r="BI1523" s="57"/>
      <c r="BJ1523" s="57"/>
      <c r="BK1523" s="57"/>
      <c r="BL1523" s="57"/>
      <c r="BM1523" s="57"/>
      <c r="BN1523" s="57"/>
      <c r="DI1523" s="422"/>
      <c r="DJ1523" s="422"/>
      <c r="EU1523" s="422"/>
      <c r="EV1523" s="422"/>
    </row>
    <row r="1524" spans="33:152" s="56" customFormat="1" ht="15" customHeight="1">
      <c r="AG1524" s="57"/>
      <c r="AH1524" s="57"/>
      <c r="AI1524" s="57"/>
      <c r="AJ1524" s="57"/>
      <c r="AK1524" s="57"/>
      <c r="AL1524" s="57"/>
      <c r="AM1524" s="57"/>
      <c r="AN1524" s="57"/>
      <c r="AO1524" s="57"/>
      <c r="AP1524" s="57"/>
      <c r="AQ1524" s="57"/>
      <c r="AR1524" s="57"/>
      <c r="AS1524" s="57"/>
      <c r="AT1524" s="57"/>
      <c r="AU1524" s="57"/>
      <c r="AV1524" s="57"/>
      <c r="AW1524" s="57"/>
      <c r="AX1524" s="57"/>
      <c r="AY1524" s="57"/>
      <c r="AZ1524" s="57"/>
      <c r="BA1524" s="57"/>
      <c r="BB1524" s="57"/>
      <c r="BC1524" s="57"/>
      <c r="BD1524" s="57"/>
      <c r="BE1524" s="57"/>
      <c r="BF1524" s="57"/>
      <c r="BG1524" s="57"/>
      <c r="BH1524" s="57"/>
      <c r="BI1524" s="57"/>
      <c r="BJ1524" s="57"/>
      <c r="BK1524" s="57"/>
      <c r="BL1524" s="57"/>
      <c r="BM1524" s="57"/>
      <c r="BN1524" s="57"/>
      <c r="DI1524" s="422"/>
      <c r="DJ1524" s="422"/>
      <c r="EU1524" s="422"/>
      <c r="EV1524" s="422"/>
    </row>
    <row r="1525" spans="33:152" s="56" customFormat="1" ht="15" customHeight="1">
      <c r="AG1525" s="57"/>
      <c r="AH1525" s="57"/>
      <c r="AI1525" s="57"/>
      <c r="AJ1525" s="57"/>
      <c r="AK1525" s="57"/>
      <c r="AL1525" s="57"/>
      <c r="AM1525" s="57"/>
      <c r="AN1525" s="57"/>
      <c r="AO1525" s="57"/>
      <c r="AP1525" s="57"/>
      <c r="AQ1525" s="57"/>
      <c r="AR1525" s="57"/>
      <c r="AS1525" s="57"/>
      <c r="AT1525" s="57"/>
      <c r="AU1525" s="57"/>
      <c r="AV1525" s="57"/>
      <c r="AW1525" s="57"/>
      <c r="AX1525" s="57"/>
      <c r="AY1525" s="57"/>
      <c r="AZ1525" s="57"/>
      <c r="BA1525" s="57"/>
      <c r="BB1525" s="57"/>
      <c r="BC1525" s="57"/>
      <c r="BD1525" s="57"/>
      <c r="BE1525" s="57"/>
      <c r="BF1525" s="57"/>
      <c r="BG1525" s="57"/>
      <c r="BH1525" s="57"/>
      <c r="BI1525" s="57"/>
      <c r="BJ1525" s="57"/>
      <c r="BK1525" s="57"/>
      <c r="BL1525" s="57"/>
      <c r="BM1525" s="57"/>
      <c r="BN1525" s="57"/>
      <c r="DI1525" s="422"/>
      <c r="DJ1525" s="422"/>
      <c r="EU1525" s="422"/>
      <c r="EV1525" s="422"/>
    </row>
    <row r="1526" spans="33:152" s="56" customFormat="1" ht="15" customHeight="1">
      <c r="AG1526" s="57"/>
      <c r="AH1526" s="57"/>
      <c r="AI1526" s="57"/>
      <c r="AJ1526" s="57"/>
      <c r="AK1526" s="57"/>
      <c r="AL1526" s="57"/>
      <c r="AM1526" s="57"/>
      <c r="AN1526" s="57"/>
      <c r="AO1526" s="57"/>
      <c r="AP1526" s="57"/>
      <c r="AQ1526" s="57"/>
      <c r="AR1526" s="57"/>
      <c r="AS1526" s="57"/>
      <c r="AT1526" s="57"/>
      <c r="AU1526" s="57"/>
      <c r="AV1526" s="57"/>
      <c r="AW1526" s="57"/>
      <c r="AX1526" s="57"/>
      <c r="AY1526" s="57"/>
      <c r="AZ1526" s="57"/>
      <c r="BA1526" s="57"/>
      <c r="BB1526" s="57"/>
      <c r="BC1526" s="57"/>
      <c r="BD1526" s="57"/>
      <c r="BE1526" s="57"/>
      <c r="BF1526" s="57"/>
      <c r="BG1526" s="57"/>
      <c r="BH1526" s="57"/>
      <c r="BI1526" s="57"/>
      <c r="BJ1526" s="57"/>
      <c r="BK1526" s="57"/>
      <c r="BL1526" s="57"/>
      <c r="BM1526" s="57"/>
      <c r="BN1526" s="57"/>
      <c r="DI1526" s="422"/>
      <c r="DJ1526" s="422"/>
      <c r="EU1526" s="422"/>
      <c r="EV1526" s="422"/>
    </row>
    <row r="1527" spans="33:152" s="56" customFormat="1" ht="15" customHeight="1">
      <c r="AG1527" s="57"/>
      <c r="AH1527" s="57"/>
      <c r="AI1527" s="57"/>
      <c r="AJ1527" s="57"/>
      <c r="AK1527" s="57"/>
      <c r="AL1527" s="57"/>
      <c r="AM1527" s="57"/>
      <c r="AN1527" s="57"/>
      <c r="AO1527" s="57"/>
      <c r="AP1527" s="57"/>
      <c r="AQ1527" s="57"/>
      <c r="AR1527" s="57"/>
      <c r="AS1527" s="57"/>
      <c r="AT1527" s="57"/>
      <c r="AU1527" s="57"/>
      <c r="AV1527" s="57"/>
      <c r="AW1527" s="57"/>
      <c r="AX1527" s="57"/>
      <c r="AY1527" s="57"/>
      <c r="AZ1527" s="57"/>
      <c r="BA1527" s="57"/>
      <c r="BB1527" s="57"/>
      <c r="BC1527" s="57"/>
      <c r="BD1527" s="57"/>
      <c r="BE1527" s="57"/>
      <c r="BF1527" s="57"/>
      <c r="BG1527" s="57"/>
      <c r="BH1527" s="57"/>
      <c r="BI1527" s="57"/>
      <c r="BJ1527" s="57"/>
      <c r="BK1527" s="57"/>
      <c r="BL1527" s="57"/>
      <c r="BM1527" s="57"/>
      <c r="BN1527" s="57"/>
      <c r="DI1527" s="422"/>
      <c r="DJ1527" s="422"/>
      <c r="EU1527" s="422"/>
      <c r="EV1527" s="422"/>
    </row>
    <row r="1528" spans="33:152" s="56" customFormat="1" ht="15" customHeight="1">
      <c r="AG1528" s="57"/>
      <c r="AH1528" s="57"/>
      <c r="AI1528" s="57"/>
      <c r="AJ1528" s="57"/>
      <c r="AK1528" s="57"/>
      <c r="AL1528" s="57"/>
      <c r="AM1528" s="57"/>
      <c r="AN1528" s="57"/>
      <c r="AO1528" s="57"/>
      <c r="AP1528" s="57"/>
      <c r="AQ1528" s="57"/>
      <c r="AR1528" s="57"/>
      <c r="AS1528" s="57"/>
      <c r="AT1528" s="57"/>
      <c r="AU1528" s="57"/>
      <c r="AV1528" s="57"/>
      <c r="AW1528" s="57"/>
      <c r="AX1528" s="57"/>
      <c r="AY1528" s="57"/>
      <c r="AZ1528" s="57"/>
      <c r="BA1528" s="57"/>
      <c r="BB1528" s="57"/>
      <c r="BC1528" s="57"/>
      <c r="BD1528" s="57"/>
      <c r="BE1528" s="57"/>
      <c r="BF1528" s="57"/>
      <c r="BG1528" s="57"/>
      <c r="BH1528" s="57"/>
      <c r="BI1528" s="57"/>
      <c r="BJ1528" s="57"/>
      <c r="BK1528" s="57"/>
      <c r="BL1528" s="57"/>
      <c r="BM1528" s="57"/>
      <c r="BN1528" s="57"/>
      <c r="DI1528" s="422"/>
      <c r="DJ1528" s="422"/>
      <c r="EU1528" s="422"/>
      <c r="EV1528" s="422"/>
    </row>
    <row r="1529" spans="33:152" s="56" customFormat="1" ht="15" customHeight="1">
      <c r="AG1529" s="57"/>
      <c r="AH1529" s="57"/>
      <c r="AI1529" s="57"/>
      <c r="AJ1529" s="57"/>
      <c r="AK1529" s="57"/>
      <c r="AL1529" s="57"/>
      <c r="AM1529" s="57"/>
      <c r="AN1529" s="57"/>
      <c r="AO1529" s="57"/>
      <c r="AP1529" s="57"/>
      <c r="AQ1529" s="57"/>
      <c r="AR1529" s="57"/>
      <c r="AS1529" s="57"/>
      <c r="AT1529" s="57"/>
      <c r="AU1529" s="57"/>
      <c r="AV1529" s="57"/>
      <c r="AW1529" s="57"/>
      <c r="AX1529" s="57"/>
      <c r="AY1529" s="57"/>
      <c r="AZ1529" s="57"/>
      <c r="BA1529" s="57"/>
      <c r="BB1529" s="57"/>
      <c r="BC1529" s="57"/>
      <c r="BD1529" s="57"/>
      <c r="BE1529" s="57"/>
      <c r="BF1529" s="57"/>
      <c r="BG1529" s="57"/>
      <c r="BH1529" s="57"/>
      <c r="BI1529" s="57"/>
      <c r="BJ1529" s="57"/>
      <c r="BK1529" s="57"/>
      <c r="BL1529" s="57"/>
      <c r="BM1529" s="57"/>
      <c r="BN1529" s="57"/>
      <c r="DI1529" s="422"/>
      <c r="DJ1529" s="422"/>
      <c r="EU1529" s="422"/>
      <c r="EV1529" s="422"/>
    </row>
    <row r="1530" spans="33:152" s="56" customFormat="1" ht="15" customHeight="1">
      <c r="AG1530" s="57"/>
      <c r="AH1530" s="57"/>
      <c r="AI1530" s="57"/>
      <c r="AJ1530" s="57"/>
      <c r="AK1530" s="57"/>
      <c r="AL1530" s="57"/>
      <c r="AM1530" s="57"/>
      <c r="AN1530" s="57"/>
      <c r="AO1530" s="57"/>
      <c r="AP1530" s="57"/>
      <c r="AQ1530" s="57"/>
      <c r="AR1530" s="57"/>
      <c r="AS1530" s="57"/>
      <c r="AT1530" s="57"/>
      <c r="AU1530" s="57"/>
      <c r="AV1530" s="57"/>
      <c r="AW1530" s="57"/>
      <c r="AX1530" s="57"/>
      <c r="AY1530" s="57"/>
      <c r="AZ1530" s="57"/>
      <c r="BA1530" s="57"/>
      <c r="BB1530" s="57"/>
      <c r="BC1530" s="57"/>
      <c r="BD1530" s="57"/>
      <c r="BE1530" s="57"/>
      <c r="BF1530" s="57"/>
      <c r="BG1530" s="57"/>
      <c r="BH1530" s="57"/>
      <c r="BI1530" s="57"/>
      <c r="BJ1530" s="57"/>
      <c r="BK1530" s="57"/>
      <c r="BL1530" s="57"/>
      <c r="BM1530" s="57"/>
      <c r="BN1530" s="57"/>
      <c r="DI1530" s="422"/>
      <c r="DJ1530" s="422"/>
      <c r="EU1530" s="422"/>
      <c r="EV1530" s="422"/>
    </row>
    <row r="1531" spans="33:152" s="56" customFormat="1" ht="15" customHeight="1">
      <c r="AG1531" s="57"/>
      <c r="AH1531" s="57"/>
      <c r="AI1531" s="57"/>
      <c r="AJ1531" s="57"/>
      <c r="AK1531" s="57"/>
      <c r="AL1531" s="57"/>
      <c r="AM1531" s="57"/>
      <c r="AN1531" s="57"/>
      <c r="AO1531" s="57"/>
      <c r="AP1531" s="57"/>
      <c r="AQ1531" s="57"/>
      <c r="AR1531" s="57"/>
      <c r="AS1531" s="57"/>
      <c r="AT1531" s="57"/>
      <c r="AU1531" s="57"/>
      <c r="AV1531" s="57"/>
      <c r="AW1531" s="57"/>
      <c r="AX1531" s="57"/>
      <c r="AY1531" s="57"/>
      <c r="AZ1531" s="57"/>
      <c r="BA1531" s="57"/>
      <c r="BB1531" s="57"/>
      <c r="BC1531" s="57"/>
      <c r="BD1531" s="57"/>
      <c r="BE1531" s="57"/>
      <c r="BF1531" s="57"/>
      <c r="BG1531" s="57"/>
      <c r="BH1531" s="57"/>
      <c r="BI1531" s="57"/>
      <c r="BJ1531" s="57"/>
      <c r="BK1531" s="57"/>
      <c r="BL1531" s="57"/>
      <c r="BM1531" s="57"/>
      <c r="BN1531" s="57"/>
      <c r="DI1531" s="422"/>
      <c r="DJ1531" s="422"/>
      <c r="EU1531" s="422"/>
      <c r="EV1531" s="422"/>
    </row>
    <row r="1532" spans="33:152" s="56" customFormat="1" ht="15" customHeight="1">
      <c r="AG1532" s="57"/>
      <c r="AH1532" s="57"/>
      <c r="AI1532" s="57"/>
      <c r="AJ1532" s="57"/>
      <c r="AK1532" s="57"/>
      <c r="AL1532" s="57"/>
      <c r="AM1532" s="57"/>
      <c r="AN1532" s="57"/>
      <c r="AO1532" s="57"/>
      <c r="AP1532" s="57"/>
      <c r="AQ1532" s="57"/>
      <c r="AR1532" s="57"/>
      <c r="AS1532" s="57"/>
      <c r="AT1532" s="57"/>
      <c r="AU1532" s="57"/>
      <c r="AV1532" s="57"/>
      <c r="AW1532" s="57"/>
      <c r="AX1532" s="57"/>
      <c r="AY1532" s="57"/>
      <c r="AZ1532" s="57"/>
      <c r="BA1532" s="57"/>
      <c r="BB1532" s="57"/>
      <c r="BC1532" s="57"/>
      <c r="BD1532" s="57"/>
      <c r="BE1532" s="57"/>
      <c r="BF1532" s="57"/>
      <c r="BG1532" s="57"/>
      <c r="BH1532" s="57"/>
      <c r="BI1532" s="57"/>
      <c r="BJ1532" s="57"/>
      <c r="BK1532" s="57"/>
      <c r="BL1532" s="57"/>
      <c r="BM1532" s="57"/>
      <c r="BN1532" s="57"/>
      <c r="DI1532" s="422"/>
      <c r="DJ1532" s="422"/>
      <c r="EU1532" s="422"/>
      <c r="EV1532" s="422"/>
    </row>
    <row r="1533" spans="33:152" s="56" customFormat="1" ht="15" customHeight="1">
      <c r="AG1533" s="57"/>
      <c r="AH1533" s="57"/>
      <c r="AI1533" s="57"/>
      <c r="AJ1533" s="57"/>
      <c r="AK1533" s="57"/>
      <c r="AL1533" s="57"/>
      <c r="AM1533" s="57"/>
      <c r="AN1533" s="57"/>
      <c r="AO1533" s="57"/>
      <c r="AP1533" s="57"/>
      <c r="AQ1533" s="57"/>
      <c r="AR1533" s="57"/>
      <c r="AS1533" s="57"/>
      <c r="AT1533" s="57"/>
      <c r="AU1533" s="57"/>
      <c r="AV1533" s="57"/>
      <c r="AW1533" s="57"/>
      <c r="AX1533" s="57"/>
      <c r="AY1533" s="57"/>
      <c r="AZ1533" s="57"/>
      <c r="BA1533" s="57"/>
      <c r="BB1533" s="57"/>
      <c r="BC1533" s="57"/>
      <c r="BD1533" s="57"/>
      <c r="BE1533" s="57"/>
      <c r="BF1533" s="57"/>
      <c r="BG1533" s="57"/>
      <c r="BH1533" s="57"/>
      <c r="BI1533" s="57"/>
      <c r="BJ1533" s="57"/>
      <c r="BK1533" s="57"/>
      <c r="BL1533" s="57"/>
      <c r="BM1533" s="57"/>
      <c r="BN1533" s="57"/>
      <c r="DI1533" s="422"/>
      <c r="DJ1533" s="422"/>
      <c r="EU1533" s="422"/>
      <c r="EV1533" s="422"/>
    </row>
    <row r="1534" spans="33:152" s="56" customFormat="1" ht="15" customHeight="1">
      <c r="AG1534" s="57"/>
      <c r="AH1534" s="57"/>
      <c r="AI1534" s="57"/>
      <c r="AJ1534" s="57"/>
      <c r="AK1534" s="57"/>
      <c r="AL1534" s="57"/>
      <c r="AM1534" s="57"/>
      <c r="AN1534" s="57"/>
      <c r="AO1534" s="57"/>
      <c r="AP1534" s="57"/>
      <c r="AQ1534" s="57"/>
      <c r="AR1534" s="57"/>
      <c r="AS1534" s="57"/>
      <c r="AT1534" s="57"/>
      <c r="AU1534" s="57"/>
      <c r="AV1534" s="57"/>
      <c r="AW1534" s="57"/>
      <c r="AX1534" s="57"/>
      <c r="AY1534" s="57"/>
      <c r="AZ1534" s="57"/>
      <c r="BA1534" s="57"/>
      <c r="BB1534" s="57"/>
      <c r="BC1534" s="57"/>
      <c r="BD1534" s="57"/>
      <c r="BE1534" s="57"/>
      <c r="BF1534" s="57"/>
      <c r="BG1534" s="57"/>
      <c r="BH1534" s="57"/>
      <c r="BI1534" s="57"/>
      <c r="BJ1534" s="57"/>
      <c r="BK1534" s="57"/>
      <c r="BL1534" s="57"/>
      <c r="BM1534" s="57"/>
      <c r="BN1534" s="57"/>
      <c r="DI1534" s="422"/>
      <c r="DJ1534" s="422"/>
      <c r="EU1534" s="422"/>
      <c r="EV1534" s="422"/>
    </row>
    <row r="1535" spans="33:152" s="56" customFormat="1" ht="15" customHeight="1">
      <c r="AG1535" s="57"/>
      <c r="AH1535" s="57"/>
      <c r="AI1535" s="57"/>
      <c r="AJ1535" s="57"/>
      <c r="AK1535" s="57"/>
      <c r="AL1535" s="57"/>
      <c r="AM1535" s="57"/>
      <c r="AN1535" s="57"/>
      <c r="AO1535" s="57"/>
      <c r="AP1535" s="57"/>
      <c r="AQ1535" s="57"/>
      <c r="AR1535" s="57"/>
      <c r="AS1535" s="57"/>
      <c r="AT1535" s="57"/>
      <c r="AU1535" s="57"/>
      <c r="AV1535" s="57"/>
      <c r="AW1535" s="57"/>
      <c r="AX1535" s="57"/>
      <c r="AY1535" s="57"/>
      <c r="AZ1535" s="57"/>
      <c r="BA1535" s="57"/>
      <c r="BB1535" s="57"/>
      <c r="BC1535" s="57"/>
      <c r="BD1535" s="57"/>
      <c r="BE1535" s="57"/>
      <c r="BF1535" s="57"/>
      <c r="BG1535" s="57"/>
      <c r="BH1535" s="57"/>
      <c r="BI1535" s="57"/>
      <c r="BJ1535" s="57"/>
      <c r="BK1535" s="57"/>
      <c r="BL1535" s="57"/>
      <c r="BM1535" s="57"/>
      <c r="BN1535" s="57"/>
      <c r="DI1535" s="422"/>
      <c r="DJ1535" s="422"/>
      <c r="EU1535" s="422"/>
      <c r="EV1535" s="422"/>
    </row>
    <row r="1536" spans="33:152" s="56" customFormat="1" ht="15" customHeight="1">
      <c r="AG1536" s="57"/>
      <c r="AH1536" s="57"/>
      <c r="AI1536" s="57"/>
      <c r="AJ1536" s="57"/>
      <c r="AK1536" s="57"/>
      <c r="AL1536" s="57"/>
      <c r="AM1536" s="57"/>
      <c r="AN1536" s="57"/>
      <c r="AO1536" s="57"/>
      <c r="AP1536" s="57"/>
      <c r="AQ1536" s="57"/>
      <c r="AR1536" s="57"/>
      <c r="AS1536" s="57"/>
      <c r="AT1536" s="57"/>
      <c r="AU1536" s="57"/>
      <c r="AV1536" s="57"/>
      <c r="AW1536" s="57"/>
      <c r="AX1536" s="57"/>
      <c r="AY1536" s="57"/>
      <c r="AZ1536" s="57"/>
      <c r="BA1536" s="57"/>
      <c r="BB1536" s="57"/>
      <c r="BC1536" s="57"/>
      <c r="BD1536" s="57"/>
      <c r="BE1536" s="57"/>
      <c r="BF1536" s="57"/>
      <c r="BG1536" s="57"/>
      <c r="BH1536" s="57"/>
      <c r="BI1536" s="57"/>
      <c r="BJ1536" s="57"/>
      <c r="BK1536" s="57"/>
      <c r="BL1536" s="57"/>
      <c r="BM1536" s="57"/>
      <c r="BN1536" s="57"/>
      <c r="DI1536" s="422"/>
      <c r="DJ1536" s="422"/>
      <c r="EU1536" s="422"/>
      <c r="EV1536" s="422"/>
    </row>
    <row r="1537" spans="14:152" s="56" customFormat="1" ht="15" customHeight="1">
      <c r="AG1537" s="57"/>
      <c r="AH1537" s="57"/>
      <c r="AI1537" s="57"/>
      <c r="AJ1537" s="57"/>
      <c r="AK1537" s="57"/>
      <c r="AL1537" s="57"/>
      <c r="AM1537" s="57"/>
      <c r="AN1537" s="57"/>
      <c r="AO1537" s="57"/>
      <c r="AP1537" s="57"/>
      <c r="AQ1537" s="57"/>
      <c r="AR1537" s="57"/>
      <c r="AS1537" s="57"/>
      <c r="AT1537" s="57"/>
      <c r="AU1537" s="57"/>
      <c r="AV1537" s="57"/>
      <c r="AW1537" s="57"/>
      <c r="AX1537" s="57"/>
      <c r="AY1537" s="57"/>
      <c r="AZ1537" s="57"/>
      <c r="BA1537" s="57"/>
      <c r="BB1537" s="57"/>
      <c r="BC1537" s="57"/>
      <c r="BD1537" s="57"/>
      <c r="BE1537" s="57"/>
      <c r="BF1537" s="57"/>
      <c r="BG1537" s="57"/>
      <c r="BH1537" s="57"/>
      <c r="BI1537" s="57"/>
      <c r="BJ1537" s="57"/>
      <c r="BK1537" s="57"/>
      <c r="BL1537" s="57"/>
      <c r="BM1537" s="57"/>
      <c r="BN1537" s="57"/>
      <c r="DI1537" s="422"/>
      <c r="DJ1537" s="422"/>
      <c r="EU1537" s="422"/>
      <c r="EV1537" s="422"/>
    </row>
    <row r="1538" spans="14:152" s="56" customFormat="1" ht="15" customHeight="1">
      <c r="AG1538" s="57"/>
      <c r="AH1538" s="57"/>
      <c r="AI1538" s="57"/>
      <c r="AJ1538" s="57"/>
      <c r="AK1538" s="57"/>
      <c r="AL1538" s="57"/>
      <c r="AM1538" s="57"/>
      <c r="AN1538" s="57"/>
      <c r="AO1538" s="57"/>
      <c r="AP1538" s="57"/>
      <c r="AQ1538" s="57"/>
      <c r="AR1538" s="57"/>
      <c r="AS1538" s="57"/>
      <c r="AT1538" s="57"/>
      <c r="AU1538" s="57"/>
      <c r="AV1538" s="57"/>
      <c r="AW1538" s="57"/>
      <c r="AX1538" s="57"/>
      <c r="AY1538" s="57"/>
      <c r="AZ1538" s="57"/>
      <c r="BA1538" s="57"/>
      <c r="BB1538" s="57"/>
      <c r="BC1538" s="57"/>
      <c r="BD1538" s="57"/>
      <c r="BE1538" s="57"/>
      <c r="BF1538" s="57"/>
      <c r="BG1538" s="57"/>
      <c r="BH1538" s="57"/>
      <c r="BI1538" s="57"/>
      <c r="BJ1538" s="57"/>
      <c r="BK1538" s="57"/>
      <c r="BL1538" s="57"/>
      <c r="BM1538" s="57"/>
      <c r="BN1538" s="57"/>
      <c r="DI1538" s="422"/>
      <c r="DJ1538" s="422"/>
      <c r="EU1538" s="422"/>
      <c r="EV1538" s="422"/>
    </row>
    <row r="1539" spans="14:152" s="56" customFormat="1" ht="15" customHeight="1">
      <c r="AG1539" s="57"/>
      <c r="AH1539" s="57"/>
      <c r="AI1539" s="57"/>
      <c r="AJ1539" s="57"/>
      <c r="AK1539" s="57"/>
      <c r="AL1539" s="57"/>
      <c r="AM1539" s="57"/>
      <c r="AN1539" s="57"/>
      <c r="AO1539" s="57"/>
      <c r="AP1539" s="57"/>
      <c r="AQ1539" s="57"/>
      <c r="AR1539" s="57"/>
      <c r="AS1539" s="57"/>
      <c r="AT1539" s="57"/>
      <c r="AU1539" s="57"/>
      <c r="AV1539" s="57"/>
      <c r="AW1539" s="57"/>
      <c r="AX1539" s="57"/>
      <c r="AY1539" s="57"/>
      <c r="AZ1539" s="57"/>
      <c r="BA1539" s="57"/>
      <c r="BB1539" s="57"/>
      <c r="BC1539" s="57"/>
      <c r="BD1539" s="57"/>
      <c r="BE1539" s="57"/>
      <c r="BF1539" s="57"/>
      <c r="BG1539" s="57"/>
      <c r="BH1539" s="57"/>
      <c r="BI1539" s="57"/>
      <c r="BJ1539" s="57"/>
      <c r="BK1539" s="57"/>
      <c r="BL1539" s="57"/>
      <c r="BM1539" s="57"/>
      <c r="BN1539" s="57"/>
      <c r="DI1539" s="422"/>
      <c r="DJ1539" s="422"/>
      <c r="EU1539" s="422"/>
      <c r="EV1539" s="422"/>
    </row>
    <row r="1540" spans="14:152" s="56" customFormat="1" ht="15" customHeight="1">
      <c r="AG1540" s="57"/>
      <c r="AH1540" s="57"/>
      <c r="AI1540" s="57"/>
      <c r="AJ1540" s="57"/>
      <c r="AK1540" s="57"/>
      <c r="AL1540" s="57"/>
      <c r="AM1540" s="57"/>
      <c r="AN1540" s="57"/>
      <c r="AO1540" s="57"/>
      <c r="AP1540" s="57"/>
      <c r="AQ1540" s="57"/>
      <c r="AR1540" s="57"/>
      <c r="AS1540" s="57"/>
      <c r="AT1540" s="57"/>
      <c r="AU1540" s="57"/>
      <c r="AV1540" s="57"/>
      <c r="AW1540" s="57"/>
      <c r="AX1540" s="57"/>
      <c r="AY1540" s="57"/>
      <c r="AZ1540" s="57"/>
      <c r="BA1540" s="57"/>
      <c r="BB1540" s="57"/>
      <c r="BC1540" s="57"/>
      <c r="BD1540" s="57"/>
      <c r="BE1540" s="57"/>
      <c r="BF1540" s="57"/>
      <c r="BG1540" s="57"/>
      <c r="BH1540" s="57"/>
      <c r="BI1540" s="57"/>
      <c r="BJ1540" s="57"/>
      <c r="BK1540" s="57"/>
      <c r="BL1540" s="57"/>
      <c r="BM1540" s="57"/>
      <c r="BN1540" s="57"/>
      <c r="DI1540" s="422"/>
      <c r="DJ1540" s="422"/>
      <c r="EU1540" s="422"/>
      <c r="EV1540" s="422"/>
    </row>
    <row r="1541" spans="14:152" s="56" customFormat="1" ht="15" customHeight="1">
      <c r="AG1541" s="57"/>
      <c r="AH1541" s="57"/>
      <c r="AI1541" s="57"/>
      <c r="AJ1541" s="57"/>
      <c r="AK1541" s="57"/>
      <c r="AL1541" s="57"/>
      <c r="AM1541" s="57"/>
      <c r="AN1541" s="57"/>
      <c r="AO1541" s="57"/>
      <c r="AP1541" s="57"/>
      <c r="AQ1541" s="57"/>
      <c r="AR1541" s="57"/>
      <c r="AS1541" s="57"/>
      <c r="AT1541" s="57"/>
      <c r="AU1541" s="57"/>
      <c r="AV1541" s="57"/>
      <c r="AW1541" s="57"/>
      <c r="AX1541" s="57"/>
      <c r="AY1541" s="57"/>
      <c r="AZ1541" s="57"/>
      <c r="BA1541" s="57"/>
      <c r="BB1541" s="57"/>
      <c r="BC1541" s="57"/>
      <c r="BD1541" s="57"/>
      <c r="BE1541" s="57"/>
      <c r="BF1541" s="57"/>
      <c r="BG1541" s="57"/>
      <c r="BH1541" s="57"/>
      <c r="BI1541" s="57"/>
      <c r="BJ1541" s="57"/>
      <c r="BK1541" s="57"/>
      <c r="BL1541" s="57"/>
      <c r="BM1541" s="57"/>
      <c r="BN1541" s="57"/>
      <c r="DI1541" s="422"/>
      <c r="DJ1541" s="422"/>
      <c r="EU1541" s="422"/>
      <c r="EV1541" s="422"/>
    </row>
    <row r="1542" spans="14:152" s="56" customFormat="1" ht="15" customHeight="1">
      <c r="AG1542" s="57"/>
      <c r="AH1542" s="57"/>
      <c r="AI1542" s="57"/>
      <c r="AJ1542" s="57"/>
      <c r="AK1542" s="57"/>
      <c r="AL1542" s="57"/>
      <c r="AM1542" s="57"/>
      <c r="AN1542" s="57"/>
      <c r="AO1542" s="57"/>
      <c r="AP1542" s="57"/>
      <c r="AQ1542" s="57"/>
      <c r="AR1542" s="57"/>
      <c r="AS1542" s="57"/>
      <c r="AT1542" s="57"/>
      <c r="AU1542" s="57"/>
      <c r="AV1542" s="57"/>
      <c r="AW1542" s="57"/>
      <c r="AX1542" s="57"/>
      <c r="AY1542" s="57"/>
      <c r="AZ1542" s="57"/>
      <c r="BA1542" s="57"/>
      <c r="BB1542" s="57"/>
      <c r="BC1542" s="57"/>
      <c r="BD1542" s="57"/>
      <c r="BE1542" s="57"/>
      <c r="BF1542" s="57"/>
      <c r="BG1542" s="57"/>
      <c r="BH1542" s="57"/>
      <c r="BI1542" s="57"/>
      <c r="BJ1542" s="57"/>
      <c r="BK1542" s="57"/>
      <c r="BL1542" s="57"/>
      <c r="BM1542" s="57"/>
      <c r="BN1542" s="57"/>
      <c r="DI1542" s="422"/>
      <c r="DJ1542" s="422"/>
      <c r="EU1542" s="422"/>
      <c r="EV1542" s="422"/>
    </row>
    <row r="1543" spans="14:152" s="56" customFormat="1" ht="15" customHeight="1">
      <c r="AG1543" s="57"/>
      <c r="AH1543" s="57"/>
      <c r="AI1543" s="57"/>
      <c r="AJ1543" s="57"/>
      <c r="AK1543" s="57"/>
      <c r="AL1543" s="57"/>
      <c r="AM1543" s="57"/>
      <c r="AN1543" s="57"/>
      <c r="AO1543" s="57"/>
      <c r="AP1543" s="57"/>
      <c r="AQ1543" s="57"/>
      <c r="AR1543" s="57"/>
      <c r="AS1543" s="57"/>
      <c r="AT1543" s="57"/>
      <c r="AU1543" s="57"/>
      <c r="AV1543" s="57"/>
      <c r="AW1543" s="57"/>
      <c r="AX1543" s="57"/>
      <c r="AY1543" s="57"/>
      <c r="AZ1543" s="57"/>
      <c r="BA1543" s="57"/>
      <c r="BB1543" s="57"/>
      <c r="BC1543" s="57"/>
      <c r="BD1543" s="57"/>
      <c r="BE1543" s="57"/>
      <c r="BF1543" s="57"/>
      <c r="BG1543" s="57"/>
      <c r="BH1543" s="57"/>
      <c r="BI1543" s="57"/>
      <c r="BJ1543" s="57"/>
      <c r="BK1543" s="57"/>
      <c r="BL1543" s="57"/>
      <c r="BM1543" s="57"/>
      <c r="BN1543" s="57"/>
      <c r="DI1543" s="422"/>
      <c r="DJ1543" s="422"/>
      <c r="EU1543" s="422"/>
      <c r="EV1543" s="422"/>
    </row>
    <row r="1544" spans="14:152" s="56" customFormat="1" ht="15" customHeight="1">
      <c r="AG1544" s="57"/>
      <c r="AH1544" s="57"/>
      <c r="AI1544" s="57"/>
      <c r="AJ1544" s="57"/>
      <c r="AK1544" s="57"/>
      <c r="AL1544" s="57"/>
      <c r="AM1544" s="57"/>
      <c r="AN1544" s="57"/>
      <c r="AO1544" s="57"/>
      <c r="AP1544" s="57"/>
      <c r="AQ1544" s="57"/>
      <c r="AR1544" s="57"/>
      <c r="AS1544" s="57"/>
      <c r="AT1544" s="57"/>
      <c r="AU1544" s="57"/>
      <c r="AV1544" s="57"/>
      <c r="AW1544" s="57"/>
      <c r="AX1544" s="57"/>
      <c r="AY1544" s="57"/>
      <c r="AZ1544" s="57"/>
      <c r="BA1544" s="57"/>
      <c r="BB1544" s="57"/>
      <c r="BC1544" s="57"/>
      <c r="BD1544" s="57"/>
      <c r="BE1544" s="57"/>
      <c r="BF1544" s="57"/>
      <c r="BG1544" s="57"/>
      <c r="BH1544" s="57"/>
      <c r="BI1544" s="57"/>
      <c r="BJ1544" s="57"/>
      <c r="BK1544" s="57"/>
      <c r="BL1544" s="57"/>
      <c r="BM1544" s="57"/>
      <c r="BN1544" s="57"/>
      <c r="DI1544" s="422"/>
      <c r="DJ1544" s="422"/>
      <c r="EU1544" s="422"/>
      <c r="EV1544" s="422"/>
    </row>
    <row r="1545" spans="14:152" s="56" customFormat="1" ht="15" customHeight="1">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57"/>
      <c r="BJ1545" s="57"/>
      <c r="BK1545" s="57"/>
      <c r="BL1545" s="57"/>
      <c r="BM1545" s="57"/>
      <c r="BN1545" s="57"/>
      <c r="DI1545" s="422"/>
      <c r="DJ1545" s="422"/>
      <c r="EU1545" s="422"/>
      <c r="EV1545" s="422"/>
    </row>
    <row r="1546" spans="14:152" s="56" customFormat="1" ht="15" customHeight="1">
      <c r="AG1546" s="57"/>
      <c r="AH1546" s="57"/>
      <c r="AI1546" s="57"/>
      <c r="AJ1546" s="57"/>
      <c r="AK1546" s="57"/>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7"/>
      <c r="BI1546" s="57"/>
      <c r="BJ1546" s="57"/>
      <c r="BK1546" s="57"/>
      <c r="BL1546" s="57"/>
      <c r="BM1546" s="57"/>
      <c r="BN1546" s="57"/>
      <c r="DI1546" s="422"/>
      <c r="DJ1546" s="422"/>
      <c r="EU1546" s="422"/>
      <c r="EV1546" s="422"/>
    </row>
    <row r="1547" spans="14:152" s="56" customFormat="1" ht="15" customHeight="1">
      <c r="N1547" s="172" t="s">
        <v>2085</v>
      </c>
      <c r="O1547" s="172"/>
      <c r="P1547" s="172" t="s">
        <v>2037</v>
      </c>
      <c r="Q1547" s="172"/>
      <c r="R1547" s="172"/>
      <c r="S1547" s="172"/>
      <c r="T1547" s="172"/>
      <c r="U1547" s="172"/>
      <c r="V1547" s="172"/>
      <c r="W1547" s="172"/>
      <c r="AG1547" s="57"/>
      <c r="AH1547" s="57"/>
      <c r="AI1547" s="57"/>
      <c r="AJ1547" s="57"/>
      <c r="AK1547" s="57"/>
      <c r="AL1547" s="57"/>
      <c r="AM1547" s="57"/>
      <c r="AN1547" s="57"/>
      <c r="AO1547" s="57"/>
      <c r="AP1547" s="57"/>
      <c r="AQ1547" s="57"/>
      <c r="AR1547" s="57"/>
      <c r="AS1547" s="57"/>
      <c r="AT1547" s="57"/>
      <c r="AU1547" s="57"/>
      <c r="AV1547" s="57"/>
      <c r="AW1547" s="57"/>
      <c r="AX1547" s="57"/>
      <c r="AY1547" s="57"/>
      <c r="AZ1547" s="57"/>
      <c r="BA1547" s="57"/>
      <c r="BB1547" s="57"/>
      <c r="BC1547" s="57"/>
      <c r="BD1547" s="57"/>
      <c r="BE1547" s="57"/>
      <c r="BF1547" s="57"/>
      <c r="BG1547" s="57"/>
      <c r="BH1547" s="57"/>
      <c r="BI1547" s="57"/>
      <c r="BJ1547" s="57"/>
      <c r="BK1547" s="57"/>
      <c r="BL1547" s="57"/>
      <c r="BM1547" s="57"/>
      <c r="BN1547" s="57"/>
      <c r="DI1547" s="422"/>
      <c r="DJ1547" s="422"/>
      <c r="EU1547" s="422"/>
      <c r="EV1547" s="422"/>
    </row>
    <row r="1548" spans="14:152" s="56" customFormat="1" ht="15" customHeight="1">
      <c r="N1548" s="172" t="s">
        <v>2082</v>
      </c>
      <c r="O1548" s="172" t="s">
        <v>2083</v>
      </c>
      <c r="P1548" s="172"/>
      <c r="Q1548" s="172"/>
      <c r="R1548" s="172" t="s">
        <v>2084</v>
      </c>
      <c r="S1548" s="172"/>
      <c r="T1548" s="172"/>
      <c r="U1548" s="172"/>
      <c r="V1548" s="172"/>
      <c r="W1548" s="172"/>
      <c r="AG1548" s="57"/>
      <c r="AH1548" s="57"/>
      <c r="AI1548" s="57"/>
      <c r="AJ1548" s="57"/>
      <c r="AK1548" s="57"/>
      <c r="AL1548" s="57"/>
      <c r="AM1548" s="57"/>
      <c r="AN1548" s="57"/>
      <c r="AO1548" s="57"/>
      <c r="AP1548" s="57"/>
      <c r="AQ1548" s="57"/>
      <c r="AR1548" s="57"/>
      <c r="AS1548" s="57"/>
      <c r="AT1548" s="57"/>
      <c r="AU1548" s="57"/>
      <c r="AV1548" s="57"/>
      <c r="AW1548" s="57"/>
      <c r="AX1548" s="57"/>
      <c r="AY1548" s="57"/>
      <c r="AZ1548" s="57"/>
      <c r="BA1548" s="57"/>
      <c r="BB1548" s="57"/>
      <c r="BC1548" s="57"/>
      <c r="BD1548" s="57"/>
      <c r="BE1548" s="57"/>
      <c r="BF1548" s="57"/>
      <c r="BG1548" s="57"/>
      <c r="BH1548" s="57"/>
      <c r="BI1548" s="57"/>
      <c r="BJ1548" s="57"/>
      <c r="BK1548" s="57"/>
      <c r="BL1548" s="57"/>
      <c r="BM1548" s="57"/>
      <c r="BN1548" s="57"/>
      <c r="DI1548" s="422"/>
      <c r="DJ1548" s="422"/>
      <c r="EU1548" s="422"/>
      <c r="EV1548" s="422"/>
    </row>
    <row r="1549" spans="14:152" s="56" customFormat="1" ht="15" customHeight="1">
      <c r="N1549" s="528" t="s">
        <v>2036</v>
      </c>
      <c r="O1549" s="528" t="s">
        <v>250</v>
      </c>
      <c r="P1549" s="528" t="s">
        <v>4</v>
      </c>
      <c r="Q1549" s="528" t="s">
        <v>112</v>
      </c>
      <c r="R1549" s="172"/>
      <c r="S1549" s="528"/>
      <c r="T1549" s="528"/>
      <c r="U1549" s="528"/>
      <c r="V1549" s="528"/>
      <c r="W1549" s="172"/>
      <c r="AG1549" s="57"/>
      <c r="AH1549" s="57"/>
      <c r="AI1549" s="57"/>
      <c r="AJ1549" s="57"/>
      <c r="AK1549" s="57"/>
      <c r="AL1549" s="57"/>
      <c r="AM1549" s="57"/>
      <c r="AN1549" s="57"/>
      <c r="AO1549" s="57"/>
      <c r="AP1549" s="57"/>
      <c r="AQ1549" s="57"/>
      <c r="AR1549" s="57"/>
      <c r="AS1549" s="57"/>
      <c r="AT1549" s="57"/>
      <c r="AU1549" s="57"/>
      <c r="AV1549" s="57"/>
      <c r="AW1549" s="57"/>
      <c r="AX1549" s="57"/>
      <c r="AY1549" s="57"/>
      <c r="AZ1549" s="57"/>
      <c r="BA1549" s="57"/>
      <c r="BB1549" s="57"/>
      <c r="BC1549" s="57"/>
      <c r="BD1549" s="57"/>
      <c r="BE1549" s="57"/>
      <c r="BF1549" s="57"/>
      <c r="BG1549" s="57"/>
      <c r="BH1549" s="57"/>
      <c r="BI1549" s="57"/>
      <c r="BJ1549" s="57"/>
      <c r="BK1549" s="57"/>
      <c r="BL1549" s="57"/>
      <c r="BM1549" s="57"/>
      <c r="BN1549" s="57"/>
      <c r="DI1549" s="422"/>
      <c r="DJ1549" s="422"/>
      <c r="EU1549" s="422"/>
      <c r="EV1549" s="422"/>
    </row>
    <row r="1550" spans="14:152" s="56" customFormat="1" ht="15" customHeight="1">
      <c r="N1550" s="528">
        <v>0</v>
      </c>
      <c r="O1550" s="528" t="str">
        <f>""</f>
        <v/>
      </c>
      <c r="P1550" s="172"/>
      <c r="Q1550" s="172"/>
      <c r="R1550" s="172"/>
      <c r="S1550" s="528"/>
      <c r="T1550" s="528"/>
      <c r="U1550" s="172"/>
      <c r="V1550" s="530"/>
      <c r="W1550" s="530"/>
      <c r="AG1550" s="57"/>
      <c r="AH1550" s="57"/>
      <c r="AI1550" s="57"/>
      <c r="AJ1550" s="57"/>
      <c r="AK1550" s="57"/>
      <c r="AL1550" s="57"/>
      <c r="AM1550" s="57"/>
      <c r="AN1550" s="57"/>
      <c r="AO1550" s="57"/>
      <c r="AP1550" s="57"/>
      <c r="AQ1550" s="57"/>
      <c r="AR1550" s="57"/>
      <c r="AS1550" s="57"/>
      <c r="AT1550" s="57"/>
      <c r="AU1550" s="57"/>
      <c r="AV1550" s="57"/>
      <c r="AW1550" s="57"/>
      <c r="AX1550" s="57"/>
      <c r="AY1550" s="57"/>
      <c r="AZ1550" s="57"/>
      <c r="BA1550" s="57"/>
      <c r="BB1550" s="57"/>
      <c r="BC1550" s="57"/>
      <c r="BD1550" s="57"/>
      <c r="BE1550" s="57"/>
      <c r="BF1550" s="57"/>
      <c r="BG1550" s="57"/>
      <c r="BH1550" s="57"/>
      <c r="BI1550" s="57"/>
      <c r="BJ1550" s="57"/>
      <c r="BK1550" s="57"/>
      <c r="BL1550" s="57"/>
      <c r="BM1550" s="57"/>
      <c r="BN1550" s="57"/>
      <c r="DI1550" s="422"/>
      <c r="DJ1550" s="422"/>
      <c r="EU1550" s="422"/>
      <c r="EV1550" s="422"/>
    </row>
    <row r="1551" spans="14:152" s="56" customFormat="1" ht="15" customHeight="1">
      <c r="N1551" s="461">
        <v>8</v>
      </c>
      <c r="O1551" s="461">
        <v>54</v>
      </c>
      <c r="P1551" s="172" t="s">
        <v>251</v>
      </c>
      <c r="Q1551" s="172" t="s">
        <v>252</v>
      </c>
      <c r="R1551" s="172" t="s">
        <v>253</v>
      </c>
      <c r="AG1551" s="57"/>
      <c r="AH1551" s="57"/>
      <c r="AI1551" s="57"/>
      <c r="AJ1551" s="57"/>
      <c r="AK1551" s="57"/>
      <c r="AL1551" s="57"/>
      <c r="AM1551" s="57"/>
      <c r="AN1551" s="57"/>
      <c r="AO1551" s="57"/>
      <c r="AP1551" s="57"/>
      <c r="AQ1551" s="57"/>
      <c r="AR1551" s="57"/>
      <c r="AS1551" s="57"/>
      <c r="AT1551" s="57"/>
      <c r="AU1551" s="57"/>
      <c r="AV1551" s="57"/>
      <c r="AW1551" s="57"/>
      <c r="AX1551" s="57"/>
      <c r="AY1551" s="57"/>
      <c r="AZ1551" s="57"/>
      <c r="BA1551" s="57"/>
      <c r="BB1551" s="57"/>
      <c r="BC1551" s="57"/>
      <c r="BD1551" s="57"/>
      <c r="BE1551" s="57"/>
      <c r="BF1551" s="57"/>
      <c r="BG1551" s="57"/>
      <c r="BH1551" s="57"/>
      <c r="BI1551" s="57"/>
      <c r="BJ1551" s="57"/>
      <c r="BK1551" s="57"/>
      <c r="BL1551" s="57"/>
      <c r="BM1551" s="57"/>
      <c r="BN1551" s="57"/>
      <c r="DI1551" s="422"/>
      <c r="DJ1551" s="422"/>
      <c r="EU1551" s="422"/>
      <c r="EV1551" s="422"/>
    </row>
    <row r="1552" spans="14:152" s="56" customFormat="1" ht="15" customHeight="1">
      <c r="N1552" s="461">
        <v>9</v>
      </c>
      <c r="O1552" s="461">
        <v>57</v>
      </c>
      <c r="P1552" s="172" t="s">
        <v>10</v>
      </c>
      <c r="Q1552" s="172" t="s">
        <v>254</v>
      </c>
      <c r="R1552" s="172" t="s">
        <v>255</v>
      </c>
      <c r="AG1552" s="57"/>
      <c r="AH1552" s="57"/>
      <c r="AI1552" s="57"/>
      <c r="AJ1552" s="57"/>
      <c r="AK1552" s="57"/>
      <c r="AL1552" s="57"/>
      <c r="AM1552" s="57"/>
      <c r="AN1552" s="57"/>
      <c r="AO1552" s="57"/>
      <c r="AP1552" s="57"/>
      <c r="AQ1552" s="57"/>
      <c r="AR1552" s="57"/>
      <c r="AS1552" s="57"/>
      <c r="AT1552" s="57"/>
      <c r="AU1552" s="57"/>
      <c r="AV1552" s="57"/>
      <c r="AW1552" s="57"/>
      <c r="AX1552" s="57"/>
      <c r="AY1552" s="57"/>
      <c r="AZ1552" s="57"/>
      <c r="BA1552" s="57"/>
      <c r="BB1552" s="57"/>
      <c r="BC1552" s="57"/>
      <c r="BD1552" s="57"/>
      <c r="BE1552" s="57"/>
      <c r="BF1552" s="57"/>
      <c r="BG1552" s="57"/>
      <c r="BH1552" s="57"/>
      <c r="BI1552" s="57"/>
      <c r="BJ1552" s="57"/>
      <c r="BK1552" s="57"/>
      <c r="BL1552" s="57"/>
      <c r="BM1552" s="57"/>
      <c r="BN1552" s="57"/>
      <c r="DI1552" s="422"/>
      <c r="DJ1552" s="422"/>
      <c r="EU1552" s="422"/>
      <c r="EV1552" s="422"/>
    </row>
    <row r="1553" spans="14:152" s="56" customFormat="1" ht="15" customHeight="1">
      <c r="N1553" s="461">
        <v>10</v>
      </c>
      <c r="O1553" s="461">
        <v>59</v>
      </c>
      <c r="P1553" s="172" t="s">
        <v>17</v>
      </c>
      <c r="Q1553" s="172" t="s">
        <v>256</v>
      </c>
      <c r="R1553" s="172" t="s">
        <v>257</v>
      </c>
      <c r="AG1553" s="57"/>
      <c r="AH1553" s="57"/>
      <c r="AI1553" s="57"/>
      <c r="AJ1553" s="57"/>
      <c r="AK1553" s="57"/>
      <c r="AL1553" s="57"/>
      <c r="AM1553" s="57"/>
      <c r="AN1553" s="57"/>
      <c r="AO1553" s="57"/>
      <c r="AP1553" s="57"/>
      <c r="AQ1553" s="57"/>
      <c r="AR1553" s="57"/>
      <c r="AS1553" s="57"/>
      <c r="AT1553" s="57"/>
      <c r="AU1553" s="57"/>
      <c r="AV1553" s="57"/>
      <c r="AW1553" s="57"/>
      <c r="AX1553" s="57"/>
      <c r="AY1553" s="57"/>
      <c r="AZ1553" s="57"/>
      <c r="BA1553" s="57"/>
      <c r="BB1553" s="57"/>
      <c r="BC1553" s="57"/>
      <c r="BD1553" s="57"/>
      <c r="BE1553" s="57"/>
      <c r="BF1553" s="57"/>
      <c r="BG1553" s="57"/>
      <c r="BH1553" s="57"/>
      <c r="BI1553" s="57"/>
      <c r="BJ1553" s="57"/>
      <c r="BK1553" s="57"/>
      <c r="BL1553" s="57"/>
      <c r="BM1553" s="57"/>
      <c r="BN1553" s="57"/>
      <c r="DI1553" s="422"/>
      <c r="DJ1553" s="422"/>
      <c r="EU1553" s="422"/>
      <c r="EV1553" s="422"/>
    </row>
    <row r="1554" spans="14:152" s="56" customFormat="1" ht="15" customHeight="1">
      <c r="N1554" s="461">
        <v>11</v>
      </c>
      <c r="O1554" s="461">
        <v>62</v>
      </c>
      <c r="P1554" s="172" t="s">
        <v>24</v>
      </c>
      <c r="Q1554" s="172" t="s">
        <v>258</v>
      </c>
      <c r="R1554" s="172" t="s">
        <v>259</v>
      </c>
      <c r="AG1554" s="57"/>
      <c r="AH1554" s="57"/>
      <c r="AI1554" s="57"/>
      <c r="AJ1554" s="57"/>
      <c r="AK1554" s="57"/>
      <c r="AL1554" s="57"/>
      <c r="AM1554" s="57"/>
      <c r="AN1554" s="57"/>
      <c r="AO1554" s="57"/>
      <c r="AP1554" s="57"/>
      <c r="AQ1554" s="57"/>
      <c r="AR1554" s="57"/>
      <c r="AS1554" s="57"/>
      <c r="AT1554" s="57"/>
      <c r="AU1554" s="57"/>
      <c r="AV1554" s="57"/>
      <c r="AW1554" s="57"/>
      <c r="AX1554" s="57"/>
      <c r="AY1554" s="57"/>
      <c r="AZ1554" s="57"/>
      <c r="BA1554" s="57"/>
      <c r="BB1554" s="57"/>
      <c r="BC1554" s="57"/>
      <c r="BD1554" s="57"/>
      <c r="BE1554" s="57"/>
      <c r="BF1554" s="57"/>
      <c r="BG1554" s="57"/>
      <c r="BH1554" s="57"/>
      <c r="BI1554" s="57"/>
      <c r="BJ1554" s="57"/>
      <c r="BK1554" s="57"/>
      <c r="BL1554" s="57"/>
      <c r="BM1554" s="57"/>
      <c r="BN1554" s="57"/>
      <c r="DI1554" s="422"/>
      <c r="DJ1554" s="422"/>
      <c r="EU1554" s="422"/>
      <c r="EV1554" s="422"/>
    </row>
    <row r="1555" spans="14:152" s="56" customFormat="1" ht="15" customHeight="1">
      <c r="N1555" s="461">
        <v>12</v>
      </c>
      <c r="O1555" s="461">
        <v>67</v>
      </c>
      <c r="P1555" s="172" t="s">
        <v>24</v>
      </c>
      <c r="Q1555" s="172" t="s">
        <v>260</v>
      </c>
      <c r="R1555" s="172" t="s">
        <v>261</v>
      </c>
      <c r="AG1555" s="57"/>
      <c r="AH1555" s="57"/>
      <c r="AI1555" s="57"/>
      <c r="AJ1555" s="57"/>
      <c r="AK1555" s="57"/>
      <c r="AL1555" s="57"/>
      <c r="AM1555" s="57"/>
      <c r="AN1555" s="57"/>
      <c r="AO1555" s="57"/>
      <c r="AP1555" s="57"/>
      <c r="AQ1555" s="57"/>
      <c r="AR1555" s="57"/>
      <c r="AS1555" s="57"/>
      <c r="AT1555" s="57"/>
      <c r="AU1555" s="57"/>
      <c r="AV1555" s="57"/>
      <c r="AW1555" s="57"/>
      <c r="AX1555" s="57"/>
      <c r="AY1555" s="57"/>
      <c r="AZ1555" s="57"/>
      <c r="BA1555" s="57"/>
      <c r="BB1555" s="57"/>
      <c r="BC1555" s="57"/>
      <c r="BD1555" s="57"/>
      <c r="BE1555" s="57"/>
      <c r="BF1555" s="57"/>
      <c r="BG1555" s="57"/>
      <c r="BH1555" s="57"/>
      <c r="BI1555" s="57"/>
      <c r="BJ1555" s="57"/>
      <c r="BK1555" s="57"/>
      <c r="BL1555" s="57"/>
      <c r="BM1555" s="57"/>
      <c r="BN1555" s="57"/>
      <c r="DI1555" s="422"/>
      <c r="DJ1555" s="422"/>
      <c r="EU1555" s="422"/>
      <c r="EV1555" s="422"/>
    </row>
    <row r="1556" spans="14:152" s="56" customFormat="1" ht="15" customHeight="1">
      <c r="N1556" s="461">
        <v>13</v>
      </c>
      <c r="O1556" s="461">
        <v>69</v>
      </c>
      <c r="P1556" s="172" t="s">
        <v>36</v>
      </c>
      <c r="Q1556" s="172" t="s">
        <v>39</v>
      </c>
      <c r="R1556" s="172" t="s">
        <v>262</v>
      </c>
      <c r="AG1556" s="57"/>
      <c r="AH1556" s="57"/>
      <c r="AI1556" s="57"/>
      <c r="AJ1556" s="57"/>
      <c r="AK1556" s="57"/>
      <c r="AL1556" s="57"/>
      <c r="AM1556" s="57"/>
      <c r="AN1556" s="57"/>
      <c r="AO1556" s="57"/>
      <c r="AP1556" s="57"/>
      <c r="AQ1556" s="57"/>
      <c r="AR1556" s="57"/>
      <c r="AS1556" s="57"/>
      <c r="AT1556" s="57"/>
      <c r="AU1556" s="57"/>
      <c r="AV1556" s="57"/>
      <c r="AW1556" s="57"/>
      <c r="AX1556" s="57"/>
      <c r="AY1556" s="57"/>
      <c r="AZ1556" s="57"/>
      <c r="BA1556" s="57"/>
      <c r="BB1556" s="57"/>
      <c r="BC1556" s="57"/>
      <c r="BD1556" s="57"/>
      <c r="BE1556" s="57"/>
      <c r="BF1556" s="57"/>
      <c r="BG1556" s="57"/>
      <c r="BH1556" s="57"/>
      <c r="BI1556" s="57"/>
      <c r="BJ1556" s="57"/>
      <c r="BK1556" s="57"/>
      <c r="BL1556" s="57"/>
      <c r="BM1556" s="57"/>
      <c r="BN1556" s="57"/>
      <c r="DI1556" s="422"/>
      <c r="DJ1556" s="422"/>
      <c r="EU1556" s="422"/>
      <c r="EV1556" s="422"/>
    </row>
    <row r="1557" spans="14:152" s="56" customFormat="1" ht="15" customHeight="1">
      <c r="N1557" s="461">
        <v>14</v>
      </c>
      <c r="O1557" s="461">
        <v>70</v>
      </c>
      <c r="P1557" s="172" t="s">
        <v>36</v>
      </c>
      <c r="Q1557" s="172" t="s">
        <v>122</v>
      </c>
      <c r="R1557" s="172" t="s">
        <v>263</v>
      </c>
      <c r="AG1557" s="57"/>
      <c r="AH1557" s="57"/>
      <c r="AI1557" s="57"/>
      <c r="AJ1557" s="57"/>
      <c r="AK1557" s="57"/>
      <c r="AL1557" s="57"/>
      <c r="AM1557" s="57"/>
      <c r="AN1557" s="57"/>
      <c r="AO1557" s="57"/>
      <c r="AP1557" s="57"/>
      <c r="AQ1557" s="57"/>
      <c r="AR1557" s="57"/>
      <c r="AS1557" s="57"/>
      <c r="AT1557" s="57"/>
      <c r="AU1557" s="57"/>
      <c r="AV1557" s="57"/>
      <c r="AW1557" s="57"/>
      <c r="AX1557" s="57"/>
      <c r="AY1557" s="57"/>
      <c r="AZ1557" s="57"/>
      <c r="BA1557" s="57"/>
      <c r="BB1557" s="57"/>
      <c r="BC1557" s="57"/>
      <c r="BD1557" s="57"/>
      <c r="BE1557" s="57"/>
      <c r="BF1557" s="57"/>
      <c r="BG1557" s="57"/>
      <c r="BH1557" s="57"/>
      <c r="BI1557" s="57"/>
      <c r="BJ1557" s="57"/>
      <c r="BK1557" s="57"/>
      <c r="BL1557" s="57"/>
      <c r="BM1557" s="57"/>
      <c r="BN1557" s="57"/>
      <c r="DI1557" s="422"/>
      <c r="DJ1557" s="422"/>
      <c r="EU1557" s="422"/>
      <c r="EV1557" s="422"/>
    </row>
    <row r="1558" spans="14:152" s="56" customFormat="1" ht="15" customHeight="1">
      <c r="N1558" s="461">
        <v>15</v>
      </c>
      <c r="O1558" s="461">
        <v>72</v>
      </c>
      <c r="P1558" s="172" t="s">
        <v>44</v>
      </c>
      <c r="Q1558" s="172" t="s">
        <v>264</v>
      </c>
      <c r="R1558" s="172" t="s">
        <v>42</v>
      </c>
      <c r="AG1558" s="57"/>
      <c r="AH1558" s="57"/>
      <c r="AI1558" s="57"/>
      <c r="AJ1558" s="57"/>
      <c r="AK1558" s="57"/>
      <c r="AL1558" s="57"/>
      <c r="AM1558" s="57"/>
      <c r="AN1558" s="57"/>
      <c r="AO1558" s="57"/>
      <c r="AP1558" s="57"/>
      <c r="AQ1558" s="57"/>
      <c r="AR1558" s="57"/>
      <c r="AS1558" s="57"/>
      <c r="AT1558" s="57"/>
      <c r="AU1558" s="57"/>
      <c r="AV1558" s="57"/>
      <c r="AW1558" s="57"/>
      <c r="AX1558" s="57"/>
      <c r="AY1558" s="57"/>
      <c r="AZ1558" s="57"/>
      <c r="BA1558" s="57"/>
      <c r="BB1558" s="57"/>
      <c r="BC1558" s="57"/>
      <c r="BD1558" s="57"/>
      <c r="BE1558" s="57"/>
      <c r="BF1558" s="57"/>
      <c r="BG1558" s="57"/>
      <c r="BH1558" s="57"/>
      <c r="BI1558" s="57"/>
      <c r="BJ1558" s="57"/>
      <c r="BK1558" s="57"/>
      <c r="BL1558" s="57"/>
      <c r="BM1558" s="57"/>
      <c r="BN1558" s="57"/>
      <c r="DI1558" s="422"/>
      <c r="DJ1558" s="422"/>
      <c r="EU1558" s="422"/>
      <c r="EV1558" s="422"/>
    </row>
    <row r="1559" spans="14:152" s="56" customFormat="1" ht="15" customHeight="1">
      <c r="N1559" s="461">
        <v>16</v>
      </c>
      <c r="O1559" s="461">
        <v>74</v>
      </c>
      <c r="P1559" s="172" t="s">
        <v>46</v>
      </c>
      <c r="Q1559" s="172" t="s">
        <v>265</v>
      </c>
      <c r="R1559" s="172" t="s">
        <v>266</v>
      </c>
      <c r="AG1559" s="57"/>
      <c r="AH1559" s="57"/>
      <c r="AI1559" s="57"/>
      <c r="AJ1559" s="57"/>
      <c r="AK1559" s="57"/>
      <c r="AL1559" s="57"/>
      <c r="AM1559" s="57"/>
      <c r="AN1559" s="57"/>
      <c r="AO1559" s="57"/>
      <c r="AP1559" s="57"/>
      <c r="AQ1559" s="57"/>
      <c r="AR1559" s="57"/>
      <c r="AS1559" s="57"/>
      <c r="AT1559" s="57"/>
      <c r="AU1559" s="57"/>
      <c r="AV1559" s="57"/>
      <c r="AW1559" s="57"/>
      <c r="AX1559" s="57"/>
      <c r="AY1559" s="57"/>
      <c r="AZ1559" s="57"/>
      <c r="BA1559" s="57"/>
      <c r="BB1559" s="57"/>
      <c r="BC1559" s="57"/>
      <c r="BD1559" s="57"/>
      <c r="BE1559" s="57"/>
      <c r="BF1559" s="57"/>
      <c r="BG1559" s="57"/>
      <c r="BH1559" s="57"/>
      <c r="BI1559" s="57"/>
      <c r="BJ1559" s="57"/>
      <c r="BK1559" s="57"/>
      <c r="BL1559" s="57"/>
      <c r="BM1559" s="57"/>
      <c r="BN1559" s="57"/>
      <c r="DI1559" s="422"/>
      <c r="DJ1559" s="422"/>
      <c r="EU1559" s="422"/>
      <c r="EV1559" s="422"/>
    </row>
    <row r="1560" spans="14:152" s="56" customFormat="1" ht="15" customHeight="1">
      <c r="N1560" s="461">
        <v>17</v>
      </c>
      <c r="O1560" s="461">
        <v>75</v>
      </c>
      <c r="P1560" s="529">
        <v>4</v>
      </c>
      <c r="Q1560" s="172" t="s">
        <v>267</v>
      </c>
      <c r="R1560" s="172" t="s">
        <v>268</v>
      </c>
      <c r="AG1560" s="57"/>
      <c r="AH1560" s="57"/>
      <c r="AI1560" s="57"/>
      <c r="AJ1560" s="57"/>
      <c r="AK1560" s="57"/>
      <c r="AL1560" s="57"/>
      <c r="AM1560" s="57"/>
      <c r="AN1560" s="57"/>
      <c r="AO1560" s="57"/>
      <c r="AP1560" s="57"/>
      <c r="AQ1560" s="57"/>
      <c r="AR1560" s="57"/>
      <c r="AS1560" s="57"/>
      <c r="AT1560" s="57"/>
      <c r="AU1560" s="57"/>
      <c r="AV1560" s="57"/>
      <c r="AW1560" s="57"/>
      <c r="AX1560" s="57"/>
      <c r="AY1560" s="57"/>
      <c r="AZ1560" s="57"/>
      <c r="BA1560" s="57"/>
      <c r="BB1560" s="57"/>
      <c r="BC1560" s="57"/>
      <c r="BD1560" s="57"/>
      <c r="BE1560" s="57"/>
      <c r="BF1560" s="57"/>
      <c r="BG1560" s="57"/>
      <c r="BH1560" s="57"/>
      <c r="BI1560" s="57"/>
      <c r="BJ1560" s="57"/>
      <c r="BK1560" s="57"/>
      <c r="BL1560" s="57"/>
      <c r="BM1560" s="57"/>
      <c r="BN1560" s="57"/>
      <c r="DI1560" s="422"/>
      <c r="DJ1560" s="422"/>
      <c r="EU1560" s="422"/>
      <c r="EV1560" s="422"/>
    </row>
    <row r="1561" spans="14:152" s="56" customFormat="1" ht="15" customHeight="1">
      <c r="N1561" s="461">
        <v>18</v>
      </c>
      <c r="O1561" s="461">
        <v>77</v>
      </c>
      <c r="P1561" s="172" t="s">
        <v>177</v>
      </c>
      <c r="Q1561" s="172" t="s">
        <v>58</v>
      </c>
      <c r="R1561" s="172" t="s">
        <v>269</v>
      </c>
      <c r="AG1561" s="57"/>
      <c r="AH1561" s="57"/>
      <c r="AI1561" s="57"/>
      <c r="AJ1561" s="57"/>
      <c r="AK1561" s="57"/>
      <c r="AL1561" s="57"/>
      <c r="AM1561" s="57"/>
      <c r="AN1561" s="57"/>
      <c r="AO1561" s="57"/>
      <c r="AP1561" s="57"/>
      <c r="AQ1561" s="57"/>
      <c r="AR1561" s="57"/>
      <c r="AS1561" s="57"/>
      <c r="AT1561" s="57"/>
      <c r="AU1561" s="57"/>
      <c r="AV1561" s="57"/>
      <c r="AW1561" s="57"/>
      <c r="AX1561" s="57"/>
      <c r="AY1561" s="57"/>
      <c r="AZ1561" s="57"/>
      <c r="BA1561" s="57"/>
      <c r="BB1561" s="57"/>
      <c r="BC1561" s="57"/>
      <c r="BD1561" s="57"/>
      <c r="BE1561" s="57"/>
      <c r="BF1561" s="57"/>
      <c r="BG1561" s="57"/>
      <c r="BH1561" s="57"/>
      <c r="BI1561" s="57"/>
      <c r="BJ1561" s="57"/>
      <c r="BK1561" s="57"/>
      <c r="BL1561" s="57"/>
      <c r="BM1561" s="57"/>
      <c r="BN1561" s="57"/>
      <c r="DI1561" s="422"/>
      <c r="DJ1561" s="422"/>
      <c r="EU1561" s="422"/>
      <c r="EV1561" s="422"/>
    </row>
    <row r="1562" spans="14:152" s="56" customFormat="1" ht="15" customHeight="1">
      <c r="N1562" s="461">
        <v>19</v>
      </c>
      <c r="O1562" s="461">
        <v>79</v>
      </c>
      <c r="P1562" s="172" t="s">
        <v>56</v>
      </c>
      <c r="Q1562" s="172" t="s">
        <v>270</v>
      </c>
      <c r="R1562" s="172" t="s">
        <v>271</v>
      </c>
      <c r="AG1562" s="57"/>
      <c r="AH1562" s="57"/>
      <c r="AI1562" s="57"/>
      <c r="AJ1562" s="57"/>
      <c r="AK1562" s="57"/>
      <c r="AL1562" s="57"/>
      <c r="AM1562" s="57"/>
      <c r="AN1562" s="57"/>
      <c r="AO1562" s="57"/>
      <c r="AP1562" s="57"/>
      <c r="AQ1562" s="57"/>
      <c r="AR1562" s="57"/>
      <c r="AS1562" s="57"/>
      <c r="AT1562" s="57"/>
      <c r="AU1562" s="57"/>
      <c r="AV1562" s="57"/>
      <c r="AW1562" s="57"/>
      <c r="AX1562" s="57"/>
      <c r="AY1562" s="57"/>
      <c r="AZ1562" s="57"/>
      <c r="BA1562" s="57"/>
      <c r="BB1562" s="57"/>
      <c r="BC1562" s="57"/>
      <c r="BD1562" s="57"/>
      <c r="BE1562" s="57"/>
      <c r="BF1562" s="57"/>
      <c r="BG1562" s="57"/>
      <c r="BH1562" s="57"/>
      <c r="BI1562" s="57"/>
      <c r="BJ1562" s="57"/>
      <c r="BK1562" s="57"/>
      <c r="BL1562" s="57"/>
      <c r="BM1562" s="57"/>
      <c r="BN1562" s="57"/>
      <c r="DI1562" s="422"/>
      <c r="DJ1562" s="422"/>
      <c r="EU1562" s="422"/>
      <c r="EV1562" s="422"/>
    </row>
    <row r="1563" spans="14:152" s="56" customFormat="1" ht="15" customHeight="1">
      <c r="N1563" s="461">
        <v>20</v>
      </c>
      <c r="O1563" s="461">
        <v>81</v>
      </c>
      <c r="P1563" s="172" t="s">
        <v>127</v>
      </c>
      <c r="Q1563" s="172" t="s">
        <v>272</v>
      </c>
      <c r="R1563" s="172" t="s">
        <v>273</v>
      </c>
      <c r="AG1563" s="57"/>
      <c r="AH1563" s="57"/>
      <c r="AI1563" s="57"/>
      <c r="AJ1563" s="57"/>
      <c r="AK1563" s="57"/>
      <c r="AL1563" s="57"/>
      <c r="AM1563" s="57"/>
      <c r="AN1563" s="57"/>
      <c r="AO1563" s="57"/>
      <c r="AP1563" s="57"/>
      <c r="AQ1563" s="57"/>
      <c r="AR1563" s="57"/>
      <c r="AS1563" s="57"/>
      <c r="AT1563" s="57"/>
      <c r="AU1563" s="57"/>
      <c r="AV1563" s="57"/>
      <c r="AW1563" s="57"/>
      <c r="AX1563" s="57"/>
      <c r="AY1563" s="57"/>
      <c r="AZ1563" s="57"/>
      <c r="BA1563" s="57"/>
      <c r="BB1563" s="57"/>
      <c r="BC1563" s="57"/>
      <c r="BD1563" s="57"/>
      <c r="BE1563" s="57"/>
      <c r="BF1563" s="57"/>
      <c r="BG1563" s="57"/>
      <c r="BH1563" s="57"/>
      <c r="BI1563" s="57"/>
      <c r="BJ1563" s="57"/>
      <c r="BK1563" s="57"/>
      <c r="BL1563" s="57"/>
      <c r="BM1563" s="57"/>
      <c r="BN1563" s="57"/>
      <c r="DI1563" s="422"/>
      <c r="DJ1563" s="422"/>
      <c r="EU1563" s="422"/>
      <c r="EV1563" s="422"/>
    </row>
    <row r="1564" spans="14:152" s="56" customFormat="1" ht="15" customHeight="1">
      <c r="N1564" s="461">
        <v>21</v>
      </c>
      <c r="O1564" s="461">
        <v>83</v>
      </c>
      <c r="P1564" s="172" t="s">
        <v>182</v>
      </c>
      <c r="Q1564" s="172" t="s">
        <v>274</v>
      </c>
      <c r="R1564" s="172" t="s">
        <v>275</v>
      </c>
      <c r="AG1564" s="57"/>
      <c r="AH1564" s="57"/>
      <c r="AI1564" s="57"/>
      <c r="AJ1564" s="57"/>
      <c r="AK1564" s="57"/>
      <c r="AL1564" s="57"/>
      <c r="AM1564" s="57"/>
      <c r="AN1564" s="57"/>
      <c r="AO1564" s="57"/>
      <c r="AP1564" s="57"/>
      <c r="AQ1564" s="57"/>
      <c r="AR1564" s="57"/>
      <c r="AS1564" s="57"/>
      <c r="AT1564" s="57"/>
      <c r="AU1564" s="57"/>
      <c r="AV1564" s="57"/>
      <c r="AW1564" s="57"/>
      <c r="AX1564" s="57"/>
      <c r="AY1564" s="57"/>
      <c r="AZ1564" s="57"/>
      <c r="BA1564" s="57"/>
      <c r="BB1564" s="57"/>
      <c r="BC1564" s="57"/>
      <c r="BD1564" s="57"/>
      <c r="BE1564" s="57"/>
      <c r="BF1564" s="57"/>
      <c r="BG1564" s="57"/>
      <c r="BH1564" s="57"/>
      <c r="BI1564" s="57"/>
      <c r="BJ1564" s="57"/>
      <c r="BK1564" s="57"/>
      <c r="BL1564" s="57"/>
      <c r="BM1564" s="57"/>
      <c r="BN1564" s="57"/>
      <c r="DI1564" s="422"/>
      <c r="DJ1564" s="422"/>
      <c r="EU1564" s="422"/>
      <c r="EV1564" s="422"/>
    </row>
    <row r="1565" spans="14:152" s="56" customFormat="1" ht="15" customHeight="1">
      <c r="N1565" s="461">
        <v>22</v>
      </c>
      <c r="O1565" s="461">
        <v>85</v>
      </c>
      <c r="P1565" s="172" t="s">
        <v>71</v>
      </c>
      <c r="Q1565" s="172" t="s">
        <v>73</v>
      </c>
      <c r="R1565" s="172" t="s">
        <v>276</v>
      </c>
      <c r="AG1565" s="57"/>
      <c r="AH1565" s="57"/>
      <c r="AI1565" s="57"/>
      <c r="AJ1565" s="57"/>
      <c r="AK1565" s="57"/>
      <c r="AL1565" s="57"/>
      <c r="AM1565" s="57"/>
      <c r="AN1565" s="57"/>
      <c r="AO1565" s="57"/>
      <c r="AP1565" s="57"/>
      <c r="AQ1565" s="57"/>
      <c r="AR1565" s="57"/>
      <c r="AS1565" s="57"/>
      <c r="AT1565" s="57"/>
      <c r="AU1565" s="57"/>
      <c r="AV1565" s="57"/>
      <c r="AW1565" s="57"/>
      <c r="AX1565" s="57"/>
      <c r="AY1565" s="57"/>
      <c r="AZ1565" s="57"/>
      <c r="BA1565" s="57"/>
      <c r="BB1565" s="57"/>
      <c r="BC1565" s="57"/>
      <c r="BD1565" s="57"/>
      <c r="BE1565" s="57"/>
      <c r="BF1565" s="57"/>
      <c r="BG1565" s="57"/>
      <c r="BH1565" s="57"/>
      <c r="BI1565" s="57"/>
      <c r="BJ1565" s="57"/>
      <c r="BK1565" s="57"/>
      <c r="BL1565" s="57"/>
      <c r="BM1565" s="57"/>
      <c r="BN1565" s="57"/>
      <c r="DI1565" s="422"/>
      <c r="DJ1565" s="422"/>
      <c r="EU1565" s="422"/>
      <c r="EV1565" s="422"/>
    </row>
    <row r="1566" spans="14:152" s="56" customFormat="1" ht="15" customHeight="1">
      <c r="N1566" s="461">
        <v>23</v>
      </c>
      <c r="O1566" s="461">
        <v>87</v>
      </c>
      <c r="P1566" s="172" t="s">
        <v>186</v>
      </c>
      <c r="Q1566" s="172" t="s">
        <v>277</v>
      </c>
      <c r="R1566" s="172" t="s">
        <v>278</v>
      </c>
      <c r="AG1566" s="57"/>
      <c r="AH1566" s="57"/>
      <c r="AI1566" s="57"/>
      <c r="AJ1566" s="57"/>
      <c r="AK1566" s="57"/>
      <c r="AL1566" s="57"/>
      <c r="AM1566" s="57"/>
      <c r="AN1566" s="57"/>
      <c r="AO1566" s="57"/>
      <c r="AP1566" s="57"/>
      <c r="AQ1566" s="57"/>
      <c r="AR1566" s="57"/>
      <c r="AS1566" s="57"/>
      <c r="AT1566" s="57"/>
      <c r="AU1566" s="57"/>
      <c r="AV1566" s="57"/>
      <c r="AW1566" s="57"/>
      <c r="AX1566" s="57"/>
      <c r="AY1566" s="57"/>
      <c r="AZ1566" s="57"/>
      <c r="BA1566" s="57"/>
      <c r="BB1566" s="57"/>
      <c r="BC1566" s="57"/>
      <c r="BD1566" s="57"/>
      <c r="BE1566" s="57"/>
      <c r="BF1566" s="57"/>
      <c r="BG1566" s="57"/>
      <c r="BH1566" s="57"/>
      <c r="BI1566" s="57"/>
      <c r="BJ1566" s="57"/>
      <c r="BK1566" s="57"/>
      <c r="BL1566" s="57"/>
      <c r="BM1566" s="57"/>
      <c r="BN1566" s="57"/>
      <c r="DI1566" s="422"/>
      <c r="DJ1566" s="422"/>
      <c r="EU1566" s="422"/>
      <c r="EV1566" s="422"/>
    </row>
    <row r="1567" spans="14:152" s="56" customFormat="1" ht="15" customHeight="1">
      <c r="N1567" s="461">
        <v>24</v>
      </c>
      <c r="O1567" s="461">
        <v>89</v>
      </c>
      <c r="P1567" s="172" t="s">
        <v>189</v>
      </c>
      <c r="Q1567" s="172" t="s">
        <v>279</v>
      </c>
      <c r="R1567" s="172" t="s">
        <v>280</v>
      </c>
      <c r="AG1567" s="57"/>
      <c r="AH1567" s="57"/>
      <c r="AI1567" s="57"/>
      <c r="AJ1567" s="57"/>
      <c r="AK1567" s="57"/>
      <c r="AL1567" s="57"/>
      <c r="AM1567" s="57"/>
      <c r="AN1567" s="57"/>
      <c r="AO1567" s="57"/>
      <c r="AP1567" s="57"/>
      <c r="AQ1567" s="57"/>
      <c r="AR1567" s="57"/>
      <c r="AS1567" s="57"/>
      <c r="AT1567" s="57"/>
      <c r="AU1567" s="57"/>
      <c r="AV1567" s="57"/>
      <c r="AW1567" s="57"/>
      <c r="AX1567" s="57"/>
      <c r="AY1567" s="57"/>
      <c r="AZ1567" s="57"/>
      <c r="BA1567" s="57"/>
      <c r="BB1567" s="57"/>
      <c r="BC1567" s="57"/>
      <c r="BD1567" s="57"/>
      <c r="BE1567" s="57"/>
      <c r="BF1567" s="57"/>
      <c r="BG1567" s="57"/>
      <c r="BH1567" s="57"/>
      <c r="BI1567" s="57"/>
      <c r="BJ1567" s="57"/>
      <c r="BK1567" s="57"/>
      <c r="BL1567" s="57"/>
      <c r="BM1567" s="57"/>
      <c r="BN1567" s="57"/>
      <c r="DI1567" s="422"/>
      <c r="DJ1567" s="422"/>
      <c r="EU1567" s="422"/>
      <c r="EV1567" s="422"/>
    </row>
    <row r="1568" spans="14:152" s="56" customFormat="1" ht="15" customHeight="1">
      <c r="N1568" s="461">
        <v>25</v>
      </c>
      <c r="O1568" s="461">
        <v>90</v>
      </c>
      <c r="P1568" s="172" t="s">
        <v>191</v>
      </c>
      <c r="Q1568" s="172" t="s">
        <v>81</v>
      </c>
      <c r="R1568" s="172" t="s">
        <v>281</v>
      </c>
      <c r="AG1568" s="57"/>
      <c r="AH1568" s="57"/>
      <c r="AI1568" s="57"/>
      <c r="AJ1568" s="57"/>
      <c r="AK1568" s="57"/>
      <c r="AL1568" s="57"/>
      <c r="AM1568" s="57"/>
      <c r="AN1568" s="57"/>
      <c r="AO1568" s="57"/>
      <c r="AP1568" s="57"/>
      <c r="AQ1568" s="57"/>
      <c r="AR1568" s="57"/>
      <c r="AS1568" s="57"/>
      <c r="AT1568" s="57"/>
      <c r="AU1568" s="57"/>
      <c r="AV1568" s="57"/>
      <c r="AW1568" s="57"/>
      <c r="AX1568" s="57"/>
      <c r="AY1568" s="57"/>
      <c r="AZ1568" s="57"/>
      <c r="BA1568" s="57"/>
      <c r="BB1568" s="57"/>
      <c r="BC1568" s="57"/>
      <c r="BD1568" s="57"/>
      <c r="BE1568" s="57"/>
      <c r="BF1568" s="57"/>
      <c r="BG1568" s="57"/>
      <c r="BH1568" s="57"/>
      <c r="BI1568" s="57"/>
      <c r="BJ1568" s="57"/>
      <c r="BK1568" s="57"/>
      <c r="BL1568" s="57"/>
      <c r="BM1568" s="57"/>
      <c r="BN1568" s="57"/>
      <c r="DI1568" s="422"/>
      <c r="DJ1568" s="422"/>
      <c r="EU1568" s="422"/>
      <c r="EV1568" s="422"/>
    </row>
    <row r="1569" spans="14:152" s="56" customFormat="1" ht="15" customHeight="1">
      <c r="N1569" s="461">
        <v>26</v>
      </c>
      <c r="O1569" s="461">
        <v>92</v>
      </c>
      <c r="P1569" s="172" t="s">
        <v>193</v>
      </c>
      <c r="Q1569" s="172" t="s">
        <v>87</v>
      </c>
      <c r="R1569" s="172" t="s">
        <v>282</v>
      </c>
      <c r="AG1569" s="57"/>
      <c r="AH1569" s="57"/>
      <c r="AI1569" s="57"/>
      <c r="AJ1569" s="57"/>
      <c r="AK1569" s="57"/>
      <c r="AL1569" s="57"/>
      <c r="AM1569" s="57"/>
      <c r="AN1569" s="57"/>
      <c r="AO1569" s="57"/>
      <c r="AP1569" s="57"/>
      <c r="AQ1569" s="57"/>
      <c r="AR1569" s="57"/>
      <c r="AS1569" s="57"/>
      <c r="AT1569" s="57"/>
      <c r="AU1569" s="57"/>
      <c r="AV1569" s="57"/>
      <c r="AW1569" s="57"/>
      <c r="AX1569" s="57"/>
      <c r="AY1569" s="57"/>
      <c r="AZ1569" s="57"/>
      <c r="BA1569" s="57"/>
      <c r="BB1569" s="57"/>
      <c r="BC1569" s="57"/>
      <c r="BD1569" s="57"/>
      <c r="BE1569" s="57"/>
      <c r="BF1569" s="57"/>
      <c r="BG1569" s="57"/>
      <c r="BH1569" s="57"/>
      <c r="BI1569" s="57"/>
      <c r="BJ1569" s="57"/>
      <c r="BK1569" s="57"/>
      <c r="BL1569" s="57"/>
      <c r="BM1569" s="57"/>
      <c r="BN1569" s="57"/>
      <c r="DI1569" s="422"/>
      <c r="DJ1569" s="422"/>
      <c r="EU1569" s="422"/>
      <c r="EV1569" s="422"/>
    </row>
    <row r="1570" spans="14:152" s="56" customFormat="1" ht="15" customHeight="1">
      <c r="N1570" s="461">
        <v>27</v>
      </c>
      <c r="O1570" s="461">
        <v>94</v>
      </c>
      <c r="P1570" s="172" t="s">
        <v>90</v>
      </c>
      <c r="Q1570" s="172" t="s">
        <v>283</v>
      </c>
      <c r="R1570" s="172" t="s">
        <v>284</v>
      </c>
      <c r="AG1570" s="57"/>
      <c r="AH1570" s="57"/>
      <c r="AI1570" s="57"/>
      <c r="AJ1570" s="57"/>
      <c r="AK1570" s="57"/>
      <c r="AL1570" s="57"/>
      <c r="AM1570" s="57"/>
      <c r="AN1570" s="57"/>
      <c r="AO1570" s="57"/>
      <c r="AP1570" s="57"/>
      <c r="AQ1570" s="57"/>
      <c r="AR1570" s="57"/>
      <c r="AS1570" s="57"/>
      <c r="AT1570" s="57"/>
      <c r="AU1570" s="57"/>
      <c r="AV1570" s="57"/>
      <c r="AW1570" s="57"/>
      <c r="AX1570" s="57"/>
      <c r="AY1570" s="57"/>
      <c r="AZ1570" s="57"/>
      <c r="BA1570" s="57"/>
      <c r="BB1570" s="57"/>
      <c r="BC1570" s="57"/>
      <c r="BD1570" s="57"/>
      <c r="BE1570" s="57"/>
      <c r="BF1570" s="57"/>
      <c r="BG1570" s="57"/>
      <c r="BH1570" s="57"/>
      <c r="BI1570" s="57"/>
      <c r="BJ1570" s="57"/>
      <c r="BK1570" s="57"/>
      <c r="BL1570" s="57"/>
      <c r="BM1570" s="57"/>
      <c r="BN1570" s="57"/>
      <c r="DI1570" s="422"/>
      <c r="DJ1570" s="422"/>
      <c r="EU1570" s="422"/>
      <c r="EV1570" s="422"/>
    </row>
    <row r="1571" spans="14:152" s="56" customFormat="1" ht="15" customHeight="1">
      <c r="N1571" s="461">
        <v>28</v>
      </c>
      <c r="O1571" s="461">
        <v>96</v>
      </c>
      <c r="P1571" s="172" t="s">
        <v>94</v>
      </c>
      <c r="Q1571" s="172" t="s">
        <v>285</v>
      </c>
      <c r="R1571" s="172" t="s">
        <v>286</v>
      </c>
      <c r="AG1571" s="57"/>
      <c r="AH1571" s="57"/>
      <c r="AI1571" s="57"/>
      <c r="AJ1571" s="57"/>
      <c r="AK1571" s="57"/>
      <c r="AL1571" s="57"/>
      <c r="AM1571" s="57"/>
      <c r="AN1571" s="57"/>
      <c r="AO1571" s="57"/>
      <c r="AP1571" s="57"/>
      <c r="AQ1571" s="57"/>
      <c r="AR1571" s="57"/>
      <c r="AS1571" s="57"/>
      <c r="AT1571" s="57"/>
      <c r="AU1571" s="57"/>
      <c r="AV1571" s="57"/>
      <c r="AW1571" s="57"/>
      <c r="AX1571" s="57"/>
      <c r="AY1571" s="57"/>
      <c r="AZ1571" s="57"/>
      <c r="BA1571" s="57"/>
      <c r="BB1571" s="57"/>
      <c r="BC1571" s="57"/>
      <c r="BD1571" s="57"/>
      <c r="BE1571" s="57"/>
      <c r="BF1571" s="57"/>
      <c r="BG1571" s="57"/>
      <c r="BH1571" s="57"/>
      <c r="BI1571" s="57"/>
      <c r="BJ1571" s="57"/>
      <c r="BK1571" s="57"/>
      <c r="BL1571" s="57"/>
      <c r="BM1571" s="57"/>
      <c r="BN1571" s="57"/>
      <c r="DI1571" s="422"/>
      <c r="DJ1571" s="422"/>
      <c r="EU1571" s="422"/>
      <c r="EV1571" s="422"/>
    </row>
    <row r="1572" spans="14:152" s="56" customFormat="1" ht="15" customHeight="1">
      <c r="N1572" s="461">
        <v>29</v>
      </c>
      <c r="O1572" s="461">
        <v>98</v>
      </c>
      <c r="P1572" s="172" t="s">
        <v>287</v>
      </c>
      <c r="Q1572" s="172" t="s">
        <v>95</v>
      </c>
      <c r="R1572" s="172" t="s">
        <v>288</v>
      </c>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57"/>
      <c r="BJ1572" s="57"/>
      <c r="BK1572" s="57"/>
      <c r="BL1572" s="57"/>
      <c r="BM1572" s="57"/>
      <c r="BN1572" s="57"/>
      <c r="DI1572" s="422"/>
      <c r="DJ1572" s="422"/>
      <c r="EU1572" s="422"/>
      <c r="EV1572" s="422"/>
    </row>
    <row r="1573" spans="14:152" s="56" customFormat="1" ht="15" customHeight="1">
      <c r="N1573" s="461">
        <v>30</v>
      </c>
      <c r="O1573" s="461">
        <v>100</v>
      </c>
      <c r="P1573" s="172" t="s">
        <v>97</v>
      </c>
      <c r="Q1573" s="172" t="s">
        <v>98</v>
      </c>
      <c r="R1573" s="172" t="s">
        <v>289</v>
      </c>
      <c r="AG1573" s="57"/>
      <c r="AH1573" s="57"/>
      <c r="AI1573" s="57"/>
      <c r="AJ1573" s="57"/>
      <c r="AK1573" s="57"/>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7"/>
      <c r="BI1573" s="57"/>
      <c r="BJ1573" s="57"/>
      <c r="BK1573" s="57"/>
      <c r="BL1573" s="57"/>
      <c r="BM1573" s="57"/>
      <c r="BN1573" s="57"/>
      <c r="DI1573" s="422"/>
      <c r="DJ1573" s="422"/>
      <c r="EU1573" s="422"/>
      <c r="EV1573" s="422"/>
    </row>
    <row r="1574" spans="14:152" s="56" customFormat="1" ht="15" customHeight="1">
      <c r="N1574" s="461">
        <v>31</v>
      </c>
      <c r="O1574" s="461">
        <v>102</v>
      </c>
      <c r="P1574" s="172" t="s">
        <v>290</v>
      </c>
      <c r="Q1574" s="172" t="s">
        <v>291</v>
      </c>
      <c r="R1574" s="172" t="s">
        <v>292</v>
      </c>
      <c r="AG1574" s="57"/>
      <c r="AH1574" s="57"/>
      <c r="AI1574" s="57"/>
      <c r="AJ1574" s="57"/>
      <c r="AK1574" s="57"/>
      <c r="AL1574" s="57"/>
      <c r="AM1574" s="57"/>
      <c r="AN1574" s="57"/>
      <c r="AO1574" s="57"/>
      <c r="AP1574" s="57"/>
      <c r="AQ1574" s="57"/>
      <c r="AR1574" s="57"/>
      <c r="AS1574" s="57"/>
      <c r="AT1574" s="57"/>
      <c r="AU1574" s="57"/>
      <c r="AV1574" s="57"/>
      <c r="AW1574" s="57"/>
      <c r="AX1574" s="57"/>
      <c r="AY1574" s="57"/>
      <c r="AZ1574" s="57"/>
      <c r="BA1574" s="57"/>
      <c r="BB1574" s="57"/>
      <c r="BC1574" s="57"/>
      <c r="BD1574" s="57"/>
      <c r="BE1574" s="57"/>
      <c r="BF1574" s="57"/>
      <c r="BG1574" s="57"/>
      <c r="BH1574" s="57"/>
      <c r="BI1574" s="57"/>
      <c r="BJ1574" s="57"/>
      <c r="BK1574" s="57"/>
      <c r="BL1574" s="57"/>
      <c r="BM1574" s="57"/>
      <c r="BN1574" s="57"/>
      <c r="DI1574" s="422"/>
      <c r="DJ1574" s="422"/>
      <c r="EU1574" s="422"/>
      <c r="EV1574" s="422"/>
    </row>
    <row r="1575" spans="14:152" s="56" customFormat="1" ht="15" customHeight="1">
      <c r="N1575" s="461">
        <v>32</v>
      </c>
      <c r="O1575" s="461">
        <v>104</v>
      </c>
      <c r="P1575" s="172" t="s">
        <v>293</v>
      </c>
      <c r="Q1575" s="172" t="s">
        <v>294</v>
      </c>
      <c r="R1575" s="172" t="s">
        <v>295</v>
      </c>
      <c r="AG1575" s="57"/>
      <c r="AH1575" s="57"/>
      <c r="AI1575" s="57"/>
      <c r="AJ1575" s="57"/>
      <c r="AK1575" s="57"/>
      <c r="AL1575" s="57"/>
      <c r="AM1575" s="57"/>
      <c r="AN1575" s="57"/>
      <c r="AO1575" s="57"/>
      <c r="AP1575" s="57"/>
      <c r="AQ1575" s="57"/>
      <c r="AR1575" s="57"/>
      <c r="AS1575" s="57"/>
      <c r="AT1575" s="57"/>
      <c r="AU1575" s="57"/>
      <c r="AV1575" s="57"/>
      <c r="AW1575" s="57"/>
      <c r="AX1575" s="57"/>
      <c r="AY1575" s="57"/>
      <c r="AZ1575" s="57"/>
      <c r="BA1575" s="57"/>
      <c r="BB1575" s="57"/>
      <c r="BC1575" s="57"/>
      <c r="BD1575" s="57"/>
      <c r="BE1575" s="57"/>
      <c r="BF1575" s="57"/>
      <c r="BG1575" s="57"/>
      <c r="BH1575" s="57"/>
      <c r="BI1575" s="57"/>
      <c r="BJ1575" s="57"/>
      <c r="BK1575" s="57"/>
      <c r="BL1575" s="57"/>
      <c r="BM1575" s="57"/>
      <c r="BN1575" s="57"/>
      <c r="DI1575" s="422"/>
      <c r="DJ1575" s="422"/>
      <c r="EU1575" s="422"/>
      <c r="EV1575" s="422"/>
    </row>
    <row r="1576" spans="14:152" s="56" customFormat="1" ht="15" customHeight="1">
      <c r="N1576" s="461">
        <v>33</v>
      </c>
      <c r="O1576" s="461">
        <v>106</v>
      </c>
      <c r="P1576" s="172" t="s">
        <v>207</v>
      </c>
      <c r="Q1576" s="172" t="s">
        <v>296</v>
      </c>
      <c r="R1576" s="172" t="s">
        <v>297</v>
      </c>
      <c r="AG1576" s="57"/>
      <c r="AH1576" s="57"/>
      <c r="AI1576" s="57"/>
      <c r="AJ1576" s="57"/>
      <c r="AK1576" s="57"/>
      <c r="AL1576" s="57"/>
      <c r="AM1576" s="57"/>
      <c r="AN1576" s="57"/>
      <c r="AO1576" s="57"/>
      <c r="AP1576" s="57"/>
      <c r="AQ1576" s="57"/>
      <c r="AR1576" s="57"/>
      <c r="AS1576" s="57"/>
      <c r="AT1576" s="57"/>
      <c r="AU1576" s="57"/>
      <c r="AV1576" s="57"/>
      <c r="AW1576" s="57"/>
      <c r="AX1576" s="57"/>
      <c r="AY1576" s="57"/>
      <c r="AZ1576" s="57"/>
      <c r="BA1576" s="57"/>
      <c r="BB1576" s="57"/>
      <c r="BC1576" s="57"/>
      <c r="BD1576" s="57"/>
      <c r="BE1576" s="57"/>
      <c r="BF1576" s="57"/>
      <c r="BG1576" s="57"/>
      <c r="BH1576" s="57"/>
      <c r="BI1576" s="57"/>
      <c r="BJ1576" s="57"/>
      <c r="BK1576" s="57"/>
      <c r="BL1576" s="57"/>
      <c r="BM1576" s="57"/>
      <c r="BN1576" s="57"/>
      <c r="DI1576" s="422"/>
      <c r="DJ1576" s="422"/>
      <c r="EU1576" s="422"/>
      <c r="EV1576" s="422"/>
    </row>
    <row r="1577" spans="14:152" s="56" customFormat="1" ht="15" customHeight="1">
      <c r="N1577" s="461">
        <v>34</v>
      </c>
      <c r="O1577" s="461">
        <v>108</v>
      </c>
      <c r="P1577" s="172" t="s">
        <v>210</v>
      </c>
      <c r="Q1577" s="172" t="s">
        <v>298</v>
      </c>
      <c r="R1577" s="172" t="s">
        <v>299</v>
      </c>
      <c r="AG1577" s="57"/>
      <c r="AH1577" s="57"/>
      <c r="AI1577" s="57"/>
      <c r="AJ1577" s="57"/>
      <c r="AK1577" s="57"/>
      <c r="AL1577" s="57"/>
      <c r="AM1577" s="57"/>
      <c r="AN1577" s="57"/>
      <c r="AO1577" s="57"/>
      <c r="AP1577" s="57"/>
      <c r="AQ1577" s="57"/>
      <c r="AR1577" s="57"/>
      <c r="AS1577" s="57"/>
      <c r="AT1577" s="57"/>
      <c r="AU1577" s="57"/>
      <c r="AV1577" s="57"/>
      <c r="AW1577" s="57"/>
      <c r="AX1577" s="57"/>
      <c r="AY1577" s="57"/>
      <c r="AZ1577" s="57"/>
      <c r="BA1577" s="57"/>
      <c r="BB1577" s="57"/>
      <c r="BC1577" s="57"/>
      <c r="BD1577" s="57"/>
      <c r="BE1577" s="57"/>
      <c r="BF1577" s="57"/>
      <c r="BG1577" s="57"/>
      <c r="BH1577" s="57"/>
      <c r="BI1577" s="57"/>
      <c r="BJ1577" s="57"/>
      <c r="BK1577" s="57"/>
      <c r="BL1577" s="57"/>
      <c r="BM1577" s="57"/>
      <c r="BN1577" s="57"/>
      <c r="DI1577" s="422"/>
      <c r="DJ1577" s="422"/>
      <c r="EU1577" s="422"/>
      <c r="EV1577" s="422"/>
    </row>
    <row r="1578" spans="14:152" s="56" customFormat="1" ht="15" customHeight="1">
      <c r="N1578" s="461">
        <v>35</v>
      </c>
      <c r="O1578" s="461">
        <v>109</v>
      </c>
      <c r="P1578" s="172" t="s">
        <v>115</v>
      </c>
      <c r="Q1578" s="172" t="s">
        <v>300</v>
      </c>
      <c r="R1578" s="172" t="s">
        <v>301</v>
      </c>
      <c r="AG1578" s="57"/>
      <c r="AH1578" s="57"/>
      <c r="AI1578" s="57"/>
      <c r="AJ1578" s="57"/>
      <c r="AK1578" s="57"/>
      <c r="AL1578" s="57"/>
      <c r="AM1578" s="57"/>
      <c r="AN1578" s="57"/>
      <c r="AO1578" s="57"/>
      <c r="AP1578" s="57"/>
      <c r="AQ1578" s="57"/>
      <c r="AR1578" s="57"/>
      <c r="AS1578" s="57"/>
      <c r="AT1578" s="57"/>
      <c r="AU1578" s="57"/>
      <c r="AV1578" s="57"/>
      <c r="AW1578" s="57"/>
      <c r="AX1578" s="57"/>
      <c r="AY1578" s="57"/>
      <c r="AZ1578" s="57"/>
      <c r="BA1578" s="57"/>
      <c r="BB1578" s="57"/>
      <c r="BC1578" s="57"/>
      <c r="BD1578" s="57"/>
      <c r="BE1578" s="57"/>
      <c r="BF1578" s="57"/>
      <c r="BG1578" s="57"/>
      <c r="BH1578" s="57"/>
      <c r="BI1578" s="57"/>
      <c r="BJ1578" s="57"/>
      <c r="BK1578" s="57"/>
      <c r="BL1578" s="57"/>
      <c r="BM1578" s="57"/>
      <c r="BN1578" s="57"/>
      <c r="DI1578" s="422"/>
      <c r="DJ1578" s="422"/>
      <c r="EU1578" s="422"/>
      <c r="EV1578" s="422"/>
    </row>
    <row r="1579" spans="14:152" s="56" customFormat="1" ht="15" customHeight="1">
      <c r="N1579" s="461">
        <v>36</v>
      </c>
      <c r="O1579" s="461">
        <v>111</v>
      </c>
      <c r="P1579" s="172" t="s">
        <v>22</v>
      </c>
      <c r="Q1579" s="172" t="s">
        <v>302</v>
      </c>
      <c r="R1579" s="172" t="s">
        <v>303</v>
      </c>
      <c r="AG1579" s="57"/>
      <c r="AH1579" s="57"/>
      <c r="AI1579" s="57"/>
      <c r="AJ1579" s="57"/>
      <c r="AK1579" s="57"/>
      <c r="AL1579" s="57"/>
      <c r="AM1579" s="57"/>
      <c r="AN1579" s="57"/>
      <c r="AO1579" s="57"/>
      <c r="AP1579" s="57"/>
      <c r="AQ1579" s="57"/>
      <c r="AR1579" s="57"/>
      <c r="AS1579" s="57"/>
      <c r="AT1579" s="57"/>
      <c r="AU1579" s="57"/>
      <c r="AV1579" s="57"/>
      <c r="AW1579" s="57"/>
      <c r="AX1579" s="57"/>
      <c r="AY1579" s="57"/>
      <c r="AZ1579" s="57"/>
      <c r="BA1579" s="57"/>
      <c r="BB1579" s="57"/>
      <c r="BC1579" s="57"/>
      <c r="BD1579" s="57"/>
      <c r="BE1579" s="57"/>
      <c r="BF1579" s="57"/>
      <c r="BG1579" s="57"/>
      <c r="BH1579" s="57"/>
      <c r="BI1579" s="57"/>
      <c r="BJ1579" s="57"/>
      <c r="BK1579" s="57"/>
      <c r="BL1579" s="57"/>
      <c r="BM1579" s="57"/>
      <c r="BN1579" s="57"/>
      <c r="DI1579" s="422"/>
      <c r="DJ1579" s="422"/>
      <c r="EU1579" s="422"/>
      <c r="EV1579" s="422"/>
    </row>
    <row r="1580" spans="14:152" s="56" customFormat="1" ht="15" customHeight="1">
      <c r="N1580" s="461">
        <v>37</v>
      </c>
      <c r="O1580" s="461">
        <v>113</v>
      </c>
      <c r="P1580" s="172" t="s">
        <v>27</v>
      </c>
      <c r="Q1580" s="172" t="s">
        <v>304</v>
      </c>
      <c r="R1580" s="172" t="s">
        <v>305</v>
      </c>
      <c r="AG1580" s="57"/>
      <c r="AH1580" s="57"/>
      <c r="AI1580" s="57"/>
      <c r="AJ1580" s="57"/>
      <c r="AK1580" s="57"/>
      <c r="AL1580" s="57"/>
      <c r="AM1580" s="57"/>
      <c r="AN1580" s="57"/>
      <c r="AO1580" s="57"/>
      <c r="AP1580" s="57"/>
      <c r="AQ1580" s="57"/>
      <c r="AR1580" s="57"/>
      <c r="AS1580" s="57"/>
      <c r="AT1580" s="57"/>
      <c r="AU1580" s="57"/>
      <c r="AV1580" s="57"/>
      <c r="AW1580" s="57"/>
      <c r="AX1580" s="57"/>
      <c r="AY1580" s="57"/>
      <c r="AZ1580" s="57"/>
      <c r="BA1580" s="57"/>
      <c r="BB1580" s="57"/>
      <c r="BC1580" s="57"/>
      <c r="BD1580" s="57"/>
      <c r="BE1580" s="57"/>
      <c r="BF1580" s="57"/>
      <c r="BG1580" s="57"/>
      <c r="BH1580" s="57"/>
      <c r="BI1580" s="57"/>
      <c r="BJ1580" s="57"/>
      <c r="BK1580" s="57"/>
      <c r="BL1580" s="57"/>
      <c r="BM1580" s="57"/>
      <c r="BN1580" s="57"/>
      <c r="DI1580" s="422"/>
      <c r="DJ1580" s="422"/>
      <c r="EU1580" s="422"/>
      <c r="EV1580" s="422"/>
    </row>
    <row r="1581" spans="14:152" s="56" customFormat="1" ht="15" customHeight="1">
      <c r="N1581" s="461">
        <v>38</v>
      </c>
      <c r="O1581" s="461">
        <v>115</v>
      </c>
      <c r="P1581" s="172" t="s">
        <v>222</v>
      </c>
      <c r="Q1581" s="172" t="s">
        <v>306</v>
      </c>
      <c r="R1581" s="172" t="s">
        <v>307</v>
      </c>
      <c r="AG1581" s="57"/>
      <c r="AH1581" s="57"/>
      <c r="AI1581" s="57"/>
      <c r="AJ1581" s="57"/>
      <c r="AK1581" s="57"/>
      <c r="AL1581" s="57"/>
      <c r="AM1581" s="57"/>
      <c r="AN1581" s="57"/>
      <c r="AO1581" s="57"/>
      <c r="AP1581" s="57"/>
      <c r="AQ1581" s="57"/>
      <c r="AR1581" s="57"/>
      <c r="AS1581" s="57"/>
      <c r="AT1581" s="57"/>
      <c r="AU1581" s="57"/>
      <c r="AV1581" s="57"/>
      <c r="AW1581" s="57"/>
      <c r="AX1581" s="57"/>
      <c r="AY1581" s="57"/>
      <c r="AZ1581" s="57"/>
      <c r="BA1581" s="57"/>
      <c r="BB1581" s="57"/>
      <c r="BC1581" s="57"/>
      <c r="BD1581" s="57"/>
      <c r="BE1581" s="57"/>
      <c r="BF1581" s="57"/>
      <c r="BG1581" s="57"/>
      <c r="BH1581" s="57"/>
      <c r="BI1581" s="57"/>
      <c r="BJ1581" s="57"/>
      <c r="BK1581" s="57"/>
      <c r="BL1581" s="57"/>
      <c r="BM1581" s="57"/>
      <c r="BN1581" s="57"/>
      <c r="DI1581" s="422"/>
      <c r="DJ1581" s="422"/>
      <c r="EU1581" s="422"/>
      <c r="EV1581" s="422"/>
    </row>
    <row r="1582" spans="14:152" s="56" customFormat="1" ht="15" customHeight="1">
      <c r="N1582" s="461">
        <v>39</v>
      </c>
      <c r="O1582" s="461">
        <v>117</v>
      </c>
      <c r="P1582" s="172" t="s">
        <v>224</v>
      </c>
      <c r="Q1582" s="172" t="s">
        <v>308</v>
      </c>
      <c r="R1582" s="172" t="s">
        <v>309</v>
      </c>
      <c r="AG1582" s="57"/>
      <c r="AH1582" s="57"/>
      <c r="AI1582" s="57"/>
      <c r="AJ1582" s="57"/>
      <c r="AK1582" s="57"/>
      <c r="AL1582" s="57"/>
      <c r="AM1582" s="57"/>
      <c r="AN1582" s="57"/>
      <c r="AO1582" s="57"/>
      <c r="AP1582" s="57"/>
      <c r="AQ1582" s="57"/>
      <c r="AR1582" s="57"/>
      <c r="AS1582" s="57"/>
      <c r="AT1582" s="57"/>
      <c r="AU1582" s="57"/>
      <c r="AV1582" s="57"/>
      <c r="AW1582" s="57"/>
      <c r="AX1582" s="57"/>
      <c r="AY1582" s="57"/>
      <c r="AZ1582" s="57"/>
      <c r="BA1582" s="57"/>
      <c r="BB1582" s="57"/>
      <c r="BC1582" s="57"/>
      <c r="BD1582" s="57"/>
      <c r="BE1582" s="57"/>
      <c r="BF1582" s="57"/>
      <c r="BG1582" s="57"/>
      <c r="BH1582" s="57"/>
      <c r="BI1582" s="57"/>
      <c r="BJ1582" s="57"/>
      <c r="BK1582" s="57"/>
      <c r="BL1582" s="57"/>
      <c r="BM1582" s="57"/>
      <c r="BN1582" s="57"/>
      <c r="DI1582" s="422"/>
      <c r="DJ1582" s="422"/>
      <c r="EU1582" s="422"/>
      <c r="EV1582" s="422"/>
    </row>
    <row r="1583" spans="14:152" s="56" customFormat="1" ht="15" customHeight="1">
      <c r="N1583" s="461">
        <v>40</v>
      </c>
      <c r="O1583" s="461">
        <v>119</v>
      </c>
      <c r="P1583" s="172" t="s">
        <v>224</v>
      </c>
      <c r="Q1583" s="172" t="s">
        <v>310</v>
      </c>
      <c r="R1583" s="172" t="s">
        <v>311</v>
      </c>
      <c r="AG1583" s="57"/>
      <c r="AH1583" s="57"/>
      <c r="AI1583" s="57"/>
      <c r="AJ1583" s="57"/>
      <c r="AK1583" s="57"/>
      <c r="AL1583" s="57"/>
      <c r="AM1583" s="57"/>
      <c r="AN1583" s="57"/>
      <c r="AO1583" s="57"/>
      <c r="AP1583" s="57"/>
      <c r="AQ1583" s="57"/>
      <c r="AR1583" s="57"/>
      <c r="AS1583" s="57"/>
      <c r="AT1583" s="57"/>
      <c r="AU1583" s="57"/>
      <c r="AV1583" s="57"/>
      <c r="AW1583" s="57"/>
      <c r="AX1583" s="57"/>
      <c r="AY1583" s="57"/>
      <c r="AZ1583" s="57"/>
      <c r="BA1583" s="57"/>
      <c r="BB1583" s="57"/>
      <c r="BC1583" s="57"/>
      <c r="BD1583" s="57"/>
      <c r="BE1583" s="57"/>
      <c r="BF1583" s="57"/>
      <c r="BG1583" s="57"/>
      <c r="BH1583" s="57"/>
      <c r="BI1583" s="57"/>
      <c r="BJ1583" s="57"/>
      <c r="BK1583" s="57"/>
      <c r="BL1583" s="57"/>
      <c r="BM1583" s="57"/>
      <c r="BN1583" s="57"/>
      <c r="DI1583" s="422"/>
      <c r="DJ1583" s="422"/>
      <c r="EU1583" s="422"/>
      <c r="EV1583" s="422"/>
    </row>
    <row r="1584" spans="14:152" s="56" customFormat="1" ht="15" customHeight="1">
      <c r="N1584" s="461">
        <v>41</v>
      </c>
      <c r="O1584" s="461">
        <v>121</v>
      </c>
      <c r="P1584" s="172" t="s">
        <v>40</v>
      </c>
      <c r="Q1584" s="172" t="s">
        <v>312</v>
      </c>
      <c r="R1584" s="172" t="s">
        <v>313</v>
      </c>
      <c r="AG1584" s="57"/>
      <c r="AH1584" s="57"/>
      <c r="AI1584" s="57"/>
      <c r="AJ1584" s="57"/>
      <c r="AK1584" s="57"/>
      <c r="AL1584" s="57"/>
      <c r="AM1584" s="57"/>
      <c r="AN1584" s="57"/>
      <c r="AO1584" s="57"/>
      <c r="AP1584" s="57"/>
      <c r="AQ1584" s="57"/>
      <c r="AR1584" s="57"/>
      <c r="AS1584" s="57"/>
      <c r="AT1584" s="57"/>
      <c r="AU1584" s="57"/>
      <c r="AV1584" s="57"/>
      <c r="AW1584" s="57"/>
      <c r="AX1584" s="57"/>
      <c r="AY1584" s="57"/>
      <c r="AZ1584" s="57"/>
      <c r="BA1584" s="57"/>
      <c r="BB1584" s="57"/>
      <c r="BC1584" s="57"/>
      <c r="BD1584" s="57"/>
      <c r="BE1584" s="57"/>
      <c r="BF1584" s="57"/>
      <c r="BG1584" s="57"/>
      <c r="BH1584" s="57"/>
      <c r="BI1584" s="57"/>
      <c r="BJ1584" s="57"/>
      <c r="BK1584" s="57"/>
      <c r="BL1584" s="57"/>
      <c r="BM1584" s="57"/>
      <c r="BN1584" s="57"/>
      <c r="DI1584" s="422"/>
      <c r="DJ1584" s="422"/>
      <c r="EU1584" s="422"/>
      <c r="EV1584" s="422"/>
    </row>
    <row r="1585" spans="14:152" s="56" customFormat="1" ht="15" customHeight="1">
      <c r="N1585" s="461">
        <v>42</v>
      </c>
      <c r="O1585" s="461">
        <v>123</v>
      </c>
      <c r="P1585" s="172" t="s">
        <v>231</v>
      </c>
      <c r="Q1585" s="172" t="s">
        <v>142</v>
      </c>
      <c r="R1585" s="172" t="s">
        <v>314</v>
      </c>
      <c r="AG1585" s="57"/>
      <c r="AH1585" s="57"/>
      <c r="AI1585" s="57"/>
      <c r="AJ1585" s="57"/>
      <c r="AK1585" s="57"/>
      <c r="AL1585" s="57"/>
      <c r="AM1585" s="57"/>
      <c r="AN1585" s="57"/>
      <c r="AO1585" s="57"/>
      <c r="AP1585" s="57"/>
      <c r="AQ1585" s="57"/>
      <c r="AR1585" s="57"/>
      <c r="AS1585" s="57"/>
      <c r="AT1585" s="57"/>
      <c r="AU1585" s="57"/>
      <c r="AV1585" s="57"/>
      <c r="AW1585" s="57"/>
      <c r="AX1585" s="57"/>
      <c r="AY1585" s="57"/>
      <c r="AZ1585" s="57"/>
      <c r="BA1585" s="57"/>
      <c r="BB1585" s="57"/>
      <c r="BC1585" s="57"/>
      <c r="BD1585" s="57"/>
      <c r="BE1585" s="57"/>
      <c r="BF1585" s="57"/>
      <c r="BG1585" s="57"/>
      <c r="BH1585" s="57"/>
      <c r="BI1585" s="57"/>
      <c r="BJ1585" s="57"/>
      <c r="BK1585" s="57"/>
      <c r="BL1585" s="57"/>
      <c r="BM1585" s="57"/>
      <c r="BN1585" s="57"/>
      <c r="DI1585" s="422"/>
      <c r="DJ1585" s="422"/>
      <c r="EU1585" s="422"/>
      <c r="EV1585" s="422"/>
    </row>
    <row r="1586" spans="14:152" s="56" customFormat="1" ht="15" customHeight="1">
      <c r="N1586" s="461">
        <v>43</v>
      </c>
      <c r="O1586" s="461">
        <v>125</v>
      </c>
      <c r="P1586" s="172" t="s">
        <v>47</v>
      </c>
      <c r="Q1586" s="172" t="s">
        <v>315</v>
      </c>
      <c r="R1586" s="172" t="s">
        <v>316</v>
      </c>
      <c r="AG1586" s="57"/>
      <c r="AH1586" s="57"/>
      <c r="AI1586" s="57"/>
      <c r="AJ1586" s="57"/>
      <c r="AK1586" s="57"/>
      <c r="AL1586" s="57"/>
      <c r="AM1586" s="57"/>
      <c r="AN1586" s="57"/>
      <c r="AO1586" s="57"/>
      <c r="AP1586" s="57"/>
      <c r="AQ1586" s="57"/>
      <c r="AR1586" s="57"/>
      <c r="AS1586" s="57"/>
      <c r="AT1586" s="57"/>
      <c r="AU1586" s="57"/>
      <c r="AV1586" s="57"/>
      <c r="AW1586" s="57"/>
      <c r="AX1586" s="57"/>
      <c r="AY1586" s="57"/>
      <c r="AZ1586" s="57"/>
      <c r="BA1586" s="57"/>
      <c r="BB1586" s="57"/>
      <c r="BC1586" s="57"/>
      <c r="BD1586" s="57"/>
      <c r="BE1586" s="57"/>
      <c r="BF1586" s="57"/>
      <c r="BG1586" s="57"/>
      <c r="BH1586" s="57"/>
      <c r="BI1586" s="57"/>
      <c r="BJ1586" s="57"/>
      <c r="BK1586" s="57"/>
      <c r="BL1586" s="57"/>
      <c r="BM1586" s="57"/>
      <c r="BN1586" s="57"/>
      <c r="DI1586" s="422"/>
      <c r="DJ1586" s="422"/>
      <c r="EU1586" s="422"/>
      <c r="EV1586" s="422"/>
    </row>
    <row r="1587" spans="14:152" s="56" customFormat="1" ht="15" customHeight="1">
      <c r="N1587" s="461">
        <v>44</v>
      </c>
      <c r="O1587" s="461">
        <v>127</v>
      </c>
      <c r="P1587" s="172" t="s">
        <v>54</v>
      </c>
      <c r="Q1587" s="172" t="s">
        <v>317</v>
      </c>
      <c r="R1587" s="172" t="s">
        <v>318</v>
      </c>
      <c r="AG1587" s="57"/>
      <c r="AH1587" s="57"/>
      <c r="AI1587" s="57"/>
      <c r="AJ1587" s="57"/>
      <c r="AK1587" s="57"/>
      <c r="AL1587" s="57"/>
      <c r="AM1587" s="57"/>
      <c r="AN1587" s="57"/>
      <c r="AO1587" s="57"/>
      <c r="AP1587" s="57"/>
      <c r="AQ1587" s="57"/>
      <c r="AR1587" s="57"/>
      <c r="AS1587" s="57"/>
      <c r="AT1587" s="57"/>
      <c r="AU1587" s="57"/>
      <c r="AV1587" s="57"/>
      <c r="AW1587" s="57"/>
      <c r="AX1587" s="57"/>
      <c r="AY1587" s="57"/>
      <c r="AZ1587" s="57"/>
      <c r="BA1587" s="57"/>
      <c r="BB1587" s="57"/>
      <c r="BC1587" s="57"/>
      <c r="BD1587" s="57"/>
      <c r="BE1587" s="57"/>
      <c r="BF1587" s="57"/>
      <c r="BG1587" s="57"/>
      <c r="BH1587" s="57"/>
      <c r="BI1587" s="57"/>
      <c r="BJ1587" s="57"/>
      <c r="BK1587" s="57"/>
      <c r="BL1587" s="57"/>
      <c r="BM1587" s="57"/>
      <c r="BN1587" s="57"/>
      <c r="DI1587" s="422"/>
      <c r="DJ1587" s="422"/>
      <c r="EU1587" s="422"/>
      <c r="EV1587" s="422"/>
    </row>
    <row r="1588" spans="14:152" s="56" customFormat="1" ht="15" customHeight="1">
      <c r="N1588" s="461">
        <v>45</v>
      </c>
      <c r="O1588" s="461">
        <v>129</v>
      </c>
      <c r="P1588" s="172" t="s">
        <v>59</v>
      </c>
      <c r="Q1588" s="172" t="s">
        <v>319</v>
      </c>
      <c r="R1588" s="172" t="s">
        <v>320</v>
      </c>
      <c r="AG1588" s="57"/>
      <c r="AH1588" s="57"/>
      <c r="AI1588" s="57"/>
      <c r="AJ1588" s="57"/>
      <c r="AK1588" s="57"/>
      <c r="AL1588" s="57"/>
      <c r="AM1588" s="57"/>
      <c r="AN1588" s="57"/>
      <c r="AO1588" s="57"/>
      <c r="AP1588" s="57"/>
      <c r="AQ1588" s="57"/>
      <c r="AR1588" s="57"/>
      <c r="AS1588" s="57"/>
      <c r="AT1588" s="57"/>
      <c r="AU1588" s="57"/>
      <c r="AV1588" s="57"/>
      <c r="AW1588" s="57"/>
      <c r="AX1588" s="57"/>
      <c r="AY1588" s="57"/>
      <c r="AZ1588" s="57"/>
      <c r="BA1588" s="57"/>
      <c r="BB1588" s="57"/>
      <c r="BC1588" s="57"/>
      <c r="BD1588" s="57"/>
      <c r="BE1588" s="57"/>
      <c r="BF1588" s="57"/>
      <c r="BG1588" s="57"/>
      <c r="BH1588" s="57"/>
      <c r="BI1588" s="57"/>
      <c r="BJ1588" s="57"/>
      <c r="BK1588" s="57"/>
      <c r="BL1588" s="57"/>
      <c r="BM1588" s="57"/>
      <c r="BN1588" s="57"/>
      <c r="DI1588" s="422"/>
      <c r="DJ1588" s="422"/>
      <c r="EU1588" s="422"/>
      <c r="EV1588" s="422"/>
    </row>
    <row r="1589" spans="14:152" s="56" customFormat="1" ht="15" customHeight="1">
      <c r="N1589" s="461">
        <v>46</v>
      </c>
      <c r="O1589" s="461">
        <v>131</v>
      </c>
      <c r="P1589" s="172" t="s">
        <v>66</v>
      </c>
      <c r="Q1589" s="172" t="s">
        <v>61</v>
      </c>
      <c r="R1589" s="172" t="s">
        <v>321</v>
      </c>
      <c r="AG1589" s="57"/>
      <c r="AH1589" s="57"/>
      <c r="AI1589" s="57"/>
      <c r="AJ1589" s="57"/>
      <c r="AK1589" s="57"/>
      <c r="AL1589" s="57"/>
      <c r="AM1589" s="57"/>
      <c r="AN1589" s="57"/>
      <c r="AO1589" s="57"/>
      <c r="AP1589" s="57"/>
      <c r="AQ1589" s="57"/>
      <c r="AR1589" s="57"/>
      <c r="AS1589" s="57"/>
      <c r="AT1589" s="57"/>
      <c r="AU1589" s="57"/>
      <c r="AV1589" s="57"/>
      <c r="AW1589" s="57"/>
      <c r="AX1589" s="57"/>
      <c r="AY1589" s="57"/>
      <c r="AZ1589" s="57"/>
      <c r="BA1589" s="57"/>
      <c r="BB1589" s="57"/>
      <c r="BC1589" s="57"/>
      <c r="BD1589" s="57"/>
      <c r="BE1589" s="57"/>
      <c r="BF1589" s="57"/>
      <c r="BG1589" s="57"/>
      <c r="BH1589" s="57"/>
      <c r="BI1589" s="57"/>
      <c r="BJ1589" s="57"/>
      <c r="BK1589" s="57"/>
      <c r="BL1589" s="57"/>
      <c r="BM1589" s="57"/>
      <c r="BN1589" s="57"/>
      <c r="DI1589" s="422"/>
      <c r="DJ1589" s="422"/>
      <c r="EU1589" s="422"/>
      <c r="EV1589" s="422"/>
    </row>
    <row r="1590" spans="14:152" s="56" customFormat="1" ht="15" customHeight="1">
      <c r="N1590" s="461">
        <v>47</v>
      </c>
      <c r="O1590" s="461">
        <v>132</v>
      </c>
      <c r="P1590" s="172" t="s">
        <v>66</v>
      </c>
      <c r="Q1590" s="172" t="s">
        <v>322</v>
      </c>
      <c r="R1590" s="172" t="s">
        <v>323</v>
      </c>
      <c r="AG1590" s="57"/>
      <c r="AH1590" s="57"/>
      <c r="AI1590" s="57"/>
      <c r="AJ1590" s="57"/>
      <c r="AK1590" s="57"/>
      <c r="AL1590" s="57"/>
      <c r="AM1590" s="57"/>
      <c r="AN1590" s="57"/>
      <c r="AO1590" s="57"/>
      <c r="AP1590" s="57"/>
      <c r="AQ1590" s="57"/>
      <c r="AR1590" s="57"/>
      <c r="AS1590" s="57"/>
      <c r="AT1590" s="57"/>
      <c r="AU1590" s="57"/>
      <c r="AV1590" s="57"/>
      <c r="AW1590" s="57"/>
      <c r="AX1590" s="57"/>
      <c r="AY1590" s="57"/>
      <c r="AZ1590" s="57"/>
      <c r="BA1590" s="57"/>
      <c r="BB1590" s="57"/>
      <c r="BC1590" s="57"/>
      <c r="BD1590" s="57"/>
      <c r="BE1590" s="57"/>
      <c r="BF1590" s="57"/>
      <c r="BG1590" s="57"/>
      <c r="BH1590" s="57"/>
      <c r="BI1590" s="57"/>
      <c r="BJ1590" s="57"/>
      <c r="BK1590" s="57"/>
      <c r="BL1590" s="57"/>
      <c r="BM1590" s="57"/>
      <c r="BN1590" s="57"/>
      <c r="DI1590" s="422"/>
      <c r="DJ1590" s="422"/>
      <c r="EU1590" s="422"/>
      <c r="EV1590" s="422"/>
    </row>
    <row r="1591" spans="14:152" s="56" customFormat="1" ht="15" customHeight="1">
      <c r="N1591" s="461">
        <v>48</v>
      </c>
      <c r="O1591" s="461">
        <v>134</v>
      </c>
      <c r="P1591" s="172" t="s">
        <v>66</v>
      </c>
      <c r="Q1591" s="172" t="s">
        <v>324</v>
      </c>
      <c r="R1591" s="172" t="s">
        <v>325</v>
      </c>
      <c r="AG1591" s="57"/>
      <c r="AH1591" s="57"/>
      <c r="AI1591" s="57"/>
      <c r="AJ1591" s="57"/>
      <c r="AK1591" s="57"/>
      <c r="AL1591" s="57"/>
      <c r="AM1591" s="57"/>
      <c r="AN1591" s="57"/>
      <c r="AO1591" s="57"/>
      <c r="AP1591" s="57"/>
      <c r="AQ1591" s="57"/>
      <c r="AR1591" s="57"/>
      <c r="AS1591" s="57"/>
      <c r="AT1591" s="57"/>
      <c r="AU1591" s="57"/>
      <c r="AV1591" s="57"/>
      <c r="AW1591" s="57"/>
      <c r="AX1591" s="57"/>
      <c r="AY1591" s="57"/>
      <c r="AZ1591" s="57"/>
      <c r="BA1591" s="57"/>
      <c r="BB1591" s="57"/>
      <c r="BC1591" s="57"/>
      <c r="BD1591" s="57"/>
      <c r="BE1591" s="57"/>
      <c r="BF1591" s="57"/>
      <c r="BG1591" s="57"/>
      <c r="BH1591" s="57"/>
      <c r="BI1591" s="57"/>
      <c r="BJ1591" s="57"/>
      <c r="BK1591" s="57"/>
      <c r="BL1591" s="57"/>
      <c r="BM1591" s="57"/>
      <c r="BN1591" s="57"/>
      <c r="DI1591" s="422"/>
      <c r="DJ1591" s="422"/>
      <c r="EU1591" s="422"/>
      <c r="EV1591" s="422"/>
    </row>
    <row r="1592" spans="14:152" s="56" customFormat="1" ht="15" customHeight="1">
      <c r="N1592" s="461">
        <v>49</v>
      </c>
      <c r="O1592" s="461">
        <v>136</v>
      </c>
      <c r="P1592" s="172" t="s">
        <v>66</v>
      </c>
      <c r="Q1592" s="172" t="s">
        <v>326</v>
      </c>
      <c r="R1592" s="172" t="s">
        <v>327</v>
      </c>
      <c r="AG1592" s="57"/>
      <c r="AH1592" s="57"/>
      <c r="AI1592" s="57"/>
      <c r="AJ1592" s="57"/>
      <c r="AK1592" s="57"/>
      <c r="AL1592" s="57"/>
      <c r="AM1592" s="57"/>
      <c r="AN1592" s="57"/>
      <c r="AO1592" s="57"/>
      <c r="AP1592" s="57"/>
      <c r="AQ1592" s="57"/>
      <c r="AR1592" s="57"/>
      <c r="AS1592" s="57"/>
      <c r="AT1592" s="57"/>
      <c r="AU1592" s="57"/>
      <c r="AV1592" s="57"/>
      <c r="AW1592" s="57"/>
      <c r="AX1592" s="57"/>
      <c r="AY1592" s="57"/>
      <c r="AZ1592" s="57"/>
      <c r="BA1592" s="57"/>
      <c r="BB1592" s="57"/>
      <c r="BC1592" s="57"/>
      <c r="BD1592" s="57"/>
      <c r="BE1592" s="57"/>
      <c r="BF1592" s="57"/>
      <c r="BG1592" s="57"/>
      <c r="BH1592" s="57"/>
      <c r="BI1592" s="57"/>
      <c r="BJ1592" s="57"/>
      <c r="BK1592" s="57"/>
      <c r="BL1592" s="57"/>
      <c r="BM1592" s="57"/>
      <c r="BN1592" s="57"/>
      <c r="DI1592" s="422"/>
      <c r="DJ1592" s="422"/>
      <c r="EU1592" s="422"/>
      <c r="EV1592" s="422"/>
    </row>
    <row r="1593" spans="14:152" s="56" customFormat="1" ht="15" customHeight="1">
      <c r="N1593" s="461">
        <v>50</v>
      </c>
      <c r="O1593" s="461">
        <v>138</v>
      </c>
      <c r="P1593" s="172" t="s">
        <v>66</v>
      </c>
      <c r="Q1593" s="172" t="s">
        <v>328</v>
      </c>
      <c r="R1593" s="172" t="s">
        <v>329</v>
      </c>
      <c r="AG1593" s="57"/>
      <c r="AH1593" s="57"/>
      <c r="AI1593" s="57"/>
      <c r="AJ1593" s="57"/>
      <c r="AK1593" s="57"/>
      <c r="AL1593" s="57"/>
      <c r="AM1593" s="57"/>
      <c r="AN1593" s="57"/>
      <c r="AO1593" s="57"/>
      <c r="AP1593" s="57"/>
      <c r="AQ1593" s="57"/>
      <c r="AR1593" s="57"/>
      <c r="AS1593" s="57"/>
      <c r="AT1593" s="57"/>
      <c r="AU1593" s="57"/>
      <c r="AV1593" s="57"/>
      <c r="AW1593" s="57"/>
      <c r="AX1593" s="57"/>
      <c r="AY1593" s="57"/>
      <c r="AZ1593" s="57"/>
      <c r="BA1593" s="57"/>
      <c r="BB1593" s="57"/>
      <c r="BC1593" s="57"/>
      <c r="BD1593" s="57"/>
      <c r="BE1593" s="57"/>
      <c r="BF1593" s="57"/>
      <c r="BG1593" s="57"/>
      <c r="BH1593" s="57"/>
      <c r="BI1593" s="57"/>
      <c r="BJ1593" s="57"/>
      <c r="BK1593" s="57"/>
      <c r="BL1593" s="57"/>
      <c r="BM1593" s="57"/>
      <c r="BN1593" s="57"/>
      <c r="DI1593" s="422"/>
      <c r="DJ1593" s="422"/>
      <c r="EU1593" s="422"/>
      <c r="EV1593" s="422"/>
    </row>
    <row r="1594" spans="14:152" s="56" customFormat="1" ht="15" customHeight="1">
      <c r="N1594" s="461">
        <v>51</v>
      </c>
      <c r="O1594" s="461">
        <v>140</v>
      </c>
      <c r="P1594" s="172" t="s">
        <v>66</v>
      </c>
      <c r="Q1594" s="172" t="s">
        <v>330</v>
      </c>
      <c r="R1594" s="172" t="s">
        <v>331</v>
      </c>
      <c r="AG1594" s="57"/>
      <c r="AH1594" s="57"/>
      <c r="AI1594" s="57"/>
      <c r="AJ1594" s="57"/>
      <c r="AK1594" s="57"/>
      <c r="AL1594" s="57"/>
      <c r="AM1594" s="57"/>
      <c r="AN1594" s="57"/>
      <c r="AO1594" s="57"/>
      <c r="AP1594" s="57"/>
      <c r="AQ1594" s="57"/>
      <c r="AR1594" s="57"/>
      <c r="AS1594" s="57"/>
      <c r="AT1594" s="57"/>
      <c r="AU1594" s="57"/>
      <c r="AV1594" s="57"/>
      <c r="AW1594" s="57"/>
      <c r="AX1594" s="57"/>
      <c r="AY1594" s="57"/>
      <c r="AZ1594" s="57"/>
      <c r="BA1594" s="57"/>
      <c r="BB1594" s="57"/>
      <c r="BC1594" s="57"/>
      <c r="BD1594" s="57"/>
      <c r="BE1594" s="57"/>
      <c r="BF1594" s="57"/>
      <c r="BG1594" s="57"/>
      <c r="BH1594" s="57"/>
      <c r="BI1594" s="57"/>
      <c r="BJ1594" s="57"/>
      <c r="BK1594" s="57"/>
      <c r="BL1594" s="57"/>
      <c r="BM1594" s="57"/>
      <c r="BN1594" s="57"/>
      <c r="DI1594" s="422"/>
      <c r="DJ1594" s="422"/>
      <c r="EU1594" s="422"/>
      <c r="EV1594" s="422"/>
    </row>
    <row r="1595" spans="14:152" s="56" customFormat="1" ht="15" customHeight="1">
      <c r="N1595" s="461">
        <v>52</v>
      </c>
      <c r="O1595" s="461">
        <v>142</v>
      </c>
      <c r="P1595" s="172" t="s">
        <v>85</v>
      </c>
      <c r="Q1595" s="172" t="s">
        <v>332</v>
      </c>
      <c r="R1595" s="172" t="s">
        <v>333</v>
      </c>
      <c r="AG1595" s="57"/>
      <c r="AH1595" s="57"/>
      <c r="AI1595" s="57"/>
      <c r="AJ1595" s="57"/>
      <c r="AK1595" s="57"/>
      <c r="AL1595" s="57"/>
      <c r="AM1595" s="57"/>
      <c r="AN1595" s="57"/>
      <c r="AO1595" s="57"/>
      <c r="AP1595" s="57"/>
      <c r="AQ1595" s="57"/>
      <c r="AR1595" s="57"/>
      <c r="AS1595" s="57"/>
      <c r="AT1595" s="57"/>
      <c r="AU1595" s="57"/>
      <c r="AV1595" s="57"/>
      <c r="AW1595" s="57"/>
      <c r="AX1595" s="57"/>
      <c r="AY1595" s="57"/>
      <c r="AZ1595" s="57"/>
      <c r="BA1595" s="57"/>
      <c r="BB1595" s="57"/>
      <c r="BC1595" s="57"/>
      <c r="BD1595" s="57"/>
      <c r="BE1595" s="57"/>
      <c r="BF1595" s="57"/>
      <c r="BG1595" s="57"/>
      <c r="BH1595" s="57"/>
      <c r="BI1595" s="57"/>
      <c r="BJ1595" s="57"/>
      <c r="BK1595" s="57"/>
      <c r="BL1595" s="57"/>
      <c r="BM1595" s="57"/>
      <c r="BN1595" s="57"/>
      <c r="DI1595" s="422"/>
      <c r="DJ1595" s="422"/>
      <c r="EU1595" s="422"/>
      <c r="EV1595" s="422"/>
    </row>
    <row r="1596" spans="14:152" s="56" customFormat="1" ht="15" customHeight="1">
      <c r="N1596" s="461">
        <v>53</v>
      </c>
      <c r="O1596" s="461">
        <v>143</v>
      </c>
      <c r="P1596" s="172" t="s">
        <v>92</v>
      </c>
      <c r="Q1596" s="172" t="s">
        <v>334</v>
      </c>
      <c r="R1596" s="172" t="s">
        <v>335</v>
      </c>
      <c r="AG1596" s="57"/>
      <c r="AH1596" s="57"/>
      <c r="AI1596" s="57"/>
      <c r="AJ1596" s="57"/>
      <c r="AK1596" s="57"/>
      <c r="AL1596" s="57"/>
      <c r="AM1596" s="57"/>
      <c r="AN1596" s="57"/>
      <c r="AO1596" s="57"/>
      <c r="AP1596" s="57"/>
      <c r="AQ1596" s="57"/>
      <c r="AR1596" s="57"/>
      <c r="AS1596" s="57"/>
      <c r="AT1596" s="57"/>
      <c r="AU1596" s="57"/>
      <c r="AV1596" s="57"/>
      <c r="AW1596" s="57"/>
      <c r="AX1596" s="57"/>
      <c r="AY1596" s="57"/>
      <c r="AZ1596" s="57"/>
      <c r="BA1596" s="57"/>
      <c r="BB1596" s="57"/>
      <c r="BC1596" s="57"/>
      <c r="BD1596" s="57"/>
      <c r="BE1596" s="57"/>
      <c r="BF1596" s="57"/>
      <c r="BG1596" s="57"/>
      <c r="BH1596" s="57"/>
      <c r="BI1596" s="57"/>
      <c r="BJ1596" s="57"/>
      <c r="BK1596" s="57"/>
      <c r="BL1596" s="57"/>
      <c r="BM1596" s="57"/>
      <c r="BN1596" s="57"/>
      <c r="DI1596" s="422"/>
      <c r="DJ1596" s="422"/>
      <c r="EU1596" s="422"/>
      <c r="EV1596" s="422"/>
    </row>
    <row r="1597" spans="14:152" s="56" customFormat="1" ht="15" customHeight="1">
      <c r="N1597" s="461">
        <v>54</v>
      </c>
      <c r="O1597" s="461">
        <v>143</v>
      </c>
      <c r="P1597" s="172" t="s">
        <v>92</v>
      </c>
      <c r="Q1597" s="172" t="s">
        <v>334</v>
      </c>
      <c r="R1597" s="172" t="s">
        <v>335</v>
      </c>
      <c r="AG1597" s="57"/>
      <c r="AH1597" s="57"/>
      <c r="AI1597" s="57"/>
      <c r="AJ1597" s="57"/>
      <c r="AK1597" s="57"/>
      <c r="AL1597" s="57"/>
      <c r="AM1597" s="57"/>
      <c r="AN1597" s="57"/>
      <c r="AO1597" s="57"/>
      <c r="AP1597" s="57"/>
      <c r="AQ1597" s="57"/>
      <c r="AR1597" s="57"/>
      <c r="AS1597" s="57"/>
      <c r="AT1597" s="57"/>
      <c r="AU1597" s="57"/>
      <c r="AV1597" s="57"/>
      <c r="AW1597" s="57"/>
      <c r="AX1597" s="57"/>
      <c r="AY1597" s="57"/>
      <c r="AZ1597" s="57"/>
      <c r="BA1597" s="57"/>
      <c r="BB1597" s="57"/>
      <c r="BC1597" s="57"/>
      <c r="BD1597" s="57"/>
      <c r="BE1597" s="57"/>
      <c r="BF1597" s="57"/>
      <c r="BG1597" s="57"/>
      <c r="BH1597" s="57"/>
      <c r="BI1597" s="57"/>
      <c r="BJ1597" s="57"/>
      <c r="BK1597" s="57"/>
      <c r="BL1597" s="57"/>
      <c r="BM1597" s="57"/>
      <c r="BN1597" s="57"/>
      <c r="DI1597" s="422"/>
      <c r="DJ1597" s="422"/>
      <c r="EU1597" s="422"/>
      <c r="EV1597" s="422"/>
    </row>
    <row r="1598" spans="14:152" s="56" customFormat="1" ht="15" customHeight="1">
      <c r="N1598" s="461">
        <v>55</v>
      </c>
      <c r="O1598" s="461">
        <v>144</v>
      </c>
      <c r="P1598" s="172" t="s">
        <v>92</v>
      </c>
      <c r="Q1598" s="172" t="s">
        <v>336</v>
      </c>
      <c r="R1598" s="172" t="s">
        <v>337</v>
      </c>
      <c r="AG1598" s="57"/>
      <c r="AH1598" s="57"/>
      <c r="AI1598" s="57"/>
      <c r="AJ1598" s="57"/>
      <c r="AK1598" s="57"/>
      <c r="AL1598" s="57"/>
      <c r="AM1598" s="57"/>
      <c r="AN1598" s="57"/>
      <c r="AO1598" s="57"/>
      <c r="AP1598" s="57"/>
      <c r="AQ1598" s="57"/>
      <c r="AR1598" s="57"/>
      <c r="AS1598" s="57"/>
      <c r="AT1598" s="57"/>
      <c r="AU1598" s="57"/>
      <c r="AV1598" s="57"/>
      <c r="AW1598" s="57"/>
      <c r="AX1598" s="57"/>
      <c r="AY1598" s="57"/>
      <c r="AZ1598" s="57"/>
      <c r="BA1598" s="57"/>
      <c r="BB1598" s="57"/>
      <c r="BC1598" s="57"/>
      <c r="BD1598" s="57"/>
      <c r="BE1598" s="57"/>
      <c r="BF1598" s="57"/>
      <c r="BG1598" s="57"/>
      <c r="BH1598" s="57"/>
      <c r="BI1598" s="57"/>
      <c r="BJ1598" s="57"/>
      <c r="BK1598" s="57"/>
      <c r="BL1598" s="57"/>
      <c r="BM1598" s="57"/>
      <c r="BN1598" s="57"/>
      <c r="DI1598" s="422"/>
      <c r="DJ1598" s="422"/>
      <c r="EU1598" s="422"/>
      <c r="EV1598" s="422"/>
    </row>
    <row r="1599" spans="14:152" s="56" customFormat="1" ht="15" customHeight="1">
      <c r="N1599" s="461">
        <v>56</v>
      </c>
      <c r="O1599" s="461">
        <v>145</v>
      </c>
      <c r="P1599" s="172" t="s">
        <v>104</v>
      </c>
      <c r="Q1599" s="172" t="s">
        <v>338</v>
      </c>
      <c r="R1599" s="172" t="s">
        <v>339</v>
      </c>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57"/>
      <c r="BJ1599" s="57"/>
      <c r="BK1599" s="57"/>
      <c r="BL1599" s="57"/>
      <c r="BM1599" s="57"/>
      <c r="BN1599" s="57"/>
      <c r="DI1599" s="422"/>
      <c r="DJ1599" s="422"/>
      <c r="EU1599" s="422"/>
      <c r="EV1599" s="422"/>
    </row>
    <row r="1600" spans="14:152" s="56" customFormat="1" ht="15" customHeight="1">
      <c r="N1600" s="461">
        <v>57</v>
      </c>
      <c r="O1600" s="461">
        <v>145</v>
      </c>
      <c r="P1600" s="172" t="s">
        <v>104</v>
      </c>
      <c r="Q1600" s="172" t="s">
        <v>338</v>
      </c>
      <c r="R1600" s="172" t="s">
        <v>339</v>
      </c>
      <c r="AG1600" s="57"/>
      <c r="AH1600" s="57"/>
      <c r="AI1600" s="57"/>
      <c r="AJ1600" s="57"/>
      <c r="AK1600" s="57"/>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7"/>
      <c r="BI1600" s="57"/>
      <c r="BJ1600" s="57"/>
      <c r="BK1600" s="57"/>
      <c r="BL1600" s="57"/>
      <c r="BM1600" s="57"/>
      <c r="BN1600" s="57"/>
      <c r="DI1600" s="422"/>
      <c r="DJ1600" s="422"/>
      <c r="EU1600" s="422"/>
      <c r="EV1600" s="422"/>
    </row>
    <row r="1601" spans="14:152" s="56" customFormat="1" ht="15" customHeight="1">
      <c r="N1601" s="519">
        <v>58</v>
      </c>
      <c r="O1601" s="56" t="s">
        <v>163</v>
      </c>
      <c r="AG1601" s="57"/>
      <c r="AH1601" s="57"/>
      <c r="AI1601" s="57"/>
      <c r="AJ1601" s="57"/>
      <c r="AK1601" s="57"/>
      <c r="AL1601" s="57"/>
      <c r="AM1601" s="57"/>
      <c r="AN1601" s="57"/>
      <c r="AO1601" s="57"/>
      <c r="AP1601" s="57"/>
      <c r="AQ1601" s="57"/>
      <c r="AR1601" s="57"/>
      <c r="AS1601" s="57"/>
      <c r="AT1601" s="57"/>
      <c r="AU1601" s="57"/>
      <c r="AV1601" s="57"/>
      <c r="AW1601" s="57"/>
      <c r="AX1601" s="57"/>
      <c r="AY1601" s="57"/>
      <c r="AZ1601" s="57"/>
      <c r="BA1601" s="57"/>
      <c r="BB1601" s="57"/>
      <c r="BC1601" s="57"/>
      <c r="BD1601" s="57"/>
      <c r="BE1601" s="57"/>
      <c r="BF1601" s="57"/>
      <c r="BG1601" s="57"/>
      <c r="BH1601" s="57"/>
      <c r="BI1601" s="57"/>
      <c r="BJ1601" s="57"/>
      <c r="BK1601" s="57"/>
      <c r="BL1601" s="57"/>
      <c r="BM1601" s="57"/>
      <c r="BN1601" s="57"/>
      <c r="DI1601" s="422"/>
      <c r="DJ1601" s="422"/>
      <c r="EU1601" s="422"/>
      <c r="EV1601" s="422"/>
    </row>
    <row r="1602" spans="14:152" s="56" customFormat="1" ht="15" customHeight="1">
      <c r="AG1602" s="57"/>
      <c r="AH1602" s="57"/>
      <c r="AI1602" s="57"/>
      <c r="AJ1602" s="57"/>
      <c r="AK1602" s="57"/>
      <c r="AL1602" s="57"/>
      <c r="AM1602" s="57"/>
      <c r="AN1602" s="57"/>
      <c r="AO1602" s="57"/>
      <c r="AP1602" s="57"/>
      <c r="AQ1602" s="57"/>
      <c r="AR1602" s="57"/>
      <c r="AS1602" s="57"/>
      <c r="AT1602" s="57"/>
      <c r="AU1602" s="57"/>
      <c r="AV1602" s="57"/>
      <c r="AW1602" s="57"/>
      <c r="AX1602" s="57"/>
      <c r="AY1602" s="57"/>
      <c r="AZ1602" s="57"/>
      <c r="BA1602" s="57"/>
      <c r="BB1602" s="57"/>
      <c r="BC1602" s="57"/>
      <c r="BD1602" s="57"/>
      <c r="BE1602" s="57"/>
      <c r="BF1602" s="57"/>
      <c r="BG1602" s="57"/>
      <c r="BH1602" s="57"/>
      <c r="BI1602" s="57"/>
      <c r="BJ1602" s="57"/>
      <c r="BK1602" s="57"/>
      <c r="BL1602" s="57"/>
      <c r="BM1602" s="57"/>
      <c r="BN1602" s="57"/>
      <c r="DI1602" s="422"/>
      <c r="DJ1602" s="422"/>
      <c r="EU1602" s="422"/>
      <c r="EV1602" s="422"/>
    </row>
    <row r="1603" spans="14:152" s="56" customFormat="1" ht="15" customHeight="1">
      <c r="AG1603" s="57"/>
      <c r="AH1603" s="57"/>
      <c r="AI1603" s="57"/>
      <c r="AJ1603" s="57"/>
      <c r="AK1603" s="57"/>
      <c r="AL1603" s="57"/>
      <c r="AM1603" s="57"/>
      <c r="AN1603" s="57"/>
      <c r="AO1603" s="57"/>
      <c r="AP1603" s="57"/>
      <c r="AQ1603" s="57"/>
      <c r="AR1603" s="57"/>
      <c r="AS1603" s="57"/>
      <c r="AT1603" s="57"/>
      <c r="AU1603" s="57"/>
      <c r="AV1603" s="57"/>
      <c r="AW1603" s="57"/>
      <c r="AX1603" s="57"/>
      <c r="AY1603" s="57"/>
      <c r="AZ1603" s="57"/>
      <c r="BA1603" s="57"/>
      <c r="BB1603" s="57"/>
      <c r="BC1603" s="57"/>
      <c r="BD1603" s="57"/>
      <c r="BE1603" s="57"/>
      <c r="BF1603" s="57"/>
      <c r="BG1603" s="57"/>
      <c r="BH1603" s="57"/>
      <c r="BI1603" s="57"/>
      <c r="BJ1603" s="57"/>
      <c r="BK1603" s="57"/>
      <c r="BL1603" s="57"/>
      <c r="BM1603" s="57"/>
      <c r="BN1603" s="57"/>
      <c r="DI1603" s="422"/>
      <c r="DJ1603" s="422"/>
      <c r="EU1603" s="422"/>
      <c r="EV1603" s="422"/>
    </row>
    <row r="1604" spans="14:152" s="56" customFormat="1" ht="15" customHeight="1">
      <c r="AG1604" s="57"/>
      <c r="AH1604" s="57"/>
      <c r="AI1604" s="57"/>
      <c r="AJ1604" s="57"/>
      <c r="AK1604" s="57"/>
      <c r="AL1604" s="57"/>
      <c r="AM1604" s="57"/>
      <c r="AN1604" s="57"/>
      <c r="AO1604" s="57"/>
      <c r="AP1604" s="57"/>
      <c r="AQ1604" s="57"/>
      <c r="AR1604" s="57"/>
      <c r="AS1604" s="57"/>
      <c r="AT1604" s="57"/>
      <c r="AU1604" s="57"/>
      <c r="AV1604" s="57"/>
      <c r="AW1604" s="57"/>
      <c r="AX1604" s="57"/>
      <c r="AY1604" s="57"/>
      <c r="AZ1604" s="57"/>
      <c r="BA1604" s="57"/>
      <c r="BB1604" s="57"/>
      <c r="BC1604" s="57"/>
      <c r="BD1604" s="57"/>
      <c r="BE1604" s="57"/>
      <c r="BF1604" s="57"/>
      <c r="BG1604" s="57"/>
      <c r="BH1604" s="57"/>
      <c r="BI1604" s="57"/>
      <c r="BJ1604" s="57"/>
      <c r="BK1604" s="57"/>
      <c r="BL1604" s="57"/>
      <c r="BM1604" s="57"/>
      <c r="BN1604" s="57"/>
      <c r="DI1604" s="422"/>
      <c r="DJ1604" s="422"/>
      <c r="EU1604" s="422"/>
      <c r="EV1604" s="422"/>
    </row>
    <row r="1605" spans="14:152" s="56" customFormat="1" ht="15" customHeight="1">
      <c r="AG1605" s="57"/>
      <c r="AH1605" s="57"/>
      <c r="AI1605" s="57"/>
      <c r="AJ1605" s="57"/>
      <c r="AK1605" s="57"/>
      <c r="AL1605" s="57"/>
      <c r="AM1605" s="57"/>
      <c r="AN1605" s="57"/>
      <c r="AO1605" s="57"/>
      <c r="AP1605" s="57"/>
      <c r="AQ1605" s="57"/>
      <c r="AR1605" s="57"/>
      <c r="AS1605" s="57"/>
      <c r="AT1605" s="57"/>
      <c r="AU1605" s="57"/>
      <c r="AV1605" s="57"/>
      <c r="AW1605" s="57"/>
      <c r="AX1605" s="57"/>
      <c r="AY1605" s="57"/>
      <c r="AZ1605" s="57"/>
      <c r="BA1605" s="57"/>
      <c r="BB1605" s="57"/>
      <c r="BC1605" s="57"/>
      <c r="BD1605" s="57"/>
      <c r="BE1605" s="57"/>
      <c r="BF1605" s="57"/>
      <c r="BG1605" s="57"/>
      <c r="BH1605" s="57"/>
      <c r="BI1605" s="57"/>
      <c r="BJ1605" s="57"/>
      <c r="BK1605" s="57"/>
      <c r="BL1605" s="57"/>
      <c r="BM1605" s="57"/>
      <c r="BN1605" s="57"/>
      <c r="DI1605" s="422"/>
      <c r="DJ1605" s="422"/>
      <c r="EU1605" s="422"/>
      <c r="EV1605" s="422"/>
    </row>
    <row r="1606" spans="14:152" s="56" customFormat="1" ht="15" customHeight="1">
      <c r="AG1606" s="57"/>
      <c r="AH1606" s="57"/>
      <c r="AI1606" s="57"/>
      <c r="AJ1606" s="57"/>
      <c r="AK1606" s="57"/>
      <c r="AL1606" s="57"/>
      <c r="AM1606" s="57"/>
      <c r="AN1606" s="57"/>
      <c r="AO1606" s="57"/>
      <c r="AP1606" s="57"/>
      <c r="AQ1606" s="57"/>
      <c r="AR1606" s="57"/>
      <c r="AS1606" s="57"/>
      <c r="AT1606" s="57"/>
      <c r="AU1606" s="57"/>
      <c r="AV1606" s="57"/>
      <c r="AW1606" s="57"/>
      <c r="AX1606" s="57"/>
      <c r="AY1606" s="57"/>
      <c r="AZ1606" s="57"/>
      <c r="BA1606" s="57"/>
      <c r="BB1606" s="57"/>
      <c r="BC1606" s="57"/>
      <c r="BD1606" s="57"/>
      <c r="BE1606" s="57"/>
      <c r="BF1606" s="57"/>
      <c r="BG1606" s="57"/>
      <c r="BH1606" s="57"/>
      <c r="BI1606" s="57"/>
      <c r="BJ1606" s="57"/>
      <c r="BK1606" s="57"/>
      <c r="BL1606" s="57"/>
      <c r="BM1606" s="57"/>
      <c r="BN1606" s="57"/>
      <c r="DI1606" s="422"/>
      <c r="DJ1606" s="422"/>
      <c r="EU1606" s="422"/>
      <c r="EV1606" s="422"/>
    </row>
    <row r="1607" spans="14:152" s="56" customFormat="1" ht="15" customHeight="1">
      <c r="AG1607" s="57"/>
      <c r="AH1607" s="57"/>
      <c r="AI1607" s="57"/>
      <c r="AJ1607" s="57"/>
      <c r="AK1607" s="57"/>
      <c r="AL1607" s="57"/>
      <c r="AM1607" s="57"/>
      <c r="AN1607" s="57"/>
      <c r="AO1607" s="57"/>
      <c r="AP1607" s="57"/>
      <c r="AQ1607" s="57"/>
      <c r="AR1607" s="57"/>
      <c r="AS1607" s="57"/>
      <c r="AT1607" s="57"/>
      <c r="AU1607" s="57"/>
      <c r="AV1607" s="57"/>
      <c r="AW1607" s="57"/>
      <c r="AX1607" s="57"/>
      <c r="AY1607" s="57"/>
      <c r="AZ1607" s="57"/>
      <c r="BA1607" s="57"/>
      <c r="BB1607" s="57"/>
      <c r="BC1607" s="57"/>
      <c r="BD1607" s="57"/>
      <c r="BE1607" s="57"/>
      <c r="BF1607" s="57"/>
      <c r="BG1607" s="57"/>
      <c r="BH1607" s="57"/>
      <c r="BI1607" s="57"/>
      <c r="BJ1607" s="57"/>
      <c r="BK1607" s="57"/>
      <c r="BL1607" s="57"/>
      <c r="BM1607" s="57"/>
      <c r="BN1607" s="57"/>
      <c r="DI1607" s="422"/>
      <c r="DJ1607" s="422"/>
      <c r="EU1607" s="422"/>
      <c r="EV1607" s="422"/>
    </row>
    <row r="1608" spans="14:152" s="56" customFormat="1" ht="15" customHeight="1">
      <c r="AG1608" s="57"/>
      <c r="AH1608" s="57"/>
      <c r="AI1608" s="57"/>
      <c r="AJ1608" s="57"/>
      <c r="AK1608" s="57"/>
      <c r="AL1608" s="57"/>
      <c r="AM1608" s="57"/>
      <c r="AN1608" s="57"/>
      <c r="AO1608" s="57"/>
      <c r="AP1608" s="57"/>
      <c r="AQ1608" s="57"/>
      <c r="AR1608" s="57"/>
      <c r="AS1608" s="57"/>
      <c r="AT1608" s="57"/>
      <c r="AU1608" s="57"/>
      <c r="AV1608" s="57"/>
      <c r="AW1608" s="57"/>
      <c r="AX1608" s="57"/>
      <c r="AY1608" s="57"/>
      <c r="AZ1608" s="57"/>
      <c r="BA1608" s="57"/>
      <c r="BB1608" s="57"/>
      <c r="BC1608" s="57"/>
      <c r="BD1608" s="57"/>
      <c r="BE1608" s="57"/>
      <c r="BF1608" s="57"/>
      <c r="BG1608" s="57"/>
      <c r="BH1608" s="57"/>
      <c r="BI1608" s="57"/>
      <c r="BJ1608" s="57"/>
      <c r="BK1608" s="57"/>
      <c r="BL1608" s="57"/>
      <c r="BM1608" s="57"/>
      <c r="BN1608" s="57"/>
      <c r="DI1608" s="422"/>
      <c r="DJ1608" s="422"/>
      <c r="EU1608" s="422"/>
      <c r="EV1608" s="422"/>
    </row>
    <row r="1609" spans="14:152" s="56" customFormat="1" ht="15" customHeight="1">
      <c r="AG1609" s="57"/>
      <c r="AH1609" s="57"/>
      <c r="AI1609" s="57"/>
      <c r="AJ1609" s="57"/>
      <c r="AK1609" s="57"/>
      <c r="AL1609" s="57"/>
      <c r="AM1609" s="57"/>
      <c r="AN1609" s="57"/>
      <c r="AO1609" s="57"/>
      <c r="AP1609" s="57"/>
      <c r="AQ1609" s="57"/>
      <c r="AR1609" s="57"/>
      <c r="AS1609" s="57"/>
      <c r="AT1609" s="57"/>
      <c r="AU1609" s="57"/>
      <c r="AV1609" s="57"/>
      <c r="AW1609" s="57"/>
      <c r="AX1609" s="57"/>
      <c r="AY1609" s="57"/>
      <c r="AZ1609" s="57"/>
      <c r="BA1609" s="57"/>
      <c r="BB1609" s="57"/>
      <c r="BC1609" s="57"/>
      <c r="BD1609" s="57"/>
      <c r="BE1609" s="57"/>
      <c r="BF1609" s="57"/>
      <c r="BG1609" s="57"/>
      <c r="BH1609" s="57"/>
      <c r="BI1609" s="57"/>
      <c r="BJ1609" s="57"/>
      <c r="BK1609" s="57"/>
      <c r="BL1609" s="57"/>
      <c r="BM1609" s="57"/>
      <c r="BN1609" s="57"/>
      <c r="DI1609" s="422"/>
      <c r="DJ1609" s="422"/>
      <c r="EU1609" s="422"/>
      <c r="EV1609" s="422"/>
    </row>
    <row r="1610" spans="14:152" s="56" customFormat="1" ht="15" customHeight="1">
      <c r="AG1610" s="57"/>
      <c r="AH1610" s="57"/>
      <c r="AI1610" s="57"/>
      <c r="AJ1610" s="57"/>
      <c r="AK1610" s="57"/>
      <c r="AL1610" s="57"/>
      <c r="AM1610" s="57"/>
      <c r="AN1610" s="57"/>
      <c r="AO1610" s="57"/>
      <c r="AP1610" s="57"/>
      <c r="AQ1610" s="57"/>
      <c r="AR1610" s="57"/>
      <c r="AS1610" s="57"/>
      <c r="AT1610" s="57"/>
      <c r="AU1610" s="57"/>
      <c r="AV1610" s="57"/>
      <c r="AW1610" s="57"/>
      <c r="AX1610" s="57"/>
      <c r="AY1610" s="57"/>
      <c r="AZ1610" s="57"/>
      <c r="BA1610" s="57"/>
      <c r="BB1610" s="57"/>
      <c r="BC1610" s="57"/>
      <c r="BD1610" s="57"/>
      <c r="BE1610" s="57"/>
      <c r="BF1610" s="57"/>
      <c r="BG1610" s="57"/>
      <c r="BH1610" s="57"/>
      <c r="BI1610" s="57"/>
      <c r="BJ1610" s="57"/>
      <c r="BK1610" s="57"/>
      <c r="BL1610" s="57"/>
      <c r="BM1610" s="57"/>
      <c r="BN1610" s="57"/>
      <c r="DI1610" s="422"/>
      <c r="DJ1610" s="422"/>
      <c r="EU1610" s="422"/>
      <c r="EV1610" s="422"/>
    </row>
    <row r="1611" spans="14:152" s="56" customFormat="1" ht="15" customHeight="1">
      <c r="AG1611" s="57"/>
      <c r="AH1611" s="57"/>
      <c r="AI1611" s="57"/>
      <c r="AJ1611" s="57"/>
      <c r="AK1611" s="57"/>
      <c r="AL1611" s="57"/>
      <c r="AM1611" s="57"/>
      <c r="AN1611" s="57"/>
      <c r="AO1611" s="57"/>
      <c r="AP1611" s="57"/>
      <c r="AQ1611" s="57"/>
      <c r="AR1611" s="57"/>
      <c r="AS1611" s="57"/>
      <c r="AT1611" s="57"/>
      <c r="AU1611" s="57"/>
      <c r="AV1611" s="57"/>
      <c r="AW1611" s="57"/>
      <c r="AX1611" s="57"/>
      <c r="AY1611" s="57"/>
      <c r="AZ1611" s="57"/>
      <c r="BA1611" s="57"/>
      <c r="BB1611" s="57"/>
      <c r="BC1611" s="57"/>
      <c r="BD1611" s="57"/>
      <c r="BE1611" s="57"/>
      <c r="BF1611" s="57"/>
      <c r="BG1611" s="57"/>
      <c r="BH1611" s="57"/>
      <c r="BI1611" s="57"/>
      <c r="BJ1611" s="57"/>
      <c r="BK1611" s="57"/>
      <c r="BL1611" s="57"/>
      <c r="BM1611" s="57"/>
      <c r="BN1611" s="57"/>
      <c r="DI1611" s="422"/>
      <c r="DJ1611" s="422"/>
      <c r="EU1611" s="422"/>
      <c r="EV1611" s="422"/>
    </row>
    <row r="1612" spans="14:152" s="56" customFormat="1" ht="15" customHeight="1">
      <c r="AG1612" s="57"/>
      <c r="AH1612" s="57"/>
      <c r="AI1612" s="57"/>
      <c r="AJ1612" s="57"/>
      <c r="AK1612" s="57"/>
      <c r="AL1612" s="57"/>
      <c r="AM1612" s="57"/>
      <c r="AN1612" s="57"/>
      <c r="AO1612" s="57"/>
      <c r="AP1612" s="57"/>
      <c r="AQ1612" s="57"/>
      <c r="AR1612" s="57"/>
      <c r="AS1612" s="57"/>
      <c r="AT1612" s="57"/>
      <c r="AU1612" s="57"/>
      <c r="AV1612" s="57"/>
      <c r="AW1612" s="57"/>
      <c r="AX1612" s="57"/>
      <c r="AY1612" s="57"/>
      <c r="AZ1612" s="57"/>
      <c r="BA1612" s="57"/>
      <c r="BB1612" s="57"/>
      <c r="BC1612" s="57"/>
      <c r="BD1612" s="57"/>
      <c r="BE1612" s="57"/>
      <c r="BF1612" s="57"/>
      <c r="BG1612" s="57"/>
      <c r="BH1612" s="57"/>
      <c r="BI1612" s="57"/>
      <c r="BJ1612" s="57"/>
      <c r="BK1612" s="57"/>
      <c r="BL1612" s="57"/>
      <c r="BM1612" s="57"/>
      <c r="BN1612" s="57"/>
      <c r="DI1612" s="422"/>
      <c r="DJ1612" s="422"/>
      <c r="EU1612" s="422"/>
      <c r="EV1612" s="422"/>
    </row>
    <row r="1613" spans="14:152" s="56" customFormat="1" ht="15" customHeight="1">
      <c r="AG1613" s="57"/>
      <c r="AH1613" s="57"/>
      <c r="AI1613" s="57"/>
      <c r="AJ1613" s="57"/>
      <c r="AK1613" s="57"/>
      <c r="AL1613" s="57"/>
      <c r="AM1613" s="57"/>
      <c r="AN1613" s="57"/>
      <c r="AO1613" s="57"/>
      <c r="AP1613" s="57"/>
      <c r="AQ1613" s="57"/>
      <c r="AR1613" s="57"/>
      <c r="AS1613" s="57"/>
      <c r="AT1613" s="57"/>
      <c r="AU1613" s="57"/>
      <c r="AV1613" s="57"/>
      <c r="AW1613" s="57"/>
      <c r="AX1613" s="57"/>
      <c r="AY1613" s="57"/>
      <c r="AZ1613" s="57"/>
      <c r="BA1613" s="57"/>
      <c r="BB1613" s="57"/>
      <c r="BC1613" s="57"/>
      <c r="BD1613" s="57"/>
      <c r="BE1613" s="57"/>
      <c r="BF1613" s="57"/>
      <c r="BG1613" s="57"/>
      <c r="BH1613" s="57"/>
      <c r="BI1613" s="57"/>
      <c r="BJ1613" s="57"/>
      <c r="BK1613" s="57"/>
      <c r="BL1613" s="57"/>
      <c r="BM1613" s="57"/>
      <c r="BN1613" s="57"/>
      <c r="DI1613" s="422"/>
      <c r="DJ1613" s="422"/>
      <c r="EU1613" s="422"/>
      <c r="EV1613" s="422"/>
    </row>
    <row r="1614" spans="14:152" s="56" customFormat="1" ht="15" customHeight="1">
      <c r="AG1614" s="57"/>
      <c r="AH1614" s="57"/>
      <c r="AI1614" s="57"/>
      <c r="AJ1614" s="57"/>
      <c r="AK1614" s="57"/>
      <c r="AL1614" s="57"/>
      <c r="AM1614" s="57"/>
      <c r="AN1614" s="57"/>
      <c r="AO1614" s="57"/>
      <c r="AP1614" s="57"/>
      <c r="AQ1614" s="57"/>
      <c r="AR1614" s="57"/>
      <c r="AS1614" s="57"/>
      <c r="AT1614" s="57"/>
      <c r="AU1614" s="57"/>
      <c r="AV1614" s="57"/>
      <c r="AW1614" s="57"/>
      <c r="AX1614" s="57"/>
      <c r="AY1614" s="57"/>
      <c r="AZ1614" s="57"/>
      <c r="BA1614" s="57"/>
      <c r="BB1614" s="57"/>
      <c r="BC1614" s="57"/>
      <c r="BD1614" s="57"/>
      <c r="BE1614" s="57"/>
      <c r="BF1614" s="57"/>
      <c r="BG1614" s="57"/>
      <c r="BH1614" s="57"/>
      <c r="BI1614" s="57"/>
      <c r="BJ1614" s="57"/>
      <c r="BK1614" s="57"/>
      <c r="BL1614" s="57"/>
      <c r="BM1614" s="57"/>
      <c r="BN1614" s="57"/>
      <c r="DI1614" s="422"/>
      <c r="DJ1614" s="422"/>
      <c r="EU1614" s="422"/>
      <c r="EV1614" s="422"/>
    </row>
    <row r="1615" spans="14:152" s="56" customFormat="1" ht="15" customHeight="1">
      <c r="AG1615" s="57"/>
      <c r="AH1615" s="57"/>
      <c r="AI1615" s="57"/>
      <c r="AJ1615" s="57"/>
      <c r="AK1615" s="57"/>
      <c r="AL1615" s="57"/>
      <c r="AM1615" s="57"/>
      <c r="AN1615" s="57"/>
      <c r="AO1615" s="57"/>
      <c r="AP1615" s="57"/>
      <c r="AQ1615" s="57"/>
      <c r="AR1615" s="57"/>
      <c r="AS1615" s="57"/>
      <c r="AT1615" s="57"/>
      <c r="AU1615" s="57"/>
      <c r="AV1615" s="57"/>
      <c r="AW1615" s="57"/>
      <c r="AX1615" s="57"/>
      <c r="AY1615" s="57"/>
      <c r="AZ1615" s="57"/>
      <c r="BA1615" s="57"/>
      <c r="BB1615" s="57"/>
      <c r="BC1615" s="57"/>
      <c r="BD1615" s="57"/>
      <c r="BE1615" s="57"/>
      <c r="BF1615" s="57"/>
      <c r="BG1615" s="57"/>
      <c r="BH1615" s="57"/>
      <c r="BI1615" s="57"/>
      <c r="BJ1615" s="57"/>
      <c r="BK1615" s="57"/>
      <c r="BL1615" s="57"/>
      <c r="BM1615" s="57"/>
      <c r="BN1615" s="57"/>
      <c r="DI1615" s="422"/>
      <c r="DJ1615" s="422"/>
      <c r="EU1615" s="422"/>
      <c r="EV1615" s="422"/>
    </row>
    <row r="1616" spans="14:152" s="56" customFormat="1" ht="15" customHeight="1">
      <c r="AG1616" s="57"/>
      <c r="AH1616" s="57"/>
      <c r="AI1616" s="57"/>
      <c r="AJ1616" s="57"/>
      <c r="AK1616" s="57"/>
      <c r="AL1616" s="57"/>
      <c r="AM1616" s="57"/>
      <c r="AN1616" s="57"/>
      <c r="AO1616" s="57"/>
      <c r="AP1616" s="57"/>
      <c r="AQ1616" s="57"/>
      <c r="AR1616" s="57"/>
      <c r="AS1616" s="57"/>
      <c r="AT1616" s="57"/>
      <c r="AU1616" s="57"/>
      <c r="AV1616" s="57"/>
      <c r="AW1616" s="57"/>
      <c r="AX1616" s="57"/>
      <c r="AY1616" s="57"/>
      <c r="AZ1616" s="57"/>
      <c r="BA1616" s="57"/>
      <c r="BB1616" s="57"/>
      <c r="BC1616" s="57"/>
      <c r="BD1616" s="57"/>
      <c r="BE1616" s="57"/>
      <c r="BF1616" s="57"/>
      <c r="BG1616" s="57"/>
      <c r="BH1616" s="57"/>
      <c r="BI1616" s="57"/>
      <c r="BJ1616" s="57"/>
      <c r="BK1616" s="57"/>
      <c r="BL1616" s="57"/>
      <c r="BM1616" s="57"/>
      <c r="BN1616" s="57"/>
      <c r="DI1616" s="422"/>
      <c r="DJ1616" s="422"/>
      <c r="EU1616" s="422"/>
      <c r="EV1616" s="422"/>
    </row>
    <row r="1617" spans="33:152" s="56" customFormat="1" ht="15" customHeight="1">
      <c r="AG1617" s="57"/>
      <c r="AH1617" s="57"/>
      <c r="AI1617" s="57"/>
      <c r="AJ1617" s="57"/>
      <c r="AK1617" s="57"/>
      <c r="AL1617" s="57"/>
      <c r="AM1617" s="57"/>
      <c r="AN1617" s="57"/>
      <c r="AO1617" s="57"/>
      <c r="AP1617" s="57"/>
      <c r="AQ1617" s="57"/>
      <c r="AR1617" s="57"/>
      <c r="AS1617" s="57"/>
      <c r="AT1617" s="57"/>
      <c r="AU1617" s="57"/>
      <c r="AV1617" s="57"/>
      <c r="AW1617" s="57"/>
      <c r="AX1617" s="57"/>
      <c r="AY1617" s="57"/>
      <c r="AZ1617" s="57"/>
      <c r="BA1617" s="57"/>
      <c r="BB1617" s="57"/>
      <c r="BC1617" s="57"/>
      <c r="BD1617" s="57"/>
      <c r="BE1617" s="57"/>
      <c r="BF1617" s="57"/>
      <c r="BG1617" s="57"/>
      <c r="BH1617" s="57"/>
      <c r="BI1617" s="57"/>
      <c r="BJ1617" s="57"/>
      <c r="BK1617" s="57"/>
      <c r="BL1617" s="57"/>
      <c r="BM1617" s="57"/>
      <c r="BN1617" s="57"/>
      <c r="DI1617" s="422"/>
      <c r="DJ1617" s="422"/>
      <c r="EU1617" s="422"/>
      <c r="EV1617" s="422"/>
    </row>
    <row r="1618" spans="33:152" s="56" customFormat="1" ht="15" customHeight="1">
      <c r="AG1618" s="57"/>
      <c r="AH1618" s="57"/>
      <c r="AI1618" s="57"/>
      <c r="AJ1618" s="57"/>
      <c r="AK1618" s="57"/>
      <c r="AL1618" s="57"/>
      <c r="AM1618" s="57"/>
      <c r="AN1618" s="57"/>
      <c r="AO1618" s="57"/>
      <c r="AP1618" s="57"/>
      <c r="AQ1618" s="57"/>
      <c r="AR1618" s="57"/>
      <c r="AS1618" s="57"/>
      <c r="AT1618" s="57"/>
      <c r="AU1618" s="57"/>
      <c r="AV1618" s="57"/>
      <c r="AW1618" s="57"/>
      <c r="AX1618" s="57"/>
      <c r="AY1618" s="57"/>
      <c r="AZ1618" s="57"/>
      <c r="BA1618" s="57"/>
      <c r="BB1618" s="57"/>
      <c r="BC1618" s="57"/>
      <c r="BD1618" s="57"/>
      <c r="BE1618" s="57"/>
      <c r="BF1618" s="57"/>
      <c r="BG1618" s="57"/>
      <c r="BH1618" s="57"/>
      <c r="BI1618" s="57"/>
      <c r="BJ1618" s="57"/>
      <c r="BK1618" s="57"/>
      <c r="BL1618" s="57"/>
      <c r="BM1618" s="57"/>
      <c r="BN1618" s="57"/>
      <c r="DI1618" s="422"/>
      <c r="DJ1618" s="422"/>
      <c r="EU1618" s="422"/>
      <c r="EV1618" s="422"/>
    </row>
    <row r="1619" spans="33:152" s="56" customFormat="1" ht="15" customHeight="1">
      <c r="AG1619" s="57"/>
      <c r="AH1619" s="57"/>
      <c r="AI1619" s="57"/>
      <c r="AJ1619" s="57"/>
      <c r="AK1619" s="57"/>
      <c r="AL1619" s="57"/>
      <c r="AM1619" s="57"/>
      <c r="AN1619" s="57"/>
      <c r="AO1619" s="57"/>
      <c r="AP1619" s="57"/>
      <c r="AQ1619" s="57"/>
      <c r="AR1619" s="57"/>
      <c r="AS1619" s="57"/>
      <c r="AT1619" s="57"/>
      <c r="AU1619" s="57"/>
      <c r="AV1619" s="57"/>
      <c r="AW1619" s="57"/>
      <c r="AX1619" s="57"/>
      <c r="AY1619" s="57"/>
      <c r="AZ1619" s="57"/>
      <c r="BA1619" s="57"/>
      <c r="BB1619" s="57"/>
      <c r="BC1619" s="57"/>
      <c r="BD1619" s="57"/>
      <c r="BE1619" s="57"/>
      <c r="BF1619" s="57"/>
      <c r="BG1619" s="57"/>
      <c r="BH1619" s="57"/>
      <c r="BI1619" s="57"/>
      <c r="BJ1619" s="57"/>
      <c r="BK1619" s="57"/>
      <c r="BL1619" s="57"/>
      <c r="BM1619" s="57"/>
      <c r="BN1619" s="57"/>
      <c r="DI1619" s="422"/>
      <c r="DJ1619" s="422"/>
      <c r="EU1619" s="422"/>
      <c r="EV1619" s="422"/>
    </row>
    <row r="1620" spans="33:152" s="56" customFormat="1" ht="15" customHeight="1">
      <c r="AG1620" s="57"/>
      <c r="AH1620" s="57"/>
      <c r="AI1620" s="57"/>
      <c r="AJ1620" s="57"/>
      <c r="AK1620" s="57"/>
      <c r="AL1620" s="57"/>
      <c r="AM1620" s="57"/>
      <c r="AN1620" s="57"/>
      <c r="AO1620" s="57"/>
      <c r="AP1620" s="57"/>
      <c r="AQ1620" s="57"/>
      <c r="AR1620" s="57"/>
      <c r="AS1620" s="57"/>
      <c r="AT1620" s="57"/>
      <c r="AU1620" s="57"/>
      <c r="AV1620" s="57"/>
      <c r="AW1620" s="57"/>
      <c r="AX1620" s="57"/>
      <c r="AY1620" s="57"/>
      <c r="AZ1620" s="57"/>
      <c r="BA1620" s="57"/>
      <c r="BB1620" s="57"/>
      <c r="BC1620" s="57"/>
      <c r="BD1620" s="57"/>
      <c r="BE1620" s="57"/>
      <c r="BF1620" s="57"/>
      <c r="BG1620" s="57"/>
      <c r="BH1620" s="57"/>
      <c r="BI1620" s="57"/>
      <c r="BJ1620" s="57"/>
      <c r="BK1620" s="57"/>
      <c r="BL1620" s="57"/>
      <c r="BM1620" s="57"/>
      <c r="BN1620" s="57"/>
      <c r="DI1620" s="422"/>
      <c r="DJ1620" s="422"/>
      <c r="EU1620" s="422"/>
      <c r="EV1620" s="422"/>
    </row>
    <row r="1621" spans="33:152" s="56" customFormat="1" ht="15" customHeight="1">
      <c r="AG1621" s="57"/>
      <c r="AH1621" s="57"/>
      <c r="AI1621" s="57"/>
      <c r="AJ1621" s="57"/>
      <c r="AK1621" s="57"/>
      <c r="AL1621" s="57"/>
      <c r="AM1621" s="57"/>
      <c r="AN1621" s="57"/>
      <c r="AO1621" s="57"/>
      <c r="AP1621" s="57"/>
      <c r="AQ1621" s="57"/>
      <c r="AR1621" s="57"/>
      <c r="AS1621" s="57"/>
      <c r="AT1621" s="57"/>
      <c r="AU1621" s="57"/>
      <c r="AV1621" s="57"/>
      <c r="AW1621" s="57"/>
      <c r="AX1621" s="57"/>
      <c r="AY1621" s="57"/>
      <c r="AZ1621" s="57"/>
      <c r="BA1621" s="57"/>
      <c r="BB1621" s="57"/>
      <c r="BC1621" s="57"/>
      <c r="BD1621" s="57"/>
      <c r="BE1621" s="57"/>
      <c r="BF1621" s="57"/>
      <c r="BG1621" s="57"/>
      <c r="BH1621" s="57"/>
      <c r="BI1621" s="57"/>
      <c r="BJ1621" s="57"/>
      <c r="BK1621" s="57"/>
      <c r="BL1621" s="57"/>
      <c r="BM1621" s="57"/>
      <c r="BN1621" s="57"/>
      <c r="DI1621" s="422"/>
      <c r="DJ1621" s="422"/>
      <c r="EU1621" s="422"/>
      <c r="EV1621" s="422"/>
    </row>
    <row r="1622" spans="33:152" s="56" customFormat="1" ht="15" customHeight="1">
      <c r="AG1622" s="57"/>
      <c r="AH1622" s="57"/>
      <c r="AI1622" s="57"/>
      <c r="AJ1622" s="57"/>
      <c r="AK1622" s="57"/>
      <c r="AL1622" s="57"/>
      <c r="AM1622" s="57"/>
      <c r="AN1622" s="57"/>
      <c r="AO1622" s="57"/>
      <c r="AP1622" s="57"/>
      <c r="AQ1622" s="57"/>
      <c r="AR1622" s="57"/>
      <c r="AS1622" s="57"/>
      <c r="AT1622" s="57"/>
      <c r="AU1622" s="57"/>
      <c r="AV1622" s="57"/>
      <c r="AW1622" s="57"/>
      <c r="AX1622" s="57"/>
      <c r="AY1622" s="57"/>
      <c r="AZ1622" s="57"/>
      <c r="BA1622" s="57"/>
      <c r="BB1622" s="57"/>
      <c r="BC1622" s="57"/>
      <c r="BD1622" s="57"/>
      <c r="BE1622" s="57"/>
      <c r="BF1622" s="57"/>
      <c r="BG1622" s="57"/>
      <c r="BH1622" s="57"/>
      <c r="BI1622" s="57"/>
      <c r="BJ1622" s="57"/>
      <c r="BK1622" s="57"/>
      <c r="BL1622" s="57"/>
      <c r="BM1622" s="57"/>
      <c r="BN1622" s="57"/>
      <c r="DI1622" s="422"/>
      <c r="DJ1622" s="422"/>
      <c r="EU1622" s="422"/>
      <c r="EV1622" s="422"/>
    </row>
    <row r="1623" spans="33:152" s="56" customFormat="1" ht="15" customHeight="1">
      <c r="AG1623" s="57"/>
      <c r="AH1623" s="57"/>
      <c r="AI1623" s="57"/>
      <c r="AJ1623" s="57"/>
      <c r="AK1623" s="57"/>
      <c r="AL1623" s="57"/>
      <c r="AM1623" s="57"/>
      <c r="AN1623" s="57"/>
      <c r="AO1623" s="57"/>
      <c r="AP1623" s="57"/>
      <c r="AQ1623" s="57"/>
      <c r="AR1623" s="57"/>
      <c r="AS1623" s="57"/>
      <c r="AT1623" s="57"/>
      <c r="AU1623" s="57"/>
      <c r="AV1623" s="57"/>
      <c r="AW1623" s="57"/>
      <c r="AX1623" s="57"/>
      <c r="AY1623" s="57"/>
      <c r="AZ1623" s="57"/>
      <c r="BA1623" s="57"/>
      <c r="BB1623" s="57"/>
      <c r="BC1623" s="57"/>
      <c r="BD1623" s="57"/>
      <c r="BE1623" s="57"/>
      <c r="BF1623" s="57"/>
      <c r="BG1623" s="57"/>
      <c r="BH1623" s="57"/>
      <c r="BI1623" s="57"/>
      <c r="BJ1623" s="57"/>
      <c r="BK1623" s="57"/>
      <c r="BL1623" s="57"/>
      <c r="BM1623" s="57"/>
      <c r="BN1623" s="57"/>
      <c r="DI1623" s="422"/>
      <c r="DJ1623" s="422"/>
      <c r="EU1623" s="422"/>
      <c r="EV1623" s="422"/>
    </row>
    <row r="1624" spans="33:152" s="56" customFormat="1" ht="15" customHeight="1">
      <c r="AG1624" s="57"/>
      <c r="AH1624" s="57"/>
      <c r="AI1624" s="57"/>
      <c r="AJ1624" s="57"/>
      <c r="AK1624" s="57"/>
      <c r="AL1624" s="57"/>
      <c r="AM1624" s="57"/>
      <c r="AN1624" s="57"/>
      <c r="AO1624" s="57"/>
      <c r="AP1624" s="57"/>
      <c r="AQ1624" s="57"/>
      <c r="AR1624" s="57"/>
      <c r="AS1624" s="57"/>
      <c r="AT1624" s="57"/>
      <c r="AU1624" s="57"/>
      <c r="AV1624" s="57"/>
      <c r="AW1624" s="57"/>
      <c r="AX1624" s="57"/>
      <c r="AY1624" s="57"/>
      <c r="AZ1624" s="57"/>
      <c r="BA1624" s="57"/>
      <c r="BB1624" s="57"/>
      <c r="BC1624" s="57"/>
      <c r="BD1624" s="57"/>
      <c r="BE1624" s="57"/>
      <c r="BF1624" s="57"/>
      <c r="BG1624" s="57"/>
      <c r="BH1624" s="57"/>
      <c r="BI1624" s="57"/>
      <c r="BJ1624" s="57"/>
      <c r="BK1624" s="57"/>
      <c r="BL1624" s="57"/>
      <c r="BM1624" s="57"/>
      <c r="BN1624" s="57"/>
      <c r="DI1624" s="422"/>
      <c r="DJ1624" s="422"/>
      <c r="EU1624" s="422"/>
      <c r="EV1624" s="422"/>
    </row>
    <row r="1625" spans="33:152" s="56" customFormat="1" ht="15" customHeight="1">
      <c r="AG1625" s="57"/>
      <c r="AH1625" s="57"/>
      <c r="AI1625" s="57"/>
      <c r="AJ1625" s="57"/>
      <c r="AK1625" s="57"/>
      <c r="AL1625" s="57"/>
      <c r="AM1625" s="57"/>
      <c r="AN1625" s="57"/>
      <c r="AO1625" s="57"/>
      <c r="AP1625" s="57"/>
      <c r="AQ1625" s="57"/>
      <c r="AR1625" s="57"/>
      <c r="AS1625" s="57"/>
      <c r="AT1625" s="57"/>
      <c r="AU1625" s="57"/>
      <c r="AV1625" s="57"/>
      <c r="AW1625" s="57"/>
      <c r="AX1625" s="57"/>
      <c r="AY1625" s="57"/>
      <c r="AZ1625" s="57"/>
      <c r="BA1625" s="57"/>
      <c r="BB1625" s="57"/>
      <c r="BC1625" s="57"/>
      <c r="BD1625" s="57"/>
      <c r="BE1625" s="57"/>
      <c r="BF1625" s="57"/>
      <c r="BG1625" s="57"/>
      <c r="BH1625" s="57"/>
      <c r="BI1625" s="57"/>
      <c r="BJ1625" s="57"/>
      <c r="BK1625" s="57"/>
      <c r="BL1625" s="57"/>
      <c r="BM1625" s="57"/>
      <c r="BN1625" s="57"/>
      <c r="DI1625" s="422"/>
      <c r="DJ1625" s="422"/>
      <c r="EU1625" s="422"/>
      <c r="EV1625" s="422"/>
    </row>
    <row r="1626" spans="33:152" s="56" customFormat="1" ht="15" customHeight="1">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57"/>
      <c r="BJ1626" s="57"/>
      <c r="BK1626" s="57"/>
      <c r="BL1626" s="57"/>
      <c r="BM1626" s="57"/>
      <c r="BN1626" s="57"/>
      <c r="DI1626" s="422"/>
      <c r="DJ1626" s="422"/>
      <c r="EU1626" s="422"/>
      <c r="EV1626" s="422"/>
    </row>
    <row r="1627" spans="33:152" s="56" customFormat="1" ht="15" customHeight="1">
      <c r="AG1627" s="57"/>
      <c r="AH1627" s="57"/>
      <c r="AI1627" s="57"/>
      <c r="AJ1627" s="57"/>
      <c r="AK1627" s="57"/>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7"/>
      <c r="BI1627" s="57"/>
      <c r="BJ1627" s="57"/>
      <c r="BK1627" s="57"/>
      <c r="BL1627" s="57"/>
      <c r="BM1627" s="57"/>
      <c r="BN1627" s="57"/>
      <c r="DI1627" s="422"/>
      <c r="DJ1627" s="422"/>
      <c r="EU1627" s="422"/>
      <c r="EV1627" s="422"/>
    </row>
    <row r="1628" spans="33:152" s="56" customFormat="1" ht="15" customHeight="1">
      <c r="AG1628" s="57"/>
      <c r="AH1628" s="57"/>
      <c r="AI1628" s="57"/>
      <c r="AJ1628" s="57"/>
      <c r="AK1628" s="57"/>
      <c r="AL1628" s="57"/>
      <c r="AM1628" s="57"/>
      <c r="AN1628" s="57"/>
      <c r="AO1628" s="57"/>
      <c r="AP1628" s="57"/>
      <c r="AQ1628" s="57"/>
      <c r="AR1628" s="57"/>
      <c r="AS1628" s="57"/>
      <c r="AT1628" s="57"/>
      <c r="AU1628" s="57"/>
      <c r="AV1628" s="57"/>
      <c r="AW1628" s="57"/>
      <c r="AX1628" s="57"/>
      <c r="AY1628" s="57"/>
      <c r="AZ1628" s="57"/>
      <c r="BA1628" s="57"/>
      <c r="BB1628" s="57"/>
      <c r="BC1628" s="57"/>
      <c r="BD1628" s="57"/>
      <c r="BE1628" s="57"/>
      <c r="BF1628" s="57"/>
      <c r="BG1628" s="57"/>
      <c r="BH1628" s="57"/>
      <c r="BI1628" s="57"/>
      <c r="BJ1628" s="57"/>
      <c r="BK1628" s="57"/>
      <c r="BL1628" s="57"/>
      <c r="BM1628" s="57"/>
      <c r="BN1628" s="57"/>
      <c r="DI1628" s="422"/>
      <c r="DJ1628" s="422"/>
      <c r="EU1628" s="422"/>
      <c r="EV1628" s="422"/>
    </row>
    <row r="1629" spans="33:152" s="56" customFormat="1" ht="15" customHeight="1">
      <c r="AG1629" s="57"/>
      <c r="AH1629" s="57"/>
      <c r="AI1629" s="57"/>
      <c r="AJ1629" s="57"/>
      <c r="AK1629" s="57"/>
      <c r="AL1629" s="57"/>
      <c r="AM1629" s="57"/>
      <c r="AN1629" s="57"/>
      <c r="AO1629" s="57"/>
      <c r="AP1629" s="57"/>
      <c r="AQ1629" s="57"/>
      <c r="AR1629" s="57"/>
      <c r="AS1629" s="57"/>
      <c r="AT1629" s="57"/>
      <c r="AU1629" s="57"/>
      <c r="AV1629" s="57"/>
      <c r="AW1629" s="57"/>
      <c r="AX1629" s="57"/>
      <c r="AY1629" s="57"/>
      <c r="AZ1629" s="57"/>
      <c r="BA1629" s="57"/>
      <c r="BB1629" s="57"/>
      <c r="BC1629" s="57"/>
      <c r="BD1629" s="57"/>
      <c r="BE1629" s="57"/>
      <c r="BF1629" s="57"/>
      <c r="BG1629" s="57"/>
      <c r="BH1629" s="57"/>
      <c r="BI1629" s="57"/>
      <c r="BJ1629" s="57"/>
      <c r="BK1629" s="57"/>
      <c r="BL1629" s="57"/>
      <c r="BM1629" s="57"/>
      <c r="BN1629" s="57"/>
      <c r="DI1629" s="422"/>
      <c r="DJ1629" s="422"/>
      <c r="EU1629" s="422"/>
      <c r="EV1629" s="422"/>
    </row>
    <row r="1630" spans="33:152" s="56" customFormat="1" ht="15" customHeight="1">
      <c r="AG1630" s="57"/>
      <c r="AH1630" s="57"/>
      <c r="AI1630" s="57"/>
      <c r="AJ1630" s="57"/>
      <c r="AK1630" s="57"/>
      <c r="AL1630" s="57"/>
      <c r="AM1630" s="57"/>
      <c r="AN1630" s="57"/>
      <c r="AO1630" s="57"/>
      <c r="AP1630" s="57"/>
      <c r="AQ1630" s="57"/>
      <c r="AR1630" s="57"/>
      <c r="AS1630" s="57"/>
      <c r="AT1630" s="57"/>
      <c r="AU1630" s="57"/>
      <c r="AV1630" s="57"/>
      <c r="AW1630" s="57"/>
      <c r="AX1630" s="57"/>
      <c r="AY1630" s="57"/>
      <c r="AZ1630" s="57"/>
      <c r="BA1630" s="57"/>
      <c r="BB1630" s="57"/>
      <c r="BC1630" s="57"/>
      <c r="BD1630" s="57"/>
      <c r="BE1630" s="57"/>
      <c r="BF1630" s="57"/>
      <c r="BG1630" s="57"/>
      <c r="BH1630" s="57"/>
      <c r="BI1630" s="57"/>
      <c r="BJ1630" s="57"/>
      <c r="BK1630" s="57"/>
      <c r="BL1630" s="57"/>
      <c r="BM1630" s="57"/>
      <c r="BN1630" s="57"/>
      <c r="DI1630" s="422"/>
      <c r="DJ1630" s="422"/>
      <c r="EU1630" s="422"/>
      <c r="EV1630" s="422"/>
    </row>
    <row r="1631" spans="33:152" s="56" customFormat="1" ht="15" customHeight="1">
      <c r="AG1631" s="57"/>
      <c r="AH1631" s="57"/>
      <c r="AI1631" s="57"/>
      <c r="AJ1631" s="57"/>
      <c r="AK1631" s="57"/>
      <c r="AL1631" s="57"/>
      <c r="AM1631" s="57"/>
      <c r="AN1631" s="57"/>
      <c r="AO1631" s="57"/>
      <c r="AP1631" s="57"/>
      <c r="AQ1631" s="57"/>
      <c r="AR1631" s="57"/>
      <c r="AS1631" s="57"/>
      <c r="AT1631" s="57"/>
      <c r="AU1631" s="57"/>
      <c r="AV1631" s="57"/>
      <c r="AW1631" s="57"/>
      <c r="AX1631" s="57"/>
      <c r="AY1631" s="57"/>
      <c r="AZ1631" s="57"/>
      <c r="BA1631" s="57"/>
      <c r="BB1631" s="57"/>
      <c r="BC1631" s="57"/>
      <c r="BD1631" s="57"/>
      <c r="BE1631" s="57"/>
      <c r="BF1631" s="57"/>
      <c r="BG1631" s="57"/>
      <c r="BH1631" s="57"/>
      <c r="BI1631" s="57"/>
      <c r="BJ1631" s="57"/>
      <c r="BK1631" s="57"/>
      <c r="BL1631" s="57"/>
      <c r="BM1631" s="57"/>
      <c r="BN1631" s="57"/>
      <c r="DI1631" s="422"/>
      <c r="DJ1631" s="422"/>
      <c r="EU1631" s="422"/>
      <c r="EV1631" s="422"/>
    </row>
    <row r="1632" spans="33:152" s="56" customFormat="1" ht="15" customHeight="1">
      <c r="AG1632" s="57"/>
      <c r="AH1632" s="57"/>
      <c r="AI1632" s="57"/>
      <c r="AJ1632" s="57"/>
      <c r="AK1632" s="57"/>
      <c r="AL1632" s="57"/>
      <c r="AM1632" s="57"/>
      <c r="AN1632" s="57"/>
      <c r="AO1632" s="57"/>
      <c r="AP1632" s="57"/>
      <c r="AQ1632" s="57"/>
      <c r="AR1632" s="57"/>
      <c r="AS1632" s="57"/>
      <c r="AT1632" s="57"/>
      <c r="AU1632" s="57"/>
      <c r="AV1632" s="57"/>
      <c r="AW1632" s="57"/>
      <c r="AX1632" s="57"/>
      <c r="AY1632" s="57"/>
      <c r="AZ1632" s="57"/>
      <c r="BA1632" s="57"/>
      <c r="BB1632" s="57"/>
      <c r="BC1632" s="57"/>
      <c r="BD1632" s="57"/>
      <c r="BE1632" s="57"/>
      <c r="BF1632" s="57"/>
      <c r="BG1632" s="57"/>
      <c r="BH1632" s="57"/>
      <c r="BI1632" s="57"/>
      <c r="BJ1632" s="57"/>
      <c r="BK1632" s="57"/>
      <c r="BL1632" s="57"/>
      <c r="BM1632" s="57"/>
      <c r="BN1632" s="57"/>
      <c r="DI1632" s="422"/>
      <c r="DJ1632" s="422"/>
      <c r="EU1632" s="422"/>
      <c r="EV1632" s="422"/>
    </row>
    <row r="1633" spans="14:152" s="56" customFormat="1" ht="15" customHeight="1">
      <c r="AG1633" s="57"/>
      <c r="AH1633" s="57"/>
      <c r="AI1633" s="57"/>
      <c r="AJ1633" s="57"/>
      <c r="AK1633" s="57"/>
      <c r="AL1633" s="57"/>
      <c r="AM1633" s="57"/>
      <c r="AN1633" s="57"/>
      <c r="AO1633" s="57"/>
      <c r="AP1633" s="57"/>
      <c r="AQ1633" s="57"/>
      <c r="AR1633" s="57"/>
      <c r="AS1633" s="57"/>
      <c r="AT1633" s="57"/>
      <c r="AU1633" s="57"/>
      <c r="AV1633" s="57"/>
      <c r="AW1633" s="57"/>
      <c r="AX1633" s="57"/>
      <c r="AY1633" s="57"/>
      <c r="AZ1633" s="57"/>
      <c r="BA1633" s="57"/>
      <c r="BB1633" s="57"/>
      <c r="BC1633" s="57"/>
      <c r="BD1633" s="57"/>
      <c r="BE1633" s="57"/>
      <c r="BF1633" s="57"/>
      <c r="BG1633" s="57"/>
      <c r="BH1633" s="57"/>
      <c r="BI1633" s="57"/>
      <c r="BJ1633" s="57"/>
      <c r="BK1633" s="57"/>
      <c r="BL1633" s="57"/>
      <c r="BM1633" s="57"/>
      <c r="BN1633" s="57"/>
      <c r="DI1633" s="422"/>
      <c r="DJ1633" s="422"/>
      <c r="EU1633" s="422"/>
      <c r="EV1633" s="422"/>
    </row>
    <row r="1634" spans="14:152" s="56" customFormat="1" ht="15" customHeight="1">
      <c r="AG1634" s="57"/>
      <c r="AH1634" s="57"/>
      <c r="AI1634" s="57"/>
      <c r="AJ1634" s="57"/>
      <c r="AK1634" s="57"/>
      <c r="AL1634" s="57"/>
      <c r="AM1634" s="57"/>
      <c r="AN1634" s="57"/>
      <c r="AO1634" s="57"/>
      <c r="AP1634" s="57"/>
      <c r="AQ1634" s="57"/>
      <c r="AR1634" s="57"/>
      <c r="AS1634" s="57"/>
      <c r="AT1634" s="57"/>
      <c r="AU1634" s="57"/>
      <c r="AV1634" s="57"/>
      <c r="AW1634" s="57"/>
      <c r="AX1634" s="57"/>
      <c r="AY1634" s="57"/>
      <c r="AZ1634" s="57"/>
      <c r="BA1634" s="57"/>
      <c r="BB1634" s="57"/>
      <c r="BC1634" s="57"/>
      <c r="BD1634" s="57"/>
      <c r="BE1634" s="57"/>
      <c r="BF1634" s="57"/>
      <c r="BG1634" s="57"/>
      <c r="BH1634" s="57"/>
      <c r="BI1634" s="57"/>
      <c r="BJ1634" s="57"/>
      <c r="BK1634" s="57"/>
      <c r="BL1634" s="57"/>
      <c r="BM1634" s="57"/>
      <c r="BN1634" s="57"/>
      <c r="DI1634" s="422"/>
      <c r="DJ1634" s="422"/>
      <c r="EU1634" s="422"/>
      <c r="EV1634" s="422"/>
    </row>
    <row r="1635" spans="14:152" s="56" customFormat="1" ht="15" customHeight="1">
      <c r="AG1635" s="57"/>
      <c r="AH1635" s="57"/>
      <c r="AI1635" s="57"/>
      <c r="AJ1635" s="57"/>
      <c r="AK1635" s="57"/>
      <c r="AL1635" s="57"/>
      <c r="AM1635" s="57"/>
      <c r="AN1635" s="57"/>
      <c r="AO1635" s="57"/>
      <c r="AP1635" s="57"/>
      <c r="AQ1635" s="57"/>
      <c r="AR1635" s="57"/>
      <c r="AS1635" s="57"/>
      <c r="AT1635" s="57"/>
      <c r="AU1635" s="57"/>
      <c r="AV1635" s="57"/>
      <c r="AW1635" s="57"/>
      <c r="AX1635" s="57"/>
      <c r="AY1635" s="57"/>
      <c r="AZ1635" s="57"/>
      <c r="BA1635" s="57"/>
      <c r="BB1635" s="57"/>
      <c r="BC1635" s="57"/>
      <c r="BD1635" s="57"/>
      <c r="BE1635" s="57"/>
      <c r="BF1635" s="57"/>
      <c r="BG1635" s="57"/>
      <c r="BH1635" s="57"/>
      <c r="BI1635" s="57"/>
      <c r="BJ1635" s="57"/>
      <c r="BK1635" s="57"/>
      <c r="BL1635" s="57"/>
      <c r="BM1635" s="57"/>
      <c r="BN1635" s="57"/>
      <c r="DI1635" s="422"/>
      <c r="DJ1635" s="422"/>
      <c r="EU1635" s="422"/>
      <c r="EV1635" s="422"/>
    </row>
    <row r="1636" spans="14:152" s="56" customFormat="1" ht="15" customHeight="1">
      <c r="AG1636" s="57"/>
      <c r="AH1636" s="57"/>
      <c r="AI1636" s="57"/>
      <c r="AJ1636" s="57"/>
      <c r="AK1636" s="57"/>
      <c r="AL1636" s="57"/>
      <c r="AM1636" s="57"/>
      <c r="AN1636" s="57"/>
      <c r="AO1636" s="57"/>
      <c r="AP1636" s="57"/>
      <c r="AQ1636" s="57"/>
      <c r="AR1636" s="57"/>
      <c r="AS1636" s="57"/>
      <c r="AT1636" s="57"/>
      <c r="AU1636" s="57"/>
      <c r="AV1636" s="57"/>
      <c r="AW1636" s="57"/>
      <c r="AX1636" s="57"/>
      <c r="AY1636" s="57"/>
      <c r="AZ1636" s="57"/>
      <c r="BA1636" s="57"/>
      <c r="BB1636" s="57"/>
      <c r="BC1636" s="57"/>
      <c r="BD1636" s="57"/>
      <c r="BE1636" s="57"/>
      <c r="BF1636" s="57"/>
      <c r="BG1636" s="57"/>
      <c r="BH1636" s="57"/>
      <c r="BI1636" s="57"/>
      <c r="BJ1636" s="57"/>
      <c r="BK1636" s="57"/>
      <c r="BL1636" s="57"/>
      <c r="BM1636" s="57"/>
      <c r="BN1636" s="57"/>
      <c r="DI1636" s="422"/>
      <c r="DJ1636" s="422"/>
      <c r="EU1636" s="422"/>
      <c r="EV1636" s="422"/>
    </row>
    <row r="1637" spans="14:152" s="56" customFormat="1" ht="15" customHeight="1">
      <c r="AG1637" s="57"/>
      <c r="AH1637" s="57"/>
      <c r="AI1637" s="57"/>
      <c r="AJ1637" s="57"/>
      <c r="AK1637" s="57"/>
      <c r="AL1637" s="57"/>
      <c r="AM1637" s="57"/>
      <c r="AN1637" s="57"/>
      <c r="AO1637" s="57"/>
      <c r="AP1637" s="57"/>
      <c r="AQ1637" s="57"/>
      <c r="AR1637" s="57"/>
      <c r="AS1637" s="57"/>
      <c r="AT1637" s="57"/>
      <c r="AU1637" s="57"/>
      <c r="AV1637" s="57"/>
      <c r="AW1637" s="57"/>
      <c r="AX1637" s="57"/>
      <c r="AY1637" s="57"/>
      <c r="AZ1637" s="57"/>
      <c r="BA1637" s="57"/>
      <c r="BB1637" s="57"/>
      <c r="BC1637" s="57"/>
      <c r="BD1637" s="57"/>
      <c r="BE1637" s="57"/>
      <c r="BF1637" s="57"/>
      <c r="BG1637" s="57"/>
      <c r="BH1637" s="57"/>
      <c r="BI1637" s="57"/>
      <c r="BJ1637" s="57"/>
      <c r="BK1637" s="57"/>
      <c r="BL1637" s="57"/>
      <c r="BM1637" s="57"/>
      <c r="BN1637" s="57"/>
      <c r="DI1637" s="422"/>
      <c r="DJ1637" s="422"/>
      <c r="EU1637" s="422"/>
      <c r="EV1637" s="422"/>
    </row>
    <row r="1638" spans="14:152" s="56" customFormat="1" ht="15" customHeight="1">
      <c r="AG1638" s="57"/>
      <c r="AH1638" s="57"/>
      <c r="AI1638" s="57"/>
      <c r="AJ1638" s="57"/>
      <c r="AK1638" s="57"/>
      <c r="AL1638" s="57"/>
      <c r="AM1638" s="57"/>
      <c r="AN1638" s="57"/>
      <c r="AO1638" s="57"/>
      <c r="AP1638" s="57"/>
      <c r="AQ1638" s="57"/>
      <c r="AR1638" s="57"/>
      <c r="AS1638" s="57"/>
      <c r="AT1638" s="57"/>
      <c r="AU1638" s="57"/>
      <c r="AV1638" s="57"/>
      <c r="AW1638" s="57"/>
      <c r="AX1638" s="57"/>
      <c r="AY1638" s="57"/>
      <c r="AZ1638" s="57"/>
      <c r="BA1638" s="57"/>
      <c r="BB1638" s="57"/>
      <c r="BC1638" s="57"/>
      <c r="BD1638" s="57"/>
      <c r="BE1638" s="57"/>
      <c r="BF1638" s="57"/>
      <c r="BG1638" s="57"/>
      <c r="BH1638" s="57"/>
      <c r="BI1638" s="57"/>
      <c r="BJ1638" s="57"/>
      <c r="BK1638" s="57"/>
      <c r="BL1638" s="57"/>
      <c r="BM1638" s="57"/>
      <c r="BN1638" s="57"/>
      <c r="DI1638" s="422"/>
      <c r="DJ1638" s="422"/>
      <c r="EU1638" s="422"/>
      <c r="EV1638" s="422"/>
    </row>
    <row r="1639" spans="14:152" s="56" customFormat="1" ht="15" customHeight="1">
      <c r="AG1639" s="57"/>
      <c r="AH1639" s="57"/>
      <c r="AI1639" s="57"/>
      <c r="AJ1639" s="57"/>
      <c r="AK1639" s="57"/>
      <c r="AL1639" s="57"/>
      <c r="AM1639" s="57"/>
      <c r="AN1639" s="57"/>
      <c r="AO1639" s="57"/>
      <c r="AP1639" s="57"/>
      <c r="AQ1639" s="57"/>
      <c r="AR1639" s="57"/>
      <c r="AS1639" s="57"/>
      <c r="AT1639" s="57"/>
      <c r="AU1639" s="57"/>
      <c r="AV1639" s="57"/>
      <c r="AW1639" s="57"/>
      <c r="AX1639" s="57"/>
      <c r="AY1639" s="57"/>
      <c r="AZ1639" s="57"/>
      <c r="BA1639" s="57"/>
      <c r="BB1639" s="57"/>
      <c r="BC1639" s="57"/>
      <c r="BD1639" s="57"/>
      <c r="BE1639" s="57"/>
      <c r="BF1639" s="57"/>
      <c r="BG1639" s="57"/>
      <c r="BH1639" s="57"/>
      <c r="BI1639" s="57"/>
      <c r="BJ1639" s="57"/>
      <c r="BK1639" s="57"/>
      <c r="BL1639" s="57"/>
      <c r="BM1639" s="57"/>
      <c r="BN1639" s="57"/>
      <c r="DI1639" s="422"/>
      <c r="DJ1639" s="422"/>
      <c r="EU1639" s="422"/>
      <c r="EV1639" s="422"/>
    </row>
    <row r="1640" spans="14:152" s="56" customFormat="1" ht="15" customHeight="1">
      <c r="AG1640" s="57"/>
      <c r="AH1640" s="57"/>
      <c r="AI1640" s="57"/>
      <c r="AJ1640" s="57"/>
      <c r="AK1640" s="57"/>
      <c r="AL1640" s="57"/>
      <c r="AM1640" s="57"/>
      <c r="AN1640" s="57"/>
      <c r="AO1640" s="57"/>
      <c r="AP1640" s="57"/>
      <c r="AQ1640" s="57"/>
      <c r="AR1640" s="57"/>
      <c r="AS1640" s="57"/>
      <c r="AT1640" s="57"/>
      <c r="AU1640" s="57"/>
      <c r="AV1640" s="57"/>
      <c r="AW1640" s="57"/>
      <c r="AX1640" s="57"/>
      <c r="AY1640" s="57"/>
      <c r="AZ1640" s="57"/>
      <c r="BA1640" s="57"/>
      <c r="BB1640" s="57"/>
      <c r="BC1640" s="57"/>
      <c r="BD1640" s="57"/>
      <c r="BE1640" s="57"/>
      <c r="BF1640" s="57"/>
      <c r="BG1640" s="57"/>
      <c r="BH1640" s="57"/>
      <c r="BI1640" s="57"/>
      <c r="BJ1640" s="57"/>
      <c r="BK1640" s="57"/>
      <c r="BL1640" s="57"/>
      <c r="BM1640" s="57"/>
      <c r="BN1640" s="57"/>
      <c r="DI1640" s="422"/>
      <c r="DJ1640" s="422"/>
      <c r="EU1640" s="422"/>
      <c r="EV1640" s="422"/>
    </row>
    <row r="1641" spans="14:152" s="56" customFormat="1" ht="15" customHeight="1">
      <c r="AG1641" s="57"/>
      <c r="AH1641" s="57"/>
      <c r="AI1641" s="57"/>
      <c r="AJ1641" s="57"/>
      <c r="AK1641" s="57"/>
      <c r="AL1641" s="57"/>
      <c r="AM1641" s="57"/>
      <c r="AN1641" s="57"/>
      <c r="AO1641" s="57"/>
      <c r="AP1641" s="57"/>
      <c r="AQ1641" s="57"/>
      <c r="AR1641" s="57"/>
      <c r="AS1641" s="57"/>
      <c r="AT1641" s="57"/>
      <c r="AU1641" s="57"/>
      <c r="AV1641" s="57"/>
      <c r="AW1641" s="57"/>
      <c r="AX1641" s="57"/>
      <c r="AY1641" s="57"/>
      <c r="AZ1641" s="57"/>
      <c r="BA1641" s="57"/>
      <c r="BB1641" s="57"/>
      <c r="BC1641" s="57"/>
      <c r="BD1641" s="57"/>
      <c r="BE1641" s="57"/>
      <c r="BF1641" s="57"/>
      <c r="BG1641" s="57"/>
      <c r="BH1641" s="57"/>
      <c r="BI1641" s="57"/>
      <c r="BJ1641" s="57"/>
      <c r="BK1641" s="57"/>
      <c r="BL1641" s="57"/>
      <c r="BM1641" s="57"/>
      <c r="BN1641" s="57"/>
      <c r="DI1641" s="422"/>
      <c r="DJ1641" s="422"/>
      <c r="EU1641" s="422"/>
      <c r="EV1641" s="422"/>
    </row>
    <row r="1642" spans="14:152" s="56" customFormat="1" ht="15" customHeight="1">
      <c r="AG1642" s="57"/>
      <c r="AH1642" s="57"/>
      <c r="AI1642" s="57"/>
      <c r="AJ1642" s="57"/>
      <c r="AK1642" s="57"/>
      <c r="AL1642" s="57"/>
      <c r="AM1642" s="57"/>
      <c r="AN1642" s="57"/>
      <c r="AO1642" s="57"/>
      <c r="AP1642" s="57"/>
      <c r="AQ1642" s="57"/>
      <c r="AR1642" s="57"/>
      <c r="AS1642" s="57"/>
      <c r="AT1642" s="57"/>
      <c r="AU1642" s="57"/>
      <c r="AV1642" s="57"/>
      <c r="AW1642" s="57"/>
      <c r="AX1642" s="57"/>
      <c r="AY1642" s="57"/>
      <c r="AZ1642" s="57"/>
      <c r="BA1642" s="57"/>
      <c r="BB1642" s="57"/>
      <c r="BC1642" s="57"/>
      <c r="BD1642" s="57"/>
      <c r="BE1642" s="57"/>
      <c r="BF1642" s="57"/>
      <c r="BG1642" s="57"/>
      <c r="BH1642" s="57"/>
      <c r="BI1642" s="57"/>
      <c r="BJ1642" s="57"/>
      <c r="BK1642" s="57"/>
      <c r="BL1642" s="57"/>
      <c r="BM1642" s="57"/>
      <c r="BN1642" s="57"/>
      <c r="DI1642" s="422"/>
      <c r="DJ1642" s="422"/>
      <c r="EU1642" s="422"/>
      <c r="EV1642" s="422"/>
    </row>
    <row r="1643" spans="14:152" s="56" customFormat="1" ht="15" customHeight="1">
      <c r="AG1643" s="57"/>
      <c r="AH1643" s="57"/>
      <c r="AI1643" s="57"/>
      <c r="AJ1643" s="57"/>
      <c r="AK1643" s="57"/>
      <c r="AL1643" s="57"/>
      <c r="AM1643" s="57"/>
      <c r="AN1643" s="57"/>
      <c r="AO1643" s="57"/>
      <c r="AP1643" s="57"/>
      <c r="AQ1643" s="57"/>
      <c r="AR1643" s="57"/>
      <c r="AS1643" s="57"/>
      <c r="AT1643" s="57"/>
      <c r="AU1643" s="57"/>
      <c r="AV1643" s="57"/>
      <c r="AW1643" s="57"/>
      <c r="AX1643" s="57"/>
      <c r="AY1643" s="57"/>
      <c r="AZ1643" s="57"/>
      <c r="BA1643" s="57"/>
      <c r="BB1643" s="57"/>
      <c r="BC1643" s="57"/>
      <c r="BD1643" s="57"/>
      <c r="BE1643" s="57"/>
      <c r="BF1643" s="57"/>
      <c r="BG1643" s="57"/>
      <c r="BH1643" s="57"/>
      <c r="BI1643" s="57"/>
      <c r="BJ1643" s="57"/>
      <c r="BK1643" s="57"/>
      <c r="BL1643" s="57"/>
      <c r="BM1643" s="57"/>
      <c r="BN1643" s="57"/>
      <c r="DI1643" s="422"/>
      <c r="DJ1643" s="422"/>
      <c r="EU1643" s="422"/>
      <c r="EV1643" s="422"/>
    </row>
    <row r="1644" spans="14:152" s="56" customFormat="1" ht="15" customHeight="1">
      <c r="AG1644" s="57"/>
      <c r="AH1644" s="57"/>
      <c r="AI1644" s="57"/>
      <c r="AJ1644" s="57"/>
      <c r="AK1644" s="57"/>
      <c r="AL1644" s="57"/>
      <c r="AM1644" s="57"/>
      <c r="AN1644" s="57"/>
      <c r="AO1644" s="57"/>
      <c r="AP1644" s="57"/>
      <c r="AQ1644" s="57"/>
      <c r="AR1644" s="57"/>
      <c r="AS1644" s="57"/>
      <c r="AT1644" s="57"/>
      <c r="AU1644" s="57"/>
      <c r="AV1644" s="57"/>
      <c r="AW1644" s="57"/>
      <c r="AX1644" s="57"/>
      <c r="AY1644" s="57"/>
      <c r="AZ1644" s="57"/>
      <c r="BA1644" s="57"/>
      <c r="BB1644" s="57"/>
      <c r="BC1644" s="57"/>
      <c r="BD1644" s="57"/>
      <c r="BE1644" s="57"/>
      <c r="BF1644" s="57"/>
      <c r="BG1644" s="57"/>
      <c r="BH1644" s="57"/>
      <c r="BI1644" s="57"/>
      <c r="BJ1644" s="57"/>
      <c r="BK1644" s="57"/>
      <c r="BL1644" s="57"/>
      <c r="BM1644" s="57"/>
      <c r="BN1644" s="57"/>
      <c r="DI1644" s="422"/>
      <c r="DJ1644" s="422"/>
      <c r="EU1644" s="422"/>
      <c r="EV1644" s="422"/>
    </row>
    <row r="1645" spans="14:152" s="56" customFormat="1" ht="15" customHeight="1">
      <c r="AG1645" s="57"/>
      <c r="AH1645" s="57"/>
      <c r="AI1645" s="57"/>
      <c r="AJ1645" s="57"/>
      <c r="AK1645" s="57"/>
      <c r="AL1645" s="57"/>
      <c r="AM1645" s="57"/>
      <c r="AN1645" s="57"/>
      <c r="AO1645" s="57"/>
      <c r="AP1645" s="57"/>
      <c r="AQ1645" s="57"/>
      <c r="AR1645" s="57"/>
      <c r="AS1645" s="57"/>
      <c r="AT1645" s="57"/>
      <c r="AU1645" s="57"/>
      <c r="AV1645" s="57"/>
      <c r="AW1645" s="57"/>
      <c r="AX1645" s="57"/>
      <c r="AY1645" s="57"/>
      <c r="AZ1645" s="57"/>
      <c r="BA1645" s="57"/>
      <c r="BB1645" s="57"/>
      <c r="BC1645" s="57"/>
      <c r="BD1645" s="57"/>
      <c r="BE1645" s="57"/>
      <c r="BF1645" s="57"/>
      <c r="BG1645" s="57"/>
      <c r="BH1645" s="57"/>
      <c r="BI1645" s="57"/>
      <c r="BJ1645" s="57"/>
      <c r="BK1645" s="57"/>
      <c r="BL1645" s="57"/>
      <c r="BM1645" s="57"/>
      <c r="BN1645" s="57"/>
      <c r="DI1645" s="422"/>
      <c r="DJ1645" s="422"/>
      <c r="EU1645" s="422"/>
      <c r="EV1645" s="422"/>
    </row>
    <row r="1646" spans="14:152" s="56" customFormat="1" ht="15" customHeight="1">
      <c r="AG1646" s="57"/>
      <c r="AH1646" s="57"/>
      <c r="AI1646" s="57"/>
      <c r="AJ1646" s="57"/>
      <c r="AK1646" s="57"/>
      <c r="AL1646" s="57"/>
      <c r="AM1646" s="57"/>
      <c r="AN1646" s="57"/>
      <c r="AO1646" s="57"/>
      <c r="AP1646" s="57"/>
      <c r="AQ1646" s="57"/>
      <c r="AR1646" s="57"/>
      <c r="AS1646" s="57"/>
      <c r="AT1646" s="57"/>
      <c r="AU1646" s="57"/>
      <c r="AV1646" s="57"/>
      <c r="AW1646" s="57"/>
      <c r="AX1646" s="57"/>
      <c r="AY1646" s="57"/>
      <c r="AZ1646" s="57"/>
      <c r="BA1646" s="57"/>
      <c r="BB1646" s="57"/>
      <c r="BC1646" s="57"/>
      <c r="BD1646" s="57"/>
      <c r="BE1646" s="57"/>
      <c r="BF1646" s="57"/>
      <c r="BG1646" s="57"/>
      <c r="BH1646" s="57"/>
      <c r="BI1646" s="57"/>
      <c r="BJ1646" s="57"/>
      <c r="BK1646" s="57"/>
      <c r="BL1646" s="57"/>
      <c r="BM1646" s="57"/>
      <c r="BN1646" s="57"/>
      <c r="DI1646" s="422"/>
      <c r="DJ1646" s="422"/>
      <c r="EU1646" s="422"/>
      <c r="EV1646" s="422"/>
    </row>
    <row r="1647" spans="14:152" s="56" customFormat="1" ht="15" customHeight="1">
      <c r="N1647" s="172" t="s">
        <v>2086</v>
      </c>
      <c r="O1647" s="172"/>
      <c r="P1647" s="172" t="s">
        <v>2038</v>
      </c>
      <c r="Q1647" s="172"/>
      <c r="R1647" s="172"/>
      <c r="S1647" s="172"/>
      <c r="T1647" s="172"/>
      <c r="U1647" s="172"/>
      <c r="V1647" s="172"/>
      <c r="W1647" s="172"/>
      <c r="AG1647" s="57"/>
      <c r="AH1647" s="57"/>
      <c r="AI1647" s="57"/>
      <c r="AJ1647" s="57"/>
      <c r="AK1647" s="57"/>
      <c r="AL1647" s="57"/>
      <c r="AM1647" s="57"/>
      <c r="AN1647" s="57"/>
      <c r="AO1647" s="57"/>
      <c r="AP1647" s="57"/>
      <c r="AQ1647" s="57"/>
      <c r="AR1647" s="57"/>
      <c r="AS1647" s="57"/>
      <c r="AT1647" s="57"/>
      <c r="AU1647" s="57"/>
      <c r="AV1647" s="57"/>
      <c r="AW1647" s="57"/>
      <c r="AX1647" s="57"/>
      <c r="AY1647" s="57"/>
      <c r="AZ1647" s="57"/>
      <c r="BA1647" s="57"/>
      <c r="BB1647" s="57"/>
      <c r="BC1647" s="57"/>
      <c r="BD1647" s="57"/>
      <c r="BE1647" s="57"/>
      <c r="BF1647" s="57"/>
      <c r="BG1647" s="57"/>
      <c r="BH1647" s="57"/>
      <c r="BI1647" s="57"/>
      <c r="BJ1647" s="57"/>
      <c r="BK1647" s="57"/>
      <c r="BL1647" s="57"/>
      <c r="BM1647" s="57"/>
      <c r="BN1647" s="57"/>
      <c r="DI1647" s="422"/>
      <c r="DJ1647" s="422"/>
      <c r="EU1647" s="422"/>
      <c r="EV1647" s="422"/>
    </row>
    <row r="1648" spans="14:152" s="56" customFormat="1" ht="15" customHeight="1">
      <c r="N1648" s="172"/>
      <c r="O1648" s="172"/>
      <c r="P1648" s="172" t="s">
        <v>2087</v>
      </c>
      <c r="Q1648" s="172"/>
      <c r="R1648" s="172"/>
      <c r="S1648" s="172"/>
      <c r="T1648" s="172"/>
      <c r="U1648" s="172"/>
      <c r="V1648" s="172"/>
      <c r="W1648" s="172"/>
      <c r="AG1648" s="57"/>
      <c r="AH1648" s="57"/>
      <c r="AI1648" s="57"/>
      <c r="AJ1648" s="57"/>
      <c r="AK1648" s="57"/>
      <c r="AL1648" s="57"/>
      <c r="AM1648" s="57"/>
      <c r="AN1648" s="57"/>
      <c r="AO1648" s="57"/>
      <c r="AP1648" s="57"/>
      <c r="AQ1648" s="57"/>
      <c r="AR1648" s="57"/>
      <c r="AS1648" s="57"/>
      <c r="AT1648" s="57"/>
      <c r="AU1648" s="57"/>
      <c r="AV1648" s="57"/>
      <c r="AW1648" s="57"/>
      <c r="AX1648" s="57"/>
      <c r="AY1648" s="57"/>
      <c r="AZ1648" s="57"/>
      <c r="BA1648" s="57"/>
      <c r="BB1648" s="57"/>
      <c r="BC1648" s="57"/>
      <c r="BD1648" s="57"/>
      <c r="BE1648" s="57"/>
      <c r="BF1648" s="57"/>
      <c r="BG1648" s="57"/>
      <c r="BH1648" s="57"/>
      <c r="BI1648" s="57"/>
      <c r="BJ1648" s="57"/>
      <c r="BK1648" s="57"/>
      <c r="BL1648" s="57"/>
      <c r="BM1648" s="57"/>
      <c r="BN1648" s="57"/>
      <c r="DI1648" s="422"/>
      <c r="DJ1648" s="422"/>
      <c r="EU1648" s="422"/>
      <c r="EV1648" s="422"/>
    </row>
    <row r="1649" spans="14:152" s="56" customFormat="1" ht="15" customHeight="1">
      <c r="N1649" s="172" t="s">
        <v>2082</v>
      </c>
      <c r="O1649" s="172" t="s">
        <v>2083</v>
      </c>
      <c r="P1649" s="172"/>
      <c r="Q1649" s="172" t="s">
        <v>2084</v>
      </c>
      <c r="R1649" s="172"/>
      <c r="S1649" s="172"/>
      <c r="T1649" s="172"/>
      <c r="U1649" s="172"/>
      <c r="V1649" s="172"/>
      <c r="W1649" s="172"/>
      <c r="AG1649" s="57"/>
      <c r="AH1649" s="57"/>
      <c r="AI1649" s="57"/>
      <c r="AJ1649" s="57"/>
      <c r="AK1649" s="57"/>
      <c r="AL1649" s="57"/>
      <c r="AM1649" s="57"/>
      <c r="AN1649" s="57"/>
      <c r="AO1649" s="57"/>
      <c r="AP1649" s="57"/>
      <c r="AQ1649" s="57"/>
      <c r="AR1649" s="57"/>
      <c r="AS1649" s="57"/>
      <c r="AT1649" s="57"/>
      <c r="AU1649" s="57"/>
      <c r="AV1649" s="57"/>
      <c r="AW1649" s="57"/>
      <c r="AX1649" s="57"/>
      <c r="AY1649" s="57"/>
      <c r="AZ1649" s="57"/>
      <c r="BA1649" s="57"/>
      <c r="BB1649" s="57"/>
      <c r="BC1649" s="57"/>
      <c r="BD1649" s="57"/>
      <c r="BE1649" s="57"/>
      <c r="BF1649" s="57"/>
      <c r="BG1649" s="57"/>
      <c r="BH1649" s="57"/>
      <c r="BI1649" s="57"/>
      <c r="BJ1649" s="57"/>
      <c r="BK1649" s="57"/>
      <c r="BL1649" s="57"/>
      <c r="BM1649" s="57"/>
      <c r="BN1649" s="57"/>
      <c r="DI1649" s="422"/>
      <c r="DJ1649" s="422"/>
      <c r="EU1649" s="422"/>
      <c r="EV1649" s="422"/>
    </row>
    <row r="1650" spans="14:152" s="56" customFormat="1" ht="15" customHeight="1">
      <c r="N1650" s="528" t="s">
        <v>2036</v>
      </c>
      <c r="O1650" s="528" t="s">
        <v>111</v>
      </c>
      <c r="P1650" s="528" t="s">
        <v>4</v>
      </c>
      <c r="Q1650" s="528" t="s">
        <v>112</v>
      </c>
      <c r="R1650" s="172"/>
      <c r="S1650" s="528"/>
      <c r="T1650" s="528"/>
      <c r="U1650" s="528"/>
      <c r="V1650" s="528"/>
      <c r="W1650" s="172"/>
      <c r="AG1650" s="57"/>
      <c r="AH1650" s="57"/>
      <c r="AI1650" s="57"/>
      <c r="AJ1650" s="57"/>
      <c r="AK1650" s="57"/>
      <c r="AL1650" s="57"/>
      <c r="AM1650" s="57"/>
      <c r="AN1650" s="57"/>
      <c r="AO1650" s="57"/>
      <c r="AP1650" s="57"/>
      <c r="AQ1650" s="57"/>
      <c r="AR1650" s="57"/>
      <c r="AS1650" s="57"/>
      <c r="AT1650" s="57"/>
      <c r="AU1650" s="57"/>
      <c r="AV1650" s="57"/>
      <c r="AW1650" s="57"/>
      <c r="AX1650" s="57"/>
      <c r="AY1650" s="57"/>
      <c r="AZ1650" s="57"/>
      <c r="BA1650" s="57"/>
      <c r="BB1650" s="57"/>
      <c r="BC1650" s="57"/>
      <c r="BD1650" s="57"/>
      <c r="BE1650" s="57"/>
      <c r="BF1650" s="57"/>
      <c r="BG1650" s="57"/>
      <c r="BH1650" s="57"/>
      <c r="BI1650" s="57"/>
      <c r="BJ1650" s="57"/>
      <c r="BK1650" s="57"/>
      <c r="BL1650" s="57"/>
      <c r="BM1650" s="57"/>
      <c r="BN1650" s="57"/>
      <c r="DI1650" s="422"/>
      <c r="DJ1650" s="422"/>
      <c r="EU1650" s="422"/>
      <c r="EV1650" s="422"/>
    </row>
    <row r="1651" spans="14:152" s="56" customFormat="1" ht="15" customHeight="1">
      <c r="N1651" s="528">
        <v>0</v>
      </c>
      <c r="O1651" s="528" t="str">
        <f>""</f>
        <v/>
      </c>
      <c r="P1651" s="172"/>
      <c r="Q1651" s="172"/>
      <c r="R1651" s="172"/>
      <c r="S1651" s="528"/>
      <c r="T1651" s="528"/>
      <c r="U1651" s="172"/>
      <c r="V1651" s="530"/>
      <c r="W1651" s="530"/>
      <c r="AG1651" s="57"/>
      <c r="AH1651" s="57"/>
      <c r="AI1651" s="57"/>
      <c r="AJ1651" s="57"/>
      <c r="AK1651" s="57"/>
      <c r="AL1651" s="57"/>
      <c r="AM1651" s="57"/>
      <c r="AN1651" s="57"/>
      <c r="AO1651" s="57"/>
      <c r="AP1651" s="57"/>
      <c r="AQ1651" s="57"/>
      <c r="AR1651" s="57"/>
      <c r="AS1651" s="57"/>
      <c r="AT1651" s="57"/>
      <c r="AU1651" s="57"/>
      <c r="AV1651" s="57"/>
      <c r="AW1651" s="57"/>
      <c r="AX1651" s="57"/>
      <c r="AY1651" s="57"/>
      <c r="AZ1651" s="57"/>
      <c r="BA1651" s="57"/>
      <c r="BB1651" s="57"/>
      <c r="BC1651" s="57"/>
      <c r="BD1651" s="57"/>
      <c r="BE1651" s="57"/>
      <c r="BF1651" s="57"/>
      <c r="BG1651" s="57"/>
      <c r="BH1651" s="57"/>
      <c r="BI1651" s="57"/>
      <c r="BJ1651" s="57"/>
      <c r="BK1651" s="57"/>
      <c r="BL1651" s="57"/>
      <c r="BM1651" s="57"/>
      <c r="BN1651" s="57"/>
      <c r="DI1651" s="422"/>
      <c r="DJ1651" s="422"/>
      <c r="EU1651" s="422"/>
      <c r="EV1651" s="422"/>
    </row>
    <row r="1652" spans="14:152" s="56" customFormat="1" ht="15" customHeight="1">
      <c r="N1652" s="461">
        <v>3</v>
      </c>
      <c r="O1652" s="461">
        <v>55</v>
      </c>
      <c r="P1652" s="172" t="s">
        <v>5</v>
      </c>
      <c r="Q1652" s="172" t="s">
        <v>6</v>
      </c>
      <c r="R1652" s="172" t="s">
        <v>7</v>
      </c>
      <c r="AG1652" s="57"/>
      <c r="AH1652" s="57"/>
      <c r="AI1652" s="57"/>
      <c r="AJ1652" s="57"/>
      <c r="AK1652" s="57"/>
      <c r="AL1652" s="57"/>
      <c r="AM1652" s="57"/>
      <c r="AN1652" s="57"/>
      <c r="AO1652" s="57"/>
      <c r="AP1652" s="57"/>
      <c r="AQ1652" s="57"/>
      <c r="AR1652" s="57"/>
      <c r="AS1652" s="57"/>
      <c r="AT1652" s="57"/>
      <c r="AU1652" s="57"/>
      <c r="AV1652" s="57"/>
      <c r="AW1652" s="57"/>
      <c r="AX1652" s="57"/>
      <c r="AY1652" s="57"/>
      <c r="AZ1652" s="57"/>
      <c r="BA1652" s="57"/>
      <c r="BB1652" s="57"/>
      <c r="BC1652" s="57"/>
      <c r="BD1652" s="57"/>
      <c r="BE1652" s="57"/>
      <c r="BF1652" s="57"/>
      <c r="BG1652" s="57"/>
      <c r="BH1652" s="57"/>
      <c r="BI1652" s="57"/>
      <c r="BJ1652" s="57"/>
      <c r="BK1652" s="57"/>
      <c r="BL1652" s="57"/>
      <c r="BM1652" s="57"/>
      <c r="BN1652" s="57"/>
      <c r="DI1652" s="422"/>
      <c r="DJ1652" s="422"/>
      <c r="EU1652" s="422"/>
      <c r="EV1652" s="422"/>
    </row>
    <row r="1653" spans="14:152" s="56" customFormat="1" ht="15" customHeight="1">
      <c r="N1653" s="461">
        <v>4</v>
      </c>
      <c r="O1653" s="461">
        <v>56</v>
      </c>
      <c r="P1653" s="172" t="s">
        <v>5</v>
      </c>
      <c r="Q1653" s="172" t="s">
        <v>11</v>
      </c>
      <c r="R1653" s="172" t="s">
        <v>12</v>
      </c>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57"/>
      <c r="BJ1653" s="57"/>
      <c r="BK1653" s="57"/>
      <c r="BL1653" s="57"/>
      <c r="BM1653" s="57"/>
      <c r="BN1653" s="57"/>
      <c r="DI1653" s="422"/>
      <c r="DJ1653" s="422"/>
      <c r="EU1653" s="422"/>
      <c r="EV1653" s="422"/>
    </row>
    <row r="1654" spans="14:152" s="56" customFormat="1" ht="15" customHeight="1">
      <c r="N1654" s="461">
        <v>5</v>
      </c>
      <c r="O1654" s="461">
        <v>57</v>
      </c>
      <c r="P1654" s="172" t="s">
        <v>10</v>
      </c>
      <c r="Q1654" s="172" t="s">
        <v>113</v>
      </c>
      <c r="R1654" s="172" t="s">
        <v>114</v>
      </c>
      <c r="AG1654" s="57"/>
      <c r="AH1654" s="57"/>
      <c r="AI1654" s="57"/>
      <c r="AJ1654" s="57"/>
      <c r="AK1654" s="57"/>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7"/>
      <c r="BI1654" s="57"/>
      <c r="BJ1654" s="57"/>
      <c r="BK1654" s="57"/>
      <c r="BL1654" s="57"/>
      <c r="BM1654" s="57"/>
      <c r="BN1654" s="57"/>
      <c r="DI1654" s="422"/>
      <c r="DJ1654" s="422"/>
      <c r="EU1654" s="422"/>
      <c r="EV1654" s="422"/>
    </row>
    <row r="1655" spans="14:152" s="56" customFormat="1" ht="15" customHeight="1">
      <c r="N1655" s="461">
        <v>6</v>
      </c>
      <c r="O1655" s="461">
        <v>58</v>
      </c>
      <c r="P1655" s="172" t="s">
        <v>10</v>
      </c>
      <c r="Q1655" s="172" t="s">
        <v>13</v>
      </c>
      <c r="R1655" s="172" t="s">
        <v>14</v>
      </c>
      <c r="AG1655" s="57"/>
      <c r="AH1655" s="57"/>
      <c r="AI1655" s="57"/>
      <c r="AJ1655" s="57"/>
      <c r="AK1655" s="57"/>
      <c r="AL1655" s="57"/>
      <c r="AM1655" s="57"/>
      <c r="AN1655" s="57"/>
      <c r="AO1655" s="57"/>
      <c r="AP1655" s="57"/>
      <c r="AQ1655" s="57"/>
      <c r="AR1655" s="57"/>
      <c r="AS1655" s="57"/>
      <c r="AT1655" s="57"/>
      <c r="AU1655" s="57"/>
      <c r="AV1655" s="57"/>
      <c r="AW1655" s="57"/>
      <c r="AX1655" s="57"/>
      <c r="AY1655" s="57"/>
      <c r="AZ1655" s="57"/>
      <c r="BA1655" s="57"/>
      <c r="BB1655" s="57"/>
      <c r="BC1655" s="57"/>
      <c r="BD1655" s="57"/>
      <c r="BE1655" s="57"/>
      <c r="BF1655" s="57"/>
      <c r="BG1655" s="57"/>
      <c r="BH1655" s="57"/>
      <c r="BI1655" s="57"/>
      <c r="BJ1655" s="57"/>
      <c r="BK1655" s="57"/>
      <c r="BL1655" s="57"/>
      <c r="BM1655" s="57"/>
      <c r="BN1655" s="57"/>
      <c r="DI1655" s="422"/>
      <c r="DJ1655" s="422"/>
      <c r="EU1655" s="422"/>
      <c r="EV1655" s="422"/>
    </row>
    <row r="1656" spans="14:152" s="56" customFormat="1" ht="15" customHeight="1">
      <c r="N1656" s="461">
        <v>7</v>
      </c>
      <c r="O1656" s="461">
        <v>59</v>
      </c>
      <c r="P1656" s="172" t="s">
        <v>17</v>
      </c>
      <c r="Q1656" s="172" t="s">
        <v>18</v>
      </c>
      <c r="R1656" s="172" t="s">
        <v>19</v>
      </c>
      <c r="AG1656" s="57"/>
      <c r="AH1656" s="57"/>
      <c r="AI1656" s="57"/>
      <c r="AJ1656" s="57"/>
      <c r="AK1656" s="57"/>
      <c r="AL1656" s="57"/>
      <c r="AM1656" s="57"/>
      <c r="AN1656" s="57"/>
      <c r="AO1656" s="57"/>
      <c r="AP1656" s="57"/>
      <c r="AQ1656" s="57"/>
      <c r="AR1656" s="57"/>
      <c r="AS1656" s="57"/>
      <c r="AT1656" s="57"/>
      <c r="AU1656" s="57"/>
      <c r="AV1656" s="57"/>
      <c r="AW1656" s="57"/>
      <c r="AX1656" s="57"/>
      <c r="AY1656" s="57"/>
      <c r="AZ1656" s="57"/>
      <c r="BA1656" s="57"/>
      <c r="BB1656" s="57"/>
      <c r="BC1656" s="57"/>
      <c r="BD1656" s="57"/>
      <c r="BE1656" s="57"/>
      <c r="BF1656" s="57"/>
      <c r="BG1656" s="57"/>
      <c r="BH1656" s="57"/>
      <c r="BI1656" s="57"/>
      <c r="BJ1656" s="57"/>
      <c r="BK1656" s="57"/>
      <c r="BL1656" s="57"/>
      <c r="BM1656" s="57"/>
      <c r="BN1656" s="57"/>
      <c r="DI1656" s="422"/>
      <c r="DJ1656" s="422"/>
      <c r="EU1656" s="422"/>
      <c r="EV1656" s="422"/>
    </row>
    <row r="1657" spans="14:152" s="56" customFormat="1" ht="15" customHeight="1">
      <c r="N1657" s="461">
        <v>8</v>
      </c>
      <c r="O1657" s="461">
        <v>60</v>
      </c>
      <c r="P1657" s="172" t="s">
        <v>17</v>
      </c>
      <c r="Q1657" s="172" t="s">
        <v>20</v>
      </c>
      <c r="R1657" s="172" t="s">
        <v>21</v>
      </c>
      <c r="AG1657" s="57"/>
      <c r="AH1657" s="57"/>
      <c r="AI1657" s="57"/>
      <c r="AJ1657" s="57"/>
      <c r="AK1657" s="57"/>
      <c r="AL1657" s="57"/>
      <c r="AM1657" s="57"/>
      <c r="AN1657" s="57"/>
      <c r="AO1657" s="57"/>
      <c r="AP1657" s="57"/>
      <c r="AQ1657" s="57"/>
      <c r="AR1657" s="57"/>
      <c r="AS1657" s="57"/>
      <c r="AT1657" s="57"/>
      <c r="AU1657" s="57"/>
      <c r="AV1657" s="57"/>
      <c r="AW1657" s="57"/>
      <c r="AX1657" s="57"/>
      <c r="AY1657" s="57"/>
      <c r="AZ1657" s="57"/>
      <c r="BA1657" s="57"/>
      <c r="BB1657" s="57"/>
      <c r="BC1657" s="57"/>
      <c r="BD1657" s="57"/>
      <c r="BE1657" s="57"/>
      <c r="BF1657" s="57"/>
      <c r="BG1657" s="57"/>
      <c r="BH1657" s="57"/>
      <c r="BI1657" s="57"/>
      <c r="BJ1657" s="57"/>
      <c r="BK1657" s="57"/>
      <c r="BL1657" s="57"/>
      <c r="BM1657" s="57"/>
      <c r="BN1657" s="57"/>
      <c r="DI1657" s="422"/>
      <c r="DJ1657" s="422"/>
      <c r="EU1657" s="422"/>
      <c r="EV1657" s="422"/>
    </row>
    <row r="1658" spans="14:152" s="56" customFormat="1" ht="15" customHeight="1">
      <c r="N1658" s="461">
        <v>9</v>
      </c>
      <c r="O1658" s="461">
        <v>61</v>
      </c>
      <c r="P1658" s="172" t="s">
        <v>117</v>
      </c>
      <c r="Q1658" s="172" t="s">
        <v>25</v>
      </c>
      <c r="R1658" s="172" t="s">
        <v>26</v>
      </c>
      <c r="AG1658" s="57"/>
      <c r="AH1658" s="57"/>
      <c r="AI1658" s="57"/>
      <c r="AJ1658" s="57"/>
      <c r="AK1658" s="57"/>
      <c r="AL1658" s="57"/>
      <c r="AM1658" s="57"/>
      <c r="AN1658" s="57"/>
      <c r="AO1658" s="57"/>
      <c r="AP1658" s="57"/>
      <c r="AQ1658" s="57"/>
      <c r="AR1658" s="57"/>
      <c r="AS1658" s="57"/>
      <c r="AT1658" s="57"/>
      <c r="AU1658" s="57"/>
      <c r="AV1658" s="57"/>
      <c r="AW1658" s="57"/>
      <c r="AX1658" s="57"/>
      <c r="AY1658" s="57"/>
      <c r="AZ1658" s="57"/>
      <c r="BA1658" s="57"/>
      <c r="BB1658" s="57"/>
      <c r="BC1658" s="57"/>
      <c r="BD1658" s="57"/>
      <c r="BE1658" s="57"/>
      <c r="BF1658" s="57"/>
      <c r="BG1658" s="57"/>
      <c r="BH1658" s="57"/>
      <c r="BI1658" s="57"/>
      <c r="BJ1658" s="57"/>
      <c r="BK1658" s="57"/>
      <c r="BL1658" s="57"/>
      <c r="BM1658" s="57"/>
      <c r="BN1658" s="57"/>
      <c r="DI1658" s="422"/>
      <c r="DJ1658" s="422"/>
      <c r="EU1658" s="422"/>
      <c r="EV1658" s="422"/>
    </row>
    <row r="1659" spans="14:152" s="56" customFormat="1" ht="15" customHeight="1">
      <c r="N1659" s="461">
        <v>10</v>
      </c>
      <c r="O1659" s="461">
        <v>64</v>
      </c>
      <c r="P1659" s="172" t="s">
        <v>24</v>
      </c>
      <c r="Q1659" s="172" t="s">
        <v>29</v>
      </c>
      <c r="R1659" s="172" t="s">
        <v>30</v>
      </c>
      <c r="AG1659" s="57"/>
      <c r="AH1659" s="57"/>
      <c r="AI1659" s="57"/>
      <c r="AJ1659" s="57"/>
      <c r="AK1659" s="57"/>
      <c r="AL1659" s="57"/>
      <c r="AM1659" s="57"/>
      <c r="AN1659" s="57"/>
      <c r="AO1659" s="57"/>
      <c r="AP1659" s="57"/>
      <c r="AQ1659" s="57"/>
      <c r="AR1659" s="57"/>
      <c r="AS1659" s="57"/>
      <c r="AT1659" s="57"/>
      <c r="AU1659" s="57"/>
      <c r="AV1659" s="57"/>
      <c r="AW1659" s="57"/>
      <c r="AX1659" s="57"/>
      <c r="AY1659" s="57"/>
      <c r="AZ1659" s="57"/>
      <c r="BA1659" s="57"/>
      <c r="BB1659" s="57"/>
      <c r="BC1659" s="57"/>
      <c r="BD1659" s="57"/>
      <c r="BE1659" s="57"/>
      <c r="BF1659" s="57"/>
      <c r="BG1659" s="57"/>
      <c r="BH1659" s="57"/>
      <c r="BI1659" s="57"/>
      <c r="BJ1659" s="57"/>
      <c r="BK1659" s="57"/>
      <c r="BL1659" s="57"/>
      <c r="BM1659" s="57"/>
      <c r="BN1659" s="57"/>
      <c r="DI1659" s="422"/>
      <c r="DJ1659" s="422"/>
      <c r="EU1659" s="422"/>
      <c r="EV1659" s="422"/>
    </row>
    <row r="1660" spans="14:152" s="56" customFormat="1" ht="15" customHeight="1">
      <c r="N1660" s="461">
        <v>11</v>
      </c>
      <c r="O1660" s="461">
        <v>65</v>
      </c>
      <c r="P1660" s="529">
        <v>1</v>
      </c>
      <c r="Q1660" s="172" t="s">
        <v>29</v>
      </c>
      <c r="R1660" s="172" t="s">
        <v>119</v>
      </c>
      <c r="AG1660" s="57"/>
      <c r="AH1660" s="57"/>
      <c r="AI1660" s="57"/>
      <c r="AJ1660" s="57"/>
      <c r="AK1660" s="57"/>
      <c r="AL1660" s="57"/>
      <c r="AM1660" s="57"/>
      <c r="AN1660" s="57"/>
      <c r="AO1660" s="57"/>
      <c r="AP1660" s="57"/>
      <c r="AQ1660" s="57"/>
      <c r="AR1660" s="57"/>
      <c r="AS1660" s="57"/>
      <c r="AT1660" s="57"/>
      <c r="AU1660" s="57"/>
      <c r="AV1660" s="57"/>
      <c r="AW1660" s="57"/>
      <c r="AX1660" s="57"/>
      <c r="AY1660" s="57"/>
      <c r="AZ1660" s="57"/>
      <c r="BA1660" s="57"/>
      <c r="BB1660" s="57"/>
      <c r="BC1660" s="57"/>
      <c r="BD1660" s="57"/>
      <c r="BE1660" s="57"/>
      <c r="BF1660" s="57"/>
      <c r="BG1660" s="57"/>
      <c r="BH1660" s="57"/>
      <c r="BI1660" s="57"/>
      <c r="BJ1660" s="57"/>
      <c r="BK1660" s="57"/>
      <c r="BL1660" s="57"/>
      <c r="BM1660" s="57"/>
      <c r="BN1660" s="57"/>
      <c r="DI1660" s="422"/>
      <c r="DJ1660" s="422"/>
      <c r="EU1660" s="422"/>
      <c r="EV1660" s="422"/>
    </row>
    <row r="1661" spans="14:152" s="56" customFormat="1" ht="15" customHeight="1">
      <c r="N1661" s="461">
        <v>12</v>
      </c>
      <c r="O1661" s="461">
        <v>66</v>
      </c>
      <c r="P1661" s="172" t="s">
        <v>24</v>
      </c>
      <c r="Q1661" s="172" t="s">
        <v>120</v>
      </c>
      <c r="R1661" s="172" t="s">
        <v>32</v>
      </c>
      <c r="AG1661" s="57"/>
      <c r="AH1661" s="57"/>
      <c r="AI1661" s="57"/>
      <c r="AJ1661" s="57"/>
      <c r="AK1661" s="57"/>
      <c r="AL1661" s="57"/>
      <c r="AM1661" s="57"/>
      <c r="AN1661" s="57"/>
      <c r="AO1661" s="57"/>
      <c r="AP1661" s="57"/>
      <c r="AQ1661" s="57"/>
      <c r="AR1661" s="57"/>
      <c r="AS1661" s="57"/>
      <c r="AT1661" s="57"/>
      <c r="AU1661" s="57"/>
      <c r="AV1661" s="57"/>
      <c r="AW1661" s="57"/>
      <c r="AX1661" s="57"/>
      <c r="AY1661" s="57"/>
      <c r="AZ1661" s="57"/>
      <c r="BA1661" s="57"/>
      <c r="BB1661" s="57"/>
      <c r="BC1661" s="57"/>
      <c r="BD1661" s="57"/>
      <c r="BE1661" s="57"/>
      <c r="BF1661" s="57"/>
      <c r="BG1661" s="57"/>
      <c r="BH1661" s="57"/>
      <c r="BI1661" s="57"/>
      <c r="BJ1661" s="57"/>
      <c r="BK1661" s="57"/>
      <c r="BL1661" s="57"/>
      <c r="BM1661" s="57"/>
      <c r="BN1661" s="57"/>
      <c r="DI1661" s="422"/>
      <c r="DJ1661" s="422"/>
      <c r="EU1661" s="422"/>
      <c r="EV1661" s="422"/>
    </row>
    <row r="1662" spans="14:152" s="56" customFormat="1" ht="15" customHeight="1">
      <c r="N1662" s="461">
        <v>13</v>
      </c>
      <c r="O1662" s="461">
        <v>69</v>
      </c>
      <c r="P1662" s="172" t="s">
        <v>36</v>
      </c>
      <c r="Q1662" s="172" t="s">
        <v>37</v>
      </c>
      <c r="R1662" s="172" t="s">
        <v>39</v>
      </c>
      <c r="AG1662" s="57"/>
      <c r="AH1662" s="57"/>
      <c r="AI1662" s="57"/>
      <c r="AJ1662" s="57"/>
      <c r="AK1662" s="57"/>
      <c r="AL1662" s="57"/>
      <c r="AM1662" s="57"/>
      <c r="AN1662" s="57"/>
      <c r="AO1662" s="57"/>
      <c r="AP1662" s="57"/>
      <c r="AQ1662" s="57"/>
      <c r="AR1662" s="57"/>
      <c r="AS1662" s="57"/>
      <c r="AT1662" s="57"/>
      <c r="AU1662" s="57"/>
      <c r="AV1662" s="57"/>
      <c r="AW1662" s="57"/>
      <c r="AX1662" s="57"/>
      <c r="AY1662" s="57"/>
      <c r="AZ1662" s="57"/>
      <c r="BA1662" s="57"/>
      <c r="BB1662" s="57"/>
      <c r="BC1662" s="57"/>
      <c r="BD1662" s="57"/>
      <c r="BE1662" s="57"/>
      <c r="BF1662" s="57"/>
      <c r="BG1662" s="57"/>
      <c r="BH1662" s="57"/>
      <c r="BI1662" s="57"/>
      <c r="BJ1662" s="57"/>
      <c r="BK1662" s="57"/>
      <c r="BL1662" s="57"/>
      <c r="BM1662" s="57"/>
      <c r="BN1662" s="57"/>
      <c r="DI1662" s="422"/>
      <c r="DJ1662" s="422"/>
      <c r="EU1662" s="422"/>
      <c r="EV1662" s="422"/>
    </row>
    <row r="1663" spans="14:152" s="56" customFormat="1" ht="15" customHeight="1">
      <c r="N1663" s="461">
        <v>14</v>
      </c>
      <c r="O1663" s="461">
        <v>70</v>
      </c>
      <c r="P1663" s="172" t="s">
        <v>36</v>
      </c>
      <c r="Q1663" s="172" t="s">
        <v>121</v>
      </c>
      <c r="R1663" s="172" t="s">
        <v>122</v>
      </c>
      <c r="AG1663" s="57"/>
      <c r="AH1663" s="57"/>
      <c r="AI1663" s="57"/>
      <c r="AJ1663" s="57"/>
      <c r="AK1663" s="57"/>
      <c r="AL1663" s="57"/>
      <c r="AM1663" s="57"/>
      <c r="AN1663" s="57"/>
      <c r="AO1663" s="57"/>
      <c r="AP1663" s="57"/>
      <c r="AQ1663" s="57"/>
      <c r="AR1663" s="57"/>
      <c r="AS1663" s="57"/>
      <c r="AT1663" s="57"/>
      <c r="AU1663" s="57"/>
      <c r="AV1663" s="57"/>
      <c r="AW1663" s="57"/>
      <c r="AX1663" s="57"/>
      <c r="AY1663" s="57"/>
      <c r="AZ1663" s="57"/>
      <c r="BA1663" s="57"/>
      <c r="BB1663" s="57"/>
      <c r="BC1663" s="57"/>
      <c r="BD1663" s="57"/>
      <c r="BE1663" s="57"/>
      <c r="BF1663" s="57"/>
      <c r="BG1663" s="57"/>
      <c r="BH1663" s="57"/>
      <c r="BI1663" s="57"/>
      <c r="BJ1663" s="57"/>
      <c r="BK1663" s="57"/>
      <c r="BL1663" s="57"/>
      <c r="BM1663" s="57"/>
      <c r="BN1663" s="57"/>
      <c r="DI1663" s="422"/>
      <c r="DJ1663" s="422"/>
      <c r="EU1663" s="422"/>
      <c r="EV1663" s="422"/>
    </row>
    <row r="1664" spans="14:152" s="56" customFormat="1" ht="15" customHeight="1">
      <c r="N1664" s="461">
        <v>15</v>
      </c>
      <c r="O1664" s="461">
        <v>72</v>
      </c>
      <c r="P1664" s="172" t="s">
        <v>44</v>
      </c>
      <c r="Q1664" s="172" t="s">
        <v>123</v>
      </c>
      <c r="R1664" s="172" t="s">
        <v>42</v>
      </c>
      <c r="AG1664" s="57"/>
      <c r="AH1664" s="57"/>
      <c r="AI1664" s="57"/>
      <c r="AJ1664" s="57"/>
      <c r="AK1664" s="57"/>
      <c r="AL1664" s="57"/>
      <c r="AM1664" s="57"/>
      <c r="AN1664" s="57"/>
      <c r="AO1664" s="57"/>
      <c r="AP1664" s="57"/>
      <c r="AQ1664" s="57"/>
      <c r="AR1664" s="57"/>
      <c r="AS1664" s="57"/>
      <c r="AT1664" s="57"/>
      <c r="AU1664" s="57"/>
      <c r="AV1664" s="57"/>
      <c r="AW1664" s="57"/>
      <c r="AX1664" s="57"/>
      <c r="AY1664" s="57"/>
      <c r="AZ1664" s="57"/>
      <c r="BA1664" s="57"/>
      <c r="BB1664" s="57"/>
      <c r="BC1664" s="57"/>
      <c r="BD1664" s="57"/>
      <c r="BE1664" s="57"/>
      <c r="BF1664" s="57"/>
      <c r="BG1664" s="57"/>
      <c r="BH1664" s="57"/>
      <c r="BI1664" s="57"/>
      <c r="BJ1664" s="57"/>
      <c r="BK1664" s="57"/>
      <c r="BL1664" s="57"/>
      <c r="BM1664" s="57"/>
      <c r="BN1664" s="57"/>
      <c r="DI1664" s="422"/>
      <c r="DJ1664" s="422"/>
      <c r="EU1664" s="422"/>
      <c r="EV1664" s="422"/>
    </row>
    <row r="1665" spans="14:152" s="56" customFormat="1" ht="15" customHeight="1">
      <c r="N1665" s="461">
        <v>16</v>
      </c>
      <c r="O1665" s="461">
        <v>74</v>
      </c>
      <c r="P1665" s="172" t="s">
        <v>46</v>
      </c>
      <c r="Q1665" s="172" t="s">
        <v>124</v>
      </c>
      <c r="R1665" s="172" t="s">
        <v>50</v>
      </c>
      <c r="AG1665" s="57"/>
      <c r="AH1665" s="57"/>
      <c r="AI1665" s="57"/>
      <c r="AJ1665" s="57"/>
      <c r="AK1665" s="57"/>
      <c r="AL1665" s="57"/>
      <c r="AM1665" s="57"/>
      <c r="AN1665" s="57"/>
      <c r="AO1665" s="57"/>
      <c r="AP1665" s="57"/>
      <c r="AQ1665" s="57"/>
      <c r="AR1665" s="57"/>
      <c r="AS1665" s="57"/>
      <c r="AT1665" s="57"/>
      <c r="AU1665" s="57"/>
      <c r="AV1665" s="57"/>
      <c r="AW1665" s="57"/>
      <c r="AX1665" s="57"/>
      <c r="AY1665" s="57"/>
      <c r="AZ1665" s="57"/>
      <c r="BA1665" s="57"/>
      <c r="BB1665" s="57"/>
      <c r="BC1665" s="57"/>
      <c r="BD1665" s="57"/>
      <c r="BE1665" s="57"/>
      <c r="BF1665" s="57"/>
      <c r="BG1665" s="57"/>
      <c r="BH1665" s="57"/>
      <c r="BI1665" s="57"/>
      <c r="BJ1665" s="57"/>
      <c r="BK1665" s="57"/>
      <c r="BL1665" s="57"/>
      <c r="BM1665" s="57"/>
      <c r="BN1665" s="57"/>
      <c r="DI1665" s="422"/>
      <c r="DJ1665" s="422"/>
      <c r="EU1665" s="422"/>
      <c r="EV1665" s="422"/>
    </row>
    <row r="1666" spans="14:152" s="56" customFormat="1" ht="15" customHeight="1">
      <c r="N1666" s="461">
        <v>17</v>
      </c>
      <c r="O1666" s="461">
        <v>76</v>
      </c>
      <c r="P1666" s="172" t="s">
        <v>49</v>
      </c>
      <c r="Q1666" s="172" t="s">
        <v>51</v>
      </c>
      <c r="R1666" s="172" t="s">
        <v>53</v>
      </c>
      <c r="AG1666" s="57"/>
      <c r="AH1666" s="57"/>
      <c r="AI1666" s="57"/>
      <c r="AJ1666" s="57"/>
      <c r="AK1666" s="57"/>
      <c r="AL1666" s="57"/>
      <c r="AM1666" s="57"/>
      <c r="AN1666" s="57"/>
      <c r="AO1666" s="57"/>
      <c r="AP1666" s="57"/>
      <c r="AQ1666" s="57"/>
      <c r="AR1666" s="57"/>
      <c r="AS1666" s="57"/>
      <c r="AT1666" s="57"/>
      <c r="AU1666" s="57"/>
      <c r="AV1666" s="57"/>
      <c r="AW1666" s="57"/>
      <c r="AX1666" s="57"/>
      <c r="AY1666" s="57"/>
      <c r="AZ1666" s="57"/>
      <c r="BA1666" s="57"/>
      <c r="BB1666" s="57"/>
      <c r="BC1666" s="57"/>
      <c r="BD1666" s="57"/>
      <c r="BE1666" s="57"/>
      <c r="BF1666" s="57"/>
      <c r="BG1666" s="57"/>
      <c r="BH1666" s="57"/>
      <c r="BI1666" s="57"/>
      <c r="BJ1666" s="57"/>
      <c r="BK1666" s="57"/>
      <c r="BL1666" s="57"/>
      <c r="BM1666" s="57"/>
      <c r="BN1666" s="57"/>
      <c r="DI1666" s="422"/>
      <c r="DJ1666" s="422"/>
      <c r="EU1666" s="422"/>
      <c r="EV1666" s="422"/>
    </row>
    <row r="1667" spans="14:152" s="56" customFormat="1" ht="15" customHeight="1">
      <c r="N1667" s="461">
        <v>18</v>
      </c>
      <c r="O1667" s="461">
        <v>78</v>
      </c>
      <c r="P1667" s="172" t="s">
        <v>56</v>
      </c>
      <c r="Q1667" s="172" t="s">
        <v>57</v>
      </c>
      <c r="R1667" s="172" t="s">
        <v>58</v>
      </c>
      <c r="AG1667" s="57"/>
      <c r="AH1667" s="57"/>
      <c r="AI1667" s="57"/>
      <c r="AJ1667" s="57"/>
      <c r="AK1667" s="57"/>
      <c r="AL1667" s="57"/>
      <c r="AM1667" s="57"/>
      <c r="AN1667" s="57"/>
      <c r="AO1667" s="57"/>
      <c r="AP1667" s="57"/>
      <c r="AQ1667" s="57"/>
      <c r="AR1667" s="57"/>
      <c r="AS1667" s="57"/>
      <c r="AT1667" s="57"/>
      <c r="AU1667" s="57"/>
      <c r="AV1667" s="57"/>
      <c r="AW1667" s="57"/>
      <c r="AX1667" s="57"/>
      <c r="AY1667" s="57"/>
      <c r="AZ1667" s="57"/>
      <c r="BA1667" s="57"/>
      <c r="BB1667" s="57"/>
      <c r="BC1667" s="57"/>
      <c r="BD1667" s="57"/>
      <c r="BE1667" s="57"/>
      <c r="BF1667" s="57"/>
      <c r="BG1667" s="57"/>
      <c r="BH1667" s="57"/>
      <c r="BI1667" s="57"/>
      <c r="BJ1667" s="57"/>
      <c r="BK1667" s="57"/>
      <c r="BL1667" s="57"/>
      <c r="BM1667" s="57"/>
      <c r="BN1667" s="57"/>
      <c r="DI1667" s="422"/>
      <c r="DJ1667" s="422"/>
      <c r="EU1667" s="422"/>
      <c r="EV1667" s="422"/>
    </row>
    <row r="1668" spans="14:152" s="56" customFormat="1" ht="15" customHeight="1">
      <c r="N1668" s="461">
        <v>19</v>
      </c>
      <c r="O1668" s="461">
        <v>80</v>
      </c>
      <c r="P1668" s="172" t="s">
        <v>127</v>
      </c>
      <c r="Q1668" s="172" t="s">
        <v>128</v>
      </c>
      <c r="R1668" s="172" t="s">
        <v>60</v>
      </c>
      <c r="AG1668" s="57"/>
      <c r="AH1668" s="57"/>
      <c r="AI1668" s="57"/>
      <c r="AJ1668" s="57"/>
      <c r="AK1668" s="57"/>
      <c r="AL1668" s="57"/>
      <c r="AM1668" s="57"/>
      <c r="AN1668" s="57"/>
      <c r="AO1668" s="57"/>
      <c r="AP1668" s="57"/>
      <c r="AQ1668" s="57"/>
      <c r="AR1668" s="57"/>
      <c r="AS1668" s="57"/>
      <c r="AT1668" s="57"/>
      <c r="AU1668" s="57"/>
      <c r="AV1668" s="57"/>
      <c r="AW1668" s="57"/>
      <c r="AX1668" s="57"/>
      <c r="AY1668" s="57"/>
      <c r="AZ1668" s="57"/>
      <c r="BA1668" s="57"/>
      <c r="BB1668" s="57"/>
      <c r="BC1668" s="57"/>
      <c r="BD1668" s="57"/>
      <c r="BE1668" s="57"/>
      <c r="BF1668" s="57"/>
      <c r="BG1668" s="57"/>
      <c r="BH1668" s="57"/>
      <c r="BI1668" s="57"/>
      <c r="BJ1668" s="57"/>
      <c r="BK1668" s="57"/>
      <c r="BL1668" s="57"/>
      <c r="BM1668" s="57"/>
      <c r="BN1668" s="57"/>
      <c r="DI1668" s="422"/>
      <c r="DJ1668" s="422"/>
      <c r="EU1668" s="422"/>
      <c r="EV1668" s="422"/>
    </row>
    <row r="1669" spans="14:152" s="56" customFormat="1" ht="15" customHeight="1">
      <c r="N1669" s="461">
        <v>20</v>
      </c>
      <c r="O1669" s="461">
        <v>81</v>
      </c>
      <c r="P1669" s="172" t="s">
        <v>65</v>
      </c>
      <c r="Q1669" s="172" t="s">
        <v>129</v>
      </c>
      <c r="R1669" s="172" t="s">
        <v>62</v>
      </c>
      <c r="AG1669" s="57"/>
      <c r="AH1669" s="57"/>
      <c r="AI1669" s="57"/>
      <c r="AJ1669" s="57"/>
      <c r="AK1669" s="57"/>
      <c r="AL1669" s="57"/>
      <c r="AM1669" s="57"/>
      <c r="AN1669" s="57"/>
      <c r="AO1669" s="57"/>
      <c r="AP1669" s="57"/>
      <c r="AQ1669" s="57"/>
      <c r="AR1669" s="57"/>
      <c r="AS1669" s="57"/>
      <c r="AT1669" s="57"/>
      <c r="AU1669" s="57"/>
      <c r="AV1669" s="57"/>
      <c r="AW1669" s="57"/>
      <c r="AX1669" s="57"/>
      <c r="AY1669" s="57"/>
      <c r="AZ1669" s="57"/>
      <c r="BA1669" s="57"/>
      <c r="BB1669" s="57"/>
      <c r="BC1669" s="57"/>
      <c r="BD1669" s="57"/>
      <c r="BE1669" s="57"/>
      <c r="BF1669" s="57"/>
      <c r="BG1669" s="57"/>
      <c r="BH1669" s="57"/>
      <c r="BI1669" s="57"/>
      <c r="BJ1669" s="57"/>
      <c r="BK1669" s="57"/>
      <c r="BL1669" s="57"/>
      <c r="BM1669" s="57"/>
      <c r="BN1669" s="57"/>
      <c r="DI1669" s="422"/>
      <c r="DJ1669" s="422"/>
      <c r="EU1669" s="422"/>
      <c r="EV1669" s="422"/>
    </row>
    <row r="1670" spans="14:152" s="56" customFormat="1" ht="15" customHeight="1">
      <c r="N1670" s="461">
        <v>21</v>
      </c>
      <c r="O1670" s="461">
        <v>83</v>
      </c>
      <c r="P1670" s="172" t="s">
        <v>68</v>
      </c>
      <c r="Q1670" s="172" t="s">
        <v>130</v>
      </c>
      <c r="R1670" s="172" t="s">
        <v>69</v>
      </c>
      <c r="AG1670" s="57"/>
      <c r="AH1670" s="57"/>
      <c r="AI1670" s="57"/>
      <c r="AJ1670" s="57"/>
      <c r="AK1670" s="57"/>
      <c r="AL1670" s="57"/>
      <c r="AM1670" s="57"/>
      <c r="AN1670" s="57"/>
      <c r="AO1670" s="57"/>
      <c r="AP1670" s="57"/>
      <c r="AQ1670" s="57"/>
      <c r="AR1670" s="57"/>
      <c r="AS1670" s="57"/>
      <c r="AT1670" s="57"/>
      <c r="AU1670" s="57"/>
      <c r="AV1670" s="57"/>
      <c r="AW1670" s="57"/>
      <c r="AX1670" s="57"/>
      <c r="AY1670" s="57"/>
      <c r="AZ1670" s="57"/>
      <c r="BA1670" s="57"/>
      <c r="BB1670" s="57"/>
      <c r="BC1670" s="57"/>
      <c r="BD1670" s="57"/>
      <c r="BE1670" s="57"/>
      <c r="BF1670" s="57"/>
      <c r="BG1670" s="57"/>
      <c r="BH1670" s="57"/>
      <c r="BI1670" s="57"/>
      <c r="BJ1670" s="57"/>
      <c r="BK1670" s="57"/>
      <c r="BL1670" s="57"/>
      <c r="BM1670" s="57"/>
      <c r="BN1670" s="57"/>
      <c r="DI1670" s="422"/>
      <c r="DJ1670" s="422"/>
      <c r="EU1670" s="422"/>
      <c r="EV1670" s="422"/>
    </row>
    <row r="1671" spans="14:152" s="56" customFormat="1" ht="15" customHeight="1">
      <c r="N1671" s="461">
        <v>22</v>
      </c>
      <c r="O1671" s="461">
        <v>85</v>
      </c>
      <c r="P1671" s="172" t="s">
        <v>71</v>
      </c>
      <c r="Q1671" s="172" t="s">
        <v>131</v>
      </c>
      <c r="R1671" s="172" t="s">
        <v>73</v>
      </c>
      <c r="AG1671" s="57"/>
      <c r="AH1671" s="57"/>
      <c r="AI1671" s="57"/>
      <c r="AJ1671" s="57"/>
      <c r="AK1671" s="57"/>
      <c r="AL1671" s="57"/>
      <c r="AM1671" s="57"/>
      <c r="AN1671" s="57"/>
      <c r="AO1671" s="57"/>
      <c r="AP1671" s="57"/>
      <c r="AQ1671" s="57"/>
      <c r="AR1671" s="57"/>
      <c r="AS1671" s="57"/>
      <c r="AT1671" s="57"/>
      <c r="AU1671" s="57"/>
      <c r="AV1671" s="57"/>
      <c r="AW1671" s="57"/>
      <c r="AX1671" s="57"/>
      <c r="AY1671" s="57"/>
      <c r="AZ1671" s="57"/>
      <c r="BA1671" s="57"/>
      <c r="BB1671" s="57"/>
      <c r="BC1671" s="57"/>
      <c r="BD1671" s="57"/>
      <c r="BE1671" s="57"/>
      <c r="BF1671" s="57"/>
      <c r="BG1671" s="57"/>
      <c r="BH1671" s="57"/>
      <c r="BI1671" s="57"/>
      <c r="BJ1671" s="57"/>
      <c r="BK1671" s="57"/>
      <c r="BL1671" s="57"/>
      <c r="BM1671" s="57"/>
      <c r="BN1671" s="57"/>
      <c r="DI1671" s="422"/>
      <c r="DJ1671" s="422"/>
      <c r="EU1671" s="422"/>
      <c r="EV1671" s="422"/>
    </row>
    <row r="1672" spans="14:152" s="56" customFormat="1" ht="15" customHeight="1">
      <c r="N1672" s="461">
        <v>23</v>
      </c>
      <c r="O1672" s="461">
        <v>87</v>
      </c>
      <c r="P1672" s="172" t="s">
        <v>133</v>
      </c>
      <c r="Q1672" s="172" t="s">
        <v>74</v>
      </c>
      <c r="R1672" s="172" t="s">
        <v>134</v>
      </c>
      <c r="AG1672" s="57"/>
      <c r="AH1672" s="57"/>
      <c r="AI1672" s="57"/>
      <c r="AJ1672" s="57"/>
      <c r="AK1672" s="57"/>
      <c r="AL1672" s="57"/>
      <c r="AM1672" s="57"/>
      <c r="AN1672" s="57"/>
      <c r="AO1672" s="57"/>
      <c r="AP1672" s="57"/>
      <c r="AQ1672" s="57"/>
      <c r="AR1672" s="57"/>
      <c r="AS1672" s="57"/>
      <c r="AT1672" s="57"/>
      <c r="AU1672" s="57"/>
      <c r="AV1672" s="57"/>
      <c r="AW1672" s="57"/>
      <c r="AX1672" s="57"/>
      <c r="AY1672" s="57"/>
      <c r="AZ1672" s="57"/>
      <c r="BA1672" s="57"/>
      <c r="BB1672" s="57"/>
      <c r="BC1672" s="57"/>
      <c r="BD1672" s="57"/>
      <c r="BE1672" s="57"/>
      <c r="BF1672" s="57"/>
      <c r="BG1672" s="57"/>
      <c r="BH1672" s="57"/>
      <c r="BI1672" s="57"/>
      <c r="BJ1672" s="57"/>
      <c r="BK1672" s="57"/>
      <c r="BL1672" s="57"/>
      <c r="BM1672" s="57"/>
      <c r="BN1672" s="57"/>
      <c r="DI1672" s="422"/>
      <c r="DJ1672" s="422"/>
      <c r="EU1672" s="422"/>
      <c r="EV1672" s="422"/>
    </row>
    <row r="1673" spans="14:152" s="56" customFormat="1" ht="15" customHeight="1">
      <c r="N1673" s="461">
        <v>24</v>
      </c>
      <c r="O1673" s="461">
        <v>89</v>
      </c>
      <c r="P1673" s="172" t="s">
        <v>75</v>
      </c>
      <c r="Q1673" s="172" t="s">
        <v>78</v>
      </c>
      <c r="R1673" s="172" t="s">
        <v>136</v>
      </c>
      <c r="AG1673" s="57"/>
      <c r="AH1673" s="57"/>
      <c r="AI1673" s="57"/>
      <c r="AJ1673" s="57"/>
      <c r="AK1673" s="57"/>
      <c r="AL1673" s="57"/>
      <c r="AM1673" s="57"/>
      <c r="AN1673" s="57"/>
      <c r="AO1673" s="57"/>
      <c r="AP1673" s="57"/>
      <c r="AQ1673" s="57"/>
      <c r="AR1673" s="57"/>
      <c r="AS1673" s="57"/>
      <c r="AT1673" s="57"/>
      <c r="AU1673" s="57"/>
      <c r="AV1673" s="57"/>
      <c r="AW1673" s="57"/>
      <c r="AX1673" s="57"/>
      <c r="AY1673" s="57"/>
      <c r="AZ1673" s="57"/>
      <c r="BA1673" s="57"/>
      <c r="BB1673" s="57"/>
      <c r="BC1673" s="57"/>
      <c r="BD1673" s="57"/>
      <c r="BE1673" s="57"/>
      <c r="BF1673" s="57"/>
      <c r="BG1673" s="57"/>
      <c r="BH1673" s="57"/>
      <c r="BI1673" s="57"/>
      <c r="BJ1673" s="57"/>
      <c r="BK1673" s="57"/>
      <c r="BL1673" s="57"/>
      <c r="BM1673" s="57"/>
      <c r="BN1673" s="57"/>
      <c r="DI1673" s="422"/>
      <c r="DJ1673" s="422"/>
      <c r="EU1673" s="422"/>
      <c r="EV1673" s="422"/>
    </row>
    <row r="1674" spans="14:152" s="56" customFormat="1" ht="15" customHeight="1">
      <c r="N1674" s="461">
        <v>25</v>
      </c>
      <c r="O1674" s="461">
        <v>91</v>
      </c>
      <c r="P1674" s="172" t="s">
        <v>80</v>
      </c>
      <c r="Q1674" s="172" t="s">
        <v>137</v>
      </c>
      <c r="R1674" s="172" t="s">
        <v>81</v>
      </c>
      <c r="AG1674" s="57"/>
      <c r="AH1674" s="57"/>
      <c r="AI1674" s="57"/>
      <c r="AJ1674" s="57"/>
      <c r="AK1674" s="57"/>
      <c r="AL1674" s="57"/>
      <c r="AM1674" s="57"/>
      <c r="AN1674" s="57"/>
      <c r="AO1674" s="57"/>
      <c r="AP1674" s="57"/>
      <c r="AQ1674" s="57"/>
      <c r="AR1674" s="57"/>
      <c r="AS1674" s="57"/>
      <c r="AT1674" s="57"/>
      <c r="AU1674" s="57"/>
      <c r="AV1674" s="57"/>
      <c r="AW1674" s="57"/>
      <c r="AX1674" s="57"/>
      <c r="AY1674" s="57"/>
      <c r="AZ1674" s="57"/>
      <c r="BA1674" s="57"/>
      <c r="BB1674" s="57"/>
      <c r="BC1674" s="57"/>
      <c r="BD1674" s="57"/>
      <c r="BE1674" s="57"/>
      <c r="BF1674" s="57"/>
      <c r="BG1674" s="57"/>
      <c r="BH1674" s="57"/>
      <c r="BI1674" s="57"/>
      <c r="BJ1674" s="57"/>
      <c r="BK1674" s="57"/>
      <c r="BL1674" s="57"/>
      <c r="BM1674" s="57"/>
      <c r="BN1674" s="57"/>
      <c r="DI1674" s="422"/>
      <c r="DJ1674" s="422"/>
      <c r="EU1674" s="422"/>
      <c r="EV1674" s="422"/>
    </row>
    <row r="1675" spans="14:152" s="56" customFormat="1" ht="15" customHeight="1">
      <c r="N1675" s="461">
        <v>26</v>
      </c>
      <c r="O1675" s="461">
        <v>92</v>
      </c>
      <c r="P1675" s="172" t="s">
        <v>83</v>
      </c>
      <c r="Q1675" s="172" t="s">
        <v>84</v>
      </c>
      <c r="R1675" s="172" t="s">
        <v>87</v>
      </c>
      <c r="AG1675" s="57"/>
      <c r="AH1675" s="57"/>
      <c r="AI1675" s="57"/>
      <c r="AJ1675" s="57"/>
      <c r="AK1675" s="57"/>
      <c r="AL1675" s="57"/>
      <c r="AM1675" s="57"/>
      <c r="AN1675" s="57"/>
      <c r="AO1675" s="57"/>
      <c r="AP1675" s="57"/>
      <c r="AQ1675" s="57"/>
      <c r="AR1675" s="57"/>
      <c r="AS1675" s="57"/>
      <c r="AT1675" s="57"/>
      <c r="AU1675" s="57"/>
      <c r="AV1675" s="57"/>
      <c r="AW1675" s="57"/>
      <c r="AX1675" s="57"/>
      <c r="AY1675" s="57"/>
      <c r="AZ1675" s="57"/>
      <c r="BA1675" s="57"/>
      <c r="BB1675" s="57"/>
      <c r="BC1675" s="57"/>
      <c r="BD1675" s="57"/>
      <c r="BE1675" s="57"/>
      <c r="BF1675" s="57"/>
      <c r="BG1675" s="57"/>
      <c r="BH1675" s="57"/>
      <c r="BI1675" s="57"/>
      <c r="BJ1675" s="57"/>
      <c r="BK1675" s="57"/>
      <c r="BL1675" s="57"/>
      <c r="BM1675" s="57"/>
      <c r="BN1675" s="57"/>
      <c r="DI1675" s="422"/>
      <c r="DJ1675" s="422"/>
      <c r="EU1675" s="422"/>
      <c r="EV1675" s="422"/>
    </row>
    <row r="1676" spans="14:152" s="56" customFormat="1" ht="15" customHeight="1">
      <c r="N1676" s="461">
        <v>27</v>
      </c>
      <c r="O1676" s="461">
        <v>94</v>
      </c>
      <c r="P1676" s="172" t="s">
        <v>88</v>
      </c>
      <c r="Q1676" s="172" t="s">
        <v>89</v>
      </c>
      <c r="R1676" s="172" t="s">
        <v>138</v>
      </c>
      <c r="AG1676" s="57"/>
      <c r="AH1676" s="57"/>
      <c r="AI1676" s="57"/>
      <c r="AJ1676" s="57"/>
      <c r="AK1676" s="57"/>
      <c r="AL1676" s="57"/>
      <c r="AM1676" s="57"/>
      <c r="AN1676" s="57"/>
      <c r="AO1676" s="57"/>
      <c r="AP1676" s="57"/>
      <c r="AQ1676" s="57"/>
      <c r="AR1676" s="57"/>
      <c r="AS1676" s="57"/>
      <c r="AT1676" s="57"/>
      <c r="AU1676" s="57"/>
      <c r="AV1676" s="57"/>
      <c r="AW1676" s="57"/>
      <c r="AX1676" s="57"/>
      <c r="AY1676" s="57"/>
      <c r="AZ1676" s="57"/>
      <c r="BA1676" s="57"/>
      <c r="BB1676" s="57"/>
      <c r="BC1676" s="57"/>
      <c r="BD1676" s="57"/>
      <c r="BE1676" s="57"/>
      <c r="BF1676" s="57"/>
      <c r="BG1676" s="57"/>
      <c r="BH1676" s="57"/>
      <c r="BI1676" s="57"/>
      <c r="BJ1676" s="57"/>
      <c r="BK1676" s="57"/>
      <c r="BL1676" s="57"/>
      <c r="BM1676" s="57"/>
      <c r="BN1676" s="57"/>
      <c r="DI1676" s="422"/>
      <c r="DJ1676" s="422"/>
      <c r="EU1676" s="422"/>
      <c r="EV1676" s="422"/>
    </row>
    <row r="1677" spans="14:152" s="56" customFormat="1" ht="15" customHeight="1">
      <c r="N1677" s="461">
        <v>28</v>
      </c>
      <c r="O1677" s="461">
        <v>96</v>
      </c>
      <c r="P1677" s="172" t="s">
        <v>90</v>
      </c>
      <c r="Q1677" s="172" t="s">
        <v>91</v>
      </c>
      <c r="R1677" s="172" t="s">
        <v>140</v>
      </c>
      <c r="AG1677" s="57"/>
      <c r="AH1677" s="57"/>
      <c r="AI1677" s="57"/>
      <c r="AJ1677" s="57"/>
      <c r="AK1677" s="57"/>
      <c r="AL1677" s="57"/>
      <c r="AM1677" s="57"/>
      <c r="AN1677" s="57"/>
      <c r="AO1677" s="57"/>
      <c r="AP1677" s="57"/>
      <c r="AQ1677" s="57"/>
      <c r="AR1677" s="57"/>
      <c r="AS1677" s="57"/>
      <c r="AT1677" s="57"/>
      <c r="AU1677" s="57"/>
      <c r="AV1677" s="57"/>
      <c r="AW1677" s="57"/>
      <c r="AX1677" s="57"/>
      <c r="AY1677" s="57"/>
      <c r="AZ1677" s="57"/>
      <c r="BA1677" s="57"/>
      <c r="BB1677" s="57"/>
      <c r="BC1677" s="57"/>
      <c r="BD1677" s="57"/>
      <c r="BE1677" s="57"/>
      <c r="BF1677" s="57"/>
      <c r="BG1677" s="57"/>
      <c r="BH1677" s="57"/>
      <c r="BI1677" s="57"/>
      <c r="BJ1677" s="57"/>
      <c r="BK1677" s="57"/>
      <c r="BL1677" s="57"/>
      <c r="BM1677" s="57"/>
      <c r="BN1677" s="57"/>
      <c r="DI1677" s="422"/>
      <c r="DJ1677" s="422"/>
      <c r="EU1677" s="422"/>
      <c r="EV1677" s="422"/>
    </row>
    <row r="1678" spans="14:152" s="56" customFormat="1" ht="15" customHeight="1">
      <c r="N1678" s="461">
        <v>29</v>
      </c>
      <c r="O1678" s="461">
        <v>98</v>
      </c>
      <c r="P1678" s="172" t="s">
        <v>94</v>
      </c>
      <c r="Q1678" s="172" t="s">
        <v>96</v>
      </c>
      <c r="R1678" s="172" t="s">
        <v>95</v>
      </c>
      <c r="AG1678" s="57"/>
      <c r="AH1678" s="57"/>
      <c r="AI1678" s="57"/>
      <c r="AJ1678" s="57"/>
      <c r="AK1678" s="57"/>
      <c r="AL1678" s="57"/>
      <c r="AM1678" s="57"/>
      <c r="AN1678" s="57"/>
      <c r="AO1678" s="57"/>
      <c r="AP1678" s="57"/>
      <c r="AQ1678" s="57"/>
      <c r="AR1678" s="57"/>
      <c r="AS1678" s="57"/>
      <c r="AT1678" s="57"/>
      <c r="AU1678" s="57"/>
      <c r="AV1678" s="57"/>
      <c r="AW1678" s="57"/>
      <c r="AX1678" s="57"/>
      <c r="AY1678" s="57"/>
      <c r="AZ1678" s="57"/>
      <c r="BA1678" s="57"/>
      <c r="BB1678" s="57"/>
      <c r="BC1678" s="57"/>
      <c r="BD1678" s="57"/>
      <c r="BE1678" s="57"/>
      <c r="BF1678" s="57"/>
      <c r="BG1678" s="57"/>
      <c r="BH1678" s="57"/>
      <c r="BI1678" s="57"/>
      <c r="BJ1678" s="57"/>
      <c r="BK1678" s="57"/>
      <c r="BL1678" s="57"/>
      <c r="BM1678" s="57"/>
      <c r="BN1678" s="57"/>
      <c r="DI1678" s="422"/>
      <c r="DJ1678" s="422"/>
      <c r="EU1678" s="422"/>
      <c r="EV1678" s="422"/>
    </row>
    <row r="1679" spans="14:152" s="56" customFormat="1" ht="15" customHeight="1">
      <c r="N1679" s="461">
        <v>30</v>
      </c>
      <c r="O1679" s="461">
        <v>100</v>
      </c>
      <c r="P1679" s="172" t="s">
        <v>97</v>
      </c>
      <c r="Q1679" s="172" t="s">
        <v>141</v>
      </c>
      <c r="R1679" s="172" t="s">
        <v>98</v>
      </c>
      <c r="AG1679" s="57"/>
      <c r="AH1679" s="57"/>
      <c r="AI1679" s="57"/>
      <c r="AJ1679" s="57"/>
      <c r="AK1679" s="57"/>
      <c r="AL1679" s="57"/>
      <c r="AM1679" s="57"/>
      <c r="AN1679" s="57"/>
      <c r="AO1679" s="57"/>
      <c r="AP1679" s="57"/>
      <c r="AQ1679" s="57"/>
      <c r="AR1679" s="57"/>
      <c r="AS1679" s="57"/>
      <c r="AT1679" s="57"/>
      <c r="AU1679" s="57"/>
      <c r="AV1679" s="57"/>
      <c r="AW1679" s="57"/>
      <c r="AX1679" s="57"/>
      <c r="AY1679" s="57"/>
      <c r="AZ1679" s="57"/>
      <c r="BA1679" s="57"/>
      <c r="BB1679" s="57"/>
      <c r="BC1679" s="57"/>
      <c r="BD1679" s="57"/>
      <c r="BE1679" s="57"/>
      <c r="BF1679" s="57"/>
      <c r="BG1679" s="57"/>
      <c r="BH1679" s="57"/>
      <c r="BI1679" s="57"/>
      <c r="BJ1679" s="57"/>
      <c r="BK1679" s="57"/>
      <c r="BL1679" s="57"/>
      <c r="BM1679" s="57"/>
      <c r="BN1679" s="57"/>
      <c r="DI1679" s="422"/>
      <c r="DJ1679" s="422"/>
      <c r="EU1679" s="422"/>
      <c r="EV1679" s="422"/>
    </row>
    <row r="1680" spans="14:152" s="56" customFormat="1" ht="15" customHeight="1">
      <c r="N1680" s="461">
        <v>31</v>
      </c>
      <c r="O1680" s="461">
        <v>102</v>
      </c>
      <c r="P1680" s="172" t="s">
        <v>101</v>
      </c>
      <c r="Q1680" s="172" t="s">
        <v>100</v>
      </c>
      <c r="R1680" s="172" t="s">
        <v>340</v>
      </c>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57"/>
      <c r="BJ1680" s="57"/>
      <c r="BK1680" s="57"/>
      <c r="BL1680" s="57"/>
      <c r="BM1680" s="57"/>
      <c r="BN1680" s="57"/>
      <c r="DI1680" s="422"/>
      <c r="DJ1680" s="422"/>
      <c r="EU1680" s="422"/>
      <c r="EV1680" s="422"/>
    </row>
    <row r="1681" spans="14:289" s="56" customFormat="1" ht="15" customHeight="1">
      <c r="N1681" s="461">
        <v>32</v>
      </c>
      <c r="O1681" s="461">
        <v>104</v>
      </c>
      <c r="P1681" s="172" t="s">
        <v>102</v>
      </c>
      <c r="Q1681" s="172" t="s">
        <v>103</v>
      </c>
      <c r="R1681" s="172" t="s">
        <v>341</v>
      </c>
      <c r="AG1681" s="57"/>
      <c r="AH1681" s="57"/>
      <c r="AI1681" s="57"/>
      <c r="AJ1681" s="57"/>
      <c r="AK1681" s="57"/>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7"/>
      <c r="BI1681" s="57"/>
      <c r="BJ1681" s="57"/>
      <c r="BK1681" s="57"/>
      <c r="BL1681" s="57"/>
      <c r="BM1681" s="57"/>
      <c r="BN1681" s="57"/>
      <c r="DI1681" s="422"/>
      <c r="DJ1681" s="422"/>
      <c r="EU1681" s="422"/>
      <c r="EV1681" s="422"/>
    </row>
    <row r="1682" spans="14:289" s="56" customFormat="1" ht="15" customHeight="1">
      <c r="N1682" s="461">
        <v>33</v>
      </c>
      <c r="O1682" s="461">
        <v>106</v>
      </c>
      <c r="P1682" s="172" t="s">
        <v>8</v>
      </c>
      <c r="Q1682" s="172" t="s">
        <v>9</v>
      </c>
      <c r="R1682" s="172" t="s">
        <v>296</v>
      </c>
      <c r="AG1682" s="57"/>
      <c r="AH1682" s="57"/>
      <c r="AI1682" s="57"/>
      <c r="AJ1682" s="57"/>
      <c r="AK1682" s="57"/>
      <c r="AL1682" s="57"/>
      <c r="AM1682" s="57"/>
      <c r="AN1682" s="57"/>
      <c r="AO1682" s="57"/>
      <c r="AP1682" s="57"/>
      <c r="AQ1682" s="57"/>
      <c r="AR1682" s="57"/>
      <c r="AS1682" s="57"/>
      <c r="AT1682" s="57"/>
      <c r="AU1682" s="57"/>
      <c r="AV1682" s="57"/>
      <c r="AW1682" s="57"/>
      <c r="AX1682" s="57"/>
      <c r="AY1682" s="57"/>
      <c r="AZ1682" s="57"/>
      <c r="BA1682" s="57"/>
      <c r="BB1682" s="57"/>
      <c r="BC1682" s="57"/>
      <c r="BD1682" s="57"/>
      <c r="BE1682" s="57"/>
      <c r="BF1682" s="57"/>
      <c r="BG1682" s="57"/>
      <c r="BH1682" s="57"/>
      <c r="BI1682" s="57"/>
      <c r="BJ1682" s="57"/>
      <c r="BK1682" s="57"/>
      <c r="BL1682" s="57"/>
      <c r="BM1682" s="57"/>
      <c r="BN1682" s="57"/>
      <c r="DI1682" s="422"/>
      <c r="DJ1682" s="422"/>
      <c r="EU1682" s="422"/>
      <c r="EV1682" s="422"/>
    </row>
    <row r="1683" spans="14:289" s="56" customFormat="1" ht="15" customHeight="1">
      <c r="N1683" s="461">
        <v>34</v>
      </c>
      <c r="O1683" s="461">
        <v>108</v>
      </c>
      <c r="P1683" s="172" t="s">
        <v>15</v>
      </c>
      <c r="Q1683" s="172" t="s">
        <v>16</v>
      </c>
      <c r="R1683" s="172" t="s">
        <v>298</v>
      </c>
      <c r="AG1683" s="57"/>
      <c r="AH1683" s="57"/>
      <c r="AI1683" s="57"/>
      <c r="AJ1683" s="57"/>
      <c r="AK1683" s="57"/>
      <c r="AL1683" s="57"/>
      <c r="AM1683" s="57"/>
      <c r="AN1683" s="57"/>
      <c r="AO1683" s="57"/>
      <c r="AP1683" s="57"/>
      <c r="AQ1683" s="57"/>
      <c r="AR1683" s="57"/>
      <c r="AS1683" s="57"/>
      <c r="AT1683" s="57"/>
      <c r="AU1683" s="57"/>
      <c r="AV1683" s="57"/>
      <c r="AW1683" s="57"/>
      <c r="AX1683" s="57"/>
      <c r="AY1683" s="57"/>
      <c r="AZ1683" s="57"/>
      <c r="BA1683" s="57"/>
      <c r="BB1683" s="57"/>
      <c r="BC1683" s="57"/>
      <c r="BD1683" s="57"/>
      <c r="BE1683" s="57"/>
      <c r="BF1683" s="57"/>
      <c r="BG1683" s="57"/>
      <c r="BH1683" s="57"/>
      <c r="BI1683" s="57"/>
      <c r="BJ1683" s="57"/>
      <c r="BK1683" s="57"/>
      <c r="BL1683" s="57"/>
      <c r="BM1683" s="57"/>
      <c r="BN1683" s="57"/>
      <c r="DI1683" s="422"/>
      <c r="DJ1683" s="422"/>
      <c r="EU1683" s="422"/>
      <c r="EV1683" s="422"/>
    </row>
    <row r="1684" spans="14:289" s="56" customFormat="1" ht="15" customHeight="1">
      <c r="N1684" s="461">
        <v>35</v>
      </c>
      <c r="O1684" s="461">
        <v>109</v>
      </c>
      <c r="P1684" s="172" t="s">
        <v>115</v>
      </c>
      <c r="Q1684" s="172" t="s">
        <v>116</v>
      </c>
      <c r="R1684" s="172" t="s">
        <v>342</v>
      </c>
      <c r="AG1684" s="57"/>
      <c r="AH1684" s="57"/>
      <c r="AI1684" s="57"/>
      <c r="AJ1684" s="57"/>
      <c r="AK1684" s="57"/>
      <c r="AL1684" s="57"/>
      <c r="AM1684" s="57"/>
      <c r="AN1684" s="57"/>
      <c r="AO1684" s="57"/>
      <c r="AP1684" s="57"/>
      <c r="AQ1684" s="57"/>
      <c r="AR1684" s="57"/>
      <c r="AS1684" s="57"/>
      <c r="AT1684" s="57"/>
      <c r="AU1684" s="57"/>
      <c r="AV1684" s="57"/>
      <c r="AW1684" s="57"/>
      <c r="AX1684" s="57"/>
      <c r="AY1684" s="57"/>
      <c r="AZ1684" s="57"/>
      <c r="BA1684" s="57"/>
      <c r="BB1684" s="57"/>
      <c r="BC1684" s="57"/>
      <c r="BD1684" s="57"/>
      <c r="BE1684" s="57"/>
      <c r="BF1684" s="57"/>
      <c r="BG1684" s="57"/>
      <c r="BH1684" s="57"/>
      <c r="BI1684" s="57"/>
      <c r="BJ1684" s="57"/>
      <c r="BK1684" s="57"/>
      <c r="BL1684" s="57"/>
      <c r="BM1684" s="57"/>
      <c r="BN1684" s="57"/>
      <c r="DI1684" s="422"/>
      <c r="DJ1684" s="422"/>
      <c r="EU1684" s="422"/>
      <c r="EV1684" s="422"/>
    </row>
    <row r="1685" spans="14:289" s="56" customFormat="1" ht="15" customHeight="1">
      <c r="N1685" s="461">
        <v>36</v>
      </c>
      <c r="O1685" s="461">
        <v>111</v>
      </c>
      <c r="P1685" s="172" t="s">
        <v>22</v>
      </c>
      <c r="Q1685" s="172" t="s">
        <v>23</v>
      </c>
      <c r="R1685" s="172" t="s">
        <v>343</v>
      </c>
      <c r="AG1685" s="57"/>
      <c r="AH1685" s="57"/>
      <c r="AI1685" s="57"/>
      <c r="AJ1685" s="57"/>
      <c r="AK1685" s="57"/>
      <c r="AL1685" s="57"/>
      <c r="AM1685" s="57"/>
      <c r="AN1685" s="57"/>
      <c r="AO1685" s="57"/>
      <c r="AP1685" s="57"/>
      <c r="AQ1685" s="57"/>
      <c r="AR1685" s="57"/>
      <c r="AS1685" s="57"/>
      <c r="AT1685" s="57"/>
      <c r="AU1685" s="57"/>
      <c r="AV1685" s="57"/>
      <c r="AW1685" s="57"/>
      <c r="AX1685" s="57"/>
      <c r="AY1685" s="57"/>
      <c r="AZ1685" s="57"/>
      <c r="BA1685" s="57"/>
      <c r="BB1685" s="57"/>
      <c r="BC1685" s="57"/>
      <c r="BD1685" s="57"/>
      <c r="BE1685" s="57"/>
      <c r="BF1685" s="57"/>
      <c r="BG1685" s="57"/>
      <c r="BH1685" s="57"/>
      <c r="BI1685" s="57"/>
      <c r="BJ1685" s="57"/>
      <c r="BK1685" s="57"/>
      <c r="BL1685" s="57"/>
      <c r="BM1685" s="57"/>
      <c r="BN1685" s="57"/>
      <c r="DI1685" s="422"/>
      <c r="DJ1685" s="422"/>
      <c r="EU1685" s="422"/>
      <c r="EV1685" s="422"/>
    </row>
    <row r="1686" spans="14:289" s="56" customFormat="1" ht="15" customHeight="1">
      <c r="N1686" s="461">
        <v>37</v>
      </c>
      <c r="O1686" s="461">
        <v>113</v>
      </c>
      <c r="P1686" s="172" t="s">
        <v>27</v>
      </c>
      <c r="Q1686" s="172" t="s">
        <v>28</v>
      </c>
      <c r="R1686" s="172" t="s">
        <v>344</v>
      </c>
      <c r="AG1686" s="57"/>
      <c r="AH1686" s="57"/>
      <c r="AI1686" s="57"/>
      <c r="AJ1686" s="57"/>
      <c r="AK1686" s="57"/>
      <c r="AL1686" s="57"/>
      <c r="AM1686" s="57"/>
      <c r="AN1686" s="57"/>
      <c r="AO1686" s="57"/>
      <c r="AP1686" s="57"/>
      <c r="AQ1686" s="57"/>
      <c r="AR1686" s="57"/>
      <c r="AS1686" s="57"/>
      <c r="AT1686" s="57"/>
      <c r="AU1686" s="57"/>
      <c r="AV1686" s="57"/>
      <c r="AW1686" s="57"/>
      <c r="AX1686" s="57"/>
      <c r="AY1686" s="57"/>
      <c r="AZ1686" s="57"/>
      <c r="BA1686" s="57"/>
      <c r="BB1686" s="57"/>
      <c r="BC1686" s="57"/>
      <c r="BD1686" s="57"/>
      <c r="BE1686" s="57"/>
      <c r="BF1686" s="57"/>
      <c r="BG1686" s="57"/>
      <c r="BH1686" s="57"/>
      <c r="BI1686" s="57"/>
      <c r="BJ1686" s="57"/>
      <c r="BK1686" s="57"/>
      <c r="BL1686" s="57"/>
      <c r="BM1686" s="57"/>
      <c r="BN1686" s="57"/>
      <c r="DI1686" s="422"/>
      <c r="DJ1686" s="422"/>
      <c r="EU1686" s="422"/>
      <c r="EV1686" s="422"/>
    </row>
    <row r="1687" spans="14:289" s="56" customFormat="1" ht="15" customHeight="1">
      <c r="N1687" s="461">
        <v>38</v>
      </c>
      <c r="O1687" s="461">
        <v>115</v>
      </c>
      <c r="P1687" s="172" t="s">
        <v>118</v>
      </c>
      <c r="Q1687" s="172" t="s">
        <v>31</v>
      </c>
      <c r="R1687" s="172" t="s">
        <v>306</v>
      </c>
      <c r="AG1687" s="57"/>
      <c r="AH1687" s="57"/>
      <c r="AI1687" s="57"/>
      <c r="AJ1687" s="57"/>
      <c r="AK1687" s="57"/>
      <c r="AL1687" s="57"/>
      <c r="AM1687" s="57"/>
      <c r="AN1687" s="57"/>
      <c r="AO1687" s="57"/>
      <c r="AP1687" s="57"/>
      <c r="AQ1687" s="57"/>
      <c r="AR1687" s="57"/>
      <c r="AS1687" s="57"/>
      <c r="AT1687" s="57"/>
      <c r="AU1687" s="57"/>
      <c r="AV1687" s="57"/>
      <c r="AW1687" s="57"/>
      <c r="AX1687" s="57"/>
      <c r="AY1687" s="57"/>
      <c r="AZ1687" s="57"/>
      <c r="BA1687" s="57"/>
      <c r="BB1687" s="57"/>
      <c r="BC1687" s="57"/>
      <c r="BD1687" s="57"/>
      <c r="BE1687" s="57"/>
      <c r="BF1687" s="57"/>
      <c r="BG1687" s="57"/>
      <c r="BH1687" s="57"/>
      <c r="BI1687" s="57"/>
      <c r="BJ1687" s="57"/>
      <c r="BK1687" s="57"/>
      <c r="BL1687" s="57"/>
      <c r="BM1687" s="57"/>
      <c r="BN1687" s="57"/>
      <c r="DI1687" s="422"/>
      <c r="DJ1687" s="422"/>
      <c r="EU1687" s="422"/>
      <c r="EV1687" s="422"/>
    </row>
    <row r="1688" spans="14:289" s="56" customFormat="1" ht="15" customHeight="1">
      <c r="N1688" s="461">
        <v>39</v>
      </c>
      <c r="O1688" s="461">
        <v>117</v>
      </c>
      <c r="P1688" s="172" t="s">
        <v>33</v>
      </c>
      <c r="Q1688" s="172" t="s">
        <v>34</v>
      </c>
      <c r="R1688" s="172" t="s">
        <v>308</v>
      </c>
      <c r="AG1688" s="57"/>
      <c r="AH1688" s="57"/>
      <c r="AI1688" s="57"/>
      <c r="AJ1688" s="57"/>
      <c r="AK1688" s="57"/>
      <c r="AL1688" s="57"/>
      <c r="AM1688" s="57"/>
      <c r="AN1688" s="57"/>
      <c r="AO1688" s="57"/>
      <c r="AP1688" s="57"/>
      <c r="AQ1688" s="57"/>
      <c r="AR1688" s="57"/>
      <c r="AS1688" s="57"/>
      <c r="AT1688" s="57"/>
      <c r="AU1688" s="57"/>
      <c r="AV1688" s="57"/>
      <c r="AW1688" s="57"/>
      <c r="AX1688" s="57"/>
      <c r="AY1688" s="57"/>
      <c r="AZ1688" s="57"/>
      <c r="BA1688" s="57"/>
      <c r="BB1688" s="57"/>
      <c r="BC1688" s="57"/>
      <c r="BD1688" s="57"/>
      <c r="BE1688" s="57"/>
      <c r="BF1688" s="57"/>
      <c r="BG1688" s="57"/>
      <c r="BH1688" s="57"/>
      <c r="BI1688" s="57"/>
      <c r="BJ1688" s="57"/>
      <c r="BK1688" s="57"/>
      <c r="BL1688" s="57"/>
      <c r="BM1688" s="57"/>
      <c r="BN1688" s="57"/>
      <c r="DI1688" s="422"/>
      <c r="DJ1688" s="422"/>
      <c r="EU1688" s="422"/>
      <c r="EV1688" s="422"/>
    </row>
    <row r="1689" spans="14:289" s="56" customFormat="1" ht="15" customHeight="1">
      <c r="N1689" s="461">
        <v>40</v>
      </c>
      <c r="O1689" s="461">
        <v>119</v>
      </c>
      <c r="P1689" s="172" t="s">
        <v>38</v>
      </c>
      <c r="Q1689" s="172" t="s">
        <v>35</v>
      </c>
      <c r="R1689" s="172" t="s">
        <v>345</v>
      </c>
      <c r="AG1689" s="57"/>
      <c r="AH1689" s="57"/>
      <c r="AI1689" s="57"/>
      <c r="AJ1689" s="57"/>
      <c r="AK1689" s="57"/>
      <c r="AL1689" s="57"/>
      <c r="AM1689" s="57"/>
      <c r="AN1689" s="57"/>
      <c r="AO1689" s="57"/>
      <c r="AP1689" s="57"/>
      <c r="AQ1689" s="57"/>
      <c r="AR1689" s="57"/>
      <c r="AS1689" s="57"/>
      <c r="AT1689" s="57"/>
      <c r="AU1689" s="57"/>
      <c r="AV1689" s="57"/>
      <c r="AW1689" s="57"/>
      <c r="AX1689" s="57"/>
      <c r="AY1689" s="57"/>
      <c r="AZ1689" s="57"/>
      <c r="BA1689" s="57"/>
      <c r="BB1689" s="57"/>
      <c r="BC1689" s="57"/>
      <c r="BD1689" s="57"/>
      <c r="BE1689" s="57"/>
      <c r="BF1689" s="57"/>
      <c r="BG1689" s="57"/>
      <c r="BH1689" s="57"/>
      <c r="BI1689" s="57"/>
      <c r="BJ1689" s="57"/>
      <c r="BK1689" s="57"/>
      <c r="BL1689" s="57"/>
      <c r="BM1689" s="57"/>
      <c r="BN1689" s="57"/>
      <c r="DI1689" s="422"/>
      <c r="DJ1689" s="422"/>
      <c r="EU1689" s="422"/>
      <c r="EV1689" s="422"/>
    </row>
    <row r="1690" spans="14:289" s="56" customFormat="1" ht="15" customHeight="1">
      <c r="N1690" s="461">
        <v>41</v>
      </c>
      <c r="O1690" s="461">
        <v>121</v>
      </c>
      <c r="P1690" s="172" t="s">
        <v>40</v>
      </c>
      <c r="Q1690" s="172" t="s">
        <v>41</v>
      </c>
      <c r="R1690" s="172" t="s">
        <v>346</v>
      </c>
      <c r="AG1690" s="57"/>
      <c r="AH1690" s="57"/>
      <c r="AI1690" s="57"/>
      <c r="AJ1690" s="57"/>
      <c r="AK1690" s="57"/>
      <c r="AL1690" s="57"/>
      <c r="AM1690" s="57"/>
      <c r="AN1690" s="57"/>
      <c r="AO1690" s="57"/>
      <c r="AP1690" s="57"/>
      <c r="AQ1690" s="57"/>
      <c r="AR1690" s="57"/>
      <c r="AS1690" s="57"/>
      <c r="AT1690" s="57"/>
      <c r="AU1690" s="57"/>
      <c r="AV1690" s="57"/>
      <c r="AW1690" s="57"/>
      <c r="AX1690" s="57"/>
      <c r="AY1690" s="57"/>
      <c r="AZ1690" s="57"/>
      <c r="BA1690" s="57"/>
      <c r="BB1690" s="57"/>
      <c r="BC1690" s="57"/>
      <c r="BD1690" s="57"/>
      <c r="BE1690" s="57"/>
      <c r="BF1690" s="57"/>
      <c r="BG1690" s="57"/>
      <c r="BH1690" s="57"/>
      <c r="BI1690" s="57"/>
      <c r="BJ1690" s="57"/>
      <c r="BK1690" s="57"/>
      <c r="BL1690" s="57"/>
      <c r="BM1690" s="57"/>
      <c r="BN1690" s="57"/>
      <c r="DI1690" s="422"/>
      <c r="DJ1690" s="422"/>
      <c r="EU1690" s="422"/>
      <c r="EV1690" s="422"/>
    </row>
    <row r="1691" spans="14:289" s="56" customFormat="1" ht="15" customHeight="1">
      <c r="N1691" s="461">
        <v>42</v>
      </c>
      <c r="O1691" s="461">
        <v>122</v>
      </c>
      <c r="P1691" s="172" t="s">
        <v>43</v>
      </c>
      <c r="Q1691" s="172" t="s">
        <v>45</v>
      </c>
      <c r="R1691" s="172" t="s">
        <v>142</v>
      </c>
      <c r="AG1691" s="57"/>
      <c r="AH1691" s="57"/>
      <c r="AI1691" s="57"/>
      <c r="AJ1691" s="57"/>
      <c r="AK1691" s="57"/>
      <c r="AL1691" s="57"/>
      <c r="AM1691" s="57"/>
      <c r="AN1691" s="57"/>
      <c r="AO1691" s="57"/>
      <c r="AP1691" s="57"/>
      <c r="AQ1691" s="57"/>
      <c r="AR1691" s="57"/>
      <c r="AS1691" s="57"/>
      <c r="AT1691" s="57"/>
      <c r="AU1691" s="57"/>
      <c r="AV1691" s="57"/>
      <c r="AW1691" s="57"/>
      <c r="AX1691" s="57"/>
      <c r="AY1691" s="57"/>
      <c r="AZ1691" s="57"/>
      <c r="BA1691" s="57"/>
      <c r="BB1691" s="57"/>
      <c r="BC1691" s="57"/>
      <c r="BD1691" s="57"/>
      <c r="BE1691" s="57"/>
      <c r="BF1691" s="57"/>
      <c r="BG1691" s="57"/>
      <c r="BH1691" s="57"/>
      <c r="BI1691" s="57"/>
      <c r="BJ1691" s="57"/>
      <c r="BK1691" s="57"/>
      <c r="BL1691" s="57"/>
      <c r="BM1691" s="57"/>
      <c r="BN1691" s="57"/>
      <c r="DI1691" s="422"/>
      <c r="DJ1691" s="422"/>
      <c r="EU1691" s="422"/>
      <c r="EV1691" s="422"/>
    </row>
    <row r="1692" spans="14:289" s="56" customFormat="1" ht="15" customHeight="1">
      <c r="N1692" s="461">
        <v>43</v>
      </c>
      <c r="O1692" s="461">
        <v>124</v>
      </c>
      <c r="P1692" s="172" t="s">
        <v>47</v>
      </c>
      <c r="Q1692" s="172" t="s">
        <v>48</v>
      </c>
      <c r="R1692" s="172" t="s">
        <v>315</v>
      </c>
      <c r="AG1692" s="57"/>
      <c r="AH1692" s="57"/>
      <c r="AI1692" s="57"/>
      <c r="AJ1692" s="57"/>
      <c r="AK1692" s="57"/>
      <c r="AL1692" s="57"/>
      <c r="AM1692" s="57"/>
      <c r="AN1692" s="57"/>
      <c r="AO1692" s="57"/>
      <c r="AP1692" s="57"/>
      <c r="AQ1692" s="57"/>
      <c r="AR1692" s="57"/>
      <c r="AS1692" s="57"/>
      <c r="AT1692" s="57"/>
      <c r="AU1692" s="57"/>
      <c r="AV1692" s="57"/>
      <c r="AW1692" s="57"/>
      <c r="AX1692" s="57"/>
      <c r="AY1692" s="57"/>
      <c r="AZ1692" s="57"/>
      <c r="BA1692" s="57"/>
      <c r="BB1692" s="57"/>
      <c r="BC1692" s="57"/>
      <c r="BD1692" s="57"/>
      <c r="BE1692" s="57"/>
      <c r="BF1692" s="57"/>
      <c r="BG1692" s="57"/>
      <c r="BH1692" s="57"/>
      <c r="BI1692" s="57"/>
      <c r="BJ1692" s="57"/>
      <c r="BK1692" s="57"/>
      <c r="BL1692" s="57"/>
      <c r="BM1692" s="57"/>
      <c r="BN1692" s="57"/>
      <c r="DI1692" s="422"/>
      <c r="DJ1692" s="422"/>
      <c r="EU1692" s="422"/>
      <c r="EV1692" s="422"/>
    </row>
    <row r="1693" spans="14:289" s="56" customFormat="1" ht="15" customHeight="1">
      <c r="N1693" s="461">
        <v>44</v>
      </c>
      <c r="O1693" s="461">
        <v>126</v>
      </c>
      <c r="P1693" s="172" t="s">
        <v>52</v>
      </c>
      <c r="Q1693" s="172" t="s">
        <v>125</v>
      </c>
      <c r="R1693" s="172" t="s">
        <v>347</v>
      </c>
      <c r="AG1693" s="57"/>
      <c r="AH1693" s="57"/>
      <c r="AI1693" s="57"/>
      <c r="AJ1693" s="57"/>
      <c r="AK1693" s="57"/>
      <c r="AL1693" s="57"/>
      <c r="AM1693" s="57"/>
      <c r="AN1693" s="57"/>
      <c r="AO1693" s="57"/>
      <c r="AP1693" s="57"/>
      <c r="AQ1693" s="57"/>
      <c r="AR1693" s="57"/>
      <c r="AS1693" s="57"/>
      <c r="AT1693" s="57"/>
      <c r="AU1693" s="57"/>
      <c r="AV1693" s="57"/>
      <c r="AW1693" s="57"/>
      <c r="AX1693" s="57"/>
      <c r="AY1693" s="57"/>
      <c r="AZ1693" s="57"/>
      <c r="BA1693" s="57"/>
      <c r="BB1693" s="57"/>
      <c r="BC1693" s="57"/>
      <c r="BD1693" s="57"/>
      <c r="BE1693" s="57"/>
      <c r="BF1693" s="57"/>
      <c r="BG1693" s="57"/>
      <c r="BH1693" s="57"/>
      <c r="BI1693" s="57"/>
      <c r="BJ1693" s="57"/>
      <c r="BK1693" s="57"/>
      <c r="BL1693" s="57"/>
      <c r="BM1693" s="57"/>
      <c r="BN1693" s="57"/>
      <c r="DI1693" s="422"/>
      <c r="DJ1693" s="422"/>
      <c r="EU1693" s="422"/>
      <c r="EV1693" s="422"/>
    </row>
    <row r="1694" spans="14:289" s="56" customFormat="1" ht="15" customHeight="1">
      <c r="N1694" s="461">
        <v>45</v>
      </c>
      <c r="O1694" s="461">
        <v>128</v>
      </c>
      <c r="P1694" s="172" t="s">
        <v>54</v>
      </c>
      <c r="Q1694" s="172" t="s">
        <v>55</v>
      </c>
      <c r="R1694" s="172" t="s">
        <v>348</v>
      </c>
      <c r="AG1694" s="57"/>
      <c r="AH1694" s="57"/>
      <c r="AI1694" s="57"/>
      <c r="AJ1694" s="57"/>
      <c r="AK1694" s="57"/>
      <c r="AL1694" s="57"/>
      <c r="AM1694" s="57"/>
      <c r="AN1694" s="57"/>
      <c r="AO1694" s="57"/>
      <c r="AP1694" s="57"/>
      <c r="AQ1694" s="57"/>
      <c r="AR1694" s="57"/>
      <c r="AS1694" s="57"/>
      <c r="AT1694" s="57"/>
      <c r="AU1694" s="57"/>
      <c r="AV1694" s="57"/>
      <c r="AW1694" s="57"/>
      <c r="AX1694" s="57"/>
      <c r="AY1694" s="57"/>
      <c r="AZ1694" s="57"/>
      <c r="BA1694" s="57"/>
      <c r="BB1694" s="57"/>
      <c r="BC1694" s="57"/>
      <c r="BD1694" s="57"/>
      <c r="BE1694" s="57"/>
      <c r="BF1694" s="57"/>
      <c r="BG1694" s="57"/>
      <c r="BH1694" s="57"/>
      <c r="BI1694" s="57"/>
      <c r="BJ1694" s="57"/>
      <c r="BK1694" s="57"/>
      <c r="BL1694" s="57"/>
      <c r="BM1694" s="57"/>
      <c r="BN1694" s="57"/>
      <c r="DI1694" s="422"/>
      <c r="DJ1694" s="422"/>
      <c r="EU1694" s="422"/>
      <c r="EV1694" s="422"/>
    </row>
    <row r="1695" spans="14:289" s="56" customFormat="1" ht="15" customHeight="1">
      <c r="N1695" s="461">
        <v>46</v>
      </c>
      <c r="O1695" s="461">
        <v>130</v>
      </c>
      <c r="P1695" s="172" t="s">
        <v>59</v>
      </c>
      <c r="Q1695" s="172" t="s">
        <v>126</v>
      </c>
      <c r="R1695" s="172" t="s">
        <v>61</v>
      </c>
      <c r="AG1695" s="57"/>
      <c r="AH1695" s="57"/>
      <c r="AI1695" s="57"/>
      <c r="AJ1695" s="57"/>
      <c r="AK1695" s="57"/>
      <c r="AL1695" s="57"/>
      <c r="AM1695" s="57"/>
      <c r="AN1695" s="57"/>
      <c r="AO1695" s="57"/>
      <c r="AP1695" s="57"/>
      <c r="AQ1695" s="57"/>
      <c r="AR1695" s="57"/>
      <c r="AS1695" s="57"/>
      <c r="AT1695" s="57"/>
      <c r="AU1695" s="57"/>
      <c r="AV1695" s="57"/>
      <c r="AW1695" s="57"/>
      <c r="AX1695" s="57"/>
      <c r="AY1695" s="57"/>
      <c r="AZ1695" s="57"/>
      <c r="BA1695" s="57"/>
      <c r="BB1695" s="57"/>
      <c r="BC1695" s="57"/>
      <c r="BD1695" s="57"/>
      <c r="BE1695" s="57"/>
      <c r="BF1695" s="57"/>
      <c r="BG1695" s="57"/>
      <c r="BH1695" s="57"/>
      <c r="BI1695" s="57"/>
      <c r="BJ1695" s="57"/>
      <c r="BK1695" s="57"/>
      <c r="BL1695" s="57"/>
      <c r="BM1695" s="57"/>
      <c r="BN1695" s="57"/>
      <c r="DI1695" s="422"/>
      <c r="DJ1695" s="422"/>
      <c r="EU1695" s="422"/>
      <c r="EV1695" s="422"/>
      <c r="IL1695" s="57"/>
      <c r="IM1695" s="57"/>
      <c r="IN1695" s="57"/>
      <c r="IO1695" s="57"/>
      <c r="IP1695" s="57"/>
      <c r="IQ1695" s="57"/>
      <c r="IR1695" s="57"/>
      <c r="IS1695" s="57"/>
      <c r="IT1695" s="57"/>
      <c r="IU1695" s="57"/>
      <c r="IV1695" s="57"/>
      <c r="IW1695" s="57"/>
      <c r="IX1695" s="57"/>
      <c r="IY1695" s="57"/>
      <c r="IZ1695" s="57"/>
      <c r="JA1695" s="57"/>
      <c r="JB1695" s="57"/>
      <c r="JJ1695" s="57"/>
      <c r="JK1695" s="57"/>
      <c r="JL1695" s="57"/>
      <c r="JM1695" s="57"/>
      <c r="JN1695" s="57"/>
      <c r="JO1695" s="57"/>
      <c r="JP1695" s="57"/>
      <c r="JQ1695" s="57"/>
      <c r="JR1695" s="57"/>
      <c r="JS1695" s="57"/>
      <c r="JT1695" s="57"/>
      <c r="JU1695" s="57"/>
      <c r="JV1695" s="57"/>
      <c r="JW1695" s="57"/>
      <c r="JX1695" s="57"/>
      <c r="JY1695" s="57"/>
      <c r="JZ1695" s="57"/>
      <c r="KA1695" s="57"/>
      <c r="KB1695" s="57"/>
      <c r="KC1695" s="57"/>
    </row>
    <row r="1696" spans="14:289" s="56" customFormat="1" ht="15" customHeight="1">
      <c r="N1696" s="461">
        <v>47</v>
      </c>
      <c r="O1696" s="461">
        <v>132</v>
      </c>
      <c r="P1696" s="172" t="s">
        <v>66</v>
      </c>
      <c r="Q1696" s="172" t="s">
        <v>63</v>
      </c>
      <c r="R1696" s="172" t="s">
        <v>64</v>
      </c>
      <c r="AG1696" s="57"/>
      <c r="AH1696" s="57"/>
      <c r="AI1696" s="57"/>
      <c r="AJ1696" s="57"/>
      <c r="AK1696" s="57"/>
      <c r="AL1696" s="57"/>
      <c r="AM1696" s="57"/>
      <c r="AN1696" s="57"/>
      <c r="AO1696" s="57"/>
      <c r="AP1696" s="57"/>
      <c r="AQ1696" s="57"/>
      <c r="AR1696" s="57"/>
      <c r="AS1696" s="57"/>
      <c r="AT1696" s="57"/>
      <c r="AU1696" s="57"/>
      <c r="AV1696" s="57"/>
      <c r="AW1696" s="57"/>
      <c r="AX1696" s="57"/>
      <c r="AY1696" s="57"/>
      <c r="AZ1696" s="57"/>
      <c r="BA1696" s="57"/>
      <c r="BB1696" s="57"/>
      <c r="BC1696" s="57"/>
      <c r="BD1696" s="57"/>
      <c r="BE1696" s="57"/>
      <c r="BF1696" s="57"/>
      <c r="BG1696" s="57"/>
      <c r="BH1696" s="57"/>
      <c r="BI1696" s="57"/>
      <c r="BJ1696" s="57"/>
      <c r="BK1696" s="57"/>
      <c r="BL1696" s="57"/>
      <c r="BM1696" s="57"/>
      <c r="BN1696" s="57"/>
      <c r="DI1696" s="422"/>
      <c r="DJ1696" s="422"/>
      <c r="EU1696" s="422"/>
      <c r="EV1696" s="422"/>
      <c r="IL1696" s="57"/>
      <c r="IM1696" s="57"/>
      <c r="IN1696" s="57"/>
      <c r="IO1696" s="57"/>
      <c r="IP1696" s="57"/>
      <c r="IQ1696" s="57"/>
      <c r="IR1696" s="57"/>
      <c r="IS1696" s="57"/>
      <c r="IT1696" s="57"/>
      <c r="IU1696" s="57"/>
      <c r="IV1696" s="57"/>
      <c r="IW1696" s="57"/>
      <c r="IX1696" s="57"/>
      <c r="IY1696" s="57"/>
      <c r="IZ1696" s="57"/>
      <c r="JA1696" s="57"/>
      <c r="JB1696" s="57"/>
      <c r="JJ1696" s="57"/>
      <c r="JK1696" s="57"/>
      <c r="JL1696" s="57"/>
      <c r="JM1696" s="57"/>
      <c r="JN1696" s="57"/>
      <c r="JO1696" s="57"/>
      <c r="JP1696" s="57"/>
      <c r="JQ1696" s="57"/>
      <c r="JR1696" s="57"/>
      <c r="JS1696" s="57"/>
      <c r="JT1696" s="57"/>
      <c r="JU1696" s="57"/>
      <c r="JV1696" s="57"/>
      <c r="JW1696" s="57"/>
      <c r="JX1696" s="57"/>
      <c r="JY1696" s="57"/>
      <c r="JZ1696" s="57"/>
      <c r="KA1696" s="57"/>
      <c r="KB1696" s="57"/>
      <c r="KC1696" s="57"/>
    </row>
    <row r="1697" spans="14:289" s="56" customFormat="1" ht="15" customHeight="1">
      <c r="N1697" s="461">
        <v>48</v>
      </c>
      <c r="O1697" s="461">
        <v>133</v>
      </c>
      <c r="P1697" s="172" t="s">
        <v>66</v>
      </c>
      <c r="Q1697" s="172" t="s">
        <v>70</v>
      </c>
      <c r="R1697" s="172" t="s">
        <v>67</v>
      </c>
      <c r="AG1697" s="57"/>
      <c r="AH1697" s="57"/>
      <c r="AI1697" s="57"/>
      <c r="AJ1697" s="57"/>
      <c r="AK1697" s="57"/>
      <c r="AL1697" s="57"/>
      <c r="AM1697" s="57"/>
      <c r="AN1697" s="57"/>
      <c r="AO1697" s="57"/>
      <c r="AP1697" s="57"/>
      <c r="AQ1697" s="57"/>
      <c r="AR1697" s="57"/>
      <c r="AS1697" s="57"/>
      <c r="AT1697" s="57"/>
      <c r="AU1697" s="57"/>
      <c r="AV1697" s="57"/>
      <c r="AW1697" s="57"/>
      <c r="AX1697" s="57"/>
      <c r="AY1697" s="57"/>
      <c r="AZ1697" s="57"/>
      <c r="BA1697" s="57"/>
      <c r="BB1697" s="57"/>
      <c r="BC1697" s="57"/>
      <c r="BD1697" s="57"/>
      <c r="BE1697" s="57"/>
      <c r="BF1697" s="57"/>
      <c r="BG1697" s="57"/>
      <c r="BH1697" s="57"/>
      <c r="BI1697" s="57"/>
      <c r="BJ1697" s="57"/>
      <c r="BK1697" s="57"/>
      <c r="BL1697" s="57"/>
      <c r="BM1697" s="57"/>
      <c r="BN1697" s="57"/>
      <c r="DI1697" s="422"/>
      <c r="DJ1697" s="422"/>
      <c r="EU1697" s="422"/>
      <c r="EV1697" s="422"/>
      <c r="IL1697" s="57"/>
      <c r="IM1697" s="57"/>
      <c r="IN1697" s="57"/>
      <c r="IO1697" s="57"/>
      <c r="IP1697" s="57"/>
      <c r="IQ1697" s="57"/>
      <c r="IR1697" s="57"/>
      <c r="IS1697" s="57"/>
      <c r="IT1697" s="57"/>
      <c r="IU1697" s="57"/>
      <c r="IV1697" s="57"/>
      <c r="IW1697" s="57"/>
      <c r="IX1697" s="57"/>
      <c r="IY1697" s="57"/>
      <c r="IZ1697" s="57"/>
      <c r="JA1697" s="57"/>
      <c r="JB1697" s="57"/>
      <c r="JJ1697" s="57"/>
      <c r="JK1697" s="57"/>
      <c r="JL1697" s="57"/>
      <c r="JM1697" s="57"/>
      <c r="JN1697" s="57"/>
      <c r="JO1697" s="57"/>
      <c r="JP1697" s="57"/>
      <c r="JQ1697" s="57"/>
      <c r="JR1697" s="57"/>
      <c r="JS1697" s="57"/>
      <c r="JT1697" s="57"/>
      <c r="JU1697" s="57"/>
      <c r="JV1697" s="57"/>
      <c r="JW1697" s="57"/>
      <c r="JX1697" s="57"/>
      <c r="JY1697" s="57"/>
      <c r="JZ1697" s="57"/>
      <c r="KA1697" s="57"/>
      <c r="KB1697" s="57"/>
      <c r="KC1697" s="57"/>
    </row>
    <row r="1698" spans="14:289" s="56" customFormat="1" ht="15" customHeight="1">
      <c r="N1698" s="461">
        <v>49</v>
      </c>
      <c r="O1698" s="461">
        <v>135</v>
      </c>
      <c r="P1698" s="172" t="s">
        <v>66</v>
      </c>
      <c r="Q1698" s="172" t="s">
        <v>72</v>
      </c>
      <c r="R1698" s="172" t="s">
        <v>349</v>
      </c>
      <c r="AG1698" s="57"/>
      <c r="AH1698" s="57"/>
      <c r="AI1698" s="57"/>
      <c r="AJ1698" s="57"/>
      <c r="AK1698" s="57"/>
      <c r="AL1698" s="57"/>
      <c r="AM1698" s="57"/>
      <c r="AN1698" s="57"/>
      <c r="AO1698" s="57"/>
      <c r="AP1698" s="57"/>
      <c r="AQ1698" s="57"/>
      <c r="AR1698" s="57"/>
      <c r="AS1698" s="57"/>
      <c r="AT1698" s="57"/>
      <c r="AU1698" s="57"/>
      <c r="AV1698" s="57"/>
      <c r="AW1698" s="57"/>
      <c r="AX1698" s="57"/>
      <c r="AY1698" s="57"/>
      <c r="AZ1698" s="57"/>
      <c r="BA1698" s="57"/>
      <c r="BB1698" s="57"/>
      <c r="BC1698" s="57"/>
      <c r="BD1698" s="57"/>
      <c r="BE1698" s="57"/>
      <c r="BF1698" s="57"/>
      <c r="BG1698" s="57"/>
      <c r="BH1698" s="57"/>
      <c r="BI1698" s="57"/>
      <c r="BJ1698" s="57"/>
      <c r="BK1698" s="57"/>
      <c r="BL1698" s="57"/>
      <c r="BM1698" s="57"/>
      <c r="BN1698" s="57"/>
      <c r="DI1698" s="422"/>
      <c r="DJ1698" s="422"/>
      <c r="EU1698" s="422"/>
      <c r="EV1698" s="422"/>
      <c r="IL1698" s="57"/>
      <c r="IM1698" s="57"/>
      <c r="IN1698" s="57"/>
      <c r="IO1698" s="57"/>
      <c r="IP1698" s="57"/>
      <c r="IQ1698" s="57"/>
      <c r="IR1698" s="57"/>
      <c r="IS1698" s="57"/>
      <c r="IT1698" s="57"/>
      <c r="IU1698" s="57"/>
      <c r="IV1698" s="57"/>
      <c r="IW1698" s="57"/>
      <c r="IX1698" s="57"/>
      <c r="IY1698" s="57"/>
      <c r="IZ1698" s="57"/>
      <c r="JA1698" s="57"/>
      <c r="JB1698" s="57"/>
      <c r="JJ1698" s="57"/>
      <c r="JK1698" s="57"/>
      <c r="JL1698" s="57"/>
      <c r="JM1698" s="57"/>
      <c r="JN1698" s="57"/>
      <c r="JO1698" s="57"/>
      <c r="JP1698" s="57"/>
      <c r="JQ1698" s="57"/>
      <c r="JR1698" s="57"/>
      <c r="JS1698" s="57"/>
      <c r="JT1698" s="57"/>
      <c r="JU1698" s="57"/>
      <c r="JV1698" s="57"/>
      <c r="JW1698" s="57"/>
      <c r="JX1698" s="57"/>
      <c r="JY1698" s="57"/>
      <c r="JZ1698" s="57"/>
      <c r="KA1698" s="57"/>
      <c r="KB1698" s="57"/>
      <c r="KC1698" s="57"/>
    </row>
    <row r="1699" spans="14:289" s="56" customFormat="1" ht="15" customHeight="1">
      <c r="N1699" s="461">
        <v>50</v>
      </c>
      <c r="O1699" s="461">
        <v>137</v>
      </c>
      <c r="P1699" s="172" t="s">
        <v>66</v>
      </c>
      <c r="Q1699" s="172" t="s">
        <v>132</v>
      </c>
      <c r="R1699" s="172" t="s">
        <v>328</v>
      </c>
      <c r="AG1699" s="57"/>
      <c r="AH1699" s="57"/>
      <c r="AI1699" s="57"/>
      <c r="AJ1699" s="57"/>
      <c r="AK1699" s="57"/>
      <c r="AL1699" s="57"/>
      <c r="AM1699" s="57"/>
      <c r="AN1699" s="57"/>
      <c r="AO1699" s="57"/>
      <c r="AP1699" s="57"/>
      <c r="AQ1699" s="57"/>
      <c r="AR1699" s="57"/>
      <c r="AS1699" s="57"/>
      <c r="AT1699" s="57"/>
      <c r="AU1699" s="57"/>
      <c r="AV1699" s="57"/>
      <c r="AW1699" s="57"/>
      <c r="AX1699" s="57"/>
      <c r="AY1699" s="57"/>
      <c r="AZ1699" s="57"/>
      <c r="BA1699" s="57"/>
      <c r="BB1699" s="57"/>
      <c r="BC1699" s="57"/>
      <c r="BD1699" s="57"/>
      <c r="BE1699" s="57"/>
      <c r="BF1699" s="57"/>
      <c r="BG1699" s="57"/>
      <c r="BH1699" s="57"/>
      <c r="BI1699" s="57"/>
      <c r="BJ1699" s="57"/>
      <c r="BK1699" s="57"/>
      <c r="BL1699" s="57"/>
      <c r="BM1699" s="57"/>
      <c r="BN1699" s="57"/>
      <c r="DI1699" s="422"/>
      <c r="DJ1699" s="422"/>
      <c r="EU1699" s="422"/>
      <c r="EV1699" s="422"/>
      <c r="IL1699" s="57"/>
      <c r="IM1699" s="57"/>
      <c r="IN1699" s="57"/>
      <c r="IO1699" s="57"/>
      <c r="IP1699" s="57"/>
      <c r="IQ1699" s="57"/>
      <c r="IR1699" s="57"/>
      <c r="IS1699" s="57"/>
      <c r="IT1699" s="57"/>
      <c r="IU1699" s="57"/>
      <c r="IV1699" s="57"/>
      <c r="IW1699" s="57"/>
      <c r="IX1699" s="57"/>
      <c r="IY1699" s="57"/>
      <c r="IZ1699" s="57"/>
      <c r="JA1699" s="57"/>
      <c r="JB1699" s="57"/>
      <c r="JJ1699" s="57"/>
      <c r="JK1699" s="57"/>
      <c r="JL1699" s="57"/>
      <c r="JM1699" s="57"/>
      <c r="JN1699" s="57"/>
      <c r="JO1699" s="57"/>
      <c r="JP1699" s="57"/>
      <c r="JQ1699" s="57"/>
      <c r="JR1699" s="57"/>
      <c r="JS1699" s="57"/>
      <c r="JT1699" s="57"/>
      <c r="JU1699" s="57"/>
      <c r="JV1699" s="57"/>
      <c r="JW1699" s="57"/>
      <c r="JX1699" s="57"/>
      <c r="JY1699" s="57"/>
      <c r="JZ1699" s="57"/>
      <c r="KA1699" s="57"/>
      <c r="KB1699" s="57"/>
      <c r="KC1699" s="57"/>
    </row>
    <row r="1700" spans="14:289" s="56" customFormat="1" ht="15" customHeight="1">
      <c r="N1700" s="461">
        <v>51</v>
      </c>
      <c r="O1700" s="461">
        <v>139</v>
      </c>
      <c r="P1700" s="172" t="s">
        <v>76</v>
      </c>
      <c r="Q1700" s="172" t="s">
        <v>135</v>
      </c>
      <c r="R1700" s="172" t="s">
        <v>77</v>
      </c>
      <c r="AG1700" s="57"/>
      <c r="AH1700" s="57"/>
      <c r="AI1700" s="57"/>
      <c r="AJ1700" s="57"/>
      <c r="AK1700" s="57"/>
      <c r="AL1700" s="57"/>
      <c r="AM1700" s="57"/>
      <c r="AN1700" s="57"/>
      <c r="AO1700" s="57"/>
      <c r="AP1700" s="57"/>
      <c r="AQ1700" s="57"/>
      <c r="AR1700" s="57"/>
      <c r="AS1700" s="57"/>
      <c r="AT1700" s="57"/>
      <c r="AU1700" s="57"/>
      <c r="AV1700" s="57"/>
      <c r="AW1700" s="57"/>
      <c r="AX1700" s="57"/>
      <c r="AY1700" s="57"/>
      <c r="AZ1700" s="57"/>
      <c r="BA1700" s="57"/>
      <c r="BB1700" s="57"/>
      <c r="BC1700" s="57"/>
      <c r="BD1700" s="57"/>
      <c r="BE1700" s="57"/>
      <c r="BF1700" s="57"/>
      <c r="BG1700" s="57"/>
      <c r="BH1700" s="57"/>
      <c r="BI1700" s="57"/>
      <c r="BJ1700" s="57"/>
      <c r="BK1700" s="57"/>
      <c r="BL1700" s="57"/>
      <c r="BM1700" s="57"/>
      <c r="BN1700" s="57"/>
      <c r="DI1700" s="422"/>
      <c r="DJ1700" s="422"/>
      <c r="EU1700" s="422"/>
      <c r="EV1700" s="422"/>
      <c r="IL1700" s="57"/>
      <c r="IM1700" s="57"/>
      <c r="IN1700" s="57"/>
      <c r="IO1700" s="57"/>
      <c r="IP1700" s="57"/>
      <c r="IQ1700" s="57"/>
      <c r="IR1700" s="57"/>
      <c r="IS1700" s="57"/>
      <c r="IT1700" s="57"/>
      <c r="IU1700" s="57"/>
      <c r="IV1700" s="57"/>
      <c r="IW1700" s="57"/>
      <c r="IX1700" s="57"/>
      <c r="IY1700" s="57"/>
      <c r="IZ1700" s="57"/>
      <c r="JA1700" s="57"/>
      <c r="JB1700" s="57"/>
      <c r="JJ1700" s="57"/>
      <c r="JK1700" s="57"/>
      <c r="JL1700" s="57"/>
      <c r="JM1700" s="57"/>
      <c r="JN1700" s="57"/>
      <c r="JO1700" s="57"/>
      <c r="JP1700" s="57"/>
      <c r="JQ1700" s="57"/>
      <c r="JR1700" s="57"/>
      <c r="JS1700" s="57"/>
      <c r="JT1700" s="57"/>
      <c r="JU1700" s="57"/>
      <c r="JV1700" s="57"/>
      <c r="JW1700" s="57"/>
      <c r="JX1700" s="57"/>
      <c r="JY1700" s="57"/>
      <c r="JZ1700" s="57"/>
      <c r="KA1700" s="57"/>
      <c r="KB1700" s="57"/>
      <c r="KC1700" s="57"/>
    </row>
    <row r="1701" spans="14:289" s="56" customFormat="1" ht="15" customHeight="1">
      <c r="N1701" s="461">
        <v>52</v>
      </c>
      <c r="O1701" s="461">
        <v>141</v>
      </c>
      <c r="P1701" s="172" t="s">
        <v>85</v>
      </c>
      <c r="Q1701" s="172" t="s">
        <v>82</v>
      </c>
      <c r="R1701" s="172" t="s">
        <v>79</v>
      </c>
      <c r="AG1701" s="57"/>
      <c r="AH1701" s="57"/>
      <c r="AI1701" s="57"/>
      <c r="AJ1701" s="57"/>
      <c r="AK1701" s="57"/>
      <c r="AL1701" s="57"/>
      <c r="AM1701" s="57"/>
      <c r="AN1701" s="57"/>
      <c r="AO1701" s="57"/>
      <c r="AP1701" s="57"/>
      <c r="AQ1701" s="57"/>
      <c r="AR1701" s="57"/>
      <c r="AS1701" s="57"/>
      <c r="AT1701" s="57"/>
      <c r="AU1701" s="57"/>
      <c r="AV1701" s="57"/>
      <c r="AW1701" s="57"/>
      <c r="AX1701" s="57"/>
      <c r="AY1701" s="57"/>
      <c r="AZ1701" s="57"/>
      <c r="BA1701" s="57"/>
      <c r="BB1701" s="57"/>
      <c r="BC1701" s="57"/>
      <c r="BD1701" s="57"/>
      <c r="BE1701" s="57"/>
      <c r="BF1701" s="57"/>
      <c r="BG1701" s="57"/>
      <c r="BH1701" s="57"/>
      <c r="BI1701" s="57"/>
      <c r="BJ1701" s="57"/>
      <c r="BK1701" s="57"/>
      <c r="BL1701" s="57"/>
      <c r="BM1701" s="57"/>
      <c r="BN1701" s="57"/>
      <c r="DI1701" s="422"/>
      <c r="DJ1701" s="422"/>
      <c r="EU1701" s="422"/>
      <c r="EV1701" s="422"/>
      <c r="IL1701" s="57"/>
      <c r="IM1701" s="57"/>
      <c r="IN1701" s="57"/>
      <c r="IO1701" s="57"/>
      <c r="IP1701" s="57"/>
      <c r="IQ1701" s="57"/>
      <c r="IR1701" s="57"/>
      <c r="IS1701" s="57"/>
      <c r="IT1701" s="57"/>
      <c r="IU1701" s="57"/>
      <c r="IV1701" s="57"/>
      <c r="IW1701" s="57"/>
      <c r="IX1701" s="57"/>
      <c r="IY1701" s="57"/>
      <c r="IZ1701" s="57"/>
      <c r="JA1701" s="57"/>
      <c r="JB1701" s="57"/>
      <c r="JJ1701" s="57"/>
      <c r="JK1701" s="57"/>
      <c r="JL1701" s="57"/>
      <c r="JM1701" s="57"/>
      <c r="JN1701" s="57"/>
      <c r="JO1701" s="57"/>
      <c r="JP1701" s="57"/>
      <c r="JQ1701" s="57"/>
      <c r="JR1701" s="57"/>
      <c r="JS1701" s="57"/>
      <c r="JT1701" s="57"/>
      <c r="JU1701" s="57"/>
      <c r="JV1701" s="57"/>
      <c r="JW1701" s="57"/>
      <c r="JX1701" s="57"/>
      <c r="JY1701" s="57"/>
      <c r="JZ1701" s="57"/>
      <c r="KA1701" s="57"/>
      <c r="KB1701" s="57"/>
      <c r="KC1701" s="57"/>
    </row>
    <row r="1702" spans="14:289" s="56" customFormat="1" ht="15" customHeight="1">
      <c r="N1702" s="461">
        <v>53</v>
      </c>
      <c r="O1702" s="461">
        <v>143</v>
      </c>
      <c r="P1702" s="172" t="s">
        <v>92</v>
      </c>
      <c r="Q1702" s="172" t="s">
        <v>93</v>
      </c>
      <c r="R1702" s="172" t="s">
        <v>99</v>
      </c>
      <c r="AG1702" s="57"/>
      <c r="AH1702" s="57"/>
      <c r="AI1702" s="57"/>
      <c r="AJ1702" s="57"/>
      <c r="AK1702" s="57"/>
      <c r="AL1702" s="57"/>
      <c r="AM1702" s="57"/>
      <c r="AN1702" s="57"/>
      <c r="AO1702" s="57"/>
      <c r="AP1702" s="57"/>
      <c r="AQ1702" s="57"/>
      <c r="AR1702" s="57"/>
      <c r="AS1702" s="57"/>
      <c r="AT1702" s="57"/>
      <c r="AU1702" s="57"/>
      <c r="AV1702" s="57"/>
      <c r="AW1702" s="57"/>
      <c r="AX1702" s="57"/>
      <c r="AY1702" s="57"/>
      <c r="AZ1702" s="57"/>
      <c r="BA1702" s="57"/>
      <c r="BB1702" s="57"/>
      <c r="BC1702" s="57"/>
      <c r="BD1702" s="57"/>
      <c r="BE1702" s="57"/>
      <c r="BF1702" s="57"/>
      <c r="BG1702" s="57"/>
      <c r="BH1702" s="57"/>
      <c r="BI1702" s="57"/>
      <c r="BJ1702" s="57"/>
      <c r="BK1702" s="57"/>
      <c r="BL1702" s="57"/>
      <c r="BM1702" s="57"/>
      <c r="BN1702" s="57"/>
      <c r="DI1702" s="422"/>
      <c r="DJ1702" s="422"/>
      <c r="EU1702" s="422"/>
      <c r="EV1702" s="422"/>
      <c r="IL1702" s="57"/>
      <c r="IM1702" s="57"/>
      <c r="IN1702" s="57"/>
      <c r="IO1702" s="57"/>
      <c r="IP1702" s="57"/>
      <c r="IQ1702" s="57"/>
      <c r="IR1702" s="57"/>
      <c r="IS1702" s="57"/>
      <c r="IT1702" s="57"/>
      <c r="IU1702" s="57"/>
      <c r="IV1702" s="57"/>
      <c r="IW1702" s="57"/>
      <c r="IX1702" s="57"/>
      <c r="IY1702" s="57"/>
      <c r="IZ1702" s="57"/>
      <c r="JA1702" s="57"/>
      <c r="JB1702" s="57"/>
      <c r="JJ1702" s="57"/>
      <c r="JK1702" s="57"/>
      <c r="JL1702" s="57"/>
      <c r="JM1702" s="57"/>
      <c r="JN1702" s="57"/>
      <c r="JO1702" s="57"/>
      <c r="JP1702" s="57"/>
      <c r="JQ1702" s="57"/>
      <c r="JR1702" s="57"/>
      <c r="JS1702" s="57"/>
      <c r="JT1702" s="57"/>
      <c r="JU1702" s="57"/>
      <c r="JV1702" s="57"/>
      <c r="JW1702" s="57"/>
      <c r="JX1702" s="57"/>
      <c r="JY1702" s="57"/>
      <c r="JZ1702" s="57"/>
      <c r="KA1702" s="57"/>
      <c r="KB1702" s="57"/>
      <c r="KC1702" s="57"/>
    </row>
    <row r="1703" spans="14:289" s="56" customFormat="1" ht="15" customHeight="1">
      <c r="N1703" s="461">
        <v>54</v>
      </c>
      <c r="O1703" s="461">
        <v>145</v>
      </c>
      <c r="P1703" s="172" t="s">
        <v>92</v>
      </c>
      <c r="Q1703" s="172" t="s">
        <v>105</v>
      </c>
      <c r="R1703" s="172" t="s">
        <v>350</v>
      </c>
      <c r="AG1703" s="57"/>
      <c r="AH1703" s="57"/>
      <c r="AI1703" s="57"/>
      <c r="AJ1703" s="57"/>
      <c r="AK1703" s="57"/>
      <c r="AL1703" s="57"/>
      <c r="AM1703" s="57"/>
      <c r="AN1703" s="57"/>
      <c r="AO1703" s="57"/>
      <c r="AP1703" s="57"/>
      <c r="AQ1703" s="57"/>
      <c r="AR1703" s="57"/>
      <c r="AS1703" s="57"/>
      <c r="AT1703" s="57"/>
      <c r="AU1703" s="57"/>
      <c r="AV1703" s="57"/>
      <c r="AW1703" s="57"/>
      <c r="AX1703" s="57"/>
      <c r="AY1703" s="57"/>
      <c r="AZ1703" s="57"/>
      <c r="BA1703" s="57"/>
      <c r="BB1703" s="57"/>
      <c r="BC1703" s="57"/>
      <c r="BD1703" s="57"/>
      <c r="BE1703" s="57"/>
      <c r="BF1703" s="57"/>
      <c r="BG1703" s="57"/>
      <c r="BH1703" s="57"/>
      <c r="BI1703" s="57"/>
      <c r="BJ1703" s="57"/>
      <c r="BK1703" s="57"/>
      <c r="BL1703" s="57"/>
      <c r="BM1703" s="57"/>
      <c r="BN1703" s="57"/>
      <c r="DI1703" s="422"/>
      <c r="DJ1703" s="422"/>
      <c r="EU1703" s="422"/>
      <c r="EV1703" s="422"/>
      <c r="IL1703" s="57"/>
      <c r="IM1703" s="57"/>
      <c r="IN1703" s="57"/>
      <c r="IO1703" s="57"/>
      <c r="IP1703" s="57"/>
      <c r="IQ1703" s="57"/>
      <c r="IR1703" s="57"/>
      <c r="IS1703" s="57"/>
      <c r="IT1703" s="57"/>
      <c r="IU1703" s="57"/>
      <c r="IV1703" s="57"/>
      <c r="IW1703" s="57"/>
      <c r="IX1703" s="57"/>
      <c r="IY1703" s="57"/>
      <c r="IZ1703" s="57"/>
      <c r="JA1703" s="57"/>
      <c r="JB1703" s="57"/>
      <c r="JJ1703" s="57"/>
      <c r="JK1703" s="57"/>
      <c r="JL1703" s="57"/>
      <c r="JM1703" s="57"/>
      <c r="JN1703" s="57"/>
      <c r="JO1703" s="57"/>
      <c r="JP1703" s="57"/>
      <c r="JQ1703" s="57"/>
      <c r="JR1703" s="57"/>
      <c r="JS1703" s="57"/>
      <c r="JT1703" s="57"/>
      <c r="JU1703" s="57"/>
      <c r="JV1703" s="57"/>
      <c r="JW1703" s="57"/>
      <c r="JX1703" s="57"/>
      <c r="JY1703" s="57"/>
      <c r="JZ1703" s="57"/>
      <c r="KA1703" s="57"/>
      <c r="KB1703" s="57"/>
      <c r="KC1703" s="57"/>
    </row>
    <row r="1704" spans="14:289" s="56" customFormat="1" ht="15" customHeight="1">
      <c r="N1704" s="461">
        <v>55</v>
      </c>
      <c r="O1704" s="461">
        <v>147</v>
      </c>
      <c r="P1704" s="172" t="s">
        <v>104</v>
      </c>
      <c r="Q1704" s="172" t="s">
        <v>139</v>
      </c>
      <c r="R1704" s="172" t="s">
        <v>143</v>
      </c>
      <c r="AG1704" s="57"/>
      <c r="AH1704" s="57"/>
      <c r="AI1704" s="57"/>
      <c r="AJ1704" s="57"/>
      <c r="AK1704" s="57"/>
      <c r="AL1704" s="57"/>
      <c r="AM1704" s="57"/>
      <c r="AN1704" s="57"/>
      <c r="AO1704" s="57"/>
      <c r="AP1704" s="57"/>
      <c r="AQ1704" s="57"/>
      <c r="AR1704" s="57"/>
      <c r="AS1704" s="57"/>
      <c r="AT1704" s="57"/>
      <c r="AU1704" s="57"/>
      <c r="AV1704" s="57"/>
      <c r="AW1704" s="57"/>
      <c r="AX1704" s="57"/>
      <c r="AY1704" s="57"/>
      <c r="AZ1704" s="57"/>
      <c r="BA1704" s="57"/>
      <c r="BB1704" s="57"/>
      <c r="BC1704" s="57"/>
      <c r="BD1704" s="57"/>
      <c r="BE1704" s="57"/>
      <c r="BF1704" s="57"/>
      <c r="BG1704" s="57"/>
      <c r="BH1704" s="57"/>
      <c r="BI1704" s="57"/>
      <c r="BJ1704" s="57"/>
      <c r="BK1704" s="57"/>
      <c r="BL1704" s="57"/>
      <c r="BM1704" s="57"/>
      <c r="BN1704" s="57"/>
      <c r="DI1704" s="422"/>
      <c r="DJ1704" s="422"/>
      <c r="EU1704" s="422"/>
      <c r="EV1704" s="422"/>
      <c r="IL1704" s="57"/>
      <c r="IM1704" s="57"/>
      <c r="IN1704" s="57"/>
      <c r="IO1704" s="57"/>
      <c r="IP1704" s="57"/>
      <c r="IQ1704" s="57"/>
      <c r="IR1704" s="57"/>
      <c r="IS1704" s="57"/>
      <c r="IT1704" s="57"/>
      <c r="IU1704" s="57"/>
      <c r="IV1704" s="57"/>
      <c r="IW1704" s="57"/>
      <c r="IX1704" s="57"/>
      <c r="IY1704" s="57"/>
      <c r="IZ1704" s="57"/>
      <c r="JA1704" s="57"/>
      <c r="JB1704" s="57"/>
      <c r="JJ1704" s="57"/>
      <c r="JK1704" s="57"/>
      <c r="JL1704" s="57"/>
      <c r="JM1704" s="57"/>
      <c r="JN1704" s="57"/>
      <c r="JO1704" s="57"/>
      <c r="JP1704" s="57"/>
      <c r="JQ1704" s="57"/>
      <c r="JR1704" s="57"/>
      <c r="JS1704" s="57"/>
      <c r="JT1704" s="57"/>
      <c r="JU1704" s="57"/>
      <c r="JV1704" s="57"/>
      <c r="JW1704" s="57"/>
      <c r="JX1704" s="57"/>
      <c r="JY1704" s="57"/>
      <c r="JZ1704" s="57"/>
      <c r="KA1704" s="57"/>
      <c r="KB1704" s="57"/>
      <c r="KC1704" s="57"/>
    </row>
    <row r="1705" spans="14:289" s="56" customFormat="1" ht="15" customHeight="1">
      <c r="N1705" s="461">
        <v>56</v>
      </c>
      <c r="O1705" s="461">
        <v>147</v>
      </c>
      <c r="P1705" s="172" t="s">
        <v>104</v>
      </c>
      <c r="Q1705" s="172" t="s">
        <v>139</v>
      </c>
      <c r="R1705" s="172" t="s">
        <v>143</v>
      </c>
      <c r="AG1705" s="57"/>
      <c r="AH1705" s="57"/>
      <c r="AI1705" s="57"/>
      <c r="AJ1705" s="57"/>
      <c r="AK1705" s="57"/>
      <c r="AL1705" s="57"/>
      <c r="AM1705" s="57"/>
      <c r="AN1705" s="57"/>
      <c r="AO1705" s="57"/>
      <c r="AP1705" s="57"/>
      <c r="AQ1705" s="57"/>
      <c r="AR1705" s="57"/>
      <c r="AS1705" s="57"/>
      <c r="AT1705" s="57"/>
      <c r="AU1705" s="57"/>
      <c r="AV1705" s="57"/>
      <c r="AW1705" s="57"/>
      <c r="AX1705" s="57"/>
      <c r="AY1705" s="57"/>
      <c r="AZ1705" s="57"/>
      <c r="BA1705" s="57"/>
      <c r="BB1705" s="57"/>
      <c r="BC1705" s="57"/>
      <c r="BD1705" s="57"/>
      <c r="BE1705" s="57"/>
      <c r="BF1705" s="57"/>
      <c r="BG1705" s="57"/>
      <c r="BH1705" s="57"/>
      <c r="BI1705" s="57"/>
      <c r="BJ1705" s="57"/>
      <c r="BK1705" s="57"/>
      <c r="BL1705" s="57"/>
      <c r="BM1705" s="57"/>
      <c r="BN1705" s="57"/>
      <c r="DI1705" s="422"/>
      <c r="DJ1705" s="422"/>
      <c r="EU1705" s="422"/>
      <c r="EV1705" s="422"/>
      <c r="IL1705" s="57"/>
      <c r="IM1705" s="57"/>
      <c r="IN1705" s="57"/>
      <c r="IO1705" s="57"/>
      <c r="IP1705" s="57"/>
      <c r="IQ1705" s="57"/>
      <c r="IR1705" s="57"/>
      <c r="IS1705" s="57"/>
      <c r="IT1705" s="57"/>
      <c r="IU1705" s="57"/>
      <c r="IV1705" s="57"/>
      <c r="IW1705" s="57"/>
      <c r="IX1705" s="57"/>
      <c r="IY1705" s="57"/>
      <c r="IZ1705" s="57"/>
      <c r="JA1705" s="57"/>
      <c r="JB1705" s="57"/>
      <c r="JJ1705" s="57"/>
      <c r="JK1705" s="57"/>
      <c r="JL1705" s="57"/>
      <c r="JM1705" s="57"/>
      <c r="JN1705" s="57"/>
      <c r="JO1705" s="57"/>
      <c r="JP1705" s="57"/>
      <c r="JQ1705" s="57"/>
      <c r="JR1705" s="57"/>
      <c r="JS1705" s="57"/>
      <c r="JT1705" s="57"/>
      <c r="JU1705" s="57"/>
      <c r="JV1705" s="57"/>
      <c r="JW1705" s="57"/>
      <c r="JX1705" s="57"/>
      <c r="JY1705" s="57"/>
      <c r="JZ1705" s="57"/>
      <c r="KA1705" s="57"/>
      <c r="KB1705" s="57"/>
      <c r="KC1705" s="57"/>
    </row>
    <row r="1706" spans="14:289" s="56" customFormat="1" ht="15" customHeight="1">
      <c r="N1706" s="461">
        <v>57</v>
      </c>
      <c r="O1706" s="461">
        <v>147</v>
      </c>
      <c r="P1706" s="172" t="s">
        <v>104</v>
      </c>
      <c r="Q1706" s="172" t="s">
        <v>139</v>
      </c>
      <c r="R1706" s="172" t="s">
        <v>143</v>
      </c>
      <c r="AG1706" s="57"/>
      <c r="AH1706" s="57"/>
      <c r="AI1706" s="57"/>
      <c r="AJ1706" s="57"/>
      <c r="AK1706" s="57"/>
      <c r="AL1706" s="57"/>
      <c r="AM1706" s="57"/>
      <c r="AN1706" s="57"/>
      <c r="AO1706" s="57"/>
      <c r="AP1706" s="57"/>
      <c r="AQ1706" s="57"/>
      <c r="AR1706" s="57"/>
      <c r="AS1706" s="57"/>
      <c r="AT1706" s="57"/>
      <c r="AU1706" s="57"/>
      <c r="AV1706" s="57"/>
      <c r="AW1706" s="57"/>
      <c r="AX1706" s="57"/>
      <c r="AY1706" s="57"/>
      <c r="AZ1706" s="57"/>
      <c r="BA1706" s="57"/>
      <c r="BB1706" s="57"/>
      <c r="BC1706" s="57"/>
      <c r="BD1706" s="57"/>
      <c r="BE1706" s="57"/>
      <c r="BF1706" s="57"/>
      <c r="BG1706" s="57"/>
      <c r="BH1706" s="57"/>
      <c r="BI1706" s="57"/>
      <c r="BJ1706" s="57"/>
      <c r="BK1706" s="57"/>
      <c r="BL1706" s="57"/>
      <c r="BM1706" s="57"/>
      <c r="BN1706" s="57"/>
      <c r="DI1706" s="422"/>
      <c r="DJ1706" s="422"/>
      <c r="EU1706" s="422"/>
      <c r="EV1706" s="422"/>
      <c r="IL1706" s="57"/>
      <c r="IM1706" s="57"/>
      <c r="IN1706" s="57"/>
      <c r="IO1706" s="57"/>
      <c r="IP1706" s="57"/>
      <c r="IQ1706" s="57"/>
      <c r="IR1706" s="57"/>
      <c r="IS1706" s="57"/>
      <c r="IT1706" s="57"/>
      <c r="IU1706" s="57"/>
      <c r="IV1706" s="57"/>
      <c r="IW1706" s="57"/>
      <c r="IX1706" s="57"/>
      <c r="IY1706" s="57"/>
      <c r="IZ1706" s="57"/>
      <c r="JA1706" s="57"/>
      <c r="JB1706" s="57"/>
      <c r="JJ1706" s="57"/>
      <c r="JK1706" s="57"/>
      <c r="JL1706" s="57"/>
      <c r="JM1706" s="57"/>
      <c r="JN1706" s="57"/>
      <c r="JO1706" s="57"/>
      <c r="JP1706" s="57"/>
      <c r="JQ1706" s="57"/>
      <c r="JR1706" s="57"/>
      <c r="JS1706" s="57"/>
      <c r="JT1706" s="57"/>
      <c r="JU1706" s="57"/>
      <c r="JV1706" s="57"/>
      <c r="JW1706" s="57"/>
      <c r="JX1706" s="57"/>
      <c r="JY1706" s="57"/>
      <c r="JZ1706" s="57"/>
      <c r="KA1706" s="57"/>
      <c r="KB1706" s="57"/>
      <c r="KC1706" s="57"/>
    </row>
    <row r="1707" spans="14:289" s="56" customFormat="1" ht="15" customHeight="1">
      <c r="N1707" s="519">
        <v>58</v>
      </c>
      <c r="O1707" s="172" t="s">
        <v>163</v>
      </c>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57"/>
      <c r="BJ1707" s="57"/>
      <c r="BK1707" s="57"/>
      <c r="BL1707" s="57"/>
      <c r="BM1707" s="57"/>
      <c r="BN1707" s="57"/>
      <c r="DI1707" s="422"/>
      <c r="DJ1707" s="422"/>
      <c r="EU1707" s="422"/>
      <c r="EV1707" s="422"/>
      <c r="IL1707" s="57"/>
      <c r="IM1707" s="57"/>
      <c r="IN1707" s="57"/>
      <c r="IO1707" s="57"/>
      <c r="IP1707" s="57"/>
      <c r="IQ1707" s="57"/>
      <c r="IR1707" s="57"/>
      <c r="IS1707" s="57"/>
      <c r="IT1707" s="57"/>
      <c r="IU1707" s="57"/>
      <c r="IV1707" s="57"/>
      <c r="IW1707" s="57"/>
      <c r="IX1707" s="57"/>
      <c r="IY1707" s="57"/>
      <c r="IZ1707" s="57"/>
      <c r="JA1707" s="57"/>
      <c r="JB1707" s="57"/>
      <c r="JJ1707" s="57"/>
      <c r="JK1707" s="57"/>
      <c r="JL1707" s="57"/>
      <c r="JM1707" s="57"/>
      <c r="JN1707" s="57"/>
      <c r="JO1707" s="57"/>
      <c r="JP1707" s="57"/>
      <c r="JQ1707" s="57"/>
      <c r="JR1707" s="57"/>
      <c r="JS1707" s="57"/>
      <c r="JT1707" s="57"/>
      <c r="JU1707" s="57"/>
      <c r="JV1707" s="57"/>
      <c r="JW1707" s="57"/>
      <c r="JX1707" s="57"/>
      <c r="JY1707" s="57"/>
      <c r="JZ1707" s="57"/>
      <c r="KA1707" s="57"/>
      <c r="KB1707" s="57"/>
      <c r="KC1707" s="57"/>
    </row>
    <row r="1708" spans="14:289" s="56" customFormat="1" ht="15" customHeight="1">
      <c r="N1708" s="172"/>
      <c r="O1708" s="172"/>
      <c r="P1708" s="172"/>
      <c r="Q1708" s="172"/>
      <c r="R1708" s="172"/>
      <c r="AG1708" s="57"/>
      <c r="AH1708" s="57"/>
      <c r="AI1708" s="57"/>
      <c r="AJ1708" s="57"/>
      <c r="AK1708" s="57"/>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7"/>
      <c r="BI1708" s="57"/>
      <c r="BJ1708" s="57"/>
      <c r="BK1708" s="57"/>
      <c r="BL1708" s="57"/>
      <c r="BM1708" s="57"/>
      <c r="BN1708" s="57"/>
      <c r="DI1708" s="422"/>
      <c r="DJ1708" s="422"/>
      <c r="EU1708" s="422"/>
      <c r="EV1708" s="422"/>
      <c r="IL1708" s="57"/>
      <c r="IM1708" s="57"/>
      <c r="IN1708" s="57"/>
      <c r="IO1708" s="57"/>
      <c r="IP1708" s="57"/>
      <c r="IQ1708" s="57"/>
      <c r="IR1708" s="57"/>
      <c r="IS1708" s="57"/>
      <c r="IT1708" s="57"/>
      <c r="IU1708" s="57"/>
      <c r="IV1708" s="57"/>
      <c r="IW1708" s="57"/>
      <c r="IX1708" s="57"/>
      <c r="IY1708" s="57"/>
      <c r="IZ1708" s="57"/>
      <c r="JA1708" s="57"/>
      <c r="JB1708" s="57"/>
      <c r="JJ1708" s="57"/>
      <c r="JK1708" s="57"/>
      <c r="JL1708" s="57"/>
      <c r="JM1708" s="57"/>
      <c r="JN1708" s="57"/>
      <c r="JO1708" s="57"/>
      <c r="JP1708" s="57"/>
      <c r="JQ1708" s="57"/>
      <c r="JR1708" s="57"/>
      <c r="JS1708" s="57"/>
      <c r="JT1708" s="57"/>
      <c r="JU1708" s="57"/>
      <c r="JV1708" s="57"/>
      <c r="JW1708" s="57"/>
      <c r="JX1708" s="57"/>
      <c r="JY1708" s="57"/>
      <c r="JZ1708" s="57"/>
      <c r="KA1708" s="57"/>
      <c r="KB1708" s="57"/>
      <c r="KC1708" s="57"/>
    </row>
    <row r="1709" spans="14:289" s="56" customFormat="1" ht="15" customHeight="1">
      <c r="N1709" s="172"/>
      <c r="O1709" s="172"/>
      <c r="P1709" s="172"/>
      <c r="Q1709" s="172"/>
      <c r="R1709" s="172"/>
      <c r="AG1709" s="57"/>
      <c r="AH1709" s="57"/>
      <c r="AI1709" s="57"/>
      <c r="AJ1709" s="57"/>
      <c r="AK1709" s="57"/>
      <c r="AL1709" s="57"/>
      <c r="AM1709" s="57"/>
      <c r="AN1709" s="57"/>
      <c r="AO1709" s="57"/>
      <c r="AP1709" s="57"/>
      <c r="AQ1709" s="57"/>
      <c r="AR1709" s="57"/>
      <c r="AS1709" s="57"/>
      <c r="AT1709" s="57"/>
      <c r="AU1709" s="57"/>
      <c r="AV1709" s="57"/>
      <c r="AW1709" s="57"/>
      <c r="AX1709" s="57"/>
      <c r="AY1709" s="57"/>
      <c r="AZ1709" s="57"/>
      <c r="BA1709" s="57"/>
      <c r="BB1709" s="57"/>
      <c r="BC1709" s="57"/>
      <c r="BD1709" s="57"/>
      <c r="BE1709" s="57"/>
      <c r="BF1709" s="57"/>
      <c r="BG1709" s="57"/>
      <c r="BH1709" s="57"/>
      <c r="BI1709" s="57"/>
      <c r="BJ1709" s="57"/>
      <c r="BK1709" s="57"/>
      <c r="BL1709" s="57"/>
      <c r="BM1709" s="57"/>
      <c r="BN1709" s="57"/>
      <c r="DI1709" s="422"/>
      <c r="DJ1709" s="422"/>
      <c r="EU1709" s="422"/>
      <c r="EV1709" s="422"/>
      <c r="IL1709" s="57"/>
      <c r="IM1709" s="57"/>
      <c r="IN1709" s="57"/>
      <c r="IO1709" s="57"/>
      <c r="IP1709" s="57"/>
      <c r="IQ1709" s="57"/>
      <c r="IR1709" s="57"/>
      <c r="IS1709" s="57"/>
      <c r="IT1709" s="57"/>
      <c r="IU1709" s="57"/>
      <c r="IV1709" s="57"/>
      <c r="IW1709" s="57"/>
      <c r="IX1709" s="57"/>
      <c r="IY1709" s="57"/>
      <c r="IZ1709" s="57"/>
      <c r="JA1709" s="57"/>
      <c r="JB1709" s="57"/>
      <c r="JJ1709" s="57"/>
      <c r="JK1709" s="57"/>
      <c r="JL1709" s="57"/>
      <c r="JM1709" s="57"/>
      <c r="JN1709" s="57"/>
      <c r="JO1709" s="57"/>
      <c r="JP1709" s="57"/>
      <c r="JQ1709" s="57"/>
      <c r="JR1709" s="57"/>
      <c r="JS1709" s="57"/>
      <c r="JT1709" s="57"/>
      <c r="JU1709" s="57"/>
      <c r="JV1709" s="57"/>
      <c r="JW1709" s="57"/>
      <c r="JX1709" s="57"/>
      <c r="JY1709" s="57"/>
      <c r="JZ1709" s="57"/>
      <c r="KA1709" s="57"/>
      <c r="KB1709" s="57"/>
      <c r="KC1709" s="57"/>
    </row>
    <row r="1710" spans="14:289" s="56" customFormat="1" ht="15" customHeight="1">
      <c r="N1710" s="172"/>
      <c r="O1710" s="172"/>
      <c r="P1710" s="172"/>
      <c r="Q1710" s="172"/>
      <c r="R1710" s="172"/>
      <c r="AG1710" s="57"/>
      <c r="AH1710" s="57"/>
      <c r="AI1710" s="57"/>
      <c r="AJ1710" s="57"/>
      <c r="AK1710" s="57"/>
      <c r="AL1710" s="57"/>
      <c r="AM1710" s="57"/>
      <c r="AN1710" s="57"/>
      <c r="AO1710" s="57"/>
      <c r="AP1710" s="57"/>
      <c r="AQ1710" s="57"/>
      <c r="AR1710" s="57"/>
      <c r="AS1710" s="57"/>
      <c r="AT1710" s="57"/>
      <c r="AU1710" s="57"/>
      <c r="AV1710" s="57"/>
      <c r="AW1710" s="57"/>
      <c r="AX1710" s="57"/>
      <c r="AY1710" s="57"/>
      <c r="AZ1710" s="57"/>
      <c r="BA1710" s="57"/>
      <c r="BB1710" s="57"/>
      <c r="BC1710" s="57"/>
      <c r="BD1710" s="57"/>
      <c r="BE1710" s="57"/>
      <c r="BF1710" s="57"/>
      <c r="BG1710" s="57"/>
      <c r="BH1710" s="57"/>
      <c r="BI1710" s="57"/>
      <c r="BJ1710" s="57"/>
      <c r="BK1710" s="57"/>
      <c r="BL1710" s="57"/>
      <c r="BM1710" s="57"/>
      <c r="BN1710" s="57"/>
      <c r="DI1710" s="422"/>
      <c r="DJ1710" s="422"/>
      <c r="EU1710" s="422"/>
      <c r="EV1710" s="422"/>
      <c r="IL1710" s="57"/>
      <c r="IM1710" s="57"/>
      <c r="IN1710" s="57"/>
      <c r="IO1710" s="57"/>
      <c r="IP1710" s="57"/>
      <c r="IQ1710" s="57"/>
      <c r="IR1710" s="57"/>
      <c r="IS1710" s="57"/>
      <c r="IT1710" s="57"/>
      <c r="IU1710" s="57"/>
      <c r="IV1710" s="57"/>
      <c r="IW1710" s="57"/>
      <c r="IX1710" s="57"/>
      <c r="IY1710" s="57"/>
      <c r="IZ1710" s="57"/>
      <c r="JA1710" s="57"/>
      <c r="JB1710" s="57"/>
      <c r="JJ1710" s="57"/>
      <c r="JK1710" s="57"/>
      <c r="JL1710" s="57"/>
      <c r="JM1710" s="57"/>
      <c r="JN1710" s="57"/>
      <c r="JO1710" s="57"/>
      <c r="JP1710" s="57"/>
      <c r="JQ1710" s="57"/>
      <c r="JR1710" s="57"/>
      <c r="JS1710" s="57"/>
      <c r="JT1710" s="57"/>
      <c r="JU1710" s="57"/>
      <c r="JV1710" s="57"/>
      <c r="JW1710" s="57"/>
      <c r="JX1710" s="57"/>
      <c r="JY1710" s="57"/>
      <c r="JZ1710" s="57"/>
      <c r="KA1710" s="57"/>
      <c r="KB1710" s="57"/>
      <c r="KC1710" s="57"/>
    </row>
    <row r="1711" spans="14:289" s="56" customFormat="1" ht="15" customHeight="1">
      <c r="N1711" s="172"/>
      <c r="O1711" s="172"/>
      <c r="P1711" s="172"/>
      <c r="Q1711" s="172"/>
      <c r="R1711" s="172"/>
      <c r="AG1711" s="57"/>
      <c r="AH1711" s="57"/>
      <c r="AI1711" s="57"/>
      <c r="AJ1711" s="57"/>
      <c r="AK1711" s="57"/>
      <c r="AL1711" s="57"/>
      <c r="AM1711" s="57"/>
      <c r="AN1711" s="57"/>
      <c r="AO1711" s="57"/>
      <c r="AP1711" s="57"/>
      <c r="AQ1711" s="57"/>
      <c r="AR1711" s="57"/>
      <c r="AS1711" s="57"/>
      <c r="AT1711" s="57"/>
      <c r="AU1711" s="57"/>
      <c r="AV1711" s="57"/>
      <c r="AW1711" s="57"/>
      <c r="AX1711" s="57"/>
      <c r="AY1711" s="57"/>
      <c r="AZ1711" s="57"/>
      <c r="BA1711" s="57"/>
      <c r="BB1711" s="57"/>
      <c r="BC1711" s="57"/>
      <c r="BD1711" s="57"/>
      <c r="BE1711" s="57"/>
      <c r="BF1711" s="57"/>
      <c r="BG1711" s="57"/>
      <c r="BH1711" s="57"/>
      <c r="BI1711" s="57"/>
      <c r="BJ1711" s="57"/>
      <c r="BK1711" s="57"/>
      <c r="BL1711" s="57"/>
      <c r="BM1711" s="57"/>
      <c r="BN1711" s="57"/>
      <c r="DI1711" s="422"/>
      <c r="DJ1711" s="422"/>
      <c r="EU1711" s="422"/>
      <c r="EV1711" s="422"/>
      <c r="IL1711" s="57"/>
      <c r="IM1711" s="57"/>
      <c r="IN1711" s="57"/>
      <c r="IO1711" s="57"/>
      <c r="IP1711" s="57"/>
      <c r="IQ1711" s="57"/>
      <c r="IR1711" s="57"/>
      <c r="IS1711" s="57"/>
      <c r="IT1711" s="57"/>
      <c r="IU1711" s="57"/>
      <c r="IV1711" s="57"/>
      <c r="IW1711" s="57"/>
      <c r="IX1711" s="57"/>
      <c r="IY1711" s="57"/>
      <c r="IZ1711" s="57"/>
      <c r="JA1711" s="57"/>
      <c r="JB1711" s="57"/>
      <c r="JJ1711" s="57"/>
      <c r="JK1711" s="57"/>
      <c r="JL1711" s="57"/>
      <c r="JM1711" s="57"/>
      <c r="JN1711" s="57"/>
      <c r="JO1711" s="57"/>
      <c r="JP1711" s="57"/>
      <c r="JQ1711" s="57"/>
      <c r="JR1711" s="57"/>
      <c r="JS1711" s="57"/>
      <c r="JT1711" s="57"/>
      <c r="JU1711" s="57"/>
      <c r="JV1711" s="57"/>
      <c r="JW1711" s="57"/>
      <c r="JX1711" s="57"/>
      <c r="JY1711" s="57"/>
      <c r="JZ1711" s="57"/>
      <c r="KA1711" s="57"/>
      <c r="KB1711" s="57"/>
      <c r="KC1711" s="57"/>
    </row>
    <row r="1712" spans="14:289" s="56" customFormat="1" ht="15" customHeight="1">
      <c r="N1712" s="172"/>
      <c r="O1712" s="172"/>
      <c r="P1712" s="172"/>
      <c r="Q1712" s="172"/>
      <c r="R1712" s="172"/>
      <c r="AG1712" s="57"/>
      <c r="AH1712" s="57"/>
      <c r="AI1712" s="57"/>
      <c r="AJ1712" s="57"/>
      <c r="AK1712" s="57"/>
      <c r="AL1712" s="57"/>
      <c r="AM1712" s="57"/>
      <c r="AN1712" s="57"/>
      <c r="AO1712" s="57"/>
      <c r="AP1712" s="57"/>
      <c r="AQ1712" s="57"/>
      <c r="AR1712" s="57"/>
      <c r="AS1712" s="57"/>
      <c r="AT1712" s="57"/>
      <c r="AU1712" s="57"/>
      <c r="AV1712" s="57"/>
      <c r="AW1712" s="57"/>
      <c r="AX1712" s="57"/>
      <c r="AY1712" s="57"/>
      <c r="AZ1712" s="57"/>
      <c r="BA1712" s="57"/>
      <c r="BB1712" s="57"/>
      <c r="BC1712" s="57"/>
      <c r="BD1712" s="57"/>
      <c r="BE1712" s="57"/>
      <c r="BF1712" s="57"/>
      <c r="BG1712" s="57"/>
      <c r="BH1712" s="57"/>
      <c r="BI1712" s="57"/>
      <c r="BJ1712" s="57"/>
      <c r="BK1712" s="57"/>
      <c r="BL1712" s="57"/>
      <c r="BM1712" s="57"/>
      <c r="BN1712" s="57"/>
      <c r="DI1712" s="422"/>
      <c r="DJ1712" s="422"/>
      <c r="EU1712" s="422"/>
      <c r="EV1712" s="422"/>
      <c r="IL1712" s="57"/>
      <c r="IM1712" s="57"/>
      <c r="IN1712" s="57"/>
      <c r="IO1712" s="57"/>
      <c r="IP1712" s="57"/>
      <c r="IQ1712" s="57"/>
      <c r="IR1712" s="57"/>
      <c r="IS1712" s="57"/>
      <c r="IT1712" s="57"/>
      <c r="IU1712" s="57"/>
      <c r="IV1712" s="57"/>
      <c r="IW1712" s="57"/>
      <c r="IX1712" s="57"/>
      <c r="IY1712" s="57"/>
      <c r="IZ1712" s="57"/>
      <c r="JA1712" s="57"/>
      <c r="JB1712" s="57"/>
      <c r="JJ1712" s="57"/>
      <c r="JK1712" s="57"/>
      <c r="JL1712" s="57"/>
      <c r="JM1712" s="57"/>
      <c r="JN1712" s="57"/>
      <c r="JO1712" s="57"/>
      <c r="JP1712" s="57"/>
      <c r="JQ1712" s="57"/>
      <c r="JR1712" s="57"/>
      <c r="JS1712" s="57"/>
      <c r="JT1712" s="57"/>
      <c r="JU1712" s="57"/>
      <c r="JV1712" s="57"/>
      <c r="JW1712" s="57"/>
      <c r="JX1712" s="57"/>
      <c r="JY1712" s="57"/>
      <c r="JZ1712" s="57"/>
      <c r="KA1712" s="57"/>
      <c r="KB1712" s="57"/>
      <c r="KC1712" s="57"/>
    </row>
    <row r="1713" spans="14:289" s="56" customFormat="1" ht="15" customHeight="1">
      <c r="N1713" s="172"/>
      <c r="O1713" s="172"/>
      <c r="P1713" s="172"/>
      <c r="Q1713" s="172"/>
      <c r="R1713" s="172"/>
      <c r="AG1713" s="57"/>
      <c r="AH1713" s="57"/>
      <c r="AI1713" s="57"/>
      <c r="AJ1713" s="57"/>
      <c r="AK1713" s="57"/>
      <c r="AL1713" s="57"/>
      <c r="AM1713" s="57"/>
      <c r="AN1713" s="57"/>
      <c r="AO1713" s="57"/>
      <c r="AP1713" s="57"/>
      <c r="AQ1713" s="57"/>
      <c r="AR1713" s="57"/>
      <c r="AS1713" s="57"/>
      <c r="AT1713" s="57"/>
      <c r="AU1713" s="57"/>
      <c r="AV1713" s="57"/>
      <c r="AW1713" s="57"/>
      <c r="AX1713" s="57"/>
      <c r="AY1713" s="57"/>
      <c r="AZ1713" s="57"/>
      <c r="BA1713" s="57"/>
      <c r="BB1713" s="57"/>
      <c r="BC1713" s="57"/>
      <c r="BD1713" s="57"/>
      <c r="BE1713" s="57"/>
      <c r="BF1713" s="57"/>
      <c r="BG1713" s="57"/>
      <c r="BH1713" s="57"/>
      <c r="BI1713" s="57"/>
      <c r="BJ1713" s="57"/>
      <c r="BK1713" s="57"/>
      <c r="BL1713" s="57"/>
      <c r="BM1713" s="57"/>
      <c r="BN1713" s="57"/>
      <c r="DI1713" s="422"/>
      <c r="DJ1713" s="422"/>
      <c r="EU1713" s="422"/>
      <c r="EV1713" s="422"/>
      <c r="IL1713" s="57"/>
      <c r="IM1713" s="57"/>
      <c r="IN1713" s="57"/>
      <c r="IO1713" s="57"/>
      <c r="IP1713" s="57"/>
      <c r="IQ1713" s="57"/>
      <c r="IR1713" s="57"/>
      <c r="IS1713" s="57"/>
      <c r="IT1713" s="57"/>
      <c r="IU1713" s="57"/>
      <c r="IV1713" s="57"/>
      <c r="IW1713" s="57"/>
      <c r="IX1713" s="57"/>
      <c r="IY1713" s="57"/>
      <c r="IZ1713" s="57"/>
      <c r="JA1713" s="57"/>
      <c r="JB1713" s="57"/>
      <c r="JJ1713" s="57"/>
      <c r="JK1713" s="57"/>
      <c r="JL1713" s="57"/>
      <c r="JM1713" s="57"/>
      <c r="JN1713" s="57"/>
      <c r="JO1713" s="57"/>
      <c r="JP1713" s="57"/>
      <c r="JQ1713" s="57"/>
      <c r="JR1713" s="57"/>
      <c r="JS1713" s="57"/>
      <c r="JT1713" s="57"/>
      <c r="JU1713" s="57"/>
      <c r="JV1713" s="57"/>
      <c r="JW1713" s="57"/>
      <c r="JX1713" s="57"/>
      <c r="JY1713" s="57"/>
      <c r="JZ1713" s="57"/>
      <c r="KA1713" s="57"/>
      <c r="KB1713" s="57"/>
      <c r="KC1713" s="57"/>
    </row>
    <row r="1714" spans="14:289" s="56" customFormat="1" ht="15" customHeight="1">
      <c r="N1714" s="172"/>
      <c r="O1714" s="172"/>
      <c r="P1714" s="172"/>
      <c r="Q1714" s="172"/>
      <c r="R1714" s="172"/>
      <c r="AG1714" s="57"/>
      <c r="AH1714" s="57"/>
      <c r="AI1714" s="57"/>
      <c r="AJ1714" s="57"/>
      <c r="AK1714" s="57"/>
      <c r="AL1714" s="57"/>
      <c r="AM1714" s="57"/>
      <c r="AN1714" s="57"/>
      <c r="AO1714" s="57"/>
      <c r="AP1714" s="57"/>
      <c r="AQ1714" s="57"/>
      <c r="AR1714" s="57"/>
      <c r="AS1714" s="57"/>
      <c r="AT1714" s="57"/>
      <c r="AU1714" s="57"/>
      <c r="AV1714" s="57"/>
      <c r="AW1714" s="57"/>
      <c r="AX1714" s="57"/>
      <c r="AY1714" s="57"/>
      <c r="AZ1714" s="57"/>
      <c r="BA1714" s="57"/>
      <c r="BB1714" s="57"/>
      <c r="BC1714" s="57"/>
      <c r="BD1714" s="57"/>
      <c r="BE1714" s="57"/>
      <c r="BF1714" s="57"/>
      <c r="BG1714" s="57"/>
      <c r="BH1714" s="57"/>
      <c r="BI1714" s="57"/>
      <c r="BJ1714" s="57"/>
      <c r="BK1714" s="57"/>
      <c r="BL1714" s="57"/>
      <c r="BM1714" s="57"/>
      <c r="BN1714" s="57"/>
      <c r="DI1714" s="422"/>
      <c r="DJ1714" s="422"/>
      <c r="EU1714" s="422"/>
      <c r="EV1714" s="422"/>
      <c r="IL1714" s="57"/>
      <c r="IM1714" s="57"/>
      <c r="IN1714" s="57"/>
      <c r="IO1714" s="57"/>
      <c r="IP1714" s="57"/>
      <c r="IQ1714" s="57"/>
      <c r="IR1714" s="57"/>
      <c r="IS1714" s="57"/>
      <c r="IT1714" s="57"/>
      <c r="IU1714" s="57"/>
      <c r="IV1714" s="57"/>
      <c r="IW1714" s="57"/>
      <c r="IX1714" s="57"/>
      <c r="IY1714" s="57"/>
      <c r="IZ1714" s="57"/>
      <c r="JA1714" s="57"/>
      <c r="JB1714" s="57"/>
      <c r="JJ1714" s="57"/>
      <c r="JK1714" s="57"/>
      <c r="JL1714" s="57"/>
      <c r="JM1714" s="57"/>
      <c r="JN1714" s="57"/>
      <c r="JO1714" s="57"/>
      <c r="JP1714" s="57"/>
      <c r="JQ1714" s="57"/>
      <c r="JR1714" s="57"/>
      <c r="JS1714" s="57"/>
      <c r="JT1714" s="57"/>
      <c r="JU1714" s="57"/>
      <c r="JV1714" s="57"/>
      <c r="JW1714" s="57"/>
      <c r="JX1714" s="57"/>
      <c r="JY1714" s="57"/>
      <c r="JZ1714" s="57"/>
      <c r="KA1714" s="57"/>
      <c r="KB1714" s="57"/>
      <c r="KC1714" s="57"/>
    </row>
    <row r="1715" spans="14:289" s="56" customFormat="1" ht="15" customHeight="1">
      <c r="N1715" s="172"/>
      <c r="O1715" s="172"/>
      <c r="P1715" s="172"/>
      <c r="Q1715" s="172"/>
      <c r="R1715" s="172"/>
      <c r="AG1715" s="57"/>
      <c r="AH1715" s="57"/>
      <c r="AI1715" s="57"/>
      <c r="AJ1715" s="57"/>
      <c r="AK1715" s="57"/>
      <c r="AL1715" s="57"/>
      <c r="AM1715" s="57"/>
      <c r="AN1715" s="57"/>
      <c r="AO1715" s="57"/>
      <c r="AP1715" s="57"/>
      <c r="AQ1715" s="57"/>
      <c r="AR1715" s="57"/>
      <c r="AS1715" s="57"/>
      <c r="AT1715" s="57"/>
      <c r="AU1715" s="57"/>
      <c r="AV1715" s="57"/>
      <c r="AW1715" s="57"/>
      <c r="AX1715" s="57"/>
      <c r="AY1715" s="57"/>
      <c r="AZ1715" s="57"/>
      <c r="BA1715" s="57"/>
      <c r="BB1715" s="57"/>
      <c r="BC1715" s="57"/>
      <c r="BD1715" s="57"/>
      <c r="BE1715" s="57"/>
      <c r="BF1715" s="57"/>
      <c r="BG1715" s="57"/>
      <c r="BH1715" s="57"/>
      <c r="BI1715" s="57"/>
      <c r="BJ1715" s="57"/>
      <c r="BK1715" s="57"/>
      <c r="BL1715" s="57"/>
      <c r="BM1715" s="57"/>
      <c r="BN1715" s="57"/>
      <c r="DI1715" s="422"/>
      <c r="DJ1715" s="422"/>
      <c r="EU1715" s="422"/>
      <c r="EV1715" s="422"/>
      <c r="IL1715" s="57"/>
      <c r="IM1715" s="57"/>
      <c r="IN1715" s="57"/>
      <c r="IO1715" s="57"/>
      <c r="IP1715" s="57"/>
      <c r="IQ1715" s="57"/>
      <c r="IR1715" s="57"/>
      <c r="IS1715" s="57"/>
      <c r="IT1715" s="57"/>
      <c r="IU1715" s="57"/>
      <c r="IV1715" s="57"/>
      <c r="IW1715" s="57"/>
      <c r="IX1715" s="57"/>
      <c r="IY1715" s="57"/>
      <c r="IZ1715" s="57"/>
      <c r="JA1715" s="57"/>
      <c r="JB1715" s="57"/>
      <c r="JJ1715" s="57"/>
      <c r="JK1715" s="57"/>
      <c r="JL1715" s="57"/>
      <c r="JM1715" s="57"/>
      <c r="JN1715" s="57"/>
      <c r="JO1715" s="57"/>
      <c r="JP1715" s="57"/>
      <c r="JQ1715" s="57"/>
      <c r="JR1715" s="57"/>
      <c r="JS1715" s="57"/>
      <c r="JT1715" s="57"/>
      <c r="JU1715" s="57"/>
      <c r="JV1715" s="57"/>
      <c r="JW1715" s="57"/>
      <c r="JX1715" s="57"/>
      <c r="JY1715" s="57"/>
      <c r="JZ1715" s="57"/>
      <c r="KA1715" s="57"/>
      <c r="KB1715" s="57"/>
      <c r="KC1715" s="57"/>
    </row>
    <row r="1716" spans="14:289" s="56" customFormat="1" ht="15" customHeight="1">
      <c r="N1716" s="172"/>
      <c r="O1716" s="172"/>
      <c r="P1716" s="172"/>
      <c r="Q1716" s="172"/>
      <c r="R1716" s="172"/>
      <c r="AG1716" s="57"/>
      <c r="AH1716" s="57"/>
      <c r="AI1716" s="57"/>
      <c r="AJ1716" s="57"/>
      <c r="AK1716" s="57"/>
      <c r="AL1716" s="57"/>
      <c r="AM1716" s="57"/>
      <c r="AN1716" s="57"/>
      <c r="AO1716" s="57"/>
      <c r="AP1716" s="57"/>
      <c r="AQ1716" s="57"/>
      <c r="AR1716" s="57"/>
      <c r="AS1716" s="57"/>
      <c r="AT1716" s="57"/>
      <c r="AU1716" s="57"/>
      <c r="AV1716" s="57"/>
      <c r="AW1716" s="57"/>
      <c r="AX1716" s="57"/>
      <c r="AY1716" s="57"/>
      <c r="AZ1716" s="57"/>
      <c r="BA1716" s="57"/>
      <c r="BB1716" s="57"/>
      <c r="BC1716" s="57"/>
      <c r="BD1716" s="57"/>
      <c r="BE1716" s="57"/>
      <c r="BF1716" s="57"/>
      <c r="BG1716" s="57"/>
      <c r="BH1716" s="57"/>
      <c r="BI1716" s="57"/>
      <c r="BJ1716" s="57"/>
      <c r="BK1716" s="57"/>
      <c r="BL1716" s="57"/>
      <c r="BM1716" s="57"/>
      <c r="BN1716" s="57"/>
      <c r="DI1716" s="422"/>
      <c r="DJ1716" s="422"/>
      <c r="EU1716" s="422"/>
      <c r="EV1716" s="422"/>
      <c r="IL1716" s="57"/>
      <c r="IM1716" s="57"/>
      <c r="IN1716" s="57"/>
      <c r="IO1716" s="57"/>
      <c r="IP1716" s="57"/>
      <c r="IQ1716" s="57"/>
      <c r="IR1716" s="57"/>
      <c r="IS1716" s="57"/>
      <c r="IT1716" s="57"/>
      <c r="IU1716" s="57"/>
      <c r="IV1716" s="57"/>
      <c r="IW1716" s="57"/>
      <c r="IX1716" s="57"/>
      <c r="IY1716" s="57"/>
      <c r="IZ1716" s="57"/>
      <c r="JA1716" s="57"/>
      <c r="JB1716" s="57"/>
      <c r="JJ1716" s="57"/>
      <c r="JK1716" s="57"/>
      <c r="JL1716" s="57"/>
      <c r="JM1716" s="57"/>
      <c r="JN1716" s="57"/>
      <c r="JO1716" s="57"/>
      <c r="JP1716" s="57"/>
      <c r="JQ1716" s="57"/>
      <c r="JR1716" s="57"/>
      <c r="JS1716" s="57"/>
      <c r="JT1716" s="57"/>
      <c r="JU1716" s="57"/>
      <c r="JV1716" s="57"/>
      <c r="JW1716" s="57"/>
      <c r="JX1716" s="57"/>
      <c r="JY1716" s="57"/>
      <c r="JZ1716" s="57"/>
      <c r="KA1716" s="57"/>
      <c r="KB1716" s="57"/>
      <c r="KC1716" s="57"/>
    </row>
    <row r="1717" spans="14:289" s="56" customFormat="1" ht="15" customHeight="1">
      <c r="N1717" s="172"/>
      <c r="O1717" s="172"/>
      <c r="P1717" s="172"/>
      <c r="Q1717" s="172"/>
      <c r="R1717" s="172"/>
      <c r="AG1717" s="57"/>
      <c r="AH1717" s="57"/>
      <c r="AI1717" s="57"/>
      <c r="AJ1717" s="57"/>
      <c r="AK1717" s="57"/>
      <c r="AL1717" s="57"/>
      <c r="AM1717" s="57"/>
      <c r="AN1717" s="57"/>
      <c r="AO1717" s="57"/>
      <c r="AP1717" s="57"/>
      <c r="AQ1717" s="57"/>
      <c r="AR1717" s="57"/>
      <c r="AS1717" s="57"/>
      <c r="AT1717" s="57"/>
      <c r="AU1717" s="57"/>
      <c r="AV1717" s="57"/>
      <c r="AW1717" s="57"/>
      <c r="AX1717" s="57"/>
      <c r="AY1717" s="57"/>
      <c r="AZ1717" s="57"/>
      <c r="BA1717" s="57"/>
      <c r="BB1717" s="57"/>
      <c r="BC1717" s="57"/>
      <c r="BD1717" s="57"/>
      <c r="BE1717" s="57"/>
      <c r="BF1717" s="57"/>
      <c r="BG1717" s="57"/>
      <c r="BH1717" s="57"/>
      <c r="BI1717" s="57"/>
      <c r="BJ1717" s="57"/>
      <c r="BK1717" s="57"/>
      <c r="BL1717" s="57"/>
      <c r="BM1717" s="57"/>
      <c r="BN1717" s="57"/>
      <c r="DI1717" s="422"/>
      <c r="DJ1717" s="422"/>
      <c r="EU1717" s="422"/>
      <c r="EV1717" s="422"/>
      <c r="IL1717" s="57"/>
      <c r="IM1717" s="57"/>
      <c r="IN1717" s="57"/>
      <c r="IO1717" s="57"/>
      <c r="IP1717" s="57"/>
      <c r="IQ1717" s="57"/>
      <c r="IR1717" s="57"/>
      <c r="IS1717" s="57"/>
      <c r="IT1717" s="57"/>
      <c r="IU1717" s="57"/>
      <c r="IV1717" s="57"/>
      <c r="IW1717" s="57"/>
      <c r="IX1717" s="57"/>
      <c r="IY1717" s="57"/>
      <c r="IZ1717" s="57"/>
      <c r="JA1717" s="57"/>
      <c r="JB1717" s="57"/>
      <c r="JJ1717" s="57"/>
      <c r="JK1717" s="57"/>
      <c r="JL1717" s="57"/>
      <c r="JM1717" s="57"/>
      <c r="JN1717" s="57"/>
      <c r="JO1717" s="57"/>
      <c r="JP1717" s="57"/>
      <c r="JQ1717" s="57"/>
      <c r="JR1717" s="57"/>
      <c r="JS1717" s="57"/>
      <c r="JT1717" s="57"/>
      <c r="JU1717" s="57"/>
      <c r="JV1717" s="57"/>
      <c r="JW1717" s="57"/>
      <c r="JX1717" s="57"/>
      <c r="JY1717" s="57"/>
      <c r="JZ1717" s="57"/>
      <c r="KA1717" s="57"/>
      <c r="KB1717" s="57"/>
      <c r="KC1717" s="57"/>
    </row>
    <row r="1718" spans="14:289" s="56" customFormat="1" ht="15" customHeight="1">
      <c r="N1718" s="172"/>
      <c r="O1718" s="172"/>
      <c r="P1718" s="172"/>
      <c r="Q1718" s="172"/>
      <c r="R1718" s="172"/>
      <c r="AG1718" s="57"/>
      <c r="AH1718" s="57"/>
      <c r="AI1718" s="57"/>
      <c r="AJ1718" s="57"/>
      <c r="AK1718" s="57"/>
      <c r="AL1718" s="57"/>
      <c r="AM1718" s="57"/>
      <c r="AN1718" s="57"/>
      <c r="AO1718" s="57"/>
      <c r="AP1718" s="57"/>
      <c r="AQ1718" s="57"/>
      <c r="AR1718" s="57"/>
      <c r="AS1718" s="57"/>
      <c r="AT1718" s="57"/>
      <c r="AU1718" s="57"/>
      <c r="AV1718" s="57"/>
      <c r="AW1718" s="57"/>
      <c r="AX1718" s="57"/>
      <c r="AY1718" s="57"/>
      <c r="AZ1718" s="57"/>
      <c r="BA1718" s="57"/>
      <c r="BB1718" s="57"/>
      <c r="BC1718" s="57"/>
      <c r="BD1718" s="57"/>
      <c r="BE1718" s="57"/>
      <c r="BF1718" s="57"/>
      <c r="BG1718" s="57"/>
      <c r="BH1718" s="57"/>
      <c r="BI1718" s="57"/>
      <c r="BJ1718" s="57"/>
      <c r="BK1718" s="57"/>
      <c r="BL1718" s="57"/>
      <c r="BM1718" s="57"/>
      <c r="BN1718" s="57"/>
      <c r="DI1718" s="422"/>
      <c r="DJ1718" s="422"/>
      <c r="EU1718" s="422"/>
      <c r="EV1718" s="422"/>
      <c r="IL1718" s="57"/>
      <c r="IM1718" s="57"/>
      <c r="IN1718" s="57"/>
      <c r="IO1718" s="57"/>
      <c r="IP1718" s="57"/>
      <c r="IQ1718" s="57"/>
      <c r="IR1718" s="57"/>
      <c r="IS1718" s="57"/>
      <c r="IT1718" s="57"/>
      <c r="IU1718" s="57"/>
      <c r="IV1718" s="57"/>
      <c r="IW1718" s="57"/>
      <c r="IX1718" s="57"/>
      <c r="IY1718" s="57"/>
      <c r="IZ1718" s="57"/>
      <c r="JA1718" s="57"/>
      <c r="JB1718" s="57"/>
      <c r="JJ1718" s="57"/>
      <c r="JK1718" s="57"/>
      <c r="JL1718" s="57"/>
      <c r="JM1718" s="57"/>
      <c r="JN1718" s="57"/>
      <c r="JO1718" s="57"/>
      <c r="JP1718" s="57"/>
      <c r="JQ1718" s="57"/>
      <c r="JR1718" s="57"/>
      <c r="JS1718" s="57"/>
      <c r="JT1718" s="57"/>
      <c r="JU1718" s="57"/>
      <c r="JV1718" s="57"/>
      <c r="JW1718" s="57"/>
      <c r="JX1718" s="57"/>
      <c r="JY1718" s="57"/>
      <c r="JZ1718" s="57"/>
      <c r="KA1718" s="57"/>
      <c r="KB1718" s="57"/>
      <c r="KC1718" s="57"/>
    </row>
    <row r="1719" spans="14:289" s="56" customFormat="1" ht="15" customHeight="1">
      <c r="N1719" s="172"/>
      <c r="O1719" s="172"/>
      <c r="P1719" s="172"/>
      <c r="Q1719" s="172"/>
      <c r="R1719" s="172"/>
      <c r="AG1719" s="57"/>
      <c r="AH1719" s="57"/>
      <c r="AI1719" s="57"/>
      <c r="AJ1719" s="57"/>
      <c r="AK1719" s="57"/>
      <c r="AL1719" s="57"/>
      <c r="AM1719" s="57"/>
      <c r="AN1719" s="57"/>
      <c r="AO1719" s="57"/>
      <c r="AP1719" s="57"/>
      <c r="AQ1719" s="57"/>
      <c r="AR1719" s="57"/>
      <c r="AS1719" s="57"/>
      <c r="AT1719" s="57"/>
      <c r="AU1719" s="57"/>
      <c r="AV1719" s="57"/>
      <c r="AW1719" s="57"/>
      <c r="AX1719" s="57"/>
      <c r="AY1719" s="57"/>
      <c r="AZ1719" s="57"/>
      <c r="BA1719" s="57"/>
      <c r="BB1719" s="57"/>
      <c r="BC1719" s="57"/>
      <c r="BD1719" s="57"/>
      <c r="BE1719" s="57"/>
      <c r="BF1719" s="57"/>
      <c r="BG1719" s="57"/>
      <c r="BH1719" s="57"/>
      <c r="BI1719" s="57"/>
      <c r="BJ1719" s="57"/>
      <c r="BK1719" s="57"/>
      <c r="BL1719" s="57"/>
      <c r="BM1719" s="57"/>
      <c r="BN1719" s="57"/>
      <c r="DI1719" s="422"/>
      <c r="DJ1719" s="422"/>
      <c r="EU1719" s="422"/>
      <c r="EV1719" s="422"/>
      <c r="IL1719" s="57"/>
      <c r="IM1719" s="57"/>
      <c r="IN1719" s="57"/>
      <c r="IO1719" s="57"/>
      <c r="IP1719" s="57"/>
      <c r="IQ1719" s="57"/>
      <c r="IR1719" s="57"/>
      <c r="IS1719" s="57"/>
      <c r="IT1719" s="57"/>
      <c r="IU1719" s="57"/>
      <c r="IV1719" s="57"/>
      <c r="IW1719" s="57"/>
      <c r="IX1719" s="57"/>
      <c r="IY1719" s="57"/>
      <c r="IZ1719" s="57"/>
      <c r="JA1719" s="57"/>
      <c r="JB1719" s="57"/>
      <c r="JJ1719" s="57"/>
      <c r="JK1719" s="57"/>
      <c r="JL1719" s="57"/>
      <c r="JM1719" s="57"/>
      <c r="JN1719" s="57"/>
      <c r="JO1719" s="57"/>
      <c r="JP1719" s="57"/>
      <c r="JQ1719" s="57"/>
      <c r="JR1719" s="57"/>
      <c r="JS1719" s="57"/>
      <c r="JT1719" s="57"/>
      <c r="JU1719" s="57"/>
      <c r="JV1719" s="57"/>
      <c r="JW1719" s="57"/>
      <c r="JX1719" s="57"/>
      <c r="JY1719" s="57"/>
      <c r="JZ1719" s="57"/>
      <c r="KA1719" s="57"/>
      <c r="KB1719" s="57"/>
      <c r="KC1719" s="57"/>
    </row>
    <row r="1720" spans="14:289" s="56" customFormat="1" ht="15" customHeight="1">
      <c r="N1720" s="172"/>
      <c r="O1720" s="172"/>
      <c r="P1720" s="172"/>
      <c r="Q1720" s="172"/>
      <c r="R1720" s="172"/>
      <c r="AG1720" s="57"/>
      <c r="AH1720" s="57"/>
      <c r="AI1720" s="57"/>
      <c r="AJ1720" s="57"/>
      <c r="AK1720" s="57"/>
      <c r="AL1720" s="57"/>
      <c r="AM1720" s="57"/>
      <c r="AN1720" s="57"/>
      <c r="AO1720" s="57"/>
      <c r="AP1720" s="57"/>
      <c r="AQ1720" s="57"/>
      <c r="AR1720" s="57"/>
      <c r="AS1720" s="57"/>
      <c r="AT1720" s="57"/>
      <c r="AU1720" s="57"/>
      <c r="AV1720" s="57"/>
      <c r="AW1720" s="57"/>
      <c r="AX1720" s="57"/>
      <c r="AY1720" s="57"/>
      <c r="AZ1720" s="57"/>
      <c r="BA1720" s="57"/>
      <c r="BB1720" s="57"/>
      <c r="BC1720" s="57"/>
      <c r="BD1720" s="57"/>
      <c r="BE1720" s="57"/>
      <c r="BF1720" s="57"/>
      <c r="BG1720" s="57"/>
      <c r="BH1720" s="57"/>
      <c r="BI1720" s="57"/>
      <c r="BJ1720" s="57"/>
      <c r="BK1720" s="57"/>
      <c r="BL1720" s="57"/>
      <c r="BM1720" s="57"/>
      <c r="BN1720" s="57"/>
      <c r="DI1720" s="422"/>
      <c r="DJ1720" s="422"/>
      <c r="EU1720" s="422"/>
      <c r="EV1720" s="422"/>
      <c r="IL1720" s="57"/>
      <c r="IM1720" s="57"/>
      <c r="IN1720" s="57"/>
      <c r="IO1720" s="57"/>
      <c r="IP1720" s="57"/>
      <c r="IQ1720" s="57"/>
      <c r="IR1720" s="57"/>
      <c r="IS1720" s="57"/>
      <c r="IT1720" s="57"/>
      <c r="IU1720" s="57"/>
      <c r="IV1720" s="57"/>
      <c r="IW1720" s="57"/>
      <c r="IX1720" s="57"/>
      <c r="IY1720" s="57"/>
      <c r="IZ1720" s="57"/>
      <c r="JA1720" s="57"/>
      <c r="JB1720" s="57"/>
      <c r="JJ1720" s="57"/>
      <c r="JK1720" s="57"/>
      <c r="JL1720" s="57"/>
      <c r="JM1720" s="57"/>
      <c r="JN1720" s="57"/>
      <c r="JO1720" s="57"/>
      <c r="JP1720" s="57"/>
      <c r="JQ1720" s="57"/>
      <c r="JR1720" s="57"/>
      <c r="JS1720" s="57"/>
      <c r="JT1720" s="57"/>
      <c r="JU1720" s="57"/>
      <c r="JV1720" s="57"/>
      <c r="JW1720" s="57"/>
      <c r="JX1720" s="57"/>
      <c r="JY1720" s="57"/>
      <c r="JZ1720" s="57"/>
      <c r="KA1720" s="57"/>
      <c r="KB1720" s="57"/>
      <c r="KC1720" s="57"/>
    </row>
    <row r="1721" spans="14:289" s="56" customFormat="1" ht="15" customHeight="1">
      <c r="N1721" s="172"/>
      <c r="O1721" s="172"/>
      <c r="P1721" s="172"/>
      <c r="Q1721" s="172"/>
      <c r="R1721" s="172"/>
      <c r="AG1721" s="57"/>
      <c r="AH1721" s="57"/>
      <c r="AI1721" s="57"/>
      <c r="AJ1721" s="57"/>
      <c r="AK1721" s="57"/>
      <c r="AL1721" s="57"/>
      <c r="AM1721" s="57"/>
      <c r="AN1721" s="57"/>
      <c r="AO1721" s="57"/>
      <c r="AP1721" s="57"/>
      <c r="AQ1721" s="57"/>
      <c r="AR1721" s="57"/>
      <c r="AS1721" s="57"/>
      <c r="AT1721" s="57"/>
      <c r="AU1721" s="57"/>
      <c r="AV1721" s="57"/>
      <c r="AW1721" s="57"/>
      <c r="AX1721" s="57"/>
      <c r="AY1721" s="57"/>
      <c r="AZ1721" s="57"/>
      <c r="BA1721" s="57"/>
      <c r="BB1721" s="57"/>
      <c r="BC1721" s="57"/>
      <c r="BD1721" s="57"/>
      <c r="BE1721" s="57"/>
      <c r="BF1721" s="57"/>
      <c r="BG1721" s="57"/>
      <c r="BH1721" s="57"/>
      <c r="BI1721" s="57"/>
      <c r="BJ1721" s="57"/>
      <c r="BK1721" s="57"/>
      <c r="BL1721" s="57"/>
      <c r="BM1721" s="57"/>
      <c r="BN1721" s="57"/>
      <c r="DI1721" s="422"/>
      <c r="DJ1721" s="422"/>
      <c r="EU1721" s="422"/>
      <c r="EV1721" s="422"/>
      <c r="IL1721" s="57"/>
      <c r="IM1721" s="57"/>
      <c r="IN1721" s="57"/>
      <c r="IO1721" s="57"/>
      <c r="IP1721" s="57"/>
      <c r="IQ1721" s="57"/>
      <c r="IR1721" s="57"/>
      <c r="IS1721" s="57"/>
      <c r="IT1721" s="57"/>
      <c r="IU1721" s="57"/>
      <c r="IV1721" s="57"/>
      <c r="IW1721" s="57"/>
      <c r="IX1721" s="57"/>
      <c r="IY1721" s="57"/>
      <c r="IZ1721" s="57"/>
      <c r="JA1721" s="57"/>
      <c r="JB1721" s="57"/>
      <c r="JJ1721" s="57"/>
      <c r="JK1721" s="57"/>
      <c r="JL1721" s="57"/>
      <c r="JM1721" s="57"/>
      <c r="JN1721" s="57"/>
      <c r="JO1721" s="57"/>
      <c r="JP1721" s="57"/>
      <c r="JQ1721" s="57"/>
      <c r="JR1721" s="57"/>
      <c r="JS1721" s="57"/>
      <c r="JT1721" s="57"/>
      <c r="JU1721" s="57"/>
      <c r="JV1721" s="57"/>
      <c r="JW1721" s="57"/>
      <c r="JX1721" s="57"/>
      <c r="JY1721" s="57"/>
      <c r="JZ1721" s="57"/>
      <c r="KA1721" s="57"/>
      <c r="KB1721" s="57"/>
      <c r="KC1721" s="57"/>
    </row>
    <row r="1722" spans="14:289" s="56" customFormat="1" ht="15" customHeight="1">
      <c r="N1722" s="172"/>
      <c r="O1722" s="172"/>
      <c r="P1722" s="172"/>
      <c r="Q1722" s="172"/>
      <c r="R1722" s="172"/>
      <c r="AG1722" s="57"/>
      <c r="AH1722" s="57"/>
      <c r="AI1722" s="57"/>
      <c r="AJ1722" s="57"/>
      <c r="AK1722" s="57"/>
      <c r="AL1722" s="57"/>
      <c r="AM1722" s="57"/>
      <c r="AN1722" s="57"/>
      <c r="AO1722" s="57"/>
      <c r="AP1722" s="57"/>
      <c r="AQ1722" s="57"/>
      <c r="AR1722" s="57"/>
      <c r="AS1722" s="57"/>
      <c r="AT1722" s="57"/>
      <c r="AU1722" s="57"/>
      <c r="AV1722" s="57"/>
      <c r="AW1722" s="57"/>
      <c r="AX1722" s="57"/>
      <c r="AY1722" s="57"/>
      <c r="AZ1722" s="57"/>
      <c r="BA1722" s="57"/>
      <c r="BB1722" s="57"/>
      <c r="BC1722" s="57"/>
      <c r="BD1722" s="57"/>
      <c r="BE1722" s="57"/>
      <c r="BF1722" s="57"/>
      <c r="BG1722" s="57"/>
      <c r="BH1722" s="57"/>
      <c r="BI1722" s="57"/>
      <c r="BJ1722" s="57"/>
      <c r="BK1722" s="57"/>
      <c r="BL1722" s="57"/>
      <c r="BM1722" s="57"/>
      <c r="BN1722" s="57"/>
      <c r="DI1722" s="422"/>
      <c r="DJ1722" s="422"/>
      <c r="EU1722" s="422"/>
      <c r="EV1722" s="422"/>
      <c r="IL1722" s="57"/>
      <c r="IM1722" s="57"/>
      <c r="IN1722" s="57"/>
      <c r="IO1722" s="57"/>
      <c r="IP1722" s="57"/>
      <c r="IQ1722" s="57"/>
      <c r="IR1722" s="57"/>
      <c r="IS1722" s="57"/>
      <c r="IT1722" s="57"/>
      <c r="IU1722" s="57"/>
      <c r="IV1722" s="57"/>
      <c r="IW1722" s="57"/>
      <c r="IX1722" s="57"/>
      <c r="IY1722" s="57"/>
      <c r="IZ1722" s="57"/>
      <c r="JA1722" s="57"/>
      <c r="JB1722" s="57"/>
      <c r="JJ1722" s="57"/>
      <c r="JK1722" s="57"/>
      <c r="JL1722" s="57"/>
      <c r="JM1722" s="57"/>
      <c r="JN1722" s="57"/>
      <c r="JO1722" s="57"/>
      <c r="JP1722" s="57"/>
      <c r="JQ1722" s="57"/>
      <c r="JR1722" s="57"/>
      <c r="JS1722" s="57"/>
      <c r="JT1722" s="57"/>
      <c r="JU1722" s="57"/>
      <c r="JV1722" s="57"/>
      <c r="JW1722" s="57"/>
      <c r="JX1722" s="57"/>
      <c r="JY1722" s="57"/>
      <c r="JZ1722" s="57"/>
      <c r="KA1722" s="57"/>
      <c r="KB1722" s="57"/>
      <c r="KC1722" s="57"/>
    </row>
    <row r="1723" spans="14:289" s="56" customFormat="1" ht="15" customHeight="1">
      <c r="N1723" s="172"/>
      <c r="O1723" s="172"/>
      <c r="P1723" s="172"/>
      <c r="Q1723" s="172"/>
      <c r="R1723" s="172"/>
      <c r="AG1723" s="57"/>
      <c r="AH1723" s="57"/>
      <c r="AI1723" s="57"/>
      <c r="AJ1723" s="57"/>
      <c r="AK1723" s="57"/>
      <c r="AL1723" s="57"/>
      <c r="AM1723" s="57"/>
      <c r="AN1723" s="57"/>
      <c r="AO1723" s="57"/>
      <c r="AP1723" s="57"/>
      <c r="AQ1723" s="57"/>
      <c r="AR1723" s="57"/>
      <c r="AS1723" s="57"/>
      <c r="AT1723" s="57"/>
      <c r="AU1723" s="57"/>
      <c r="AV1723" s="57"/>
      <c r="AW1723" s="57"/>
      <c r="AX1723" s="57"/>
      <c r="AY1723" s="57"/>
      <c r="AZ1723" s="57"/>
      <c r="BA1723" s="57"/>
      <c r="BB1723" s="57"/>
      <c r="BC1723" s="57"/>
      <c r="BD1723" s="57"/>
      <c r="BE1723" s="57"/>
      <c r="BF1723" s="57"/>
      <c r="BG1723" s="57"/>
      <c r="BH1723" s="57"/>
      <c r="BI1723" s="57"/>
      <c r="BJ1723" s="57"/>
      <c r="BK1723" s="57"/>
      <c r="BL1723" s="57"/>
      <c r="BM1723" s="57"/>
      <c r="BN1723" s="57"/>
      <c r="DI1723" s="422"/>
      <c r="DJ1723" s="422"/>
      <c r="EU1723" s="422"/>
      <c r="EV1723" s="422"/>
      <c r="IL1723" s="57"/>
      <c r="IM1723" s="57"/>
      <c r="IN1723" s="57"/>
      <c r="IO1723" s="57"/>
      <c r="IP1723" s="57"/>
      <c r="IQ1723" s="57"/>
      <c r="IR1723" s="57"/>
      <c r="IS1723" s="57"/>
      <c r="IT1723" s="57"/>
      <c r="IU1723" s="57"/>
      <c r="IV1723" s="57"/>
      <c r="IW1723" s="57"/>
      <c r="IX1723" s="57"/>
      <c r="IY1723" s="57"/>
      <c r="IZ1723" s="57"/>
      <c r="JA1723" s="57"/>
      <c r="JB1723" s="57"/>
      <c r="JJ1723" s="57"/>
      <c r="JK1723" s="57"/>
      <c r="JL1723" s="57"/>
      <c r="JM1723" s="57"/>
      <c r="JN1723" s="57"/>
      <c r="JO1723" s="57"/>
      <c r="JP1723" s="57"/>
      <c r="JQ1723" s="57"/>
      <c r="JR1723" s="57"/>
      <c r="JS1723" s="57"/>
      <c r="JT1723" s="57"/>
      <c r="JU1723" s="57"/>
      <c r="JV1723" s="57"/>
      <c r="JW1723" s="57"/>
      <c r="JX1723" s="57"/>
      <c r="JY1723" s="57"/>
      <c r="JZ1723" s="57"/>
      <c r="KA1723" s="57"/>
      <c r="KB1723" s="57"/>
      <c r="KC1723" s="57"/>
    </row>
    <row r="1724" spans="14:289" s="56" customFormat="1" ht="15" customHeight="1">
      <c r="N1724" s="172"/>
      <c r="O1724" s="172"/>
      <c r="P1724" s="172"/>
      <c r="Q1724" s="172"/>
      <c r="R1724" s="172"/>
      <c r="AG1724" s="57"/>
      <c r="AH1724" s="57"/>
      <c r="AI1724" s="57"/>
      <c r="AJ1724" s="57"/>
      <c r="AK1724" s="57"/>
      <c r="AL1724" s="57"/>
      <c r="AM1724" s="57"/>
      <c r="AN1724" s="57"/>
      <c r="AO1724" s="57"/>
      <c r="AP1724" s="57"/>
      <c r="AQ1724" s="57"/>
      <c r="AR1724" s="57"/>
      <c r="AS1724" s="57"/>
      <c r="AT1724" s="57"/>
      <c r="AU1724" s="57"/>
      <c r="AV1724" s="57"/>
      <c r="AW1724" s="57"/>
      <c r="AX1724" s="57"/>
      <c r="AY1724" s="57"/>
      <c r="AZ1724" s="57"/>
      <c r="BA1724" s="57"/>
      <c r="BB1724" s="57"/>
      <c r="BC1724" s="57"/>
      <c r="BD1724" s="57"/>
      <c r="BE1724" s="57"/>
      <c r="BF1724" s="57"/>
      <c r="BG1724" s="57"/>
      <c r="BH1724" s="57"/>
      <c r="BI1724" s="57"/>
      <c r="BJ1724" s="57"/>
      <c r="BK1724" s="57"/>
      <c r="BL1724" s="57"/>
      <c r="BM1724" s="57"/>
      <c r="BN1724" s="57"/>
      <c r="DI1724" s="422"/>
      <c r="DJ1724" s="422"/>
      <c r="EU1724" s="422"/>
      <c r="EV1724" s="422"/>
      <c r="IL1724" s="57"/>
      <c r="IM1724" s="57"/>
      <c r="IN1724" s="57"/>
      <c r="IO1724" s="57"/>
      <c r="IP1724" s="57"/>
      <c r="IQ1724" s="57"/>
      <c r="IR1724" s="57"/>
      <c r="IS1724" s="57"/>
      <c r="IT1724" s="57"/>
      <c r="IU1724" s="57"/>
      <c r="IV1724" s="57"/>
      <c r="IW1724" s="57"/>
      <c r="IX1724" s="57"/>
      <c r="IY1724" s="57"/>
      <c r="IZ1724" s="57"/>
      <c r="JA1724" s="57"/>
      <c r="JB1724" s="57"/>
      <c r="JJ1724" s="57"/>
      <c r="JK1724" s="57"/>
      <c r="JL1724" s="57"/>
      <c r="JM1724" s="57"/>
      <c r="JN1724" s="57"/>
      <c r="JO1724" s="57"/>
      <c r="JP1724" s="57"/>
      <c r="JQ1724" s="57"/>
      <c r="JR1724" s="57"/>
      <c r="JS1724" s="57"/>
      <c r="JT1724" s="57"/>
      <c r="JU1724" s="57"/>
      <c r="JV1724" s="57"/>
      <c r="JW1724" s="57"/>
      <c r="JX1724" s="57"/>
      <c r="JY1724" s="57"/>
      <c r="JZ1724" s="57"/>
      <c r="KA1724" s="57"/>
      <c r="KB1724" s="57"/>
      <c r="KC1724" s="57"/>
    </row>
    <row r="1725" spans="14:289" s="56" customFormat="1" ht="15" customHeight="1">
      <c r="N1725" s="172"/>
      <c r="O1725" s="172"/>
      <c r="P1725" s="172"/>
      <c r="Q1725" s="172"/>
      <c r="R1725" s="172"/>
      <c r="AG1725" s="57"/>
      <c r="AH1725" s="57"/>
      <c r="AI1725" s="57"/>
      <c r="AJ1725" s="57"/>
      <c r="AK1725" s="57"/>
      <c r="AL1725" s="57"/>
      <c r="AM1725" s="57"/>
      <c r="AN1725" s="57"/>
      <c r="AO1725" s="57"/>
      <c r="AP1725" s="57"/>
      <c r="AQ1725" s="57"/>
      <c r="AR1725" s="57"/>
      <c r="AS1725" s="57"/>
      <c r="AT1725" s="57"/>
      <c r="AU1725" s="57"/>
      <c r="AV1725" s="57"/>
      <c r="AW1725" s="57"/>
      <c r="AX1725" s="57"/>
      <c r="AY1725" s="57"/>
      <c r="AZ1725" s="57"/>
      <c r="BA1725" s="57"/>
      <c r="BB1725" s="57"/>
      <c r="BC1725" s="57"/>
      <c r="BD1725" s="57"/>
      <c r="BE1725" s="57"/>
      <c r="BF1725" s="57"/>
      <c r="BG1725" s="57"/>
      <c r="BH1725" s="57"/>
      <c r="BI1725" s="57"/>
      <c r="BJ1725" s="57"/>
      <c r="BK1725" s="57"/>
      <c r="BL1725" s="57"/>
      <c r="BM1725" s="57"/>
      <c r="BN1725" s="57"/>
      <c r="DI1725" s="422"/>
      <c r="DJ1725" s="422"/>
      <c r="EU1725" s="422"/>
      <c r="EV1725" s="422"/>
      <c r="IL1725" s="57"/>
      <c r="IM1725" s="57"/>
      <c r="IN1725" s="57"/>
      <c r="IO1725" s="57"/>
      <c r="IP1725" s="57"/>
      <c r="IQ1725" s="57"/>
      <c r="IR1725" s="57"/>
      <c r="IS1725" s="57"/>
      <c r="IT1725" s="57"/>
      <c r="IU1725" s="57"/>
      <c r="IV1725" s="57"/>
      <c r="IW1725" s="57"/>
      <c r="IX1725" s="57"/>
      <c r="IY1725" s="57"/>
      <c r="IZ1725" s="57"/>
      <c r="JA1725" s="57"/>
      <c r="JB1725" s="57"/>
      <c r="JJ1725" s="57"/>
      <c r="JK1725" s="57"/>
      <c r="JL1725" s="57"/>
      <c r="JM1725" s="57"/>
      <c r="JN1725" s="57"/>
      <c r="JO1725" s="57"/>
      <c r="JP1725" s="57"/>
      <c r="JQ1725" s="57"/>
      <c r="JR1725" s="57"/>
      <c r="JS1725" s="57"/>
      <c r="JT1725" s="57"/>
      <c r="JU1725" s="57"/>
      <c r="JV1725" s="57"/>
      <c r="JW1725" s="57"/>
      <c r="JX1725" s="57"/>
      <c r="JY1725" s="57"/>
      <c r="JZ1725" s="57"/>
      <c r="KA1725" s="57"/>
      <c r="KB1725" s="57"/>
      <c r="KC1725" s="57"/>
    </row>
    <row r="1726" spans="14:289" s="56" customFormat="1" ht="15" customHeight="1">
      <c r="N1726" s="172"/>
      <c r="O1726" s="172"/>
      <c r="P1726" s="172"/>
      <c r="Q1726" s="172"/>
      <c r="R1726" s="172"/>
      <c r="AG1726" s="57"/>
      <c r="AH1726" s="57"/>
      <c r="AI1726" s="57"/>
      <c r="AJ1726" s="57"/>
      <c r="AK1726" s="57"/>
      <c r="AL1726" s="57"/>
      <c r="AM1726" s="57"/>
      <c r="AN1726" s="57"/>
      <c r="AO1726" s="57"/>
      <c r="AP1726" s="57"/>
      <c r="AQ1726" s="57"/>
      <c r="AR1726" s="57"/>
      <c r="AS1726" s="57"/>
      <c r="AT1726" s="57"/>
      <c r="AU1726" s="57"/>
      <c r="AV1726" s="57"/>
      <c r="AW1726" s="57"/>
      <c r="AX1726" s="57"/>
      <c r="AY1726" s="57"/>
      <c r="AZ1726" s="57"/>
      <c r="BA1726" s="57"/>
      <c r="BB1726" s="57"/>
      <c r="BC1726" s="57"/>
      <c r="BD1726" s="57"/>
      <c r="BE1726" s="57"/>
      <c r="BF1726" s="57"/>
      <c r="BG1726" s="57"/>
      <c r="BH1726" s="57"/>
      <c r="BI1726" s="57"/>
      <c r="BJ1726" s="57"/>
      <c r="BK1726" s="57"/>
      <c r="BL1726" s="57"/>
      <c r="BM1726" s="57"/>
      <c r="BN1726" s="57"/>
      <c r="DI1726" s="422"/>
      <c r="DJ1726" s="422"/>
      <c r="EU1726" s="422"/>
      <c r="EV1726" s="422"/>
      <c r="IL1726" s="57"/>
      <c r="IM1726" s="57"/>
      <c r="IN1726" s="57"/>
      <c r="IO1726" s="57"/>
      <c r="IP1726" s="57"/>
      <c r="IQ1726" s="57"/>
      <c r="IR1726" s="57"/>
      <c r="IS1726" s="57"/>
      <c r="IT1726" s="57"/>
      <c r="IU1726" s="57"/>
      <c r="IV1726" s="57"/>
      <c r="IW1726" s="57"/>
      <c r="IX1726" s="57"/>
      <c r="IY1726" s="57"/>
      <c r="IZ1726" s="57"/>
      <c r="JA1726" s="57"/>
      <c r="JB1726" s="57"/>
      <c r="JJ1726" s="57"/>
      <c r="JK1726" s="57"/>
      <c r="JL1726" s="57"/>
      <c r="JM1726" s="57"/>
      <c r="JN1726" s="57"/>
      <c r="JO1726" s="57"/>
      <c r="JP1726" s="57"/>
      <c r="JQ1726" s="57"/>
      <c r="JR1726" s="57"/>
      <c r="JS1726" s="57"/>
      <c r="JT1726" s="57"/>
      <c r="JU1726" s="57"/>
      <c r="JV1726" s="57"/>
      <c r="JW1726" s="57"/>
      <c r="JX1726" s="57"/>
      <c r="JY1726" s="57"/>
      <c r="JZ1726" s="57"/>
      <c r="KA1726" s="57"/>
      <c r="KB1726" s="57"/>
      <c r="KC1726" s="57"/>
    </row>
    <row r="1727" spans="14:289" s="56" customFormat="1" ht="15" customHeight="1">
      <c r="N1727" s="172"/>
      <c r="O1727" s="172"/>
      <c r="P1727" s="172"/>
      <c r="Q1727" s="172"/>
      <c r="R1727" s="172"/>
      <c r="AG1727" s="57"/>
      <c r="AH1727" s="57"/>
      <c r="AI1727" s="57"/>
      <c r="AJ1727" s="57"/>
      <c r="AK1727" s="57"/>
      <c r="AL1727" s="57"/>
      <c r="AM1727" s="57"/>
      <c r="AN1727" s="57"/>
      <c r="AO1727" s="57"/>
      <c r="AP1727" s="57"/>
      <c r="AQ1727" s="57"/>
      <c r="AR1727" s="57"/>
      <c r="AS1727" s="57"/>
      <c r="AT1727" s="57"/>
      <c r="AU1727" s="57"/>
      <c r="AV1727" s="57"/>
      <c r="AW1727" s="57"/>
      <c r="AX1727" s="57"/>
      <c r="AY1727" s="57"/>
      <c r="AZ1727" s="57"/>
      <c r="BA1727" s="57"/>
      <c r="BB1727" s="57"/>
      <c r="BC1727" s="57"/>
      <c r="BD1727" s="57"/>
      <c r="BE1727" s="57"/>
      <c r="BF1727" s="57"/>
      <c r="BG1727" s="57"/>
      <c r="BH1727" s="57"/>
      <c r="BI1727" s="57"/>
      <c r="BJ1727" s="57"/>
      <c r="BK1727" s="57"/>
      <c r="BL1727" s="57"/>
      <c r="BM1727" s="57"/>
      <c r="BN1727" s="57"/>
      <c r="DI1727" s="422"/>
      <c r="DJ1727" s="422"/>
      <c r="EU1727" s="422"/>
      <c r="EV1727" s="422"/>
      <c r="IL1727" s="57"/>
      <c r="IM1727" s="57"/>
      <c r="IN1727" s="57"/>
      <c r="IO1727" s="57"/>
      <c r="IP1727" s="57"/>
      <c r="IQ1727" s="57"/>
      <c r="IR1727" s="57"/>
      <c r="IS1727" s="57"/>
      <c r="IT1727" s="57"/>
      <c r="IU1727" s="57"/>
      <c r="IV1727" s="57"/>
      <c r="IW1727" s="57"/>
      <c r="IX1727" s="57"/>
      <c r="IY1727" s="57"/>
      <c r="IZ1727" s="57"/>
      <c r="JA1727" s="57"/>
      <c r="JB1727" s="57"/>
      <c r="JJ1727" s="57"/>
      <c r="JK1727" s="57"/>
      <c r="JL1727" s="57"/>
      <c r="JM1727" s="57"/>
      <c r="JN1727" s="57"/>
      <c r="JO1727" s="57"/>
      <c r="JP1727" s="57"/>
      <c r="JQ1727" s="57"/>
      <c r="JR1727" s="57"/>
      <c r="JS1727" s="57"/>
      <c r="JT1727" s="57"/>
      <c r="JU1727" s="57"/>
      <c r="JV1727" s="57"/>
      <c r="JW1727" s="57"/>
      <c r="JX1727" s="57"/>
      <c r="JY1727" s="57"/>
      <c r="JZ1727" s="57"/>
      <c r="KA1727" s="57"/>
      <c r="KB1727" s="57"/>
      <c r="KC1727" s="57"/>
    </row>
    <row r="1728" spans="14:289" s="56" customFormat="1" ht="15" customHeight="1">
      <c r="N1728" s="172"/>
      <c r="O1728" s="172"/>
      <c r="P1728" s="172"/>
      <c r="Q1728" s="172"/>
      <c r="R1728" s="172"/>
      <c r="AG1728" s="57"/>
      <c r="AH1728" s="57"/>
      <c r="AI1728" s="57"/>
      <c r="AJ1728" s="57"/>
      <c r="AK1728" s="57"/>
      <c r="AL1728" s="57"/>
      <c r="AM1728" s="57"/>
      <c r="AN1728" s="57"/>
      <c r="AO1728" s="57"/>
      <c r="AP1728" s="57"/>
      <c r="AQ1728" s="57"/>
      <c r="AR1728" s="57"/>
      <c r="AS1728" s="57"/>
      <c r="AT1728" s="57"/>
      <c r="AU1728" s="57"/>
      <c r="AV1728" s="57"/>
      <c r="AW1728" s="57"/>
      <c r="AX1728" s="57"/>
      <c r="AY1728" s="57"/>
      <c r="AZ1728" s="57"/>
      <c r="BA1728" s="57"/>
      <c r="BB1728" s="57"/>
      <c r="BC1728" s="57"/>
      <c r="BD1728" s="57"/>
      <c r="BE1728" s="57"/>
      <c r="BF1728" s="57"/>
      <c r="BG1728" s="57"/>
      <c r="BH1728" s="57"/>
      <c r="BI1728" s="57"/>
      <c r="BJ1728" s="57"/>
      <c r="BK1728" s="57"/>
      <c r="BL1728" s="57"/>
      <c r="BM1728" s="57"/>
      <c r="BN1728" s="57"/>
      <c r="DI1728" s="422"/>
      <c r="DJ1728" s="422"/>
      <c r="EU1728" s="422"/>
      <c r="EV1728" s="422"/>
      <c r="IL1728" s="57"/>
      <c r="IM1728" s="57"/>
      <c r="IN1728" s="57"/>
      <c r="IO1728" s="57"/>
      <c r="IP1728" s="57"/>
      <c r="IQ1728" s="57"/>
      <c r="IR1728" s="57"/>
      <c r="IS1728" s="57"/>
      <c r="IT1728" s="57"/>
      <c r="IU1728" s="57"/>
      <c r="IV1728" s="57"/>
      <c r="IW1728" s="57"/>
      <c r="IX1728" s="57"/>
      <c r="IY1728" s="57"/>
      <c r="IZ1728" s="57"/>
      <c r="JA1728" s="57"/>
      <c r="JB1728" s="57"/>
      <c r="JJ1728" s="57"/>
      <c r="JK1728" s="57"/>
      <c r="JL1728" s="57"/>
      <c r="JM1728" s="57"/>
      <c r="JN1728" s="57"/>
      <c r="JO1728" s="57"/>
      <c r="JP1728" s="57"/>
      <c r="JQ1728" s="57"/>
      <c r="JR1728" s="57"/>
      <c r="JS1728" s="57"/>
      <c r="JT1728" s="57"/>
      <c r="JU1728" s="57"/>
      <c r="JV1728" s="57"/>
      <c r="JW1728" s="57"/>
      <c r="JX1728" s="57"/>
      <c r="JY1728" s="57"/>
      <c r="JZ1728" s="57"/>
      <c r="KA1728" s="57"/>
      <c r="KB1728" s="57"/>
      <c r="KC1728" s="57"/>
    </row>
    <row r="1729" spans="14:307" s="56" customFormat="1" ht="15" customHeight="1">
      <c r="N1729" s="172"/>
      <c r="O1729" s="172"/>
      <c r="P1729" s="172"/>
      <c r="Q1729" s="172"/>
      <c r="R1729" s="172"/>
      <c r="AG1729" s="57"/>
      <c r="AH1729" s="57"/>
      <c r="AI1729" s="57"/>
      <c r="AJ1729" s="57"/>
      <c r="AK1729" s="57"/>
      <c r="AL1729" s="57"/>
      <c r="AM1729" s="57"/>
      <c r="AN1729" s="57"/>
      <c r="AO1729" s="57"/>
      <c r="AP1729" s="57"/>
      <c r="AQ1729" s="57"/>
      <c r="AR1729" s="57"/>
      <c r="AS1729" s="57"/>
      <c r="AT1729" s="57"/>
      <c r="AU1729" s="57"/>
      <c r="AV1729" s="57"/>
      <c r="AW1729" s="57"/>
      <c r="AX1729" s="57"/>
      <c r="AY1729" s="57"/>
      <c r="AZ1729" s="57"/>
      <c r="BA1729" s="57"/>
      <c r="BB1729" s="57"/>
      <c r="BC1729" s="57"/>
      <c r="BD1729" s="57"/>
      <c r="BE1729" s="57"/>
      <c r="BF1729" s="57"/>
      <c r="BG1729" s="57"/>
      <c r="BH1729" s="57"/>
      <c r="BI1729" s="57"/>
      <c r="BJ1729" s="57"/>
      <c r="BK1729" s="57"/>
      <c r="BL1729" s="57"/>
      <c r="BM1729" s="57"/>
      <c r="BN1729" s="57"/>
      <c r="DI1729" s="422"/>
      <c r="DJ1729" s="422"/>
      <c r="EU1729" s="422"/>
      <c r="EV1729" s="422"/>
      <c r="IL1729" s="57"/>
      <c r="IM1729" s="57"/>
      <c r="IN1729" s="57"/>
      <c r="IO1729" s="57"/>
      <c r="IP1729" s="57"/>
      <c r="IQ1729" s="57"/>
      <c r="IR1729" s="57"/>
      <c r="IS1729" s="57"/>
      <c r="IT1729" s="57"/>
      <c r="IU1729" s="57"/>
      <c r="IV1729" s="57"/>
      <c r="IW1729" s="57"/>
      <c r="IX1729" s="57"/>
      <c r="IY1729" s="57"/>
      <c r="IZ1729" s="57"/>
      <c r="JA1729" s="57"/>
      <c r="JB1729" s="57"/>
      <c r="JJ1729" s="57"/>
      <c r="JK1729" s="57"/>
      <c r="JL1729" s="57"/>
      <c r="JM1729" s="57"/>
      <c r="JN1729" s="57"/>
      <c r="JO1729" s="57"/>
      <c r="JP1729" s="57"/>
      <c r="JQ1729" s="57"/>
      <c r="JR1729" s="57"/>
      <c r="JS1729" s="57"/>
      <c r="JT1729" s="57"/>
      <c r="JU1729" s="57"/>
      <c r="JV1729" s="57"/>
      <c r="JW1729" s="57"/>
      <c r="JX1729" s="57"/>
      <c r="JY1729" s="57"/>
      <c r="JZ1729" s="57"/>
      <c r="KA1729" s="57"/>
      <c r="KB1729" s="57"/>
      <c r="KC1729" s="57"/>
    </row>
    <row r="1730" spans="14:307" s="56" customFormat="1" ht="15" customHeight="1">
      <c r="N1730" s="172"/>
      <c r="O1730" s="172"/>
      <c r="P1730" s="172"/>
      <c r="Q1730" s="172"/>
      <c r="R1730" s="172"/>
      <c r="AG1730" s="57"/>
      <c r="AH1730" s="57"/>
      <c r="AI1730" s="57"/>
      <c r="AJ1730" s="57"/>
      <c r="AK1730" s="57"/>
      <c r="AL1730" s="57"/>
      <c r="AM1730" s="57"/>
      <c r="AN1730" s="57"/>
      <c r="AO1730" s="57"/>
      <c r="AP1730" s="57"/>
      <c r="AQ1730" s="57"/>
      <c r="AR1730" s="57"/>
      <c r="AS1730" s="57"/>
      <c r="AT1730" s="57"/>
      <c r="AU1730" s="57"/>
      <c r="AV1730" s="57"/>
      <c r="AW1730" s="57"/>
      <c r="AX1730" s="57"/>
      <c r="AY1730" s="57"/>
      <c r="AZ1730" s="57"/>
      <c r="BA1730" s="57"/>
      <c r="BB1730" s="57"/>
      <c r="BC1730" s="57"/>
      <c r="BD1730" s="57"/>
      <c r="BE1730" s="57"/>
      <c r="BF1730" s="57"/>
      <c r="BG1730" s="57"/>
      <c r="BH1730" s="57"/>
      <c r="BI1730" s="57"/>
      <c r="BJ1730" s="57"/>
      <c r="BK1730" s="57"/>
      <c r="BL1730" s="57"/>
      <c r="BM1730" s="57"/>
      <c r="BN1730" s="57"/>
      <c r="DI1730" s="422"/>
      <c r="DJ1730" s="422"/>
      <c r="EU1730" s="422"/>
      <c r="EV1730" s="422"/>
      <c r="IL1730" s="57"/>
      <c r="IM1730" s="57"/>
      <c r="IN1730" s="57"/>
      <c r="IO1730" s="57"/>
      <c r="IP1730" s="57"/>
      <c r="IQ1730" s="57"/>
      <c r="IR1730" s="57"/>
      <c r="IS1730" s="57"/>
      <c r="IT1730" s="57"/>
      <c r="IU1730" s="57"/>
      <c r="IV1730" s="57"/>
      <c r="IW1730" s="57"/>
      <c r="IX1730" s="57"/>
      <c r="IY1730" s="57"/>
      <c r="IZ1730" s="57"/>
      <c r="JA1730" s="57"/>
      <c r="JB1730" s="57"/>
      <c r="JJ1730" s="57"/>
      <c r="JK1730" s="57"/>
      <c r="JL1730" s="57"/>
      <c r="JM1730" s="57"/>
      <c r="JN1730" s="57"/>
      <c r="JO1730" s="57"/>
      <c r="JP1730" s="57"/>
      <c r="JQ1730" s="57"/>
      <c r="JR1730" s="57"/>
      <c r="JS1730" s="57"/>
      <c r="JT1730" s="57"/>
      <c r="JU1730" s="57"/>
      <c r="JV1730" s="57"/>
      <c r="JW1730" s="57"/>
      <c r="JX1730" s="57"/>
      <c r="JY1730" s="57"/>
      <c r="JZ1730" s="57"/>
      <c r="KA1730" s="57"/>
      <c r="KB1730" s="57"/>
      <c r="KC1730" s="57"/>
    </row>
    <row r="1731" spans="14:307" s="56" customFormat="1" ht="15" customHeight="1">
      <c r="N1731" s="172"/>
      <c r="O1731" s="172"/>
      <c r="P1731" s="172"/>
      <c r="Q1731" s="172"/>
      <c r="R1731" s="172"/>
      <c r="AG1731" s="57"/>
      <c r="AH1731" s="57"/>
      <c r="AI1731" s="57"/>
      <c r="AJ1731" s="57"/>
      <c r="AK1731" s="57"/>
      <c r="AL1731" s="57"/>
      <c r="AM1731" s="57"/>
      <c r="AN1731" s="57"/>
      <c r="AO1731" s="57"/>
      <c r="AP1731" s="57"/>
      <c r="AQ1731" s="57"/>
      <c r="AR1731" s="57"/>
      <c r="AS1731" s="57"/>
      <c r="AT1731" s="57"/>
      <c r="AU1731" s="57"/>
      <c r="AV1731" s="57"/>
      <c r="AW1731" s="57"/>
      <c r="AX1731" s="57"/>
      <c r="AY1731" s="57"/>
      <c r="AZ1731" s="57"/>
      <c r="BA1731" s="57"/>
      <c r="BB1731" s="57"/>
      <c r="BC1731" s="57"/>
      <c r="BD1731" s="57"/>
      <c r="BE1731" s="57"/>
      <c r="BF1731" s="57"/>
      <c r="BG1731" s="57"/>
      <c r="BH1731" s="57"/>
      <c r="BI1731" s="57"/>
      <c r="BJ1731" s="57"/>
      <c r="BK1731" s="57"/>
      <c r="BL1731" s="57"/>
      <c r="BM1731" s="57"/>
      <c r="BN1731" s="57"/>
      <c r="DI1731" s="422"/>
      <c r="DJ1731" s="422"/>
      <c r="EU1731" s="422"/>
      <c r="EV1731" s="422"/>
      <c r="IL1731" s="57"/>
      <c r="IM1731" s="57"/>
      <c r="IN1731" s="57"/>
      <c r="IO1731" s="57"/>
      <c r="IP1731" s="57"/>
      <c r="IQ1731" s="57"/>
      <c r="IR1731" s="57"/>
      <c r="IS1731" s="57"/>
      <c r="IT1731" s="57"/>
      <c r="IU1731" s="57"/>
      <c r="IV1731" s="57"/>
      <c r="IW1731" s="57"/>
      <c r="IX1731" s="57"/>
      <c r="IY1731" s="57"/>
      <c r="IZ1731" s="57"/>
      <c r="JA1731" s="57"/>
      <c r="JB1731" s="57"/>
      <c r="JJ1731" s="57"/>
      <c r="JK1731" s="57"/>
      <c r="JL1731" s="57"/>
      <c r="JM1731" s="57"/>
      <c r="JN1731" s="57"/>
      <c r="JO1731" s="57"/>
      <c r="JP1731" s="57"/>
      <c r="JQ1731" s="57"/>
      <c r="JR1731" s="57"/>
      <c r="JS1731" s="57"/>
      <c r="JT1731" s="57"/>
      <c r="JU1731" s="57"/>
      <c r="JV1731" s="57"/>
      <c r="JW1731" s="57"/>
      <c r="JX1731" s="57"/>
      <c r="JY1731" s="57"/>
      <c r="JZ1731" s="57"/>
      <c r="KA1731" s="57"/>
      <c r="KB1731" s="57"/>
      <c r="KC1731" s="57"/>
    </row>
    <row r="1732" spans="14:307" s="56" customFormat="1" ht="15" customHeight="1">
      <c r="N1732" s="172"/>
      <c r="O1732" s="172"/>
      <c r="P1732" s="172"/>
      <c r="Q1732" s="172"/>
      <c r="R1732" s="172"/>
      <c r="AG1732" s="57"/>
      <c r="AH1732" s="57"/>
      <c r="AI1732" s="57"/>
      <c r="AJ1732" s="57"/>
      <c r="AK1732" s="57"/>
      <c r="AL1732" s="57"/>
      <c r="AM1732" s="57"/>
      <c r="AN1732" s="57"/>
      <c r="AO1732" s="57"/>
      <c r="AP1732" s="57"/>
      <c r="AQ1732" s="57"/>
      <c r="AR1732" s="57"/>
      <c r="AS1732" s="57"/>
      <c r="AT1732" s="57"/>
      <c r="AU1732" s="57"/>
      <c r="AV1732" s="57"/>
      <c r="AW1732" s="57"/>
      <c r="AX1732" s="57"/>
      <c r="AY1732" s="57"/>
      <c r="AZ1732" s="57"/>
      <c r="BA1732" s="57"/>
      <c r="BB1732" s="57"/>
      <c r="BC1732" s="57"/>
      <c r="BD1732" s="57"/>
      <c r="BE1732" s="57"/>
      <c r="BF1732" s="57"/>
      <c r="BG1732" s="57"/>
      <c r="BH1732" s="57"/>
      <c r="BI1732" s="57"/>
      <c r="BJ1732" s="57"/>
      <c r="BK1732" s="57"/>
      <c r="BL1732" s="57"/>
      <c r="BM1732" s="57"/>
      <c r="BN1732" s="57"/>
      <c r="DI1732" s="422"/>
      <c r="DJ1732" s="422"/>
      <c r="EU1732" s="422"/>
      <c r="EV1732" s="422"/>
      <c r="IL1732" s="57"/>
      <c r="IM1732" s="57"/>
      <c r="IN1732" s="57"/>
      <c r="IO1732" s="57"/>
      <c r="IP1732" s="57"/>
      <c r="IQ1732" s="57"/>
      <c r="IR1732" s="57"/>
      <c r="IS1732" s="57"/>
      <c r="IT1732" s="57"/>
      <c r="IU1732" s="57"/>
      <c r="IV1732" s="57"/>
      <c r="IW1732" s="57"/>
      <c r="IX1732" s="57"/>
      <c r="IY1732" s="57"/>
      <c r="IZ1732" s="57"/>
      <c r="JA1732" s="57"/>
      <c r="JB1732" s="57"/>
      <c r="JJ1732" s="57"/>
      <c r="JK1732" s="57"/>
      <c r="JL1732" s="57"/>
      <c r="JM1732" s="57"/>
      <c r="JN1732" s="57"/>
      <c r="JO1732" s="57"/>
      <c r="JP1732" s="57"/>
      <c r="JQ1732" s="57"/>
      <c r="JR1732" s="57"/>
      <c r="JS1732" s="57"/>
      <c r="JT1732" s="57"/>
      <c r="JU1732" s="57"/>
      <c r="JV1732" s="57"/>
      <c r="JW1732" s="57"/>
      <c r="JX1732" s="57"/>
      <c r="JY1732" s="57"/>
      <c r="JZ1732" s="57"/>
      <c r="KA1732" s="57"/>
      <c r="KB1732" s="57"/>
      <c r="KC1732" s="57"/>
    </row>
    <row r="1733" spans="14:307" s="56" customFormat="1" ht="15" customHeight="1">
      <c r="N1733" s="172"/>
      <c r="O1733" s="172"/>
      <c r="P1733" s="172"/>
      <c r="Q1733" s="172"/>
      <c r="R1733" s="172"/>
      <c r="AG1733" s="57"/>
      <c r="AH1733" s="57"/>
      <c r="AI1733" s="57"/>
      <c r="AJ1733" s="57"/>
      <c r="AK1733" s="57"/>
      <c r="AL1733" s="57"/>
      <c r="AM1733" s="57"/>
      <c r="AN1733" s="57"/>
      <c r="AO1733" s="57"/>
      <c r="AP1733" s="57"/>
      <c r="AQ1733" s="57"/>
      <c r="AR1733" s="57"/>
      <c r="AS1733" s="57"/>
      <c r="AT1733" s="57"/>
      <c r="AU1733" s="57"/>
      <c r="AV1733" s="57"/>
      <c r="AW1733" s="57"/>
      <c r="AX1733" s="57"/>
      <c r="AY1733" s="57"/>
      <c r="AZ1733" s="57"/>
      <c r="BA1733" s="57"/>
      <c r="BB1733" s="57"/>
      <c r="BC1733" s="57"/>
      <c r="BD1733" s="57"/>
      <c r="BE1733" s="57"/>
      <c r="BF1733" s="57"/>
      <c r="BG1733" s="57"/>
      <c r="BH1733" s="57"/>
      <c r="BI1733" s="57"/>
      <c r="BJ1733" s="57"/>
      <c r="BK1733" s="57"/>
      <c r="BL1733" s="57"/>
      <c r="BM1733" s="57"/>
      <c r="BN1733" s="57"/>
      <c r="DI1733" s="422"/>
      <c r="DJ1733" s="422"/>
      <c r="EU1733" s="422"/>
      <c r="EV1733" s="422"/>
      <c r="IL1733" s="57"/>
      <c r="IM1733" s="57"/>
      <c r="IN1733" s="57"/>
      <c r="IO1733" s="57"/>
      <c r="IP1733" s="57"/>
      <c r="IQ1733" s="57"/>
      <c r="IR1733" s="57"/>
      <c r="IS1733" s="57"/>
      <c r="IT1733" s="57"/>
      <c r="IU1733" s="57"/>
      <c r="IV1733" s="57"/>
      <c r="IW1733" s="57"/>
      <c r="IX1733" s="57"/>
      <c r="IY1733" s="57"/>
      <c r="IZ1733" s="57"/>
      <c r="JA1733" s="57"/>
      <c r="JB1733" s="57"/>
      <c r="JJ1733" s="57"/>
      <c r="JK1733" s="57"/>
      <c r="JL1733" s="57"/>
      <c r="JM1733" s="57"/>
      <c r="JN1733" s="57"/>
      <c r="JO1733" s="57"/>
      <c r="JP1733" s="57"/>
      <c r="JQ1733" s="57"/>
      <c r="JR1733" s="57"/>
      <c r="JS1733" s="57"/>
      <c r="JT1733" s="57"/>
      <c r="JU1733" s="57"/>
      <c r="JV1733" s="57"/>
      <c r="JW1733" s="57"/>
      <c r="JX1733" s="57"/>
      <c r="JY1733" s="57"/>
      <c r="JZ1733" s="57"/>
      <c r="KA1733" s="57"/>
      <c r="KB1733" s="57"/>
      <c r="KC1733" s="57"/>
    </row>
    <row r="1734" spans="14:307" s="56" customFormat="1" ht="15" customHeight="1">
      <c r="N1734" s="172"/>
      <c r="O1734" s="172"/>
      <c r="P1734" s="172"/>
      <c r="Q1734" s="172"/>
      <c r="R1734" s="172"/>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57"/>
      <c r="BJ1734" s="57"/>
      <c r="BK1734" s="57"/>
      <c r="BL1734" s="57"/>
      <c r="BM1734" s="57"/>
      <c r="BN1734" s="57"/>
      <c r="DI1734" s="422"/>
      <c r="DJ1734" s="422"/>
      <c r="EU1734" s="422"/>
      <c r="EV1734" s="422"/>
      <c r="IL1734" s="57"/>
      <c r="IM1734" s="57"/>
      <c r="IN1734" s="57"/>
      <c r="IO1734" s="57"/>
      <c r="IP1734" s="57"/>
      <c r="IQ1734" s="57"/>
      <c r="IR1734" s="57"/>
      <c r="IS1734" s="57"/>
      <c r="IT1734" s="57"/>
      <c r="IU1734" s="57"/>
      <c r="IV1734" s="57"/>
      <c r="IW1734" s="57"/>
      <c r="IX1734" s="57"/>
      <c r="IY1734" s="57"/>
      <c r="IZ1734" s="57"/>
      <c r="JA1734" s="57"/>
      <c r="JB1734" s="57"/>
      <c r="JJ1734" s="57"/>
      <c r="JK1734" s="57"/>
      <c r="JL1734" s="57"/>
      <c r="JM1734" s="57"/>
      <c r="JN1734" s="57"/>
      <c r="JO1734" s="57"/>
      <c r="JP1734" s="57"/>
      <c r="JQ1734" s="57"/>
      <c r="JR1734" s="57"/>
      <c r="JS1734" s="57"/>
      <c r="JT1734" s="57"/>
      <c r="JU1734" s="57"/>
      <c r="JV1734" s="57"/>
      <c r="JW1734" s="57"/>
      <c r="JX1734" s="57"/>
      <c r="JY1734" s="57"/>
      <c r="JZ1734" s="57"/>
      <c r="KA1734" s="57"/>
      <c r="KB1734" s="57"/>
      <c r="KC1734" s="57"/>
    </row>
    <row r="1735" spans="14:307" s="56" customFormat="1" ht="15" customHeight="1">
      <c r="N1735" s="172"/>
      <c r="O1735" s="172"/>
      <c r="P1735" s="172"/>
      <c r="Q1735" s="172"/>
      <c r="R1735" s="172"/>
      <c r="AG1735" s="57"/>
      <c r="AH1735" s="57"/>
      <c r="AI1735" s="57"/>
      <c r="AJ1735" s="57"/>
      <c r="AK1735" s="57"/>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7"/>
      <c r="BI1735" s="57"/>
      <c r="BJ1735" s="57"/>
      <c r="BK1735" s="57"/>
      <c r="BL1735" s="57"/>
      <c r="BM1735" s="57"/>
      <c r="BN1735" s="57"/>
      <c r="DI1735" s="422"/>
      <c r="DJ1735" s="422"/>
      <c r="DL1735" s="57"/>
      <c r="EU1735" s="422"/>
      <c r="EV1735" s="422"/>
      <c r="IL1735" s="57"/>
      <c r="IM1735" s="57"/>
      <c r="IN1735" s="57"/>
      <c r="IO1735" s="57"/>
      <c r="IP1735" s="57"/>
      <c r="IQ1735" s="57"/>
      <c r="IR1735" s="57"/>
      <c r="IS1735" s="57"/>
      <c r="IT1735" s="57"/>
      <c r="IU1735" s="57"/>
      <c r="IV1735" s="57"/>
      <c r="IW1735" s="57"/>
      <c r="IX1735" s="57"/>
      <c r="IY1735" s="57"/>
      <c r="IZ1735" s="57"/>
      <c r="JA1735" s="57"/>
      <c r="JB1735" s="57"/>
      <c r="JJ1735" s="57"/>
      <c r="JK1735" s="57"/>
      <c r="JL1735" s="57"/>
      <c r="JM1735" s="57"/>
      <c r="JN1735" s="57"/>
      <c r="JO1735" s="57"/>
      <c r="JP1735" s="57"/>
      <c r="JQ1735" s="57"/>
      <c r="JR1735" s="57"/>
      <c r="JS1735" s="57"/>
      <c r="JT1735" s="57"/>
      <c r="JU1735" s="57"/>
      <c r="JV1735" s="57"/>
      <c r="JW1735" s="57"/>
      <c r="JX1735" s="57"/>
      <c r="JY1735" s="57"/>
      <c r="JZ1735" s="57"/>
      <c r="KA1735" s="57"/>
      <c r="KB1735" s="57"/>
      <c r="KC1735" s="57"/>
    </row>
    <row r="1736" spans="14:307" s="56" customFormat="1" ht="15" customHeight="1">
      <c r="N1736" s="172"/>
      <c r="O1736" s="172"/>
      <c r="P1736" s="172"/>
      <c r="Q1736" s="172"/>
      <c r="R1736" s="172"/>
      <c r="AG1736" s="57"/>
      <c r="AH1736" s="57"/>
      <c r="AI1736" s="57"/>
      <c r="AJ1736" s="57"/>
      <c r="AK1736" s="57"/>
      <c r="AL1736" s="57"/>
      <c r="AM1736" s="57"/>
      <c r="AN1736" s="57"/>
      <c r="AO1736" s="57"/>
      <c r="AP1736" s="57"/>
      <c r="AQ1736" s="57"/>
      <c r="AR1736" s="57"/>
      <c r="AS1736" s="57"/>
      <c r="AT1736" s="57"/>
      <c r="AU1736" s="57"/>
      <c r="AV1736" s="57"/>
      <c r="AW1736" s="57"/>
      <c r="AX1736" s="57"/>
      <c r="AY1736" s="57"/>
      <c r="AZ1736" s="57"/>
      <c r="BA1736" s="57"/>
      <c r="BB1736" s="57"/>
      <c r="BC1736" s="57"/>
      <c r="BD1736" s="57"/>
      <c r="BE1736" s="57"/>
      <c r="BF1736" s="57"/>
      <c r="BG1736" s="57"/>
      <c r="BH1736" s="57"/>
      <c r="BI1736" s="57"/>
      <c r="BJ1736" s="57"/>
      <c r="BK1736" s="57"/>
      <c r="BL1736" s="57"/>
      <c r="BM1736" s="57"/>
      <c r="BN1736" s="57"/>
      <c r="DI1736" s="422"/>
      <c r="DJ1736" s="422"/>
      <c r="DL1736" s="57"/>
      <c r="EU1736" s="422"/>
      <c r="EV1736" s="422"/>
      <c r="IL1736" s="57"/>
      <c r="IM1736" s="57"/>
      <c r="IN1736" s="57"/>
      <c r="IO1736" s="57"/>
      <c r="IP1736" s="57"/>
      <c r="IQ1736" s="57"/>
      <c r="IR1736" s="57"/>
      <c r="IS1736" s="57"/>
      <c r="IT1736" s="57"/>
      <c r="IU1736" s="57"/>
      <c r="IV1736" s="57"/>
      <c r="IW1736" s="57"/>
      <c r="IX1736" s="57"/>
      <c r="IY1736" s="57"/>
      <c r="IZ1736" s="57"/>
      <c r="JA1736" s="57"/>
      <c r="JB1736" s="57"/>
      <c r="JJ1736" s="57"/>
      <c r="JK1736" s="57"/>
      <c r="JL1736" s="57"/>
      <c r="JM1736" s="57"/>
      <c r="JN1736" s="57"/>
      <c r="JO1736" s="57"/>
      <c r="JP1736" s="57"/>
      <c r="JQ1736" s="57"/>
      <c r="JR1736" s="57"/>
      <c r="JS1736" s="57"/>
      <c r="JT1736" s="57"/>
      <c r="JU1736" s="57"/>
      <c r="JV1736" s="57"/>
      <c r="JW1736" s="57"/>
      <c r="JX1736" s="57"/>
      <c r="JY1736" s="57"/>
      <c r="JZ1736" s="57"/>
      <c r="KA1736" s="57"/>
      <c r="KB1736" s="57"/>
      <c r="KC1736" s="57"/>
    </row>
    <row r="1737" spans="14:307" s="56" customFormat="1" ht="15" customHeight="1">
      <c r="N1737" s="172"/>
      <c r="O1737" s="172"/>
      <c r="P1737" s="172"/>
      <c r="Q1737" s="172"/>
      <c r="R1737" s="172"/>
      <c r="AG1737" s="57"/>
      <c r="AH1737" s="57"/>
      <c r="AI1737" s="57"/>
      <c r="AJ1737" s="57"/>
      <c r="AK1737" s="57"/>
      <c r="AL1737" s="57"/>
      <c r="AM1737" s="57"/>
      <c r="AN1737" s="57"/>
      <c r="AO1737" s="57"/>
      <c r="AP1737" s="57"/>
      <c r="AQ1737" s="57"/>
      <c r="AR1737" s="57"/>
      <c r="AS1737" s="57"/>
      <c r="AT1737" s="57"/>
      <c r="AU1737" s="57"/>
      <c r="AV1737" s="57"/>
      <c r="AW1737" s="57"/>
      <c r="AX1737" s="57"/>
      <c r="AY1737" s="57"/>
      <c r="AZ1737" s="57"/>
      <c r="BA1737" s="57"/>
      <c r="BB1737" s="57"/>
      <c r="BC1737" s="57"/>
      <c r="BD1737" s="57"/>
      <c r="BE1737" s="57"/>
      <c r="BF1737" s="57"/>
      <c r="BG1737" s="57"/>
      <c r="BH1737" s="57"/>
      <c r="BI1737" s="57"/>
      <c r="BJ1737" s="57"/>
      <c r="BK1737" s="57"/>
      <c r="BL1737" s="57"/>
      <c r="BM1737" s="57"/>
      <c r="BN1737" s="57"/>
      <c r="DI1737" s="422"/>
      <c r="DJ1737" s="422"/>
      <c r="DK1737" s="57"/>
      <c r="DL1737" s="57"/>
      <c r="EU1737" s="422"/>
      <c r="EV1737" s="422"/>
      <c r="IL1737" s="57"/>
      <c r="IM1737" s="57"/>
      <c r="IN1737" s="57"/>
      <c r="IO1737" s="57"/>
      <c r="IP1737" s="57"/>
      <c r="IQ1737" s="57"/>
      <c r="IR1737" s="57"/>
      <c r="IS1737" s="57"/>
      <c r="IT1737" s="57"/>
      <c r="IU1737" s="57"/>
      <c r="IV1737" s="57"/>
      <c r="IW1737" s="57"/>
      <c r="IX1737" s="57"/>
      <c r="IY1737" s="57"/>
      <c r="IZ1737" s="57"/>
      <c r="JA1737" s="57"/>
      <c r="JB1737" s="57"/>
      <c r="JJ1737" s="57"/>
      <c r="JK1737" s="57"/>
      <c r="JL1737" s="57"/>
      <c r="JM1737" s="57"/>
      <c r="JN1737" s="57"/>
      <c r="JO1737" s="57"/>
      <c r="JP1737" s="57"/>
      <c r="JQ1737" s="57"/>
      <c r="JR1737" s="57"/>
      <c r="JS1737" s="57"/>
      <c r="JT1737" s="57"/>
      <c r="JU1737" s="57"/>
      <c r="JV1737" s="57"/>
      <c r="JW1737" s="57"/>
      <c r="JX1737" s="57"/>
      <c r="JY1737" s="57"/>
      <c r="JZ1737" s="57"/>
      <c r="KA1737" s="57"/>
      <c r="KB1737" s="57"/>
      <c r="KC1737" s="57"/>
    </row>
    <row r="1738" spans="14:307" s="56" customFormat="1" ht="15" customHeight="1">
      <c r="N1738" s="172"/>
      <c r="O1738" s="172"/>
      <c r="P1738" s="172"/>
      <c r="Q1738" s="172"/>
      <c r="R1738" s="172"/>
      <c r="AG1738" s="57"/>
      <c r="AH1738" s="57"/>
      <c r="AI1738" s="57"/>
      <c r="AJ1738" s="57"/>
      <c r="AK1738" s="57"/>
      <c r="AL1738" s="57"/>
      <c r="AM1738" s="57"/>
      <c r="AN1738" s="57"/>
      <c r="AO1738" s="57"/>
      <c r="AP1738" s="57"/>
      <c r="AQ1738" s="57"/>
      <c r="AR1738" s="57"/>
      <c r="AS1738" s="57"/>
      <c r="AT1738" s="57"/>
      <c r="AU1738" s="57"/>
      <c r="AV1738" s="57"/>
      <c r="AW1738" s="57"/>
      <c r="AX1738" s="57"/>
      <c r="AY1738" s="57"/>
      <c r="AZ1738" s="57"/>
      <c r="BA1738" s="57"/>
      <c r="BB1738" s="57"/>
      <c r="BC1738" s="57"/>
      <c r="BD1738" s="57"/>
      <c r="BE1738" s="57"/>
      <c r="BF1738" s="57"/>
      <c r="BG1738" s="57"/>
      <c r="BH1738" s="57"/>
      <c r="BI1738" s="57"/>
      <c r="BJ1738" s="57"/>
      <c r="BK1738" s="57"/>
      <c r="BL1738" s="57"/>
      <c r="BM1738" s="57"/>
      <c r="BN1738" s="57"/>
      <c r="DI1738" s="422"/>
      <c r="DJ1738" s="422"/>
      <c r="DK1738" s="57"/>
      <c r="DL1738" s="57"/>
      <c r="EU1738" s="422"/>
      <c r="EV1738" s="422"/>
      <c r="IL1738" s="57"/>
      <c r="IM1738" s="57"/>
      <c r="IN1738" s="57"/>
      <c r="IO1738" s="57"/>
      <c r="IP1738" s="57"/>
      <c r="IQ1738" s="57"/>
      <c r="IR1738" s="57"/>
      <c r="IS1738" s="57"/>
      <c r="IT1738" s="57"/>
      <c r="IU1738" s="57"/>
      <c r="IV1738" s="57"/>
      <c r="IW1738" s="57"/>
      <c r="IX1738" s="57"/>
      <c r="IY1738" s="57"/>
      <c r="IZ1738" s="57"/>
      <c r="JA1738" s="57"/>
      <c r="JB1738" s="57"/>
      <c r="JJ1738" s="57"/>
      <c r="JK1738" s="57"/>
      <c r="JL1738" s="57"/>
      <c r="JM1738" s="57"/>
      <c r="JN1738" s="57"/>
      <c r="JO1738" s="57"/>
      <c r="JP1738" s="57"/>
      <c r="JQ1738" s="57"/>
      <c r="JR1738" s="57"/>
      <c r="JS1738" s="57"/>
      <c r="JT1738" s="57"/>
      <c r="JU1738" s="57"/>
      <c r="JV1738" s="57"/>
      <c r="JW1738" s="57"/>
      <c r="JX1738" s="57"/>
      <c r="JY1738" s="57"/>
      <c r="JZ1738" s="57"/>
      <c r="KA1738" s="57"/>
      <c r="KB1738" s="57"/>
      <c r="KC1738" s="57"/>
      <c r="KI1738" s="57"/>
      <c r="KJ1738" s="57"/>
      <c r="KK1738" s="57"/>
      <c r="KL1738" s="57"/>
      <c r="KM1738" s="57"/>
      <c r="KN1738" s="57"/>
    </row>
    <row r="1739" spans="14:307" s="57" customFormat="1" ht="15" customHeight="1">
      <c r="N1739" s="172"/>
      <c r="O1739" s="172"/>
      <c r="P1739" s="172"/>
      <c r="Q1739" s="172"/>
      <c r="R1739" s="172"/>
      <c r="S1739" s="56"/>
      <c r="T1739" s="56"/>
      <c r="U1739" s="56"/>
      <c r="V1739" s="56"/>
      <c r="W1739" s="56"/>
      <c r="X1739" s="56"/>
      <c r="Y1739" s="56"/>
      <c r="Z1739" s="56"/>
      <c r="AA1739" s="56"/>
      <c r="AB1739" s="56"/>
      <c r="AC1739" s="56"/>
      <c r="AD1739" s="56"/>
      <c r="AE1739" s="56"/>
      <c r="AF1739" s="56"/>
      <c r="BO1739" s="56"/>
      <c r="BP1739" s="56"/>
      <c r="BQ1739" s="155"/>
      <c r="BR1739" s="56"/>
      <c r="BS1739" s="56"/>
      <c r="BT1739" s="56"/>
      <c r="BU1739" s="56"/>
      <c r="BV1739" s="56"/>
      <c r="BW1739" s="56"/>
      <c r="BX1739" s="56"/>
      <c r="BY1739" s="56"/>
      <c r="BZ1739" s="56"/>
      <c r="CA1739" s="56"/>
      <c r="CB1739" s="56"/>
      <c r="CC1739" s="56"/>
      <c r="CD1739" s="56"/>
      <c r="CE1739" s="56"/>
      <c r="CF1739" s="56"/>
      <c r="CG1739" s="56"/>
      <c r="CH1739" s="56"/>
      <c r="CI1739" s="56"/>
      <c r="CJ1739" s="56"/>
      <c r="CK1739" s="56"/>
      <c r="CL1739" s="56"/>
      <c r="CM1739" s="56"/>
      <c r="CN1739" s="56"/>
      <c r="CO1739" s="56"/>
      <c r="CP1739" s="56"/>
      <c r="CQ1739" s="56"/>
      <c r="CR1739" s="56"/>
      <c r="CS1739" s="56"/>
      <c r="CT1739" s="56"/>
      <c r="CU1739" s="56"/>
      <c r="CV1739" s="56"/>
      <c r="CW1739" s="56"/>
      <c r="CX1739" s="56"/>
      <c r="CY1739" s="56"/>
      <c r="CZ1739" s="56"/>
      <c r="DA1739" s="56"/>
      <c r="DB1739" s="56"/>
      <c r="DC1739" s="56"/>
      <c r="DD1739" s="56"/>
      <c r="DE1739" s="56"/>
      <c r="DF1739" s="56"/>
      <c r="DG1739" s="56"/>
      <c r="DH1739" s="56"/>
      <c r="DI1739" s="422"/>
      <c r="DJ1739" s="422"/>
      <c r="DW1739" s="56"/>
      <c r="DX1739" s="56"/>
      <c r="DY1739" s="56"/>
      <c r="DZ1739" s="56"/>
      <c r="EA1739" s="56"/>
      <c r="EB1739" s="56"/>
      <c r="EC1739" s="56"/>
      <c r="ED1739" s="56"/>
      <c r="EE1739" s="56"/>
      <c r="EF1739" s="56"/>
      <c r="EG1739" s="56"/>
      <c r="EH1739" s="56"/>
      <c r="EI1739" s="56"/>
      <c r="EJ1739" s="56"/>
      <c r="EK1739" s="56"/>
      <c r="EL1739" s="56"/>
      <c r="EM1739" s="56"/>
      <c r="EN1739" s="56"/>
      <c r="EO1739" s="56"/>
      <c r="EP1739" s="56"/>
      <c r="EQ1739" s="56"/>
      <c r="ER1739" s="56"/>
      <c r="ES1739" s="56"/>
      <c r="ET1739" s="56"/>
      <c r="EU1739" s="422"/>
      <c r="EV1739" s="422"/>
      <c r="EW1739" s="56"/>
      <c r="FH1739" s="56"/>
      <c r="FI1739" s="56"/>
      <c r="FJ1739" s="56"/>
      <c r="FK1739" s="56"/>
      <c r="FL1739" s="56"/>
      <c r="FM1739" s="56"/>
      <c r="FN1739" s="56"/>
      <c r="FO1739" s="56"/>
      <c r="FP1739" s="56"/>
      <c r="FQ1739" s="56"/>
      <c r="FR1739" s="56"/>
      <c r="FS1739" s="56"/>
      <c r="FT1739" s="56"/>
      <c r="FU1739" s="56"/>
      <c r="FV1739" s="56"/>
      <c r="FW1739" s="56"/>
      <c r="FX1739" s="56"/>
      <c r="FY1739" s="56"/>
      <c r="FZ1739" s="56"/>
      <c r="GA1739" s="56"/>
      <c r="GB1739" s="56"/>
      <c r="GC1739" s="56"/>
      <c r="GD1739" s="56"/>
      <c r="GE1739" s="56"/>
      <c r="GF1739" s="56"/>
      <c r="GG1739" s="56"/>
      <c r="GH1739" s="56"/>
      <c r="GI1739" s="56"/>
      <c r="GJ1739" s="56"/>
      <c r="GK1739" s="56"/>
      <c r="GL1739" s="56"/>
      <c r="GM1739" s="56"/>
      <c r="GN1739" s="56"/>
      <c r="GZ1739" s="56"/>
      <c r="HA1739" s="56"/>
      <c r="HB1739" s="56"/>
      <c r="HC1739" s="56"/>
      <c r="HD1739" s="56"/>
      <c r="HE1739" s="56"/>
      <c r="HF1739" s="56"/>
      <c r="HG1739" s="56"/>
      <c r="HH1739" s="56"/>
      <c r="HI1739" s="56"/>
      <c r="HJ1739" s="56"/>
      <c r="HK1739" s="56"/>
      <c r="HL1739" s="56"/>
      <c r="HM1739" s="56"/>
      <c r="HN1739" s="56"/>
      <c r="HO1739" s="56"/>
      <c r="HP1739" s="56"/>
      <c r="HQ1739" s="56"/>
      <c r="HR1739" s="56"/>
      <c r="JC1739" s="56"/>
      <c r="JD1739" s="56"/>
      <c r="JE1739" s="56"/>
      <c r="JF1739" s="56"/>
      <c r="JG1739" s="56"/>
      <c r="JH1739" s="56"/>
      <c r="JI1739" s="56"/>
      <c r="KD1739" s="56"/>
      <c r="KE1739" s="56"/>
      <c r="KF1739" s="56"/>
      <c r="KG1739" s="56"/>
      <c r="KH1739" s="56"/>
      <c r="KQ1739" s="56"/>
      <c r="KR1739" s="56"/>
      <c r="KS1739" s="56"/>
      <c r="KT1739" s="56"/>
      <c r="KU1739" s="56"/>
    </row>
    <row r="1740" spans="14:307" s="57" customFormat="1" ht="15" customHeight="1">
      <c r="N1740" s="172"/>
      <c r="O1740" s="172"/>
      <c r="P1740" s="172"/>
      <c r="Q1740" s="172"/>
      <c r="R1740" s="172"/>
      <c r="S1740" s="56"/>
      <c r="T1740" s="56"/>
      <c r="U1740" s="56"/>
      <c r="V1740" s="56"/>
      <c r="W1740" s="56"/>
      <c r="X1740" s="56"/>
      <c r="Y1740" s="56"/>
      <c r="Z1740" s="56"/>
      <c r="AA1740" s="56"/>
      <c r="AB1740" s="56"/>
      <c r="AC1740" s="56"/>
      <c r="AD1740" s="56"/>
      <c r="AE1740" s="56"/>
      <c r="AF1740" s="56"/>
      <c r="BO1740" s="56"/>
      <c r="BP1740" s="56"/>
      <c r="BQ1740" s="155"/>
      <c r="BR1740" s="155"/>
      <c r="BS1740" s="155"/>
      <c r="BT1740" s="155"/>
      <c r="BU1740" s="155"/>
      <c r="BV1740" s="155"/>
      <c r="BW1740" s="155"/>
      <c r="BX1740" s="155"/>
      <c r="BY1740" s="155"/>
      <c r="BZ1740" s="155"/>
      <c r="CA1740" s="155"/>
      <c r="CB1740" s="56"/>
      <c r="CC1740" s="56"/>
      <c r="CD1740" s="56"/>
      <c r="CE1740" s="56"/>
      <c r="CF1740" s="56"/>
      <c r="CG1740" s="56"/>
      <c r="CH1740" s="56"/>
      <c r="CI1740" s="56"/>
      <c r="CJ1740" s="56"/>
      <c r="CK1740" s="56"/>
      <c r="CL1740" s="56"/>
      <c r="CM1740" s="56"/>
      <c r="CN1740" s="56"/>
      <c r="CO1740" s="56"/>
      <c r="CP1740" s="56"/>
      <c r="CQ1740" s="56"/>
      <c r="CR1740" s="56"/>
      <c r="CS1740" s="56"/>
      <c r="CT1740" s="56"/>
      <c r="CU1740" s="56"/>
      <c r="CV1740" s="56"/>
      <c r="CW1740" s="56"/>
      <c r="CX1740" s="56"/>
      <c r="CY1740" s="56"/>
      <c r="CZ1740" s="56"/>
      <c r="DA1740" s="56"/>
      <c r="DB1740" s="56"/>
      <c r="DC1740" s="56"/>
      <c r="DD1740" s="56"/>
      <c r="DE1740" s="56"/>
      <c r="DF1740" s="56"/>
      <c r="DG1740" s="56"/>
      <c r="DH1740" s="56"/>
      <c r="DI1740" s="422"/>
      <c r="DJ1740" s="422"/>
      <c r="DW1740" s="56"/>
      <c r="DX1740" s="56"/>
      <c r="DY1740" s="56"/>
      <c r="DZ1740" s="56"/>
      <c r="EA1740" s="56"/>
      <c r="EB1740" s="56"/>
      <c r="EC1740" s="56"/>
      <c r="ED1740" s="56"/>
      <c r="EE1740" s="56"/>
      <c r="EF1740" s="56"/>
      <c r="EG1740" s="56"/>
      <c r="EH1740" s="56"/>
      <c r="EI1740" s="56"/>
      <c r="EJ1740" s="56"/>
      <c r="EK1740" s="56"/>
      <c r="EL1740" s="56"/>
      <c r="EM1740" s="56"/>
      <c r="EN1740" s="56"/>
      <c r="EO1740" s="56"/>
      <c r="EP1740" s="56"/>
      <c r="EQ1740" s="56"/>
      <c r="ER1740" s="56"/>
      <c r="ES1740" s="56"/>
      <c r="ET1740" s="56"/>
      <c r="EU1740" s="422"/>
      <c r="EV1740" s="422"/>
      <c r="FH1740" s="56"/>
      <c r="FI1740" s="56"/>
      <c r="FJ1740" s="56"/>
      <c r="FK1740" s="56"/>
      <c r="FL1740" s="56"/>
      <c r="FM1740" s="56"/>
      <c r="FN1740" s="56"/>
      <c r="FO1740" s="56"/>
      <c r="FP1740" s="56"/>
      <c r="FQ1740" s="56"/>
      <c r="FR1740" s="56"/>
      <c r="FS1740" s="56"/>
      <c r="FT1740" s="56"/>
      <c r="FU1740" s="56"/>
      <c r="FV1740" s="56"/>
      <c r="FW1740" s="56"/>
      <c r="FX1740" s="56"/>
      <c r="FY1740" s="56"/>
      <c r="FZ1740" s="56"/>
      <c r="GA1740" s="56"/>
      <c r="GB1740" s="56"/>
      <c r="GC1740" s="56"/>
      <c r="GD1740" s="56"/>
      <c r="GE1740" s="56"/>
      <c r="GF1740" s="56"/>
      <c r="GG1740" s="56"/>
      <c r="GH1740" s="56"/>
      <c r="GI1740" s="56"/>
      <c r="GJ1740" s="56"/>
      <c r="GK1740" s="56"/>
      <c r="GL1740" s="56"/>
      <c r="GZ1740" s="56"/>
      <c r="HA1740" s="56"/>
      <c r="HB1740" s="56"/>
      <c r="HC1740" s="56"/>
      <c r="HD1740" s="56"/>
      <c r="HE1740" s="56"/>
      <c r="HF1740" s="56"/>
      <c r="HG1740" s="56"/>
      <c r="HH1740" s="56"/>
      <c r="HI1740" s="56"/>
      <c r="HJ1740" s="56"/>
      <c r="HK1740" s="56"/>
      <c r="HL1740" s="56"/>
      <c r="HM1740" s="56"/>
      <c r="HN1740" s="56"/>
      <c r="HO1740" s="56"/>
      <c r="HP1740" s="56"/>
      <c r="HQ1740" s="56"/>
      <c r="HR1740" s="56"/>
      <c r="JC1740" s="56"/>
      <c r="JD1740" s="56"/>
      <c r="JE1740" s="56"/>
      <c r="JF1740" s="56"/>
      <c r="JG1740" s="56"/>
      <c r="JH1740" s="56"/>
      <c r="JI1740" s="56"/>
      <c r="KD1740" s="56"/>
      <c r="KE1740" s="56"/>
      <c r="KF1740" s="56"/>
      <c r="KG1740" s="56"/>
      <c r="KH1740" s="56"/>
      <c r="KR1740" s="56"/>
      <c r="KS1740" s="56"/>
      <c r="KT1740" s="56"/>
      <c r="KU1740" s="56"/>
    </row>
    <row r="1741" spans="14:307" s="57" customFormat="1" ht="15" customHeight="1">
      <c r="N1741" s="172"/>
      <c r="O1741" s="172"/>
      <c r="P1741" s="172"/>
      <c r="Q1741" s="172"/>
      <c r="R1741" s="172"/>
      <c r="S1741" s="56"/>
      <c r="T1741" s="56"/>
      <c r="U1741" s="56"/>
      <c r="V1741" s="56"/>
      <c r="W1741" s="56"/>
      <c r="X1741" s="56"/>
      <c r="Y1741" s="56"/>
      <c r="Z1741" s="56"/>
      <c r="AA1741" s="56"/>
      <c r="AB1741" s="56"/>
      <c r="AC1741" s="56"/>
      <c r="AD1741" s="56"/>
      <c r="AE1741" s="56"/>
      <c r="AF1741" s="56"/>
      <c r="BO1741" s="56"/>
      <c r="BP1741" s="56"/>
      <c r="BQ1741" s="155"/>
      <c r="BR1741" s="155"/>
      <c r="BS1741" s="155"/>
      <c r="BT1741" s="155"/>
      <c r="BU1741" s="155"/>
      <c r="BV1741" s="155"/>
      <c r="BW1741" s="155"/>
      <c r="BX1741" s="155"/>
      <c r="BY1741" s="155"/>
      <c r="BZ1741" s="155"/>
      <c r="CA1741" s="155"/>
      <c r="CB1741" s="56"/>
      <c r="CC1741" s="56"/>
      <c r="CD1741" s="56"/>
      <c r="CE1741" s="56"/>
      <c r="CF1741" s="56"/>
      <c r="CG1741" s="56"/>
      <c r="CH1741" s="56"/>
      <c r="CI1741" s="56"/>
      <c r="CJ1741" s="56"/>
      <c r="CK1741" s="56"/>
      <c r="CL1741" s="56"/>
      <c r="CM1741" s="56"/>
      <c r="CN1741" s="56"/>
      <c r="CO1741" s="56"/>
      <c r="CP1741" s="56"/>
      <c r="CQ1741" s="56"/>
      <c r="CR1741" s="56"/>
      <c r="CS1741" s="56"/>
      <c r="CT1741" s="56"/>
      <c r="CU1741" s="56"/>
      <c r="CV1741" s="56"/>
      <c r="CW1741" s="56"/>
      <c r="CX1741" s="56"/>
      <c r="CY1741" s="56"/>
      <c r="CZ1741" s="56"/>
      <c r="DA1741" s="56"/>
      <c r="DB1741" s="56"/>
      <c r="DC1741" s="56"/>
      <c r="DD1741" s="56"/>
      <c r="DE1741" s="56"/>
      <c r="DF1741" s="56"/>
      <c r="DG1741" s="56"/>
      <c r="DH1741" s="56"/>
      <c r="DI1741" s="422"/>
      <c r="DJ1741" s="422"/>
      <c r="DW1741" s="56"/>
      <c r="DX1741" s="56"/>
      <c r="DY1741" s="56"/>
      <c r="DZ1741" s="56"/>
      <c r="EA1741" s="56"/>
      <c r="EB1741" s="56"/>
      <c r="EC1741" s="56"/>
      <c r="ED1741" s="56"/>
      <c r="EE1741" s="56"/>
      <c r="EF1741" s="56"/>
      <c r="EG1741" s="56"/>
      <c r="EH1741" s="56"/>
      <c r="EI1741" s="56"/>
      <c r="EJ1741" s="56"/>
      <c r="EK1741" s="56"/>
      <c r="EL1741" s="56"/>
      <c r="EM1741" s="56"/>
      <c r="EN1741" s="56"/>
      <c r="EO1741" s="56"/>
      <c r="EP1741" s="56"/>
      <c r="EQ1741" s="56"/>
      <c r="ER1741" s="56"/>
      <c r="ES1741" s="56"/>
      <c r="ET1741" s="56"/>
      <c r="EU1741" s="422"/>
      <c r="EV1741" s="422"/>
      <c r="FI1741" s="56"/>
      <c r="FJ1741" s="56"/>
      <c r="FK1741" s="56"/>
      <c r="FL1741" s="56"/>
      <c r="FM1741" s="56"/>
      <c r="FN1741" s="56"/>
      <c r="FO1741" s="56"/>
      <c r="FP1741" s="56"/>
      <c r="FQ1741" s="56"/>
      <c r="FR1741" s="56"/>
      <c r="FS1741" s="56"/>
      <c r="FT1741" s="56"/>
      <c r="FU1741" s="56"/>
      <c r="FV1741" s="56"/>
      <c r="FW1741" s="56"/>
      <c r="FX1741" s="56"/>
      <c r="FY1741" s="56"/>
      <c r="FZ1741" s="56"/>
      <c r="GA1741" s="56"/>
      <c r="GB1741" s="56"/>
      <c r="GC1741" s="56"/>
      <c r="GD1741" s="56"/>
      <c r="GE1741" s="56"/>
      <c r="GF1741" s="56"/>
      <c r="GG1741" s="56"/>
      <c r="GH1741" s="56"/>
      <c r="GI1741" s="56"/>
      <c r="GJ1741" s="56"/>
      <c r="GK1741" s="56"/>
      <c r="HF1741" s="56"/>
      <c r="HG1741" s="56"/>
      <c r="HH1741" s="56"/>
      <c r="HI1741" s="56"/>
      <c r="HJ1741" s="56"/>
      <c r="HK1741" s="56"/>
      <c r="HL1741" s="56"/>
      <c r="HM1741" s="56"/>
      <c r="HN1741" s="56"/>
      <c r="HO1741" s="56"/>
      <c r="HP1741" s="56"/>
      <c r="HQ1741" s="56"/>
      <c r="HR1741" s="56"/>
      <c r="JC1741" s="56"/>
      <c r="JD1741" s="56"/>
      <c r="JE1741" s="56"/>
      <c r="JF1741" s="56"/>
      <c r="JG1741" s="56"/>
      <c r="JH1741" s="56"/>
      <c r="JI1741" s="56"/>
      <c r="KD1741" s="56"/>
      <c r="KE1741" s="56"/>
      <c r="KF1741" s="56"/>
      <c r="KG1741" s="56"/>
      <c r="KH1741" s="56"/>
      <c r="KR1741" s="56"/>
      <c r="KS1741" s="56"/>
      <c r="KT1741" s="56"/>
      <c r="KU1741" s="56"/>
    </row>
    <row r="1742" spans="14:307" s="57" customFormat="1" ht="15" customHeight="1">
      <c r="N1742" s="56"/>
      <c r="O1742" s="56"/>
      <c r="P1742" s="56"/>
      <c r="Q1742" s="56"/>
      <c r="R1742" s="56"/>
      <c r="S1742" s="56"/>
      <c r="T1742" s="56"/>
      <c r="U1742" s="56"/>
      <c r="V1742" s="56"/>
      <c r="W1742" s="56"/>
      <c r="X1742" s="56"/>
      <c r="Y1742" s="56"/>
      <c r="Z1742" s="56"/>
      <c r="AA1742" s="56"/>
      <c r="AB1742" s="56"/>
      <c r="AC1742" s="56"/>
      <c r="AD1742" s="56"/>
      <c r="AE1742" s="56"/>
      <c r="AF1742" s="56"/>
      <c r="BO1742" s="56"/>
      <c r="BP1742" s="56"/>
      <c r="BQ1742" s="155"/>
      <c r="BR1742" s="155"/>
      <c r="BS1742" s="155"/>
      <c r="BT1742" s="155"/>
      <c r="BU1742" s="155"/>
      <c r="BV1742" s="155"/>
      <c r="BW1742" s="155"/>
      <c r="BX1742" s="155"/>
      <c r="BY1742" s="155"/>
      <c r="BZ1742" s="155"/>
      <c r="CA1742" s="155"/>
      <c r="CB1742" s="56"/>
      <c r="CC1742" s="56"/>
      <c r="CD1742" s="56"/>
      <c r="CE1742" s="56"/>
      <c r="CF1742" s="56"/>
      <c r="CG1742" s="56"/>
      <c r="CH1742" s="56"/>
      <c r="CI1742" s="56"/>
      <c r="CJ1742" s="56"/>
      <c r="CK1742" s="56"/>
      <c r="CL1742" s="56"/>
      <c r="CM1742" s="56"/>
      <c r="CN1742" s="56"/>
      <c r="CO1742" s="56"/>
      <c r="CP1742" s="56"/>
      <c r="CQ1742" s="56"/>
      <c r="CR1742" s="56"/>
      <c r="CS1742" s="56"/>
      <c r="CT1742" s="56"/>
      <c r="CU1742" s="56"/>
      <c r="CV1742" s="56"/>
      <c r="CW1742" s="56"/>
      <c r="CX1742" s="56"/>
      <c r="CY1742" s="56"/>
      <c r="CZ1742" s="56"/>
      <c r="DA1742" s="56"/>
      <c r="DB1742" s="56"/>
      <c r="DC1742" s="56"/>
      <c r="DD1742" s="56"/>
      <c r="DE1742" s="56"/>
      <c r="DF1742" s="56"/>
      <c r="DG1742" s="56"/>
      <c r="DH1742" s="56"/>
      <c r="DI1742" s="422"/>
      <c r="DJ1742" s="422"/>
      <c r="DW1742" s="56"/>
      <c r="DX1742" s="56"/>
      <c r="DY1742" s="56"/>
      <c r="DZ1742" s="56"/>
      <c r="EA1742" s="56"/>
      <c r="EB1742" s="56"/>
      <c r="EC1742" s="56"/>
      <c r="ED1742" s="56"/>
      <c r="EE1742" s="56"/>
      <c r="EF1742" s="56"/>
      <c r="EG1742" s="56"/>
      <c r="EH1742" s="56"/>
      <c r="EI1742" s="56"/>
      <c r="EJ1742" s="56"/>
      <c r="EK1742" s="56"/>
      <c r="EL1742" s="56"/>
      <c r="EM1742" s="56"/>
      <c r="EN1742" s="56"/>
      <c r="EO1742" s="56"/>
      <c r="EP1742" s="56"/>
      <c r="EQ1742" s="56"/>
      <c r="ER1742" s="56"/>
      <c r="ES1742" s="56"/>
      <c r="ET1742" s="56"/>
      <c r="EU1742" s="422"/>
      <c r="EV1742" s="422"/>
      <c r="FI1742" s="56"/>
      <c r="FJ1742" s="56"/>
      <c r="FK1742" s="56"/>
      <c r="FL1742" s="56"/>
      <c r="FM1742" s="56"/>
      <c r="FN1742" s="56"/>
      <c r="FO1742" s="56"/>
      <c r="FP1742" s="56"/>
      <c r="FQ1742" s="56"/>
      <c r="FR1742" s="56"/>
      <c r="FS1742" s="56"/>
      <c r="FT1742" s="56"/>
      <c r="FU1742" s="56"/>
      <c r="FV1742" s="56"/>
      <c r="FW1742" s="56"/>
      <c r="FX1742" s="56"/>
      <c r="FY1742" s="56"/>
      <c r="FZ1742" s="56"/>
      <c r="GA1742" s="56"/>
      <c r="GB1742" s="56"/>
      <c r="GC1742" s="56"/>
      <c r="GD1742" s="56"/>
      <c r="GE1742" s="56"/>
      <c r="GF1742" s="56"/>
      <c r="GG1742" s="56"/>
      <c r="GH1742" s="56"/>
      <c r="GI1742" s="56"/>
      <c r="GJ1742" s="56"/>
      <c r="GK1742" s="56"/>
      <c r="HF1742" s="56"/>
      <c r="HG1742" s="56"/>
      <c r="HH1742" s="56"/>
      <c r="HI1742" s="56"/>
      <c r="HJ1742" s="56"/>
      <c r="HK1742" s="56"/>
      <c r="HL1742" s="56"/>
      <c r="HM1742" s="56"/>
      <c r="HN1742" s="56"/>
      <c r="HO1742" s="56"/>
      <c r="HP1742" s="56"/>
      <c r="HQ1742" s="56"/>
      <c r="HR1742" s="56"/>
      <c r="JC1742" s="56"/>
      <c r="JD1742" s="56"/>
      <c r="JE1742" s="56"/>
      <c r="JF1742" s="56"/>
      <c r="JG1742" s="56"/>
      <c r="JH1742" s="56"/>
      <c r="JI1742" s="56"/>
      <c r="KD1742" s="56"/>
      <c r="KE1742" s="56"/>
      <c r="KF1742" s="56"/>
      <c r="KG1742" s="56"/>
      <c r="KH1742" s="56"/>
      <c r="KR1742" s="56"/>
      <c r="KS1742" s="56"/>
      <c r="KT1742" s="56"/>
      <c r="KU1742" s="56"/>
    </row>
    <row r="1743" spans="14:307" s="57" customFormat="1" ht="15" customHeight="1">
      <c r="N1743" s="56"/>
      <c r="O1743" s="56"/>
      <c r="P1743" s="56"/>
      <c r="Q1743" s="56"/>
      <c r="R1743" s="56"/>
      <c r="S1743" s="56"/>
      <c r="T1743" s="56"/>
      <c r="U1743" s="56"/>
      <c r="V1743" s="56"/>
      <c r="W1743" s="56"/>
      <c r="X1743" s="56"/>
      <c r="Y1743" s="56"/>
      <c r="Z1743" s="56"/>
      <c r="AA1743" s="56"/>
      <c r="AB1743" s="56"/>
      <c r="AC1743" s="56"/>
      <c r="AD1743" s="56"/>
      <c r="AE1743" s="56"/>
      <c r="AF1743" s="56"/>
      <c r="BO1743" s="56"/>
      <c r="BP1743" s="56"/>
      <c r="BQ1743" s="155"/>
      <c r="BR1743" s="155"/>
      <c r="BS1743" s="155"/>
      <c r="BT1743" s="155"/>
      <c r="BU1743" s="155"/>
      <c r="BV1743" s="155"/>
      <c r="BW1743" s="155"/>
      <c r="BX1743" s="155"/>
      <c r="BY1743" s="155"/>
      <c r="BZ1743" s="155"/>
      <c r="CA1743" s="155"/>
      <c r="CB1743" s="56"/>
      <c r="CC1743" s="56"/>
      <c r="CD1743" s="56"/>
      <c r="CE1743" s="56"/>
      <c r="CF1743" s="56"/>
      <c r="CG1743" s="56"/>
      <c r="CH1743" s="56"/>
      <c r="CI1743" s="56"/>
      <c r="CJ1743" s="56"/>
      <c r="CK1743" s="56"/>
      <c r="CL1743" s="56"/>
      <c r="CM1743" s="56"/>
      <c r="CN1743" s="56"/>
      <c r="CO1743" s="56"/>
      <c r="CP1743" s="56"/>
      <c r="CQ1743" s="56"/>
      <c r="CR1743" s="56"/>
      <c r="CS1743" s="56"/>
      <c r="CT1743" s="56"/>
      <c r="CU1743" s="56"/>
      <c r="CV1743" s="56"/>
      <c r="CW1743" s="56"/>
      <c r="CX1743" s="56"/>
      <c r="CY1743" s="56"/>
      <c r="CZ1743" s="56"/>
      <c r="DA1743" s="56"/>
      <c r="DB1743" s="56"/>
      <c r="DC1743" s="56"/>
      <c r="DD1743" s="56"/>
      <c r="DE1743" s="56"/>
      <c r="DF1743" s="56"/>
      <c r="DG1743" s="56"/>
      <c r="DH1743" s="56"/>
      <c r="DI1743" s="422"/>
      <c r="DJ1743" s="422"/>
      <c r="DW1743" s="56"/>
      <c r="DX1743" s="56"/>
      <c r="DY1743" s="56"/>
      <c r="DZ1743" s="56"/>
      <c r="EA1743" s="56"/>
      <c r="EB1743" s="56"/>
      <c r="EC1743" s="56"/>
      <c r="ED1743" s="56"/>
      <c r="EE1743" s="56"/>
      <c r="EF1743" s="56"/>
      <c r="EG1743" s="56"/>
      <c r="EH1743" s="56"/>
      <c r="EI1743" s="56"/>
      <c r="EJ1743" s="56"/>
      <c r="EK1743" s="56"/>
      <c r="EL1743" s="56"/>
      <c r="EM1743" s="56"/>
      <c r="EN1743" s="56"/>
      <c r="EO1743" s="56"/>
      <c r="EP1743" s="56"/>
      <c r="EQ1743" s="56"/>
      <c r="ER1743" s="56"/>
      <c r="ES1743" s="56"/>
      <c r="ET1743" s="56"/>
      <c r="EU1743" s="422"/>
      <c r="EV1743" s="422"/>
      <c r="FI1743" s="56"/>
      <c r="FJ1743" s="56"/>
      <c r="FK1743" s="56"/>
      <c r="FL1743" s="56"/>
      <c r="FM1743" s="56"/>
      <c r="FN1743" s="56"/>
      <c r="FO1743" s="56"/>
      <c r="FP1743" s="56"/>
      <c r="FQ1743" s="56"/>
      <c r="FR1743" s="56"/>
      <c r="FS1743" s="56"/>
      <c r="FT1743" s="56"/>
      <c r="FU1743" s="56"/>
      <c r="FV1743" s="56"/>
      <c r="FW1743" s="56"/>
      <c r="FX1743" s="56"/>
      <c r="FY1743" s="56"/>
      <c r="FZ1743" s="56"/>
      <c r="GA1743" s="56"/>
      <c r="GB1743" s="56"/>
      <c r="GC1743" s="56"/>
      <c r="GD1743" s="56"/>
      <c r="GE1743" s="56"/>
      <c r="GF1743" s="56"/>
      <c r="GG1743" s="56"/>
      <c r="GH1743" s="56"/>
      <c r="GI1743" s="56"/>
      <c r="GJ1743" s="56"/>
      <c r="GK1743" s="56"/>
      <c r="HI1743" s="56"/>
      <c r="HJ1743" s="56"/>
      <c r="HK1743" s="56"/>
      <c r="HL1743" s="56"/>
      <c r="HM1743" s="56"/>
      <c r="HN1743" s="56"/>
      <c r="HO1743" s="56"/>
      <c r="HP1743" s="56"/>
      <c r="HQ1743" s="56"/>
      <c r="HR1743" s="56"/>
      <c r="JC1743" s="56"/>
      <c r="JD1743" s="56"/>
      <c r="JE1743" s="56"/>
      <c r="JF1743" s="56"/>
      <c r="JG1743" s="56"/>
      <c r="JH1743" s="56"/>
      <c r="JI1743" s="56"/>
      <c r="KD1743" s="56"/>
      <c r="KE1743" s="56"/>
      <c r="KF1743" s="56"/>
      <c r="KG1743" s="56"/>
      <c r="KH1743" s="56"/>
      <c r="KR1743" s="56"/>
      <c r="KS1743" s="56"/>
      <c r="KT1743" s="56"/>
      <c r="KU1743" s="56"/>
    </row>
    <row r="1744" spans="14:307" s="57" customFormat="1" ht="15" customHeight="1">
      <c r="N1744" s="56"/>
      <c r="O1744" s="56"/>
      <c r="P1744" s="56"/>
      <c r="Q1744" s="56"/>
      <c r="R1744" s="56"/>
      <c r="S1744" s="56"/>
      <c r="T1744" s="56"/>
      <c r="U1744" s="56"/>
      <c r="V1744" s="56"/>
      <c r="W1744" s="56"/>
      <c r="X1744" s="56"/>
      <c r="Y1744" s="56"/>
      <c r="Z1744" s="56"/>
      <c r="AA1744" s="56"/>
      <c r="AB1744" s="56"/>
      <c r="AC1744" s="56"/>
      <c r="AD1744" s="56"/>
      <c r="AE1744" s="56"/>
      <c r="AF1744" s="56"/>
      <c r="BO1744" s="56"/>
      <c r="BP1744" s="56"/>
      <c r="BQ1744" s="155"/>
      <c r="BR1744" s="155"/>
      <c r="BS1744" s="155"/>
      <c r="BT1744" s="155"/>
      <c r="BU1744" s="155"/>
      <c r="BV1744" s="155"/>
      <c r="BW1744" s="155"/>
      <c r="BX1744" s="155"/>
      <c r="BY1744" s="155"/>
      <c r="BZ1744" s="155"/>
      <c r="CA1744" s="155"/>
      <c r="CB1744" s="56"/>
      <c r="CC1744" s="56"/>
      <c r="CD1744" s="56"/>
      <c r="CE1744" s="56"/>
      <c r="CF1744" s="56"/>
      <c r="CG1744" s="56"/>
      <c r="CH1744" s="56"/>
      <c r="CI1744" s="56"/>
      <c r="CJ1744" s="56"/>
      <c r="CK1744" s="56"/>
      <c r="CL1744" s="56"/>
      <c r="CM1744" s="56"/>
      <c r="CN1744" s="56"/>
      <c r="CO1744" s="56"/>
      <c r="CP1744" s="56"/>
      <c r="CQ1744" s="56"/>
      <c r="CR1744" s="56"/>
      <c r="CS1744" s="56"/>
      <c r="CT1744" s="56"/>
      <c r="CU1744" s="56"/>
      <c r="CV1744" s="56"/>
      <c r="CW1744" s="56"/>
      <c r="CX1744" s="56"/>
      <c r="CY1744" s="56"/>
      <c r="CZ1744" s="56"/>
      <c r="DA1744" s="56"/>
      <c r="DB1744" s="56"/>
      <c r="DC1744" s="56"/>
      <c r="DD1744" s="56"/>
      <c r="DE1744" s="56"/>
      <c r="DF1744" s="56"/>
      <c r="DG1744" s="56"/>
      <c r="DH1744" s="56"/>
      <c r="DI1744" s="422"/>
      <c r="DJ1744" s="422"/>
      <c r="DW1744" s="56"/>
      <c r="DX1744" s="56"/>
      <c r="DY1744" s="56"/>
      <c r="DZ1744" s="56"/>
      <c r="EA1744" s="56"/>
      <c r="EB1744" s="56"/>
      <c r="EC1744" s="56"/>
      <c r="ED1744" s="56"/>
      <c r="EE1744" s="56"/>
      <c r="EF1744" s="56"/>
      <c r="EG1744" s="56"/>
      <c r="EH1744" s="56"/>
      <c r="EI1744" s="56"/>
      <c r="EJ1744" s="56"/>
      <c r="EK1744" s="56"/>
      <c r="EL1744" s="56"/>
      <c r="EM1744" s="56"/>
      <c r="EN1744" s="56"/>
      <c r="EO1744" s="56"/>
      <c r="EP1744" s="56"/>
      <c r="EQ1744" s="56"/>
      <c r="ER1744" s="56"/>
      <c r="ES1744" s="56"/>
      <c r="ET1744" s="56"/>
      <c r="EU1744" s="422"/>
      <c r="EV1744" s="422"/>
      <c r="FI1744" s="56"/>
      <c r="FJ1744" s="56"/>
      <c r="FK1744" s="56"/>
      <c r="FL1744" s="56"/>
      <c r="FM1744" s="56"/>
      <c r="FN1744" s="56"/>
      <c r="FO1744" s="56"/>
      <c r="FP1744" s="56"/>
      <c r="FQ1744" s="56"/>
      <c r="FR1744" s="56"/>
      <c r="FS1744" s="56"/>
      <c r="FT1744" s="56"/>
      <c r="FU1744" s="56"/>
      <c r="FV1744" s="56"/>
      <c r="FW1744" s="56"/>
      <c r="FX1744" s="56"/>
      <c r="FY1744" s="56"/>
      <c r="FZ1744" s="56"/>
      <c r="GA1744" s="56"/>
      <c r="GB1744" s="56"/>
      <c r="GC1744" s="56"/>
      <c r="GD1744" s="56"/>
      <c r="GE1744" s="56"/>
      <c r="GF1744" s="56"/>
      <c r="GG1744" s="56"/>
      <c r="GH1744" s="56"/>
      <c r="GI1744" s="56"/>
      <c r="GJ1744" s="56"/>
      <c r="GK1744" s="56"/>
      <c r="HJ1744" s="56"/>
      <c r="HK1744" s="56"/>
      <c r="HL1744" s="56"/>
      <c r="HM1744" s="56"/>
      <c r="HN1744" s="56"/>
      <c r="HO1744" s="56"/>
      <c r="HP1744" s="56"/>
      <c r="HQ1744" s="56"/>
      <c r="HR1744" s="56"/>
      <c r="KR1744" s="56"/>
      <c r="KS1744" s="56"/>
      <c r="KT1744" s="56"/>
      <c r="KU1744" s="56"/>
    </row>
    <row r="1745" spans="14:307" s="57" customFormat="1" ht="15" customHeight="1">
      <c r="N1745" s="56"/>
      <c r="O1745" s="56"/>
      <c r="P1745" s="56"/>
      <c r="Q1745" s="56"/>
      <c r="R1745" s="56"/>
      <c r="S1745" s="56"/>
      <c r="T1745" s="56"/>
      <c r="U1745" s="56"/>
      <c r="V1745" s="56"/>
      <c r="W1745" s="56"/>
      <c r="X1745" s="56"/>
      <c r="Y1745" s="56"/>
      <c r="Z1745" s="56"/>
      <c r="AA1745" s="56"/>
      <c r="AB1745" s="56"/>
      <c r="AC1745" s="56"/>
      <c r="AD1745" s="56"/>
      <c r="AE1745" s="56"/>
      <c r="AF1745" s="56"/>
      <c r="BO1745" s="56"/>
      <c r="BP1745" s="56"/>
      <c r="BQ1745" s="155"/>
      <c r="BR1745" s="155"/>
      <c r="BS1745" s="155"/>
      <c r="BT1745" s="155"/>
      <c r="BU1745" s="155"/>
      <c r="BV1745" s="155"/>
      <c r="BW1745" s="155"/>
      <c r="BX1745" s="155"/>
      <c r="BY1745" s="155"/>
      <c r="BZ1745" s="155"/>
      <c r="CA1745" s="155"/>
      <c r="CB1745" s="56"/>
      <c r="CC1745" s="56"/>
      <c r="CD1745" s="56"/>
      <c r="CE1745" s="56"/>
      <c r="CF1745" s="56"/>
      <c r="CG1745" s="56"/>
      <c r="CH1745" s="56"/>
      <c r="CI1745" s="56"/>
      <c r="CJ1745" s="56"/>
      <c r="CK1745" s="56"/>
      <c r="CL1745" s="56"/>
      <c r="CM1745" s="56"/>
      <c r="CN1745" s="56"/>
      <c r="CO1745" s="56"/>
      <c r="CP1745" s="56"/>
      <c r="CQ1745" s="56"/>
      <c r="CR1745" s="56"/>
      <c r="CS1745" s="56"/>
      <c r="CT1745" s="56"/>
      <c r="CU1745" s="56"/>
      <c r="CV1745" s="56"/>
      <c r="CW1745" s="56"/>
      <c r="CX1745" s="56"/>
      <c r="CY1745" s="56"/>
      <c r="CZ1745" s="56"/>
      <c r="DA1745" s="56"/>
      <c r="DB1745" s="56"/>
      <c r="DC1745" s="56"/>
      <c r="DD1745" s="56"/>
      <c r="DE1745" s="56"/>
      <c r="DF1745" s="56"/>
      <c r="DG1745" s="56"/>
      <c r="DH1745" s="56"/>
      <c r="DI1745" s="422"/>
      <c r="DJ1745" s="422"/>
      <c r="DW1745" s="56"/>
      <c r="DX1745" s="56"/>
      <c r="DY1745" s="56"/>
      <c r="DZ1745" s="56"/>
      <c r="EA1745" s="56"/>
      <c r="EB1745" s="56"/>
      <c r="EC1745" s="56"/>
      <c r="ED1745" s="56"/>
      <c r="EE1745" s="56"/>
      <c r="EF1745" s="56"/>
      <c r="EG1745" s="56"/>
      <c r="EH1745" s="56"/>
      <c r="EI1745" s="56"/>
      <c r="EJ1745" s="56"/>
      <c r="EK1745" s="56"/>
      <c r="EL1745" s="56"/>
      <c r="EM1745" s="56"/>
      <c r="EN1745" s="56"/>
      <c r="EO1745" s="56"/>
      <c r="EP1745" s="56"/>
      <c r="EQ1745" s="56"/>
      <c r="ER1745" s="56"/>
      <c r="ES1745" s="56"/>
      <c r="ET1745" s="56"/>
      <c r="EU1745" s="422"/>
      <c r="EV1745" s="422"/>
      <c r="FI1745" s="56"/>
      <c r="FJ1745" s="56"/>
      <c r="FK1745" s="56"/>
      <c r="FL1745" s="56"/>
      <c r="FM1745" s="56"/>
      <c r="FN1745" s="56"/>
      <c r="FO1745" s="56"/>
      <c r="FP1745" s="56"/>
      <c r="FQ1745" s="56"/>
      <c r="FR1745" s="56"/>
      <c r="FS1745" s="56"/>
      <c r="FT1745" s="56"/>
      <c r="FU1745" s="56"/>
      <c r="FV1745" s="56"/>
      <c r="FW1745" s="56"/>
      <c r="FX1745" s="56"/>
      <c r="FY1745" s="56"/>
      <c r="FZ1745" s="56"/>
      <c r="GA1745" s="56"/>
      <c r="GB1745" s="56"/>
      <c r="GC1745" s="56"/>
      <c r="GD1745" s="56"/>
      <c r="GE1745" s="56"/>
      <c r="GF1745" s="56"/>
      <c r="GG1745" s="56"/>
      <c r="GH1745" s="56"/>
      <c r="GI1745" s="56"/>
      <c r="GJ1745" s="56"/>
      <c r="GK1745" s="56"/>
      <c r="KR1745" s="56"/>
      <c r="KS1745" s="56"/>
      <c r="KT1745" s="56"/>
      <c r="KU1745" s="56"/>
    </row>
    <row r="1746" spans="14:307" s="57" customFormat="1" ht="15" customHeight="1">
      <c r="N1746" s="56"/>
      <c r="O1746" s="56"/>
      <c r="P1746" s="56"/>
      <c r="Q1746" s="56"/>
      <c r="R1746" s="56"/>
      <c r="S1746" s="56"/>
      <c r="T1746" s="56"/>
      <c r="U1746" s="56"/>
      <c r="V1746" s="56"/>
      <c r="W1746" s="56"/>
      <c r="X1746" s="56"/>
      <c r="Y1746" s="56"/>
      <c r="Z1746" s="56"/>
      <c r="AA1746" s="56"/>
      <c r="AB1746" s="56"/>
      <c r="AC1746" s="56"/>
      <c r="AD1746" s="56"/>
      <c r="AE1746" s="56"/>
      <c r="AF1746" s="56"/>
      <c r="BO1746" s="56"/>
      <c r="BP1746" s="56"/>
      <c r="BQ1746" s="155"/>
      <c r="BR1746" s="155"/>
      <c r="BS1746" s="155"/>
      <c r="BT1746" s="155"/>
      <c r="BU1746" s="155"/>
      <c r="BV1746" s="155"/>
      <c r="BW1746" s="155"/>
      <c r="BX1746" s="155"/>
      <c r="BY1746" s="155"/>
      <c r="BZ1746" s="155"/>
      <c r="CA1746" s="155"/>
      <c r="CB1746" s="56"/>
      <c r="CC1746" s="56"/>
      <c r="CD1746" s="56"/>
      <c r="CE1746" s="56"/>
      <c r="CF1746" s="56"/>
      <c r="CG1746" s="56"/>
      <c r="CH1746" s="56"/>
      <c r="CI1746" s="56"/>
      <c r="CJ1746" s="56"/>
      <c r="CK1746" s="56"/>
      <c r="CL1746" s="56"/>
      <c r="CM1746" s="56"/>
      <c r="CN1746" s="56"/>
      <c r="CO1746" s="56"/>
      <c r="CP1746" s="56"/>
      <c r="CQ1746" s="56"/>
      <c r="CR1746" s="56"/>
      <c r="CS1746" s="56"/>
      <c r="CT1746" s="56"/>
      <c r="CU1746" s="56"/>
      <c r="CV1746" s="56"/>
      <c r="CW1746" s="56"/>
      <c r="CX1746" s="56"/>
      <c r="CY1746" s="56"/>
      <c r="CZ1746" s="56"/>
      <c r="DA1746" s="56"/>
      <c r="DB1746" s="56"/>
      <c r="DC1746" s="56"/>
      <c r="DD1746" s="56"/>
      <c r="DE1746" s="56"/>
      <c r="DF1746" s="56"/>
      <c r="DG1746" s="56"/>
      <c r="DH1746" s="56"/>
      <c r="DI1746" s="422"/>
      <c r="DJ1746" s="422"/>
      <c r="DW1746" s="56"/>
      <c r="DX1746" s="56"/>
      <c r="DY1746" s="56"/>
      <c r="DZ1746" s="56"/>
      <c r="EA1746" s="56"/>
      <c r="EB1746" s="56"/>
      <c r="EC1746" s="56"/>
      <c r="ED1746" s="56"/>
      <c r="EE1746" s="56"/>
      <c r="EF1746" s="56"/>
      <c r="EG1746" s="56"/>
      <c r="EH1746" s="56"/>
      <c r="EI1746" s="56"/>
      <c r="EJ1746" s="56"/>
      <c r="EK1746" s="56"/>
      <c r="EL1746" s="56"/>
      <c r="EM1746" s="56"/>
      <c r="EN1746" s="56"/>
      <c r="EO1746" s="56"/>
      <c r="EP1746" s="56"/>
      <c r="EQ1746" s="56"/>
      <c r="ER1746" s="56"/>
      <c r="ES1746" s="56"/>
      <c r="ET1746" s="56"/>
      <c r="EU1746" s="422"/>
      <c r="EV1746" s="422"/>
      <c r="FI1746" s="56"/>
      <c r="FJ1746" s="56"/>
      <c r="FK1746" s="56"/>
      <c r="FL1746" s="56"/>
      <c r="FM1746" s="56"/>
      <c r="FN1746" s="56"/>
      <c r="FO1746" s="56"/>
      <c r="FP1746" s="56"/>
      <c r="FQ1746" s="56"/>
      <c r="FR1746" s="56"/>
      <c r="FS1746" s="56"/>
      <c r="FT1746" s="56"/>
      <c r="FU1746" s="56"/>
      <c r="FV1746" s="56"/>
      <c r="FW1746" s="56"/>
      <c r="FX1746" s="56"/>
      <c r="FY1746" s="56"/>
      <c r="FZ1746" s="56"/>
      <c r="GA1746" s="56"/>
      <c r="GB1746" s="56"/>
      <c r="GC1746" s="56"/>
      <c r="GD1746" s="56"/>
      <c r="GE1746" s="56"/>
      <c r="GF1746" s="56"/>
      <c r="GG1746" s="56"/>
      <c r="GH1746" s="56"/>
      <c r="GI1746" s="56"/>
      <c r="GJ1746" s="56"/>
      <c r="GK1746" s="56"/>
      <c r="KR1746" s="56"/>
      <c r="KS1746" s="56"/>
      <c r="KT1746" s="56"/>
      <c r="KU1746" s="56"/>
    </row>
    <row r="1747" spans="14:307" s="57" customFormat="1" ht="15" customHeight="1">
      <c r="N1747" s="519" t="s">
        <v>2088</v>
      </c>
      <c r="O1747" s="56"/>
      <c r="P1747" s="172" t="s">
        <v>2039</v>
      </c>
      <c r="Q1747" s="172"/>
      <c r="R1747" s="172"/>
      <c r="S1747" s="56"/>
      <c r="T1747" s="56"/>
      <c r="U1747" s="56"/>
      <c r="V1747" s="56"/>
      <c r="W1747" s="56"/>
      <c r="X1747" s="56"/>
      <c r="Y1747" s="56"/>
      <c r="Z1747" s="56"/>
      <c r="AA1747" s="56"/>
      <c r="AB1747" s="56"/>
      <c r="AC1747" s="56"/>
      <c r="AD1747" s="56"/>
      <c r="AE1747" s="56"/>
      <c r="AF1747" s="56"/>
      <c r="BO1747" s="56"/>
      <c r="BP1747" s="56"/>
      <c r="BQ1747" s="155"/>
      <c r="BR1747" s="155"/>
      <c r="BS1747" s="155"/>
      <c r="BT1747" s="155"/>
      <c r="BU1747" s="155"/>
      <c r="BV1747" s="155"/>
      <c r="BW1747" s="155"/>
      <c r="BX1747" s="155"/>
      <c r="BY1747" s="155"/>
      <c r="BZ1747" s="155"/>
      <c r="CA1747" s="155"/>
      <c r="CB1747" s="56"/>
      <c r="CC1747" s="56"/>
      <c r="CD1747" s="56"/>
      <c r="CE1747" s="56"/>
      <c r="CF1747" s="56"/>
      <c r="CG1747" s="56"/>
      <c r="CH1747" s="56"/>
      <c r="CI1747" s="56"/>
      <c r="CJ1747" s="56"/>
      <c r="CK1747" s="56"/>
      <c r="CL1747" s="56"/>
      <c r="CM1747" s="56"/>
      <c r="CN1747" s="56"/>
      <c r="CO1747" s="56"/>
      <c r="CP1747" s="56"/>
      <c r="CQ1747" s="56"/>
      <c r="CR1747" s="56"/>
      <c r="CS1747" s="56"/>
      <c r="CT1747" s="56"/>
      <c r="CU1747" s="56"/>
      <c r="CV1747" s="56"/>
      <c r="CW1747" s="56"/>
      <c r="CX1747" s="56"/>
      <c r="CY1747" s="56"/>
      <c r="CZ1747" s="56"/>
      <c r="DA1747" s="56"/>
      <c r="DB1747" s="56"/>
      <c r="DC1747" s="56"/>
      <c r="DD1747" s="56"/>
      <c r="DE1747" s="56"/>
      <c r="DF1747" s="56"/>
      <c r="DG1747" s="56"/>
      <c r="DH1747" s="56"/>
      <c r="DI1747" s="422"/>
      <c r="DJ1747" s="422"/>
      <c r="DW1747" s="56"/>
      <c r="DX1747" s="56"/>
      <c r="DY1747" s="56"/>
      <c r="DZ1747" s="56"/>
      <c r="EA1747" s="56"/>
      <c r="EB1747" s="56"/>
      <c r="EC1747" s="56"/>
      <c r="ED1747" s="56"/>
      <c r="EE1747" s="56"/>
      <c r="EF1747" s="56"/>
      <c r="EG1747" s="56"/>
      <c r="EH1747" s="56"/>
      <c r="EI1747" s="56"/>
      <c r="EJ1747" s="56"/>
      <c r="EK1747" s="56"/>
      <c r="EL1747" s="56"/>
      <c r="EM1747" s="56"/>
      <c r="EN1747" s="56"/>
      <c r="EO1747" s="56"/>
      <c r="EP1747" s="56"/>
      <c r="EQ1747" s="56"/>
      <c r="ER1747" s="56"/>
      <c r="ES1747" s="56"/>
      <c r="ET1747" s="56"/>
      <c r="EU1747" s="422"/>
      <c r="EV1747" s="422"/>
      <c r="FI1747" s="56"/>
      <c r="FJ1747" s="56"/>
      <c r="FK1747" s="56"/>
      <c r="FL1747" s="56"/>
      <c r="FM1747" s="56"/>
      <c r="FN1747" s="56"/>
      <c r="FO1747" s="56"/>
      <c r="FP1747" s="56"/>
      <c r="FQ1747" s="56"/>
      <c r="FR1747" s="56"/>
      <c r="FS1747" s="56"/>
      <c r="FT1747" s="56"/>
      <c r="FU1747" s="56"/>
      <c r="FV1747" s="56"/>
      <c r="FW1747" s="56"/>
      <c r="FX1747" s="56"/>
      <c r="FY1747" s="56"/>
      <c r="FZ1747" s="56"/>
      <c r="GA1747" s="56"/>
      <c r="GB1747" s="56"/>
      <c r="GC1747" s="56"/>
      <c r="GD1747" s="56"/>
      <c r="GE1747" s="56"/>
      <c r="GF1747" s="56"/>
      <c r="GG1747" s="56"/>
      <c r="GH1747" s="56"/>
      <c r="GI1747" s="56"/>
      <c r="GJ1747" s="56"/>
      <c r="GK1747" s="56"/>
      <c r="KR1747" s="56"/>
      <c r="KS1747" s="56"/>
      <c r="KT1747" s="56"/>
      <c r="KU1747" s="56"/>
    </row>
    <row r="1748" spans="14:307" s="57" customFormat="1" ht="15" customHeight="1">
      <c r="N1748" s="172" t="s">
        <v>2089</v>
      </c>
      <c r="O1748" s="172" t="s">
        <v>2090</v>
      </c>
      <c r="P1748" s="172"/>
      <c r="Q1748" s="172" t="s">
        <v>2091</v>
      </c>
      <c r="R1748" s="172"/>
      <c r="S1748" s="56"/>
      <c r="T1748" s="56"/>
      <c r="U1748" s="56"/>
      <c r="V1748" s="56"/>
      <c r="W1748" s="56"/>
      <c r="X1748" s="56"/>
      <c r="Y1748" s="56"/>
      <c r="Z1748" s="56"/>
      <c r="AA1748" s="56"/>
      <c r="AB1748" s="56"/>
      <c r="AC1748" s="56"/>
      <c r="AD1748" s="56"/>
      <c r="AE1748" s="56"/>
      <c r="AF1748" s="56"/>
      <c r="BO1748" s="56"/>
      <c r="BP1748" s="56"/>
      <c r="BQ1748" s="155"/>
      <c r="BR1748" s="155"/>
      <c r="BS1748" s="155"/>
      <c r="BT1748" s="155"/>
      <c r="BU1748" s="155"/>
      <c r="BV1748" s="155"/>
      <c r="BW1748" s="155"/>
      <c r="BX1748" s="155"/>
      <c r="BY1748" s="155"/>
      <c r="BZ1748" s="155"/>
      <c r="CA1748" s="155"/>
      <c r="CB1748" s="56"/>
      <c r="CC1748" s="56"/>
      <c r="CD1748" s="56"/>
      <c r="CE1748" s="56"/>
      <c r="CF1748" s="56"/>
      <c r="CG1748" s="56"/>
      <c r="CH1748" s="56"/>
      <c r="CI1748" s="56"/>
      <c r="CJ1748" s="56"/>
      <c r="CK1748" s="56"/>
      <c r="CL1748" s="56"/>
      <c r="CM1748" s="56"/>
      <c r="CN1748" s="56"/>
      <c r="CO1748" s="56"/>
      <c r="CP1748" s="56"/>
      <c r="CQ1748" s="56"/>
      <c r="CR1748" s="56"/>
      <c r="CS1748" s="56"/>
      <c r="CT1748" s="56"/>
      <c r="CU1748" s="56"/>
      <c r="CV1748" s="56"/>
      <c r="CW1748" s="56"/>
      <c r="CX1748" s="56"/>
      <c r="CY1748" s="56"/>
      <c r="CZ1748" s="56"/>
      <c r="DA1748" s="56"/>
      <c r="DB1748" s="56"/>
      <c r="DC1748" s="56"/>
      <c r="DD1748" s="56"/>
      <c r="DE1748" s="56"/>
      <c r="DF1748" s="56"/>
      <c r="DG1748" s="56"/>
      <c r="DH1748" s="56"/>
      <c r="DI1748" s="422"/>
      <c r="DJ1748" s="422"/>
      <c r="DW1748" s="56"/>
      <c r="DX1748" s="56"/>
      <c r="DY1748" s="56"/>
      <c r="DZ1748" s="56"/>
      <c r="EA1748" s="56"/>
      <c r="EB1748" s="56"/>
      <c r="EC1748" s="56"/>
      <c r="ED1748" s="56"/>
      <c r="EE1748" s="56"/>
      <c r="EF1748" s="56"/>
      <c r="EG1748" s="56"/>
      <c r="EH1748" s="56"/>
      <c r="EI1748" s="56"/>
      <c r="EJ1748" s="56"/>
      <c r="EK1748" s="56"/>
      <c r="EL1748" s="56"/>
      <c r="EM1748" s="56"/>
      <c r="EN1748" s="56"/>
      <c r="EO1748" s="56"/>
      <c r="EP1748" s="56"/>
      <c r="EQ1748" s="56"/>
      <c r="ER1748" s="56"/>
      <c r="ES1748" s="56"/>
      <c r="ET1748" s="56"/>
      <c r="EU1748" s="422"/>
      <c r="EV1748" s="422"/>
      <c r="FI1748" s="56"/>
      <c r="FJ1748" s="56"/>
      <c r="FK1748" s="56"/>
      <c r="FL1748" s="56"/>
      <c r="FM1748" s="56"/>
      <c r="FN1748" s="56"/>
      <c r="FO1748" s="56"/>
      <c r="FP1748" s="56"/>
      <c r="FQ1748" s="56"/>
      <c r="FR1748" s="56"/>
      <c r="FS1748" s="56"/>
      <c r="FT1748" s="56"/>
      <c r="FU1748" s="56"/>
      <c r="FV1748" s="56"/>
      <c r="FW1748" s="56"/>
      <c r="FX1748" s="56"/>
      <c r="FY1748" s="56"/>
      <c r="FZ1748" s="56"/>
      <c r="GA1748" s="56"/>
      <c r="GB1748" s="56"/>
      <c r="GC1748" s="56"/>
      <c r="GD1748" s="56"/>
      <c r="GE1748" s="56"/>
      <c r="GF1748" s="56"/>
      <c r="GG1748" s="56"/>
      <c r="GH1748" s="56"/>
      <c r="GI1748" s="56"/>
      <c r="GJ1748" s="56"/>
      <c r="GK1748" s="56"/>
      <c r="KR1748" s="56"/>
      <c r="KS1748" s="56"/>
      <c r="KT1748" s="56"/>
      <c r="KU1748" s="56"/>
    </row>
    <row r="1749" spans="14:307" s="57" customFormat="1" ht="15" customHeight="1">
      <c r="N1749" s="172" t="s">
        <v>2036</v>
      </c>
      <c r="O1749" s="172" t="s">
        <v>149</v>
      </c>
      <c r="P1749" s="172" t="s">
        <v>1021</v>
      </c>
      <c r="Q1749" s="172" t="s">
        <v>112</v>
      </c>
      <c r="R1749" s="172"/>
      <c r="S1749" s="56"/>
      <c r="T1749" s="56"/>
      <c r="U1749" s="56"/>
      <c r="V1749" s="56"/>
      <c r="W1749" s="56"/>
      <c r="X1749" s="56"/>
      <c r="Y1749" s="56"/>
      <c r="Z1749" s="56"/>
      <c r="AA1749" s="56"/>
      <c r="AB1749" s="56"/>
      <c r="AC1749" s="56"/>
      <c r="AD1749" s="56"/>
      <c r="AE1749" s="56"/>
      <c r="AF1749" s="56"/>
      <c r="BO1749" s="56"/>
      <c r="BP1749" s="56"/>
      <c r="BQ1749" s="155"/>
      <c r="BR1749" s="155"/>
      <c r="BS1749" s="155"/>
      <c r="BT1749" s="155"/>
      <c r="BU1749" s="155"/>
      <c r="BV1749" s="155"/>
      <c r="BW1749" s="155"/>
      <c r="BX1749" s="155"/>
      <c r="BY1749" s="155"/>
      <c r="BZ1749" s="155"/>
      <c r="CA1749" s="155"/>
      <c r="CB1749" s="56"/>
      <c r="CC1749" s="56"/>
      <c r="CD1749" s="56"/>
      <c r="CE1749" s="56"/>
      <c r="CF1749" s="56"/>
      <c r="CG1749" s="56"/>
      <c r="CH1749" s="56"/>
      <c r="CI1749" s="56"/>
      <c r="CJ1749" s="56"/>
      <c r="CK1749" s="56"/>
      <c r="CL1749" s="56"/>
      <c r="CM1749" s="56"/>
      <c r="CN1749" s="56"/>
      <c r="CO1749" s="56"/>
      <c r="CP1749" s="56"/>
      <c r="CQ1749" s="56"/>
      <c r="CR1749" s="56"/>
      <c r="CS1749" s="56"/>
      <c r="CT1749" s="56"/>
      <c r="CU1749" s="56"/>
      <c r="CV1749" s="56"/>
      <c r="CW1749" s="56"/>
      <c r="CX1749" s="56"/>
      <c r="CY1749" s="56"/>
      <c r="CZ1749" s="56"/>
      <c r="DA1749" s="56"/>
      <c r="DB1749" s="56"/>
      <c r="DC1749" s="56"/>
      <c r="DD1749" s="56"/>
      <c r="DE1749" s="56"/>
      <c r="DF1749" s="56"/>
      <c r="DG1749" s="56"/>
      <c r="DH1749" s="56"/>
      <c r="DI1749" s="422"/>
      <c r="DJ1749" s="422"/>
      <c r="DW1749" s="56"/>
      <c r="DX1749" s="56"/>
      <c r="DY1749" s="56"/>
      <c r="DZ1749" s="56"/>
      <c r="EA1749" s="56"/>
      <c r="EB1749" s="56"/>
      <c r="EC1749" s="56"/>
      <c r="ED1749" s="56"/>
      <c r="EE1749" s="56"/>
      <c r="EF1749" s="56"/>
      <c r="EG1749" s="56"/>
      <c r="EH1749" s="56"/>
      <c r="EI1749" s="56"/>
      <c r="EJ1749" s="56"/>
      <c r="EK1749" s="56"/>
      <c r="EL1749" s="56"/>
      <c r="EM1749" s="56"/>
      <c r="EN1749" s="56"/>
      <c r="EO1749" s="56"/>
      <c r="EP1749" s="56"/>
      <c r="EQ1749" s="56"/>
      <c r="ER1749" s="56"/>
      <c r="ES1749" s="56"/>
      <c r="ET1749" s="56"/>
      <c r="EU1749" s="422"/>
      <c r="EV1749" s="422"/>
      <c r="FI1749" s="56"/>
      <c r="FJ1749" s="56"/>
      <c r="FK1749" s="56"/>
      <c r="FL1749" s="56"/>
      <c r="FM1749" s="56"/>
      <c r="FN1749" s="56"/>
      <c r="FO1749" s="56"/>
      <c r="FP1749" s="56"/>
      <c r="FQ1749" s="56"/>
      <c r="FR1749" s="56"/>
      <c r="FS1749" s="56"/>
      <c r="FT1749" s="56"/>
      <c r="FU1749" s="56"/>
      <c r="FV1749" s="56"/>
      <c r="FW1749" s="56"/>
      <c r="FX1749" s="56"/>
      <c r="FY1749" s="56"/>
      <c r="FZ1749" s="56"/>
      <c r="GA1749" s="56"/>
      <c r="GB1749" s="56"/>
      <c r="GC1749" s="56"/>
      <c r="GD1749" s="56"/>
      <c r="GE1749" s="56"/>
      <c r="GF1749" s="56"/>
      <c r="GG1749" s="56"/>
      <c r="GH1749" s="56"/>
      <c r="GI1749" s="56"/>
      <c r="GJ1749" s="56"/>
      <c r="GK1749" s="56"/>
      <c r="KR1749" s="56"/>
      <c r="KS1749" s="56"/>
      <c r="KT1749" s="56"/>
      <c r="KU1749" s="56"/>
    </row>
    <row r="1750" spans="14:307" s="57" customFormat="1" ht="15" customHeight="1">
      <c r="N1750" s="172">
        <v>0</v>
      </c>
      <c r="O1750" s="172" t="str">
        <f>""</f>
        <v/>
      </c>
      <c r="P1750" s="172"/>
      <c r="Q1750" s="172"/>
      <c r="R1750" s="172"/>
      <c r="S1750" s="56"/>
      <c r="T1750" s="56"/>
      <c r="U1750" s="56"/>
      <c r="V1750" s="56"/>
      <c r="W1750" s="56"/>
      <c r="X1750" s="56"/>
      <c r="Y1750" s="56"/>
      <c r="Z1750" s="56"/>
      <c r="AA1750" s="56"/>
      <c r="AB1750" s="56"/>
      <c r="AC1750" s="56"/>
      <c r="AD1750" s="56"/>
      <c r="AE1750" s="56"/>
      <c r="AF1750" s="56"/>
      <c r="BO1750" s="56"/>
      <c r="BP1750" s="56"/>
      <c r="BQ1750" s="155"/>
      <c r="BR1750" s="155"/>
      <c r="BS1750" s="155"/>
      <c r="BT1750" s="155"/>
      <c r="BU1750" s="155"/>
      <c r="BV1750" s="155"/>
      <c r="BW1750" s="155"/>
      <c r="BX1750" s="155"/>
      <c r="BY1750" s="155"/>
      <c r="BZ1750" s="155"/>
      <c r="CA1750" s="155"/>
      <c r="CB1750" s="56"/>
      <c r="CC1750" s="56"/>
      <c r="CD1750" s="56"/>
      <c r="CE1750" s="56"/>
      <c r="CF1750" s="56"/>
      <c r="CG1750" s="56"/>
      <c r="CH1750" s="56"/>
      <c r="CI1750" s="56"/>
      <c r="CJ1750" s="56"/>
      <c r="CK1750" s="56"/>
      <c r="CL1750" s="56"/>
      <c r="CM1750" s="56"/>
      <c r="CN1750" s="56"/>
      <c r="CO1750" s="56"/>
      <c r="CP1750" s="56"/>
      <c r="CQ1750" s="56"/>
      <c r="CR1750" s="56"/>
      <c r="CS1750" s="56"/>
      <c r="CT1750" s="56"/>
      <c r="CU1750" s="56"/>
      <c r="CV1750" s="56"/>
      <c r="CW1750" s="56"/>
      <c r="CX1750" s="56"/>
      <c r="CY1750" s="56"/>
      <c r="CZ1750" s="56"/>
      <c r="DA1750" s="56"/>
      <c r="DB1750" s="56"/>
      <c r="DC1750" s="56"/>
      <c r="DD1750" s="56"/>
      <c r="DE1750" s="56"/>
      <c r="DF1750" s="56"/>
      <c r="DG1750" s="56"/>
      <c r="DH1750" s="56"/>
      <c r="DI1750" s="422"/>
      <c r="DJ1750" s="422"/>
      <c r="DW1750" s="56"/>
      <c r="DX1750" s="56"/>
      <c r="DY1750" s="56"/>
      <c r="DZ1750" s="56"/>
      <c r="EA1750" s="56"/>
      <c r="EB1750" s="56"/>
      <c r="EC1750" s="56"/>
      <c r="ED1750" s="56"/>
      <c r="EE1750" s="56"/>
      <c r="EF1750" s="56"/>
      <c r="EG1750" s="56"/>
      <c r="EH1750" s="56"/>
      <c r="EI1750" s="56"/>
      <c r="EJ1750" s="56"/>
      <c r="EK1750" s="56"/>
      <c r="EL1750" s="56"/>
      <c r="EM1750" s="56"/>
      <c r="EN1750" s="56"/>
      <c r="EO1750" s="56"/>
      <c r="EP1750" s="56"/>
      <c r="EQ1750" s="56"/>
      <c r="ER1750" s="56"/>
      <c r="ES1750" s="56"/>
      <c r="ET1750" s="56"/>
      <c r="EU1750" s="422"/>
      <c r="EV1750" s="422"/>
      <c r="FI1750" s="56"/>
      <c r="FJ1750" s="56"/>
      <c r="FK1750" s="56"/>
      <c r="FL1750" s="56"/>
      <c r="FM1750" s="56"/>
      <c r="FN1750" s="56"/>
      <c r="FO1750" s="56"/>
      <c r="FP1750" s="56"/>
      <c r="FQ1750" s="56"/>
      <c r="FR1750" s="56"/>
      <c r="FS1750" s="56"/>
      <c r="FT1750" s="56"/>
      <c r="FU1750" s="56"/>
      <c r="FV1750" s="56"/>
      <c r="FW1750" s="56"/>
      <c r="FX1750" s="56"/>
      <c r="FY1750" s="56"/>
      <c r="FZ1750" s="56"/>
      <c r="GA1750" s="56"/>
      <c r="GB1750" s="56"/>
      <c r="GC1750" s="56"/>
      <c r="GD1750" s="56"/>
      <c r="GE1750" s="56"/>
      <c r="GF1750" s="56"/>
      <c r="GG1750" s="56"/>
      <c r="GH1750" s="56"/>
      <c r="GI1750" s="56"/>
      <c r="GJ1750" s="56"/>
      <c r="GK1750" s="56"/>
      <c r="KR1750" s="56"/>
      <c r="KS1750" s="56"/>
      <c r="KT1750" s="56"/>
      <c r="KU1750" s="56"/>
    </row>
    <row r="1751" spans="14:307" s="57" customFormat="1" ht="15" customHeight="1">
      <c r="N1751" s="461">
        <v>2</v>
      </c>
      <c r="O1751" s="461">
        <v>55</v>
      </c>
      <c r="P1751" s="172" t="s">
        <v>5</v>
      </c>
      <c r="Q1751" s="172" t="s">
        <v>6</v>
      </c>
      <c r="R1751" s="172" t="s">
        <v>7</v>
      </c>
      <c r="S1751" s="56"/>
      <c r="T1751" s="56"/>
      <c r="U1751" s="56"/>
      <c r="V1751" s="56"/>
      <c r="W1751" s="56"/>
      <c r="X1751" s="56"/>
      <c r="Y1751" s="56"/>
      <c r="Z1751" s="56"/>
      <c r="AA1751" s="56"/>
      <c r="AB1751" s="56"/>
      <c r="AC1751" s="56"/>
      <c r="AD1751" s="56"/>
      <c r="AE1751" s="56"/>
      <c r="AF1751" s="56"/>
      <c r="BO1751" s="56"/>
      <c r="BP1751" s="56"/>
      <c r="BQ1751" s="155"/>
      <c r="BR1751" s="155"/>
      <c r="BS1751" s="155"/>
      <c r="BT1751" s="155"/>
      <c r="BU1751" s="155"/>
      <c r="BV1751" s="155"/>
      <c r="BW1751" s="155"/>
      <c r="BX1751" s="155"/>
      <c r="BY1751" s="155"/>
      <c r="BZ1751" s="155"/>
      <c r="CA1751" s="155"/>
      <c r="CB1751" s="56"/>
      <c r="CC1751" s="56"/>
      <c r="CD1751" s="56"/>
      <c r="CE1751" s="56"/>
      <c r="CF1751" s="56"/>
      <c r="CG1751" s="56"/>
      <c r="CH1751" s="56"/>
      <c r="CI1751" s="56"/>
      <c r="CJ1751" s="56"/>
      <c r="CK1751" s="56"/>
      <c r="CL1751" s="56"/>
      <c r="CM1751" s="56"/>
      <c r="CN1751" s="56"/>
      <c r="CO1751" s="56"/>
      <c r="CP1751" s="56"/>
      <c r="CQ1751" s="56"/>
      <c r="CR1751" s="56"/>
      <c r="CS1751" s="56"/>
      <c r="CT1751" s="56"/>
      <c r="CU1751" s="56"/>
      <c r="CV1751" s="56"/>
      <c r="CW1751" s="56"/>
      <c r="CX1751" s="56"/>
      <c r="CY1751" s="56"/>
      <c r="CZ1751" s="56"/>
      <c r="DA1751" s="56"/>
      <c r="DB1751" s="56"/>
      <c r="DC1751" s="56"/>
      <c r="DD1751" s="56"/>
      <c r="DE1751" s="56"/>
      <c r="DF1751" s="56"/>
      <c r="DG1751" s="56"/>
      <c r="DH1751" s="56"/>
      <c r="DI1751" s="422"/>
      <c r="DJ1751" s="422"/>
      <c r="DW1751" s="56"/>
      <c r="DX1751" s="56"/>
      <c r="DY1751" s="56"/>
      <c r="DZ1751" s="56"/>
      <c r="EA1751" s="56"/>
      <c r="EB1751" s="56"/>
      <c r="EC1751" s="56"/>
      <c r="ED1751" s="56"/>
      <c r="EE1751" s="56"/>
      <c r="EF1751" s="56"/>
      <c r="EG1751" s="56"/>
      <c r="EH1751" s="56"/>
      <c r="EI1751" s="56"/>
      <c r="EJ1751" s="56"/>
      <c r="EK1751" s="56"/>
      <c r="EL1751" s="56"/>
      <c r="EM1751" s="56"/>
      <c r="EN1751" s="56"/>
      <c r="EO1751" s="56"/>
      <c r="EP1751" s="56"/>
      <c r="EQ1751" s="56"/>
      <c r="ER1751" s="56"/>
      <c r="ES1751" s="56"/>
      <c r="ET1751" s="56"/>
      <c r="EU1751" s="422"/>
      <c r="EV1751" s="422"/>
      <c r="FI1751" s="56"/>
      <c r="FJ1751" s="56"/>
      <c r="FK1751" s="56"/>
      <c r="FL1751" s="56"/>
      <c r="FM1751" s="56"/>
      <c r="FN1751" s="56"/>
      <c r="FO1751" s="56"/>
      <c r="FP1751" s="56"/>
      <c r="FQ1751" s="56"/>
      <c r="FR1751" s="56"/>
      <c r="FS1751" s="56"/>
      <c r="FT1751" s="56"/>
      <c r="FU1751" s="56"/>
      <c r="FV1751" s="56"/>
      <c r="FW1751" s="56"/>
      <c r="FX1751" s="56"/>
      <c r="FY1751" s="56"/>
      <c r="FZ1751" s="56"/>
      <c r="GA1751" s="56"/>
      <c r="GB1751" s="56"/>
      <c r="GC1751" s="56"/>
      <c r="GD1751" s="56"/>
      <c r="GE1751" s="56"/>
      <c r="GF1751" s="56"/>
      <c r="GG1751" s="56"/>
      <c r="GH1751" s="56"/>
      <c r="GI1751" s="56"/>
      <c r="GJ1751" s="56"/>
      <c r="GK1751" s="56"/>
    </row>
    <row r="1752" spans="14:307" s="57" customFormat="1" ht="15" customHeight="1">
      <c r="N1752" s="461">
        <v>3</v>
      </c>
      <c r="O1752" s="461">
        <v>57</v>
      </c>
      <c r="P1752" s="172" t="s">
        <v>10</v>
      </c>
      <c r="Q1752" s="172" t="s">
        <v>113</v>
      </c>
      <c r="R1752" s="172" t="s">
        <v>114</v>
      </c>
      <c r="S1752" s="56"/>
      <c r="T1752" s="56"/>
      <c r="U1752" s="56"/>
      <c r="V1752" s="56"/>
      <c r="W1752" s="56"/>
      <c r="X1752" s="56"/>
      <c r="Y1752" s="56"/>
      <c r="Z1752" s="56"/>
      <c r="AA1752" s="56"/>
      <c r="AB1752" s="56"/>
      <c r="AC1752" s="56"/>
      <c r="AD1752" s="56"/>
      <c r="AE1752" s="56"/>
      <c r="AF1752" s="56"/>
      <c r="BO1752" s="56"/>
      <c r="BP1752" s="56"/>
      <c r="BQ1752" s="155"/>
      <c r="BR1752" s="155"/>
      <c r="BS1752" s="155"/>
      <c r="BT1752" s="155"/>
      <c r="BU1752" s="155"/>
      <c r="BV1752" s="155"/>
      <c r="BW1752" s="155"/>
      <c r="BX1752" s="155"/>
      <c r="BY1752" s="155"/>
      <c r="BZ1752" s="155"/>
      <c r="CA1752" s="155"/>
      <c r="CB1752" s="56"/>
      <c r="CC1752" s="56"/>
      <c r="CD1752" s="56"/>
      <c r="CE1752" s="56"/>
      <c r="CF1752" s="56"/>
      <c r="CG1752" s="56"/>
      <c r="CH1752" s="56"/>
      <c r="CI1752" s="56"/>
      <c r="CJ1752" s="56"/>
      <c r="CK1752" s="56"/>
      <c r="CL1752" s="56"/>
      <c r="CM1752" s="56"/>
      <c r="CN1752" s="56"/>
      <c r="CO1752" s="56"/>
      <c r="CP1752" s="56"/>
      <c r="CQ1752" s="56"/>
      <c r="CR1752" s="56"/>
      <c r="CS1752" s="56"/>
      <c r="CT1752" s="56"/>
      <c r="CU1752" s="56"/>
      <c r="CV1752" s="56"/>
      <c r="CW1752" s="56"/>
      <c r="CX1752" s="56"/>
      <c r="CY1752" s="56"/>
      <c r="CZ1752" s="56"/>
      <c r="DA1752" s="56"/>
      <c r="DB1752" s="56"/>
      <c r="DC1752" s="56"/>
      <c r="DD1752" s="56"/>
      <c r="DE1752" s="56"/>
      <c r="DF1752" s="56"/>
      <c r="DG1752" s="56"/>
      <c r="DH1752" s="56"/>
      <c r="DI1752" s="422"/>
      <c r="DJ1752" s="422"/>
      <c r="DW1752" s="56"/>
      <c r="DX1752" s="56"/>
      <c r="DY1752" s="56"/>
      <c r="DZ1752" s="56"/>
      <c r="EA1752" s="56"/>
      <c r="EB1752" s="56"/>
      <c r="EC1752" s="56"/>
      <c r="ED1752" s="56"/>
      <c r="EE1752" s="56"/>
      <c r="EF1752" s="56"/>
      <c r="EG1752" s="56"/>
      <c r="EH1752" s="56"/>
      <c r="EI1752" s="56"/>
      <c r="EJ1752" s="56"/>
      <c r="EK1752" s="56"/>
      <c r="EL1752" s="56"/>
      <c r="EM1752" s="56"/>
      <c r="EN1752" s="56"/>
      <c r="EO1752" s="56"/>
      <c r="EP1752" s="56"/>
      <c r="EQ1752" s="56"/>
      <c r="ER1752" s="56"/>
      <c r="ES1752" s="56"/>
      <c r="ET1752" s="56"/>
      <c r="EU1752" s="422"/>
      <c r="EV1752" s="422"/>
      <c r="FI1752" s="56"/>
      <c r="FJ1752" s="56"/>
      <c r="FK1752" s="56"/>
      <c r="FL1752" s="56"/>
      <c r="FM1752" s="56"/>
      <c r="FN1752" s="56"/>
      <c r="FO1752" s="56"/>
      <c r="FP1752" s="56"/>
      <c r="FQ1752" s="56"/>
      <c r="FR1752" s="56"/>
      <c r="FS1752" s="56"/>
      <c r="FT1752" s="56"/>
      <c r="FU1752" s="56"/>
      <c r="FV1752" s="56"/>
      <c r="FW1752" s="56"/>
      <c r="FX1752" s="56"/>
      <c r="FY1752" s="56"/>
      <c r="FZ1752" s="56"/>
      <c r="GA1752" s="56"/>
      <c r="GB1752" s="56"/>
      <c r="GC1752" s="56"/>
      <c r="GD1752" s="56"/>
      <c r="GE1752" s="56"/>
      <c r="GF1752" s="56"/>
      <c r="GG1752" s="56"/>
      <c r="GH1752" s="56"/>
      <c r="GI1752" s="56"/>
      <c r="GJ1752" s="56"/>
      <c r="GK1752" s="56"/>
    </row>
    <row r="1753" spans="14:307" s="57" customFormat="1" ht="15" customHeight="1">
      <c r="N1753" s="461">
        <v>4</v>
      </c>
      <c r="O1753" s="461">
        <v>59</v>
      </c>
      <c r="P1753" s="172" t="s">
        <v>17</v>
      </c>
      <c r="Q1753" s="172" t="s">
        <v>18</v>
      </c>
      <c r="R1753" s="172" t="s">
        <v>19</v>
      </c>
      <c r="S1753" s="56"/>
      <c r="T1753" s="56"/>
      <c r="U1753" s="56"/>
      <c r="V1753" s="56"/>
      <c r="W1753" s="56"/>
      <c r="X1753" s="56"/>
      <c r="Y1753" s="56"/>
      <c r="Z1753" s="56"/>
      <c r="AA1753" s="56"/>
      <c r="AB1753" s="56"/>
      <c r="AC1753" s="56"/>
      <c r="AD1753" s="56"/>
      <c r="AE1753" s="56"/>
      <c r="AF1753" s="56"/>
      <c r="BO1753" s="56"/>
      <c r="BP1753" s="56"/>
      <c r="BQ1753" s="155"/>
      <c r="BR1753" s="155"/>
      <c r="BS1753" s="155"/>
      <c r="BT1753" s="155"/>
      <c r="BU1753" s="155"/>
      <c r="BV1753" s="155"/>
      <c r="BW1753" s="155"/>
      <c r="BX1753" s="155"/>
      <c r="BY1753" s="155"/>
      <c r="BZ1753" s="155"/>
      <c r="CA1753" s="155"/>
      <c r="CB1753" s="56"/>
      <c r="CC1753" s="56"/>
      <c r="CD1753" s="56"/>
      <c r="CE1753" s="56"/>
      <c r="CF1753" s="56"/>
      <c r="CG1753" s="56"/>
      <c r="CH1753" s="56"/>
      <c r="CI1753" s="56"/>
      <c r="CJ1753" s="56"/>
      <c r="CK1753" s="56"/>
      <c r="CL1753" s="56"/>
      <c r="CM1753" s="56"/>
      <c r="CN1753" s="56"/>
      <c r="CO1753" s="56"/>
      <c r="CP1753" s="56"/>
      <c r="CQ1753" s="56"/>
      <c r="CR1753" s="56"/>
      <c r="CS1753" s="56"/>
      <c r="CT1753" s="56"/>
      <c r="CU1753" s="56"/>
      <c r="CV1753" s="56"/>
      <c r="CW1753" s="56"/>
      <c r="CX1753" s="56"/>
      <c r="CY1753" s="56"/>
      <c r="CZ1753" s="56"/>
      <c r="DA1753" s="56"/>
      <c r="DB1753" s="56"/>
      <c r="DC1753" s="56"/>
      <c r="DD1753" s="56"/>
      <c r="DE1753" s="56"/>
      <c r="DF1753" s="56"/>
      <c r="DG1753" s="56"/>
      <c r="DH1753" s="56"/>
      <c r="DI1753" s="422"/>
      <c r="DJ1753" s="422"/>
      <c r="DW1753" s="56"/>
      <c r="DX1753" s="56"/>
      <c r="DY1753" s="56"/>
      <c r="DZ1753" s="56"/>
      <c r="EA1753" s="56"/>
      <c r="EB1753" s="56"/>
      <c r="EC1753" s="56"/>
      <c r="ED1753" s="56"/>
      <c r="EE1753" s="56"/>
      <c r="EF1753" s="56"/>
      <c r="EG1753" s="56"/>
      <c r="EH1753" s="56"/>
      <c r="EI1753" s="56"/>
      <c r="EJ1753" s="56"/>
      <c r="EK1753" s="56"/>
      <c r="EL1753" s="56"/>
      <c r="EM1753" s="56"/>
      <c r="EN1753" s="56"/>
      <c r="EO1753" s="56"/>
      <c r="EP1753" s="56"/>
      <c r="EQ1753" s="56"/>
      <c r="ER1753" s="56"/>
      <c r="ES1753" s="56"/>
      <c r="ET1753" s="56"/>
      <c r="EU1753" s="422"/>
      <c r="EV1753" s="422"/>
      <c r="FI1753" s="56"/>
      <c r="FJ1753" s="56"/>
      <c r="FK1753" s="56"/>
      <c r="FL1753" s="56"/>
      <c r="FM1753" s="56"/>
      <c r="FN1753" s="56"/>
      <c r="FO1753" s="56"/>
      <c r="FP1753" s="56"/>
      <c r="FQ1753" s="56"/>
      <c r="FR1753" s="56"/>
      <c r="FS1753" s="56"/>
      <c r="FT1753" s="56"/>
      <c r="FU1753" s="56"/>
      <c r="FV1753" s="56"/>
      <c r="FW1753" s="56"/>
      <c r="FX1753" s="56"/>
      <c r="FY1753" s="56"/>
      <c r="FZ1753" s="56"/>
      <c r="GA1753" s="56"/>
      <c r="GB1753" s="56"/>
      <c r="GC1753" s="56"/>
      <c r="GD1753" s="56"/>
      <c r="GE1753" s="56"/>
      <c r="GF1753" s="56"/>
      <c r="GG1753" s="56"/>
      <c r="GH1753" s="56"/>
      <c r="GI1753" s="56"/>
      <c r="GJ1753" s="56"/>
      <c r="GK1753" s="56"/>
    </row>
    <row r="1754" spans="14:307" s="57" customFormat="1" ht="15" customHeight="1">
      <c r="N1754" s="461">
        <v>5</v>
      </c>
      <c r="O1754" s="461">
        <v>61</v>
      </c>
      <c r="P1754" s="172" t="s">
        <v>251</v>
      </c>
      <c r="Q1754" s="172" t="s">
        <v>25</v>
      </c>
      <c r="R1754" s="172" t="s">
        <v>26</v>
      </c>
      <c r="S1754" s="56"/>
      <c r="T1754" s="56"/>
      <c r="U1754" s="56"/>
      <c r="V1754" s="56"/>
      <c r="W1754" s="56"/>
      <c r="X1754" s="56"/>
      <c r="Y1754" s="56"/>
      <c r="Z1754" s="56"/>
      <c r="AA1754" s="56"/>
      <c r="AB1754" s="56"/>
      <c r="AC1754" s="56"/>
      <c r="AD1754" s="56"/>
      <c r="AE1754" s="56"/>
      <c r="AF1754" s="56"/>
      <c r="BO1754" s="56"/>
      <c r="BP1754" s="56"/>
      <c r="BQ1754" s="155"/>
      <c r="BR1754" s="155"/>
      <c r="BS1754" s="155"/>
      <c r="BT1754" s="155"/>
      <c r="BU1754" s="155"/>
      <c r="BV1754" s="155"/>
      <c r="BW1754" s="155"/>
      <c r="BX1754" s="155"/>
      <c r="BY1754" s="155"/>
      <c r="BZ1754" s="155"/>
      <c r="CA1754" s="155"/>
      <c r="CB1754" s="56"/>
      <c r="CC1754" s="56"/>
      <c r="CD1754" s="56"/>
      <c r="CE1754" s="56"/>
      <c r="CF1754" s="56"/>
      <c r="CG1754" s="56"/>
      <c r="CH1754" s="56"/>
      <c r="CI1754" s="56"/>
      <c r="CJ1754" s="56"/>
      <c r="CK1754" s="56"/>
      <c r="CL1754" s="56"/>
      <c r="CM1754" s="56"/>
      <c r="CN1754" s="56"/>
      <c r="CO1754" s="56"/>
      <c r="CP1754" s="56"/>
      <c r="CQ1754" s="56"/>
      <c r="CR1754" s="56"/>
      <c r="CS1754" s="56"/>
      <c r="CT1754" s="56"/>
      <c r="CU1754" s="56"/>
      <c r="CV1754" s="56"/>
      <c r="CW1754" s="56"/>
      <c r="CX1754" s="56"/>
      <c r="CY1754" s="56"/>
      <c r="CZ1754" s="56"/>
      <c r="DA1754" s="56"/>
      <c r="DB1754" s="56"/>
      <c r="DC1754" s="56"/>
      <c r="DD1754" s="56"/>
      <c r="DE1754" s="56"/>
      <c r="DF1754" s="56"/>
      <c r="DG1754" s="56"/>
      <c r="DH1754" s="56"/>
      <c r="DI1754" s="422"/>
      <c r="DJ1754" s="422"/>
      <c r="DW1754" s="56"/>
      <c r="DX1754" s="56"/>
      <c r="DY1754" s="56"/>
      <c r="DZ1754" s="56"/>
      <c r="EA1754" s="56"/>
      <c r="EB1754" s="56"/>
      <c r="EC1754" s="56"/>
      <c r="ED1754" s="56"/>
      <c r="EE1754" s="56"/>
      <c r="EF1754" s="56"/>
      <c r="EG1754" s="56"/>
      <c r="EH1754" s="56"/>
      <c r="EI1754" s="56"/>
      <c r="EJ1754" s="56"/>
      <c r="EK1754" s="56"/>
      <c r="EL1754" s="56"/>
      <c r="EM1754" s="56"/>
      <c r="EN1754" s="56"/>
      <c r="EO1754" s="56"/>
      <c r="EP1754" s="56"/>
      <c r="EQ1754" s="56"/>
      <c r="ER1754" s="56"/>
      <c r="ES1754" s="56"/>
      <c r="ET1754" s="56"/>
      <c r="EU1754" s="422"/>
      <c r="EV1754" s="422"/>
      <c r="FI1754" s="56"/>
      <c r="FJ1754" s="56"/>
      <c r="FK1754" s="56"/>
      <c r="FL1754" s="56"/>
      <c r="FM1754" s="56"/>
      <c r="FN1754" s="56"/>
      <c r="FO1754" s="56"/>
      <c r="FP1754" s="56"/>
      <c r="FQ1754" s="56"/>
      <c r="FR1754" s="56"/>
      <c r="FS1754" s="56"/>
      <c r="FT1754" s="56"/>
      <c r="FU1754" s="56"/>
      <c r="FV1754" s="56"/>
      <c r="FW1754" s="56"/>
      <c r="FX1754" s="56"/>
      <c r="FY1754" s="56"/>
      <c r="FZ1754" s="56"/>
      <c r="GA1754" s="56"/>
      <c r="GB1754" s="56"/>
      <c r="GC1754" s="56"/>
      <c r="GD1754" s="56"/>
      <c r="GE1754" s="56"/>
      <c r="GF1754" s="56"/>
      <c r="GG1754" s="56"/>
      <c r="GH1754" s="56"/>
      <c r="GI1754" s="56"/>
      <c r="GJ1754" s="56"/>
      <c r="GK1754" s="56"/>
    </row>
    <row r="1755" spans="14:307" s="57" customFormat="1" ht="15" customHeight="1">
      <c r="N1755" s="461">
        <v>6</v>
      </c>
      <c r="O1755" s="461">
        <v>64</v>
      </c>
      <c r="P1755" s="529">
        <v>1</v>
      </c>
      <c r="Q1755" s="172" t="s">
        <v>1022</v>
      </c>
      <c r="R1755" s="172" t="s">
        <v>30</v>
      </c>
      <c r="S1755" s="56"/>
      <c r="T1755" s="56"/>
      <c r="U1755" s="56"/>
      <c r="V1755" s="56"/>
      <c r="W1755" s="56"/>
      <c r="X1755" s="56"/>
      <c r="Y1755" s="56"/>
      <c r="Z1755" s="56"/>
      <c r="AA1755" s="56"/>
      <c r="AB1755" s="56"/>
      <c r="AC1755" s="56"/>
      <c r="AD1755" s="56"/>
      <c r="AE1755" s="56"/>
      <c r="AF1755" s="56"/>
      <c r="BO1755" s="56"/>
      <c r="BP1755" s="56"/>
      <c r="BQ1755" s="155"/>
      <c r="BR1755" s="155"/>
      <c r="BS1755" s="155"/>
      <c r="BT1755" s="155"/>
      <c r="BU1755" s="155"/>
      <c r="BV1755" s="155"/>
      <c r="BW1755" s="155"/>
      <c r="BX1755" s="155"/>
      <c r="BY1755" s="155"/>
      <c r="BZ1755" s="155"/>
      <c r="CA1755" s="155"/>
      <c r="CB1755" s="56"/>
      <c r="CC1755" s="56"/>
      <c r="CD1755" s="56"/>
      <c r="CE1755" s="56"/>
      <c r="CF1755" s="56"/>
      <c r="CG1755" s="56"/>
      <c r="CH1755" s="56"/>
      <c r="CI1755" s="56"/>
      <c r="CJ1755" s="56"/>
      <c r="CK1755" s="56"/>
      <c r="CL1755" s="56"/>
      <c r="CM1755" s="56"/>
      <c r="CN1755" s="56"/>
      <c r="CO1755" s="56"/>
      <c r="CP1755" s="56"/>
      <c r="CQ1755" s="56"/>
      <c r="CR1755" s="56"/>
      <c r="CS1755" s="56"/>
      <c r="CT1755" s="56"/>
      <c r="CU1755" s="56"/>
      <c r="CV1755" s="56"/>
      <c r="CW1755" s="56"/>
      <c r="CX1755" s="56"/>
      <c r="CY1755" s="56"/>
      <c r="CZ1755" s="56"/>
      <c r="DA1755" s="56"/>
      <c r="DB1755" s="56"/>
      <c r="DC1755" s="56"/>
      <c r="DD1755" s="56"/>
      <c r="DE1755" s="56"/>
      <c r="DF1755" s="56"/>
      <c r="DG1755" s="56"/>
      <c r="DH1755" s="56"/>
      <c r="DI1755" s="422"/>
      <c r="DJ1755" s="422"/>
      <c r="DW1755" s="56"/>
      <c r="DX1755" s="56"/>
      <c r="DY1755" s="56"/>
      <c r="DZ1755" s="56"/>
      <c r="EA1755" s="56"/>
      <c r="EB1755" s="56"/>
      <c r="EC1755" s="56"/>
      <c r="ED1755" s="56"/>
      <c r="EE1755" s="56"/>
      <c r="EF1755" s="56"/>
      <c r="EG1755" s="56"/>
      <c r="EH1755" s="56"/>
      <c r="EI1755" s="56"/>
      <c r="EJ1755" s="56"/>
      <c r="EK1755" s="56"/>
      <c r="EL1755" s="56"/>
      <c r="EM1755" s="56"/>
      <c r="EN1755" s="56"/>
      <c r="EO1755" s="56"/>
      <c r="EP1755" s="56"/>
      <c r="EQ1755" s="56"/>
      <c r="ER1755" s="56"/>
      <c r="ES1755" s="56"/>
      <c r="ET1755" s="56"/>
      <c r="EU1755" s="422"/>
      <c r="EV1755" s="422"/>
      <c r="FI1755" s="56"/>
      <c r="FJ1755" s="56"/>
      <c r="FK1755" s="56"/>
      <c r="FL1755" s="56"/>
      <c r="FM1755" s="56"/>
      <c r="FN1755" s="56"/>
      <c r="FO1755" s="56"/>
      <c r="FP1755" s="56"/>
      <c r="FQ1755" s="56"/>
      <c r="FR1755" s="56"/>
      <c r="FS1755" s="56"/>
      <c r="FT1755" s="56"/>
      <c r="FU1755" s="56"/>
      <c r="FV1755" s="56"/>
      <c r="FW1755" s="56"/>
      <c r="FX1755" s="56"/>
      <c r="FY1755" s="56"/>
      <c r="FZ1755" s="56"/>
      <c r="GA1755" s="56"/>
      <c r="GB1755" s="56"/>
      <c r="GC1755" s="56"/>
      <c r="GD1755" s="56"/>
      <c r="GE1755" s="56"/>
      <c r="GF1755" s="56"/>
      <c r="GG1755" s="56"/>
      <c r="GH1755" s="56"/>
      <c r="GI1755" s="56"/>
      <c r="GJ1755" s="56"/>
      <c r="GK1755" s="56"/>
    </row>
    <row r="1756" spans="14:307" s="57" customFormat="1" ht="15" customHeight="1">
      <c r="N1756" s="461">
        <v>7</v>
      </c>
      <c r="O1756" s="461">
        <v>66</v>
      </c>
      <c r="P1756" s="172" t="s">
        <v>24</v>
      </c>
      <c r="Q1756" s="172" t="s">
        <v>1023</v>
      </c>
      <c r="R1756" s="172" t="s">
        <v>32</v>
      </c>
      <c r="S1756" s="56"/>
      <c r="T1756" s="56"/>
      <c r="U1756" s="56"/>
      <c r="V1756" s="56"/>
      <c r="W1756" s="56"/>
      <c r="X1756" s="56"/>
      <c r="Y1756" s="56"/>
      <c r="Z1756" s="56"/>
      <c r="AA1756" s="56"/>
      <c r="AB1756" s="56"/>
      <c r="AC1756" s="56"/>
      <c r="AD1756" s="56"/>
      <c r="AE1756" s="56"/>
      <c r="AF1756" s="56"/>
      <c r="BO1756" s="56"/>
      <c r="BP1756" s="56"/>
      <c r="BQ1756" s="155"/>
      <c r="BR1756" s="155"/>
      <c r="BS1756" s="155"/>
      <c r="BT1756" s="155"/>
      <c r="BU1756" s="155"/>
      <c r="BV1756" s="155"/>
      <c r="BW1756" s="155"/>
      <c r="BX1756" s="155"/>
      <c r="BY1756" s="155"/>
      <c r="BZ1756" s="155"/>
      <c r="CA1756" s="155"/>
      <c r="CB1756" s="56"/>
      <c r="CC1756" s="56"/>
      <c r="CD1756" s="56"/>
      <c r="CE1756" s="56"/>
      <c r="CF1756" s="56"/>
      <c r="CG1756" s="56"/>
      <c r="CH1756" s="56"/>
      <c r="CI1756" s="56"/>
      <c r="CJ1756" s="56"/>
      <c r="CK1756" s="56"/>
      <c r="CL1756" s="56"/>
      <c r="CM1756" s="56"/>
      <c r="CN1756" s="56"/>
      <c r="CO1756" s="56"/>
      <c r="CP1756" s="56"/>
      <c r="CQ1756" s="56"/>
      <c r="CR1756" s="56"/>
      <c r="CS1756" s="56"/>
      <c r="CT1756" s="56"/>
      <c r="CU1756" s="56"/>
      <c r="CV1756" s="56"/>
      <c r="CW1756" s="56"/>
      <c r="CX1756" s="56"/>
      <c r="CY1756" s="56"/>
      <c r="CZ1756" s="56"/>
      <c r="DA1756" s="56"/>
      <c r="DB1756" s="56"/>
      <c r="DC1756" s="56"/>
      <c r="DD1756" s="56"/>
      <c r="DE1756" s="56"/>
      <c r="DF1756" s="56"/>
      <c r="DG1756" s="56"/>
      <c r="DH1756" s="56"/>
      <c r="DI1756" s="422"/>
      <c r="DJ1756" s="422"/>
      <c r="DW1756" s="56"/>
      <c r="DX1756" s="56"/>
      <c r="DY1756" s="56"/>
      <c r="DZ1756" s="56"/>
      <c r="EA1756" s="56"/>
      <c r="EB1756" s="56"/>
      <c r="EC1756" s="56"/>
      <c r="ED1756" s="56"/>
      <c r="EE1756" s="56"/>
      <c r="EF1756" s="56"/>
      <c r="EG1756" s="56"/>
      <c r="EH1756" s="56"/>
      <c r="EI1756" s="56"/>
      <c r="EJ1756" s="56"/>
      <c r="EK1756" s="56"/>
      <c r="EL1756" s="56"/>
      <c r="EM1756" s="56"/>
      <c r="EN1756" s="56"/>
      <c r="EO1756" s="56"/>
      <c r="EP1756" s="56"/>
      <c r="EQ1756" s="56"/>
      <c r="ER1756" s="56"/>
      <c r="ES1756" s="56"/>
      <c r="ET1756" s="56"/>
      <c r="EU1756" s="422"/>
      <c r="EV1756" s="422"/>
      <c r="FI1756" s="56"/>
      <c r="FJ1756" s="56"/>
      <c r="FK1756" s="56"/>
      <c r="FL1756" s="56"/>
      <c r="FM1756" s="56"/>
      <c r="FN1756" s="56"/>
      <c r="FO1756" s="56"/>
      <c r="FP1756" s="56"/>
      <c r="FQ1756" s="56"/>
      <c r="FR1756" s="56"/>
      <c r="FS1756" s="56"/>
      <c r="FT1756" s="56"/>
      <c r="FU1756" s="56"/>
      <c r="FV1756" s="56"/>
      <c r="FW1756" s="56"/>
      <c r="FX1756" s="56"/>
      <c r="FY1756" s="56"/>
      <c r="FZ1756" s="56"/>
      <c r="GA1756" s="56"/>
      <c r="GB1756" s="56"/>
      <c r="GC1756" s="56"/>
      <c r="GD1756" s="56"/>
      <c r="GE1756" s="56"/>
      <c r="GF1756" s="56"/>
      <c r="GG1756" s="56"/>
      <c r="GH1756" s="56"/>
      <c r="GI1756" s="56"/>
      <c r="GJ1756" s="56"/>
      <c r="GK1756" s="56"/>
    </row>
    <row r="1757" spans="14:307" s="57" customFormat="1" ht="15" customHeight="1">
      <c r="N1757" s="461">
        <v>8</v>
      </c>
      <c r="O1757" s="461">
        <v>68</v>
      </c>
      <c r="P1757" s="172" t="s">
        <v>36</v>
      </c>
      <c r="Q1757" s="172" t="s">
        <v>37</v>
      </c>
      <c r="R1757" s="172" t="s">
        <v>878</v>
      </c>
      <c r="S1757" s="56"/>
      <c r="T1757" s="56"/>
      <c r="U1757" s="56"/>
      <c r="V1757" s="56"/>
      <c r="W1757" s="56"/>
      <c r="X1757" s="56"/>
      <c r="Y1757" s="56"/>
      <c r="Z1757" s="56"/>
      <c r="AA1757" s="56"/>
      <c r="AB1757" s="56"/>
      <c r="AC1757" s="56"/>
      <c r="AD1757" s="56"/>
      <c r="AE1757" s="56"/>
      <c r="AF1757" s="56"/>
      <c r="BO1757" s="56"/>
      <c r="BP1757" s="56"/>
      <c r="BQ1757" s="155"/>
      <c r="BR1757" s="155"/>
      <c r="BS1757" s="155"/>
      <c r="BT1757" s="155"/>
      <c r="BU1757" s="155"/>
      <c r="BV1757" s="155"/>
      <c r="BW1757" s="155"/>
      <c r="BX1757" s="155"/>
      <c r="BY1757" s="155"/>
      <c r="BZ1757" s="155"/>
      <c r="CA1757" s="155"/>
      <c r="CB1757" s="56"/>
      <c r="CC1757" s="56"/>
      <c r="CD1757" s="56"/>
      <c r="CE1757" s="56"/>
      <c r="CF1757" s="56"/>
      <c r="CG1757" s="56"/>
      <c r="CH1757" s="56"/>
      <c r="CI1757" s="56"/>
      <c r="CJ1757" s="56"/>
      <c r="CK1757" s="56"/>
      <c r="CL1757" s="56"/>
      <c r="CM1757" s="56"/>
      <c r="CN1757" s="56"/>
      <c r="CO1757" s="56"/>
      <c r="CP1757" s="56"/>
      <c r="CQ1757" s="56"/>
      <c r="CR1757" s="56"/>
      <c r="CS1757" s="56"/>
      <c r="CT1757" s="56"/>
      <c r="CU1757" s="56"/>
      <c r="CV1757" s="56"/>
      <c r="CW1757" s="56"/>
      <c r="CX1757" s="56"/>
      <c r="CY1757" s="56"/>
      <c r="CZ1757" s="56"/>
      <c r="DA1757" s="56"/>
      <c r="DB1757" s="56"/>
      <c r="DC1757" s="56"/>
      <c r="DD1757" s="56"/>
      <c r="DE1757" s="56"/>
      <c r="DF1757" s="56"/>
      <c r="DG1757" s="56"/>
      <c r="DH1757" s="56"/>
      <c r="DI1757" s="422"/>
      <c r="DJ1757" s="422"/>
      <c r="DW1757" s="56"/>
      <c r="DX1757" s="56"/>
      <c r="DY1757" s="56"/>
      <c r="DZ1757" s="56"/>
      <c r="EA1757" s="56"/>
      <c r="EB1757" s="56"/>
      <c r="EC1757" s="56"/>
      <c r="ED1757" s="56"/>
      <c r="EE1757" s="56"/>
      <c r="EF1757" s="56"/>
      <c r="EG1757" s="56"/>
      <c r="EH1757" s="56"/>
      <c r="EI1757" s="56"/>
      <c r="EJ1757" s="56"/>
      <c r="EK1757" s="56"/>
      <c r="EL1757" s="56"/>
      <c r="EM1757" s="56"/>
      <c r="EN1757" s="56"/>
      <c r="EO1757" s="56"/>
      <c r="EP1757" s="56"/>
      <c r="EQ1757" s="56"/>
      <c r="ER1757" s="56"/>
      <c r="ES1757" s="56"/>
      <c r="ET1757" s="56"/>
      <c r="EU1757" s="422"/>
      <c r="EV1757" s="422"/>
      <c r="FI1757" s="56"/>
      <c r="FJ1757" s="56"/>
      <c r="FK1757" s="56"/>
      <c r="FL1757" s="56"/>
      <c r="FM1757" s="56"/>
      <c r="FN1757" s="56"/>
      <c r="FO1757" s="56"/>
      <c r="FP1757" s="56"/>
      <c r="FQ1757" s="56"/>
      <c r="FR1757" s="56"/>
      <c r="FS1757" s="56"/>
      <c r="FT1757" s="56"/>
      <c r="FU1757" s="56"/>
      <c r="FV1757" s="56"/>
      <c r="FW1757" s="56"/>
      <c r="FX1757" s="56"/>
      <c r="FY1757" s="56"/>
      <c r="FZ1757" s="56"/>
      <c r="GA1757" s="56"/>
      <c r="GB1757" s="56"/>
      <c r="GC1757" s="56"/>
      <c r="GD1757" s="56"/>
      <c r="GE1757" s="56"/>
      <c r="GF1757" s="56"/>
      <c r="GG1757" s="56"/>
      <c r="GH1757" s="56"/>
      <c r="GI1757" s="56"/>
      <c r="GJ1757" s="56"/>
      <c r="GK1757" s="56"/>
    </row>
    <row r="1758" spans="14:307" s="57" customFormat="1" ht="15" customHeight="1">
      <c r="N1758" s="461">
        <v>9</v>
      </c>
      <c r="O1758" s="461">
        <v>71</v>
      </c>
      <c r="P1758" s="172" t="s">
        <v>44</v>
      </c>
      <c r="Q1758" s="172" t="s">
        <v>172</v>
      </c>
      <c r="R1758" s="172" t="s">
        <v>42</v>
      </c>
      <c r="S1758" s="56"/>
      <c r="T1758" s="56"/>
      <c r="U1758" s="56"/>
      <c r="V1758" s="56"/>
      <c r="W1758" s="56"/>
      <c r="X1758" s="56"/>
      <c r="Y1758" s="56"/>
      <c r="Z1758" s="56"/>
      <c r="AA1758" s="56"/>
      <c r="AB1758" s="56"/>
      <c r="AC1758" s="56"/>
      <c r="AD1758" s="56"/>
      <c r="AE1758" s="56"/>
      <c r="AF1758" s="56"/>
      <c r="BO1758" s="56"/>
      <c r="BP1758" s="56"/>
      <c r="BQ1758" s="155"/>
      <c r="BR1758" s="155"/>
      <c r="BS1758" s="155"/>
      <c r="BT1758" s="155"/>
      <c r="BU1758" s="155"/>
      <c r="BV1758" s="155"/>
      <c r="BW1758" s="155"/>
      <c r="BX1758" s="155"/>
      <c r="BY1758" s="155"/>
      <c r="BZ1758" s="155"/>
      <c r="CA1758" s="155"/>
      <c r="CB1758" s="56"/>
      <c r="CC1758" s="56"/>
      <c r="CD1758" s="56"/>
      <c r="CE1758" s="56"/>
      <c r="CF1758" s="56"/>
      <c r="CG1758" s="56"/>
      <c r="CH1758" s="56"/>
      <c r="CI1758" s="56"/>
      <c r="CJ1758" s="56"/>
      <c r="CK1758" s="56"/>
      <c r="CL1758" s="56"/>
      <c r="CM1758" s="56"/>
      <c r="CN1758" s="56"/>
      <c r="CO1758" s="56"/>
      <c r="CP1758" s="56"/>
      <c r="CQ1758" s="56"/>
      <c r="CR1758" s="56"/>
      <c r="CS1758" s="56"/>
      <c r="CT1758" s="56"/>
      <c r="CU1758" s="56"/>
      <c r="CV1758" s="56"/>
      <c r="CW1758" s="56"/>
      <c r="CX1758" s="56"/>
      <c r="CY1758" s="56"/>
      <c r="CZ1758" s="56"/>
      <c r="DA1758" s="56"/>
      <c r="DB1758" s="56"/>
      <c r="DC1758" s="56"/>
      <c r="DD1758" s="56"/>
      <c r="DE1758" s="56"/>
      <c r="DF1758" s="56"/>
      <c r="DG1758" s="56"/>
      <c r="DH1758" s="56"/>
      <c r="DI1758" s="422"/>
      <c r="DJ1758" s="422"/>
      <c r="DW1758" s="56"/>
      <c r="DX1758" s="56"/>
      <c r="DY1758" s="56"/>
      <c r="DZ1758" s="56"/>
      <c r="EA1758" s="56"/>
      <c r="EB1758" s="56"/>
      <c r="EC1758" s="56"/>
      <c r="ED1758" s="56"/>
      <c r="EE1758" s="56"/>
      <c r="EF1758" s="56"/>
      <c r="EG1758" s="56"/>
      <c r="EH1758" s="56"/>
      <c r="EI1758" s="56"/>
      <c r="EJ1758" s="56"/>
      <c r="EK1758" s="56"/>
      <c r="EL1758" s="56"/>
      <c r="EM1758" s="56"/>
      <c r="EN1758" s="56"/>
      <c r="EO1758" s="56"/>
      <c r="EP1758" s="56"/>
      <c r="EQ1758" s="56"/>
      <c r="ER1758" s="56"/>
      <c r="ES1758" s="56"/>
      <c r="ET1758" s="56"/>
      <c r="EU1758" s="422"/>
      <c r="EV1758" s="422"/>
      <c r="FI1758" s="56"/>
      <c r="FJ1758" s="56"/>
      <c r="FK1758" s="56"/>
      <c r="FL1758" s="56"/>
      <c r="FM1758" s="56"/>
      <c r="FN1758" s="56"/>
      <c r="FO1758" s="56"/>
      <c r="FP1758" s="56"/>
      <c r="FQ1758" s="56"/>
      <c r="FR1758" s="56"/>
      <c r="FS1758" s="56"/>
      <c r="FT1758" s="56"/>
      <c r="FU1758" s="56"/>
      <c r="FV1758" s="56"/>
      <c r="FW1758" s="56"/>
      <c r="FX1758" s="56"/>
      <c r="FY1758" s="56"/>
      <c r="FZ1758" s="56"/>
      <c r="GA1758" s="56"/>
      <c r="GB1758" s="56"/>
      <c r="GC1758" s="56"/>
      <c r="GD1758" s="56"/>
      <c r="GE1758" s="56"/>
      <c r="GF1758" s="56"/>
      <c r="GG1758" s="56"/>
      <c r="GH1758" s="56"/>
      <c r="GI1758" s="56"/>
      <c r="GJ1758" s="56"/>
      <c r="GK1758" s="56"/>
    </row>
    <row r="1759" spans="14:307" s="57" customFormat="1" ht="15" customHeight="1">
      <c r="N1759" s="461">
        <v>10</v>
      </c>
      <c r="O1759" s="461">
        <v>73</v>
      </c>
      <c r="P1759" s="172" t="s">
        <v>46</v>
      </c>
      <c r="Q1759" s="172" t="s">
        <v>1024</v>
      </c>
      <c r="R1759" s="172" t="s">
        <v>882</v>
      </c>
      <c r="S1759" s="56"/>
      <c r="T1759" s="56"/>
      <c r="U1759" s="56"/>
      <c r="V1759" s="56"/>
      <c r="W1759" s="56"/>
      <c r="X1759" s="56"/>
      <c r="Y1759" s="56"/>
      <c r="Z1759" s="56"/>
      <c r="AA1759" s="56"/>
      <c r="AB1759" s="56"/>
      <c r="AC1759" s="56"/>
      <c r="AD1759" s="56"/>
      <c r="AE1759" s="56"/>
      <c r="AF1759" s="56"/>
      <c r="BO1759" s="56"/>
      <c r="BP1759" s="56"/>
      <c r="BQ1759" s="155"/>
      <c r="BR1759" s="155"/>
      <c r="BS1759" s="155"/>
      <c r="BT1759" s="155"/>
      <c r="BU1759" s="155"/>
      <c r="BV1759" s="155"/>
      <c r="BW1759" s="155"/>
      <c r="BX1759" s="155"/>
      <c r="BY1759" s="155"/>
      <c r="BZ1759" s="155"/>
      <c r="CA1759" s="155"/>
      <c r="CB1759" s="56"/>
      <c r="CC1759" s="56"/>
      <c r="CD1759" s="56"/>
      <c r="CE1759" s="56"/>
      <c r="CF1759" s="56"/>
      <c r="CG1759" s="56"/>
      <c r="CH1759" s="56"/>
      <c r="CI1759" s="56"/>
      <c r="CJ1759" s="56"/>
      <c r="CK1759" s="56"/>
      <c r="CL1759" s="56"/>
      <c r="CM1759" s="56"/>
      <c r="CN1759" s="56"/>
      <c r="CO1759" s="56"/>
      <c r="CP1759" s="56"/>
      <c r="CQ1759" s="56"/>
      <c r="CR1759" s="56"/>
      <c r="CS1759" s="56"/>
      <c r="CT1759" s="56"/>
      <c r="CU1759" s="56"/>
      <c r="CV1759" s="56"/>
      <c r="CW1759" s="56"/>
      <c r="CX1759" s="56"/>
      <c r="CY1759" s="56"/>
      <c r="CZ1759" s="56"/>
      <c r="DA1759" s="56"/>
      <c r="DB1759" s="56"/>
      <c r="DC1759" s="56"/>
      <c r="DD1759" s="56"/>
      <c r="DE1759" s="56"/>
      <c r="DF1759" s="56"/>
      <c r="DG1759" s="56"/>
      <c r="DH1759" s="56"/>
      <c r="DI1759" s="422"/>
      <c r="DJ1759" s="422"/>
      <c r="DW1759" s="56"/>
      <c r="DX1759" s="56"/>
      <c r="DY1759" s="56"/>
      <c r="DZ1759" s="56"/>
      <c r="EA1759" s="56"/>
      <c r="EB1759" s="56"/>
      <c r="EC1759" s="56"/>
      <c r="ED1759" s="56"/>
      <c r="EE1759" s="56"/>
      <c r="EF1759" s="56"/>
      <c r="EG1759" s="56"/>
      <c r="EH1759" s="56"/>
      <c r="EI1759" s="56"/>
      <c r="EJ1759" s="56"/>
      <c r="EK1759" s="56"/>
      <c r="EL1759" s="56"/>
      <c r="EM1759" s="56"/>
      <c r="EN1759" s="56"/>
      <c r="EO1759" s="56"/>
      <c r="EP1759" s="56"/>
      <c r="EQ1759" s="56"/>
      <c r="ER1759" s="56"/>
      <c r="ES1759" s="56"/>
      <c r="ET1759" s="56"/>
      <c r="EU1759" s="422"/>
      <c r="EV1759" s="422"/>
      <c r="FI1759" s="56"/>
      <c r="FJ1759" s="56"/>
      <c r="FK1759" s="56"/>
      <c r="FL1759" s="56"/>
      <c r="FM1759" s="56"/>
      <c r="FN1759" s="56"/>
      <c r="FO1759" s="56"/>
      <c r="FP1759" s="56"/>
      <c r="FQ1759" s="56"/>
      <c r="FR1759" s="56"/>
      <c r="FS1759" s="56"/>
      <c r="FT1759" s="56"/>
      <c r="FU1759" s="56"/>
      <c r="FV1759" s="56"/>
      <c r="FW1759" s="56"/>
      <c r="FX1759" s="56"/>
      <c r="FY1759" s="56"/>
      <c r="FZ1759" s="56"/>
      <c r="GA1759" s="56"/>
      <c r="GB1759" s="56"/>
      <c r="GC1759" s="56"/>
      <c r="GD1759" s="56"/>
      <c r="GE1759" s="56"/>
      <c r="GF1759" s="56"/>
      <c r="GG1759" s="56"/>
      <c r="GH1759" s="56"/>
      <c r="GI1759" s="56"/>
      <c r="GJ1759" s="56"/>
      <c r="GK1759" s="56"/>
    </row>
    <row r="1760" spans="14:307" s="57" customFormat="1" ht="15" customHeight="1">
      <c r="N1760" s="461">
        <v>11</v>
      </c>
      <c r="O1760" s="461">
        <v>76</v>
      </c>
      <c r="P1760" s="172" t="s">
        <v>49</v>
      </c>
      <c r="Q1760" s="172" t="s">
        <v>51</v>
      </c>
      <c r="R1760" s="172" t="s">
        <v>53</v>
      </c>
      <c r="S1760" s="56"/>
      <c r="T1760" s="56"/>
      <c r="U1760" s="56"/>
      <c r="V1760" s="56"/>
      <c r="W1760" s="56"/>
      <c r="X1760" s="56"/>
      <c r="Y1760" s="56"/>
      <c r="Z1760" s="56"/>
      <c r="AA1760" s="56"/>
      <c r="AB1760" s="56"/>
      <c r="AC1760" s="56"/>
      <c r="AD1760" s="56"/>
      <c r="AE1760" s="56"/>
      <c r="AF1760" s="56"/>
      <c r="BO1760" s="56"/>
      <c r="BP1760" s="56"/>
      <c r="BQ1760" s="155"/>
      <c r="BR1760" s="155"/>
      <c r="BS1760" s="155"/>
      <c r="BT1760" s="155"/>
      <c r="BU1760" s="155"/>
      <c r="BV1760" s="155"/>
      <c r="BW1760" s="155"/>
      <c r="BX1760" s="155"/>
      <c r="BY1760" s="155"/>
      <c r="BZ1760" s="155"/>
      <c r="CA1760" s="155"/>
      <c r="CB1760" s="56"/>
      <c r="CC1760" s="56"/>
      <c r="CD1760" s="56"/>
      <c r="CE1760" s="56"/>
      <c r="CF1760" s="56"/>
      <c r="CG1760" s="56"/>
      <c r="CH1760" s="56"/>
      <c r="CI1760" s="56"/>
      <c r="CJ1760" s="56"/>
      <c r="CK1760" s="56"/>
      <c r="CL1760" s="56"/>
      <c r="CM1760" s="56"/>
      <c r="CN1760" s="56"/>
      <c r="CO1760" s="56"/>
      <c r="CP1760" s="56"/>
      <c r="CQ1760" s="56"/>
      <c r="CR1760" s="56"/>
      <c r="CS1760" s="56"/>
      <c r="CT1760" s="56"/>
      <c r="CU1760" s="56"/>
      <c r="CV1760" s="56"/>
      <c r="CW1760" s="56"/>
      <c r="CX1760" s="56"/>
      <c r="CY1760" s="56"/>
      <c r="CZ1760" s="56"/>
      <c r="DA1760" s="56"/>
      <c r="DB1760" s="56"/>
      <c r="DC1760" s="56"/>
      <c r="DD1760" s="56"/>
      <c r="DE1760" s="56"/>
      <c r="DF1760" s="56"/>
      <c r="DG1760" s="56"/>
      <c r="DH1760" s="56"/>
      <c r="DI1760" s="422"/>
      <c r="DJ1760" s="422"/>
      <c r="DW1760" s="56"/>
      <c r="DX1760" s="56"/>
      <c r="DY1760" s="56"/>
      <c r="DZ1760" s="56"/>
      <c r="EA1760" s="56"/>
      <c r="EB1760" s="56"/>
      <c r="EC1760" s="56"/>
      <c r="ED1760" s="56"/>
      <c r="EE1760" s="56"/>
      <c r="EF1760" s="56"/>
      <c r="EG1760" s="56"/>
      <c r="EH1760" s="56"/>
      <c r="EI1760" s="56"/>
      <c r="EJ1760" s="56"/>
      <c r="EK1760" s="56"/>
      <c r="EL1760" s="56"/>
      <c r="EM1760" s="56"/>
      <c r="EN1760" s="56"/>
      <c r="EO1760" s="56"/>
      <c r="EP1760" s="56"/>
      <c r="EQ1760" s="56"/>
      <c r="ER1760" s="56"/>
      <c r="ES1760" s="56"/>
      <c r="ET1760" s="56"/>
      <c r="EU1760" s="422"/>
      <c r="EV1760" s="422"/>
      <c r="FI1760" s="56"/>
      <c r="FJ1760" s="56"/>
      <c r="FK1760" s="56"/>
      <c r="FL1760" s="56"/>
      <c r="FM1760" s="56"/>
      <c r="FN1760" s="56"/>
      <c r="FO1760" s="56"/>
      <c r="FP1760" s="56"/>
      <c r="FQ1760" s="56"/>
      <c r="FR1760" s="56"/>
      <c r="FS1760" s="56"/>
      <c r="FT1760" s="56"/>
      <c r="FU1760" s="56"/>
      <c r="FV1760" s="56"/>
      <c r="FW1760" s="56"/>
      <c r="FX1760" s="56"/>
      <c r="FY1760" s="56"/>
      <c r="FZ1760" s="56"/>
      <c r="GA1760" s="56"/>
      <c r="GB1760" s="56"/>
      <c r="GC1760" s="56"/>
      <c r="GD1760" s="56"/>
      <c r="GE1760" s="56"/>
      <c r="GF1760" s="56"/>
      <c r="GG1760" s="56"/>
      <c r="GH1760" s="56"/>
      <c r="GI1760" s="56"/>
      <c r="GJ1760" s="56"/>
      <c r="GK1760" s="56"/>
    </row>
    <row r="1761" spans="14:193" s="57" customFormat="1" ht="15" customHeight="1">
      <c r="N1761" s="461">
        <v>12</v>
      </c>
      <c r="O1761" s="461">
        <v>79</v>
      </c>
      <c r="P1761" s="172" t="s">
        <v>885</v>
      </c>
      <c r="Q1761" s="172" t="s">
        <v>886</v>
      </c>
      <c r="R1761" s="172" t="s">
        <v>1025</v>
      </c>
      <c r="S1761" s="56"/>
      <c r="T1761" s="56"/>
      <c r="U1761" s="56"/>
      <c r="V1761" s="56"/>
      <c r="W1761" s="56"/>
      <c r="X1761" s="56"/>
      <c r="Y1761" s="56"/>
      <c r="Z1761" s="56"/>
      <c r="AA1761" s="56"/>
      <c r="AB1761" s="56"/>
      <c r="AC1761" s="56"/>
      <c r="AD1761" s="56"/>
      <c r="AE1761" s="56"/>
      <c r="AF1761" s="56"/>
      <c r="BO1761" s="56"/>
      <c r="BP1761" s="56"/>
      <c r="BQ1761" s="155"/>
      <c r="BR1761" s="155"/>
      <c r="BS1761" s="155"/>
      <c r="BT1761" s="155"/>
      <c r="BU1761" s="155"/>
      <c r="BV1761" s="155"/>
      <c r="BW1761" s="155"/>
      <c r="BX1761" s="155"/>
      <c r="BY1761" s="155"/>
      <c r="BZ1761" s="155"/>
      <c r="CA1761" s="155"/>
      <c r="CB1761" s="56"/>
      <c r="CC1761" s="56"/>
      <c r="CD1761" s="56"/>
      <c r="CE1761" s="56"/>
      <c r="CF1761" s="56"/>
      <c r="CG1761" s="56"/>
      <c r="CH1761" s="56"/>
      <c r="CI1761" s="56"/>
      <c r="CJ1761" s="56"/>
      <c r="CK1761" s="56"/>
      <c r="CL1761" s="56"/>
      <c r="CM1761" s="56"/>
      <c r="CN1761" s="56"/>
      <c r="CO1761" s="56"/>
      <c r="CP1761" s="56"/>
      <c r="CQ1761" s="56"/>
      <c r="CR1761" s="56"/>
      <c r="CS1761" s="56"/>
      <c r="CT1761" s="56"/>
      <c r="CU1761" s="56"/>
      <c r="CV1761" s="56"/>
      <c r="CW1761" s="56"/>
      <c r="CX1761" s="56"/>
      <c r="CY1761" s="56"/>
      <c r="CZ1761" s="56"/>
      <c r="DA1761" s="56"/>
      <c r="DB1761" s="56"/>
      <c r="DC1761" s="56"/>
      <c r="DD1761" s="56"/>
      <c r="DE1761" s="56"/>
      <c r="DF1761" s="56"/>
      <c r="DG1761" s="56"/>
      <c r="DH1761" s="56"/>
      <c r="DI1761" s="422"/>
      <c r="DJ1761" s="422"/>
      <c r="DW1761" s="56"/>
      <c r="DX1761" s="56"/>
      <c r="DY1761" s="56"/>
      <c r="DZ1761" s="56"/>
      <c r="EA1761" s="56"/>
      <c r="EB1761" s="56"/>
      <c r="EC1761" s="56"/>
      <c r="ED1761" s="56"/>
      <c r="EE1761" s="56"/>
      <c r="EF1761" s="56"/>
      <c r="EG1761" s="56"/>
      <c r="EH1761" s="56"/>
      <c r="EI1761" s="56"/>
      <c r="EJ1761" s="56"/>
      <c r="EK1761" s="56"/>
      <c r="EL1761" s="56"/>
      <c r="EM1761" s="56"/>
      <c r="EN1761" s="56"/>
      <c r="EO1761" s="56"/>
      <c r="EP1761" s="56"/>
      <c r="EQ1761" s="56"/>
      <c r="ER1761" s="56"/>
      <c r="ES1761" s="56"/>
      <c r="ET1761" s="56"/>
      <c r="EU1761" s="422"/>
      <c r="EV1761" s="422"/>
      <c r="FI1761" s="56"/>
      <c r="FJ1761" s="56"/>
      <c r="FK1761" s="56"/>
      <c r="FL1761" s="56"/>
      <c r="FM1761" s="56"/>
      <c r="FN1761" s="56"/>
      <c r="FO1761" s="56"/>
      <c r="FP1761" s="56"/>
      <c r="FQ1761" s="56"/>
      <c r="FR1761" s="56"/>
      <c r="FS1761" s="56"/>
      <c r="FT1761" s="56"/>
      <c r="FU1761" s="56"/>
      <c r="FV1761" s="56"/>
      <c r="FW1761" s="56"/>
      <c r="FX1761" s="56"/>
      <c r="FY1761" s="56"/>
      <c r="FZ1761" s="56"/>
      <c r="GA1761" s="56"/>
      <c r="GB1761" s="56"/>
      <c r="GC1761" s="56"/>
      <c r="GD1761" s="56"/>
      <c r="GE1761" s="56"/>
      <c r="GF1761" s="56"/>
      <c r="GG1761" s="56"/>
      <c r="GH1761" s="56"/>
      <c r="GI1761" s="56"/>
      <c r="GJ1761" s="56"/>
      <c r="GK1761" s="56"/>
    </row>
    <row r="1762" spans="14:193" s="57" customFormat="1" ht="15" customHeight="1">
      <c r="N1762" s="461">
        <v>13</v>
      </c>
      <c r="O1762" s="461">
        <v>82</v>
      </c>
      <c r="P1762" s="172" t="s">
        <v>887</v>
      </c>
      <c r="Q1762" s="172" t="s">
        <v>889</v>
      </c>
      <c r="R1762" s="172" t="s">
        <v>890</v>
      </c>
      <c r="S1762" s="56"/>
      <c r="T1762" s="56"/>
      <c r="U1762" s="56"/>
      <c r="V1762" s="56"/>
      <c r="W1762" s="56"/>
      <c r="X1762" s="56"/>
      <c r="Y1762" s="56"/>
      <c r="Z1762" s="56"/>
      <c r="AA1762" s="56"/>
      <c r="AB1762" s="56"/>
      <c r="AC1762" s="56"/>
      <c r="AD1762" s="56"/>
      <c r="AE1762" s="56"/>
      <c r="AF1762" s="56"/>
      <c r="BO1762" s="56"/>
      <c r="BP1762" s="56"/>
      <c r="BQ1762" s="155"/>
      <c r="BR1762" s="155"/>
      <c r="BS1762" s="155"/>
      <c r="BT1762" s="155"/>
      <c r="BU1762" s="155"/>
      <c r="BV1762" s="155"/>
      <c r="BW1762" s="155"/>
      <c r="BX1762" s="155"/>
      <c r="BY1762" s="155"/>
      <c r="BZ1762" s="155"/>
      <c r="CA1762" s="155"/>
      <c r="CB1762" s="56"/>
      <c r="CC1762" s="56"/>
      <c r="CD1762" s="56"/>
      <c r="CE1762" s="56"/>
      <c r="CF1762" s="56"/>
      <c r="CG1762" s="56"/>
      <c r="CH1762" s="56"/>
      <c r="CI1762" s="56"/>
      <c r="CJ1762" s="56"/>
      <c r="CK1762" s="56"/>
      <c r="CL1762" s="56"/>
      <c r="CM1762" s="56"/>
      <c r="CN1762" s="56"/>
      <c r="CO1762" s="56"/>
      <c r="CP1762" s="56"/>
      <c r="CQ1762" s="56"/>
      <c r="CR1762" s="56"/>
      <c r="CS1762" s="56"/>
      <c r="CT1762" s="56"/>
      <c r="CU1762" s="56"/>
      <c r="CV1762" s="56"/>
      <c r="CW1762" s="56"/>
      <c r="CX1762" s="56"/>
      <c r="CY1762" s="56"/>
      <c r="CZ1762" s="56"/>
      <c r="DA1762" s="56"/>
      <c r="DB1762" s="56"/>
      <c r="DC1762" s="56"/>
      <c r="DD1762" s="56"/>
      <c r="DE1762" s="56"/>
      <c r="DF1762" s="56"/>
      <c r="DG1762" s="56"/>
      <c r="DH1762" s="56"/>
      <c r="DI1762" s="422"/>
      <c r="DJ1762" s="422"/>
      <c r="DW1762" s="56"/>
      <c r="DX1762" s="56"/>
      <c r="DY1762" s="56"/>
      <c r="DZ1762" s="56"/>
      <c r="EA1762" s="56"/>
      <c r="EB1762" s="56"/>
      <c r="EC1762" s="56"/>
      <c r="ED1762" s="56"/>
      <c r="EE1762" s="56"/>
      <c r="EF1762" s="56"/>
      <c r="EG1762" s="56"/>
      <c r="EH1762" s="56"/>
      <c r="EI1762" s="56"/>
      <c r="EJ1762" s="56"/>
      <c r="EK1762" s="56"/>
      <c r="EL1762" s="56"/>
      <c r="EM1762" s="56"/>
      <c r="EN1762" s="56"/>
      <c r="EO1762" s="56"/>
      <c r="EP1762" s="56"/>
      <c r="EQ1762" s="56"/>
      <c r="ER1762" s="56"/>
      <c r="ES1762" s="56"/>
      <c r="ET1762" s="56"/>
      <c r="EU1762" s="422"/>
      <c r="EV1762" s="422"/>
      <c r="FI1762" s="56"/>
      <c r="FJ1762" s="56"/>
      <c r="FK1762" s="56"/>
      <c r="FL1762" s="56"/>
      <c r="FM1762" s="56"/>
      <c r="FN1762" s="56"/>
      <c r="FO1762" s="56"/>
      <c r="FP1762" s="56"/>
      <c r="FQ1762" s="56"/>
      <c r="FR1762" s="56"/>
      <c r="FS1762" s="56"/>
      <c r="FT1762" s="56"/>
      <c r="FU1762" s="56"/>
      <c r="FV1762" s="56"/>
      <c r="FW1762" s="56"/>
      <c r="FX1762" s="56"/>
      <c r="FY1762" s="56"/>
      <c r="FZ1762" s="56"/>
      <c r="GA1762" s="56"/>
      <c r="GB1762" s="56"/>
      <c r="GC1762" s="56"/>
      <c r="GD1762" s="56"/>
      <c r="GE1762" s="56"/>
      <c r="GF1762" s="56"/>
      <c r="GG1762" s="56"/>
      <c r="GH1762" s="56"/>
      <c r="GI1762" s="56"/>
      <c r="GJ1762" s="56"/>
      <c r="GK1762" s="56"/>
    </row>
    <row r="1763" spans="14:193" s="57" customFormat="1" ht="15" customHeight="1">
      <c r="N1763" s="461">
        <v>14</v>
      </c>
      <c r="O1763" s="461">
        <v>84</v>
      </c>
      <c r="P1763" s="172" t="s">
        <v>71</v>
      </c>
      <c r="Q1763" s="172" t="s">
        <v>1026</v>
      </c>
      <c r="R1763" s="172" t="s">
        <v>893</v>
      </c>
      <c r="S1763" s="56"/>
      <c r="T1763" s="56"/>
      <c r="U1763" s="56"/>
      <c r="V1763" s="56"/>
      <c r="W1763" s="56"/>
      <c r="X1763" s="56"/>
      <c r="Y1763" s="56"/>
      <c r="Z1763" s="56"/>
      <c r="AA1763" s="56"/>
      <c r="AB1763" s="56"/>
      <c r="AC1763" s="56"/>
      <c r="AD1763" s="56"/>
      <c r="AE1763" s="56"/>
      <c r="AF1763" s="56"/>
      <c r="BO1763" s="56"/>
      <c r="BP1763" s="56"/>
      <c r="BQ1763" s="155"/>
      <c r="BR1763" s="155"/>
      <c r="BS1763" s="155"/>
      <c r="BT1763" s="155"/>
      <c r="BU1763" s="155"/>
      <c r="BV1763" s="155"/>
      <c r="BW1763" s="155"/>
      <c r="BX1763" s="155"/>
      <c r="BY1763" s="155"/>
      <c r="BZ1763" s="155"/>
      <c r="CA1763" s="155"/>
      <c r="CB1763" s="56"/>
      <c r="CC1763" s="56"/>
      <c r="CD1763" s="56"/>
      <c r="CE1763" s="56"/>
      <c r="CF1763" s="56"/>
      <c r="CG1763" s="56"/>
      <c r="CH1763" s="56"/>
      <c r="CI1763" s="56"/>
      <c r="CJ1763" s="56"/>
      <c r="CK1763" s="56"/>
      <c r="CL1763" s="56"/>
      <c r="CM1763" s="56"/>
      <c r="CN1763" s="56"/>
      <c r="CO1763" s="56"/>
      <c r="CP1763" s="56"/>
      <c r="CQ1763" s="56"/>
      <c r="CR1763" s="56"/>
      <c r="CS1763" s="56"/>
      <c r="CT1763" s="56"/>
      <c r="CU1763" s="56"/>
      <c r="CV1763" s="56"/>
      <c r="CW1763" s="56"/>
      <c r="CX1763" s="56"/>
      <c r="CY1763" s="56"/>
      <c r="CZ1763" s="56"/>
      <c r="DA1763" s="56"/>
      <c r="DB1763" s="56"/>
      <c r="DC1763" s="56"/>
      <c r="DD1763" s="56"/>
      <c r="DE1763" s="56"/>
      <c r="DF1763" s="56"/>
      <c r="DG1763" s="56"/>
      <c r="DH1763" s="56"/>
      <c r="DI1763" s="422"/>
      <c r="DJ1763" s="422"/>
      <c r="DW1763" s="56"/>
      <c r="DX1763" s="56"/>
      <c r="DY1763" s="56"/>
      <c r="DZ1763" s="56"/>
      <c r="EA1763" s="56"/>
      <c r="EB1763" s="56"/>
      <c r="EC1763" s="56"/>
      <c r="ED1763" s="56"/>
      <c r="EE1763" s="56"/>
      <c r="EF1763" s="56"/>
      <c r="EG1763" s="56"/>
      <c r="EH1763" s="56"/>
      <c r="EI1763" s="56"/>
      <c r="EJ1763" s="56"/>
      <c r="EK1763" s="56"/>
      <c r="EL1763" s="56"/>
      <c r="EM1763" s="56"/>
      <c r="EN1763" s="56"/>
      <c r="EO1763" s="56"/>
      <c r="EP1763" s="56"/>
      <c r="EQ1763" s="56"/>
      <c r="ER1763" s="56"/>
      <c r="ES1763" s="56"/>
      <c r="ET1763" s="56"/>
      <c r="EU1763" s="422"/>
      <c r="EV1763" s="422"/>
      <c r="FI1763" s="56"/>
      <c r="FJ1763" s="56"/>
      <c r="FK1763" s="56"/>
      <c r="FL1763" s="56"/>
      <c r="FM1763" s="56"/>
      <c r="FN1763" s="56"/>
      <c r="FO1763" s="56"/>
      <c r="FP1763" s="56"/>
      <c r="FQ1763" s="56"/>
      <c r="FR1763" s="56"/>
      <c r="FS1763" s="56"/>
      <c r="FT1763" s="56"/>
      <c r="FU1763" s="56"/>
      <c r="FV1763" s="56"/>
      <c r="FW1763" s="56"/>
      <c r="FX1763" s="56"/>
      <c r="FY1763" s="56"/>
      <c r="FZ1763" s="56"/>
      <c r="GA1763" s="56"/>
      <c r="GB1763" s="56"/>
      <c r="GC1763" s="56"/>
      <c r="GD1763" s="56"/>
      <c r="GE1763" s="56"/>
      <c r="GF1763" s="56"/>
      <c r="GG1763" s="56"/>
      <c r="GH1763" s="56"/>
      <c r="GI1763" s="56"/>
      <c r="GJ1763" s="56"/>
      <c r="GK1763" s="56"/>
    </row>
    <row r="1764" spans="14:193" s="57" customFormat="1" ht="15" customHeight="1">
      <c r="N1764" s="461">
        <v>15</v>
      </c>
      <c r="O1764" s="461">
        <v>87</v>
      </c>
      <c r="P1764" s="172" t="s">
        <v>133</v>
      </c>
      <c r="Q1764" s="172" t="s">
        <v>74</v>
      </c>
      <c r="R1764" s="172" t="s">
        <v>134</v>
      </c>
      <c r="S1764" s="56"/>
      <c r="T1764" s="56"/>
      <c r="U1764" s="56"/>
      <c r="V1764" s="56"/>
      <c r="W1764" s="56"/>
      <c r="X1764" s="56"/>
      <c r="Y1764" s="56"/>
      <c r="Z1764" s="56"/>
      <c r="AA1764" s="56"/>
      <c r="AB1764" s="56"/>
      <c r="AC1764" s="56"/>
      <c r="AD1764" s="56"/>
      <c r="AE1764" s="56"/>
      <c r="AF1764" s="56"/>
      <c r="BO1764" s="56"/>
      <c r="BP1764" s="56"/>
      <c r="BQ1764" s="155"/>
      <c r="BR1764" s="155"/>
      <c r="BS1764" s="155"/>
      <c r="BT1764" s="155"/>
      <c r="BU1764" s="155"/>
      <c r="BV1764" s="155"/>
      <c r="BW1764" s="155"/>
      <c r="BX1764" s="155"/>
      <c r="BY1764" s="155"/>
      <c r="BZ1764" s="155"/>
      <c r="CA1764" s="155"/>
      <c r="CB1764" s="56"/>
      <c r="CC1764" s="56"/>
      <c r="CD1764" s="56"/>
      <c r="CE1764" s="56"/>
      <c r="CF1764" s="56"/>
      <c r="CG1764" s="56"/>
      <c r="CH1764" s="56"/>
      <c r="CI1764" s="56"/>
      <c r="CJ1764" s="56"/>
      <c r="CK1764" s="56"/>
      <c r="CL1764" s="56"/>
      <c r="CM1764" s="56"/>
      <c r="CN1764" s="56"/>
      <c r="CO1764" s="56"/>
      <c r="CP1764" s="56"/>
      <c r="CQ1764" s="56"/>
      <c r="CR1764" s="56"/>
      <c r="CS1764" s="56"/>
      <c r="CT1764" s="56"/>
      <c r="CU1764" s="56"/>
      <c r="CV1764" s="56"/>
      <c r="CW1764" s="56"/>
      <c r="CX1764" s="56"/>
      <c r="CY1764" s="56"/>
      <c r="CZ1764" s="56"/>
      <c r="DA1764" s="56"/>
      <c r="DB1764" s="56"/>
      <c r="DC1764" s="56"/>
      <c r="DD1764" s="56"/>
      <c r="DE1764" s="56"/>
      <c r="DF1764" s="56"/>
      <c r="DG1764" s="56"/>
      <c r="DH1764" s="56"/>
      <c r="DI1764" s="422"/>
      <c r="DJ1764" s="422"/>
      <c r="DW1764" s="56"/>
      <c r="DX1764" s="56"/>
      <c r="DY1764" s="56"/>
      <c r="DZ1764" s="56"/>
      <c r="EA1764" s="56"/>
      <c r="EB1764" s="56"/>
      <c r="EC1764" s="56"/>
      <c r="ED1764" s="56"/>
      <c r="EE1764" s="56"/>
      <c r="EF1764" s="56"/>
      <c r="EG1764" s="56"/>
      <c r="EH1764" s="56"/>
      <c r="EI1764" s="56"/>
      <c r="EJ1764" s="56"/>
      <c r="EK1764" s="56"/>
      <c r="EL1764" s="56"/>
      <c r="EM1764" s="56"/>
      <c r="EN1764" s="56"/>
      <c r="EO1764" s="56"/>
      <c r="EP1764" s="56"/>
      <c r="EQ1764" s="56"/>
      <c r="ER1764" s="56"/>
      <c r="ES1764" s="56"/>
      <c r="ET1764" s="56"/>
      <c r="EU1764" s="422"/>
      <c r="EV1764" s="422"/>
      <c r="FI1764" s="56"/>
      <c r="FJ1764" s="56"/>
      <c r="FK1764" s="56"/>
      <c r="FL1764" s="56"/>
      <c r="FM1764" s="56"/>
      <c r="FN1764" s="56"/>
      <c r="FO1764" s="56"/>
      <c r="FP1764" s="56"/>
      <c r="FQ1764" s="56"/>
      <c r="FR1764" s="56"/>
      <c r="FS1764" s="56"/>
      <c r="FT1764" s="56"/>
      <c r="FU1764" s="56"/>
      <c r="FV1764" s="56"/>
      <c r="FW1764" s="56"/>
      <c r="FX1764" s="56"/>
      <c r="FY1764" s="56"/>
      <c r="FZ1764" s="56"/>
      <c r="GA1764" s="56"/>
      <c r="GB1764" s="56"/>
      <c r="GC1764" s="56"/>
      <c r="GD1764" s="56"/>
      <c r="GE1764" s="56"/>
      <c r="GF1764" s="56"/>
      <c r="GG1764" s="56"/>
      <c r="GH1764" s="56"/>
      <c r="GI1764" s="56"/>
      <c r="GJ1764" s="56"/>
      <c r="GK1764" s="56"/>
    </row>
    <row r="1765" spans="14:193" s="57" customFormat="1" ht="15" customHeight="1">
      <c r="N1765" s="461">
        <v>16</v>
      </c>
      <c r="O1765" s="461">
        <v>89</v>
      </c>
      <c r="P1765" s="172" t="s">
        <v>75</v>
      </c>
      <c r="Q1765" s="172" t="s">
        <v>1027</v>
      </c>
      <c r="R1765" s="172" t="s">
        <v>899</v>
      </c>
      <c r="S1765" s="56"/>
      <c r="T1765" s="56"/>
      <c r="U1765" s="56"/>
      <c r="V1765" s="56"/>
      <c r="W1765" s="56"/>
      <c r="X1765" s="56"/>
      <c r="Y1765" s="56"/>
      <c r="Z1765" s="56"/>
      <c r="AA1765" s="56"/>
      <c r="AB1765" s="56"/>
      <c r="AC1765" s="56"/>
      <c r="AD1765" s="56"/>
      <c r="AE1765" s="56"/>
      <c r="AF1765" s="56"/>
      <c r="BO1765" s="56"/>
      <c r="BP1765" s="56"/>
      <c r="BQ1765" s="155"/>
      <c r="BR1765" s="155"/>
      <c r="BS1765" s="155"/>
      <c r="BT1765" s="155"/>
      <c r="BU1765" s="155"/>
      <c r="BV1765" s="155"/>
      <c r="BW1765" s="155"/>
      <c r="BX1765" s="155"/>
      <c r="BY1765" s="155"/>
      <c r="BZ1765" s="155"/>
      <c r="CA1765" s="155"/>
      <c r="CB1765" s="56"/>
      <c r="CC1765" s="56"/>
      <c r="CD1765" s="56"/>
      <c r="CE1765" s="56"/>
      <c r="CF1765" s="56"/>
      <c r="CG1765" s="56"/>
      <c r="CH1765" s="56"/>
      <c r="CI1765" s="56"/>
      <c r="CJ1765" s="56"/>
      <c r="CK1765" s="56"/>
      <c r="CL1765" s="56"/>
      <c r="CM1765" s="56"/>
      <c r="CN1765" s="56"/>
      <c r="CO1765" s="56"/>
      <c r="CP1765" s="56"/>
      <c r="CQ1765" s="56"/>
      <c r="CR1765" s="56"/>
      <c r="CS1765" s="56"/>
      <c r="CT1765" s="56"/>
      <c r="CU1765" s="56"/>
      <c r="CV1765" s="56"/>
      <c r="CW1765" s="56"/>
      <c r="CX1765" s="56"/>
      <c r="CY1765" s="56"/>
      <c r="CZ1765" s="56"/>
      <c r="DA1765" s="56"/>
      <c r="DB1765" s="56"/>
      <c r="DC1765" s="56"/>
      <c r="DD1765" s="56"/>
      <c r="DE1765" s="56"/>
      <c r="DF1765" s="56"/>
      <c r="DG1765" s="56"/>
      <c r="DH1765" s="56"/>
      <c r="DI1765" s="422"/>
      <c r="DJ1765" s="422"/>
      <c r="DW1765" s="56"/>
      <c r="DX1765" s="56"/>
      <c r="DY1765" s="56"/>
      <c r="DZ1765" s="56"/>
      <c r="EA1765" s="56"/>
      <c r="EB1765" s="56"/>
      <c r="EC1765" s="56"/>
      <c r="ED1765" s="56"/>
      <c r="EE1765" s="56"/>
      <c r="EF1765" s="56"/>
      <c r="EG1765" s="56"/>
      <c r="EH1765" s="56"/>
      <c r="EI1765" s="56"/>
      <c r="EJ1765" s="56"/>
      <c r="EK1765" s="56"/>
      <c r="EL1765" s="56"/>
      <c r="EM1765" s="56"/>
      <c r="EN1765" s="56"/>
      <c r="EO1765" s="56"/>
      <c r="EP1765" s="56"/>
      <c r="EQ1765" s="56"/>
      <c r="ER1765" s="56"/>
      <c r="ES1765" s="56"/>
      <c r="ET1765" s="56"/>
      <c r="EU1765" s="422"/>
      <c r="EV1765" s="422"/>
      <c r="FI1765" s="56"/>
      <c r="FJ1765" s="56"/>
      <c r="FK1765" s="56"/>
      <c r="FL1765" s="56"/>
      <c r="FM1765" s="56"/>
      <c r="FN1765" s="56"/>
      <c r="FO1765" s="56"/>
      <c r="FP1765" s="56"/>
      <c r="FQ1765" s="56"/>
      <c r="FR1765" s="56"/>
      <c r="FS1765" s="56"/>
      <c r="FT1765" s="56"/>
      <c r="FU1765" s="56"/>
      <c r="FV1765" s="56"/>
      <c r="FW1765" s="56"/>
      <c r="FX1765" s="56"/>
      <c r="FY1765" s="56"/>
      <c r="FZ1765" s="56"/>
      <c r="GA1765" s="56"/>
      <c r="GB1765" s="56"/>
      <c r="GC1765" s="56"/>
      <c r="GD1765" s="56"/>
      <c r="GE1765" s="56"/>
      <c r="GF1765" s="56"/>
      <c r="GG1765" s="56"/>
      <c r="GH1765" s="56"/>
      <c r="GI1765" s="56"/>
      <c r="GJ1765" s="56"/>
      <c r="GK1765" s="56"/>
    </row>
    <row r="1766" spans="14:193" s="57" customFormat="1" ht="15" customHeight="1">
      <c r="N1766" s="461">
        <v>17</v>
      </c>
      <c r="O1766" s="461">
        <v>92</v>
      </c>
      <c r="P1766" s="172" t="s">
        <v>191</v>
      </c>
      <c r="Q1766" s="172" t="s">
        <v>84</v>
      </c>
      <c r="R1766" s="172" t="s">
        <v>87</v>
      </c>
      <c r="S1766" s="56"/>
      <c r="T1766" s="56"/>
      <c r="U1766" s="56"/>
      <c r="V1766" s="56"/>
      <c r="W1766" s="56"/>
      <c r="X1766" s="56"/>
      <c r="Y1766" s="56"/>
      <c r="Z1766" s="56"/>
      <c r="AA1766" s="56"/>
      <c r="AB1766" s="56"/>
      <c r="AC1766" s="56"/>
      <c r="AD1766" s="56"/>
      <c r="AE1766" s="56"/>
      <c r="AF1766" s="56"/>
      <c r="BO1766" s="56"/>
      <c r="BP1766" s="56"/>
      <c r="BQ1766" s="155"/>
      <c r="BR1766" s="155"/>
      <c r="BS1766" s="155"/>
      <c r="BT1766" s="155"/>
      <c r="BU1766" s="155"/>
      <c r="BV1766" s="155"/>
      <c r="BW1766" s="155"/>
      <c r="BX1766" s="155"/>
      <c r="BY1766" s="155"/>
      <c r="BZ1766" s="155"/>
      <c r="CA1766" s="155"/>
      <c r="CB1766" s="56"/>
      <c r="CC1766" s="56"/>
      <c r="CD1766" s="56"/>
      <c r="CE1766" s="56"/>
      <c r="CF1766" s="56"/>
      <c r="CG1766" s="56"/>
      <c r="CH1766" s="56"/>
      <c r="CI1766" s="56"/>
      <c r="CJ1766" s="56"/>
      <c r="CK1766" s="56"/>
      <c r="CL1766" s="56"/>
      <c r="CM1766" s="56"/>
      <c r="CN1766" s="56"/>
      <c r="CO1766" s="56"/>
      <c r="CP1766" s="56"/>
      <c r="CQ1766" s="56"/>
      <c r="CR1766" s="56"/>
      <c r="CS1766" s="56"/>
      <c r="CT1766" s="56"/>
      <c r="CU1766" s="56"/>
      <c r="CV1766" s="56"/>
      <c r="CW1766" s="56"/>
      <c r="CX1766" s="56"/>
      <c r="CY1766" s="56"/>
      <c r="CZ1766" s="56"/>
      <c r="DA1766" s="56"/>
      <c r="DB1766" s="56"/>
      <c r="DC1766" s="56"/>
      <c r="DD1766" s="56"/>
      <c r="DE1766" s="56"/>
      <c r="DF1766" s="56"/>
      <c r="DG1766" s="56"/>
      <c r="DH1766" s="56"/>
      <c r="DI1766" s="422"/>
      <c r="DJ1766" s="422"/>
      <c r="DW1766" s="56"/>
      <c r="DX1766" s="56"/>
      <c r="DY1766" s="56"/>
      <c r="DZ1766" s="56"/>
      <c r="EA1766" s="56"/>
      <c r="EB1766" s="56"/>
      <c r="EC1766" s="56"/>
      <c r="ED1766" s="56"/>
      <c r="EE1766" s="56"/>
      <c r="EF1766" s="56"/>
      <c r="EG1766" s="56"/>
      <c r="EH1766" s="56"/>
      <c r="EI1766" s="56"/>
      <c r="EJ1766" s="56"/>
      <c r="EK1766" s="56"/>
      <c r="EL1766" s="56"/>
      <c r="EM1766" s="56"/>
      <c r="EN1766" s="56"/>
      <c r="EO1766" s="56"/>
      <c r="EP1766" s="56"/>
      <c r="EQ1766" s="56"/>
      <c r="ER1766" s="56"/>
      <c r="ES1766" s="56"/>
      <c r="ET1766" s="56"/>
      <c r="EU1766" s="422"/>
      <c r="EV1766" s="422"/>
      <c r="FI1766" s="56"/>
      <c r="FJ1766" s="56"/>
      <c r="FK1766" s="56"/>
      <c r="FL1766" s="56"/>
      <c r="FM1766" s="56"/>
      <c r="FN1766" s="56"/>
      <c r="FO1766" s="56"/>
      <c r="FP1766" s="56"/>
      <c r="FQ1766" s="56"/>
      <c r="FR1766" s="56"/>
      <c r="FS1766" s="56"/>
      <c r="FT1766" s="56"/>
      <c r="FU1766" s="56"/>
      <c r="FV1766" s="56"/>
      <c r="FW1766" s="56"/>
      <c r="FX1766" s="56"/>
      <c r="FY1766" s="56"/>
      <c r="FZ1766" s="56"/>
      <c r="GA1766" s="56"/>
      <c r="GB1766" s="56"/>
      <c r="GC1766" s="56"/>
      <c r="GD1766" s="56"/>
      <c r="GE1766" s="56"/>
      <c r="GF1766" s="56"/>
      <c r="GG1766" s="56"/>
      <c r="GH1766" s="56"/>
      <c r="GI1766" s="56"/>
      <c r="GJ1766" s="56"/>
      <c r="GK1766" s="56"/>
    </row>
    <row r="1767" spans="14:193" s="57" customFormat="1" ht="15" customHeight="1">
      <c r="N1767" s="461">
        <v>18</v>
      </c>
      <c r="O1767" s="461">
        <v>95</v>
      </c>
      <c r="P1767" s="172" t="s">
        <v>197</v>
      </c>
      <c r="Q1767" s="172" t="s">
        <v>904</v>
      </c>
      <c r="R1767" s="172" t="s">
        <v>138</v>
      </c>
      <c r="S1767" s="56"/>
      <c r="T1767" s="56"/>
      <c r="U1767" s="56"/>
      <c r="V1767" s="56"/>
      <c r="W1767" s="56"/>
      <c r="X1767" s="56"/>
      <c r="Y1767" s="56"/>
      <c r="Z1767" s="56"/>
      <c r="AA1767" s="56"/>
      <c r="AB1767" s="56"/>
      <c r="AC1767" s="56"/>
      <c r="AD1767" s="56"/>
      <c r="AE1767" s="56"/>
      <c r="AF1767" s="56"/>
      <c r="BO1767" s="56"/>
      <c r="BP1767" s="56"/>
      <c r="BQ1767" s="155"/>
      <c r="BR1767" s="155"/>
      <c r="BS1767" s="155"/>
      <c r="BT1767" s="155"/>
      <c r="BU1767" s="155"/>
      <c r="BV1767" s="155"/>
      <c r="BW1767" s="155"/>
      <c r="BX1767" s="155"/>
      <c r="BY1767" s="155"/>
      <c r="BZ1767" s="155"/>
      <c r="CA1767" s="155"/>
      <c r="CB1767" s="56"/>
      <c r="CC1767" s="56"/>
      <c r="CD1767" s="56"/>
      <c r="CE1767" s="56"/>
      <c r="CF1767" s="56"/>
      <c r="CG1767" s="56"/>
      <c r="CH1767" s="56"/>
      <c r="CI1767" s="56"/>
      <c r="CJ1767" s="56"/>
      <c r="CK1767" s="56"/>
      <c r="CL1767" s="56"/>
      <c r="CM1767" s="56"/>
      <c r="CN1767" s="56"/>
      <c r="CO1767" s="56"/>
      <c r="CP1767" s="56"/>
      <c r="CQ1767" s="56"/>
      <c r="CR1767" s="56"/>
      <c r="CS1767" s="56"/>
      <c r="CT1767" s="56"/>
      <c r="CU1767" s="56"/>
      <c r="CV1767" s="56"/>
      <c r="CW1767" s="56"/>
      <c r="CX1767" s="56"/>
      <c r="CY1767" s="56"/>
      <c r="CZ1767" s="56"/>
      <c r="DA1767" s="56"/>
      <c r="DB1767" s="56"/>
      <c r="DC1767" s="56"/>
      <c r="DD1767" s="56"/>
      <c r="DE1767" s="56"/>
      <c r="DF1767" s="56"/>
      <c r="DG1767" s="56"/>
      <c r="DH1767" s="56"/>
      <c r="DI1767" s="422"/>
      <c r="DJ1767" s="422"/>
      <c r="DW1767" s="56"/>
      <c r="DX1767" s="56"/>
      <c r="DY1767" s="56"/>
      <c r="DZ1767" s="56"/>
      <c r="EA1767" s="56"/>
      <c r="EB1767" s="56"/>
      <c r="EC1767" s="56"/>
      <c r="ED1767" s="56"/>
      <c r="EE1767" s="56"/>
      <c r="EF1767" s="56"/>
      <c r="EG1767" s="56"/>
      <c r="EH1767" s="56"/>
      <c r="EI1767" s="56"/>
      <c r="EJ1767" s="56"/>
      <c r="EK1767" s="56"/>
      <c r="EL1767" s="56"/>
      <c r="EM1767" s="56"/>
      <c r="EN1767" s="56"/>
      <c r="EO1767" s="56"/>
      <c r="EP1767" s="56"/>
      <c r="EQ1767" s="56"/>
      <c r="ER1767" s="56"/>
      <c r="ES1767" s="56"/>
      <c r="ET1767" s="56"/>
      <c r="EU1767" s="422"/>
      <c r="EV1767" s="422"/>
      <c r="FI1767" s="56"/>
      <c r="FJ1767" s="56"/>
      <c r="FK1767" s="56"/>
      <c r="FL1767" s="56"/>
      <c r="FM1767" s="56"/>
      <c r="FN1767" s="56"/>
      <c r="FO1767" s="56"/>
      <c r="FP1767" s="56"/>
      <c r="FQ1767" s="56"/>
      <c r="FR1767" s="56"/>
      <c r="FS1767" s="56"/>
      <c r="FT1767" s="56"/>
      <c r="FU1767" s="56"/>
      <c r="FV1767" s="56"/>
      <c r="FW1767" s="56"/>
      <c r="FX1767" s="56"/>
      <c r="FY1767" s="56"/>
      <c r="FZ1767" s="56"/>
      <c r="GA1767" s="56"/>
      <c r="GB1767" s="56"/>
      <c r="GC1767" s="56"/>
      <c r="GD1767" s="56"/>
      <c r="GE1767" s="56"/>
      <c r="GF1767" s="56"/>
      <c r="GG1767" s="56"/>
      <c r="GH1767" s="56"/>
      <c r="GI1767" s="56"/>
      <c r="GJ1767" s="56"/>
      <c r="GK1767" s="56"/>
    </row>
    <row r="1768" spans="14:193" s="57" customFormat="1" ht="15" customHeight="1">
      <c r="N1768" s="461">
        <v>19</v>
      </c>
      <c r="O1768" s="461">
        <v>97</v>
      </c>
      <c r="P1768" s="172" t="s">
        <v>287</v>
      </c>
      <c r="Q1768" s="172" t="s">
        <v>907</v>
      </c>
      <c r="R1768" s="172" t="s">
        <v>1028</v>
      </c>
      <c r="S1768" s="56"/>
      <c r="T1768" s="56"/>
      <c r="U1768" s="56"/>
      <c r="V1768" s="56"/>
      <c r="W1768" s="56"/>
      <c r="X1768" s="56"/>
      <c r="Y1768" s="56"/>
      <c r="Z1768" s="56"/>
      <c r="AA1768" s="56"/>
      <c r="AB1768" s="56"/>
      <c r="AC1768" s="56"/>
      <c r="AD1768" s="56"/>
      <c r="AE1768" s="56"/>
      <c r="AF1768" s="56"/>
      <c r="BO1768" s="56"/>
      <c r="BP1768" s="56"/>
      <c r="BQ1768" s="155"/>
      <c r="BR1768" s="155"/>
      <c r="BS1768" s="155"/>
      <c r="BT1768" s="155"/>
      <c r="BU1768" s="155"/>
      <c r="BV1768" s="155"/>
      <c r="BW1768" s="155"/>
      <c r="BX1768" s="155"/>
      <c r="BY1768" s="155"/>
      <c r="BZ1768" s="155"/>
      <c r="CA1768" s="155"/>
      <c r="CB1768" s="56"/>
      <c r="CC1768" s="56"/>
      <c r="CD1768" s="56"/>
      <c r="CE1768" s="56"/>
      <c r="CF1768" s="56"/>
      <c r="CG1768" s="56"/>
      <c r="CH1768" s="56"/>
      <c r="CI1768" s="56"/>
      <c r="CJ1768" s="56"/>
      <c r="CK1768" s="56"/>
      <c r="CL1768" s="56"/>
      <c r="CM1768" s="56"/>
      <c r="CN1768" s="56"/>
      <c r="CO1768" s="56"/>
      <c r="CP1768" s="56"/>
      <c r="CQ1768" s="56"/>
      <c r="CR1768" s="56"/>
      <c r="CS1768" s="56"/>
      <c r="CT1768" s="56"/>
      <c r="CU1768" s="56"/>
      <c r="CV1768" s="56"/>
      <c r="CW1768" s="56"/>
      <c r="CX1768" s="56"/>
      <c r="CY1768" s="56"/>
      <c r="CZ1768" s="56"/>
      <c r="DA1768" s="56"/>
      <c r="DB1768" s="56"/>
      <c r="DC1768" s="56"/>
      <c r="DD1768" s="56"/>
      <c r="DE1768" s="56"/>
      <c r="DF1768" s="56"/>
      <c r="DG1768" s="56"/>
      <c r="DH1768" s="56"/>
      <c r="DI1768" s="422"/>
      <c r="DJ1768" s="422"/>
      <c r="DW1768" s="56"/>
      <c r="DX1768" s="56"/>
      <c r="DY1768" s="56"/>
      <c r="DZ1768" s="56"/>
      <c r="EA1768" s="56"/>
      <c r="EB1768" s="56"/>
      <c r="EC1768" s="56"/>
      <c r="ED1768" s="56"/>
      <c r="EE1768" s="56"/>
      <c r="EF1768" s="56"/>
      <c r="EG1768" s="56"/>
      <c r="EH1768" s="56"/>
      <c r="EI1768" s="56"/>
      <c r="EJ1768" s="56"/>
      <c r="EK1768" s="56"/>
      <c r="EL1768" s="56"/>
      <c r="EM1768" s="56"/>
      <c r="EN1768" s="56"/>
      <c r="EO1768" s="56"/>
      <c r="EP1768" s="56"/>
      <c r="EQ1768" s="56"/>
      <c r="ER1768" s="56"/>
      <c r="ES1768" s="56"/>
      <c r="ET1768" s="56"/>
      <c r="EU1768" s="422"/>
      <c r="EV1768" s="422"/>
      <c r="FI1768" s="56"/>
      <c r="FJ1768" s="56"/>
      <c r="FK1768" s="56"/>
      <c r="FL1768" s="56"/>
      <c r="FM1768" s="56"/>
      <c r="FN1768" s="56"/>
      <c r="FO1768" s="56"/>
      <c r="FP1768" s="56"/>
      <c r="FQ1768" s="56"/>
      <c r="FR1768" s="56"/>
      <c r="FS1768" s="56"/>
      <c r="FT1768" s="56"/>
      <c r="FU1768" s="56"/>
      <c r="FV1768" s="56"/>
      <c r="FW1768" s="56"/>
      <c r="FX1768" s="56"/>
      <c r="FY1768" s="56"/>
      <c r="FZ1768" s="56"/>
      <c r="GA1768" s="56"/>
      <c r="GB1768" s="56"/>
      <c r="GC1768" s="56"/>
      <c r="GD1768" s="56"/>
      <c r="GE1768" s="56"/>
      <c r="GF1768" s="56"/>
      <c r="GG1768" s="56"/>
      <c r="GH1768" s="56"/>
      <c r="GI1768" s="56"/>
      <c r="GJ1768" s="56"/>
      <c r="GK1768" s="56"/>
    </row>
    <row r="1769" spans="14:193" s="57" customFormat="1" ht="15" customHeight="1">
      <c r="N1769" s="461">
        <v>20</v>
      </c>
      <c r="O1769" s="461">
        <v>100</v>
      </c>
      <c r="P1769" s="172" t="s">
        <v>97</v>
      </c>
      <c r="Q1769" s="172" t="s">
        <v>141</v>
      </c>
      <c r="R1769" s="172" t="s">
        <v>98</v>
      </c>
      <c r="S1769" s="56"/>
      <c r="T1769" s="56"/>
      <c r="U1769" s="56"/>
      <c r="V1769" s="56"/>
      <c r="W1769" s="56"/>
      <c r="X1769" s="56"/>
      <c r="Y1769" s="56"/>
      <c r="Z1769" s="56"/>
      <c r="AA1769" s="56"/>
      <c r="AB1769" s="56"/>
      <c r="AC1769" s="56"/>
      <c r="AD1769" s="56"/>
      <c r="AE1769" s="56"/>
      <c r="AF1769" s="56"/>
      <c r="BO1769" s="56"/>
      <c r="BP1769" s="56"/>
      <c r="BQ1769" s="155"/>
      <c r="BR1769" s="155"/>
      <c r="BS1769" s="155"/>
      <c r="BT1769" s="155"/>
      <c r="BU1769" s="155"/>
      <c r="BV1769" s="155"/>
      <c r="BW1769" s="155"/>
      <c r="BX1769" s="155"/>
      <c r="BY1769" s="155"/>
      <c r="BZ1769" s="155"/>
      <c r="CA1769" s="155"/>
      <c r="CB1769" s="56"/>
      <c r="CC1769" s="56"/>
      <c r="CD1769" s="56"/>
      <c r="CE1769" s="56"/>
      <c r="CF1769" s="56"/>
      <c r="CG1769" s="56"/>
      <c r="CH1769" s="56"/>
      <c r="CI1769" s="56"/>
      <c r="CJ1769" s="56"/>
      <c r="CK1769" s="56"/>
      <c r="CL1769" s="56"/>
      <c r="CM1769" s="56"/>
      <c r="CN1769" s="56"/>
      <c r="CO1769" s="56"/>
      <c r="CP1769" s="56"/>
      <c r="CQ1769" s="56"/>
      <c r="CR1769" s="56"/>
      <c r="CS1769" s="56"/>
      <c r="CT1769" s="56"/>
      <c r="CU1769" s="56"/>
      <c r="CV1769" s="56"/>
      <c r="CW1769" s="56"/>
      <c r="CX1769" s="56"/>
      <c r="CY1769" s="56"/>
      <c r="CZ1769" s="56"/>
      <c r="DA1769" s="56"/>
      <c r="DB1769" s="56"/>
      <c r="DC1769" s="56"/>
      <c r="DD1769" s="56"/>
      <c r="DE1769" s="56"/>
      <c r="DF1769" s="56"/>
      <c r="DG1769" s="56"/>
      <c r="DH1769" s="56"/>
      <c r="DI1769" s="422"/>
      <c r="DJ1769" s="422"/>
      <c r="DW1769" s="56"/>
      <c r="DX1769" s="56"/>
      <c r="DY1769" s="56"/>
      <c r="DZ1769" s="56"/>
      <c r="EA1769" s="56"/>
      <c r="EB1769" s="56"/>
      <c r="EC1769" s="56"/>
      <c r="ED1769" s="56"/>
      <c r="EE1769" s="56"/>
      <c r="EF1769" s="56"/>
      <c r="EG1769" s="56"/>
      <c r="EH1769" s="56"/>
      <c r="EI1769" s="56"/>
      <c r="EJ1769" s="56"/>
      <c r="EK1769" s="56"/>
      <c r="EL1769" s="56"/>
      <c r="EM1769" s="56"/>
      <c r="EN1769" s="56"/>
      <c r="EO1769" s="56"/>
      <c r="EP1769" s="56"/>
      <c r="EQ1769" s="56"/>
      <c r="ER1769" s="56"/>
      <c r="ES1769" s="56"/>
      <c r="ET1769" s="56"/>
      <c r="EU1769" s="422"/>
      <c r="EV1769" s="422"/>
      <c r="FI1769" s="56"/>
      <c r="FJ1769" s="56"/>
      <c r="FK1769" s="56"/>
      <c r="FL1769" s="56"/>
      <c r="FM1769" s="56"/>
      <c r="FN1769" s="56"/>
      <c r="FO1769" s="56"/>
      <c r="FP1769" s="56"/>
      <c r="FQ1769" s="56"/>
      <c r="FR1769" s="56"/>
      <c r="FS1769" s="56"/>
      <c r="FT1769" s="56"/>
      <c r="FU1769" s="56"/>
      <c r="FV1769" s="56"/>
      <c r="FW1769" s="56"/>
      <c r="FX1769" s="56"/>
      <c r="FY1769" s="56"/>
      <c r="FZ1769" s="56"/>
      <c r="GA1769" s="56"/>
      <c r="GB1769" s="56"/>
      <c r="GC1769" s="56"/>
      <c r="GD1769" s="56"/>
      <c r="GE1769" s="56"/>
      <c r="GF1769" s="56"/>
      <c r="GG1769" s="56"/>
      <c r="GH1769" s="56"/>
      <c r="GI1769" s="56"/>
      <c r="GJ1769" s="56"/>
      <c r="GK1769" s="56"/>
    </row>
    <row r="1770" spans="14:193" s="57" customFormat="1" ht="15" customHeight="1">
      <c r="N1770" s="461">
        <v>21</v>
      </c>
      <c r="O1770" s="461">
        <v>103</v>
      </c>
      <c r="P1770" s="172" t="s">
        <v>293</v>
      </c>
      <c r="Q1770" s="172" t="s">
        <v>912</v>
      </c>
      <c r="R1770" s="172" t="s">
        <v>341</v>
      </c>
      <c r="S1770" s="56"/>
      <c r="T1770" s="56"/>
      <c r="U1770" s="56"/>
      <c r="V1770" s="56"/>
      <c r="W1770" s="56"/>
      <c r="X1770" s="56"/>
      <c r="Y1770" s="56"/>
      <c r="Z1770" s="56"/>
      <c r="AA1770" s="56"/>
      <c r="AB1770" s="56"/>
      <c r="AC1770" s="56"/>
      <c r="AD1770" s="56"/>
      <c r="AE1770" s="56"/>
      <c r="AF1770" s="56"/>
      <c r="BO1770" s="56"/>
      <c r="BP1770" s="56"/>
      <c r="BQ1770" s="155"/>
      <c r="BR1770" s="155"/>
      <c r="BS1770" s="155"/>
      <c r="BT1770" s="155"/>
      <c r="BU1770" s="155"/>
      <c r="BV1770" s="155"/>
      <c r="BW1770" s="155"/>
      <c r="BX1770" s="155"/>
      <c r="BY1770" s="155"/>
      <c r="BZ1770" s="155"/>
      <c r="CA1770" s="155"/>
      <c r="CB1770" s="56"/>
      <c r="CC1770" s="56"/>
      <c r="CD1770" s="56"/>
      <c r="CE1770" s="56"/>
      <c r="CF1770" s="56"/>
      <c r="CG1770" s="56"/>
      <c r="CH1770" s="56"/>
      <c r="CI1770" s="56"/>
      <c r="CJ1770" s="56"/>
      <c r="CK1770" s="56"/>
      <c r="CL1770" s="56"/>
      <c r="CM1770" s="56"/>
      <c r="CN1770" s="56"/>
      <c r="CO1770" s="56"/>
      <c r="CP1770" s="56"/>
      <c r="CQ1770" s="56"/>
      <c r="CR1770" s="56"/>
      <c r="CS1770" s="56"/>
      <c r="CT1770" s="56"/>
      <c r="CU1770" s="56"/>
      <c r="CV1770" s="56"/>
      <c r="CW1770" s="56"/>
      <c r="CX1770" s="56"/>
      <c r="CY1770" s="56"/>
      <c r="CZ1770" s="56"/>
      <c r="DA1770" s="56"/>
      <c r="DB1770" s="56"/>
      <c r="DC1770" s="56"/>
      <c r="DD1770" s="56"/>
      <c r="DE1770" s="56"/>
      <c r="DF1770" s="56"/>
      <c r="DG1770" s="56"/>
      <c r="DH1770" s="56"/>
      <c r="DI1770" s="422"/>
      <c r="DJ1770" s="422"/>
      <c r="DW1770" s="56"/>
      <c r="DX1770" s="56"/>
      <c r="DY1770" s="56"/>
      <c r="DZ1770" s="56"/>
      <c r="EA1770" s="56"/>
      <c r="EB1770" s="56"/>
      <c r="EC1770" s="56"/>
      <c r="ED1770" s="56"/>
      <c r="EE1770" s="56"/>
      <c r="EF1770" s="56"/>
      <c r="EG1770" s="56"/>
      <c r="EH1770" s="56"/>
      <c r="EI1770" s="56"/>
      <c r="EJ1770" s="56"/>
      <c r="EK1770" s="56"/>
      <c r="EL1770" s="56"/>
      <c r="EM1770" s="56"/>
      <c r="EN1770" s="56"/>
      <c r="EO1770" s="56"/>
      <c r="EP1770" s="56"/>
      <c r="EQ1770" s="56"/>
      <c r="ER1770" s="56"/>
      <c r="ES1770" s="56"/>
      <c r="ET1770" s="56"/>
      <c r="EU1770" s="422"/>
      <c r="EV1770" s="422"/>
      <c r="FI1770" s="56"/>
      <c r="FJ1770" s="56"/>
      <c r="FK1770" s="56"/>
      <c r="FL1770" s="56"/>
      <c r="FM1770" s="56"/>
      <c r="FN1770" s="56"/>
      <c r="FO1770" s="56"/>
      <c r="FP1770" s="56"/>
      <c r="FQ1770" s="56"/>
      <c r="FR1770" s="56"/>
      <c r="FS1770" s="56"/>
      <c r="FT1770" s="56"/>
      <c r="FU1770" s="56"/>
      <c r="FV1770" s="56"/>
      <c r="FW1770" s="56"/>
      <c r="FX1770" s="56"/>
      <c r="FY1770" s="56"/>
      <c r="FZ1770" s="56"/>
      <c r="GA1770" s="56"/>
      <c r="GB1770" s="56"/>
      <c r="GC1770" s="56"/>
      <c r="GD1770" s="56"/>
      <c r="GE1770" s="56"/>
      <c r="GF1770" s="56"/>
      <c r="GG1770" s="56"/>
      <c r="GH1770" s="56"/>
      <c r="GI1770" s="56"/>
      <c r="GJ1770" s="56"/>
      <c r="GK1770" s="56"/>
    </row>
    <row r="1771" spans="14:193" s="57" customFormat="1" ht="15" customHeight="1">
      <c r="N1771" s="461">
        <v>22</v>
      </c>
      <c r="O1771" s="461">
        <v>105</v>
      </c>
      <c r="P1771" s="172" t="s">
        <v>1029</v>
      </c>
      <c r="Q1771" s="172" t="s">
        <v>209</v>
      </c>
      <c r="R1771" s="172" t="s">
        <v>296</v>
      </c>
      <c r="S1771" s="56"/>
      <c r="T1771" s="56"/>
      <c r="U1771" s="56"/>
      <c r="V1771" s="56"/>
      <c r="W1771" s="56"/>
      <c r="X1771" s="56"/>
      <c r="Y1771" s="56"/>
      <c r="Z1771" s="56"/>
      <c r="AA1771" s="56"/>
      <c r="AB1771" s="56"/>
      <c r="AC1771" s="56"/>
      <c r="AD1771" s="56"/>
      <c r="AE1771" s="56"/>
      <c r="AF1771" s="56"/>
      <c r="BO1771" s="56"/>
      <c r="BP1771" s="56"/>
      <c r="BQ1771" s="155"/>
      <c r="BR1771" s="155"/>
      <c r="BS1771" s="155"/>
      <c r="BT1771" s="155"/>
      <c r="BU1771" s="155"/>
      <c r="BV1771" s="155"/>
      <c r="BW1771" s="155"/>
      <c r="BX1771" s="155"/>
      <c r="BY1771" s="155"/>
      <c r="BZ1771" s="155"/>
      <c r="CA1771" s="155"/>
      <c r="CB1771" s="56"/>
      <c r="CC1771" s="56"/>
      <c r="CD1771" s="56"/>
      <c r="CE1771" s="56"/>
      <c r="CF1771" s="56"/>
      <c r="CG1771" s="56"/>
      <c r="CH1771" s="56"/>
      <c r="CI1771" s="56"/>
      <c r="CJ1771" s="56"/>
      <c r="CK1771" s="56"/>
      <c r="CL1771" s="56"/>
      <c r="CM1771" s="56"/>
      <c r="CN1771" s="56"/>
      <c r="CO1771" s="56"/>
      <c r="CP1771" s="56"/>
      <c r="CQ1771" s="56"/>
      <c r="CR1771" s="56"/>
      <c r="CS1771" s="56"/>
      <c r="CT1771" s="56"/>
      <c r="CU1771" s="56"/>
      <c r="CV1771" s="56"/>
      <c r="CW1771" s="56"/>
      <c r="CX1771" s="56"/>
      <c r="CY1771" s="56"/>
      <c r="CZ1771" s="56"/>
      <c r="DA1771" s="56"/>
      <c r="DB1771" s="56"/>
      <c r="DC1771" s="56"/>
      <c r="DD1771" s="56"/>
      <c r="DE1771" s="56"/>
      <c r="DF1771" s="56"/>
      <c r="DG1771" s="56"/>
      <c r="DH1771" s="56"/>
      <c r="DI1771" s="422"/>
      <c r="DJ1771" s="422"/>
      <c r="DW1771" s="56"/>
      <c r="DX1771" s="56"/>
      <c r="DY1771" s="56"/>
      <c r="DZ1771" s="56"/>
      <c r="EA1771" s="56"/>
      <c r="EB1771" s="56"/>
      <c r="EC1771" s="56"/>
      <c r="ED1771" s="56"/>
      <c r="EE1771" s="56"/>
      <c r="EF1771" s="56"/>
      <c r="EG1771" s="56"/>
      <c r="EH1771" s="56"/>
      <c r="EI1771" s="56"/>
      <c r="EJ1771" s="56"/>
      <c r="EK1771" s="56"/>
      <c r="EL1771" s="56"/>
      <c r="EM1771" s="56"/>
      <c r="EN1771" s="56"/>
      <c r="EO1771" s="56"/>
      <c r="EP1771" s="56"/>
      <c r="EQ1771" s="56"/>
      <c r="ER1771" s="56"/>
      <c r="ES1771" s="56"/>
      <c r="ET1771" s="56"/>
      <c r="EU1771" s="422"/>
      <c r="EV1771" s="422"/>
      <c r="FI1771" s="56"/>
      <c r="FJ1771" s="56"/>
      <c r="FK1771" s="56"/>
      <c r="FL1771" s="56"/>
      <c r="FM1771" s="56"/>
      <c r="FN1771" s="56"/>
      <c r="FO1771" s="56"/>
      <c r="FP1771" s="56"/>
      <c r="FQ1771" s="56"/>
      <c r="FR1771" s="56"/>
      <c r="FS1771" s="56"/>
      <c r="FT1771" s="56"/>
      <c r="FU1771" s="56"/>
      <c r="FV1771" s="56"/>
      <c r="FW1771" s="56"/>
      <c r="FX1771" s="56"/>
      <c r="FY1771" s="56"/>
      <c r="FZ1771" s="56"/>
      <c r="GA1771" s="56"/>
      <c r="GB1771" s="56"/>
      <c r="GC1771" s="56"/>
      <c r="GD1771" s="56"/>
      <c r="GE1771" s="56"/>
      <c r="GF1771" s="56"/>
      <c r="GG1771" s="56"/>
      <c r="GH1771" s="56"/>
      <c r="GI1771" s="56"/>
      <c r="GJ1771" s="56"/>
      <c r="GK1771" s="56"/>
    </row>
    <row r="1772" spans="14:193" s="57" customFormat="1" ht="15" customHeight="1">
      <c r="N1772" s="461">
        <v>23</v>
      </c>
      <c r="O1772" s="461">
        <v>108</v>
      </c>
      <c r="P1772" s="172" t="s">
        <v>15</v>
      </c>
      <c r="Q1772" s="172" t="s">
        <v>16</v>
      </c>
      <c r="R1772" s="172" t="s">
        <v>916</v>
      </c>
      <c r="S1772" s="56"/>
      <c r="T1772" s="56"/>
      <c r="U1772" s="56"/>
      <c r="V1772" s="56"/>
      <c r="W1772" s="56"/>
      <c r="X1772" s="56"/>
      <c r="Y1772" s="56"/>
      <c r="Z1772" s="56"/>
      <c r="AA1772" s="56"/>
      <c r="AB1772" s="56"/>
      <c r="AC1772" s="56"/>
      <c r="AD1772" s="56"/>
      <c r="AE1772" s="56"/>
      <c r="AF1772" s="56"/>
      <c r="BO1772" s="56"/>
      <c r="BP1772" s="56"/>
      <c r="BQ1772" s="155"/>
      <c r="BR1772" s="155"/>
      <c r="BS1772" s="155"/>
      <c r="BT1772" s="155"/>
      <c r="BU1772" s="155"/>
      <c r="BV1772" s="155"/>
      <c r="BW1772" s="155"/>
      <c r="BX1772" s="155"/>
      <c r="BY1772" s="155"/>
      <c r="BZ1772" s="155"/>
      <c r="CA1772" s="155"/>
      <c r="CB1772" s="56"/>
      <c r="CC1772" s="56"/>
      <c r="CD1772" s="56"/>
      <c r="CE1772" s="56"/>
      <c r="CF1772" s="56"/>
      <c r="CG1772" s="56"/>
      <c r="CH1772" s="56"/>
      <c r="CI1772" s="56"/>
      <c r="CJ1772" s="56"/>
      <c r="CK1772" s="56"/>
      <c r="CL1772" s="56"/>
      <c r="CM1772" s="56"/>
      <c r="CN1772" s="56"/>
      <c r="CO1772" s="56"/>
      <c r="CP1772" s="56"/>
      <c r="CQ1772" s="56"/>
      <c r="CR1772" s="56"/>
      <c r="CS1772" s="56"/>
      <c r="CT1772" s="56"/>
      <c r="CU1772" s="56"/>
      <c r="CV1772" s="56"/>
      <c r="CW1772" s="56"/>
      <c r="CX1772" s="56"/>
      <c r="CY1772" s="56"/>
      <c r="CZ1772" s="56"/>
      <c r="DA1772" s="56"/>
      <c r="DB1772" s="56"/>
      <c r="DC1772" s="56"/>
      <c r="DD1772" s="56"/>
      <c r="DE1772" s="56"/>
      <c r="DF1772" s="56"/>
      <c r="DG1772" s="56"/>
      <c r="DH1772" s="56"/>
      <c r="DI1772" s="422"/>
      <c r="DJ1772" s="422"/>
      <c r="DW1772" s="56"/>
      <c r="DX1772" s="56"/>
      <c r="DY1772" s="56"/>
      <c r="DZ1772" s="56"/>
      <c r="EA1772" s="56"/>
      <c r="EB1772" s="56"/>
      <c r="EC1772" s="56"/>
      <c r="ED1772" s="56"/>
      <c r="EE1772" s="56"/>
      <c r="EF1772" s="56"/>
      <c r="EG1772" s="56"/>
      <c r="EH1772" s="56"/>
      <c r="EI1772" s="56"/>
      <c r="EJ1772" s="56"/>
      <c r="EK1772" s="56"/>
      <c r="EL1772" s="56"/>
      <c r="EM1772" s="56"/>
      <c r="EN1772" s="56"/>
      <c r="EO1772" s="56"/>
      <c r="EP1772" s="56"/>
      <c r="EQ1772" s="56"/>
      <c r="ER1772" s="56"/>
      <c r="ES1772" s="56"/>
      <c r="ET1772" s="56"/>
      <c r="EU1772" s="422"/>
      <c r="EV1772" s="422"/>
      <c r="FI1772" s="56"/>
      <c r="FJ1772" s="56"/>
      <c r="FK1772" s="56"/>
      <c r="FL1772" s="56"/>
      <c r="FM1772" s="56"/>
      <c r="FN1772" s="56"/>
      <c r="FO1772" s="56"/>
      <c r="FP1772" s="56"/>
      <c r="FQ1772" s="56"/>
      <c r="FR1772" s="56"/>
      <c r="FS1772" s="56"/>
      <c r="FT1772" s="56"/>
      <c r="FU1772" s="56"/>
      <c r="FV1772" s="56"/>
      <c r="FW1772" s="56"/>
      <c r="FX1772" s="56"/>
      <c r="FY1772" s="56"/>
      <c r="FZ1772" s="56"/>
      <c r="GA1772" s="56"/>
      <c r="GB1772" s="56"/>
      <c r="GC1772" s="56"/>
      <c r="GD1772" s="56"/>
      <c r="GE1772" s="56"/>
      <c r="GF1772" s="56"/>
      <c r="GG1772" s="56"/>
      <c r="GH1772" s="56"/>
      <c r="GI1772" s="56"/>
      <c r="GJ1772" s="56"/>
      <c r="GK1772" s="56"/>
    </row>
    <row r="1773" spans="14:193" s="57" customFormat="1" ht="15" customHeight="1">
      <c r="N1773" s="461">
        <v>24</v>
      </c>
      <c r="O1773" s="461">
        <v>111</v>
      </c>
      <c r="P1773" s="172" t="s">
        <v>22</v>
      </c>
      <c r="Q1773" s="172" t="s">
        <v>1030</v>
      </c>
      <c r="R1773" s="172" t="s">
        <v>343</v>
      </c>
      <c r="S1773" s="56"/>
      <c r="T1773" s="56"/>
      <c r="U1773" s="56"/>
      <c r="V1773" s="56"/>
      <c r="W1773" s="56"/>
      <c r="X1773" s="56"/>
      <c r="Y1773" s="56"/>
      <c r="Z1773" s="56"/>
      <c r="AA1773" s="56"/>
      <c r="AB1773" s="56"/>
      <c r="AC1773" s="56"/>
      <c r="AD1773" s="56"/>
      <c r="AE1773" s="56"/>
      <c r="AF1773" s="56"/>
      <c r="BO1773" s="56"/>
      <c r="BP1773" s="56"/>
      <c r="BQ1773" s="155"/>
      <c r="BR1773" s="155"/>
      <c r="BS1773" s="155"/>
      <c r="BT1773" s="155"/>
      <c r="BU1773" s="155"/>
      <c r="BV1773" s="155"/>
      <c r="BW1773" s="155"/>
      <c r="BX1773" s="155"/>
      <c r="BY1773" s="155"/>
      <c r="BZ1773" s="155"/>
      <c r="CA1773" s="155"/>
      <c r="CB1773" s="56"/>
      <c r="CC1773" s="56"/>
      <c r="CD1773" s="56"/>
      <c r="CE1773" s="56"/>
      <c r="CF1773" s="56"/>
      <c r="CG1773" s="56"/>
      <c r="CH1773" s="56"/>
      <c r="CI1773" s="56"/>
      <c r="CJ1773" s="56"/>
      <c r="CK1773" s="56"/>
      <c r="CL1773" s="56"/>
      <c r="CM1773" s="56"/>
      <c r="CN1773" s="56"/>
      <c r="CO1773" s="56"/>
      <c r="CP1773" s="56"/>
      <c r="CQ1773" s="56"/>
      <c r="CR1773" s="56"/>
      <c r="CS1773" s="56"/>
      <c r="CT1773" s="56"/>
      <c r="CU1773" s="56"/>
      <c r="CV1773" s="56"/>
      <c r="CW1773" s="56"/>
      <c r="CX1773" s="56"/>
      <c r="CY1773" s="56"/>
      <c r="CZ1773" s="56"/>
      <c r="DA1773" s="56"/>
      <c r="DB1773" s="56"/>
      <c r="DC1773" s="56"/>
      <c r="DD1773" s="56"/>
      <c r="DE1773" s="56"/>
      <c r="DF1773" s="56"/>
      <c r="DG1773" s="56"/>
      <c r="DH1773" s="56"/>
      <c r="DI1773" s="422"/>
      <c r="DJ1773" s="422"/>
      <c r="DW1773" s="56"/>
      <c r="DX1773" s="56"/>
      <c r="DY1773" s="56"/>
      <c r="DZ1773" s="56"/>
      <c r="EA1773" s="56"/>
      <c r="EB1773" s="56"/>
      <c r="EC1773" s="56"/>
      <c r="ED1773" s="56"/>
      <c r="EE1773" s="56"/>
      <c r="EF1773" s="56"/>
      <c r="EG1773" s="56"/>
      <c r="EH1773" s="56"/>
      <c r="EI1773" s="56"/>
      <c r="EJ1773" s="56"/>
      <c r="EK1773" s="56"/>
      <c r="EL1773" s="56"/>
      <c r="EM1773" s="56"/>
      <c r="EN1773" s="56"/>
      <c r="EO1773" s="56"/>
      <c r="EP1773" s="56"/>
      <c r="EQ1773" s="56"/>
      <c r="ER1773" s="56"/>
      <c r="ES1773" s="56"/>
      <c r="ET1773" s="56"/>
      <c r="EU1773" s="422"/>
      <c r="EV1773" s="422"/>
      <c r="FI1773" s="56"/>
      <c r="FJ1773" s="56"/>
      <c r="FK1773" s="56"/>
      <c r="FL1773" s="56"/>
      <c r="FM1773" s="56"/>
      <c r="FN1773" s="56"/>
      <c r="FO1773" s="56"/>
      <c r="FP1773" s="56"/>
      <c r="FQ1773" s="56"/>
      <c r="FR1773" s="56"/>
      <c r="FS1773" s="56"/>
      <c r="FT1773" s="56"/>
      <c r="FU1773" s="56"/>
      <c r="FV1773" s="56"/>
      <c r="FW1773" s="56"/>
      <c r="FX1773" s="56"/>
      <c r="FY1773" s="56"/>
      <c r="FZ1773" s="56"/>
      <c r="GA1773" s="56"/>
      <c r="GB1773" s="56"/>
      <c r="GC1773" s="56"/>
      <c r="GD1773" s="56"/>
      <c r="GE1773" s="56"/>
      <c r="GF1773" s="56"/>
      <c r="GG1773" s="56"/>
      <c r="GH1773" s="56"/>
      <c r="GI1773" s="56"/>
      <c r="GJ1773" s="56"/>
      <c r="GK1773" s="56"/>
    </row>
    <row r="1774" spans="14:193" s="57" customFormat="1" ht="15" customHeight="1">
      <c r="N1774" s="461">
        <v>25</v>
      </c>
      <c r="O1774" s="461">
        <v>113</v>
      </c>
      <c r="P1774" s="172" t="s">
        <v>219</v>
      </c>
      <c r="Q1774" s="172" t="s">
        <v>28</v>
      </c>
      <c r="R1774" s="172" t="s">
        <v>1031</v>
      </c>
      <c r="S1774" s="56"/>
      <c r="T1774" s="56"/>
      <c r="U1774" s="56"/>
      <c r="V1774" s="56"/>
      <c r="W1774" s="56"/>
      <c r="X1774" s="56"/>
      <c r="Y1774" s="56"/>
      <c r="Z1774" s="56"/>
      <c r="AA1774" s="56"/>
      <c r="AB1774" s="56"/>
      <c r="AC1774" s="56"/>
      <c r="AD1774" s="56"/>
      <c r="AE1774" s="56"/>
      <c r="AF1774" s="56"/>
      <c r="BO1774" s="56"/>
      <c r="BP1774" s="56"/>
      <c r="BQ1774" s="155"/>
      <c r="BR1774" s="155"/>
      <c r="BS1774" s="155"/>
      <c r="BT1774" s="155"/>
      <c r="BU1774" s="155"/>
      <c r="BV1774" s="155"/>
      <c r="BW1774" s="155"/>
      <c r="BX1774" s="155"/>
      <c r="BY1774" s="155"/>
      <c r="BZ1774" s="155"/>
      <c r="CA1774" s="155"/>
      <c r="CB1774" s="56"/>
      <c r="CC1774" s="56"/>
      <c r="CD1774" s="56"/>
      <c r="CE1774" s="56"/>
      <c r="CF1774" s="56"/>
      <c r="CG1774" s="56"/>
      <c r="CH1774" s="56"/>
      <c r="CI1774" s="56"/>
      <c r="CJ1774" s="56"/>
      <c r="CK1774" s="56"/>
      <c r="CL1774" s="56"/>
      <c r="CM1774" s="56"/>
      <c r="CN1774" s="56"/>
      <c r="CO1774" s="56"/>
      <c r="CP1774" s="56"/>
      <c r="CQ1774" s="56"/>
      <c r="CR1774" s="56"/>
      <c r="CS1774" s="56"/>
      <c r="CT1774" s="56"/>
      <c r="CU1774" s="56"/>
      <c r="CV1774" s="56"/>
      <c r="CW1774" s="56"/>
      <c r="CX1774" s="56"/>
      <c r="CY1774" s="56"/>
      <c r="CZ1774" s="56"/>
      <c r="DA1774" s="56"/>
      <c r="DB1774" s="56"/>
      <c r="DC1774" s="56"/>
      <c r="DD1774" s="56"/>
      <c r="DE1774" s="56"/>
      <c r="DF1774" s="56"/>
      <c r="DG1774" s="56"/>
      <c r="DH1774" s="56"/>
      <c r="DI1774" s="422"/>
      <c r="DJ1774" s="422"/>
      <c r="DW1774" s="56"/>
      <c r="DX1774" s="56"/>
      <c r="DY1774" s="56"/>
      <c r="DZ1774" s="56"/>
      <c r="EA1774" s="56"/>
      <c r="EB1774" s="56"/>
      <c r="EC1774" s="56"/>
      <c r="ED1774" s="56"/>
      <c r="EE1774" s="56"/>
      <c r="EF1774" s="56"/>
      <c r="EG1774" s="56"/>
      <c r="EH1774" s="56"/>
      <c r="EI1774" s="56"/>
      <c r="EJ1774" s="56"/>
      <c r="EK1774" s="56"/>
      <c r="EL1774" s="56"/>
      <c r="EM1774" s="56"/>
      <c r="EN1774" s="56"/>
      <c r="EO1774" s="56"/>
      <c r="EP1774" s="56"/>
      <c r="EQ1774" s="56"/>
      <c r="ER1774" s="56"/>
      <c r="ES1774" s="56"/>
      <c r="ET1774" s="56"/>
      <c r="EU1774" s="422"/>
      <c r="EV1774" s="422"/>
      <c r="FI1774" s="56"/>
      <c r="FJ1774" s="56"/>
      <c r="FK1774" s="56"/>
      <c r="FL1774" s="56"/>
      <c r="FM1774" s="56"/>
      <c r="FN1774" s="56"/>
      <c r="FO1774" s="56"/>
      <c r="FP1774" s="56"/>
      <c r="FQ1774" s="56"/>
      <c r="FR1774" s="56"/>
      <c r="FS1774" s="56"/>
      <c r="FT1774" s="56"/>
      <c r="FU1774" s="56"/>
      <c r="FV1774" s="56"/>
      <c r="FW1774" s="56"/>
      <c r="FX1774" s="56"/>
      <c r="FY1774" s="56"/>
      <c r="FZ1774" s="56"/>
      <c r="GA1774" s="56"/>
      <c r="GB1774" s="56"/>
      <c r="GC1774" s="56"/>
      <c r="GD1774" s="56"/>
      <c r="GE1774" s="56"/>
      <c r="GF1774" s="56"/>
      <c r="GG1774" s="56"/>
      <c r="GH1774" s="56"/>
      <c r="GI1774" s="56"/>
      <c r="GJ1774" s="56"/>
      <c r="GK1774" s="56"/>
    </row>
    <row r="1775" spans="14:193" s="57" customFormat="1" ht="15" customHeight="1">
      <c r="N1775" s="461">
        <v>26</v>
      </c>
      <c r="O1775" s="461">
        <v>116</v>
      </c>
      <c r="P1775" s="172" t="s">
        <v>33</v>
      </c>
      <c r="Q1775" s="172" t="s">
        <v>920</v>
      </c>
      <c r="R1775" s="172" t="s">
        <v>921</v>
      </c>
      <c r="S1775" s="56"/>
      <c r="T1775" s="56"/>
      <c r="U1775" s="56"/>
      <c r="V1775" s="56"/>
      <c r="W1775" s="56"/>
      <c r="X1775" s="56"/>
      <c r="Y1775" s="56"/>
      <c r="Z1775" s="56"/>
      <c r="AA1775" s="56"/>
      <c r="AB1775" s="56"/>
      <c r="AC1775" s="56"/>
      <c r="AD1775" s="56"/>
      <c r="AE1775" s="56"/>
      <c r="AF1775" s="56"/>
      <c r="BO1775" s="56"/>
      <c r="BP1775" s="56"/>
      <c r="BQ1775" s="155"/>
      <c r="BR1775" s="155"/>
      <c r="BS1775" s="155"/>
      <c r="BT1775" s="155"/>
      <c r="BU1775" s="155"/>
      <c r="BV1775" s="155"/>
      <c r="BW1775" s="155"/>
      <c r="BX1775" s="155"/>
      <c r="BY1775" s="155"/>
      <c r="BZ1775" s="155"/>
      <c r="CA1775" s="155"/>
      <c r="CB1775" s="56"/>
      <c r="CC1775" s="56"/>
      <c r="CD1775" s="56"/>
      <c r="CE1775" s="56"/>
      <c r="CF1775" s="56"/>
      <c r="CG1775" s="56"/>
      <c r="CH1775" s="56"/>
      <c r="CI1775" s="56"/>
      <c r="CJ1775" s="56"/>
      <c r="CK1775" s="56"/>
      <c r="CL1775" s="56"/>
      <c r="CM1775" s="56"/>
      <c r="CN1775" s="56"/>
      <c r="CO1775" s="56"/>
      <c r="CP1775" s="56"/>
      <c r="CQ1775" s="56"/>
      <c r="CR1775" s="56"/>
      <c r="CS1775" s="56"/>
      <c r="CT1775" s="56"/>
      <c r="CU1775" s="56"/>
      <c r="CV1775" s="56"/>
      <c r="CW1775" s="56"/>
      <c r="CX1775" s="56"/>
      <c r="CY1775" s="56"/>
      <c r="CZ1775" s="56"/>
      <c r="DA1775" s="56"/>
      <c r="DB1775" s="56"/>
      <c r="DC1775" s="56"/>
      <c r="DD1775" s="56"/>
      <c r="DE1775" s="56"/>
      <c r="DF1775" s="56"/>
      <c r="DG1775" s="56"/>
      <c r="DH1775" s="56"/>
      <c r="DI1775" s="422"/>
      <c r="DJ1775" s="422"/>
      <c r="DW1775" s="56"/>
      <c r="DX1775" s="56"/>
      <c r="DY1775" s="56"/>
      <c r="DZ1775" s="56"/>
      <c r="EA1775" s="56"/>
      <c r="EB1775" s="56"/>
      <c r="EC1775" s="56"/>
      <c r="ED1775" s="56"/>
      <c r="EE1775" s="56"/>
      <c r="EF1775" s="56"/>
      <c r="EG1775" s="56"/>
      <c r="EH1775" s="56"/>
      <c r="EI1775" s="56"/>
      <c r="EJ1775" s="56"/>
      <c r="EK1775" s="56"/>
      <c r="EL1775" s="56"/>
      <c r="EM1775" s="56"/>
      <c r="EN1775" s="56"/>
      <c r="EO1775" s="56"/>
      <c r="EP1775" s="56"/>
      <c r="EQ1775" s="56"/>
      <c r="ER1775" s="56"/>
      <c r="ES1775" s="56"/>
      <c r="ET1775" s="56"/>
      <c r="EU1775" s="422"/>
      <c r="EV1775" s="422"/>
      <c r="FI1775" s="56"/>
      <c r="FJ1775" s="56"/>
      <c r="FK1775" s="56"/>
      <c r="FL1775" s="56"/>
      <c r="FM1775" s="56"/>
      <c r="FN1775" s="56"/>
      <c r="FO1775" s="56"/>
      <c r="FP1775" s="56"/>
      <c r="FQ1775" s="56"/>
      <c r="FR1775" s="56"/>
      <c r="FS1775" s="56"/>
      <c r="FT1775" s="56"/>
      <c r="FU1775" s="56"/>
      <c r="FV1775" s="56"/>
      <c r="FW1775" s="56"/>
      <c r="FX1775" s="56"/>
      <c r="FY1775" s="56"/>
      <c r="FZ1775" s="56"/>
      <c r="GA1775" s="56"/>
      <c r="GB1775" s="56"/>
      <c r="GC1775" s="56"/>
      <c r="GD1775" s="56"/>
      <c r="GE1775" s="56"/>
      <c r="GF1775" s="56"/>
      <c r="GG1775" s="56"/>
      <c r="GH1775" s="56"/>
      <c r="GI1775" s="56"/>
      <c r="GJ1775" s="56"/>
      <c r="GK1775" s="56"/>
    </row>
    <row r="1776" spans="14:193" s="57" customFormat="1" ht="15" customHeight="1">
      <c r="N1776" s="461">
        <v>27</v>
      </c>
      <c r="O1776" s="461">
        <v>118</v>
      </c>
      <c r="P1776" s="172" t="s">
        <v>226</v>
      </c>
      <c r="Q1776" s="172" t="s">
        <v>35</v>
      </c>
      <c r="R1776" s="172" t="s">
        <v>345</v>
      </c>
      <c r="S1776" s="56"/>
      <c r="T1776" s="56"/>
      <c r="U1776" s="56"/>
      <c r="V1776" s="56"/>
      <c r="W1776" s="56"/>
      <c r="X1776" s="56"/>
      <c r="Y1776" s="56"/>
      <c r="Z1776" s="56"/>
      <c r="AA1776" s="56"/>
      <c r="AB1776" s="56"/>
      <c r="AC1776" s="56"/>
      <c r="AD1776" s="56"/>
      <c r="AE1776" s="56"/>
      <c r="AF1776" s="56"/>
      <c r="BO1776" s="56"/>
      <c r="BP1776" s="56"/>
      <c r="BQ1776" s="155"/>
      <c r="BR1776" s="155"/>
      <c r="BS1776" s="155"/>
      <c r="BT1776" s="155"/>
      <c r="BU1776" s="155"/>
      <c r="BV1776" s="155"/>
      <c r="BW1776" s="155"/>
      <c r="BX1776" s="155"/>
      <c r="BY1776" s="155"/>
      <c r="BZ1776" s="155"/>
      <c r="CA1776" s="155"/>
      <c r="CB1776" s="56"/>
      <c r="CC1776" s="56"/>
      <c r="CD1776" s="56"/>
      <c r="CE1776" s="56"/>
      <c r="CF1776" s="56"/>
      <c r="CG1776" s="56"/>
      <c r="CH1776" s="56"/>
      <c r="CI1776" s="56"/>
      <c r="CJ1776" s="56"/>
      <c r="CK1776" s="56"/>
      <c r="CL1776" s="56"/>
      <c r="CM1776" s="56"/>
      <c r="CN1776" s="56"/>
      <c r="CO1776" s="56"/>
      <c r="CP1776" s="56"/>
      <c r="CQ1776" s="56"/>
      <c r="CR1776" s="56"/>
      <c r="CS1776" s="56"/>
      <c r="CT1776" s="56"/>
      <c r="CU1776" s="56"/>
      <c r="CV1776" s="56"/>
      <c r="CW1776" s="56"/>
      <c r="CX1776" s="56"/>
      <c r="CY1776" s="56"/>
      <c r="CZ1776" s="56"/>
      <c r="DA1776" s="56"/>
      <c r="DB1776" s="56"/>
      <c r="DC1776" s="56"/>
      <c r="DD1776" s="56"/>
      <c r="DE1776" s="56"/>
      <c r="DF1776" s="56"/>
      <c r="DG1776" s="56"/>
      <c r="DH1776" s="56"/>
      <c r="DI1776" s="422"/>
      <c r="DJ1776" s="422"/>
      <c r="DW1776" s="56"/>
      <c r="DX1776" s="56"/>
      <c r="DY1776" s="56"/>
      <c r="DZ1776" s="56"/>
      <c r="EA1776" s="56"/>
      <c r="EB1776" s="56"/>
      <c r="EC1776" s="56"/>
      <c r="ED1776" s="56"/>
      <c r="EE1776" s="56"/>
      <c r="EF1776" s="56"/>
      <c r="EG1776" s="56"/>
      <c r="EH1776" s="56"/>
      <c r="EI1776" s="56"/>
      <c r="EJ1776" s="56"/>
      <c r="EK1776" s="56"/>
      <c r="EL1776" s="56"/>
      <c r="EM1776" s="56"/>
      <c r="EN1776" s="56"/>
      <c r="EO1776" s="56"/>
      <c r="EP1776" s="56"/>
      <c r="EQ1776" s="56"/>
      <c r="ER1776" s="56"/>
      <c r="ES1776" s="56"/>
      <c r="ET1776" s="56"/>
      <c r="EU1776" s="422"/>
      <c r="EV1776" s="422"/>
      <c r="FI1776" s="56"/>
      <c r="FJ1776" s="56"/>
      <c r="FK1776" s="56"/>
      <c r="FL1776" s="56"/>
      <c r="FM1776" s="56"/>
      <c r="FN1776" s="56"/>
      <c r="FO1776" s="56"/>
      <c r="FP1776" s="56"/>
      <c r="FQ1776" s="56"/>
      <c r="FR1776" s="56"/>
      <c r="FS1776" s="56"/>
      <c r="FT1776" s="56"/>
      <c r="FU1776" s="56"/>
      <c r="FV1776" s="56"/>
      <c r="FW1776" s="56"/>
      <c r="FX1776" s="56"/>
      <c r="FY1776" s="56"/>
      <c r="FZ1776" s="56"/>
      <c r="GA1776" s="56"/>
      <c r="GB1776" s="56"/>
      <c r="GC1776" s="56"/>
      <c r="GD1776" s="56"/>
      <c r="GE1776" s="56"/>
      <c r="GF1776" s="56"/>
      <c r="GG1776" s="56"/>
      <c r="GH1776" s="56"/>
      <c r="GI1776" s="56"/>
      <c r="GJ1776" s="56"/>
      <c r="GK1776" s="56"/>
    </row>
    <row r="1777" spans="14:193" s="57" customFormat="1" ht="15" customHeight="1">
      <c r="N1777" s="461">
        <v>28</v>
      </c>
      <c r="O1777" s="461">
        <v>121</v>
      </c>
      <c r="P1777" s="172" t="s">
        <v>43</v>
      </c>
      <c r="Q1777" s="172" t="s">
        <v>41</v>
      </c>
      <c r="R1777" s="172" t="s">
        <v>346</v>
      </c>
      <c r="S1777" s="56"/>
      <c r="T1777" s="56"/>
      <c r="U1777" s="56"/>
      <c r="V1777" s="56"/>
      <c r="W1777" s="56"/>
      <c r="X1777" s="56"/>
      <c r="Y1777" s="56"/>
      <c r="Z1777" s="56"/>
      <c r="AA1777" s="56"/>
      <c r="AB1777" s="56"/>
      <c r="AC1777" s="56"/>
      <c r="AD1777" s="56"/>
      <c r="AE1777" s="56"/>
      <c r="AF1777" s="56"/>
      <c r="BO1777" s="56"/>
      <c r="BP1777" s="56"/>
      <c r="BQ1777" s="155"/>
      <c r="BR1777" s="155"/>
      <c r="BS1777" s="155"/>
      <c r="BT1777" s="155"/>
      <c r="BU1777" s="155"/>
      <c r="BV1777" s="155"/>
      <c r="BW1777" s="155"/>
      <c r="BX1777" s="155"/>
      <c r="BY1777" s="155"/>
      <c r="BZ1777" s="155"/>
      <c r="CA1777" s="155"/>
      <c r="CB1777" s="56"/>
      <c r="CC1777" s="56"/>
      <c r="CD1777" s="56"/>
      <c r="CE1777" s="56"/>
      <c r="CF1777" s="56"/>
      <c r="CG1777" s="56"/>
      <c r="CH1777" s="56"/>
      <c r="CI1777" s="56"/>
      <c r="CJ1777" s="56"/>
      <c r="CK1777" s="56"/>
      <c r="CL1777" s="56"/>
      <c r="CM1777" s="56"/>
      <c r="CN1777" s="56"/>
      <c r="CO1777" s="56"/>
      <c r="CP1777" s="56"/>
      <c r="CQ1777" s="56"/>
      <c r="CR1777" s="56"/>
      <c r="CS1777" s="56"/>
      <c r="CT1777" s="56"/>
      <c r="CU1777" s="56"/>
      <c r="CV1777" s="56"/>
      <c r="CW1777" s="56"/>
      <c r="CX1777" s="56"/>
      <c r="CY1777" s="56"/>
      <c r="CZ1777" s="56"/>
      <c r="DA1777" s="56"/>
      <c r="DB1777" s="56"/>
      <c r="DC1777" s="56"/>
      <c r="DD1777" s="56"/>
      <c r="DE1777" s="56"/>
      <c r="DF1777" s="56"/>
      <c r="DG1777" s="56"/>
      <c r="DH1777" s="56"/>
      <c r="DI1777" s="422"/>
      <c r="DJ1777" s="422"/>
      <c r="DW1777" s="56"/>
      <c r="DX1777" s="56"/>
      <c r="DY1777" s="56"/>
      <c r="DZ1777" s="56"/>
      <c r="EA1777" s="56"/>
      <c r="EB1777" s="56"/>
      <c r="EC1777" s="56"/>
      <c r="ED1777" s="56"/>
      <c r="EE1777" s="56"/>
      <c r="EF1777" s="56"/>
      <c r="EG1777" s="56"/>
      <c r="EH1777" s="56"/>
      <c r="EI1777" s="56"/>
      <c r="EJ1777" s="56"/>
      <c r="EK1777" s="56"/>
      <c r="EL1777" s="56"/>
      <c r="EM1777" s="56"/>
      <c r="EN1777" s="56"/>
      <c r="EO1777" s="56"/>
      <c r="EP1777" s="56"/>
      <c r="EQ1777" s="56"/>
      <c r="ER1777" s="56"/>
      <c r="ES1777" s="56"/>
      <c r="ET1777" s="56"/>
      <c r="EU1777" s="422"/>
      <c r="EV1777" s="422"/>
      <c r="FI1777" s="56"/>
      <c r="FJ1777" s="56"/>
      <c r="FK1777" s="56"/>
      <c r="FL1777" s="56"/>
      <c r="FM1777" s="56"/>
      <c r="FN1777" s="56"/>
      <c r="FO1777" s="56"/>
      <c r="FP1777" s="56"/>
      <c r="FQ1777" s="56"/>
      <c r="FR1777" s="56"/>
      <c r="FS1777" s="56"/>
      <c r="FT1777" s="56"/>
      <c r="FU1777" s="56"/>
      <c r="FV1777" s="56"/>
      <c r="FW1777" s="56"/>
      <c r="FX1777" s="56"/>
      <c r="FY1777" s="56"/>
      <c r="FZ1777" s="56"/>
      <c r="GA1777" s="56"/>
      <c r="GB1777" s="56"/>
      <c r="GC1777" s="56"/>
      <c r="GD1777" s="56"/>
      <c r="GE1777" s="56"/>
      <c r="GF1777" s="56"/>
      <c r="GG1777" s="56"/>
      <c r="GH1777" s="56"/>
      <c r="GI1777" s="56"/>
      <c r="GJ1777" s="56"/>
      <c r="GK1777" s="56"/>
    </row>
    <row r="1778" spans="14:193" s="57" customFormat="1" ht="15" customHeight="1">
      <c r="N1778" s="461">
        <v>29</v>
      </c>
      <c r="O1778" s="461">
        <v>124</v>
      </c>
      <c r="P1778" s="172" t="s">
        <v>47</v>
      </c>
      <c r="Q1778" s="172" t="s">
        <v>48</v>
      </c>
      <c r="R1778" s="172" t="s">
        <v>927</v>
      </c>
      <c r="S1778" s="56"/>
      <c r="T1778" s="56"/>
      <c r="U1778" s="56"/>
      <c r="V1778" s="56"/>
      <c r="W1778" s="56"/>
      <c r="X1778" s="56"/>
      <c r="Y1778" s="56"/>
      <c r="Z1778" s="56"/>
      <c r="AA1778" s="56"/>
      <c r="AB1778" s="56"/>
      <c r="AC1778" s="56"/>
      <c r="AD1778" s="56"/>
      <c r="AE1778" s="56"/>
      <c r="AF1778" s="56"/>
      <c r="BO1778" s="56"/>
      <c r="BP1778" s="56"/>
      <c r="BQ1778" s="155"/>
      <c r="BR1778" s="155"/>
      <c r="BS1778" s="155"/>
      <c r="BT1778" s="155"/>
      <c r="BU1778" s="155"/>
      <c r="BV1778" s="155"/>
      <c r="BW1778" s="155"/>
      <c r="BX1778" s="155"/>
      <c r="BY1778" s="155"/>
      <c r="BZ1778" s="155"/>
      <c r="CA1778" s="155"/>
      <c r="CB1778" s="56"/>
      <c r="CC1778" s="56"/>
      <c r="CD1778" s="56"/>
      <c r="CE1778" s="56"/>
      <c r="CF1778" s="56"/>
      <c r="CG1778" s="56"/>
      <c r="CH1778" s="56"/>
      <c r="CI1778" s="56"/>
      <c r="CJ1778" s="56"/>
      <c r="CK1778" s="56"/>
      <c r="CL1778" s="56"/>
      <c r="CM1778" s="56"/>
      <c r="CN1778" s="56"/>
      <c r="CO1778" s="56"/>
      <c r="CP1778" s="56"/>
      <c r="CQ1778" s="56"/>
      <c r="CR1778" s="56"/>
      <c r="CS1778" s="56"/>
      <c r="CT1778" s="56"/>
      <c r="CU1778" s="56"/>
      <c r="CV1778" s="56"/>
      <c r="CW1778" s="56"/>
      <c r="CX1778" s="56"/>
      <c r="CY1778" s="56"/>
      <c r="CZ1778" s="56"/>
      <c r="DA1778" s="56"/>
      <c r="DB1778" s="56"/>
      <c r="DC1778" s="56"/>
      <c r="DD1778" s="56"/>
      <c r="DE1778" s="56"/>
      <c r="DF1778" s="56"/>
      <c r="DG1778" s="56"/>
      <c r="DH1778" s="56"/>
      <c r="DI1778" s="422"/>
      <c r="DJ1778" s="422"/>
      <c r="DW1778" s="56"/>
      <c r="DX1778" s="56"/>
      <c r="DY1778" s="56"/>
      <c r="DZ1778" s="56"/>
      <c r="EA1778" s="56"/>
      <c r="EB1778" s="56"/>
      <c r="EC1778" s="56"/>
      <c r="ED1778" s="56"/>
      <c r="EE1778" s="56"/>
      <c r="EF1778" s="56"/>
      <c r="EG1778" s="56"/>
      <c r="EH1778" s="56"/>
      <c r="EI1778" s="56"/>
      <c r="EJ1778" s="56"/>
      <c r="EK1778" s="56"/>
      <c r="EL1778" s="56"/>
      <c r="EM1778" s="56"/>
      <c r="EN1778" s="56"/>
      <c r="EO1778" s="56"/>
      <c r="EP1778" s="56"/>
      <c r="EQ1778" s="56"/>
      <c r="ER1778" s="56"/>
      <c r="ES1778" s="56"/>
      <c r="ET1778" s="56"/>
      <c r="EU1778" s="422"/>
      <c r="EV1778" s="422"/>
      <c r="FI1778" s="56"/>
      <c r="FJ1778" s="56"/>
      <c r="FK1778" s="56"/>
      <c r="FL1778" s="56"/>
      <c r="FM1778" s="56"/>
      <c r="FN1778" s="56"/>
      <c r="FO1778" s="56"/>
      <c r="FP1778" s="56"/>
      <c r="FQ1778" s="56"/>
      <c r="FR1778" s="56"/>
      <c r="FS1778" s="56"/>
      <c r="FT1778" s="56"/>
      <c r="FU1778" s="56"/>
      <c r="FV1778" s="56"/>
      <c r="FW1778" s="56"/>
      <c r="FX1778" s="56"/>
      <c r="FY1778" s="56"/>
      <c r="FZ1778" s="56"/>
      <c r="GA1778" s="56"/>
      <c r="GB1778" s="56"/>
      <c r="GC1778" s="56"/>
      <c r="GD1778" s="56"/>
      <c r="GE1778" s="56"/>
      <c r="GF1778" s="56"/>
      <c r="GG1778" s="56"/>
      <c r="GH1778" s="56"/>
      <c r="GI1778" s="56"/>
      <c r="GJ1778" s="56"/>
      <c r="GK1778" s="56"/>
    </row>
    <row r="1779" spans="14:193" s="57" customFormat="1" ht="15" customHeight="1">
      <c r="N1779" s="461">
        <v>30</v>
      </c>
      <c r="O1779" s="461">
        <v>127</v>
      </c>
      <c r="P1779" s="172" t="s">
        <v>54</v>
      </c>
      <c r="Q1779" s="172" t="s">
        <v>1032</v>
      </c>
      <c r="R1779" s="172" t="s">
        <v>347</v>
      </c>
      <c r="S1779" s="56"/>
      <c r="T1779" s="56"/>
      <c r="U1779" s="56"/>
      <c r="V1779" s="56"/>
      <c r="W1779" s="56"/>
      <c r="X1779" s="56"/>
      <c r="Y1779" s="56"/>
      <c r="Z1779" s="56"/>
      <c r="AA1779" s="56"/>
      <c r="AB1779" s="56"/>
      <c r="AC1779" s="56"/>
      <c r="AD1779" s="56"/>
      <c r="AE1779" s="56"/>
      <c r="AF1779" s="56"/>
      <c r="BO1779" s="56"/>
      <c r="BP1779" s="56"/>
      <c r="BQ1779" s="155"/>
      <c r="BR1779" s="155"/>
      <c r="BS1779" s="155"/>
      <c r="BT1779" s="155"/>
      <c r="BU1779" s="155"/>
      <c r="BV1779" s="155"/>
      <c r="BW1779" s="155"/>
      <c r="BX1779" s="155"/>
      <c r="BY1779" s="155"/>
      <c r="BZ1779" s="155"/>
      <c r="CA1779" s="155"/>
      <c r="CB1779" s="56"/>
      <c r="CC1779" s="56"/>
      <c r="CD1779" s="56"/>
      <c r="CE1779" s="56"/>
      <c r="CF1779" s="56"/>
      <c r="CG1779" s="56"/>
      <c r="CH1779" s="56"/>
      <c r="CI1779" s="56"/>
      <c r="CJ1779" s="56"/>
      <c r="CK1779" s="56"/>
      <c r="CL1779" s="56"/>
      <c r="CM1779" s="56"/>
      <c r="CN1779" s="56"/>
      <c r="CO1779" s="56"/>
      <c r="CP1779" s="56"/>
      <c r="CQ1779" s="56"/>
      <c r="CR1779" s="56"/>
      <c r="CS1779" s="56"/>
      <c r="CT1779" s="56"/>
      <c r="CU1779" s="56"/>
      <c r="CV1779" s="56"/>
      <c r="CW1779" s="56"/>
      <c r="CX1779" s="56"/>
      <c r="CY1779" s="56"/>
      <c r="CZ1779" s="56"/>
      <c r="DA1779" s="56"/>
      <c r="DB1779" s="56"/>
      <c r="DC1779" s="56"/>
      <c r="DD1779" s="56"/>
      <c r="DE1779" s="56"/>
      <c r="DF1779" s="56"/>
      <c r="DG1779" s="56"/>
      <c r="DH1779" s="56"/>
      <c r="DI1779" s="422"/>
      <c r="DJ1779" s="422"/>
      <c r="DW1779" s="56"/>
      <c r="DX1779" s="56"/>
      <c r="DY1779" s="56"/>
      <c r="DZ1779" s="56"/>
      <c r="EA1779" s="56"/>
      <c r="EB1779" s="56"/>
      <c r="EC1779" s="56"/>
      <c r="ED1779" s="56"/>
      <c r="EE1779" s="56"/>
      <c r="EF1779" s="56"/>
      <c r="EG1779" s="56"/>
      <c r="EH1779" s="56"/>
      <c r="EI1779" s="56"/>
      <c r="EJ1779" s="56"/>
      <c r="EK1779" s="56"/>
      <c r="EL1779" s="56"/>
      <c r="EM1779" s="56"/>
      <c r="EN1779" s="56"/>
      <c r="EO1779" s="56"/>
      <c r="EP1779" s="56"/>
      <c r="EQ1779" s="56"/>
      <c r="ER1779" s="56"/>
      <c r="ES1779" s="56"/>
      <c r="ET1779" s="56"/>
      <c r="EU1779" s="422"/>
      <c r="EV1779" s="422"/>
      <c r="FI1779" s="56"/>
      <c r="FJ1779" s="56"/>
      <c r="FK1779" s="56"/>
      <c r="FL1779" s="56"/>
      <c r="FM1779" s="56"/>
      <c r="FN1779" s="56"/>
      <c r="FO1779" s="56"/>
      <c r="FP1779" s="56"/>
      <c r="FQ1779" s="56"/>
      <c r="FR1779" s="56"/>
      <c r="FS1779" s="56"/>
      <c r="FT1779" s="56"/>
      <c r="FU1779" s="56"/>
      <c r="FV1779" s="56"/>
      <c r="FW1779" s="56"/>
      <c r="FX1779" s="56"/>
      <c r="FY1779" s="56"/>
      <c r="FZ1779" s="56"/>
      <c r="GA1779" s="56"/>
      <c r="GB1779" s="56"/>
      <c r="GC1779" s="56"/>
      <c r="GD1779" s="56"/>
      <c r="GE1779" s="56"/>
      <c r="GF1779" s="56"/>
      <c r="GG1779" s="56"/>
      <c r="GH1779" s="56"/>
      <c r="GI1779" s="56"/>
      <c r="GJ1779" s="56"/>
      <c r="GK1779" s="56"/>
    </row>
    <row r="1780" spans="14:193" s="57" customFormat="1" ht="15" customHeight="1">
      <c r="N1780" s="461">
        <v>31</v>
      </c>
      <c r="O1780" s="461">
        <v>129</v>
      </c>
      <c r="P1780" s="172" t="s">
        <v>59</v>
      </c>
      <c r="Q1780" s="172" t="s">
        <v>237</v>
      </c>
      <c r="R1780" s="172" t="s">
        <v>932</v>
      </c>
      <c r="S1780" s="56"/>
      <c r="T1780" s="56"/>
      <c r="U1780" s="56"/>
      <c r="V1780" s="56"/>
      <c r="W1780" s="56"/>
      <c r="X1780" s="56"/>
      <c r="Y1780" s="56"/>
      <c r="Z1780" s="56"/>
      <c r="AA1780" s="56"/>
      <c r="AB1780" s="56"/>
      <c r="AC1780" s="56"/>
      <c r="AD1780" s="56"/>
      <c r="AE1780" s="56"/>
      <c r="AF1780" s="56"/>
      <c r="BO1780" s="56"/>
      <c r="BP1780" s="56"/>
      <c r="BQ1780" s="155"/>
      <c r="BR1780" s="155"/>
      <c r="BS1780" s="155"/>
      <c r="BT1780" s="155"/>
      <c r="BU1780" s="155"/>
      <c r="BV1780" s="155"/>
      <c r="BW1780" s="155"/>
      <c r="BX1780" s="155"/>
      <c r="BY1780" s="155"/>
      <c r="BZ1780" s="155"/>
      <c r="CA1780" s="155"/>
      <c r="CB1780" s="56"/>
      <c r="CC1780" s="56"/>
      <c r="CD1780" s="56"/>
      <c r="CE1780" s="56"/>
      <c r="CF1780" s="56"/>
      <c r="CG1780" s="56"/>
      <c r="CH1780" s="56"/>
      <c r="CI1780" s="56"/>
      <c r="CJ1780" s="56"/>
      <c r="CK1780" s="56"/>
      <c r="CL1780" s="56"/>
      <c r="CM1780" s="56"/>
      <c r="CN1780" s="56"/>
      <c r="CO1780" s="56"/>
      <c r="CP1780" s="56"/>
      <c r="CQ1780" s="56"/>
      <c r="CR1780" s="56"/>
      <c r="CS1780" s="56"/>
      <c r="CT1780" s="56"/>
      <c r="CU1780" s="56"/>
      <c r="CV1780" s="56"/>
      <c r="CW1780" s="56"/>
      <c r="CX1780" s="56"/>
      <c r="CY1780" s="56"/>
      <c r="CZ1780" s="56"/>
      <c r="DA1780" s="56"/>
      <c r="DB1780" s="56"/>
      <c r="DC1780" s="56"/>
      <c r="DD1780" s="56"/>
      <c r="DE1780" s="56"/>
      <c r="DF1780" s="56"/>
      <c r="DG1780" s="56"/>
      <c r="DH1780" s="56"/>
      <c r="DI1780" s="422"/>
      <c r="DJ1780" s="422"/>
      <c r="DW1780" s="56"/>
      <c r="DX1780" s="56"/>
      <c r="DY1780" s="56"/>
      <c r="DZ1780" s="56"/>
      <c r="EA1780" s="56"/>
      <c r="EB1780" s="56"/>
      <c r="EC1780" s="56"/>
      <c r="ED1780" s="56"/>
      <c r="EE1780" s="56"/>
      <c r="EF1780" s="56"/>
      <c r="EG1780" s="56"/>
      <c r="EH1780" s="56"/>
      <c r="EI1780" s="56"/>
      <c r="EJ1780" s="56"/>
      <c r="EK1780" s="56"/>
      <c r="EL1780" s="56"/>
      <c r="EM1780" s="56"/>
      <c r="EN1780" s="56"/>
      <c r="EO1780" s="56"/>
      <c r="EP1780" s="56"/>
      <c r="EQ1780" s="56"/>
      <c r="ER1780" s="56"/>
      <c r="ES1780" s="56"/>
      <c r="ET1780" s="56"/>
      <c r="EU1780" s="422"/>
      <c r="EV1780" s="422"/>
      <c r="FI1780" s="56"/>
      <c r="FJ1780" s="56"/>
      <c r="FK1780" s="56"/>
      <c r="FL1780" s="56"/>
      <c r="FM1780" s="56"/>
      <c r="FN1780" s="56"/>
      <c r="FO1780" s="56"/>
      <c r="FP1780" s="56"/>
      <c r="FQ1780" s="56"/>
      <c r="FR1780" s="56"/>
      <c r="FS1780" s="56"/>
      <c r="FT1780" s="56"/>
      <c r="FU1780" s="56"/>
      <c r="FV1780" s="56"/>
      <c r="FW1780" s="56"/>
      <c r="FX1780" s="56"/>
      <c r="FY1780" s="56"/>
      <c r="FZ1780" s="56"/>
      <c r="GA1780" s="56"/>
      <c r="GB1780" s="56"/>
      <c r="GC1780" s="56"/>
      <c r="GD1780" s="56"/>
      <c r="GE1780" s="56"/>
      <c r="GF1780" s="56"/>
      <c r="GG1780" s="56"/>
      <c r="GH1780" s="56"/>
      <c r="GI1780" s="56"/>
      <c r="GJ1780" s="56"/>
      <c r="GK1780" s="56"/>
    </row>
    <row r="1781" spans="14:193" s="57" customFormat="1" ht="15" customHeight="1">
      <c r="N1781" s="461">
        <v>32</v>
      </c>
      <c r="O1781" s="461">
        <v>133</v>
      </c>
      <c r="P1781" s="172" t="s">
        <v>66</v>
      </c>
      <c r="Q1781" s="172" t="s">
        <v>934</v>
      </c>
      <c r="R1781" s="172" t="s">
        <v>67</v>
      </c>
      <c r="S1781" s="56"/>
      <c r="T1781" s="56"/>
      <c r="U1781" s="56"/>
      <c r="V1781" s="56"/>
      <c r="W1781" s="56"/>
      <c r="X1781" s="56"/>
      <c r="Y1781" s="56"/>
      <c r="Z1781" s="56"/>
      <c r="AA1781" s="56"/>
      <c r="AB1781" s="56"/>
      <c r="AC1781" s="56"/>
      <c r="AD1781" s="56"/>
      <c r="AE1781" s="56"/>
      <c r="AF1781" s="56"/>
      <c r="BO1781" s="56"/>
      <c r="BP1781" s="56"/>
      <c r="BQ1781" s="155"/>
      <c r="BR1781" s="155"/>
      <c r="BS1781" s="155"/>
      <c r="BT1781" s="155"/>
      <c r="BU1781" s="155"/>
      <c r="BV1781" s="155"/>
      <c r="BW1781" s="155"/>
      <c r="BX1781" s="155"/>
      <c r="BY1781" s="155"/>
      <c r="BZ1781" s="155"/>
      <c r="CA1781" s="155"/>
      <c r="CB1781" s="56"/>
      <c r="CC1781" s="56"/>
      <c r="CD1781" s="56"/>
      <c r="CE1781" s="56"/>
      <c r="CF1781" s="56"/>
      <c r="CG1781" s="56"/>
      <c r="CH1781" s="56"/>
      <c r="CI1781" s="56"/>
      <c r="CJ1781" s="56"/>
      <c r="CK1781" s="56"/>
      <c r="CL1781" s="56"/>
      <c r="CM1781" s="56"/>
      <c r="CN1781" s="56"/>
      <c r="CO1781" s="56"/>
      <c r="CP1781" s="56"/>
      <c r="CQ1781" s="56"/>
      <c r="CR1781" s="56"/>
      <c r="CS1781" s="56"/>
      <c r="CT1781" s="56"/>
      <c r="CU1781" s="56"/>
      <c r="CV1781" s="56"/>
      <c r="CW1781" s="56"/>
      <c r="CX1781" s="56"/>
      <c r="CY1781" s="56"/>
      <c r="CZ1781" s="56"/>
      <c r="DA1781" s="56"/>
      <c r="DB1781" s="56"/>
      <c r="DC1781" s="56"/>
      <c r="DD1781" s="56"/>
      <c r="DE1781" s="56"/>
      <c r="DF1781" s="56"/>
      <c r="DG1781" s="56"/>
      <c r="DH1781" s="56"/>
      <c r="DI1781" s="422"/>
      <c r="DJ1781" s="422"/>
      <c r="DW1781" s="56"/>
      <c r="DX1781" s="56"/>
      <c r="DY1781" s="56"/>
      <c r="DZ1781" s="56"/>
      <c r="EA1781" s="56"/>
      <c r="EB1781" s="56"/>
      <c r="EC1781" s="56"/>
      <c r="ED1781" s="56"/>
      <c r="EE1781" s="56"/>
      <c r="EF1781" s="56"/>
      <c r="EG1781" s="56"/>
      <c r="EH1781" s="56"/>
      <c r="EI1781" s="56"/>
      <c r="EJ1781" s="56"/>
      <c r="EK1781" s="56"/>
      <c r="EL1781" s="56"/>
      <c r="EM1781" s="56"/>
      <c r="EN1781" s="56"/>
      <c r="EO1781" s="56"/>
      <c r="EP1781" s="56"/>
      <c r="EQ1781" s="56"/>
      <c r="ER1781" s="56"/>
      <c r="ES1781" s="56"/>
      <c r="ET1781" s="56"/>
      <c r="EU1781" s="422"/>
      <c r="EV1781" s="422"/>
      <c r="FI1781" s="56"/>
      <c r="FJ1781" s="56"/>
      <c r="FK1781" s="56"/>
      <c r="FL1781" s="56"/>
      <c r="FM1781" s="56"/>
      <c r="FN1781" s="56"/>
      <c r="FO1781" s="56"/>
      <c r="FP1781" s="56"/>
      <c r="FQ1781" s="56"/>
      <c r="FR1781" s="56"/>
      <c r="FS1781" s="56"/>
      <c r="FT1781" s="56"/>
      <c r="FU1781" s="56"/>
      <c r="FV1781" s="56"/>
      <c r="FW1781" s="56"/>
      <c r="FX1781" s="56"/>
      <c r="FY1781" s="56"/>
      <c r="FZ1781" s="56"/>
      <c r="GA1781" s="56"/>
      <c r="GB1781" s="56"/>
      <c r="GC1781" s="56"/>
      <c r="GD1781" s="56"/>
      <c r="GE1781" s="56"/>
      <c r="GF1781" s="56"/>
      <c r="GG1781" s="56"/>
      <c r="GH1781" s="56"/>
      <c r="GI1781" s="56"/>
      <c r="GJ1781" s="56"/>
      <c r="GK1781" s="56"/>
    </row>
    <row r="1782" spans="14:193" s="57" customFormat="1" ht="15" customHeight="1">
      <c r="N1782" s="461">
        <v>33</v>
      </c>
      <c r="O1782" s="461">
        <v>135</v>
      </c>
      <c r="P1782" s="172" t="s">
        <v>66</v>
      </c>
      <c r="Q1782" s="172" t="s">
        <v>1033</v>
      </c>
      <c r="R1782" s="172" t="s">
        <v>349</v>
      </c>
      <c r="S1782" s="56"/>
      <c r="T1782" s="56"/>
      <c r="U1782" s="56"/>
      <c r="V1782" s="56"/>
      <c r="W1782" s="56"/>
      <c r="X1782" s="56"/>
      <c r="Y1782" s="56"/>
      <c r="Z1782" s="56"/>
      <c r="AA1782" s="56"/>
      <c r="AB1782" s="56"/>
      <c r="AC1782" s="56"/>
      <c r="AD1782" s="56"/>
      <c r="AE1782" s="56"/>
      <c r="AF1782" s="56"/>
      <c r="BO1782" s="56"/>
      <c r="BP1782" s="56"/>
      <c r="BQ1782" s="155"/>
      <c r="BR1782" s="155"/>
      <c r="BS1782" s="155"/>
      <c r="BT1782" s="155"/>
      <c r="BU1782" s="155"/>
      <c r="BV1782" s="155"/>
      <c r="BW1782" s="155"/>
      <c r="BX1782" s="155"/>
      <c r="BY1782" s="155"/>
      <c r="BZ1782" s="155"/>
      <c r="CA1782" s="155"/>
      <c r="CB1782" s="56"/>
      <c r="CC1782" s="56"/>
      <c r="CD1782" s="56"/>
      <c r="CE1782" s="56"/>
      <c r="CF1782" s="56"/>
      <c r="CG1782" s="56"/>
      <c r="CH1782" s="56"/>
      <c r="CI1782" s="56"/>
      <c r="CJ1782" s="56"/>
      <c r="CK1782" s="56"/>
      <c r="CL1782" s="56"/>
      <c r="CM1782" s="56"/>
      <c r="CN1782" s="56"/>
      <c r="CO1782" s="56"/>
      <c r="CP1782" s="56"/>
      <c r="CQ1782" s="56"/>
      <c r="CR1782" s="56"/>
      <c r="CS1782" s="56"/>
      <c r="CT1782" s="56"/>
      <c r="CU1782" s="56"/>
      <c r="CV1782" s="56"/>
      <c r="CW1782" s="56"/>
      <c r="CX1782" s="56"/>
      <c r="CY1782" s="56"/>
      <c r="CZ1782" s="56"/>
      <c r="DA1782" s="56"/>
      <c r="DB1782" s="56"/>
      <c r="DC1782" s="56"/>
      <c r="DD1782" s="56"/>
      <c r="DE1782" s="56"/>
      <c r="DF1782" s="56"/>
      <c r="DG1782" s="56"/>
      <c r="DH1782" s="56"/>
      <c r="DI1782" s="422"/>
      <c r="DJ1782" s="422"/>
      <c r="DW1782" s="56"/>
      <c r="DX1782" s="56"/>
      <c r="DY1782" s="56"/>
      <c r="DZ1782" s="56"/>
      <c r="EA1782" s="56"/>
      <c r="EB1782" s="56"/>
      <c r="EC1782" s="56"/>
      <c r="ED1782" s="56"/>
      <c r="EE1782" s="56"/>
      <c r="EF1782" s="56"/>
      <c r="EG1782" s="56"/>
      <c r="EH1782" s="56"/>
      <c r="EI1782" s="56"/>
      <c r="EJ1782" s="56"/>
      <c r="EK1782" s="56"/>
      <c r="EL1782" s="56"/>
      <c r="EM1782" s="56"/>
      <c r="EN1782" s="56"/>
      <c r="EO1782" s="56"/>
      <c r="EP1782" s="56"/>
      <c r="EQ1782" s="56"/>
      <c r="ER1782" s="56"/>
      <c r="ES1782" s="56"/>
      <c r="ET1782" s="56"/>
      <c r="EU1782" s="422"/>
      <c r="EV1782" s="422"/>
      <c r="FI1782" s="56"/>
      <c r="FJ1782" s="56"/>
      <c r="FK1782" s="56"/>
      <c r="FL1782" s="56"/>
      <c r="FM1782" s="56"/>
      <c r="FN1782" s="56"/>
      <c r="FO1782" s="56"/>
      <c r="FP1782" s="56"/>
      <c r="FQ1782" s="56"/>
      <c r="FR1782" s="56"/>
      <c r="FS1782" s="56"/>
      <c r="FT1782" s="56"/>
      <c r="FU1782" s="56"/>
      <c r="FV1782" s="56"/>
      <c r="FW1782" s="56"/>
      <c r="FX1782" s="56"/>
      <c r="FY1782" s="56"/>
      <c r="FZ1782" s="56"/>
      <c r="GA1782" s="56"/>
      <c r="GB1782" s="56"/>
      <c r="GC1782" s="56"/>
      <c r="GD1782" s="56"/>
      <c r="GE1782" s="56"/>
      <c r="GF1782" s="56"/>
      <c r="GG1782" s="56"/>
      <c r="GH1782" s="56"/>
      <c r="GI1782" s="56"/>
      <c r="GJ1782" s="56"/>
      <c r="GK1782" s="56"/>
    </row>
    <row r="1783" spans="14:193" s="57" customFormat="1" ht="15" customHeight="1">
      <c r="N1783" s="461">
        <v>34</v>
      </c>
      <c r="O1783" s="461">
        <v>138</v>
      </c>
      <c r="P1783" s="172" t="s">
        <v>66</v>
      </c>
      <c r="Q1783" s="172" t="s">
        <v>132</v>
      </c>
      <c r="R1783" s="172" t="s">
        <v>328</v>
      </c>
      <c r="S1783" s="56"/>
      <c r="T1783" s="56"/>
      <c r="U1783" s="56"/>
      <c r="V1783" s="56"/>
      <c r="W1783" s="56"/>
      <c r="X1783" s="56"/>
      <c r="Y1783" s="56"/>
      <c r="Z1783" s="56"/>
      <c r="AA1783" s="56"/>
      <c r="AB1783" s="56"/>
      <c r="AC1783" s="56"/>
      <c r="AD1783" s="56"/>
      <c r="AE1783" s="56"/>
      <c r="AF1783" s="56"/>
      <c r="BO1783" s="56"/>
      <c r="BP1783" s="56"/>
      <c r="BQ1783" s="155"/>
      <c r="BR1783" s="155"/>
      <c r="BS1783" s="155"/>
      <c r="BT1783" s="155"/>
      <c r="BU1783" s="155"/>
      <c r="BV1783" s="155"/>
      <c r="BW1783" s="155"/>
      <c r="BX1783" s="155"/>
      <c r="BY1783" s="155"/>
      <c r="BZ1783" s="155"/>
      <c r="CA1783" s="155"/>
      <c r="CB1783" s="56"/>
      <c r="CC1783" s="56"/>
      <c r="CD1783" s="56"/>
      <c r="CE1783" s="56"/>
      <c r="CF1783" s="56"/>
      <c r="CG1783" s="56"/>
      <c r="CH1783" s="56"/>
      <c r="CI1783" s="56"/>
      <c r="CJ1783" s="56"/>
      <c r="CK1783" s="56"/>
      <c r="CL1783" s="56"/>
      <c r="CM1783" s="56"/>
      <c r="CN1783" s="56"/>
      <c r="CO1783" s="56"/>
      <c r="CP1783" s="56"/>
      <c r="CQ1783" s="56"/>
      <c r="CR1783" s="56"/>
      <c r="CS1783" s="56"/>
      <c r="CT1783" s="56"/>
      <c r="CU1783" s="56"/>
      <c r="CV1783" s="56"/>
      <c r="CW1783" s="56"/>
      <c r="CX1783" s="56"/>
      <c r="CY1783" s="56"/>
      <c r="CZ1783" s="56"/>
      <c r="DA1783" s="56"/>
      <c r="DB1783" s="56"/>
      <c r="DC1783" s="56"/>
      <c r="DD1783" s="56"/>
      <c r="DE1783" s="56"/>
      <c r="DF1783" s="56"/>
      <c r="DG1783" s="56"/>
      <c r="DH1783" s="56"/>
      <c r="DI1783" s="422"/>
      <c r="DJ1783" s="422"/>
      <c r="DW1783" s="56"/>
      <c r="DX1783" s="56"/>
      <c r="DY1783" s="56"/>
      <c r="DZ1783" s="56"/>
      <c r="EA1783" s="56"/>
      <c r="EB1783" s="56"/>
      <c r="EC1783" s="56"/>
      <c r="ED1783" s="56"/>
      <c r="EE1783" s="56"/>
      <c r="EF1783" s="56"/>
      <c r="EG1783" s="56"/>
      <c r="EH1783" s="56"/>
      <c r="EI1783" s="56"/>
      <c r="EJ1783" s="56"/>
      <c r="EK1783" s="56"/>
      <c r="EL1783" s="56"/>
      <c r="EM1783" s="56"/>
      <c r="EN1783" s="56"/>
      <c r="EO1783" s="56"/>
      <c r="EP1783" s="56"/>
      <c r="EQ1783" s="56"/>
      <c r="ER1783" s="56"/>
      <c r="ES1783" s="56"/>
      <c r="ET1783" s="56"/>
      <c r="EU1783" s="422"/>
      <c r="EV1783" s="422"/>
      <c r="FI1783" s="56"/>
      <c r="FJ1783" s="56"/>
      <c r="FK1783" s="56"/>
      <c r="FL1783" s="56"/>
      <c r="FM1783" s="56"/>
      <c r="FN1783" s="56"/>
      <c r="FO1783" s="56"/>
      <c r="FP1783" s="56"/>
      <c r="FQ1783" s="56"/>
      <c r="FR1783" s="56"/>
      <c r="FS1783" s="56"/>
      <c r="FT1783" s="56"/>
      <c r="FU1783" s="56"/>
      <c r="FV1783" s="56"/>
      <c r="FW1783" s="56"/>
      <c r="FX1783" s="56"/>
      <c r="FY1783" s="56"/>
      <c r="FZ1783" s="56"/>
      <c r="GA1783" s="56"/>
      <c r="GB1783" s="56"/>
      <c r="GC1783" s="56"/>
      <c r="GD1783" s="56"/>
      <c r="GE1783" s="56"/>
      <c r="GF1783" s="56"/>
      <c r="GG1783" s="56"/>
      <c r="GH1783" s="56"/>
      <c r="GI1783" s="56"/>
      <c r="GJ1783" s="56"/>
      <c r="GK1783" s="56"/>
    </row>
    <row r="1784" spans="14:193" s="57" customFormat="1" ht="15" customHeight="1">
      <c r="N1784" s="461">
        <v>35</v>
      </c>
      <c r="O1784" s="461">
        <v>139</v>
      </c>
      <c r="P1784" s="172" t="s">
        <v>76</v>
      </c>
      <c r="Q1784" s="172" t="s">
        <v>244</v>
      </c>
      <c r="R1784" s="172" t="s">
        <v>77</v>
      </c>
      <c r="S1784" s="56"/>
      <c r="T1784" s="56"/>
      <c r="U1784" s="56"/>
      <c r="V1784" s="56"/>
      <c r="W1784" s="56"/>
      <c r="X1784" s="56"/>
      <c r="Y1784" s="56"/>
      <c r="Z1784" s="56"/>
      <c r="AA1784" s="56"/>
      <c r="AB1784" s="56"/>
      <c r="AC1784" s="56"/>
      <c r="AD1784" s="56"/>
      <c r="AE1784" s="56"/>
      <c r="AF1784" s="56"/>
      <c r="BO1784" s="56"/>
      <c r="BP1784" s="56"/>
      <c r="BQ1784" s="155"/>
      <c r="BR1784" s="155"/>
      <c r="BS1784" s="155"/>
      <c r="BT1784" s="155"/>
      <c r="BU1784" s="155"/>
      <c r="BV1784" s="155"/>
      <c r="BW1784" s="155"/>
      <c r="BX1784" s="155"/>
      <c r="BY1784" s="155"/>
      <c r="BZ1784" s="155"/>
      <c r="CA1784" s="155"/>
      <c r="CB1784" s="56"/>
      <c r="CC1784" s="56"/>
      <c r="CD1784" s="56"/>
      <c r="CE1784" s="56"/>
      <c r="CF1784" s="56"/>
      <c r="CG1784" s="56"/>
      <c r="CH1784" s="56"/>
      <c r="CI1784" s="56"/>
      <c r="CJ1784" s="56"/>
      <c r="CK1784" s="56"/>
      <c r="CL1784" s="56"/>
      <c r="CM1784" s="56"/>
      <c r="CN1784" s="56"/>
      <c r="CO1784" s="56"/>
      <c r="CP1784" s="56"/>
      <c r="CQ1784" s="56"/>
      <c r="CR1784" s="56"/>
      <c r="CS1784" s="56"/>
      <c r="CT1784" s="56"/>
      <c r="CU1784" s="56"/>
      <c r="CV1784" s="56"/>
      <c r="CW1784" s="56"/>
      <c r="CX1784" s="56"/>
      <c r="CY1784" s="56"/>
      <c r="CZ1784" s="56"/>
      <c r="DA1784" s="56"/>
      <c r="DB1784" s="56"/>
      <c r="DC1784" s="56"/>
      <c r="DD1784" s="56"/>
      <c r="DE1784" s="56"/>
      <c r="DF1784" s="56"/>
      <c r="DG1784" s="56"/>
      <c r="DH1784" s="56"/>
      <c r="DI1784" s="422"/>
      <c r="DJ1784" s="422"/>
      <c r="DW1784" s="56"/>
      <c r="DX1784" s="56"/>
      <c r="DY1784" s="56"/>
      <c r="DZ1784" s="56"/>
      <c r="EA1784" s="56"/>
      <c r="EB1784" s="56"/>
      <c r="EC1784" s="56"/>
      <c r="ED1784" s="56"/>
      <c r="EE1784" s="56"/>
      <c r="EF1784" s="56"/>
      <c r="EG1784" s="56"/>
      <c r="EH1784" s="56"/>
      <c r="EI1784" s="56"/>
      <c r="EJ1784" s="56"/>
      <c r="EK1784" s="56"/>
      <c r="EL1784" s="56"/>
      <c r="EM1784" s="56"/>
      <c r="EN1784" s="56"/>
      <c r="EO1784" s="56"/>
      <c r="EP1784" s="56"/>
      <c r="EQ1784" s="56"/>
      <c r="ER1784" s="56"/>
      <c r="ES1784" s="56"/>
      <c r="ET1784" s="56"/>
      <c r="EU1784" s="422"/>
      <c r="EV1784" s="422"/>
      <c r="FI1784" s="56"/>
      <c r="FJ1784" s="56"/>
      <c r="FK1784" s="56"/>
      <c r="FL1784" s="56"/>
      <c r="FM1784" s="56"/>
      <c r="FN1784" s="56"/>
      <c r="FO1784" s="56"/>
      <c r="FP1784" s="56"/>
      <c r="FQ1784" s="56"/>
      <c r="FR1784" s="56"/>
      <c r="FS1784" s="56"/>
      <c r="FT1784" s="56"/>
      <c r="FU1784" s="56"/>
      <c r="FV1784" s="56"/>
      <c r="FW1784" s="56"/>
      <c r="FX1784" s="56"/>
      <c r="FY1784" s="56"/>
      <c r="FZ1784" s="56"/>
      <c r="GA1784" s="56"/>
      <c r="GB1784" s="56"/>
      <c r="GC1784" s="56"/>
      <c r="GD1784" s="56"/>
      <c r="GE1784" s="56"/>
      <c r="GF1784" s="56"/>
      <c r="GG1784" s="56"/>
      <c r="GH1784" s="56"/>
      <c r="GI1784" s="56"/>
      <c r="GJ1784" s="56"/>
      <c r="GK1784" s="56"/>
    </row>
    <row r="1785" spans="14:193" s="57" customFormat="1" ht="15" customHeight="1">
      <c r="N1785" s="461">
        <v>36</v>
      </c>
      <c r="O1785" s="461">
        <v>142</v>
      </c>
      <c r="P1785" s="172" t="s">
        <v>245</v>
      </c>
      <c r="Q1785" s="172" t="s">
        <v>1034</v>
      </c>
      <c r="R1785" s="172" t="s">
        <v>332</v>
      </c>
      <c r="S1785" s="56"/>
      <c r="T1785" s="56"/>
      <c r="U1785" s="56"/>
      <c r="V1785" s="56"/>
      <c r="W1785" s="56"/>
      <c r="X1785" s="56"/>
      <c r="Y1785" s="56"/>
      <c r="Z1785" s="56"/>
      <c r="AA1785" s="56"/>
      <c r="AB1785" s="56"/>
      <c r="AC1785" s="56"/>
      <c r="AD1785" s="56"/>
      <c r="AE1785" s="56"/>
      <c r="AF1785" s="56"/>
      <c r="BO1785" s="56"/>
      <c r="BP1785" s="56"/>
      <c r="BQ1785" s="155"/>
      <c r="BR1785" s="155"/>
      <c r="BS1785" s="155"/>
      <c r="BT1785" s="155"/>
      <c r="BU1785" s="155"/>
      <c r="BV1785" s="155"/>
      <c r="BW1785" s="155"/>
      <c r="BX1785" s="155"/>
      <c r="BY1785" s="155"/>
      <c r="BZ1785" s="155"/>
      <c r="CA1785" s="155"/>
      <c r="CB1785" s="56"/>
      <c r="CC1785" s="56"/>
      <c r="CD1785" s="56"/>
      <c r="CE1785" s="56"/>
      <c r="CF1785" s="56"/>
      <c r="CG1785" s="56"/>
      <c r="CH1785" s="56"/>
      <c r="CI1785" s="56"/>
      <c r="CJ1785" s="56"/>
      <c r="CK1785" s="56"/>
      <c r="CL1785" s="56"/>
      <c r="CM1785" s="56"/>
      <c r="CN1785" s="56"/>
      <c r="CO1785" s="56"/>
      <c r="CP1785" s="56"/>
      <c r="CQ1785" s="56"/>
      <c r="CR1785" s="56"/>
      <c r="CS1785" s="56"/>
      <c r="CT1785" s="56"/>
      <c r="CU1785" s="56"/>
      <c r="CV1785" s="56"/>
      <c r="CW1785" s="56"/>
      <c r="CX1785" s="56"/>
      <c r="CY1785" s="56"/>
      <c r="CZ1785" s="56"/>
      <c r="DA1785" s="56"/>
      <c r="DB1785" s="56"/>
      <c r="DC1785" s="56"/>
      <c r="DD1785" s="56"/>
      <c r="DE1785" s="56"/>
      <c r="DF1785" s="56"/>
      <c r="DG1785" s="56"/>
      <c r="DH1785" s="56"/>
      <c r="DI1785" s="422"/>
      <c r="DJ1785" s="422"/>
      <c r="DW1785" s="56"/>
      <c r="DX1785" s="56"/>
      <c r="DY1785" s="56"/>
      <c r="DZ1785" s="56"/>
      <c r="EA1785" s="56"/>
      <c r="EB1785" s="56"/>
      <c r="EC1785" s="56"/>
      <c r="ED1785" s="56"/>
      <c r="EE1785" s="56"/>
      <c r="EF1785" s="56"/>
      <c r="EG1785" s="56"/>
      <c r="EH1785" s="56"/>
      <c r="EI1785" s="56"/>
      <c r="EJ1785" s="56"/>
      <c r="EK1785" s="56"/>
      <c r="EL1785" s="56"/>
      <c r="EM1785" s="56"/>
      <c r="EN1785" s="56"/>
      <c r="EO1785" s="56"/>
      <c r="EP1785" s="56"/>
      <c r="EQ1785" s="56"/>
      <c r="ER1785" s="56"/>
      <c r="ES1785" s="56"/>
      <c r="ET1785" s="56"/>
      <c r="EU1785" s="422"/>
      <c r="EV1785" s="422"/>
      <c r="FI1785" s="56"/>
      <c r="FJ1785" s="56"/>
      <c r="FK1785" s="56"/>
      <c r="FL1785" s="56"/>
      <c r="FM1785" s="56"/>
      <c r="FN1785" s="56"/>
      <c r="FO1785" s="56"/>
      <c r="FP1785" s="56"/>
      <c r="FQ1785" s="56"/>
      <c r="FR1785" s="56"/>
      <c r="FS1785" s="56"/>
      <c r="FT1785" s="56"/>
      <c r="FU1785" s="56"/>
      <c r="FV1785" s="56"/>
      <c r="FW1785" s="56"/>
      <c r="FX1785" s="56"/>
      <c r="FY1785" s="56"/>
      <c r="FZ1785" s="56"/>
      <c r="GA1785" s="56"/>
      <c r="GB1785" s="56"/>
      <c r="GC1785" s="56"/>
      <c r="GD1785" s="56"/>
      <c r="GE1785" s="56"/>
      <c r="GF1785" s="56"/>
      <c r="GG1785" s="56"/>
      <c r="GH1785" s="56"/>
      <c r="GI1785" s="56"/>
      <c r="GJ1785" s="56"/>
      <c r="GK1785" s="56"/>
    </row>
    <row r="1786" spans="14:193" s="57" customFormat="1" ht="15" customHeight="1">
      <c r="N1786" s="461">
        <v>37</v>
      </c>
      <c r="O1786" s="461">
        <v>143</v>
      </c>
      <c r="P1786" s="172" t="s">
        <v>92</v>
      </c>
      <c r="Q1786" s="172" t="s">
        <v>93</v>
      </c>
      <c r="R1786" s="172" t="s">
        <v>940</v>
      </c>
      <c r="S1786" s="56"/>
      <c r="T1786" s="56"/>
      <c r="U1786" s="56"/>
      <c r="V1786" s="56"/>
      <c r="W1786" s="56"/>
      <c r="X1786" s="56"/>
      <c r="Y1786" s="56"/>
      <c r="Z1786" s="56"/>
      <c r="AA1786" s="56"/>
      <c r="AB1786" s="56"/>
      <c r="AC1786" s="56"/>
      <c r="AD1786" s="56"/>
      <c r="AE1786" s="56"/>
      <c r="AF1786" s="56"/>
      <c r="BO1786" s="56"/>
      <c r="BP1786" s="56"/>
      <c r="BQ1786" s="155"/>
      <c r="BR1786" s="155"/>
      <c r="BS1786" s="155"/>
      <c r="BT1786" s="155"/>
      <c r="BU1786" s="155"/>
      <c r="BV1786" s="155"/>
      <c r="BW1786" s="155"/>
      <c r="BX1786" s="155"/>
      <c r="BY1786" s="155"/>
      <c r="BZ1786" s="155"/>
      <c r="CA1786" s="155"/>
      <c r="CB1786" s="56"/>
      <c r="CC1786" s="56"/>
      <c r="CD1786" s="56"/>
      <c r="CE1786" s="56"/>
      <c r="CF1786" s="56"/>
      <c r="CG1786" s="56"/>
      <c r="CH1786" s="56"/>
      <c r="CI1786" s="56"/>
      <c r="CJ1786" s="56"/>
      <c r="CK1786" s="56"/>
      <c r="CL1786" s="56"/>
      <c r="CM1786" s="56"/>
      <c r="CN1786" s="56"/>
      <c r="CO1786" s="56"/>
      <c r="CP1786" s="56"/>
      <c r="CQ1786" s="56"/>
      <c r="CR1786" s="56"/>
      <c r="CS1786" s="56"/>
      <c r="CT1786" s="56"/>
      <c r="CU1786" s="56"/>
      <c r="CV1786" s="56"/>
      <c r="CW1786" s="56"/>
      <c r="CX1786" s="56"/>
      <c r="CY1786" s="56"/>
      <c r="CZ1786" s="56"/>
      <c r="DA1786" s="56"/>
      <c r="DB1786" s="56"/>
      <c r="DC1786" s="56"/>
      <c r="DD1786" s="56"/>
      <c r="DE1786" s="56"/>
      <c r="DF1786" s="56"/>
      <c r="DG1786" s="56"/>
      <c r="DH1786" s="56"/>
      <c r="DI1786" s="422"/>
      <c r="DJ1786" s="422"/>
      <c r="DW1786" s="56"/>
      <c r="DX1786" s="56"/>
      <c r="DY1786" s="56"/>
      <c r="DZ1786" s="56"/>
      <c r="EA1786" s="56"/>
      <c r="EB1786" s="56"/>
      <c r="EC1786" s="56"/>
      <c r="ED1786" s="56"/>
      <c r="EE1786" s="56"/>
      <c r="EF1786" s="56"/>
      <c r="EG1786" s="56"/>
      <c r="EH1786" s="56"/>
      <c r="EI1786" s="56"/>
      <c r="EJ1786" s="56"/>
      <c r="EK1786" s="56"/>
      <c r="EL1786" s="56"/>
      <c r="EM1786" s="56"/>
      <c r="EN1786" s="56"/>
      <c r="EO1786" s="56"/>
      <c r="EP1786" s="56"/>
      <c r="EQ1786" s="56"/>
      <c r="ER1786" s="56"/>
      <c r="ES1786" s="56"/>
      <c r="ET1786" s="56"/>
      <c r="EU1786" s="422"/>
      <c r="EV1786" s="422"/>
      <c r="FI1786" s="56"/>
      <c r="FJ1786" s="56"/>
      <c r="FK1786" s="56"/>
      <c r="FL1786" s="56"/>
      <c r="FM1786" s="56"/>
      <c r="FN1786" s="56"/>
      <c r="FO1786" s="56"/>
      <c r="FP1786" s="56"/>
      <c r="FQ1786" s="56"/>
      <c r="FR1786" s="56"/>
      <c r="FS1786" s="56"/>
      <c r="FT1786" s="56"/>
      <c r="FU1786" s="56"/>
      <c r="FV1786" s="56"/>
      <c r="FW1786" s="56"/>
      <c r="FX1786" s="56"/>
      <c r="FY1786" s="56"/>
      <c r="FZ1786" s="56"/>
      <c r="GA1786" s="56"/>
      <c r="GB1786" s="56"/>
      <c r="GC1786" s="56"/>
      <c r="GD1786" s="56"/>
      <c r="GE1786" s="56"/>
      <c r="GF1786" s="56"/>
      <c r="GG1786" s="56"/>
      <c r="GH1786" s="56"/>
      <c r="GI1786" s="56"/>
      <c r="GJ1786" s="56"/>
      <c r="GK1786" s="56"/>
    </row>
    <row r="1787" spans="14:193" s="57" customFormat="1" ht="15" customHeight="1">
      <c r="N1787" s="461">
        <v>38</v>
      </c>
      <c r="O1787" s="461">
        <v>145</v>
      </c>
      <c r="P1787" s="172" t="s">
        <v>104</v>
      </c>
      <c r="Q1787" s="172" t="s">
        <v>105</v>
      </c>
      <c r="R1787" s="172" t="s">
        <v>350</v>
      </c>
      <c r="S1787" s="56"/>
      <c r="T1787" s="56"/>
      <c r="U1787" s="56"/>
      <c r="V1787" s="56"/>
      <c r="W1787" s="56"/>
      <c r="X1787" s="56"/>
      <c r="Y1787" s="56"/>
      <c r="Z1787" s="56"/>
      <c r="AA1787" s="56"/>
      <c r="AB1787" s="56"/>
      <c r="AC1787" s="56"/>
      <c r="AD1787" s="56"/>
      <c r="AE1787" s="56"/>
      <c r="AF1787" s="56"/>
      <c r="BO1787" s="56"/>
      <c r="BP1787" s="56"/>
      <c r="BQ1787" s="155"/>
      <c r="BR1787" s="155"/>
      <c r="BS1787" s="155"/>
      <c r="BT1787" s="155"/>
      <c r="BU1787" s="155"/>
      <c r="BV1787" s="155"/>
      <c r="BW1787" s="155"/>
      <c r="BX1787" s="155"/>
      <c r="BY1787" s="155"/>
      <c r="BZ1787" s="155"/>
      <c r="CA1787" s="155"/>
      <c r="CB1787" s="56"/>
      <c r="CC1787" s="56"/>
      <c r="CD1787" s="56"/>
      <c r="CE1787" s="56"/>
      <c r="CF1787" s="56"/>
      <c r="CG1787" s="56"/>
      <c r="CH1787" s="56"/>
      <c r="CI1787" s="56"/>
      <c r="CJ1787" s="56"/>
      <c r="CK1787" s="56"/>
      <c r="CL1787" s="56"/>
      <c r="CM1787" s="56"/>
      <c r="CN1787" s="56"/>
      <c r="CO1787" s="56"/>
      <c r="CP1787" s="56"/>
      <c r="CQ1787" s="56"/>
      <c r="CR1787" s="56"/>
      <c r="CS1787" s="56"/>
      <c r="CT1787" s="56"/>
      <c r="CU1787" s="56"/>
      <c r="CV1787" s="56"/>
      <c r="CW1787" s="56"/>
      <c r="CX1787" s="56"/>
      <c r="CY1787" s="56"/>
      <c r="CZ1787" s="56"/>
      <c r="DA1787" s="56"/>
      <c r="DB1787" s="56"/>
      <c r="DC1787" s="56"/>
      <c r="DD1787" s="56"/>
      <c r="DE1787" s="56"/>
      <c r="DF1787" s="56"/>
      <c r="DG1787" s="56"/>
      <c r="DH1787" s="56"/>
      <c r="DI1787" s="422"/>
      <c r="DJ1787" s="422"/>
      <c r="DW1787" s="56"/>
      <c r="DX1787" s="56"/>
      <c r="DY1787" s="56"/>
      <c r="DZ1787" s="56"/>
      <c r="EA1787" s="56"/>
      <c r="EB1787" s="56"/>
      <c r="EC1787" s="56"/>
      <c r="ED1787" s="56"/>
      <c r="EE1787" s="56"/>
      <c r="EF1787" s="56"/>
      <c r="EG1787" s="56"/>
      <c r="EH1787" s="56"/>
      <c r="EI1787" s="56"/>
      <c r="EJ1787" s="56"/>
      <c r="EK1787" s="56"/>
      <c r="EL1787" s="56"/>
      <c r="EM1787" s="56"/>
      <c r="EN1787" s="56"/>
      <c r="EO1787" s="56"/>
      <c r="EP1787" s="56"/>
      <c r="EQ1787" s="56"/>
      <c r="ER1787" s="56"/>
      <c r="ES1787" s="56"/>
      <c r="ET1787" s="56"/>
      <c r="EU1787" s="422"/>
      <c r="EV1787" s="422"/>
      <c r="FI1787" s="56"/>
      <c r="FJ1787" s="56"/>
      <c r="FK1787" s="56"/>
      <c r="FL1787" s="56"/>
      <c r="FM1787" s="56"/>
      <c r="FN1787" s="56"/>
      <c r="FO1787" s="56"/>
      <c r="FP1787" s="56"/>
      <c r="FQ1787" s="56"/>
      <c r="FR1787" s="56"/>
      <c r="FS1787" s="56"/>
      <c r="FT1787" s="56"/>
      <c r="FU1787" s="56"/>
      <c r="FV1787" s="56"/>
      <c r="FW1787" s="56"/>
      <c r="FX1787" s="56"/>
      <c r="FY1787" s="56"/>
      <c r="FZ1787" s="56"/>
      <c r="GA1787" s="56"/>
      <c r="GB1787" s="56"/>
      <c r="GC1787" s="56"/>
      <c r="GD1787" s="56"/>
      <c r="GE1787" s="56"/>
      <c r="GF1787" s="56"/>
      <c r="GG1787" s="56"/>
      <c r="GH1787" s="56"/>
      <c r="GI1787" s="56"/>
      <c r="GJ1787" s="56"/>
      <c r="GK1787" s="56"/>
    </row>
    <row r="1788" spans="14:193" s="57" customFormat="1" ht="15" customHeight="1">
      <c r="N1788" s="519">
        <v>39</v>
      </c>
      <c r="O1788" s="56" t="s">
        <v>163</v>
      </c>
      <c r="P1788" s="56"/>
      <c r="Q1788" s="56"/>
      <c r="R1788" s="56"/>
      <c r="S1788" s="56"/>
      <c r="T1788" s="56"/>
      <c r="U1788" s="56"/>
      <c r="V1788" s="56"/>
      <c r="W1788" s="56"/>
      <c r="X1788" s="56"/>
      <c r="Y1788" s="56"/>
      <c r="Z1788" s="56"/>
      <c r="AA1788" s="56"/>
      <c r="AB1788" s="56"/>
      <c r="AC1788" s="56"/>
      <c r="AD1788" s="56"/>
      <c r="AE1788" s="56"/>
      <c r="AF1788" s="56"/>
      <c r="BO1788" s="56"/>
      <c r="BP1788" s="56"/>
      <c r="BQ1788" s="155"/>
      <c r="BR1788" s="155"/>
      <c r="BS1788" s="155"/>
      <c r="BT1788" s="155"/>
      <c r="BU1788" s="155"/>
      <c r="BV1788" s="155"/>
      <c r="BW1788" s="155"/>
      <c r="BX1788" s="155"/>
      <c r="BY1788" s="155"/>
      <c r="BZ1788" s="155"/>
      <c r="CA1788" s="155"/>
      <c r="CB1788" s="56"/>
      <c r="CC1788" s="56"/>
      <c r="CD1788" s="56"/>
      <c r="CE1788" s="56"/>
      <c r="CF1788" s="56"/>
      <c r="CG1788" s="56"/>
      <c r="CH1788" s="56"/>
      <c r="CI1788" s="56"/>
      <c r="CJ1788" s="56"/>
      <c r="CK1788" s="56"/>
      <c r="CL1788" s="56"/>
      <c r="CM1788" s="56"/>
      <c r="CN1788" s="56"/>
      <c r="CO1788" s="56"/>
      <c r="CP1788" s="56"/>
      <c r="CQ1788" s="56"/>
      <c r="CR1788" s="56"/>
      <c r="CS1788" s="56"/>
      <c r="CT1788" s="56"/>
      <c r="CU1788" s="56"/>
      <c r="CV1788" s="56"/>
      <c r="CW1788" s="56"/>
      <c r="CX1788" s="56"/>
      <c r="CY1788" s="56"/>
      <c r="CZ1788" s="56"/>
      <c r="DA1788" s="56"/>
      <c r="DB1788" s="56"/>
      <c r="DC1788" s="56"/>
      <c r="DD1788" s="56"/>
      <c r="DE1788" s="56"/>
      <c r="DF1788" s="56"/>
      <c r="DG1788" s="56"/>
      <c r="DH1788" s="56"/>
      <c r="DI1788" s="422"/>
      <c r="DJ1788" s="422"/>
      <c r="DW1788" s="56"/>
      <c r="DX1788" s="56"/>
      <c r="DY1788" s="56"/>
      <c r="DZ1788" s="56"/>
      <c r="EA1788" s="56"/>
      <c r="EB1788" s="56"/>
      <c r="EC1788" s="56"/>
      <c r="ED1788" s="56"/>
      <c r="EE1788" s="56"/>
      <c r="EF1788" s="56"/>
      <c r="EG1788" s="56"/>
      <c r="EH1788" s="56"/>
      <c r="EI1788" s="56"/>
      <c r="EJ1788" s="56"/>
      <c r="EK1788" s="56"/>
      <c r="EL1788" s="56"/>
      <c r="EM1788" s="56"/>
      <c r="EN1788" s="56"/>
      <c r="EO1788" s="56"/>
      <c r="EP1788" s="56"/>
      <c r="EQ1788" s="56"/>
      <c r="ER1788" s="56"/>
      <c r="ES1788" s="56"/>
      <c r="ET1788" s="56"/>
      <c r="EU1788" s="422"/>
      <c r="EV1788" s="422"/>
      <c r="FI1788" s="56"/>
      <c r="FJ1788" s="56"/>
      <c r="FK1788" s="56"/>
      <c r="FL1788" s="56"/>
      <c r="FM1788" s="56"/>
      <c r="FN1788" s="56"/>
      <c r="FO1788" s="56"/>
      <c r="FP1788" s="56"/>
      <c r="FQ1788" s="56"/>
      <c r="FR1788" s="56"/>
      <c r="FS1788" s="56"/>
      <c r="FT1788" s="56"/>
      <c r="FU1788" s="56"/>
      <c r="FV1788" s="56"/>
      <c r="FW1788" s="56"/>
      <c r="FX1788" s="56"/>
      <c r="FY1788" s="56"/>
      <c r="FZ1788" s="56"/>
      <c r="GA1788" s="56"/>
      <c r="GB1788" s="56"/>
      <c r="GC1788" s="56"/>
      <c r="GD1788" s="56"/>
      <c r="GE1788" s="56"/>
      <c r="GF1788" s="56"/>
      <c r="GG1788" s="56"/>
      <c r="GH1788" s="56"/>
      <c r="GI1788" s="56"/>
      <c r="GJ1788" s="56"/>
      <c r="GK1788" s="56"/>
    </row>
    <row r="1789" spans="14:193" s="57" customFormat="1" ht="15" customHeight="1">
      <c r="N1789" s="56"/>
      <c r="O1789" s="56"/>
      <c r="P1789" s="56"/>
      <c r="Q1789" s="56"/>
      <c r="R1789" s="56"/>
      <c r="S1789" s="56"/>
      <c r="T1789" s="56"/>
      <c r="U1789" s="56"/>
      <c r="V1789" s="56"/>
      <c r="W1789" s="56"/>
      <c r="X1789" s="56"/>
      <c r="Y1789" s="56"/>
      <c r="Z1789" s="56"/>
      <c r="AA1789" s="56"/>
      <c r="AB1789" s="56"/>
      <c r="AC1789" s="56"/>
      <c r="AD1789" s="56"/>
      <c r="AE1789" s="56"/>
      <c r="AF1789" s="56"/>
      <c r="BO1789" s="56"/>
      <c r="BP1789" s="56"/>
      <c r="BQ1789" s="155"/>
      <c r="BR1789" s="155"/>
      <c r="BS1789" s="155"/>
      <c r="BT1789" s="155"/>
      <c r="BU1789" s="155"/>
      <c r="BV1789" s="155"/>
      <c r="BW1789" s="155"/>
      <c r="BX1789" s="155"/>
      <c r="BY1789" s="155"/>
      <c r="BZ1789" s="155"/>
      <c r="CA1789" s="155"/>
      <c r="CB1789" s="56"/>
      <c r="CC1789" s="56"/>
      <c r="CD1789" s="56"/>
      <c r="CE1789" s="56"/>
      <c r="CF1789" s="56"/>
      <c r="CG1789" s="56"/>
      <c r="CH1789" s="56"/>
      <c r="CI1789" s="56"/>
      <c r="CJ1789" s="56"/>
      <c r="CK1789" s="56"/>
      <c r="CL1789" s="56"/>
      <c r="CM1789" s="56"/>
      <c r="CN1789" s="56"/>
      <c r="CO1789" s="56"/>
      <c r="CP1789" s="56"/>
      <c r="CQ1789" s="56"/>
      <c r="CR1789" s="56"/>
      <c r="CS1789" s="56"/>
      <c r="CT1789" s="56"/>
      <c r="CU1789" s="56"/>
      <c r="CV1789" s="56"/>
      <c r="CW1789" s="56"/>
      <c r="CX1789" s="56"/>
      <c r="CY1789" s="56"/>
      <c r="CZ1789" s="56"/>
      <c r="DA1789" s="56"/>
      <c r="DB1789" s="56"/>
      <c r="DC1789" s="56"/>
      <c r="DD1789" s="56"/>
      <c r="DE1789" s="56"/>
      <c r="DF1789" s="56"/>
      <c r="DG1789" s="56"/>
      <c r="DH1789" s="56"/>
      <c r="DI1789" s="422"/>
      <c r="DJ1789" s="422"/>
      <c r="DW1789" s="56"/>
      <c r="DX1789" s="56"/>
      <c r="DY1789" s="56"/>
      <c r="DZ1789" s="56"/>
      <c r="EA1789" s="56"/>
      <c r="EB1789" s="56"/>
      <c r="EC1789" s="56"/>
      <c r="ED1789" s="56"/>
      <c r="EE1789" s="56"/>
      <c r="EF1789" s="56"/>
      <c r="EG1789" s="56"/>
      <c r="EH1789" s="56"/>
      <c r="EI1789" s="56"/>
      <c r="EJ1789" s="56"/>
      <c r="EK1789" s="56"/>
      <c r="EL1789" s="56"/>
      <c r="EM1789" s="56"/>
      <c r="EN1789" s="56"/>
      <c r="EO1789" s="56"/>
      <c r="EP1789" s="56"/>
      <c r="EQ1789" s="56"/>
      <c r="ER1789" s="56"/>
      <c r="ES1789" s="56"/>
      <c r="ET1789" s="56"/>
      <c r="EU1789" s="422"/>
      <c r="EV1789" s="422"/>
      <c r="FI1789" s="56"/>
      <c r="FJ1789" s="56"/>
      <c r="FK1789" s="56"/>
      <c r="FL1789" s="56"/>
      <c r="FM1789" s="56"/>
      <c r="FN1789" s="56"/>
      <c r="FO1789" s="56"/>
      <c r="FP1789" s="56"/>
      <c r="FQ1789" s="56"/>
      <c r="FR1789" s="56"/>
      <c r="FS1789" s="56"/>
      <c r="FT1789" s="56"/>
      <c r="FU1789" s="56"/>
      <c r="FV1789" s="56"/>
      <c r="FW1789" s="56"/>
      <c r="FX1789" s="56"/>
      <c r="FY1789" s="56"/>
      <c r="FZ1789" s="56"/>
      <c r="GA1789" s="56"/>
      <c r="GB1789" s="56"/>
      <c r="GC1789" s="56"/>
      <c r="GD1789" s="56"/>
      <c r="GE1789" s="56"/>
      <c r="GF1789" s="56"/>
      <c r="GG1789" s="56"/>
      <c r="GH1789" s="56"/>
      <c r="GI1789" s="56"/>
      <c r="GJ1789" s="56"/>
      <c r="GK1789" s="56"/>
    </row>
    <row r="1790" spans="14:193" s="57" customFormat="1" ht="15" customHeight="1">
      <c r="N1790" s="56"/>
      <c r="O1790" s="56"/>
      <c r="P1790" s="56"/>
      <c r="Q1790" s="56"/>
      <c r="R1790" s="56"/>
      <c r="S1790" s="56"/>
      <c r="T1790" s="56"/>
      <c r="U1790" s="56"/>
      <c r="V1790" s="56"/>
      <c r="W1790" s="56"/>
      <c r="X1790" s="56"/>
      <c r="Y1790" s="56"/>
      <c r="Z1790" s="56"/>
      <c r="AA1790" s="56"/>
      <c r="AB1790" s="56"/>
      <c r="AC1790" s="56"/>
      <c r="AD1790" s="56"/>
      <c r="AE1790" s="56"/>
      <c r="AF1790" s="56"/>
      <c r="BO1790" s="56"/>
      <c r="BP1790" s="56"/>
      <c r="BQ1790" s="155"/>
      <c r="BR1790" s="155"/>
      <c r="BS1790" s="155"/>
      <c r="BT1790" s="155"/>
      <c r="BU1790" s="155"/>
      <c r="BV1790" s="155"/>
      <c r="BW1790" s="155"/>
      <c r="BX1790" s="155"/>
      <c r="BY1790" s="155"/>
      <c r="BZ1790" s="155"/>
      <c r="CA1790" s="155"/>
      <c r="CB1790" s="56"/>
      <c r="CC1790" s="56"/>
      <c r="CD1790" s="56"/>
      <c r="CE1790" s="56"/>
      <c r="CF1790" s="56"/>
      <c r="CG1790" s="56"/>
      <c r="CH1790" s="56"/>
      <c r="CI1790" s="56"/>
      <c r="CJ1790" s="56"/>
      <c r="CK1790" s="56"/>
      <c r="CL1790" s="56"/>
      <c r="CM1790" s="56"/>
      <c r="CN1790" s="56"/>
      <c r="CO1790" s="56"/>
      <c r="CP1790" s="56"/>
      <c r="CQ1790" s="56"/>
      <c r="CR1790" s="56"/>
      <c r="CS1790" s="56"/>
      <c r="CT1790" s="56"/>
      <c r="CU1790" s="56"/>
      <c r="CV1790" s="56"/>
      <c r="CW1790" s="56"/>
      <c r="CX1790" s="56"/>
      <c r="CY1790" s="56"/>
      <c r="CZ1790" s="56"/>
      <c r="DA1790" s="56"/>
      <c r="DB1790" s="56"/>
      <c r="DC1790" s="56"/>
      <c r="DD1790" s="56"/>
      <c r="DE1790" s="56"/>
      <c r="DF1790" s="56"/>
      <c r="DG1790" s="56"/>
      <c r="DH1790" s="56"/>
      <c r="DI1790" s="422"/>
      <c r="DJ1790" s="422"/>
      <c r="DW1790" s="56"/>
      <c r="DX1790" s="56"/>
      <c r="DY1790" s="56"/>
      <c r="DZ1790" s="56"/>
      <c r="EA1790" s="56"/>
      <c r="EB1790" s="56"/>
      <c r="EC1790" s="56"/>
      <c r="ED1790" s="56"/>
      <c r="EE1790" s="56"/>
      <c r="EF1790" s="56"/>
      <c r="EG1790" s="56"/>
      <c r="EH1790" s="56"/>
      <c r="EI1790" s="56"/>
      <c r="EJ1790" s="56"/>
      <c r="EK1790" s="56"/>
      <c r="EL1790" s="56"/>
      <c r="EM1790" s="56"/>
      <c r="EN1790" s="56"/>
      <c r="EO1790" s="56"/>
      <c r="EP1790" s="56"/>
      <c r="EQ1790" s="56"/>
      <c r="ER1790" s="56"/>
      <c r="ES1790" s="56"/>
      <c r="ET1790" s="56"/>
      <c r="EU1790" s="422"/>
      <c r="EV1790" s="422"/>
      <c r="FI1790" s="56"/>
      <c r="FJ1790" s="56"/>
      <c r="FK1790" s="56"/>
      <c r="FL1790" s="56"/>
      <c r="FM1790" s="56"/>
      <c r="FN1790" s="56"/>
      <c r="FO1790" s="56"/>
      <c r="FP1790" s="56"/>
      <c r="FQ1790" s="56"/>
      <c r="FR1790" s="56"/>
      <c r="FS1790" s="56"/>
      <c r="FT1790" s="56"/>
      <c r="FU1790" s="56"/>
      <c r="FV1790" s="56"/>
      <c r="FW1790" s="56"/>
      <c r="FX1790" s="56"/>
      <c r="FY1790" s="56"/>
      <c r="FZ1790" s="56"/>
      <c r="GA1790" s="56"/>
      <c r="GB1790" s="56"/>
      <c r="GC1790" s="56"/>
      <c r="GD1790" s="56"/>
      <c r="GE1790" s="56"/>
      <c r="GF1790" s="56"/>
      <c r="GG1790" s="56"/>
      <c r="GH1790" s="56"/>
      <c r="GI1790" s="56"/>
      <c r="GJ1790" s="56"/>
      <c r="GK1790" s="56"/>
    </row>
    <row r="1791" spans="14:193" s="57" customFormat="1" ht="15" customHeight="1">
      <c r="N1791" s="56"/>
      <c r="O1791" s="56"/>
      <c r="P1791" s="56"/>
      <c r="Q1791" s="56"/>
      <c r="R1791" s="56"/>
      <c r="S1791" s="56"/>
      <c r="T1791" s="56"/>
      <c r="U1791" s="56"/>
      <c r="V1791" s="56"/>
      <c r="W1791" s="56"/>
      <c r="X1791" s="56"/>
      <c r="Y1791" s="56"/>
      <c r="Z1791" s="56"/>
      <c r="AA1791" s="56"/>
      <c r="AB1791" s="56"/>
      <c r="AC1791" s="56"/>
      <c r="AD1791" s="56"/>
      <c r="AE1791" s="56"/>
      <c r="AF1791" s="56"/>
      <c r="BO1791" s="56"/>
      <c r="BP1791" s="56"/>
      <c r="BQ1791" s="155"/>
      <c r="BR1791" s="155"/>
      <c r="BS1791" s="155"/>
      <c r="BT1791" s="155"/>
      <c r="BU1791" s="155"/>
      <c r="BV1791" s="155"/>
      <c r="BW1791" s="155"/>
      <c r="BX1791" s="155"/>
      <c r="BY1791" s="155"/>
      <c r="BZ1791" s="155"/>
      <c r="CA1791" s="155"/>
      <c r="CB1791" s="56"/>
      <c r="CC1791" s="56"/>
      <c r="CD1791" s="56"/>
      <c r="CE1791" s="56"/>
      <c r="CF1791" s="56"/>
      <c r="CG1791" s="56"/>
      <c r="CH1791" s="56"/>
      <c r="CI1791" s="56"/>
      <c r="CJ1791" s="56"/>
      <c r="CK1791" s="56"/>
      <c r="CL1791" s="56"/>
      <c r="CM1791" s="56"/>
      <c r="CN1791" s="56"/>
      <c r="CO1791" s="56"/>
      <c r="CP1791" s="56"/>
      <c r="CQ1791" s="56"/>
      <c r="CR1791" s="56"/>
      <c r="CS1791" s="56"/>
      <c r="CT1791" s="56"/>
      <c r="CU1791" s="56"/>
      <c r="CV1791" s="56"/>
      <c r="CW1791" s="56"/>
      <c r="CX1791" s="56"/>
      <c r="CY1791" s="56"/>
      <c r="CZ1791" s="56"/>
      <c r="DA1791" s="56"/>
      <c r="DB1791" s="56"/>
      <c r="DC1791" s="56"/>
      <c r="DD1791" s="56"/>
      <c r="DE1791" s="56"/>
      <c r="DF1791" s="56"/>
      <c r="DG1791" s="56"/>
      <c r="DH1791" s="56"/>
      <c r="DI1791" s="422"/>
      <c r="DJ1791" s="422"/>
      <c r="DW1791" s="56"/>
      <c r="DX1791" s="56"/>
      <c r="DY1791" s="56"/>
      <c r="DZ1791" s="56"/>
      <c r="EA1791" s="56"/>
      <c r="EB1791" s="56"/>
      <c r="EC1791" s="56"/>
      <c r="ED1791" s="56"/>
      <c r="EE1791" s="56"/>
      <c r="EF1791" s="56"/>
      <c r="EG1791" s="56"/>
      <c r="EH1791" s="56"/>
      <c r="EI1791" s="56"/>
      <c r="EJ1791" s="56"/>
      <c r="EK1791" s="56"/>
      <c r="EL1791" s="56"/>
      <c r="EM1791" s="56"/>
      <c r="EN1791" s="56"/>
      <c r="EO1791" s="56"/>
      <c r="EP1791" s="56"/>
      <c r="EQ1791" s="56"/>
      <c r="ER1791" s="56"/>
      <c r="ES1791" s="56"/>
      <c r="ET1791" s="56"/>
      <c r="EU1791" s="422"/>
      <c r="EV1791" s="422"/>
      <c r="FI1791" s="56"/>
      <c r="FJ1791" s="56"/>
      <c r="FK1791" s="56"/>
      <c r="FL1791" s="56"/>
      <c r="FM1791" s="56"/>
      <c r="FN1791" s="56"/>
      <c r="FO1791" s="56"/>
      <c r="FP1791" s="56"/>
      <c r="FQ1791" s="56"/>
      <c r="FR1791" s="56"/>
      <c r="FS1791" s="56"/>
      <c r="FT1791" s="56"/>
      <c r="FU1791" s="56"/>
      <c r="FV1791" s="56"/>
      <c r="FW1791" s="56"/>
      <c r="FX1791" s="56"/>
      <c r="FY1791" s="56"/>
      <c r="FZ1791" s="56"/>
      <c r="GA1791" s="56"/>
      <c r="GB1791" s="56"/>
      <c r="GC1791" s="56"/>
      <c r="GD1791" s="56"/>
      <c r="GE1791" s="56"/>
      <c r="GF1791" s="56"/>
      <c r="GG1791" s="56"/>
      <c r="GH1791" s="56"/>
      <c r="GI1791" s="56"/>
      <c r="GJ1791" s="56"/>
      <c r="GK1791" s="56"/>
    </row>
    <row r="1792" spans="14:193" s="57" customFormat="1" ht="15" customHeight="1">
      <c r="N1792" s="56"/>
      <c r="O1792" s="56"/>
      <c r="P1792" s="56"/>
      <c r="Q1792" s="56"/>
      <c r="R1792" s="56"/>
      <c r="S1792" s="56"/>
      <c r="T1792" s="56"/>
      <c r="U1792" s="56"/>
      <c r="V1792" s="56"/>
      <c r="W1792" s="56"/>
      <c r="X1792" s="56"/>
      <c r="Y1792" s="56"/>
      <c r="Z1792" s="56"/>
      <c r="AA1792" s="56"/>
      <c r="AB1792" s="56"/>
      <c r="AC1792" s="56"/>
      <c r="AD1792" s="56"/>
      <c r="AE1792" s="56"/>
      <c r="AF1792" s="56"/>
      <c r="BO1792" s="56"/>
      <c r="BP1792" s="56"/>
      <c r="BQ1792" s="155"/>
      <c r="BR1792" s="155"/>
      <c r="BS1792" s="155"/>
      <c r="BT1792" s="155"/>
      <c r="BU1792" s="155"/>
      <c r="BV1792" s="155"/>
      <c r="BW1792" s="155"/>
      <c r="BX1792" s="155"/>
      <c r="BY1792" s="155"/>
      <c r="BZ1792" s="155"/>
      <c r="CA1792" s="155"/>
      <c r="CB1792" s="56"/>
      <c r="CC1792" s="56"/>
      <c r="CD1792" s="56"/>
      <c r="CE1792" s="56"/>
      <c r="CF1792" s="56"/>
      <c r="CG1792" s="56"/>
      <c r="CH1792" s="56"/>
      <c r="CI1792" s="56"/>
      <c r="CJ1792" s="56"/>
      <c r="CK1792" s="56"/>
      <c r="CL1792" s="56"/>
      <c r="CM1792" s="56"/>
      <c r="CN1792" s="56"/>
      <c r="CO1792" s="56"/>
      <c r="CP1792" s="56"/>
      <c r="CQ1792" s="56"/>
      <c r="CR1792" s="56"/>
      <c r="CS1792" s="56"/>
      <c r="CT1792" s="56"/>
      <c r="CU1792" s="56"/>
      <c r="CV1792" s="56"/>
      <c r="CW1792" s="56"/>
      <c r="CX1792" s="56"/>
      <c r="CY1792" s="56"/>
      <c r="CZ1792" s="56"/>
      <c r="DA1792" s="56"/>
      <c r="DB1792" s="56"/>
      <c r="DC1792" s="56"/>
      <c r="DD1792" s="56"/>
      <c r="DE1792" s="56"/>
      <c r="DF1792" s="56"/>
      <c r="DG1792" s="56"/>
      <c r="DH1792" s="56"/>
      <c r="DI1792" s="422"/>
      <c r="DJ1792" s="422"/>
      <c r="DW1792" s="56"/>
      <c r="DX1792" s="56"/>
      <c r="DY1792" s="56"/>
      <c r="DZ1792" s="56"/>
      <c r="EA1792" s="56"/>
      <c r="EB1792" s="56"/>
      <c r="EC1792" s="56"/>
      <c r="ED1792" s="56"/>
      <c r="EE1792" s="56"/>
      <c r="EF1792" s="56"/>
      <c r="EG1792" s="56"/>
      <c r="EH1792" s="56"/>
      <c r="EI1792" s="56"/>
      <c r="EJ1792" s="56"/>
      <c r="EK1792" s="56"/>
      <c r="EL1792" s="56"/>
      <c r="EM1792" s="56"/>
      <c r="EN1792" s="56"/>
      <c r="EO1792" s="56"/>
      <c r="EP1792" s="56"/>
      <c r="EQ1792" s="56"/>
      <c r="ER1792" s="56"/>
      <c r="ES1792" s="56"/>
      <c r="ET1792" s="56"/>
      <c r="EU1792" s="422"/>
      <c r="EV1792" s="422"/>
      <c r="FI1792" s="56"/>
      <c r="FJ1792" s="56"/>
      <c r="FK1792" s="56"/>
      <c r="FL1792" s="56"/>
      <c r="FM1792" s="56"/>
      <c r="FN1792" s="56"/>
      <c r="FO1792" s="56"/>
      <c r="FP1792" s="56"/>
      <c r="FQ1792" s="56"/>
      <c r="FR1792" s="56"/>
      <c r="FS1792" s="56"/>
      <c r="FT1792" s="56"/>
      <c r="FU1792" s="56"/>
      <c r="FV1792" s="56"/>
      <c r="FW1792" s="56"/>
      <c r="FX1792" s="56"/>
      <c r="FY1792" s="56"/>
      <c r="FZ1792" s="56"/>
      <c r="GA1792" s="56"/>
      <c r="GB1792" s="56"/>
      <c r="GC1792" s="56"/>
      <c r="GD1792" s="56"/>
      <c r="GE1792" s="56"/>
      <c r="GF1792" s="56"/>
      <c r="GG1792" s="56"/>
      <c r="GH1792" s="56"/>
      <c r="GI1792" s="56"/>
      <c r="GJ1792" s="56"/>
      <c r="GK1792" s="56"/>
    </row>
    <row r="1793" spans="14:193" s="57" customFormat="1" ht="15" customHeight="1">
      <c r="N1793" s="56"/>
      <c r="O1793" s="56"/>
      <c r="P1793" s="56"/>
      <c r="Q1793" s="56"/>
      <c r="R1793" s="56"/>
      <c r="S1793" s="56"/>
      <c r="T1793" s="56"/>
      <c r="U1793" s="56"/>
      <c r="V1793" s="56"/>
      <c r="W1793" s="56"/>
      <c r="X1793" s="56"/>
      <c r="Y1793" s="56"/>
      <c r="Z1793" s="56"/>
      <c r="AA1793" s="56"/>
      <c r="AB1793" s="56"/>
      <c r="AC1793" s="56"/>
      <c r="AD1793" s="56"/>
      <c r="AE1793" s="56"/>
      <c r="AF1793" s="56"/>
      <c r="BO1793" s="56"/>
      <c r="BP1793" s="56"/>
      <c r="BQ1793" s="155"/>
      <c r="BR1793" s="155"/>
      <c r="BS1793" s="155"/>
      <c r="BT1793" s="155"/>
      <c r="BU1793" s="155"/>
      <c r="BV1793" s="155"/>
      <c r="BW1793" s="155"/>
      <c r="BX1793" s="155"/>
      <c r="BY1793" s="155"/>
      <c r="BZ1793" s="155"/>
      <c r="CA1793" s="155"/>
      <c r="CB1793" s="56"/>
      <c r="CC1793" s="56"/>
      <c r="CD1793" s="56"/>
      <c r="CE1793" s="56"/>
      <c r="CF1793" s="56"/>
      <c r="CG1793" s="56"/>
      <c r="CH1793" s="56"/>
      <c r="CI1793" s="56"/>
      <c r="CJ1793" s="56"/>
      <c r="CK1793" s="56"/>
      <c r="CL1793" s="56"/>
      <c r="CM1793" s="56"/>
      <c r="CN1793" s="56"/>
      <c r="CO1793" s="56"/>
      <c r="CP1793" s="56"/>
      <c r="CQ1793" s="56"/>
      <c r="CR1793" s="56"/>
      <c r="CS1793" s="56"/>
      <c r="CT1793" s="56"/>
      <c r="CU1793" s="56"/>
      <c r="CV1793" s="56"/>
      <c r="CW1793" s="56"/>
      <c r="CX1793" s="56"/>
      <c r="CY1793" s="56"/>
      <c r="CZ1793" s="56"/>
      <c r="DA1793" s="56"/>
      <c r="DB1793" s="56"/>
      <c r="DC1793" s="56"/>
      <c r="DD1793" s="56"/>
      <c r="DE1793" s="56"/>
      <c r="DF1793" s="56"/>
      <c r="DG1793" s="56"/>
      <c r="DH1793" s="56"/>
      <c r="DI1793" s="422"/>
      <c r="DJ1793" s="422"/>
      <c r="DW1793" s="56"/>
      <c r="DX1793" s="56"/>
      <c r="DY1793" s="56"/>
      <c r="DZ1793" s="56"/>
      <c r="EA1793" s="56"/>
      <c r="EB1793" s="56"/>
      <c r="EC1793" s="56"/>
      <c r="ED1793" s="56"/>
      <c r="EE1793" s="56"/>
      <c r="EF1793" s="56"/>
      <c r="EG1793" s="56"/>
      <c r="EH1793" s="56"/>
      <c r="EI1793" s="56"/>
      <c r="EJ1793" s="56"/>
      <c r="EK1793" s="56"/>
      <c r="EL1793" s="56"/>
      <c r="EM1793" s="56"/>
      <c r="EN1793" s="56"/>
      <c r="EO1793" s="56"/>
      <c r="EP1793" s="56"/>
      <c r="EQ1793" s="56"/>
      <c r="ER1793" s="56"/>
      <c r="ES1793" s="56"/>
      <c r="ET1793" s="56"/>
      <c r="EU1793" s="422"/>
      <c r="EV1793" s="422"/>
      <c r="FI1793" s="56"/>
      <c r="FJ1793" s="56"/>
      <c r="FK1793" s="56"/>
      <c r="FL1793" s="56"/>
      <c r="FM1793" s="56"/>
      <c r="FN1793" s="56"/>
      <c r="FO1793" s="56"/>
      <c r="FP1793" s="56"/>
      <c r="FQ1793" s="56"/>
      <c r="FR1793" s="56"/>
      <c r="FS1793" s="56"/>
      <c r="FT1793" s="56"/>
      <c r="FU1793" s="56"/>
      <c r="FV1793" s="56"/>
      <c r="FW1793" s="56"/>
      <c r="FX1793" s="56"/>
      <c r="FY1793" s="56"/>
      <c r="FZ1793" s="56"/>
      <c r="GA1793" s="56"/>
      <c r="GB1793" s="56"/>
      <c r="GC1793" s="56"/>
      <c r="GD1793" s="56"/>
      <c r="GE1793" s="56"/>
      <c r="GF1793" s="56"/>
      <c r="GG1793" s="56"/>
      <c r="GH1793" s="56"/>
      <c r="GI1793" s="56"/>
      <c r="GJ1793" s="56"/>
      <c r="GK1793" s="56"/>
    </row>
    <row r="1794" spans="14:193" s="57" customFormat="1" ht="15" customHeight="1">
      <c r="N1794" s="56"/>
      <c r="O1794" s="56"/>
      <c r="P1794" s="56"/>
      <c r="Q1794" s="56"/>
      <c r="R1794" s="56"/>
      <c r="S1794" s="56"/>
      <c r="T1794" s="56"/>
      <c r="U1794" s="56"/>
      <c r="V1794" s="56"/>
      <c r="W1794" s="56"/>
      <c r="X1794" s="56"/>
      <c r="Y1794" s="56"/>
      <c r="Z1794" s="56"/>
      <c r="AA1794" s="56"/>
      <c r="AB1794" s="56"/>
      <c r="AC1794" s="56"/>
      <c r="AD1794" s="56"/>
      <c r="AE1794" s="56"/>
      <c r="AF1794" s="56"/>
      <c r="BO1794" s="56"/>
      <c r="BP1794" s="56"/>
      <c r="BQ1794" s="155"/>
      <c r="BR1794" s="155"/>
      <c r="BS1794" s="155"/>
      <c r="BT1794" s="155"/>
      <c r="BU1794" s="155"/>
      <c r="BV1794" s="155"/>
      <c r="BW1794" s="155"/>
      <c r="BX1794" s="155"/>
      <c r="BY1794" s="155"/>
      <c r="BZ1794" s="155"/>
      <c r="CA1794" s="155"/>
      <c r="CB1794" s="56"/>
      <c r="CC1794" s="56"/>
      <c r="CD1794" s="56"/>
      <c r="CE1794" s="56"/>
      <c r="CF1794" s="56"/>
      <c r="CG1794" s="56"/>
      <c r="CH1794" s="56"/>
      <c r="CI1794" s="56"/>
      <c r="CJ1794" s="56"/>
      <c r="CK1794" s="56"/>
      <c r="CL1794" s="56"/>
      <c r="CM1794" s="56"/>
      <c r="CN1794" s="56"/>
      <c r="CO1794" s="56"/>
      <c r="CP1794" s="56"/>
      <c r="CQ1794" s="56"/>
      <c r="CR1794" s="56"/>
      <c r="CS1794" s="56"/>
      <c r="CT1794" s="56"/>
      <c r="CU1794" s="56"/>
      <c r="CV1794" s="56"/>
      <c r="CW1794" s="56"/>
      <c r="CX1794" s="56"/>
      <c r="CY1794" s="56"/>
      <c r="CZ1794" s="56"/>
      <c r="DA1794" s="56"/>
      <c r="DB1794" s="56"/>
      <c r="DC1794" s="56"/>
      <c r="DD1794" s="56"/>
      <c r="DE1794" s="56"/>
      <c r="DF1794" s="56"/>
      <c r="DG1794" s="56"/>
      <c r="DH1794" s="56"/>
      <c r="DI1794" s="422"/>
      <c r="DJ1794" s="422"/>
      <c r="DW1794" s="56"/>
      <c r="DX1794" s="56"/>
      <c r="DY1794" s="56"/>
      <c r="DZ1794" s="56"/>
      <c r="EA1794" s="56"/>
      <c r="EB1794" s="56"/>
      <c r="EC1794" s="56"/>
      <c r="ED1794" s="56"/>
      <c r="EE1794" s="56"/>
      <c r="EF1794" s="56"/>
      <c r="EG1794" s="56"/>
      <c r="EH1794" s="56"/>
      <c r="EI1794" s="56"/>
      <c r="EJ1794" s="56"/>
      <c r="EK1794" s="56"/>
      <c r="EL1794" s="56"/>
      <c r="EM1794" s="56"/>
      <c r="EN1794" s="56"/>
      <c r="EO1794" s="56"/>
      <c r="EP1794" s="56"/>
      <c r="EQ1794" s="56"/>
      <c r="ER1794" s="56"/>
      <c r="ES1794" s="56"/>
      <c r="ET1794" s="56"/>
      <c r="EU1794" s="422"/>
      <c r="EV1794" s="422"/>
      <c r="FI1794" s="56"/>
      <c r="FJ1794" s="56"/>
      <c r="FK1794" s="56"/>
      <c r="FL1794" s="56"/>
      <c r="FM1794" s="56"/>
      <c r="FN1794" s="56"/>
      <c r="FO1794" s="56"/>
      <c r="FP1794" s="56"/>
      <c r="FQ1794" s="56"/>
      <c r="FR1794" s="56"/>
      <c r="FS1794" s="56"/>
      <c r="FT1794" s="56"/>
      <c r="FU1794" s="56"/>
      <c r="FV1794" s="56"/>
      <c r="FW1794" s="56"/>
      <c r="FX1794" s="56"/>
      <c r="FY1794" s="56"/>
      <c r="FZ1794" s="56"/>
      <c r="GA1794" s="56"/>
      <c r="GB1794" s="56"/>
      <c r="GC1794" s="56"/>
      <c r="GD1794" s="56"/>
      <c r="GE1794" s="56"/>
      <c r="GF1794" s="56"/>
      <c r="GG1794" s="56"/>
      <c r="GH1794" s="56"/>
      <c r="GI1794" s="56"/>
      <c r="GJ1794" s="56"/>
      <c r="GK1794" s="56"/>
    </row>
    <row r="1795" spans="14:193" s="57" customFormat="1" ht="15" customHeight="1">
      <c r="N1795" s="56"/>
      <c r="O1795" s="56"/>
      <c r="P1795" s="56"/>
      <c r="Q1795" s="56"/>
      <c r="R1795" s="56"/>
      <c r="S1795" s="56"/>
      <c r="T1795" s="56"/>
      <c r="U1795" s="56"/>
      <c r="V1795" s="56"/>
      <c r="W1795" s="56"/>
      <c r="X1795" s="56"/>
      <c r="Y1795" s="56"/>
      <c r="Z1795" s="56"/>
      <c r="AA1795" s="56"/>
      <c r="AB1795" s="56"/>
      <c r="AC1795" s="56"/>
      <c r="AD1795" s="56"/>
      <c r="AE1795" s="56"/>
      <c r="AF1795" s="56"/>
      <c r="BO1795" s="56"/>
      <c r="BP1795" s="56"/>
      <c r="BQ1795" s="155"/>
      <c r="BR1795" s="155"/>
      <c r="BS1795" s="155"/>
      <c r="BT1795" s="155"/>
      <c r="BU1795" s="155"/>
      <c r="BV1795" s="155"/>
      <c r="BW1795" s="155"/>
      <c r="BX1795" s="155"/>
      <c r="BY1795" s="155"/>
      <c r="BZ1795" s="155"/>
      <c r="CA1795" s="155"/>
      <c r="CB1795" s="56"/>
      <c r="CC1795" s="56"/>
      <c r="CD1795" s="56"/>
      <c r="CE1795" s="56"/>
      <c r="CF1795" s="56"/>
      <c r="CG1795" s="56"/>
      <c r="CH1795" s="56"/>
      <c r="CI1795" s="56"/>
      <c r="CJ1795" s="56"/>
      <c r="CK1795" s="56"/>
      <c r="CL1795" s="56"/>
      <c r="CM1795" s="56"/>
      <c r="CN1795" s="56"/>
      <c r="CO1795" s="56"/>
      <c r="CP1795" s="56"/>
      <c r="CQ1795" s="56"/>
      <c r="CR1795" s="56"/>
      <c r="CS1795" s="56"/>
      <c r="CT1795" s="56"/>
      <c r="CU1795" s="56"/>
      <c r="CV1795" s="56"/>
      <c r="CW1795" s="56"/>
      <c r="CX1795" s="56"/>
      <c r="CY1795" s="56"/>
      <c r="CZ1795" s="56"/>
      <c r="DA1795" s="56"/>
      <c r="DB1795" s="56"/>
      <c r="DC1795" s="56"/>
      <c r="DD1795" s="56"/>
      <c r="DE1795" s="56"/>
      <c r="DF1795" s="56"/>
      <c r="DG1795" s="56"/>
      <c r="DH1795" s="56"/>
      <c r="DI1795" s="422"/>
      <c r="DJ1795" s="422"/>
      <c r="DW1795" s="56"/>
      <c r="DX1795" s="56"/>
      <c r="DY1795" s="56"/>
      <c r="DZ1795" s="56"/>
      <c r="EA1795" s="56"/>
      <c r="EB1795" s="56"/>
      <c r="EC1795" s="56"/>
      <c r="ED1795" s="56"/>
      <c r="EE1795" s="56"/>
      <c r="EF1795" s="56"/>
      <c r="EG1795" s="56"/>
      <c r="EH1795" s="56"/>
      <c r="EI1795" s="56"/>
      <c r="EJ1795" s="56"/>
      <c r="EK1795" s="56"/>
      <c r="EL1795" s="56"/>
      <c r="EM1795" s="56"/>
      <c r="EN1795" s="56"/>
      <c r="EO1795" s="56"/>
      <c r="EP1795" s="56"/>
      <c r="EQ1795" s="56"/>
      <c r="ER1795" s="56"/>
      <c r="ES1795" s="56"/>
      <c r="ET1795" s="56"/>
      <c r="EU1795" s="422"/>
      <c r="EV1795" s="422"/>
      <c r="FI1795" s="56"/>
      <c r="FJ1795" s="56"/>
      <c r="FK1795" s="56"/>
      <c r="FL1795" s="56"/>
      <c r="FM1795" s="56"/>
      <c r="FN1795" s="56"/>
      <c r="FO1795" s="56"/>
      <c r="FP1795" s="56"/>
      <c r="FQ1795" s="56"/>
      <c r="FR1795" s="56"/>
      <c r="FS1795" s="56"/>
      <c r="FT1795" s="56"/>
      <c r="FU1795" s="56"/>
      <c r="FV1795" s="56"/>
      <c r="FW1795" s="56"/>
      <c r="FX1795" s="56"/>
      <c r="FY1795" s="56"/>
      <c r="FZ1795" s="56"/>
      <c r="GA1795" s="56"/>
      <c r="GB1795" s="56"/>
      <c r="GC1795" s="56"/>
      <c r="GD1795" s="56"/>
      <c r="GE1795" s="56"/>
      <c r="GF1795" s="56"/>
      <c r="GG1795" s="56"/>
      <c r="GH1795" s="56"/>
      <c r="GI1795" s="56"/>
      <c r="GJ1795" s="56"/>
      <c r="GK1795" s="56"/>
    </row>
    <row r="1796" spans="14:193" s="57" customFormat="1" ht="15" customHeight="1">
      <c r="N1796" s="56"/>
      <c r="O1796" s="56"/>
      <c r="P1796" s="56"/>
      <c r="Q1796" s="56"/>
      <c r="R1796" s="56"/>
      <c r="S1796" s="56"/>
      <c r="T1796" s="56"/>
      <c r="U1796" s="56"/>
      <c r="V1796" s="56"/>
      <c r="W1796" s="56"/>
      <c r="X1796" s="56"/>
      <c r="Y1796" s="56"/>
      <c r="Z1796" s="56"/>
      <c r="AA1796" s="56"/>
      <c r="AB1796" s="56"/>
      <c r="AC1796" s="56"/>
      <c r="AD1796" s="56"/>
      <c r="AE1796" s="56"/>
      <c r="AF1796" s="56"/>
      <c r="BO1796" s="56"/>
      <c r="BP1796" s="56"/>
      <c r="BQ1796" s="155"/>
      <c r="BR1796" s="155"/>
      <c r="BS1796" s="155"/>
      <c r="BT1796" s="155"/>
      <c r="BU1796" s="155"/>
      <c r="BV1796" s="155"/>
      <c r="BW1796" s="155"/>
      <c r="BX1796" s="155"/>
      <c r="BY1796" s="155"/>
      <c r="BZ1796" s="155"/>
      <c r="CA1796" s="155"/>
      <c r="CB1796" s="56"/>
      <c r="CC1796" s="56"/>
      <c r="CD1796" s="56"/>
      <c r="CE1796" s="56"/>
      <c r="CF1796" s="56"/>
      <c r="CG1796" s="56"/>
      <c r="CH1796" s="56"/>
      <c r="CI1796" s="56"/>
      <c r="CJ1796" s="56"/>
      <c r="CK1796" s="56"/>
      <c r="CL1796" s="56"/>
      <c r="CM1796" s="56"/>
      <c r="CN1796" s="56"/>
      <c r="CO1796" s="56"/>
      <c r="CP1796" s="56"/>
      <c r="CQ1796" s="56"/>
      <c r="CR1796" s="56"/>
      <c r="CS1796" s="56"/>
      <c r="CT1796" s="56"/>
      <c r="CU1796" s="56"/>
      <c r="CV1796" s="56"/>
      <c r="CW1796" s="56"/>
      <c r="CX1796" s="56"/>
      <c r="CY1796" s="56"/>
      <c r="CZ1796" s="56"/>
      <c r="DA1796" s="56"/>
      <c r="DB1796" s="56"/>
      <c r="DC1796" s="56"/>
      <c r="DD1796" s="56"/>
      <c r="DE1796" s="56"/>
      <c r="DF1796" s="56"/>
      <c r="DG1796" s="56"/>
      <c r="DH1796" s="56"/>
      <c r="DI1796" s="422"/>
      <c r="DJ1796" s="422"/>
      <c r="DW1796" s="56"/>
      <c r="DX1796" s="56"/>
      <c r="DY1796" s="56"/>
      <c r="DZ1796" s="56"/>
      <c r="EA1796" s="56"/>
      <c r="EB1796" s="56"/>
      <c r="EC1796" s="56"/>
      <c r="ED1796" s="56"/>
      <c r="EE1796" s="56"/>
      <c r="EF1796" s="56"/>
      <c r="EG1796" s="56"/>
      <c r="EH1796" s="56"/>
      <c r="EI1796" s="56"/>
      <c r="EJ1796" s="56"/>
      <c r="EK1796" s="56"/>
      <c r="EL1796" s="56"/>
      <c r="EM1796" s="56"/>
      <c r="EN1796" s="56"/>
      <c r="EO1796" s="56"/>
      <c r="EP1796" s="56"/>
      <c r="EQ1796" s="56"/>
      <c r="ER1796" s="56"/>
      <c r="ES1796" s="56"/>
      <c r="ET1796" s="56"/>
      <c r="EU1796" s="422"/>
      <c r="EV1796" s="422"/>
      <c r="FI1796" s="56"/>
      <c r="FJ1796" s="56"/>
      <c r="FK1796" s="56"/>
      <c r="FL1796" s="56"/>
      <c r="FM1796" s="56"/>
      <c r="FN1796" s="56"/>
      <c r="FO1796" s="56"/>
      <c r="FP1796" s="56"/>
      <c r="FQ1796" s="56"/>
      <c r="FR1796" s="56"/>
      <c r="FS1796" s="56"/>
      <c r="FT1796" s="56"/>
      <c r="FU1796" s="56"/>
      <c r="FV1796" s="56"/>
      <c r="FW1796" s="56"/>
      <c r="FX1796" s="56"/>
      <c r="FY1796" s="56"/>
      <c r="FZ1796" s="56"/>
      <c r="GA1796" s="56"/>
      <c r="GB1796" s="56"/>
      <c r="GC1796" s="56"/>
      <c r="GD1796" s="56"/>
      <c r="GE1796" s="56"/>
      <c r="GF1796" s="56"/>
      <c r="GG1796" s="56"/>
      <c r="GH1796" s="56"/>
      <c r="GI1796" s="56"/>
      <c r="GJ1796" s="56"/>
      <c r="GK1796" s="56"/>
    </row>
    <row r="1797" spans="14:193" s="57" customFormat="1" ht="15" customHeight="1">
      <c r="N1797" s="172" t="s">
        <v>2092</v>
      </c>
      <c r="O1797" s="172"/>
      <c r="P1797" s="172" t="s">
        <v>2040</v>
      </c>
      <c r="Q1797" s="172"/>
      <c r="R1797" s="172"/>
      <c r="S1797" s="172"/>
      <c r="T1797" s="172"/>
      <c r="U1797" s="172"/>
      <c r="V1797" s="56"/>
      <c r="W1797" s="56"/>
      <c r="X1797" s="56"/>
      <c r="Y1797" s="56"/>
      <c r="Z1797" s="56"/>
      <c r="AA1797" s="56"/>
      <c r="AB1797" s="56"/>
      <c r="AC1797" s="56"/>
      <c r="AD1797" s="56"/>
      <c r="AE1797" s="56"/>
      <c r="AF1797" s="56"/>
      <c r="BO1797" s="56"/>
      <c r="BP1797" s="56"/>
      <c r="BQ1797" s="155"/>
      <c r="BR1797" s="155"/>
      <c r="BS1797" s="155"/>
      <c r="BT1797" s="155"/>
      <c r="BU1797" s="155"/>
      <c r="BV1797" s="155"/>
      <c r="BW1797" s="155"/>
      <c r="BX1797" s="155"/>
      <c r="BY1797" s="155"/>
      <c r="BZ1797" s="155"/>
      <c r="CA1797" s="155"/>
      <c r="CB1797" s="56"/>
      <c r="CC1797" s="56"/>
      <c r="CD1797" s="56"/>
      <c r="CE1797" s="56"/>
      <c r="CF1797" s="56"/>
      <c r="CG1797" s="56"/>
      <c r="CH1797" s="56"/>
      <c r="CI1797" s="56"/>
      <c r="CJ1797" s="56"/>
      <c r="CK1797" s="56"/>
      <c r="CL1797" s="56"/>
      <c r="CM1797" s="56"/>
      <c r="CN1797" s="56"/>
      <c r="CO1797" s="56"/>
      <c r="CP1797" s="56"/>
      <c r="CQ1797" s="56"/>
      <c r="CR1797" s="56"/>
      <c r="CS1797" s="56"/>
      <c r="CT1797" s="56"/>
      <c r="CU1797" s="56"/>
      <c r="CV1797" s="56"/>
      <c r="CW1797" s="56"/>
      <c r="CX1797" s="56"/>
      <c r="CY1797" s="56"/>
      <c r="CZ1797" s="56"/>
      <c r="DA1797" s="56"/>
      <c r="DB1797" s="56"/>
      <c r="DC1797" s="56"/>
      <c r="DD1797" s="56"/>
      <c r="DE1797" s="56"/>
      <c r="DF1797" s="56"/>
      <c r="DG1797" s="56"/>
      <c r="DH1797" s="56"/>
      <c r="DI1797" s="422"/>
      <c r="DJ1797" s="422"/>
      <c r="DW1797" s="56"/>
      <c r="DX1797" s="56"/>
      <c r="DY1797" s="56"/>
      <c r="DZ1797" s="56"/>
      <c r="EA1797" s="56"/>
      <c r="EB1797" s="56"/>
      <c r="EC1797" s="56"/>
      <c r="ED1797" s="56"/>
      <c r="EE1797" s="56"/>
      <c r="EF1797" s="56"/>
      <c r="EG1797" s="56"/>
      <c r="EH1797" s="56"/>
      <c r="EI1797" s="56"/>
      <c r="EJ1797" s="56"/>
      <c r="EK1797" s="56"/>
      <c r="EL1797" s="56"/>
      <c r="EM1797" s="56"/>
      <c r="EN1797" s="56"/>
      <c r="EO1797" s="56"/>
      <c r="EP1797" s="56"/>
      <c r="EQ1797" s="56"/>
      <c r="ER1797" s="56"/>
      <c r="ES1797" s="56"/>
      <c r="ET1797" s="56"/>
      <c r="EU1797" s="422"/>
      <c r="EV1797" s="422"/>
      <c r="FI1797" s="56"/>
      <c r="FJ1797" s="56"/>
      <c r="FK1797" s="56"/>
      <c r="FL1797" s="56"/>
      <c r="FM1797" s="56"/>
      <c r="FN1797" s="56"/>
      <c r="FO1797" s="56"/>
      <c r="FP1797" s="56"/>
      <c r="FQ1797" s="56"/>
      <c r="FR1797" s="56"/>
      <c r="FS1797" s="56"/>
      <c r="FT1797" s="56"/>
      <c r="FU1797" s="56"/>
      <c r="FV1797" s="56"/>
      <c r="FW1797" s="56"/>
      <c r="FX1797" s="56"/>
      <c r="FY1797" s="56"/>
      <c r="FZ1797" s="56"/>
      <c r="GA1797" s="56"/>
      <c r="GB1797" s="56"/>
      <c r="GC1797" s="56"/>
      <c r="GD1797" s="56"/>
      <c r="GE1797" s="56"/>
      <c r="GF1797" s="56"/>
      <c r="GG1797" s="56"/>
      <c r="GH1797" s="56"/>
      <c r="GI1797" s="56"/>
      <c r="GJ1797" s="56"/>
      <c r="GK1797" s="56"/>
    </row>
    <row r="1798" spans="14:193" s="57" customFormat="1" ht="15" customHeight="1">
      <c r="N1798" s="172"/>
      <c r="O1798" s="172"/>
      <c r="P1798" s="172" t="s">
        <v>2093</v>
      </c>
      <c r="Q1798" s="172"/>
      <c r="R1798" s="172"/>
      <c r="S1798" s="172"/>
      <c r="T1798" s="172"/>
      <c r="U1798" s="172"/>
      <c r="V1798" s="56"/>
      <c r="W1798" s="56"/>
      <c r="X1798" s="56"/>
      <c r="Y1798" s="56"/>
      <c r="Z1798" s="56"/>
      <c r="AA1798" s="56"/>
      <c r="AB1798" s="56"/>
      <c r="AC1798" s="56"/>
      <c r="AD1798" s="56"/>
      <c r="AE1798" s="56"/>
      <c r="AF1798" s="56"/>
      <c r="BO1798" s="56"/>
      <c r="BP1798" s="56"/>
      <c r="BQ1798" s="155"/>
      <c r="BR1798" s="155"/>
      <c r="BS1798" s="155"/>
      <c r="BT1798" s="155"/>
      <c r="BU1798" s="155"/>
      <c r="BV1798" s="155"/>
      <c r="BW1798" s="155"/>
      <c r="BX1798" s="155"/>
      <c r="BY1798" s="155"/>
      <c r="BZ1798" s="155"/>
      <c r="CA1798" s="155"/>
      <c r="CB1798" s="56"/>
      <c r="CC1798" s="56"/>
      <c r="CD1798" s="56"/>
      <c r="CE1798" s="56"/>
      <c r="CF1798" s="56"/>
      <c r="CG1798" s="56"/>
      <c r="CH1798" s="56"/>
      <c r="CI1798" s="56"/>
      <c r="CJ1798" s="56"/>
      <c r="CK1798" s="56"/>
      <c r="CL1798" s="56"/>
      <c r="CM1798" s="56"/>
      <c r="CN1798" s="56"/>
      <c r="CO1798" s="56"/>
      <c r="CP1798" s="56"/>
      <c r="CQ1798" s="56"/>
      <c r="CR1798" s="56"/>
      <c r="CS1798" s="56"/>
      <c r="CT1798" s="56"/>
      <c r="CU1798" s="56"/>
      <c r="CV1798" s="56"/>
      <c r="CW1798" s="56"/>
      <c r="CX1798" s="56"/>
      <c r="CY1798" s="56"/>
      <c r="CZ1798" s="56"/>
      <c r="DA1798" s="56"/>
      <c r="DB1798" s="56"/>
      <c r="DC1798" s="56"/>
      <c r="DD1798" s="56"/>
      <c r="DE1798" s="56"/>
      <c r="DF1798" s="56"/>
      <c r="DG1798" s="56"/>
      <c r="DH1798" s="56"/>
      <c r="DI1798" s="422"/>
      <c r="DJ1798" s="422"/>
      <c r="DW1798" s="56"/>
      <c r="DX1798" s="56"/>
      <c r="DY1798" s="56"/>
      <c r="DZ1798" s="56"/>
      <c r="EA1798" s="56"/>
      <c r="EB1798" s="56"/>
      <c r="EC1798" s="56"/>
      <c r="ED1798" s="56"/>
      <c r="EE1798" s="56"/>
      <c r="EF1798" s="56"/>
      <c r="EG1798" s="56"/>
      <c r="EH1798" s="56"/>
      <c r="EI1798" s="56"/>
      <c r="EJ1798" s="56"/>
      <c r="EK1798" s="56"/>
      <c r="EL1798" s="56"/>
      <c r="EM1798" s="56"/>
      <c r="EN1798" s="56"/>
      <c r="EO1798" s="56"/>
      <c r="EP1798" s="56"/>
      <c r="EQ1798" s="56"/>
      <c r="ER1798" s="56"/>
      <c r="ES1798" s="56"/>
      <c r="ET1798" s="56"/>
      <c r="EU1798" s="422"/>
      <c r="EV1798" s="422"/>
      <c r="FI1798" s="56"/>
      <c r="FJ1798" s="56"/>
      <c r="FK1798" s="56"/>
      <c r="FL1798" s="56"/>
      <c r="FM1798" s="56"/>
      <c r="FN1798" s="56"/>
      <c r="FO1798" s="56"/>
      <c r="FP1798" s="56"/>
      <c r="FQ1798" s="56"/>
      <c r="FR1798" s="56"/>
      <c r="FS1798" s="56"/>
      <c r="FT1798" s="56"/>
      <c r="FU1798" s="56"/>
      <c r="FV1798" s="56"/>
      <c r="FW1798" s="56"/>
      <c r="FX1798" s="56"/>
      <c r="FY1798" s="56"/>
      <c r="FZ1798" s="56"/>
      <c r="GA1798" s="56"/>
      <c r="GB1798" s="56"/>
      <c r="GC1798" s="56"/>
      <c r="GD1798" s="56"/>
      <c r="GE1798" s="56"/>
      <c r="GF1798" s="56"/>
      <c r="GG1798" s="56"/>
      <c r="GH1798" s="56"/>
      <c r="GI1798" s="56"/>
      <c r="GJ1798" s="56"/>
      <c r="GK1798" s="56"/>
    </row>
    <row r="1799" spans="14:193" s="57" customFormat="1" ht="15" customHeight="1">
      <c r="N1799" s="172"/>
      <c r="O1799" s="172"/>
      <c r="P1799" s="172" t="s">
        <v>2094</v>
      </c>
      <c r="Q1799" s="172"/>
      <c r="R1799" s="172"/>
      <c r="S1799" s="172"/>
      <c r="T1799" s="172" t="s">
        <v>2095</v>
      </c>
      <c r="U1799" s="172"/>
      <c r="V1799" s="56"/>
      <c r="W1799" s="56"/>
      <c r="X1799" s="56"/>
      <c r="Y1799" s="56"/>
      <c r="Z1799" s="56"/>
      <c r="AA1799" s="56"/>
      <c r="AB1799" s="56"/>
      <c r="AC1799" s="56"/>
      <c r="AD1799" s="56"/>
      <c r="AE1799" s="56"/>
      <c r="AF1799" s="56"/>
      <c r="BO1799" s="56"/>
      <c r="BP1799" s="56"/>
      <c r="BQ1799" s="155"/>
      <c r="BR1799" s="155"/>
      <c r="BS1799" s="155"/>
      <c r="BT1799" s="155"/>
      <c r="BU1799" s="155"/>
      <c r="BV1799" s="155"/>
      <c r="BW1799" s="155"/>
      <c r="BX1799" s="155"/>
      <c r="BY1799" s="155"/>
      <c r="BZ1799" s="155"/>
      <c r="CA1799" s="155"/>
      <c r="CB1799" s="56"/>
      <c r="CC1799" s="56"/>
      <c r="CD1799" s="56"/>
      <c r="CE1799" s="56"/>
      <c r="CF1799" s="56"/>
      <c r="CG1799" s="56"/>
      <c r="CH1799" s="56"/>
      <c r="CI1799" s="56"/>
      <c r="CJ1799" s="56"/>
      <c r="CK1799" s="56"/>
      <c r="CL1799" s="56"/>
      <c r="CM1799" s="56"/>
      <c r="CN1799" s="56"/>
      <c r="CO1799" s="56"/>
      <c r="CP1799" s="56"/>
      <c r="CQ1799" s="56"/>
      <c r="CR1799" s="56"/>
      <c r="CS1799" s="56"/>
      <c r="CT1799" s="56"/>
      <c r="CU1799" s="56"/>
      <c r="CV1799" s="56"/>
      <c r="CW1799" s="56"/>
      <c r="CX1799" s="56"/>
      <c r="CY1799" s="56"/>
      <c r="CZ1799" s="56"/>
      <c r="DA1799" s="56"/>
      <c r="DB1799" s="56"/>
      <c r="DC1799" s="56"/>
      <c r="DD1799" s="56"/>
      <c r="DE1799" s="56"/>
      <c r="DF1799" s="56"/>
      <c r="DG1799" s="56"/>
      <c r="DH1799" s="56"/>
      <c r="DI1799" s="422"/>
      <c r="DJ1799" s="422"/>
      <c r="DW1799" s="56"/>
      <c r="DX1799" s="56"/>
      <c r="DY1799" s="56"/>
      <c r="DZ1799" s="56"/>
      <c r="EA1799" s="56"/>
      <c r="EB1799" s="56"/>
      <c r="EC1799" s="56"/>
      <c r="ED1799" s="56"/>
      <c r="EE1799" s="56"/>
      <c r="EF1799" s="56"/>
      <c r="EG1799" s="56"/>
      <c r="EH1799" s="56"/>
      <c r="EI1799" s="56"/>
      <c r="EJ1799" s="56"/>
      <c r="EK1799" s="56"/>
      <c r="EL1799" s="56"/>
      <c r="EM1799" s="56"/>
      <c r="EN1799" s="56"/>
      <c r="EO1799" s="56"/>
      <c r="EP1799" s="56"/>
      <c r="EQ1799" s="56"/>
      <c r="ER1799" s="56"/>
      <c r="ES1799" s="56"/>
      <c r="ET1799" s="56"/>
      <c r="EU1799" s="422"/>
      <c r="EV1799" s="422"/>
      <c r="FI1799" s="56"/>
      <c r="FJ1799" s="56"/>
      <c r="FK1799" s="56"/>
      <c r="FL1799" s="56"/>
      <c r="FM1799" s="56"/>
      <c r="FN1799" s="56"/>
      <c r="FO1799" s="56"/>
      <c r="FP1799" s="56"/>
      <c r="FQ1799" s="56"/>
      <c r="FR1799" s="56"/>
      <c r="FS1799" s="56"/>
      <c r="FT1799" s="56"/>
      <c r="FU1799" s="56"/>
      <c r="FV1799" s="56"/>
      <c r="FW1799" s="56"/>
      <c r="FX1799" s="56"/>
      <c r="FY1799" s="56"/>
      <c r="FZ1799" s="56"/>
      <c r="GA1799" s="56"/>
      <c r="GB1799" s="56"/>
      <c r="GC1799" s="56"/>
      <c r="GD1799" s="56"/>
      <c r="GE1799" s="56"/>
      <c r="GF1799" s="56"/>
      <c r="GG1799" s="56"/>
      <c r="GH1799" s="56"/>
      <c r="GI1799" s="56"/>
      <c r="GJ1799" s="56"/>
      <c r="GK1799" s="56"/>
    </row>
    <row r="1800" spans="14:193" s="57" customFormat="1" ht="15" customHeight="1">
      <c r="N1800" s="172">
        <v>0</v>
      </c>
      <c r="O1800" s="528" t="str">
        <f>""</f>
        <v/>
      </c>
      <c r="P1800" s="172"/>
      <c r="Q1800" s="172"/>
      <c r="R1800" s="172"/>
      <c r="S1800" s="172"/>
      <c r="T1800" s="172"/>
      <c r="U1800" s="172"/>
      <c r="V1800" s="56"/>
      <c r="W1800" s="56"/>
      <c r="X1800" s="56"/>
      <c r="Y1800" s="56"/>
      <c r="Z1800" s="56"/>
      <c r="AA1800" s="56"/>
      <c r="AB1800" s="56"/>
      <c r="AC1800" s="56"/>
      <c r="AD1800" s="56"/>
      <c r="AE1800" s="56"/>
      <c r="AF1800" s="56"/>
      <c r="BO1800" s="56"/>
      <c r="BP1800" s="56"/>
      <c r="BQ1800" s="155"/>
      <c r="BR1800" s="155"/>
      <c r="BS1800" s="155"/>
      <c r="BT1800" s="155"/>
      <c r="BU1800" s="155"/>
      <c r="BV1800" s="155"/>
      <c r="BW1800" s="155"/>
      <c r="BX1800" s="155"/>
      <c r="BY1800" s="155"/>
      <c r="BZ1800" s="155"/>
      <c r="CA1800" s="155"/>
      <c r="CB1800" s="56"/>
      <c r="CC1800" s="56"/>
      <c r="CD1800" s="56"/>
      <c r="CE1800" s="56"/>
      <c r="CF1800" s="56"/>
      <c r="CG1800" s="56"/>
      <c r="CH1800" s="56"/>
      <c r="CI1800" s="56"/>
      <c r="CJ1800" s="56"/>
      <c r="CK1800" s="56"/>
      <c r="CL1800" s="56"/>
      <c r="CM1800" s="56"/>
      <c r="CN1800" s="56"/>
      <c r="CO1800" s="56"/>
      <c r="CP1800" s="56"/>
      <c r="CQ1800" s="56"/>
      <c r="CR1800" s="56"/>
      <c r="CS1800" s="56"/>
      <c r="CT1800" s="56"/>
      <c r="CU1800" s="56"/>
      <c r="CV1800" s="56"/>
      <c r="CW1800" s="56"/>
      <c r="CX1800" s="56"/>
      <c r="CY1800" s="56"/>
      <c r="CZ1800" s="56"/>
      <c r="DA1800" s="56"/>
      <c r="DB1800" s="56"/>
      <c r="DC1800" s="56"/>
      <c r="DD1800" s="56"/>
      <c r="DE1800" s="56"/>
      <c r="DF1800" s="56"/>
      <c r="DG1800" s="56"/>
      <c r="DH1800" s="56"/>
      <c r="DI1800" s="422"/>
      <c r="DJ1800" s="422"/>
      <c r="DW1800" s="56"/>
      <c r="DX1800" s="56"/>
      <c r="DY1800" s="56"/>
      <c r="DZ1800" s="56"/>
      <c r="EA1800" s="56"/>
      <c r="EB1800" s="56"/>
      <c r="EC1800" s="56"/>
      <c r="ED1800" s="56"/>
      <c r="EE1800" s="56"/>
      <c r="EF1800" s="56"/>
      <c r="EG1800" s="56"/>
      <c r="EH1800" s="56"/>
      <c r="EI1800" s="56"/>
      <c r="EJ1800" s="56"/>
      <c r="EK1800" s="56"/>
      <c r="EL1800" s="56"/>
      <c r="EM1800" s="56"/>
      <c r="EN1800" s="56"/>
      <c r="EO1800" s="56"/>
      <c r="EP1800" s="56"/>
      <c r="EQ1800" s="56"/>
      <c r="ER1800" s="56"/>
      <c r="ES1800" s="56"/>
      <c r="ET1800" s="56"/>
      <c r="EU1800" s="422"/>
      <c r="EV1800" s="422"/>
      <c r="FI1800" s="56"/>
      <c r="FJ1800" s="56"/>
      <c r="FK1800" s="56"/>
      <c r="FL1800" s="56"/>
      <c r="FM1800" s="56"/>
      <c r="FN1800" s="56"/>
      <c r="FO1800" s="56"/>
      <c r="FP1800" s="56"/>
      <c r="FQ1800" s="56"/>
      <c r="FR1800" s="56"/>
      <c r="FS1800" s="56"/>
      <c r="FT1800" s="56"/>
      <c r="FU1800" s="56"/>
      <c r="FV1800" s="56"/>
      <c r="FW1800" s="56"/>
      <c r="FX1800" s="56"/>
      <c r="FY1800" s="56"/>
      <c r="FZ1800" s="56"/>
      <c r="GA1800" s="56"/>
      <c r="GB1800" s="56"/>
      <c r="GC1800" s="56"/>
      <c r="GD1800" s="56"/>
      <c r="GE1800" s="56"/>
      <c r="GF1800" s="56"/>
      <c r="GG1800" s="56"/>
      <c r="GH1800" s="56"/>
      <c r="GI1800" s="56"/>
      <c r="GJ1800" s="56"/>
      <c r="GK1800" s="56"/>
    </row>
    <row r="1801" spans="14:193" s="57" customFormat="1" ht="15" customHeight="1">
      <c r="N1801" s="461">
        <v>5</v>
      </c>
      <c r="O1801" s="461">
        <v>6</v>
      </c>
      <c r="P1801" s="461">
        <v>51</v>
      </c>
      <c r="Q1801" s="461">
        <v>61</v>
      </c>
      <c r="R1801" s="461">
        <v>4</v>
      </c>
      <c r="S1801" s="461">
        <v>5</v>
      </c>
      <c r="T1801" s="461">
        <v>41</v>
      </c>
      <c r="U1801" s="461">
        <v>51</v>
      </c>
      <c r="V1801" s="56"/>
      <c r="W1801" s="56"/>
      <c r="X1801" s="56"/>
      <c r="Y1801" s="56"/>
      <c r="Z1801" s="56"/>
      <c r="AA1801" s="56"/>
      <c r="AB1801" s="56"/>
      <c r="AC1801" s="56"/>
      <c r="AD1801" s="56"/>
      <c r="AE1801" s="56"/>
      <c r="AF1801" s="56"/>
      <c r="BO1801" s="56"/>
      <c r="BP1801" s="56"/>
      <c r="BQ1801" s="155"/>
      <c r="BR1801" s="155"/>
      <c r="BS1801" s="155"/>
      <c r="BT1801" s="155"/>
      <c r="BU1801" s="155"/>
      <c r="BV1801" s="155"/>
      <c r="BW1801" s="155"/>
      <c r="BX1801" s="155"/>
      <c r="BY1801" s="155"/>
      <c r="BZ1801" s="155"/>
      <c r="CA1801" s="155"/>
      <c r="CB1801" s="56"/>
      <c r="CC1801" s="56"/>
      <c r="CD1801" s="56"/>
      <c r="CE1801" s="56"/>
      <c r="CF1801" s="56"/>
      <c r="CG1801" s="56"/>
      <c r="CH1801" s="56"/>
      <c r="CI1801" s="56"/>
      <c r="CJ1801" s="56"/>
      <c r="CK1801" s="56"/>
      <c r="CL1801" s="56"/>
      <c r="CM1801" s="56"/>
      <c r="CN1801" s="56"/>
      <c r="CO1801" s="56"/>
      <c r="CP1801" s="56"/>
      <c r="CQ1801" s="56"/>
      <c r="CR1801" s="56"/>
      <c r="CS1801" s="56"/>
      <c r="CT1801" s="56"/>
      <c r="CU1801" s="56"/>
      <c r="CV1801" s="56"/>
      <c r="CW1801" s="56"/>
      <c r="CX1801" s="56"/>
      <c r="CY1801" s="56"/>
      <c r="CZ1801" s="56"/>
      <c r="DA1801" s="56"/>
      <c r="DB1801" s="56"/>
      <c r="DC1801" s="56"/>
      <c r="DD1801" s="56"/>
      <c r="DE1801" s="56"/>
      <c r="DF1801" s="56"/>
      <c r="DG1801" s="56"/>
      <c r="DH1801" s="56"/>
      <c r="DI1801" s="422"/>
      <c r="DJ1801" s="422"/>
      <c r="DW1801" s="56"/>
      <c r="DX1801" s="56"/>
      <c r="DY1801" s="56"/>
      <c r="DZ1801" s="56"/>
      <c r="EA1801" s="56"/>
      <c r="EB1801" s="56"/>
      <c r="EC1801" s="56"/>
      <c r="ED1801" s="56"/>
      <c r="EE1801" s="56"/>
      <c r="EF1801" s="56"/>
      <c r="EG1801" s="56"/>
      <c r="EH1801" s="56"/>
      <c r="EI1801" s="56"/>
      <c r="EJ1801" s="56"/>
      <c r="EK1801" s="56"/>
      <c r="EL1801" s="56"/>
      <c r="EM1801" s="56"/>
      <c r="EN1801" s="56"/>
      <c r="EO1801" s="56"/>
      <c r="EP1801" s="56"/>
      <c r="EQ1801" s="56"/>
      <c r="ER1801" s="56"/>
      <c r="ES1801" s="56"/>
      <c r="ET1801" s="56"/>
      <c r="EU1801" s="422"/>
      <c r="EV1801" s="422"/>
      <c r="FI1801" s="56"/>
      <c r="FJ1801" s="56"/>
      <c r="FK1801" s="56"/>
      <c r="FL1801" s="56"/>
      <c r="FM1801" s="56"/>
      <c r="FN1801" s="56"/>
      <c r="FO1801" s="56"/>
      <c r="FP1801" s="56"/>
      <c r="FQ1801" s="56"/>
      <c r="FR1801" s="56"/>
      <c r="FS1801" s="56"/>
      <c r="FT1801" s="56"/>
      <c r="FU1801" s="56"/>
      <c r="FV1801" s="56"/>
      <c r="FW1801" s="56"/>
      <c r="FX1801" s="56"/>
      <c r="FY1801" s="56"/>
      <c r="FZ1801" s="56"/>
      <c r="GA1801" s="56"/>
      <c r="GB1801" s="56"/>
      <c r="GC1801" s="56"/>
      <c r="GD1801" s="56"/>
      <c r="GE1801" s="56"/>
      <c r="GF1801" s="56"/>
      <c r="GG1801" s="56"/>
      <c r="GH1801" s="56"/>
      <c r="GI1801" s="56"/>
      <c r="GJ1801" s="56"/>
      <c r="GK1801" s="56"/>
    </row>
    <row r="1802" spans="14:193" s="57" customFormat="1" ht="15" customHeight="1">
      <c r="N1802" s="461">
        <v>6</v>
      </c>
      <c r="O1802" s="461">
        <v>7</v>
      </c>
      <c r="P1802" s="461">
        <v>52</v>
      </c>
      <c r="Q1802" s="461">
        <v>62</v>
      </c>
      <c r="R1802" s="461">
        <v>5</v>
      </c>
      <c r="S1802" s="461">
        <v>6</v>
      </c>
      <c r="T1802" s="461">
        <v>42</v>
      </c>
      <c r="U1802" s="461">
        <v>53</v>
      </c>
      <c r="V1802" s="56"/>
      <c r="W1802" s="56"/>
      <c r="X1802" s="56"/>
      <c r="Y1802" s="56"/>
      <c r="Z1802" s="56"/>
      <c r="AA1802" s="56"/>
      <c r="AB1802" s="56"/>
      <c r="AC1802" s="56"/>
      <c r="AD1802" s="56"/>
      <c r="AE1802" s="56"/>
      <c r="AF1802" s="56"/>
      <c r="BO1802" s="56"/>
      <c r="BP1802" s="56"/>
      <c r="BQ1802" s="155"/>
      <c r="BR1802" s="155"/>
      <c r="BS1802" s="155"/>
      <c r="BT1802" s="155"/>
      <c r="BU1802" s="155"/>
      <c r="BV1802" s="155"/>
      <c r="BW1802" s="155"/>
      <c r="BX1802" s="155"/>
      <c r="BY1802" s="155"/>
      <c r="BZ1802" s="155"/>
      <c r="CA1802" s="155"/>
      <c r="CB1802" s="56"/>
      <c r="CC1802" s="56"/>
      <c r="CD1802" s="56"/>
      <c r="CE1802" s="56"/>
      <c r="CF1802" s="56"/>
      <c r="CG1802" s="56"/>
      <c r="CH1802" s="56"/>
      <c r="CI1802" s="56"/>
      <c r="CJ1802" s="56"/>
      <c r="CK1802" s="56"/>
      <c r="CL1802" s="56"/>
      <c r="CM1802" s="56"/>
      <c r="CN1802" s="56"/>
      <c r="CO1802" s="56"/>
      <c r="CP1802" s="56"/>
      <c r="CQ1802" s="56"/>
      <c r="CR1802" s="56"/>
      <c r="CS1802" s="56"/>
      <c r="CT1802" s="56"/>
      <c r="CU1802" s="56"/>
      <c r="CV1802" s="56"/>
      <c r="CW1802" s="56"/>
      <c r="CX1802" s="56"/>
      <c r="CY1802" s="56"/>
      <c r="CZ1802" s="56"/>
      <c r="DA1802" s="56"/>
      <c r="DB1802" s="56"/>
      <c r="DC1802" s="56"/>
      <c r="DD1802" s="56"/>
      <c r="DE1802" s="56"/>
      <c r="DF1802" s="56"/>
      <c r="DG1802" s="56"/>
      <c r="DH1802" s="56"/>
      <c r="DI1802" s="422"/>
      <c r="DJ1802" s="422"/>
      <c r="DW1802" s="56"/>
      <c r="DX1802" s="56"/>
      <c r="DY1802" s="56"/>
      <c r="DZ1802" s="56"/>
      <c r="EA1802" s="56"/>
      <c r="EB1802" s="56"/>
      <c r="EC1802" s="56"/>
      <c r="ED1802" s="56"/>
      <c r="EE1802" s="56"/>
      <c r="EF1802" s="56"/>
      <c r="EG1802" s="56"/>
      <c r="EH1802" s="56"/>
      <c r="EI1802" s="56"/>
      <c r="EJ1802" s="56"/>
      <c r="EK1802" s="56"/>
      <c r="EL1802" s="56"/>
      <c r="EM1802" s="56"/>
      <c r="EN1802" s="56"/>
      <c r="EO1802" s="56"/>
      <c r="EP1802" s="56"/>
      <c r="EQ1802" s="56"/>
      <c r="ER1802" s="56"/>
      <c r="ES1802" s="56"/>
      <c r="ET1802" s="56"/>
      <c r="EU1802" s="422"/>
      <c r="EV1802" s="422"/>
      <c r="FI1802" s="56"/>
      <c r="FJ1802" s="56"/>
      <c r="FK1802" s="56"/>
      <c r="FL1802" s="56"/>
      <c r="FM1802" s="56"/>
      <c r="FN1802" s="56"/>
      <c r="FO1802" s="56"/>
      <c r="FP1802" s="56"/>
      <c r="FQ1802" s="56"/>
      <c r="FR1802" s="56"/>
      <c r="FS1802" s="56"/>
      <c r="FT1802" s="56"/>
      <c r="FU1802" s="56"/>
      <c r="FV1802" s="56"/>
      <c r="FW1802" s="56"/>
      <c r="FX1802" s="56"/>
      <c r="FY1802" s="56"/>
      <c r="FZ1802" s="56"/>
      <c r="GA1802" s="56"/>
      <c r="GB1802" s="56"/>
      <c r="GC1802" s="56"/>
      <c r="GD1802" s="56"/>
      <c r="GE1802" s="56"/>
      <c r="GF1802" s="56"/>
      <c r="GG1802" s="56"/>
      <c r="GH1802" s="56"/>
      <c r="GI1802" s="56"/>
      <c r="GJ1802" s="56"/>
      <c r="GK1802" s="56"/>
    </row>
    <row r="1803" spans="14:193" s="57" customFormat="1" ht="15" customHeight="1">
      <c r="N1803" s="461">
        <v>7</v>
      </c>
      <c r="O1803" s="461">
        <v>8</v>
      </c>
      <c r="P1803" s="461">
        <v>53</v>
      </c>
      <c r="Q1803" s="461">
        <v>64</v>
      </c>
      <c r="R1803" s="461">
        <v>6</v>
      </c>
      <c r="S1803" s="461">
        <v>8</v>
      </c>
      <c r="T1803" s="461">
        <v>43</v>
      </c>
      <c r="U1803" s="461">
        <v>54</v>
      </c>
      <c r="V1803" s="56"/>
      <c r="W1803" s="56"/>
      <c r="X1803" s="56"/>
      <c r="Y1803" s="56"/>
      <c r="Z1803" s="56"/>
      <c r="AA1803" s="56"/>
      <c r="AB1803" s="56"/>
      <c r="AC1803" s="56"/>
      <c r="AD1803" s="56"/>
      <c r="AE1803" s="56"/>
      <c r="AF1803" s="56"/>
      <c r="BO1803" s="56"/>
      <c r="BP1803" s="56"/>
      <c r="BQ1803" s="155"/>
      <c r="BR1803" s="155"/>
      <c r="BS1803" s="155"/>
      <c r="BT1803" s="155"/>
      <c r="BU1803" s="155"/>
      <c r="BV1803" s="155"/>
      <c r="BW1803" s="155"/>
      <c r="BX1803" s="155"/>
      <c r="BY1803" s="155"/>
      <c r="BZ1803" s="155"/>
      <c r="CA1803" s="155"/>
      <c r="CB1803" s="56"/>
      <c r="CC1803" s="56"/>
      <c r="CD1803" s="56"/>
      <c r="CE1803" s="56"/>
      <c r="CF1803" s="56"/>
      <c r="CG1803" s="56"/>
      <c r="CH1803" s="56"/>
      <c r="CI1803" s="56"/>
      <c r="CJ1803" s="56"/>
      <c r="CK1803" s="56"/>
      <c r="CL1803" s="56"/>
      <c r="CM1803" s="56"/>
      <c r="CN1803" s="56"/>
      <c r="CO1803" s="56"/>
      <c r="CP1803" s="56"/>
      <c r="CQ1803" s="56"/>
      <c r="CR1803" s="56"/>
      <c r="CS1803" s="56"/>
      <c r="CT1803" s="56"/>
      <c r="CU1803" s="56"/>
      <c r="CV1803" s="56"/>
      <c r="CW1803" s="56"/>
      <c r="CX1803" s="56"/>
      <c r="CY1803" s="56"/>
      <c r="CZ1803" s="56"/>
      <c r="DA1803" s="56"/>
      <c r="DB1803" s="56"/>
      <c r="DC1803" s="56"/>
      <c r="DD1803" s="56"/>
      <c r="DE1803" s="56"/>
      <c r="DF1803" s="56"/>
      <c r="DG1803" s="56"/>
      <c r="DH1803" s="56"/>
      <c r="DI1803" s="422"/>
      <c r="DJ1803" s="422"/>
      <c r="DW1803" s="56"/>
      <c r="DX1803" s="56"/>
      <c r="DY1803" s="56"/>
      <c r="DZ1803" s="56"/>
      <c r="EA1803" s="56"/>
      <c r="EB1803" s="56"/>
      <c r="EC1803" s="56"/>
      <c r="ED1803" s="56"/>
      <c r="EE1803" s="56"/>
      <c r="EF1803" s="56"/>
      <c r="EG1803" s="56"/>
      <c r="EH1803" s="56"/>
      <c r="EI1803" s="56"/>
      <c r="EJ1803" s="56"/>
      <c r="EK1803" s="56"/>
      <c r="EL1803" s="56"/>
      <c r="EM1803" s="56"/>
      <c r="EN1803" s="56"/>
      <c r="EO1803" s="56"/>
      <c r="EP1803" s="56"/>
      <c r="EQ1803" s="56"/>
      <c r="ER1803" s="56"/>
      <c r="ES1803" s="56"/>
      <c r="ET1803" s="56"/>
      <c r="EU1803" s="422"/>
      <c r="EV1803" s="422"/>
      <c r="FI1803" s="56"/>
      <c r="FJ1803" s="56"/>
      <c r="FK1803" s="56"/>
      <c r="FL1803" s="56"/>
      <c r="FM1803" s="56"/>
      <c r="FN1803" s="56"/>
      <c r="FO1803" s="56"/>
      <c r="FP1803" s="56"/>
      <c r="FQ1803" s="56"/>
      <c r="FR1803" s="56"/>
      <c r="FS1803" s="56"/>
      <c r="FT1803" s="56"/>
      <c r="FU1803" s="56"/>
      <c r="FV1803" s="56"/>
      <c r="FW1803" s="56"/>
      <c r="FX1803" s="56"/>
      <c r="FY1803" s="56"/>
      <c r="FZ1803" s="56"/>
      <c r="GA1803" s="56"/>
      <c r="GB1803" s="56"/>
      <c r="GC1803" s="56"/>
      <c r="GD1803" s="56"/>
      <c r="GE1803" s="56"/>
      <c r="GF1803" s="56"/>
      <c r="GG1803" s="56"/>
      <c r="GH1803" s="56"/>
      <c r="GI1803" s="56"/>
      <c r="GJ1803" s="56"/>
      <c r="GK1803" s="56"/>
    </row>
    <row r="1804" spans="14:193" s="57" customFormat="1" ht="15" customHeight="1">
      <c r="N1804" s="461">
        <v>8</v>
      </c>
      <c r="O1804" s="461">
        <v>10</v>
      </c>
      <c r="P1804" s="461">
        <v>54</v>
      </c>
      <c r="Q1804" s="461">
        <v>65</v>
      </c>
      <c r="R1804" s="461">
        <v>7</v>
      </c>
      <c r="S1804" s="461">
        <v>9</v>
      </c>
      <c r="T1804" s="461">
        <v>44</v>
      </c>
      <c r="U1804" s="461">
        <v>55</v>
      </c>
      <c r="V1804" s="56"/>
      <c r="W1804" s="56"/>
      <c r="X1804" s="56"/>
      <c r="Y1804" s="56"/>
      <c r="Z1804" s="56"/>
      <c r="AA1804" s="56"/>
      <c r="AB1804" s="56"/>
      <c r="AC1804" s="56"/>
      <c r="AD1804" s="56"/>
      <c r="AE1804" s="56"/>
      <c r="AF1804" s="56"/>
      <c r="BO1804" s="56"/>
      <c r="BP1804" s="56"/>
      <c r="BQ1804" s="155"/>
      <c r="BR1804" s="155"/>
      <c r="BS1804" s="155"/>
      <c r="BT1804" s="155"/>
      <c r="BU1804" s="155"/>
      <c r="BV1804" s="155"/>
      <c r="BW1804" s="155"/>
      <c r="BX1804" s="155"/>
      <c r="BY1804" s="155"/>
      <c r="BZ1804" s="155"/>
      <c r="CA1804" s="155"/>
      <c r="CB1804" s="56"/>
      <c r="CC1804" s="56"/>
      <c r="CD1804" s="56"/>
      <c r="CE1804" s="56"/>
      <c r="CF1804" s="56"/>
      <c r="CG1804" s="56"/>
      <c r="CH1804" s="56"/>
      <c r="CI1804" s="56"/>
      <c r="CJ1804" s="56"/>
      <c r="CK1804" s="56"/>
      <c r="CL1804" s="56"/>
      <c r="CM1804" s="56"/>
      <c r="CN1804" s="56"/>
      <c r="CO1804" s="56"/>
      <c r="CP1804" s="56"/>
      <c r="CQ1804" s="56"/>
      <c r="CR1804" s="56"/>
      <c r="CS1804" s="56"/>
      <c r="CT1804" s="56"/>
      <c r="CU1804" s="56"/>
      <c r="CV1804" s="56"/>
      <c r="CW1804" s="56"/>
      <c r="CX1804" s="56"/>
      <c r="CY1804" s="56"/>
      <c r="CZ1804" s="56"/>
      <c r="DA1804" s="56"/>
      <c r="DB1804" s="56"/>
      <c r="DC1804" s="56"/>
      <c r="DD1804" s="56"/>
      <c r="DE1804" s="56"/>
      <c r="DF1804" s="56"/>
      <c r="DG1804" s="56"/>
      <c r="DH1804" s="56"/>
      <c r="DI1804" s="422"/>
      <c r="DJ1804" s="422"/>
      <c r="DW1804" s="56"/>
      <c r="DX1804" s="56"/>
      <c r="DY1804" s="56"/>
      <c r="DZ1804" s="56"/>
      <c r="EA1804" s="56"/>
      <c r="EB1804" s="56"/>
      <c r="EC1804" s="56"/>
      <c r="ED1804" s="56"/>
      <c r="EE1804" s="56"/>
      <c r="EF1804" s="56"/>
      <c r="EG1804" s="56"/>
      <c r="EH1804" s="56"/>
      <c r="EI1804" s="56"/>
      <c r="EJ1804" s="56"/>
      <c r="EK1804" s="56"/>
      <c r="EL1804" s="56"/>
      <c r="EM1804" s="56"/>
      <c r="EN1804" s="56"/>
      <c r="EO1804" s="56"/>
      <c r="EP1804" s="56"/>
      <c r="EQ1804" s="56"/>
      <c r="ER1804" s="56"/>
      <c r="ES1804" s="56"/>
      <c r="ET1804" s="56"/>
      <c r="EU1804" s="422"/>
      <c r="EV1804" s="422"/>
      <c r="FI1804" s="56"/>
      <c r="FJ1804" s="56"/>
      <c r="FK1804" s="56"/>
      <c r="FL1804" s="56"/>
      <c r="FM1804" s="56"/>
      <c r="FN1804" s="56"/>
      <c r="FO1804" s="56"/>
      <c r="FP1804" s="56"/>
      <c r="FQ1804" s="56"/>
      <c r="FR1804" s="56"/>
      <c r="FS1804" s="56"/>
      <c r="FT1804" s="56"/>
      <c r="FU1804" s="56"/>
      <c r="FV1804" s="56"/>
      <c r="FW1804" s="56"/>
      <c r="FX1804" s="56"/>
      <c r="FY1804" s="56"/>
      <c r="FZ1804" s="56"/>
      <c r="GA1804" s="56"/>
      <c r="GB1804" s="56"/>
      <c r="GC1804" s="56"/>
      <c r="GD1804" s="56"/>
      <c r="GE1804" s="56"/>
      <c r="GF1804" s="56"/>
      <c r="GG1804" s="56"/>
      <c r="GH1804" s="56"/>
      <c r="GI1804" s="56"/>
      <c r="GJ1804" s="56"/>
      <c r="GK1804" s="56"/>
    </row>
    <row r="1805" spans="14:193" s="57" customFormat="1" ht="15" customHeight="1">
      <c r="N1805" s="461">
        <v>9</v>
      </c>
      <c r="O1805" s="461">
        <v>11</v>
      </c>
      <c r="P1805" s="461">
        <v>55</v>
      </c>
      <c r="Q1805" s="461">
        <v>66</v>
      </c>
      <c r="R1805" s="461">
        <v>8</v>
      </c>
      <c r="S1805" s="461">
        <v>10</v>
      </c>
      <c r="T1805" s="461">
        <v>45</v>
      </c>
      <c r="U1805" s="461">
        <v>56</v>
      </c>
      <c r="V1805" s="56"/>
      <c r="W1805" s="56"/>
      <c r="X1805" s="56"/>
      <c r="Y1805" s="56"/>
      <c r="Z1805" s="56"/>
      <c r="AA1805" s="56"/>
      <c r="AB1805" s="56"/>
      <c r="AC1805" s="56"/>
      <c r="AD1805" s="56"/>
      <c r="AE1805" s="56"/>
      <c r="AF1805" s="56"/>
      <c r="BO1805" s="56"/>
      <c r="BP1805" s="56"/>
      <c r="BQ1805" s="155"/>
      <c r="BR1805" s="155"/>
      <c r="BS1805" s="155"/>
      <c r="BT1805" s="155"/>
      <c r="BU1805" s="155"/>
      <c r="BV1805" s="155"/>
      <c r="BW1805" s="155"/>
      <c r="BX1805" s="155"/>
      <c r="BY1805" s="155"/>
      <c r="BZ1805" s="155"/>
      <c r="CA1805" s="155"/>
      <c r="CB1805" s="56"/>
      <c r="CC1805" s="56"/>
      <c r="CD1805" s="56"/>
      <c r="CE1805" s="56"/>
      <c r="CF1805" s="56"/>
      <c r="CG1805" s="56"/>
      <c r="CH1805" s="56"/>
      <c r="CI1805" s="56"/>
      <c r="CJ1805" s="56"/>
      <c r="CK1805" s="56"/>
      <c r="CL1805" s="56"/>
      <c r="CM1805" s="56"/>
      <c r="CN1805" s="56"/>
      <c r="CO1805" s="56"/>
      <c r="CP1805" s="56"/>
      <c r="CQ1805" s="56"/>
      <c r="CR1805" s="56"/>
      <c r="CS1805" s="56"/>
      <c r="CT1805" s="56"/>
      <c r="CU1805" s="56"/>
      <c r="CV1805" s="56"/>
      <c r="CW1805" s="56"/>
      <c r="CX1805" s="56"/>
      <c r="CY1805" s="56"/>
      <c r="CZ1805" s="56"/>
      <c r="DA1805" s="56"/>
      <c r="DB1805" s="56"/>
      <c r="DC1805" s="56"/>
      <c r="DD1805" s="56"/>
      <c r="DE1805" s="56"/>
      <c r="DF1805" s="56"/>
      <c r="DG1805" s="56"/>
      <c r="DH1805" s="56"/>
      <c r="DI1805" s="422"/>
      <c r="DJ1805" s="422"/>
      <c r="DW1805" s="56"/>
      <c r="DX1805" s="56"/>
      <c r="DY1805" s="56"/>
      <c r="DZ1805" s="56"/>
      <c r="EA1805" s="56"/>
      <c r="EB1805" s="56"/>
      <c r="EC1805" s="56"/>
      <c r="ED1805" s="56"/>
      <c r="EE1805" s="56"/>
      <c r="EF1805" s="56"/>
      <c r="EG1805" s="56"/>
      <c r="EH1805" s="56"/>
      <c r="EI1805" s="56"/>
      <c r="EJ1805" s="56"/>
      <c r="EK1805" s="56"/>
      <c r="EL1805" s="56"/>
      <c r="EM1805" s="56"/>
      <c r="EN1805" s="56"/>
      <c r="EO1805" s="56"/>
      <c r="EP1805" s="56"/>
      <c r="EQ1805" s="56"/>
      <c r="ER1805" s="56"/>
      <c r="ES1805" s="56"/>
      <c r="ET1805" s="56"/>
      <c r="EU1805" s="422"/>
      <c r="EV1805" s="422"/>
      <c r="FI1805" s="56"/>
      <c r="FJ1805" s="56"/>
      <c r="FK1805" s="56"/>
      <c r="FL1805" s="56"/>
      <c r="FM1805" s="56"/>
      <c r="FN1805" s="56"/>
      <c r="FO1805" s="56"/>
      <c r="FP1805" s="56"/>
      <c r="FQ1805" s="56"/>
      <c r="FR1805" s="56"/>
      <c r="FS1805" s="56"/>
      <c r="FT1805" s="56"/>
      <c r="FU1805" s="56"/>
      <c r="FV1805" s="56"/>
      <c r="FW1805" s="56"/>
      <c r="FX1805" s="56"/>
      <c r="FY1805" s="56"/>
      <c r="FZ1805" s="56"/>
      <c r="GA1805" s="56"/>
      <c r="GB1805" s="56"/>
      <c r="GC1805" s="56"/>
      <c r="GD1805" s="56"/>
      <c r="GE1805" s="56"/>
      <c r="GF1805" s="56"/>
      <c r="GG1805" s="56"/>
      <c r="GH1805" s="56"/>
      <c r="GI1805" s="56"/>
      <c r="GJ1805" s="56"/>
      <c r="GK1805" s="56"/>
    </row>
    <row r="1806" spans="14:193" s="57" customFormat="1" ht="15" customHeight="1">
      <c r="N1806" s="461">
        <v>10</v>
      </c>
      <c r="O1806" s="461">
        <v>12</v>
      </c>
      <c r="P1806" s="461">
        <v>56</v>
      </c>
      <c r="Q1806" s="461">
        <v>67</v>
      </c>
      <c r="R1806" s="461">
        <v>9</v>
      </c>
      <c r="S1806" s="461">
        <v>11</v>
      </c>
      <c r="T1806" s="461">
        <v>46</v>
      </c>
      <c r="U1806" s="461">
        <v>58</v>
      </c>
      <c r="V1806" s="56"/>
      <c r="W1806" s="56"/>
      <c r="X1806" s="56"/>
      <c r="Y1806" s="56"/>
      <c r="Z1806" s="56"/>
      <c r="AA1806" s="56"/>
      <c r="AB1806" s="56"/>
      <c r="AC1806" s="56"/>
      <c r="AD1806" s="56"/>
      <c r="AE1806" s="56"/>
      <c r="AF1806" s="56"/>
      <c r="BO1806" s="56"/>
      <c r="BP1806" s="56"/>
      <c r="BQ1806" s="155"/>
      <c r="BR1806" s="155"/>
      <c r="BS1806" s="155"/>
      <c r="BT1806" s="155"/>
      <c r="BU1806" s="155"/>
      <c r="BV1806" s="155"/>
      <c r="BW1806" s="155"/>
      <c r="BX1806" s="155"/>
      <c r="BY1806" s="155"/>
      <c r="BZ1806" s="155"/>
      <c r="CA1806" s="155"/>
      <c r="CB1806" s="56"/>
      <c r="CC1806" s="56"/>
      <c r="CD1806" s="56"/>
      <c r="CE1806" s="56"/>
      <c r="CF1806" s="56"/>
      <c r="CG1806" s="56"/>
      <c r="CH1806" s="56"/>
      <c r="CI1806" s="56"/>
      <c r="CJ1806" s="56"/>
      <c r="CK1806" s="56"/>
      <c r="CL1806" s="56"/>
      <c r="CM1806" s="56"/>
      <c r="CN1806" s="56"/>
      <c r="CO1806" s="56"/>
      <c r="CP1806" s="56"/>
      <c r="CQ1806" s="56"/>
      <c r="CR1806" s="56"/>
      <c r="CS1806" s="56"/>
      <c r="CT1806" s="56"/>
      <c r="CU1806" s="56"/>
      <c r="CV1806" s="56"/>
      <c r="CW1806" s="56"/>
      <c r="CX1806" s="56"/>
      <c r="CY1806" s="56"/>
      <c r="CZ1806" s="56"/>
      <c r="DA1806" s="56"/>
      <c r="DB1806" s="56"/>
      <c r="DC1806" s="56"/>
      <c r="DD1806" s="56"/>
      <c r="DE1806" s="56"/>
      <c r="DF1806" s="56"/>
      <c r="DG1806" s="56"/>
      <c r="DH1806" s="56"/>
      <c r="DI1806" s="422"/>
      <c r="DJ1806" s="422"/>
      <c r="DW1806" s="56"/>
      <c r="DX1806" s="56"/>
      <c r="DY1806" s="56"/>
      <c r="DZ1806" s="56"/>
      <c r="EA1806" s="56"/>
      <c r="EB1806" s="56"/>
      <c r="EC1806" s="56"/>
      <c r="ED1806" s="56"/>
      <c r="EE1806" s="56"/>
      <c r="EF1806" s="56"/>
      <c r="EG1806" s="56"/>
      <c r="EH1806" s="56"/>
      <c r="EI1806" s="56"/>
      <c r="EJ1806" s="56"/>
      <c r="EK1806" s="56"/>
      <c r="EL1806" s="56"/>
      <c r="EM1806" s="56"/>
      <c r="EN1806" s="56"/>
      <c r="EO1806" s="56"/>
      <c r="EP1806" s="56"/>
      <c r="EQ1806" s="56"/>
      <c r="ER1806" s="56"/>
      <c r="ES1806" s="56"/>
      <c r="ET1806" s="56"/>
      <c r="EU1806" s="422"/>
      <c r="EV1806" s="422"/>
      <c r="FI1806" s="56"/>
      <c r="FJ1806" s="56"/>
      <c r="FK1806" s="56"/>
      <c r="FL1806" s="56"/>
      <c r="FM1806" s="56"/>
      <c r="FN1806" s="56"/>
      <c r="FO1806" s="56"/>
      <c r="FP1806" s="56"/>
      <c r="FQ1806" s="56"/>
      <c r="FR1806" s="56"/>
      <c r="FS1806" s="56"/>
      <c r="FT1806" s="56"/>
      <c r="FU1806" s="56"/>
      <c r="FV1806" s="56"/>
      <c r="FW1806" s="56"/>
      <c r="FX1806" s="56"/>
      <c r="FY1806" s="56"/>
      <c r="FZ1806" s="56"/>
      <c r="GA1806" s="56"/>
      <c r="GB1806" s="56"/>
      <c r="GC1806" s="56"/>
      <c r="GD1806" s="56"/>
      <c r="GE1806" s="56"/>
      <c r="GF1806" s="56"/>
      <c r="GG1806" s="56"/>
      <c r="GH1806" s="56"/>
      <c r="GI1806" s="56"/>
      <c r="GJ1806" s="56"/>
      <c r="GK1806" s="56"/>
    </row>
    <row r="1807" spans="14:193" s="57" customFormat="1" ht="15" customHeight="1">
      <c r="N1807" s="461">
        <v>11</v>
      </c>
      <c r="O1807" s="461">
        <v>13</v>
      </c>
      <c r="P1807" s="461">
        <v>57</v>
      </c>
      <c r="Q1807" s="461">
        <v>68</v>
      </c>
      <c r="R1807" s="461">
        <v>10</v>
      </c>
      <c r="S1807" s="461">
        <v>13</v>
      </c>
      <c r="T1807" s="461">
        <v>47</v>
      </c>
      <c r="U1807" s="461">
        <v>59</v>
      </c>
      <c r="V1807" s="56"/>
      <c r="W1807" s="56"/>
      <c r="X1807" s="56"/>
      <c r="Y1807" s="56"/>
      <c r="Z1807" s="56"/>
      <c r="AA1807" s="56"/>
      <c r="AB1807" s="56"/>
      <c r="AC1807" s="56"/>
      <c r="AD1807" s="56"/>
      <c r="AE1807" s="56"/>
      <c r="AF1807" s="56"/>
      <c r="BO1807" s="56"/>
      <c r="BP1807" s="56"/>
      <c r="BQ1807" s="155"/>
      <c r="BR1807" s="155"/>
      <c r="BS1807" s="155"/>
      <c r="BT1807" s="155"/>
      <c r="BU1807" s="155"/>
      <c r="BV1807" s="155"/>
      <c r="BW1807" s="155"/>
      <c r="BX1807" s="155"/>
      <c r="BY1807" s="155"/>
      <c r="BZ1807" s="155"/>
      <c r="CA1807" s="155"/>
      <c r="CB1807" s="56"/>
      <c r="CC1807" s="56"/>
      <c r="CD1807" s="56"/>
      <c r="CE1807" s="56"/>
      <c r="CF1807" s="56"/>
      <c r="CG1807" s="56"/>
      <c r="CH1807" s="56"/>
      <c r="CI1807" s="56"/>
      <c r="CJ1807" s="56"/>
      <c r="CK1807" s="56"/>
      <c r="CL1807" s="56"/>
      <c r="CM1807" s="56"/>
      <c r="CN1807" s="56"/>
      <c r="CO1807" s="56"/>
      <c r="CP1807" s="56"/>
      <c r="CQ1807" s="56"/>
      <c r="CR1807" s="56"/>
      <c r="CS1807" s="56"/>
      <c r="CT1807" s="56"/>
      <c r="CU1807" s="56"/>
      <c r="CV1807" s="56"/>
      <c r="CW1807" s="56"/>
      <c r="CX1807" s="56"/>
      <c r="CY1807" s="56"/>
      <c r="CZ1807" s="56"/>
      <c r="DA1807" s="56"/>
      <c r="DB1807" s="56"/>
      <c r="DC1807" s="56"/>
      <c r="DD1807" s="56"/>
      <c r="DE1807" s="56"/>
      <c r="DF1807" s="56"/>
      <c r="DG1807" s="56"/>
      <c r="DH1807" s="56"/>
      <c r="DI1807" s="422"/>
      <c r="DJ1807" s="422"/>
      <c r="DW1807" s="56"/>
      <c r="DX1807" s="56"/>
      <c r="DY1807" s="56"/>
      <c r="DZ1807" s="56"/>
      <c r="EA1807" s="56"/>
      <c r="EB1807" s="56"/>
      <c r="EC1807" s="56"/>
      <c r="ED1807" s="56"/>
      <c r="EE1807" s="56"/>
      <c r="EF1807" s="56"/>
      <c r="EG1807" s="56"/>
      <c r="EH1807" s="56"/>
      <c r="EI1807" s="56"/>
      <c r="EJ1807" s="56"/>
      <c r="EK1807" s="56"/>
      <c r="EL1807" s="56"/>
      <c r="EM1807" s="56"/>
      <c r="EN1807" s="56"/>
      <c r="EO1807" s="56"/>
      <c r="EP1807" s="56"/>
      <c r="EQ1807" s="56"/>
      <c r="ER1807" s="56"/>
      <c r="ES1807" s="56"/>
      <c r="ET1807" s="56"/>
      <c r="EU1807" s="422"/>
      <c r="EV1807" s="422"/>
      <c r="FI1807" s="56"/>
      <c r="FJ1807" s="56"/>
      <c r="FK1807" s="56"/>
      <c r="FL1807" s="56"/>
      <c r="FM1807" s="56"/>
      <c r="FN1807" s="56"/>
      <c r="FO1807" s="56"/>
      <c r="FP1807" s="56"/>
      <c r="FQ1807" s="56"/>
      <c r="FR1807" s="56"/>
      <c r="FS1807" s="56"/>
      <c r="FT1807" s="56"/>
      <c r="FU1807" s="56"/>
      <c r="FV1807" s="56"/>
      <c r="FW1807" s="56"/>
      <c r="FX1807" s="56"/>
      <c r="FY1807" s="56"/>
      <c r="FZ1807" s="56"/>
      <c r="GA1807" s="56"/>
      <c r="GB1807" s="56"/>
      <c r="GC1807" s="56"/>
      <c r="GD1807" s="56"/>
      <c r="GE1807" s="56"/>
      <c r="GF1807" s="56"/>
      <c r="GG1807" s="56"/>
      <c r="GH1807" s="56"/>
      <c r="GI1807" s="56"/>
      <c r="GJ1807" s="56"/>
      <c r="GK1807" s="56"/>
    </row>
    <row r="1808" spans="14:193" s="57" customFormat="1" ht="15" customHeight="1">
      <c r="N1808" s="461">
        <v>12</v>
      </c>
      <c r="O1808" s="461">
        <v>14</v>
      </c>
      <c r="P1808" s="461">
        <v>58</v>
      </c>
      <c r="Q1808" s="461">
        <v>70</v>
      </c>
      <c r="R1808" s="461">
        <v>11</v>
      </c>
      <c r="S1808" s="461">
        <v>14</v>
      </c>
      <c r="T1808" s="461">
        <v>48</v>
      </c>
      <c r="U1808" s="461">
        <v>60</v>
      </c>
      <c r="V1808" s="56"/>
      <c r="W1808" s="56"/>
      <c r="X1808" s="56"/>
      <c r="Y1808" s="56"/>
      <c r="Z1808" s="56"/>
      <c r="AA1808" s="56"/>
      <c r="AB1808" s="56"/>
      <c r="AC1808" s="56"/>
      <c r="AD1808" s="56"/>
      <c r="AE1808" s="56"/>
      <c r="AF1808" s="56"/>
      <c r="BO1808" s="56"/>
      <c r="BP1808" s="56"/>
      <c r="BQ1808" s="155"/>
      <c r="BR1808" s="155"/>
      <c r="BS1808" s="155"/>
      <c r="BT1808" s="155"/>
      <c r="BU1808" s="155"/>
      <c r="BV1808" s="155"/>
      <c r="BW1808" s="155"/>
      <c r="BX1808" s="155"/>
      <c r="BY1808" s="155"/>
      <c r="BZ1808" s="155"/>
      <c r="CA1808" s="155"/>
      <c r="CB1808" s="56"/>
      <c r="CC1808" s="56"/>
      <c r="CD1808" s="56"/>
      <c r="CE1808" s="56"/>
      <c r="CF1808" s="56"/>
      <c r="CG1808" s="56"/>
      <c r="CH1808" s="56"/>
      <c r="CI1808" s="56"/>
      <c r="CJ1808" s="56"/>
      <c r="CK1808" s="56"/>
      <c r="CL1808" s="56"/>
      <c r="CM1808" s="56"/>
      <c r="CN1808" s="56"/>
      <c r="CO1808" s="56"/>
      <c r="CP1808" s="56"/>
      <c r="CQ1808" s="56"/>
      <c r="CR1808" s="56"/>
      <c r="CS1808" s="56"/>
      <c r="CT1808" s="56"/>
      <c r="CU1808" s="56"/>
      <c r="CV1808" s="56"/>
      <c r="CW1808" s="56"/>
      <c r="CX1808" s="56"/>
      <c r="CY1808" s="56"/>
      <c r="CZ1808" s="56"/>
      <c r="DA1808" s="56"/>
      <c r="DB1808" s="56"/>
      <c r="DC1808" s="56"/>
      <c r="DD1808" s="56"/>
      <c r="DE1808" s="56"/>
      <c r="DF1808" s="56"/>
      <c r="DG1808" s="56"/>
      <c r="DH1808" s="56"/>
      <c r="DI1808" s="422"/>
      <c r="DJ1808" s="422"/>
      <c r="DW1808" s="56"/>
      <c r="DX1808" s="56"/>
      <c r="DY1808" s="56"/>
      <c r="DZ1808" s="56"/>
      <c r="EA1808" s="56"/>
      <c r="EB1808" s="56"/>
      <c r="EC1808" s="56"/>
      <c r="ED1808" s="56"/>
      <c r="EE1808" s="56"/>
      <c r="EF1808" s="56"/>
      <c r="EG1808" s="56"/>
      <c r="EH1808" s="56"/>
      <c r="EI1808" s="56"/>
      <c r="EJ1808" s="56"/>
      <c r="EK1808" s="56"/>
      <c r="EL1808" s="56"/>
      <c r="EM1808" s="56"/>
      <c r="EN1808" s="56"/>
      <c r="EO1808" s="56"/>
      <c r="EP1808" s="56"/>
      <c r="EQ1808" s="56"/>
      <c r="ER1808" s="56"/>
      <c r="ES1808" s="56"/>
      <c r="ET1808" s="56"/>
      <c r="EU1808" s="422"/>
      <c r="EV1808" s="422"/>
      <c r="FI1808" s="56"/>
      <c r="FJ1808" s="56"/>
      <c r="FK1808" s="56"/>
      <c r="FL1808" s="56"/>
      <c r="FM1808" s="56"/>
      <c r="FN1808" s="56"/>
      <c r="FO1808" s="56"/>
      <c r="FP1808" s="56"/>
      <c r="FQ1808" s="56"/>
      <c r="FR1808" s="56"/>
      <c r="FS1808" s="56"/>
      <c r="FT1808" s="56"/>
      <c r="FU1808" s="56"/>
      <c r="FV1808" s="56"/>
      <c r="FW1808" s="56"/>
      <c r="FX1808" s="56"/>
      <c r="FY1808" s="56"/>
      <c r="FZ1808" s="56"/>
      <c r="GA1808" s="56"/>
      <c r="GB1808" s="56"/>
      <c r="GC1808" s="56"/>
      <c r="GD1808" s="56"/>
      <c r="GE1808" s="56"/>
      <c r="GF1808" s="56"/>
      <c r="GG1808" s="56"/>
      <c r="GH1808" s="56"/>
      <c r="GI1808" s="56"/>
      <c r="GJ1808" s="56"/>
      <c r="GK1808" s="56"/>
    </row>
    <row r="1809" spans="14:193" s="57" customFormat="1" ht="15" customHeight="1">
      <c r="N1809" s="461">
        <v>13</v>
      </c>
      <c r="O1809" s="461">
        <v>16</v>
      </c>
      <c r="P1809" s="461">
        <v>59</v>
      </c>
      <c r="Q1809" s="461">
        <v>71</v>
      </c>
      <c r="R1809" s="461">
        <v>12</v>
      </c>
      <c r="S1809" s="461">
        <v>15</v>
      </c>
      <c r="T1809" s="461">
        <v>49</v>
      </c>
      <c r="U1809" s="461">
        <v>61</v>
      </c>
      <c r="V1809" s="56"/>
      <c r="W1809" s="56"/>
      <c r="X1809" s="56"/>
      <c r="Y1809" s="56"/>
      <c r="Z1809" s="56"/>
      <c r="AA1809" s="56"/>
      <c r="AB1809" s="56"/>
      <c r="AC1809" s="56"/>
      <c r="AD1809" s="56"/>
      <c r="AE1809" s="56"/>
      <c r="AF1809" s="56"/>
      <c r="BO1809" s="56"/>
      <c r="BP1809" s="56"/>
      <c r="BQ1809" s="155"/>
      <c r="BR1809" s="155"/>
      <c r="BS1809" s="155"/>
      <c r="BT1809" s="155"/>
      <c r="BU1809" s="155"/>
      <c r="BV1809" s="155"/>
      <c r="BW1809" s="155"/>
      <c r="BX1809" s="155"/>
      <c r="BY1809" s="155"/>
      <c r="BZ1809" s="155"/>
      <c r="CA1809" s="155"/>
      <c r="CB1809" s="56"/>
      <c r="CC1809" s="56"/>
      <c r="CD1809" s="56"/>
      <c r="CE1809" s="56"/>
      <c r="CF1809" s="56"/>
      <c r="CG1809" s="56"/>
      <c r="CH1809" s="56"/>
      <c r="CI1809" s="56"/>
      <c r="CJ1809" s="56"/>
      <c r="CK1809" s="56"/>
      <c r="CL1809" s="56"/>
      <c r="CM1809" s="56"/>
      <c r="CN1809" s="56"/>
      <c r="CO1809" s="56"/>
      <c r="CP1809" s="56"/>
      <c r="CQ1809" s="56"/>
      <c r="CR1809" s="56"/>
      <c r="CS1809" s="56"/>
      <c r="CT1809" s="56"/>
      <c r="CU1809" s="56"/>
      <c r="CV1809" s="56"/>
      <c r="CW1809" s="56"/>
      <c r="CX1809" s="56"/>
      <c r="CY1809" s="56"/>
      <c r="CZ1809" s="56"/>
      <c r="DA1809" s="56"/>
      <c r="DB1809" s="56"/>
      <c r="DC1809" s="56"/>
      <c r="DD1809" s="56"/>
      <c r="DE1809" s="56"/>
      <c r="DF1809" s="56"/>
      <c r="DG1809" s="56"/>
      <c r="DH1809" s="56"/>
      <c r="DI1809" s="422"/>
      <c r="DJ1809" s="422"/>
      <c r="DW1809" s="56"/>
      <c r="DX1809" s="56"/>
      <c r="DY1809" s="56"/>
      <c r="DZ1809" s="56"/>
      <c r="EA1809" s="56"/>
      <c r="EB1809" s="56"/>
      <c r="EC1809" s="56"/>
      <c r="ED1809" s="56"/>
      <c r="EE1809" s="56"/>
      <c r="EF1809" s="56"/>
      <c r="EG1809" s="56"/>
      <c r="EH1809" s="56"/>
      <c r="EI1809" s="56"/>
      <c r="EJ1809" s="56"/>
      <c r="EK1809" s="56"/>
      <c r="EL1809" s="56"/>
      <c r="EM1809" s="56"/>
      <c r="EN1809" s="56"/>
      <c r="EO1809" s="56"/>
      <c r="EP1809" s="56"/>
      <c r="EQ1809" s="56"/>
      <c r="ER1809" s="56"/>
      <c r="ES1809" s="56"/>
      <c r="ET1809" s="56"/>
      <c r="EU1809" s="422"/>
      <c r="EV1809" s="422"/>
      <c r="FI1809" s="56"/>
      <c r="FJ1809" s="56"/>
      <c r="FK1809" s="56"/>
      <c r="FL1809" s="56"/>
      <c r="FM1809" s="56"/>
      <c r="FN1809" s="56"/>
      <c r="FO1809" s="56"/>
      <c r="FP1809" s="56"/>
      <c r="FQ1809" s="56"/>
      <c r="FR1809" s="56"/>
      <c r="FS1809" s="56"/>
      <c r="FT1809" s="56"/>
      <c r="FU1809" s="56"/>
      <c r="FV1809" s="56"/>
      <c r="FW1809" s="56"/>
      <c r="FX1809" s="56"/>
      <c r="FY1809" s="56"/>
      <c r="FZ1809" s="56"/>
      <c r="GA1809" s="56"/>
      <c r="GB1809" s="56"/>
      <c r="GC1809" s="56"/>
      <c r="GD1809" s="56"/>
      <c r="GE1809" s="56"/>
      <c r="GF1809" s="56"/>
      <c r="GG1809" s="56"/>
      <c r="GH1809" s="56"/>
      <c r="GI1809" s="56"/>
      <c r="GJ1809" s="56"/>
      <c r="GK1809" s="56"/>
    </row>
    <row r="1810" spans="14:193" s="57" customFormat="1" ht="15" customHeight="1">
      <c r="N1810" s="461">
        <v>14</v>
      </c>
      <c r="O1810" s="461">
        <v>17</v>
      </c>
      <c r="P1810" s="461">
        <v>60</v>
      </c>
      <c r="Q1810" s="461">
        <v>72</v>
      </c>
      <c r="R1810" s="461">
        <v>13</v>
      </c>
      <c r="S1810" s="461">
        <v>16</v>
      </c>
      <c r="T1810" s="461">
        <v>50</v>
      </c>
      <c r="U1810" s="461">
        <v>63</v>
      </c>
      <c r="V1810" s="56"/>
      <c r="W1810" s="56"/>
      <c r="X1810" s="56"/>
      <c r="Y1810" s="56"/>
      <c r="Z1810" s="56"/>
      <c r="AA1810" s="56"/>
      <c r="AB1810" s="56"/>
      <c r="AC1810" s="56"/>
      <c r="AD1810" s="56"/>
      <c r="AE1810" s="56"/>
      <c r="AF1810" s="56"/>
      <c r="BO1810" s="56"/>
      <c r="BP1810" s="56"/>
      <c r="BQ1810" s="155"/>
      <c r="BR1810" s="155"/>
      <c r="BS1810" s="155"/>
      <c r="BT1810" s="155"/>
      <c r="BU1810" s="155"/>
      <c r="BV1810" s="155"/>
      <c r="BW1810" s="155"/>
      <c r="BX1810" s="155"/>
      <c r="BY1810" s="155"/>
      <c r="BZ1810" s="155"/>
      <c r="CA1810" s="155"/>
      <c r="CB1810" s="56"/>
      <c r="CC1810" s="56"/>
      <c r="CD1810" s="56"/>
      <c r="CE1810" s="56"/>
      <c r="CF1810" s="56"/>
      <c r="CG1810" s="56"/>
      <c r="CH1810" s="56"/>
      <c r="CI1810" s="56"/>
      <c r="CJ1810" s="56"/>
      <c r="CK1810" s="56"/>
      <c r="CL1810" s="56"/>
      <c r="CM1810" s="56"/>
      <c r="CN1810" s="56"/>
      <c r="CO1810" s="56"/>
      <c r="CP1810" s="56"/>
      <c r="CQ1810" s="56"/>
      <c r="CR1810" s="56"/>
      <c r="CS1810" s="56"/>
      <c r="CT1810" s="56"/>
      <c r="CU1810" s="56"/>
      <c r="CV1810" s="56"/>
      <c r="CW1810" s="56"/>
      <c r="CX1810" s="56"/>
      <c r="CY1810" s="56"/>
      <c r="CZ1810" s="56"/>
      <c r="DA1810" s="56"/>
      <c r="DB1810" s="56"/>
      <c r="DC1810" s="56"/>
      <c r="DD1810" s="56"/>
      <c r="DE1810" s="56"/>
      <c r="DF1810" s="56"/>
      <c r="DG1810" s="56"/>
      <c r="DH1810" s="56"/>
      <c r="DI1810" s="422"/>
      <c r="DJ1810" s="422"/>
      <c r="DW1810" s="56"/>
      <c r="DX1810" s="56"/>
      <c r="DY1810" s="56"/>
      <c r="DZ1810" s="56"/>
      <c r="EA1810" s="56"/>
      <c r="EB1810" s="56"/>
      <c r="EC1810" s="56"/>
      <c r="ED1810" s="56"/>
      <c r="EE1810" s="56"/>
      <c r="EF1810" s="56"/>
      <c r="EG1810" s="56"/>
      <c r="EH1810" s="56"/>
      <c r="EI1810" s="56"/>
      <c r="EJ1810" s="56"/>
      <c r="EK1810" s="56"/>
      <c r="EL1810" s="56"/>
      <c r="EM1810" s="56"/>
      <c r="EN1810" s="56"/>
      <c r="EO1810" s="56"/>
      <c r="EP1810" s="56"/>
      <c r="EQ1810" s="56"/>
      <c r="ER1810" s="56"/>
      <c r="ES1810" s="56"/>
      <c r="ET1810" s="56"/>
      <c r="EU1810" s="422"/>
      <c r="EV1810" s="422"/>
      <c r="FI1810" s="56"/>
      <c r="FJ1810" s="56"/>
      <c r="FK1810" s="56"/>
      <c r="FL1810" s="56"/>
      <c r="FM1810" s="56"/>
      <c r="FN1810" s="56"/>
      <c r="FO1810" s="56"/>
      <c r="FP1810" s="56"/>
      <c r="FQ1810" s="56"/>
      <c r="FR1810" s="56"/>
      <c r="FS1810" s="56"/>
      <c r="FT1810" s="56"/>
      <c r="FU1810" s="56"/>
      <c r="FV1810" s="56"/>
      <c r="FW1810" s="56"/>
      <c r="FX1810" s="56"/>
      <c r="FY1810" s="56"/>
      <c r="FZ1810" s="56"/>
      <c r="GA1810" s="56"/>
      <c r="GB1810" s="56"/>
      <c r="GC1810" s="56"/>
      <c r="GD1810" s="56"/>
      <c r="GE1810" s="56"/>
      <c r="GF1810" s="56"/>
      <c r="GG1810" s="56"/>
      <c r="GH1810" s="56"/>
      <c r="GI1810" s="56"/>
      <c r="GJ1810" s="56"/>
      <c r="GK1810" s="56"/>
    </row>
    <row r="1811" spans="14:193" s="57" customFormat="1" ht="15" customHeight="1">
      <c r="N1811" s="461">
        <v>15</v>
      </c>
      <c r="O1811" s="461">
        <v>18</v>
      </c>
      <c r="P1811" s="461">
        <v>61</v>
      </c>
      <c r="Q1811" s="461">
        <v>73</v>
      </c>
      <c r="R1811" s="461">
        <v>14</v>
      </c>
      <c r="S1811" s="461">
        <v>18</v>
      </c>
      <c r="T1811" s="461">
        <v>51</v>
      </c>
      <c r="U1811" s="461">
        <v>64</v>
      </c>
      <c r="V1811" s="56"/>
      <c r="W1811" s="56"/>
      <c r="X1811" s="56"/>
      <c r="Y1811" s="56"/>
      <c r="Z1811" s="56"/>
      <c r="AA1811" s="56"/>
      <c r="AB1811" s="56"/>
      <c r="AC1811" s="56"/>
      <c r="AD1811" s="56"/>
      <c r="AE1811" s="56"/>
      <c r="AF1811" s="56"/>
      <c r="BO1811" s="56"/>
      <c r="BP1811" s="56"/>
      <c r="BQ1811" s="155"/>
      <c r="BR1811" s="155"/>
      <c r="BS1811" s="155"/>
      <c r="BT1811" s="155"/>
      <c r="BU1811" s="155"/>
      <c r="BV1811" s="155"/>
      <c r="BW1811" s="155"/>
      <c r="BX1811" s="155"/>
      <c r="BY1811" s="155"/>
      <c r="BZ1811" s="155"/>
      <c r="CA1811" s="155"/>
      <c r="CB1811" s="56"/>
      <c r="CC1811" s="56"/>
      <c r="CD1811" s="56"/>
      <c r="CE1811" s="56"/>
      <c r="CF1811" s="56"/>
      <c r="CG1811" s="56"/>
      <c r="CH1811" s="56"/>
      <c r="CI1811" s="56"/>
      <c r="CJ1811" s="56"/>
      <c r="CK1811" s="56"/>
      <c r="CL1811" s="56"/>
      <c r="CM1811" s="56"/>
      <c r="CN1811" s="56"/>
      <c r="CO1811" s="56"/>
      <c r="CP1811" s="56"/>
      <c r="CQ1811" s="56"/>
      <c r="CR1811" s="56"/>
      <c r="CS1811" s="56"/>
      <c r="CT1811" s="56"/>
      <c r="CU1811" s="56"/>
      <c r="CV1811" s="56"/>
      <c r="CW1811" s="56"/>
      <c r="CX1811" s="56"/>
      <c r="CY1811" s="56"/>
      <c r="CZ1811" s="56"/>
      <c r="DA1811" s="56"/>
      <c r="DB1811" s="56"/>
      <c r="DC1811" s="56"/>
      <c r="DD1811" s="56"/>
      <c r="DE1811" s="56"/>
      <c r="DF1811" s="56"/>
      <c r="DG1811" s="56"/>
      <c r="DH1811" s="56"/>
      <c r="DI1811" s="422"/>
      <c r="DJ1811" s="422"/>
      <c r="DW1811" s="56"/>
      <c r="DX1811" s="56"/>
      <c r="DY1811" s="56"/>
      <c r="DZ1811" s="56"/>
      <c r="EA1811" s="56"/>
      <c r="EB1811" s="56"/>
      <c r="EC1811" s="56"/>
      <c r="ED1811" s="56"/>
      <c r="EE1811" s="56"/>
      <c r="EF1811" s="56"/>
      <c r="EG1811" s="56"/>
      <c r="EH1811" s="56"/>
      <c r="EI1811" s="56"/>
      <c r="EJ1811" s="56"/>
      <c r="EK1811" s="56"/>
      <c r="EL1811" s="56"/>
      <c r="EM1811" s="56"/>
      <c r="EN1811" s="56"/>
      <c r="EO1811" s="56"/>
      <c r="EP1811" s="56"/>
      <c r="EQ1811" s="56"/>
      <c r="ER1811" s="56"/>
      <c r="ES1811" s="56"/>
      <c r="ET1811" s="56"/>
      <c r="EU1811" s="422"/>
      <c r="EV1811" s="422"/>
      <c r="FI1811" s="56"/>
      <c r="FJ1811" s="56"/>
      <c r="FK1811" s="56"/>
      <c r="FL1811" s="56"/>
      <c r="FM1811" s="56"/>
      <c r="FN1811" s="56"/>
      <c r="FO1811" s="56"/>
      <c r="FP1811" s="56"/>
      <c r="FQ1811" s="56"/>
      <c r="FR1811" s="56"/>
      <c r="FS1811" s="56"/>
      <c r="FT1811" s="56"/>
      <c r="FU1811" s="56"/>
      <c r="FV1811" s="56"/>
      <c r="FW1811" s="56"/>
      <c r="FX1811" s="56"/>
      <c r="FY1811" s="56"/>
      <c r="FZ1811" s="56"/>
      <c r="GA1811" s="56"/>
      <c r="GB1811" s="56"/>
      <c r="GC1811" s="56"/>
      <c r="GD1811" s="56"/>
      <c r="GE1811" s="56"/>
      <c r="GF1811" s="56"/>
      <c r="GG1811" s="56"/>
      <c r="GH1811" s="56"/>
      <c r="GI1811" s="56"/>
      <c r="GJ1811" s="56"/>
      <c r="GK1811" s="56"/>
    </row>
    <row r="1812" spans="14:193" s="57" customFormat="1" ht="15" customHeight="1">
      <c r="N1812" s="461">
        <v>16</v>
      </c>
      <c r="O1812" s="461">
        <v>19</v>
      </c>
      <c r="P1812" s="461">
        <v>62</v>
      </c>
      <c r="Q1812" s="461">
        <v>74</v>
      </c>
      <c r="R1812" s="461">
        <v>15</v>
      </c>
      <c r="S1812" s="461">
        <v>19</v>
      </c>
      <c r="T1812" s="461">
        <v>52</v>
      </c>
      <c r="U1812" s="461">
        <v>65</v>
      </c>
      <c r="V1812" s="56"/>
      <c r="W1812" s="56"/>
      <c r="X1812" s="56"/>
      <c r="Y1812" s="56"/>
      <c r="Z1812" s="56"/>
      <c r="AA1812" s="56"/>
      <c r="AB1812" s="56"/>
      <c r="AC1812" s="56"/>
      <c r="AD1812" s="56"/>
      <c r="AE1812" s="56"/>
      <c r="AF1812" s="56"/>
      <c r="BO1812" s="56"/>
      <c r="BP1812" s="56"/>
      <c r="BQ1812" s="155"/>
      <c r="BR1812" s="155"/>
      <c r="BS1812" s="155"/>
      <c r="BT1812" s="155"/>
      <c r="BU1812" s="155"/>
      <c r="BV1812" s="155"/>
      <c r="BW1812" s="155"/>
      <c r="BX1812" s="155"/>
      <c r="BY1812" s="155"/>
      <c r="BZ1812" s="155"/>
      <c r="CA1812" s="155"/>
      <c r="CB1812" s="56"/>
      <c r="CC1812" s="56"/>
      <c r="CD1812" s="56"/>
      <c r="CE1812" s="56"/>
      <c r="CF1812" s="56"/>
      <c r="CG1812" s="56"/>
      <c r="CH1812" s="56"/>
      <c r="CI1812" s="56"/>
      <c r="CJ1812" s="56"/>
      <c r="CK1812" s="56"/>
      <c r="CL1812" s="56"/>
      <c r="CM1812" s="56"/>
      <c r="CN1812" s="56"/>
      <c r="CO1812" s="56"/>
      <c r="CP1812" s="56"/>
      <c r="CQ1812" s="56"/>
      <c r="CR1812" s="56"/>
      <c r="CS1812" s="56"/>
      <c r="CT1812" s="56"/>
      <c r="CU1812" s="56"/>
      <c r="CV1812" s="56"/>
      <c r="CW1812" s="56"/>
      <c r="CX1812" s="56"/>
      <c r="CY1812" s="56"/>
      <c r="CZ1812" s="56"/>
      <c r="DA1812" s="56"/>
      <c r="DB1812" s="56"/>
      <c r="DC1812" s="56"/>
      <c r="DD1812" s="56"/>
      <c r="DE1812" s="56"/>
      <c r="DF1812" s="56"/>
      <c r="DG1812" s="56"/>
      <c r="DH1812" s="56"/>
      <c r="DI1812" s="422"/>
      <c r="DJ1812" s="422"/>
      <c r="DW1812" s="56"/>
      <c r="DX1812" s="56"/>
      <c r="DY1812" s="56"/>
      <c r="DZ1812" s="56"/>
      <c r="EA1812" s="56"/>
      <c r="EB1812" s="56"/>
      <c r="EC1812" s="56"/>
      <c r="ED1812" s="56"/>
      <c r="EE1812" s="56"/>
      <c r="EF1812" s="56"/>
      <c r="EG1812" s="56"/>
      <c r="EH1812" s="56"/>
      <c r="EI1812" s="56"/>
      <c r="EJ1812" s="56"/>
      <c r="EK1812" s="56"/>
      <c r="EL1812" s="56"/>
      <c r="EM1812" s="56"/>
      <c r="EN1812" s="56"/>
      <c r="EO1812" s="56"/>
      <c r="EP1812" s="56"/>
      <c r="EQ1812" s="56"/>
      <c r="ER1812" s="56"/>
      <c r="ES1812" s="56"/>
      <c r="ET1812" s="56"/>
      <c r="EU1812" s="422"/>
      <c r="EV1812" s="422"/>
      <c r="FI1812" s="56"/>
      <c r="FJ1812" s="56"/>
      <c r="FK1812" s="56"/>
      <c r="FL1812" s="56"/>
      <c r="FM1812" s="56"/>
      <c r="FN1812" s="56"/>
      <c r="FO1812" s="56"/>
      <c r="FP1812" s="56"/>
      <c r="FQ1812" s="56"/>
      <c r="FR1812" s="56"/>
      <c r="FS1812" s="56"/>
      <c r="FT1812" s="56"/>
      <c r="FU1812" s="56"/>
      <c r="FV1812" s="56"/>
      <c r="FW1812" s="56"/>
      <c r="FX1812" s="56"/>
      <c r="FY1812" s="56"/>
      <c r="FZ1812" s="56"/>
      <c r="GA1812" s="56"/>
      <c r="GB1812" s="56"/>
      <c r="GC1812" s="56"/>
      <c r="GD1812" s="56"/>
      <c r="GE1812" s="56"/>
      <c r="GF1812" s="56"/>
      <c r="GG1812" s="56"/>
      <c r="GH1812" s="56"/>
      <c r="GI1812" s="56"/>
      <c r="GJ1812" s="56"/>
      <c r="GK1812" s="56"/>
    </row>
    <row r="1813" spans="14:193" s="57" customFormat="1" ht="15" customHeight="1">
      <c r="N1813" s="461">
        <v>17</v>
      </c>
      <c r="O1813" s="461">
        <v>20</v>
      </c>
      <c r="P1813" s="461">
        <v>63</v>
      </c>
      <c r="Q1813" s="461">
        <v>76</v>
      </c>
      <c r="R1813" s="461">
        <v>16</v>
      </c>
      <c r="S1813" s="461">
        <v>20</v>
      </c>
      <c r="T1813" s="461">
        <v>53</v>
      </c>
      <c r="U1813" s="461">
        <v>66</v>
      </c>
      <c r="V1813" s="56"/>
      <c r="W1813" s="56"/>
      <c r="X1813" s="56"/>
      <c r="Y1813" s="56"/>
      <c r="Z1813" s="56"/>
      <c r="AA1813" s="56"/>
      <c r="AB1813" s="56"/>
      <c r="AC1813" s="56"/>
      <c r="AD1813" s="56"/>
      <c r="AE1813" s="56"/>
      <c r="AF1813" s="56"/>
      <c r="BO1813" s="56"/>
      <c r="BP1813" s="56"/>
      <c r="BQ1813" s="155"/>
      <c r="BR1813" s="155"/>
      <c r="BS1813" s="155"/>
      <c r="BT1813" s="155"/>
      <c r="BU1813" s="155"/>
      <c r="BV1813" s="155"/>
      <c r="BW1813" s="155"/>
      <c r="BX1813" s="155"/>
      <c r="BY1813" s="155"/>
      <c r="BZ1813" s="155"/>
      <c r="CA1813" s="155"/>
      <c r="CB1813" s="56"/>
      <c r="CC1813" s="56"/>
      <c r="CD1813" s="56"/>
      <c r="CE1813" s="56"/>
      <c r="CF1813" s="56"/>
      <c r="CG1813" s="56"/>
      <c r="CH1813" s="56"/>
      <c r="CI1813" s="56"/>
      <c r="CJ1813" s="56"/>
      <c r="CK1813" s="56"/>
      <c r="CL1813" s="56"/>
      <c r="CM1813" s="56"/>
      <c r="CN1813" s="56"/>
      <c r="CO1813" s="56"/>
      <c r="CP1813" s="56"/>
      <c r="CQ1813" s="56"/>
      <c r="CR1813" s="56"/>
      <c r="CS1813" s="56"/>
      <c r="CT1813" s="56"/>
      <c r="CU1813" s="56"/>
      <c r="CV1813" s="56"/>
      <c r="CW1813" s="56"/>
      <c r="CX1813" s="56"/>
      <c r="CY1813" s="56"/>
      <c r="CZ1813" s="56"/>
      <c r="DA1813" s="56"/>
      <c r="DB1813" s="56"/>
      <c r="DC1813" s="56"/>
      <c r="DD1813" s="56"/>
      <c r="DE1813" s="56"/>
      <c r="DF1813" s="56"/>
      <c r="DG1813" s="56"/>
      <c r="DH1813" s="56"/>
      <c r="DI1813" s="422"/>
      <c r="DJ1813" s="422"/>
      <c r="DW1813" s="56"/>
      <c r="DX1813" s="56"/>
      <c r="DY1813" s="56"/>
      <c r="DZ1813" s="56"/>
      <c r="EA1813" s="56"/>
      <c r="EB1813" s="56"/>
      <c r="EC1813" s="56"/>
      <c r="ED1813" s="56"/>
      <c r="EE1813" s="56"/>
      <c r="EF1813" s="56"/>
      <c r="EG1813" s="56"/>
      <c r="EH1813" s="56"/>
      <c r="EI1813" s="56"/>
      <c r="EJ1813" s="56"/>
      <c r="EK1813" s="56"/>
      <c r="EL1813" s="56"/>
      <c r="EM1813" s="56"/>
      <c r="EN1813" s="56"/>
      <c r="EO1813" s="56"/>
      <c r="EP1813" s="56"/>
      <c r="EQ1813" s="56"/>
      <c r="ER1813" s="56"/>
      <c r="ES1813" s="56"/>
      <c r="ET1813" s="56"/>
      <c r="EU1813" s="422"/>
      <c r="EV1813" s="422"/>
      <c r="FI1813" s="56"/>
      <c r="FJ1813" s="56"/>
      <c r="FK1813" s="56"/>
      <c r="FL1813" s="56"/>
      <c r="FM1813" s="56"/>
      <c r="FN1813" s="56"/>
      <c r="FO1813" s="56"/>
      <c r="FP1813" s="56"/>
      <c r="FQ1813" s="56"/>
      <c r="FR1813" s="56"/>
      <c r="FS1813" s="56"/>
      <c r="FT1813" s="56"/>
      <c r="FU1813" s="56"/>
      <c r="FV1813" s="56"/>
      <c r="FW1813" s="56"/>
      <c r="FX1813" s="56"/>
      <c r="FY1813" s="56"/>
      <c r="FZ1813" s="56"/>
      <c r="GA1813" s="56"/>
      <c r="GB1813" s="56"/>
      <c r="GC1813" s="56"/>
      <c r="GD1813" s="56"/>
      <c r="GE1813" s="56"/>
      <c r="GF1813" s="56"/>
      <c r="GG1813" s="56"/>
      <c r="GH1813" s="56"/>
      <c r="GI1813" s="56"/>
      <c r="GJ1813" s="56"/>
      <c r="GK1813" s="56"/>
    </row>
    <row r="1814" spans="14:193" s="57" customFormat="1" ht="15" customHeight="1">
      <c r="N1814" s="461">
        <v>18</v>
      </c>
      <c r="O1814" s="461">
        <v>22</v>
      </c>
      <c r="P1814" s="461">
        <v>64</v>
      </c>
      <c r="Q1814" s="461">
        <v>77</v>
      </c>
      <c r="R1814" s="461">
        <v>17</v>
      </c>
      <c r="S1814" s="461">
        <v>21</v>
      </c>
      <c r="T1814" s="461">
        <v>54</v>
      </c>
      <c r="U1814" s="461">
        <v>68</v>
      </c>
      <c r="V1814" s="56"/>
      <c r="W1814" s="56"/>
      <c r="X1814" s="56"/>
      <c r="Y1814" s="56"/>
      <c r="Z1814" s="56"/>
      <c r="AA1814" s="56"/>
      <c r="AB1814" s="56"/>
      <c r="AC1814" s="56"/>
      <c r="AD1814" s="56"/>
      <c r="AE1814" s="56"/>
      <c r="AF1814" s="56"/>
      <c r="BO1814" s="56"/>
      <c r="BP1814" s="56"/>
      <c r="BQ1814" s="155"/>
      <c r="BR1814" s="155"/>
      <c r="BS1814" s="155"/>
      <c r="BT1814" s="155"/>
      <c r="BU1814" s="155"/>
      <c r="BV1814" s="155"/>
      <c r="BW1814" s="155"/>
      <c r="BX1814" s="155"/>
      <c r="BY1814" s="155"/>
      <c r="BZ1814" s="155"/>
      <c r="CA1814" s="155"/>
      <c r="CB1814" s="56"/>
      <c r="CC1814" s="56"/>
      <c r="CD1814" s="56"/>
      <c r="CE1814" s="56"/>
      <c r="CF1814" s="56"/>
      <c r="CG1814" s="56"/>
      <c r="CH1814" s="56"/>
      <c r="CI1814" s="56"/>
      <c r="CJ1814" s="56"/>
      <c r="CK1814" s="56"/>
      <c r="CL1814" s="56"/>
      <c r="CM1814" s="56"/>
      <c r="CN1814" s="56"/>
      <c r="CO1814" s="56"/>
      <c r="CP1814" s="56"/>
      <c r="CQ1814" s="56"/>
      <c r="CR1814" s="56"/>
      <c r="CS1814" s="56"/>
      <c r="CT1814" s="56"/>
      <c r="CU1814" s="56"/>
      <c r="CV1814" s="56"/>
      <c r="CW1814" s="56"/>
      <c r="CX1814" s="56"/>
      <c r="CY1814" s="56"/>
      <c r="CZ1814" s="56"/>
      <c r="DA1814" s="56"/>
      <c r="DB1814" s="56"/>
      <c r="DC1814" s="56"/>
      <c r="DD1814" s="56"/>
      <c r="DE1814" s="56"/>
      <c r="DF1814" s="56"/>
      <c r="DG1814" s="56"/>
      <c r="DH1814" s="56"/>
      <c r="DI1814" s="422"/>
      <c r="DJ1814" s="422"/>
      <c r="DW1814" s="56"/>
      <c r="DX1814" s="56"/>
      <c r="DY1814" s="56"/>
      <c r="DZ1814" s="56"/>
      <c r="EA1814" s="56"/>
      <c r="EB1814" s="56"/>
      <c r="EC1814" s="56"/>
      <c r="ED1814" s="56"/>
      <c r="EE1814" s="56"/>
      <c r="EF1814" s="56"/>
      <c r="EG1814" s="56"/>
      <c r="EH1814" s="56"/>
      <c r="EI1814" s="56"/>
      <c r="EJ1814" s="56"/>
      <c r="EK1814" s="56"/>
      <c r="EL1814" s="56"/>
      <c r="EM1814" s="56"/>
      <c r="EN1814" s="56"/>
      <c r="EO1814" s="56"/>
      <c r="EP1814" s="56"/>
      <c r="EQ1814" s="56"/>
      <c r="ER1814" s="56"/>
      <c r="ES1814" s="56"/>
      <c r="ET1814" s="56"/>
      <c r="EU1814" s="422"/>
      <c r="EV1814" s="422"/>
      <c r="FI1814" s="56"/>
      <c r="FJ1814" s="56"/>
      <c r="FK1814" s="56"/>
      <c r="FL1814" s="56"/>
      <c r="FM1814" s="56"/>
      <c r="FN1814" s="56"/>
      <c r="FO1814" s="56"/>
      <c r="FP1814" s="56"/>
      <c r="FQ1814" s="56"/>
      <c r="FR1814" s="56"/>
      <c r="FS1814" s="56"/>
      <c r="FT1814" s="56"/>
      <c r="FU1814" s="56"/>
      <c r="FV1814" s="56"/>
      <c r="FW1814" s="56"/>
      <c r="FX1814" s="56"/>
      <c r="FY1814" s="56"/>
      <c r="FZ1814" s="56"/>
      <c r="GA1814" s="56"/>
      <c r="GB1814" s="56"/>
      <c r="GC1814" s="56"/>
      <c r="GD1814" s="56"/>
      <c r="GE1814" s="56"/>
      <c r="GF1814" s="56"/>
      <c r="GG1814" s="56"/>
      <c r="GH1814" s="56"/>
      <c r="GI1814" s="56"/>
      <c r="GJ1814" s="56"/>
      <c r="GK1814" s="56"/>
    </row>
    <row r="1815" spans="14:193" s="57" customFormat="1" ht="15" customHeight="1">
      <c r="N1815" s="461">
        <v>19</v>
      </c>
      <c r="O1815" s="461">
        <v>23</v>
      </c>
      <c r="P1815" s="461">
        <v>65</v>
      </c>
      <c r="Q1815" s="461">
        <v>78</v>
      </c>
      <c r="R1815" s="461">
        <v>18</v>
      </c>
      <c r="S1815" s="461">
        <v>23</v>
      </c>
      <c r="T1815" s="461">
        <v>55</v>
      </c>
      <c r="U1815" s="461">
        <v>69</v>
      </c>
      <c r="V1815" s="56"/>
      <c r="W1815" s="56"/>
      <c r="X1815" s="56"/>
      <c r="Y1815" s="56"/>
      <c r="Z1815" s="56"/>
      <c r="AA1815" s="56"/>
      <c r="AB1815" s="56"/>
      <c r="AC1815" s="56"/>
      <c r="AD1815" s="56"/>
      <c r="AE1815" s="56"/>
      <c r="AF1815" s="56"/>
      <c r="BO1815" s="56"/>
      <c r="BP1815" s="56"/>
      <c r="BQ1815" s="155"/>
      <c r="BR1815" s="155"/>
      <c r="BS1815" s="155"/>
      <c r="BT1815" s="155"/>
      <c r="BU1815" s="155"/>
      <c r="BV1815" s="155"/>
      <c r="BW1815" s="155"/>
      <c r="BX1815" s="155"/>
      <c r="BY1815" s="155"/>
      <c r="BZ1815" s="155"/>
      <c r="CA1815" s="155"/>
      <c r="CB1815" s="56"/>
      <c r="CC1815" s="56"/>
      <c r="CD1815" s="56"/>
      <c r="CE1815" s="56"/>
      <c r="CF1815" s="56"/>
      <c r="CG1815" s="56"/>
      <c r="CH1815" s="56"/>
      <c r="CI1815" s="56"/>
      <c r="CJ1815" s="56"/>
      <c r="CK1815" s="56"/>
      <c r="CL1815" s="56"/>
      <c r="CM1815" s="56"/>
      <c r="CN1815" s="56"/>
      <c r="CO1815" s="56"/>
      <c r="CP1815" s="56"/>
      <c r="CQ1815" s="56"/>
      <c r="CR1815" s="56"/>
      <c r="CS1815" s="56"/>
      <c r="CT1815" s="56"/>
      <c r="CU1815" s="56"/>
      <c r="CV1815" s="56"/>
      <c r="CW1815" s="56"/>
      <c r="CX1815" s="56"/>
      <c r="CY1815" s="56"/>
      <c r="CZ1815" s="56"/>
      <c r="DA1815" s="56"/>
      <c r="DB1815" s="56"/>
      <c r="DC1815" s="56"/>
      <c r="DD1815" s="56"/>
      <c r="DE1815" s="56"/>
      <c r="DF1815" s="56"/>
      <c r="DG1815" s="56"/>
      <c r="DH1815" s="56"/>
      <c r="DI1815" s="422"/>
      <c r="DJ1815" s="422"/>
      <c r="DW1815" s="56"/>
      <c r="DX1815" s="56"/>
      <c r="DY1815" s="56"/>
      <c r="DZ1815" s="56"/>
      <c r="EA1815" s="56"/>
      <c r="EB1815" s="56"/>
      <c r="EC1815" s="56"/>
      <c r="ED1815" s="56"/>
      <c r="EE1815" s="56"/>
      <c r="EF1815" s="56"/>
      <c r="EG1815" s="56"/>
      <c r="EH1815" s="56"/>
      <c r="EI1815" s="56"/>
      <c r="EJ1815" s="56"/>
      <c r="EK1815" s="56"/>
      <c r="EL1815" s="56"/>
      <c r="EM1815" s="56"/>
      <c r="EN1815" s="56"/>
      <c r="EO1815" s="56"/>
      <c r="EP1815" s="56"/>
      <c r="EQ1815" s="56"/>
      <c r="ER1815" s="56"/>
      <c r="ES1815" s="56"/>
      <c r="ET1815" s="56"/>
      <c r="EU1815" s="422"/>
      <c r="EV1815" s="422"/>
      <c r="FI1815" s="56"/>
      <c r="FJ1815" s="56"/>
      <c r="FK1815" s="56"/>
      <c r="FL1815" s="56"/>
      <c r="FM1815" s="56"/>
      <c r="FN1815" s="56"/>
      <c r="FO1815" s="56"/>
      <c r="FP1815" s="56"/>
      <c r="FQ1815" s="56"/>
      <c r="FR1815" s="56"/>
      <c r="FS1815" s="56"/>
      <c r="FT1815" s="56"/>
      <c r="FU1815" s="56"/>
      <c r="FV1815" s="56"/>
      <c r="FW1815" s="56"/>
      <c r="FX1815" s="56"/>
      <c r="FY1815" s="56"/>
      <c r="FZ1815" s="56"/>
      <c r="GA1815" s="56"/>
      <c r="GB1815" s="56"/>
      <c r="GC1815" s="56"/>
      <c r="GD1815" s="56"/>
      <c r="GE1815" s="56"/>
      <c r="GF1815" s="56"/>
      <c r="GG1815" s="56"/>
      <c r="GH1815" s="56"/>
      <c r="GI1815" s="56"/>
      <c r="GJ1815" s="56"/>
      <c r="GK1815" s="56"/>
    </row>
    <row r="1816" spans="14:193" s="57" customFormat="1" ht="15" customHeight="1">
      <c r="N1816" s="461">
        <v>20</v>
      </c>
      <c r="O1816" s="461">
        <v>24</v>
      </c>
      <c r="P1816" s="461">
        <v>66</v>
      </c>
      <c r="Q1816" s="461">
        <v>79</v>
      </c>
      <c r="R1816" s="461">
        <v>19</v>
      </c>
      <c r="S1816" s="461">
        <v>24</v>
      </c>
      <c r="T1816" s="461">
        <v>56</v>
      </c>
      <c r="U1816" s="461">
        <v>70</v>
      </c>
      <c r="V1816" s="56"/>
      <c r="W1816" s="56"/>
      <c r="X1816" s="56"/>
      <c r="Y1816" s="56"/>
      <c r="Z1816" s="56"/>
      <c r="AA1816" s="56"/>
      <c r="AB1816" s="56"/>
      <c r="AC1816" s="56"/>
      <c r="AD1816" s="56"/>
      <c r="AE1816" s="56"/>
      <c r="AF1816" s="56"/>
      <c r="BO1816" s="56"/>
      <c r="BP1816" s="56"/>
      <c r="BQ1816" s="155"/>
      <c r="BR1816" s="155"/>
      <c r="BS1816" s="155"/>
      <c r="BT1816" s="155"/>
      <c r="BU1816" s="155"/>
      <c r="BV1816" s="155"/>
      <c r="BW1816" s="155"/>
      <c r="BX1816" s="155"/>
      <c r="BY1816" s="155"/>
      <c r="BZ1816" s="155"/>
      <c r="CA1816" s="155"/>
      <c r="CB1816" s="56"/>
      <c r="CC1816" s="56"/>
      <c r="CD1816" s="56"/>
      <c r="CE1816" s="56"/>
      <c r="CF1816" s="56"/>
      <c r="CG1816" s="56"/>
      <c r="CH1816" s="56"/>
      <c r="CI1816" s="56"/>
      <c r="CJ1816" s="56"/>
      <c r="CK1816" s="56"/>
      <c r="CL1816" s="56"/>
      <c r="CM1816" s="56"/>
      <c r="CN1816" s="56"/>
      <c r="CO1816" s="56"/>
      <c r="CP1816" s="56"/>
      <c r="CQ1816" s="56"/>
      <c r="CR1816" s="56"/>
      <c r="CS1816" s="56"/>
      <c r="CT1816" s="56"/>
      <c r="CU1816" s="56"/>
      <c r="CV1816" s="56"/>
      <c r="CW1816" s="56"/>
      <c r="CX1816" s="56"/>
      <c r="CY1816" s="56"/>
      <c r="CZ1816" s="56"/>
      <c r="DA1816" s="56"/>
      <c r="DB1816" s="56"/>
      <c r="DC1816" s="56"/>
      <c r="DD1816" s="56"/>
      <c r="DE1816" s="56"/>
      <c r="DF1816" s="56"/>
      <c r="DG1816" s="56"/>
      <c r="DH1816" s="56"/>
      <c r="DI1816" s="422"/>
      <c r="DJ1816" s="422"/>
      <c r="DW1816" s="56"/>
      <c r="DX1816" s="56"/>
      <c r="DY1816" s="56"/>
      <c r="DZ1816" s="56"/>
      <c r="EA1816" s="56"/>
      <c r="EB1816" s="56"/>
      <c r="EC1816" s="56"/>
      <c r="ED1816" s="56"/>
      <c r="EE1816" s="56"/>
      <c r="EF1816" s="56"/>
      <c r="EG1816" s="56"/>
      <c r="EH1816" s="56"/>
      <c r="EI1816" s="56"/>
      <c r="EJ1816" s="56"/>
      <c r="EK1816" s="56"/>
      <c r="EL1816" s="56"/>
      <c r="EM1816" s="56"/>
      <c r="EN1816" s="56"/>
      <c r="EO1816" s="56"/>
      <c r="EP1816" s="56"/>
      <c r="EQ1816" s="56"/>
      <c r="ER1816" s="56"/>
      <c r="ES1816" s="56"/>
      <c r="ET1816" s="56"/>
      <c r="EU1816" s="422"/>
      <c r="EV1816" s="422"/>
      <c r="FI1816" s="56"/>
      <c r="FJ1816" s="56"/>
      <c r="FK1816" s="56"/>
      <c r="FL1816" s="56"/>
      <c r="FM1816" s="56"/>
      <c r="FN1816" s="56"/>
      <c r="FO1816" s="56"/>
      <c r="FP1816" s="56"/>
      <c r="FQ1816" s="56"/>
      <c r="FR1816" s="56"/>
      <c r="FS1816" s="56"/>
      <c r="FT1816" s="56"/>
      <c r="FU1816" s="56"/>
      <c r="FV1816" s="56"/>
      <c r="FW1816" s="56"/>
      <c r="FX1816" s="56"/>
      <c r="FY1816" s="56"/>
      <c r="FZ1816" s="56"/>
      <c r="GA1816" s="56"/>
      <c r="GB1816" s="56"/>
      <c r="GC1816" s="56"/>
      <c r="GD1816" s="56"/>
      <c r="GE1816" s="56"/>
      <c r="GF1816" s="56"/>
      <c r="GG1816" s="56"/>
      <c r="GH1816" s="56"/>
      <c r="GI1816" s="56"/>
      <c r="GJ1816" s="56"/>
      <c r="GK1816" s="56"/>
    </row>
    <row r="1817" spans="14:193" s="57" customFormat="1" ht="15" customHeight="1">
      <c r="N1817" s="461">
        <v>21</v>
      </c>
      <c r="O1817" s="461">
        <v>25</v>
      </c>
      <c r="P1817" s="461">
        <v>67</v>
      </c>
      <c r="Q1817" s="461">
        <v>80</v>
      </c>
      <c r="R1817" s="461">
        <v>20</v>
      </c>
      <c r="S1817" s="461">
        <v>25</v>
      </c>
      <c r="T1817" s="461">
        <v>57</v>
      </c>
      <c r="U1817" s="461">
        <v>71</v>
      </c>
      <c r="V1817" s="56"/>
      <c r="W1817" s="56"/>
      <c r="X1817" s="56"/>
      <c r="Y1817" s="56"/>
      <c r="Z1817" s="56"/>
      <c r="AA1817" s="56"/>
      <c r="AB1817" s="56"/>
      <c r="AC1817" s="56"/>
      <c r="AD1817" s="56"/>
      <c r="AE1817" s="56"/>
      <c r="AF1817" s="56"/>
      <c r="BO1817" s="56"/>
      <c r="BP1817" s="56"/>
      <c r="BQ1817" s="155"/>
      <c r="BR1817" s="155"/>
      <c r="BS1817" s="155"/>
      <c r="BT1817" s="155"/>
      <c r="BU1817" s="155"/>
      <c r="BV1817" s="155"/>
      <c r="BW1817" s="155"/>
      <c r="BX1817" s="155"/>
      <c r="BY1817" s="155"/>
      <c r="BZ1817" s="155"/>
      <c r="CA1817" s="155"/>
      <c r="CB1817" s="56"/>
      <c r="CC1817" s="56"/>
      <c r="CD1817" s="56"/>
      <c r="CE1817" s="56"/>
      <c r="CF1817" s="56"/>
      <c r="CG1817" s="56"/>
      <c r="CH1817" s="56"/>
      <c r="CI1817" s="56"/>
      <c r="CJ1817" s="56"/>
      <c r="CK1817" s="56"/>
      <c r="CL1817" s="56"/>
      <c r="CM1817" s="56"/>
      <c r="CN1817" s="56"/>
      <c r="CO1817" s="56"/>
      <c r="CP1817" s="56"/>
      <c r="CQ1817" s="56"/>
      <c r="CR1817" s="56"/>
      <c r="CS1817" s="56"/>
      <c r="CT1817" s="56"/>
      <c r="CU1817" s="56"/>
      <c r="CV1817" s="56"/>
      <c r="CW1817" s="56"/>
      <c r="CX1817" s="56"/>
      <c r="CY1817" s="56"/>
      <c r="CZ1817" s="56"/>
      <c r="DA1817" s="56"/>
      <c r="DB1817" s="56"/>
      <c r="DC1817" s="56"/>
      <c r="DD1817" s="56"/>
      <c r="DE1817" s="56"/>
      <c r="DF1817" s="56"/>
      <c r="DG1817" s="56"/>
      <c r="DH1817" s="56"/>
      <c r="DI1817" s="422"/>
      <c r="DJ1817" s="422"/>
      <c r="DW1817" s="56"/>
      <c r="DX1817" s="56"/>
      <c r="DY1817" s="56"/>
      <c r="DZ1817" s="56"/>
      <c r="EA1817" s="56"/>
      <c r="EB1817" s="56"/>
      <c r="EC1817" s="56"/>
      <c r="ED1817" s="56"/>
      <c r="EE1817" s="56"/>
      <c r="EF1817" s="56"/>
      <c r="EG1817" s="56"/>
      <c r="EH1817" s="56"/>
      <c r="EI1817" s="56"/>
      <c r="EJ1817" s="56"/>
      <c r="EK1817" s="56"/>
      <c r="EL1817" s="56"/>
      <c r="EM1817" s="56"/>
      <c r="EN1817" s="56"/>
      <c r="EO1817" s="56"/>
      <c r="EP1817" s="56"/>
      <c r="EQ1817" s="56"/>
      <c r="ER1817" s="56"/>
      <c r="ES1817" s="56"/>
      <c r="ET1817" s="56"/>
      <c r="EU1817" s="422"/>
      <c r="EV1817" s="422"/>
      <c r="FI1817" s="56"/>
      <c r="FJ1817" s="56"/>
      <c r="FK1817" s="56"/>
      <c r="FL1817" s="56"/>
      <c r="FM1817" s="56"/>
      <c r="FN1817" s="56"/>
      <c r="FO1817" s="56"/>
      <c r="FP1817" s="56"/>
      <c r="FQ1817" s="56"/>
      <c r="FR1817" s="56"/>
      <c r="FS1817" s="56"/>
      <c r="FT1817" s="56"/>
      <c r="FU1817" s="56"/>
      <c r="FV1817" s="56"/>
      <c r="FW1817" s="56"/>
      <c r="FX1817" s="56"/>
      <c r="FY1817" s="56"/>
      <c r="FZ1817" s="56"/>
      <c r="GA1817" s="56"/>
      <c r="GB1817" s="56"/>
      <c r="GC1817" s="56"/>
      <c r="GD1817" s="56"/>
      <c r="GE1817" s="56"/>
      <c r="GF1817" s="56"/>
      <c r="GG1817" s="56"/>
      <c r="GH1817" s="56"/>
      <c r="GI1817" s="56"/>
      <c r="GJ1817" s="56"/>
      <c r="GK1817" s="56"/>
    </row>
    <row r="1818" spans="14:193" s="57" customFormat="1" ht="15" customHeight="1">
      <c r="N1818" s="461">
        <v>22</v>
      </c>
      <c r="O1818" s="461">
        <v>26</v>
      </c>
      <c r="P1818" s="461">
        <v>68</v>
      </c>
      <c r="Q1818" s="461">
        <v>82</v>
      </c>
      <c r="R1818" s="461">
        <v>21</v>
      </c>
      <c r="S1818" s="461">
        <v>26</v>
      </c>
      <c r="T1818" s="461">
        <v>58</v>
      </c>
      <c r="U1818" s="461">
        <v>73</v>
      </c>
      <c r="V1818" s="56"/>
      <c r="W1818" s="56"/>
      <c r="X1818" s="56"/>
      <c r="Y1818" s="56"/>
      <c r="Z1818" s="56"/>
      <c r="AA1818" s="56"/>
      <c r="AB1818" s="56"/>
      <c r="AC1818" s="56"/>
      <c r="AD1818" s="56"/>
      <c r="AE1818" s="56"/>
      <c r="AF1818" s="56"/>
      <c r="BO1818" s="56"/>
      <c r="BP1818" s="56"/>
      <c r="BQ1818" s="155"/>
      <c r="BR1818" s="155"/>
      <c r="BS1818" s="155"/>
      <c r="BT1818" s="155"/>
      <c r="BU1818" s="155"/>
      <c r="BV1818" s="155"/>
      <c r="BW1818" s="155"/>
      <c r="BX1818" s="155"/>
      <c r="BY1818" s="155"/>
      <c r="BZ1818" s="155"/>
      <c r="CA1818" s="155"/>
      <c r="CB1818" s="56"/>
      <c r="CC1818" s="56"/>
      <c r="CD1818" s="56"/>
      <c r="CE1818" s="56"/>
      <c r="CF1818" s="56"/>
      <c r="CG1818" s="56"/>
      <c r="CH1818" s="56"/>
      <c r="CI1818" s="56"/>
      <c r="CJ1818" s="56"/>
      <c r="CK1818" s="56"/>
      <c r="CL1818" s="56"/>
      <c r="CM1818" s="56"/>
      <c r="CN1818" s="56"/>
      <c r="CO1818" s="56"/>
      <c r="CP1818" s="56"/>
      <c r="CQ1818" s="56"/>
      <c r="CR1818" s="56"/>
      <c r="CS1818" s="56"/>
      <c r="CT1818" s="56"/>
      <c r="CU1818" s="56"/>
      <c r="CV1818" s="56"/>
      <c r="CW1818" s="56"/>
      <c r="CX1818" s="56"/>
      <c r="CY1818" s="56"/>
      <c r="CZ1818" s="56"/>
      <c r="DA1818" s="56"/>
      <c r="DB1818" s="56"/>
      <c r="DC1818" s="56"/>
      <c r="DD1818" s="56"/>
      <c r="DE1818" s="56"/>
      <c r="DF1818" s="56"/>
      <c r="DG1818" s="56"/>
      <c r="DH1818" s="56"/>
      <c r="DI1818" s="422"/>
      <c r="DJ1818" s="422"/>
      <c r="DW1818" s="56"/>
      <c r="DX1818" s="56"/>
      <c r="DY1818" s="56"/>
      <c r="DZ1818" s="56"/>
      <c r="EA1818" s="56"/>
      <c r="EB1818" s="56"/>
      <c r="EC1818" s="56"/>
      <c r="ED1818" s="56"/>
      <c r="EE1818" s="56"/>
      <c r="EF1818" s="56"/>
      <c r="EG1818" s="56"/>
      <c r="EH1818" s="56"/>
      <c r="EI1818" s="56"/>
      <c r="EJ1818" s="56"/>
      <c r="EK1818" s="56"/>
      <c r="EL1818" s="56"/>
      <c r="EM1818" s="56"/>
      <c r="EN1818" s="56"/>
      <c r="EO1818" s="56"/>
      <c r="EP1818" s="56"/>
      <c r="EQ1818" s="56"/>
      <c r="ER1818" s="56"/>
      <c r="ES1818" s="56"/>
      <c r="ET1818" s="56"/>
      <c r="EU1818" s="422"/>
      <c r="EV1818" s="422"/>
      <c r="FI1818" s="56"/>
      <c r="FJ1818" s="56"/>
      <c r="FK1818" s="56"/>
      <c r="FL1818" s="56"/>
      <c r="FM1818" s="56"/>
      <c r="FN1818" s="56"/>
      <c r="FO1818" s="56"/>
      <c r="FP1818" s="56"/>
      <c r="FQ1818" s="56"/>
      <c r="FR1818" s="56"/>
      <c r="FS1818" s="56"/>
      <c r="FT1818" s="56"/>
      <c r="FU1818" s="56"/>
      <c r="FV1818" s="56"/>
      <c r="FW1818" s="56"/>
      <c r="FX1818" s="56"/>
      <c r="FY1818" s="56"/>
      <c r="FZ1818" s="56"/>
      <c r="GA1818" s="56"/>
      <c r="GB1818" s="56"/>
      <c r="GC1818" s="56"/>
      <c r="GD1818" s="56"/>
      <c r="GE1818" s="56"/>
      <c r="GF1818" s="56"/>
      <c r="GG1818" s="56"/>
      <c r="GH1818" s="56"/>
      <c r="GI1818" s="56"/>
      <c r="GJ1818" s="56"/>
      <c r="GK1818" s="56"/>
    </row>
    <row r="1819" spans="14:193" s="57" customFormat="1" ht="15" customHeight="1">
      <c r="N1819" s="461">
        <v>23</v>
      </c>
      <c r="O1819" s="461">
        <v>28</v>
      </c>
      <c r="P1819" s="461">
        <v>69</v>
      </c>
      <c r="Q1819" s="461">
        <v>83</v>
      </c>
      <c r="R1819" s="461">
        <v>22</v>
      </c>
      <c r="S1819" s="461">
        <v>28</v>
      </c>
      <c r="T1819" s="461">
        <v>59</v>
      </c>
      <c r="U1819" s="461">
        <v>74</v>
      </c>
      <c r="V1819" s="56"/>
      <c r="W1819" s="56"/>
      <c r="X1819" s="56"/>
      <c r="Y1819" s="56"/>
      <c r="Z1819" s="56"/>
      <c r="AA1819" s="56"/>
      <c r="AB1819" s="56"/>
      <c r="AC1819" s="56"/>
      <c r="AD1819" s="56"/>
      <c r="AE1819" s="56"/>
      <c r="AF1819" s="56"/>
      <c r="BO1819" s="56"/>
      <c r="BP1819" s="56"/>
      <c r="BQ1819" s="155"/>
      <c r="BR1819" s="155"/>
      <c r="BS1819" s="155"/>
      <c r="BT1819" s="155"/>
      <c r="BU1819" s="155"/>
      <c r="BV1819" s="155"/>
      <c r="BW1819" s="155"/>
      <c r="BX1819" s="155"/>
      <c r="BY1819" s="155"/>
      <c r="BZ1819" s="155"/>
      <c r="CA1819" s="155"/>
      <c r="CB1819" s="56"/>
      <c r="CC1819" s="56"/>
      <c r="CD1819" s="56"/>
      <c r="CE1819" s="56"/>
      <c r="CF1819" s="56"/>
      <c r="CG1819" s="56"/>
      <c r="CH1819" s="56"/>
      <c r="CI1819" s="56"/>
      <c r="CJ1819" s="56"/>
      <c r="CK1819" s="56"/>
      <c r="CL1819" s="56"/>
      <c r="CM1819" s="56"/>
      <c r="CN1819" s="56"/>
      <c r="CO1819" s="56"/>
      <c r="CP1819" s="56"/>
      <c r="CQ1819" s="56"/>
      <c r="CR1819" s="56"/>
      <c r="CS1819" s="56"/>
      <c r="CT1819" s="56"/>
      <c r="CU1819" s="56"/>
      <c r="CV1819" s="56"/>
      <c r="CW1819" s="56"/>
      <c r="CX1819" s="56"/>
      <c r="CY1819" s="56"/>
      <c r="CZ1819" s="56"/>
      <c r="DA1819" s="56"/>
      <c r="DB1819" s="56"/>
      <c r="DC1819" s="56"/>
      <c r="DD1819" s="56"/>
      <c r="DE1819" s="56"/>
      <c r="DF1819" s="56"/>
      <c r="DG1819" s="56"/>
      <c r="DH1819" s="56"/>
      <c r="DI1819" s="422"/>
      <c r="DJ1819" s="422"/>
      <c r="DW1819" s="56"/>
      <c r="DX1819" s="56"/>
      <c r="DY1819" s="56"/>
      <c r="DZ1819" s="56"/>
      <c r="EA1819" s="56"/>
      <c r="EB1819" s="56"/>
      <c r="EC1819" s="56"/>
      <c r="ED1819" s="56"/>
      <c r="EE1819" s="56"/>
      <c r="EF1819" s="56"/>
      <c r="EG1819" s="56"/>
      <c r="EH1819" s="56"/>
      <c r="EI1819" s="56"/>
      <c r="EJ1819" s="56"/>
      <c r="EK1819" s="56"/>
      <c r="EL1819" s="56"/>
      <c r="EM1819" s="56"/>
      <c r="EN1819" s="56"/>
      <c r="EO1819" s="56"/>
      <c r="EP1819" s="56"/>
      <c r="EQ1819" s="56"/>
      <c r="ER1819" s="56"/>
      <c r="ES1819" s="56"/>
      <c r="ET1819" s="56"/>
      <c r="EU1819" s="422"/>
      <c r="EV1819" s="422"/>
      <c r="FI1819" s="56"/>
      <c r="FJ1819" s="56"/>
      <c r="FK1819" s="56"/>
      <c r="FL1819" s="56"/>
      <c r="FM1819" s="56"/>
      <c r="FN1819" s="56"/>
      <c r="FO1819" s="56"/>
      <c r="FP1819" s="56"/>
      <c r="FQ1819" s="56"/>
      <c r="FR1819" s="56"/>
      <c r="FS1819" s="56"/>
      <c r="FT1819" s="56"/>
      <c r="FU1819" s="56"/>
      <c r="FV1819" s="56"/>
      <c r="FW1819" s="56"/>
      <c r="FX1819" s="56"/>
      <c r="FY1819" s="56"/>
      <c r="FZ1819" s="56"/>
      <c r="GA1819" s="56"/>
      <c r="GB1819" s="56"/>
      <c r="GC1819" s="56"/>
      <c r="GD1819" s="56"/>
      <c r="GE1819" s="56"/>
      <c r="GF1819" s="56"/>
      <c r="GG1819" s="56"/>
      <c r="GH1819" s="56"/>
      <c r="GI1819" s="56"/>
      <c r="GJ1819" s="56"/>
      <c r="GK1819" s="56"/>
    </row>
    <row r="1820" spans="14:193" s="57" customFormat="1" ht="15" customHeight="1">
      <c r="N1820" s="461">
        <v>24</v>
      </c>
      <c r="O1820" s="461">
        <v>29</v>
      </c>
      <c r="P1820" s="461">
        <v>70</v>
      </c>
      <c r="Q1820" s="461">
        <v>84</v>
      </c>
      <c r="R1820" s="461">
        <v>23</v>
      </c>
      <c r="S1820" s="461">
        <v>29</v>
      </c>
      <c r="T1820" s="461">
        <v>60</v>
      </c>
      <c r="U1820" s="461">
        <v>75</v>
      </c>
      <c r="V1820" s="56"/>
      <c r="W1820" s="56"/>
      <c r="X1820" s="56"/>
      <c r="Y1820" s="56"/>
      <c r="Z1820" s="56"/>
      <c r="AA1820" s="56"/>
      <c r="AB1820" s="56"/>
      <c r="AC1820" s="56"/>
      <c r="AD1820" s="56"/>
      <c r="AE1820" s="56"/>
      <c r="AF1820" s="56"/>
      <c r="BO1820" s="56"/>
      <c r="BP1820" s="56"/>
      <c r="BQ1820" s="155"/>
      <c r="BR1820" s="155"/>
      <c r="BS1820" s="155"/>
      <c r="BT1820" s="155"/>
      <c r="BU1820" s="155"/>
      <c r="BV1820" s="155"/>
      <c r="BW1820" s="155"/>
      <c r="BX1820" s="155"/>
      <c r="BY1820" s="155"/>
      <c r="BZ1820" s="155"/>
      <c r="CA1820" s="155"/>
      <c r="CB1820" s="56"/>
      <c r="CC1820" s="56"/>
      <c r="CD1820" s="56"/>
      <c r="CE1820" s="56"/>
      <c r="CF1820" s="56"/>
      <c r="CG1820" s="56"/>
      <c r="CH1820" s="56"/>
      <c r="CI1820" s="56"/>
      <c r="CJ1820" s="56"/>
      <c r="CK1820" s="56"/>
      <c r="CL1820" s="56"/>
      <c r="CM1820" s="56"/>
      <c r="CN1820" s="56"/>
      <c r="CO1820" s="56"/>
      <c r="CP1820" s="56"/>
      <c r="CQ1820" s="56"/>
      <c r="CR1820" s="56"/>
      <c r="CS1820" s="56"/>
      <c r="CT1820" s="56"/>
      <c r="CU1820" s="56"/>
      <c r="CV1820" s="56"/>
      <c r="CW1820" s="56"/>
      <c r="CX1820" s="56"/>
      <c r="CY1820" s="56"/>
      <c r="CZ1820" s="56"/>
      <c r="DA1820" s="56"/>
      <c r="DB1820" s="56"/>
      <c r="DC1820" s="56"/>
      <c r="DD1820" s="56"/>
      <c r="DE1820" s="56"/>
      <c r="DF1820" s="56"/>
      <c r="DG1820" s="56"/>
      <c r="DH1820" s="56"/>
      <c r="DI1820" s="422"/>
      <c r="DJ1820" s="422"/>
      <c r="DW1820" s="56"/>
      <c r="DX1820" s="56"/>
      <c r="DY1820" s="56"/>
      <c r="DZ1820" s="56"/>
      <c r="EA1820" s="56"/>
      <c r="EB1820" s="56"/>
      <c r="EC1820" s="56"/>
      <c r="ED1820" s="56"/>
      <c r="EE1820" s="56"/>
      <c r="EF1820" s="56"/>
      <c r="EG1820" s="56"/>
      <c r="EH1820" s="56"/>
      <c r="EI1820" s="56"/>
      <c r="EJ1820" s="56"/>
      <c r="EK1820" s="56"/>
      <c r="EL1820" s="56"/>
      <c r="EM1820" s="56"/>
      <c r="EN1820" s="56"/>
      <c r="EO1820" s="56"/>
      <c r="EP1820" s="56"/>
      <c r="EQ1820" s="56"/>
      <c r="ER1820" s="56"/>
      <c r="ES1820" s="56"/>
      <c r="ET1820" s="56"/>
      <c r="EU1820" s="422"/>
      <c r="EV1820" s="422"/>
      <c r="FI1820" s="56"/>
      <c r="FJ1820" s="56"/>
      <c r="FK1820" s="56"/>
      <c r="FL1820" s="56"/>
      <c r="FM1820" s="56"/>
      <c r="FN1820" s="56"/>
      <c r="FO1820" s="56"/>
      <c r="FP1820" s="56"/>
      <c r="FQ1820" s="56"/>
      <c r="FR1820" s="56"/>
      <c r="FS1820" s="56"/>
      <c r="FT1820" s="56"/>
      <c r="FU1820" s="56"/>
      <c r="FV1820" s="56"/>
      <c r="FW1820" s="56"/>
      <c r="FX1820" s="56"/>
      <c r="FY1820" s="56"/>
      <c r="FZ1820" s="56"/>
      <c r="GA1820" s="56"/>
      <c r="GB1820" s="56"/>
      <c r="GC1820" s="56"/>
      <c r="GD1820" s="56"/>
      <c r="GE1820" s="56"/>
      <c r="GF1820" s="56"/>
      <c r="GG1820" s="56"/>
      <c r="GH1820" s="56"/>
      <c r="GI1820" s="56"/>
      <c r="GJ1820" s="56"/>
      <c r="GK1820" s="56"/>
    </row>
    <row r="1821" spans="14:193" s="57" customFormat="1" ht="15" customHeight="1">
      <c r="N1821" s="461">
        <v>25</v>
      </c>
      <c r="O1821" s="461">
        <v>30</v>
      </c>
      <c r="P1821" s="461">
        <v>71</v>
      </c>
      <c r="Q1821" s="461">
        <v>85</v>
      </c>
      <c r="R1821" s="461">
        <v>24</v>
      </c>
      <c r="S1821" s="461">
        <v>30</v>
      </c>
      <c r="T1821" s="461">
        <v>61</v>
      </c>
      <c r="U1821" s="461">
        <v>76</v>
      </c>
      <c r="V1821" s="56"/>
      <c r="W1821" s="56"/>
      <c r="X1821" s="56"/>
      <c r="Y1821" s="56"/>
      <c r="Z1821" s="56"/>
      <c r="AA1821" s="56"/>
      <c r="AB1821" s="56"/>
      <c r="AC1821" s="56"/>
      <c r="AD1821" s="56"/>
      <c r="AE1821" s="56"/>
      <c r="AF1821" s="56"/>
      <c r="BO1821" s="56"/>
      <c r="BP1821" s="56"/>
      <c r="BQ1821" s="155"/>
      <c r="BR1821" s="155"/>
      <c r="BS1821" s="155"/>
      <c r="BT1821" s="155"/>
      <c r="BU1821" s="155"/>
      <c r="BV1821" s="155"/>
      <c r="BW1821" s="155"/>
      <c r="BX1821" s="155"/>
      <c r="BY1821" s="155"/>
      <c r="BZ1821" s="155"/>
      <c r="CA1821" s="155"/>
      <c r="CB1821" s="56"/>
      <c r="CC1821" s="56"/>
      <c r="CD1821" s="56"/>
      <c r="CE1821" s="56"/>
      <c r="CF1821" s="56"/>
      <c r="CG1821" s="56"/>
      <c r="CH1821" s="56"/>
      <c r="CI1821" s="56"/>
      <c r="CJ1821" s="56"/>
      <c r="CK1821" s="56"/>
      <c r="CL1821" s="56"/>
      <c r="CM1821" s="56"/>
      <c r="CN1821" s="56"/>
      <c r="CO1821" s="56"/>
      <c r="CP1821" s="56"/>
      <c r="CQ1821" s="56"/>
      <c r="CR1821" s="56"/>
      <c r="CS1821" s="56"/>
      <c r="CT1821" s="56"/>
      <c r="CU1821" s="56"/>
      <c r="CV1821" s="56"/>
      <c r="CW1821" s="56"/>
      <c r="CX1821" s="56"/>
      <c r="CY1821" s="56"/>
      <c r="CZ1821" s="56"/>
      <c r="DA1821" s="56"/>
      <c r="DB1821" s="56"/>
      <c r="DC1821" s="56"/>
      <c r="DD1821" s="56"/>
      <c r="DE1821" s="56"/>
      <c r="DF1821" s="56"/>
      <c r="DG1821" s="56"/>
      <c r="DH1821" s="56"/>
      <c r="DI1821" s="422"/>
      <c r="DJ1821" s="422"/>
      <c r="DW1821" s="56"/>
      <c r="DX1821" s="56"/>
      <c r="DY1821" s="56"/>
      <c r="DZ1821" s="56"/>
      <c r="EA1821" s="56"/>
      <c r="EB1821" s="56"/>
      <c r="EC1821" s="56"/>
      <c r="ED1821" s="56"/>
      <c r="EE1821" s="56"/>
      <c r="EF1821" s="56"/>
      <c r="EG1821" s="56"/>
      <c r="EH1821" s="56"/>
      <c r="EI1821" s="56"/>
      <c r="EJ1821" s="56"/>
      <c r="EK1821" s="56"/>
      <c r="EL1821" s="56"/>
      <c r="EM1821" s="56"/>
      <c r="EN1821" s="56"/>
      <c r="EO1821" s="56"/>
      <c r="EP1821" s="56"/>
      <c r="EQ1821" s="56"/>
      <c r="ER1821" s="56"/>
      <c r="ES1821" s="56"/>
      <c r="ET1821" s="56"/>
      <c r="EU1821" s="422"/>
      <c r="EV1821" s="422"/>
      <c r="FI1821" s="56"/>
      <c r="FJ1821" s="56"/>
      <c r="FK1821" s="56"/>
      <c r="FL1821" s="56"/>
      <c r="FM1821" s="56"/>
      <c r="FN1821" s="56"/>
      <c r="FO1821" s="56"/>
      <c r="FP1821" s="56"/>
      <c r="FQ1821" s="56"/>
      <c r="FR1821" s="56"/>
      <c r="FS1821" s="56"/>
      <c r="FT1821" s="56"/>
      <c r="FU1821" s="56"/>
      <c r="FV1821" s="56"/>
      <c r="FW1821" s="56"/>
      <c r="FX1821" s="56"/>
      <c r="FY1821" s="56"/>
      <c r="FZ1821" s="56"/>
      <c r="GA1821" s="56"/>
      <c r="GB1821" s="56"/>
      <c r="GC1821" s="56"/>
      <c r="GD1821" s="56"/>
      <c r="GE1821" s="56"/>
      <c r="GF1821" s="56"/>
      <c r="GG1821" s="56"/>
      <c r="GH1821" s="56"/>
      <c r="GI1821" s="56"/>
      <c r="GJ1821" s="56"/>
      <c r="GK1821" s="56"/>
    </row>
    <row r="1822" spans="14:193" s="57" customFormat="1" ht="15" customHeight="1">
      <c r="N1822" s="461">
        <v>26</v>
      </c>
      <c r="O1822" s="461">
        <v>31</v>
      </c>
      <c r="P1822" s="461">
        <v>72</v>
      </c>
      <c r="Q1822" s="461">
        <v>86</v>
      </c>
      <c r="R1822" s="461">
        <v>25</v>
      </c>
      <c r="S1822" s="461">
        <v>31</v>
      </c>
      <c r="T1822" s="461">
        <v>62</v>
      </c>
      <c r="U1822" s="461">
        <v>78</v>
      </c>
      <c r="V1822" s="56"/>
      <c r="W1822" s="56"/>
      <c r="X1822" s="56"/>
      <c r="Y1822" s="56"/>
      <c r="Z1822" s="56"/>
      <c r="AA1822" s="56"/>
      <c r="AB1822" s="56"/>
      <c r="AC1822" s="56"/>
      <c r="AD1822" s="56"/>
      <c r="AE1822" s="56"/>
      <c r="AF1822" s="56"/>
      <c r="BO1822" s="56"/>
      <c r="BP1822" s="56"/>
      <c r="BQ1822" s="155"/>
      <c r="BR1822" s="155"/>
      <c r="BS1822" s="155"/>
      <c r="BT1822" s="155"/>
      <c r="BU1822" s="155"/>
      <c r="BV1822" s="155"/>
      <c r="BW1822" s="155"/>
      <c r="BX1822" s="155"/>
      <c r="BY1822" s="155"/>
      <c r="BZ1822" s="155"/>
      <c r="CA1822" s="155"/>
      <c r="CB1822" s="56"/>
      <c r="CC1822" s="56"/>
      <c r="CD1822" s="56"/>
      <c r="CE1822" s="56"/>
      <c r="CF1822" s="56"/>
      <c r="CG1822" s="56"/>
      <c r="CH1822" s="56"/>
      <c r="CI1822" s="56"/>
      <c r="CJ1822" s="56"/>
      <c r="CK1822" s="56"/>
      <c r="CL1822" s="56"/>
      <c r="CM1822" s="56"/>
      <c r="CN1822" s="56"/>
      <c r="CO1822" s="56"/>
      <c r="CP1822" s="56"/>
      <c r="CQ1822" s="56"/>
      <c r="CR1822" s="56"/>
      <c r="CS1822" s="56"/>
      <c r="CT1822" s="56"/>
      <c r="CU1822" s="56"/>
      <c r="CV1822" s="56"/>
      <c r="CW1822" s="56"/>
      <c r="CX1822" s="56"/>
      <c r="CY1822" s="56"/>
      <c r="CZ1822" s="56"/>
      <c r="DA1822" s="56"/>
      <c r="DB1822" s="56"/>
      <c r="DC1822" s="56"/>
      <c r="DD1822" s="56"/>
      <c r="DE1822" s="56"/>
      <c r="DF1822" s="56"/>
      <c r="DG1822" s="56"/>
      <c r="DH1822" s="56"/>
      <c r="DI1822" s="422"/>
      <c r="DJ1822" s="422"/>
      <c r="DW1822" s="56"/>
      <c r="DX1822" s="56"/>
      <c r="DY1822" s="56"/>
      <c r="DZ1822" s="56"/>
      <c r="EA1822" s="56"/>
      <c r="EB1822" s="56"/>
      <c r="EC1822" s="56"/>
      <c r="ED1822" s="56"/>
      <c r="EE1822" s="56"/>
      <c r="EF1822" s="56"/>
      <c r="EG1822" s="56"/>
      <c r="EH1822" s="56"/>
      <c r="EI1822" s="56"/>
      <c r="EJ1822" s="56"/>
      <c r="EK1822" s="56"/>
      <c r="EL1822" s="56"/>
      <c r="EM1822" s="56"/>
      <c r="EN1822" s="56"/>
      <c r="EO1822" s="56"/>
      <c r="EP1822" s="56"/>
      <c r="EQ1822" s="56"/>
      <c r="ER1822" s="56"/>
      <c r="ES1822" s="56"/>
      <c r="ET1822" s="56"/>
      <c r="EU1822" s="422"/>
      <c r="EV1822" s="422"/>
      <c r="FI1822" s="56"/>
      <c r="FJ1822" s="56"/>
      <c r="FK1822" s="56"/>
      <c r="FL1822" s="56"/>
      <c r="FM1822" s="56"/>
      <c r="FN1822" s="56"/>
      <c r="FO1822" s="56"/>
      <c r="FP1822" s="56"/>
      <c r="FQ1822" s="56"/>
      <c r="FR1822" s="56"/>
      <c r="FS1822" s="56"/>
      <c r="FT1822" s="56"/>
      <c r="FU1822" s="56"/>
      <c r="FV1822" s="56"/>
      <c r="FW1822" s="56"/>
      <c r="FX1822" s="56"/>
      <c r="FY1822" s="56"/>
      <c r="FZ1822" s="56"/>
      <c r="GA1822" s="56"/>
      <c r="GB1822" s="56"/>
      <c r="GC1822" s="56"/>
      <c r="GD1822" s="56"/>
      <c r="GE1822" s="56"/>
      <c r="GF1822" s="56"/>
      <c r="GG1822" s="56"/>
      <c r="GH1822" s="56"/>
      <c r="GI1822" s="56"/>
      <c r="GJ1822" s="56"/>
      <c r="GK1822" s="56"/>
    </row>
    <row r="1823" spans="14:193" s="57" customFormat="1" ht="15" customHeight="1">
      <c r="N1823" s="461">
        <v>27</v>
      </c>
      <c r="O1823" s="461">
        <v>32</v>
      </c>
      <c r="P1823" s="461">
        <v>73</v>
      </c>
      <c r="Q1823" s="461">
        <v>88</v>
      </c>
      <c r="R1823" s="461">
        <v>26</v>
      </c>
      <c r="S1823" s="461">
        <v>33</v>
      </c>
      <c r="T1823" s="461">
        <v>63</v>
      </c>
      <c r="U1823" s="461">
        <v>79</v>
      </c>
      <c r="V1823" s="56"/>
      <c r="W1823" s="56"/>
      <c r="X1823" s="56"/>
      <c r="Y1823" s="56"/>
      <c r="Z1823" s="56"/>
      <c r="AA1823" s="56"/>
      <c r="AB1823" s="56"/>
      <c r="AC1823" s="56"/>
      <c r="AD1823" s="56"/>
      <c r="AE1823" s="56"/>
      <c r="AF1823" s="56"/>
      <c r="BO1823" s="56"/>
      <c r="BP1823" s="56"/>
      <c r="BQ1823" s="155"/>
      <c r="BR1823" s="155"/>
      <c r="BS1823" s="155"/>
      <c r="BT1823" s="155"/>
      <c r="BU1823" s="155"/>
      <c r="BV1823" s="155"/>
      <c r="BW1823" s="155"/>
      <c r="BX1823" s="155"/>
      <c r="BY1823" s="155"/>
      <c r="BZ1823" s="155"/>
      <c r="CA1823" s="155"/>
      <c r="CB1823" s="56"/>
      <c r="CC1823" s="56"/>
      <c r="CD1823" s="56"/>
      <c r="CE1823" s="56"/>
      <c r="CF1823" s="56"/>
      <c r="CG1823" s="56"/>
      <c r="CH1823" s="56"/>
      <c r="CI1823" s="56"/>
      <c r="CJ1823" s="56"/>
      <c r="CK1823" s="56"/>
      <c r="CL1823" s="56"/>
      <c r="CM1823" s="56"/>
      <c r="CN1823" s="56"/>
      <c r="CO1823" s="56"/>
      <c r="CP1823" s="56"/>
      <c r="CQ1823" s="56"/>
      <c r="CR1823" s="56"/>
      <c r="CS1823" s="56"/>
      <c r="CT1823" s="56"/>
      <c r="CU1823" s="56"/>
      <c r="CV1823" s="56"/>
      <c r="CW1823" s="56"/>
      <c r="CX1823" s="56"/>
      <c r="CY1823" s="56"/>
      <c r="CZ1823" s="56"/>
      <c r="DA1823" s="56"/>
      <c r="DB1823" s="56"/>
      <c r="DC1823" s="56"/>
      <c r="DD1823" s="56"/>
      <c r="DE1823" s="56"/>
      <c r="DF1823" s="56"/>
      <c r="DG1823" s="56"/>
      <c r="DH1823" s="56"/>
      <c r="DI1823" s="422"/>
      <c r="DJ1823" s="422"/>
      <c r="DW1823" s="56"/>
      <c r="DX1823" s="56"/>
      <c r="DY1823" s="56"/>
      <c r="DZ1823" s="56"/>
      <c r="EA1823" s="56"/>
      <c r="EB1823" s="56"/>
      <c r="EC1823" s="56"/>
      <c r="ED1823" s="56"/>
      <c r="EE1823" s="56"/>
      <c r="EF1823" s="56"/>
      <c r="EG1823" s="56"/>
      <c r="EH1823" s="56"/>
      <c r="EI1823" s="56"/>
      <c r="EJ1823" s="56"/>
      <c r="EK1823" s="56"/>
      <c r="EL1823" s="56"/>
      <c r="EM1823" s="56"/>
      <c r="EN1823" s="56"/>
      <c r="EO1823" s="56"/>
      <c r="EP1823" s="56"/>
      <c r="EQ1823" s="56"/>
      <c r="ER1823" s="56"/>
      <c r="ES1823" s="56"/>
      <c r="ET1823" s="56"/>
      <c r="EU1823" s="422"/>
      <c r="EV1823" s="422"/>
      <c r="FI1823" s="56"/>
      <c r="FJ1823" s="56"/>
      <c r="FK1823" s="56"/>
      <c r="FL1823" s="56"/>
      <c r="FM1823" s="56"/>
      <c r="FN1823" s="56"/>
      <c r="FO1823" s="56"/>
      <c r="FP1823" s="56"/>
      <c r="FQ1823" s="56"/>
      <c r="FR1823" s="56"/>
      <c r="FS1823" s="56"/>
      <c r="FT1823" s="56"/>
      <c r="FU1823" s="56"/>
      <c r="FV1823" s="56"/>
      <c r="FW1823" s="56"/>
      <c r="FX1823" s="56"/>
      <c r="FY1823" s="56"/>
      <c r="FZ1823" s="56"/>
      <c r="GA1823" s="56"/>
      <c r="GB1823" s="56"/>
      <c r="GC1823" s="56"/>
      <c r="GD1823" s="56"/>
      <c r="GE1823" s="56"/>
      <c r="GF1823" s="56"/>
      <c r="GG1823" s="56"/>
      <c r="GH1823" s="56"/>
      <c r="GI1823" s="56"/>
      <c r="GJ1823" s="56"/>
      <c r="GK1823" s="56"/>
    </row>
    <row r="1824" spans="14:193" s="57" customFormat="1" ht="15" customHeight="1">
      <c r="N1824" s="461">
        <v>28</v>
      </c>
      <c r="O1824" s="461">
        <v>34</v>
      </c>
      <c r="P1824" s="461">
        <v>74</v>
      </c>
      <c r="Q1824" s="461">
        <v>89</v>
      </c>
      <c r="R1824" s="461">
        <v>27</v>
      </c>
      <c r="S1824" s="461">
        <v>34</v>
      </c>
      <c r="T1824" s="461">
        <v>64</v>
      </c>
      <c r="U1824" s="461">
        <v>80</v>
      </c>
      <c r="V1824" s="56"/>
      <c r="W1824" s="56"/>
      <c r="X1824" s="56"/>
      <c r="Y1824" s="56"/>
      <c r="Z1824" s="56"/>
      <c r="AA1824" s="56"/>
      <c r="AB1824" s="56"/>
      <c r="AC1824" s="56"/>
      <c r="AD1824" s="56"/>
      <c r="AE1824" s="56"/>
      <c r="AF1824" s="56"/>
      <c r="BO1824" s="56"/>
      <c r="BP1824" s="56"/>
      <c r="BQ1824" s="155"/>
      <c r="BR1824" s="155"/>
      <c r="BS1824" s="155"/>
      <c r="BT1824" s="155"/>
      <c r="BU1824" s="155"/>
      <c r="BV1824" s="155"/>
      <c r="BW1824" s="155"/>
      <c r="BX1824" s="155"/>
      <c r="BY1824" s="155"/>
      <c r="BZ1824" s="155"/>
      <c r="CA1824" s="155"/>
      <c r="CB1824" s="56"/>
      <c r="CC1824" s="56"/>
      <c r="CD1824" s="56"/>
      <c r="CE1824" s="56"/>
      <c r="CF1824" s="56"/>
      <c r="CG1824" s="56"/>
      <c r="CH1824" s="56"/>
      <c r="CI1824" s="56"/>
      <c r="CJ1824" s="56"/>
      <c r="CK1824" s="56"/>
      <c r="CL1824" s="56"/>
      <c r="CM1824" s="56"/>
      <c r="CN1824" s="56"/>
      <c r="CO1824" s="56"/>
      <c r="CP1824" s="56"/>
      <c r="CQ1824" s="56"/>
      <c r="CR1824" s="56"/>
      <c r="CS1824" s="56"/>
      <c r="CT1824" s="56"/>
      <c r="CU1824" s="56"/>
      <c r="CV1824" s="56"/>
      <c r="CW1824" s="56"/>
      <c r="CX1824" s="56"/>
      <c r="CY1824" s="56"/>
      <c r="CZ1824" s="56"/>
      <c r="DA1824" s="56"/>
      <c r="DB1824" s="56"/>
      <c r="DC1824" s="56"/>
      <c r="DD1824" s="56"/>
      <c r="DE1824" s="56"/>
      <c r="DF1824" s="56"/>
      <c r="DG1824" s="56"/>
      <c r="DH1824" s="56"/>
      <c r="DI1824" s="422"/>
      <c r="DJ1824" s="422"/>
      <c r="DW1824" s="56"/>
      <c r="DX1824" s="56"/>
      <c r="DY1824" s="56"/>
      <c r="DZ1824" s="56"/>
      <c r="EA1824" s="56"/>
      <c r="EB1824" s="56"/>
      <c r="EC1824" s="56"/>
      <c r="ED1824" s="56"/>
      <c r="EE1824" s="56"/>
      <c r="EF1824" s="56"/>
      <c r="EG1824" s="56"/>
      <c r="EH1824" s="56"/>
      <c r="EI1824" s="56"/>
      <c r="EJ1824" s="56"/>
      <c r="EK1824" s="56"/>
      <c r="EL1824" s="56"/>
      <c r="EM1824" s="56"/>
      <c r="EN1824" s="56"/>
      <c r="EO1824" s="56"/>
      <c r="EP1824" s="56"/>
      <c r="EQ1824" s="56"/>
      <c r="ER1824" s="56"/>
      <c r="ES1824" s="56"/>
      <c r="ET1824" s="56"/>
      <c r="EU1824" s="422"/>
      <c r="EV1824" s="422"/>
      <c r="FI1824" s="56"/>
      <c r="FJ1824" s="56"/>
      <c r="FK1824" s="56"/>
      <c r="FL1824" s="56"/>
      <c r="FM1824" s="56"/>
      <c r="FN1824" s="56"/>
      <c r="FO1824" s="56"/>
      <c r="FP1824" s="56"/>
      <c r="FQ1824" s="56"/>
      <c r="FR1824" s="56"/>
      <c r="FS1824" s="56"/>
      <c r="FT1824" s="56"/>
      <c r="FU1824" s="56"/>
      <c r="FV1824" s="56"/>
      <c r="FW1824" s="56"/>
      <c r="FX1824" s="56"/>
      <c r="FY1824" s="56"/>
      <c r="FZ1824" s="56"/>
      <c r="GA1824" s="56"/>
      <c r="GB1824" s="56"/>
      <c r="GC1824" s="56"/>
      <c r="GD1824" s="56"/>
      <c r="GE1824" s="56"/>
      <c r="GF1824" s="56"/>
      <c r="GG1824" s="56"/>
      <c r="GH1824" s="56"/>
      <c r="GI1824" s="56"/>
      <c r="GJ1824" s="56"/>
      <c r="GK1824" s="56"/>
    </row>
    <row r="1825" spans="14:193" s="57" customFormat="1" ht="15" customHeight="1">
      <c r="N1825" s="461">
        <v>29</v>
      </c>
      <c r="O1825" s="461">
        <v>35</v>
      </c>
      <c r="P1825" s="461">
        <v>75</v>
      </c>
      <c r="Q1825" s="461">
        <v>90</v>
      </c>
      <c r="R1825" s="461">
        <v>28</v>
      </c>
      <c r="S1825" s="461">
        <v>35</v>
      </c>
      <c r="T1825" s="461">
        <v>65</v>
      </c>
      <c r="U1825" s="461">
        <v>81</v>
      </c>
      <c r="V1825" s="56"/>
      <c r="W1825" s="56"/>
      <c r="X1825" s="56"/>
      <c r="Y1825" s="56"/>
      <c r="Z1825" s="56"/>
      <c r="AA1825" s="56"/>
      <c r="AB1825" s="56"/>
      <c r="AC1825" s="56"/>
      <c r="AD1825" s="56"/>
      <c r="AE1825" s="56"/>
      <c r="AF1825" s="56"/>
      <c r="BO1825" s="56"/>
      <c r="BP1825" s="56"/>
      <c r="BQ1825" s="155"/>
      <c r="BR1825" s="155"/>
      <c r="BS1825" s="155"/>
      <c r="BT1825" s="155"/>
      <c r="BU1825" s="155"/>
      <c r="BV1825" s="155"/>
      <c r="BW1825" s="155"/>
      <c r="BX1825" s="155"/>
      <c r="BY1825" s="155"/>
      <c r="BZ1825" s="155"/>
      <c r="CA1825" s="155"/>
      <c r="CB1825" s="56"/>
      <c r="CC1825" s="56"/>
      <c r="CD1825" s="56"/>
      <c r="CE1825" s="56"/>
      <c r="CF1825" s="56"/>
      <c r="CG1825" s="56"/>
      <c r="CH1825" s="56"/>
      <c r="CI1825" s="56"/>
      <c r="CJ1825" s="56"/>
      <c r="CK1825" s="56"/>
      <c r="CL1825" s="56"/>
      <c r="CM1825" s="56"/>
      <c r="CN1825" s="56"/>
      <c r="CO1825" s="56"/>
      <c r="CP1825" s="56"/>
      <c r="CQ1825" s="56"/>
      <c r="CR1825" s="56"/>
      <c r="CS1825" s="56"/>
      <c r="CT1825" s="56"/>
      <c r="CU1825" s="56"/>
      <c r="CV1825" s="56"/>
      <c r="CW1825" s="56"/>
      <c r="CX1825" s="56"/>
      <c r="CY1825" s="56"/>
      <c r="CZ1825" s="56"/>
      <c r="DA1825" s="56"/>
      <c r="DB1825" s="56"/>
      <c r="DC1825" s="56"/>
      <c r="DD1825" s="56"/>
      <c r="DE1825" s="56"/>
      <c r="DF1825" s="56"/>
      <c r="DG1825" s="56"/>
      <c r="DH1825" s="56"/>
      <c r="DI1825" s="422"/>
      <c r="DJ1825" s="422"/>
      <c r="DW1825" s="56"/>
      <c r="DX1825" s="56"/>
      <c r="DY1825" s="56"/>
      <c r="DZ1825" s="56"/>
      <c r="EA1825" s="56"/>
      <c r="EB1825" s="56"/>
      <c r="EC1825" s="56"/>
      <c r="ED1825" s="56"/>
      <c r="EE1825" s="56"/>
      <c r="EF1825" s="56"/>
      <c r="EG1825" s="56"/>
      <c r="EH1825" s="56"/>
      <c r="EI1825" s="56"/>
      <c r="EJ1825" s="56"/>
      <c r="EK1825" s="56"/>
      <c r="EL1825" s="56"/>
      <c r="EM1825" s="56"/>
      <c r="EN1825" s="56"/>
      <c r="EO1825" s="56"/>
      <c r="EP1825" s="56"/>
      <c r="EQ1825" s="56"/>
      <c r="ER1825" s="56"/>
      <c r="ES1825" s="56"/>
      <c r="ET1825" s="56"/>
      <c r="EU1825" s="422"/>
      <c r="EV1825" s="422"/>
      <c r="FI1825" s="56"/>
      <c r="FJ1825" s="56"/>
      <c r="FK1825" s="56"/>
      <c r="FL1825" s="56"/>
      <c r="FM1825" s="56"/>
      <c r="FN1825" s="56"/>
      <c r="FO1825" s="56"/>
      <c r="FP1825" s="56"/>
      <c r="FQ1825" s="56"/>
      <c r="FR1825" s="56"/>
      <c r="FS1825" s="56"/>
      <c r="FT1825" s="56"/>
      <c r="FU1825" s="56"/>
      <c r="FV1825" s="56"/>
      <c r="FW1825" s="56"/>
      <c r="FX1825" s="56"/>
      <c r="FY1825" s="56"/>
      <c r="FZ1825" s="56"/>
      <c r="GA1825" s="56"/>
      <c r="GB1825" s="56"/>
      <c r="GC1825" s="56"/>
      <c r="GD1825" s="56"/>
      <c r="GE1825" s="56"/>
      <c r="GF1825" s="56"/>
      <c r="GG1825" s="56"/>
      <c r="GH1825" s="56"/>
      <c r="GI1825" s="56"/>
      <c r="GJ1825" s="56"/>
      <c r="GK1825" s="56"/>
    </row>
    <row r="1826" spans="14:193" s="57" customFormat="1" ht="15" customHeight="1">
      <c r="N1826" s="461">
        <v>30</v>
      </c>
      <c r="O1826" s="461">
        <v>36</v>
      </c>
      <c r="P1826" s="461">
        <v>76</v>
      </c>
      <c r="Q1826" s="461">
        <v>91</v>
      </c>
      <c r="R1826" s="461">
        <v>29</v>
      </c>
      <c r="S1826" s="461">
        <v>36</v>
      </c>
      <c r="T1826" s="461">
        <v>66</v>
      </c>
      <c r="U1826" s="461">
        <v>83</v>
      </c>
      <c r="V1826" s="56"/>
      <c r="W1826" s="56"/>
      <c r="X1826" s="56"/>
      <c r="Y1826" s="56"/>
      <c r="Z1826" s="56"/>
      <c r="AA1826" s="56"/>
      <c r="AB1826" s="56"/>
      <c r="AC1826" s="56"/>
      <c r="AD1826" s="56"/>
      <c r="AE1826" s="56"/>
      <c r="AF1826" s="56"/>
      <c r="BO1826" s="56"/>
      <c r="BP1826" s="56"/>
      <c r="BQ1826" s="155"/>
      <c r="BR1826" s="155"/>
      <c r="BS1826" s="155"/>
      <c r="BT1826" s="155"/>
      <c r="BU1826" s="155"/>
      <c r="BV1826" s="155"/>
      <c r="BW1826" s="155"/>
      <c r="BX1826" s="155"/>
      <c r="BY1826" s="155"/>
      <c r="BZ1826" s="155"/>
      <c r="CA1826" s="155"/>
      <c r="CB1826" s="56"/>
      <c r="CC1826" s="56"/>
      <c r="CD1826" s="56"/>
      <c r="CE1826" s="56"/>
      <c r="CF1826" s="56"/>
      <c r="CG1826" s="56"/>
      <c r="CH1826" s="56"/>
      <c r="CI1826" s="56"/>
      <c r="CJ1826" s="56"/>
      <c r="CK1826" s="56"/>
      <c r="CL1826" s="56"/>
      <c r="CM1826" s="56"/>
      <c r="CN1826" s="56"/>
      <c r="CO1826" s="56"/>
      <c r="CP1826" s="56"/>
      <c r="CQ1826" s="56"/>
      <c r="CR1826" s="56"/>
      <c r="CS1826" s="56"/>
      <c r="CT1826" s="56"/>
      <c r="CU1826" s="56"/>
      <c r="CV1826" s="56"/>
      <c r="CW1826" s="56"/>
      <c r="CX1826" s="56"/>
      <c r="CY1826" s="56"/>
      <c r="CZ1826" s="56"/>
      <c r="DA1826" s="56"/>
      <c r="DB1826" s="56"/>
      <c r="DC1826" s="56"/>
      <c r="DD1826" s="56"/>
      <c r="DE1826" s="56"/>
      <c r="DF1826" s="56"/>
      <c r="DG1826" s="56"/>
      <c r="DH1826" s="56"/>
      <c r="DI1826" s="422"/>
      <c r="DJ1826" s="422"/>
      <c r="DW1826" s="56"/>
      <c r="DX1826" s="56"/>
      <c r="DY1826" s="56"/>
      <c r="DZ1826" s="56"/>
      <c r="EA1826" s="56"/>
      <c r="EB1826" s="56"/>
      <c r="EC1826" s="56"/>
      <c r="ED1826" s="56"/>
      <c r="EE1826" s="56"/>
      <c r="EF1826" s="56"/>
      <c r="EG1826" s="56"/>
      <c r="EH1826" s="56"/>
      <c r="EI1826" s="56"/>
      <c r="EJ1826" s="56"/>
      <c r="EK1826" s="56"/>
      <c r="EL1826" s="56"/>
      <c r="EM1826" s="56"/>
      <c r="EN1826" s="56"/>
      <c r="EO1826" s="56"/>
      <c r="EP1826" s="56"/>
      <c r="EQ1826" s="56"/>
      <c r="ER1826" s="56"/>
      <c r="ES1826" s="56"/>
      <c r="ET1826" s="56"/>
      <c r="EU1826" s="422"/>
      <c r="EV1826" s="422"/>
      <c r="FI1826" s="56"/>
      <c r="FJ1826" s="56"/>
      <c r="FK1826" s="56"/>
      <c r="FL1826" s="56"/>
      <c r="FM1826" s="56"/>
      <c r="FN1826" s="56"/>
      <c r="FO1826" s="56"/>
      <c r="FP1826" s="56"/>
      <c r="FQ1826" s="56"/>
      <c r="FR1826" s="56"/>
      <c r="FS1826" s="56"/>
      <c r="FT1826" s="56"/>
      <c r="FU1826" s="56"/>
      <c r="FV1826" s="56"/>
      <c r="FW1826" s="56"/>
      <c r="FX1826" s="56"/>
      <c r="FY1826" s="56"/>
      <c r="FZ1826" s="56"/>
      <c r="GA1826" s="56"/>
      <c r="GB1826" s="56"/>
      <c r="GC1826" s="56"/>
      <c r="GD1826" s="56"/>
      <c r="GE1826" s="56"/>
      <c r="GF1826" s="56"/>
      <c r="GG1826" s="56"/>
      <c r="GH1826" s="56"/>
      <c r="GI1826" s="56"/>
      <c r="GJ1826" s="56"/>
      <c r="GK1826" s="56"/>
    </row>
    <row r="1827" spans="14:193" s="57" customFormat="1" ht="15" customHeight="1">
      <c r="N1827" s="461">
        <v>31</v>
      </c>
      <c r="O1827" s="461">
        <v>37</v>
      </c>
      <c r="P1827" s="461">
        <v>77</v>
      </c>
      <c r="Q1827" s="461">
        <v>92</v>
      </c>
      <c r="R1827" s="461">
        <v>30</v>
      </c>
      <c r="S1827" s="461">
        <v>38</v>
      </c>
      <c r="T1827" s="461">
        <v>67</v>
      </c>
      <c r="U1827" s="461">
        <v>84</v>
      </c>
      <c r="V1827" s="56"/>
      <c r="W1827" s="56"/>
      <c r="X1827" s="56"/>
      <c r="Y1827" s="56"/>
      <c r="Z1827" s="56"/>
      <c r="AA1827" s="56"/>
      <c r="AB1827" s="56"/>
      <c r="AC1827" s="56"/>
      <c r="AD1827" s="56"/>
      <c r="AE1827" s="56"/>
      <c r="AF1827" s="56"/>
      <c r="BO1827" s="56"/>
      <c r="BP1827" s="56"/>
      <c r="BQ1827" s="155"/>
      <c r="BR1827" s="155"/>
      <c r="BS1827" s="155"/>
      <c r="BT1827" s="155"/>
      <c r="BU1827" s="155"/>
      <c r="BV1827" s="155"/>
      <c r="BW1827" s="155"/>
      <c r="BX1827" s="155"/>
      <c r="BY1827" s="155"/>
      <c r="BZ1827" s="155"/>
      <c r="CA1827" s="155"/>
      <c r="CB1827" s="56"/>
      <c r="CC1827" s="56"/>
      <c r="CD1827" s="56"/>
      <c r="CE1827" s="56"/>
      <c r="CF1827" s="56"/>
      <c r="CG1827" s="56"/>
      <c r="CH1827" s="56"/>
      <c r="CI1827" s="56"/>
      <c r="CJ1827" s="56"/>
      <c r="CK1827" s="56"/>
      <c r="CL1827" s="56"/>
      <c r="CM1827" s="56"/>
      <c r="CN1827" s="56"/>
      <c r="CO1827" s="56"/>
      <c r="CP1827" s="56"/>
      <c r="CQ1827" s="56"/>
      <c r="CR1827" s="56"/>
      <c r="CS1827" s="56"/>
      <c r="CT1827" s="56"/>
      <c r="CU1827" s="56"/>
      <c r="CV1827" s="56"/>
      <c r="CW1827" s="56"/>
      <c r="CX1827" s="56"/>
      <c r="CY1827" s="56"/>
      <c r="CZ1827" s="56"/>
      <c r="DA1827" s="56"/>
      <c r="DB1827" s="56"/>
      <c r="DC1827" s="56"/>
      <c r="DD1827" s="56"/>
      <c r="DE1827" s="56"/>
      <c r="DF1827" s="56"/>
      <c r="DG1827" s="56"/>
      <c r="DH1827" s="56"/>
      <c r="DI1827" s="422"/>
      <c r="DJ1827" s="422"/>
      <c r="DW1827" s="56"/>
      <c r="DX1827" s="56"/>
      <c r="DY1827" s="56"/>
      <c r="DZ1827" s="56"/>
      <c r="EA1827" s="56"/>
      <c r="EB1827" s="56"/>
      <c r="EC1827" s="56"/>
      <c r="ED1827" s="56"/>
      <c r="EE1827" s="56"/>
      <c r="EF1827" s="56"/>
      <c r="EG1827" s="56"/>
      <c r="EH1827" s="56"/>
      <c r="EI1827" s="56"/>
      <c r="EJ1827" s="56"/>
      <c r="EK1827" s="56"/>
      <c r="EL1827" s="56"/>
      <c r="EM1827" s="56"/>
      <c r="EN1827" s="56"/>
      <c r="EO1827" s="56"/>
      <c r="EP1827" s="56"/>
      <c r="EQ1827" s="56"/>
      <c r="ER1827" s="56"/>
      <c r="ES1827" s="56"/>
      <c r="ET1827" s="56"/>
      <c r="EU1827" s="422"/>
      <c r="EV1827" s="422"/>
      <c r="FI1827" s="56"/>
      <c r="FJ1827" s="56"/>
      <c r="FK1827" s="56"/>
      <c r="FL1827" s="56"/>
      <c r="FM1827" s="56"/>
      <c r="FN1827" s="56"/>
      <c r="FO1827" s="56"/>
      <c r="FP1827" s="56"/>
      <c r="FQ1827" s="56"/>
      <c r="FR1827" s="56"/>
      <c r="FS1827" s="56"/>
      <c r="FT1827" s="56"/>
      <c r="FU1827" s="56"/>
      <c r="FV1827" s="56"/>
      <c r="FW1827" s="56"/>
      <c r="FX1827" s="56"/>
      <c r="FY1827" s="56"/>
      <c r="FZ1827" s="56"/>
      <c r="GA1827" s="56"/>
      <c r="GB1827" s="56"/>
      <c r="GC1827" s="56"/>
      <c r="GD1827" s="56"/>
      <c r="GE1827" s="56"/>
      <c r="GF1827" s="56"/>
      <c r="GG1827" s="56"/>
      <c r="GH1827" s="56"/>
      <c r="GI1827" s="56"/>
      <c r="GJ1827" s="56"/>
      <c r="GK1827" s="56"/>
    </row>
    <row r="1828" spans="14:193" s="57" customFormat="1" ht="15" customHeight="1">
      <c r="N1828" s="461">
        <v>32</v>
      </c>
      <c r="O1828" s="461">
        <v>38</v>
      </c>
      <c r="P1828" s="461">
        <v>78</v>
      </c>
      <c r="Q1828" s="461">
        <v>94</v>
      </c>
      <c r="R1828" s="461">
        <v>31</v>
      </c>
      <c r="S1828" s="461">
        <v>39</v>
      </c>
      <c r="T1828" s="461">
        <v>68</v>
      </c>
      <c r="U1828" s="461">
        <v>85</v>
      </c>
      <c r="V1828" s="56"/>
      <c r="W1828" s="56"/>
      <c r="X1828" s="56"/>
      <c r="Y1828" s="56"/>
      <c r="Z1828" s="56"/>
      <c r="AA1828" s="56"/>
      <c r="AB1828" s="56"/>
      <c r="AC1828" s="56"/>
      <c r="AD1828" s="56"/>
      <c r="AE1828" s="56"/>
      <c r="AF1828" s="56"/>
      <c r="BO1828" s="56"/>
      <c r="BP1828" s="56"/>
      <c r="BQ1828" s="155"/>
      <c r="BR1828" s="155"/>
      <c r="BS1828" s="155"/>
      <c r="BT1828" s="155"/>
      <c r="BU1828" s="155"/>
      <c r="BV1828" s="155"/>
      <c r="BW1828" s="155"/>
      <c r="BX1828" s="155"/>
      <c r="BY1828" s="155"/>
      <c r="BZ1828" s="155"/>
      <c r="CA1828" s="155"/>
      <c r="CB1828" s="56"/>
      <c r="CC1828" s="56"/>
      <c r="CD1828" s="56"/>
      <c r="CE1828" s="56"/>
      <c r="CF1828" s="56"/>
      <c r="CG1828" s="56"/>
      <c r="CH1828" s="56"/>
      <c r="CI1828" s="56"/>
      <c r="CJ1828" s="56"/>
      <c r="CK1828" s="56"/>
      <c r="CL1828" s="56"/>
      <c r="CM1828" s="56"/>
      <c r="CN1828" s="56"/>
      <c r="CO1828" s="56"/>
      <c r="CP1828" s="56"/>
      <c r="CQ1828" s="56"/>
      <c r="CR1828" s="56"/>
      <c r="CS1828" s="56"/>
      <c r="CT1828" s="56"/>
      <c r="CU1828" s="56"/>
      <c r="CV1828" s="56"/>
      <c r="CW1828" s="56"/>
      <c r="CX1828" s="56"/>
      <c r="CY1828" s="56"/>
      <c r="CZ1828" s="56"/>
      <c r="DA1828" s="56"/>
      <c r="DB1828" s="56"/>
      <c r="DC1828" s="56"/>
      <c r="DD1828" s="56"/>
      <c r="DE1828" s="56"/>
      <c r="DF1828" s="56"/>
      <c r="DG1828" s="56"/>
      <c r="DH1828" s="56"/>
      <c r="DI1828" s="422"/>
      <c r="DJ1828" s="422"/>
      <c r="DW1828" s="56"/>
      <c r="DX1828" s="56"/>
      <c r="DY1828" s="56"/>
      <c r="DZ1828" s="56"/>
      <c r="EA1828" s="56"/>
      <c r="EB1828" s="56"/>
      <c r="EC1828" s="56"/>
      <c r="ED1828" s="56"/>
      <c r="EE1828" s="56"/>
      <c r="EF1828" s="56"/>
      <c r="EG1828" s="56"/>
      <c r="EH1828" s="56"/>
      <c r="EI1828" s="56"/>
      <c r="EJ1828" s="56"/>
      <c r="EK1828" s="56"/>
      <c r="EL1828" s="56"/>
      <c r="EM1828" s="56"/>
      <c r="EN1828" s="56"/>
      <c r="EO1828" s="56"/>
      <c r="EP1828" s="56"/>
      <c r="EQ1828" s="56"/>
      <c r="ER1828" s="56"/>
      <c r="ES1828" s="56"/>
      <c r="ET1828" s="56"/>
      <c r="EU1828" s="422"/>
      <c r="EV1828" s="422"/>
      <c r="FI1828" s="56"/>
      <c r="FJ1828" s="56"/>
      <c r="FK1828" s="56"/>
      <c r="FL1828" s="56"/>
      <c r="FM1828" s="56"/>
      <c r="FN1828" s="56"/>
      <c r="FO1828" s="56"/>
      <c r="FP1828" s="56"/>
      <c r="FQ1828" s="56"/>
      <c r="FR1828" s="56"/>
      <c r="FS1828" s="56"/>
      <c r="FT1828" s="56"/>
      <c r="FU1828" s="56"/>
      <c r="FV1828" s="56"/>
      <c r="FW1828" s="56"/>
      <c r="FX1828" s="56"/>
      <c r="FY1828" s="56"/>
      <c r="FZ1828" s="56"/>
      <c r="GA1828" s="56"/>
      <c r="GB1828" s="56"/>
      <c r="GC1828" s="56"/>
      <c r="GD1828" s="56"/>
      <c r="GE1828" s="56"/>
      <c r="GF1828" s="56"/>
      <c r="GG1828" s="56"/>
      <c r="GH1828" s="56"/>
      <c r="GI1828" s="56"/>
      <c r="GJ1828" s="56"/>
      <c r="GK1828" s="56"/>
    </row>
    <row r="1829" spans="14:193" s="57" customFormat="1" ht="15" customHeight="1">
      <c r="N1829" s="461">
        <v>33</v>
      </c>
      <c r="O1829" s="461">
        <v>40</v>
      </c>
      <c r="P1829" s="461">
        <v>79</v>
      </c>
      <c r="Q1829" s="461">
        <v>95</v>
      </c>
      <c r="R1829" s="461">
        <v>32</v>
      </c>
      <c r="S1829" s="461">
        <v>40</v>
      </c>
      <c r="T1829" s="461">
        <v>69</v>
      </c>
      <c r="U1829" s="461">
        <v>86</v>
      </c>
      <c r="V1829" s="56"/>
      <c r="W1829" s="56"/>
      <c r="X1829" s="56"/>
      <c r="Y1829" s="56"/>
      <c r="Z1829" s="56"/>
      <c r="AA1829" s="56"/>
      <c r="AB1829" s="56"/>
      <c r="AC1829" s="56"/>
      <c r="AD1829" s="56"/>
      <c r="AE1829" s="56"/>
      <c r="AF1829" s="56"/>
      <c r="BO1829" s="56"/>
      <c r="BP1829" s="56"/>
      <c r="BQ1829" s="155"/>
      <c r="BR1829" s="155"/>
      <c r="BS1829" s="155"/>
      <c r="BT1829" s="155"/>
      <c r="BU1829" s="155"/>
      <c r="BV1829" s="155"/>
      <c r="BW1829" s="155"/>
      <c r="BX1829" s="155"/>
      <c r="BY1829" s="155"/>
      <c r="BZ1829" s="155"/>
      <c r="CA1829" s="155"/>
      <c r="CB1829" s="56"/>
      <c r="CC1829" s="56"/>
      <c r="CD1829" s="56"/>
      <c r="CE1829" s="56"/>
      <c r="CF1829" s="56"/>
      <c r="CG1829" s="56"/>
      <c r="CH1829" s="56"/>
      <c r="CI1829" s="56"/>
      <c r="CJ1829" s="56"/>
      <c r="CK1829" s="56"/>
      <c r="CL1829" s="56"/>
      <c r="CM1829" s="56"/>
      <c r="CN1829" s="56"/>
      <c r="CO1829" s="56"/>
      <c r="CP1829" s="56"/>
      <c r="CQ1829" s="56"/>
      <c r="CR1829" s="56"/>
      <c r="CS1829" s="56"/>
      <c r="CT1829" s="56"/>
      <c r="CU1829" s="56"/>
      <c r="CV1829" s="56"/>
      <c r="CW1829" s="56"/>
      <c r="CX1829" s="56"/>
      <c r="CY1829" s="56"/>
      <c r="CZ1829" s="56"/>
      <c r="DA1829" s="56"/>
      <c r="DB1829" s="56"/>
      <c r="DC1829" s="56"/>
      <c r="DD1829" s="56"/>
      <c r="DE1829" s="56"/>
      <c r="DF1829" s="56"/>
      <c r="DG1829" s="56"/>
      <c r="DH1829" s="56"/>
      <c r="DI1829" s="422"/>
      <c r="DJ1829" s="422"/>
      <c r="DW1829" s="56"/>
      <c r="DX1829" s="56"/>
      <c r="DY1829" s="56"/>
      <c r="DZ1829" s="56"/>
      <c r="EA1829" s="56"/>
      <c r="EB1829" s="56"/>
      <c r="EC1829" s="56"/>
      <c r="ED1829" s="56"/>
      <c r="EE1829" s="56"/>
      <c r="EF1829" s="56"/>
      <c r="EG1829" s="56"/>
      <c r="EH1829" s="56"/>
      <c r="EI1829" s="56"/>
      <c r="EJ1829" s="56"/>
      <c r="EK1829" s="56"/>
      <c r="EL1829" s="56"/>
      <c r="EM1829" s="56"/>
      <c r="EN1829" s="56"/>
      <c r="EO1829" s="56"/>
      <c r="EP1829" s="56"/>
      <c r="EQ1829" s="56"/>
      <c r="ER1829" s="56"/>
      <c r="ES1829" s="56"/>
      <c r="ET1829" s="56"/>
      <c r="EU1829" s="422"/>
      <c r="EV1829" s="422"/>
      <c r="FI1829" s="56"/>
      <c r="FJ1829" s="56"/>
      <c r="FK1829" s="56"/>
      <c r="FL1829" s="56"/>
      <c r="FM1829" s="56"/>
      <c r="FN1829" s="56"/>
      <c r="FO1829" s="56"/>
      <c r="FP1829" s="56"/>
      <c r="FQ1829" s="56"/>
      <c r="FR1829" s="56"/>
      <c r="FS1829" s="56"/>
      <c r="FT1829" s="56"/>
      <c r="FU1829" s="56"/>
      <c r="FV1829" s="56"/>
      <c r="FW1829" s="56"/>
      <c r="FX1829" s="56"/>
      <c r="FY1829" s="56"/>
      <c r="FZ1829" s="56"/>
      <c r="GA1829" s="56"/>
      <c r="GB1829" s="56"/>
      <c r="GC1829" s="56"/>
      <c r="GD1829" s="56"/>
      <c r="GE1829" s="56"/>
      <c r="GF1829" s="56"/>
      <c r="GG1829" s="56"/>
      <c r="GH1829" s="56"/>
      <c r="GI1829" s="56"/>
      <c r="GJ1829" s="56"/>
      <c r="GK1829" s="56"/>
    </row>
    <row r="1830" spans="14:193" s="57" customFormat="1" ht="15" customHeight="1">
      <c r="N1830" s="461">
        <v>34</v>
      </c>
      <c r="O1830" s="461">
        <v>41</v>
      </c>
      <c r="P1830" s="461">
        <v>80</v>
      </c>
      <c r="Q1830" s="461">
        <v>96</v>
      </c>
      <c r="R1830" s="461">
        <v>33</v>
      </c>
      <c r="S1830" s="461">
        <v>41</v>
      </c>
      <c r="T1830" s="461">
        <v>70</v>
      </c>
      <c r="U1830" s="461">
        <v>88</v>
      </c>
      <c r="V1830" s="56"/>
      <c r="W1830" s="56"/>
      <c r="X1830" s="56"/>
      <c r="Y1830" s="56"/>
      <c r="Z1830" s="56"/>
      <c r="AA1830" s="56"/>
      <c r="AB1830" s="56"/>
      <c r="AC1830" s="56"/>
      <c r="AD1830" s="56"/>
      <c r="AE1830" s="56"/>
      <c r="AF1830" s="56"/>
      <c r="BO1830" s="56"/>
      <c r="BP1830" s="56"/>
      <c r="BQ1830" s="155"/>
      <c r="BR1830" s="155"/>
      <c r="BS1830" s="155"/>
      <c r="BT1830" s="155"/>
      <c r="BU1830" s="155"/>
      <c r="BV1830" s="155"/>
      <c r="BW1830" s="155"/>
      <c r="BX1830" s="155"/>
      <c r="BY1830" s="155"/>
      <c r="BZ1830" s="155"/>
      <c r="CA1830" s="155"/>
      <c r="CB1830" s="56"/>
      <c r="CC1830" s="56"/>
      <c r="CD1830" s="56"/>
      <c r="CE1830" s="56"/>
      <c r="CF1830" s="56"/>
      <c r="CG1830" s="56"/>
      <c r="CH1830" s="56"/>
      <c r="CI1830" s="56"/>
      <c r="CJ1830" s="56"/>
      <c r="CK1830" s="56"/>
      <c r="CL1830" s="56"/>
      <c r="CM1830" s="56"/>
      <c r="CN1830" s="56"/>
      <c r="CO1830" s="56"/>
      <c r="CP1830" s="56"/>
      <c r="CQ1830" s="56"/>
      <c r="CR1830" s="56"/>
      <c r="CS1830" s="56"/>
      <c r="CT1830" s="56"/>
      <c r="CU1830" s="56"/>
      <c r="CV1830" s="56"/>
      <c r="CW1830" s="56"/>
      <c r="CX1830" s="56"/>
      <c r="CY1830" s="56"/>
      <c r="CZ1830" s="56"/>
      <c r="DA1830" s="56"/>
      <c r="DB1830" s="56"/>
      <c r="DC1830" s="56"/>
      <c r="DD1830" s="56"/>
      <c r="DE1830" s="56"/>
      <c r="DF1830" s="56"/>
      <c r="DG1830" s="56"/>
      <c r="DH1830" s="56"/>
      <c r="DI1830" s="422"/>
      <c r="DJ1830" s="422"/>
      <c r="DW1830" s="56"/>
      <c r="DX1830" s="56"/>
      <c r="DY1830" s="56"/>
      <c r="DZ1830" s="56"/>
      <c r="EA1830" s="56"/>
      <c r="EB1830" s="56"/>
      <c r="EC1830" s="56"/>
      <c r="ED1830" s="56"/>
      <c r="EE1830" s="56"/>
      <c r="EF1830" s="56"/>
      <c r="EG1830" s="56"/>
      <c r="EH1830" s="56"/>
      <c r="EI1830" s="56"/>
      <c r="EJ1830" s="56"/>
      <c r="EK1830" s="56"/>
      <c r="EL1830" s="56"/>
      <c r="EM1830" s="56"/>
      <c r="EN1830" s="56"/>
      <c r="EO1830" s="56"/>
      <c r="EP1830" s="56"/>
      <c r="EQ1830" s="56"/>
      <c r="ER1830" s="56"/>
      <c r="ES1830" s="56"/>
      <c r="ET1830" s="56"/>
      <c r="EU1830" s="422"/>
      <c r="EV1830" s="422"/>
      <c r="FI1830" s="56"/>
      <c r="FJ1830" s="56"/>
      <c r="FK1830" s="56"/>
      <c r="FL1830" s="56"/>
      <c r="FM1830" s="56"/>
      <c r="FN1830" s="56"/>
      <c r="FO1830" s="56"/>
      <c r="FP1830" s="56"/>
      <c r="FQ1830" s="56"/>
      <c r="FR1830" s="56"/>
      <c r="FS1830" s="56"/>
      <c r="FT1830" s="56"/>
      <c r="FU1830" s="56"/>
      <c r="FV1830" s="56"/>
      <c r="FW1830" s="56"/>
      <c r="FX1830" s="56"/>
      <c r="FY1830" s="56"/>
      <c r="FZ1830" s="56"/>
      <c r="GA1830" s="56"/>
      <c r="GB1830" s="56"/>
      <c r="GC1830" s="56"/>
      <c r="GD1830" s="56"/>
      <c r="GE1830" s="56"/>
      <c r="GF1830" s="56"/>
      <c r="GG1830" s="56"/>
      <c r="GH1830" s="56"/>
      <c r="GI1830" s="56"/>
      <c r="GJ1830" s="56"/>
      <c r="GK1830" s="56"/>
    </row>
    <row r="1831" spans="14:193" s="57" customFormat="1" ht="15" customHeight="1">
      <c r="N1831" s="461">
        <v>35</v>
      </c>
      <c r="O1831" s="461">
        <v>42</v>
      </c>
      <c r="P1831" s="461">
        <v>81</v>
      </c>
      <c r="Q1831" s="461">
        <v>97</v>
      </c>
      <c r="R1831" s="461">
        <v>34</v>
      </c>
      <c r="S1831" s="461">
        <v>43</v>
      </c>
      <c r="T1831" s="461">
        <v>71</v>
      </c>
      <c r="U1831" s="461">
        <v>89</v>
      </c>
      <c r="V1831" s="56"/>
      <c r="W1831" s="56"/>
      <c r="X1831" s="56"/>
      <c r="Y1831" s="56"/>
      <c r="Z1831" s="56"/>
      <c r="AA1831" s="56"/>
      <c r="AB1831" s="56"/>
      <c r="AC1831" s="56"/>
      <c r="AD1831" s="56"/>
      <c r="AE1831" s="56"/>
      <c r="AF1831" s="56"/>
      <c r="BO1831" s="56"/>
      <c r="BP1831" s="56"/>
      <c r="BQ1831" s="155"/>
      <c r="BR1831" s="155"/>
      <c r="BS1831" s="155"/>
      <c r="BT1831" s="155"/>
      <c r="BU1831" s="155"/>
      <c r="BV1831" s="155"/>
      <c r="BW1831" s="155"/>
      <c r="BX1831" s="155"/>
      <c r="BY1831" s="155"/>
      <c r="BZ1831" s="155"/>
      <c r="CA1831" s="155"/>
      <c r="CB1831" s="56"/>
      <c r="CC1831" s="56"/>
      <c r="CD1831" s="56"/>
      <c r="CE1831" s="56"/>
      <c r="CF1831" s="56"/>
      <c r="CG1831" s="56"/>
      <c r="CH1831" s="56"/>
      <c r="CI1831" s="56"/>
      <c r="CJ1831" s="56"/>
      <c r="CK1831" s="56"/>
      <c r="CL1831" s="56"/>
      <c r="CM1831" s="56"/>
      <c r="CN1831" s="56"/>
      <c r="CO1831" s="56"/>
      <c r="CP1831" s="56"/>
      <c r="CQ1831" s="56"/>
      <c r="CR1831" s="56"/>
      <c r="CS1831" s="56"/>
      <c r="CT1831" s="56"/>
      <c r="CU1831" s="56"/>
      <c r="CV1831" s="56"/>
      <c r="CW1831" s="56"/>
      <c r="CX1831" s="56"/>
      <c r="CY1831" s="56"/>
      <c r="CZ1831" s="56"/>
      <c r="DA1831" s="56"/>
      <c r="DB1831" s="56"/>
      <c r="DC1831" s="56"/>
      <c r="DD1831" s="56"/>
      <c r="DE1831" s="56"/>
      <c r="DF1831" s="56"/>
      <c r="DG1831" s="56"/>
      <c r="DH1831" s="56"/>
      <c r="DI1831" s="422"/>
      <c r="DJ1831" s="422"/>
      <c r="DW1831" s="56"/>
      <c r="DX1831" s="56"/>
      <c r="DY1831" s="56"/>
      <c r="DZ1831" s="56"/>
      <c r="EA1831" s="56"/>
      <c r="EB1831" s="56"/>
      <c r="EC1831" s="56"/>
      <c r="ED1831" s="56"/>
      <c r="EE1831" s="56"/>
      <c r="EF1831" s="56"/>
      <c r="EG1831" s="56"/>
      <c r="EH1831" s="56"/>
      <c r="EI1831" s="56"/>
      <c r="EJ1831" s="56"/>
      <c r="EK1831" s="56"/>
      <c r="EL1831" s="56"/>
      <c r="EM1831" s="56"/>
      <c r="EN1831" s="56"/>
      <c r="EO1831" s="56"/>
      <c r="EP1831" s="56"/>
      <c r="EQ1831" s="56"/>
      <c r="ER1831" s="56"/>
      <c r="ES1831" s="56"/>
      <c r="ET1831" s="56"/>
      <c r="EU1831" s="422"/>
      <c r="EV1831" s="422"/>
      <c r="FI1831" s="56"/>
      <c r="FJ1831" s="56"/>
      <c r="FK1831" s="56"/>
      <c r="FL1831" s="56"/>
      <c r="FM1831" s="56"/>
      <c r="FN1831" s="56"/>
      <c r="FO1831" s="56"/>
      <c r="FP1831" s="56"/>
      <c r="FQ1831" s="56"/>
      <c r="FR1831" s="56"/>
      <c r="FS1831" s="56"/>
      <c r="FT1831" s="56"/>
      <c r="FU1831" s="56"/>
      <c r="FV1831" s="56"/>
      <c r="FW1831" s="56"/>
      <c r="FX1831" s="56"/>
      <c r="FY1831" s="56"/>
      <c r="FZ1831" s="56"/>
      <c r="GA1831" s="56"/>
      <c r="GB1831" s="56"/>
      <c r="GC1831" s="56"/>
      <c r="GD1831" s="56"/>
      <c r="GE1831" s="56"/>
      <c r="GF1831" s="56"/>
      <c r="GG1831" s="56"/>
      <c r="GH1831" s="56"/>
      <c r="GI1831" s="56"/>
      <c r="GJ1831" s="56"/>
      <c r="GK1831" s="56"/>
    </row>
    <row r="1832" spans="14:193" s="57" customFormat="1" ht="15" customHeight="1">
      <c r="N1832" s="461">
        <v>36</v>
      </c>
      <c r="O1832" s="461">
        <v>43</v>
      </c>
      <c r="P1832" s="461">
        <v>82</v>
      </c>
      <c r="Q1832" s="461">
        <v>98</v>
      </c>
      <c r="R1832" s="461">
        <v>35</v>
      </c>
      <c r="S1832" s="461">
        <v>44</v>
      </c>
      <c r="T1832" s="461">
        <v>72</v>
      </c>
      <c r="U1832" s="461">
        <v>90</v>
      </c>
      <c r="V1832" s="56"/>
      <c r="W1832" s="56"/>
      <c r="X1832" s="56"/>
      <c r="Y1832" s="56"/>
      <c r="Z1832" s="56"/>
      <c r="AA1832" s="56"/>
      <c r="AB1832" s="56"/>
      <c r="AC1832" s="56"/>
      <c r="AD1832" s="56"/>
      <c r="AE1832" s="56"/>
      <c r="AF1832" s="56"/>
      <c r="BO1832" s="56"/>
      <c r="BP1832" s="56"/>
      <c r="BQ1832" s="155"/>
      <c r="BR1832" s="155"/>
      <c r="BS1832" s="155"/>
      <c r="BT1832" s="155"/>
      <c r="BU1832" s="155"/>
      <c r="BV1832" s="155"/>
      <c r="BW1832" s="155"/>
      <c r="BX1832" s="155"/>
      <c r="BY1832" s="155"/>
      <c r="BZ1832" s="155"/>
      <c r="CA1832" s="155"/>
      <c r="CB1832" s="56"/>
      <c r="CC1832" s="56"/>
      <c r="CD1832" s="56"/>
      <c r="CE1832" s="56"/>
      <c r="CF1832" s="56"/>
      <c r="CG1832" s="56"/>
      <c r="CH1832" s="56"/>
      <c r="CI1832" s="56"/>
      <c r="CJ1832" s="56"/>
      <c r="CK1832" s="56"/>
      <c r="CL1832" s="56"/>
      <c r="CM1832" s="56"/>
      <c r="CN1832" s="56"/>
      <c r="CO1832" s="56"/>
      <c r="CP1832" s="56"/>
      <c r="CQ1832" s="56"/>
      <c r="CR1832" s="56"/>
      <c r="CS1832" s="56"/>
      <c r="CT1832" s="56"/>
      <c r="CU1832" s="56"/>
      <c r="CV1832" s="56"/>
      <c r="CW1832" s="56"/>
      <c r="CX1832" s="56"/>
      <c r="CY1832" s="56"/>
      <c r="CZ1832" s="56"/>
      <c r="DA1832" s="56"/>
      <c r="DB1832" s="56"/>
      <c r="DC1832" s="56"/>
      <c r="DD1832" s="56"/>
      <c r="DE1832" s="56"/>
      <c r="DF1832" s="56"/>
      <c r="DG1832" s="56"/>
      <c r="DH1832" s="56"/>
      <c r="DI1832" s="422"/>
      <c r="DJ1832" s="422"/>
      <c r="DW1832" s="56"/>
      <c r="DX1832" s="56"/>
      <c r="DY1832" s="56"/>
      <c r="DZ1832" s="56"/>
      <c r="EA1832" s="56"/>
      <c r="EB1832" s="56"/>
      <c r="EC1832" s="56"/>
      <c r="ED1832" s="56"/>
      <c r="EE1832" s="56"/>
      <c r="EF1832" s="56"/>
      <c r="EG1832" s="56"/>
      <c r="EH1832" s="56"/>
      <c r="EI1832" s="56"/>
      <c r="EJ1832" s="56"/>
      <c r="EK1832" s="56"/>
      <c r="EL1832" s="56"/>
      <c r="EM1832" s="56"/>
      <c r="EN1832" s="56"/>
      <c r="EO1832" s="56"/>
      <c r="EP1832" s="56"/>
      <c r="EQ1832" s="56"/>
      <c r="ER1832" s="56"/>
      <c r="ES1832" s="56"/>
      <c r="ET1832" s="56"/>
      <c r="EU1832" s="422"/>
      <c r="EV1832" s="422"/>
      <c r="FI1832" s="56"/>
      <c r="FJ1832" s="56"/>
      <c r="FK1832" s="56"/>
      <c r="FL1832" s="56"/>
      <c r="FM1832" s="56"/>
      <c r="FN1832" s="56"/>
      <c r="FO1832" s="56"/>
      <c r="FP1832" s="56"/>
      <c r="FQ1832" s="56"/>
      <c r="FR1832" s="56"/>
      <c r="FS1832" s="56"/>
      <c r="FT1832" s="56"/>
      <c r="FU1832" s="56"/>
      <c r="FV1832" s="56"/>
      <c r="FW1832" s="56"/>
      <c r="FX1832" s="56"/>
      <c r="FY1832" s="56"/>
      <c r="FZ1832" s="56"/>
      <c r="GA1832" s="56"/>
      <c r="GB1832" s="56"/>
      <c r="GC1832" s="56"/>
      <c r="GD1832" s="56"/>
      <c r="GE1832" s="56"/>
      <c r="GF1832" s="56"/>
      <c r="GG1832" s="56"/>
      <c r="GH1832" s="56"/>
      <c r="GI1832" s="56"/>
      <c r="GJ1832" s="56"/>
      <c r="GK1832" s="56"/>
    </row>
    <row r="1833" spans="14:193" s="57" customFormat="1" ht="15" customHeight="1">
      <c r="N1833" s="461">
        <v>37</v>
      </c>
      <c r="O1833" s="461">
        <v>44</v>
      </c>
      <c r="P1833" s="461">
        <v>83</v>
      </c>
      <c r="Q1833" s="461">
        <v>100</v>
      </c>
      <c r="R1833" s="461">
        <v>36</v>
      </c>
      <c r="S1833" s="461">
        <v>45</v>
      </c>
      <c r="T1833" s="461">
        <v>73</v>
      </c>
      <c r="U1833" s="461">
        <v>91</v>
      </c>
      <c r="V1833" s="56"/>
      <c r="W1833" s="56"/>
      <c r="X1833" s="56"/>
      <c r="Y1833" s="56"/>
      <c r="Z1833" s="56"/>
      <c r="AA1833" s="56"/>
      <c r="AB1833" s="56"/>
      <c r="AC1833" s="56"/>
      <c r="AD1833" s="56"/>
      <c r="AE1833" s="56"/>
      <c r="AF1833" s="56"/>
      <c r="BO1833" s="56"/>
      <c r="BP1833" s="56"/>
      <c r="BQ1833" s="155"/>
      <c r="BR1833" s="155"/>
      <c r="BS1833" s="155"/>
      <c r="BT1833" s="155"/>
      <c r="BU1833" s="155"/>
      <c r="BV1833" s="155"/>
      <c r="BW1833" s="155"/>
      <c r="BX1833" s="155"/>
      <c r="BY1833" s="155"/>
      <c r="BZ1833" s="155"/>
      <c r="CA1833" s="155"/>
      <c r="CB1833" s="56"/>
      <c r="CC1833" s="56"/>
      <c r="CD1833" s="56"/>
      <c r="CE1833" s="56"/>
      <c r="CF1833" s="56"/>
      <c r="CG1833" s="56"/>
      <c r="CH1833" s="56"/>
      <c r="CI1833" s="56"/>
      <c r="CJ1833" s="56"/>
      <c r="CK1833" s="56"/>
      <c r="CL1833" s="56"/>
      <c r="CM1833" s="56"/>
      <c r="CN1833" s="56"/>
      <c r="CO1833" s="56"/>
      <c r="CP1833" s="56"/>
      <c r="CQ1833" s="56"/>
      <c r="CR1833" s="56"/>
      <c r="CS1833" s="56"/>
      <c r="CT1833" s="56"/>
      <c r="CU1833" s="56"/>
      <c r="CV1833" s="56"/>
      <c r="CW1833" s="56"/>
      <c r="CX1833" s="56"/>
      <c r="CY1833" s="56"/>
      <c r="CZ1833" s="56"/>
      <c r="DA1833" s="56"/>
      <c r="DB1833" s="56"/>
      <c r="DC1833" s="56"/>
      <c r="DD1833" s="56"/>
      <c r="DE1833" s="56"/>
      <c r="DF1833" s="56"/>
      <c r="DG1833" s="56"/>
      <c r="DH1833" s="56"/>
      <c r="DI1833" s="422"/>
      <c r="DJ1833" s="422"/>
      <c r="DW1833" s="56"/>
      <c r="DX1833" s="56"/>
      <c r="DY1833" s="56"/>
      <c r="DZ1833" s="56"/>
      <c r="EA1833" s="56"/>
      <c r="EB1833" s="56"/>
      <c r="EC1833" s="56"/>
      <c r="ED1833" s="56"/>
      <c r="EE1833" s="56"/>
      <c r="EF1833" s="56"/>
      <c r="EG1833" s="56"/>
      <c r="EH1833" s="56"/>
      <c r="EI1833" s="56"/>
      <c r="EJ1833" s="56"/>
      <c r="EK1833" s="56"/>
      <c r="EL1833" s="56"/>
      <c r="EM1833" s="56"/>
      <c r="EN1833" s="56"/>
      <c r="EO1833" s="56"/>
      <c r="EP1833" s="56"/>
      <c r="EQ1833" s="56"/>
      <c r="ER1833" s="56"/>
      <c r="ES1833" s="56"/>
      <c r="ET1833" s="56"/>
      <c r="EU1833" s="422"/>
      <c r="EV1833" s="422"/>
      <c r="FI1833" s="56"/>
      <c r="FJ1833" s="56"/>
      <c r="FK1833" s="56"/>
      <c r="FL1833" s="56"/>
      <c r="FM1833" s="56"/>
      <c r="FN1833" s="56"/>
      <c r="FO1833" s="56"/>
      <c r="FP1833" s="56"/>
      <c r="FQ1833" s="56"/>
      <c r="FR1833" s="56"/>
      <c r="FS1833" s="56"/>
      <c r="FT1833" s="56"/>
      <c r="FU1833" s="56"/>
      <c r="FV1833" s="56"/>
      <c r="FW1833" s="56"/>
      <c r="FX1833" s="56"/>
      <c r="FY1833" s="56"/>
      <c r="FZ1833" s="56"/>
      <c r="GA1833" s="56"/>
      <c r="GB1833" s="56"/>
      <c r="GC1833" s="56"/>
      <c r="GD1833" s="56"/>
      <c r="GE1833" s="56"/>
      <c r="GF1833" s="56"/>
      <c r="GG1833" s="56"/>
      <c r="GH1833" s="56"/>
      <c r="GI1833" s="56"/>
      <c r="GJ1833" s="56"/>
      <c r="GK1833" s="56"/>
    </row>
    <row r="1834" spans="14:193" s="57" customFormat="1" ht="15" customHeight="1">
      <c r="N1834" s="461">
        <v>38</v>
      </c>
      <c r="O1834" s="461">
        <v>46</v>
      </c>
      <c r="P1834" s="461">
        <v>84</v>
      </c>
      <c r="Q1834" s="461">
        <v>101</v>
      </c>
      <c r="R1834" s="461">
        <v>37</v>
      </c>
      <c r="S1834" s="461">
        <v>46</v>
      </c>
      <c r="T1834" s="461">
        <v>74</v>
      </c>
      <c r="U1834" s="461">
        <v>93</v>
      </c>
      <c r="V1834" s="56"/>
      <c r="W1834" s="56"/>
      <c r="X1834" s="56"/>
      <c r="Y1834" s="56"/>
      <c r="Z1834" s="56"/>
      <c r="AA1834" s="56"/>
      <c r="AB1834" s="56"/>
      <c r="AC1834" s="56"/>
      <c r="AD1834" s="56"/>
      <c r="AE1834" s="56"/>
      <c r="AF1834" s="56"/>
      <c r="BO1834" s="56"/>
      <c r="BP1834" s="56"/>
      <c r="BQ1834" s="155"/>
      <c r="BR1834" s="155"/>
      <c r="BS1834" s="155"/>
      <c r="BT1834" s="155"/>
      <c r="BU1834" s="155"/>
      <c r="BV1834" s="155"/>
      <c r="BW1834" s="155"/>
      <c r="BX1834" s="155"/>
      <c r="BY1834" s="155"/>
      <c r="BZ1834" s="155"/>
      <c r="CA1834" s="155"/>
      <c r="CB1834" s="56"/>
      <c r="CC1834" s="56"/>
      <c r="CD1834" s="56"/>
      <c r="CE1834" s="56"/>
      <c r="CF1834" s="56"/>
      <c r="CG1834" s="56"/>
      <c r="CH1834" s="56"/>
      <c r="CI1834" s="56"/>
      <c r="CJ1834" s="56"/>
      <c r="CK1834" s="56"/>
      <c r="CL1834" s="56"/>
      <c r="CM1834" s="56"/>
      <c r="CN1834" s="56"/>
      <c r="CO1834" s="56"/>
      <c r="CP1834" s="56"/>
      <c r="CQ1834" s="56"/>
      <c r="CR1834" s="56"/>
      <c r="CS1834" s="56"/>
      <c r="CT1834" s="56"/>
      <c r="CU1834" s="56"/>
      <c r="CV1834" s="56"/>
      <c r="CW1834" s="56"/>
      <c r="CX1834" s="56"/>
      <c r="CY1834" s="56"/>
      <c r="CZ1834" s="56"/>
      <c r="DA1834" s="56"/>
      <c r="DB1834" s="56"/>
      <c r="DC1834" s="56"/>
      <c r="DD1834" s="56"/>
      <c r="DE1834" s="56"/>
      <c r="DF1834" s="56"/>
      <c r="DG1834" s="56"/>
      <c r="DH1834" s="56"/>
      <c r="DI1834" s="422"/>
      <c r="DJ1834" s="422"/>
      <c r="DW1834" s="56"/>
      <c r="DX1834" s="56"/>
      <c r="DY1834" s="56"/>
      <c r="DZ1834" s="56"/>
      <c r="EA1834" s="56"/>
      <c r="EB1834" s="56"/>
      <c r="EC1834" s="56"/>
      <c r="ED1834" s="56"/>
      <c r="EE1834" s="56"/>
      <c r="EF1834" s="56"/>
      <c r="EG1834" s="56"/>
      <c r="EH1834" s="56"/>
      <c r="EI1834" s="56"/>
      <c r="EJ1834" s="56"/>
      <c r="EK1834" s="56"/>
      <c r="EL1834" s="56"/>
      <c r="EM1834" s="56"/>
      <c r="EN1834" s="56"/>
      <c r="EO1834" s="56"/>
      <c r="EP1834" s="56"/>
      <c r="EQ1834" s="56"/>
      <c r="ER1834" s="56"/>
      <c r="ES1834" s="56"/>
      <c r="ET1834" s="56"/>
      <c r="EU1834" s="422"/>
      <c r="EV1834" s="422"/>
      <c r="FI1834" s="56"/>
      <c r="FJ1834" s="56"/>
      <c r="FK1834" s="56"/>
      <c r="FL1834" s="56"/>
      <c r="FM1834" s="56"/>
      <c r="FN1834" s="56"/>
      <c r="FO1834" s="56"/>
      <c r="FP1834" s="56"/>
      <c r="FQ1834" s="56"/>
      <c r="FR1834" s="56"/>
      <c r="FS1834" s="56"/>
      <c r="FT1834" s="56"/>
      <c r="FU1834" s="56"/>
      <c r="FV1834" s="56"/>
      <c r="FW1834" s="56"/>
      <c r="FX1834" s="56"/>
      <c r="FY1834" s="56"/>
      <c r="FZ1834" s="56"/>
      <c r="GA1834" s="56"/>
      <c r="GB1834" s="56"/>
      <c r="GC1834" s="56"/>
      <c r="GD1834" s="56"/>
      <c r="GE1834" s="56"/>
      <c r="GF1834" s="56"/>
      <c r="GG1834" s="56"/>
      <c r="GH1834" s="56"/>
      <c r="GI1834" s="56"/>
      <c r="GJ1834" s="56"/>
      <c r="GK1834" s="56"/>
    </row>
    <row r="1835" spans="14:193" s="57" customFormat="1" ht="15" customHeight="1">
      <c r="N1835" s="461">
        <v>39</v>
      </c>
      <c r="O1835" s="461">
        <v>47</v>
      </c>
      <c r="P1835" s="461">
        <v>85</v>
      </c>
      <c r="Q1835" s="461">
        <v>102</v>
      </c>
      <c r="R1835" s="461">
        <v>38</v>
      </c>
      <c r="S1835" s="461">
        <v>48</v>
      </c>
      <c r="T1835" s="461">
        <v>75</v>
      </c>
      <c r="U1835" s="461">
        <v>94</v>
      </c>
      <c r="V1835" s="56"/>
      <c r="W1835" s="56"/>
      <c r="X1835" s="56"/>
      <c r="Y1835" s="56"/>
      <c r="Z1835" s="56"/>
      <c r="AA1835" s="56"/>
      <c r="AB1835" s="56"/>
      <c r="AC1835" s="56"/>
      <c r="AD1835" s="56"/>
      <c r="AE1835" s="56"/>
      <c r="AF1835" s="56"/>
      <c r="BO1835" s="56"/>
      <c r="BP1835" s="56"/>
      <c r="BQ1835" s="155"/>
      <c r="BR1835" s="155"/>
      <c r="BS1835" s="155"/>
      <c r="BT1835" s="155"/>
      <c r="BU1835" s="155"/>
      <c r="BV1835" s="155"/>
      <c r="BW1835" s="155"/>
      <c r="BX1835" s="155"/>
      <c r="BY1835" s="155"/>
      <c r="BZ1835" s="155"/>
      <c r="CA1835" s="155"/>
      <c r="CB1835" s="56"/>
      <c r="CC1835" s="56"/>
      <c r="CD1835" s="56"/>
      <c r="CE1835" s="56"/>
      <c r="CF1835" s="56"/>
      <c r="CG1835" s="56"/>
      <c r="CH1835" s="56"/>
      <c r="CI1835" s="56"/>
      <c r="CJ1835" s="56"/>
      <c r="CK1835" s="56"/>
      <c r="CL1835" s="56"/>
      <c r="CM1835" s="56"/>
      <c r="CN1835" s="56"/>
      <c r="CO1835" s="56"/>
      <c r="CP1835" s="56"/>
      <c r="CQ1835" s="56"/>
      <c r="CR1835" s="56"/>
      <c r="CS1835" s="56"/>
      <c r="CT1835" s="56"/>
      <c r="CU1835" s="56"/>
      <c r="CV1835" s="56"/>
      <c r="CW1835" s="56"/>
      <c r="CX1835" s="56"/>
      <c r="CY1835" s="56"/>
      <c r="CZ1835" s="56"/>
      <c r="DA1835" s="56"/>
      <c r="DB1835" s="56"/>
      <c r="DC1835" s="56"/>
      <c r="DD1835" s="56"/>
      <c r="DE1835" s="56"/>
      <c r="DF1835" s="56"/>
      <c r="DG1835" s="56"/>
      <c r="DH1835" s="56"/>
      <c r="DI1835" s="422"/>
      <c r="DJ1835" s="422"/>
      <c r="DW1835" s="56"/>
      <c r="DX1835" s="56"/>
      <c r="DY1835" s="56"/>
      <c r="DZ1835" s="56"/>
      <c r="EA1835" s="56"/>
      <c r="EB1835" s="56"/>
      <c r="EC1835" s="56"/>
      <c r="ED1835" s="56"/>
      <c r="EE1835" s="56"/>
      <c r="EF1835" s="56"/>
      <c r="EG1835" s="56"/>
      <c r="EH1835" s="56"/>
      <c r="EI1835" s="56"/>
      <c r="EJ1835" s="56"/>
      <c r="EK1835" s="56"/>
      <c r="EL1835" s="56"/>
      <c r="EM1835" s="56"/>
      <c r="EN1835" s="56"/>
      <c r="EO1835" s="56"/>
      <c r="EP1835" s="56"/>
      <c r="EQ1835" s="56"/>
      <c r="ER1835" s="56"/>
      <c r="ES1835" s="56"/>
      <c r="ET1835" s="56"/>
      <c r="EU1835" s="422"/>
      <c r="EV1835" s="422"/>
      <c r="FI1835" s="56"/>
      <c r="FJ1835" s="56"/>
      <c r="FK1835" s="56"/>
      <c r="FL1835" s="56"/>
      <c r="FM1835" s="56"/>
      <c r="FN1835" s="56"/>
      <c r="FO1835" s="56"/>
      <c r="FP1835" s="56"/>
      <c r="FQ1835" s="56"/>
      <c r="FR1835" s="56"/>
      <c r="FS1835" s="56"/>
      <c r="FT1835" s="56"/>
      <c r="FU1835" s="56"/>
      <c r="FV1835" s="56"/>
      <c r="FW1835" s="56"/>
      <c r="FX1835" s="56"/>
      <c r="FY1835" s="56"/>
      <c r="FZ1835" s="56"/>
      <c r="GA1835" s="56"/>
      <c r="GB1835" s="56"/>
      <c r="GC1835" s="56"/>
      <c r="GD1835" s="56"/>
      <c r="GE1835" s="56"/>
      <c r="GF1835" s="56"/>
      <c r="GG1835" s="56"/>
      <c r="GH1835" s="56"/>
      <c r="GI1835" s="56"/>
      <c r="GJ1835" s="56"/>
      <c r="GK1835" s="56"/>
    </row>
    <row r="1836" spans="14:193" s="57" customFormat="1" ht="15" customHeight="1">
      <c r="N1836" s="461">
        <v>40</v>
      </c>
      <c r="O1836" s="461">
        <v>48</v>
      </c>
      <c r="P1836" s="461">
        <v>86</v>
      </c>
      <c r="Q1836" s="461">
        <v>103</v>
      </c>
      <c r="R1836" s="461">
        <v>39</v>
      </c>
      <c r="S1836" s="461">
        <v>49</v>
      </c>
      <c r="T1836" s="461">
        <v>76</v>
      </c>
      <c r="U1836" s="461">
        <v>95</v>
      </c>
      <c r="V1836" s="56"/>
      <c r="W1836" s="56"/>
      <c r="X1836" s="56"/>
      <c r="Y1836" s="56"/>
      <c r="Z1836" s="56"/>
      <c r="AA1836" s="56"/>
      <c r="AB1836" s="56"/>
      <c r="AC1836" s="56"/>
      <c r="AD1836" s="56"/>
      <c r="AE1836" s="56"/>
      <c r="AF1836" s="56"/>
      <c r="BO1836" s="56"/>
      <c r="BP1836" s="56"/>
      <c r="BQ1836" s="155"/>
      <c r="BR1836" s="155"/>
      <c r="BS1836" s="155"/>
      <c r="BT1836" s="155"/>
      <c r="BU1836" s="155"/>
      <c r="BV1836" s="155"/>
      <c r="BW1836" s="155"/>
      <c r="BX1836" s="155"/>
      <c r="BY1836" s="155"/>
      <c r="BZ1836" s="155"/>
      <c r="CA1836" s="155"/>
      <c r="CB1836" s="56"/>
      <c r="CC1836" s="56"/>
      <c r="CD1836" s="56"/>
      <c r="CE1836" s="56"/>
      <c r="CF1836" s="56"/>
      <c r="CG1836" s="56"/>
      <c r="CH1836" s="56"/>
      <c r="CI1836" s="56"/>
      <c r="CJ1836" s="56"/>
      <c r="CK1836" s="56"/>
      <c r="CL1836" s="56"/>
      <c r="CM1836" s="56"/>
      <c r="CN1836" s="56"/>
      <c r="CO1836" s="56"/>
      <c r="CP1836" s="56"/>
      <c r="CQ1836" s="56"/>
      <c r="CR1836" s="56"/>
      <c r="CS1836" s="56"/>
      <c r="CT1836" s="56"/>
      <c r="CU1836" s="56"/>
      <c r="CV1836" s="56"/>
      <c r="CW1836" s="56"/>
      <c r="CX1836" s="56"/>
      <c r="CY1836" s="56"/>
      <c r="CZ1836" s="56"/>
      <c r="DA1836" s="56"/>
      <c r="DB1836" s="56"/>
      <c r="DC1836" s="56"/>
      <c r="DD1836" s="56"/>
      <c r="DE1836" s="56"/>
      <c r="DF1836" s="56"/>
      <c r="DG1836" s="56"/>
      <c r="DH1836" s="56"/>
      <c r="DI1836" s="422"/>
      <c r="DJ1836" s="422"/>
      <c r="DW1836" s="56"/>
      <c r="DX1836" s="56"/>
      <c r="DY1836" s="56"/>
      <c r="DZ1836" s="56"/>
      <c r="EA1836" s="56"/>
      <c r="EB1836" s="56"/>
      <c r="EC1836" s="56"/>
      <c r="ED1836" s="56"/>
      <c r="EE1836" s="56"/>
      <c r="EF1836" s="56"/>
      <c r="EG1836" s="56"/>
      <c r="EH1836" s="56"/>
      <c r="EI1836" s="56"/>
      <c r="EJ1836" s="56"/>
      <c r="EK1836" s="56"/>
      <c r="EL1836" s="56"/>
      <c r="EM1836" s="56"/>
      <c r="EN1836" s="56"/>
      <c r="EO1836" s="56"/>
      <c r="EP1836" s="56"/>
      <c r="EQ1836" s="56"/>
      <c r="ER1836" s="56"/>
      <c r="ES1836" s="56"/>
      <c r="ET1836" s="56"/>
      <c r="EU1836" s="422"/>
      <c r="EV1836" s="422"/>
      <c r="FI1836" s="56"/>
      <c r="FJ1836" s="56"/>
      <c r="FK1836" s="56"/>
      <c r="FL1836" s="56"/>
      <c r="FM1836" s="56"/>
      <c r="FN1836" s="56"/>
      <c r="FO1836" s="56"/>
      <c r="FP1836" s="56"/>
      <c r="FQ1836" s="56"/>
      <c r="FR1836" s="56"/>
      <c r="FS1836" s="56"/>
      <c r="FT1836" s="56"/>
      <c r="FU1836" s="56"/>
      <c r="FV1836" s="56"/>
      <c r="FW1836" s="56"/>
      <c r="FX1836" s="56"/>
      <c r="FY1836" s="56"/>
      <c r="FZ1836" s="56"/>
      <c r="GA1836" s="56"/>
      <c r="GB1836" s="56"/>
      <c r="GC1836" s="56"/>
      <c r="GD1836" s="56"/>
      <c r="GE1836" s="56"/>
      <c r="GF1836" s="56"/>
      <c r="GG1836" s="56"/>
      <c r="GH1836" s="56"/>
      <c r="GI1836" s="56"/>
      <c r="GJ1836" s="56"/>
      <c r="GK1836" s="56"/>
    </row>
    <row r="1837" spans="14:193" s="57" customFormat="1" ht="15" customHeight="1">
      <c r="N1837" s="461">
        <v>41</v>
      </c>
      <c r="O1837" s="461">
        <v>49</v>
      </c>
      <c r="P1837" s="461">
        <v>87</v>
      </c>
      <c r="Q1837" s="461">
        <v>104</v>
      </c>
      <c r="R1837" s="461">
        <v>40</v>
      </c>
      <c r="S1837" s="461">
        <v>50</v>
      </c>
      <c r="T1837" s="172"/>
      <c r="U1837" s="172"/>
      <c r="V1837" s="56"/>
      <c r="W1837" s="56"/>
      <c r="X1837" s="56"/>
      <c r="Y1837" s="56"/>
      <c r="Z1837" s="56"/>
      <c r="AA1837" s="56"/>
      <c r="AB1837" s="56"/>
      <c r="AC1837" s="56"/>
      <c r="AD1837" s="56"/>
      <c r="AE1837" s="56"/>
      <c r="AF1837" s="56"/>
      <c r="BO1837" s="56"/>
      <c r="BP1837" s="56"/>
      <c r="BQ1837" s="155"/>
      <c r="BR1837" s="155"/>
      <c r="BS1837" s="155"/>
      <c r="BT1837" s="155"/>
      <c r="BU1837" s="155"/>
      <c r="BV1837" s="155"/>
      <c r="BW1837" s="155"/>
      <c r="BX1837" s="155"/>
      <c r="BY1837" s="155"/>
      <c r="BZ1837" s="155"/>
      <c r="CA1837" s="155"/>
      <c r="CB1837" s="56"/>
      <c r="CC1837" s="56"/>
      <c r="CD1837" s="56"/>
      <c r="CE1837" s="56"/>
      <c r="CF1837" s="56"/>
      <c r="CG1837" s="56"/>
      <c r="CH1837" s="56"/>
      <c r="CI1837" s="56"/>
      <c r="CJ1837" s="56"/>
      <c r="CK1837" s="56"/>
      <c r="CL1837" s="56"/>
      <c r="CM1837" s="56"/>
      <c r="CN1837" s="56"/>
      <c r="CO1837" s="56"/>
      <c r="CP1837" s="56"/>
      <c r="CQ1837" s="56"/>
      <c r="CR1837" s="56"/>
      <c r="CS1837" s="56"/>
      <c r="CT1837" s="56"/>
      <c r="CU1837" s="56"/>
      <c r="CV1837" s="56"/>
      <c r="CW1837" s="56"/>
      <c r="CX1837" s="56"/>
      <c r="CY1837" s="56"/>
      <c r="CZ1837" s="56"/>
      <c r="DA1837" s="56"/>
      <c r="DB1837" s="56"/>
      <c r="DC1837" s="56"/>
      <c r="DD1837" s="56"/>
      <c r="DE1837" s="56"/>
      <c r="DF1837" s="56"/>
      <c r="DG1837" s="56"/>
      <c r="DH1837" s="56"/>
      <c r="DI1837" s="422"/>
      <c r="DJ1837" s="422"/>
      <c r="DW1837" s="56"/>
      <c r="DX1837" s="56"/>
      <c r="DY1837" s="56"/>
      <c r="DZ1837" s="56"/>
      <c r="EA1837" s="56"/>
      <c r="EB1837" s="56"/>
      <c r="EC1837" s="56"/>
      <c r="ED1837" s="56"/>
      <c r="EE1837" s="56"/>
      <c r="EF1837" s="56"/>
      <c r="EG1837" s="56"/>
      <c r="EH1837" s="56"/>
      <c r="EI1837" s="56"/>
      <c r="EJ1837" s="56"/>
      <c r="EK1837" s="56"/>
      <c r="EL1837" s="56"/>
      <c r="EM1837" s="56"/>
      <c r="EN1837" s="56"/>
      <c r="EO1837" s="56"/>
      <c r="EP1837" s="56"/>
      <c r="EQ1837" s="56"/>
      <c r="ER1837" s="56"/>
      <c r="ES1837" s="56"/>
      <c r="ET1837" s="56"/>
      <c r="EU1837" s="422"/>
      <c r="EV1837" s="422"/>
      <c r="FI1837" s="56"/>
      <c r="FJ1837" s="56"/>
      <c r="FK1837" s="56"/>
      <c r="FL1837" s="56"/>
      <c r="FM1837" s="56"/>
      <c r="FN1837" s="56"/>
      <c r="FO1837" s="56"/>
      <c r="FP1837" s="56"/>
      <c r="FQ1837" s="56"/>
      <c r="FR1837" s="56"/>
      <c r="FS1837" s="56"/>
      <c r="FT1837" s="56"/>
      <c r="FU1837" s="56"/>
      <c r="FV1837" s="56"/>
      <c r="FW1837" s="56"/>
      <c r="FX1837" s="56"/>
      <c r="FY1837" s="56"/>
      <c r="FZ1837" s="56"/>
      <c r="GA1837" s="56"/>
      <c r="GB1837" s="56"/>
      <c r="GC1837" s="56"/>
      <c r="GD1837" s="56"/>
      <c r="GE1837" s="56"/>
      <c r="GF1837" s="56"/>
      <c r="GG1837" s="56"/>
      <c r="GH1837" s="56"/>
      <c r="GI1837" s="56"/>
      <c r="GJ1837" s="56"/>
      <c r="GK1837" s="56"/>
    </row>
    <row r="1838" spans="14:193" s="57" customFormat="1" ht="15" customHeight="1">
      <c r="N1838" s="461">
        <v>42</v>
      </c>
      <c r="O1838" s="461">
        <v>50</v>
      </c>
      <c r="P1838" s="461">
        <v>88</v>
      </c>
      <c r="Q1838" s="461">
        <v>106</v>
      </c>
      <c r="R1838" s="172"/>
      <c r="S1838" s="172"/>
      <c r="T1838" s="172"/>
      <c r="U1838" s="172"/>
      <c r="V1838" s="56"/>
      <c r="W1838" s="56"/>
      <c r="X1838" s="56"/>
      <c r="Y1838" s="56"/>
      <c r="Z1838" s="56"/>
      <c r="AA1838" s="56"/>
      <c r="AB1838" s="56"/>
      <c r="AC1838" s="56"/>
      <c r="AD1838" s="56"/>
      <c r="AE1838" s="56"/>
      <c r="AF1838" s="56"/>
      <c r="BO1838" s="56"/>
      <c r="BP1838" s="56"/>
      <c r="BQ1838" s="155"/>
      <c r="BR1838" s="155"/>
      <c r="BS1838" s="155"/>
      <c r="BT1838" s="155"/>
      <c r="BU1838" s="155"/>
      <c r="BV1838" s="155"/>
      <c r="BW1838" s="155"/>
      <c r="BX1838" s="155"/>
      <c r="BY1838" s="155"/>
      <c r="BZ1838" s="155"/>
      <c r="CA1838" s="155"/>
      <c r="CB1838" s="56"/>
      <c r="CC1838" s="56"/>
      <c r="CD1838" s="56"/>
      <c r="CE1838" s="56"/>
      <c r="CF1838" s="56"/>
      <c r="CG1838" s="56"/>
      <c r="CH1838" s="56"/>
      <c r="CI1838" s="56"/>
      <c r="CJ1838" s="56"/>
      <c r="CK1838" s="56"/>
      <c r="CL1838" s="56"/>
      <c r="CM1838" s="56"/>
      <c r="CN1838" s="56"/>
      <c r="CO1838" s="56"/>
      <c r="CP1838" s="56"/>
      <c r="CQ1838" s="56"/>
      <c r="CR1838" s="56"/>
      <c r="CS1838" s="56"/>
      <c r="CT1838" s="56"/>
      <c r="CU1838" s="56"/>
      <c r="CV1838" s="56"/>
      <c r="CW1838" s="56"/>
      <c r="CX1838" s="56"/>
      <c r="CY1838" s="56"/>
      <c r="CZ1838" s="56"/>
      <c r="DA1838" s="56"/>
      <c r="DB1838" s="56"/>
      <c r="DC1838" s="56"/>
      <c r="DD1838" s="56"/>
      <c r="DE1838" s="56"/>
      <c r="DF1838" s="56"/>
      <c r="DG1838" s="56"/>
      <c r="DH1838" s="56"/>
      <c r="DI1838" s="422"/>
      <c r="DJ1838" s="422"/>
      <c r="DW1838" s="56"/>
      <c r="DX1838" s="56"/>
      <c r="DY1838" s="56"/>
      <c r="DZ1838" s="56"/>
      <c r="EA1838" s="56"/>
      <c r="EB1838" s="56"/>
      <c r="EC1838" s="56"/>
      <c r="ED1838" s="56"/>
      <c r="EE1838" s="56"/>
      <c r="EF1838" s="56"/>
      <c r="EG1838" s="56"/>
      <c r="EH1838" s="56"/>
      <c r="EI1838" s="56"/>
      <c r="EJ1838" s="56"/>
      <c r="EK1838" s="56"/>
      <c r="EL1838" s="56"/>
      <c r="EM1838" s="56"/>
      <c r="EN1838" s="56"/>
      <c r="EO1838" s="56"/>
      <c r="EP1838" s="56"/>
      <c r="EQ1838" s="56"/>
      <c r="ER1838" s="56"/>
      <c r="ES1838" s="56"/>
      <c r="ET1838" s="56"/>
      <c r="EU1838" s="422"/>
      <c r="EV1838" s="422"/>
      <c r="FI1838" s="56"/>
      <c r="FJ1838" s="56"/>
      <c r="FK1838" s="56"/>
      <c r="FL1838" s="56"/>
      <c r="FM1838" s="56"/>
      <c r="FN1838" s="56"/>
      <c r="FO1838" s="56"/>
      <c r="FP1838" s="56"/>
      <c r="FQ1838" s="56"/>
      <c r="FR1838" s="56"/>
      <c r="FS1838" s="56"/>
      <c r="FT1838" s="56"/>
      <c r="FU1838" s="56"/>
      <c r="FV1838" s="56"/>
      <c r="FW1838" s="56"/>
      <c r="FX1838" s="56"/>
      <c r="FY1838" s="56"/>
      <c r="FZ1838" s="56"/>
      <c r="GA1838" s="56"/>
      <c r="GB1838" s="56"/>
      <c r="GC1838" s="56"/>
      <c r="GD1838" s="56"/>
      <c r="GE1838" s="56"/>
      <c r="GF1838" s="56"/>
      <c r="GG1838" s="56"/>
      <c r="GH1838" s="56"/>
      <c r="GI1838" s="56"/>
      <c r="GJ1838" s="56"/>
      <c r="GK1838" s="56"/>
    </row>
    <row r="1839" spans="14:193" s="57" customFormat="1" ht="15" customHeight="1">
      <c r="N1839" s="461">
        <v>43</v>
      </c>
      <c r="O1839" s="461">
        <v>52</v>
      </c>
      <c r="P1839" s="461">
        <v>89</v>
      </c>
      <c r="Q1839" s="461">
        <v>107</v>
      </c>
      <c r="R1839" s="172"/>
      <c r="S1839" s="172"/>
      <c r="T1839" s="172"/>
      <c r="U1839" s="172"/>
      <c r="V1839" s="56"/>
      <c r="W1839" s="56"/>
      <c r="X1839" s="56"/>
      <c r="Y1839" s="56"/>
      <c r="Z1839" s="56"/>
      <c r="AA1839" s="56"/>
      <c r="AB1839" s="56"/>
      <c r="AC1839" s="56"/>
      <c r="AD1839" s="56"/>
      <c r="AE1839" s="56"/>
      <c r="AF1839" s="56"/>
      <c r="BO1839" s="56"/>
      <c r="BP1839" s="56"/>
      <c r="BQ1839" s="155"/>
      <c r="BR1839" s="155"/>
      <c r="BS1839" s="155"/>
      <c r="BT1839" s="155"/>
      <c r="BU1839" s="155"/>
      <c r="BV1839" s="155"/>
      <c r="BW1839" s="155"/>
      <c r="BX1839" s="155"/>
      <c r="BY1839" s="155"/>
      <c r="BZ1839" s="155"/>
      <c r="CA1839" s="155"/>
      <c r="CB1839" s="56"/>
      <c r="CC1839" s="56"/>
      <c r="CD1839" s="56"/>
      <c r="CE1839" s="56"/>
      <c r="CF1839" s="56"/>
      <c r="CG1839" s="56"/>
      <c r="CH1839" s="56"/>
      <c r="CI1839" s="56"/>
      <c r="CJ1839" s="56"/>
      <c r="CK1839" s="56"/>
      <c r="CL1839" s="56"/>
      <c r="CM1839" s="56"/>
      <c r="CN1839" s="56"/>
      <c r="CO1839" s="56"/>
      <c r="CP1839" s="56"/>
      <c r="CQ1839" s="56"/>
      <c r="CR1839" s="56"/>
      <c r="CS1839" s="56"/>
      <c r="CT1839" s="56"/>
      <c r="CU1839" s="56"/>
      <c r="CV1839" s="56"/>
      <c r="CW1839" s="56"/>
      <c r="CX1839" s="56"/>
      <c r="CY1839" s="56"/>
      <c r="CZ1839" s="56"/>
      <c r="DA1839" s="56"/>
      <c r="DB1839" s="56"/>
      <c r="DC1839" s="56"/>
      <c r="DD1839" s="56"/>
      <c r="DE1839" s="56"/>
      <c r="DF1839" s="56"/>
      <c r="DG1839" s="56"/>
      <c r="DH1839" s="56"/>
      <c r="DI1839" s="422"/>
      <c r="DJ1839" s="422"/>
      <c r="DW1839" s="56"/>
      <c r="DX1839" s="56"/>
      <c r="DY1839" s="56"/>
      <c r="DZ1839" s="56"/>
      <c r="EA1839" s="56"/>
      <c r="EB1839" s="56"/>
      <c r="EC1839" s="56"/>
      <c r="ED1839" s="56"/>
      <c r="EE1839" s="56"/>
      <c r="EF1839" s="56"/>
      <c r="EG1839" s="56"/>
      <c r="EH1839" s="56"/>
      <c r="EI1839" s="56"/>
      <c r="EJ1839" s="56"/>
      <c r="EK1839" s="56"/>
      <c r="EL1839" s="56"/>
      <c r="EM1839" s="56"/>
      <c r="EN1839" s="56"/>
      <c r="EO1839" s="56"/>
      <c r="EP1839" s="56"/>
      <c r="EQ1839" s="56"/>
      <c r="ER1839" s="56"/>
      <c r="ES1839" s="56"/>
      <c r="ET1839" s="56"/>
      <c r="EU1839" s="422"/>
      <c r="EV1839" s="422"/>
      <c r="FI1839" s="56"/>
      <c r="FJ1839" s="56"/>
      <c r="FK1839" s="56"/>
      <c r="FL1839" s="56"/>
      <c r="FM1839" s="56"/>
      <c r="FN1839" s="56"/>
      <c r="FO1839" s="56"/>
      <c r="FP1839" s="56"/>
      <c r="FQ1839" s="56"/>
      <c r="FR1839" s="56"/>
      <c r="FS1839" s="56"/>
      <c r="FT1839" s="56"/>
      <c r="FU1839" s="56"/>
      <c r="FV1839" s="56"/>
      <c r="FW1839" s="56"/>
      <c r="FX1839" s="56"/>
      <c r="FY1839" s="56"/>
      <c r="FZ1839" s="56"/>
      <c r="GA1839" s="56"/>
      <c r="GB1839" s="56"/>
      <c r="GC1839" s="56"/>
      <c r="GD1839" s="56"/>
      <c r="GE1839" s="56"/>
      <c r="GF1839" s="56"/>
      <c r="GG1839" s="56"/>
      <c r="GH1839" s="56"/>
      <c r="GI1839" s="56"/>
      <c r="GJ1839" s="56"/>
      <c r="GK1839" s="56"/>
    </row>
    <row r="1840" spans="14:193" s="57" customFormat="1" ht="15" customHeight="1">
      <c r="N1840" s="461">
        <v>44</v>
      </c>
      <c r="O1840" s="461">
        <v>53</v>
      </c>
      <c r="P1840" s="461">
        <v>90</v>
      </c>
      <c r="Q1840" s="461">
        <v>108</v>
      </c>
      <c r="R1840" s="172"/>
      <c r="S1840" s="172"/>
      <c r="T1840" s="172"/>
      <c r="U1840" s="172"/>
      <c r="V1840" s="56"/>
      <c r="W1840" s="56"/>
      <c r="X1840" s="56"/>
      <c r="Y1840" s="56"/>
      <c r="Z1840" s="56"/>
      <c r="AA1840" s="56"/>
      <c r="AB1840" s="56"/>
      <c r="AC1840" s="56"/>
      <c r="AD1840" s="56"/>
      <c r="AE1840" s="56"/>
      <c r="AF1840" s="56"/>
      <c r="BO1840" s="56"/>
      <c r="BP1840" s="56"/>
      <c r="BQ1840" s="155"/>
      <c r="BR1840" s="155"/>
      <c r="BS1840" s="155"/>
      <c r="BT1840" s="155"/>
      <c r="BU1840" s="155"/>
      <c r="BV1840" s="155"/>
      <c r="BW1840" s="155"/>
      <c r="BX1840" s="155"/>
      <c r="BY1840" s="155"/>
      <c r="BZ1840" s="155"/>
      <c r="CA1840" s="155"/>
      <c r="CB1840" s="56"/>
      <c r="CC1840" s="56"/>
      <c r="CD1840" s="56"/>
      <c r="CE1840" s="56"/>
      <c r="CF1840" s="56"/>
      <c r="CG1840" s="56"/>
      <c r="CH1840" s="56"/>
      <c r="CI1840" s="56"/>
      <c r="CJ1840" s="56"/>
      <c r="CK1840" s="56"/>
      <c r="CL1840" s="56"/>
      <c r="CM1840" s="56"/>
      <c r="CN1840" s="56"/>
      <c r="CO1840" s="56"/>
      <c r="CP1840" s="56"/>
      <c r="CQ1840" s="56"/>
      <c r="CR1840" s="56"/>
      <c r="CS1840" s="56"/>
      <c r="CT1840" s="56"/>
      <c r="CU1840" s="56"/>
      <c r="CV1840" s="56"/>
      <c r="CW1840" s="56"/>
      <c r="CX1840" s="56"/>
      <c r="CY1840" s="56"/>
      <c r="CZ1840" s="56"/>
      <c r="DA1840" s="56"/>
      <c r="DB1840" s="56"/>
      <c r="DC1840" s="56"/>
      <c r="DD1840" s="56"/>
      <c r="DE1840" s="56"/>
      <c r="DF1840" s="56"/>
      <c r="DG1840" s="56"/>
      <c r="DH1840" s="56"/>
      <c r="DI1840" s="422"/>
      <c r="DJ1840" s="422"/>
      <c r="DW1840" s="56"/>
      <c r="DX1840" s="56"/>
      <c r="DY1840" s="56"/>
      <c r="DZ1840" s="56"/>
      <c r="EA1840" s="56"/>
      <c r="EB1840" s="56"/>
      <c r="EC1840" s="56"/>
      <c r="ED1840" s="56"/>
      <c r="EE1840" s="56"/>
      <c r="EF1840" s="56"/>
      <c r="EG1840" s="56"/>
      <c r="EH1840" s="56"/>
      <c r="EI1840" s="56"/>
      <c r="EJ1840" s="56"/>
      <c r="EK1840" s="56"/>
      <c r="EL1840" s="56"/>
      <c r="EM1840" s="56"/>
      <c r="EN1840" s="56"/>
      <c r="EO1840" s="56"/>
      <c r="EP1840" s="56"/>
      <c r="EQ1840" s="56"/>
      <c r="ER1840" s="56"/>
      <c r="ES1840" s="56"/>
      <c r="ET1840" s="56"/>
      <c r="EU1840" s="422"/>
      <c r="EV1840" s="422"/>
      <c r="FI1840" s="56"/>
      <c r="FJ1840" s="56"/>
      <c r="FK1840" s="56"/>
      <c r="FL1840" s="56"/>
      <c r="FM1840" s="56"/>
      <c r="FN1840" s="56"/>
      <c r="FO1840" s="56"/>
      <c r="FP1840" s="56"/>
      <c r="FQ1840" s="56"/>
      <c r="FR1840" s="56"/>
      <c r="FS1840" s="56"/>
      <c r="FT1840" s="56"/>
      <c r="FU1840" s="56"/>
      <c r="FV1840" s="56"/>
      <c r="FW1840" s="56"/>
      <c r="FX1840" s="56"/>
      <c r="FY1840" s="56"/>
      <c r="FZ1840" s="56"/>
      <c r="GA1840" s="56"/>
      <c r="GB1840" s="56"/>
      <c r="GC1840" s="56"/>
      <c r="GD1840" s="56"/>
      <c r="GE1840" s="56"/>
      <c r="GF1840" s="56"/>
      <c r="GG1840" s="56"/>
      <c r="GH1840" s="56"/>
      <c r="GI1840" s="56"/>
      <c r="GJ1840" s="56"/>
      <c r="GK1840" s="56"/>
    </row>
    <row r="1841" spans="14:193" s="57" customFormat="1" ht="15" customHeight="1">
      <c r="N1841" s="461">
        <v>45</v>
      </c>
      <c r="O1841" s="461">
        <v>54</v>
      </c>
      <c r="P1841" s="461">
        <v>91</v>
      </c>
      <c r="Q1841" s="461">
        <v>109</v>
      </c>
      <c r="R1841" s="172"/>
      <c r="S1841" s="172"/>
      <c r="T1841" s="172"/>
      <c r="U1841" s="172"/>
      <c r="V1841" s="56"/>
      <c r="W1841" s="56"/>
      <c r="X1841" s="56"/>
      <c r="Y1841" s="56"/>
      <c r="Z1841" s="56"/>
      <c r="AA1841" s="56"/>
      <c r="AB1841" s="56"/>
      <c r="AC1841" s="56"/>
      <c r="AD1841" s="56"/>
      <c r="AE1841" s="56"/>
      <c r="AF1841" s="56"/>
      <c r="BO1841" s="56"/>
      <c r="BP1841" s="56"/>
      <c r="BQ1841" s="155"/>
      <c r="BR1841" s="155"/>
      <c r="BS1841" s="155"/>
      <c r="BT1841" s="155"/>
      <c r="BU1841" s="155"/>
      <c r="BV1841" s="155"/>
      <c r="BW1841" s="155"/>
      <c r="BX1841" s="155"/>
      <c r="BY1841" s="155"/>
      <c r="BZ1841" s="155"/>
      <c r="CA1841" s="155"/>
      <c r="CB1841" s="56"/>
      <c r="CC1841" s="56"/>
      <c r="CD1841" s="56"/>
      <c r="CE1841" s="56"/>
      <c r="CF1841" s="56"/>
      <c r="CG1841" s="56"/>
      <c r="CH1841" s="56"/>
      <c r="CI1841" s="56"/>
      <c r="CJ1841" s="56"/>
      <c r="CK1841" s="56"/>
      <c r="CL1841" s="56"/>
      <c r="CM1841" s="56"/>
      <c r="CN1841" s="56"/>
      <c r="CO1841" s="56"/>
      <c r="CP1841" s="56"/>
      <c r="CQ1841" s="56"/>
      <c r="CR1841" s="56"/>
      <c r="CS1841" s="56"/>
      <c r="CT1841" s="56"/>
      <c r="CU1841" s="56"/>
      <c r="CV1841" s="56"/>
      <c r="CW1841" s="56"/>
      <c r="CX1841" s="56"/>
      <c r="CY1841" s="56"/>
      <c r="CZ1841" s="56"/>
      <c r="DA1841" s="56"/>
      <c r="DB1841" s="56"/>
      <c r="DC1841" s="56"/>
      <c r="DD1841" s="56"/>
      <c r="DE1841" s="56"/>
      <c r="DF1841" s="56"/>
      <c r="DG1841" s="56"/>
      <c r="DH1841" s="56"/>
      <c r="DI1841" s="422"/>
      <c r="DJ1841" s="422"/>
      <c r="DW1841" s="56"/>
      <c r="DX1841" s="56"/>
      <c r="DY1841" s="56"/>
      <c r="DZ1841" s="56"/>
      <c r="EA1841" s="56"/>
      <c r="EB1841" s="56"/>
      <c r="EC1841" s="56"/>
      <c r="ED1841" s="56"/>
      <c r="EE1841" s="56"/>
      <c r="EF1841" s="56"/>
      <c r="EG1841" s="56"/>
      <c r="EH1841" s="56"/>
      <c r="EI1841" s="56"/>
      <c r="EJ1841" s="56"/>
      <c r="EK1841" s="56"/>
      <c r="EL1841" s="56"/>
      <c r="EM1841" s="56"/>
      <c r="EN1841" s="56"/>
      <c r="EO1841" s="56"/>
      <c r="EP1841" s="56"/>
      <c r="EQ1841" s="56"/>
      <c r="ER1841" s="56"/>
      <c r="ES1841" s="56"/>
      <c r="ET1841" s="56"/>
      <c r="EU1841" s="422"/>
      <c r="EV1841" s="422"/>
      <c r="FI1841" s="56"/>
      <c r="FJ1841" s="56"/>
      <c r="FK1841" s="56"/>
      <c r="FL1841" s="56"/>
      <c r="FM1841" s="56"/>
      <c r="FN1841" s="56"/>
      <c r="FO1841" s="56"/>
      <c r="FP1841" s="56"/>
      <c r="FQ1841" s="56"/>
      <c r="FR1841" s="56"/>
      <c r="FS1841" s="56"/>
      <c r="FT1841" s="56"/>
      <c r="FU1841" s="56"/>
      <c r="FV1841" s="56"/>
      <c r="FW1841" s="56"/>
      <c r="FX1841" s="56"/>
      <c r="FY1841" s="56"/>
      <c r="FZ1841" s="56"/>
      <c r="GA1841" s="56"/>
      <c r="GB1841" s="56"/>
      <c r="GC1841" s="56"/>
      <c r="GD1841" s="56"/>
      <c r="GE1841" s="56"/>
      <c r="GF1841" s="56"/>
      <c r="GG1841" s="56"/>
      <c r="GH1841" s="56"/>
      <c r="GI1841" s="56"/>
      <c r="GJ1841" s="56"/>
      <c r="GK1841" s="56"/>
    </row>
    <row r="1842" spans="14:193" s="57" customFormat="1" ht="15" customHeight="1">
      <c r="N1842" s="461">
        <v>46</v>
      </c>
      <c r="O1842" s="461">
        <v>55</v>
      </c>
      <c r="P1842" s="461">
        <v>92</v>
      </c>
      <c r="Q1842" s="461">
        <v>110</v>
      </c>
      <c r="R1842" s="172"/>
      <c r="S1842" s="172"/>
      <c r="T1842" s="172"/>
      <c r="U1842" s="172"/>
      <c r="V1842" s="56"/>
      <c r="W1842" s="56"/>
      <c r="X1842" s="56"/>
      <c r="Y1842" s="56"/>
      <c r="Z1842" s="56"/>
      <c r="AA1842" s="56"/>
      <c r="AB1842" s="56"/>
      <c r="AC1842" s="56"/>
      <c r="AD1842" s="56"/>
      <c r="AE1842" s="56"/>
      <c r="AF1842" s="56"/>
      <c r="BO1842" s="56"/>
      <c r="BP1842" s="56"/>
      <c r="BQ1842" s="155"/>
      <c r="BR1842" s="155"/>
      <c r="BS1842" s="155"/>
      <c r="BT1842" s="155"/>
      <c r="BU1842" s="155"/>
      <c r="BV1842" s="155"/>
      <c r="BW1842" s="155"/>
      <c r="BX1842" s="155"/>
      <c r="BY1842" s="155"/>
      <c r="BZ1842" s="155"/>
      <c r="CA1842" s="155"/>
      <c r="CB1842" s="56"/>
      <c r="CC1842" s="56"/>
      <c r="CD1842" s="56"/>
      <c r="CE1842" s="56"/>
      <c r="CF1842" s="56"/>
      <c r="CG1842" s="56"/>
      <c r="CH1842" s="56"/>
      <c r="CI1842" s="56"/>
      <c r="CJ1842" s="56"/>
      <c r="CK1842" s="56"/>
      <c r="CL1842" s="56"/>
      <c r="CM1842" s="56"/>
      <c r="CN1842" s="56"/>
      <c r="CO1842" s="56"/>
      <c r="CP1842" s="56"/>
      <c r="CQ1842" s="56"/>
      <c r="CR1842" s="56"/>
      <c r="CS1842" s="56"/>
      <c r="CT1842" s="56"/>
      <c r="CU1842" s="56"/>
      <c r="CV1842" s="56"/>
      <c r="CW1842" s="56"/>
      <c r="CX1842" s="56"/>
      <c r="CY1842" s="56"/>
      <c r="CZ1842" s="56"/>
      <c r="DA1842" s="56"/>
      <c r="DB1842" s="56"/>
      <c r="DC1842" s="56"/>
      <c r="DD1842" s="56"/>
      <c r="DE1842" s="56"/>
      <c r="DF1842" s="56"/>
      <c r="DG1842" s="56"/>
      <c r="DH1842" s="56"/>
      <c r="DI1842" s="422"/>
      <c r="DJ1842" s="422"/>
      <c r="DW1842" s="56"/>
      <c r="DX1842" s="56"/>
      <c r="DY1842" s="56"/>
      <c r="DZ1842" s="56"/>
      <c r="EA1842" s="56"/>
      <c r="EB1842" s="56"/>
      <c r="EC1842" s="56"/>
      <c r="ED1842" s="56"/>
      <c r="EE1842" s="56"/>
      <c r="EF1842" s="56"/>
      <c r="EG1842" s="56"/>
      <c r="EH1842" s="56"/>
      <c r="EI1842" s="56"/>
      <c r="EJ1842" s="56"/>
      <c r="EK1842" s="56"/>
      <c r="EL1842" s="56"/>
      <c r="EM1842" s="56"/>
      <c r="EN1842" s="56"/>
      <c r="EO1842" s="56"/>
      <c r="EP1842" s="56"/>
      <c r="EQ1842" s="56"/>
      <c r="ER1842" s="56"/>
      <c r="ES1842" s="56"/>
      <c r="ET1842" s="56"/>
      <c r="EU1842" s="422"/>
      <c r="EV1842" s="422"/>
      <c r="FI1842" s="56"/>
      <c r="FJ1842" s="56"/>
      <c r="FK1842" s="56"/>
      <c r="FL1842" s="56"/>
      <c r="FM1842" s="56"/>
      <c r="FN1842" s="56"/>
      <c r="FO1842" s="56"/>
      <c r="FP1842" s="56"/>
      <c r="FQ1842" s="56"/>
      <c r="FR1842" s="56"/>
      <c r="FS1842" s="56"/>
      <c r="FT1842" s="56"/>
      <c r="FU1842" s="56"/>
      <c r="FV1842" s="56"/>
      <c r="FW1842" s="56"/>
      <c r="FX1842" s="56"/>
      <c r="FY1842" s="56"/>
      <c r="FZ1842" s="56"/>
      <c r="GA1842" s="56"/>
      <c r="GB1842" s="56"/>
      <c r="GC1842" s="56"/>
      <c r="GD1842" s="56"/>
      <c r="GE1842" s="56"/>
      <c r="GF1842" s="56"/>
      <c r="GG1842" s="56"/>
      <c r="GH1842" s="56"/>
      <c r="GI1842" s="56"/>
      <c r="GJ1842" s="56"/>
      <c r="GK1842" s="56"/>
    </row>
    <row r="1843" spans="14:193" s="57" customFormat="1" ht="15" customHeight="1">
      <c r="N1843" s="461">
        <v>47</v>
      </c>
      <c r="O1843" s="461">
        <v>56</v>
      </c>
      <c r="P1843" s="461">
        <v>93</v>
      </c>
      <c r="Q1843" s="461">
        <v>112</v>
      </c>
      <c r="R1843" s="172"/>
      <c r="S1843" s="172"/>
      <c r="T1843" s="172"/>
      <c r="U1843" s="172"/>
      <c r="V1843" s="56"/>
      <c r="W1843" s="56"/>
      <c r="X1843" s="56"/>
      <c r="Y1843" s="56"/>
      <c r="Z1843" s="56"/>
      <c r="AA1843" s="56"/>
      <c r="AB1843" s="56"/>
      <c r="AC1843" s="56"/>
      <c r="AD1843" s="56"/>
      <c r="AE1843" s="56"/>
      <c r="AF1843" s="56"/>
      <c r="BO1843" s="56"/>
      <c r="BP1843" s="56"/>
      <c r="BQ1843" s="155"/>
      <c r="BR1843" s="155"/>
      <c r="BS1843" s="155"/>
      <c r="BT1843" s="155"/>
      <c r="BU1843" s="155"/>
      <c r="BV1843" s="155"/>
      <c r="BW1843" s="155"/>
      <c r="BX1843" s="155"/>
      <c r="BY1843" s="155"/>
      <c r="BZ1843" s="155"/>
      <c r="CA1843" s="155"/>
      <c r="CB1843" s="56"/>
      <c r="CC1843" s="56"/>
      <c r="CD1843" s="56"/>
      <c r="CE1843" s="56"/>
      <c r="CF1843" s="56"/>
      <c r="CG1843" s="56"/>
      <c r="CH1843" s="56"/>
      <c r="CI1843" s="56"/>
      <c r="CJ1843" s="56"/>
      <c r="CK1843" s="56"/>
      <c r="CL1843" s="56"/>
      <c r="CM1843" s="56"/>
      <c r="CN1843" s="56"/>
      <c r="CO1843" s="56"/>
      <c r="CP1843" s="56"/>
      <c r="CQ1843" s="56"/>
      <c r="CR1843" s="56"/>
      <c r="CS1843" s="56"/>
      <c r="CT1843" s="56"/>
      <c r="CU1843" s="56"/>
      <c r="CV1843" s="56"/>
      <c r="CW1843" s="56"/>
      <c r="CX1843" s="56"/>
      <c r="CY1843" s="56"/>
      <c r="CZ1843" s="56"/>
      <c r="DA1843" s="56"/>
      <c r="DB1843" s="56"/>
      <c r="DC1843" s="56"/>
      <c r="DD1843" s="56"/>
      <c r="DE1843" s="56"/>
      <c r="DF1843" s="56"/>
      <c r="DG1843" s="56"/>
      <c r="DH1843" s="56"/>
      <c r="DI1843" s="422"/>
      <c r="DJ1843" s="422"/>
      <c r="DW1843" s="56"/>
      <c r="DX1843" s="56"/>
      <c r="DY1843" s="56"/>
      <c r="DZ1843" s="56"/>
      <c r="EA1843" s="56"/>
      <c r="EB1843" s="56"/>
      <c r="EC1843" s="56"/>
      <c r="ED1843" s="56"/>
      <c r="EE1843" s="56"/>
      <c r="EF1843" s="56"/>
      <c r="EG1843" s="56"/>
      <c r="EH1843" s="56"/>
      <c r="EI1843" s="56"/>
      <c r="EJ1843" s="56"/>
      <c r="EK1843" s="56"/>
      <c r="EL1843" s="56"/>
      <c r="EM1843" s="56"/>
      <c r="EN1843" s="56"/>
      <c r="EO1843" s="56"/>
      <c r="EP1843" s="56"/>
      <c r="EQ1843" s="56"/>
      <c r="ER1843" s="56"/>
      <c r="ES1843" s="56"/>
      <c r="ET1843" s="56"/>
      <c r="EU1843" s="422"/>
      <c r="EV1843" s="422"/>
      <c r="FI1843" s="56"/>
      <c r="FJ1843" s="56"/>
      <c r="FK1843" s="56"/>
      <c r="FL1843" s="56"/>
      <c r="FM1843" s="56"/>
      <c r="FN1843" s="56"/>
      <c r="FO1843" s="56"/>
      <c r="FP1843" s="56"/>
      <c r="FQ1843" s="56"/>
      <c r="FR1843" s="56"/>
      <c r="FS1843" s="56"/>
      <c r="FT1843" s="56"/>
      <c r="FU1843" s="56"/>
      <c r="FV1843" s="56"/>
      <c r="FW1843" s="56"/>
      <c r="FX1843" s="56"/>
      <c r="FY1843" s="56"/>
      <c r="FZ1843" s="56"/>
      <c r="GA1843" s="56"/>
      <c r="GB1843" s="56"/>
      <c r="GC1843" s="56"/>
      <c r="GD1843" s="56"/>
      <c r="GE1843" s="56"/>
      <c r="GF1843" s="56"/>
      <c r="GG1843" s="56"/>
      <c r="GH1843" s="56"/>
      <c r="GI1843" s="56"/>
      <c r="GJ1843" s="56"/>
      <c r="GK1843" s="56"/>
    </row>
    <row r="1844" spans="14:193" s="57" customFormat="1" ht="15" customHeight="1">
      <c r="N1844" s="461">
        <v>48</v>
      </c>
      <c r="O1844" s="461">
        <v>58</v>
      </c>
      <c r="P1844" s="461">
        <v>94</v>
      </c>
      <c r="Q1844" s="461">
        <v>113</v>
      </c>
      <c r="R1844" s="172"/>
      <c r="S1844" s="172"/>
      <c r="T1844" s="172"/>
      <c r="U1844" s="172"/>
      <c r="V1844" s="56"/>
      <c r="W1844" s="56"/>
      <c r="X1844" s="56"/>
      <c r="Y1844" s="56"/>
      <c r="Z1844" s="56"/>
      <c r="AA1844" s="56"/>
      <c r="AB1844" s="56"/>
      <c r="AC1844" s="56"/>
      <c r="AD1844" s="56"/>
      <c r="AE1844" s="56"/>
      <c r="AF1844" s="56"/>
      <c r="BO1844" s="56"/>
      <c r="BP1844" s="56"/>
      <c r="BQ1844" s="155"/>
      <c r="BR1844" s="155"/>
      <c r="BS1844" s="155"/>
      <c r="BT1844" s="155"/>
      <c r="BU1844" s="155"/>
      <c r="BV1844" s="155"/>
      <c r="BW1844" s="155"/>
      <c r="BX1844" s="155"/>
      <c r="BY1844" s="155"/>
      <c r="BZ1844" s="155"/>
      <c r="CA1844" s="155"/>
      <c r="CB1844" s="56"/>
      <c r="CC1844" s="56"/>
      <c r="CD1844" s="56"/>
      <c r="CE1844" s="56"/>
      <c r="CF1844" s="56"/>
      <c r="CG1844" s="56"/>
      <c r="CH1844" s="56"/>
      <c r="CI1844" s="56"/>
      <c r="CJ1844" s="56"/>
      <c r="CK1844" s="56"/>
      <c r="CL1844" s="56"/>
      <c r="CM1844" s="56"/>
      <c r="CN1844" s="56"/>
      <c r="CO1844" s="56"/>
      <c r="CP1844" s="56"/>
      <c r="CQ1844" s="56"/>
      <c r="CR1844" s="56"/>
      <c r="CS1844" s="56"/>
      <c r="CT1844" s="56"/>
      <c r="CU1844" s="56"/>
      <c r="CV1844" s="56"/>
      <c r="CW1844" s="56"/>
      <c r="CX1844" s="56"/>
      <c r="CY1844" s="56"/>
      <c r="CZ1844" s="56"/>
      <c r="DA1844" s="56"/>
      <c r="DB1844" s="56"/>
      <c r="DC1844" s="56"/>
      <c r="DD1844" s="56"/>
      <c r="DE1844" s="56"/>
      <c r="DF1844" s="56"/>
      <c r="DG1844" s="56"/>
      <c r="DH1844" s="56"/>
      <c r="DI1844" s="422"/>
      <c r="DJ1844" s="422"/>
      <c r="DW1844" s="56"/>
      <c r="DX1844" s="56"/>
      <c r="DY1844" s="56"/>
      <c r="DZ1844" s="56"/>
      <c r="EA1844" s="56"/>
      <c r="EB1844" s="56"/>
      <c r="EC1844" s="56"/>
      <c r="ED1844" s="56"/>
      <c r="EE1844" s="56"/>
      <c r="EF1844" s="56"/>
      <c r="EG1844" s="56"/>
      <c r="EH1844" s="56"/>
      <c r="EI1844" s="56"/>
      <c r="EJ1844" s="56"/>
      <c r="EK1844" s="56"/>
      <c r="EL1844" s="56"/>
      <c r="EM1844" s="56"/>
      <c r="EN1844" s="56"/>
      <c r="EO1844" s="56"/>
      <c r="EP1844" s="56"/>
      <c r="EQ1844" s="56"/>
      <c r="ER1844" s="56"/>
      <c r="ES1844" s="56"/>
      <c r="ET1844" s="56"/>
      <c r="EU1844" s="422"/>
      <c r="EV1844" s="422"/>
      <c r="FI1844" s="56"/>
      <c r="FJ1844" s="56"/>
      <c r="FK1844" s="56"/>
      <c r="FL1844" s="56"/>
      <c r="FM1844" s="56"/>
      <c r="FN1844" s="56"/>
      <c r="FO1844" s="56"/>
      <c r="FP1844" s="56"/>
      <c r="FQ1844" s="56"/>
      <c r="FR1844" s="56"/>
      <c r="FS1844" s="56"/>
      <c r="FT1844" s="56"/>
      <c r="FU1844" s="56"/>
      <c r="FV1844" s="56"/>
      <c r="FW1844" s="56"/>
      <c r="FX1844" s="56"/>
      <c r="FY1844" s="56"/>
      <c r="FZ1844" s="56"/>
      <c r="GA1844" s="56"/>
      <c r="GB1844" s="56"/>
      <c r="GC1844" s="56"/>
      <c r="GD1844" s="56"/>
      <c r="GE1844" s="56"/>
      <c r="GF1844" s="56"/>
      <c r="GG1844" s="56"/>
      <c r="GH1844" s="56"/>
      <c r="GI1844" s="56"/>
      <c r="GJ1844" s="56"/>
      <c r="GK1844" s="56"/>
    </row>
    <row r="1845" spans="14:193" s="57" customFormat="1" ht="15" customHeight="1">
      <c r="N1845" s="461">
        <v>49</v>
      </c>
      <c r="O1845" s="461">
        <v>59</v>
      </c>
      <c r="P1845" s="461">
        <v>95</v>
      </c>
      <c r="Q1845" s="461">
        <v>114</v>
      </c>
      <c r="R1845" s="172"/>
      <c r="S1845" s="172"/>
      <c r="T1845" s="172"/>
      <c r="U1845" s="172"/>
      <c r="V1845" s="56"/>
      <c r="W1845" s="56"/>
      <c r="X1845" s="56"/>
      <c r="Y1845" s="56"/>
      <c r="Z1845" s="56"/>
      <c r="AA1845" s="56"/>
      <c r="AB1845" s="56"/>
      <c r="AC1845" s="56"/>
      <c r="AD1845" s="56"/>
      <c r="AE1845" s="56"/>
      <c r="AF1845" s="56"/>
      <c r="BO1845" s="56"/>
      <c r="BP1845" s="56"/>
      <c r="BQ1845" s="155"/>
      <c r="BR1845" s="155"/>
      <c r="BS1845" s="155"/>
      <c r="BT1845" s="155"/>
      <c r="BU1845" s="155"/>
      <c r="BV1845" s="155"/>
      <c r="BW1845" s="155"/>
      <c r="BX1845" s="155"/>
      <c r="BY1845" s="155"/>
      <c r="BZ1845" s="155"/>
      <c r="CA1845" s="155"/>
      <c r="CB1845" s="56"/>
      <c r="CC1845" s="56"/>
      <c r="CD1845" s="56"/>
      <c r="CE1845" s="56"/>
      <c r="CF1845" s="56"/>
      <c r="CG1845" s="56"/>
      <c r="CH1845" s="56"/>
      <c r="CI1845" s="56"/>
      <c r="CJ1845" s="56"/>
      <c r="CK1845" s="56"/>
      <c r="CL1845" s="56"/>
      <c r="CM1845" s="56"/>
      <c r="CN1845" s="56"/>
      <c r="CO1845" s="56"/>
      <c r="CP1845" s="56"/>
      <c r="CQ1845" s="56"/>
      <c r="CR1845" s="56"/>
      <c r="CS1845" s="56"/>
      <c r="CT1845" s="56"/>
      <c r="CU1845" s="56"/>
      <c r="CV1845" s="56"/>
      <c r="CW1845" s="56"/>
      <c r="CX1845" s="56"/>
      <c r="CY1845" s="56"/>
      <c r="CZ1845" s="56"/>
      <c r="DA1845" s="56"/>
      <c r="DB1845" s="56"/>
      <c r="DC1845" s="56"/>
      <c r="DD1845" s="56"/>
      <c r="DE1845" s="56"/>
      <c r="DF1845" s="56"/>
      <c r="DG1845" s="56"/>
      <c r="DH1845" s="56"/>
      <c r="DI1845" s="422"/>
      <c r="DJ1845" s="422"/>
      <c r="DW1845" s="56"/>
      <c r="DX1845" s="56"/>
      <c r="DY1845" s="56"/>
      <c r="DZ1845" s="56"/>
      <c r="EA1845" s="56"/>
      <c r="EB1845" s="56"/>
      <c r="EC1845" s="56"/>
      <c r="ED1845" s="56"/>
      <c r="EE1845" s="56"/>
      <c r="EF1845" s="56"/>
      <c r="EG1845" s="56"/>
      <c r="EH1845" s="56"/>
      <c r="EI1845" s="56"/>
      <c r="EJ1845" s="56"/>
      <c r="EK1845" s="56"/>
      <c r="EL1845" s="56"/>
      <c r="EM1845" s="56"/>
      <c r="EN1845" s="56"/>
      <c r="EO1845" s="56"/>
      <c r="EP1845" s="56"/>
      <c r="EQ1845" s="56"/>
      <c r="ER1845" s="56"/>
      <c r="ES1845" s="56"/>
      <c r="ET1845" s="56"/>
      <c r="EU1845" s="422"/>
      <c r="EV1845" s="422"/>
      <c r="FI1845" s="56"/>
      <c r="FJ1845" s="56"/>
      <c r="FK1845" s="56"/>
      <c r="FL1845" s="56"/>
      <c r="FM1845" s="56"/>
      <c r="FN1845" s="56"/>
      <c r="FO1845" s="56"/>
      <c r="FP1845" s="56"/>
      <c r="FQ1845" s="56"/>
      <c r="FR1845" s="56"/>
      <c r="FS1845" s="56"/>
      <c r="FT1845" s="56"/>
      <c r="FU1845" s="56"/>
      <c r="FV1845" s="56"/>
      <c r="FW1845" s="56"/>
      <c r="FX1845" s="56"/>
      <c r="FY1845" s="56"/>
      <c r="FZ1845" s="56"/>
      <c r="GA1845" s="56"/>
      <c r="GB1845" s="56"/>
      <c r="GC1845" s="56"/>
      <c r="GD1845" s="56"/>
      <c r="GE1845" s="56"/>
      <c r="GF1845" s="56"/>
      <c r="GG1845" s="56"/>
      <c r="GH1845" s="56"/>
      <c r="GI1845" s="56"/>
      <c r="GJ1845" s="56"/>
      <c r="GK1845" s="56"/>
    </row>
    <row r="1846" spans="14:193" s="57" customFormat="1" ht="15" customHeight="1">
      <c r="N1846" s="461">
        <v>50</v>
      </c>
      <c r="O1846" s="461">
        <v>60</v>
      </c>
      <c r="P1846" s="172"/>
      <c r="Q1846" s="172"/>
      <c r="R1846" s="172"/>
      <c r="S1846" s="172"/>
      <c r="T1846" s="172"/>
      <c r="U1846" s="172"/>
      <c r="V1846" s="56"/>
      <c r="W1846" s="56"/>
      <c r="X1846" s="56"/>
      <c r="Y1846" s="56"/>
      <c r="Z1846" s="56"/>
      <c r="AA1846" s="56"/>
      <c r="AB1846" s="56"/>
      <c r="AC1846" s="56"/>
      <c r="AD1846" s="56"/>
      <c r="AE1846" s="56"/>
      <c r="AF1846" s="56"/>
      <c r="BO1846" s="56"/>
      <c r="BP1846" s="56"/>
      <c r="BQ1846" s="155"/>
      <c r="BR1846" s="155"/>
      <c r="BS1846" s="155"/>
      <c r="BT1846" s="155"/>
      <c r="BU1846" s="155"/>
      <c r="BV1846" s="155"/>
      <c r="BW1846" s="155"/>
      <c r="BX1846" s="155"/>
      <c r="BY1846" s="155"/>
      <c r="BZ1846" s="155"/>
      <c r="CA1846" s="155"/>
      <c r="CB1846" s="56"/>
      <c r="CC1846" s="56"/>
      <c r="CD1846" s="56"/>
      <c r="CE1846" s="56"/>
      <c r="CF1846" s="56"/>
      <c r="CG1846" s="56"/>
      <c r="CH1846" s="56"/>
      <c r="CI1846" s="56"/>
      <c r="CJ1846" s="56"/>
      <c r="CK1846" s="56"/>
      <c r="CL1846" s="56"/>
      <c r="CM1846" s="56"/>
      <c r="CN1846" s="56"/>
      <c r="CO1846" s="56"/>
      <c r="CP1846" s="56"/>
      <c r="CQ1846" s="56"/>
      <c r="CR1846" s="56"/>
      <c r="CS1846" s="56"/>
      <c r="CT1846" s="56"/>
      <c r="CU1846" s="56"/>
      <c r="CV1846" s="56"/>
      <c r="CW1846" s="56"/>
      <c r="CX1846" s="56"/>
      <c r="CY1846" s="56"/>
      <c r="CZ1846" s="56"/>
      <c r="DA1846" s="56"/>
      <c r="DB1846" s="56"/>
      <c r="DC1846" s="56"/>
      <c r="DD1846" s="56"/>
      <c r="DE1846" s="56"/>
      <c r="DF1846" s="56"/>
      <c r="DG1846" s="56"/>
      <c r="DH1846" s="56"/>
      <c r="DI1846" s="422"/>
      <c r="DJ1846" s="422"/>
      <c r="DW1846" s="56"/>
      <c r="DX1846" s="56"/>
      <c r="DY1846" s="56"/>
      <c r="DZ1846" s="56"/>
      <c r="EA1846" s="56"/>
      <c r="EB1846" s="56"/>
      <c r="EC1846" s="56"/>
      <c r="ED1846" s="56"/>
      <c r="EE1846" s="56"/>
      <c r="EF1846" s="56"/>
      <c r="EG1846" s="56"/>
      <c r="EH1846" s="56"/>
      <c r="EI1846" s="56"/>
      <c r="EJ1846" s="56"/>
      <c r="EK1846" s="56"/>
      <c r="EL1846" s="56"/>
      <c r="EM1846" s="56"/>
      <c r="EN1846" s="56"/>
      <c r="EO1846" s="56"/>
      <c r="EP1846" s="56"/>
      <c r="EQ1846" s="56"/>
      <c r="ER1846" s="56"/>
      <c r="ES1846" s="56"/>
      <c r="ET1846" s="56"/>
      <c r="EU1846" s="422"/>
      <c r="EV1846" s="422"/>
      <c r="FI1846" s="56"/>
      <c r="FJ1846" s="56"/>
      <c r="FK1846" s="56"/>
      <c r="FL1846" s="56"/>
      <c r="FM1846" s="56"/>
      <c r="FN1846" s="56"/>
      <c r="FO1846" s="56"/>
      <c r="FP1846" s="56"/>
      <c r="FQ1846" s="56"/>
      <c r="FR1846" s="56"/>
      <c r="FS1846" s="56"/>
      <c r="FT1846" s="56"/>
      <c r="FU1846" s="56"/>
      <c r="FV1846" s="56"/>
      <c r="FW1846" s="56"/>
      <c r="FX1846" s="56"/>
      <c r="FY1846" s="56"/>
      <c r="FZ1846" s="56"/>
      <c r="GA1846" s="56"/>
      <c r="GB1846" s="56"/>
      <c r="GC1846" s="56"/>
      <c r="GD1846" s="56"/>
      <c r="GE1846" s="56"/>
      <c r="GF1846" s="56"/>
      <c r="GG1846" s="56"/>
      <c r="GH1846" s="56"/>
      <c r="GI1846" s="56"/>
      <c r="GJ1846" s="56"/>
      <c r="GK1846" s="56"/>
    </row>
    <row r="1847" spans="14:193" s="57" customFormat="1" ht="15" customHeight="1">
      <c r="N1847" s="172">
        <v>51</v>
      </c>
      <c r="O1847" s="531" t="s">
        <v>163</v>
      </c>
      <c r="P1847" s="531"/>
      <c r="Q1847" s="531"/>
      <c r="R1847" s="531"/>
      <c r="S1847" s="531"/>
      <c r="T1847" s="531"/>
      <c r="U1847" s="531"/>
      <c r="V1847" s="531"/>
      <c r="W1847" s="56"/>
      <c r="X1847" s="56"/>
      <c r="Y1847" s="56"/>
      <c r="Z1847" s="56"/>
      <c r="AA1847" s="56"/>
      <c r="AB1847" s="56"/>
      <c r="AC1847" s="56"/>
      <c r="AD1847" s="56"/>
      <c r="AE1847" s="56"/>
      <c r="AF1847" s="56"/>
      <c r="BO1847" s="56"/>
      <c r="BP1847" s="56"/>
      <c r="BQ1847" s="155"/>
      <c r="BR1847" s="155"/>
      <c r="BS1847" s="155"/>
      <c r="BT1847" s="155"/>
      <c r="BU1847" s="155"/>
      <c r="BV1847" s="155"/>
      <c r="BW1847" s="155"/>
      <c r="BX1847" s="155"/>
      <c r="BY1847" s="155"/>
      <c r="BZ1847" s="155"/>
      <c r="CA1847" s="155"/>
      <c r="CB1847" s="56"/>
      <c r="CC1847" s="56"/>
      <c r="CD1847" s="56"/>
      <c r="CE1847" s="56"/>
      <c r="CF1847" s="56"/>
      <c r="CG1847" s="56"/>
      <c r="CH1847" s="56"/>
      <c r="CI1847" s="56"/>
      <c r="CJ1847" s="56"/>
      <c r="CK1847" s="56"/>
      <c r="CL1847" s="56"/>
      <c r="CM1847" s="56"/>
      <c r="CN1847" s="56"/>
      <c r="CO1847" s="56"/>
      <c r="CP1847" s="56"/>
      <c r="CQ1847" s="56"/>
      <c r="CR1847" s="56"/>
      <c r="CS1847" s="56"/>
      <c r="CT1847" s="56"/>
      <c r="CU1847" s="56"/>
      <c r="CV1847" s="56"/>
      <c r="CW1847" s="56"/>
      <c r="CX1847" s="56"/>
      <c r="CY1847" s="56"/>
      <c r="CZ1847" s="56"/>
      <c r="DA1847" s="56"/>
      <c r="DB1847" s="56"/>
      <c r="DC1847" s="56"/>
      <c r="DD1847" s="56"/>
      <c r="DE1847" s="56"/>
      <c r="DF1847" s="56"/>
      <c r="DG1847" s="56"/>
      <c r="DH1847" s="56"/>
      <c r="DI1847" s="422"/>
      <c r="DJ1847" s="422"/>
      <c r="DW1847" s="56"/>
      <c r="DX1847" s="56"/>
      <c r="DY1847" s="56"/>
      <c r="DZ1847" s="56"/>
      <c r="EA1847" s="56"/>
      <c r="EB1847" s="56"/>
      <c r="EC1847" s="56"/>
      <c r="ED1847" s="56"/>
      <c r="EE1847" s="56"/>
      <c r="EF1847" s="56"/>
      <c r="EG1847" s="56"/>
      <c r="EH1847" s="56"/>
      <c r="EI1847" s="56"/>
      <c r="EJ1847" s="56"/>
      <c r="EK1847" s="56"/>
      <c r="EL1847" s="56"/>
      <c r="EM1847" s="56"/>
      <c r="EN1847" s="56"/>
      <c r="EO1847" s="56"/>
      <c r="EP1847" s="56"/>
      <c r="EQ1847" s="56"/>
      <c r="ER1847" s="56"/>
      <c r="ES1847" s="56"/>
      <c r="ET1847" s="56"/>
      <c r="EU1847" s="422"/>
      <c r="EV1847" s="422"/>
      <c r="FI1847" s="56"/>
      <c r="FJ1847" s="56"/>
      <c r="FK1847" s="56"/>
      <c r="FL1847" s="56"/>
      <c r="FM1847" s="56"/>
      <c r="FN1847" s="56"/>
      <c r="FO1847" s="56"/>
      <c r="FP1847" s="56"/>
      <c r="FQ1847" s="56"/>
      <c r="FR1847" s="56"/>
      <c r="FS1847" s="56"/>
      <c r="FT1847" s="56"/>
      <c r="FU1847" s="56"/>
      <c r="FV1847" s="56"/>
      <c r="FW1847" s="56"/>
      <c r="FX1847" s="56"/>
      <c r="FY1847" s="56"/>
      <c r="FZ1847" s="56"/>
      <c r="GA1847" s="56"/>
      <c r="GB1847" s="56"/>
      <c r="GC1847" s="56"/>
      <c r="GD1847" s="56"/>
      <c r="GE1847" s="56"/>
      <c r="GF1847" s="56"/>
      <c r="GG1847" s="56"/>
      <c r="GH1847" s="56"/>
      <c r="GI1847" s="56"/>
      <c r="GJ1847" s="56"/>
      <c r="GK1847" s="56"/>
    </row>
    <row r="1848" spans="14:193" s="57" customFormat="1" ht="15" customHeight="1">
      <c r="N1848" s="56"/>
      <c r="O1848" s="56"/>
      <c r="P1848" s="56"/>
      <c r="Q1848" s="56"/>
      <c r="R1848" s="56"/>
      <c r="S1848" s="56"/>
      <c r="T1848" s="56"/>
      <c r="U1848" s="56"/>
      <c r="V1848" s="56"/>
      <c r="W1848" s="56"/>
      <c r="X1848" s="56"/>
      <c r="Y1848" s="56"/>
      <c r="Z1848" s="56"/>
      <c r="AA1848" s="56"/>
      <c r="AB1848" s="56"/>
      <c r="AC1848" s="56"/>
      <c r="AD1848" s="56"/>
      <c r="AE1848" s="56"/>
      <c r="AF1848" s="56"/>
      <c r="BO1848" s="56"/>
      <c r="BP1848" s="56"/>
      <c r="BQ1848" s="155"/>
      <c r="BR1848" s="155"/>
      <c r="BS1848" s="155"/>
      <c r="BT1848" s="155"/>
      <c r="BU1848" s="155"/>
      <c r="BV1848" s="155"/>
      <c r="BW1848" s="155"/>
      <c r="BX1848" s="155"/>
      <c r="BY1848" s="155"/>
      <c r="BZ1848" s="155"/>
      <c r="CA1848" s="155"/>
      <c r="CB1848" s="56"/>
      <c r="CC1848" s="56"/>
      <c r="CD1848" s="56"/>
      <c r="CE1848" s="56"/>
      <c r="CF1848" s="56"/>
      <c r="CG1848" s="56"/>
      <c r="CH1848" s="56"/>
      <c r="CI1848" s="56"/>
      <c r="CJ1848" s="56"/>
      <c r="CK1848" s="56"/>
      <c r="CL1848" s="56"/>
      <c r="CM1848" s="56"/>
      <c r="CN1848" s="56"/>
      <c r="CO1848" s="56"/>
      <c r="CP1848" s="56"/>
      <c r="CQ1848" s="56"/>
      <c r="CR1848" s="56"/>
      <c r="CS1848" s="56"/>
      <c r="CT1848" s="56"/>
      <c r="CU1848" s="56"/>
      <c r="CV1848" s="56"/>
      <c r="CW1848" s="56"/>
      <c r="CX1848" s="56"/>
      <c r="CY1848" s="56"/>
      <c r="CZ1848" s="56"/>
      <c r="DA1848" s="56"/>
      <c r="DB1848" s="56"/>
      <c r="DC1848" s="56"/>
      <c r="DD1848" s="56"/>
      <c r="DE1848" s="56"/>
      <c r="DF1848" s="56"/>
      <c r="DG1848" s="56"/>
      <c r="DH1848" s="56"/>
      <c r="DI1848" s="422"/>
      <c r="DJ1848" s="422"/>
      <c r="DW1848" s="56"/>
      <c r="DX1848" s="56"/>
      <c r="DY1848" s="56"/>
      <c r="DZ1848" s="56"/>
      <c r="EA1848" s="56"/>
      <c r="EB1848" s="56"/>
      <c r="EC1848" s="56"/>
      <c r="ED1848" s="56"/>
      <c r="EE1848" s="56"/>
      <c r="EF1848" s="56"/>
      <c r="EG1848" s="56"/>
      <c r="EH1848" s="56"/>
      <c r="EI1848" s="56"/>
      <c r="EJ1848" s="56"/>
      <c r="EK1848" s="56"/>
      <c r="EL1848" s="56"/>
      <c r="EM1848" s="56"/>
      <c r="EN1848" s="56"/>
      <c r="EO1848" s="56"/>
      <c r="EP1848" s="56"/>
      <c r="EQ1848" s="56"/>
      <c r="ER1848" s="56"/>
      <c r="ES1848" s="56"/>
      <c r="ET1848" s="56"/>
      <c r="EU1848" s="422"/>
      <c r="EV1848" s="422"/>
      <c r="FI1848" s="56"/>
      <c r="FJ1848" s="56"/>
      <c r="FK1848" s="56"/>
      <c r="FL1848" s="56"/>
      <c r="FM1848" s="56"/>
      <c r="FN1848" s="56"/>
      <c r="FO1848" s="56"/>
      <c r="FP1848" s="56"/>
      <c r="FQ1848" s="56"/>
      <c r="FR1848" s="56"/>
      <c r="FS1848" s="56"/>
      <c r="FT1848" s="56"/>
      <c r="FU1848" s="56"/>
      <c r="FV1848" s="56"/>
      <c r="FW1848" s="56"/>
      <c r="FX1848" s="56"/>
      <c r="FY1848" s="56"/>
      <c r="FZ1848" s="56"/>
      <c r="GA1848" s="56"/>
      <c r="GB1848" s="56"/>
      <c r="GC1848" s="56"/>
      <c r="GD1848" s="56"/>
      <c r="GE1848" s="56"/>
      <c r="GF1848" s="56"/>
      <c r="GG1848" s="56"/>
      <c r="GH1848" s="56"/>
      <c r="GI1848" s="56"/>
      <c r="GJ1848" s="56"/>
      <c r="GK1848" s="56"/>
    </row>
    <row r="1849" spans="14:193" s="57" customFormat="1" ht="15" customHeight="1">
      <c r="N1849" s="56"/>
      <c r="O1849" s="56"/>
      <c r="P1849" s="56"/>
      <c r="Q1849" s="56"/>
      <c r="R1849" s="56"/>
      <c r="S1849" s="56"/>
      <c r="T1849" s="56"/>
      <c r="U1849" s="56"/>
      <c r="V1849" s="56"/>
      <c r="W1849" s="56"/>
      <c r="X1849" s="56"/>
      <c r="Y1849" s="56"/>
      <c r="Z1849" s="56"/>
      <c r="AA1849" s="56"/>
      <c r="AB1849" s="56"/>
      <c r="AC1849" s="56"/>
      <c r="AD1849" s="56"/>
      <c r="AE1849" s="56"/>
      <c r="AF1849" s="56"/>
      <c r="BO1849" s="56"/>
      <c r="BP1849" s="56"/>
      <c r="BQ1849" s="155"/>
      <c r="BR1849" s="155"/>
      <c r="BS1849" s="155"/>
      <c r="BT1849" s="155"/>
      <c r="BU1849" s="155"/>
      <c r="BV1849" s="155"/>
      <c r="BW1849" s="155"/>
      <c r="BX1849" s="155"/>
      <c r="BY1849" s="155"/>
      <c r="BZ1849" s="155"/>
      <c r="CA1849" s="155"/>
      <c r="CB1849" s="56"/>
      <c r="CC1849" s="56"/>
      <c r="CD1849" s="56"/>
      <c r="CE1849" s="56"/>
      <c r="CF1849" s="56"/>
      <c r="CG1849" s="56"/>
      <c r="CH1849" s="56"/>
      <c r="CI1849" s="56"/>
      <c r="CJ1849" s="56"/>
      <c r="CK1849" s="56"/>
      <c r="CL1849" s="56"/>
      <c r="CM1849" s="56"/>
      <c r="CN1849" s="56"/>
      <c r="CO1849" s="56"/>
      <c r="CP1849" s="56"/>
      <c r="CQ1849" s="56"/>
      <c r="CR1849" s="56"/>
      <c r="CS1849" s="56"/>
      <c r="CT1849" s="56"/>
      <c r="CU1849" s="56"/>
      <c r="CV1849" s="56"/>
      <c r="CW1849" s="56"/>
      <c r="CX1849" s="56"/>
      <c r="CY1849" s="56"/>
      <c r="CZ1849" s="56"/>
      <c r="DA1849" s="56"/>
      <c r="DB1849" s="56"/>
      <c r="DC1849" s="56"/>
      <c r="DD1849" s="56"/>
      <c r="DE1849" s="56"/>
      <c r="DF1849" s="56"/>
      <c r="DG1849" s="56"/>
      <c r="DH1849" s="56"/>
      <c r="DI1849" s="422"/>
      <c r="DJ1849" s="422"/>
      <c r="DW1849" s="56"/>
      <c r="DX1849" s="56"/>
      <c r="DY1849" s="56"/>
      <c r="DZ1849" s="56"/>
      <c r="EA1849" s="56"/>
      <c r="EB1849" s="56"/>
      <c r="EC1849" s="56"/>
      <c r="ED1849" s="56"/>
      <c r="EE1849" s="56"/>
      <c r="EF1849" s="56"/>
      <c r="EG1849" s="56"/>
      <c r="EH1849" s="56"/>
      <c r="EI1849" s="56"/>
      <c r="EJ1849" s="56"/>
      <c r="EK1849" s="56"/>
      <c r="EL1849" s="56"/>
      <c r="EM1849" s="56"/>
      <c r="EN1849" s="56"/>
      <c r="EO1849" s="56"/>
      <c r="EP1849" s="56"/>
      <c r="EQ1849" s="56"/>
      <c r="ER1849" s="56"/>
      <c r="ES1849" s="56"/>
      <c r="ET1849" s="56"/>
      <c r="EU1849" s="422"/>
      <c r="EV1849" s="422"/>
      <c r="FI1849" s="56"/>
      <c r="FJ1849" s="56"/>
      <c r="FK1849" s="56"/>
      <c r="FL1849" s="56"/>
      <c r="FM1849" s="56"/>
      <c r="FN1849" s="56"/>
      <c r="FO1849" s="56"/>
      <c r="FP1849" s="56"/>
      <c r="FQ1849" s="56"/>
      <c r="FR1849" s="56"/>
      <c r="FS1849" s="56"/>
      <c r="FT1849" s="56"/>
      <c r="FU1849" s="56"/>
      <c r="FV1849" s="56"/>
      <c r="FW1849" s="56"/>
      <c r="FX1849" s="56"/>
      <c r="FY1849" s="56"/>
      <c r="FZ1849" s="56"/>
      <c r="GA1849" s="56"/>
      <c r="GB1849" s="56"/>
      <c r="GC1849" s="56"/>
      <c r="GD1849" s="56"/>
      <c r="GE1849" s="56"/>
      <c r="GF1849" s="56"/>
      <c r="GG1849" s="56"/>
      <c r="GH1849" s="56"/>
      <c r="GI1849" s="56"/>
      <c r="GJ1849" s="56"/>
      <c r="GK1849" s="56"/>
    </row>
    <row r="1850" spans="14:193" s="57" customFormat="1" ht="15" customHeight="1">
      <c r="N1850" s="56"/>
      <c r="O1850" s="56"/>
      <c r="P1850" s="56"/>
      <c r="Q1850" s="56"/>
      <c r="R1850" s="56"/>
      <c r="S1850" s="56"/>
      <c r="T1850" s="56"/>
      <c r="U1850" s="56"/>
      <c r="V1850" s="56"/>
      <c r="W1850" s="56"/>
      <c r="X1850" s="56"/>
      <c r="Y1850" s="56"/>
      <c r="Z1850" s="56"/>
      <c r="AA1850" s="56"/>
      <c r="AB1850" s="56"/>
      <c r="AC1850" s="56"/>
      <c r="AD1850" s="56"/>
      <c r="AE1850" s="56"/>
      <c r="AF1850" s="56"/>
      <c r="BO1850" s="56"/>
      <c r="BP1850" s="56"/>
      <c r="BQ1850" s="155"/>
      <c r="BR1850" s="155"/>
      <c r="BS1850" s="155"/>
      <c r="BT1850" s="155"/>
      <c r="BU1850" s="155"/>
      <c r="BV1850" s="155"/>
      <c r="BW1850" s="155"/>
      <c r="BX1850" s="155"/>
      <c r="BY1850" s="155"/>
      <c r="BZ1850" s="155"/>
      <c r="CA1850" s="155"/>
      <c r="CB1850" s="56"/>
      <c r="CC1850" s="56"/>
      <c r="CD1850" s="56"/>
      <c r="CE1850" s="56"/>
      <c r="CF1850" s="56"/>
      <c r="CG1850" s="56"/>
      <c r="CH1850" s="56"/>
      <c r="CI1850" s="56"/>
      <c r="CJ1850" s="56"/>
      <c r="CK1850" s="56"/>
      <c r="CL1850" s="56"/>
      <c r="CM1850" s="56"/>
      <c r="CN1850" s="56"/>
      <c r="CO1850" s="56"/>
      <c r="CP1850" s="56"/>
      <c r="CQ1850" s="56"/>
      <c r="CR1850" s="56"/>
      <c r="CS1850" s="56"/>
      <c r="CT1850" s="56"/>
      <c r="CU1850" s="56"/>
      <c r="CV1850" s="56"/>
      <c r="CW1850" s="56"/>
      <c r="CX1850" s="56"/>
      <c r="CY1850" s="56"/>
      <c r="CZ1850" s="56"/>
      <c r="DA1850" s="56"/>
      <c r="DB1850" s="56"/>
      <c r="DC1850" s="56"/>
      <c r="DD1850" s="56"/>
      <c r="DE1850" s="56"/>
      <c r="DF1850" s="56"/>
      <c r="DG1850" s="56"/>
      <c r="DH1850" s="56"/>
      <c r="DI1850" s="422"/>
      <c r="DJ1850" s="422"/>
      <c r="DW1850" s="56"/>
      <c r="DX1850" s="56"/>
      <c r="DY1850" s="56"/>
      <c r="DZ1850" s="56"/>
      <c r="EA1850" s="56"/>
      <c r="EB1850" s="56"/>
      <c r="EC1850" s="56"/>
      <c r="ED1850" s="56"/>
      <c r="EE1850" s="56"/>
      <c r="EF1850" s="56"/>
      <c r="EG1850" s="56"/>
      <c r="EH1850" s="56"/>
      <c r="EI1850" s="56"/>
      <c r="EJ1850" s="56"/>
      <c r="EK1850" s="56"/>
      <c r="EL1850" s="56"/>
      <c r="EM1850" s="56"/>
      <c r="EN1850" s="56"/>
      <c r="EO1850" s="56"/>
      <c r="EP1850" s="56"/>
      <c r="EQ1850" s="56"/>
      <c r="ER1850" s="56"/>
      <c r="ES1850" s="56"/>
      <c r="ET1850" s="56"/>
      <c r="EU1850" s="422"/>
      <c r="EV1850" s="422"/>
      <c r="FI1850" s="56"/>
      <c r="FJ1850" s="56"/>
      <c r="FK1850" s="56"/>
      <c r="FL1850" s="56"/>
      <c r="FM1850" s="56"/>
      <c r="FN1850" s="56"/>
      <c r="FO1850" s="56"/>
      <c r="FP1850" s="56"/>
      <c r="FQ1850" s="56"/>
      <c r="FR1850" s="56"/>
      <c r="FS1850" s="56"/>
      <c r="FT1850" s="56"/>
      <c r="FU1850" s="56"/>
      <c r="FV1850" s="56"/>
      <c r="FW1850" s="56"/>
      <c r="FX1850" s="56"/>
      <c r="FY1850" s="56"/>
      <c r="FZ1850" s="56"/>
      <c r="GA1850" s="56"/>
      <c r="GB1850" s="56"/>
      <c r="GC1850" s="56"/>
      <c r="GD1850" s="56"/>
      <c r="GE1850" s="56"/>
      <c r="GF1850" s="56"/>
      <c r="GG1850" s="56"/>
      <c r="GH1850" s="56"/>
      <c r="GI1850" s="56"/>
      <c r="GJ1850" s="56"/>
      <c r="GK1850" s="56"/>
    </row>
    <row r="1851" spans="14:193" s="57" customFormat="1" ht="15" customHeight="1">
      <c r="N1851" s="56"/>
      <c r="O1851" s="56"/>
      <c r="P1851" s="56"/>
      <c r="Q1851" s="56"/>
      <c r="R1851" s="56"/>
      <c r="S1851" s="56"/>
      <c r="T1851" s="56"/>
      <c r="U1851" s="56"/>
      <c r="V1851" s="56"/>
      <c r="W1851" s="56"/>
      <c r="X1851" s="56"/>
      <c r="Y1851" s="56"/>
      <c r="Z1851" s="56"/>
      <c r="AA1851" s="56"/>
      <c r="AB1851" s="56"/>
      <c r="AC1851" s="56"/>
      <c r="AD1851" s="56"/>
      <c r="AE1851" s="56"/>
      <c r="AF1851" s="56"/>
      <c r="BO1851" s="56"/>
      <c r="BP1851" s="56"/>
      <c r="BQ1851" s="155"/>
      <c r="BR1851" s="155"/>
      <c r="BS1851" s="155"/>
      <c r="BT1851" s="155"/>
      <c r="BU1851" s="155"/>
      <c r="BV1851" s="155"/>
      <c r="BW1851" s="155"/>
      <c r="BX1851" s="155"/>
      <c r="BY1851" s="155"/>
      <c r="BZ1851" s="155"/>
      <c r="CA1851" s="155"/>
      <c r="CB1851" s="56"/>
      <c r="CC1851" s="56"/>
      <c r="CD1851" s="56"/>
      <c r="CE1851" s="56"/>
      <c r="CF1851" s="56"/>
      <c r="CG1851" s="56"/>
      <c r="CH1851" s="56"/>
      <c r="CI1851" s="56"/>
      <c r="CJ1851" s="56"/>
      <c r="CK1851" s="56"/>
      <c r="CL1851" s="56"/>
      <c r="CM1851" s="56"/>
      <c r="CN1851" s="56"/>
      <c r="CO1851" s="56"/>
      <c r="CP1851" s="56"/>
      <c r="CQ1851" s="56"/>
      <c r="CR1851" s="56"/>
      <c r="CS1851" s="56"/>
      <c r="CT1851" s="56"/>
      <c r="CU1851" s="56"/>
      <c r="CV1851" s="56"/>
      <c r="CW1851" s="56"/>
      <c r="CX1851" s="56"/>
      <c r="CY1851" s="56"/>
      <c r="CZ1851" s="56"/>
      <c r="DA1851" s="56"/>
      <c r="DB1851" s="56"/>
      <c r="DC1851" s="56"/>
      <c r="DD1851" s="56"/>
      <c r="DE1851" s="56"/>
      <c r="DF1851" s="56"/>
      <c r="DG1851" s="56"/>
      <c r="DH1851" s="56"/>
      <c r="DI1851" s="422"/>
      <c r="DJ1851" s="422"/>
      <c r="DW1851" s="56"/>
      <c r="DX1851" s="56"/>
      <c r="DY1851" s="56"/>
      <c r="DZ1851" s="56"/>
      <c r="EA1851" s="56"/>
      <c r="EB1851" s="56"/>
      <c r="EC1851" s="56"/>
      <c r="ED1851" s="56"/>
      <c r="EE1851" s="56"/>
      <c r="EF1851" s="56"/>
      <c r="EG1851" s="56"/>
      <c r="EH1851" s="56"/>
      <c r="EI1851" s="56"/>
      <c r="EJ1851" s="56"/>
      <c r="EK1851" s="56"/>
      <c r="EL1851" s="56"/>
      <c r="EM1851" s="56"/>
      <c r="EN1851" s="56"/>
      <c r="EO1851" s="56"/>
      <c r="EP1851" s="56"/>
      <c r="EQ1851" s="56"/>
      <c r="ER1851" s="56"/>
      <c r="ES1851" s="56"/>
      <c r="ET1851" s="56"/>
      <c r="EU1851" s="422"/>
      <c r="EV1851" s="422"/>
      <c r="FI1851" s="56"/>
      <c r="FJ1851" s="56"/>
      <c r="FK1851" s="56"/>
      <c r="FL1851" s="56"/>
      <c r="FM1851" s="56"/>
      <c r="FN1851" s="56"/>
      <c r="FO1851" s="56"/>
      <c r="FP1851" s="56"/>
      <c r="FQ1851" s="56"/>
      <c r="FR1851" s="56"/>
      <c r="FS1851" s="56"/>
      <c r="FT1851" s="56"/>
      <c r="FU1851" s="56"/>
      <c r="FV1851" s="56"/>
      <c r="FW1851" s="56"/>
      <c r="FX1851" s="56"/>
      <c r="FY1851" s="56"/>
      <c r="FZ1851" s="56"/>
      <c r="GA1851" s="56"/>
      <c r="GB1851" s="56"/>
      <c r="GC1851" s="56"/>
      <c r="GD1851" s="56"/>
      <c r="GE1851" s="56"/>
      <c r="GF1851" s="56"/>
      <c r="GG1851" s="56"/>
      <c r="GH1851" s="56"/>
      <c r="GI1851" s="56"/>
      <c r="GJ1851" s="56"/>
      <c r="GK1851" s="56"/>
    </row>
  </sheetData>
  <sheetProtection algorithmName="SHA-512" hashValue="hqtuRXzYr4zWagsKD0osiowO4WAsfZTzy6A5Wj0nctczioYZ2h4GvpLx6SN8SXWqFZeEuPkbUtwt/68e6rGjDQ==" saltValue="afCHRAWxkqIzTo0nj0rxKA==" spinCount="100000" sheet="1" objects="1" scenarios="1" selectLockedCells="1"/>
  <mergeCells count="64">
    <mergeCell ref="EK101:ET101"/>
    <mergeCell ref="DZ103:EA103"/>
    <mergeCell ref="DZ101:EI101"/>
    <mergeCell ref="KO169:KP169"/>
    <mergeCell ref="KJ157:KM157"/>
    <mergeCell ref="KO167:KP167"/>
    <mergeCell ref="KO168:KP168"/>
    <mergeCell ref="KO163:KP163"/>
    <mergeCell ref="KO164:KP164"/>
    <mergeCell ref="KO165:KP165"/>
    <mergeCell ref="KK101:KL101"/>
    <mergeCell ref="GA103:GC103"/>
    <mergeCell ref="KO166:KP166"/>
    <mergeCell ref="EE102:EI102"/>
    <mergeCell ref="EK102:EO102"/>
    <mergeCell ref="DZ102:ED102"/>
    <mergeCell ref="FL102:FW102"/>
    <mergeCell ref="EB103:ED103"/>
    <mergeCell ref="EM103:EO103"/>
    <mergeCell ref="EP103:EQ103"/>
    <mergeCell ref="ER103:ET103"/>
    <mergeCell ref="EP102:ET102"/>
    <mergeCell ref="FL103:FN103"/>
    <mergeCell ref="EE103:EF103"/>
    <mergeCell ref="EG103:EI103"/>
    <mergeCell ref="AM1070:AN1070"/>
    <mergeCell ref="AM1114:AN1114"/>
    <mergeCell ref="AM903:AN903"/>
    <mergeCell ref="AM965:AN965"/>
    <mergeCell ref="AM1027:AN1027"/>
    <mergeCell ref="HV100:HX100"/>
    <mergeCell ref="JZ101:KB101"/>
    <mergeCell ref="JW102:JY102"/>
    <mergeCell ref="HS100:HU100"/>
    <mergeCell ref="FX102:GI102"/>
    <mergeCell ref="JW101:JY101"/>
    <mergeCell ref="JZ102:KB102"/>
    <mergeCell ref="KU202:KY202"/>
    <mergeCell ref="KQ163:KS163"/>
    <mergeCell ref="KO202:KS202"/>
    <mergeCell ref="KM101:KN101"/>
    <mergeCell ref="KO101:KP101"/>
    <mergeCell ref="KQ169:KS169"/>
    <mergeCell ref="KQ164:KS164"/>
    <mergeCell ref="KQ167:KS167"/>
    <mergeCell ref="KQ168:KS168"/>
    <mergeCell ref="KQ165:KS165"/>
    <mergeCell ref="KQ166:KS166"/>
    <mergeCell ref="KH247:KL247"/>
    <mergeCell ref="CC101:CQ101"/>
    <mergeCell ref="CC175:CQ175"/>
    <mergeCell ref="CT101:DH101"/>
    <mergeCell ref="CT175:DH175"/>
    <mergeCell ref="KI202:KM202"/>
    <mergeCell ref="FU103:FW103"/>
    <mergeCell ref="FO103:FQ103"/>
    <mergeCell ref="DY101:DY102"/>
    <mergeCell ref="EK103:EL103"/>
    <mergeCell ref="EN168:EP168"/>
    <mergeCell ref="EF170:EL170"/>
    <mergeCell ref="FX103:FZ103"/>
    <mergeCell ref="GD103:GF103"/>
    <mergeCell ref="GG103:GI103"/>
    <mergeCell ref="FR103:FT103"/>
  </mergeCells>
  <pageMargins left="0.511811024" right="0.511811024" top="0.78740157499999996" bottom="0.78740157499999996" header="0.31496062000000002" footer="0.31496062000000002"/>
  <ignoredErrors>
    <ignoredError sqref="O109 P112 T112 P154:AN2295" twoDigitTextYear="1"/>
  </ignoredErrors>
  <drawing r:id="rId1"/>
  <extLst>
    <ext xmlns:x14="http://schemas.microsoft.com/office/spreadsheetml/2009/9/main" uri="{78C0D931-6437-407d-A8EE-F0AAD7539E65}">
      <x14:conditionalFormattings>
        <x14:conditionalFormatting xmlns:xm="http://schemas.microsoft.com/office/excel/2006/main">
          <x14:cfRule type="expression" priority="2" id="{A965DB28-7214-4108-9A4C-2054B93ABEB8}">
            <xm:f>IF(Plan1!BK120=Plan1!#REF!,1,0)</xm:f>
            <x14:dxf>
              <fill>
                <patternFill>
                  <bgColor rgb="FF00B050"/>
                </patternFill>
              </fill>
            </x14:dxf>
          </x14:cfRule>
          <xm:sqref>JS101:JS102</xm:sqref>
        </x14:conditionalFormatting>
        <x14:conditionalFormatting xmlns:xm="http://schemas.microsoft.com/office/excel/2006/main">
          <x14:cfRule type="expression" priority="4" id="{2D53F806-A091-451F-9172-57AB259C33E4}">
            <xm:f>IF(Plan1!BR101=Plan1!#REF!,1,0)</xm:f>
            <x14:dxf>
              <fill>
                <patternFill>
                  <bgColor rgb="FFFF0000"/>
                </patternFill>
              </fill>
              <border>
                <left/>
                <right/>
                <top/>
                <bottom/>
              </border>
            </x14:dxf>
          </x14:cfRule>
          <xm:sqref>JZ101:KB102</xm:sqref>
        </x14:conditionalFormatting>
        <x14:conditionalFormatting xmlns:xm="http://schemas.microsoft.com/office/excel/2006/main">
          <x14:cfRule type="expression" priority="5" id="{E4B92350-922F-49FE-AEB8-C34DC68B416A}">
            <xm:f>IF(Plan1!BO101=Plan1!#REF!,1,0)</xm:f>
            <x14:dxf>
              <fill>
                <patternFill>
                  <bgColor rgb="FF9F5FCF"/>
                </patternFill>
              </fill>
            </x14:dxf>
          </x14:cfRule>
          <xm:sqref>JW101:JY102</xm:sqref>
        </x14:conditionalFormatting>
        <x14:conditionalFormatting xmlns:xm="http://schemas.microsoft.com/office/excel/2006/main">
          <x14:cfRule type="expression" priority="4746" id="{41E63486-9C6A-47FD-BB8D-8441FFEBB6FC}">
            <xm:f>IF(Plan1!BL101=Plan1!#REF!,1,0)</xm:f>
            <x14:dxf>
              <fill>
                <patternFill>
                  <bgColor rgb="FFFFC000"/>
                </patternFill>
              </fill>
            </x14:dxf>
          </x14:cfRule>
          <xm:sqref>JT101:JV102</xm:sqref>
        </x14:conditionalFormatting>
        <x14:conditionalFormatting xmlns:xm="http://schemas.microsoft.com/office/excel/2006/main">
          <x14:cfRule type="expression" priority="4756" id="{E8E6B1A2-05C8-49D4-8AA5-D3AC84A9DF7E}">
            <xm:f>IF(Plan1!#REF!=Plan1!#REF!,1,0)</xm:f>
            <x14:dxf>
              <fill>
                <patternFill>
                  <bgColor rgb="FF00B0F0"/>
                </patternFill>
              </fill>
              <border>
                <left/>
                <right/>
                <top/>
                <bottom/>
              </border>
            </x14:dxf>
          </x14:cfRule>
          <xm:sqref>JN101:JP102</xm:sqref>
        </x14:conditionalFormatting>
        <x14:conditionalFormatting xmlns:xm="http://schemas.microsoft.com/office/excel/2006/main">
          <x14:cfRule type="expression" priority="4757" id="{41E63486-9C6A-47FD-BB8D-8441FFEBB6FC}">
            <xm:f>IF(Plan1!#REF!=Plan1!#REF!,1,0)</xm:f>
            <x14:dxf>
              <fill>
                <patternFill>
                  <bgColor rgb="FFFFC000"/>
                </patternFill>
              </fill>
            </x14:dxf>
          </x14:cfRule>
          <xm:sqref>HQ100</xm:sqref>
        </x14:conditionalFormatting>
        <x14:conditionalFormatting xmlns:xm="http://schemas.microsoft.com/office/excel/2006/main">
          <x14:cfRule type="expression" priority="4758" id="{2D53F806-A091-451F-9172-57AB259C33E4}">
            <xm:f>IF(Plan1!#REF!=Plan1!#REF!,1,0)</xm:f>
            <x14:dxf>
              <fill>
                <patternFill>
                  <bgColor rgb="FFFF0000"/>
                </patternFill>
              </fill>
              <border>
                <left/>
                <right/>
                <top/>
                <bottom/>
              </border>
            </x14:dxf>
          </x14:cfRule>
          <xm:sqref>HV100:HX100</xm:sqref>
        </x14:conditionalFormatting>
        <x14:conditionalFormatting xmlns:xm="http://schemas.microsoft.com/office/excel/2006/main">
          <x14:cfRule type="expression" priority="4759" id="{E4B92350-922F-49FE-AEB8-C34DC68B416A}">
            <xm:f>IF(Plan1!#REF!=Plan1!#REF!,1,0)</xm:f>
            <x14:dxf>
              <fill>
                <patternFill>
                  <bgColor rgb="FF9F5FCF"/>
                </patternFill>
              </fill>
            </x14:dxf>
          </x14:cfRule>
          <xm:sqref>HS100:HU100</xm:sqref>
        </x14:conditionalFormatting>
        <x14:conditionalFormatting xmlns:xm="http://schemas.microsoft.com/office/excel/2006/main">
          <x14:cfRule type="expression" priority="4760" id="{A965DB28-7214-4108-9A4C-2054B93ABEB8}">
            <xm:f>IF(Plan1!#REF!=Plan1!#REF!,1,0)</xm:f>
            <x14:dxf>
              <fill>
                <patternFill>
                  <bgColor rgb="FF00B050"/>
                </patternFill>
              </fill>
            </x14:dxf>
          </x14:cfRule>
          <xm:sqref>JQ101:JR102</xm:sqref>
        </x14:conditionalFormatting>
        <x14:conditionalFormatting xmlns:xm="http://schemas.microsoft.com/office/excel/2006/main">
          <x14:cfRule type="expression" priority="4761" id="{41E63486-9C6A-47FD-BB8D-8441FFEBB6FC}">
            <xm:f>IF(Plan1!#REF!=Plan1!#REF!,1,0)</xm:f>
            <x14:dxf>
              <fill>
                <patternFill>
                  <bgColor rgb="FFFFC000"/>
                </patternFill>
              </fill>
            </x14:dxf>
          </x14:cfRule>
          <xm:sqref>HR100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Plan25"/>
  <dimension ref="A1"/>
  <sheetViews>
    <sheetView topLeftCell="A73"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2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Plan2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28"/>
  <dimension ref="A1"/>
  <sheetViews>
    <sheetView topLeftCell="A7"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Plan29"/>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30"/>
  <dimension ref="AG921:AQ997"/>
  <sheetViews>
    <sheetView zoomScaleNormal="100" workbookViewId="0"/>
  </sheetViews>
  <sheetFormatPr defaultRowHeight="15"/>
  <cols>
    <col min="1" max="32" width="9.140625" style="155"/>
    <col min="33" max="40" width="9.140625" style="155" customWidth="1"/>
    <col min="41" max="16384" width="9.140625" style="155"/>
  </cols>
  <sheetData>
    <row r="921" spans="33:43">
      <c r="AG921" s="596"/>
      <c r="AO921" s="597"/>
      <c r="AP921" s="597"/>
      <c r="AQ921" s="597"/>
    </row>
    <row r="922" spans="33:43">
      <c r="AG922" s="596"/>
      <c r="AO922" s="597"/>
      <c r="AP922" s="597"/>
      <c r="AQ922" s="597"/>
    </row>
    <row r="923" spans="33:43">
      <c r="AG923" s="596"/>
      <c r="AO923" s="597"/>
      <c r="AP923" s="597"/>
      <c r="AQ923" s="597"/>
    </row>
    <row r="924" spans="33:43">
      <c r="AG924" s="596"/>
      <c r="AO924" s="597"/>
      <c r="AP924" s="597"/>
      <c r="AQ924" s="597"/>
    </row>
    <row r="925" spans="33:43">
      <c r="AG925" s="596"/>
      <c r="AO925" s="597"/>
      <c r="AP925" s="597"/>
      <c r="AQ925" s="597"/>
    </row>
    <row r="926" spans="33:43">
      <c r="AG926" s="596"/>
      <c r="AO926" s="597"/>
      <c r="AP926" s="597"/>
      <c r="AQ926" s="597"/>
    </row>
    <row r="927" spans="33:43">
      <c r="AG927" s="596"/>
      <c r="AO927" s="597"/>
      <c r="AP927" s="597"/>
      <c r="AQ927" s="597"/>
    </row>
    <row r="928" spans="33:43">
      <c r="AG928" s="596"/>
      <c r="AO928" s="597"/>
      <c r="AP928" s="597"/>
      <c r="AQ928" s="597"/>
    </row>
    <row r="929" spans="33:43">
      <c r="AG929" s="596"/>
      <c r="AO929" s="597"/>
      <c r="AP929" s="597"/>
      <c r="AQ929" s="597"/>
    </row>
    <row r="930" spans="33:43">
      <c r="AG930" s="596"/>
      <c r="AO930" s="597"/>
      <c r="AP930" s="597"/>
      <c r="AQ930" s="597"/>
    </row>
    <row r="931" spans="33:43">
      <c r="AG931" s="596"/>
      <c r="AO931" s="597"/>
      <c r="AP931" s="597"/>
      <c r="AQ931" s="597"/>
    </row>
    <row r="932" spans="33:43">
      <c r="AG932" s="596"/>
      <c r="AO932" s="597"/>
      <c r="AP932" s="597"/>
      <c r="AQ932" s="597"/>
    </row>
    <row r="933" spans="33:43">
      <c r="AG933" s="596"/>
      <c r="AO933" s="597"/>
      <c r="AP933" s="597"/>
      <c r="AQ933" s="597"/>
    </row>
    <row r="934" spans="33:43">
      <c r="AG934" s="596"/>
      <c r="AO934" s="597"/>
      <c r="AP934" s="597"/>
      <c r="AQ934" s="597"/>
    </row>
    <row r="935" spans="33:43">
      <c r="AG935" s="596"/>
      <c r="AO935" s="597"/>
      <c r="AP935" s="597"/>
      <c r="AQ935" s="597"/>
    </row>
    <row r="936" spans="33:43">
      <c r="AG936" s="596"/>
      <c r="AO936" s="597"/>
      <c r="AP936" s="597"/>
      <c r="AQ936" s="597"/>
    </row>
    <row r="937" spans="33:43">
      <c r="AG937" s="596"/>
      <c r="AO937" s="597"/>
      <c r="AP937" s="597"/>
      <c r="AQ937" s="597"/>
    </row>
    <row r="938" spans="33:43">
      <c r="AG938" s="596"/>
      <c r="AO938" s="597"/>
      <c r="AP938" s="597"/>
      <c r="AQ938" s="597"/>
    </row>
    <row r="939" spans="33:43">
      <c r="AG939" s="596"/>
      <c r="AO939" s="597"/>
      <c r="AP939" s="597"/>
      <c r="AQ939" s="597"/>
    </row>
    <row r="940" spans="33:43">
      <c r="AG940" s="596"/>
      <c r="AO940" s="597"/>
      <c r="AP940" s="597"/>
      <c r="AQ940" s="597"/>
    </row>
    <row r="941" spans="33:43">
      <c r="AG941" s="596"/>
      <c r="AO941" s="597"/>
      <c r="AP941" s="597"/>
      <c r="AQ941" s="597"/>
    </row>
    <row r="942" spans="33:43">
      <c r="AG942" s="596"/>
      <c r="AO942" s="597"/>
      <c r="AP942" s="597"/>
      <c r="AQ942" s="597"/>
    </row>
    <row r="943" spans="33:43">
      <c r="AG943" s="596"/>
      <c r="AO943" s="597"/>
      <c r="AP943" s="597"/>
      <c r="AQ943" s="597"/>
    </row>
    <row r="944" spans="33:43">
      <c r="AG944" s="596"/>
      <c r="AO944" s="597"/>
      <c r="AP944" s="597"/>
      <c r="AQ944" s="597"/>
    </row>
    <row r="945" spans="33:43">
      <c r="AG945" s="596"/>
      <c r="AO945" s="597"/>
      <c r="AP945" s="597"/>
      <c r="AQ945" s="597"/>
    </row>
    <row r="946" spans="33:43">
      <c r="AG946" s="596"/>
      <c r="AO946" s="597"/>
      <c r="AP946" s="597"/>
      <c r="AQ946" s="597"/>
    </row>
    <row r="947" spans="33:43">
      <c r="AG947" s="596"/>
      <c r="AO947" s="597"/>
      <c r="AP947" s="597"/>
      <c r="AQ947" s="597"/>
    </row>
    <row r="948" spans="33:43">
      <c r="AG948" s="596"/>
      <c r="AO948" s="597"/>
      <c r="AP948" s="597"/>
      <c r="AQ948" s="597"/>
    </row>
    <row r="949" spans="33:43">
      <c r="AG949" s="596"/>
      <c r="AO949" s="597"/>
      <c r="AP949" s="597"/>
      <c r="AQ949" s="597"/>
    </row>
    <row r="950" spans="33:43">
      <c r="AG950" s="596"/>
      <c r="AH950" s="155"/>
      <c r="AI950" s="155"/>
      <c r="AJ950" s="155"/>
      <c r="AK950" s="155"/>
      <c r="AL950" s="155"/>
      <c r="AM950" s="155"/>
      <c r="AN950" s="155"/>
      <c r="AO950" s="597"/>
      <c r="AP950" s="597"/>
      <c r="AQ950" s="597"/>
    </row>
    <row r="951" spans="33:43">
      <c r="AG951" s="596"/>
      <c r="AJ951" s="155"/>
      <c r="AK951" s="155"/>
      <c r="AL951" s="155"/>
      <c r="AM951" s="155"/>
      <c r="AN951" s="155"/>
      <c r="AO951" s="597"/>
      <c r="AP951" s="597"/>
      <c r="AQ951" s="597"/>
    </row>
    <row r="952" spans="33:43">
      <c r="AG952" s="596"/>
      <c r="AH952" s="155"/>
      <c r="AI952" s="155"/>
      <c r="AJ952" s="155"/>
      <c r="AK952" s="155"/>
      <c r="AL952" s="155"/>
      <c r="AM952" s="155"/>
      <c r="AN952" s="155"/>
      <c r="AO952" s="597"/>
      <c r="AP952" s="597"/>
      <c r="AQ952" s="597"/>
    </row>
    <row r="953" spans="33:43">
      <c r="AG953" s="596"/>
      <c r="AH953" s="155"/>
      <c r="AI953" s="155"/>
      <c r="AJ953" s="155"/>
      <c r="AK953" s="155"/>
      <c r="AL953" s="155"/>
      <c r="AM953" s="155"/>
      <c r="AN953" s="155"/>
      <c r="AO953" s="597"/>
      <c r="AP953" s="597"/>
      <c r="AQ953" s="597"/>
    </row>
    <row r="954" spans="33:43">
      <c r="AG954" s="596"/>
      <c r="AH954" s="155"/>
      <c r="AI954" s="155"/>
      <c r="AJ954" s="155"/>
      <c r="AK954" s="155"/>
      <c r="AL954" s="155"/>
      <c r="AM954" s="155"/>
      <c r="AN954" s="155"/>
      <c r="AO954" s="597"/>
      <c r="AP954" s="597"/>
      <c r="AQ954" s="597"/>
    </row>
    <row r="955" spans="33:43">
      <c r="AG955" s="596"/>
      <c r="AH955" s="155"/>
      <c r="AI955" s="155"/>
      <c r="AJ955" s="155"/>
      <c r="AK955" s="155"/>
      <c r="AL955" s="155"/>
      <c r="AO955" s="597"/>
      <c r="AP955" s="597"/>
      <c r="AQ955" s="597"/>
    </row>
    <row r="956" spans="33:43">
      <c r="AG956" s="596"/>
      <c r="AO956" s="597"/>
      <c r="AP956" s="597"/>
      <c r="AQ956" s="597"/>
    </row>
    <row r="957" spans="33:43">
      <c r="AG957" s="596"/>
      <c r="AO957" s="597"/>
      <c r="AP957" s="597"/>
      <c r="AQ957" s="597"/>
    </row>
    <row r="958" spans="33:43">
      <c r="AG958" s="596"/>
      <c r="AO958" s="597"/>
      <c r="AP958" s="597"/>
      <c r="AQ958" s="597"/>
    </row>
    <row r="959" spans="33:43">
      <c r="AG959" s="596"/>
      <c r="AO959" s="597"/>
      <c r="AP959" s="597"/>
      <c r="AQ959" s="597"/>
    </row>
    <row r="960" spans="33:43">
      <c r="AG960" s="596"/>
      <c r="AO960" s="597"/>
      <c r="AP960" s="597"/>
      <c r="AQ960" s="597"/>
    </row>
    <row r="961" spans="33:43">
      <c r="AG961" s="596"/>
      <c r="AO961" s="597"/>
      <c r="AP961" s="597"/>
      <c r="AQ961" s="597"/>
    </row>
    <row r="962" spans="33:43">
      <c r="AG962" s="596"/>
      <c r="AO962" s="597"/>
      <c r="AP962" s="597"/>
      <c r="AQ962" s="597"/>
    </row>
    <row r="963" spans="33:43">
      <c r="AG963" s="596"/>
      <c r="AO963" s="597"/>
      <c r="AP963" s="597"/>
      <c r="AQ963" s="597"/>
    </row>
    <row r="964" spans="33:43">
      <c r="AG964" s="596"/>
      <c r="AO964" s="597"/>
      <c r="AP964" s="597"/>
      <c r="AQ964" s="597"/>
    </row>
    <row r="965" spans="33:43">
      <c r="AG965" s="596"/>
      <c r="AO965" s="597"/>
      <c r="AP965" s="597"/>
      <c r="AQ965" s="597"/>
    </row>
    <row r="966" spans="33:43">
      <c r="AG966" s="596"/>
      <c r="AO966" s="597"/>
      <c r="AP966" s="597"/>
      <c r="AQ966" s="597"/>
    </row>
    <row r="967" spans="33:43">
      <c r="AG967" s="596"/>
      <c r="AO967" s="597"/>
      <c r="AP967" s="597"/>
      <c r="AQ967" s="597"/>
    </row>
    <row r="968" spans="33:43">
      <c r="AG968" s="596"/>
      <c r="AO968" s="597"/>
      <c r="AP968" s="597"/>
      <c r="AQ968" s="597"/>
    </row>
    <row r="969" spans="33:43">
      <c r="AG969" s="596"/>
      <c r="AO969" s="597"/>
      <c r="AP969" s="597"/>
      <c r="AQ969" s="597"/>
    </row>
    <row r="970" spans="33:43">
      <c r="AG970" s="596"/>
      <c r="AO970" s="597"/>
      <c r="AP970" s="597"/>
      <c r="AQ970" s="597"/>
    </row>
    <row r="971" spans="33:43">
      <c r="AG971" s="596"/>
      <c r="AO971" s="597"/>
      <c r="AP971" s="597"/>
      <c r="AQ971" s="597"/>
    </row>
    <row r="972" spans="33:43">
      <c r="AG972" s="596"/>
      <c r="AO972" s="597"/>
      <c r="AP972" s="597"/>
      <c r="AQ972" s="597"/>
    </row>
    <row r="973" spans="33:43">
      <c r="AG973" s="596"/>
      <c r="AO973" s="597"/>
      <c r="AP973" s="597"/>
      <c r="AQ973" s="597"/>
    </row>
    <row r="974" spans="33:43">
      <c r="AG974" s="596"/>
      <c r="AO974" s="597"/>
      <c r="AP974" s="597"/>
      <c r="AQ974" s="597"/>
    </row>
    <row r="975" spans="33:43">
      <c r="AG975" s="596"/>
      <c r="AO975" s="597"/>
      <c r="AP975" s="597"/>
      <c r="AQ975" s="597"/>
    </row>
    <row r="976" spans="33:43">
      <c r="AG976" s="596"/>
      <c r="AO976" s="597"/>
      <c r="AP976" s="597"/>
      <c r="AQ976" s="597"/>
    </row>
    <row r="977" spans="33:43">
      <c r="AG977" s="596"/>
      <c r="AO977" s="597"/>
      <c r="AP977" s="597"/>
      <c r="AQ977" s="597"/>
    </row>
    <row r="978" spans="33:43">
      <c r="AG978" s="596"/>
      <c r="AO978" s="597"/>
      <c r="AP978" s="597"/>
      <c r="AQ978" s="597"/>
    </row>
    <row r="979" spans="33:43">
      <c r="AG979" s="596"/>
      <c r="AO979" s="597"/>
      <c r="AP979" s="597"/>
      <c r="AQ979" s="597"/>
    </row>
    <row r="980" spans="33:43">
      <c r="AG980" s="596"/>
      <c r="AO980" s="597"/>
      <c r="AP980" s="597"/>
      <c r="AQ980" s="597"/>
    </row>
    <row r="981" spans="33:43">
      <c r="AG981" s="596"/>
      <c r="AO981" s="597"/>
      <c r="AP981" s="597"/>
      <c r="AQ981" s="597"/>
    </row>
    <row r="982" spans="33:43">
      <c r="AG982" s="596"/>
      <c r="AO982" s="597"/>
      <c r="AP982" s="597"/>
      <c r="AQ982" s="597"/>
    </row>
    <row r="983" spans="33:43">
      <c r="AG983" s="596"/>
      <c r="AO983" s="597"/>
      <c r="AP983" s="597"/>
      <c r="AQ983" s="597"/>
    </row>
    <row r="984" spans="33:43">
      <c r="AG984" s="596"/>
      <c r="AO984" s="597"/>
      <c r="AP984" s="597"/>
      <c r="AQ984" s="597"/>
    </row>
    <row r="985" spans="33:43">
      <c r="AG985" s="596"/>
      <c r="AO985" s="597"/>
      <c r="AP985" s="597"/>
      <c r="AQ985" s="597"/>
    </row>
    <row r="986" spans="33:43">
      <c r="AG986" s="596"/>
      <c r="AO986" s="597"/>
      <c r="AP986" s="597"/>
      <c r="AQ986" s="597"/>
    </row>
    <row r="987" spans="33:43">
      <c r="AG987" s="596"/>
      <c r="AO987" s="597"/>
      <c r="AP987" s="597"/>
      <c r="AQ987" s="597"/>
    </row>
    <row r="988" spans="33:43">
      <c r="AG988" s="596"/>
      <c r="AO988" s="597"/>
      <c r="AP988" s="597"/>
      <c r="AQ988" s="597"/>
    </row>
    <row r="989" spans="33:43">
      <c r="AG989" s="596"/>
      <c r="AO989" s="597"/>
      <c r="AP989" s="597"/>
      <c r="AQ989" s="597"/>
    </row>
    <row r="990" spans="33:43">
      <c r="AG990" s="596"/>
    </row>
    <row r="991" spans="33:43">
      <c r="AG991" s="596"/>
    </row>
    <row r="992" spans="33:43">
      <c r="AG992" s="596"/>
    </row>
    <row r="993" spans="33:33">
      <c r="AG993" s="596"/>
    </row>
    <row r="994" spans="33:33">
      <c r="AG994" s="596"/>
    </row>
    <row r="995" spans="33:33">
      <c r="AG995" s="596"/>
    </row>
    <row r="996" spans="33:33">
      <c r="AG996" s="596"/>
    </row>
    <row r="997" spans="33:33">
      <c r="AG997" s="596"/>
    </row>
  </sheetData>
  <sheetProtection selectLockedCells="1" selectUnlockedCell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Plan31"/>
  <dimension ref="A1"/>
  <sheetViews>
    <sheetView zoomScaleNormal="100" workbookViewId="0">
      <selection activeCell="D35" sqref="D35"/>
    </sheetView>
  </sheetViews>
  <sheetFormatPr defaultRowHeight="15"/>
  <sheetData/>
  <pageMargins left="0.511811024" right="0.511811024" top="0.78740157499999996" bottom="0.78740157499999996" header="0.31496062000000002" footer="0.31496062000000002"/>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32"/>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53"/>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Plan33"/>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35"/>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Plan34"/>
  <dimension ref="A81:S7402"/>
  <sheetViews>
    <sheetView workbookViewId="0"/>
  </sheetViews>
  <sheetFormatPr defaultRowHeight="15"/>
  <cols>
    <col min="1" max="1" width="9.42578125" style="155" bestFit="1" customWidth="1"/>
    <col min="2" max="2" width="11.85546875" style="155" bestFit="1" customWidth="1"/>
    <col min="3" max="3" width="11.7109375" style="155" bestFit="1" customWidth="1"/>
    <col min="4" max="4" width="10.85546875" style="155" bestFit="1" customWidth="1"/>
    <col min="5" max="5" width="11.5703125" style="155" customWidth="1"/>
    <col min="6" max="6" width="9.42578125" style="155" bestFit="1" customWidth="1"/>
    <col min="7" max="7" width="12.140625" style="155" bestFit="1" customWidth="1"/>
    <col min="8" max="8" width="12.85546875" style="155" customWidth="1"/>
    <col min="9" max="9" width="11" style="155" customWidth="1"/>
    <col min="10" max="10" width="9.28515625" style="155" bestFit="1" customWidth="1"/>
    <col min="11" max="11" width="9.85546875" style="155" customWidth="1"/>
    <col min="12" max="12" width="10.28515625" style="155" customWidth="1"/>
    <col min="13" max="13" width="25.140625" style="155" customWidth="1"/>
    <col min="14" max="14" width="11.7109375" style="155" customWidth="1"/>
    <col min="15" max="15" width="4.28515625" style="155" customWidth="1"/>
    <col min="16" max="16" width="9.140625" style="155" customWidth="1"/>
    <col min="17" max="17" width="25.140625" style="155" customWidth="1"/>
    <col min="18" max="18" width="12" style="155" customWidth="1"/>
    <col min="19" max="19" width="11.42578125" style="155" customWidth="1"/>
    <col min="20" max="16384" width="9.140625" style="155"/>
  </cols>
  <sheetData>
    <row r="81" spans="1:19">
      <c r="Q81" s="613"/>
    </row>
    <row r="83" spans="1:19">
      <c r="I83" s="57"/>
      <c r="K83" s="57"/>
      <c r="L83" s="57"/>
      <c r="N83" s="638"/>
      <c r="O83" s="57"/>
    </row>
    <row r="84" spans="1:19">
      <c r="A84" s="57"/>
      <c r="B84" s="57"/>
      <c r="C84" s="57"/>
      <c r="D84" s="177" t="s">
        <v>2027</v>
      </c>
      <c r="E84" s="57"/>
      <c r="F84" s="57"/>
      <c r="G84" s="57" t="str">
        <f>IF(Plan30!AG957=0,Plan30!AG958,Plan30!AG957)</f>
        <v>• A data de hoje: 08/1/2020.</v>
      </c>
      <c r="H84" s="57"/>
      <c r="I84" s="57"/>
    </row>
    <row r="85" spans="1:19" ht="19.5">
      <c r="A85" s="57"/>
      <c r="B85" s="57"/>
      <c r="C85" s="57"/>
      <c r="D85" s="639">
        <v>31122020</v>
      </c>
      <c r="E85" s="57"/>
      <c r="F85" s="640"/>
      <c r="H85" s="641" t="str">
        <f>IF(AND(Plan51!HH95&gt;7,Plan51!HH97="Demo"),CONCATENATE("Erro - ",Plan51!HH95," linhas liberadas"),"")</f>
        <v>Erro - 50 linhas liberadas</v>
      </c>
      <c r="J85" s="57"/>
    </row>
    <row r="86" spans="1:19">
      <c r="A86" s="57"/>
      <c r="B86" s="57"/>
      <c r="C86" s="57"/>
      <c r="D86" s="57"/>
      <c r="E86" s="57"/>
      <c r="F86" s="57"/>
      <c r="G86" s="57"/>
      <c r="H86" s="57"/>
      <c r="J86" s="642"/>
    </row>
    <row r="87" spans="1:19">
      <c r="A87" s="567" t="s">
        <v>1977</v>
      </c>
      <c r="B87" s="567" t="s">
        <v>2017</v>
      </c>
      <c r="C87" s="177" t="s">
        <v>2019</v>
      </c>
      <c r="D87" s="643" t="s">
        <v>2020</v>
      </c>
      <c r="E87" s="177" t="s">
        <v>1037</v>
      </c>
      <c r="F87" s="177" t="s">
        <v>1978</v>
      </c>
      <c r="G87" s="177" t="s">
        <v>1979</v>
      </c>
      <c r="H87" s="177" t="s">
        <v>2027</v>
      </c>
      <c r="I87" s="177" t="s">
        <v>2102</v>
      </c>
      <c r="J87" s="177" t="s">
        <v>2103</v>
      </c>
      <c r="K87" s="177" t="s">
        <v>2113</v>
      </c>
      <c r="S87" s="644"/>
    </row>
    <row r="88" spans="1:19">
      <c r="A88" s="177">
        <f ca="1">IFERROR(IF(OR(B88="",C88&gt;B88,C88&gt;TODAY(),C88&gt;H88,TODAY()&gt;H88),1,0),1)</f>
        <v>0</v>
      </c>
      <c r="B88" s="645">
        <f>IF(AND((Plan1!M3-VALUE((F$88*28679+98765)+(G$88*6587+87654)+(E$88*9537+76543)+(J$88*5713+4528)))&lt;&gt;"",D88&lt;&gt;""),IF(IF(IFERROR(LOOKUP(IFERROR(LOOKUP((Plan1!M3-VALUE((F$88*28679+98765)+(G$88*6587+87654)+(E$88*9537+76543)+(J$88*5713+4528))),G95:G7401,H95:H7401),0),B95:B7401,F95:F7401),0)=(Plan1!M3-VALUE((F$88*28679+98765)+(G$88*6587+87654)+(E$88*9537+76543)+(J$88*5713+4528))),LOOKUP((Plan1!M3-VALUE((F$88*28679+98765)+(G$88*6587+87654)+(E$88*9537+76543)+(J$88*5713+4528))),G95:G7401,H95:H7401),0)=D88,IF(IFERROR(LOOKUP(IFERROR(LOOKUP((Plan1!M3-VALUE((F$88*28679+98765)+(G$88*6587+87654)+(E$88*9537+76543)+(J$88*5713+4528))),G95:G7401,H95:H7401),0),B95:B7401,F95:F7401),0)=(Plan1!M3-VALUE((F$88*28679+98765)+(G$88*6587+87654)+(E$88*9537+76543)+(J$88*5713+4528))),LOOKUP((Plan1!M3-VALUE((F$88*28679+98765)+(G$88*6587+87654)+(E$88*9537+76543)+(J$88*5713+4528))),G95:G7401,H95:H7401),""),""),"")</f>
        <v>43921</v>
      </c>
      <c r="C88" s="645">
        <f>IFERROR(IF(VALUE(LEFT(RIGHT(G84,11),10))=0,"01/01/2038",VALUE(LEFT(RIGHT(G84,11),10))),"01/01/2038")</f>
        <v>43838</v>
      </c>
      <c r="D88" s="645">
        <f>IF(Plan1!K5&lt;&gt;"",IF(LEN(Plan1!K5)=7,DATE(RIGHT(Plan1!K5,4),MID(Plan1!K5,2,2),LEFT(Plan1!K5,1)),DATE(RIGHT(Plan1!K5,4),MID(Plan1!K5,3,2),LEFT(Plan1!K5,2))),"")</f>
        <v>43921</v>
      </c>
      <c r="E88" s="568" t="str">
        <f>CONCATENATE(IF(Plan1!F5&lt;&gt;"",VALUE(MID(Plan1!F5,SEARCH("/",Plan1!F5)+1,SEARCH("-",Plan1!F5)-4)),0))</f>
        <v>999999</v>
      </c>
      <c r="F88" s="568">
        <f>IF(Plan1!H5="WAIS III",13,IF(Plan1!H5="WISC IV",27,IF(Plan1!H5="Neupsilin",33,IF(Plan1!H5="Neupsiana",47))))</f>
        <v>27</v>
      </c>
      <c r="G88" s="568">
        <f>IF(Plan1!F5&lt;&gt;"",VALUE(MID("11-RO 12-AC 13-AM 14-RR 15-PA 16-AP 17-TO 21-MA 22-PI 23-CE 24- RN 25-PB 26-PE 27-AL 28-SE 29-BA 31-MG 32-ES 33-RJ 35-SP 41-PR 42-SC 43-RS 50-MS 51-MT 52-GO 53-DF 54-AU 99",SEARCH(RIGHT(Plan1!F5,2),"11-RO 12-AC 13-AM 14-RR 15-PA 16-AP 17-TO 21-MA 22-PI 23-CE 24- RN 25-PB 26-PE 27-AL 28-SE 29-BA 31-MG 32-ES 33-RJ 35-SP 25-PR 42-SC 43-RS 50-MS 51-MT 52-GO 53-DF 54-AU 99")+3,2)),0)</f>
        <v>99</v>
      </c>
      <c r="H88" s="646">
        <f>IF(LEN(D85)=7,DATE(RIGHT(D85,4),MID(D85,2,2),LEFT(D85,1)),DATE(RIGHT(D85,4),MID(D85,3,2),LEFT(D85,2)))</f>
        <v>44196</v>
      </c>
      <c r="I88" s="245">
        <f>VALUE(CONCATENATE(E88,G88,J88))</f>
        <v>999999991</v>
      </c>
      <c r="J88" s="310">
        <f>Plan1!G5</f>
        <v>1</v>
      </c>
      <c r="K88" s="310">
        <f>IF(Plan30!AG957="",IF(Plan30!AG958="",1,0),0)</f>
        <v>0</v>
      </c>
    </row>
    <row r="89" spans="1:19">
      <c r="A89" s="647" t="s">
        <v>2022</v>
      </c>
      <c r="B89" s="567" t="s">
        <v>2023</v>
      </c>
      <c r="C89" s="156" t="s">
        <v>2025</v>
      </c>
      <c r="D89" s="567" t="s">
        <v>2026</v>
      </c>
      <c r="E89" s="647" t="s">
        <v>2024</v>
      </c>
      <c r="F89" s="567" t="s">
        <v>2021</v>
      </c>
      <c r="G89" s="177" t="s">
        <v>2018</v>
      </c>
      <c r="H89" s="430" t="s">
        <v>2101</v>
      </c>
      <c r="I89" s="567" t="s">
        <v>1974</v>
      </c>
    </row>
    <row r="90" spans="1:19">
      <c r="A90" s="647">
        <f>IF(Plan1!D5="",1,0)</f>
        <v>0</v>
      </c>
      <c r="B90" s="647">
        <f>IF(Plan1!F5="",1,0)</f>
        <v>0</v>
      </c>
      <c r="C90" s="567">
        <f>IF(Plan1!H5="",1,0)</f>
        <v>0</v>
      </c>
      <c r="D90" s="647">
        <f>IF(Plan1!K5="",1,0)</f>
        <v>0</v>
      </c>
      <c r="E90" s="647">
        <f>IF(Plan1!M3="",1,0)</f>
        <v>0</v>
      </c>
      <c r="F90" s="648">
        <f>IFERROR(IF(VLOOKUP(I88,[1]Plan1!$P$3:$R$10002,3)=Plan1!D5,0,1),1)</f>
        <v>0</v>
      </c>
      <c r="G90" s="568">
        <f>IF(OR(Plan30!AG921="",Plan30!AG922="",G84=0),1,0)</f>
        <v>0</v>
      </c>
      <c r="H90" s="568">
        <f>IF(AND(Plan1!B10&lt;&gt;"",Plan51!HH97="Real"),IFERROR(IF(OR(A92&lt;&gt;A93,B92&lt;&gt;B93,C92&lt;&gt;C93,D92&lt;&gt;D93,E92&lt;&gt;E93,F92&lt;&gt;F93),1,0),1),0)</f>
        <v>0</v>
      </c>
      <c r="I90" s="568">
        <f ca="1">A88+K88+SUM(A90:H90)</f>
        <v>0</v>
      </c>
    </row>
    <row r="91" spans="1:19">
      <c r="A91" s="647" t="s">
        <v>2096</v>
      </c>
      <c r="B91" s="647" t="s">
        <v>2097</v>
      </c>
      <c r="C91" s="567" t="s">
        <v>2098</v>
      </c>
      <c r="D91" s="177" t="s">
        <v>2099</v>
      </c>
      <c r="E91" s="177" t="s">
        <v>2100</v>
      </c>
      <c r="F91" s="604" t="s">
        <v>2106</v>
      </c>
      <c r="I91" s="647">
        <f>SUM(A90:D90)+SUM(F90:H90)</f>
        <v>0</v>
      </c>
    </row>
    <row r="92" spans="1:19">
      <c r="A92" s="649" t="str">
        <f>VLOOKUP(I88,[1]Plan1!$P$3:$Y$10002,10)</f>
        <v>helio</v>
      </c>
      <c r="B92" s="647" t="str">
        <f>VLOOKUP(I88,[1]Plan1!$P$3:$Z$10002,11)</f>
        <v>DESKTOP-ITIPUVT</v>
      </c>
      <c r="C92" s="604" t="str">
        <f>VLOOKUP(I88,[1]Plan1!$P$3:$AA$10002,12)</f>
        <v>Intel64 Family 6 Model 23 Stepping 6, GenuineIntel</v>
      </c>
      <c r="D92" s="568" t="str">
        <f>VLOOKUP(I88,[1]Plan1!$P$3:$AB$10002,13)</f>
        <v>1706</v>
      </c>
      <c r="E92" s="568" t="str">
        <f>VLOOKUP(I88,[1]Plan1!$P$3:$AC$10002,14)</f>
        <v>6</v>
      </c>
      <c r="F92" s="568" t="str">
        <f>VLOOKUP(I88,[1]Plan1!$P$3:$AD$10002,15)</f>
        <v>2</v>
      </c>
      <c r="H92" s="156"/>
      <c r="J92" s="155" t="str">
        <f>CONCATENATE("Licensed to ",A92," on computer ",B92)</f>
        <v>Licensed to helio on computer DESKTOP-ITIPUVT</v>
      </c>
      <c r="R92" s="647"/>
    </row>
    <row r="93" spans="1:19">
      <c r="A93" s="649" t="str">
        <f>IF(Plan1!B10&lt;&gt;"",user(),"")</f>
        <v/>
      </c>
      <c r="B93" s="647" t="str">
        <f>IF(Plan1!B10&lt;&gt;"",computer(),"")</f>
        <v/>
      </c>
      <c r="C93" s="604" t="str">
        <f>IF(Plan1!B10&lt;&gt;"",processor(),"")</f>
        <v/>
      </c>
      <c r="D93" s="568" t="str">
        <f>IF(Plan1!B10&lt;&gt;"",revision(),"")</f>
        <v/>
      </c>
      <c r="E93" s="568" t="str">
        <f>IF(Plan1!B10&lt;&gt;"",modelproc(),"")</f>
        <v/>
      </c>
      <c r="F93" s="568" t="str">
        <f>IF(Plan1!B10&lt;&gt;"",numproc(),"")</f>
        <v/>
      </c>
      <c r="H93" s="156"/>
      <c r="J93" s="155" t="str">
        <f>IF(AND(A93&lt;&gt;"",B93&lt;&gt;""),CONCATENATE("Licensed to ",A93," on computer ",B93),"")</f>
        <v/>
      </c>
    </row>
    <row r="94" spans="1:19" ht="15.75">
      <c r="A94" s="650"/>
      <c r="B94" s="176" t="s">
        <v>1039</v>
      </c>
      <c r="C94" s="651" t="s">
        <v>1038</v>
      </c>
      <c r="D94" s="606"/>
      <c r="E94" s="606"/>
      <c r="F94" s="176" t="s">
        <v>2104</v>
      </c>
      <c r="G94" s="437" t="s">
        <v>2105</v>
      </c>
      <c r="H94" s="567" t="s">
        <v>1039</v>
      </c>
      <c r="I94" s="57"/>
    </row>
    <row r="95" spans="1:19" ht="15.75">
      <c r="A95" s="652"/>
      <c r="B95" s="653">
        <v>42997</v>
      </c>
      <c r="C95" s="654">
        <f>F95+(F$88*28679+98765)+(G$88*6587+87654)+(E$88*9537+76543)+(J$88*5713+4528)</f>
        <v>10122908897</v>
      </c>
      <c r="D95" s="57"/>
      <c r="E95" s="57"/>
      <c r="F95" s="158">
        <v>584218785</v>
      </c>
      <c r="G95" s="672">
        <v>100015381</v>
      </c>
      <c r="H95" s="646">
        <v>43666</v>
      </c>
      <c r="I95" s="655"/>
    </row>
    <row r="96" spans="1:19" ht="15.75">
      <c r="A96" s="652"/>
      <c r="B96" s="653">
        <v>43010</v>
      </c>
      <c r="C96" s="654">
        <f t="shared" ref="C96:C159" si="0">F96+(F$88*28679+98765)+(G$88*6587+87654)+(E$88*9537+76543)+(J$88*5713+4528)</f>
        <v>9717439219</v>
      </c>
      <c r="D96" s="57"/>
      <c r="E96" s="57"/>
      <c r="F96" s="158">
        <v>178749107</v>
      </c>
      <c r="G96" s="672">
        <v>100049323</v>
      </c>
      <c r="H96" s="646">
        <v>43450</v>
      </c>
      <c r="I96" s="655"/>
    </row>
    <row r="97" spans="1:15" ht="15.75">
      <c r="A97" s="652"/>
      <c r="B97" s="653">
        <v>43011</v>
      </c>
      <c r="C97" s="654">
        <f t="shared" si="0"/>
        <v>10145458526</v>
      </c>
      <c r="D97" s="57"/>
      <c r="E97" s="57"/>
      <c r="F97" s="158">
        <v>606768414</v>
      </c>
      <c r="G97" s="672">
        <v>100062102</v>
      </c>
      <c r="H97" s="646">
        <v>45985</v>
      </c>
      <c r="I97" s="655"/>
    </row>
    <row r="98" spans="1:15" ht="15.75">
      <c r="A98" s="652"/>
      <c r="B98" s="653">
        <v>43012</v>
      </c>
      <c r="C98" s="654">
        <f t="shared" si="0"/>
        <v>9798033726</v>
      </c>
      <c r="D98" s="57"/>
      <c r="E98" s="57"/>
      <c r="F98" s="158">
        <v>259343614</v>
      </c>
      <c r="G98" s="672">
        <v>100071611</v>
      </c>
      <c r="H98" s="646">
        <v>44934</v>
      </c>
      <c r="I98" s="655"/>
    </row>
    <row r="99" spans="1:15" ht="15.75">
      <c r="A99" s="656"/>
      <c r="B99" s="653">
        <v>43013</v>
      </c>
      <c r="C99" s="654">
        <f t="shared" si="0"/>
        <v>10095368339</v>
      </c>
      <c r="D99" s="57"/>
      <c r="E99" s="57"/>
      <c r="F99" s="158">
        <v>556678227</v>
      </c>
      <c r="G99" s="672">
        <v>100159220</v>
      </c>
      <c r="H99" s="646">
        <v>49897</v>
      </c>
      <c r="I99" s="655"/>
    </row>
    <row r="100" spans="1:15" ht="15.75">
      <c r="A100" s="656"/>
      <c r="B100" s="653">
        <v>43014</v>
      </c>
      <c r="C100" s="654">
        <f t="shared" si="0"/>
        <v>9812007439</v>
      </c>
      <c r="D100" s="57"/>
      <c r="E100" s="57"/>
      <c r="F100" s="657">
        <v>273317327</v>
      </c>
      <c r="G100" s="672">
        <v>100426780</v>
      </c>
      <c r="H100" s="646">
        <v>43305</v>
      </c>
      <c r="I100" s="655"/>
    </row>
    <row r="101" spans="1:15" ht="15.75">
      <c r="A101" s="656"/>
      <c r="B101" s="653">
        <v>43015</v>
      </c>
      <c r="C101" s="654">
        <f t="shared" si="0"/>
        <v>9783408680</v>
      </c>
      <c r="D101" s="57"/>
      <c r="E101" s="57"/>
      <c r="F101" s="158">
        <v>244718568</v>
      </c>
      <c r="G101" s="672">
        <v>100478483</v>
      </c>
      <c r="H101" s="646">
        <v>48665</v>
      </c>
      <c r="I101" s="655"/>
      <c r="K101" s="658"/>
      <c r="L101" s="658"/>
      <c r="M101" s="659"/>
      <c r="N101" s="659"/>
      <c r="O101" s="656"/>
    </row>
    <row r="102" spans="1:15" ht="15.75">
      <c r="A102" s="656"/>
      <c r="B102" s="653">
        <v>43016</v>
      </c>
      <c r="C102" s="654">
        <f t="shared" si="0"/>
        <v>10330884150</v>
      </c>
      <c r="D102" s="57"/>
      <c r="E102" s="57"/>
      <c r="F102" s="672">
        <v>792194038</v>
      </c>
      <c r="G102" s="672">
        <v>100547425</v>
      </c>
      <c r="H102" s="646">
        <v>43986</v>
      </c>
      <c r="I102" s="655"/>
      <c r="K102" s="658"/>
      <c r="L102" s="658"/>
      <c r="M102" s="659"/>
      <c r="N102" s="659"/>
      <c r="O102" s="656"/>
    </row>
    <row r="103" spans="1:15" ht="15.75">
      <c r="A103" s="660"/>
      <c r="B103" s="653">
        <v>43017</v>
      </c>
      <c r="C103" s="654">
        <f t="shared" si="0"/>
        <v>10173075066</v>
      </c>
      <c r="D103" s="57"/>
      <c r="E103" s="57"/>
      <c r="F103" s="158">
        <v>634384954</v>
      </c>
      <c r="G103" s="672">
        <v>100652210</v>
      </c>
      <c r="H103" s="646">
        <v>47158</v>
      </c>
      <c r="I103" s="655"/>
      <c r="K103" s="658"/>
      <c r="L103" s="658"/>
      <c r="M103" s="661"/>
      <c r="N103" s="661"/>
      <c r="O103" s="660"/>
    </row>
    <row r="104" spans="1:15" ht="15.75">
      <c r="A104" s="656"/>
      <c r="B104" s="653">
        <v>43018</v>
      </c>
      <c r="C104" s="654">
        <f t="shared" si="0"/>
        <v>10375629343</v>
      </c>
      <c r="D104" s="57"/>
      <c r="E104" s="57"/>
      <c r="F104" s="158">
        <v>836939231</v>
      </c>
      <c r="G104" s="672">
        <v>100777180</v>
      </c>
      <c r="H104" s="646">
        <v>49795</v>
      </c>
      <c r="I104" s="655"/>
      <c r="K104" s="658"/>
      <c r="L104" s="658"/>
      <c r="M104" s="659"/>
      <c r="N104" s="659"/>
      <c r="O104" s="656"/>
    </row>
    <row r="105" spans="1:15" ht="15.75">
      <c r="A105" s="656"/>
      <c r="B105" s="653">
        <v>43019</v>
      </c>
      <c r="C105" s="654">
        <f t="shared" si="0"/>
        <v>10015533558</v>
      </c>
      <c r="D105" s="57"/>
      <c r="E105" s="57"/>
      <c r="F105" s="158">
        <v>476843446</v>
      </c>
      <c r="G105" s="672">
        <v>100825615</v>
      </c>
      <c r="H105" s="646">
        <v>43179</v>
      </c>
      <c r="I105" s="646"/>
      <c r="K105" s="658"/>
      <c r="L105" s="658"/>
      <c r="M105" s="659"/>
      <c r="N105" s="659"/>
      <c r="O105" s="656"/>
    </row>
    <row r="106" spans="1:15" ht="15.75">
      <c r="A106" s="656"/>
      <c r="B106" s="653">
        <v>43020</v>
      </c>
      <c r="C106" s="654">
        <f t="shared" si="0"/>
        <v>10486614584</v>
      </c>
      <c r="D106" s="57"/>
      <c r="E106" s="57"/>
      <c r="F106" s="158">
        <v>947924472</v>
      </c>
      <c r="G106" s="672">
        <v>100921041</v>
      </c>
      <c r="H106" s="646">
        <v>45520</v>
      </c>
      <c r="I106" s="646"/>
      <c r="K106" s="658"/>
      <c r="L106" s="658"/>
      <c r="M106" s="659"/>
      <c r="N106" s="659"/>
      <c r="O106" s="656"/>
    </row>
    <row r="107" spans="1:15" ht="15.75">
      <c r="A107" s="656"/>
      <c r="B107" s="653">
        <v>43021</v>
      </c>
      <c r="C107" s="654">
        <f t="shared" si="0"/>
        <v>10453403167</v>
      </c>
      <c r="D107" s="57"/>
      <c r="E107" s="57"/>
      <c r="F107" s="158">
        <v>914713055</v>
      </c>
      <c r="G107" s="672">
        <v>100989168</v>
      </c>
      <c r="H107" s="646">
        <v>47616</v>
      </c>
      <c r="I107" s="646"/>
      <c r="K107" s="658"/>
      <c r="L107" s="658"/>
      <c r="M107" s="659"/>
      <c r="N107" s="659"/>
      <c r="O107" s="656"/>
    </row>
    <row r="108" spans="1:15" ht="15.75">
      <c r="A108" s="656"/>
      <c r="B108" s="653">
        <v>43022</v>
      </c>
      <c r="C108" s="654">
        <f t="shared" si="0"/>
        <v>10398566138</v>
      </c>
      <c r="D108" s="57"/>
      <c r="E108" s="57"/>
      <c r="F108" s="158">
        <v>859876026</v>
      </c>
      <c r="G108" s="672">
        <v>100990363</v>
      </c>
      <c r="H108" s="646">
        <v>44272</v>
      </c>
      <c r="I108" s="646"/>
      <c r="K108" s="658"/>
      <c r="L108" s="658"/>
      <c r="M108" s="659"/>
      <c r="N108" s="659"/>
      <c r="O108" s="656"/>
    </row>
    <row r="109" spans="1:15" ht="15.75">
      <c r="A109" s="656"/>
      <c r="B109" s="653">
        <v>43023</v>
      </c>
      <c r="C109" s="654">
        <f t="shared" si="0"/>
        <v>10369935939</v>
      </c>
      <c r="D109" s="57"/>
      <c r="E109" s="57"/>
      <c r="F109" s="158">
        <v>831245827</v>
      </c>
      <c r="G109" s="672">
        <v>101078258</v>
      </c>
      <c r="H109" s="646">
        <v>43246</v>
      </c>
      <c r="I109" s="646"/>
      <c r="K109" s="658"/>
      <c r="L109" s="658"/>
      <c r="M109" s="659"/>
      <c r="N109" s="659"/>
      <c r="O109" s="656"/>
    </row>
    <row r="110" spans="1:15" ht="15.75">
      <c r="A110" s="656"/>
      <c r="B110" s="653">
        <v>43024</v>
      </c>
      <c r="C110" s="654">
        <f t="shared" si="0"/>
        <v>10501628063</v>
      </c>
      <c r="D110" s="57"/>
      <c r="E110" s="57"/>
      <c r="F110" s="158">
        <v>962937951</v>
      </c>
      <c r="G110" s="672">
        <v>101120019</v>
      </c>
      <c r="H110" s="646">
        <v>49816</v>
      </c>
      <c r="I110" s="646"/>
      <c r="K110" s="658"/>
      <c r="L110" s="658"/>
      <c r="M110" s="659"/>
      <c r="N110" s="659"/>
      <c r="O110" s="656"/>
    </row>
    <row r="111" spans="1:15" ht="15.75">
      <c r="A111" s="656"/>
      <c r="B111" s="653">
        <v>43025</v>
      </c>
      <c r="C111" s="654">
        <f t="shared" si="0"/>
        <v>10414071460</v>
      </c>
      <c r="D111" s="57"/>
      <c r="E111" s="57"/>
      <c r="F111" s="158">
        <v>875381348</v>
      </c>
      <c r="G111" s="672">
        <v>101133564</v>
      </c>
      <c r="H111" s="646">
        <v>45358</v>
      </c>
      <c r="I111" s="646"/>
      <c r="K111" s="658"/>
      <c r="L111" s="658"/>
      <c r="M111" s="659"/>
      <c r="N111" s="659"/>
      <c r="O111" s="656"/>
    </row>
    <row r="112" spans="1:15" ht="15.75">
      <c r="A112" s="656"/>
      <c r="B112" s="653">
        <v>43026</v>
      </c>
      <c r="C112" s="654">
        <f t="shared" si="0"/>
        <v>10513449427</v>
      </c>
      <c r="D112" s="57"/>
      <c r="E112" s="57"/>
      <c r="F112" s="158">
        <v>974759315</v>
      </c>
      <c r="G112" s="672">
        <v>101273145</v>
      </c>
      <c r="H112" s="646">
        <v>50083</v>
      </c>
      <c r="I112" s="646"/>
      <c r="K112" s="658"/>
      <c r="L112" s="658"/>
      <c r="M112" s="659"/>
      <c r="N112" s="659"/>
      <c r="O112" s="656"/>
    </row>
    <row r="113" spans="1:15" ht="15.75">
      <c r="A113" s="656"/>
      <c r="B113" s="653">
        <v>43027</v>
      </c>
      <c r="C113" s="654">
        <f t="shared" si="0"/>
        <v>10141207749</v>
      </c>
      <c r="D113" s="57"/>
      <c r="E113" s="57"/>
      <c r="F113" s="657">
        <v>602517637</v>
      </c>
      <c r="G113" s="672">
        <v>101485127</v>
      </c>
      <c r="H113" s="646">
        <v>49981</v>
      </c>
      <c r="I113" s="646"/>
      <c r="K113" s="658"/>
      <c r="L113" s="658"/>
      <c r="M113" s="659"/>
      <c r="N113" s="659"/>
      <c r="O113" s="656"/>
    </row>
    <row r="114" spans="1:15" ht="15.75">
      <c r="A114" s="656"/>
      <c r="B114" s="653">
        <v>43028</v>
      </c>
      <c r="C114" s="654">
        <f t="shared" si="0"/>
        <v>10470484757</v>
      </c>
      <c r="D114" s="57"/>
      <c r="E114" s="57"/>
      <c r="F114" s="158">
        <v>931794645</v>
      </c>
      <c r="G114" s="672">
        <v>101549369</v>
      </c>
      <c r="H114" s="646">
        <v>46613</v>
      </c>
      <c r="I114" s="646"/>
      <c r="K114" s="658"/>
      <c r="L114" s="658"/>
      <c r="M114" s="659"/>
      <c r="N114" s="659"/>
      <c r="O114" s="656"/>
    </row>
    <row r="115" spans="1:15" ht="15.75">
      <c r="A115" s="660"/>
      <c r="B115" s="653">
        <v>43029</v>
      </c>
      <c r="C115" s="654">
        <f t="shared" si="0"/>
        <v>9674680777</v>
      </c>
      <c r="D115" s="57"/>
      <c r="E115" s="57"/>
      <c r="F115" s="158">
        <v>135990665</v>
      </c>
      <c r="G115" s="672">
        <v>101852177</v>
      </c>
      <c r="H115" s="646">
        <v>47990</v>
      </c>
      <c r="I115" s="646"/>
      <c r="K115" s="658"/>
      <c r="L115" s="658"/>
      <c r="M115" s="661"/>
      <c r="N115" s="661"/>
      <c r="O115" s="660"/>
    </row>
    <row r="116" spans="1:15" ht="15.75">
      <c r="A116" s="652"/>
      <c r="B116" s="653">
        <v>43030</v>
      </c>
      <c r="C116" s="654">
        <f t="shared" si="0"/>
        <v>10033736940</v>
      </c>
      <c r="D116" s="57"/>
      <c r="E116" s="57"/>
      <c r="F116" s="158">
        <v>495046828</v>
      </c>
      <c r="G116" s="672">
        <v>101881505</v>
      </c>
      <c r="H116" s="646">
        <v>43420</v>
      </c>
      <c r="I116" s="646"/>
      <c r="K116" s="658"/>
      <c r="L116" s="658"/>
      <c r="M116" s="661"/>
      <c r="N116" s="661"/>
      <c r="O116" s="652"/>
    </row>
    <row r="117" spans="1:15" ht="15.75">
      <c r="A117" s="652"/>
      <c r="B117" s="653">
        <v>43031</v>
      </c>
      <c r="C117" s="654">
        <f t="shared" si="0"/>
        <v>10006053205</v>
      </c>
      <c r="D117" s="57"/>
      <c r="E117" s="57"/>
      <c r="F117" s="672">
        <v>467363093</v>
      </c>
      <c r="G117" s="672">
        <v>101943032</v>
      </c>
      <c r="H117" s="646">
        <v>43827</v>
      </c>
      <c r="I117" s="646"/>
      <c r="K117" s="658"/>
      <c r="L117" s="658"/>
      <c r="M117" s="661"/>
      <c r="N117" s="661"/>
      <c r="O117" s="652"/>
    </row>
    <row r="118" spans="1:15" ht="15.75">
      <c r="A118" s="652"/>
      <c r="B118" s="653">
        <v>43032</v>
      </c>
      <c r="C118" s="654">
        <f t="shared" si="0"/>
        <v>10299865597</v>
      </c>
      <c r="D118" s="57"/>
      <c r="E118" s="57"/>
      <c r="F118" s="672">
        <v>761175485</v>
      </c>
      <c r="G118" s="672">
        <v>101997350</v>
      </c>
      <c r="H118" s="646">
        <v>47045</v>
      </c>
      <c r="I118" s="646"/>
      <c r="K118" s="658"/>
      <c r="L118" s="658"/>
      <c r="M118" s="661"/>
      <c r="N118" s="661"/>
      <c r="O118" s="652"/>
    </row>
    <row r="119" spans="1:15" ht="15.75">
      <c r="A119" s="652"/>
      <c r="B119" s="653">
        <v>43033</v>
      </c>
      <c r="C119" s="654">
        <f t="shared" si="0"/>
        <v>10097999624</v>
      </c>
      <c r="D119" s="57"/>
      <c r="E119" s="57"/>
      <c r="F119" s="158">
        <v>559309512</v>
      </c>
      <c r="G119" s="672">
        <v>102120217</v>
      </c>
      <c r="H119" s="646">
        <v>47141</v>
      </c>
      <c r="I119" s="646"/>
      <c r="K119" s="658"/>
      <c r="L119" s="658"/>
      <c r="M119" s="661"/>
      <c r="N119" s="661"/>
      <c r="O119" s="652"/>
    </row>
    <row r="120" spans="1:15" ht="15.75">
      <c r="A120" s="652"/>
      <c r="B120" s="653">
        <v>43034</v>
      </c>
      <c r="C120" s="654">
        <f t="shared" si="0"/>
        <v>10484068141</v>
      </c>
      <c r="D120" s="57"/>
      <c r="E120" s="57"/>
      <c r="F120" s="672">
        <v>945378029</v>
      </c>
      <c r="G120" s="672">
        <v>102166644</v>
      </c>
      <c r="H120" s="646">
        <v>45175</v>
      </c>
      <c r="I120" s="646"/>
      <c r="K120" s="658"/>
      <c r="L120" s="658"/>
      <c r="M120" s="661"/>
      <c r="N120" s="661"/>
      <c r="O120" s="652"/>
    </row>
    <row r="121" spans="1:15" ht="15.75">
      <c r="A121" s="652"/>
      <c r="B121" s="653">
        <v>43035</v>
      </c>
      <c r="C121" s="654">
        <f t="shared" si="0"/>
        <v>10138262554</v>
      </c>
      <c r="D121" s="57"/>
      <c r="E121" s="57"/>
      <c r="F121" s="158">
        <v>599572442</v>
      </c>
      <c r="G121" s="672">
        <v>102230877</v>
      </c>
      <c r="H121" s="646">
        <v>49373</v>
      </c>
      <c r="I121" s="646"/>
      <c r="K121" s="658"/>
      <c r="L121" s="658"/>
      <c r="M121" s="661"/>
      <c r="N121" s="661"/>
      <c r="O121" s="652"/>
    </row>
    <row r="122" spans="1:15" ht="15.75">
      <c r="A122" s="656"/>
      <c r="B122" s="653">
        <v>43036</v>
      </c>
      <c r="C122" s="654">
        <f t="shared" si="0"/>
        <v>9793839282</v>
      </c>
      <c r="D122" s="57"/>
      <c r="E122" s="57"/>
      <c r="F122" s="158">
        <v>255149170</v>
      </c>
      <c r="G122" s="672">
        <v>102340486</v>
      </c>
      <c r="H122" s="646">
        <v>48464</v>
      </c>
      <c r="I122" s="646"/>
      <c r="K122" s="658"/>
      <c r="L122" s="658"/>
      <c r="M122" s="659"/>
      <c r="N122" s="659"/>
      <c r="O122" s="656"/>
    </row>
    <row r="123" spans="1:15" ht="15.75">
      <c r="A123" s="656"/>
      <c r="B123" s="653">
        <v>43037</v>
      </c>
      <c r="C123" s="654">
        <f t="shared" si="0"/>
        <v>10375808160</v>
      </c>
      <c r="D123" s="57"/>
      <c r="E123" s="57"/>
      <c r="F123" s="158">
        <v>837118048</v>
      </c>
      <c r="G123" s="672">
        <v>102400028</v>
      </c>
      <c r="H123" s="646">
        <v>45871</v>
      </c>
      <c r="I123" s="646"/>
      <c r="K123" s="658"/>
      <c r="L123" s="658"/>
      <c r="M123" s="659"/>
      <c r="N123" s="659"/>
      <c r="O123" s="656"/>
    </row>
    <row r="124" spans="1:15" ht="15.75">
      <c r="A124" s="656"/>
      <c r="B124" s="653">
        <v>43038</v>
      </c>
      <c r="C124" s="654">
        <f t="shared" si="0"/>
        <v>9894403423</v>
      </c>
      <c r="D124" s="57"/>
      <c r="E124" s="57"/>
      <c r="F124" s="672">
        <v>355713311</v>
      </c>
      <c r="G124" s="672">
        <v>102409162</v>
      </c>
      <c r="H124" s="646">
        <v>43738</v>
      </c>
      <c r="I124" s="646"/>
      <c r="K124" s="658"/>
      <c r="L124" s="658"/>
      <c r="M124" s="659"/>
      <c r="N124" s="659"/>
      <c r="O124" s="656"/>
    </row>
    <row r="125" spans="1:15" ht="15.75">
      <c r="A125" s="656"/>
      <c r="B125" s="653">
        <v>43039</v>
      </c>
      <c r="C125" s="654">
        <f t="shared" si="0"/>
        <v>10430479412</v>
      </c>
      <c r="D125" s="57"/>
      <c r="E125" s="57"/>
      <c r="F125" s="158">
        <v>891789300</v>
      </c>
      <c r="G125" s="672">
        <v>102468680</v>
      </c>
      <c r="H125" s="646">
        <v>45326</v>
      </c>
      <c r="I125" s="646"/>
      <c r="K125" s="658"/>
      <c r="L125" s="658"/>
      <c r="M125" s="659"/>
      <c r="N125" s="659"/>
      <c r="O125" s="656"/>
    </row>
    <row r="126" spans="1:15" ht="15.75">
      <c r="A126" s="660"/>
      <c r="B126" s="653">
        <v>43040</v>
      </c>
      <c r="C126" s="654">
        <f t="shared" si="0"/>
        <v>10026612879</v>
      </c>
      <c r="D126" s="57"/>
      <c r="E126" s="57"/>
      <c r="F126" s="158">
        <v>487922767</v>
      </c>
      <c r="G126" s="672">
        <v>102502977</v>
      </c>
      <c r="H126" s="646">
        <v>46555</v>
      </c>
      <c r="I126" s="646"/>
      <c r="K126" s="658"/>
      <c r="L126" s="658"/>
      <c r="M126" s="661"/>
      <c r="N126" s="661"/>
      <c r="O126" s="660"/>
    </row>
    <row r="127" spans="1:15" ht="15.75">
      <c r="A127" s="652"/>
      <c r="B127" s="653">
        <v>43041</v>
      </c>
      <c r="C127" s="654">
        <f t="shared" si="0"/>
        <v>10167007748</v>
      </c>
      <c r="D127" s="57"/>
      <c r="E127" s="57"/>
      <c r="F127" s="672">
        <v>628317636</v>
      </c>
      <c r="G127" s="672">
        <v>102561918</v>
      </c>
      <c r="H127" s="646">
        <v>48242</v>
      </c>
      <c r="I127" s="646"/>
      <c r="K127" s="658"/>
      <c r="L127" s="658"/>
      <c r="M127" s="661"/>
      <c r="N127" s="661"/>
      <c r="O127" s="652"/>
    </row>
    <row r="128" spans="1:15" ht="15.75">
      <c r="A128" s="652"/>
      <c r="B128" s="653">
        <v>43042</v>
      </c>
      <c r="C128" s="654">
        <f t="shared" si="0"/>
        <v>9884758014</v>
      </c>
      <c r="D128" s="57"/>
      <c r="E128" s="57"/>
      <c r="F128" s="158">
        <v>346067902</v>
      </c>
      <c r="G128" s="672">
        <v>102640880</v>
      </c>
      <c r="H128" s="646">
        <v>49379</v>
      </c>
      <c r="I128" s="646"/>
      <c r="K128" s="658"/>
      <c r="L128" s="658"/>
      <c r="M128" s="661"/>
      <c r="N128" s="661"/>
      <c r="O128" s="652"/>
    </row>
    <row r="129" spans="1:15" ht="15.75">
      <c r="A129" s="652"/>
      <c r="B129" s="653">
        <v>43043</v>
      </c>
      <c r="C129" s="654">
        <f t="shared" si="0"/>
        <v>10434045031</v>
      </c>
      <c r="D129" s="57"/>
      <c r="E129" s="57"/>
      <c r="F129" s="158">
        <v>895354919</v>
      </c>
      <c r="G129" s="672">
        <v>102672204</v>
      </c>
      <c r="H129" s="646">
        <v>47735</v>
      </c>
      <c r="I129" s="646"/>
      <c r="K129" s="658"/>
      <c r="L129" s="658"/>
      <c r="M129" s="661"/>
      <c r="N129" s="661"/>
      <c r="O129" s="652"/>
    </row>
    <row r="130" spans="1:15" ht="15.75">
      <c r="A130" s="656"/>
      <c r="B130" s="653">
        <v>43044</v>
      </c>
      <c r="C130" s="654">
        <f t="shared" si="0"/>
        <v>9911317692</v>
      </c>
      <c r="D130" s="57"/>
      <c r="E130" s="57"/>
      <c r="F130" s="158">
        <v>372627580</v>
      </c>
      <c r="G130" s="672">
        <v>102725741</v>
      </c>
      <c r="H130" s="646">
        <v>50160</v>
      </c>
      <c r="I130" s="646"/>
      <c r="K130" s="658"/>
      <c r="L130" s="658"/>
      <c r="M130" s="659"/>
      <c r="N130" s="659"/>
      <c r="O130" s="656"/>
    </row>
    <row r="131" spans="1:15" ht="15.75">
      <c r="A131" s="656"/>
      <c r="B131" s="653">
        <v>43045</v>
      </c>
      <c r="C131" s="654">
        <f t="shared" si="0"/>
        <v>10245318684</v>
      </c>
      <c r="D131" s="57"/>
      <c r="E131" s="57"/>
      <c r="F131" s="158">
        <v>706628572</v>
      </c>
      <c r="G131" s="672">
        <v>102802584</v>
      </c>
      <c r="H131" s="646">
        <v>45137</v>
      </c>
      <c r="I131" s="646"/>
      <c r="K131" s="658"/>
      <c r="L131" s="658"/>
      <c r="M131" s="659"/>
      <c r="N131" s="659"/>
      <c r="O131" s="656"/>
    </row>
    <row r="132" spans="1:15" ht="15.75">
      <c r="A132" s="656"/>
      <c r="B132" s="653">
        <v>43046</v>
      </c>
      <c r="C132" s="654">
        <f t="shared" si="0"/>
        <v>9749402239</v>
      </c>
      <c r="D132" s="57"/>
      <c r="E132" s="57"/>
      <c r="F132" s="158">
        <v>210712127</v>
      </c>
      <c r="G132" s="672">
        <v>102854617</v>
      </c>
      <c r="H132" s="646">
        <v>43303</v>
      </c>
      <c r="I132" s="646"/>
      <c r="K132" s="658"/>
      <c r="L132" s="658"/>
      <c r="M132" s="659"/>
      <c r="N132" s="659"/>
      <c r="O132" s="656"/>
    </row>
    <row r="133" spans="1:15" ht="15.75">
      <c r="A133" s="656"/>
      <c r="B133" s="653">
        <v>43047</v>
      </c>
      <c r="C133" s="654">
        <f t="shared" si="0"/>
        <v>9820363141</v>
      </c>
      <c r="D133" s="57"/>
      <c r="E133" s="57"/>
      <c r="F133" s="158">
        <v>281673029</v>
      </c>
      <c r="G133" s="672">
        <v>102925436</v>
      </c>
      <c r="H133" s="646">
        <v>49132</v>
      </c>
      <c r="I133" s="646"/>
      <c r="K133" s="658"/>
      <c r="L133" s="658"/>
      <c r="M133" s="659"/>
      <c r="N133" s="659"/>
      <c r="O133" s="656"/>
    </row>
    <row r="134" spans="1:15" ht="15.75">
      <c r="A134" s="656"/>
      <c r="B134" s="653">
        <v>43048</v>
      </c>
      <c r="C134" s="654">
        <f t="shared" si="0"/>
        <v>9872691168</v>
      </c>
      <c r="D134" s="57"/>
      <c r="E134" s="57"/>
      <c r="F134" s="158">
        <v>334001056</v>
      </c>
      <c r="G134" s="672">
        <v>103097305</v>
      </c>
      <c r="H134" s="646">
        <v>44774</v>
      </c>
      <c r="I134" s="646"/>
      <c r="K134" s="658"/>
      <c r="L134" s="658"/>
      <c r="M134" s="659"/>
      <c r="N134" s="659"/>
      <c r="O134" s="656"/>
    </row>
    <row r="135" spans="1:15" ht="15.75">
      <c r="A135" s="656"/>
      <c r="B135" s="653">
        <v>43049</v>
      </c>
      <c r="C135" s="654">
        <f t="shared" si="0"/>
        <v>10409057768</v>
      </c>
      <c r="D135" s="57"/>
      <c r="E135" s="57"/>
      <c r="F135" s="158">
        <v>870367656</v>
      </c>
      <c r="G135" s="672">
        <v>103138278</v>
      </c>
      <c r="H135" s="646">
        <v>48261</v>
      </c>
      <c r="I135" s="646"/>
      <c r="K135" s="658"/>
      <c r="L135" s="658"/>
      <c r="M135" s="659"/>
      <c r="N135" s="659"/>
      <c r="O135" s="656"/>
    </row>
    <row r="136" spans="1:15" ht="15.75">
      <c r="A136" s="656"/>
      <c r="B136" s="653">
        <v>43050</v>
      </c>
      <c r="C136" s="654">
        <f t="shared" si="0"/>
        <v>10033001601</v>
      </c>
      <c r="D136" s="56"/>
      <c r="E136" s="56"/>
      <c r="F136" s="158">
        <v>494311489</v>
      </c>
      <c r="G136" s="672">
        <v>103208128</v>
      </c>
      <c r="H136" s="646">
        <v>43947</v>
      </c>
      <c r="I136" s="646"/>
      <c r="K136" s="658"/>
      <c r="L136" s="658"/>
      <c r="M136" s="659"/>
      <c r="N136" s="659"/>
      <c r="O136" s="656"/>
    </row>
    <row r="137" spans="1:15" ht="15.75">
      <c r="A137" s="656"/>
      <c r="B137" s="653">
        <v>43051</v>
      </c>
      <c r="C137" s="654">
        <f t="shared" si="0"/>
        <v>9715631098</v>
      </c>
      <c r="D137" s="56"/>
      <c r="E137" s="56"/>
      <c r="F137" s="158">
        <v>176940986</v>
      </c>
      <c r="G137" s="672">
        <v>103442640</v>
      </c>
      <c r="H137" s="646">
        <v>48907</v>
      </c>
      <c r="I137" s="646"/>
      <c r="K137" s="658"/>
      <c r="L137" s="658"/>
      <c r="M137" s="659"/>
      <c r="N137" s="659"/>
      <c r="O137" s="656"/>
    </row>
    <row r="138" spans="1:15" ht="15.75">
      <c r="A138" s="656"/>
      <c r="B138" s="653">
        <v>43052</v>
      </c>
      <c r="C138" s="654">
        <f t="shared" si="0"/>
        <v>9801869188</v>
      </c>
      <c r="D138" s="56"/>
      <c r="E138" s="56"/>
      <c r="F138" s="158">
        <v>263179076</v>
      </c>
      <c r="G138" s="672">
        <v>103531911</v>
      </c>
      <c r="H138" s="646">
        <v>44866</v>
      </c>
      <c r="I138" s="646"/>
      <c r="K138" s="658"/>
      <c r="L138" s="658"/>
      <c r="M138" s="659"/>
      <c r="N138" s="659"/>
      <c r="O138" s="656"/>
    </row>
    <row r="139" spans="1:15" ht="15.75">
      <c r="A139" s="656"/>
      <c r="B139" s="653">
        <v>43053</v>
      </c>
      <c r="C139" s="654">
        <f t="shared" si="0"/>
        <v>10394044967</v>
      </c>
      <c r="D139" s="56"/>
      <c r="E139" s="56"/>
      <c r="F139" s="158">
        <v>855354855</v>
      </c>
      <c r="G139" s="672">
        <v>103599741</v>
      </c>
      <c r="H139" s="646">
        <v>44627</v>
      </c>
      <c r="I139" s="646"/>
      <c r="K139" s="658"/>
      <c r="L139" s="658"/>
      <c r="M139" s="659"/>
      <c r="N139" s="659"/>
      <c r="O139" s="656"/>
    </row>
    <row r="140" spans="1:15" ht="15.75">
      <c r="A140" s="656"/>
      <c r="B140" s="653">
        <v>43054</v>
      </c>
      <c r="C140" s="654">
        <f t="shared" si="0"/>
        <v>10165896934</v>
      </c>
      <c r="D140" s="56"/>
      <c r="E140" s="56"/>
      <c r="F140" s="158">
        <v>627206822</v>
      </c>
      <c r="G140" s="672">
        <v>103721491</v>
      </c>
      <c r="H140" s="646">
        <v>47600</v>
      </c>
      <c r="I140" s="646"/>
      <c r="K140" s="658"/>
      <c r="L140" s="658"/>
      <c r="M140" s="659"/>
      <c r="N140" s="659"/>
      <c r="O140" s="656"/>
    </row>
    <row r="141" spans="1:15" ht="15.75">
      <c r="A141" s="656"/>
      <c r="B141" s="653">
        <v>43055</v>
      </c>
      <c r="C141" s="654">
        <f t="shared" si="0"/>
        <v>10347447384</v>
      </c>
      <c r="D141" s="56"/>
      <c r="E141" s="56"/>
      <c r="F141" s="158">
        <v>808757272</v>
      </c>
      <c r="G141" s="672">
        <v>103853340</v>
      </c>
      <c r="H141" s="646">
        <v>43565</v>
      </c>
      <c r="I141" s="646"/>
      <c r="K141" s="658"/>
      <c r="L141" s="658"/>
      <c r="M141" s="659"/>
      <c r="N141" s="659"/>
      <c r="O141" s="656"/>
    </row>
    <row r="142" spans="1:15" ht="15.75">
      <c r="A142" s="656"/>
      <c r="B142" s="653">
        <v>43056</v>
      </c>
      <c r="C142" s="654">
        <f t="shared" si="0"/>
        <v>9746197708</v>
      </c>
      <c r="D142" s="56"/>
      <c r="E142" s="56"/>
      <c r="F142" s="158">
        <v>207507596</v>
      </c>
      <c r="G142" s="672">
        <v>104237259</v>
      </c>
      <c r="H142" s="646">
        <v>47846</v>
      </c>
      <c r="I142" s="646"/>
      <c r="K142" s="658"/>
      <c r="L142" s="658"/>
      <c r="M142" s="659"/>
      <c r="N142" s="659"/>
      <c r="O142" s="656"/>
    </row>
    <row r="143" spans="1:15" ht="15.75">
      <c r="A143" s="656"/>
      <c r="B143" s="653">
        <v>43057</v>
      </c>
      <c r="C143" s="654">
        <f t="shared" si="0"/>
        <v>9773203983</v>
      </c>
      <c r="D143" s="56"/>
      <c r="E143" s="56"/>
      <c r="F143" s="158">
        <v>234513871</v>
      </c>
      <c r="G143" s="672">
        <v>104381973</v>
      </c>
      <c r="H143" s="646">
        <v>48915</v>
      </c>
      <c r="I143" s="646"/>
      <c r="K143" s="658"/>
      <c r="L143" s="658"/>
      <c r="M143" s="659"/>
      <c r="N143" s="659"/>
      <c r="O143" s="656"/>
    </row>
    <row r="144" spans="1:15" ht="15.75">
      <c r="A144" s="660"/>
      <c r="B144" s="653">
        <v>43058</v>
      </c>
      <c r="C144" s="654">
        <f t="shared" si="0"/>
        <v>9666411336</v>
      </c>
      <c r="D144" s="56"/>
      <c r="E144" s="56"/>
      <c r="F144" s="158">
        <v>127721224</v>
      </c>
      <c r="G144" s="672">
        <v>104465200</v>
      </c>
      <c r="H144" s="646">
        <v>48249</v>
      </c>
      <c r="I144" s="646"/>
      <c r="K144" s="658"/>
      <c r="L144" s="658"/>
      <c r="M144" s="661"/>
      <c r="N144" s="661"/>
      <c r="O144" s="660"/>
    </row>
    <row r="145" spans="1:15" ht="15.75">
      <c r="A145" s="656"/>
      <c r="B145" s="653">
        <v>43059</v>
      </c>
      <c r="C145" s="654">
        <f t="shared" si="0"/>
        <v>10106126327</v>
      </c>
      <c r="D145" s="56"/>
      <c r="E145" s="56"/>
      <c r="F145" s="657">
        <v>567436215</v>
      </c>
      <c r="G145" s="672">
        <v>104670595</v>
      </c>
      <c r="H145" s="646">
        <v>43454</v>
      </c>
      <c r="I145" s="646"/>
      <c r="K145" s="658"/>
      <c r="L145" s="658"/>
      <c r="M145" s="659"/>
      <c r="N145" s="659"/>
      <c r="O145" s="656"/>
    </row>
    <row r="146" spans="1:15" ht="15.75">
      <c r="A146" s="656"/>
      <c r="B146" s="653">
        <v>43060</v>
      </c>
      <c r="C146" s="654">
        <f t="shared" si="0"/>
        <v>10140198468</v>
      </c>
      <c r="D146" s="56"/>
      <c r="E146" s="56"/>
      <c r="F146" s="158">
        <v>601508356</v>
      </c>
      <c r="G146" s="672">
        <v>104916574</v>
      </c>
      <c r="H146" s="646">
        <v>49276</v>
      </c>
      <c r="I146" s="646"/>
      <c r="K146" s="658"/>
      <c r="L146" s="658"/>
      <c r="M146" s="659"/>
      <c r="N146" s="659"/>
      <c r="O146" s="656"/>
    </row>
    <row r="147" spans="1:15" ht="15.75">
      <c r="A147" s="656"/>
      <c r="B147" s="653">
        <v>43061</v>
      </c>
      <c r="C147" s="654">
        <f t="shared" si="0"/>
        <v>10475786366</v>
      </c>
      <c r="D147" s="56"/>
      <c r="E147" s="56"/>
      <c r="F147" s="158">
        <v>937096254</v>
      </c>
      <c r="G147" s="672">
        <v>104918882</v>
      </c>
      <c r="H147" s="646">
        <v>46579</v>
      </c>
      <c r="I147" s="646"/>
      <c r="K147" s="658"/>
      <c r="L147" s="658"/>
      <c r="M147" s="659"/>
      <c r="N147" s="659"/>
      <c r="O147" s="656"/>
    </row>
    <row r="148" spans="1:15" ht="15.75">
      <c r="A148" s="656"/>
      <c r="B148" s="653">
        <v>43062</v>
      </c>
      <c r="C148" s="654">
        <f t="shared" si="0"/>
        <v>9953250843</v>
      </c>
      <c r="D148" s="56"/>
      <c r="E148" s="56"/>
      <c r="F148" s="158">
        <v>414560731</v>
      </c>
      <c r="G148" s="672">
        <v>104919472</v>
      </c>
      <c r="H148" s="646">
        <v>46346</v>
      </c>
      <c r="I148" s="646"/>
      <c r="K148" s="658"/>
      <c r="L148" s="658"/>
      <c r="M148" s="659"/>
      <c r="N148" s="659"/>
      <c r="O148" s="656"/>
    </row>
    <row r="149" spans="1:15" ht="15.75">
      <c r="A149" s="656"/>
      <c r="B149" s="653">
        <v>43063</v>
      </c>
      <c r="C149" s="654">
        <f t="shared" si="0"/>
        <v>9913695748</v>
      </c>
      <c r="D149" s="56"/>
      <c r="E149" s="56"/>
      <c r="F149" s="158">
        <v>375005636</v>
      </c>
      <c r="G149" s="672">
        <v>105099050</v>
      </c>
      <c r="H149" s="646">
        <v>46713</v>
      </c>
      <c r="I149" s="646"/>
      <c r="K149" s="658"/>
      <c r="L149" s="658"/>
      <c r="M149" s="659"/>
      <c r="N149" s="659"/>
      <c r="O149" s="656"/>
    </row>
    <row r="150" spans="1:15" ht="15.75">
      <c r="A150" s="159"/>
      <c r="B150" s="653">
        <v>43064</v>
      </c>
      <c r="C150" s="654">
        <f t="shared" si="0"/>
        <v>9732772370</v>
      </c>
      <c r="D150" s="56"/>
      <c r="E150" s="56"/>
      <c r="F150" s="672">
        <v>194082258</v>
      </c>
      <c r="G150" s="672">
        <v>105404201</v>
      </c>
      <c r="H150" s="646">
        <v>47940</v>
      </c>
      <c r="I150" s="646"/>
      <c r="K150" s="658"/>
      <c r="L150" s="658"/>
      <c r="M150" s="659"/>
      <c r="N150" s="659"/>
      <c r="O150" s="159"/>
    </row>
    <row r="151" spans="1:15" ht="15.75">
      <c r="A151" s="159"/>
      <c r="B151" s="653">
        <v>43065</v>
      </c>
      <c r="C151" s="654">
        <f t="shared" si="0"/>
        <v>10334191125</v>
      </c>
      <c r="D151" s="56"/>
      <c r="E151" s="56"/>
      <c r="F151" s="158">
        <v>795501013</v>
      </c>
      <c r="G151" s="672">
        <v>105566447</v>
      </c>
      <c r="H151" s="646">
        <v>46242</v>
      </c>
      <c r="I151" s="646"/>
      <c r="K151" s="658"/>
      <c r="L151" s="658"/>
      <c r="M151" s="659"/>
      <c r="N151" s="659"/>
      <c r="O151" s="159"/>
    </row>
    <row r="152" spans="1:15" ht="15.75">
      <c r="A152" s="159"/>
      <c r="B152" s="653">
        <v>43066</v>
      </c>
      <c r="C152" s="654">
        <f t="shared" si="0"/>
        <v>9681951260</v>
      </c>
      <c r="D152" s="56"/>
      <c r="E152" s="56"/>
      <c r="F152" s="158">
        <v>143261148</v>
      </c>
      <c r="G152" s="672">
        <v>105730431</v>
      </c>
      <c r="H152" s="646">
        <v>46668</v>
      </c>
      <c r="I152" s="646"/>
      <c r="K152" s="658"/>
      <c r="L152" s="658"/>
      <c r="M152" s="659"/>
      <c r="N152" s="659"/>
      <c r="O152" s="159"/>
    </row>
    <row r="153" spans="1:15" ht="15.75">
      <c r="A153" s="159"/>
      <c r="B153" s="653">
        <v>43067</v>
      </c>
      <c r="C153" s="654">
        <f t="shared" si="0"/>
        <v>10424325093</v>
      </c>
      <c r="D153" s="56"/>
      <c r="E153" s="56"/>
      <c r="F153" s="158">
        <v>885634981</v>
      </c>
      <c r="G153" s="672">
        <v>105837266</v>
      </c>
      <c r="H153" s="646">
        <v>43158</v>
      </c>
      <c r="I153" s="646"/>
      <c r="K153" s="658"/>
      <c r="L153" s="658"/>
      <c r="M153" s="659"/>
      <c r="N153" s="659"/>
      <c r="O153" s="159"/>
    </row>
    <row r="154" spans="1:15" ht="15.75">
      <c r="A154" s="159"/>
      <c r="B154" s="653">
        <v>43068</v>
      </c>
      <c r="C154" s="654">
        <f t="shared" si="0"/>
        <v>9723936250</v>
      </c>
      <c r="D154" s="56"/>
      <c r="E154" s="56"/>
      <c r="F154" s="158">
        <v>185246138</v>
      </c>
      <c r="G154" s="672">
        <v>106190193</v>
      </c>
      <c r="H154" s="646">
        <v>49245</v>
      </c>
      <c r="I154" s="646"/>
      <c r="K154" s="658"/>
      <c r="L154" s="658"/>
      <c r="M154" s="659"/>
      <c r="N154" s="659"/>
      <c r="O154" s="159"/>
    </row>
    <row r="155" spans="1:15" ht="15.75">
      <c r="A155" s="159"/>
      <c r="B155" s="653">
        <v>43069</v>
      </c>
      <c r="C155" s="654">
        <f t="shared" si="0"/>
        <v>10386871841</v>
      </c>
      <c r="D155" s="56"/>
      <c r="E155" s="56"/>
      <c r="F155" s="672">
        <v>848181729</v>
      </c>
      <c r="G155" s="672">
        <v>106281532</v>
      </c>
      <c r="H155" s="646">
        <v>45993</v>
      </c>
      <c r="I155" s="646"/>
      <c r="K155" s="658"/>
      <c r="L155" s="658"/>
      <c r="M155" s="659"/>
      <c r="N155" s="659"/>
      <c r="O155" s="159"/>
    </row>
    <row r="156" spans="1:15" ht="15.75">
      <c r="A156" s="159"/>
      <c r="B156" s="653">
        <v>43070</v>
      </c>
      <c r="C156" s="654">
        <f t="shared" si="0"/>
        <v>10434291380</v>
      </c>
      <c r="D156" s="56"/>
      <c r="E156" s="56"/>
      <c r="F156" s="158">
        <v>895601268</v>
      </c>
      <c r="G156" s="672">
        <v>106340075</v>
      </c>
      <c r="H156" s="646">
        <v>46065</v>
      </c>
      <c r="I156" s="646"/>
      <c r="K156" s="658"/>
      <c r="L156" s="658"/>
      <c r="M156" s="659"/>
      <c r="N156" s="659"/>
      <c r="O156" s="159"/>
    </row>
    <row r="157" spans="1:15" ht="15.75">
      <c r="A157" s="159"/>
      <c r="B157" s="653">
        <v>43071</v>
      </c>
      <c r="C157" s="654">
        <f t="shared" si="0"/>
        <v>10001706350</v>
      </c>
      <c r="D157" s="56"/>
      <c r="E157" s="56"/>
      <c r="F157" s="158">
        <v>463016238</v>
      </c>
      <c r="G157" s="672">
        <v>106662476</v>
      </c>
      <c r="H157" s="646">
        <v>45287</v>
      </c>
      <c r="I157" s="646"/>
      <c r="K157" s="658"/>
      <c r="L157" s="658"/>
      <c r="M157" s="659"/>
      <c r="N157" s="659"/>
      <c r="O157" s="159"/>
    </row>
    <row r="158" spans="1:15" ht="15.75">
      <c r="A158" s="159"/>
      <c r="B158" s="653">
        <v>43072</v>
      </c>
      <c r="C158" s="654">
        <f t="shared" si="0"/>
        <v>10262965569</v>
      </c>
      <c r="D158" s="56"/>
      <c r="E158" s="56"/>
      <c r="F158" s="158">
        <v>724275457</v>
      </c>
      <c r="G158" s="672">
        <v>106888621</v>
      </c>
      <c r="H158" s="646">
        <v>48480</v>
      </c>
      <c r="I158" s="646"/>
      <c r="K158" s="658"/>
      <c r="L158" s="658"/>
      <c r="M158" s="659"/>
      <c r="N158" s="659"/>
      <c r="O158" s="159"/>
    </row>
    <row r="159" spans="1:15" ht="15.75">
      <c r="A159" s="159"/>
      <c r="B159" s="653">
        <v>43073</v>
      </c>
      <c r="C159" s="654">
        <f t="shared" si="0"/>
        <v>10219603509</v>
      </c>
      <c r="D159" s="56"/>
      <c r="E159" s="56"/>
      <c r="F159" s="672">
        <v>680913397</v>
      </c>
      <c r="G159" s="672">
        <v>107022408</v>
      </c>
      <c r="H159" s="646">
        <v>45565</v>
      </c>
      <c r="I159" s="646"/>
      <c r="K159" s="658"/>
      <c r="L159" s="658"/>
      <c r="M159" s="659"/>
      <c r="N159" s="659"/>
      <c r="O159" s="159"/>
    </row>
    <row r="160" spans="1:15" ht="15.75">
      <c r="A160" s="650"/>
      <c r="B160" s="653">
        <v>43074</v>
      </c>
      <c r="C160" s="654">
        <f t="shared" ref="C160:C223" si="1">F160+(F$88*28679+98765)+(G$88*6587+87654)+(E$88*9537+76543)+(J$88*5713+4528)</f>
        <v>10233039302</v>
      </c>
      <c r="D160" s="56"/>
      <c r="E160" s="56"/>
      <c r="F160" s="158">
        <v>694349190</v>
      </c>
      <c r="G160" s="672">
        <v>107096521</v>
      </c>
      <c r="H160" s="646">
        <v>43620</v>
      </c>
      <c r="I160" s="646"/>
      <c r="K160" s="658"/>
      <c r="L160" s="658"/>
      <c r="M160" s="661"/>
      <c r="N160" s="661"/>
      <c r="O160" s="650"/>
    </row>
    <row r="161" spans="1:15" ht="15.75">
      <c r="A161" s="81"/>
      <c r="B161" s="653">
        <v>43075</v>
      </c>
      <c r="C161" s="654">
        <f t="shared" si="1"/>
        <v>10041304899</v>
      </c>
      <c r="D161" s="56"/>
      <c r="E161" s="56"/>
      <c r="F161" s="158">
        <v>502614787</v>
      </c>
      <c r="G161" s="672">
        <v>107304217</v>
      </c>
      <c r="H161" s="646">
        <v>49760</v>
      </c>
      <c r="I161" s="646"/>
      <c r="K161" s="658"/>
      <c r="L161" s="658"/>
      <c r="M161" s="661"/>
      <c r="N161" s="661"/>
      <c r="O161" s="81"/>
    </row>
    <row r="162" spans="1:15" ht="15.75">
      <c r="A162" s="159"/>
      <c r="B162" s="653">
        <v>43076</v>
      </c>
      <c r="C162" s="654">
        <f t="shared" si="1"/>
        <v>10177236854</v>
      </c>
      <c r="D162" s="56"/>
      <c r="E162" s="56"/>
      <c r="F162" s="657">
        <v>638546742</v>
      </c>
      <c r="G162" s="672">
        <v>107688468</v>
      </c>
      <c r="H162" s="646">
        <v>44681</v>
      </c>
      <c r="I162" s="646"/>
      <c r="K162" s="658"/>
      <c r="L162" s="658"/>
      <c r="M162" s="659"/>
      <c r="N162" s="659"/>
      <c r="O162" s="159"/>
    </row>
    <row r="163" spans="1:15" ht="15.75">
      <c r="A163" s="159"/>
      <c r="B163" s="653">
        <v>43077</v>
      </c>
      <c r="C163" s="654">
        <f t="shared" si="1"/>
        <v>9804634063</v>
      </c>
      <c r="D163" s="56"/>
      <c r="E163" s="56"/>
      <c r="F163" s="158">
        <v>265943951</v>
      </c>
      <c r="G163" s="672">
        <v>107725711</v>
      </c>
      <c r="H163" s="646">
        <v>49747</v>
      </c>
      <c r="I163" s="646"/>
      <c r="K163" s="658"/>
      <c r="L163" s="658"/>
      <c r="M163" s="659"/>
      <c r="N163" s="659"/>
      <c r="O163" s="159"/>
    </row>
    <row r="164" spans="1:15" ht="15.75">
      <c r="A164" s="159"/>
      <c r="B164" s="653">
        <v>43078</v>
      </c>
      <c r="C164" s="654">
        <f t="shared" si="1"/>
        <v>10163201557</v>
      </c>
      <c r="D164" s="56"/>
      <c r="E164" s="56"/>
      <c r="F164" s="158">
        <v>624511445</v>
      </c>
      <c r="G164" s="672">
        <v>107785679</v>
      </c>
      <c r="H164" s="646">
        <v>47433</v>
      </c>
      <c r="I164" s="646"/>
      <c r="K164" s="658"/>
      <c r="L164" s="658"/>
      <c r="M164" s="659"/>
      <c r="N164" s="659"/>
      <c r="O164" s="159"/>
    </row>
    <row r="165" spans="1:15" ht="15.75">
      <c r="A165" s="159"/>
      <c r="B165" s="653">
        <v>43079</v>
      </c>
      <c r="C165" s="654">
        <f t="shared" si="1"/>
        <v>10484838440</v>
      </c>
      <c r="D165" s="56"/>
      <c r="E165" s="56"/>
      <c r="F165" s="672">
        <v>946148328</v>
      </c>
      <c r="G165" s="672">
        <v>107893056</v>
      </c>
      <c r="H165" s="646">
        <v>49669</v>
      </c>
      <c r="I165" s="646"/>
      <c r="K165" s="658"/>
      <c r="L165" s="658"/>
      <c r="M165" s="659"/>
      <c r="N165" s="659"/>
      <c r="O165" s="159"/>
    </row>
    <row r="166" spans="1:15" ht="15.75">
      <c r="A166" s="159"/>
      <c r="B166" s="653">
        <v>43080</v>
      </c>
      <c r="C166" s="654">
        <f t="shared" si="1"/>
        <v>9869009238</v>
      </c>
      <c r="D166" s="56"/>
      <c r="E166" s="56"/>
      <c r="F166" s="672">
        <v>330319126</v>
      </c>
      <c r="G166" s="672">
        <v>108175826</v>
      </c>
      <c r="H166" s="646">
        <v>49827</v>
      </c>
      <c r="I166" s="646"/>
      <c r="K166" s="658"/>
      <c r="L166" s="658"/>
      <c r="M166" s="659"/>
      <c r="N166" s="659"/>
      <c r="O166" s="159"/>
    </row>
    <row r="167" spans="1:15" ht="15.75">
      <c r="A167" s="159"/>
      <c r="B167" s="653">
        <v>43081</v>
      </c>
      <c r="C167" s="654">
        <f t="shared" si="1"/>
        <v>10353087863</v>
      </c>
      <c r="D167" s="56"/>
      <c r="E167" s="56"/>
      <c r="F167" s="672">
        <v>814397751</v>
      </c>
      <c r="G167" s="672">
        <v>108182574</v>
      </c>
      <c r="H167" s="646">
        <v>43852</v>
      </c>
      <c r="I167" s="646"/>
      <c r="K167" s="658"/>
      <c r="L167" s="658"/>
      <c r="M167" s="659"/>
      <c r="N167" s="659"/>
      <c r="O167" s="159"/>
    </row>
    <row r="168" spans="1:15" ht="15.75">
      <c r="A168" s="159"/>
      <c r="B168" s="653">
        <v>43082</v>
      </c>
      <c r="C168" s="654">
        <f t="shared" si="1"/>
        <v>9835653747</v>
      </c>
      <c r="D168" s="56"/>
      <c r="E168" s="56"/>
      <c r="F168" s="158">
        <v>296963635</v>
      </c>
      <c r="G168" s="672">
        <v>108318412</v>
      </c>
      <c r="H168" s="646">
        <v>44522</v>
      </c>
      <c r="I168" s="646"/>
      <c r="K168" s="658"/>
      <c r="L168" s="658"/>
      <c r="M168" s="659"/>
      <c r="N168" s="659"/>
      <c r="O168" s="159"/>
    </row>
    <row r="169" spans="1:15" ht="15.75">
      <c r="A169" s="159"/>
      <c r="B169" s="653">
        <v>43083</v>
      </c>
      <c r="C169" s="654">
        <f t="shared" si="1"/>
        <v>10049380606</v>
      </c>
      <c r="D169" s="56"/>
      <c r="E169" s="56"/>
      <c r="F169" s="158">
        <v>510690494</v>
      </c>
      <c r="G169" s="672">
        <v>108474299</v>
      </c>
      <c r="H169" s="646">
        <v>47452</v>
      </c>
      <c r="I169" s="646"/>
      <c r="K169" s="658"/>
      <c r="L169" s="658"/>
      <c r="M169" s="659"/>
      <c r="N169" s="659"/>
      <c r="O169" s="159"/>
    </row>
    <row r="170" spans="1:15" ht="15.75">
      <c r="A170" s="159"/>
      <c r="B170" s="653">
        <v>43084</v>
      </c>
      <c r="C170" s="654">
        <f t="shared" si="1"/>
        <v>10334952057</v>
      </c>
      <c r="D170" s="56"/>
      <c r="E170" s="56"/>
      <c r="F170" s="158">
        <v>796261945</v>
      </c>
      <c r="G170" s="672">
        <v>108510359</v>
      </c>
      <c r="H170" s="646">
        <v>48228</v>
      </c>
      <c r="I170" s="646"/>
      <c r="K170" s="658"/>
      <c r="L170" s="658"/>
      <c r="M170" s="659"/>
      <c r="N170" s="659"/>
      <c r="O170" s="159"/>
    </row>
    <row r="171" spans="1:15" ht="15.75">
      <c r="A171" s="159"/>
      <c r="B171" s="653">
        <v>43086</v>
      </c>
      <c r="C171" s="654">
        <f t="shared" si="1"/>
        <v>10158136420</v>
      </c>
      <c r="D171" s="56"/>
      <c r="E171" s="56"/>
      <c r="F171" s="657">
        <v>619446308</v>
      </c>
      <c r="G171" s="672">
        <v>108556526</v>
      </c>
      <c r="H171" s="646">
        <v>47112</v>
      </c>
      <c r="I171" s="646"/>
      <c r="K171" s="658"/>
      <c r="L171" s="658"/>
      <c r="M171" s="659"/>
      <c r="N171" s="659"/>
      <c r="O171" s="159"/>
    </row>
    <row r="172" spans="1:15" ht="15.75">
      <c r="A172" s="159"/>
      <c r="B172" s="653">
        <v>43087</v>
      </c>
      <c r="C172" s="654">
        <f t="shared" si="1"/>
        <v>9888673384</v>
      </c>
      <c r="D172" s="56"/>
      <c r="E172" s="56"/>
      <c r="F172" s="158">
        <v>349983272</v>
      </c>
      <c r="G172" s="672">
        <v>108712438</v>
      </c>
      <c r="H172" s="646">
        <v>50215</v>
      </c>
      <c r="I172" s="646"/>
      <c r="K172" s="658"/>
      <c r="L172" s="658"/>
      <c r="M172" s="659"/>
      <c r="N172" s="659"/>
      <c r="O172" s="159"/>
    </row>
    <row r="173" spans="1:15" ht="15.75">
      <c r="A173" s="650"/>
      <c r="B173" s="653">
        <v>43088</v>
      </c>
      <c r="C173" s="654">
        <f t="shared" si="1"/>
        <v>10516100946</v>
      </c>
      <c r="D173" s="56"/>
      <c r="E173" s="56"/>
      <c r="F173" s="158">
        <v>977410834</v>
      </c>
      <c r="G173" s="672">
        <v>108748626</v>
      </c>
      <c r="H173" s="646">
        <v>47852</v>
      </c>
      <c r="I173" s="646"/>
      <c r="K173" s="658"/>
      <c r="L173" s="658"/>
      <c r="M173" s="661"/>
      <c r="N173" s="661"/>
      <c r="O173" s="650"/>
    </row>
    <row r="174" spans="1:15" ht="15.75">
      <c r="A174" s="650"/>
      <c r="B174" s="653">
        <v>43089</v>
      </c>
      <c r="C174" s="654">
        <f t="shared" si="1"/>
        <v>10467512448</v>
      </c>
      <c r="D174" s="56"/>
      <c r="E174" s="56"/>
      <c r="F174" s="158">
        <v>928822336</v>
      </c>
      <c r="G174" s="672">
        <v>109151568</v>
      </c>
      <c r="H174" s="646">
        <v>50189</v>
      </c>
      <c r="I174" s="646"/>
      <c r="K174" s="658"/>
      <c r="L174" s="658"/>
      <c r="M174" s="661"/>
      <c r="N174" s="661"/>
      <c r="O174" s="650"/>
    </row>
    <row r="175" spans="1:15" ht="15.75">
      <c r="A175" s="81"/>
      <c r="B175" s="653">
        <v>43090</v>
      </c>
      <c r="C175" s="654">
        <f t="shared" si="1"/>
        <v>10189526191</v>
      </c>
      <c r="D175" s="56"/>
      <c r="E175" s="56"/>
      <c r="F175" s="158">
        <v>650836079</v>
      </c>
      <c r="G175" s="672">
        <v>109240363</v>
      </c>
      <c r="H175" s="646">
        <v>45933</v>
      </c>
      <c r="I175" s="646"/>
      <c r="K175" s="658"/>
      <c r="L175" s="658"/>
      <c r="M175" s="661"/>
      <c r="N175" s="661"/>
      <c r="O175" s="81"/>
    </row>
    <row r="176" spans="1:15" ht="15.75">
      <c r="A176" s="159"/>
      <c r="B176" s="653">
        <v>43091</v>
      </c>
      <c r="C176" s="654">
        <f t="shared" si="1"/>
        <v>10343846086</v>
      </c>
      <c r="D176" s="56"/>
      <c r="E176" s="56"/>
      <c r="F176" s="158">
        <v>805155974</v>
      </c>
      <c r="G176" s="672">
        <v>109286767</v>
      </c>
      <c r="H176" s="646">
        <v>46919</v>
      </c>
      <c r="I176" s="646"/>
      <c r="K176" s="658"/>
      <c r="L176" s="658"/>
      <c r="M176" s="659"/>
      <c r="N176" s="659"/>
      <c r="O176" s="159"/>
    </row>
    <row r="177" spans="1:15" ht="15.75">
      <c r="A177" s="159"/>
      <c r="B177" s="653">
        <v>43092</v>
      </c>
      <c r="C177" s="654">
        <f t="shared" si="1"/>
        <v>10031568043</v>
      </c>
      <c r="D177" s="56"/>
      <c r="E177" s="56"/>
      <c r="F177" s="158">
        <v>492877931</v>
      </c>
      <c r="G177" s="672">
        <v>109368407</v>
      </c>
      <c r="H177" s="646">
        <v>49575</v>
      </c>
      <c r="I177" s="646"/>
      <c r="K177" s="658"/>
      <c r="L177" s="658"/>
      <c r="M177" s="659"/>
      <c r="N177" s="659"/>
      <c r="O177" s="159"/>
    </row>
    <row r="178" spans="1:15" ht="15.75">
      <c r="A178" s="159"/>
      <c r="B178" s="653">
        <v>43093</v>
      </c>
      <c r="C178" s="654">
        <f t="shared" si="1"/>
        <v>10090123837</v>
      </c>
      <c r="D178" s="56"/>
      <c r="E178" s="56"/>
      <c r="F178" s="158">
        <v>551433725</v>
      </c>
      <c r="G178" s="672">
        <v>109416675</v>
      </c>
      <c r="H178" s="646">
        <v>44633</v>
      </c>
      <c r="I178" s="646"/>
      <c r="K178" s="658"/>
      <c r="L178" s="658"/>
      <c r="M178" s="659"/>
      <c r="N178" s="659"/>
      <c r="O178" s="159"/>
    </row>
    <row r="179" spans="1:15" ht="15.75">
      <c r="A179" s="159"/>
      <c r="B179" s="653">
        <v>43094</v>
      </c>
      <c r="C179" s="654">
        <f t="shared" si="1"/>
        <v>10447750064</v>
      </c>
      <c r="D179" s="56"/>
      <c r="E179" s="56"/>
      <c r="F179" s="672">
        <v>909059952</v>
      </c>
      <c r="G179" s="672">
        <v>109421186</v>
      </c>
      <c r="H179" s="646">
        <v>45369</v>
      </c>
      <c r="I179" s="646"/>
      <c r="K179" s="658"/>
      <c r="L179" s="658"/>
      <c r="M179" s="659"/>
      <c r="N179" s="659"/>
      <c r="O179" s="159"/>
    </row>
    <row r="180" spans="1:15" ht="15.75">
      <c r="A180" s="159"/>
      <c r="B180" s="653">
        <v>43095</v>
      </c>
      <c r="C180" s="654">
        <f t="shared" si="1"/>
        <v>10404293127</v>
      </c>
      <c r="D180" s="56"/>
      <c r="E180" s="56"/>
      <c r="F180" s="158">
        <v>865603015</v>
      </c>
      <c r="G180" s="672">
        <v>109438763</v>
      </c>
      <c r="H180" s="646">
        <v>43243</v>
      </c>
      <c r="I180" s="646"/>
      <c r="K180" s="658"/>
      <c r="L180" s="658"/>
      <c r="M180" s="659"/>
      <c r="N180" s="659"/>
      <c r="O180" s="159"/>
    </row>
    <row r="181" spans="1:15" ht="15.75">
      <c r="A181" s="159"/>
      <c r="B181" s="653">
        <v>43096</v>
      </c>
      <c r="C181" s="654">
        <f t="shared" si="1"/>
        <v>10074126741</v>
      </c>
      <c r="D181" s="56"/>
      <c r="E181" s="56"/>
      <c r="F181" s="158">
        <v>535436629</v>
      </c>
      <c r="G181" s="672">
        <v>109548445</v>
      </c>
      <c r="H181" s="646">
        <v>44645</v>
      </c>
      <c r="I181" s="646"/>
      <c r="K181" s="658"/>
      <c r="L181" s="658"/>
      <c r="M181" s="659"/>
      <c r="N181" s="659"/>
      <c r="O181" s="159"/>
    </row>
    <row r="182" spans="1:15" ht="15.75">
      <c r="A182" s="159"/>
      <c r="B182" s="653">
        <v>43097</v>
      </c>
      <c r="C182" s="654">
        <f t="shared" si="1"/>
        <v>10491342144</v>
      </c>
      <c r="D182" s="56"/>
      <c r="E182" s="56"/>
      <c r="F182" s="672">
        <v>952652032</v>
      </c>
      <c r="G182" s="672">
        <v>109644711</v>
      </c>
      <c r="H182" s="646">
        <v>46758</v>
      </c>
      <c r="I182" s="646"/>
      <c r="K182" s="658"/>
      <c r="L182" s="658"/>
      <c r="M182" s="659"/>
      <c r="N182" s="659"/>
      <c r="O182" s="159"/>
    </row>
    <row r="183" spans="1:15" ht="15.75">
      <c r="A183" s="159"/>
      <c r="B183" s="653">
        <v>43098</v>
      </c>
      <c r="C183" s="654">
        <f t="shared" si="1"/>
        <v>10005188825</v>
      </c>
      <c r="D183" s="56"/>
      <c r="E183" s="56"/>
      <c r="F183" s="672">
        <v>466498713</v>
      </c>
      <c r="G183" s="672">
        <v>109728250</v>
      </c>
      <c r="H183" s="646">
        <v>48657</v>
      </c>
      <c r="I183" s="646"/>
      <c r="K183" s="658"/>
      <c r="L183" s="658"/>
      <c r="M183" s="659"/>
      <c r="N183" s="659"/>
      <c r="O183" s="159"/>
    </row>
    <row r="184" spans="1:15" ht="15.75">
      <c r="A184" s="159"/>
      <c r="B184" s="653">
        <v>43099</v>
      </c>
      <c r="C184" s="654">
        <f t="shared" si="1"/>
        <v>10362407253</v>
      </c>
      <c r="D184" s="56"/>
      <c r="E184" s="56"/>
      <c r="F184" s="672">
        <v>823717141</v>
      </c>
      <c r="G184" s="672">
        <v>109775365</v>
      </c>
      <c r="H184" s="646">
        <v>49691</v>
      </c>
      <c r="I184" s="646"/>
      <c r="K184" s="658"/>
      <c r="L184" s="658"/>
      <c r="M184" s="659"/>
      <c r="N184" s="659"/>
      <c r="O184" s="159"/>
    </row>
    <row r="185" spans="1:15" ht="15.75">
      <c r="A185" s="159"/>
      <c r="B185" s="653">
        <v>43100</v>
      </c>
      <c r="C185" s="654">
        <f t="shared" si="1"/>
        <v>9812720438</v>
      </c>
      <c r="D185" s="56"/>
      <c r="E185" s="56"/>
      <c r="F185" s="672">
        <v>274030326</v>
      </c>
      <c r="G185" s="672">
        <v>109829162</v>
      </c>
      <c r="H185" s="646">
        <v>49101</v>
      </c>
      <c r="I185" s="646"/>
      <c r="K185" s="658"/>
      <c r="L185" s="658"/>
      <c r="M185" s="659"/>
      <c r="N185" s="659"/>
      <c r="O185" s="159"/>
    </row>
    <row r="186" spans="1:15" ht="15.75">
      <c r="A186" s="159"/>
      <c r="B186" s="653">
        <v>43101</v>
      </c>
      <c r="C186" s="654">
        <f t="shared" si="1"/>
        <v>10034120433</v>
      </c>
      <c r="D186" s="56"/>
      <c r="E186" s="56"/>
      <c r="F186" s="158">
        <v>495430321</v>
      </c>
      <c r="G186" s="672">
        <v>109870243</v>
      </c>
      <c r="H186" s="646">
        <v>48241</v>
      </c>
      <c r="I186" s="646"/>
      <c r="K186" s="658"/>
      <c r="L186" s="658"/>
      <c r="M186" s="659"/>
      <c r="N186" s="659"/>
      <c r="O186" s="159"/>
    </row>
    <row r="187" spans="1:15" ht="15.75">
      <c r="A187" s="159"/>
      <c r="B187" s="653">
        <v>43102</v>
      </c>
      <c r="C187" s="654">
        <f t="shared" si="1"/>
        <v>10254738711</v>
      </c>
      <c r="D187" s="56"/>
      <c r="E187" s="56"/>
      <c r="F187" s="158">
        <v>716048599</v>
      </c>
      <c r="G187" s="672">
        <v>109921480</v>
      </c>
      <c r="H187" s="646">
        <v>43697</v>
      </c>
      <c r="I187" s="646"/>
      <c r="K187" s="658"/>
      <c r="L187" s="658"/>
      <c r="M187" s="659"/>
      <c r="N187" s="659"/>
      <c r="O187" s="159"/>
    </row>
    <row r="188" spans="1:15" ht="15.75">
      <c r="A188" s="159"/>
      <c r="B188" s="653">
        <v>43103</v>
      </c>
      <c r="C188" s="654">
        <f t="shared" si="1"/>
        <v>9740873480</v>
      </c>
      <c r="D188" s="56"/>
      <c r="E188" s="56"/>
      <c r="F188" s="158">
        <v>202183368</v>
      </c>
      <c r="G188" s="672">
        <v>110198629</v>
      </c>
      <c r="H188" s="646">
        <v>44716</v>
      </c>
      <c r="I188" s="646"/>
      <c r="K188" s="658"/>
      <c r="L188" s="658"/>
      <c r="M188" s="659"/>
      <c r="N188" s="659"/>
      <c r="O188" s="159"/>
    </row>
    <row r="189" spans="1:15" ht="15.75">
      <c r="A189" s="159"/>
      <c r="B189" s="653">
        <v>43104</v>
      </c>
      <c r="C189" s="654">
        <f t="shared" si="1"/>
        <v>10040186016</v>
      </c>
      <c r="D189" s="56"/>
      <c r="E189" s="56"/>
      <c r="F189" s="672">
        <v>501495904</v>
      </c>
      <c r="G189" s="672">
        <v>110259771</v>
      </c>
      <c r="H189" s="646">
        <v>46508</v>
      </c>
      <c r="I189" s="646"/>
      <c r="K189" s="658"/>
      <c r="L189" s="658"/>
      <c r="M189" s="659"/>
      <c r="N189" s="659"/>
      <c r="O189" s="159"/>
    </row>
    <row r="190" spans="1:15" ht="15.75">
      <c r="A190" s="159"/>
      <c r="B190" s="653">
        <v>43105</v>
      </c>
      <c r="C190" s="654">
        <f t="shared" si="1"/>
        <v>9700725635</v>
      </c>
      <c r="D190" s="56"/>
      <c r="E190" s="56"/>
      <c r="F190" s="158">
        <v>162035523</v>
      </c>
      <c r="G190" s="672">
        <v>110356488</v>
      </c>
      <c r="H190" s="646">
        <v>48700</v>
      </c>
      <c r="I190" s="646"/>
      <c r="K190" s="658"/>
      <c r="L190" s="658"/>
      <c r="M190" s="659"/>
      <c r="N190" s="659"/>
      <c r="O190" s="159"/>
    </row>
    <row r="191" spans="1:15" ht="15.75">
      <c r="A191" s="159"/>
      <c r="B191" s="653">
        <v>43106</v>
      </c>
      <c r="C191" s="654">
        <f t="shared" si="1"/>
        <v>10097599783</v>
      </c>
      <c r="D191" s="56"/>
      <c r="E191" s="56"/>
      <c r="F191" s="158">
        <v>558909671</v>
      </c>
      <c r="G191" s="672">
        <v>110532563</v>
      </c>
      <c r="H191" s="646">
        <v>45542</v>
      </c>
      <c r="I191" s="646"/>
      <c r="K191" s="658"/>
      <c r="L191" s="658"/>
      <c r="M191" s="659"/>
      <c r="N191" s="659"/>
      <c r="O191" s="159"/>
    </row>
    <row r="192" spans="1:15" ht="15.75">
      <c r="A192" s="159"/>
      <c r="B192" s="653">
        <v>43107</v>
      </c>
      <c r="C192" s="654">
        <f t="shared" si="1"/>
        <v>9990020619</v>
      </c>
      <c r="D192" s="56"/>
      <c r="E192" s="56"/>
      <c r="F192" s="158">
        <v>451330507</v>
      </c>
      <c r="G192" s="672">
        <v>110539153</v>
      </c>
      <c r="H192" s="646">
        <v>46059</v>
      </c>
      <c r="I192" s="646"/>
      <c r="K192" s="658"/>
      <c r="L192" s="658"/>
      <c r="M192" s="659"/>
      <c r="N192" s="659"/>
      <c r="O192" s="159"/>
    </row>
    <row r="193" spans="1:15" ht="15.75">
      <c r="A193" s="159"/>
      <c r="B193" s="653">
        <v>43108</v>
      </c>
      <c r="C193" s="654">
        <f t="shared" si="1"/>
        <v>10374447663</v>
      </c>
      <c r="D193" s="56"/>
      <c r="E193" s="56"/>
      <c r="F193" s="158">
        <v>835757551</v>
      </c>
      <c r="G193" s="672">
        <v>110579725</v>
      </c>
      <c r="H193" s="646">
        <v>45405</v>
      </c>
      <c r="I193" s="646"/>
      <c r="K193" s="658"/>
      <c r="L193" s="658"/>
      <c r="M193" s="659"/>
      <c r="N193" s="659"/>
      <c r="O193" s="159"/>
    </row>
    <row r="194" spans="1:15" ht="15.75">
      <c r="A194" s="159"/>
      <c r="B194" s="653">
        <v>43109</v>
      </c>
      <c r="C194" s="654">
        <f t="shared" si="1"/>
        <v>10134918986</v>
      </c>
      <c r="D194" s="56"/>
      <c r="E194" s="56"/>
      <c r="F194" s="158">
        <v>596228874</v>
      </c>
      <c r="G194" s="672">
        <v>110801540</v>
      </c>
      <c r="H194" s="646">
        <v>45704</v>
      </c>
      <c r="I194" s="646"/>
      <c r="K194" s="658"/>
      <c r="L194" s="658"/>
      <c r="M194" s="659"/>
      <c r="N194" s="659"/>
      <c r="O194" s="159"/>
    </row>
    <row r="195" spans="1:15" ht="15.75">
      <c r="A195" s="159"/>
      <c r="B195" s="653">
        <v>43110</v>
      </c>
      <c r="C195" s="654">
        <f t="shared" si="1"/>
        <v>9995613489</v>
      </c>
      <c r="D195" s="56"/>
      <c r="E195" s="56"/>
      <c r="F195" s="158">
        <v>456923377</v>
      </c>
      <c r="G195" s="672">
        <v>111171368</v>
      </c>
      <c r="H195" s="646">
        <v>49806</v>
      </c>
      <c r="I195" s="646"/>
      <c r="K195" s="658"/>
      <c r="L195" s="658"/>
      <c r="M195" s="659"/>
      <c r="N195" s="659"/>
      <c r="O195" s="159"/>
    </row>
    <row r="196" spans="1:15" ht="15.75">
      <c r="A196" s="159"/>
      <c r="B196" s="653">
        <v>43111</v>
      </c>
      <c r="C196" s="654">
        <f t="shared" si="1"/>
        <v>10323368649</v>
      </c>
      <c r="D196" s="56"/>
      <c r="E196" s="56"/>
      <c r="F196" s="672">
        <v>784678537</v>
      </c>
      <c r="G196" s="672">
        <v>111713717</v>
      </c>
      <c r="H196" s="646">
        <v>45244</v>
      </c>
      <c r="I196" s="646"/>
      <c r="K196" s="658"/>
      <c r="L196" s="658"/>
      <c r="M196" s="659"/>
      <c r="N196" s="659"/>
      <c r="O196" s="159"/>
    </row>
    <row r="197" spans="1:15" ht="15.75">
      <c r="A197" s="159"/>
      <c r="B197" s="653">
        <v>43112</v>
      </c>
      <c r="C197" s="654">
        <f t="shared" si="1"/>
        <v>10157012547</v>
      </c>
      <c r="D197" s="56"/>
      <c r="E197" s="56"/>
      <c r="F197" s="158">
        <v>618322435</v>
      </c>
      <c r="G197" s="672">
        <v>111959114</v>
      </c>
      <c r="H197" s="646">
        <v>50252</v>
      </c>
      <c r="I197" s="646"/>
      <c r="K197" s="658"/>
      <c r="L197" s="658"/>
      <c r="M197" s="659"/>
      <c r="N197" s="659"/>
      <c r="O197" s="159"/>
    </row>
    <row r="198" spans="1:15" ht="15.75">
      <c r="A198" s="159"/>
      <c r="B198" s="653">
        <v>43113</v>
      </c>
      <c r="C198" s="654">
        <f t="shared" si="1"/>
        <v>10136376832</v>
      </c>
      <c r="D198" s="56"/>
      <c r="E198" s="56"/>
      <c r="F198" s="158">
        <v>597686720</v>
      </c>
      <c r="G198" s="672">
        <v>111959972</v>
      </c>
      <c r="H198" s="646">
        <v>44230</v>
      </c>
      <c r="I198" s="646"/>
      <c r="K198" s="658"/>
      <c r="L198" s="658"/>
      <c r="M198" s="659"/>
      <c r="N198" s="659"/>
      <c r="O198" s="159"/>
    </row>
    <row r="199" spans="1:15" ht="15.75">
      <c r="A199" s="81"/>
      <c r="B199" s="653">
        <v>43114</v>
      </c>
      <c r="C199" s="654">
        <f t="shared" si="1"/>
        <v>9656486567</v>
      </c>
      <c r="D199" s="56"/>
      <c r="E199" s="56"/>
      <c r="F199" s="158">
        <v>117796455</v>
      </c>
      <c r="G199" s="672">
        <v>112110330</v>
      </c>
      <c r="H199" s="646">
        <v>49823</v>
      </c>
      <c r="I199" s="646"/>
      <c r="K199" s="658"/>
      <c r="L199" s="658"/>
      <c r="M199" s="661"/>
      <c r="N199" s="661"/>
      <c r="O199" s="81"/>
    </row>
    <row r="200" spans="1:15" ht="15.75">
      <c r="A200" s="81"/>
      <c r="B200" s="653">
        <v>43115</v>
      </c>
      <c r="C200" s="654">
        <f t="shared" si="1"/>
        <v>9883390286</v>
      </c>
      <c r="D200" s="56"/>
      <c r="E200" s="56"/>
      <c r="F200" s="158">
        <v>344700174</v>
      </c>
      <c r="G200" s="672">
        <v>112137824</v>
      </c>
      <c r="H200" s="646">
        <v>44051</v>
      </c>
      <c r="I200" s="646"/>
      <c r="K200" s="658"/>
      <c r="L200" s="658"/>
      <c r="M200" s="661"/>
      <c r="N200" s="661"/>
      <c r="O200" s="81"/>
    </row>
    <row r="201" spans="1:15" ht="15.75">
      <c r="A201" s="159"/>
      <c r="B201" s="653">
        <v>43116</v>
      </c>
      <c r="C201" s="654">
        <f t="shared" si="1"/>
        <v>9792951582</v>
      </c>
      <c r="D201" s="56"/>
      <c r="E201" s="56"/>
      <c r="F201" s="158">
        <v>254261470</v>
      </c>
      <c r="G201" s="672">
        <v>112238680</v>
      </c>
      <c r="H201" s="646">
        <v>46187</v>
      </c>
      <c r="I201" s="646"/>
      <c r="K201" s="658"/>
      <c r="L201" s="658"/>
      <c r="M201" s="659"/>
      <c r="N201" s="659"/>
      <c r="O201" s="159"/>
    </row>
    <row r="202" spans="1:15" ht="15.75">
      <c r="A202" s="159"/>
      <c r="B202" s="653">
        <v>43117</v>
      </c>
      <c r="C202" s="654">
        <f t="shared" si="1"/>
        <v>10255601341</v>
      </c>
      <c r="D202" s="56"/>
      <c r="E202" s="56"/>
      <c r="F202" s="158">
        <v>716911229</v>
      </c>
      <c r="G202" s="672">
        <v>112331207</v>
      </c>
      <c r="H202" s="646">
        <v>45422</v>
      </c>
      <c r="I202" s="646"/>
      <c r="K202" s="658"/>
      <c r="L202" s="658"/>
      <c r="M202" s="659"/>
      <c r="N202" s="659"/>
      <c r="O202" s="159"/>
    </row>
    <row r="203" spans="1:15" ht="15.75">
      <c r="A203" s="159"/>
      <c r="B203" s="653">
        <v>43118</v>
      </c>
      <c r="C203" s="654">
        <f t="shared" si="1"/>
        <v>10463466082</v>
      </c>
      <c r="D203" s="56"/>
      <c r="E203" s="56"/>
      <c r="F203" s="158">
        <v>924775970</v>
      </c>
      <c r="G203" s="672">
        <v>112446844</v>
      </c>
      <c r="H203" s="646">
        <v>47742</v>
      </c>
      <c r="I203" s="646"/>
      <c r="K203" s="658"/>
      <c r="L203" s="658"/>
      <c r="M203" s="659"/>
      <c r="N203" s="659"/>
      <c r="O203" s="159"/>
    </row>
    <row r="204" spans="1:15" ht="15.75">
      <c r="A204" s="159"/>
      <c r="B204" s="653">
        <v>43119</v>
      </c>
      <c r="C204" s="654">
        <f t="shared" si="1"/>
        <v>9722255186</v>
      </c>
      <c r="D204" s="56"/>
      <c r="E204" s="56"/>
      <c r="F204" s="158">
        <v>183565074</v>
      </c>
      <c r="G204" s="672">
        <v>112460596</v>
      </c>
      <c r="H204" s="646">
        <v>49987</v>
      </c>
      <c r="I204" s="646"/>
      <c r="K204" s="658"/>
      <c r="L204" s="658"/>
      <c r="M204" s="659"/>
      <c r="N204" s="659"/>
      <c r="O204" s="159"/>
    </row>
    <row r="205" spans="1:15" ht="15.75">
      <c r="A205" s="159"/>
      <c r="B205" s="653">
        <v>43120</v>
      </c>
      <c r="C205" s="654">
        <f t="shared" si="1"/>
        <v>9665640572</v>
      </c>
      <c r="D205" s="56"/>
      <c r="E205" s="56"/>
      <c r="F205" s="158">
        <v>126950460</v>
      </c>
      <c r="G205" s="672">
        <v>112706774</v>
      </c>
      <c r="H205" s="646">
        <v>44171</v>
      </c>
      <c r="I205" s="646"/>
      <c r="K205" s="658"/>
      <c r="L205" s="658"/>
      <c r="M205" s="659"/>
      <c r="N205" s="659"/>
      <c r="O205" s="159"/>
    </row>
    <row r="206" spans="1:15" ht="15.75">
      <c r="A206" s="159"/>
      <c r="B206" s="653">
        <v>43121</v>
      </c>
      <c r="C206" s="654">
        <f t="shared" si="1"/>
        <v>9745128125</v>
      </c>
      <c r="D206" s="56"/>
      <c r="E206" s="56"/>
      <c r="F206" s="158">
        <v>206438013</v>
      </c>
      <c r="G206" s="672">
        <v>112823402</v>
      </c>
      <c r="H206" s="646">
        <v>50218</v>
      </c>
      <c r="I206" s="646"/>
      <c r="K206" s="658"/>
      <c r="L206" s="658"/>
      <c r="M206" s="659"/>
      <c r="N206" s="659"/>
      <c r="O206" s="159"/>
    </row>
    <row r="207" spans="1:15" ht="15.75">
      <c r="A207" s="159"/>
      <c r="B207" s="653">
        <v>43122</v>
      </c>
      <c r="C207" s="654">
        <f t="shared" si="1"/>
        <v>10110689094</v>
      </c>
      <c r="D207" s="56"/>
      <c r="E207" s="56"/>
      <c r="F207" s="672">
        <v>571998982</v>
      </c>
      <c r="G207" s="672">
        <v>112848889</v>
      </c>
      <c r="H207" s="646">
        <v>50008</v>
      </c>
      <c r="I207" s="646"/>
      <c r="K207" s="658"/>
      <c r="L207" s="658"/>
      <c r="M207" s="659"/>
      <c r="N207" s="659"/>
      <c r="O207" s="159"/>
    </row>
    <row r="208" spans="1:15" ht="15.75">
      <c r="A208" s="159"/>
      <c r="B208" s="653">
        <v>43123</v>
      </c>
      <c r="C208" s="654">
        <f t="shared" si="1"/>
        <v>10141318349</v>
      </c>
      <c r="D208" s="56"/>
      <c r="E208" s="56"/>
      <c r="F208" s="158">
        <v>602628237</v>
      </c>
      <c r="G208" s="672">
        <v>113072580</v>
      </c>
      <c r="H208" s="646">
        <v>44140</v>
      </c>
      <c r="I208" s="646"/>
      <c r="K208" s="658"/>
      <c r="L208" s="658"/>
      <c r="M208" s="659"/>
      <c r="N208" s="659"/>
      <c r="O208" s="159"/>
    </row>
    <row r="209" spans="1:15" ht="15.75">
      <c r="A209" s="159"/>
      <c r="B209" s="653">
        <v>43124</v>
      </c>
      <c r="C209" s="654">
        <f t="shared" si="1"/>
        <v>10291257209</v>
      </c>
      <c r="D209" s="56"/>
      <c r="E209" s="56"/>
      <c r="F209" s="158">
        <v>752567097</v>
      </c>
      <c r="G209" s="672">
        <v>113090298</v>
      </c>
      <c r="H209" s="646">
        <v>47323</v>
      </c>
      <c r="I209" s="646"/>
      <c r="K209" s="658"/>
      <c r="L209" s="658"/>
      <c r="M209" s="659"/>
      <c r="N209" s="659"/>
      <c r="O209" s="159"/>
    </row>
    <row r="210" spans="1:15" ht="15.75">
      <c r="A210" s="159"/>
      <c r="B210" s="653">
        <v>43125</v>
      </c>
      <c r="C210" s="654">
        <f t="shared" si="1"/>
        <v>9900403842</v>
      </c>
      <c r="D210" s="56"/>
      <c r="E210" s="56"/>
      <c r="F210" s="158">
        <v>361713730</v>
      </c>
      <c r="G210" s="672">
        <v>113095085</v>
      </c>
      <c r="H210" s="646">
        <v>48596</v>
      </c>
      <c r="I210" s="646"/>
      <c r="K210" s="658"/>
      <c r="L210" s="658"/>
      <c r="M210" s="659"/>
      <c r="N210" s="659"/>
      <c r="O210" s="159"/>
    </row>
    <row r="211" spans="1:15" ht="15.75">
      <c r="A211" s="159"/>
      <c r="B211" s="653">
        <v>43126</v>
      </c>
      <c r="C211" s="654">
        <f t="shared" si="1"/>
        <v>10410392755</v>
      </c>
      <c r="D211" s="56"/>
      <c r="E211" s="56"/>
      <c r="F211" s="657">
        <v>871702643</v>
      </c>
      <c r="G211" s="672">
        <v>113171631</v>
      </c>
      <c r="H211" s="646">
        <v>48833</v>
      </c>
      <c r="I211" s="646"/>
      <c r="K211" s="658"/>
      <c r="L211" s="658"/>
      <c r="M211" s="659"/>
      <c r="N211" s="659"/>
      <c r="O211" s="159"/>
    </row>
    <row r="212" spans="1:15" ht="15.75">
      <c r="A212" s="159"/>
      <c r="B212" s="653">
        <v>43127</v>
      </c>
      <c r="C212" s="654">
        <f t="shared" si="1"/>
        <v>9767048833</v>
      </c>
      <c r="D212" s="56"/>
      <c r="E212" s="56"/>
      <c r="F212" s="158">
        <v>228358721</v>
      </c>
      <c r="G212" s="672">
        <v>113359712</v>
      </c>
      <c r="H212" s="646">
        <v>48012</v>
      </c>
      <c r="I212" s="646"/>
      <c r="K212" s="658"/>
      <c r="L212" s="658"/>
      <c r="M212" s="659"/>
      <c r="N212" s="659"/>
      <c r="O212" s="159"/>
    </row>
    <row r="213" spans="1:15" ht="15.75">
      <c r="A213" s="159"/>
      <c r="B213" s="653">
        <v>43128</v>
      </c>
      <c r="C213" s="654">
        <f t="shared" si="1"/>
        <v>10443763709</v>
      </c>
      <c r="D213" s="56"/>
      <c r="E213" s="56"/>
      <c r="F213" s="158">
        <v>905073597</v>
      </c>
      <c r="G213" s="672">
        <v>113364293</v>
      </c>
      <c r="H213" s="646">
        <v>44906</v>
      </c>
      <c r="I213" s="646"/>
      <c r="K213" s="658"/>
      <c r="L213" s="658"/>
      <c r="M213" s="659"/>
      <c r="N213" s="659"/>
      <c r="O213" s="159"/>
    </row>
    <row r="214" spans="1:15" ht="15.75">
      <c r="A214" s="159"/>
      <c r="B214" s="653">
        <v>43129</v>
      </c>
      <c r="C214" s="654">
        <f t="shared" si="1"/>
        <v>9995484120</v>
      </c>
      <c r="D214" s="56"/>
      <c r="E214" s="56"/>
      <c r="F214" s="158">
        <v>456794008</v>
      </c>
      <c r="G214" s="672">
        <v>113371081</v>
      </c>
      <c r="H214" s="646">
        <v>44628</v>
      </c>
      <c r="I214" s="646"/>
      <c r="K214" s="658"/>
      <c r="L214" s="658"/>
      <c r="M214" s="659"/>
      <c r="N214" s="659"/>
      <c r="O214" s="159"/>
    </row>
    <row r="215" spans="1:15" ht="15.75">
      <c r="A215" s="159"/>
      <c r="B215" s="653">
        <v>43130</v>
      </c>
      <c r="C215" s="654">
        <f t="shared" si="1"/>
        <v>10245125281</v>
      </c>
      <c r="D215" s="56"/>
      <c r="E215" s="56"/>
      <c r="F215" s="158">
        <v>706435169</v>
      </c>
      <c r="G215" s="672">
        <v>113631317</v>
      </c>
      <c r="H215" s="646">
        <v>45897</v>
      </c>
      <c r="I215" s="646"/>
      <c r="K215" s="658"/>
      <c r="L215" s="658"/>
      <c r="M215" s="659"/>
      <c r="N215" s="659"/>
      <c r="O215" s="159"/>
    </row>
    <row r="216" spans="1:15" ht="15.75">
      <c r="A216" s="159"/>
      <c r="B216" s="653">
        <v>43131</v>
      </c>
      <c r="C216" s="654">
        <f t="shared" si="1"/>
        <v>10512882736</v>
      </c>
      <c r="D216" s="56"/>
      <c r="E216" s="56"/>
      <c r="F216" s="672">
        <v>974192624</v>
      </c>
      <c r="G216" s="672">
        <v>113690877</v>
      </c>
      <c r="H216" s="646">
        <v>44931</v>
      </c>
      <c r="I216" s="646"/>
      <c r="K216" s="658"/>
      <c r="L216" s="658"/>
      <c r="M216" s="659"/>
      <c r="N216" s="659"/>
      <c r="O216" s="159"/>
    </row>
    <row r="217" spans="1:15" ht="15.75">
      <c r="A217" s="159"/>
      <c r="B217" s="653">
        <v>43132</v>
      </c>
      <c r="C217" s="654">
        <f t="shared" si="1"/>
        <v>9949819944</v>
      </c>
      <c r="D217" s="56"/>
      <c r="E217" s="56"/>
      <c r="F217" s="158">
        <v>411129832</v>
      </c>
      <c r="G217" s="672">
        <v>113699279</v>
      </c>
      <c r="H217" s="646">
        <v>44301</v>
      </c>
      <c r="I217" s="646"/>
      <c r="K217" s="658"/>
      <c r="L217" s="658"/>
      <c r="M217" s="659"/>
      <c r="N217" s="659"/>
      <c r="O217" s="159"/>
    </row>
    <row r="218" spans="1:15" ht="15.75">
      <c r="A218" s="159"/>
      <c r="B218" s="653">
        <v>43133</v>
      </c>
      <c r="C218" s="654">
        <f t="shared" si="1"/>
        <v>9769521431</v>
      </c>
      <c r="D218" s="56"/>
      <c r="E218" s="56"/>
      <c r="F218" s="158">
        <v>230831319</v>
      </c>
      <c r="G218" s="672">
        <v>113921563</v>
      </c>
      <c r="H218" s="646">
        <v>45986</v>
      </c>
      <c r="I218" s="646"/>
      <c r="K218" s="658"/>
      <c r="L218" s="658"/>
      <c r="M218" s="659"/>
      <c r="N218" s="659"/>
      <c r="O218" s="159"/>
    </row>
    <row r="219" spans="1:15" ht="15.75">
      <c r="A219" s="159"/>
      <c r="B219" s="653">
        <v>43134</v>
      </c>
      <c r="C219" s="654">
        <f t="shared" si="1"/>
        <v>10311831797</v>
      </c>
      <c r="D219" s="56"/>
      <c r="E219" s="56"/>
      <c r="F219" s="158">
        <v>773141685</v>
      </c>
      <c r="G219" s="672">
        <v>114124675</v>
      </c>
      <c r="H219" s="646">
        <v>48932</v>
      </c>
      <c r="I219" s="646"/>
      <c r="K219" s="658"/>
      <c r="L219" s="658"/>
      <c r="M219" s="659"/>
      <c r="N219" s="659"/>
      <c r="O219" s="159"/>
    </row>
    <row r="220" spans="1:15" ht="15.75">
      <c r="A220" s="159"/>
      <c r="B220" s="653">
        <v>43135</v>
      </c>
      <c r="C220" s="654">
        <f t="shared" si="1"/>
        <v>10295547259</v>
      </c>
      <c r="D220" s="56"/>
      <c r="E220" s="56"/>
      <c r="F220" s="672">
        <v>756857147</v>
      </c>
      <c r="G220" s="672">
        <v>114159386</v>
      </c>
      <c r="H220" s="646">
        <v>50251</v>
      </c>
      <c r="I220" s="646"/>
      <c r="K220" s="658"/>
      <c r="L220" s="658"/>
      <c r="M220" s="659"/>
      <c r="N220" s="659"/>
      <c r="O220" s="159"/>
    </row>
    <row r="221" spans="1:15" ht="15.75">
      <c r="A221" s="159"/>
      <c r="B221" s="653">
        <v>43136</v>
      </c>
      <c r="C221" s="654">
        <f t="shared" si="1"/>
        <v>10013428372</v>
      </c>
      <c r="D221" s="56"/>
      <c r="E221" s="56"/>
      <c r="F221" s="158">
        <v>474738260</v>
      </c>
      <c r="G221" s="672">
        <v>114260605</v>
      </c>
      <c r="H221" s="646">
        <v>47526</v>
      </c>
      <c r="I221" s="646"/>
      <c r="K221" s="658"/>
      <c r="L221" s="658"/>
      <c r="M221" s="659"/>
      <c r="N221" s="659"/>
      <c r="O221" s="159"/>
    </row>
    <row r="222" spans="1:15" ht="15.75">
      <c r="A222" s="159"/>
      <c r="B222" s="653">
        <v>43137</v>
      </c>
      <c r="C222" s="654">
        <f t="shared" si="1"/>
        <v>9726917205</v>
      </c>
      <c r="D222" s="56"/>
      <c r="E222" s="56"/>
      <c r="F222" s="158">
        <v>188227093</v>
      </c>
      <c r="G222" s="672">
        <v>114290408</v>
      </c>
      <c r="H222" s="646">
        <v>48551</v>
      </c>
      <c r="I222" s="646"/>
      <c r="K222" s="658"/>
      <c r="L222" s="658"/>
      <c r="M222" s="659"/>
      <c r="N222" s="659"/>
      <c r="O222" s="159"/>
    </row>
    <row r="223" spans="1:15" ht="15.75">
      <c r="A223" s="159"/>
      <c r="B223" s="653">
        <v>43138</v>
      </c>
      <c r="C223" s="654">
        <f t="shared" si="1"/>
        <v>10521248406</v>
      </c>
      <c r="D223" s="56"/>
      <c r="E223" s="56"/>
      <c r="F223" s="672">
        <v>982558294</v>
      </c>
      <c r="G223" s="672">
        <v>114648339</v>
      </c>
      <c r="H223" s="646">
        <v>48192</v>
      </c>
      <c r="I223" s="646"/>
      <c r="K223" s="658"/>
      <c r="L223" s="658"/>
      <c r="M223" s="659"/>
      <c r="N223" s="659"/>
      <c r="O223" s="159"/>
    </row>
    <row r="224" spans="1:15" ht="15.75">
      <c r="A224" s="159"/>
      <c r="B224" s="653">
        <v>43139</v>
      </c>
      <c r="C224" s="654">
        <f t="shared" ref="C224:C287" si="2">F224+(F$88*28679+98765)+(G$88*6587+87654)+(E$88*9537+76543)+(J$88*5713+4528)</f>
        <v>10317115529</v>
      </c>
      <c r="D224" s="56"/>
      <c r="E224" s="56"/>
      <c r="F224" s="158">
        <v>778425417</v>
      </c>
      <c r="G224" s="672">
        <v>114696409</v>
      </c>
      <c r="H224" s="646">
        <v>44947</v>
      </c>
      <c r="I224" s="646"/>
      <c r="K224" s="658"/>
      <c r="L224" s="658"/>
      <c r="M224" s="659"/>
      <c r="N224" s="659"/>
      <c r="O224" s="159"/>
    </row>
    <row r="225" spans="1:15" ht="15.75">
      <c r="A225" s="159"/>
      <c r="B225" s="653">
        <v>43140</v>
      </c>
      <c r="C225" s="654">
        <f t="shared" si="2"/>
        <v>9786579404</v>
      </c>
      <c r="D225" s="56"/>
      <c r="E225" s="56"/>
      <c r="F225" s="158">
        <v>247889292</v>
      </c>
      <c r="G225" s="672">
        <v>114803959</v>
      </c>
      <c r="H225" s="646">
        <v>45630</v>
      </c>
      <c r="I225" s="646"/>
      <c r="K225" s="658"/>
      <c r="L225" s="658"/>
      <c r="M225" s="659"/>
      <c r="N225" s="659"/>
      <c r="O225" s="159"/>
    </row>
    <row r="226" spans="1:15" ht="15.75">
      <c r="A226" s="159"/>
      <c r="B226" s="653">
        <v>43141</v>
      </c>
      <c r="C226" s="654">
        <f t="shared" si="2"/>
        <v>9838517419</v>
      </c>
      <c r="D226" s="56"/>
      <c r="E226" s="56"/>
      <c r="F226" s="158">
        <v>299827307</v>
      </c>
      <c r="G226" s="672">
        <v>114950812</v>
      </c>
      <c r="H226" s="646">
        <v>45785</v>
      </c>
      <c r="I226" s="646"/>
      <c r="K226" s="658"/>
      <c r="L226" s="658"/>
      <c r="M226" s="659"/>
      <c r="N226" s="659"/>
      <c r="O226" s="159"/>
    </row>
    <row r="227" spans="1:15" ht="15.75">
      <c r="A227" s="159"/>
      <c r="B227" s="653">
        <v>43142</v>
      </c>
      <c r="C227" s="654">
        <f t="shared" si="2"/>
        <v>10470509892</v>
      </c>
      <c r="D227" s="56"/>
      <c r="E227" s="56"/>
      <c r="F227" s="158">
        <v>931819780</v>
      </c>
      <c r="G227" s="672">
        <v>115021114</v>
      </c>
      <c r="H227" s="646">
        <v>45761</v>
      </c>
      <c r="I227" s="646"/>
      <c r="K227" s="658"/>
      <c r="L227" s="658"/>
      <c r="M227" s="659"/>
      <c r="N227" s="659"/>
      <c r="O227" s="159"/>
    </row>
    <row r="228" spans="1:15" ht="15.75">
      <c r="A228" s="159"/>
      <c r="B228" s="653">
        <v>43143</v>
      </c>
      <c r="C228" s="654">
        <f t="shared" si="2"/>
        <v>10271655053</v>
      </c>
      <c r="D228" s="56"/>
      <c r="E228" s="56"/>
      <c r="F228" s="158">
        <v>732964941</v>
      </c>
      <c r="G228" s="672">
        <v>115115478</v>
      </c>
      <c r="H228" s="646">
        <v>44139</v>
      </c>
      <c r="I228" s="646"/>
      <c r="K228" s="658"/>
      <c r="L228" s="658"/>
      <c r="M228" s="659"/>
      <c r="N228" s="659"/>
      <c r="O228" s="159"/>
    </row>
    <row r="229" spans="1:15" ht="15.75">
      <c r="A229" s="159"/>
      <c r="B229" s="653">
        <v>43144</v>
      </c>
      <c r="C229" s="654">
        <f t="shared" si="2"/>
        <v>10109116035</v>
      </c>
      <c r="D229" s="56"/>
      <c r="E229" s="56"/>
      <c r="F229" s="657">
        <v>570425923</v>
      </c>
      <c r="G229" s="672">
        <v>115264924</v>
      </c>
      <c r="H229" s="646">
        <v>44794</v>
      </c>
      <c r="I229" s="646"/>
      <c r="K229" s="658"/>
      <c r="L229" s="658"/>
      <c r="M229" s="659"/>
      <c r="N229" s="659"/>
      <c r="O229" s="159"/>
    </row>
    <row r="230" spans="1:15" ht="15.75">
      <c r="A230" s="159"/>
      <c r="B230" s="653">
        <v>43145</v>
      </c>
      <c r="C230" s="654">
        <f t="shared" si="2"/>
        <v>10332845992</v>
      </c>
      <c r="D230" s="56"/>
      <c r="E230" s="56"/>
      <c r="F230" s="158">
        <v>794155880</v>
      </c>
      <c r="G230" s="672">
        <v>115585507</v>
      </c>
      <c r="H230" s="646">
        <v>49078</v>
      </c>
      <c r="I230" s="646"/>
      <c r="K230" s="658"/>
      <c r="L230" s="658"/>
      <c r="M230" s="659"/>
      <c r="N230" s="659"/>
      <c r="O230" s="159"/>
    </row>
    <row r="231" spans="1:15" ht="15.75">
      <c r="A231" s="159"/>
      <c r="B231" s="653">
        <v>43146</v>
      </c>
      <c r="C231" s="654">
        <f t="shared" si="2"/>
        <v>10158651515</v>
      </c>
      <c r="D231" s="56"/>
      <c r="E231" s="56"/>
      <c r="F231" s="158">
        <v>619961403</v>
      </c>
      <c r="G231" s="672">
        <v>115702612</v>
      </c>
      <c r="H231" s="646">
        <v>45839</v>
      </c>
      <c r="I231" s="646"/>
      <c r="K231" s="658"/>
      <c r="L231" s="658"/>
      <c r="M231" s="659"/>
      <c r="N231" s="659"/>
      <c r="O231" s="159"/>
    </row>
    <row r="232" spans="1:15" ht="15.75">
      <c r="A232" s="159"/>
      <c r="B232" s="653">
        <v>43147</v>
      </c>
      <c r="C232" s="654">
        <f t="shared" si="2"/>
        <v>10254854655</v>
      </c>
      <c r="D232" s="56"/>
      <c r="E232" s="56"/>
      <c r="F232" s="158">
        <v>716164543</v>
      </c>
      <c r="G232" s="672">
        <v>115715884</v>
      </c>
      <c r="H232" s="646">
        <v>47490</v>
      </c>
      <c r="I232" s="646"/>
      <c r="K232" s="658"/>
      <c r="L232" s="658"/>
      <c r="M232" s="659"/>
      <c r="N232" s="659"/>
      <c r="O232" s="159"/>
    </row>
    <row r="233" spans="1:15" ht="15.75">
      <c r="A233" s="159"/>
      <c r="B233" s="653">
        <v>43148</v>
      </c>
      <c r="C233" s="654">
        <f t="shared" si="2"/>
        <v>9747947846</v>
      </c>
      <c r="D233" s="56"/>
      <c r="E233" s="56"/>
      <c r="F233" s="158">
        <v>209257734</v>
      </c>
      <c r="G233" s="672">
        <v>115743948</v>
      </c>
      <c r="H233" s="646">
        <v>47415</v>
      </c>
      <c r="I233" s="646"/>
      <c r="K233" s="658"/>
      <c r="L233" s="658"/>
      <c r="M233" s="659"/>
      <c r="N233" s="659"/>
      <c r="O233" s="159"/>
    </row>
    <row r="234" spans="1:15" ht="15.75">
      <c r="A234" s="159"/>
      <c r="B234" s="653">
        <v>43149</v>
      </c>
      <c r="C234" s="654">
        <f t="shared" si="2"/>
        <v>10165897858</v>
      </c>
      <c r="D234" s="56"/>
      <c r="E234" s="56"/>
      <c r="F234" s="158">
        <v>627207746</v>
      </c>
      <c r="G234" s="672">
        <v>115836274</v>
      </c>
      <c r="H234" s="646">
        <v>45394</v>
      </c>
      <c r="I234" s="646"/>
      <c r="K234" s="658"/>
      <c r="L234" s="658"/>
      <c r="M234" s="659"/>
      <c r="N234" s="659"/>
      <c r="O234" s="159"/>
    </row>
    <row r="235" spans="1:15" ht="15.75">
      <c r="A235" s="159"/>
      <c r="B235" s="653">
        <v>43150</v>
      </c>
      <c r="C235" s="654">
        <f t="shared" si="2"/>
        <v>10330530199</v>
      </c>
      <c r="D235" s="56"/>
      <c r="E235" s="56"/>
      <c r="F235" s="158">
        <v>791840087</v>
      </c>
      <c r="G235" s="672">
        <v>115894254</v>
      </c>
      <c r="H235" s="646">
        <v>48166</v>
      </c>
      <c r="I235" s="646"/>
      <c r="K235" s="658"/>
      <c r="L235" s="658"/>
      <c r="M235" s="659"/>
      <c r="N235" s="659"/>
      <c r="O235" s="159"/>
    </row>
    <row r="236" spans="1:15" ht="15.75">
      <c r="A236" s="159"/>
      <c r="B236" s="653">
        <v>43151</v>
      </c>
      <c r="C236" s="654">
        <f t="shared" si="2"/>
        <v>9927072797</v>
      </c>
      <c r="D236" s="56"/>
      <c r="E236" s="56"/>
      <c r="F236" s="672">
        <v>388382685</v>
      </c>
      <c r="G236" s="672">
        <v>116002905</v>
      </c>
      <c r="H236" s="646">
        <v>48068</v>
      </c>
      <c r="I236" s="646"/>
      <c r="K236" s="658"/>
      <c r="L236" s="658"/>
      <c r="M236" s="659"/>
      <c r="N236" s="659"/>
      <c r="O236" s="159"/>
    </row>
    <row r="237" spans="1:15" ht="15.75">
      <c r="A237" s="159"/>
      <c r="B237" s="653">
        <v>43152</v>
      </c>
      <c r="C237" s="654">
        <f t="shared" si="2"/>
        <v>10243838691</v>
      </c>
      <c r="D237" s="56"/>
      <c r="E237" s="56"/>
      <c r="F237" s="158">
        <v>705148579</v>
      </c>
      <c r="G237" s="672">
        <v>116077386</v>
      </c>
      <c r="H237" s="646">
        <v>47719</v>
      </c>
      <c r="I237" s="646"/>
      <c r="K237" s="658"/>
      <c r="L237" s="658"/>
      <c r="M237" s="659"/>
      <c r="N237" s="659"/>
      <c r="O237" s="159"/>
    </row>
    <row r="238" spans="1:15" ht="15.75">
      <c r="A238" s="159"/>
      <c r="B238" s="653">
        <v>43153</v>
      </c>
      <c r="C238" s="654">
        <f t="shared" si="2"/>
        <v>10184202911</v>
      </c>
      <c r="D238" s="56"/>
      <c r="E238" s="56"/>
      <c r="F238" s="158">
        <v>645512799</v>
      </c>
      <c r="G238" s="672">
        <v>116094385</v>
      </c>
      <c r="H238" s="646">
        <v>49306</v>
      </c>
      <c r="I238" s="646"/>
      <c r="K238" s="658"/>
      <c r="L238" s="658"/>
      <c r="M238" s="659"/>
      <c r="N238" s="659"/>
      <c r="O238" s="159"/>
    </row>
    <row r="239" spans="1:15" ht="15.75">
      <c r="A239" s="650"/>
      <c r="B239" s="653">
        <v>43154</v>
      </c>
      <c r="C239" s="654">
        <f t="shared" si="2"/>
        <v>10298906600</v>
      </c>
      <c r="D239" s="56"/>
      <c r="E239" s="56"/>
      <c r="F239" s="672">
        <v>760216488</v>
      </c>
      <c r="G239" s="672">
        <v>116393500</v>
      </c>
      <c r="H239" s="646">
        <v>48804</v>
      </c>
      <c r="I239" s="646"/>
      <c r="K239" s="658"/>
      <c r="L239" s="658"/>
      <c r="M239" s="661"/>
      <c r="N239" s="661"/>
      <c r="O239" s="650"/>
    </row>
    <row r="240" spans="1:15" ht="15.75">
      <c r="A240" s="81"/>
      <c r="B240" s="653">
        <v>43155</v>
      </c>
      <c r="C240" s="654">
        <f t="shared" si="2"/>
        <v>9835031729</v>
      </c>
      <c r="D240" s="56"/>
      <c r="E240" s="56"/>
      <c r="F240" s="657">
        <v>296341617</v>
      </c>
      <c r="G240" s="672">
        <v>116404845</v>
      </c>
      <c r="H240" s="646">
        <v>48719</v>
      </c>
      <c r="I240" s="646"/>
      <c r="K240" s="658"/>
      <c r="L240" s="658"/>
      <c r="M240" s="661"/>
      <c r="N240" s="661"/>
      <c r="O240" s="81"/>
    </row>
    <row r="241" spans="1:15" ht="15.75">
      <c r="A241" s="81"/>
      <c r="B241" s="653">
        <v>43156</v>
      </c>
      <c r="C241" s="654">
        <f t="shared" si="2"/>
        <v>9930505107</v>
      </c>
      <c r="D241" s="56"/>
      <c r="E241" s="56"/>
      <c r="F241" s="158">
        <v>391814995</v>
      </c>
      <c r="G241" s="672">
        <v>116606893</v>
      </c>
      <c r="H241" s="646">
        <v>44938</v>
      </c>
      <c r="I241" s="646"/>
      <c r="K241" s="658"/>
      <c r="L241" s="658"/>
      <c r="M241" s="661"/>
      <c r="N241" s="661"/>
      <c r="O241" s="81"/>
    </row>
    <row r="242" spans="1:15" ht="15.75">
      <c r="A242" s="81"/>
      <c r="B242" s="653">
        <v>43157</v>
      </c>
      <c r="C242" s="654">
        <f t="shared" si="2"/>
        <v>10017534459</v>
      </c>
      <c r="D242" s="56"/>
      <c r="E242" s="56"/>
      <c r="F242" s="158">
        <v>478844347</v>
      </c>
      <c r="G242" s="672">
        <v>116787945</v>
      </c>
      <c r="H242" s="646">
        <v>46321</v>
      </c>
      <c r="I242" s="646"/>
      <c r="K242" s="658"/>
      <c r="L242" s="658"/>
      <c r="M242" s="661"/>
      <c r="N242" s="661"/>
      <c r="O242" s="81"/>
    </row>
    <row r="243" spans="1:15" ht="15.75">
      <c r="A243" s="81"/>
      <c r="B243" s="653">
        <v>43158</v>
      </c>
      <c r="C243" s="654">
        <f t="shared" si="2"/>
        <v>9644527378</v>
      </c>
      <c r="D243" s="56"/>
      <c r="E243" s="56"/>
      <c r="F243" s="158">
        <v>105837266</v>
      </c>
      <c r="G243" s="672">
        <v>116913237</v>
      </c>
      <c r="H243" s="646">
        <v>50134</v>
      </c>
      <c r="I243" s="646"/>
      <c r="K243" s="658"/>
      <c r="L243" s="658"/>
      <c r="M243" s="661"/>
      <c r="N243" s="661"/>
      <c r="O243" s="81"/>
    </row>
    <row r="244" spans="1:15" ht="15.75">
      <c r="A244" s="159"/>
      <c r="B244" s="653">
        <v>43159</v>
      </c>
      <c r="C244" s="654">
        <f t="shared" si="2"/>
        <v>10453316535</v>
      </c>
      <c r="D244" s="56"/>
      <c r="E244" s="56"/>
      <c r="F244" s="158">
        <v>914626423</v>
      </c>
      <c r="G244" s="672">
        <v>116924251</v>
      </c>
      <c r="H244" s="646">
        <v>46144</v>
      </c>
      <c r="I244" s="646"/>
      <c r="K244" s="658"/>
      <c r="L244" s="658"/>
      <c r="M244" s="659"/>
      <c r="N244" s="659"/>
      <c r="O244" s="159"/>
    </row>
    <row r="245" spans="1:15" ht="15.75">
      <c r="A245" s="159"/>
      <c r="B245" s="653">
        <v>43160</v>
      </c>
      <c r="C245" s="654">
        <f t="shared" si="2"/>
        <v>10046168752</v>
      </c>
      <c r="D245" s="56"/>
      <c r="E245" s="56"/>
      <c r="F245" s="158">
        <v>507478640</v>
      </c>
      <c r="G245" s="672">
        <v>116926470</v>
      </c>
      <c r="H245" s="646">
        <v>43433</v>
      </c>
      <c r="I245" s="646"/>
      <c r="K245" s="658"/>
      <c r="L245" s="658"/>
      <c r="M245" s="659"/>
      <c r="N245" s="659"/>
      <c r="O245" s="159"/>
    </row>
    <row r="246" spans="1:15" ht="15.75">
      <c r="A246" s="159"/>
      <c r="B246" s="653">
        <v>43161</v>
      </c>
      <c r="C246" s="654">
        <f t="shared" si="2"/>
        <v>9953645823</v>
      </c>
      <c r="D246" s="56"/>
      <c r="E246" s="56"/>
      <c r="F246" s="158">
        <v>414955711</v>
      </c>
      <c r="G246" s="672">
        <v>117058347</v>
      </c>
      <c r="H246" s="646">
        <v>47182</v>
      </c>
      <c r="I246" s="646"/>
      <c r="K246" s="658"/>
      <c r="L246" s="658"/>
      <c r="M246" s="659"/>
      <c r="N246" s="659"/>
      <c r="O246" s="159"/>
    </row>
    <row r="247" spans="1:15" ht="15.75">
      <c r="A247" s="159"/>
      <c r="B247" s="653">
        <v>43162</v>
      </c>
      <c r="C247" s="654">
        <f t="shared" si="2"/>
        <v>10123353591</v>
      </c>
      <c r="D247" s="56"/>
      <c r="E247" s="56"/>
      <c r="F247" s="158">
        <v>584663479</v>
      </c>
      <c r="G247" s="672">
        <v>117124551</v>
      </c>
      <c r="H247" s="646">
        <v>48380</v>
      </c>
      <c r="I247" s="646"/>
      <c r="K247" s="658"/>
      <c r="L247" s="658"/>
      <c r="M247" s="659"/>
      <c r="N247" s="659"/>
      <c r="O247" s="159"/>
    </row>
    <row r="248" spans="1:15" ht="15.75">
      <c r="A248" s="159"/>
      <c r="B248" s="653">
        <v>43163</v>
      </c>
      <c r="C248" s="654">
        <f t="shared" si="2"/>
        <v>9921122098</v>
      </c>
      <c r="D248" s="56"/>
      <c r="E248" s="56"/>
      <c r="F248" s="158">
        <v>382431986</v>
      </c>
      <c r="G248" s="672">
        <v>117381989</v>
      </c>
      <c r="H248" s="646">
        <v>44212</v>
      </c>
      <c r="I248" s="646"/>
      <c r="K248" s="658"/>
      <c r="L248" s="658"/>
      <c r="M248" s="659"/>
      <c r="N248" s="659"/>
      <c r="O248" s="159"/>
    </row>
    <row r="249" spans="1:15" ht="15.75">
      <c r="A249" s="159"/>
      <c r="B249" s="653">
        <v>43164</v>
      </c>
      <c r="C249" s="654">
        <f t="shared" si="2"/>
        <v>10457041149</v>
      </c>
      <c r="D249" s="56"/>
      <c r="E249" s="56"/>
      <c r="F249" s="158">
        <v>918351037</v>
      </c>
      <c r="G249" s="672">
        <v>117609013</v>
      </c>
      <c r="H249" s="646">
        <v>48415</v>
      </c>
      <c r="I249" s="646"/>
      <c r="K249" s="658"/>
      <c r="L249" s="658"/>
      <c r="M249" s="659"/>
      <c r="N249" s="659"/>
      <c r="O249" s="159"/>
    </row>
    <row r="250" spans="1:15" ht="15.75">
      <c r="A250" s="159"/>
      <c r="B250" s="653">
        <v>43165</v>
      </c>
      <c r="C250" s="654">
        <f t="shared" si="2"/>
        <v>9831916556</v>
      </c>
      <c r="D250" s="56"/>
      <c r="E250" s="56"/>
      <c r="F250" s="672">
        <v>293226444</v>
      </c>
      <c r="G250" s="672">
        <v>117738114</v>
      </c>
      <c r="H250" s="646">
        <v>44024</v>
      </c>
      <c r="I250" s="646"/>
      <c r="K250" s="658"/>
      <c r="L250" s="658"/>
      <c r="M250" s="659"/>
      <c r="N250" s="659"/>
      <c r="O250" s="159"/>
    </row>
    <row r="251" spans="1:15" ht="15.75">
      <c r="A251" s="159"/>
      <c r="B251" s="653">
        <v>43166</v>
      </c>
      <c r="C251" s="654">
        <f t="shared" si="2"/>
        <v>10352174739</v>
      </c>
      <c r="D251" s="56"/>
      <c r="E251" s="56"/>
      <c r="F251" s="158">
        <v>813484627</v>
      </c>
      <c r="G251" s="672">
        <v>117796455</v>
      </c>
      <c r="H251" s="646">
        <v>43114</v>
      </c>
      <c r="I251" s="646"/>
      <c r="K251" s="658"/>
      <c r="L251" s="658"/>
      <c r="M251" s="659"/>
      <c r="N251" s="659"/>
      <c r="O251" s="159"/>
    </row>
    <row r="252" spans="1:15" ht="15.75">
      <c r="A252" s="159"/>
      <c r="B252" s="653">
        <v>43167</v>
      </c>
      <c r="C252" s="654">
        <f t="shared" si="2"/>
        <v>10068502663</v>
      </c>
      <c r="D252" s="56"/>
      <c r="E252" s="56"/>
      <c r="F252" s="158">
        <v>529812551</v>
      </c>
      <c r="G252" s="672">
        <v>117961348</v>
      </c>
      <c r="H252" s="646">
        <v>47029</v>
      </c>
      <c r="I252" s="646"/>
      <c r="K252" s="658"/>
      <c r="L252" s="658"/>
      <c r="M252" s="659"/>
      <c r="N252" s="659"/>
      <c r="O252" s="159"/>
    </row>
    <row r="253" spans="1:15" ht="15.75">
      <c r="A253" s="650"/>
      <c r="B253" s="653">
        <v>43168</v>
      </c>
      <c r="C253" s="654">
        <f t="shared" si="2"/>
        <v>10335085129</v>
      </c>
      <c r="D253" s="56"/>
      <c r="E253" s="56"/>
      <c r="F253" s="657">
        <v>796395017</v>
      </c>
      <c r="G253" s="672">
        <v>118101476</v>
      </c>
      <c r="H253" s="646">
        <v>46490</v>
      </c>
      <c r="I253" s="646"/>
      <c r="K253" s="658"/>
      <c r="L253" s="658"/>
      <c r="M253" s="661"/>
      <c r="N253" s="661"/>
      <c r="O253" s="650"/>
    </row>
    <row r="254" spans="1:15" ht="15.75">
      <c r="A254" s="159"/>
      <c r="B254" s="653">
        <v>43169</v>
      </c>
      <c r="C254" s="654">
        <f t="shared" si="2"/>
        <v>9676285917</v>
      </c>
      <c r="D254" s="56"/>
      <c r="E254" s="56"/>
      <c r="F254" s="672">
        <v>137595805</v>
      </c>
      <c r="G254" s="672">
        <v>118201646</v>
      </c>
      <c r="H254" s="646">
        <v>44268</v>
      </c>
      <c r="I254" s="646"/>
      <c r="K254" s="658"/>
      <c r="L254" s="658"/>
      <c r="M254" s="659"/>
      <c r="N254" s="659"/>
      <c r="O254" s="159"/>
    </row>
    <row r="255" spans="1:15" ht="15.75">
      <c r="A255" s="159"/>
      <c r="B255" s="653">
        <v>43170</v>
      </c>
      <c r="C255" s="654">
        <f t="shared" si="2"/>
        <v>10100095831</v>
      </c>
      <c r="D255" s="56"/>
      <c r="E255" s="56"/>
      <c r="F255" s="158">
        <v>561405719</v>
      </c>
      <c r="G255" s="672">
        <v>118270481</v>
      </c>
      <c r="H255" s="646">
        <v>44017</v>
      </c>
      <c r="I255" s="646"/>
      <c r="K255" s="658"/>
      <c r="L255" s="658"/>
      <c r="M255" s="659"/>
      <c r="N255" s="659"/>
      <c r="O255" s="159"/>
    </row>
    <row r="256" spans="1:15" ht="15.75">
      <c r="A256" s="159"/>
      <c r="B256" s="653">
        <v>43171</v>
      </c>
      <c r="C256" s="654">
        <f t="shared" si="2"/>
        <v>9898569739</v>
      </c>
      <c r="D256" s="56"/>
      <c r="E256" s="56"/>
      <c r="F256" s="158">
        <v>359879627</v>
      </c>
      <c r="G256" s="672">
        <v>118308345</v>
      </c>
      <c r="H256" s="646">
        <v>49800</v>
      </c>
      <c r="I256" s="646"/>
      <c r="K256" s="658"/>
      <c r="L256" s="658"/>
      <c r="M256" s="659"/>
      <c r="N256" s="659"/>
      <c r="O256" s="159"/>
    </row>
    <row r="257" spans="1:15" ht="15.75">
      <c r="A257" s="159"/>
      <c r="B257" s="653">
        <v>43172</v>
      </c>
      <c r="C257" s="654">
        <f t="shared" si="2"/>
        <v>10331036568</v>
      </c>
      <c r="D257" s="56"/>
      <c r="E257" s="56"/>
      <c r="F257" s="158">
        <v>792346456</v>
      </c>
      <c r="G257" s="672">
        <v>118331774</v>
      </c>
      <c r="H257" s="646">
        <v>48259</v>
      </c>
      <c r="I257" s="646"/>
      <c r="K257" s="658"/>
      <c r="L257" s="658"/>
      <c r="M257" s="659"/>
      <c r="N257" s="659"/>
      <c r="O257" s="159"/>
    </row>
    <row r="258" spans="1:15" ht="15.75">
      <c r="A258" s="159"/>
      <c r="B258" s="653">
        <v>43173</v>
      </c>
      <c r="C258" s="654">
        <f t="shared" si="2"/>
        <v>10362456646</v>
      </c>
      <c r="D258" s="56"/>
      <c r="E258" s="56"/>
      <c r="F258" s="158">
        <v>823766534</v>
      </c>
      <c r="G258" s="672">
        <v>118742600</v>
      </c>
      <c r="H258" s="646">
        <v>44059</v>
      </c>
      <c r="I258" s="646"/>
      <c r="K258" s="658"/>
      <c r="L258" s="658"/>
      <c r="M258" s="659"/>
      <c r="N258" s="659"/>
      <c r="O258" s="159"/>
    </row>
    <row r="259" spans="1:15" ht="15.75">
      <c r="A259" s="159"/>
      <c r="B259" s="653">
        <v>43174</v>
      </c>
      <c r="C259" s="654">
        <f t="shared" si="2"/>
        <v>9989366791</v>
      </c>
      <c r="D259" s="56"/>
      <c r="E259" s="56"/>
      <c r="F259" s="158">
        <v>450676679</v>
      </c>
      <c r="G259" s="672">
        <v>118888851</v>
      </c>
      <c r="H259" s="646">
        <v>47446</v>
      </c>
      <c r="I259" s="646"/>
      <c r="K259" s="658"/>
      <c r="L259" s="658"/>
      <c r="M259" s="659"/>
      <c r="N259" s="659"/>
      <c r="O259" s="159"/>
    </row>
    <row r="260" spans="1:15" ht="15.75">
      <c r="A260" s="159"/>
      <c r="B260" s="653">
        <v>43175</v>
      </c>
      <c r="C260" s="654">
        <f t="shared" si="2"/>
        <v>10291707129</v>
      </c>
      <c r="D260" s="56"/>
      <c r="E260" s="56"/>
      <c r="F260" s="158">
        <v>753017017</v>
      </c>
      <c r="G260" s="672">
        <v>119033656</v>
      </c>
      <c r="H260" s="646">
        <v>45387</v>
      </c>
      <c r="I260" s="646"/>
      <c r="K260" s="658"/>
      <c r="L260" s="658"/>
      <c r="M260" s="659"/>
      <c r="N260" s="659"/>
      <c r="O260" s="159"/>
    </row>
    <row r="261" spans="1:15" ht="15.75">
      <c r="A261" s="159"/>
      <c r="B261" s="653">
        <v>43176</v>
      </c>
      <c r="C261" s="654">
        <f t="shared" si="2"/>
        <v>9976704795</v>
      </c>
      <c r="D261" s="56"/>
      <c r="E261" s="56"/>
      <c r="F261" s="158">
        <v>438014683</v>
      </c>
      <c r="G261" s="672">
        <v>119091764</v>
      </c>
      <c r="H261" s="646">
        <v>47722</v>
      </c>
      <c r="I261" s="646"/>
      <c r="K261" s="658"/>
      <c r="L261" s="658"/>
      <c r="M261" s="659"/>
      <c r="N261" s="659"/>
      <c r="O261" s="159"/>
    </row>
    <row r="262" spans="1:15" ht="15.75">
      <c r="A262" s="159"/>
      <c r="B262" s="653">
        <v>43177</v>
      </c>
      <c r="C262" s="654">
        <f t="shared" si="2"/>
        <v>10332032369</v>
      </c>
      <c r="D262" s="56"/>
      <c r="E262" s="56"/>
      <c r="F262" s="657">
        <v>793342257</v>
      </c>
      <c r="G262" s="672">
        <v>119317697</v>
      </c>
      <c r="H262" s="646">
        <v>46326</v>
      </c>
      <c r="I262" s="646"/>
      <c r="K262" s="658"/>
      <c r="L262" s="658"/>
      <c r="M262" s="659"/>
      <c r="N262" s="659"/>
      <c r="O262" s="159"/>
    </row>
    <row r="263" spans="1:15" ht="15.75">
      <c r="A263" s="159"/>
      <c r="B263" s="653">
        <v>43178</v>
      </c>
      <c r="C263" s="654">
        <f t="shared" si="2"/>
        <v>10100209958</v>
      </c>
      <c r="D263" s="56"/>
      <c r="E263" s="56"/>
      <c r="F263" s="672">
        <v>561519846</v>
      </c>
      <c r="G263" s="672">
        <v>119416991</v>
      </c>
      <c r="H263" s="646">
        <v>47981</v>
      </c>
      <c r="I263" s="646"/>
      <c r="K263" s="658"/>
      <c r="L263" s="658"/>
      <c r="M263" s="659"/>
      <c r="N263" s="659"/>
      <c r="O263" s="159"/>
    </row>
    <row r="264" spans="1:15" ht="15.75">
      <c r="A264" s="159"/>
      <c r="B264" s="653">
        <v>43179</v>
      </c>
      <c r="C264" s="654">
        <f t="shared" si="2"/>
        <v>9639515727</v>
      </c>
      <c r="D264" s="56"/>
      <c r="E264" s="56"/>
      <c r="F264" s="672">
        <v>100825615</v>
      </c>
      <c r="G264" s="672">
        <v>119637851</v>
      </c>
      <c r="H264" s="646">
        <v>44026</v>
      </c>
      <c r="I264" s="646"/>
      <c r="K264" s="658"/>
      <c r="L264" s="658"/>
      <c r="M264" s="659"/>
      <c r="N264" s="659"/>
      <c r="O264" s="159"/>
    </row>
    <row r="265" spans="1:15" ht="15.75">
      <c r="A265" s="159"/>
      <c r="B265" s="653">
        <v>43180</v>
      </c>
      <c r="C265" s="654">
        <f t="shared" si="2"/>
        <v>10101163881</v>
      </c>
      <c r="D265" s="56"/>
      <c r="E265" s="56"/>
      <c r="F265" s="672">
        <v>562473769</v>
      </c>
      <c r="G265" s="672">
        <v>119686476</v>
      </c>
      <c r="H265" s="646">
        <v>48334</v>
      </c>
      <c r="I265" s="646"/>
      <c r="K265" s="658"/>
      <c r="L265" s="658"/>
      <c r="M265" s="659"/>
      <c r="N265" s="659"/>
      <c r="O265" s="159"/>
    </row>
    <row r="266" spans="1:15" ht="15.75">
      <c r="A266" s="159"/>
      <c r="B266" s="653">
        <v>43181</v>
      </c>
      <c r="C266" s="654">
        <f t="shared" si="2"/>
        <v>9687600716</v>
      </c>
      <c r="D266" s="56"/>
      <c r="E266" s="56"/>
      <c r="F266" s="158">
        <v>148910604</v>
      </c>
      <c r="G266" s="672">
        <v>119958066</v>
      </c>
      <c r="H266" s="646">
        <v>47252</v>
      </c>
      <c r="I266" s="646"/>
      <c r="K266" s="658"/>
      <c r="L266" s="658"/>
      <c r="M266" s="659"/>
      <c r="N266" s="659"/>
      <c r="O266" s="159"/>
    </row>
    <row r="267" spans="1:15" ht="15.75">
      <c r="A267" s="159"/>
      <c r="B267" s="653">
        <v>43182</v>
      </c>
      <c r="C267" s="654">
        <f t="shared" si="2"/>
        <v>10159749956</v>
      </c>
      <c r="D267" s="56"/>
      <c r="E267" s="56"/>
      <c r="F267" s="672">
        <v>621059844</v>
      </c>
      <c r="G267" s="672">
        <v>120055742</v>
      </c>
      <c r="H267" s="646">
        <v>48927</v>
      </c>
      <c r="I267" s="646"/>
      <c r="K267" s="658"/>
      <c r="L267" s="658"/>
      <c r="M267" s="659"/>
      <c r="N267" s="659"/>
      <c r="O267" s="159"/>
    </row>
    <row r="268" spans="1:15" ht="15.75">
      <c r="A268" s="159"/>
      <c r="B268" s="653">
        <v>43183</v>
      </c>
      <c r="C268" s="654">
        <f t="shared" si="2"/>
        <v>9974788918</v>
      </c>
      <c r="D268" s="56"/>
      <c r="E268" s="56"/>
      <c r="F268" s="158">
        <v>436098806</v>
      </c>
      <c r="G268" s="672">
        <v>120056772</v>
      </c>
      <c r="H268" s="646">
        <v>48053</v>
      </c>
      <c r="I268" s="646"/>
      <c r="K268" s="658"/>
      <c r="L268" s="658"/>
      <c r="M268" s="659"/>
      <c r="N268" s="659"/>
      <c r="O268" s="159"/>
    </row>
    <row r="269" spans="1:15" ht="15.75">
      <c r="A269" s="159"/>
      <c r="B269" s="653">
        <v>43184</v>
      </c>
      <c r="C269" s="654">
        <f t="shared" si="2"/>
        <v>10134008900</v>
      </c>
      <c r="D269" s="56"/>
      <c r="E269" s="56"/>
      <c r="F269" s="158">
        <v>595318788</v>
      </c>
      <c r="G269" s="672">
        <v>120263801</v>
      </c>
      <c r="H269" s="646">
        <v>49994</v>
      </c>
      <c r="I269" s="646"/>
      <c r="K269" s="658"/>
      <c r="L269" s="658"/>
      <c r="M269" s="659"/>
      <c r="N269" s="659"/>
      <c r="O269" s="159"/>
    </row>
    <row r="270" spans="1:15" ht="15.75">
      <c r="A270" s="159"/>
      <c r="B270" s="653">
        <v>43185</v>
      </c>
      <c r="C270" s="654">
        <f t="shared" si="2"/>
        <v>10213436942</v>
      </c>
      <c r="D270" s="56"/>
      <c r="E270" s="56"/>
      <c r="F270" s="158">
        <v>674746830</v>
      </c>
      <c r="G270" s="672">
        <v>120285175</v>
      </c>
      <c r="H270" s="646">
        <v>43845</v>
      </c>
      <c r="I270" s="646"/>
      <c r="K270" s="658"/>
      <c r="L270" s="658"/>
      <c r="M270" s="659"/>
      <c r="N270" s="659"/>
      <c r="O270" s="159"/>
    </row>
    <row r="271" spans="1:15" ht="15.75">
      <c r="A271" s="159"/>
      <c r="B271" s="653">
        <v>43186</v>
      </c>
      <c r="C271" s="654">
        <f t="shared" si="2"/>
        <v>10284511535</v>
      </c>
      <c r="D271" s="56"/>
      <c r="E271" s="56"/>
      <c r="F271" s="672">
        <v>745821423</v>
      </c>
      <c r="G271" s="672">
        <v>120293716</v>
      </c>
      <c r="H271" s="646">
        <v>43522</v>
      </c>
      <c r="I271" s="646"/>
      <c r="K271" s="658"/>
      <c r="L271" s="658"/>
      <c r="M271" s="659"/>
      <c r="N271" s="659"/>
      <c r="O271" s="159"/>
    </row>
    <row r="272" spans="1:15" ht="15.75">
      <c r="A272" s="159"/>
      <c r="B272" s="653">
        <v>43187</v>
      </c>
      <c r="C272" s="654">
        <f t="shared" si="2"/>
        <v>9926393834</v>
      </c>
      <c r="D272" s="56"/>
      <c r="E272" s="56"/>
      <c r="F272" s="158">
        <v>387703722</v>
      </c>
      <c r="G272" s="672">
        <v>121086108</v>
      </c>
      <c r="H272" s="646">
        <v>44625</v>
      </c>
      <c r="I272" s="646"/>
      <c r="K272" s="658"/>
      <c r="L272" s="658"/>
      <c r="M272" s="659"/>
      <c r="N272" s="659"/>
      <c r="O272" s="159"/>
    </row>
    <row r="273" spans="1:15" ht="15.75">
      <c r="A273" s="159"/>
      <c r="B273" s="653">
        <v>43188</v>
      </c>
      <c r="C273" s="654">
        <f t="shared" si="2"/>
        <v>9689649245</v>
      </c>
      <c r="D273" s="56"/>
      <c r="E273" s="56"/>
      <c r="F273" s="158">
        <v>150959133</v>
      </c>
      <c r="G273" s="672">
        <v>121324122</v>
      </c>
      <c r="H273" s="646">
        <v>46184</v>
      </c>
      <c r="I273" s="646"/>
      <c r="K273" s="658"/>
      <c r="L273" s="658"/>
      <c r="M273" s="659"/>
      <c r="N273" s="659"/>
      <c r="O273" s="159"/>
    </row>
    <row r="274" spans="1:15" ht="15.75">
      <c r="A274" s="159"/>
      <c r="B274" s="653">
        <v>43189</v>
      </c>
      <c r="C274" s="654">
        <f t="shared" si="2"/>
        <v>10025248384</v>
      </c>
      <c r="D274" s="56"/>
      <c r="E274" s="56"/>
      <c r="F274" s="158">
        <v>486558272</v>
      </c>
      <c r="G274" s="672">
        <v>121333834</v>
      </c>
      <c r="H274" s="646">
        <v>44795</v>
      </c>
      <c r="I274" s="646"/>
      <c r="K274" s="658"/>
      <c r="L274" s="658"/>
      <c r="M274" s="659"/>
      <c r="N274" s="659"/>
      <c r="O274" s="159"/>
    </row>
    <row r="275" spans="1:15" ht="15.75">
      <c r="A275" s="159"/>
      <c r="B275" s="653">
        <v>43190</v>
      </c>
      <c r="C275" s="654">
        <f t="shared" si="2"/>
        <v>10439913538</v>
      </c>
      <c r="D275" s="56"/>
      <c r="E275" s="56"/>
      <c r="F275" s="158">
        <v>901223426</v>
      </c>
      <c r="G275" s="672">
        <v>121333876</v>
      </c>
      <c r="H275" s="646">
        <v>44382</v>
      </c>
      <c r="I275" s="646"/>
      <c r="K275" s="658"/>
      <c r="L275" s="658"/>
      <c r="M275" s="659"/>
      <c r="N275" s="659"/>
      <c r="O275" s="159"/>
    </row>
    <row r="276" spans="1:15" ht="15.75">
      <c r="A276" s="159"/>
      <c r="B276" s="653">
        <v>43191</v>
      </c>
      <c r="C276" s="654">
        <f t="shared" si="2"/>
        <v>10046774289</v>
      </c>
      <c r="D276" s="56"/>
      <c r="E276" s="56"/>
      <c r="F276" s="158">
        <v>508084177</v>
      </c>
      <c r="G276" s="672">
        <v>121386364</v>
      </c>
      <c r="H276" s="646">
        <v>49411</v>
      </c>
      <c r="I276" s="646"/>
      <c r="K276" s="658"/>
      <c r="L276" s="658"/>
      <c r="M276" s="659"/>
      <c r="N276" s="659"/>
      <c r="O276" s="159"/>
    </row>
    <row r="277" spans="1:15" ht="15.75">
      <c r="A277" s="159"/>
      <c r="B277" s="653">
        <v>43192</v>
      </c>
      <c r="C277" s="654">
        <f t="shared" si="2"/>
        <v>10349839071</v>
      </c>
      <c r="D277" s="56"/>
      <c r="E277" s="56"/>
      <c r="F277" s="158">
        <v>811148959</v>
      </c>
      <c r="G277" s="672">
        <v>121494493</v>
      </c>
      <c r="H277" s="646">
        <v>49328</v>
      </c>
      <c r="I277" s="646"/>
      <c r="K277" s="658"/>
      <c r="L277" s="658"/>
      <c r="M277" s="659"/>
      <c r="N277" s="659"/>
      <c r="O277" s="159"/>
    </row>
    <row r="278" spans="1:15" ht="15.75">
      <c r="A278" s="159"/>
      <c r="B278" s="653">
        <v>43193</v>
      </c>
      <c r="C278" s="654">
        <f t="shared" si="2"/>
        <v>10183405213</v>
      </c>
      <c r="D278" s="56"/>
      <c r="E278" s="56"/>
      <c r="F278" s="657">
        <v>644715101</v>
      </c>
      <c r="G278" s="672">
        <v>121552206</v>
      </c>
      <c r="H278" s="646">
        <v>46767</v>
      </c>
      <c r="I278" s="646"/>
      <c r="K278" s="658"/>
      <c r="L278" s="658"/>
      <c r="M278" s="659"/>
      <c r="N278" s="659"/>
      <c r="O278" s="159"/>
    </row>
    <row r="279" spans="1:15" ht="15.75">
      <c r="A279" s="159"/>
      <c r="B279" s="653">
        <v>43194</v>
      </c>
      <c r="C279" s="654">
        <f t="shared" si="2"/>
        <v>10372856600</v>
      </c>
      <c r="D279" s="56"/>
      <c r="E279" s="56"/>
      <c r="F279" s="158">
        <v>834166488</v>
      </c>
      <c r="G279" s="672">
        <v>121744803</v>
      </c>
      <c r="H279" s="646">
        <v>48356</v>
      </c>
      <c r="I279" s="646"/>
      <c r="K279" s="658"/>
      <c r="L279" s="658"/>
      <c r="M279" s="659"/>
      <c r="N279" s="659"/>
      <c r="O279" s="159"/>
    </row>
    <row r="280" spans="1:15" ht="15.75">
      <c r="A280" s="159"/>
      <c r="B280" s="653">
        <v>43195</v>
      </c>
      <c r="C280" s="654">
        <f t="shared" si="2"/>
        <v>10124669399</v>
      </c>
      <c r="D280" s="56"/>
      <c r="E280" s="56"/>
      <c r="F280" s="158">
        <v>585979287</v>
      </c>
      <c r="G280" s="672">
        <v>121860657</v>
      </c>
      <c r="H280" s="646">
        <v>48671</v>
      </c>
      <c r="I280" s="646"/>
      <c r="K280" s="658"/>
      <c r="L280" s="658"/>
      <c r="M280" s="659"/>
      <c r="N280" s="659"/>
      <c r="O280" s="159"/>
    </row>
    <row r="281" spans="1:15" ht="15.75">
      <c r="A281" s="159"/>
      <c r="B281" s="653">
        <v>43196</v>
      </c>
      <c r="C281" s="654">
        <f t="shared" si="2"/>
        <v>9831560752</v>
      </c>
      <c r="D281" s="56"/>
      <c r="E281" s="56"/>
      <c r="F281" s="158">
        <v>292870640</v>
      </c>
      <c r="G281" s="672">
        <v>121967779</v>
      </c>
      <c r="H281" s="646">
        <v>46635</v>
      </c>
      <c r="I281" s="646"/>
      <c r="K281" s="658"/>
      <c r="L281" s="658"/>
      <c r="M281" s="659"/>
      <c r="N281" s="659"/>
      <c r="O281" s="159"/>
    </row>
    <row r="282" spans="1:15" ht="15.75">
      <c r="A282" s="81"/>
      <c r="B282" s="653">
        <v>43197</v>
      </c>
      <c r="C282" s="654">
        <f t="shared" si="2"/>
        <v>10506048310</v>
      </c>
      <c r="D282" s="56"/>
      <c r="E282" s="56"/>
      <c r="F282" s="158">
        <v>967358198</v>
      </c>
      <c r="G282" s="672">
        <v>122204762</v>
      </c>
      <c r="H282" s="646">
        <v>49331</v>
      </c>
      <c r="I282" s="646"/>
      <c r="K282" s="658"/>
      <c r="L282" s="658"/>
      <c r="M282" s="661"/>
      <c r="N282" s="661"/>
      <c r="O282" s="81"/>
    </row>
    <row r="283" spans="1:15" ht="15.75">
      <c r="A283" s="81"/>
      <c r="B283" s="653">
        <v>43198</v>
      </c>
      <c r="C283" s="654">
        <f t="shared" si="2"/>
        <v>9877115797</v>
      </c>
      <c r="D283" s="56"/>
      <c r="E283" s="56"/>
      <c r="F283" s="158">
        <v>338425685</v>
      </c>
      <c r="G283" s="672">
        <v>122336510</v>
      </c>
      <c r="H283" s="646">
        <v>50230</v>
      </c>
      <c r="I283" s="646"/>
      <c r="K283" s="658"/>
      <c r="L283" s="658"/>
      <c r="M283" s="661"/>
      <c r="N283" s="661"/>
      <c r="O283" s="81"/>
    </row>
    <row r="284" spans="1:15" ht="15.75">
      <c r="A284" s="159"/>
      <c r="B284" s="653">
        <v>43199</v>
      </c>
      <c r="C284" s="654">
        <f t="shared" si="2"/>
        <v>9813347197</v>
      </c>
      <c r="D284" s="56"/>
      <c r="E284" s="56"/>
      <c r="F284" s="158">
        <v>274657085</v>
      </c>
      <c r="G284" s="672">
        <v>122343857</v>
      </c>
      <c r="H284" s="646">
        <v>46463</v>
      </c>
      <c r="I284" s="646"/>
      <c r="K284" s="658"/>
      <c r="L284" s="658"/>
      <c r="M284" s="659"/>
      <c r="N284" s="659"/>
      <c r="O284" s="159"/>
    </row>
    <row r="285" spans="1:15" ht="15.75">
      <c r="A285" s="159"/>
      <c r="B285" s="653">
        <v>43200</v>
      </c>
      <c r="C285" s="654">
        <f t="shared" si="2"/>
        <v>10068838238</v>
      </c>
      <c r="D285" s="56"/>
      <c r="E285" s="56"/>
      <c r="F285" s="158">
        <v>530148126</v>
      </c>
      <c r="G285" s="672">
        <v>122415785</v>
      </c>
      <c r="H285" s="646">
        <v>43472</v>
      </c>
      <c r="I285" s="646"/>
      <c r="K285" s="658"/>
      <c r="L285" s="658"/>
      <c r="M285" s="659"/>
      <c r="N285" s="659"/>
      <c r="O285" s="159"/>
    </row>
    <row r="286" spans="1:15" ht="15.75">
      <c r="A286" s="159"/>
      <c r="B286" s="653">
        <v>43201</v>
      </c>
      <c r="C286" s="654">
        <f t="shared" si="2"/>
        <v>9665176565</v>
      </c>
      <c r="D286" s="56"/>
      <c r="E286" s="56"/>
      <c r="F286" s="158">
        <v>126486453</v>
      </c>
      <c r="G286" s="672">
        <v>122474021</v>
      </c>
      <c r="H286" s="646">
        <v>44022</v>
      </c>
      <c r="I286" s="646"/>
      <c r="K286" s="658"/>
      <c r="L286" s="658"/>
      <c r="M286" s="659"/>
      <c r="N286" s="659"/>
      <c r="O286" s="159"/>
    </row>
    <row r="287" spans="1:15" ht="15.75">
      <c r="A287" s="159"/>
      <c r="B287" s="653">
        <v>43202</v>
      </c>
      <c r="C287" s="654">
        <f t="shared" si="2"/>
        <v>10054369875</v>
      </c>
      <c r="D287" s="56"/>
      <c r="E287" s="56"/>
      <c r="F287" s="158">
        <v>515679763</v>
      </c>
      <c r="G287" s="672">
        <v>122650291</v>
      </c>
      <c r="H287" s="646">
        <v>43336</v>
      </c>
      <c r="I287" s="646"/>
      <c r="K287" s="658"/>
      <c r="L287" s="658"/>
      <c r="M287" s="659"/>
      <c r="N287" s="659"/>
      <c r="O287" s="159"/>
    </row>
    <row r="288" spans="1:15" ht="15.75">
      <c r="A288" s="159"/>
      <c r="B288" s="653">
        <v>43203</v>
      </c>
      <c r="C288" s="654">
        <f t="shared" ref="C288:C351" si="3">F288+(F$88*28679+98765)+(G$88*6587+87654)+(E$88*9537+76543)+(J$88*5713+4528)</f>
        <v>10428680954</v>
      </c>
      <c r="D288" s="56"/>
      <c r="E288" s="56"/>
      <c r="F288" s="158">
        <v>889990842</v>
      </c>
      <c r="G288" s="672">
        <v>122699831</v>
      </c>
      <c r="H288" s="646">
        <v>49462</v>
      </c>
      <c r="I288" s="646"/>
      <c r="K288" s="658"/>
      <c r="L288" s="658"/>
      <c r="M288" s="659"/>
      <c r="N288" s="659"/>
      <c r="O288" s="159"/>
    </row>
    <row r="289" spans="1:15" ht="15.75">
      <c r="A289" s="81"/>
      <c r="B289" s="653">
        <v>43204</v>
      </c>
      <c r="C289" s="654">
        <f t="shared" si="3"/>
        <v>9945136076</v>
      </c>
      <c r="D289" s="56"/>
      <c r="E289" s="56"/>
      <c r="F289" s="158">
        <v>406445964</v>
      </c>
      <c r="G289" s="672">
        <v>122783199</v>
      </c>
      <c r="H289" s="646">
        <v>47757</v>
      </c>
      <c r="I289" s="646"/>
      <c r="K289" s="658"/>
      <c r="L289" s="658"/>
      <c r="M289" s="661"/>
      <c r="N289" s="661"/>
      <c r="O289" s="81"/>
    </row>
    <row r="290" spans="1:15" ht="15.75">
      <c r="A290" s="159"/>
      <c r="B290" s="653">
        <v>43205</v>
      </c>
      <c r="C290" s="654">
        <f t="shared" si="3"/>
        <v>10479573748</v>
      </c>
      <c r="D290" s="56"/>
      <c r="E290" s="56"/>
      <c r="F290" s="158">
        <v>940883636</v>
      </c>
      <c r="G290" s="672">
        <v>122816655</v>
      </c>
      <c r="H290" s="646">
        <v>44641</v>
      </c>
      <c r="I290" s="646"/>
      <c r="K290" s="658"/>
      <c r="L290" s="658"/>
      <c r="M290" s="659"/>
      <c r="N290" s="659"/>
      <c r="O290" s="159"/>
    </row>
    <row r="291" spans="1:15" ht="15.75">
      <c r="A291" s="159"/>
      <c r="B291" s="653">
        <v>43206</v>
      </c>
      <c r="C291" s="654">
        <f t="shared" si="3"/>
        <v>10024295194</v>
      </c>
      <c r="D291" s="56"/>
      <c r="E291" s="56"/>
      <c r="F291" s="158">
        <v>485605082</v>
      </c>
      <c r="G291" s="672">
        <v>122847077</v>
      </c>
      <c r="H291" s="646">
        <v>43763</v>
      </c>
      <c r="I291" s="646"/>
      <c r="K291" s="658"/>
      <c r="L291" s="658"/>
      <c r="M291" s="659"/>
      <c r="N291" s="659"/>
      <c r="O291" s="159"/>
    </row>
    <row r="292" spans="1:15" ht="15.75">
      <c r="A292" s="159"/>
      <c r="B292" s="653">
        <v>43207</v>
      </c>
      <c r="C292" s="654">
        <f t="shared" si="3"/>
        <v>10538375104</v>
      </c>
      <c r="D292" s="56"/>
      <c r="E292" s="56"/>
      <c r="F292" s="158">
        <v>999684992</v>
      </c>
      <c r="G292" s="672">
        <v>123256808</v>
      </c>
      <c r="H292" s="646">
        <v>48505</v>
      </c>
      <c r="I292" s="646"/>
      <c r="K292" s="658"/>
      <c r="L292" s="658"/>
      <c r="M292" s="659"/>
      <c r="N292" s="659"/>
      <c r="O292" s="159"/>
    </row>
    <row r="293" spans="1:15" ht="15.75">
      <c r="A293" s="159"/>
      <c r="B293" s="653">
        <v>43208</v>
      </c>
      <c r="C293" s="654">
        <f t="shared" si="3"/>
        <v>10046087550</v>
      </c>
      <c r="D293" s="56"/>
      <c r="E293" s="56"/>
      <c r="F293" s="672">
        <v>507397438</v>
      </c>
      <c r="G293" s="672">
        <v>123297210</v>
      </c>
      <c r="H293" s="646">
        <v>48233</v>
      </c>
      <c r="I293" s="646"/>
      <c r="K293" s="658"/>
      <c r="L293" s="658"/>
      <c r="M293" s="659"/>
      <c r="N293" s="659"/>
      <c r="O293" s="159"/>
    </row>
    <row r="294" spans="1:15" ht="15.75">
      <c r="A294" s="159"/>
      <c r="B294" s="653">
        <v>43209</v>
      </c>
      <c r="C294" s="654">
        <f t="shared" si="3"/>
        <v>9693041663</v>
      </c>
      <c r="D294" s="56"/>
      <c r="E294" s="56"/>
      <c r="F294" s="158">
        <v>154351551</v>
      </c>
      <c r="G294" s="672">
        <v>123372478</v>
      </c>
      <c r="H294" s="646">
        <v>48501</v>
      </c>
      <c r="I294" s="646"/>
      <c r="K294" s="658"/>
      <c r="L294" s="658"/>
      <c r="M294" s="659"/>
      <c r="N294" s="659"/>
      <c r="O294" s="159"/>
    </row>
    <row r="295" spans="1:15" ht="15.75">
      <c r="A295" s="159"/>
      <c r="B295" s="653">
        <v>43210</v>
      </c>
      <c r="C295" s="654">
        <f t="shared" si="3"/>
        <v>9736130181</v>
      </c>
      <c r="D295" s="56"/>
      <c r="E295" s="56"/>
      <c r="F295" s="158">
        <v>197440069</v>
      </c>
      <c r="G295" s="672">
        <v>123439353</v>
      </c>
      <c r="H295" s="646">
        <v>46435</v>
      </c>
      <c r="I295" s="646"/>
      <c r="K295" s="658"/>
      <c r="L295" s="658"/>
      <c r="M295" s="659"/>
      <c r="N295" s="659"/>
      <c r="O295" s="159"/>
    </row>
    <row r="296" spans="1:15" ht="15.75">
      <c r="A296" s="159"/>
      <c r="B296" s="653">
        <v>43211</v>
      </c>
      <c r="C296" s="654">
        <f t="shared" si="3"/>
        <v>10075861805</v>
      </c>
      <c r="D296" s="56"/>
      <c r="E296" s="56"/>
      <c r="F296" s="158">
        <v>537171693</v>
      </c>
      <c r="G296" s="672">
        <v>123576344</v>
      </c>
      <c r="H296" s="646">
        <v>46869</v>
      </c>
      <c r="I296" s="646"/>
      <c r="K296" s="658"/>
      <c r="L296" s="658"/>
      <c r="M296" s="659"/>
      <c r="N296" s="659"/>
      <c r="O296" s="159"/>
    </row>
    <row r="297" spans="1:15" ht="15.75">
      <c r="A297" s="159"/>
      <c r="B297" s="653">
        <v>43212</v>
      </c>
      <c r="C297" s="654">
        <f t="shared" si="3"/>
        <v>9751666522</v>
      </c>
      <c r="D297" s="56"/>
      <c r="E297" s="56"/>
      <c r="F297" s="158">
        <v>212976410</v>
      </c>
      <c r="G297" s="672">
        <v>123651299</v>
      </c>
      <c r="H297" s="646">
        <v>47837</v>
      </c>
      <c r="I297" s="646"/>
      <c r="K297" s="658"/>
      <c r="L297" s="658"/>
      <c r="M297" s="659"/>
      <c r="N297" s="659"/>
      <c r="O297" s="159"/>
    </row>
    <row r="298" spans="1:15" ht="15.75">
      <c r="A298" s="159"/>
      <c r="B298" s="653">
        <v>43213</v>
      </c>
      <c r="C298" s="654">
        <f t="shared" si="3"/>
        <v>10250915527</v>
      </c>
      <c r="D298" s="56"/>
      <c r="E298" s="56"/>
      <c r="F298" s="158">
        <v>712225415</v>
      </c>
      <c r="G298" s="672">
        <v>123712462</v>
      </c>
      <c r="H298" s="646">
        <v>48416</v>
      </c>
      <c r="I298" s="646"/>
      <c r="K298" s="658"/>
      <c r="L298" s="658"/>
      <c r="M298" s="659"/>
      <c r="N298" s="659"/>
      <c r="O298" s="159"/>
    </row>
    <row r="299" spans="1:15" ht="15.75">
      <c r="A299" s="159"/>
      <c r="B299" s="653">
        <v>43214</v>
      </c>
      <c r="C299" s="654">
        <f t="shared" si="3"/>
        <v>10330572077</v>
      </c>
      <c r="D299" s="56"/>
      <c r="E299" s="56"/>
      <c r="F299" s="158">
        <v>791881965</v>
      </c>
      <c r="G299" s="672">
        <v>123798244</v>
      </c>
      <c r="H299" s="646">
        <v>48174</v>
      </c>
      <c r="I299" s="646"/>
      <c r="K299" s="658"/>
      <c r="L299" s="658"/>
      <c r="M299" s="659"/>
      <c r="N299" s="659"/>
      <c r="O299" s="159"/>
    </row>
    <row r="300" spans="1:15" ht="15.75">
      <c r="A300" s="159"/>
      <c r="B300" s="653">
        <v>43215</v>
      </c>
      <c r="C300" s="654">
        <f t="shared" si="3"/>
        <v>10416095201</v>
      </c>
      <c r="D300" s="56"/>
      <c r="E300" s="56"/>
      <c r="F300" s="158">
        <v>877405089</v>
      </c>
      <c r="G300" s="672">
        <v>123876459</v>
      </c>
      <c r="H300" s="646">
        <v>46169</v>
      </c>
      <c r="I300" s="646"/>
      <c r="K300" s="658"/>
      <c r="L300" s="658"/>
      <c r="M300" s="659"/>
      <c r="N300" s="659"/>
      <c r="O300" s="159"/>
    </row>
    <row r="301" spans="1:15" ht="15.75">
      <c r="A301" s="159"/>
      <c r="B301" s="653">
        <v>43216</v>
      </c>
      <c r="C301" s="654">
        <f t="shared" si="3"/>
        <v>9870180853</v>
      </c>
      <c r="D301" s="56"/>
      <c r="E301" s="56"/>
      <c r="F301" s="158">
        <v>331490741</v>
      </c>
      <c r="G301" s="672">
        <v>124346989</v>
      </c>
      <c r="H301" s="646">
        <v>48944</v>
      </c>
      <c r="I301" s="646"/>
      <c r="K301" s="658"/>
      <c r="L301" s="658"/>
      <c r="M301" s="659"/>
      <c r="N301" s="659"/>
      <c r="O301" s="159"/>
    </row>
    <row r="302" spans="1:15" ht="15.75">
      <c r="A302" s="159"/>
      <c r="B302" s="653">
        <v>43217</v>
      </c>
      <c r="C302" s="654">
        <f t="shared" si="3"/>
        <v>10511900462</v>
      </c>
      <c r="D302" s="56"/>
      <c r="E302" s="56"/>
      <c r="F302" s="158">
        <v>973210350</v>
      </c>
      <c r="G302" s="672">
        <v>124580480</v>
      </c>
      <c r="H302" s="646">
        <v>43953</v>
      </c>
      <c r="I302" s="646"/>
      <c r="K302" s="658"/>
      <c r="L302" s="658"/>
      <c r="M302" s="659"/>
      <c r="N302" s="659"/>
      <c r="O302" s="159"/>
    </row>
    <row r="303" spans="1:15" ht="15.75">
      <c r="A303" s="159"/>
      <c r="B303" s="653">
        <v>43218</v>
      </c>
      <c r="C303" s="654">
        <f t="shared" si="3"/>
        <v>10068663605</v>
      </c>
      <c r="D303" s="56"/>
      <c r="E303" s="56"/>
      <c r="F303" s="158">
        <v>529973493</v>
      </c>
      <c r="G303" s="672">
        <v>124677711</v>
      </c>
      <c r="H303" s="646">
        <v>47590</v>
      </c>
      <c r="I303" s="646"/>
      <c r="K303" s="658"/>
      <c r="L303" s="658"/>
      <c r="M303" s="659"/>
      <c r="N303" s="659"/>
      <c r="O303" s="159"/>
    </row>
    <row r="304" spans="1:15" ht="15.75">
      <c r="A304" s="159"/>
      <c r="B304" s="653">
        <v>43219</v>
      </c>
      <c r="C304" s="654">
        <f t="shared" si="3"/>
        <v>9749678573</v>
      </c>
      <c r="D304" s="56"/>
      <c r="E304" s="56"/>
      <c r="F304" s="158">
        <v>210988461</v>
      </c>
      <c r="G304" s="672">
        <v>124713418</v>
      </c>
      <c r="H304" s="646">
        <v>43359</v>
      </c>
      <c r="I304" s="646"/>
      <c r="K304" s="658"/>
      <c r="L304" s="658"/>
      <c r="M304" s="659"/>
      <c r="N304" s="659"/>
      <c r="O304" s="159"/>
    </row>
    <row r="305" spans="1:15" ht="15.75">
      <c r="A305" s="159"/>
      <c r="B305" s="653">
        <v>43220</v>
      </c>
      <c r="C305" s="654">
        <f t="shared" si="3"/>
        <v>10052468105</v>
      </c>
      <c r="D305" s="56"/>
      <c r="E305" s="56"/>
      <c r="F305" s="158">
        <v>513777993</v>
      </c>
      <c r="G305" s="672">
        <v>124804521</v>
      </c>
      <c r="H305" s="646">
        <v>48221</v>
      </c>
      <c r="I305" s="646"/>
      <c r="K305" s="658"/>
      <c r="L305" s="658"/>
      <c r="M305" s="659"/>
      <c r="N305" s="659"/>
      <c r="O305" s="159"/>
    </row>
    <row r="306" spans="1:15" ht="15.75">
      <c r="A306" s="159"/>
      <c r="B306" s="653">
        <v>43221</v>
      </c>
      <c r="C306" s="654">
        <f t="shared" si="3"/>
        <v>10195038605</v>
      </c>
      <c r="D306" s="56"/>
      <c r="E306" s="56"/>
      <c r="F306" s="158">
        <v>656348493</v>
      </c>
      <c r="G306" s="672">
        <v>124874414</v>
      </c>
      <c r="H306" s="646">
        <v>44434</v>
      </c>
      <c r="I306" s="646"/>
      <c r="K306" s="658"/>
      <c r="L306" s="658"/>
      <c r="M306" s="659"/>
      <c r="N306" s="659"/>
      <c r="O306" s="159"/>
    </row>
    <row r="307" spans="1:15" ht="15.75">
      <c r="A307" s="159"/>
      <c r="B307" s="653">
        <v>43222</v>
      </c>
      <c r="C307" s="654">
        <f t="shared" si="3"/>
        <v>10266176407</v>
      </c>
      <c r="D307" s="56"/>
      <c r="E307" s="56"/>
      <c r="F307" s="158">
        <v>727486295</v>
      </c>
      <c r="G307" s="672">
        <v>124885603</v>
      </c>
      <c r="H307" s="646">
        <v>48181</v>
      </c>
      <c r="I307" s="646"/>
      <c r="K307" s="658"/>
      <c r="L307" s="658"/>
      <c r="M307" s="659"/>
      <c r="N307" s="659"/>
      <c r="O307" s="159"/>
    </row>
    <row r="308" spans="1:15" ht="15.75">
      <c r="A308" s="81"/>
      <c r="B308" s="653">
        <v>43223</v>
      </c>
      <c r="C308" s="654">
        <f t="shared" si="3"/>
        <v>10204443330</v>
      </c>
      <c r="D308" s="56"/>
      <c r="E308" s="56"/>
      <c r="F308" s="158">
        <v>665753218</v>
      </c>
      <c r="G308" s="672">
        <v>124920475</v>
      </c>
      <c r="H308" s="646">
        <v>47177</v>
      </c>
      <c r="I308" s="646"/>
      <c r="K308" s="658"/>
      <c r="L308" s="658"/>
      <c r="M308" s="661"/>
      <c r="N308" s="661"/>
      <c r="O308" s="81"/>
    </row>
    <row r="309" spans="1:15" ht="15.75">
      <c r="A309" s="81"/>
      <c r="B309" s="653">
        <v>43224</v>
      </c>
      <c r="C309" s="654">
        <f t="shared" si="3"/>
        <v>10297726004</v>
      </c>
      <c r="D309" s="56"/>
      <c r="E309" s="56"/>
      <c r="F309" s="158">
        <v>759035892</v>
      </c>
      <c r="G309" s="672">
        <v>125210587</v>
      </c>
      <c r="H309" s="646">
        <v>46794</v>
      </c>
      <c r="I309" s="646"/>
      <c r="K309" s="658"/>
      <c r="L309" s="658"/>
      <c r="M309" s="661"/>
      <c r="N309" s="661"/>
      <c r="O309" s="81"/>
    </row>
    <row r="310" spans="1:15" ht="15.75">
      <c r="A310" s="159"/>
      <c r="B310" s="653">
        <v>43225</v>
      </c>
      <c r="C310" s="654">
        <f t="shared" si="3"/>
        <v>9671199211</v>
      </c>
      <c r="D310" s="56"/>
      <c r="E310" s="56"/>
      <c r="F310" s="672">
        <v>132509099</v>
      </c>
      <c r="G310" s="672">
        <v>125305791</v>
      </c>
      <c r="H310" s="646">
        <v>44224</v>
      </c>
      <c r="I310" s="646"/>
      <c r="K310" s="658"/>
      <c r="L310" s="658"/>
      <c r="M310" s="659"/>
      <c r="N310" s="659"/>
      <c r="O310" s="159"/>
    </row>
    <row r="311" spans="1:15" ht="15.75">
      <c r="A311" s="159"/>
      <c r="B311" s="653">
        <v>43226</v>
      </c>
      <c r="C311" s="654">
        <f t="shared" si="3"/>
        <v>9771954869</v>
      </c>
      <c r="D311" s="56"/>
      <c r="E311" s="56"/>
      <c r="F311" s="158">
        <v>233264757</v>
      </c>
      <c r="G311" s="672">
        <v>125456249</v>
      </c>
      <c r="H311" s="646">
        <v>43866</v>
      </c>
      <c r="I311" s="646"/>
      <c r="K311" s="658"/>
      <c r="L311" s="658"/>
      <c r="M311" s="659"/>
      <c r="N311" s="659"/>
      <c r="O311" s="159"/>
    </row>
    <row r="312" spans="1:15" ht="15.75">
      <c r="A312" s="159"/>
      <c r="B312" s="653">
        <v>43227</v>
      </c>
      <c r="C312" s="654">
        <f t="shared" si="3"/>
        <v>9919828568</v>
      </c>
      <c r="D312" s="56"/>
      <c r="E312" s="56"/>
      <c r="F312" s="158">
        <v>381138456</v>
      </c>
      <c r="G312" s="672">
        <v>125486699</v>
      </c>
      <c r="H312" s="646">
        <v>48124</v>
      </c>
      <c r="I312" s="646"/>
      <c r="K312" s="658"/>
      <c r="L312" s="658"/>
      <c r="M312" s="659"/>
      <c r="N312" s="659"/>
      <c r="O312" s="159"/>
    </row>
    <row r="313" spans="1:15" ht="15.75">
      <c r="A313" s="159"/>
      <c r="B313" s="653">
        <v>43228</v>
      </c>
      <c r="C313" s="654">
        <f t="shared" si="3"/>
        <v>10460588773</v>
      </c>
      <c r="D313" s="56"/>
      <c r="E313" s="56"/>
      <c r="F313" s="657">
        <v>921898661</v>
      </c>
      <c r="G313" s="672">
        <v>125844875</v>
      </c>
      <c r="H313" s="646">
        <v>43660</v>
      </c>
      <c r="I313" s="646"/>
      <c r="K313" s="658"/>
      <c r="L313" s="658"/>
      <c r="M313" s="659"/>
      <c r="N313" s="659"/>
      <c r="O313" s="159"/>
    </row>
    <row r="314" spans="1:15" ht="15.75">
      <c r="A314" s="159"/>
      <c r="B314" s="653">
        <v>43229</v>
      </c>
      <c r="C314" s="654">
        <f t="shared" si="3"/>
        <v>9881952771</v>
      </c>
      <c r="D314" s="56"/>
      <c r="E314" s="56"/>
      <c r="F314" s="158">
        <v>343262659</v>
      </c>
      <c r="G314" s="672">
        <v>125947758</v>
      </c>
      <c r="H314" s="646">
        <v>47233</v>
      </c>
      <c r="I314" s="646"/>
      <c r="K314" s="658"/>
      <c r="L314" s="658"/>
      <c r="M314" s="659"/>
      <c r="N314" s="659"/>
      <c r="O314" s="159"/>
    </row>
    <row r="315" spans="1:15" ht="15.75">
      <c r="A315" s="159"/>
      <c r="B315" s="653">
        <v>43230</v>
      </c>
      <c r="C315" s="654">
        <f t="shared" si="3"/>
        <v>10130754618</v>
      </c>
      <c r="D315" s="56"/>
      <c r="E315" s="56"/>
      <c r="F315" s="158">
        <v>592064506</v>
      </c>
      <c r="G315" s="672">
        <v>126225658</v>
      </c>
      <c r="H315" s="646">
        <v>47956</v>
      </c>
      <c r="I315" s="646"/>
      <c r="K315" s="658"/>
      <c r="L315" s="658"/>
      <c r="M315" s="659"/>
      <c r="N315" s="659"/>
      <c r="O315" s="159"/>
    </row>
    <row r="316" spans="1:15" ht="15.75">
      <c r="A316" s="159"/>
      <c r="B316" s="653">
        <v>43231</v>
      </c>
      <c r="C316" s="654">
        <f t="shared" si="3"/>
        <v>10347225294</v>
      </c>
      <c r="D316" s="56"/>
      <c r="E316" s="56"/>
      <c r="F316" s="158">
        <v>808535182</v>
      </c>
      <c r="G316" s="672">
        <v>126348274</v>
      </c>
      <c r="H316" s="646">
        <v>47528</v>
      </c>
      <c r="I316" s="646"/>
      <c r="K316" s="658"/>
      <c r="L316" s="658"/>
      <c r="M316" s="659"/>
      <c r="N316" s="659"/>
      <c r="O316" s="159"/>
    </row>
    <row r="317" spans="1:15" ht="15.75">
      <c r="A317" s="159"/>
      <c r="B317" s="653">
        <v>43232</v>
      </c>
      <c r="C317" s="654">
        <f t="shared" si="3"/>
        <v>9791242625</v>
      </c>
      <c r="D317" s="56"/>
      <c r="E317" s="56"/>
      <c r="F317" s="657">
        <v>252552513</v>
      </c>
      <c r="G317" s="672">
        <v>126380961</v>
      </c>
      <c r="H317" s="646">
        <v>47071</v>
      </c>
      <c r="I317" s="646"/>
      <c r="K317" s="658"/>
      <c r="L317" s="658"/>
      <c r="M317" s="659"/>
      <c r="N317" s="659"/>
      <c r="O317" s="159"/>
    </row>
    <row r="318" spans="1:15" ht="15.75">
      <c r="A318" s="650"/>
      <c r="B318" s="653">
        <v>43233</v>
      </c>
      <c r="C318" s="654">
        <f t="shared" si="3"/>
        <v>9752022454</v>
      </c>
      <c r="D318" s="56"/>
      <c r="E318" s="56"/>
      <c r="F318" s="158">
        <v>213332342</v>
      </c>
      <c r="G318" s="672">
        <v>126486453</v>
      </c>
      <c r="H318" s="646">
        <v>43201</v>
      </c>
      <c r="I318" s="646"/>
      <c r="K318" s="658"/>
      <c r="L318" s="658"/>
      <c r="M318" s="661"/>
      <c r="N318" s="661"/>
      <c r="O318" s="650"/>
    </row>
    <row r="319" spans="1:15" ht="15.75">
      <c r="A319" s="81"/>
      <c r="B319" s="653">
        <v>43234</v>
      </c>
      <c r="C319" s="654">
        <f t="shared" si="3"/>
        <v>10449655096</v>
      </c>
      <c r="D319" s="56"/>
      <c r="E319" s="56"/>
      <c r="F319" s="158">
        <v>910964984</v>
      </c>
      <c r="G319" s="672">
        <v>126537869</v>
      </c>
      <c r="H319" s="646">
        <v>49216</v>
      </c>
      <c r="I319" s="646"/>
      <c r="K319" s="658"/>
      <c r="L319" s="658"/>
      <c r="M319" s="661"/>
      <c r="N319" s="661"/>
      <c r="O319" s="81"/>
    </row>
    <row r="320" spans="1:15" ht="15.75">
      <c r="A320" s="159"/>
      <c r="B320" s="653">
        <v>43235</v>
      </c>
      <c r="C320" s="654">
        <f t="shared" si="3"/>
        <v>9687681473</v>
      </c>
      <c r="D320" s="56"/>
      <c r="E320" s="56"/>
      <c r="F320" s="672">
        <v>148991361</v>
      </c>
      <c r="G320" s="672">
        <v>126950460</v>
      </c>
      <c r="H320" s="646">
        <v>43120</v>
      </c>
      <c r="I320" s="646"/>
      <c r="K320" s="658"/>
      <c r="L320" s="658"/>
      <c r="M320" s="659"/>
      <c r="N320" s="659"/>
      <c r="O320" s="159"/>
    </row>
    <row r="321" spans="1:15" ht="15.75">
      <c r="A321" s="159"/>
      <c r="B321" s="653">
        <v>43236</v>
      </c>
      <c r="C321" s="654">
        <f t="shared" si="3"/>
        <v>10435760800</v>
      </c>
      <c r="D321" s="56"/>
      <c r="E321" s="56"/>
      <c r="F321" s="158">
        <v>897070688</v>
      </c>
      <c r="G321" s="672">
        <v>127037171</v>
      </c>
      <c r="H321" s="646">
        <v>47108</v>
      </c>
      <c r="I321" s="646"/>
      <c r="K321" s="658"/>
      <c r="L321" s="658"/>
      <c r="M321" s="659"/>
      <c r="N321" s="659"/>
      <c r="O321" s="159"/>
    </row>
    <row r="322" spans="1:15" ht="15.75">
      <c r="A322" s="159"/>
      <c r="B322" s="653">
        <v>43237</v>
      </c>
      <c r="C322" s="654">
        <f t="shared" si="3"/>
        <v>10432452490</v>
      </c>
      <c r="D322" s="56"/>
      <c r="E322" s="56"/>
      <c r="F322" s="158">
        <v>893762378</v>
      </c>
      <c r="G322" s="672">
        <v>127138762</v>
      </c>
      <c r="H322" s="646">
        <v>43428</v>
      </c>
      <c r="I322" s="646"/>
      <c r="K322" s="658"/>
      <c r="L322" s="658"/>
      <c r="M322" s="659"/>
      <c r="N322" s="659"/>
      <c r="O322" s="159"/>
    </row>
    <row r="323" spans="1:15" ht="15.75">
      <c r="A323" s="159"/>
      <c r="B323" s="653">
        <v>43238</v>
      </c>
      <c r="C323" s="654">
        <f t="shared" si="3"/>
        <v>9802581483</v>
      </c>
      <c r="D323" s="56"/>
      <c r="E323" s="56"/>
      <c r="F323" s="158">
        <v>263891371</v>
      </c>
      <c r="G323" s="672">
        <v>127403101</v>
      </c>
      <c r="H323" s="646">
        <v>46332</v>
      </c>
      <c r="I323" s="646"/>
      <c r="K323" s="658"/>
      <c r="L323" s="658"/>
      <c r="M323" s="659"/>
      <c r="N323" s="659"/>
      <c r="O323" s="159"/>
    </row>
    <row r="324" spans="1:15">
      <c r="A324" s="57"/>
      <c r="B324" s="653">
        <v>43239</v>
      </c>
      <c r="C324" s="654">
        <f t="shared" si="3"/>
        <v>10055794326</v>
      </c>
      <c r="D324" s="56"/>
      <c r="E324" s="56"/>
      <c r="F324" s="672">
        <v>517104214</v>
      </c>
      <c r="G324" s="672">
        <v>127480583</v>
      </c>
      <c r="H324" s="646">
        <v>50136</v>
      </c>
      <c r="I324" s="646"/>
      <c r="K324" s="658"/>
      <c r="L324" s="658"/>
      <c r="M324" s="638"/>
      <c r="N324" s="638"/>
      <c r="O324" s="57"/>
    </row>
    <row r="325" spans="1:15">
      <c r="A325" s="57"/>
      <c r="B325" s="653">
        <v>43240</v>
      </c>
      <c r="C325" s="654">
        <f t="shared" si="3"/>
        <v>9802659956</v>
      </c>
      <c r="D325" s="56"/>
      <c r="E325" s="56"/>
      <c r="F325" s="158">
        <v>263969844</v>
      </c>
      <c r="G325" s="672">
        <v>127525135</v>
      </c>
      <c r="H325" s="646">
        <v>45349</v>
      </c>
      <c r="I325" s="646"/>
      <c r="K325" s="658"/>
      <c r="L325" s="658"/>
      <c r="M325" s="638"/>
      <c r="N325" s="638"/>
      <c r="O325" s="57"/>
    </row>
    <row r="326" spans="1:15">
      <c r="A326" s="57"/>
      <c r="B326" s="653">
        <v>43241</v>
      </c>
      <c r="C326" s="654">
        <f t="shared" si="3"/>
        <v>10243860712</v>
      </c>
      <c r="D326" s="56"/>
      <c r="E326" s="56"/>
      <c r="F326" s="657">
        <v>705170600</v>
      </c>
      <c r="G326" s="672">
        <v>127608309</v>
      </c>
      <c r="H326" s="646">
        <v>49963</v>
      </c>
      <c r="I326" s="646"/>
      <c r="K326" s="658"/>
      <c r="L326" s="658"/>
      <c r="M326" s="638"/>
      <c r="N326" s="638"/>
      <c r="O326" s="57"/>
    </row>
    <row r="327" spans="1:15">
      <c r="A327" s="57"/>
      <c r="B327" s="653">
        <v>43242</v>
      </c>
      <c r="C327" s="654">
        <f t="shared" si="3"/>
        <v>10507260812</v>
      </c>
      <c r="D327" s="56"/>
      <c r="E327" s="56"/>
      <c r="F327" s="158">
        <v>968570700</v>
      </c>
      <c r="G327" s="672">
        <v>127721224</v>
      </c>
      <c r="H327" s="646">
        <v>43058</v>
      </c>
      <c r="I327" s="646"/>
      <c r="K327" s="658"/>
      <c r="L327" s="658"/>
      <c r="M327" s="638"/>
      <c r="N327" s="638"/>
      <c r="O327" s="57"/>
    </row>
    <row r="328" spans="1:15">
      <c r="A328" s="57"/>
      <c r="B328" s="653">
        <v>43243</v>
      </c>
      <c r="C328" s="654">
        <f t="shared" si="3"/>
        <v>9648128875</v>
      </c>
      <c r="D328" s="56"/>
      <c r="E328" s="56"/>
      <c r="F328" s="158">
        <v>109438763</v>
      </c>
      <c r="G328" s="672">
        <v>127887764</v>
      </c>
      <c r="H328" s="646">
        <v>48707</v>
      </c>
      <c r="I328" s="646"/>
      <c r="K328" s="658"/>
      <c r="L328" s="658"/>
      <c r="M328" s="638"/>
      <c r="N328" s="638"/>
      <c r="O328" s="57"/>
    </row>
    <row r="329" spans="1:15">
      <c r="A329" s="57"/>
      <c r="B329" s="653">
        <v>43244</v>
      </c>
      <c r="C329" s="654">
        <f t="shared" si="3"/>
        <v>10537871264</v>
      </c>
      <c r="D329" s="56"/>
      <c r="E329" s="56"/>
      <c r="F329" s="158">
        <v>999181152</v>
      </c>
      <c r="G329" s="672">
        <v>127995177</v>
      </c>
      <c r="H329" s="646">
        <v>45139</v>
      </c>
      <c r="I329" s="646"/>
      <c r="K329" s="658"/>
      <c r="L329" s="658"/>
      <c r="M329" s="638"/>
      <c r="N329" s="638"/>
      <c r="O329" s="57"/>
    </row>
    <row r="330" spans="1:15">
      <c r="A330" s="57"/>
      <c r="B330" s="653">
        <v>43245</v>
      </c>
      <c r="C330" s="654">
        <f t="shared" si="3"/>
        <v>9667782056</v>
      </c>
      <c r="D330" s="56"/>
      <c r="E330" s="56"/>
      <c r="F330" s="672">
        <v>129091944</v>
      </c>
      <c r="G330" s="672">
        <v>128182047</v>
      </c>
      <c r="H330" s="646">
        <v>46689</v>
      </c>
      <c r="I330" s="646"/>
      <c r="K330" s="658"/>
      <c r="L330" s="658"/>
      <c r="M330" s="638"/>
      <c r="N330" s="638"/>
      <c r="O330" s="57"/>
    </row>
    <row r="331" spans="1:15">
      <c r="A331" s="57"/>
      <c r="B331" s="653">
        <v>43246</v>
      </c>
      <c r="C331" s="654">
        <f t="shared" si="3"/>
        <v>9639768370</v>
      </c>
      <c r="D331" s="56"/>
      <c r="E331" s="56"/>
      <c r="F331" s="158">
        <v>101078258</v>
      </c>
      <c r="G331" s="672">
        <v>128216814</v>
      </c>
      <c r="H331" s="646">
        <v>47541</v>
      </c>
      <c r="I331" s="646"/>
      <c r="K331" s="658"/>
      <c r="L331" s="658"/>
      <c r="M331" s="638"/>
      <c r="N331" s="638"/>
      <c r="O331" s="57"/>
    </row>
    <row r="332" spans="1:15">
      <c r="A332" s="57"/>
      <c r="B332" s="653">
        <v>43247</v>
      </c>
      <c r="C332" s="654">
        <f t="shared" si="3"/>
        <v>10122695025</v>
      </c>
      <c r="D332" s="56"/>
      <c r="E332" s="56"/>
      <c r="F332" s="158">
        <v>584004913</v>
      </c>
      <c r="G332" s="672">
        <v>128262591</v>
      </c>
      <c r="H332" s="646">
        <v>47651</v>
      </c>
      <c r="I332" s="646"/>
      <c r="K332" s="658"/>
      <c r="L332" s="658"/>
      <c r="M332" s="638"/>
      <c r="N332" s="638"/>
      <c r="O332" s="57"/>
    </row>
    <row r="333" spans="1:15">
      <c r="A333" s="57"/>
      <c r="B333" s="653">
        <v>43248</v>
      </c>
      <c r="C333" s="654">
        <f t="shared" si="3"/>
        <v>10215078379</v>
      </c>
      <c r="D333" s="56"/>
      <c r="E333" s="56"/>
      <c r="F333" s="158">
        <v>676388267</v>
      </c>
      <c r="G333" s="672">
        <v>128451497</v>
      </c>
      <c r="H333" s="646">
        <v>47429</v>
      </c>
      <c r="I333" s="646"/>
      <c r="K333" s="658"/>
      <c r="L333" s="658"/>
      <c r="M333" s="638"/>
      <c r="N333" s="638"/>
      <c r="O333" s="57"/>
    </row>
    <row r="334" spans="1:15">
      <c r="A334" s="57"/>
      <c r="B334" s="653">
        <v>43249</v>
      </c>
      <c r="C334" s="654">
        <f t="shared" si="3"/>
        <v>9736977179</v>
      </c>
      <c r="D334" s="56"/>
      <c r="E334" s="56"/>
      <c r="F334" s="158">
        <v>198287067</v>
      </c>
      <c r="G334" s="672">
        <v>128497612</v>
      </c>
      <c r="H334" s="646">
        <v>47633</v>
      </c>
      <c r="I334" s="646"/>
      <c r="K334" s="658"/>
      <c r="L334" s="658"/>
      <c r="M334" s="638"/>
      <c r="N334" s="638"/>
      <c r="O334" s="57"/>
    </row>
    <row r="335" spans="1:15">
      <c r="A335" s="57"/>
      <c r="B335" s="653">
        <v>43250</v>
      </c>
      <c r="C335" s="654">
        <f t="shared" si="3"/>
        <v>9978912572</v>
      </c>
      <c r="D335" s="56"/>
      <c r="E335" s="56"/>
      <c r="F335" s="158">
        <v>440222460</v>
      </c>
      <c r="G335" s="672">
        <v>128917474</v>
      </c>
      <c r="H335" s="646">
        <v>43800</v>
      </c>
      <c r="I335" s="646"/>
      <c r="K335" s="658"/>
      <c r="L335" s="658"/>
      <c r="M335" s="638"/>
      <c r="N335" s="638"/>
      <c r="O335" s="57"/>
    </row>
    <row r="336" spans="1:15">
      <c r="A336" s="57"/>
      <c r="B336" s="653">
        <v>43251</v>
      </c>
      <c r="C336" s="654">
        <f t="shared" si="3"/>
        <v>10305259573</v>
      </c>
      <c r="D336" s="56"/>
      <c r="E336" s="56"/>
      <c r="F336" s="158">
        <v>766569461</v>
      </c>
      <c r="G336" s="672">
        <v>128957050</v>
      </c>
      <c r="H336" s="646">
        <v>47947</v>
      </c>
      <c r="I336" s="646"/>
      <c r="K336" s="658"/>
      <c r="L336" s="658"/>
      <c r="M336" s="638"/>
      <c r="N336" s="638"/>
      <c r="O336" s="57"/>
    </row>
    <row r="337" spans="1:15">
      <c r="A337" s="57"/>
      <c r="B337" s="653">
        <v>43252</v>
      </c>
      <c r="C337" s="654">
        <f t="shared" si="3"/>
        <v>10342569927</v>
      </c>
      <c r="D337" s="56"/>
      <c r="E337" s="56"/>
      <c r="F337" s="158">
        <v>803879815</v>
      </c>
      <c r="G337" s="672">
        <v>129091944</v>
      </c>
      <c r="H337" s="646">
        <v>43245</v>
      </c>
      <c r="I337" s="646"/>
      <c r="K337" s="658"/>
      <c r="L337" s="658"/>
      <c r="M337" s="638"/>
      <c r="N337" s="638"/>
      <c r="O337" s="57"/>
    </row>
    <row r="338" spans="1:15">
      <c r="A338" s="56"/>
      <c r="B338" s="653">
        <v>43253</v>
      </c>
      <c r="C338" s="654">
        <f t="shared" si="3"/>
        <v>10063127164</v>
      </c>
      <c r="D338" s="56"/>
      <c r="E338" s="56"/>
      <c r="F338" s="158">
        <v>524437052</v>
      </c>
      <c r="G338" s="672">
        <v>129140824</v>
      </c>
      <c r="H338" s="646">
        <v>45059</v>
      </c>
      <c r="I338" s="646"/>
      <c r="K338" s="658"/>
      <c r="L338" s="658"/>
      <c r="M338" s="662"/>
      <c r="N338" s="662"/>
      <c r="O338" s="56"/>
    </row>
    <row r="339" spans="1:15">
      <c r="A339" s="56"/>
      <c r="B339" s="653">
        <v>43254</v>
      </c>
      <c r="C339" s="654">
        <f t="shared" si="3"/>
        <v>10435810479</v>
      </c>
      <c r="D339" s="56"/>
      <c r="E339" s="56"/>
      <c r="F339" s="663">
        <v>897120367</v>
      </c>
      <c r="G339" s="672">
        <v>129271744</v>
      </c>
      <c r="H339" s="646">
        <v>45069</v>
      </c>
      <c r="I339" s="646"/>
      <c r="K339" s="658"/>
      <c r="L339" s="658"/>
      <c r="M339" s="662"/>
      <c r="N339" s="662"/>
      <c r="O339" s="56"/>
    </row>
    <row r="340" spans="1:15">
      <c r="A340" s="56"/>
      <c r="B340" s="653">
        <v>43255</v>
      </c>
      <c r="C340" s="654">
        <f t="shared" si="3"/>
        <v>9791006595</v>
      </c>
      <c r="D340" s="56"/>
      <c r="E340" s="56"/>
      <c r="F340" s="663">
        <v>252316483</v>
      </c>
      <c r="G340" s="672">
        <v>129277666</v>
      </c>
      <c r="H340" s="646">
        <v>49838</v>
      </c>
      <c r="I340" s="646"/>
      <c r="K340" s="658"/>
      <c r="L340" s="658"/>
      <c r="M340" s="662"/>
      <c r="N340" s="662"/>
      <c r="O340" s="56"/>
    </row>
    <row r="341" spans="1:15">
      <c r="A341" s="56"/>
      <c r="B341" s="653">
        <v>43256</v>
      </c>
      <c r="C341" s="654">
        <f t="shared" si="3"/>
        <v>9681507706</v>
      </c>
      <c r="D341" s="56"/>
      <c r="E341" s="56"/>
      <c r="F341" s="663">
        <v>142817594</v>
      </c>
      <c r="G341" s="672">
        <v>129298682</v>
      </c>
      <c r="H341" s="646">
        <v>43292</v>
      </c>
      <c r="I341" s="646"/>
      <c r="K341" s="658"/>
      <c r="L341" s="658"/>
      <c r="M341" s="662"/>
      <c r="N341" s="662"/>
      <c r="O341" s="56"/>
    </row>
    <row r="342" spans="1:15">
      <c r="A342" s="56"/>
      <c r="B342" s="653">
        <v>43257</v>
      </c>
      <c r="C342" s="654">
        <f t="shared" si="3"/>
        <v>9969609110</v>
      </c>
      <c r="D342" s="56"/>
      <c r="E342" s="56"/>
      <c r="F342" s="663">
        <v>430918998</v>
      </c>
      <c r="G342" s="672">
        <v>129588661</v>
      </c>
      <c r="H342" s="646">
        <v>43594</v>
      </c>
      <c r="I342" s="646"/>
      <c r="K342" s="658"/>
      <c r="L342" s="658"/>
      <c r="M342" s="662"/>
      <c r="N342" s="662"/>
      <c r="O342" s="56"/>
    </row>
    <row r="343" spans="1:15">
      <c r="A343" s="56"/>
      <c r="B343" s="653">
        <v>43258</v>
      </c>
      <c r="C343" s="654">
        <f t="shared" si="3"/>
        <v>9837924924</v>
      </c>
      <c r="D343" s="56"/>
      <c r="E343" s="56"/>
      <c r="F343" s="663">
        <v>299234812</v>
      </c>
      <c r="G343" s="672">
        <v>129637195</v>
      </c>
      <c r="H343" s="646">
        <v>48712</v>
      </c>
      <c r="I343" s="646"/>
      <c r="K343" s="658"/>
      <c r="L343" s="658"/>
      <c r="M343" s="662"/>
      <c r="N343" s="662"/>
      <c r="O343" s="56"/>
    </row>
    <row r="344" spans="1:15">
      <c r="A344" s="56"/>
      <c r="B344" s="653">
        <v>43259</v>
      </c>
      <c r="C344" s="654">
        <f t="shared" si="3"/>
        <v>9927782911</v>
      </c>
      <c r="D344" s="56"/>
      <c r="E344" s="56"/>
      <c r="F344" s="663">
        <v>389092799</v>
      </c>
      <c r="G344" s="672">
        <v>129735859</v>
      </c>
      <c r="H344" s="646">
        <v>49417</v>
      </c>
      <c r="I344" s="646"/>
      <c r="K344" s="658"/>
      <c r="L344" s="658"/>
      <c r="M344" s="662"/>
      <c r="N344" s="662"/>
      <c r="O344" s="56"/>
    </row>
    <row r="345" spans="1:15">
      <c r="A345" s="56"/>
      <c r="B345" s="653">
        <v>43260</v>
      </c>
      <c r="C345" s="654">
        <f t="shared" si="3"/>
        <v>10242036508</v>
      </c>
      <c r="D345" s="56"/>
      <c r="E345" s="56"/>
      <c r="F345" s="663">
        <v>703346396</v>
      </c>
      <c r="G345" s="672">
        <v>129820684</v>
      </c>
      <c r="H345" s="646">
        <v>44044</v>
      </c>
      <c r="I345" s="646"/>
      <c r="K345" s="658"/>
      <c r="L345" s="658"/>
      <c r="M345" s="662"/>
      <c r="N345" s="662"/>
      <c r="O345" s="56"/>
    </row>
    <row r="346" spans="1:15">
      <c r="A346" s="56"/>
      <c r="B346" s="653">
        <v>43261</v>
      </c>
      <c r="C346" s="654">
        <f t="shared" si="3"/>
        <v>10527967727</v>
      </c>
      <c r="D346" s="56"/>
      <c r="E346" s="56"/>
      <c r="F346" s="663">
        <v>989277615</v>
      </c>
      <c r="G346" s="672">
        <v>129823885</v>
      </c>
      <c r="H346" s="646">
        <v>45370</v>
      </c>
      <c r="I346" s="646"/>
      <c r="K346" s="658"/>
      <c r="L346" s="658"/>
      <c r="M346" s="662"/>
      <c r="N346" s="662"/>
      <c r="O346" s="56"/>
    </row>
    <row r="347" spans="1:15">
      <c r="A347" s="56"/>
      <c r="B347" s="653">
        <v>43262</v>
      </c>
      <c r="C347" s="654">
        <f t="shared" si="3"/>
        <v>10099539410</v>
      </c>
      <c r="D347" s="56"/>
      <c r="E347" s="56"/>
      <c r="F347" s="663">
        <v>560849298</v>
      </c>
      <c r="G347" s="672">
        <v>129904247</v>
      </c>
      <c r="H347" s="646">
        <v>43844</v>
      </c>
      <c r="I347" s="646"/>
      <c r="K347" s="658"/>
      <c r="L347" s="658"/>
      <c r="M347" s="662"/>
      <c r="N347" s="662"/>
      <c r="O347" s="56"/>
    </row>
    <row r="348" spans="1:15">
      <c r="A348" s="56"/>
      <c r="B348" s="653">
        <v>43263</v>
      </c>
      <c r="C348" s="654">
        <f t="shared" si="3"/>
        <v>10482667601</v>
      </c>
      <c r="D348" s="56"/>
      <c r="E348" s="56"/>
      <c r="F348" s="663">
        <v>943977489</v>
      </c>
      <c r="G348" s="672">
        <v>130095706</v>
      </c>
      <c r="H348" s="646">
        <v>45763</v>
      </c>
      <c r="I348" s="646"/>
      <c r="K348" s="658"/>
      <c r="L348" s="658"/>
      <c r="M348" s="662"/>
      <c r="N348" s="662"/>
      <c r="O348" s="56"/>
    </row>
    <row r="349" spans="1:15">
      <c r="A349" s="56"/>
      <c r="B349" s="653">
        <v>43264</v>
      </c>
      <c r="C349" s="654">
        <f t="shared" si="3"/>
        <v>10381652034</v>
      </c>
      <c r="D349" s="56"/>
      <c r="E349" s="56"/>
      <c r="F349" s="663">
        <v>842961922</v>
      </c>
      <c r="G349" s="672">
        <v>130295361</v>
      </c>
      <c r="H349" s="646">
        <v>48799</v>
      </c>
      <c r="I349" s="646"/>
      <c r="K349" s="658"/>
      <c r="L349" s="658"/>
      <c r="M349" s="662"/>
      <c r="N349" s="662"/>
      <c r="O349" s="56"/>
    </row>
    <row r="350" spans="1:15">
      <c r="A350" s="56"/>
      <c r="B350" s="653">
        <v>43265</v>
      </c>
      <c r="C350" s="654">
        <f t="shared" si="3"/>
        <v>9858196588</v>
      </c>
      <c r="D350" s="56"/>
      <c r="E350" s="56"/>
      <c r="F350" s="663">
        <v>319506476</v>
      </c>
      <c r="G350" s="672">
        <v>130518740</v>
      </c>
      <c r="H350" s="646">
        <v>44748</v>
      </c>
      <c r="I350" s="646"/>
      <c r="K350" s="658"/>
      <c r="L350" s="658"/>
      <c r="M350" s="662"/>
      <c r="N350" s="662"/>
      <c r="O350" s="56"/>
    </row>
    <row r="351" spans="1:15">
      <c r="A351" s="56"/>
      <c r="B351" s="653">
        <v>43266</v>
      </c>
      <c r="C351" s="654">
        <f t="shared" si="3"/>
        <v>10375165016</v>
      </c>
      <c r="D351" s="56"/>
      <c r="E351" s="56"/>
      <c r="F351" s="663">
        <v>836474904</v>
      </c>
      <c r="G351" s="672">
        <v>130541361</v>
      </c>
      <c r="H351" s="646">
        <v>47145</v>
      </c>
      <c r="I351" s="646"/>
      <c r="K351" s="658"/>
      <c r="L351" s="658"/>
      <c r="M351" s="662"/>
      <c r="N351" s="662"/>
      <c r="O351" s="56"/>
    </row>
    <row r="352" spans="1:15">
      <c r="A352" s="56"/>
      <c r="B352" s="653">
        <v>43267</v>
      </c>
      <c r="C352" s="654">
        <f t="shared" ref="C352:C415" si="4">F352+(F$88*28679+98765)+(G$88*6587+87654)+(E$88*9537+76543)+(J$88*5713+4528)</f>
        <v>10290347797</v>
      </c>
      <c r="D352" s="56"/>
      <c r="E352" s="56"/>
      <c r="F352" s="663">
        <v>751657685</v>
      </c>
      <c r="G352" s="672">
        <v>130628977</v>
      </c>
      <c r="H352" s="646">
        <v>46273</v>
      </c>
      <c r="I352" s="646"/>
      <c r="K352" s="658"/>
      <c r="L352" s="658"/>
      <c r="M352" s="662"/>
      <c r="N352" s="662"/>
      <c r="O352" s="56"/>
    </row>
    <row r="353" spans="1:15">
      <c r="A353" s="56"/>
      <c r="B353" s="653">
        <v>43268</v>
      </c>
      <c r="C353" s="654">
        <f t="shared" si="4"/>
        <v>10008559830</v>
      </c>
      <c r="D353" s="56"/>
      <c r="E353" s="56"/>
      <c r="F353" s="663">
        <v>469869718</v>
      </c>
      <c r="G353" s="672">
        <v>130653216</v>
      </c>
      <c r="H353" s="646">
        <v>45809</v>
      </c>
      <c r="I353" s="646"/>
      <c r="K353" s="658"/>
      <c r="L353" s="658"/>
      <c r="M353" s="662"/>
      <c r="N353" s="662"/>
      <c r="O353" s="56"/>
    </row>
    <row r="354" spans="1:15">
      <c r="A354" s="56"/>
      <c r="B354" s="653">
        <v>43269</v>
      </c>
      <c r="C354" s="654">
        <f t="shared" si="4"/>
        <v>10053120183</v>
      </c>
      <c r="D354" s="56"/>
      <c r="E354" s="56"/>
      <c r="F354" s="663">
        <v>514430071</v>
      </c>
      <c r="G354" s="672">
        <v>130813197</v>
      </c>
      <c r="H354" s="646">
        <v>45220</v>
      </c>
      <c r="I354" s="646"/>
      <c r="K354" s="658"/>
      <c r="L354" s="658"/>
      <c r="M354" s="662"/>
      <c r="N354" s="662"/>
      <c r="O354" s="56"/>
    </row>
    <row r="355" spans="1:15">
      <c r="A355" s="56"/>
      <c r="B355" s="653">
        <v>43270</v>
      </c>
      <c r="C355" s="654">
        <f t="shared" si="4"/>
        <v>10084456911</v>
      </c>
      <c r="D355" s="56"/>
      <c r="E355" s="56"/>
      <c r="F355" s="663">
        <v>545766799</v>
      </c>
      <c r="G355" s="672">
        <v>131102887</v>
      </c>
      <c r="H355" s="646">
        <v>44682</v>
      </c>
      <c r="I355" s="646"/>
      <c r="K355" s="658"/>
      <c r="L355" s="658"/>
      <c r="M355" s="662"/>
      <c r="N355" s="662"/>
      <c r="O355" s="56"/>
    </row>
    <row r="356" spans="1:15">
      <c r="A356" s="56"/>
      <c r="B356" s="653">
        <v>43271</v>
      </c>
      <c r="C356" s="654">
        <f t="shared" si="4"/>
        <v>10071910527</v>
      </c>
      <c r="D356" s="56"/>
      <c r="E356" s="56"/>
      <c r="F356" s="663">
        <v>533220415</v>
      </c>
      <c r="G356" s="672">
        <v>131396422</v>
      </c>
      <c r="H356" s="646">
        <v>48858</v>
      </c>
      <c r="I356" s="646"/>
      <c r="K356" s="658"/>
      <c r="L356" s="658"/>
      <c r="M356" s="662"/>
      <c r="N356" s="662"/>
      <c r="O356" s="56"/>
    </row>
    <row r="357" spans="1:15">
      <c r="A357" s="56"/>
      <c r="B357" s="653">
        <v>43272</v>
      </c>
      <c r="C357" s="654">
        <f t="shared" si="4"/>
        <v>10255960588</v>
      </c>
      <c r="D357" s="56"/>
      <c r="E357" s="56"/>
      <c r="F357" s="663">
        <v>717270476</v>
      </c>
      <c r="G357" s="672">
        <v>131431835</v>
      </c>
      <c r="H357" s="646">
        <v>47811</v>
      </c>
      <c r="I357" s="646"/>
      <c r="K357" s="658"/>
      <c r="L357" s="658"/>
      <c r="M357" s="662"/>
      <c r="N357" s="662"/>
      <c r="O357" s="56"/>
    </row>
    <row r="358" spans="1:15">
      <c r="A358" s="56"/>
      <c r="B358" s="653">
        <v>43273</v>
      </c>
      <c r="C358" s="654">
        <f t="shared" si="4"/>
        <v>9913284888</v>
      </c>
      <c r="D358" s="56"/>
      <c r="E358" s="56"/>
      <c r="F358" s="663">
        <v>374594776</v>
      </c>
      <c r="G358" s="672">
        <v>131464841</v>
      </c>
      <c r="H358" s="646">
        <v>48295</v>
      </c>
      <c r="I358" s="646"/>
      <c r="K358" s="658"/>
      <c r="L358" s="658"/>
      <c r="M358" s="662"/>
      <c r="N358" s="662"/>
      <c r="O358" s="56"/>
    </row>
    <row r="359" spans="1:15">
      <c r="A359" s="56"/>
      <c r="B359" s="653">
        <v>43274</v>
      </c>
      <c r="C359" s="654">
        <f t="shared" si="4"/>
        <v>9960650209</v>
      </c>
      <c r="D359" s="56"/>
      <c r="E359" s="56"/>
      <c r="F359" s="663">
        <v>421960097</v>
      </c>
      <c r="G359" s="672">
        <v>131782469</v>
      </c>
      <c r="H359" s="646">
        <v>47322</v>
      </c>
      <c r="I359" s="646"/>
      <c r="K359" s="658"/>
      <c r="L359" s="658"/>
      <c r="M359" s="662"/>
      <c r="N359" s="662"/>
      <c r="O359" s="56"/>
    </row>
    <row r="360" spans="1:15">
      <c r="A360" s="56"/>
      <c r="B360" s="653">
        <v>43275</v>
      </c>
      <c r="C360" s="654">
        <f t="shared" si="4"/>
        <v>10052358725</v>
      </c>
      <c r="D360" s="56"/>
      <c r="E360" s="56"/>
      <c r="F360" s="663">
        <v>513668613</v>
      </c>
      <c r="G360" s="672">
        <v>132106225</v>
      </c>
      <c r="H360" s="646">
        <v>43883</v>
      </c>
      <c r="I360" s="646"/>
      <c r="K360" s="658"/>
      <c r="L360" s="658"/>
      <c r="M360" s="662"/>
      <c r="N360" s="662"/>
      <c r="O360" s="56"/>
    </row>
    <row r="361" spans="1:15">
      <c r="A361" s="56"/>
      <c r="B361" s="653">
        <v>43276</v>
      </c>
      <c r="C361" s="654">
        <f t="shared" si="4"/>
        <v>10216702083</v>
      </c>
      <c r="D361" s="56"/>
      <c r="E361" s="56"/>
      <c r="F361" s="663">
        <v>678011971</v>
      </c>
      <c r="G361" s="672">
        <v>132337556</v>
      </c>
      <c r="H361" s="646">
        <v>49708</v>
      </c>
      <c r="I361" s="646"/>
      <c r="K361" s="658"/>
      <c r="L361" s="658"/>
      <c r="M361" s="662"/>
      <c r="N361" s="662"/>
      <c r="O361" s="56"/>
    </row>
    <row r="362" spans="1:15">
      <c r="A362" s="56"/>
      <c r="B362" s="653">
        <v>43277</v>
      </c>
      <c r="C362" s="654">
        <f t="shared" si="4"/>
        <v>10182651656</v>
      </c>
      <c r="D362" s="56"/>
      <c r="E362" s="56"/>
      <c r="F362" s="663">
        <v>643961544</v>
      </c>
      <c r="G362" s="672">
        <v>132442745</v>
      </c>
      <c r="H362" s="646">
        <v>48795</v>
      </c>
      <c r="I362" s="646"/>
      <c r="K362" s="658"/>
      <c r="L362" s="658"/>
      <c r="M362" s="662"/>
      <c r="N362" s="662"/>
      <c r="O362" s="56"/>
    </row>
    <row r="363" spans="1:15">
      <c r="A363" s="56"/>
      <c r="B363" s="653">
        <v>43278</v>
      </c>
      <c r="C363" s="654">
        <f t="shared" si="4"/>
        <v>9721633165</v>
      </c>
      <c r="D363" s="56"/>
      <c r="E363" s="56"/>
      <c r="F363" s="663">
        <v>182943053</v>
      </c>
      <c r="G363" s="672">
        <v>132473405</v>
      </c>
      <c r="H363" s="646">
        <v>43683</v>
      </c>
      <c r="I363" s="646"/>
      <c r="K363" s="658"/>
      <c r="L363" s="658"/>
      <c r="M363" s="662"/>
      <c r="N363" s="662"/>
      <c r="O363" s="56"/>
    </row>
    <row r="364" spans="1:15">
      <c r="A364" s="56"/>
      <c r="B364" s="653">
        <v>43279</v>
      </c>
      <c r="C364" s="654">
        <f t="shared" si="4"/>
        <v>10190303327</v>
      </c>
      <c r="D364" s="56"/>
      <c r="E364" s="56"/>
      <c r="F364" s="663">
        <v>651613215</v>
      </c>
      <c r="G364" s="672">
        <v>132509099</v>
      </c>
      <c r="H364" s="646">
        <v>43225</v>
      </c>
      <c r="I364" s="646"/>
      <c r="K364" s="658"/>
      <c r="L364" s="658"/>
      <c r="M364" s="662"/>
      <c r="N364" s="662"/>
      <c r="O364" s="56"/>
    </row>
    <row r="365" spans="1:15">
      <c r="A365" s="56"/>
      <c r="B365" s="653">
        <v>43280</v>
      </c>
      <c r="C365" s="654">
        <f t="shared" si="4"/>
        <v>9716031518</v>
      </c>
      <c r="D365" s="56"/>
      <c r="E365" s="56"/>
      <c r="F365" s="663">
        <v>177341406</v>
      </c>
      <c r="G365" s="672">
        <v>132575410</v>
      </c>
      <c r="H365" s="646">
        <v>46774</v>
      </c>
      <c r="I365" s="646"/>
      <c r="K365" s="658"/>
      <c r="L365" s="658"/>
      <c r="M365" s="662"/>
      <c r="N365" s="662"/>
      <c r="O365" s="56"/>
    </row>
    <row r="366" spans="1:15">
      <c r="A366" s="56"/>
      <c r="B366" s="653">
        <v>43281</v>
      </c>
      <c r="C366" s="654">
        <f t="shared" si="4"/>
        <v>10271913686</v>
      </c>
      <c r="D366" s="56"/>
      <c r="E366" s="56"/>
      <c r="F366" s="663">
        <v>733223574</v>
      </c>
      <c r="G366" s="672">
        <v>132576541</v>
      </c>
      <c r="H366" s="646">
        <v>44801</v>
      </c>
      <c r="I366" s="646"/>
      <c r="K366" s="658"/>
      <c r="L366" s="658"/>
      <c r="M366" s="662"/>
      <c r="N366" s="662"/>
      <c r="O366" s="56"/>
    </row>
    <row r="367" spans="1:15">
      <c r="A367" s="56"/>
      <c r="B367" s="653">
        <v>43282</v>
      </c>
      <c r="C367" s="654">
        <f t="shared" si="4"/>
        <v>9687991300</v>
      </c>
      <c r="D367" s="56"/>
      <c r="E367" s="56"/>
      <c r="F367" s="663">
        <v>149301188</v>
      </c>
      <c r="G367" s="672">
        <v>132744625</v>
      </c>
      <c r="H367" s="646">
        <v>49553</v>
      </c>
      <c r="I367" s="646"/>
      <c r="K367" s="658"/>
      <c r="L367" s="658"/>
      <c r="M367" s="662"/>
      <c r="N367" s="662"/>
      <c r="O367" s="56"/>
    </row>
    <row r="368" spans="1:15">
      <c r="A368" s="56"/>
      <c r="B368" s="653">
        <v>43283</v>
      </c>
      <c r="C368" s="654">
        <f t="shared" si="4"/>
        <v>9911405558</v>
      </c>
      <c r="D368" s="56"/>
      <c r="E368" s="56"/>
      <c r="F368" s="663">
        <v>372715446</v>
      </c>
      <c r="G368" s="672">
        <v>132748343</v>
      </c>
      <c r="H368" s="646">
        <v>48430</v>
      </c>
      <c r="I368" s="646"/>
      <c r="K368" s="658"/>
      <c r="L368" s="658"/>
      <c r="M368" s="662"/>
      <c r="N368" s="662"/>
      <c r="O368" s="56"/>
    </row>
    <row r="369" spans="1:15">
      <c r="A369" s="56"/>
      <c r="B369" s="653">
        <v>43284</v>
      </c>
      <c r="C369" s="654">
        <f t="shared" si="4"/>
        <v>9916443799</v>
      </c>
      <c r="D369" s="56"/>
      <c r="E369" s="56"/>
      <c r="F369" s="663">
        <v>377753687</v>
      </c>
      <c r="G369" s="672">
        <v>132749266</v>
      </c>
      <c r="H369" s="646">
        <v>44479</v>
      </c>
      <c r="I369" s="646"/>
      <c r="K369" s="658"/>
      <c r="L369" s="658"/>
      <c r="M369" s="662"/>
      <c r="N369" s="662"/>
      <c r="O369" s="56"/>
    </row>
    <row r="370" spans="1:15">
      <c r="A370" s="56"/>
      <c r="B370" s="653">
        <v>43285</v>
      </c>
      <c r="C370" s="654">
        <f t="shared" si="4"/>
        <v>10098318272</v>
      </c>
      <c r="D370" s="56"/>
      <c r="E370" s="56"/>
      <c r="F370" s="663">
        <v>559628160</v>
      </c>
      <c r="G370" s="672">
        <v>132828466</v>
      </c>
      <c r="H370" s="646">
        <v>46646</v>
      </c>
      <c r="I370" s="646"/>
      <c r="K370" s="658"/>
      <c r="L370" s="658"/>
      <c r="M370" s="662"/>
      <c r="N370" s="662"/>
      <c r="O370" s="56"/>
    </row>
    <row r="371" spans="1:15">
      <c r="A371" s="56"/>
      <c r="B371" s="653">
        <v>43286</v>
      </c>
      <c r="C371" s="654">
        <f t="shared" si="4"/>
        <v>9747719825</v>
      </c>
      <c r="D371" s="56"/>
      <c r="E371" s="56"/>
      <c r="F371" s="663">
        <v>209029713</v>
      </c>
      <c r="G371" s="672">
        <v>133218158</v>
      </c>
      <c r="H371" s="646">
        <v>48011</v>
      </c>
      <c r="I371" s="646"/>
      <c r="K371" s="658"/>
      <c r="L371" s="658"/>
      <c r="M371" s="662"/>
      <c r="N371" s="662"/>
      <c r="O371" s="56"/>
    </row>
    <row r="372" spans="1:15">
      <c r="A372" s="56"/>
      <c r="B372" s="653">
        <v>43287</v>
      </c>
      <c r="C372" s="654">
        <f t="shared" si="4"/>
        <v>10284262750</v>
      </c>
      <c r="D372" s="56"/>
      <c r="E372" s="56"/>
      <c r="F372" s="663">
        <v>745572638</v>
      </c>
      <c r="G372" s="672">
        <v>133246325</v>
      </c>
      <c r="H372" s="646">
        <v>46978</v>
      </c>
      <c r="I372" s="646"/>
      <c r="K372" s="658"/>
      <c r="L372" s="658"/>
      <c r="M372" s="662"/>
      <c r="N372" s="662"/>
      <c r="O372" s="56"/>
    </row>
    <row r="373" spans="1:15">
      <c r="A373" s="56"/>
      <c r="B373" s="653">
        <v>43288</v>
      </c>
      <c r="C373" s="654">
        <f t="shared" si="4"/>
        <v>10185980459</v>
      </c>
      <c r="D373" s="56"/>
      <c r="E373" s="56"/>
      <c r="F373" s="663">
        <v>647290347</v>
      </c>
      <c r="G373" s="672">
        <v>133298369</v>
      </c>
      <c r="H373" s="646">
        <v>48271</v>
      </c>
      <c r="I373" s="646"/>
      <c r="K373" s="658"/>
      <c r="L373" s="658"/>
      <c r="M373" s="662"/>
      <c r="N373" s="662"/>
      <c r="O373" s="56"/>
    </row>
    <row r="374" spans="1:15">
      <c r="A374" s="56"/>
      <c r="B374" s="653">
        <v>43289</v>
      </c>
      <c r="C374" s="654">
        <f t="shared" si="4"/>
        <v>10530712405</v>
      </c>
      <c r="D374" s="56"/>
      <c r="E374" s="56"/>
      <c r="F374" s="663">
        <v>992022293</v>
      </c>
      <c r="G374" s="672">
        <v>133413641</v>
      </c>
      <c r="H374" s="646">
        <v>49020</v>
      </c>
      <c r="I374" s="646"/>
      <c r="K374" s="658"/>
      <c r="L374" s="658"/>
      <c r="M374" s="662"/>
      <c r="N374" s="662"/>
      <c r="O374" s="56"/>
    </row>
    <row r="375" spans="1:15">
      <c r="A375" s="56"/>
      <c r="B375" s="653">
        <v>43290</v>
      </c>
      <c r="C375" s="654">
        <f t="shared" si="4"/>
        <v>9871799069</v>
      </c>
      <c r="D375" s="56"/>
      <c r="E375" s="56"/>
      <c r="F375" s="663">
        <v>333108957</v>
      </c>
      <c r="G375" s="672">
        <v>133464239</v>
      </c>
      <c r="H375" s="646">
        <v>50179</v>
      </c>
      <c r="I375" s="646"/>
      <c r="K375" s="658"/>
      <c r="L375" s="658"/>
      <c r="M375" s="662"/>
      <c r="N375" s="662"/>
      <c r="O375" s="56"/>
    </row>
    <row r="376" spans="1:15">
      <c r="A376" s="56"/>
      <c r="B376" s="653">
        <v>43291</v>
      </c>
      <c r="C376" s="654">
        <f t="shared" si="4"/>
        <v>9783410536</v>
      </c>
      <c r="D376" s="56"/>
      <c r="E376" s="56"/>
      <c r="F376" s="663">
        <v>244720424</v>
      </c>
      <c r="G376" s="672">
        <v>133481190</v>
      </c>
      <c r="H376" s="646">
        <v>43819</v>
      </c>
      <c r="I376" s="646"/>
      <c r="K376" s="658"/>
      <c r="L376" s="658"/>
      <c r="M376" s="662"/>
      <c r="N376" s="662"/>
      <c r="O376" s="56"/>
    </row>
    <row r="377" spans="1:15">
      <c r="A377" s="56"/>
      <c r="B377" s="653">
        <v>43292</v>
      </c>
      <c r="C377" s="654">
        <f t="shared" si="4"/>
        <v>9667988794</v>
      </c>
      <c r="D377" s="56"/>
      <c r="E377" s="56"/>
      <c r="F377" s="663">
        <v>129298682</v>
      </c>
      <c r="G377" s="672">
        <v>133520260</v>
      </c>
      <c r="H377" s="646">
        <v>45216</v>
      </c>
      <c r="I377" s="646"/>
      <c r="K377" s="658"/>
      <c r="L377" s="658"/>
      <c r="M377" s="662"/>
      <c r="N377" s="662"/>
      <c r="O377" s="56"/>
    </row>
    <row r="378" spans="1:15">
      <c r="A378" s="56"/>
      <c r="B378" s="653">
        <v>43293</v>
      </c>
      <c r="C378" s="654">
        <f t="shared" si="4"/>
        <v>10259064488</v>
      </c>
      <c r="D378" s="56"/>
      <c r="E378" s="56"/>
      <c r="F378" s="663">
        <v>720374376</v>
      </c>
      <c r="G378" s="672">
        <v>133991946</v>
      </c>
      <c r="H378" s="646">
        <v>46046</v>
      </c>
      <c r="I378" s="646"/>
      <c r="K378" s="658"/>
      <c r="L378" s="658"/>
      <c r="M378" s="662"/>
      <c r="N378" s="662"/>
      <c r="O378" s="56"/>
    </row>
    <row r="379" spans="1:15">
      <c r="A379" s="56"/>
      <c r="B379" s="653">
        <v>43294</v>
      </c>
      <c r="C379" s="654">
        <f t="shared" si="4"/>
        <v>9805591835</v>
      </c>
      <c r="D379" s="56"/>
      <c r="E379" s="56"/>
      <c r="F379" s="663">
        <v>266901723</v>
      </c>
      <c r="G379" s="672">
        <v>134075363</v>
      </c>
      <c r="H379" s="646">
        <v>49896</v>
      </c>
      <c r="I379" s="646"/>
      <c r="K379" s="658"/>
      <c r="L379" s="658"/>
      <c r="M379" s="662"/>
      <c r="N379" s="662"/>
      <c r="O379" s="56"/>
    </row>
    <row r="380" spans="1:15">
      <c r="A380" s="56"/>
      <c r="B380" s="653">
        <v>43295</v>
      </c>
      <c r="C380" s="654">
        <f t="shared" si="4"/>
        <v>10213054065</v>
      </c>
      <c r="D380" s="56"/>
      <c r="E380" s="56"/>
      <c r="F380" s="663">
        <v>674363953</v>
      </c>
      <c r="G380" s="672">
        <v>134171608</v>
      </c>
      <c r="H380" s="646">
        <v>45905</v>
      </c>
      <c r="I380" s="646"/>
      <c r="K380" s="658"/>
      <c r="L380" s="658"/>
      <c r="M380" s="662"/>
      <c r="N380" s="662"/>
      <c r="O380" s="56"/>
    </row>
    <row r="381" spans="1:15">
      <c r="A381" s="56"/>
      <c r="B381" s="653">
        <v>43296</v>
      </c>
      <c r="C381" s="654">
        <f t="shared" si="4"/>
        <v>10152118870</v>
      </c>
      <c r="D381" s="56"/>
      <c r="E381" s="56"/>
      <c r="F381" s="663">
        <v>613428758</v>
      </c>
      <c r="G381" s="672">
        <v>134188667</v>
      </c>
      <c r="H381" s="646">
        <v>49220</v>
      </c>
      <c r="I381" s="646"/>
      <c r="K381" s="658"/>
      <c r="L381" s="658"/>
      <c r="M381" s="662"/>
      <c r="N381" s="662"/>
      <c r="O381" s="56"/>
    </row>
    <row r="382" spans="1:15">
      <c r="A382" s="56"/>
      <c r="B382" s="653">
        <v>43297</v>
      </c>
      <c r="C382" s="654">
        <f t="shared" si="4"/>
        <v>10325359359</v>
      </c>
      <c r="D382" s="56"/>
      <c r="E382" s="56"/>
      <c r="F382" s="663">
        <v>786669247</v>
      </c>
      <c r="G382" s="672">
        <v>134272547</v>
      </c>
      <c r="H382" s="646">
        <v>45710</v>
      </c>
      <c r="I382" s="646"/>
      <c r="K382" s="658"/>
      <c r="L382" s="658"/>
      <c r="M382" s="662"/>
      <c r="N382" s="662"/>
      <c r="O382" s="56"/>
    </row>
    <row r="383" spans="1:15">
      <c r="A383" s="56"/>
      <c r="B383" s="653">
        <v>43298</v>
      </c>
      <c r="C383" s="654">
        <f t="shared" si="4"/>
        <v>9978032839</v>
      </c>
      <c r="D383" s="56"/>
      <c r="E383" s="56"/>
      <c r="F383" s="663">
        <v>439342727</v>
      </c>
      <c r="G383" s="672">
        <v>134298372</v>
      </c>
      <c r="H383" s="646">
        <v>48615</v>
      </c>
      <c r="I383" s="646"/>
      <c r="K383" s="658"/>
      <c r="L383" s="658"/>
      <c r="M383" s="662"/>
      <c r="N383" s="662"/>
      <c r="O383" s="56"/>
    </row>
    <row r="384" spans="1:15">
      <c r="A384" s="56"/>
      <c r="B384" s="653">
        <v>43299</v>
      </c>
      <c r="C384" s="654">
        <f t="shared" si="4"/>
        <v>9894684476</v>
      </c>
      <c r="D384" s="56"/>
      <c r="E384" s="56"/>
      <c r="F384" s="663">
        <v>355994364</v>
      </c>
      <c r="G384" s="672">
        <v>134388954</v>
      </c>
      <c r="H384" s="646">
        <v>44481</v>
      </c>
      <c r="I384" s="646"/>
      <c r="K384" s="658"/>
      <c r="L384" s="658"/>
      <c r="M384" s="662"/>
      <c r="N384" s="662"/>
      <c r="O384" s="56"/>
    </row>
    <row r="385" spans="1:15">
      <c r="A385" s="56"/>
      <c r="B385" s="653">
        <v>43300</v>
      </c>
      <c r="C385" s="654">
        <f t="shared" si="4"/>
        <v>9891669935</v>
      </c>
      <c r="D385" s="56"/>
      <c r="E385" s="56"/>
      <c r="F385" s="663">
        <v>352979823</v>
      </c>
      <c r="G385" s="672">
        <v>134396455</v>
      </c>
      <c r="H385" s="646">
        <v>44675</v>
      </c>
      <c r="I385" s="646"/>
      <c r="K385" s="658"/>
      <c r="L385" s="658"/>
      <c r="M385" s="662"/>
      <c r="N385" s="662"/>
      <c r="O385" s="56"/>
    </row>
    <row r="386" spans="1:15">
      <c r="A386" s="56"/>
      <c r="B386" s="653">
        <v>43301</v>
      </c>
      <c r="C386" s="654">
        <f t="shared" si="4"/>
        <v>9990662053</v>
      </c>
      <c r="D386" s="56"/>
      <c r="E386" s="56"/>
      <c r="F386" s="663">
        <v>451971941</v>
      </c>
      <c r="G386" s="672">
        <v>134469047</v>
      </c>
      <c r="H386" s="646">
        <v>48976</v>
      </c>
      <c r="I386" s="646"/>
      <c r="K386" s="658"/>
      <c r="L386" s="658"/>
      <c r="M386" s="662"/>
      <c r="N386" s="662"/>
      <c r="O386" s="56"/>
    </row>
    <row r="387" spans="1:15">
      <c r="A387" s="56"/>
      <c r="B387" s="653">
        <v>43302</v>
      </c>
      <c r="C387" s="654">
        <f t="shared" si="4"/>
        <v>9901688277</v>
      </c>
      <c r="D387" s="56"/>
      <c r="E387" s="56"/>
      <c r="F387" s="663">
        <v>362998165</v>
      </c>
      <c r="G387" s="672">
        <v>134623550</v>
      </c>
      <c r="H387" s="646">
        <v>49352</v>
      </c>
      <c r="I387" s="646"/>
      <c r="K387" s="658"/>
      <c r="L387" s="658"/>
      <c r="M387" s="662"/>
      <c r="N387" s="662"/>
      <c r="O387" s="56"/>
    </row>
    <row r="388" spans="1:15">
      <c r="A388" s="56"/>
      <c r="B388" s="653">
        <v>43303</v>
      </c>
      <c r="C388" s="654">
        <f t="shared" si="4"/>
        <v>9641544729</v>
      </c>
      <c r="D388" s="56"/>
      <c r="E388" s="56"/>
      <c r="F388" s="663">
        <v>102854617</v>
      </c>
      <c r="G388" s="672">
        <v>134836215</v>
      </c>
      <c r="H388" s="646">
        <v>47888</v>
      </c>
      <c r="I388" s="646"/>
      <c r="K388" s="658"/>
      <c r="L388" s="658"/>
      <c r="M388" s="662"/>
      <c r="N388" s="662"/>
      <c r="O388" s="56"/>
    </row>
    <row r="389" spans="1:15">
      <c r="A389" s="56"/>
      <c r="B389" s="653">
        <v>43304</v>
      </c>
      <c r="C389" s="654">
        <f t="shared" si="4"/>
        <v>10208094885</v>
      </c>
      <c r="D389" s="56"/>
      <c r="E389" s="56"/>
      <c r="F389" s="663">
        <v>669404773</v>
      </c>
      <c r="G389" s="672">
        <v>134950491</v>
      </c>
      <c r="H389" s="646">
        <v>47991</v>
      </c>
      <c r="I389" s="646"/>
      <c r="K389" s="658"/>
      <c r="L389" s="658"/>
      <c r="M389" s="662"/>
      <c r="N389" s="662"/>
      <c r="O389" s="56"/>
    </row>
    <row r="390" spans="1:15">
      <c r="A390" s="56"/>
      <c r="B390" s="653">
        <v>43305</v>
      </c>
      <c r="C390" s="654">
        <f t="shared" si="4"/>
        <v>9639116892</v>
      </c>
      <c r="D390" s="56"/>
      <c r="E390" s="56"/>
      <c r="F390" s="663">
        <v>100426780</v>
      </c>
      <c r="G390" s="672">
        <v>134986207</v>
      </c>
      <c r="H390" s="646">
        <v>45950</v>
      </c>
      <c r="I390" s="646"/>
      <c r="K390" s="658"/>
      <c r="L390" s="658"/>
      <c r="M390" s="662"/>
      <c r="N390" s="662"/>
      <c r="O390" s="56"/>
    </row>
    <row r="391" spans="1:15">
      <c r="A391" s="56"/>
      <c r="B391" s="653">
        <v>43306</v>
      </c>
      <c r="C391" s="654">
        <f t="shared" si="4"/>
        <v>10502974829</v>
      </c>
      <c r="D391" s="56"/>
      <c r="E391" s="56"/>
      <c r="F391" s="663">
        <v>964284717</v>
      </c>
      <c r="G391" s="672">
        <v>135132593</v>
      </c>
      <c r="H391" s="646">
        <v>43838</v>
      </c>
      <c r="I391" s="646"/>
      <c r="K391" s="658"/>
      <c r="L391" s="658"/>
      <c r="M391" s="662"/>
      <c r="N391" s="662"/>
      <c r="O391" s="56"/>
    </row>
    <row r="392" spans="1:15">
      <c r="A392" s="56"/>
      <c r="B392" s="653">
        <v>43307</v>
      </c>
      <c r="C392" s="654">
        <f t="shared" si="4"/>
        <v>10200287666</v>
      </c>
      <c r="D392" s="56"/>
      <c r="E392" s="56"/>
      <c r="F392" s="663">
        <v>661597554</v>
      </c>
      <c r="G392" s="672">
        <v>135238319</v>
      </c>
      <c r="H392" s="646">
        <v>47859</v>
      </c>
      <c r="I392" s="646"/>
      <c r="K392" s="658"/>
      <c r="L392" s="658"/>
      <c r="M392" s="662"/>
      <c r="N392" s="662"/>
      <c r="O392" s="56"/>
    </row>
    <row r="393" spans="1:15">
      <c r="A393" s="56"/>
      <c r="B393" s="653">
        <v>43308</v>
      </c>
      <c r="C393" s="654">
        <f t="shared" si="4"/>
        <v>10021821372</v>
      </c>
      <c r="D393" s="56"/>
      <c r="E393" s="56"/>
      <c r="F393" s="663">
        <v>483131260</v>
      </c>
      <c r="G393" s="672">
        <v>135296143</v>
      </c>
      <c r="H393" s="646">
        <v>45883</v>
      </c>
      <c r="I393" s="646"/>
      <c r="K393" s="658"/>
      <c r="L393" s="658"/>
      <c r="M393" s="662"/>
      <c r="N393" s="662"/>
      <c r="O393" s="56"/>
    </row>
    <row r="394" spans="1:15">
      <c r="A394" s="56"/>
      <c r="B394" s="653">
        <v>43309</v>
      </c>
      <c r="C394" s="654">
        <f t="shared" si="4"/>
        <v>10358311714</v>
      </c>
      <c r="D394" s="56"/>
      <c r="E394" s="56"/>
      <c r="F394" s="663">
        <v>819621602</v>
      </c>
      <c r="G394" s="672">
        <v>135706905</v>
      </c>
      <c r="H394" s="646">
        <v>46288</v>
      </c>
      <c r="I394" s="646"/>
      <c r="K394" s="658"/>
      <c r="L394" s="658"/>
      <c r="M394" s="662"/>
      <c r="N394" s="662"/>
      <c r="O394" s="56"/>
    </row>
    <row r="395" spans="1:15">
      <c r="A395" s="56"/>
      <c r="B395" s="653">
        <v>43310</v>
      </c>
      <c r="C395" s="654">
        <f t="shared" si="4"/>
        <v>10467899174</v>
      </c>
      <c r="D395" s="56"/>
      <c r="E395" s="56"/>
      <c r="F395" s="663">
        <v>929209062</v>
      </c>
      <c r="G395" s="672">
        <v>135814624</v>
      </c>
      <c r="H395" s="646">
        <v>43508</v>
      </c>
      <c r="I395" s="646"/>
      <c r="K395" s="658"/>
      <c r="L395" s="658"/>
      <c r="M395" s="662"/>
      <c r="N395" s="662"/>
      <c r="O395" s="56"/>
    </row>
    <row r="396" spans="1:15">
      <c r="A396" s="56"/>
      <c r="B396" s="653">
        <v>43311</v>
      </c>
      <c r="C396" s="654">
        <f t="shared" si="4"/>
        <v>9763740402</v>
      </c>
      <c r="D396" s="56"/>
      <c r="E396" s="56"/>
      <c r="F396" s="663">
        <v>225050290</v>
      </c>
      <c r="G396" s="672">
        <v>135896432</v>
      </c>
      <c r="H396" s="646">
        <v>48069</v>
      </c>
      <c r="I396" s="646"/>
      <c r="K396" s="658"/>
      <c r="L396" s="658"/>
      <c r="M396" s="662"/>
      <c r="N396" s="662"/>
      <c r="O396" s="56"/>
    </row>
    <row r="397" spans="1:15">
      <c r="A397" s="56"/>
      <c r="B397" s="653">
        <v>43312</v>
      </c>
      <c r="C397" s="654">
        <f t="shared" si="4"/>
        <v>9750400650</v>
      </c>
      <c r="D397" s="56"/>
      <c r="E397" s="56"/>
      <c r="F397" s="663">
        <v>211710538</v>
      </c>
      <c r="G397" s="672">
        <v>135957161</v>
      </c>
      <c r="H397" s="646">
        <v>45235</v>
      </c>
      <c r="I397" s="646"/>
      <c r="K397" s="658"/>
      <c r="L397" s="658"/>
      <c r="M397" s="662"/>
      <c r="N397" s="662"/>
      <c r="O397" s="56"/>
    </row>
    <row r="398" spans="1:15">
      <c r="A398" s="56"/>
      <c r="B398" s="653">
        <v>43313</v>
      </c>
      <c r="C398" s="654">
        <f t="shared" si="4"/>
        <v>10482352054</v>
      </c>
      <c r="D398" s="56"/>
      <c r="E398" s="56"/>
      <c r="F398" s="663">
        <v>943661942</v>
      </c>
      <c r="G398" s="672">
        <v>135990665</v>
      </c>
      <c r="H398" s="646">
        <v>43029</v>
      </c>
      <c r="I398" s="646"/>
      <c r="K398" s="658"/>
      <c r="L398" s="658"/>
      <c r="M398" s="662"/>
      <c r="N398" s="662"/>
      <c r="O398" s="56"/>
    </row>
    <row r="399" spans="1:15">
      <c r="A399" s="56"/>
      <c r="B399" s="653">
        <v>43314</v>
      </c>
      <c r="C399" s="654">
        <f t="shared" si="4"/>
        <v>10299796882</v>
      </c>
      <c r="D399" s="56"/>
      <c r="E399" s="56"/>
      <c r="F399" s="663">
        <v>761106770</v>
      </c>
      <c r="G399" s="672">
        <v>136366277</v>
      </c>
      <c r="H399" s="646">
        <v>46754</v>
      </c>
      <c r="I399" s="646"/>
      <c r="K399" s="658"/>
      <c r="L399" s="658"/>
      <c r="M399" s="662"/>
      <c r="N399" s="662"/>
      <c r="O399" s="56"/>
    </row>
    <row r="400" spans="1:15">
      <c r="A400" s="56"/>
      <c r="B400" s="653">
        <v>43315</v>
      </c>
      <c r="C400" s="654">
        <f t="shared" si="4"/>
        <v>10068460042</v>
      </c>
      <c r="D400" s="56"/>
      <c r="E400" s="56"/>
      <c r="F400" s="663">
        <v>529769930</v>
      </c>
      <c r="G400" s="672">
        <v>136459939</v>
      </c>
      <c r="H400" s="646">
        <v>45356</v>
      </c>
      <c r="I400" s="646"/>
      <c r="K400" s="658"/>
      <c r="L400" s="658"/>
      <c r="M400" s="662"/>
      <c r="N400" s="662"/>
      <c r="O400" s="56"/>
    </row>
    <row r="401" spans="1:15">
      <c r="A401" s="56"/>
      <c r="B401" s="653">
        <v>43316</v>
      </c>
      <c r="C401" s="654">
        <f t="shared" si="4"/>
        <v>9952807250</v>
      </c>
      <c r="D401" s="56"/>
      <c r="E401" s="56"/>
      <c r="F401" s="663">
        <v>414117138</v>
      </c>
      <c r="G401" s="672">
        <v>136471791</v>
      </c>
      <c r="H401" s="646">
        <v>44803</v>
      </c>
      <c r="I401" s="646"/>
      <c r="K401" s="658"/>
      <c r="L401" s="658"/>
      <c r="M401" s="662"/>
      <c r="N401" s="662"/>
      <c r="O401" s="56"/>
    </row>
    <row r="402" spans="1:15">
      <c r="A402" s="56"/>
      <c r="B402" s="653">
        <v>43317</v>
      </c>
      <c r="C402" s="654">
        <f t="shared" si="4"/>
        <v>10102081018</v>
      </c>
      <c r="D402" s="56"/>
      <c r="E402" s="56"/>
      <c r="F402" s="663">
        <v>563390906</v>
      </c>
      <c r="G402" s="672">
        <v>136544531</v>
      </c>
      <c r="H402" s="646">
        <v>45450</v>
      </c>
      <c r="I402" s="646"/>
      <c r="K402" s="658"/>
      <c r="L402" s="658"/>
      <c r="M402" s="662"/>
      <c r="N402" s="662"/>
      <c r="O402" s="56"/>
    </row>
    <row r="403" spans="1:15">
      <c r="A403" s="56"/>
      <c r="B403" s="653">
        <v>43318</v>
      </c>
      <c r="C403" s="654">
        <f t="shared" si="4"/>
        <v>9813250383</v>
      </c>
      <c r="D403" s="56"/>
      <c r="E403" s="56"/>
      <c r="F403" s="663">
        <v>274560271</v>
      </c>
      <c r="G403" s="672">
        <v>136665728</v>
      </c>
      <c r="H403" s="646">
        <v>48560</v>
      </c>
      <c r="I403" s="646"/>
      <c r="K403" s="658"/>
      <c r="L403" s="658"/>
      <c r="M403" s="662"/>
      <c r="N403" s="662"/>
      <c r="O403" s="56"/>
    </row>
    <row r="404" spans="1:15">
      <c r="A404" s="56"/>
      <c r="B404" s="653">
        <v>43319</v>
      </c>
      <c r="C404" s="654">
        <f t="shared" si="4"/>
        <v>10429412005</v>
      </c>
      <c r="D404" s="56"/>
      <c r="E404" s="56"/>
      <c r="F404" s="663">
        <v>890721893</v>
      </c>
      <c r="G404" s="672">
        <v>136709974</v>
      </c>
      <c r="H404" s="646">
        <v>45800</v>
      </c>
      <c r="I404" s="646"/>
      <c r="K404" s="658"/>
      <c r="L404" s="658"/>
      <c r="M404" s="662"/>
      <c r="N404" s="662"/>
      <c r="O404" s="56"/>
    </row>
    <row r="405" spans="1:15">
      <c r="A405" s="56"/>
      <c r="B405" s="653">
        <v>43320</v>
      </c>
      <c r="C405" s="654">
        <f t="shared" si="4"/>
        <v>9925667118</v>
      </c>
      <c r="D405" s="56"/>
      <c r="E405" s="56"/>
      <c r="F405" s="663">
        <v>386977006</v>
      </c>
      <c r="G405" s="672">
        <v>136718851</v>
      </c>
      <c r="H405" s="646">
        <v>47755</v>
      </c>
      <c r="I405" s="646"/>
      <c r="K405" s="658"/>
      <c r="L405" s="658"/>
      <c r="M405" s="662"/>
      <c r="N405" s="662"/>
      <c r="O405" s="56"/>
    </row>
    <row r="406" spans="1:15">
      <c r="A406" s="56"/>
      <c r="B406" s="653">
        <v>43321</v>
      </c>
      <c r="C406" s="654">
        <f t="shared" si="4"/>
        <v>9817100266</v>
      </c>
      <c r="D406" s="56"/>
      <c r="E406" s="56"/>
      <c r="F406" s="663">
        <v>278410154</v>
      </c>
      <c r="G406" s="672">
        <v>136833140</v>
      </c>
      <c r="H406" s="646">
        <v>44210</v>
      </c>
      <c r="I406" s="646"/>
      <c r="K406" s="658"/>
      <c r="L406" s="658"/>
      <c r="M406" s="662"/>
      <c r="N406" s="662"/>
      <c r="O406" s="56"/>
    </row>
    <row r="407" spans="1:15">
      <c r="A407" s="56"/>
      <c r="B407" s="653">
        <v>43322</v>
      </c>
      <c r="C407" s="654">
        <f t="shared" si="4"/>
        <v>9690937466</v>
      </c>
      <c r="D407" s="56"/>
      <c r="E407" s="56"/>
      <c r="F407" s="663">
        <v>152247354</v>
      </c>
      <c r="G407" s="672">
        <v>136874444</v>
      </c>
      <c r="H407" s="646">
        <v>46371</v>
      </c>
      <c r="I407" s="646"/>
      <c r="K407" s="658"/>
      <c r="L407" s="658"/>
      <c r="M407" s="662"/>
      <c r="N407" s="662"/>
      <c r="O407" s="56"/>
    </row>
    <row r="408" spans="1:15">
      <c r="A408" s="56"/>
      <c r="B408" s="653">
        <v>43323</v>
      </c>
      <c r="C408" s="654">
        <f t="shared" si="4"/>
        <v>9728982876</v>
      </c>
      <c r="D408" s="56"/>
      <c r="E408" s="56"/>
      <c r="F408" s="663">
        <v>190292764</v>
      </c>
      <c r="G408" s="672">
        <v>136926116</v>
      </c>
      <c r="H408" s="646">
        <v>47380</v>
      </c>
      <c r="I408" s="646"/>
      <c r="K408" s="658"/>
      <c r="L408" s="658"/>
      <c r="M408" s="662"/>
      <c r="N408" s="662"/>
      <c r="O408" s="56"/>
    </row>
    <row r="409" spans="1:15">
      <c r="A409" s="56"/>
      <c r="B409" s="653">
        <v>43324</v>
      </c>
      <c r="C409" s="654">
        <f t="shared" si="4"/>
        <v>9834725512</v>
      </c>
      <c r="D409" s="56"/>
      <c r="E409" s="56"/>
      <c r="F409" s="663">
        <v>296035400</v>
      </c>
      <c r="G409" s="672">
        <v>136931848</v>
      </c>
      <c r="H409" s="646">
        <v>49274</v>
      </c>
      <c r="I409" s="646"/>
      <c r="K409" s="658"/>
      <c r="L409" s="658"/>
      <c r="M409" s="662"/>
      <c r="N409" s="662"/>
      <c r="O409" s="56"/>
    </row>
    <row r="410" spans="1:15">
      <c r="A410" s="56"/>
      <c r="B410" s="653">
        <v>43325</v>
      </c>
      <c r="C410" s="654">
        <f t="shared" si="4"/>
        <v>10030037035</v>
      </c>
      <c r="D410" s="56"/>
      <c r="E410" s="56"/>
      <c r="F410" s="663">
        <v>491346923</v>
      </c>
      <c r="G410" s="672">
        <v>137595805</v>
      </c>
      <c r="H410" s="646">
        <v>43169</v>
      </c>
      <c r="I410" s="646"/>
      <c r="K410" s="658"/>
      <c r="L410" s="658"/>
      <c r="M410" s="662"/>
      <c r="N410" s="662"/>
      <c r="O410" s="56"/>
    </row>
    <row r="411" spans="1:15">
      <c r="A411" s="56"/>
      <c r="B411" s="653">
        <v>43326</v>
      </c>
      <c r="C411" s="654">
        <f t="shared" si="4"/>
        <v>10363114698</v>
      </c>
      <c r="D411" s="56"/>
      <c r="E411" s="56"/>
      <c r="F411" s="663">
        <v>824424586</v>
      </c>
      <c r="G411" s="672">
        <v>137641099</v>
      </c>
      <c r="H411" s="646">
        <v>49003</v>
      </c>
      <c r="I411" s="646"/>
      <c r="K411" s="658"/>
      <c r="L411" s="658"/>
      <c r="M411" s="662"/>
      <c r="N411" s="662"/>
      <c r="O411" s="56"/>
    </row>
    <row r="412" spans="1:15">
      <c r="A412" s="56"/>
      <c r="B412" s="653">
        <v>43327</v>
      </c>
      <c r="C412" s="654">
        <f t="shared" si="4"/>
        <v>10055958990</v>
      </c>
      <c r="D412" s="56"/>
      <c r="E412" s="56"/>
      <c r="F412" s="663">
        <v>517268878</v>
      </c>
      <c r="G412" s="672">
        <v>137776728</v>
      </c>
      <c r="H412" s="646">
        <v>47632</v>
      </c>
      <c r="I412" s="646"/>
      <c r="K412" s="658"/>
      <c r="L412" s="658"/>
      <c r="M412" s="662"/>
      <c r="N412" s="662"/>
      <c r="O412" s="56"/>
    </row>
    <row r="413" spans="1:15">
      <c r="A413" s="56"/>
      <c r="B413" s="653">
        <v>43328</v>
      </c>
      <c r="C413" s="654">
        <f t="shared" si="4"/>
        <v>10417957970</v>
      </c>
      <c r="D413" s="56"/>
      <c r="E413" s="56"/>
      <c r="F413" s="663">
        <v>879267858</v>
      </c>
      <c r="G413" s="672">
        <v>137848752</v>
      </c>
      <c r="H413" s="646">
        <v>45366</v>
      </c>
      <c r="I413" s="646"/>
      <c r="K413" s="658"/>
      <c r="L413" s="658"/>
      <c r="M413" s="662"/>
      <c r="N413" s="662"/>
      <c r="O413" s="56"/>
    </row>
    <row r="414" spans="1:15">
      <c r="A414" s="56"/>
      <c r="B414" s="653">
        <v>43329</v>
      </c>
      <c r="C414" s="654">
        <f t="shared" si="4"/>
        <v>10084862336</v>
      </c>
      <c r="D414" s="56"/>
      <c r="E414" s="56"/>
      <c r="F414" s="663">
        <v>546172224</v>
      </c>
      <c r="G414" s="672">
        <v>137873468</v>
      </c>
      <c r="H414" s="646">
        <v>45382</v>
      </c>
      <c r="I414" s="646"/>
      <c r="K414" s="658"/>
      <c r="L414" s="658"/>
      <c r="M414" s="662"/>
      <c r="N414" s="662"/>
      <c r="O414" s="56"/>
    </row>
    <row r="415" spans="1:15">
      <c r="A415" s="56"/>
      <c r="B415" s="653">
        <v>43330</v>
      </c>
      <c r="C415" s="654">
        <f t="shared" si="4"/>
        <v>10181121539</v>
      </c>
      <c r="D415" s="56"/>
      <c r="E415" s="56"/>
      <c r="F415" s="663">
        <v>642431427</v>
      </c>
      <c r="G415" s="672">
        <v>137981672</v>
      </c>
      <c r="H415" s="646">
        <v>45237</v>
      </c>
      <c r="I415" s="646"/>
      <c r="K415" s="658"/>
      <c r="L415" s="658"/>
      <c r="M415" s="662"/>
      <c r="N415" s="662"/>
      <c r="O415" s="56"/>
    </row>
    <row r="416" spans="1:15">
      <c r="A416" s="56"/>
      <c r="B416" s="653">
        <v>43331</v>
      </c>
      <c r="C416" s="654">
        <f t="shared" ref="C416:C479" si="5">F416+(F$88*28679+98765)+(G$88*6587+87654)+(E$88*9537+76543)+(J$88*5713+4528)</f>
        <v>9766879653</v>
      </c>
      <c r="D416" s="56"/>
      <c r="E416" s="56"/>
      <c r="F416" s="663">
        <v>228189541</v>
      </c>
      <c r="G416" s="672">
        <v>137983714</v>
      </c>
      <c r="H416" s="646">
        <v>43862</v>
      </c>
      <c r="I416" s="646"/>
      <c r="K416" s="658"/>
      <c r="L416" s="658"/>
      <c r="M416" s="662"/>
      <c r="N416" s="662"/>
      <c r="O416" s="56"/>
    </row>
    <row r="417" spans="1:15">
      <c r="A417" s="56"/>
      <c r="B417" s="653">
        <v>43332</v>
      </c>
      <c r="C417" s="654">
        <f t="shared" si="5"/>
        <v>10360910006</v>
      </c>
      <c r="D417" s="56"/>
      <c r="E417" s="56"/>
      <c r="F417" s="663">
        <v>822219894</v>
      </c>
      <c r="G417" s="672">
        <v>138186349</v>
      </c>
      <c r="H417" s="646">
        <v>47969</v>
      </c>
      <c r="I417" s="646"/>
      <c r="K417" s="658"/>
      <c r="L417" s="658"/>
      <c r="M417" s="662"/>
      <c r="N417" s="662"/>
      <c r="O417" s="56"/>
    </row>
    <row r="418" spans="1:15">
      <c r="A418" s="56"/>
      <c r="B418" s="653">
        <v>43333</v>
      </c>
      <c r="C418" s="654">
        <f t="shared" si="5"/>
        <v>9927070791</v>
      </c>
      <c r="D418" s="56"/>
      <c r="E418" s="56"/>
      <c r="F418" s="663">
        <v>388380679</v>
      </c>
      <c r="G418" s="672">
        <v>138256330</v>
      </c>
      <c r="H418" s="646">
        <v>43905</v>
      </c>
      <c r="I418" s="646"/>
      <c r="K418" s="658"/>
      <c r="L418" s="658"/>
      <c r="M418" s="662"/>
      <c r="N418" s="662"/>
      <c r="O418" s="56"/>
    </row>
    <row r="419" spans="1:15">
      <c r="A419" s="56"/>
      <c r="B419" s="653">
        <v>43334</v>
      </c>
      <c r="C419" s="654">
        <f t="shared" si="5"/>
        <v>9905917244</v>
      </c>
      <c r="D419" s="56"/>
      <c r="E419" s="56"/>
      <c r="F419" s="663">
        <v>367227132</v>
      </c>
      <c r="G419" s="672">
        <v>138310354</v>
      </c>
      <c r="H419" s="646">
        <v>48482</v>
      </c>
      <c r="I419" s="646"/>
      <c r="K419" s="658"/>
      <c r="L419" s="658"/>
      <c r="M419" s="662"/>
      <c r="N419" s="662"/>
      <c r="O419" s="56"/>
    </row>
    <row r="420" spans="1:15">
      <c r="A420" s="56"/>
      <c r="B420" s="653">
        <v>43335</v>
      </c>
      <c r="C420" s="654">
        <f t="shared" si="5"/>
        <v>10342675546</v>
      </c>
      <c r="D420" s="56"/>
      <c r="E420" s="56"/>
      <c r="F420" s="663">
        <v>803985434</v>
      </c>
      <c r="G420" s="672">
        <v>138549176</v>
      </c>
      <c r="H420" s="646">
        <v>46542</v>
      </c>
      <c r="I420" s="646"/>
      <c r="K420" s="658"/>
      <c r="L420" s="658"/>
      <c r="M420" s="662"/>
      <c r="N420" s="662"/>
      <c r="O420" s="56"/>
    </row>
    <row r="421" spans="1:15">
      <c r="A421" s="56"/>
      <c r="B421" s="653">
        <v>43336</v>
      </c>
      <c r="C421" s="654">
        <f t="shared" si="5"/>
        <v>9661340403</v>
      </c>
      <c r="D421" s="56"/>
      <c r="E421" s="56"/>
      <c r="F421" s="663">
        <v>122650291</v>
      </c>
      <c r="G421" s="672">
        <v>138841569</v>
      </c>
      <c r="H421" s="646">
        <v>46017</v>
      </c>
      <c r="I421" s="646"/>
      <c r="K421" s="658"/>
      <c r="L421" s="658"/>
      <c r="M421" s="662"/>
      <c r="N421" s="662"/>
      <c r="O421" s="56"/>
    </row>
    <row r="422" spans="1:15">
      <c r="A422" s="56"/>
      <c r="B422" s="653">
        <v>43337</v>
      </c>
      <c r="C422" s="654">
        <f t="shared" si="5"/>
        <v>10422356920</v>
      </c>
      <c r="D422" s="56"/>
      <c r="E422" s="56"/>
      <c r="F422" s="663">
        <v>883666808</v>
      </c>
      <c r="G422" s="672">
        <v>139001260</v>
      </c>
      <c r="H422" s="646">
        <v>44249</v>
      </c>
      <c r="I422" s="646"/>
      <c r="K422" s="658"/>
      <c r="L422" s="658"/>
      <c r="M422" s="662"/>
      <c r="N422" s="662"/>
      <c r="O422" s="56"/>
    </row>
    <row r="423" spans="1:15">
      <c r="A423" s="56"/>
      <c r="B423" s="653">
        <v>43338</v>
      </c>
      <c r="C423" s="654">
        <f t="shared" si="5"/>
        <v>10004612619</v>
      </c>
      <c r="D423" s="56"/>
      <c r="E423" s="56"/>
      <c r="F423" s="663">
        <v>465922507</v>
      </c>
      <c r="G423" s="672">
        <v>139178108</v>
      </c>
      <c r="H423" s="646">
        <v>49415</v>
      </c>
      <c r="I423" s="646"/>
      <c r="K423" s="658"/>
      <c r="L423" s="658"/>
      <c r="M423" s="662"/>
      <c r="N423" s="662"/>
      <c r="O423" s="56"/>
    </row>
    <row r="424" spans="1:15">
      <c r="A424" s="56"/>
      <c r="B424" s="653">
        <v>43339</v>
      </c>
      <c r="C424" s="654">
        <f t="shared" si="5"/>
        <v>10500027725</v>
      </c>
      <c r="D424" s="56"/>
      <c r="E424" s="56"/>
      <c r="F424" s="663">
        <v>961337613</v>
      </c>
      <c r="G424" s="672">
        <v>139329179</v>
      </c>
      <c r="H424" s="646">
        <v>49372</v>
      </c>
      <c r="I424" s="646"/>
      <c r="K424" s="658"/>
      <c r="L424" s="658"/>
      <c r="M424" s="662"/>
      <c r="N424" s="662"/>
      <c r="O424" s="56"/>
    </row>
    <row r="425" spans="1:15">
      <c r="A425" s="56"/>
      <c r="B425" s="653">
        <v>43340</v>
      </c>
      <c r="C425" s="654">
        <f t="shared" si="5"/>
        <v>10466054240</v>
      </c>
      <c r="D425" s="56"/>
      <c r="E425" s="56"/>
      <c r="F425" s="663">
        <v>927364128</v>
      </c>
      <c r="G425" s="672">
        <v>139350193</v>
      </c>
      <c r="H425" s="646">
        <v>50278</v>
      </c>
      <c r="I425" s="646"/>
      <c r="K425" s="658"/>
      <c r="L425" s="658"/>
      <c r="M425" s="662"/>
      <c r="N425" s="662"/>
      <c r="O425" s="56"/>
    </row>
    <row r="426" spans="1:15">
      <c r="A426" s="56"/>
      <c r="B426" s="653">
        <v>43341</v>
      </c>
      <c r="C426" s="654">
        <f t="shared" si="5"/>
        <v>10310637486</v>
      </c>
      <c r="D426" s="56"/>
      <c r="E426" s="56"/>
      <c r="F426" s="663">
        <v>771947374</v>
      </c>
      <c r="G426" s="672">
        <v>139518698</v>
      </c>
      <c r="H426" s="646">
        <v>43634</v>
      </c>
      <c r="I426" s="646"/>
      <c r="K426" s="658"/>
      <c r="L426" s="658"/>
      <c r="M426" s="662"/>
      <c r="N426" s="662"/>
      <c r="O426" s="56"/>
    </row>
    <row r="427" spans="1:15">
      <c r="A427" s="56"/>
      <c r="B427" s="653">
        <v>43342</v>
      </c>
      <c r="C427" s="654">
        <f t="shared" si="5"/>
        <v>9740523225</v>
      </c>
      <c r="D427" s="56"/>
      <c r="E427" s="56"/>
      <c r="F427" s="663">
        <v>201833113</v>
      </c>
      <c r="G427" s="672">
        <v>140008537</v>
      </c>
      <c r="H427" s="646">
        <v>49745</v>
      </c>
      <c r="I427" s="646"/>
      <c r="K427" s="658"/>
      <c r="L427" s="658"/>
      <c r="M427" s="662"/>
      <c r="N427" s="662"/>
      <c r="O427" s="56"/>
    </row>
    <row r="428" spans="1:15">
      <c r="A428" s="56"/>
      <c r="B428" s="653">
        <v>43343</v>
      </c>
      <c r="C428" s="654">
        <f t="shared" si="5"/>
        <v>9919538159</v>
      </c>
      <c r="D428" s="56"/>
      <c r="E428" s="56"/>
      <c r="F428" s="663">
        <v>380848047</v>
      </c>
      <c r="G428" s="672">
        <v>140016702</v>
      </c>
      <c r="H428" s="646">
        <v>46264</v>
      </c>
      <c r="I428" s="646"/>
      <c r="K428" s="658"/>
      <c r="L428" s="658"/>
      <c r="M428" s="662"/>
      <c r="N428" s="662"/>
      <c r="O428" s="56"/>
    </row>
    <row r="429" spans="1:15">
      <c r="A429" s="56"/>
      <c r="B429" s="653">
        <v>43344</v>
      </c>
      <c r="C429" s="654">
        <f t="shared" si="5"/>
        <v>9976289237</v>
      </c>
      <c r="D429" s="56"/>
      <c r="E429" s="56"/>
      <c r="F429" s="663">
        <v>437599125</v>
      </c>
      <c r="G429" s="672">
        <v>140034300</v>
      </c>
      <c r="H429" s="646">
        <v>50246</v>
      </c>
      <c r="I429" s="646"/>
      <c r="K429" s="658"/>
      <c r="L429" s="658"/>
      <c r="M429" s="662"/>
      <c r="N429" s="662"/>
      <c r="O429" s="56"/>
    </row>
    <row r="430" spans="1:15">
      <c r="A430" s="56"/>
      <c r="B430" s="653">
        <v>43345</v>
      </c>
      <c r="C430" s="654">
        <f t="shared" si="5"/>
        <v>9919770210</v>
      </c>
      <c r="D430" s="56"/>
      <c r="E430" s="56"/>
      <c r="F430" s="663">
        <v>381080098</v>
      </c>
      <c r="G430" s="672">
        <v>140057261</v>
      </c>
      <c r="H430" s="646">
        <v>44259</v>
      </c>
      <c r="I430" s="646"/>
      <c r="K430" s="658"/>
      <c r="L430" s="658"/>
      <c r="M430" s="662"/>
      <c r="N430" s="662"/>
      <c r="O430" s="56"/>
    </row>
    <row r="431" spans="1:15">
      <c r="A431" s="56"/>
      <c r="B431" s="653">
        <v>43346</v>
      </c>
      <c r="C431" s="654">
        <f t="shared" si="5"/>
        <v>10246592550</v>
      </c>
      <c r="D431" s="56"/>
      <c r="E431" s="56"/>
      <c r="F431" s="663">
        <v>707902438</v>
      </c>
      <c r="G431" s="672">
        <v>140080764</v>
      </c>
      <c r="H431" s="646">
        <v>45145</v>
      </c>
      <c r="I431" s="646"/>
      <c r="K431" s="658"/>
      <c r="L431" s="658"/>
      <c r="M431" s="662"/>
      <c r="N431" s="662"/>
      <c r="O431" s="56"/>
    </row>
    <row r="432" spans="1:15">
      <c r="A432" s="56"/>
      <c r="B432" s="653">
        <v>43347</v>
      </c>
      <c r="C432" s="654">
        <f t="shared" si="5"/>
        <v>10221484332</v>
      </c>
      <c r="D432" s="56"/>
      <c r="E432" s="56"/>
      <c r="F432" s="663">
        <v>682794220</v>
      </c>
      <c r="G432" s="672">
        <v>140156762</v>
      </c>
      <c r="H432" s="646">
        <v>46212</v>
      </c>
      <c r="I432" s="646"/>
      <c r="K432" s="658"/>
      <c r="L432" s="658"/>
      <c r="M432" s="662"/>
      <c r="N432" s="662"/>
      <c r="O432" s="56"/>
    </row>
    <row r="433" spans="1:15">
      <c r="A433" s="56"/>
      <c r="B433" s="653">
        <v>43348</v>
      </c>
      <c r="C433" s="654">
        <f t="shared" si="5"/>
        <v>10361323478</v>
      </c>
      <c r="D433" s="56"/>
      <c r="E433" s="56"/>
      <c r="F433" s="663">
        <v>822633366</v>
      </c>
      <c r="G433" s="672">
        <v>140368197</v>
      </c>
      <c r="H433" s="646">
        <v>44900</v>
      </c>
      <c r="I433" s="646"/>
      <c r="K433" s="658"/>
      <c r="L433" s="658"/>
      <c r="M433" s="662"/>
      <c r="N433" s="662"/>
      <c r="O433" s="56"/>
    </row>
    <row r="434" spans="1:15">
      <c r="A434" s="56"/>
      <c r="B434" s="653">
        <v>43349</v>
      </c>
      <c r="C434" s="654">
        <f t="shared" si="5"/>
        <v>9965104005</v>
      </c>
      <c r="D434" s="56"/>
      <c r="E434" s="56"/>
      <c r="F434" s="663">
        <v>426413893</v>
      </c>
      <c r="G434" s="672">
        <v>140484923</v>
      </c>
      <c r="H434" s="646">
        <v>44635</v>
      </c>
      <c r="I434" s="646"/>
      <c r="K434" s="658"/>
      <c r="L434" s="658"/>
      <c r="M434" s="662"/>
      <c r="N434" s="662"/>
      <c r="O434" s="56"/>
    </row>
    <row r="435" spans="1:15">
      <c r="A435" s="56"/>
      <c r="B435" s="653">
        <v>43350</v>
      </c>
      <c r="C435" s="654">
        <f t="shared" si="5"/>
        <v>10280793189</v>
      </c>
      <c r="D435" s="56"/>
      <c r="E435" s="56"/>
      <c r="F435" s="663">
        <v>742103077</v>
      </c>
      <c r="G435" s="672">
        <v>140735273</v>
      </c>
      <c r="H435" s="646">
        <v>47155</v>
      </c>
      <c r="I435" s="646"/>
      <c r="K435" s="658"/>
      <c r="L435" s="658"/>
      <c r="M435" s="662"/>
      <c r="N435" s="662"/>
      <c r="O435" s="56"/>
    </row>
    <row r="436" spans="1:15">
      <c r="A436" s="56"/>
      <c r="B436" s="653">
        <v>43351</v>
      </c>
      <c r="C436" s="654">
        <f t="shared" si="5"/>
        <v>10089394695</v>
      </c>
      <c r="D436" s="56"/>
      <c r="E436" s="56"/>
      <c r="F436" s="663">
        <v>550704583</v>
      </c>
      <c r="G436" s="672">
        <v>140792822</v>
      </c>
      <c r="H436" s="646">
        <v>45460</v>
      </c>
      <c r="I436" s="646"/>
      <c r="K436" s="658"/>
      <c r="L436" s="658"/>
      <c r="M436" s="662"/>
      <c r="N436" s="662"/>
      <c r="O436" s="56"/>
    </row>
    <row r="437" spans="1:15">
      <c r="A437" s="56"/>
      <c r="B437" s="653">
        <v>43352</v>
      </c>
      <c r="C437" s="654">
        <f t="shared" si="5"/>
        <v>9692559774</v>
      </c>
      <c r="D437" s="56"/>
      <c r="E437" s="56"/>
      <c r="F437" s="663">
        <v>153869662</v>
      </c>
      <c r="G437" s="672">
        <v>140806237</v>
      </c>
      <c r="H437" s="646">
        <v>49232</v>
      </c>
      <c r="I437" s="646"/>
      <c r="K437" s="658"/>
      <c r="L437" s="658"/>
      <c r="M437" s="662"/>
      <c r="N437" s="662"/>
      <c r="O437" s="56"/>
    </row>
    <row r="438" spans="1:15">
      <c r="A438" s="56"/>
      <c r="B438" s="653">
        <v>43353</v>
      </c>
      <c r="C438" s="654">
        <f t="shared" si="5"/>
        <v>10173432816</v>
      </c>
      <c r="D438" s="56"/>
      <c r="E438" s="56"/>
      <c r="F438" s="663">
        <v>634742704</v>
      </c>
      <c r="G438" s="672">
        <v>141210440</v>
      </c>
      <c r="H438" s="646">
        <v>48735</v>
      </c>
      <c r="I438" s="646"/>
      <c r="K438" s="658"/>
      <c r="L438" s="658"/>
      <c r="M438" s="662"/>
      <c r="N438" s="662"/>
      <c r="O438" s="56"/>
    </row>
    <row r="439" spans="1:15">
      <c r="A439" s="56"/>
      <c r="B439" s="653">
        <v>43354</v>
      </c>
      <c r="C439" s="654">
        <f t="shared" si="5"/>
        <v>10183461106</v>
      </c>
      <c r="D439" s="56"/>
      <c r="E439" s="56"/>
      <c r="F439" s="663">
        <v>644770994</v>
      </c>
      <c r="G439" s="672">
        <v>141227135</v>
      </c>
      <c r="H439" s="646">
        <v>48456</v>
      </c>
      <c r="I439" s="646"/>
      <c r="K439" s="658"/>
      <c r="L439" s="658"/>
      <c r="M439" s="662"/>
      <c r="N439" s="662"/>
      <c r="O439" s="56"/>
    </row>
    <row r="440" spans="1:15">
      <c r="A440" s="56"/>
      <c r="B440" s="653">
        <v>43355</v>
      </c>
      <c r="C440" s="654">
        <f t="shared" si="5"/>
        <v>10328307194</v>
      </c>
      <c r="D440" s="56"/>
      <c r="E440" s="56"/>
      <c r="F440" s="663">
        <v>789617082</v>
      </c>
      <c r="G440" s="672">
        <v>141367377</v>
      </c>
      <c r="H440" s="646">
        <v>49646</v>
      </c>
      <c r="I440" s="646"/>
      <c r="K440" s="658"/>
      <c r="L440" s="658"/>
      <c r="M440" s="662"/>
      <c r="N440" s="662"/>
      <c r="O440" s="56"/>
    </row>
    <row r="441" spans="1:15">
      <c r="A441" s="56"/>
      <c r="B441" s="653">
        <v>43356</v>
      </c>
      <c r="C441" s="654">
        <f t="shared" si="5"/>
        <v>10444714499</v>
      </c>
      <c r="D441" s="56"/>
      <c r="E441" s="56"/>
      <c r="F441" s="663">
        <v>906024387</v>
      </c>
      <c r="G441" s="672">
        <v>141501310</v>
      </c>
      <c r="H441" s="646">
        <v>46723</v>
      </c>
      <c r="I441" s="646"/>
      <c r="K441" s="658"/>
      <c r="L441" s="658"/>
      <c r="M441" s="662"/>
      <c r="N441" s="662"/>
      <c r="O441" s="56"/>
    </row>
    <row r="442" spans="1:15">
      <c r="A442" s="56"/>
      <c r="B442" s="653">
        <v>43357</v>
      </c>
      <c r="C442" s="654">
        <f t="shared" si="5"/>
        <v>10044994555</v>
      </c>
      <c r="D442" s="56"/>
      <c r="E442" s="56"/>
      <c r="F442" s="663">
        <v>506304443</v>
      </c>
      <c r="G442" s="672">
        <v>141511832</v>
      </c>
      <c r="H442" s="646">
        <v>47413</v>
      </c>
      <c r="I442" s="646"/>
      <c r="K442" s="658"/>
      <c r="L442" s="658"/>
      <c r="M442" s="662"/>
      <c r="N442" s="662"/>
      <c r="O442" s="56"/>
    </row>
    <row r="443" spans="1:15">
      <c r="A443" s="56"/>
      <c r="B443" s="653">
        <v>43358</v>
      </c>
      <c r="C443" s="654">
        <f t="shared" si="5"/>
        <v>10302699211</v>
      </c>
      <c r="D443" s="56"/>
      <c r="E443" s="56"/>
      <c r="F443" s="663">
        <v>764009099</v>
      </c>
      <c r="G443" s="672">
        <v>141562089</v>
      </c>
      <c r="H443" s="646">
        <v>45566</v>
      </c>
      <c r="I443" s="646"/>
      <c r="K443" s="658"/>
      <c r="L443" s="658"/>
      <c r="M443" s="662"/>
      <c r="N443" s="662"/>
      <c r="O443" s="56"/>
    </row>
    <row r="444" spans="1:15">
      <c r="A444" s="56"/>
      <c r="B444" s="653">
        <v>43359</v>
      </c>
      <c r="C444" s="654">
        <f t="shared" si="5"/>
        <v>9663403530</v>
      </c>
      <c r="D444" s="56"/>
      <c r="E444" s="56"/>
      <c r="F444" s="663">
        <v>124713418</v>
      </c>
      <c r="G444" s="672">
        <v>141615380</v>
      </c>
      <c r="H444" s="646">
        <v>48698</v>
      </c>
      <c r="I444" s="646"/>
      <c r="K444" s="658"/>
      <c r="L444" s="658"/>
      <c r="M444" s="662"/>
      <c r="N444" s="662"/>
      <c r="O444" s="56"/>
    </row>
    <row r="445" spans="1:15">
      <c r="A445" s="56"/>
      <c r="B445" s="653">
        <v>43360</v>
      </c>
      <c r="C445" s="654">
        <f t="shared" si="5"/>
        <v>10139865510</v>
      </c>
      <c r="D445" s="56"/>
      <c r="E445" s="56"/>
      <c r="F445" s="663">
        <v>601175398</v>
      </c>
      <c r="G445" s="672">
        <v>141954003</v>
      </c>
      <c r="H445" s="646">
        <v>45285</v>
      </c>
      <c r="I445" s="646"/>
      <c r="K445" s="658"/>
      <c r="L445" s="658"/>
      <c r="M445" s="662"/>
      <c r="N445" s="662"/>
      <c r="O445" s="56"/>
    </row>
    <row r="446" spans="1:15">
      <c r="A446" s="56"/>
      <c r="B446" s="653">
        <v>43361</v>
      </c>
      <c r="C446" s="654">
        <f t="shared" si="5"/>
        <v>10395481969</v>
      </c>
      <c r="D446" s="56"/>
      <c r="E446" s="56"/>
      <c r="F446" s="663">
        <v>856791857</v>
      </c>
      <c r="G446" s="672">
        <v>141975864</v>
      </c>
      <c r="H446" s="646">
        <v>45819</v>
      </c>
      <c r="I446" s="646"/>
      <c r="K446" s="658"/>
      <c r="L446" s="658"/>
      <c r="M446" s="662"/>
      <c r="N446" s="662"/>
      <c r="O446" s="56"/>
    </row>
    <row r="447" spans="1:15">
      <c r="A447" s="56"/>
      <c r="B447" s="653">
        <v>43362</v>
      </c>
      <c r="C447" s="654">
        <f t="shared" si="5"/>
        <v>9811488052</v>
      </c>
      <c r="D447" s="56"/>
      <c r="E447" s="56"/>
      <c r="F447" s="663">
        <v>272797940</v>
      </c>
      <c r="G447" s="672">
        <v>142046300</v>
      </c>
      <c r="H447" s="646">
        <v>44370</v>
      </c>
      <c r="I447" s="646"/>
      <c r="K447" s="658"/>
      <c r="L447" s="658"/>
      <c r="M447" s="662"/>
      <c r="N447" s="662"/>
      <c r="O447" s="56"/>
    </row>
    <row r="448" spans="1:15">
      <c r="A448" s="56"/>
      <c r="B448" s="653">
        <v>43363</v>
      </c>
      <c r="C448" s="654">
        <f t="shared" si="5"/>
        <v>10452970286</v>
      </c>
      <c r="D448" s="56"/>
      <c r="E448" s="56"/>
      <c r="F448" s="663">
        <v>914280174</v>
      </c>
      <c r="G448" s="672">
        <v>142050954</v>
      </c>
      <c r="H448" s="646">
        <v>49665</v>
      </c>
      <c r="I448" s="646"/>
      <c r="K448" s="658"/>
      <c r="L448" s="658"/>
      <c r="M448" s="662"/>
      <c r="N448" s="662"/>
      <c r="O448" s="56"/>
    </row>
    <row r="449" spans="1:15">
      <c r="A449" s="56"/>
      <c r="B449" s="653">
        <v>43364</v>
      </c>
      <c r="C449" s="654">
        <f t="shared" si="5"/>
        <v>10036966710</v>
      </c>
      <c r="D449" s="56"/>
      <c r="E449" s="56"/>
      <c r="F449" s="663">
        <v>498276598</v>
      </c>
      <c r="G449" s="672">
        <v>142171647</v>
      </c>
      <c r="H449" s="646">
        <v>45745</v>
      </c>
      <c r="I449" s="646"/>
      <c r="K449" s="658"/>
      <c r="L449" s="658"/>
      <c r="M449" s="662"/>
      <c r="N449" s="662"/>
      <c r="O449" s="56"/>
    </row>
    <row r="450" spans="1:15">
      <c r="A450" s="56"/>
      <c r="B450" s="653">
        <v>43365</v>
      </c>
      <c r="C450" s="654">
        <f t="shared" si="5"/>
        <v>10022296110</v>
      </c>
      <c r="D450" s="56"/>
      <c r="E450" s="56"/>
      <c r="F450" s="663">
        <v>483605998</v>
      </c>
      <c r="G450" s="672">
        <v>142227487</v>
      </c>
      <c r="H450" s="646">
        <v>43574</v>
      </c>
      <c r="I450" s="646"/>
      <c r="K450" s="658"/>
      <c r="L450" s="658"/>
      <c r="M450" s="662"/>
      <c r="N450" s="662"/>
      <c r="O450" s="56"/>
    </row>
    <row r="451" spans="1:15">
      <c r="A451" s="56"/>
      <c r="B451" s="653">
        <v>43366</v>
      </c>
      <c r="C451" s="654">
        <f t="shared" si="5"/>
        <v>10212556091</v>
      </c>
      <c r="D451" s="56"/>
      <c r="E451" s="56"/>
      <c r="F451" s="663">
        <v>673865979</v>
      </c>
      <c r="G451" s="672">
        <v>142359230</v>
      </c>
      <c r="H451" s="646">
        <v>44862</v>
      </c>
      <c r="I451" s="646"/>
      <c r="K451" s="658"/>
      <c r="L451" s="658"/>
      <c r="M451" s="662"/>
      <c r="N451" s="662"/>
      <c r="O451" s="56"/>
    </row>
    <row r="452" spans="1:15">
      <c r="A452" s="56"/>
      <c r="B452" s="653">
        <v>43367</v>
      </c>
      <c r="C452" s="654">
        <f t="shared" si="5"/>
        <v>10041741058</v>
      </c>
      <c r="D452" s="56"/>
      <c r="E452" s="56"/>
      <c r="F452" s="663">
        <v>503050946</v>
      </c>
      <c r="G452" s="672">
        <v>142488607</v>
      </c>
      <c r="H452" s="646">
        <v>45467</v>
      </c>
      <c r="I452" s="646"/>
      <c r="K452" s="658"/>
      <c r="L452" s="658"/>
      <c r="M452" s="662"/>
      <c r="N452" s="662"/>
      <c r="O452" s="56"/>
    </row>
    <row r="453" spans="1:15">
      <c r="A453" s="56"/>
      <c r="B453" s="653">
        <v>43368</v>
      </c>
      <c r="C453" s="654">
        <f t="shared" si="5"/>
        <v>9997481835</v>
      </c>
      <c r="D453" s="56"/>
      <c r="E453" s="56"/>
      <c r="F453" s="663">
        <v>458791723</v>
      </c>
      <c r="G453" s="672">
        <v>142604488</v>
      </c>
      <c r="H453" s="646">
        <v>49637</v>
      </c>
      <c r="I453" s="646"/>
      <c r="K453" s="658"/>
      <c r="L453" s="658"/>
      <c r="M453" s="662"/>
      <c r="N453" s="662"/>
      <c r="O453" s="56"/>
    </row>
    <row r="454" spans="1:15">
      <c r="A454" s="56"/>
      <c r="B454" s="653">
        <v>43369</v>
      </c>
      <c r="C454" s="654">
        <f t="shared" si="5"/>
        <v>10334930914</v>
      </c>
      <c r="D454" s="56"/>
      <c r="E454" s="56"/>
      <c r="F454" s="663">
        <v>796240802</v>
      </c>
      <c r="G454" s="672">
        <v>142806202</v>
      </c>
      <c r="H454" s="646">
        <v>48085</v>
      </c>
      <c r="I454" s="646"/>
      <c r="K454" s="658"/>
      <c r="L454" s="658"/>
      <c r="M454" s="662"/>
      <c r="N454" s="662"/>
      <c r="O454" s="56"/>
    </row>
    <row r="455" spans="1:15">
      <c r="A455" s="56"/>
      <c r="B455" s="653">
        <v>43370</v>
      </c>
      <c r="C455" s="654">
        <f t="shared" si="5"/>
        <v>10206762211</v>
      </c>
      <c r="D455" s="56"/>
      <c r="E455" s="56"/>
      <c r="F455" s="663">
        <v>668072099</v>
      </c>
      <c r="G455" s="672">
        <v>142817594</v>
      </c>
      <c r="H455" s="646">
        <v>43256</v>
      </c>
      <c r="I455" s="646"/>
      <c r="K455" s="658"/>
      <c r="L455" s="658"/>
      <c r="M455" s="662"/>
      <c r="N455" s="662"/>
      <c r="O455" s="56"/>
    </row>
    <row r="456" spans="1:15">
      <c r="A456" s="56"/>
      <c r="B456" s="653">
        <v>43371</v>
      </c>
      <c r="C456" s="654">
        <f t="shared" si="5"/>
        <v>9687306338</v>
      </c>
      <c r="D456" s="56"/>
      <c r="E456" s="56"/>
      <c r="F456" s="663">
        <v>148616226</v>
      </c>
      <c r="G456" s="672">
        <v>142831075</v>
      </c>
      <c r="H456" s="646">
        <v>44269</v>
      </c>
      <c r="I456" s="646"/>
      <c r="K456" s="658"/>
      <c r="L456" s="658"/>
      <c r="M456" s="662"/>
      <c r="N456" s="662"/>
      <c r="O456" s="56"/>
    </row>
    <row r="457" spans="1:15">
      <c r="A457" s="56"/>
      <c r="B457" s="653">
        <v>43372</v>
      </c>
      <c r="C457" s="654">
        <f t="shared" si="5"/>
        <v>10140939027</v>
      </c>
      <c r="D457" s="56"/>
      <c r="E457" s="56"/>
      <c r="F457" s="663">
        <v>602248915</v>
      </c>
      <c r="G457" s="672">
        <v>142892742</v>
      </c>
      <c r="H457" s="646">
        <v>45392</v>
      </c>
      <c r="I457" s="646"/>
      <c r="K457" s="658"/>
      <c r="L457" s="658"/>
      <c r="M457" s="662"/>
      <c r="N457" s="662"/>
      <c r="O457" s="56"/>
    </row>
    <row r="458" spans="1:15">
      <c r="A458" s="56"/>
      <c r="B458" s="653">
        <v>43373</v>
      </c>
      <c r="C458" s="654">
        <f t="shared" si="5"/>
        <v>9728109003</v>
      </c>
      <c r="D458" s="56"/>
      <c r="E458" s="56"/>
      <c r="F458" s="663">
        <v>189418891</v>
      </c>
      <c r="G458" s="672">
        <v>143006072</v>
      </c>
      <c r="H458" s="646">
        <v>45230</v>
      </c>
      <c r="I458" s="646"/>
      <c r="K458" s="658"/>
      <c r="L458" s="658"/>
      <c r="M458" s="662"/>
      <c r="N458" s="662"/>
      <c r="O458" s="56"/>
    </row>
    <row r="459" spans="1:15">
      <c r="A459" s="56"/>
      <c r="B459" s="653">
        <v>43374</v>
      </c>
      <c r="C459" s="654">
        <f t="shared" si="5"/>
        <v>10303835564</v>
      </c>
      <c r="D459" s="56"/>
      <c r="E459" s="56"/>
      <c r="F459" s="663">
        <v>765145452</v>
      </c>
      <c r="G459" s="672">
        <v>143159055</v>
      </c>
      <c r="H459" s="646">
        <v>44012</v>
      </c>
      <c r="I459" s="646"/>
      <c r="K459" s="658"/>
      <c r="L459" s="658"/>
      <c r="M459" s="662"/>
      <c r="N459" s="662"/>
      <c r="O459" s="56"/>
    </row>
    <row r="460" spans="1:15">
      <c r="A460" s="56"/>
      <c r="B460" s="653">
        <v>43375</v>
      </c>
      <c r="C460" s="654">
        <f t="shared" si="5"/>
        <v>9748761624</v>
      </c>
      <c r="D460" s="56"/>
      <c r="E460" s="56"/>
      <c r="F460" s="663">
        <v>210071512</v>
      </c>
      <c r="G460" s="672">
        <v>143235661</v>
      </c>
      <c r="H460" s="646">
        <v>46839</v>
      </c>
      <c r="I460" s="646"/>
      <c r="K460" s="658"/>
      <c r="L460" s="658"/>
      <c r="M460" s="662"/>
      <c r="N460" s="662"/>
      <c r="O460" s="56"/>
    </row>
    <row r="461" spans="1:15">
      <c r="A461" s="56"/>
      <c r="B461" s="653">
        <v>43376</v>
      </c>
      <c r="C461" s="654">
        <f t="shared" si="5"/>
        <v>10403035292</v>
      </c>
      <c r="D461" s="56"/>
      <c r="E461" s="56"/>
      <c r="F461" s="663">
        <v>864345180</v>
      </c>
      <c r="G461" s="672">
        <v>143261148</v>
      </c>
      <c r="H461" s="646">
        <v>43066</v>
      </c>
      <c r="I461" s="646"/>
      <c r="K461" s="658"/>
      <c r="L461" s="658"/>
      <c r="M461" s="662"/>
      <c r="N461" s="662"/>
      <c r="O461" s="56"/>
    </row>
    <row r="462" spans="1:15">
      <c r="A462" s="56"/>
      <c r="B462" s="653">
        <v>43377</v>
      </c>
      <c r="C462" s="654">
        <f t="shared" si="5"/>
        <v>10140745462</v>
      </c>
      <c r="D462" s="56"/>
      <c r="E462" s="56"/>
      <c r="F462" s="663">
        <v>602055350</v>
      </c>
      <c r="G462" s="672">
        <v>143266620</v>
      </c>
      <c r="H462" s="646">
        <v>47862</v>
      </c>
      <c r="I462" s="646"/>
      <c r="K462" s="658"/>
      <c r="L462" s="658"/>
      <c r="M462" s="662"/>
      <c r="N462" s="662"/>
      <c r="O462" s="56"/>
    </row>
    <row r="463" spans="1:15">
      <c r="A463" s="56"/>
      <c r="B463" s="653">
        <v>43378</v>
      </c>
      <c r="C463" s="654">
        <f t="shared" si="5"/>
        <v>9728850666</v>
      </c>
      <c r="D463" s="56"/>
      <c r="E463" s="56"/>
      <c r="F463" s="663">
        <v>190160554</v>
      </c>
      <c r="G463" s="672">
        <v>143476035</v>
      </c>
      <c r="H463" s="646">
        <v>49129</v>
      </c>
      <c r="I463" s="646"/>
      <c r="K463" s="658"/>
      <c r="L463" s="658"/>
      <c r="M463" s="662"/>
      <c r="N463" s="662"/>
      <c r="O463" s="56"/>
    </row>
    <row r="464" spans="1:15">
      <c r="A464" s="56"/>
      <c r="B464" s="653">
        <v>43379</v>
      </c>
      <c r="C464" s="654">
        <f t="shared" si="5"/>
        <v>10461147715</v>
      </c>
      <c r="D464" s="56"/>
      <c r="E464" s="56"/>
      <c r="F464" s="663">
        <v>922457603</v>
      </c>
      <c r="G464" s="672">
        <v>143511283</v>
      </c>
      <c r="H464" s="646">
        <v>49904</v>
      </c>
      <c r="I464" s="646"/>
      <c r="K464" s="658"/>
      <c r="L464" s="658"/>
      <c r="M464" s="662"/>
      <c r="N464" s="662"/>
      <c r="O464" s="56"/>
    </row>
    <row r="465" spans="1:15">
      <c r="A465" s="56"/>
      <c r="B465" s="653">
        <v>43380</v>
      </c>
      <c r="C465" s="654">
        <f t="shared" si="5"/>
        <v>10003173150</v>
      </c>
      <c r="D465" s="56"/>
      <c r="E465" s="56"/>
      <c r="F465" s="663">
        <v>464483038</v>
      </c>
      <c r="G465" s="672">
        <v>143816450</v>
      </c>
      <c r="H465" s="646">
        <v>46231</v>
      </c>
      <c r="I465" s="646"/>
      <c r="K465" s="658"/>
      <c r="L465" s="658"/>
      <c r="M465" s="662"/>
      <c r="N465" s="662"/>
      <c r="O465" s="56"/>
    </row>
    <row r="466" spans="1:15">
      <c r="A466" s="56"/>
      <c r="B466" s="653">
        <v>43381</v>
      </c>
      <c r="C466" s="654">
        <f t="shared" si="5"/>
        <v>9948062665</v>
      </c>
      <c r="D466" s="56"/>
      <c r="E466" s="56"/>
      <c r="F466" s="663">
        <v>409372553</v>
      </c>
      <c r="G466" s="672">
        <v>144034944</v>
      </c>
      <c r="H466" s="646">
        <v>47352</v>
      </c>
      <c r="I466" s="646"/>
      <c r="K466" s="658"/>
      <c r="L466" s="658"/>
      <c r="M466" s="662"/>
      <c r="N466" s="662"/>
      <c r="O466" s="56"/>
    </row>
    <row r="467" spans="1:15">
      <c r="A467" s="56"/>
      <c r="B467" s="653">
        <v>43382</v>
      </c>
      <c r="C467" s="654">
        <f t="shared" si="5"/>
        <v>10200419151</v>
      </c>
      <c r="D467" s="56"/>
      <c r="E467" s="56"/>
      <c r="F467" s="663">
        <v>661729039</v>
      </c>
      <c r="G467" s="672">
        <v>144117437</v>
      </c>
      <c r="H467" s="646">
        <v>44608</v>
      </c>
      <c r="I467" s="646"/>
      <c r="K467" s="658"/>
      <c r="L467" s="658"/>
      <c r="M467" s="662"/>
      <c r="N467" s="662"/>
      <c r="O467" s="56"/>
    </row>
    <row r="468" spans="1:15">
      <c r="A468" s="56"/>
      <c r="B468" s="653">
        <v>43383</v>
      </c>
      <c r="C468" s="654">
        <f t="shared" si="5"/>
        <v>10218121473</v>
      </c>
      <c r="D468" s="56"/>
      <c r="E468" s="56"/>
      <c r="F468" s="663">
        <v>679431361</v>
      </c>
      <c r="G468" s="672">
        <v>144539646</v>
      </c>
      <c r="H468" s="646">
        <v>46047</v>
      </c>
      <c r="I468" s="646"/>
      <c r="K468" s="658"/>
      <c r="L468" s="658"/>
      <c r="M468" s="662"/>
      <c r="N468" s="662"/>
      <c r="O468" s="56"/>
    </row>
    <row r="469" spans="1:15">
      <c r="A469" s="56"/>
      <c r="B469" s="653">
        <v>43384</v>
      </c>
      <c r="C469" s="654">
        <f t="shared" si="5"/>
        <v>9711341409</v>
      </c>
      <c r="D469" s="56"/>
      <c r="E469" s="56"/>
      <c r="F469" s="663">
        <v>172651297</v>
      </c>
      <c r="G469" s="672">
        <v>144586765</v>
      </c>
      <c r="H469" s="646">
        <v>46380</v>
      </c>
      <c r="I469" s="646"/>
      <c r="K469" s="658"/>
      <c r="L469" s="658"/>
      <c r="M469" s="662"/>
      <c r="N469" s="662"/>
      <c r="O469" s="56"/>
    </row>
    <row r="470" spans="1:15">
      <c r="A470" s="56"/>
      <c r="B470" s="653">
        <v>43385</v>
      </c>
      <c r="C470" s="654">
        <f t="shared" si="5"/>
        <v>9813646558</v>
      </c>
      <c r="D470" s="56"/>
      <c r="E470" s="56"/>
      <c r="F470" s="663">
        <v>274956446</v>
      </c>
      <c r="G470" s="672">
        <v>144593851</v>
      </c>
      <c r="H470" s="646">
        <v>43602</v>
      </c>
      <c r="I470" s="646"/>
      <c r="K470" s="658"/>
      <c r="L470" s="658"/>
      <c r="M470" s="662"/>
      <c r="N470" s="662"/>
      <c r="O470" s="56"/>
    </row>
    <row r="471" spans="1:15">
      <c r="A471" s="56"/>
      <c r="B471" s="653">
        <v>43386</v>
      </c>
      <c r="C471" s="654">
        <f t="shared" si="5"/>
        <v>10387972075</v>
      </c>
      <c r="D471" s="56"/>
      <c r="E471" s="56"/>
      <c r="F471" s="663">
        <v>849281963</v>
      </c>
      <c r="G471" s="672">
        <v>144639549</v>
      </c>
      <c r="H471" s="646">
        <v>45606</v>
      </c>
      <c r="I471" s="646"/>
      <c r="K471" s="658"/>
      <c r="L471" s="658"/>
      <c r="M471" s="662"/>
      <c r="N471" s="662"/>
      <c r="O471" s="56"/>
    </row>
    <row r="472" spans="1:15">
      <c r="A472" s="56"/>
      <c r="B472" s="653">
        <v>43387</v>
      </c>
      <c r="C472" s="654">
        <f t="shared" si="5"/>
        <v>10303171232</v>
      </c>
      <c r="D472" s="56"/>
      <c r="E472" s="56"/>
      <c r="F472" s="663">
        <v>764481120</v>
      </c>
      <c r="G472" s="672">
        <v>144689560</v>
      </c>
      <c r="H472" s="646">
        <v>45361</v>
      </c>
      <c r="I472" s="646"/>
      <c r="K472" s="658"/>
      <c r="L472" s="658"/>
      <c r="M472" s="662"/>
      <c r="N472" s="662"/>
      <c r="O472" s="56"/>
    </row>
    <row r="473" spans="1:15">
      <c r="A473" s="56"/>
      <c r="B473" s="653">
        <v>43388</v>
      </c>
      <c r="C473" s="654">
        <f t="shared" si="5"/>
        <v>9762033872</v>
      </c>
      <c r="D473" s="56"/>
      <c r="E473" s="56"/>
      <c r="F473" s="663">
        <v>223343760</v>
      </c>
      <c r="G473" s="672">
        <v>144699061</v>
      </c>
      <c r="H473" s="646">
        <v>46969</v>
      </c>
      <c r="I473" s="646"/>
      <c r="K473" s="658"/>
      <c r="L473" s="658"/>
      <c r="M473" s="662"/>
      <c r="N473" s="662"/>
      <c r="O473" s="56"/>
    </row>
    <row r="474" spans="1:15">
      <c r="A474" s="56"/>
      <c r="B474" s="653">
        <v>43389</v>
      </c>
      <c r="C474" s="654">
        <f t="shared" si="5"/>
        <v>10480536521</v>
      </c>
      <c r="D474" s="56"/>
      <c r="E474" s="56"/>
      <c r="F474" s="663">
        <v>941846409</v>
      </c>
      <c r="G474" s="672">
        <v>145133572</v>
      </c>
      <c r="H474" s="646">
        <v>48865</v>
      </c>
      <c r="I474" s="646"/>
      <c r="K474" s="658"/>
      <c r="L474" s="658"/>
      <c r="M474" s="662"/>
      <c r="N474" s="662"/>
      <c r="O474" s="56"/>
    </row>
    <row r="475" spans="1:15">
      <c r="A475" s="56"/>
      <c r="B475" s="653">
        <v>43390</v>
      </c>
      <c r="C475" s="654">
        <f t="shared" si="5"/>
        <v>10141891098</v>
      </c>
      <c r="D475" s="56"/>
      <c r="E475" s="56"/>
      <c r="F475" s="663">
        <v>603200986</v>
      </c>
      <c r="G475" s="672">
        <v>145480079</v>
      </c>
      <c r="H475" s="646">
        <v>50241</v>
      </c>
      <c r="I475" s="646"/>
      <c r="K475" s="658"/>
      <c r="L475" s="658"/>
      <c r="M475" s="662"/>
      <c r="N475" s="662"/>
      <c r="O475" s="56"/>
    </row>
    <row r="476" spans="1:15">
      <c r="A476" s="56"/>
      <c r="B476" s="653">
        <v>43391</v>
      </c>
      <c r="C476" s="654">
        <f t="shared" si="5"/>
        <v>9811701649</v>
      </c>
      <c r="D476" s="56"/>
      <c r="E476" s="56"/>
      <c r="F476" s="663">
        <v>273011537</v>
      </c>
      <c r="G476" s="672">
        <v>145488998</v>
      </c>
      <c r="H476" s="646">
        <v>48093</v>
      </c>
      <c r="I476" s="646"/>
      <c r="K476" s="658"/>
      <c r="L476" s="658"/>
      <c r="M476" s="662"/>
      <c r="N476" s="662"/>
      <c r="O476" s="56"/>
    </row>
    <row r="477" spans="1:15">
      <c r="A477" s="56"/>
      <c r="B477" s="653">
        <v>43392</v>
      </c>
      <c r="C477" s="654">
        <f t="shared" si="5"/>
        <v>9874655668</v>
      </c>
      <c r="D477" s="56"/>
      <c r="E477" s="56"/>
      <c r="F477" s="663">
        <v>335965556</v>
      </c>
      <c r="G477" s="672">
        <v>145562025</v>
      </c>
      <c r="H477" s="646">
        <v>45965</v>
      </c>
      <c r="I477" s="646"/>
      <c r="K477" s="658"/>
      <c r="L477" s="658"/>
      <c r="M477" s="662"/>
      <c r="N477" s="662"/>
      <c r="O477" s="56"/>
    </row>
    <row r="478" spans="1:15">
      <c r="A478" s="56"/>
      <c r="B478" s="653">
        <v>43393</v>
      </c>
      <c r="C478" s="654">
        <f t="shared" si="5"/>
        <v>10173703599</v>
      </c>
      <c r="D478" s="56"/>
      <c r="E478" s="56"/>
      <c r="F478" s="663">
        <v>635013487</v>
      </c>
      <c r="G478" s="672">
        <v>145606754</v>
      </c>
      <c r="H478" s="646">
        <v>45597</v>
      </c>
      <c r="I478" s="646"/>
      <c r="K478" s="658"/>
      <c r="L478" s="658"/>
      <c r="M478" s="662"/>
      <c r="N478" s="662"/>
      <c r="O478" s="56"/>
    </row>
    <row r="479" spans="1:15">
      <c r="A479" s="56"/>
      <c r="B479" s="653">
        <v>43394</v>
      </c>
      <c r="C479" s="654">
        <f t="shared" si="5"/>
        <v>9943590214</v>
      </c>
      <c r="D479" s="56"/>
      <c r="E479" s="56"/>
      <c r="F479" s="663">
        <v>404900102</v>
      </c>
      <c r="G479" s="672">
        <v>145623871</v>
      </c>
      <c r="H479" s="646">
        <v>45867</v>
      </c>
      <c r="I479" s="646"/>
      <c r="K479" s="658"/>
      <c r="L479" s="658"/>
      <c r="M479" s="662"/>
      <c r="N479" s="662"/>
      <c r="O479" s="56"/>
    </row>
    <row r="480" spans="1:15">
      <c r="A480" s="56"/>
      <c r="B480" s="653">
        <v>43395</v>
      </c>
      <c r="C480" s="654">
        <f t="shared" ref="C480:C543" si="6">F480+(F$88*28679+98765)+(G$88*6587+87654)+(E$88*9537+76543)+(J$88*5713+4528)</f>
        <v>10214725165</v>
      </c>
      <c r="D480" s="56"/>
      <c r="E480" s="56"/>
      <c r="F480" s="663">
        <v>676035053</v>
      </c>
      <c r="G480" s="672">
        <v>145761062</v>
      </c>
      <c r="H480" s="646">
        <v>43896</v>
      </c>
      <c r="I480" s="646"/>
      <c r="K480" s="658"/>
      <c r="L480" s="658"/>
      <c r="M480" s="662"/>
      <c r="N480" s="662"/>
      <c r="O480" s="56"/>
    </row>
    <row r="481" spans="1:15">
      <c r="A481" s="56"/>
      <c r="B481" s="653">
        <v>43396</v>
      </c>
      <c r="C481" s="654">
        <f t="shared" si="6"/>
        <v>9975001511</v>
      </c>
      <c r="D481" s="56"/>
      <c r="E481" s="56"/>
      <c r="F481" s="663">
        <v>436311399</v>
      </c>
      <c r="G481" s="672">
        <v>145824373</v>
      </c>
      <c r="H481" s="646">
        <v>50047</v>
      </c>
      <c r="I481" s="646"/>
      <c r="K481" s="658"/>
      <c r="L481" s="658"/>
      <c r="M481" s="662"/>
      <c r="N481" s="662"/>
      <c r="O481" s="56"/>
    </row>
    <row r="482" spans="1:15">
      <c r="A482" s="56"/>
      <c r="B482" s="653">
        <v>43397</v>
      </c>
      <c r="C482" s="654">
        <f t="shared" si="6"/>
        <v>10161222295</v>
      </c>
      <c r="D482" s="56"/>
      <c r="E482" s="56"/>
      <c r="F482" s="663">
        <v>622532183</v>
      </c>
      <c r="G482" s="672">
        <v>145833082</v>
      </c>
      <c r="H482" s="646">
        <v>44827</v>
      </c>
      <c r="I482" s="646"/>
      <c r="K482" s="658"/>
      <c r="L482" s="658"/>
      <c r="M482" s="662"/>
      <c r="N482" s="662"/>
      <c r="O482" s="56"/>
    </row>
    <row r="483" spans="1:15">
      <c r="A483" s="56"/>
      <c r="B483" s="653">
        <v>43398</v>
      </c>
      <c r="C483" s="654">
        <f t="shared" si="6"/>
        <v>10282028611</v>
      </c>
      <c r="D483" s="56"/>
      <c r="E483" s="56"/>
      <c r="F483" s="663">
        <v>743338499</v>
      </c>
      <c r="G483" s="672">
        <v>145862446</v>
      </c>
      <c r="H483" s="646">
        <v>46425</v>
      </c>
      <c r="I483" s="646"/>
      <c r="K483" s="658"/>
      <c r="L483" s="658"/>
      <c r="M483" s="662"/>
      <c r="N483" s="662"/>
      <c r="O483" s="56"/>
    </row>
    <row r="484" spans="1:15">
      <c r="A484" s="56"/>
      <c r="B484" s="653">
        <v>43399</v>
      </c>
      <c r="C484" s="654">
        <f t="shared" si="6"/>
        <v>10059203320</v>
      </c>
      <c r="D484" s="56"/>
      <c r="E484" s="56"/>
      <c r="F484" s="663">
        <v>520513208</v>
      </c>
      <c r="G484" s="672">
        <v>145865248</v>
      </c>
      <c r="H484" s="646">
        <v>43452</v>
      </c>
      <c r="I484" s="646"/>
      <c r="K484" s="658"/>
      <c r="L484" s="658"/>
      <c r="M484" s="662"/>
      <c r="N484" s="662"/>
      <c r="O484" s="56"/>
    </row>
    <row r="485" spans="1:15">
      <c r="A485" s="56"/>
      <c r="B485" s="653">
        <v>43400</v>
      </c>
      <c r="C485" s="654">
        <f t="shared" si="6"/>
        <v>10355090495</v>
      </c>
      <c r="D485" s="56"/>
      <c r="E485" s="56"/>
      <c r="F485" s="663">
        <v>816400383</v>
      </c>
      <c r="G485" s="672">
        <v>146025097</v>
      </c>
      <c r="H485" s="646">
        <v>47213</v>
      </c>
      <c r="I485" s="646"/>
      <c r="K485" s="658"/>
      <c r="L485" s="658"/>
      <c r="M485" s="662"/>
      <c r="N485" s="662"/>
      <c r="O485" s="56"/>
    </row>
    <row r="486" spans="1:15">
      <c r="A486" s="56"/>
      <c r="B486" s="653">
        <v>43401</v>
      </c>
      <c r="C486" s="654">
        <f t="shared" si="6"/>
        <v>10349564127</v>
      </c>
      <c r="D486" s="56"/>
      <c r="E486" s="56"/>
      <c r="F486" s="663">
        <v>810874015</v>
      </c>
      <c r="G486" s="672">
        <v>146134845</v>
      </c>
      <c r="H486" s="646">
        <v>45172</v>
      </c>
      <c r="I486" s="646"/>
      <c r="K486" s="658"/>
      <c r="L486" s="658"/>
      <c r="M486" s="662"/>
      <c r="N486" s="662"/>
      <c r="O486" s="56"/>
    </row>
    <row r="487" spans="1:15">
      <c r="A487" s="56"/>
      <c r="B487" s="653">
        <v>43402</v>
      </c>
      <c r="C487" s="654">
        <f t="shared" si="6"/>
        <v>10310258437</v>
      </c>
      <c r="D487" s="56"/>
      <c r="E487" s="56"/>
      <c r="F487" s="663">
        <v>771568325</v>
      </c>
      <c r="G487" s="672">
        <v>146139538</v>
      </c>
      <c r="H487" s="646">
        <v>46879</v>
      </c>
      <c r="I487" s="646"/>
      <c r="K487" s="658"/>
      <c r="L487" s="658"/>
      <c r="M487" s="662"/>
      <c r="N487" s="662"/>
      <c r="O487" s="56"/>
    </row>
    <row r="488" spans="1:15">
      <c r="A488" s="56"/>
      <c r="B488" s="653">
        <v>43403</v>
      </c>
      <c r="C488" s="654">
        <f t="shared" si="6"/>
        <v>10537533120</v>
      </c>
      <c r="D488" s="56"/>
      <c r="E488" s="56"/>
      <c r="F488" s="663">
        <v>998843008</v>
      </c>
      <c r="G488" s="672">
        <v>146146933</v>
      </c>
      <c r="H488" s="646">
        <v>47164</v>
      </c>
      <c r="I488" s="646"/>
      <c r="K488" s="658"/>
      <c r="L488" s="658"/>
      <c r="M488" s="662"/>
      <c r="N488" s="662"/>
      <c r="O488" s="56"/>
    </row>
    <row r="489" spans="1:15">
      <c r="A489" s="56"/>
      <c r="B489" s="653">
        <v>43404</v>
      </c>
      <c r="C489" s="654">
        <f t="shared" si="6"/>
        <v>10006838488</v>
      </c>
      <c r="D489" s="56"/>
      <c r="E489" s="56"/>
      <c r="F489" s="663">
        <v>468148376</v>
      </c>
      <c r="G489" s="672">
        <v>146305105</v>
      </c>
      <c r="H489" s="646">
        <v>50308</v>
      </c>
      <c r="I489" s="646"/>
      <c r="K489" s="658"/>
      <c r="L489" s="658"/>
      <c r="M489" s="662"/>
      <c r="N489" s="662"/>
      <c r="O489" s="56"/>
    </row>
    <row r="490" spans="1:15">
      <c r="A490" s="56"/>
      <c r="B490" s="653">
        <v>43405</v>
      </c>
      <c r="C490" s="654">
        <f t="shared" si="6"/>
        <v>9695847495</v>
      </c>
      <c r="D490" s="56"/>
      <c r="E490" s="56"/>
      <c r="F490" s="663">
        <v>157157383</v>
      </c>
      <c r="G490" s="672">
        <v>146504781</v>
      </c>
      <c r="H490" s="646">
        <v>49894</v>
      </c>
      <c r="I490" s="646"/>
      <c r="K490" s="658"/>
      <c r="L490" s="658"/>
      <c r="M490" s="662"/>
      <c r="N490" s="662"/>
      <c r="O490" s="56"/>
    </row>
    <row r="491" spans="1:15">
      <c r="A491" s="56"/>
      <c r="B491" s="653">
        <v>43406</v>
      </c>
      <c r="C491" s="654">
        <f t="shared" si="6"/>
        <v>10496898258</v>
      </c>
      <c r="D491" s="56"/>
      <c r="E491" s="56"/>
      <c r="F491" s="663">
        <v>958208146</v>
      </c>
      <c r="G491" s="672">
        <v>146932532</v>
      </c>
      <c r="H491" s="646">
        <v>44548</v>
      </c>
      <c r="I491" s="646"/>
      <c r="K491" s="658"/>
      <c r="L491" s="658"/>
      <c r="M491" s="662"/>
      <c r="N491" s="662"/>
      <c r="O491" s="56"/>
    </row>
    <row r="492" spans="1:15">
      <c r="A492" s="56"/>
      <c r="B492" s="653">
        <v>43407</v>
      </c>
      <c r="C492" s="654">
        <f t="shared" si="6"/>
        <v>10056009104</v>
      </c>
      <c r="D492" s="56"/>
      <c r="E492" s="56"/>
      <c r="F492" s="663">
        <v>517318992</v>
      </c>
      <c r="G492" s="672">
        <v>147048628</v>
      </c>
      <c r="H492" s="646">
        <v>47974</v>
      </c>
      <c r="I492" s="646"/>
      <c r="K492" s="658"/>
      <c r="L492" s="658"/>
      <c r="M492" s="662"/>
      <c r="N492" s="662"/>
      <c r="O492" s="56"/>
    </row>
    <row r="493" spans="1:15">
      <c r="A493" s="56"/>
      <c r="B493" s="653">
        <v>43408</v>
      </c>
      <c r="C493" s="654">
        <f t="shared" si="6"/>
        <v>9693601779</v>
      </c>
      <c r="D493" s="56"/>
      <c r="E493" s="56"/>
      <c r="F493" s="663">
        <v>154911667</v>
      </c>
      <c r="G493" s="672">
        <v>147450320</v>
      </c>
      <c r="H493" s="646">
        <v>48492</v>
      </c>
      <c r="I493" s="646"/>
      <c r="K493" s="658"/>
      <c r="L493" s="658"/>
      <c r="M493" s="662"/>
      <c r="N493" s="662"/>
      <c r="O493" s="56"/>
    </row>
    <row r="494" spans="1:15">
      <c r="A494" s="56"/>
      <c r="B494" s="653">
        <v>43409</v>
      </c>
      <c r="C494" s="654">
        <f t="shared" si="6"/>
        <v>10503884496</v>
      </c>
      <c r="D494" s="56"/>
      <c r="E494" s="56"/>
      <c r="F494" s="663">
        <v>965194384</v>
      </c>
      <c r="G494" s="672">
        <v>147704302</v>
      </c>
      <c r="H494" s="646">
        <v>49645</v>
      </c>
      <c r="I494" s="646"/>
      <c r="K494" s="658"/>
      <c r="L494" s="658"/>
      <c r="M494" s="662"/>
      <c r="N494" s="662"/>
      <c r="O494" s="56"/>
    </row>
    <row r="495" spans="1:15">
      <c r="A495" s="56"/>
      <c r="B495" s="653">
        <v>43410</v>
      </c>
      <c r="C495" s="654">
        <f t="shared" si="6"/>
        <v>10482615945</v>
      </c>
      <c r="D495" s="56"/>
      <c r="E495" s="56"/>
      <c r="F495" s="663">
        <v>943925833</v>
      </c>
      <c r="G495" s="672">
        <v>147727950</v>
      </c>
      <c r="H495" s="646">
        <v>48075</v>
      </c>
      <c r="I495" s="646"/>
      <c r="K495" s="658"/>
      <c r="L495" s="658"/>
      <c r="M495" s="662"/>
      <c r="N495" s="662"/>
      <c r="O495" s="56"/>
    </row>
    <row r="496" spans="1:15">
      <c r="A496" s="56"/>
      <c r="B496" s="653">
        <v>43411</v>
      </c>
      <c r="C496" s="654">
        <f t="shared" si="6"/>
        <v>10501971589</v>
      </c>
      <c r="D496" s="56"/>
      <c r="E496" s="56"/>
      <c r="F496" s="663">
        <v>963281477</v>
      </c>
      <c r="G496" s="672">
        <v>147900595</v>
      </c>
      <c r="H496" s="646">
        <v>49096</v>
      </c>
      <c r="I496" s="646"/>
      <c r="K496" s="658"/>
      <c r="L496" s="658"/>
      <c r="M496" s="662"/>
      <c r="N496" s="662"/>
      <c r="O496" s="56"/>
    </row>
    <row r="497" spans="1:15">
      <c r="A497" s="56"/>
      <c r="B497" s="653">
        <v>43412</v>
      </c>
      <c r="C497" s="654">
        <f t="shared" si="6"/>
        <v>10357367421</v>
      </c>
      <c r="D497" s="56"/>
      <c r="E497" s="56"/>
      <c r="F497" s="663">
        <v>818677309</v>
      </c>
      <c r="G497" s="672">
        <v>148024541</v>
      </c>
      <c r="H497" s="646">
        <v>48652</v>
      </c>
      <c r="I497" s="646"/>
      <c r="K497" s="658"/>
      <c r="L497" s="658"/>
      <c r="M497" s="662"/>
      <c r="N497" s="662"/>
      <c r="O497" s="56"/>
    </row>
    <row r="498" spans="1:15">
      <c r="A498" s="56"/>
      <c r="B498" s="653">
        <v>43413</v>
      </c>
      <c r="C498" s="654">
        <f t="shared" si="6"/>
        <v>9795355213</v>
      </c>
      <c r="D498" s="56"/>
      <c r="E498" s="56"/>
      <c r="F498" s="663">
        <v>256665101</v>
      </c>
      <c r="G498" s="672">
        <v>148061642</v>
      </c>
      <c r="H498" s="646">
        <v>46513</v>
      </c>
      <c r="I498" s="646"/>
      <c r="K498" s="658"/>
      <c r="L498" s="658"/>
      <c r="M498" s="662"/>
      <c r="N498" s="662"/>
      <c r="O498" s="56"/>
    </row>
    <row r="499" spans="1:15">
      <c r="A499" s="56"/>
      <c r="B499" s="653">
        <v>43414</v>
      </c>
      <c r="C499" s="654">
        <f t="shared" si="6"/>
        <v>10420096250</v>
      </c>
      <c r="D499" s="56"/>
      <c r="E499" s="56"/>
      <c r="F499" s="663">
        <v>881406138</v>
      </c>
      <c r="G499" s="672">
        <v>148180212</v>
      </c>
      <c r="H499" s="646">
        <v>46656</v>
      </c>
      <c r="I499" s="646"/>
      <c r="K499" s="658"/>
      <c r="L499" s="658"/>
      <c r="M499" s="662"/>
      <c r="N499" s="662"/>
      <c r="O499" s="56"/>
    </row>
    <row r="500" spans="1:15">
      <c r="A500" s="56"/>
      <c r="B500" s="653">
        <v>43415</v>
      </c>
      <c r="C500" s="654">
        <f t="shared" si="6"/>
        <v>9878203892</v>
      </c>
      <c r="D500" s="56"/>
      <c r="E500" s="56"/>
      <c r="F500" s="663">
        <v>339513780</v>
      </c>
      <c r="G500" s="672">
        <v>148206598</v>
      </c>
      <c r="H500" s="646">
        <v>43841</v>
      </c>
      <c r="I500" s="646"/>
      <c r="K500" s="658"/>
      <c r="L500" s="658"/>
      <c r="M500" s="662"/>
      <c r="N500" s="662"/>
      <c r="O500" s="56"/>
    </row>
    <row r="501" spans="1:15">
      <c r="A501" s="56"/>
      <c r="B501" s="653">
        <v>43416</v>
      </c>
      <c r="C501" s="654">
        <f t="shared" si="6"/>
        <v>10073573183</v>
      </c>
      <c r="D501" s="56"/>
      <c r="E501" s="56"/>
      <c r="F501" s="663">
        <v>534883071</v>
      </c>
      <c r="G501" s="672">
        <v>148236236</v>
      </c>
      <c r="H501" s="646">
        <v>44852</v>
      </c>
      <c r="I501" s="646"/>
      <c r="K501" s="658"/>
      <c r="L501" s="658"/>
      <c r="M501" s="662"/>
      <c r="N501" s="662"/>
      <c r="O501" s="56"/>
    </row>
    <row r="502" spans="1:15">
      <c r="A502" s="56"/>
      <c r="B502" s="653">
        <v>43417</v>
      </c>
      <c r="C502" s="654">
        <f t="shared" si="6"/>
        <v>9737086749</v>
      </c>
      <c r="D502" s="56"/>
      <c r="E502" s="56"/>
      <c r="F502" s="663">
        <v>198396637</v>
      </c>
      <c r="G502" s="672">
        <v>148269687</v>
      </c>
      <c r="H502" s="646">
        <v>44811</v>
      </c>
      <c r="I502" s="646"/>
      <c r="K502" s="658"/>
      <c r="L502" s="658"/>
      <c r="M502" s="662"/>
      <c r="N502" s="662"/>
      <c r="O502" s="56"/>
    </row>
    <row r="503" spans="1:15">
      <c r="A503" s="56"/>
      <c r="B503" s="653">
        <v>43418</v>
      </c>
      <c r="C503" s="654">
        <f t="shared" si="6"/>
        <v>10150170763</v>
      </c>
      <c r="D503" s="56"/>
      <c r="E503" s="56"/>
      <c r="F503" s="663">
        <v>611480651</v>
      </c>
      <c r="G503" s="672">
        <v>148306034</v>
      </c>
      <c r="H503" s="646">
        <v>44205</v>
      </c>
      <c r="I503" s="646"/>
      <c r="K503" s="658"/>
      <c r="L503" s="658"/>
      <c r="M503" s="662"/>
      <c r="N503" s="662"/>
      <c r="O503" s="56"/>
    </row>
    <row r="504" spans="1:15">
      <c r="A504" s="56"/>
      <c r="B504" s="653">
        <v>43419</v>
      </c>
      <c r="C504" s="654">
        <f t="shared" si="6"/>
        <v>9834167578</v>
      </c>
      <c r="D504" s="56"/>
      <c r="E504" s="56"/>
      <c r="F504" s="663">
        <v>295477466</v>
      </c>
      <c r="G504" s="672">
        <v>148616226</v>
      </c>
      <c r="H504" s="646">
        <v>43371</v>
      </c>
      <c r="I504" s="646"/>
      <c r="K504" s="658"/>
      <c r="L504" s="658"/>
      <c r="M504" s="662"/>
      <c r="N504" s="662"/>
      <c r="O504" s="56"/>
    </row>
    <row r="505" spans="1:15">
      <c r="A505" s="56"/>
      <c r="B505" s="653">
        <v>43420</v>
      </c>
      <c r="C505" s="654">
        <f t="shared" si="6"/>
        <v>9640571617</v>
      </c>
      <c r="D505" s="56"/>
      <c r="E505" s="56"/>
      <c r="F505" s="663">
        <v>101881505</v>
      </c>
      <c r="G505" s="672">
        <v>148780261</v>
      </c>
      <c r="H505" s="646">
        <v>47773</v>
      </c>
      <c r="I505" s="646"/>
      <c r="K505" s="658"/>
      <c r="L505" s="658"/>
      <c r="M505" s="662"/>
      <c r="N505" s="662"/>
      <c r="O505" s="56"/>
    </row>
    <row r="506" spans="1:15">
      <c r="A506" s="56"/>
      <c r="B506" s="653">
        <v>43421</v>
      </c>
      <c r="C506" s="654">
        <f t="shared" si="6"/>
        <v>9741436691</v>
      </c>
      <c r="D506" s="56"/>
      <c r="E506" s="56"/>
      <c r="F506" s="663">
        <v>202746579</v>
      </c>
      <c r="G506" s="672">
        <v>148874358</v>
      </c>
      <c r="H506" s="646">
        <v>44626</v>
      </c>
      <c r="I506" s="646"/>
      <c r="K506" s="658"/>
      <c r="L506" s="658"/>
      <c r="M506" s="662"/>
      <c r="N506" s="662"/>
      <c r="O506" s="56"/>
    </row>
    <row r="507" spans="1:15">
      <c r="A507" s="56"/>
      <c r="B507" s="653">
        <v>43422</v>
      </c>
      <c r="C507" s="654">
        <f t="shared" si="6"/>
        <v>10020046177</v>
      </c>
      <c r="D507" s="56"/>
      <c r="E507" s="56"/>
      <c r="F507" s="663">
        <v>481356065</v>
      </c>
      <c r="G507" s="672">
        <v>148910604</v>
      </c>
      <c r="H507" s="646">
        <v>43181</v>
      </c>
      <c r="I507" s="646"/>
      <c r="K507" s="658"/>
      <c r="L507" s="658"/>
      <c r="M507" s="662"/>
      <c r="N507" s="662"/>
      <c r="O507" s="56"/>
    </row>
    <row r="508" spans="1:15">
      <c r="A508" s="56"/>
      <c r="B508" s="653">
        <v>43423</v>
      </c>
      <c r="C508" s="654">
        <f t="shared" si="6"/>
        <v>9720812361</v>
      </c>
      <c r="D508" s="56"/>
      <c r="E508" s="56"/>
      <c r="F508" s="663">
        <v>182122249</v>
      </c>
      <c r="G508" s="672">
        <v>148953631</v>
      </c>
      <c r="H508" s="646">
        <v>49041</v>
      </c>
      <c r="I508" s="646"/>
      <c r="K508" s="658"/>
      <c r="L508" s="658"/>
      <c r="M508" s="662"/>
      <c r="N508" s="662"/>
      <c r="O508" s="56"/>
    </row>
    <row r="509" spans="1:15">
      <c r="A509" s="56"/>
      <c r="B509" s="653">
        <v>43424</v>
      </c>
      <c r="C509" s="654">
        <f t="shared" si="6"/>
        <v>10421777415</v>
      </c>
      <c r="D509" s="56"/>
      <c r="E509" s="56"/>
      <c r="F509" s="663">
        <v>883087303</v>
      </c>
      <c r="G509" s="672">
        <v>148991361</v>
      </c>
      <c r="H509" s="646">
        <v>43235</v>
      </c>
      <c r="I509" s="646"/>
      <c r="K509" s="658"/>
      <c r="L509" s="658"/>
      <c r="M509" s="662"/>
      <c r="N509" s="662"/>
      <c r="O509" s="56"/>
    </row>
    <row r="510" spans="1:15">
      <c r="A510" s="56"/>
      <c r="B510" s="653">
        <v>43425</v>
      </c>
      <c r="C510" s="654">
        <f t="shared" si="6"/>
        <v>10248275464</v>
      </c>
      <c r="D510" s="56"/>
      <c r="E510" s="56"/>
      <c r="F510" s="663">
        <v>709585352</v>
      </c>
      <c r="G510" s="672">
        <v>149166203</v>
      </c>
      <c r="H510" s="646">
        <v>47691</v>
      </c>
      <c r="I510" s="646"/>
      <c r="K510" s="658"/>
      <c r="L510" s="658"/>
      <c r="M510" s="662"/>
      <c r="N510" s="662"/>
      <c r="O510" s="56"/>
    </row>
    <row r="511" spans="1:15">
      <c r="A511" s="56"/>
      <c r="B511" s="653">
        <v>43426</v>
      </c>
      <c r="C511" s="654">
        <f t="shared" si="6"/>
        <v>9736961476</v>
      </c>
      <c r="D511" s="56"/>
      <c r="E511" s="56"/>
      <c r="F511" s="663">
        <v>198271364</v>
      </c>
      <c r="G511" s="672">
        <v>149301188</v>
      </c>
      <c r="H511" s="646">
        <v>43282</v>
      </c>
      <c r="I511" s="646"/>
      <c r="K511" s="658"/>
      <c r="L511" s="658"/>
      <c r="M511" s="662"/>
      <c r="N511" s="662"/>
      <c r="O511" s="56"/>
    </row>
    <row r="512" spans="1:15">
      <c r="A512" s="56"/>
      <c r="B512" s="653">
        <v>43427</v>
      </c>
      <c r="C512" s="654">
        <f t="shared" si="6"/>
        <v>9985169971</v>
      </c>
      <c r="D512" s="56"/>
      <c r="E512" s="56"/>
      <c r="F512" s="663">
        <v>446479859</v>
      </c>
      <c r="G512" s="672">
        <v>149393449</v>
      </c>
      <c r="H512" s="646">
        <v>43690</v>
      </c>
      <c r="I512" s="646"/>
      <c r="K512" s="658"/>
      <c r="L512" s="658"/>
      <c r="M512" s="662"/>
      <c r="N512" s="662"/>
      <c r="O512" s="56"/>
    </row>
    <row r="513" spans="1:15">
      <c r="A513" s="56"/>
      <c r="B513" s="653">
        <v>43428</v>
      </c>
      <c r="C513" s="654">
        <f t="shared" si="6"/>
        <v>9665828874</v>
      </c>
      <c r="D513" s="56"/>
      <c r="E513" s="56"/>
      <c r="F513" s="663">
        <v>127138762</v>
      </c>
      <c r="G513" s="672">
        <v>149645465</v>
      </c>
      <c r="H513" s="646">
        <v>50109</v>
      </c>
      <c r="I513" s="646"/>
      <c r="K513" s="658"/>
      <c r="L513" s="658"/>
      <c r="M513" s="662"/>
      <c r="N513" s="662"/>
      <c r="O513" s="56"/>
    </row>
    <row r="514" spans="1:15">
      <c r="A514" s="56"/>
      <c r="B514" s="653">
        <v>43429</v>
      </c>
      <c r="C514" s="654">
        <f t="shared" si="6"/>
        <v>10493663049</v>
      </c>
      <c r="D514" s="56"/>
      <c r="E514" s="56"/>
      <c r="F514" s="663">
        <v>954972937</v>
      </c>
      <c r="G514" s="672">
        <v>149650404</v>
      </c>
      <c r="H514" s="646">
        <v>44099</v>
      </c>
      <c r="I514" s="646"/>
      <c r="K514" s="658"/>
      <c r="L514" s="658"/>
      <c r="M514" s="662"/>
      <c r="N514" s="662"/>
      <c r="O514" s="56"/>
    </row>
    <row r="515" spans="1:15">
      <c r="A515" s="56"/>
      <c r="B515" s="653">
        <v>43430</v>
      </c>
      <c r="C515" s="654">
        <f t="shared" si="6"/>
        <v>9693587905</v>
      </c>
      <c r="D515" s="56"/>
      <c r="E515" s="56"/>
      <c r="F515" s="663">
        <v>154897793</v>
      </c>
      <c r="G515" s="672">
        <v>149811850</v>
      </c>
      <c r="H515" s="646">
        <v>44630</v>
      </c>
      <c r="I515" s="646"/>
      <c r="K515" s="658"/>
      <c r="L515" s="658"/>
      <c r="M515" s="662"/>
      <c r="N515" s="662"/>
      <c r="O515" s="56"/>
    </row>
    <row r="516" spans="1:15">
      <c r="A516" s="56"/>
      <c r="B516" s="653">
        <v>43431</v>
      </c>
      <c r="C516" s="654">
        <f t="shared" si="6"/>
        <v>9774133827</v>
      </c>
      <c r="D516" s="56"/>
      <c r="E516" s="56"/>
      <c r="F516" s="663">
        <v>235443715</v>
      </c>
      <c r="G516" s="672">
        <v>149902577</v>
      </c>
      <c r="H516" s="646">
        <v>47278</v>
      </c>
      <c r="I516" s="646"/>
      <c r="K516" s="658"/>
      <c r="L516" s="658"/>
      <c r="M516" s="662"/>
      <c r="N516" s="662"/>
      <c r="O516" s="56"/>
    </row>
    <row r="517" spans="1:15">
      <c r="A517" s="56"/>
      <c r="B517" s="653">
        <v>43432</v>
      </c>
      <c r="C517" s="654">
        <f t="shared" si="6"/>
        <v>10071349962</v>
      </c>
      <c r="D517" s="56"/>
      <c r="E517" s="56"/>
      <c r="F517" s="663">
        <v>532659850</v>
      </c>
      <c r="G517" s="672">
        <v>149954502</v>
      </c>
      <c r="H517" s="646">
        <v>43582</v>
      </c>
      <c r="I517" s="646"/>
      <c r="K517" s="658"/>
      <c r="L517" s="658"/>
      <c r="M517" s="662"/>
      <c r="N517" s="662"/>
      <c r="O517" s="56"/>
    </row>
    <row r="518" spans="1:15">
      <c r="A518" s="56"/>
      <c r="B518" s="653">
        <v>43433</v>
      </c>
      <c r="C518" s="654">
        <f t="shared" si="6"/>
        <v>9655616582</v>
      </c>
      <c r="D518" s="56"/>
      <c r="E518" s="56"/>
      <c r="F518" s="663">
        <v>116926470</v>
      </c>
      <c r="G518" s="672">
        <v>150009084</v>
      </c>
      <c r="H518" s="646">
        <v>49384</v>
      </c>
      <c r="I518" s="646"/>
      <c r="K518" s="658"/>
      <c r="L518" s="658"/>
      <c r="M518" s="662"/>
      <c r="N518" s="662"/>
      <c r="O518" s="56"/>
    </row>
    <row r="519" spans="1:15">
      <c r="A519" s="56"/>
      <c r="B519" s="653">
        <v>43434</v>
      </c>
      <c r="C519" s="654">
        <f t="shared" si="6"/>
        <v>10325993171</v>
      </c>
      <c r="D519" s="56"/>
      <c r="E519" s="56"/>
      <c r="F519" s="663">
        <v>787303059</v>
      </c>
      <c r="G519" s="672">
        <v>150247628</v>
      </c>
      <c r="H519" s="646">
        <v>46861</v>
      </c>
      <c r="I519" s="646"/>
      <c r="K519" s="658"/>
      <c r="L519" s="658"/>
      <c r="M519" s="662"/>
      <c r="N519" s="662"/>
      <c r="O519" s="56"/>
    </row>
    <row r="520" spans="1:15">
      <c r="A520" s="56"/>
      <c r="B520" s="653">
        <v>43435</v>
      </c>
      <c r="C520" s="654">
        <f t="shared" si="6"/>
        <v>9722125672</v>
      </c>
      <c r="D520" s="56"/>
      <c r="E520" s="56"/>
      <c r="F520" s="663">
        <v>183435560</v>
      </c>
      <c r="G520" s="672">
        <v>150572925</v>
      </c>
      <c r="H520" s="646">
        <v>48459</v>
      </c>
      <c r="I520" s="646"/>
      <c r="K520" s="658"/>
      <c r="L520" s="658"/>
      <c r="M520" s="662"/>
      <c r="N520" s="662"/>
      <c r="O520" s="56"/>
    </row>
    <row r="521" spans="1:15">
      <c r="A521" s="56"/>
      <c r="B521" s="653">
        <v>43436</v>
      </c>
      <c r="C521" s="654">
        <f t="shared" si="6"/>
        <v>9722465509</v>
      </c>
      <c r="D521" s="56"/>
      <c r="E521" s="56"/>
      <c r="F521" s="663">
        <v>183775397</v>
      </c>
      <c r="G521" s="672">
        <v>150663978</v>
      </c>
      <c r="H521" s="646">
        <v>47766</v>
      </c>
      <c r="I521" s="646"/>
      <c r="K521" s="658"/>
      <c r="L521" s="658"/>
      <c r="M521" s="662"/>
      <c r="N521" s="662"/>
      <c r="O521" s="56"/>
    </row>
    <row r="522" spans="1:15">
      <c r="A522" s="56"/>
      <c r="B522" s="653">
        <v>43437</v>
      </c>
      <c r="C522" s="654">
        <f t="shared" si="6"/>
        <v>10357283889</v>
      </c>
      <c r="D522" s="56"/>
      <c r="E522" s="56"/>
      <c r="F522" s="663">
        <v>818593777</v>
      </c>
      <c r="G522" s="672">
        <v>150700216</v>
      </c>
      <c r="H522" s="646">
        <v>45758</v>
      </c>
      <c r="I522" s="646"/>
      <c r="K522" s="658"/>
      <c r="L522" s="658"/>
      <c r="M522" s="662"/>
      <c r="N522" s="662"/>
      <c r="O522" s="56"/>
    </row>
    <row r="523" spans="1:15">
      <c r="A523" s="56"/>
      <c r="B523" s="653">
        <v>43438</v>
      </c>
      <c r="C523" s="654">
        <f t="shared" si="6"/>
        <v>9711242626</v>
      </c>
      <c r="D523" s="56"/>
      <c r="E523" s="56"/>
      <c r="F523" s="663">
        <v>172552514</v>
      </c>
      <c r="G523" s="672">
        <v>150735862</v>
      </c>
      <c r="H523" s="646">
        <v>47270</v>
      </c>
      <c r="I523" s="646"/>
      <c r="K523" s="658"/>
      <c r="L523" s="658"/>
      <c r="M523" s="662"/>
      <c r="N523" s="662"/>
      <c r="O523" s="56"/>
    </row>
    <row r="524" spans="1:15">
      <c r="A524" s="56"/>
      <c r="B524" s="653">
        <v>43439</v>
      </c>
      <c r="C524" s="654">
        <f t="shared" si="6"/>
        <v>9898894322</v>
      </c>
      <c r="D524" s="56"/>
      <c r="E524" s="56"/>
      <c r="F524" s="663">
        <v>360204210</v>
      </c>
      <c r="G524" s="672">
        <v>150959133</v>
      </c>
      <c r="H524" s="646">
        <v>43188</v>
      </c>
      <c r="I524" s="646"/>
      <c r="K524" s="658"/>
      <c r="L524" s="658"/>
      <c r="M524" s="662"/>
      <c r="N524" s="662"/>
      <c r="O524" s="56"/>
    </row>
    <row r="525" spans="1:15">
      <c r="A525" s="56"/>
      <c r="B525" s="653">
        <v>43440</v>
      </c>
      <c r="C525" s="654">
        <f t="shared" si="6"/>
        <v>10322500463</v>
      </c>
      <c r="D525" s="56"/>
      <c r="E525" s="56"/>
      <c r="F525" s="663">
        <v>783810351</v>
      </c>
      <c r="G525" s="672">
        <v>151570051</v>
      </c>
      <c r="H525" s="646">
        <v>48213</v>
      </c>
      <c r="I525" s="646"/>
      <c r="K525" s="658"/>
      <c r="L525" s="658"/>
      <c r="M525" s="662"/>
      <c r="N525" s="662"/>
      <c r="O525" s="56"/>
    </row>
    <row r="526" spans="1:15">
      <c r="A526" s="56"/>
      <c r="B526" s="653">
        <v>43441</v>
      </c>
      <c r="C526" s="654">
        <f t="shared" si="6"/>
        <v>9867155358</v>
      </c>
      <c r="D526" s="56"/>
      <c r="E526" s="56"/>
      <c r="F526" s="663">
        <v>328465246</v>
      </c>
      <c r="G526" s="672">
        <v>151659535</v>
      </c>
      <c r="H526" s="646">
        <v>47943</v>
      </c>
      <c r="I526" s="646"/>
      <c r="K526" s="658"/>
      <c r="L526" s="658"/>
      <c r="M526" s="662"/>
      <c r="N526" s="662"/>
      <c r="O526" s="56"/>
    </row>
    <row r="527" spans="1:15">
      <c r="A527" s="56"/>
      <c r="B527" s="653">
        <v>43442</v>
      </c>
      <c r="C527" s="654">
        <f t="shared" si="6"/>
        <v>9916265814</v>
      </c>
      <c r="D527" s="56"/>
      <c r="E527" s="56"/>
      <c r="F527" s="663">
        <v>377575702</v>
      </c>
      <c r="G527" s="672">
        <v>151823782</v>
      </c>
      <c r="H527" s="646">
        <v>44753</v>
      </c>
      <c r="I527" s="646"/>
      <c r="K527" s="658"/>
      <c r="L527" s="658"/>
      <c r="M527" s="662"/>
      <c r="N527" s="662"/>
      <c r="O527" s="56"/>
    </row>
    <row r="528" spans="1:15">
      <c r="A528" s="56"/>
      <c r="B528" s="653">
        <v>43443</v>
      </c>
      <c r="C528" s="654">
        <f t="shared" si="6"/>
        <v>9768337366</v>
      </c>
      <c r="D528" s="56"/>
      <c r="E528" s="56"/>
      <c r="F528" s="663">
        <v>229647254</v>
      </c>
      <c r="G528" s="672">
        <v>151871145</v>
      </c>
      <c r="H528" s="646">
        <v>46414</v>
      </c>
      <c r="I528" s="646"/>
      <c r="K528" s="658"/>
      <c r="L528" s="658"/>
      <c r="M528" s="662"/>
      <c r="N528" s="662"/>
      <c r="O528" s="56"/>
    </row>
    <row r="529" spans="1:15">
      <c r="A529" s="56"/>
      <c r="B529" s="653">
        <v>43444</v>
      </c>
      <c r="C529" s="654">
        <f t="shared" si="6"/>
        <v>10315360871</v>
      </c>
      <c r="D529" s="56"/>
      <c r="E529" s="56"/>
      <c r="F529" s="663">
        <v>776670759</v>
      </c>
      <c r="G529" s="672">
        <v>152186751</v>
      </c>
      <c r="H529" s="646">
        <v>46348</v>
      </c>
      <c r="I529" s="646"/>
      <c r="K529" s="658"/>
      <c r="L529" s="658"/>
      <c r="M529" s="662"/>
      <c r="N529" s="662"/>
      <c r="O529" s="56"/>
    </row>
    <row r="530" spans="1:15">
      <c r="A530" s="56"/>
      <c r="B530" s="653">
        <v>43445</v>
      </c>
      <c r="C530" s="654">
        <f t="shared" si="6"/>
        <v>10347586688</v>
      </c>
      <c r="D530" s="56"/>
      <c r="E530" s="56"/>
      <c r="F530" s="663">
        <v>808896576</v>
      </c>
      <c r="G530" s="672">
        <v>152247354</v>
      </c>
      <c r="H530" s="646">
        <v>43322</v>
      </c>
      <c r="I530" s="646"/>
      <c r="K530" s="658"/>
      <c r="L530" s="658"/>
      <c r="M530" s="662"/>
      <c r="N530" s="662"/>
      <c r="O530" s="56"/>
    </row>
    <row r="531" spans="1:15">
      <c r="A531" s="56"/>
      <c r="B531" s="653">
        <v>43446</v>
      </c>
      <c r="C531" s="654">
        <f t="shared" si="6"/>
        <v>9716020740</v>
      </c>
      <c r="D531" s="56"/>
      <c r="E531" s="56"/>
      <c r="F531" s="663">
        <v>177330628</v>
      </c>
      <c r="G531" s="672">
        <v>152311405</v>
      </c>
      <c r="H531" s="646">
        <v>49555</v>
      </c>
      <c r="I531" s="646"/>
      <c r="K531" s="658"/>
      <c r="L531" s="658"/>
      <c r="M531" s="662"/>
      <c r="N531" s="662"/>
      <c r="O531" s="56"/>
    </row>
    <row r="532" spans="1:15">
      <c r="A532" s="56"/>
      <c r="B532" s="653">
        <v>43447</v>
      </c>
      <c r="C532" s="654">
        <f t="shared" si="6"/>
        <v>10424864791</v>
      </c>
      <c r="D532" s="56"/>
      <c r="E532" s="56"/>
      <c r="F532" s="663">
        <v>886174679</v>
      </c>
      <c r="G532" s="672">
        <v>152346592</v>
      </c>
      <c r="H532" s="646">
        <v>49008</v>
      </c>
      <c r="I532" s="646"/>
      <c r="K532" s="658"/>
      <c r="L532" s="658"/>
      <c r="M532" s="662"/>
      <c r="N532" s="662"/>
      <c r="O532" s="56"/>
    </row>
    <row r="533" spans="1:15">
      <c r="A533" s="56"/>
      <c r="B533" s="653">
        <v>43448</v>
      </c>
      <c r="C533" s="654">
        <f t="shared" si="6"/>
        <v>9868734950</v>
      </c>
      <c r="D533" s="56"/>
      <c r="E533" s="56"/>
      <c r="F533" s="663">
        <v>330044838</v>
      </c>
      <c r="G533" s="672">
        <v>152359996</v>
      </c>
      <c r="H533" s="646">
        <v>44203</v>
      </c>
      <c r="I533" s="646"/>
      <c r="K533" s="658"/>
      <c r="L533" s="658"/>
      <c r="M533" s="662"/>
      <c r="N533" s="662"/>
      <c r="O533" s="56"/>
    </row>
    <row r="534" spans="1:15">
      <c r="A534" s="56"/>
      <c r="B534" s="653">
        <v>43449</v>
      </c>
      <c r="C534" s="654">
        <f t="shared" si="6"/>
        <v>9894625690</v>
      </c>
      <c r="D534" s="56"/>
      <c r="E534" s="56"/>
      <c r="F534" s="663">
        <v>355935578</v>
      </c>
      <c r="G534" s="672">
        <v>152394406</v>
      </c>
      <c r="H534" s="646">
        <v>48015</v>
      </c>
      <c r="I534" s="646"/>
      <c r="K534" s="658"/>
      <c r="L534" s="658"/>
      <c r="M534" s="662"/>
      <c r="N534" s="662"/>
      <c r="O534" s="56"/>
    </row>
    <row r="535" spans="1:15">
      <c r="A535" s="56"/>
      <c r="B535" s="653">
        <v>43450</v>
      </c>
      <c r="C535" s="654">
        <f t="shared" si="6"/>
        <v>9638739435</v>
      </c>
      <c r="D535" s="56"/>
      <c r="E535" s="56"/>
      <c r="F535" s="663">
        <v>100049323</v>
      </c>
      <c r="G535" s="672">
        <v>152517109</v>
      </c>
      <c r="H535" s="646">
        <v>49153</v>
      </c>
      <c r="I535" s="646"/>
      <c r="K535" s="658"/>
      <c r="L535" s="658"/>
      <c r="M535" s="662"/>
      <c r="N535" s="662"/>
      <c r="O535" s="56"/>
    </row>
    <row r="536" spans="1:15">
      <c r="A536" s="56"/>
      <c r="B536" s="653">
        <v>43451</v>
      </c>
      <c r="C536" s="654">
        <f t="shared" si="6"/>
        <v>10088268065</v>
      </c>
      <c r="D536" s="56"/>
      <c r="E536" s="56"/>
      <c r="F536" s="663">
        <v>549577953</v>
      </c>
      <c r="G536" s="672">
        <v>152546136</v>
      </c>
      <c r="H536" s="646">
        <v>47453</v>
      </c>
      <c r="I536" s="646"/>
      <c r="K536" s="658"/>
      <c r="L536" s="658"/>
      <c r="M536" s="662"/>
      <c r="N536" s="662"/>
      <c r="O536" s="56"/>
    </row>
    <row r="537" spans="1:15">
      <c r="A537" s="56"/>
      <c r="B537" s="653">
        <v>43452</v>
      </c>
      <c r="C537" s="654">
        <f t="shared" si="6"/>
        <v>9684555360</v>
      </c>
      <c r="D537" s="56"/>
      <c r="E537" s="56"/>
      <c r="F537" s="663">
        <v>145865248</v>
      </c>
      <c r="G537" s="672">
        <v>152902620</v>
      </c>
      <c r="H537" s="646">
        <v>44124</v>
      </c>
      <c r="I537" s="646"/>
      <c r="K537" s="658"/>
      <c r="L537" s="658"/>
      <c r="M537" s="662"/>
      <c r="N537" s="662"/>
      <c r="O537" s="56"/>
    </row>
    <row r="538" spans="1:15">
      <c r="A538" s="56"/>
      <c r="B538" s="653">
        <v>43453</v>
      </c>
      <c r="C538" s="654">
        <f t="shared" si="6"/>
        <v>10421125509</v>
      </c>
      <c r="D538" s="56"/>
      <c r="E538" s="56"/>
      <c r="F538" s="663">
        <v>882435397</v>
      </c>
      <c r="G538" s="672">
        <v>153036893</v>
      </c>
      <c r="H538" s="646">
        <v>48500</v>
      </c>
      <c r="I538" s="646"/>
      <c r="K538" s="658"/>
      <c r="L538" s="658"/>
      <c r="M538" s="662"/>
      <c r="N538" s="662"/>
      <c r="O538" s="56"/>
    </row>
    <row r="539" spans="1:15">
      <c r="A539" s="56"/>
      <c r="B539" s="653">
        <v>43454</v>
      </c>
      <c r="C539" s="654">
        <f t="shared" si="6"/>
        <v>9643360707</v>
      </c>
      <c r="D539" s="56"/>
      <c r="E539" s="56"/>
      <c r="F539" s="663">
        <v>104670595</v>
      </c>
      <c r="G539" s="672">
        <v>153053726</v>
      </c>
      <c r="H539" s="646">
        <v>45764</v>
      </c>
      <c r="I539" s="646"/>
      <c r="K539" s="658"/>
      <c r="L539" s="658"/>
      <c r="M539" s="662"/>
      <c r="N539" s="662"/>
      <c r="O539" s="56"/>
    </row>
    <row r="540" spans="1:15">
      <c r="A540" s="56"/>
      <c r="B540" s="653">
        <v>43455</v>
      </c>
      <c r="C540" s="654">
        <f t="shared" si="6"/>
        <v>10200208075</v>
      </c>
      <c r="D540" s="56"/>
      <c r="E540" s="56"/>
      <c r="F540" s="663">
        <v>661517963</v>
      </c>
      <c r="G540" s="672">
        <v>153071439</v>
      </c>
      <c r="H540" s="646">
        <v>45274</v>
      </c>
      <c r="I540" s="646"/>
      <c r="K540" s="658"/>
      <c r="L540" s="658"/>
      <c r="M540" s="662"/>
      <c r="N540" s="662"/>
      <c r="O540" s="56"/>
    </row>
    <row r="541" spans="1:15">
      <c r="A541" s="56"/>
      <c r="B541" s="653">
        <v>43456</v>
      </c>
      <c r="C541" s="654">
        <f t="shared" si="6"/>
        <v>10349840208</v>
      </c>
      <c r="D541" s="56"/>
      <c r="E541" s="56"/>
      <c r="F541" s="663">
        <v>811150096</v>
      </c>
      <c r="G541" s="672">
        <v>153299272</v>
      </c>
      <c r="H541" s="646">
        <v>46401</v>
      </c>
      <c r="I541" s="646"/>
      <c r="K541" s="658"/>
      <c r="L541" s="658"/>
      <c r="M541" s="662"/>
      <c r="N541" s="662"/>
      <c r="O541" s="56"/>
    </row>
    <row r="542" spans="1:15">
      <c r="A542" s="56"/>
      <c r="B542" s="653">
        <v>43457</v>
      </c>
      <c r="C542" s="654">
        <f t="shared" si="6"/>
        <v>10222448735</v>
      </c>
      <c r="D542" s="56"/>
      <c r="E542" s="56"/>
      <c r="F542" s="663">
        <v>683758623</v>
      </c>
      <c r="G542" s="672">
        <v>153452279</v>
      </c>
      <c r="H542" s="646">
        <v>47799</v>
      </c>
      <c r="I542" s="646"/>
      <c r="K542" s="658"/>
      <c r="L542" s="658"/>
      <c r="M542" s="662"/>
      <c r="N542" s="662"/>
      <c r="O542" s="56"/>
    </row>
    <row r="543" spans="1:15">
      <c r="A543" s="56"/>
      <c r="B543" s="653">
        <v>43458</v>
      </c>
      <c r="C543" s="654">
        <f t="shared" si="6"/>
        <v>10008815379</v>
      </c>
      <c r="D543" s="56"/>
      <c r="E543" s="56"/>
      <c r="F543" s="663">
        <v>470125267</v>
      </c>
      <c r="G543" s="672">
        <v>153466210</v>
      </c>
      <c r="H543" s="646">
        <v>48836</v>
      </c>
      <c r="I543" s="646"/>
      <c r="K543" s="658"/>
      <c r="L543" s="658"/>
      <c r="M543" s="662"/>
      <c r="N543" s="662"/>
      <c r="O543" s="56"/>
    </row>
    <row r="544" spans="1:15">
      <c r="A544" s="56"/>
      <c r="B544" s="653">
        <v>43459</v>
      </c>
      <c r="C544" s="654">
        <f t="shared" ref="C544:C607" si="7">F544+(F$88*28679+98765)+(G$88*6587+87654)+(E$88*9537+76543)+(J$88*5713+4528)</f>
        <v>9762407675</v>
      </c>
      <c r="D544" s="56"/>
      <c r="E544" s="56"/>
      <c r="F544" s="663">
        <v>223717563</v>
      </c>
      <c r="G544" s="672">
        <v>153509757</v>
      </c>
      <c r="H544" s="646">
        <v>49938</v>
      </c>
      <c r="I544" s="646"/>
      <c r="K544" s="658"/>
      <c r="L544" s="658"/>
      <c r="M544" s="662"/>
      <c r="N544" s="662"/>
      <c r="O544" s="56"/>
    </row>
    <row r="545" spans="1:15">
      <c r="A545" s="56"/>
      <c r="B545" s="653">
        <v>43460</v>
      </c>
      <c r="C545" s="654">
        <f t="shared" si="7"/>
        <v>9977969382</v>
      </c>
      <c r="D545" s="56"/>
      <c r="E545" s="56"/>
      <c r="F545" s="663">
        <v>439279270</v>
      </c>
      <c r="G545" s="672">
        <v>153641549</v>
      </c>
      <c r="H545" s="646">
        <v>46255</v>
      </c>
      <c r="I545" s="646"/>
      <c r="K545" s="658"/>
      <c r="L545" s="658"/>
      <c r="M545" s="662"/>
      <c r="N545" s="662"/>
      <c r="O545" s="56"/>
    </row>
    <row r="546" spans="1:15">
      <c r="A546" s="56"/>
      <c r="B546" s="653">
        <v>43461</v>
      </c>
      <c r="C546" s="654">
        <f t="shared" si="7"/>
        <v>10052430160</v>
      </c>
      <c r="D546" s="56"/>
      <c r="E546" s="56"/>
      <c r="F546" s="663">
        <v>513740048</v>
      </c>
      <c r="G546" s="672">
        <v>153700327</v>
      </c>
      <c r="H546" s="646">
        <v>49238</v>
      </c>
      <c r="I546" s="646"/>
      <c r="K546" s="658"/>
      <c r="L546" s="658"/>
      <c r="M546" s="662"/>
      <c r="N546" s="662"/>
      <c r="O546" s="56"/>
    </row>
    <row r="547" spans="1:15">
      <c r="A547" s="56"/>
      <c r="B547" s="653">
        <v>43462</v>
      </c>
      <c r="C547" s="654">
        <f t="shared" si="7"/>
        <v>10140037166</v>
      </c>
      <c r="D547" s="56"/>
      <c r="E547" s="56"/>
      <c r="F547" s="663">
        <v>601347054</v>
      </c>
      <c r="G547" s="672">
        <v>153869662</v>
      </c>
      <c r="H547" s="646">
        <v>43352</v>
      </c>
      <c r="I547" s="646"/>
      <c r="K547" s="658"/>
      <c r="L547" s="658"/>
      <c r="M547" s="662"/>
      <c r="N547" s="662"/>
      <c r="O547" s="56"/>
    </row>
    <row r="548" spans="1:15">
      <c r="A548" s="56"/>
      <c r="B548" s="653">
        <v>43463</v>
      </c>
      <c r="C548" s="654">
        <f t="shared" si="7"/>
        <v>10141980822</v>
      </c>
      <c r="D548" s="56"/>
      <c r="E548" s="56"/>
      <c r="F548" s="663">
        <v>603290710</v>
      </c>
      <c r="G548" s="672">
        <v>154082267</v>
      </c>
      <c r="H548" s="646">
        <v>49344</v>
      </c>
      <c r="I548" s="646"/>
      <c r="K548" s="658"/>
      <c r="L548" s="658"/>
      <c r="M548" s="662"/>
      <c r="N548" s="662"/>
      <c r="O548" s="56"/>
    </row>
    <row r="549" spans="1:15">
      <c r="A549" s="56"/>
      <c r="B549" s="653">
        <v>43464</v>
      </c>
      <c r="C549" s="654">
        <f t="shared" si="7"/>
        <v>10316158788</v>
      </c>
      <c r="D549" s="56"/>
      <c r="E549" s="56"/>
      <c r="F549" s="663">
        <v>777468676</v>
      </c>
      <c r="G549" s="672">
        <v>154215561</v>
      </c>
      <c r="H549" s="646">
        <v>45952</v>
      </c>
      <c r="I549" s="646"/>
      <c r="K549" s="658"/>
      <c r="L549" s="658"/>
      <c r="M549" s="662"/>
      <c r="N549" s="662"/>
      <c r="O549" s="56"/>
    </row>
    <row r="550" spans="1:15">
      <c r="A550" s="56"/>
      <c r="B550" s="653">
        <v>43465</v>
      </c>
      <c r="C550" s="654">
        <f t="shared" si="7"/>
        <v>10489523853</v>
      </c>
      <c r="D550" s="56"/>
      <c r="E550" s="56"/>
      <c r="F550" s="663">
        <v>950833741</v>
      </c>
      <c r="G550" s="672">
        <v>154351551</v>
      </c>
      <c r="H550" s="646">
        <v>43209</v>
      </c>
      <c r="I550" s="646"/>
      <c r="K550" s="658"/>
      <c r="L550" s="658"/>
      <c r="M550" s="662"/>
      <c r="N550" s="662"/>
      <c r="O550" s="56"/>
    </row>
    <row r="551" spans="1:15">
      <c r="A551" s="56"/>
      <c r="B551" s="653">
        <v>43466</v>
      </c>
      <c r="C551" s="654">
        <f t="shared" si="7"/>
        <v>10297018505</v>
      </c>
      <c r="D551" s="56"/>
      <c r="E551" s="56"/>
      <c r="F551" s="663">
        <v>758328393</v>
      </c>
      <c r="G551" s="672">
        <v>154482492</v>
      </c>
      <c r="H551" s="646">
        <v>50289</v>
      </c>
      <c r="I551" s="646"/>
      <c r="K551" s="658"/>
      <c r="L551" s="658"/>
      <c r="M551" s="662"/>
      <c r="N551" s="662"/>
      <c r="O551" s="56"/>
    </row>
    <row r="552" spans="1:15">
      <c r="A552" s="56"/>
      <c r="B552" s="653">
        <v>43467</v>
      </c>
      <c r="C552" s="654">
        <f t="shared" si="7"/>
        <v>9812266416</v>
      </c>
      <c r="D552" s="56"/>
      <c r="E552" s="56"/>
      <c r="F552" s="663">
        <v>273576304</v>
      </c>
      <c r="G552" s="672">
        <v>154486763</v>
      </c>
      <c r="H552" s="646">
        <v>45276</v>
      </c>
      <c r="I552" s="646"/>
      <c r="K552" s="658"/>
      <c r="L552" s="658"/>
      <c r="M552" s="662"/>
      <c r="N552" s="662"/>
      <c r="O552" s="56"/>
    </row>
    <row r="553" spans="1:15">
      <c r="A553" s="56"/>
      <c r="B553" s="653">
        <v>43468</v>
      </c>
      <c r="C553" s="654">
        <f t="shared" si="7"/>
        <v>10134366848</v>
      </c>
      <c r="D553" s="56"/>
      <c r="E553" s="56"/>
      <c r="F553" s="663">
        <v>595676736</v>
      </c>
      <c r="G553" s="672">
        <v>154565853</v>
      </c>
      <c r="H553" s="646">
        <v>44165</v>
      </c>
      <c r="I553" s="646"/>
      <c r="K553" s="658"/>
      <c r="L553" s="658"/>
      <c r="M553" s="662"/>
      <c r="N553" s="662"/>
      <c r="O553" s="56"/>
    </row>
    <row r="554" spans="1:15">
      <c r="A554" s="56"/>
      <c r="B554" s="653">
        <v>43469</v>
      </c>
      <c r="C554" s="654">
        <f t="shared" si="7"/>
        <v>10304156638</v>
      </c>
      <c r="D554" s="56"/>
      <c r="E554" s="56"/>
      <c r="F554" s="663">
        <v>765466526</v>
      </c>
      <c r="G554" s="672">
        <v>154772149</v>
      </c>
      <c r="H554" s="646">
        <v>44494</v>
      </c>
      <c r="I554" s="646"/>
      <c r="K554" s="658"/>
      <c r="L554" s="658"/>
      <c r="M554" s="662"/>
      <c r="N554" s="662"/>
      <c r="O554" s="56"/>
    </row>
    <row r="555" spans="1:15">
      <c r="A555" s="56"/>
      <c r="B555" s="653">
        <v>43470</v>
      </c>
      <c r="C555" s="654">
        <f t="shared" si="7"/>
        <v>9712808352</v>
      </c>
      <c r="D555" s="56"/>
      <c r="E555" s="56"/>
      <c r="F555" s="663">
        <v>174118240</v>
      </c>
      <c r="G555" s="672">
        <v>154784171</v>
      </c>
      <c r="H555" s="646">
        <v>43904</v>
      </c>
      <c r="I555" s="646"/>
      <c r="K555" s="658"/>
      <c r="L555" s="658"/>
      <c r="M555" s="662"/>
      <c r="N555" s="662"/>
      <c r="O555" s="56"/>
    </row>
    <row r="556" spans="1:15">
      <c r="A556" s="56"/>
      <c r="B556" s="653">
        <v>43471</v>
      </c>
      <c r="C556" s="654">
        <f t="shared" si="7"/>
        <v>10519576680</v>
      </c>
      <c r="D556" s="56"/>
      <c r="E556" s="56"/>
      <c r="F556" s="663">
        <v>980886568</v>
      </c>
      <c r="G556" s="672">
        <v>154897793</v>
      </c>
      <c r="H556" s="646">
        <v>43430</v>
      </c>
      <c r="I556" s="646"/>
      <c r="K556" s="658"/>
      <c r="L556" s="658"/>
      <c r="M556" s="662"/>
      <c r="N556" s="662"/>
      <c r="O556" s="56"/>
    </row>
    <row r="557" spans="1:15">
      <c r="A557" s="56"/>
      <c r="B557" s="653">
        <v>43472</v>
      </c>
      <c r="C557" s="654">
        <f t="shared" si="7"/>
        <v>9661105897</v>
      </c>
      <c r="D557" s="56"/>
      <c r="E557" s="56"/>
      <c r="F557" s="663">
        <v>122415785</v>
      </c>
      <c r="G557" s="672">
        <v>154901597</v>
      </c>
      <c r="H557" s="646">
        <v>43641</v>
      </c>
      <c r="I557" s="646"/>
      <c r="K557" s="658"/>
      <c r="L557" s="658"/>
      <c r="M557" s="662"/>
      <c r="N557" s="662"/>
      <c r="O557" s="56"/>
    </row>
    <row r="558" spans="1:15">
      <c r="A558" s="56"/>
      <c r="B558" s="653">
        <v>43473</v>
      </c>
      <c r="C558" s="654">
        <f t="shared" si="7"/>
        <v>9884459249</v>
      </c>
      <c r="D558" s="56"/>
      <c r="E558" s="56"/>
      <c r="F558" s="663">
        <v>345769137</v>
      </c>
      <c r="G558" s="672">
        <v>154911667</v>
      </c>
      <c r="H558" s="646">
        <v>43408</v>
      </c>
      <c r="I558" s="646"/>
      <c r="K558" s="658"/>
      <c r="L558" s="658"/>
      <c r="M558" s="662"/>
      <c r="N558" s="662"/>
      <c r="O558" s="56"/>
    </row>
    <row r="559" spans="1:15">
      <c r="A559" s="56"/>
      <c r="B559" s="653">
        <v>43474</v>
      </c>
      <c r="C559" s="654">
        <f t="shared" si="7"/>
        <v>9826707865</v>
      </c>
      <c r="D559" s="56"/>
      <c r="E559" s="56"/>
      <c r="F559" s="663">
        <v>288017753</v>
      </c>
      <c r="G559" s="672">
        <v>154988376</v>
      </c>
      <c r="H559" s="646">
        <v>49940</v>
      </c>
      <c r="I559" s="646"/>
      <c r="K559" s="658"/>
      <c r="L559" s="658"/>
      <c r="M559" s="662"/>
      <c r="N559" s="662"/>
      <c r="O559" s="56"/>
    </row>
    <row r="560" spans="1:15">
      <c r="A560" s="56"/>
      <c r="B560" s="653">
        <v>43475</v>
      </c>
      <c r="C560" s="654">
        <f t="shared" si="7"/>
        <v>10349424388</v>
      </c>
      <c r="D560" s="56"/>
      <c r="E560" s="56"/>
      <c r="F560" s="663">
        <v>810734276</v>
      </c>
      <c r="G560" s="672">
        <v>155180760</v>
      </c>
      <c r="H560" s="646">
        <v>49967</v>
      </c>
      <c r="I560" s="646"/>
      <c r="K560" s="658"/>
      <c r="L560" s="658"/>
      <c r="M560" s="662"/>
      <c r="N560" s="662"/>
      <c r="O560" s="56"/>
    </row>
    <row r="561" spans="1:15">
      <c r="A561" s="56"/>
      <c r="B561" s="653">
        <v>43476</v>
      </c>
      <c r="C561" s="654">
        <f t="shared" si="7"/>
        <v>10073485431</v>
      </c>
      <c r="D561" s="56"/>
      <c r="E561" s="56"/>
      <c r="F561" s="663">
        <v>534795319</v>
      </c>
      <c r="G561" s="672">
        <v>155198591</v>
      </c>
      <c r="H561" s="646">
        <v>48116</v>
      </c>
      <c r="I561" s="646"/>
      <c r="K561" s="658"/>
      <c r="L561" s="658"/>
      <c r="M561" s="662"/>
      <c r="N561" s="662"/>
      <c r="O561" s="56"/>
    </row>
    <row r="562" spans="1:15">
      <c r="A562" s="56"/>
      <c r="B562" s="653">
        <v>43477</v>
      </c>
      <c r="C562" s="654">
        <f t="shared" si="7"/>
        <v>10010755272</v>
      </c>
      <c r="D562" s="56"/>
      <c r="E562" s="56"/>
      <c r="F562" s="663">
        <v>472065160</v>
      </c>
      <c r="G562" s="672">
        <v>155353529</v>
      </c>
      <c r="H562" s="646">
        <v>48094</v>
      </c>
      <c r="I562" s="646"/>
      <c r="K562" s="658"/>
      <c r="L562" s="658"/>
      <c r="M562" s="662"/>
      <c r="N562" s="662"/>
      <c r="O562" s="56"/>
    </row>
    <row r="563" spans="1:15">
      <c r="A563" s="56"/>
      <c r="B563" s="653">
        <v>43478</v>
      </c>
      <c r="C563" s="654">
        <f t="shared" si="7"/>
        <v>10071877166</v>
      </c>
      <c r="D563" s="56"/>
      <c r="E563" s="56"/>
      <c r="F563" s="663">
        <v>533187054</v>
      </c>
      <c r="G563" s="672">
        <v>155387090</v>
      </c>
      <c r="H563" s="646">
        <v>44187</v>
      </c>
      <c r="I563" s="646"/>
      <c r="K563" s="658"/>
      <c r="L563" s="658"/>
      <c r="M563" s="662"/>
      <c r="N563" s="662"/>
      <c r="O563" s="56"/>
    </row>
    <row r="564" spans="1:15">
      <c r="A564" s="56"/>
      <c r="B564" s="653">
        <v>43479</v>
      </c>
      <c r="C564" s="654">
        <f t="shared" si="7"/>
        <v>10065987212</v>
      </c>
      <c r="D564" s="56"/>
      <c r="E564" s="56"/>
      <c r="F564" s="663">
        <v>527297100</v>
      </c>
      <c r="G564" s="672">
        <v>155429611</v>
      </c>
      <c r="H564" s="646">
        <v>43842</v>
      </c>
      <c r="I564" s="646"/>
      <c r="K564" s="658"/>
      <c r="L564" s="658"/>
      <c r="M564" s="662"/>
      <c r="N564" s="662"/>
      <c r="O564" s="56"/>
    </row>
    <row r="565" spans="1:15">
      <c r="A565" s="56"/>
      <c r="B565" s="653">
        <v>43480</v>
      </c>
      <c r="C565" s="654">
        <f t="shared" si="7"/>
        <v>10321649643</v>
      </c>
      <c r="D565" s="56"/>
      <c r="E565" s="56"/>
      <c r="F565" s="663">
        <v>782959531</v>
      </c>
      <c r="G565" s="672">
        <v>155479956</v>
      </c>
      <c r="H565" s="646">
        <v>48511</v>
      </c>
      <c r="I565" s="646"/>
      <c r="K565" s="658"/>
      <c r="L565" s="658"/>
      <c r="M565" s="662"/>
      <c r="N565" s="662"/>
      <c r="O565" s="56"/>
    </row>
    <row r="566" spans="1:15">
      <c r="A566" s="56"/>
      <c r="B566" s="653">
        <v>43481</v>
      </c>
      <c r="C566" s="654">
        <f t="shared" si="7"/>
        <v>9759865663</v>
      </c>
      <c r="D566" s="56"/>
      <c r="E566" s="56"/>
      <c r="F566" s="663">
        <v>221175551</v>
      </c>
      <c r="G566" s="672">
        <v>155543454</v>
      </c>
      <c r="H566" s="646">
        <v>50287</v>
      </c>
      <c r="I566" s="646"/>
      <c r="K566" s="658"/>
      <c r="L566" s="658"/>
      <c r="M566" s="662"/>
      <c r="N566" s="662"/>
      <c r="O566" s="56"/>
    </row>
    <row r="567" spans="1:15">
      <c r="A567" s="56"/>
      <c r="B567" s="653">
        <v>43482</v>
      </c>
      <c r="C567" s="654">
        <f t="shared" si="7"/>
        <v>10362130496</v>
      </c>
      <c r="D567" s="56"/>
      <c r="E567" s="56"/>
      <c r="F567" s="663">
        <v>823440384</v>
      </c>
      <c r="G567" s="672">
        <v>155771299</v>
      </c>
      <c r="H567" s="646">
        <v>46684</v>
      </c>
      <c r="I567" s="646"/>
      <c r="K567" s="658"/>
      <c r="L567" s="658"/>
      <c r="M567" s="662"/>
      <c r="N567" s="662"/>
      <c r="O567" s="56"/>
    </row>
    <row r="568" spans="1:15">
      <c r="A568" s="56"/>
      <c r="B568" s="653">
        <v>43483</v>
      </c>
      <c r="C568" s="654">
        <f t="shared" si="7"/>
        <v>10385168375</v>
      </c>
      <c r="D568" s="56"/>
      <c r="E568" s="56"/>
      <c r="F568" s="663">
        <v>846478263</v>
      </c>
      <c r="G568" s="672">
        <v>155789396</v>
      </c>
      <c r="H568" s="646">
        <v>47716</v>
      </c>
      <c r="I568" s="646"/>
      <c r="K568" s="658"/>
      <c r="L568" s="658"/>
      <c r="M568" s="662"/>
      <c r="N568" s="662"/>
      <c r="O568" s="56"/>
    </row>
    <row r="569" spans="1:15">
      <c r="A569" s="56"/>
      <c r="B569" s="653">
        <v>43484</v>
      </c>
      <c r="C569" s="654">
        <f t="shared" si="7"/>
        <v>10116898226</v>
      </c>
      <c r="D569" s="56"/>
      <c r="E569" s="56"/>
      <c r="F569" s="663">
        <v>578208114</v>
      </c>
      <c r="G569" s="672">
        <v>155875466</v>
      </c>
      <c r="H569" s="646">
        <v>44535</v>
      </c>
      <c r="I569" s="646"/>
      <c r="K569" s="658"/>
      <c r="L569" s="658"/>
      <c r="M569" s="662"/>
      <c r="N569" s="662"/>
      <c r="O569" s="56"/>
    </row>
    <row r="570" spans="1:15">
      <c r="A570" s="56"/>
      <c r="B570" s="653">
        <v>43485</v>
      </c>
      <c r="C570" s="654">
        <f t="shared" si="7"/>
        <v>10019837761</v>
      </c>
      <c r="D570" s="56"/>
      <c r="E570" s="56"/>
      <c r="F570" s="663">
        <v>481147649</v>
      </c>
      <c r="G570" s="672">
        <v>155974993</v>
      </c>
      <c r="H570" s="646">
        <v>45908</v>
      </c>
      <c r="I570" s="646"/>
      <c r="K570" s="658"/>
      <c r="L570" s="658"/>
      <c r="M570" s="662"/>
      <c r="N570" s="662"/>
      <c r="O570" s="56"/>
    </row>
    <row r="571" spans="1:15">
      <c r="A571" s="56"/>
      <c r="B571" s="653">
        <v>43486</v>
      </c>
      <c r="C571" s="654">
        <f t="shared" si="7"/>
        <v>9773190543</v>
      </c>
      <c r="D571" s="56"/>
      <c r="E571" s="56"/>
      <c r="F571" s="663">
        <v>234500431</v>
      </c>
      <c r="G571" s="672">
        <v>156138104</v>
      </c>
      <c r="H571" s="646">
        <v>47249</v>
      </c>
      <c r="I571" s="646"/>
      <c r="K571" s="658"/>
      <c r="L571" s="658"/>
      <c r="M571" s="662"/>
      <c r="N571" s="662"/>
      <c r="O571" s="56"/>
    </row>
    <row r="572" spans="1:15">
      <c r="A572" s="56"/>
      <c r="B572" s="653">
        <v>43487</v>
      </c>
      <c r="C572" s="654">
        <f t="shared" si="7"/>
        <v>9826304941</v>
      </c>
      <c r="D572" s="56"/>
      <c r="E572" s="56"/>
      <c r="F572" s="663">
        <v>287614829</v>
      </c>
      <c r="G572" s="672">
        <v>156193945</v>
      </c>
      <c r="H572" s="646">
        <v>49330</v>
      </c>
      <c r="I572" s="646"/>
      <c r="K572" s="658"/>
      <c r="L572" s="658"/>
      <c r="M572" s="662"/>
      <c r="N572" s="662"/>
      <c r="O572" s="56"/>
    </row>
    <row r="573" spans="1:15">
      <c r="A573" s="56"/>
      <c r="B573" s="653">
        <v>43488</v>
      </c>
      <c r="C573" s="654">
        <f t="shared" si="7"/>
        <v>9992049139</v>
      </c>
      <c r="D573" s="56"/>
      <c r="E573" s="56"/>
      <c r="F573" s="663">
        <v>453359027</v>
      </c>
      <c r="G573" s="672">
        <v>156304142</v>
      </c>
      <c r="H573" s="646">
        <v>48071</v>
      </c>
      <c r="I573" s="646"/>
      <c r="K573" s="658"/>
      <c r="L573" s="658"/>
      <c r="M573" s="662"/>
      <c r="N573" s="662"/>
      <c r="O573" s="56"/>
    </row>
    <row r="574" spans="1:15">
      <c r="A574" s="56"/>
      <c r="B574" s="653">
        <v>43489</v>
      </c>
      <c r="C574" s="654">
        <f t="shared" si="7"/>
        <v>9816202658</v>
      </c>
      <c r="D574" s="56"/>
      <c r="E574" s="56"/>
      <c r="F574" s="663">
        <v>277512546</v>
      </c>
      <c r="G574" s="672">
        <v>156365741</v>
      </c>
      <c r="H574" s="646">
        <v>49505</v>
      </c>
      <c r="I574" s="646"/>
      <c r="K574" s="658"/>
      <c r="L574" s="658"/>
      <c r="M574" s="662"/>
      <c r="N574" s="662"/>
      <c r="O574" s="56"/>
    </row>
    <row r="575" spans="1:15">
      <c r="A575" s="56"/>
      <c r="B575" s="653">
        <v>43490</v>
      </c>
      <c r="C575" s="654">
        <f t="shared" si="7"/>
        <v>10483897484</v>
      </c>
      <c r="D575" s="56"/>
      <c r="E575" s="56"/>
      <c r="F575" s="663">
        <v>945207372</v>
      </c>
      <c r="G575" s="672">
        <v>156643879</v>
      </c>
      <c r="H575" s="646">
        <v>49554</v>
      </c>
      <c r="I575" s="646"/>
      <c r="K575" s="658"/>
      <c r="L575" s="658"/>
      <c r="M575" s="662"/>
      <c r="N575" s="662"/>
      <c r="O575" s="56"/>
    </row>
    <row r="576" spans="1:15">
      <c r="A576" s="56"/>
      <c r="B576" s="653">
        <v>43491</v>
      </c>
      <c r="C576" s="654">
        <f t="shared" si="7"/>
        <v>10069538680</v>
      </c>
      <c r="D576" s="56"/>
      <c r="E576" s="56"/>
      <c r="F576" s="663">
        <v>530848568</v>
      </c>
      <c r="G576" s="672">
        <v>156654154</v>
      </c>
      <c r="H576" s="646">
        <v>43993</v>
      </c>
      <c r="I576" s="646"/>
      <c r="K576" s="658"/>
      <c r="L576" s="658"/>
      <c r="M576" s="662"/>
      <c r="N576" s="662"/>
      <c r="O576" s="56"/>
    </row>
    <row r="577" spans="1:15">
      <c r="A577" s="56"/>
      <c r="B577" s="653">
        <v>43492</v>
      </c>
      <c r="C577" s="654">
        <f t="shared" si="7"/>
        <v>10094182617</v>
      </c>
      <c r="D577" s="56"/>
      <c r="E577" s="56"/>
      <c r="F577" s="663">
        <v>555492505</v>
      </c>
      <c r="G577" s="672">
        <v>156718568</v>
      </c>
      <c r="H577" s="646">
        <v>48270</v>
      </c>
      <c r="I577" s="646"/>
      <c r="K577" s="658"/>
      <c r="L577" s="658"/>
      <c r="M577" s="662"/>
      <c r="N577" s="662"/>
      <c r="O577" s="56"/>
    </row>
    <row r="578" spans="1:15">
      <c r="A578" s="56"/>
      <c r="B578" s="653">
        <v>43493</v>
      </c>
      <c r="C578" s="654">
        <f t="shared" si="7"/>
        <v>10141244054</v>
      </c>
      <c r="D578" s="56"/>
      <c r="E578" s="56"/>
      <c r="F578" s="663">
        <v>602553942</v>
      </c>
      <c r="G578" s="672">
        <v>156724184</v>
      </c>
      <c r="H578" s="646">
        <v>45275</v>
      </c>
      <c r="I578" s="646"/>
      <c r="K578" s="658"/>
      <c r="L578" s="658"/>
      <c r="M578" s="662"/>
      <c r="N578" s="662"/>
      <c r="O578" s="56"/>
    </row>
    <row r="579" spans="1:15">
      <c r="A579" s="56"/>
      <c r="B579" s="653">
        <v>43494</v>
      </c>
      <c r="C579" s="654">
        <f t="shared" si="7"/>
        <v>9844947580</v>
      </c>
      <c r="D579" s="56"/>
      <c r="E579" s="56"/>
      <c r="F579" s="663">
        <v>306257468</v>
      </c>
      <c r="G579" s="672">
        <v>156831301</v>
      </c>
      <c r="H579" s="646">
        <v>44020</v>
      </c>
      <c r="I579" s="646"/>
      <c r="K579" s="658"/>
      <c r="L579" s="658"/>
      <c r="M579" s="662"/>
      <c r="N579" s="662"/>
      <c r="O579" s="56"/>
    </row>
    <row r="580" spans="1:15">
      <c r="A580" s="56"/>
      <c r="B580" s="653">
        <v>43495</v>
      </c>
      <c r="C580" s="654">
        <f t="shared" si="7"/>
        <v>9779159968</v>
      </c>
      <c r="D580" s="56"/>
      <c r="E580" s="56"/>
      <c r="F580" s="663">
        <v>240469856</v>
      </c>
      <c r="G580" s="672">
        <v>156955243</v>
      </c>
      <c r="H580" s="646">
        <v>46638</v>
      </c>
      <c r="I580" s="646"/>
      <c r="K580" s="658"/>
      <c r="L580" s="658"/>
      <c r="M580" s="662"/>
      <c r="N580" s="662"/>
      <c r="O580" s="56"/>
    </row>
    <row r="581" spans="1:15">
      <c r="A581" s="56"/>
      <c r="B581" s="653">
        <v>43496</v>
      </c>
      <c r="C581" s="654">
        <f t="shared" si="7"/>
        <v>10330370079</v>
      </c>
      <c r="D581" s="56"/>
      <c r="E581" s="56"/>
      <c r="F581" s="663">
        <v>791679967</v>
      </c>
      <c r="G581" s="672">
        <v>157004651</v>
      </c>
      <c r="H581" s="646">
        <v>44095</v>
      </c>
      <c r="I581" s="646"/>
      <c r="K581" s="658"/>
      <c r="L581" s="658"/>
      <c r="M581" s="662"/>
      <c r="N581" s="662"/>
      <c r="O581" s="56"/>
    </row>
    <row r="582" spans="1:15">
      <c r="A582" s="56"/>
      <c r="B582" s="653">
        <v>43497</v>
      </c>
      <c r="C582" s="654">
        <f t="shared" si="7"/>
        <v>10310219293</v>
      </c>
      <c r="D582" s="56"/>
      <c r="E582" s="56"/>
      <c r="F582" s="663">
        <v>771529181</v>
      </c>
      <c r="G582" s="672">
        <v>157157383</v>
      </c>
      <c r="H582" s="646">
        <v>43405</v>
      </c>
      <c r="I582" s="646"/>
      <c r="K582" s="658"/>
      <c r="L582" s="658"/>
      <c r="M582" s="662"/>
      <c r="N582" s="662"/>
      <c r="O582" s="56"/>
    </row>
    <row r="583" spans="1:15">
      <c r="A583" s="56"/>
      <c r="B583" s="653">
        <v>43498</v>
      </c>
      <c r="C583" s="654">
        <f t="shared" si="7"/>
        <v>9994990819</v>
      </c>
      <c r="D583" s="56"/>
      <c r="E583" s="56"/>
      <c r="F583" s="663">
        <v>456300707</v>
      </c>
      <c r="G583" s="672">
        <v>157306097</v>
      </c>
      <c r="H583" s="646">
        <v>44191</v>
      </c>
      <c r="I583" s="646"/>
      <c r="K583" s="658"/>
      <c r="L583" s="658"/>
      <c r="M583" s="662"/>
      <c r="N583" s="662"/>
      <c r="O583" s="56"/>
    </row>
    <row r="584" spans="1:15">
      <c r="A584" s="56"/>
      <c r="B584" s="653">
        <v>43499</v>
      </c>
      <c r="C584" s="654">
        <f t="shared" si="7"/>
        <v>9814907564</v>
      </c>
      <c r="D584" s="56"/>
      <c r="E584" s="56"/>
      <c r="F584" s="663">
        <v>276217452</v>
      </c>
      <c r="G584" s="672">
        <v>157311136</v>
      </c>
      <c r="H584" s="646">
        <v>44114</v>
      </c>
      <c r="I584" s="646"/>
      <c r="K584" s="658"/>
      <c r="L584" s="658"/>
      <c r="M584" s="662"/>
      <c r="N584" s="662"/>
      <c r="O584" s="56"/>
    </row>
    <row r="585" spans="1:15">
      <c r="A585" s="56"/>
      <c r="B585" s="653">
        <v>43500</v>
      </c>
      <c r="C585" s="654">
        <f t="shared" si="7"/>
        <v>10146940447</v>
      </c>
      <c r="D585" s="56"/>
      <c r="E585" s="56"/>
      <c r="F585" s="663">
        <v>608250335</v>
      </c>
      <c r="G585" s="672">
        <v>157373339</v>
      </c>
      <c r="H585" s="646">
        <v>50312</v>
      </c>
      <c r="I585" s="646"/>
      <c r="K585" s="658"/>
      <c r="L585" s="658"/>
      <c r="M585" s="662"/>
      <c r="N585" s="662"/>
      <c r="O585" s="56"/>
    </row>
    <row r="586" spans="1:15">
      <c r="A586" s="56"/>
      <c r="B586" s="653">
        <v>43501</v>
      </c>
      <c r="C586" s="654">
        <f t="shared" si="7"/>
        <v>9953498095</v>
      </c>
      <c r="D586" s="56"/>
      <c r="E586" s="56"/>
      <c r="F586" s="663">
        <v>414807983</v>
      </c>
      <c r="G586" s="672">
        <v>157407609</v>
      </c>
      <c r="H586" s="646">
        <v>44102</v>
      </c>
      <c r="I586" s="646"/>
      <c r="K586" s="658"/>
      <c r="L586" s="658"/>
      <c r="M586" s="662"/>
      <c r="N586" s="662"/>
      <c r="O586" s="56"/>
    </row>
    <row r="587" spans="1:15">
      <c r="A587" s="56"/>
      <c r="B587" s="653">
        <v>43502</v>
      </c>
      <c r="C587" s="654">
        <f t="shared" si="7"/>
        <v>9951232482</v>
      </c>
      <c r="D587" s="56"/>
      <c r="E587" s="56"/>
      <c r="F587" s="663">
        <v>412542370</v>
      </c>
      <c r="G587" s="672">
        <v>157674513</v>
      </c>
      <c r="H587" s="646">
        <v>43722</v>
      </c>
      <c r="I587" s="646"/>
      <c r="K587" s="658"/>
      <c r="L587" s="658"/>
      <c r="M587" s="662"/>
      <c r="N587" s="662"/>
      <c r="O587" s="56"/>
    </row>
    <row r="588" spans="1:15">
      <c r="A588" s="56"/>
      <c r="B588" s="653">
        <v>43503</v>
      </c>
      <c r="C588" s="654">
        <f t="shared" si="7"/>
        <v>10190912809</v>
      </c>
      <c r="D588" s="56"/>
      <c r="E588" s="56"/>
      <c r="F588" s="663">
        <v>652222697</v>
      </c>
      <c r="G588" s="672">
        <v>157788618</v>
      </c>
      <c r="H588" s="646">
        <v>47861</v>
      </c>
      <c r="I588" s="646"/>
      <c r="K588" s="658"/>
      <c r="L588" s="658"/>
      <c r="M588" s="662"/>
      <c r="N588" s="662"/>
      <c r="O588" s="56"/>
    </row>
    <row r="589" spans="1:15">
      <c r="A589" s="56"/>
      <c r="B589" s="653">
        <v>43504</v>
      </c>
      <c r="C589" s="654">
        <f t="shared" si="7"/>
        <v>9956428224</v>
      </c>
      <c r="D589" s="56"/>
      <c r="E589" s="56"/>
      <c r="F589" s="663">
        <v>417738112</v>
      </c>
      <c r="G589" s="672">
        <v>157844531</v>
      </c>
      <c r="H589" s="646">
        <v>47916</v>
      </c>
      <c r="I589" s="646"/>
      <c r="K589" s="658"/>
      <c r="L589" s="658"/>
      <c r="M589" s="662"/>
      <c r="N589" s="662"/>
      <c r="O589" s="56"/>
    </row>
    <row r="590" spans="1:15">
      <c r="A590" s="56"/>
      <c r="B590" s="653">
        <v>43505</v>
      </c>
      <c r="C590" s="654">
        <f t="shared" si="7"/>
        <v>9882650699</v>
      </c>
      <c r="D590" s="56"/>
      <c r="E590" s="56"/>
      <c r="F590" s="663">
        <v>343960587</v>
      </c>
      <c r="G590" s="672">
        <v>158271525</v>
      </c>
      <c r="H590" s="646">
        <v>45816</v>
      </c>
      <c r="I590" s="646"/>
      <c r="K590" s="658"/>
      <c r="L590" s="658"/>
      <c r="M590" s="662"/>
      <c r="N590" s="662"/>
      <c r="O590" s="56"/>
    </row>
    <row r="591" spans="1:15">
      <c r="A591" s="56"/>
      <c r="B591" s="653">
        <v>43506</v>
      </c>
      <c r="C591" s="654">
        <f t="shared" si="7"/>
        <v>10208321216</v>
      </c>
      <c r="D591" s="56"/>
      <c r="E591" s="56"/>
      <c r="F591" s="663">
        <v>669631104</v>
      </c>
      <c r="G591" s="672">
        <v>158272877</v>
      </c>
      <c r="H591" s="646">
        <v>49573</v>
      </c>
      <c r="I591" s="646"/>
      <c r="K591" s="658"/>
      <c r="L591" s="658"/>
      <c r="M591" s="662"/>
      <c r="N591" s="662"/>
      <c r="O591" s="56"/>
    </row>
    <row r="592" spans="1:15">
      <c r="A592" s="56"/>
      <c r="B592" s="653">
        <v>43507</v>
      </c>
      <c r="C592" s="654">
        <f t="shared" si="7"/>
        <v>10204049671</v>
      </c>
      <c r="D592" s="56"/>
      <c r="E592" s="56"/>
      <c r="F592" s="663">
        <v>665359559</v>
      </c>
      <c r="G592" s="672">
        <v>158321293</v>
      </c>
      <c r="H592" s="646">
        <v>46711</v>
      </c>
      <c r="I592" s="646"/>
      <c r="K592" s="658"/>
      <c r="L592" s="658"/>
      <c r="M592" s="662"/>
      <c r="N592" s="662"/>
      <c r="O592" s="56"/>
    </row>
    <row r="593" spans="1:15">
      <c r="A593" s="56"/>
      <c r="B593" s="653">
        <v>43508</v>
      </c>
      <c r="C593" s="654">
        <f t="shared" si="7"/>
        <v>9674504736</v>
      </c>
      <c r="D593" s="56"/>
      <c r="E593" s="56"/>
      <c r="F593" s="663">
        <v>135814624</v>
      </c>
      <c r="G593" s="672">
        <v>158356308</v>
      </c>
      <c r="H593" s="646">
        <v>46426</v>
      </c>
      <c r="I593" s="646"/>
      <c r="K593" s="658"/>
      <c r="L593" s="658"/>
      <c r="M593" s="662"/>
      <c r="N593" s="662"/>
      <c r="O593" s="56"/>
    </row>
    <row r="594" spans="1:15">
      <c r="A594" s="56"/>
      <c r="B594" s="653">
        <v>43509</v>
      </c>
      <c r="C594" s="654">
        <f t="shared" si="7"/>
        <v>10245577830</v>
      </c>
      <c r="D594" s="56"/>
      <c r="E594" s="56"/>
      <c r="F594" s="663">
        <v>706887718</v>
      </c>
      <c r="G594" s="672">
        <v>158398697</v>
      </c>
      <c r="H594" s="646">
        <v>48977</v>
      </c>
      <c r="I594" s="646"/>
      <c r="K594" s="658"/>
      <c r="L594" s="658"/>
      <c r="M594" s="662"/>
      <c r="N594" s="662"/>
      <c r="O594" s="56"/>
    </row>
    <row r="595" spans="1:15">
      <c r="A595" s="56"/>
      <c r="B595" s="653">
        <v>43510</v>
      </c>
      <c r="C595" s="654">
        <f t="shared" si="7"/>
        <v>10104486524</v>
      </c>
      <c r="D595" s="56"/>
      <c r="E595" s="56"/>
      <c r="F595" s="663">
        <v>565796412</v>
      </c>
      <c r="G595" s="672">
        <v>158676670</v>
      </c>
      <c r="H595" s="646">
        <v>46097</v>
      </c>
      <c r="I595" s="646"/>
      <c r="K595" s="658"/>
      <c r="L595" s="658"/>
      <c r="M595" s="662"/>
      <c r="N595" s="662"/>
      <c r="O595" s="56"/>
    </row>
    <row r="596" spans="1:15">
      <c r="A596" s="56"/>
      <c r="B596" s="653">
        <v>43511</v>
      </c>
      <c r="C596" s="654">
        <f t="shared" si="7"/>
        <v>9960570670</v>
      </c>
      <c r="D596" s="56"/>
      <c r="E596" s="56"/>
      <c r="F596" s="663">
        <v>421880558</v>
      </c>
      <c r="G596" s="672">
        <v>158835470</v>
      </c>
      <c r="H596" s="646">
        <v>44859</v>
      </c>
      <c r="I596" s="646"/>
      <c r="K596" s="658"/>
      <c r="L596" s="658"/>
      <c r="M596" s="662"/>
      <c r="N596" s="662"/>
      <c r="O596" s="56"/>
    </row>
    <row r="597" spans="1:15">
      <c r="A597" s="56"/>
      <c r="B597" s="653">
        <v>43512</v>
      </c>
      <c r="C597" s="654">
        <f t="shared" si="7"/>
        <v>10344387434</v>
      </c>
      <c r="D597" s="56"/>
      <c r="E597" s="56"/>
      <c r="F597" s="663">
        <v>805697322</v>
      </c>
      <c r="G597" s="672">
        <v>159180756</v>
      </c>
      <c r="H597" s="646">
        <v>49742</v>
      </c>
      <c r="I597" s="646"/>
      <c r="K597" s="658"/>
      <c r="L597" s="658"/>
      <c r="M597" s="662"/>
      <c r="N597" s="662"/>
      <c r="O597" s="56"/>
    </row>
    <row r="598" spans="1:15">
      <c r="A598" s="56"/>
      <c r="B598" s="653">
        <v>43513</v>
      </c>
      <c r="C598" s="654">
        <f t="shared" si="7"/>
        <v>10465361123</v>
      </c>
      <c r="D598" s="56"/>
      <c r="E598" s="56"/>
      <c r="F598" s="663">
        <v>926671011</v>
      </c>
      <c r="G598" s="672">
        <v>159188271</v>
      </c>
      <c r="H598" s="646">
        <v>48184</v>
      </c>
      <c r="I598" s="646"/>
      <c r="K598" s="658"/>
      <c r="L598" s="658"/>
      <c r="M598" s="662"/>
      <c r="N598" s="662"/>
      <c r="O598" s="56"/>
    </row>
    <row r="599" spans="1:15">
      <c r="A599" s="56"/>
      <c r="B599" s="653">
        <v>43514</v>
      </c>
      <c r="C599" s="654">
        <f t="shared" si="7"/>
        <v>10516676538</v>
      </c>
      <c r="D599" s="56"/>
      <c r="E599" s="56"/>
      <c r="F599" s="663">
        <v>977986426</v>
      </c>
      <c r="G599" s="672">
        <v>159267610</v>
      </c>
      <c r="H599" s="646">
        <v>47096</v>
      </c>
      <c r="I599" s="646"/>
      <c r="K599" s="658"/>
      <c r="L599" s="658"/>
      <c r="M599" s="662"/>
      <c r="N599" s="662"/>
      <c r="O599" s="56"/>
    </row>
    <row r="600" spans="1:15">
      <c r="A600" s="56"/>
      <c r="B600" s="653">
        <v>43515</v>
      </c>
      <c r="C600" s="654">
        <f t="shared" si="7"/>
        <v>10296010003</v>
      </c>
      <c r="D600" s="56"/>
      <c r="E600" s="56"/>
      <c r="F600" s="663">
        <v>757319891</v>
      </c>
      <c r="G600" s="672">
        <v>159336167</v>
      </c>
      <c r="H600" s="646">
        <v>50401</v>
      </c>
      <c r="I600" s="646"/>
      <c r="K600" s="658"/>
      <c r="L600" s="658"/>
      <c r="M600" s="662"/>
      <c r="N600" s="662"/>
      <c r="O600" s="56"/>
    </row>
    <row r="601" spans="1:15">
      <c r="A601" s="56"/>
      <c r="B601" s="653">
        <v>43516</v>
      </c>
      <c r="C601" s="654">
        <f t="shared" si="7"/>
        <v>10349569198</v>
      </c>
      <c r="D601" s="56"/>
      <c r="E601" s="56"/>
      <c r="F601" s="663">
        <v>810879086</v>
      </c>
      <c r="G601" s="672">
        <v>159351727</v>
      </c>
      <c r="H601" s="646">
        <v>46318</v>
      </c>
      <c r="I601" s="646"/>
      <c r="K601" s="658"/>
      <c r="L601" s="658"/>
      <c r="M601" s="662"/>
      <c r="N601" s="662"/>
      <c r="O601" s="56"/>
    </row>
    <row r="602" spans="1:15">
      <c r="A602" s="56"/>
      <c r="B602" s="653">
        <v>43517</v>
      </c>
      <c r="C602" s="654">
        <f t="shared" si="7"/>
        <v>10063465661</v>
      </c>
      <c r="D602" s="56"/>
      <c r="E602" s="56"/>
      <c r="F602" s="663">
        <v>524775549</v>
      </c>
      <c r="G602" s="672">
        <v>159445435</v>
      </c>
      <c r="H602" s="646">
        <v>45999</v>
      </c>
      <c r="I602" s="646"/>
      <c r="K602" s="658"/>
      <c r="L602" s="658"/>
      <c r="M602" s="662"/>
      <c r="N602" s="662"/>
      <c r="O602" s="56"/>
    </row>
    <row r="603" spans="1:15">
      <c r="A603" s="56"/>
      <c r="B603" s="653">
        <v>43518</v>
      </c>
      <c r="C603" s="654">
        <f t="shared" si="7"/>
        <v>10359072227</v>
      </c>
      <c r="D603" s="56"/>
      <c r="E603" s="56"/>
      <c r="F603" s="663">
        <v>820382115</v>
      </c>
      <c r="G603" s="672">
        <v>159622575</v>
      </c>
      <c r="H603" s="646">
        <v>49715</v>
      </c>
      <c r="I603" s="646"/>
      <c r="K603" s="658"/>
      <c r="L603" s="658"/>
      <c r="M603" s="662"/>
      <c r="N603" s="662"/>
      <c r="O603" s="56"/>
    </row>
    <row r="604" spans="1:15">
      <c r="A604" s="56"/>
      <c r="B604" s="653">
        <v>43519</v>
      </c>
      <c r="C604" s="654">
        <f t="shared" si="7"/>
        <v>10088935531</v>
      </c>
      <c r="D604" s="56"/>
      <c r="E604" s="56"/>
      <c r="F604" s="663">
        <v>550245419</v>
      </c>
      <c r="G604" s="672">
        <v>159626527</v>
      </c>
      <c r="H604" s="646">
        <v>48586</v>
      </c>
      <c r="I604" s="646"/>
      <c r="K604" s="658"/>
      <c r="L604" s="658"/>
      <c r="M604" s="662"/>
      <c r="N604" s="662"/>
      <c r="O604" s="56"/>
    </row>
    <row r="605" spans="1:15">
      <c r="A605" s="56"/>
      <c r="B605" s="653">
        <v>43520</v>
      </c>
      <c r="C605" s="654">
        <f t="shared" si="7"/>
        <v>10474090243</v>
      </c>
      <c r="D605" s="56"/>
      <c r="E605" s="56"/>
      <c r="F605" s="663">
        <v>935400131</v>
      </c>
      <c r="G605" s="672">
        <v>159635856</v>
      </c>
      <c r="H605" s="646">
        <v>48222</v>
      </c>
      <c r="I605" s="646"/>
      <c r="K605" s="658"/>
      <c r="L605" s="658"/>
      <c r="M605" s="662"/>
      <c r="N605" s="662"/>
      <c r="O605" s="56"/>
    </row>
    <row r="606" spans="1:15">
      <c r="A606" s="56"/>
      <c r="B606" s="653">
        <v>43521</v>
      </c>
      <c r="C606" s="654">
        <f t="shared" si="7"/>
        <v>10489787594</v>
      </c>
      <c r="D606" s="56"/>
      <c r="E606" s="56"/>
      <c r="F606" s="663">
        <v>951097482</v>
      </c>
      <c r="G606" s="672">
        <v>159949105</v>
      </c>
      <c r="H606" s="646">
        <v>43958</v>
      </c>
      <c r="I606" s="646"/>
      <c r="K606" s="658"/>
      <c r="L606" s="658"/>
      <c r="M606" s="662"/>
      <c r="N606" s="662"/>
      <c r="O606" s="56"/>
    </row>
    <row r="607" spans="1:15">
      <c r="A607" s="56"/>
      <c r="B607" s="653">
        <v>43522</v>
      </c>
      <c r="C607" s="654">
        <f t="shared" si="7"/>
        <v>9658983828</v>
      </c>
      <c r="D607" s="56"/>
      <c r="E607" s="56"/>
      <c r="F607" s="663">
        <v>120293716</v>
      </c>
      <c r="G607" s="672">
        <v>160165261</v>
      </c>
      <c r="H607" s="646">
        <v>47928</v>
      </c>
      <c r="I607" s="646"/>
      <c r="K607" s="658"/>
      <c r="L607" s="658"/>
      <c r="M607" s="662"/>
      <c r="N607" s="662"/>
      <c r="O607" s="56"/>
    </row>
    <row r="608" spans="1:15">
      <c r="A608" s="56"/>
      <c r="B608" s="653">
        <v>43523</v>
      </c>
      <c r="C608" s="654">
        <f t="shared" ref="C608:C671" si="8">F608+(F$88*28679+98765)+(G$88*6587+87654)+(E$88*9537+76543)+(J$88*5713+4528)</f>
        <v>9878332561</v>
      </c>
      <c r="D608" s="56"/>
      <c r="E608" s="56"/>
      <c r="F608" s="663">
        <v>339642449</v>
      </c>
      <c r="G608" s="672">
        <v>160172970</v>
      </c>
      <c r="H608" s="646">
        <v>48514</v>
      </c>
      <c r="I608" s="646"/>
      <c r="K608" s="658"/>
      <c r="L608" s="658"/>
      <c r="M608" s="662"/>
      <c r="N608" s="662"/>
      <c r="O608" s="56"/>
    </row>
    <row r="609" spans="1:15">
      <c r="A609" s="56"/>
      <c r="B609" s="653">
        <v>43524</v>
      </c>
      <c r="C609" s="654">
        <f t="shared" si="8"/>
        <v>9730573839</v>
      </c>
      <c r="D609" s="56"/>
      <c r="E609" s="56"/>
      <c r="F609" s="663">
        <v>191883727</v>
      </c>
      <c r="G609" s="672">
        <v>160264085</v>
      </c>
      <c r="H609" s="646">
        <v>43805</v>
      </c>
      <c r="I609" s="646"/>
      <c r="K609" s="658"/>
      <c r="L609" s="658"/>
      <c r="M609" s="662"/>
      <c r="N609" s="662"/>
      <c r="O609" s="56"/>
    </row>
    <row r="610" spans="1:15">
      <c r="A610" s="56"/>
      <c r="B610" s="653">
        <v>43525</v>
      </c>
      <c r="C610" s="654">
        <f t="shared" si="8"/>
        <v>10493962834</v>
      </c>
      <c r="D610" s="56"/>
      <c r="E610" s="56"/>
      <c r="F610" s="663">
        <v>955272722</v>
      </c>
      <c r="G610" s="672">
        <v>160638726</v>
      </c>
      <c r="H610" s="646">
        <v>44596</v>
      </c>
      <c r="I610" s="646"/>
      <c r="K610" s="658"/>
      <c r="L610" s="658"/>
      <c r="M610" s="662"/>
      <c r="N610" s="662"/>
      <c r="O610" s="56"/>
    </row>
    <row r="611" spans="1:15">
      <c r="A611" s="56"/>
      <c r="B611" s="653">
        <v>43526</v>
      </c>
      <c r="C611" s="654">
        <f t="shared" si="8"/>
        <v>10012613208</v>
      </c>
      <c r="D611" s="56"/>
      <c r="E611" s="56"/>
      <c r="F611" s="663">
        <v>473923096</v>
      </c>
      <c r="G611" s="672">
        <v>160840935</v>
      </c>
      <c r="H611" s="646">
        <v>45570</v>
      </c>
      <c r="I611" s="646"/>
      <c r="K611" s="658"/>
      <c r="L611" s="658"/>
      <c r="M611" s="662"/>
      <c r="N611" s="662"/>
      <c r="O611" s="56"/>
    </row>
    <row r="612" spans="1:15">
      <c r="A612" s="56"/>
      <c r="B612" s="653">
        <v>43527</v>
      </c>
      <c r="C612" s="654">
        <f t="shared" si="8"/>
        <v>10407750518</v>
      </c>
      <c r="D612" s="56"/>
      <c r="E612" s="56"/>
      <c r="F612" s="663">
        <v>869060406</v>
      </c>
      <c r="G612" s="672">
        <v>160930650</v>
      </c>
      <c r="H612" s="646">
        <v>47544</v>
      </c>
      <c r="I612" s="646"/>
      <c r="K612" s="658"/>
      <c r="L612" s="658"/>
      <c r="M612" s="662"/>
      <c r="N612" s="662"/>
      <c r="O612" s="56"/>
    </row>
    <row r="613" spans="1:15">
      <c r="A613" s="56"/>
      <c r="B613" s="653">
        <v>43528</v>
      </c>
      <c r="C613" s="654">
        <f t="shared" si="8"/>
        <v>10131202005</v>
      </c>
      <c r="D613" s="56"/>
      <c r="E613" s="56"/>
      <c r="F613" s="663">
        <v>592511893</v>
      </c>
      <c r="G613" s="672">
        <v>160999500</v>
      </c>
      <c r="H613" s="646">
        <v>49717</v>
      </c>
      <c r="I613" s="646"/>
      <c r="K613" s="658"/>
      <c r="L613" s="658"/>
      <c r="M613" s="662"/>
      <c r="N613" s="662"/>
      <c r="O613" s="56"/>
    </row>
    <row r="614" spans="1:15">
      <c r="A614" s="56"/>
      <c r="B614" s="653">
        <v>43529</v>
      </c>
      <c r="C614" s="654">
        <f t="shared" si="8"/>
        <v>9851226118</v>
      </c>
      <c r="D614" s="56"/>
      <c r="E614" s="56"/>
      <c r="F614" s="663">
        <v>312536006</v>
      </c>
      <c r="G614" s="672">
        <v>161131518</v>
      </c>
      <c r="H614" s="646">
        <v>46468</v>
      </c>
      <c r="I614" s="646"/>
      <c r="K614" s="658"/>
      <c r="L614" s="658"/>
      <c r="M614" s="662"/>
      <c r="N614" s="662"/>
      <c r="O614" s="56"/>
    </row>
    <row r="615" spans="1:15">
      <c r="A615" s="56"/>
      <c r="B615" s="653">
        <v>43530</v>
      </c>
      <c r="C615" s="654">
        <f t="shared" si="8"/>
        <v>9739304404</v>
      </c>
      <c r="D615" s="56"/>
      <c r="E615" s="56"/>
      <c r="F615" s="663">
        <v>200614292</v>
      </c>
      <c r="G615" s="672">
        <v>161277752</v>
      </c>
      <c r="H615" s="646">
        <v>44257</v>
      </c>
      <c r="I615" s="646"/>
      <c r="K615" s="658"/>
      <c r="L615" s="658"/>
      <c r="M615" s="662"/>
      <c r="N615" s="662"/>
      <c r="O615" s="56"/>
    </row>
    <row r="616" spans="1:15">
      <c r="A616" s="56"/>
      <c r="B616" s="653">
        <v>43531</v>
      </c>
      <c r="C616" s="654">
        <f t="shared" si="8"/>
        <v>10209300185</v>
      </c>
      <c r="D616" s="56"/>
      <c r="E616" s="56"/>
      <c r="F616" s="663">
        <v>670610073</v>
      </c>
      <c r="G616" s="672">
        <v>161389661</v>
      </c>
      <c r="H616" s="646">
        <v>45336</v>
      </c>
      <c r="I616" s="646"/>
      <c r="K616" s="658"/>
      <c r="L616" s="658"/>
      <c r="M616" s="662"/>
      <c r="N616" s="662"/>
      <c r="O616" s="56"/>
    </row>
    <row r="617" spans="1:15">
      <c r="A617" s="56"/>
      <c r="B617" s="653">
        <v>43532</v>
      </c>
      <c r="C617" s="654">
        <f t="shared" si="8"/>
        <v>10344689076</v>
      </c>
      <c r="D617" s="56"/>
      <c r="E617" s="56"/>
      <c r="F617" s="663">
        <v>805998964</v>
      </c>
      <c r="G617" s="672">
        <v>161477265</v>
      </c>
      <c r="H617" s="646">
        <v>47005</v>
      </c>
      <c r="I617" s="646"/>
      <c r="K617" s="658"/>
      <c r="L617" s="658"/>
      <c r="M617" s="662"/>
      <c r="N617" s="662"/>
      <c r="O617" s="56"/>
    </row>
    <row r="618" spans="1:15">
      <c r="A618" s="56"/>
      <c r="B618" s="653">
        <v>43533</v>
      </c>
      <c r="C618" s="654">
        <f t="shared" si="8"/>
        <v>10221672752</v>
      </c>
      <c r="D618" s="56"/>
      <c r="E618" s="56"/>
      <c r="F618" s="663">
        <v>682982640</v>
      </c>
      <c r="G618" s="672">
        <v>161557803</v>
      </c>
      <c r="H618" s="646">
        <v>50041</v>
      </c>
      <c r="I618" s="646"/>
      <c r="K618" s="658"/>
      <c r="L618" s="658"/>
      <c r="M618" s="662"/>
      <c r="N618" s="662"/>
      <c r="O618" s="56"/>
    </row>
    <row r="619" spans="1:15">
      <c r="A619" s="56"/>
      <c r="B619" s="653">
        <v>43534</v>
      </c>
      <c r="C619" s="654">
        <f t="shared" si="8"/>
        <v>9832540085</v>
      </c>
      <c r="D619" s="56"/>
      <c r="E619" s="56"/>
      <c r="F619" s="663">
        <v>293849973</v>
      </c>
      <c r="G619" s="672">
        <v>161746428</v>
      </c>
      <c r="H619" s="646">
        <v>43875</v>
      </c>
      <c r="I619" s="646"/>
      <c r="K619" s="658"/>
      <c r="L619" s="658"/>
      <c r="M619" s="662"/>
      <c r="N619" s="662"/>
      <c r="O619" s="56"/>
    </row>
    <row r="620" spans="1:15">
      <c r="A620" s="56"/>
      <c r="B620" s="653">
        <v>43535</v>
      </c>
      <c r="C620" s="654">
        <f t="shared" si="8"/>
        <v>9748754444</v>
      </c>
      <c r="D620" s="56"/>
      <c r="E620" s="56"/>
      <c r="F620" s="663">
        <v>210064332</v>
      </c>
      <c r="G620" s="672">
        <v>161760425</v>
      </c>
      <c r="H620" s="646">
        <v>43723</v>
      </c>
      <c r="I620" s="646"/>
      <c r="K620" s="658"/>
      <c r="L620" s="658"/>
      <c r="M620" s="662"/>
      <c r="N620" s="662"/>
      <c r="O620" s="56"/>
    </row>
    <row r="621" spans="1:15">
      <c r="A621" s="56"/>
      <c r="B621" s="653">
        <v>43536</v>
      </c>
      <c r="C621" s="654">
        <f t="shared" si="8"/>
        <v>9984250613</v>
      </c>
      <c r="D621" s="56"/>
      <c r="E621" s="56"/>
      <c r="F621" s="663">
        <v>445560501</v>
      </c>
      <c r="G621" s="672">
        <v>161901017</v>
      </c>
      <c r="H621" s="646">
        <v>46302</v>
      </c>
      <c r="I621" s="646"/>
      <c r="K621" s="658"/>
      <c r="L621" s="658"/>
      <c r="M621" s="662"/>
      <c r="N621" s="662"/>
      <c r="O621" s="56"/>
    </row>
    <row r="622" spans="1:15">
      <c r="A622" s="56"/>
      <c r="B622" s="653">
        <v>43537</v>
      </c>
      <c r="C622" s="654">
        <f t="shared" si="8"/>
        <v>10132157742</v>
      </c>
      <c r="D622" s="56"/>
      <c r="E622" s="56"/>
      <c r="F622" s="663">
        <v>593467630</v>
      </c>
      <c r="G622" s="672">
        <v>162035523</v>
      </c>
      <c r="H622" s="646">
        <v>43105</v>
      </c>
      <c r="I622" s="646"/>
      <c r="K622" s="658"/>
      <c r="L622" s="658"/>
      <c r="M622" s="662"/>
      <c r="N622" s="662"/>
      <c r="O622" s="56"/>
    </row>
    <row r="623" spans="1:15">
      <c r="A623" s="56"/>
      <c r="B623" s="653">
        <v>43538</v>
      </c>
      <c r="C623" s="654">
        <f t="shared" si="8"/>
        <v>10376696299</v>
      </c>
      <c r="D623" s="56"/>
      <c r="E623" s="56"/>
      <c r="F623" s="663">
        <v>838006187</v>
      </c>
      <c r="G623" s="672">
        <v>162111929</v>
      </c>
      <c r="H623" s="646">
        <v>45089</v>
      </c>
      <c r="I623" s="646"/>
      <c r="K623" s="658"/>
      <c r="L623" s="658"/>
      <c r="M623" s="662"/>
      <c r="N623" s="662"/>
      <c r="O623" s="56"/>
    </row>
    <row r="624" spans="1:15">
      <c r="A624" s="56"/>
      <c r="B624" s="653">
        <v>43539</v>
      </c>
      <c r="C624" s="654">
        <f t="shared" si="8"/>
        <v>9922903256</v>
      </c>
      <c r="D624" s="56"/>
      <c r="E624" s="56"/>
      <c r="F624" s="663">
        <v>384213144</v>
      </c>
      <c r="G624" s="672">
        <v>162452875</v>
      </c>
      <c r="H624" s="646">
        <v>47497</v>
      </c>
      <c r="I624" s="646"/>
      <c r="K624" s="658"/>
      <c r="L624" s="658"/>
      <c r="M624" s="662"/>
      <c r="N624" s="662"/>
      <c r="O624" s="56"/>
    </row>
    <row r="625" spans="1:15">
      <c r="A625" s="56"/>
      <c r="B625" s="653">
        <v>43540</v>
      </c>
      <c r="C625" s="654">
        <f t="shared" si="8"/>
        <v>10379704740</v>
      </c>
      <c r="D625" s="56"/>
      <c r="E625" s="56"/>
      <c r="F625" s="663">
        <v>841014628</v>
      </c>
      <c r="G625" s="672">
        <v>162458109</v>
      </c>
      <c r="H625" s="646">
        <v>48345</v>
      </c>
      <c r="I625" s="646"/>
      <c r="K625" s="658"/>
      <c r="L625" s="658"/>
      <c r="M625" s="662"/>
      <c r="N625" s="662"/>
      <c r="O625" s="56"/>
    </row>
    <row r="626" spans="1:15">
      <c r="A626" s="56"/>
      <c r="B626" s="653">
        <v>43541</v>
      </c>
      <c r="C626" s="654">
        <f t="shared" si="8"/>
        <v>10237248736</v>
      </c>
      <c r="D626" s="56"/>
      <c r="E626" s="56"/>
      <c r="F626" s="663">
        <v>698558624</v>
      </c>
      <c r="G626" s="672">
        <v>162462126</v>
      </c>
      <c r="H626" s="646">
        <v>47667</v>
      </c>
      <c r="I626" s="646"/>
      <c r="K626" s="658"/>
      <c r="L626" s="658"/>
      <c r="M626" s="662"/>
      <c r="N626" s="662"/>
      <c r="O626" s="56"/>
    </row>
    <row r="627" spans="1:15">
      <c r="A627" s="56"/>
      <c r="B627" s="653">
        <v>43542</v>
      </c>
      <c r="C627" s="654">
        <f t="shared" si="8"/>
        <v>10212844596</v>
      </c>
      <c r="D627" s="56"/>
      <c r="E627" s="56"/>
      <c r="F627" s="663">
        <v>674154484</v>
      </c>
      <c r="G627" s="672">
        <v>162654632</v>
      </c>
      <c r="H627" s="646">
        <v>46951</v>
      </c>
      <c r="I627" s="646"/>
      <c r="K627" s="658"/>
      <c r="L627" s="658"/>
      <c r="M627" s="662"/>
      <c r="N627" s="662"/>
      <c r="O627" s="56"/>
    </row>
    <row r="628" spans="1:15">
      <c r="A628" s="56"/>
      <c r="B628" s="653">
        <v>43543</v>
      </c>
      <c r="C628" s="654">
        <f t="shared" si="8"/>
        <v>9840613874</v>
      </c>
      <c r="D628" s="56"/>
      <c r="E628" s="56"/>
      <c r="F628" s="663">
        <v>301923762</v>
      </c>
      <c r="G628" s="672">
        <v>162798411</v>
      </c>
      <c r="H628" s="646">
        <v>45821</v>
      </c>
      <c r="I628" s="646"/>
      <c r="K628" s="658"/>
      <c r="L628" s="658"/>
      <c r="M628" s="662"/>
      <c r="N628" s="662"/>
      <c r="O628" s="56"/>
    </row>
    <row r="629" spans="1:15">
      <c r="A629" s="56"/>
      <c r="B629" s="653">
        <v>43544</v>
      </c>
      <c r="C629" s="654">
        <f t="shared" si="8"/>
        <v>9754873439</v>
      </c>
      <c r="D629" s="56"/>
      <c r="E629" s="56"/>
      <c r="F629" s="663">
        <v>216183327</v>
      </c>
      <c r="G629" s="672">
        <v>162864812</v>
      </c>
      <c r="H629" s="646">
        <v>47302</v>
      </c>
      <c r="I629" s="646"/>
      <c r="K629" s="658"/>
      <c r="L629" s="658"/>
      <c r="M629" s="662"/>
      <c r="N629" s="662"/>
      <c r="O629" s="56"/>
    </row>
    <row r="630" spans="1:15">
      <c r="A630" s="56"/>
      <c r="B630" s="653">
        <v>43545</v>
      </c>
      <c r="C630" s="654">
        <f t="shared" si="8"/>
        <v>9864649645</v>
      </c>
      <c r="D630" s="56"/>
      <c r="E630" s="56"/>
      <c r="F630" s="663">
        <v>325959533</v>
      </c>
      <c r="G630" s="672">
        <v>162941555</v>
      </c>
      <c r="H630" s="646">
        <v>46517</v>
      </c>
      <c r="I630" s="646"/>
      <c r="K630" s="658"/>
      <c r="L630" s="658"/>
      <c r="M630" s="662"/>
      <c r="N630" s="662"/>
      <c r="O630" s="56"/>
    </row>
    <row r="631" spans="1:15">
      <c r="A631" s="56"/>
      <c r="B631" s="653">
        <v>43546</v>
      </c>
      <c r="C631" s="654">
        <f t="shared" si="8"/>
        <v>10431020739</v>
      </c>
      <c r="D631" s="56"/>
      <c r="E631" s="56"/>
      <c r="F631" s="663">
        <v>892330627</v>
      </c>
      <c r="G631" s="672">
        <v>162964218</v>
      </c>
      <c r="H631" s="646">
        <v>43598</v>
      </c>
      <c r="I631" s="646"/>
      <c r="K631" s="658"/>
      <c r="L631" s="658"/>
      <c r="M631" s="662"/>
      <c r="N631" s="662"/>
      <c r="O631" s="56"/>
    </row>
    <row r="632" spans="1:15">
      <c r="A632" s="56"/>
      <c r="B632" s="653">
        <v>43547</v>
      </c>
      <c r="C632" s="654">
        <f t="shared" si="8"/>
        <v>10226499675</v>
      </c>
      <c r="D632" s="56"/>
      <c r="E632" s="56"/>
      <c r="F632" s="663">
        <v>687809563</v>
      </c>
      <c r="G632" s="672">
        <v>163099836</v>
      </c>
      <c r="H632" s="646">
        <v>44723</v>
      </c>
      <c r="I632" s="646"/>
      <c r="K632" s="658"/>
      <c r="L632" s="658"/>
      <c r="M632" s="662"/>
      <c r="N632" s="662"/>
      <c r="O632" s="56"/>
    </row>
    <row r="633" spans="1:15">
      <c r="A633" s="56"/>
      <c r="B633" s="653">
        <v>43548</v>
      </c>
      <c r="C633" s="654">
        <f t="shared" si="8"/>
        <v>10500310095</v>
      </c>
      <c r="D633" s="56"/>
      <c r="E633" s="56"/>
      <c r="F633" s="663">
        <v>961619983</v>
      </c>
      <c r="G633" s="672">
        <v>163106562</v>
      </c>
      <c r="H633" s="646">
        <v>44359</v>
      </c>
      <c r="I633" s="646"/>
      <c r="K633" s="658"/>
      <c r="L633" s="658"/>
      <c r="M633" s="662"/>
      <c r="N633" s="662"/>
      <c r="O633" s="56"/>
    </row>
    <row r="634" spans="1:15">
      <c r="A634" s="56"/>
      <c r="B634" s="653">
        <v>43549</v>
      </c>
      <c r="C634" s="654">
        <f t="shared" si="8"/>
        <v>10416788994</v>
      </c>
      <c r="D634" s="56"/>
      <c r="E634" s="56"/>
      <c r="F634" s="663">
        <v>878098882</v>
      </c>
      <c r="G634" s="672">
        <v>163136863</v>
      </c>
      <c r="H634" s="646">
        <v>46214</v>
      </c>
      <c r="I634" s="646"/>
      <c r="K634" s="658"/>
      <c r="L634" s="658"/>
      <c r="M634" s="662"/>
      <c r="N634" s="662"/>
      <c r="O634" s="56"/>
    </row>
    <row r="635" spans="1:15">
      <c r="A635" s="56"/>
      <c r="B635" s="653">
        <v>43550</v>
      </c>
      <c r="C635" s="654">
        <f t="shared" si="8"/>
        <v>10112625876</v>
      </c>
      <c r="D635" s="56"/>
      <c r="E635" s="56"/>
      <c r="F635" s="663">
        <v>573935764</v>
      </c>
      <c r="G635" s="672">
        <v>163155220</v>
      </c>
      <c r="H635" s="646">
        <v>49431</v>
      </c>
      <c r="I635" s="646"/>
      <c r="K635" s="658"/>
      <c r="L635" s="658"/>
      <c r="M635" s="662"/>
      <c r="N635" s="662"/>
      <c r="O635" s="56"/>
    </row>
    <row r="636" spans="1:15">
      <c r="A636" s="56"/>
      <c r="B636" s="653">
        <v>43551</v>
      </c>
      <c r="C636" s="654">
        <f t="shared" si="8"/>
        <v>10345005943</v>
      </c>
      <c r="D636" s="56"/>
      <c r="E636" s="56"/>
      <c r="F636" s="663">
        <v>806315831</v>
      </c>
      <c r="G636" s="672">
        <v>163357746</v>
      </c>
      <c r="H636" s="646">
        <v>44555</v>
      </c>
      <c r="I636" s="646"/>
      <c r="K636" s="658"/>
      <c r="L636" s="658"/>
      <c r="M636" s="662"/>
      <c r="N636" s="662"/>
      <c r="O636" s="56"/>
    </row>
    <row r="637" spans="1:15">
      <c r="A637" s="56"/>
      <c r="B637" s="653">
        <v>43552</v>
      </c>
      <c r="C637" s="654">
        <f t="shared" si="8"/>
        <v>10354746131</v>
      </c>
      <c r="D637" s="56"/>
      <c r="E637" s="56"/>
      <c r="F637" s="663">
        <v>816056019</v>
      </c>
      <c r="G637" s="672">
        <v>163384385</v>
      </c>
      <c r="H637" s="646">
        <v>46996</v>
      </c>
      <c r="I637" s="646"/>
      <c r="K637" s="658"/>
      <c r="L637" s="658"/>
      <c r="M637" s="662"/>
      <c r="N637" s="662"/>
      <c r="O637" s="56"/>
    </row>
    <row r="638" spans="1:15">
      <c r="A638" s="56"/>
      <c r="B638" s="653">
        <v>43553</v>
      </c>
      <c r="C638" s="654">
        <f t="shared" si="8"/>
        <v>10408688585</v>
      </c>
      <c r="D638" s="56"/>
      <c r="E638" s="56"/>
      <c r="F638" s="663">
        <v>869998473</v>
      </c>
      <c r="G638" s="672">
        <v>163404152</v>
      </c>
      <c r="H638" s="646">
        <v>44821</v>
      </c>
      <c r="I638" s="646"/>
      <c r="K638" s="658"/>
      <c r="L638" s="658"/>
      <c r="M638" s="662"/>
      <c r="N638" s="662"/>
      <c r="O638" s="56"/>
    </row>
    <row r="639" spans="1:15">
      <c r="A639" s="56"/>
      <c r="B639" s="653">
        <v>43554</v>
      </c>
      <c r="C639" s="654">
        <f t="shared" si="8"/>
        <v>9858593251</v>
      </c>
      <c r="D639" s="56"/>
      <c r="E639" s="56"/>
      <c r="F639" s="663">
        <v>319903139</v>
      </c>
      <c r="G639" s="672">
        <v>163776261</v>
      </c>
      <c r="H639" s="646">
        <v>45944</v>
      </c>
      <c r="I639" s="646"/>
      <c r="K639" s="658"/>
      <c r="L639" s="658"/>
      <c r="M639" s="662"/>
      <c r="N639" s="662"/>
      <c r="O639" s="56"/>
    </row>
    <row r="640" spans="1:15">
      <c r="A640" s="56"/>
      <c r="B640" s="653">
        <v>43555</v>
      </c>
      <c r="C640" s="654">
        <f t="shared" si="8"/>
        <v>9702776810</v>
      </c>
      <c r="D640" s="56"/>
      <c r="E640" s="56"/>
      <c r="F640" s="663">
        <v>164086698</v>
      </c>
      <c r="G640" s="672">
        <v>163784808</v>
      </c>
      <c r="H640" s="646">
        <v>48813</v>
      </c>
      <c r="I640" s="646"/>
      <c r="K640" s="658"/>
      <c r="L640" s="658"/>
      <c r="M640" s="662"/>
      <c r="N640" s="662"/>
      <c r="O640" s="56"/>
    </row>
    <row r="641" spans="1:15">
      <c r="A641" s="56"/>
      <c r="B641" s="653">
        <v>43556</v>
      </c>
      <c r="C641" s="654">
        <f t="shared" si="8"/>
        <v>9849483192</v>
      </c>
      <c r="D641" s="56"/>
      <c r="E641" s="56"/>
      <c r="F641" s="663">
        <v>310793080</v>
      </c>
      <c r="G641" s="672">
        <v>163918028</v>
      </c>
      <c r="H641" s="646">
        <v>50355</v>
      </c>
      <c r="I641" s="646"/>
      <c r="K641" s="658"/>
      <c r="L641" s="658"/>
      <c r="M641" s="662"/>
      <c r="N641" s="662"/>
      <c r="O641" s="56"/>
    </row>
    <row r="642" spans="1:15">
      <c r="A642" s="56"/>
      <c r="B642" s="653">
        <v>43557</v>
      </c>
      <c r="C642" s="654">
        <f t="shared" si="8"/>
        <v>9968721732</v>
      </c>
      <c r="D642" s="56"/>
      <c r="E642" s="56"/>
      <c r="F642" s="663">
        <v>430031620</v>
      </c>
      <c r="G642" s="672">
        <v>163987812</v>
      </c>
      <c r="H642" s="646">
        <v>47805</v>
      </c>
      <c r="I642" s="646"/>
      <c r="K642" s="658"/>
      <c r="L642" s="658"/>
      <c r="M642" s="662"/>
      <c r="N642" s="662"/>
      <c r="O642" s="56"/>
    </row>
    <row r="643" spans="1:15">
      <c r="A643" s="56"/>
      <c r="B643" s="653">
        <v>43558</v>
      </c>
      <c r="C643" s="654">
        <f t="shared" si="8"/>
        <v>10429712937</v>
      </c>
      <c r="D643" s="56"/>
      <c r="E643" s="56"/>
      <c r="F643" s="663">
        <v>891022825</v>
      </c>
      <c r="G643" s="672">
        <v>164031761</v>
      </c>
      <c r="H643" s="646">
        <v>46833</v>
      </c>
      <c r="I643" s="646"/>
      <c r="K643" s="658"/>
      <c r="L643" s="658"/>
      <c r="M643" s="662"/>
      <c r="N643" s="662"/>
      <c r="O643" s="56"/>
    </row>
    <row r="644" spans="1:15">
      <c r="A644" s="56"/>
      <c r="B644" s="653">
        <v>43559</v>
      </c>
      <c r="C644" s="654">
        <f t="shared" si="8"/>
        <v>10130090771</v>
      </c>
      <c r="D644" s="56"/>
      <c r="E644" s="56"/>
      <c r="F644" s="663">
        <v>591400659</v>
      </c>
      <c r="G644" s="672">
        <v>164086698</v>
      </c>
      <c r="H644" s="646">
        <v>43555</v>
      </c>
      <c r="I644" s="646"/>
      <c r="K644" s="658"/>
      <c r="L644" s="658"/>
      <c r="M644" s="662"/>
      <c r="N644" s="662"/>
      <c r="O644" s="56"/>
    </row>
    <row r="645" spans="1:15">
      <c r="A645" s="56"/>
      <c r="B645" s="653">
        <v>43560</v>
      </c>
      <c r="C645" s="654">
        <f t="shared" si="8"/>
        <v>10234665605</v>
      </c>
      <c r="D645" s="56"/>
      <c r="E645" s="56"/>
      <c r="F645" s="663">
        <v>695975493</v>
      </c>
      <c r="G645" s="672">
        <v>164166549</v>
      </c>
      <c r="H645" s="646">
        <v>49566</v>
      </c>
      <c r="I645" s="646"/>
      <c r="K645" s="658"/>
      <c r="L645" s="658"/>
      <c r="M645" s="662"/>
      <c r="N645" s="662"/>
      <c r="O645" s="56"/>
    </row>
    <row r="646" spans="1:15">
      <c r="A646" s="56"/>
      <c r="B646" s="653">
        <v>43561</v>
      </c>
      <c r="C646" s="654">
        <f t="shared" si="8"/>
        <v>10146386791</v>
      </c>
      <c r="D646" s="56"/>
      <c r="E646" s="56"/>
      <c r="F646" s="663">
        <v>607696679</v>
      </c>
      <c r="G646" s="672">
        <v>164183786</v>
      </c>
      <c r="H646" s="646">
        <v>47589</v>
      </c>
      <c r="I646" s="646"/>
      <c r="K646" s="658"/>
      <c r="L646" s="658"/>
      <c r="M646" s="662"/>
      <c r="N646" s="662"/>
      <c r="O646" s="56"/>
    </row>
    <row r="647" spans="1:15">
      <c r="A647" s="56"/>
      <c r="B647" s="653">
        <v>43562</v>
      </c>
      <c r="C647" s="654">
        <f t="shared" si="8"/>
        <v>10085489968</v>
      </c>
      <c r="D647" s="56"/>
      <c r="E647" s="56"/>
      <c r="F647" s="663">
        <v>546799856</v>
      </c>
      <c r="G647" s="672">
        <v>164546121</v>
      </c>
      <c r="H647" s="646">
        <v>46875</v>
      </c>
      <c r="I647" s="646"/>
      <c r="K647" s="658"/>
      <c r="L647" s="658"/>
      <c r="M647" s="662"/>
      <c r="N647" s="662"/>
      <c r="O647" s="56"/>
    </row>
    <row r="648" spans="1:15">
      <c r="A648" s="56"/>
      <c r="B648" s="653">
        <v>43563</v>
      </c>
      <c r="C648" s="654">
        <f t="shared" si="8"/>
        <v>9755180007</v>
      </c>
      <c r="D648" s="56"/>
      <c r="E648" s="56"/>
      <c r="F648" s="663">
        <v>216489895</v>
      </c>
      <c r="G648" s="672">
        <v>164554807</v>
      </c>
      <c r="H648" s="646">
        <v>45817</v>
      </c>
      <c r="I648" s="646"/>
      <c r="K648" s="658"/>
      <c r="L648" s="658"/>
      <c r="M648" s="662"/>
      <c r="N648" s="662"/>
      <c r="O648" s="56"/>
    </row>
    <row r="649" spans="1:15">
      <c r="A649" s="56"/>
      <c r="B649" s="653">
        <v>43564</v>
      </c>
      <c r="C649" s="654">
        <f t="shared" si="8"/>
        <v>9930039103</v>
      </c>
      <c r="D649" s="56"/>
      <c r="E649" s="56"/>
      <c r="F649" s="663">
        <v>391348991</v>
      </c>
      <c r="G649" s="672">
        <v>164657762</v>
      </c>
      <c r="H649" s="646">
        <v>43784</v>
      </c>
      <c r="I649" s="646"/>
      <c r="K649" s="658"/>
      <c r="L649" s="658"/>
      <c r="M649" s="662"/>
      <c r="N649" s="662"/>
      <c r="O649" s="56"/>
    </row>
    <row r="650" spans="1:15">
      <c r="A650" s="56"/>
      <c r="B650" s="653">
        <v>43565</v>
      </c>
      <c r="C650" s="654">
        <f t="shared" si="8"/>
        <v>9642543452</v>
      </c>
      <c r="D650" s="56"/>
      <c r="E650" s="56"/>
      <c r="F650" s="663">
        <v>103853340</v>
      </c>
      <c r="G650" s="672">
        <v>164745267</v>
      </c>
      <c r="H650" s="646">
        <v>49584</v>
      </c>
      <c r="I650" s="646"/>
      <c r="K650" s="658"/>
      <c r="L650" s="658"/>
      <c r="M650" s="662"/>
      <c r="N650" s="662"/>
      <c r="O650" s="56"/>
    </row>
    <row r="651" spans="1:15">
      <c r="A651" s="56"/>
      <c r="B651" s="653">
        <v>43566</v>
      </c>
      <c r="C651" s="654">
        <f t="shared" si="8"/>
        <v>10152598213</v>
      </c>
      <c r="D651" s="56"/>
      <c r="E651" s="56"/>
      <c r="F651" s="663">
        <v>613908101</v>
      </c>
      <c r="G651" s="672">
        <v>165205970</v>
      </c>
      <c r="H651" s="646">
        <v>49630</v>
      </c>
      <c r="I651" s="646"/>
      <c r="K651" s="658"/>
      <c r="L651" s="658"/>
      <c r="M651" s="662"/>
      <c r="N651" s="662"/>
      <c r="O651" s="56"/>
    </row>
    <row r="652" spans="1:15">
      <c r="A652" s="56"/>
      <c r="B652" s="653">
        <v>43567</v>
      </c>
      <c r="C652" s="654">
        <f t="shared" si="8"/>
        <v>9761935396</v>
      </c>
      <c r="D652" s="56"/>
      <c r="E652" s="56"/>
      <c r="F652" s="663">
        <v>223245284</v>
      </c>
      <c r="G652" s="672">
        <v>165513579</v>
      </c>
      <c r="H652" s="646">
        <v>48955</v>
      </c>
      <c r="I652" s="646"/>
      <c r="K652" s="658"/>
      <c r="L652" s="658"/>
      <c r="M652" s="662"/>
      <c r="N652" s="662"/>
      <c r="O652" s="56"/>
    </row>
    <row r="653" spans="1:15">
      <c r="A653" s="56"/>
      <c r="B653" s="653">
        <v>43568</v>
      </c>
      <c r="C653" s="654">
        <f t="shared" si="8"/>
        <v>9994640450</v>
      </c>
      <c r="D653" s="56"/>
      <c r="E653" s="56"/>
      <c r="F653" s="663">
        <v>455950338</v>
      </c>
      <c r="G653" s="672">
        <v>165612840</v>
      </c>
      <c r="H653" s="646">
        <v>48691</v>
      </c>
      <c r="I653" s="646"/>
      <c r="K653" s="658"/>
      <c r="L653" s="658"/>
      <c r="M653" s="662"/>
      <c r="N653" s="662"/>
      <c r="O653" s="56"/>
    </row>
    <row r="654" spans="1:15">
      <c r="A654" s="56"/>
      <c r="B654" s="653">
        <v>43569</v>
      </c>
      <c r="C654" s="654">
        <f t="shared" si="8"/>
        <v>10093889772</v>
      </c>
      <c r="D654" s="56"/>
      <c r="E654" s="56"/>
      <c r="F654" s="663">
        <v>555199660</v>
      </c>
      <c r="G654" s="672">
        <v>165644494</v>
      </c>
      <c r="H654" s="646">
        <v>50247</v>
      </c>
      <c r="I654" s="646"/>
      <c r="K654" s="658"/>
      <c r="L654" s="658"/>
      <c r="M654" s="662"/>
      <c r="N654" s="662"/>
      <c r="O654" s="56"/>
    </row>
    <row r="655" spans="1:15">
      <c r="A655" s="56"/>
      <c r="B655" s="653">
        <v>43570</v>
      </c>
      <c r="C655" s="654">
        <f t="shared" si="8"/>
        <v>10421500956</v>
      </c>
      <c r="D655" s="56"/>
      <c r="E655" s="56"/>
      <c r="F655" s="663">
        <v>882810844</v>
      </c>
      <c r="G655" s="672">
        <v>165761045</v>
      </c>
      <c r="H655" s="646">
        <v>44030</v>
      </c>
      <c r="I655" s="646"/>
      <c r="K655" s="658"/>
      <c r="L655" s="658"/>
      <c r="M655" s="662"/>
      <c r="N655" s="662"/>
      <c r="O655" s="56"/>
    </row>
    <row r="656" spans="1:15">
      <c r="A656" s="56"/>
      <c r="B656" s="653">
        <v>43571</v>
      </c>
      <c r="C656" s="654">
        <f t="shared" si="8"/>
        <v>10070227120</v>
      </c>
      <c r="D656" s="56"/>
      <c r="E656" s="56"/>
      <c r="F656" s="663">
        <v>531537008</v>
      </c>
      <c r="G656" s="672">
        <v>165822983</v>
      </c>
      <c r="H656" s="646">
        <v>47740</v>
      </c>
      <c r="I656" s="646"/>
      <c r="K656" s="658"/>
      <c r="L656" s="658"/>
      <c r="M656" s="662"/>
      <c r="N656" s="662"/>
      <c r="O656" s="56"/>
    </row>
    <row r="657" spans="1:15">
      <c r="A657" s="56"/>
      <c r="B657" s="653">
        <v>43572</v>
      </c>
      <c r="C657" s="654">
        <f t="shared" si="8"/>
        <v>10163624424</v>
      </c>
      <c r="D657" s="56"/>
      <c r="E657" s="56"/>
      <c r="F657" s="663">
        <v>624934312</v>
      </c>
      <c r="G657" s="672">
        <v>165877459</v>
      </c>
      <c r="H657" s="646">
        <v>47788</v>
      </c>
      <c r="I657" s="646"/>
      <c r="K657" s="658"/>
      <c r="L657" s="658"/>
      <c r="M657" s="662"/>
      <c r="N657" s="662"/>
      <c r="O657" s="56"/>
    </row>
    <row r="658" spans="1:15">
      <c r="A658" s="56"/>
      <c r="B658" s="653">
        <v>43573</v>
      </c>
      <c r="C658" s="654">
        <f t="shared" si="8"/>
        <v>9934026492</v>
      </c>
      <c r="D658" s="56"/>
      <c r="E658" s="56"/>
      <c r="F658" s="663">
        <v>395336380</v>
      </c>
      <c r="G658" s="672">
        <v>165904003</v>
      </c>
      <c r="H658" s="646">
        <v>47800</v>
      </c>
      <c r="I658" s="646"/>
      <c r="K658" s="658"/>
      <c r="L658" s="658"/>
      <c r="M658" s="662"/>
      <c r="N658" s="662"/>
      <c r="O658" s="56"/>
    </row>
    <row r="659" spans="1:15">
      <c r="A659" s="56"/>
      <c r="B659" s="653">
        <v>43574</v>
      </c>
      <c r="C659" s="654">
        <f t="shared" si="8"/>
        <v>9680917599</v>
      </c>
      <c r="D659" s="56"/>
      <c r="E659" s="56"/>
      <c r="F659" s="663">
        <v>142227487</v>
      </c>
      <c r="G659" s="672">
        <v>166000681</v>
      </c>
      <c r="H659" s="646">
        <v>49642</v>
      </c>
      <c r="I659" s="646"/>
      <c r="K659" s="658"/>
      <c r="L659" s="658"/>
      <c r="M659" s="662"/>
      <c r="N659" s="662"/>
      <c r="O659" s="56"/>
    </row>
    <row r="660" spans="1:15">
      <c r="A660" s="56"/>
      <c r="B660" s="653">
        <v>43575</v>
      </c>
      <c r="C660" s="654">
        <f t="shared" si="8"/>
        <v>10268524873</v>
      </c>
      <c r="D660" s="56"/>
      <c r="E660" s="56"/>
      <c r="F660" s="663">
        <v>729834761</v>
      </c>
      <c r="G660" s="672">
        <v>166091192</v>
      </c>
      <c r="H660" s="646">
        <v>48276</v>
      </c>
      <c r="I660" s="646"/>
      <c r="K660" s="658"/>
      <c r="L660" s="658"/>
      <c r="M660" s="662"/>
      <c r="N660" s="662"/>
      <c r="O660" s="56"/>
    </row>
    <row r="661" spans="1:15">
      <c r="A661" s="56"/>
      <c r="B661" s="653">
        <v>43576</v>
      </c>
      <c r="C661" s="654">
        <f t="shared" si="8"/>
        <v>9913361288</v>
      </c>
      <c r="D661" s="56"/>
      <c r="E661" s="56"/>
      <c r="F661" s="663">
        <v>374671176</v>
      </c>
      <c r="G661" s="672">
        <v>166167989</v>
      </c>
      <c r="H661" s="646">
        <v>50400</v>
      </c>
      <c r="I661" s="646"/>
      <c r="K661" s="658"/>
      <c r="L661" s="658"/>
      <c r="M661" s="662"/>
      <c r="N661" s="662"/>
      <c r="O661" s="56"/>
    </row>
    <row r="662" spans="1:15">
      <c r="A662" s="56"/>
      <c r="B662" s="653">
        <v>43577</v>
      </c>
      <c r="C662" s="654">
        <f t="shared" si="8"/>
        <v>10148050396</v>
      </c>
      <c r="D662" s="56"/>
      <c r="E662" s="56"/>
      <c r="F662" s="663">
        <v>609360284</v>
      </c>
      <c r="G662" s="672">
        <v>166219653</v>
      </c>
      <c r="H662" s="646">
        <v>49009</v>
      </c>
      <c r="I662" s="646"/>
      <c r="K662" s="658"/>
      <c r="L662" s="658"/>
      <c r="M662" s="662"/>
      <c r="N662" s="662"/>
      <c r="O662" s="56"/>
    </row>
    <row r="663" spans="1:15">
      <c r="A663" s="56"/>
      <c r="B663" s="653">
        <v>43578</v>
      </c>
      <c r="C663" s="654">
        <f t="shared" si="8"/>
        <v>10072988110</v>
      </c>
      <c r="D663" s="56"/>
      <c r="E663" s="56"/>
      <c r="F663" s="663">
        <v>534297998</v>
      </c>
      <c r="G663" s="672">
        <v>166243996</v>
      </c>
      <c r="H663" s="646">
        <v>48607</v>
      </c>
      <c r="I663" s="646"/>
      <c r="K663" s="658"/>
      <c r="L663" s="658"/>
      <c r="M663" s="662"/>
      <c r="N663" s="662"/>
      <c r="O663" s="56"/>
    </row>
    <row r="664" spans="1:15">
      <c r="A664" s="56"/>
      <c r="B664" s="653">
        <v>43579</v>
      </c>
      <c r="C664" s="654">
        <f t="shared" si="8"/>
        <v>10034715275</v>
      </c>
      <c r="D664" s="56"/>
      <c r="E664" s="56"/>
      <c r="F664" s="663">
        <v>496025163</v>
      </c>
      <c r="G664" s="672">
        <v>166411271</v>
      </c>
      <c r="H664" s="646">
        <v>48938</v>
      </c>
      <c r="I664" s="646"/>
      <c r="K664" s="658"/>
      <c r="L664" s="658"/>
      <c r="M664" s="662"/>
      <c r="N664" s="662"/>
      <c r="O664" s="56"/>
    </row>
    <row r="665" spans="1:15">
      <c r="A665" s="56"/>
      <c r="B665" s="653">
        <v>43580</v>
      </c>
      <c r="C665" s="654">
        <f t="shared" si="8"/>
        <v>9716567459</v>
      </c>
      <c r="D665" s="56"/>
      <c r="E665" s="56"/>
      <c r="F665" s="663">
        <v>177877347</v>
      </c>
      <c r="G665" s="672">
        <v>166613572</v>
      </c>
      <c r="H665" s="646">
        <v>45588</v>
      </c>
      <c r="I665" s="646"/>
      <c r="K665" s="658"/>
      <c r="L665" s="658"/>
      <c r="M665" s="662"/>
      <c r="N665" s="662"/>
      <c r="O665" s="56"/>
    </row>
    <row r="666" spans="1:15">
      <c r="A666" s="56"/>
      <c r="B666" s="653">
        <v>43581</v>
      </c>
      <c r="C666" s="654">
        <f t="shared" si="8"/>
        <v>10363793544</v>
      </c>
      <c r="D666" s="56"/>
      <c r="E666" s="56"/>
      <c r="F666" s="663">
        <v>825103432</v>
      </c>
      <c r="G666" s="672">
        <v>166758108</v>
      </c>
      <c r="H666" s="646">
        <v>47353</v>
      </c>
      <c r="I666" s="646"/>
      <c r="K666" s="658"/>
      <c r="L666" s="658"/>
      <c r="M666" s="662"/>
      <c r="N666" s="662"/>
      <c r="O666" s="56"/>
    </row>
    <row r="667" spans="1:15">
      <c r="A667" s="56"/>
      <c r="B667" s="653">
        <v>43582</v>
      </c>
      <c r="C667" s="654">
        <f t="shared" si="8"/>
        <v>9688644614</v>
      </c>
      <c r="D667" s="56"/>
      <c r="E667" s="56"/>
      <c r="F667" s="663">
        <v>149954502</v>
      </c>
      <c r="G667" s="672">
        <v>167312748</v>
      </c>
      <c r="H667" s="646">
        <v>45437</v>
      </c>
      <c r="I667" s="646"/>
      <c r="K667" s="658"/>
      <c r="L667" s="658"/>
      <c r="M667" s="662"/>
      <c r="N667" s="662"/>
      <c r="O667" s="56"/>
    </row>
    <row r="668" spans="1:15">
      <c r="A668" s="56"/>
      <c r="B668" s="653">
        <v>43583</v>
      </c>
      <c r="C668" s="654">
        <f t="shared" si="8"/>
        <v>10049786816</v>
      </c>
      <c r="D668" s="56"/>
      <c r="E668" s="56"/>
      <c r="F668" s="663">
        <v>511096704</v>
      </c>
      <c r="G668" s="672">
        <v>167407118</v>
      </c>
      <c r="H668" s="646">
        <v>43760</v>
      </c>
      <c r="I668" s="646"/>
      <c r="K668" s="658"/>
      <c r="L668" s="658"/>
      <c r="M668" s="662"/>
      <c r="N668" s="662"/>
      <c r="O668" s="56"/>
    </row>
    <row r="669" spans="1:15">
      <c r="A669" s="56"/>
      <c r="B669" s="653">
        <v>43584</v>
      </c>
      <c r="C669" s="654">
        <f t="shared" si="8"/>
        <v>10075659596</v>
      </c>
      <c r="D669" s="56"/>
      <c r="E669" s="56"/>
      <c r="F669" s="663">
        <v>536969484</v>
      </c>
      <c r="G669" s="672">
        <v>167496315</v>
      </c>
      <c r="H669" s="646">
        <v>50375</v>
      </c>
      <c r="I669" s="646"/>
      <c r="K669" s="658"/>
      <c r="L669" s="658"/>
      <c r="M669" s="662"/>
      <c r="N669" s="662"/>
      <c r="O669" s="56"/>
    </row>
    <row r="670" spans="1:15">
      <c r="A670" s="56"/>
      <c r="B670" s="653">
        <v>43585</v>
      </c>
      <c r="C670" s="654">
        <f t="shared" si="8"/>
        <v>10114866414</v>
      </c>
      <c r="D670" s="56"/>
      <c r="E670" s="56"/>
      <c r="F670" s="663">
        <v>576176302</v>
      </c>
      <c r="G670" s="672">
        <v>167605247</v>
      </c>
      <c r="H670" s="646">
        <v>44281</v>
      </c>
      <c r="I670" s="646"/>
      <c r="K670" s="658"/>
      <c r="L670" s="658"/>
      <c r="M670" s="662"/>
      <c r="N670" s="662"/>
      <c r="O670" s="56"/>
    </row>
    <row r="671" spans="1:15">
      <c r="A671" s="56"/>
      <c r="B671" s="653">
        <v>43586</v>
      </c>
      <c r="C671" s="654">
        <f t="shared" si="8"/>
        <v>10415883242</v>
      </c>
      <c r="D671" s="56"/>
      <c r="E671" s="56"/>
      <c r="F671" s="663">
        <v>877193130</v>
      </c>
      <c r="G671" s="672">
        <v>167746037</v>
      </c>
      <c r="H671" s="646">
        <v>49247</v>
      </c>
      <c r="I671" s="646"/>
      <c r="K671" s="658"/>
      <c r="L671" s="658"/>
      <c r="M671" s="662"/>
      <c r="N671" s="662"/>
      <c r="O671" s="56"/>
    </row>
    <row r="672" spans="1:15">
      <c r="A672" s="56"/>
      <c r="B672" s="653">
        <v>43587</v>
      </c>
      <c r="C672" s="654">
        <f t="shared" ref="C672:C735" si="9">F672+(F$88*28679+98765)+(G$88*6587+87654)+(E$88*9537+76543)+(J$88*5713+4528)</f>
        <v>9919011418</v>
      </c>
      <c r="D672" s="56"/>
      <c r="E672" s="56"/>
      <c r="F672" s="663">
        <v>380321306</v>
      </c>
      <c r="G672" s="672">
        <v>168253447</v>
      </c>
      <c r="H672" s="646">
        <v>45412</v>
      </c>
      <c r="I672" s="646"/>
      <c r="K672" s="658"/>
      <c r="L672" s="658"/>
      <c r="M672" s="662"/>
      <c r="N672" s="662"/>
      <c r="O672" s="56"/>
    </row>
    <row r="673" spans="1:15">
      <c r="A673" s="56"/>
      <c r="B673" s="653">
        <v>43588</v>
      </c>
      <c r="C673" s="654">
        <f t="shared" si="9"/>
        <v>9779726364</v>
      </c>
      <c r="D673" s="56"/>
      <c r="E673" s="56"/>
      <c r="F673" s="663">
        <v>241036252</v>
      </c>
      <c r="G673" s="672">
        <v>168258730</v>
      </c>
      <c r="H673" s="646">
        <v>45783</v>
      </c>
      <c r="I673" s="646"/>
      <c r="K673" s="658"/>
      <c r="L673" s="658"/>
      <c r="M673" s="662"/>
      <c r="N673" s="662"/>
      <c r="O673" s="56"/>
    </row>
    <row r="674" spans="1:15">
      <c r="A674" s="56"/>
      <c r="B674" s="653">
        <v>43589</v>
      </c>
      <c r="C674" s="654">
        <f t="shared" si="9"/>
        <v>10169179402</v>
      </c>
      <c r="D674" s="56"/>
      <c r="E674" s="56"/>
      <c r="F674" s="663">
        <v>630489290</v>
      </c>
      <c r="G674" s="672">
        <v>168617393</v>
      </c>
      <c r="H674" s="646">
        <v>45357</v>
      </c>
      <c r="I674" s="646"/>
      <c r="K674" s="658"/>
      <c r="L674" s="658"/>
      <c r="M674" s="662"/>
      <c r="N674" s="662"/>
      <c r="O674" s="56"/>
    </row>
    <row r="675" spans="1:15">
      <c r="A675" s="56"/>
      <c r="B675" s="653">
        <v>43590</v>
      </c>
      <c r="C675" s="654">
        <f t="shared" si="9"/>
        <v>10155693330</v>
      </c>
      <c r="D675" s="56"/>
      <c r="E675" s="56"/>
      <c r="F675" s="663">
        <v>617003218</v>
      </c>
      <c r="G675" s="672">
        <v>168819718</v>
      </c>
      <c r="H675" s="646">
        <v>50209</v>
      </c>
      <c r="I675" s="646"/>
      <c r="K675" s="658"/>
      <c r="L675" s="658"/>
      <c r="M675" s="662"/>
      <c r="N675" s="662"/>
      <c r="O675" s="56"/>
    </row>
    <row r="676" spans="1:15">
      <c r="A676" s="56"/>
      <c r="B676" s="653">
        <v>43591</v>
      </c>
      <c r="C676" s="654">
        <f t="shared" si="9"/>
        <v>10002256183</v>
      </c>
      <c r="D676" s="56"/>
      <c r="E676" s="56"/>
      <c r="F676" s="663">
        <v>463566071</v>
      </c>
      <c r="G676" s="672">
        <v>168969858</v>
      </c>
      <c r="H676" s="646">
        <v>48788</v>
      </c>
      <c r="I676" s="646"/>
      <c r="K676" s="658"/>
      <c r="L676" s="658"/>
      <c r="M676" s="662"/>
      <c r="N676" s="662"/>
      <c r="O676" s="56"/>
    </row>
    <row r="677" spans="1:15">
      <c r="A677" s="56"/>
      <c r="B677" s="653">
        <v>43592</v>
      </c>
      <c r="C677" s="654">
        <f t="shared" si="9"/>
        <v>10056337757</v>
      </c>
      <c r="D677" s="56"/>
      <c r="E677" s="56"/>
      <c r="F677" s="663">
        <v>517647645</v>
      </c>
      <c r="G677" s="672">
        <v>169006887</v>
      </c>
      <c r="H677" s="646">
        <v>48783</v>
      </c>
      <c r="I677" s="646"/>
      <c r="K677" s="658"/>
      <c r="L677" s="658"/>
      <c r="M677" s="662"/>
      <c r="N677" s="662"/>
      <c r="O677" s="56"/>
    </row>
    <row r="678" spans="1:15">
      <c r="A678" s="56"/>
      <c r="B678" s="653">
        <v>43593</v>
      </c>
      <c r="C678" s="654">
        <f t="shared" si="9"/>
        <v>10305230476</v>
      </c>
      <c r="D678" s="56"/>
      <c r="E678" s="56"/>
      <c r="F678" s="663">
        <v>766540364</v>
      </c>
      <c r="G678" s="672">
        <v>169130489</v>
      </c>
      <c r="H678" s="646">
        <v>46193</v>
      </c>
      <c r="I678" s="646"/>
      <c r="K678" s="658"/>
      <c r="L678" s="658"/>
      <c r="M678" s="662"/>
      <c r="N678" s="662"/>
      <c r="O678" s="56"/>
    </row>
    <row r="679" spans="1:15">
      <c r="A679" s="56"/>
      <c r="B679" s="653">
        <v>43594</v>
      </c>
      <c r="C679" s="654">
        <f t="shared" si="9"/>
        <v>9668278773</v>
      </c>
      <c r="D679" s="56"/>
      <c r="E679" s="56"/>
      <c r="F679" s="663">
        <v>129588661</v>
      </c>
      <c r="G679" s="672">
        <v>169134856</v>
      </c>
      <c r="H679" s="646">
        <v>48897</v>
      </c>
      <c r="I679" s="646"/>
      <c r="K679" s="658"/>
      <c r="L679" s="658"/>
      <c r="M679" s="662"/>
      <c r="N679" s="662"/>
      <c r="O679" s="56"/>
    </row>
    <row r="680" spans="1:15">
      <c r="A680" s="56"/>
      <c r="B680" s="653">
        <v>43595</v>
      </c>
      <c r="C680" s="654">
        <f t="shared" si="9"/>
        <v>10329463884</v>
      </c>
      <c r="D680" s="56"/>
      <c r="E680" s="56"/>
      <c r="F680" s="663">
        <v>790773772</v>
      </c>
      <c r="G680" s="672">
        <v>169169833</v>
      </c>
      <c r="H680" s="646">
        <v>47008</v>
      </c>
      <c r="I680" s="646"/>
      <c r="K680" s="658"/>
      <c r="L680" s="658"/>
      <c r="M680" s="662"/>
      <c r="N680" s="662"/>
      <c r="O680" s="56"/>
    </row>
    <row r="681" spans="1:15">
      <c r="A681" s="56"/>
      <c r="B681" s="653">
        <v>43596</v>
      </c>
      <c r="C681" s="654">
        <f t="shared" si="9"/>
        <v>10223413013</v>
      </c>
      <c r="D681" s="56"/>
      <c r="E681" s="56"/>
      <c r="F681" s="663">
        <v>684722901</v>
      </c>
      <c r="G681" s="672">
        <v>169267222</v>
      </c>
      <c r="H681" s="646">
        <v>49600</v>
      </c>
      <c r="I681" s="646"/>
      <c r="K681" s="658"/>
      <c r="L681" s="658"/>
      <c r="M681" s="662"/>
      <c r="N681" s="662"/>
      <c r="O681" s="56"/>
    </row>
    <row r="682" spans="1:15">
      <c r="A682" s="56"/>
      <c r="B682" s="653">
        <v>43597</v>
      </c>
      <c r="C682" s="654">
        <f t="shared" si="9"/>
        <v>10140391365</v>
      </c>
      <c r="D682" s="56"/>
      <c r="E682" s="56"/>
      <c r="F682" s="663">
        <v>601701253</v>
      </c>
      <c r="G682" s="672">
        <v>169302300</v>
      </c>
      <c r="H682" s="646">
        <v>48498</v>
      </c>
      <c r="I682" s="646"/>
      <c r="K682" s="658"/>
      <c r="L682" s="658"/>
      <c r="M682" s="662"/>
      <c r="N682" s="662"/>
      <c r="O682" s="56"/>
    </row>
    <row r="683" spans="1:15">
      <c r="A683" s="56"/>
      <c r="B683" s="653">
        <v>43598</v>
      </c>
      <c r="C683" s="654">
        <f t="shared" si="9"/>
        <v>9701654330</v>
      </c>
      <c r="D683" s="56"/>
      <c r="E683" s="56"/>
      <c r="F683" s="663">
        <v>162964218</v>
      </c>
      <c r="G683" s="672">
        <v>169338312</v>
      </c>
      <c r="H683" s="646">
        <v>44236</v>
      </c>
      <c r="I683" s="646"/>
      <c r="K683" s="658"/>
      <c r="L683" s="658"/>
      <c r="M683" s="662"/>
      <c r="N683" s="662"/>
      <c r="O683" s="56"/>
    </row>
    <row r="684" spans="1:15">
      <c r="A684" s="56"/>
      <c r="B684" s="653">
        <v>43599</v>
      </c>
      <c r="C684" s="654">
        <f t="shared" si="9"/>
        <v>9924076202</v>
      </c>
      <c r="D684" s="56"/>
      <c r="E684" s="56"/>
      <c r="F684" s="663">
        <v>385386090</v>
      </c>
      <c r="G684" s="672">
        <v>169360233</v>
      </c>
      <c r="H684" s="646">
        <v>44519</v>
      </c>
      <c r="I684" s="646"/>
      <c r="K684" s="658"/>
      <c r="L684" s="658"/>
      <c r="M684" s="662"/>
      <c r="N684" s="662"/>
      <c r="O684" s="56"/>
    </row>
    <row r="685" spans="1:15">
      <c r="A685" s="56"/>
      <c r="B685" s="653">
        <v>43600</v>
      </c>
      <c r="C685" s="654">
        <f t="shared" si="9"/>
        <v>10535158702</v>
      </c>
      <c r="D685" s="56"/>
      <c r="E685" s="56"/>
      <c r="F685" s="663">
        <v>996468590</v>
      </c>
      <c r="G685" s="672">
        <v>169439216</v>
      </c>
      <c r="H685" s="646">
        <v>46975</v>
      </c>
      <c r="I685" s="646"/>
      <c r="K685" s="658"/>
      <c r="L685" s="658"/>
      <c r="M685" s="662"/>
      <c r="N685" s="662"/>
      <c r="O685" s="56"/>
    </row>
    <row r="686" spans="1:15">
      <c r="A686" s="56"/>
      <c r="B686" s="653">
        <v>43601</v>
      </c>
      <c r="C686" s="654">
        <f t="shared" si="9"/>
        <v>10405509040</v>
      </c>
      <c r="D686" s="56"/>
      <c r="E686" s="56"/>
      <c r="F686" s="663">
        <v>866818928</v>
      </c>
      <c r="G686" s="672">
        <v>169534528</v>
      </c>
      <c r="H686" s="646">
        <v>48991</v>
      </c>
      <c r="I686" s="646"/>
      <c r="K686" s="658"/>
      <c r="L686" s="658"/>
      <c r="M686" s="662"/>
      <c r="N686" s="662"/>
      <c r="O686" s="56"/>
    </row>
    <row r="687" spans="1:15">
      <c r="A687" s="56"/>
      <c r="B687" s="653">
        <v>43602</v>
      </c>
      <c r="C687" s="654">
        <f t="shared" si="9"/>
        <v>9683283963</v>
      </c>
      <c r="D687" s="56"/>
      <c r="E687" s="56"/>
      <c r="F687" s="663">
        <v>144593851</v>
      </c>
      <c r="G687" s="672">
        <v>169637323</v>
      </c>
      <c r="H687" s="646">
        <v>45503</v>
      </c>
      <c r="I687" s="646"/>
      <c r="K687" s="658"/>
      <c r="L687" s="658"/>
      <c r="M687" s="662"/>
      <c r="N687" s="662"/>
      <c r="O687" s="56"/>
    </row>
    <row r="688" spans="1:15">
      <c r="A688" s="56"/>
      <c r="B688" s="653">
        <v>43603</v>
      </c>
      <c r="C688" s="654">
        <f t="shared" si="9"/>
        <v>10076046738</v>
      </c>
      <c r="D688" s="56"/>
      <c r="E688" s="56"/>
      <c r="F688" s="663">
        <v>537356626</v>
      </c>
      <c r="G688" s="672">
        <v>169646057</v>
      </c>
      <c r="H688" s="646">
        <v>45798</v>
      </c>
      <c r="I688" s="646"/>
      <c r="K688" s="658"/>
      <c r="L688" s="658"/>
      <c r="M688" s="662"/>
      <c r="N688" s="662"/>
      <c r="O688" s="56"/>
    </row>
    <row r="689" spans="1:15">
      <c r="A689" s="56"/>
      <c r="B689" s="653">
        <v>43604</v>
      </c>
      <c r="C689" s="654">
        <f t="shared" si="9"/>
        <v>10014504693</v>
      </c>
      <c r="D689" s="56"/>
      <c r="E689" s="56"/>
      <c r="F689" s="663">
        <v>475814581</v>
      </c>
      <c r="G689" s="672">
        <v>169652519</v>
      </c>
      <c r="H689" s="646">
        <v>46843</v>
      </c>
      <c r="I689" s="646"/>
      <c r="K689" s="658"/>
      <c r="L689" s="658"/>
      <c r="M689" s="662"/>
      <c r="N689" s="662"/>
      <c r="O689" s="56"/>
    </row>
    <row r="690" spans="1:15">
      <c r="A690" s="56"/>
      <c r="B690" s="653">
        <v>43605</v>
      </c>
      <c r="C690" s="654">
        <f t="shared" si="9"/>
        <v>10408780836</v>
      </c>
      <c r="D690" s="56"/>
      <c r="E690" s="56"/>
      <c r="F690" s="663">
        <v>870090724</v>
      </c>
      <c r="G690" s="672">
        <v>169943854</v>
      </c>
      <c r="H690" s="646">
        <v>45354</v>
      </c>
      <c r="I690" s="646"/>
      <c r="K690" s="658"/>
      <c r="L690" s="658"/>
      <c r="M690" s="662"/>
      <c r="N690" s="662"/>
      <c r="O690" s="56"/>
    </row>
    <row r="691" spans="1:15">
      <c r="A691" s="56"/>
      <c r="B691" s="653">
        <v>43606</v>
      </c>
      <c r="C691" s="654">
        <f t="shared" si="9"/>
        <v>10460897269</v>
      </c>
      <c r="D691" s="56"/>
      <c r="E691" s="56"/>
      <c r="F691" s="663">
        <v>922207157</v>
      </c>
      <c r="G691" s="672">
        <v>170062141</v>
      </c>
      <c r="H691" s="646">
        <v>43957</v>
      </c>
      <c r="I691" s="646"/>
      <c r="K691" s="658"/>
      <c r="L691" s="658"/>
      <c r="M691" s="662"/>
      <c r="N691" s="662"/>
      <c r="O691" s="56"/>
    </row>
    <row r="692" spans="1:15">
      <c r="A692" s="56"/>
      <c r="B692" s="653">
        <v>43607</v>
      </c>
      <c r="C692" s="654">
        <f t="shared" si="9"/>
        <v>10500223826</v>
      </c>
      <c r="D692" s="56"/>
      <c r="E692" s="56"/>
      <c r="F692" s="663">
        <v>961533714</v>
      </c>
      <c r="G692" s="672">
        <v>170494152</v>
      </c>
      <c r="H692" s="646">
        <v>47601</v>
      </c>
      <c r="I692" s="646"/>
      <c r="K692" s="658"/>
      <c r="L692" s="658"/>
      <c r="M692" s="662"/>
      <c r="N692" s="662"/>
      <c r="O692" s="56"/>
    </row>
    <row r="693" spans="1:15">
      <c r="A693" s="56"/>
      <c r="B693" s="653">
        <v>43608</v>
      </c>
      <c r="C693" s="654">
        <f t="shared" si="9"/>
        <v>10475419834</v>
      </c>
      <c r="D693" s="56"/>
      <c r="E693" s="56"/>
      <c r="F693" s="663">
        <v>936729722</v>
      </c>
      <c r="G693" s="672">
        <v>170507437</v>
      </c>
      <c r="H693" s="646">
        <v>46452</v>
      </c>
      <c r="I693" s="646"/>
      <c r="K693" s="658"/>
      <c r="L693" s="658"/>
      <c r="M693" s="662"/>
      <c r="N693" s="662"/>
      <c r="O693" s="56"/>
    </row>
    <row r="694" spans="1:15">
      <c r="A694" s="56"/>
      <c r="B694" s="653">
        <v>43609</v>
      </c>
      <c r="C694" s="654">
        <f t="shared" si="9"/>
        <v>10384790787</v>
      </c>
      <c r="D694" s="56"/>
      <c r="E694" s="56"/>
      <c r="F694" s="663">
        <v>846100675</v>
      </c>
      <c r="G694" s="672">
        <v>170653967</v>
      </c>
      <c r="H694" s="646">
        <v>46495</v>
      </c>
      <c r="I694" s="646"/>
      <c r="K694" s="658"/>
      <c r="L694" s="658"/>
      <c r="M694" s="662"/>
      <c r="N694" s="662"/>
      <c r="O694" s="56"/>
    </row>
    <row r="695" spans="1:15">
      <c r="A695" s="56"/>
      <c r="B695" s="653">
        <v>43610</v>
      </c>
      <c r="C695" s="654">
        <f t="shared" si="9"/>
        <v>9761986785</v>
      </c>
      <c r="D695" s="56"/>
      <c r="E695" s="56"/>
      <c r="F695" s="663">
        <v>223296673</v>
      </c>
      <c r="G695" s="672">
        <v>170696873</v>
      </c>
      <c r="H695" s="646">
        <v>49872</v>
      </c>
      <c r="I695" s="646"/>
      <c r="K695" s="658"/>
      <c r="L695" s="658"/>
      <c r="M695" s="662"/>
      <c r="N695" s="662"/>
      <c r="O695" s="56"/>
    </row>
    <row r="696" spans="1:15">
      <c r="A696" s="56"/>
      <c r="B696" s="653">
        <v>43611</v>
      </c>
      <c r="C696" s="654">
        <f t="shared" si="9"/>
        <v>10528014115</v>
      </c>
      <c r="D696" s="56"/>
      <c r="E696" s="56"/>
      <c r="F696" s="663">
        <v>989324003</v>
      </c>
      <c r="G696" s="672">
        <v>170825026</v>
      </c>
      <c r="H696" s="646">
        <v>49230</v>
      </c>
      <c r="I696" s="646"/>
      <c r="K696" s="658"/>
      <c r="L696" s="658"/>
      <c r="M696" s="662"/>
      <c r="N696" s="662"/>
      <c r="O696" s="56"/>
    </row>
    <row r="697" spans="1:15">
      <c r="A697" s="56"/>
      <c r="B697" s="653">
        <v>43612</v>
      </c>
      <c r="C697" s="654">
        <f t="shared" si="9"/>
        <v>10167717634</v>
      </c>
      <c r="D697" s="56"/>
      <c r="E697" s="56"/>
      <c r="F697" s="663">
        <v>629027522</v>
      </c>
      <c r="G697" s="672">
        <v>171160569</v>
      </c>
      <c r="H697" s="646">
        <v>44692</v>
      </c>
      <c r="I697" s="646"/>
      <c r="K697" s="658"/>
      <c r="L697" s="658"/>
      <c r="M697" s="662"/>
      <c r="N697" s="662"/>
      <c r="O697" s="56"/>
    </row>
    <row r="698" spans="1:15">
      <c r="A698" s="56"/>
      <c r="B698" s="653">
        <v>43613</v>
      </c>
      <c r="C698" s="654">
        <f t="shared" si="9"/>
        <v>10178123123</v>
      </c>
      <c r="D698" s="56"/>
      <c r="E698" s="56"/>
      <c r="F698" s="663">
        <v>639433011</v>
      </c>
      <c r="G698" s="672">
        <v>171211303</v>
      </c>
      <c r="H698" s="646">
        <v>49861</v>
      </c>
      <c r="I698" s="646"/>
      <c r="K698" s="658"/>
      <c r="L698" s="658"/>
      <c r="M698" s="662"/>
      <c r="N698" s="662"/>
      <c r="O698" s="56"/>
    </row>
    <row r="699" spans="1:15">
      <c r="A699" s="56"/>
      <c r="B699" s="653">
        <v>43614</v>
      </c>
      <c r="C699" s="654">
        <f t="shared" si="9"/>
        <v>10122774131</v>
      </c>
      <c r="D699" s="56"/>
      <c r="E699" s="56"/>
      <c r="F699" s="663">
        <v>584084019</v>
      </c>
      <c r="G699" s="672">
        <v>171414964</v>
      </c>
      <c r="H699" s="646">
        <v>49269</v>
      </c>
      <c r="I699" s="646"/>
      <c r="K699" s="658"/>
      <c r="L699" s="658"/>
      <c r="M699" s="662"/>
      <c r="N699" s="662"/>
      <c r="O699" s="56"/>
    </row>
    <row r="700" spans="1:15">
      <c r="A700" s="56"/>
      <c r="B700" s="653">
        <v>43615</v>
      </c>
      <c r="C700" s="654">
        <f t="shared" si="9"/>
        <v>10056514065</v>
      </c>
      <c r="D700" s="56"/>
      <c r="E700" s="56"/>
      <c r="F700" s="663">
        <v>517823953</v>
      </c>
      <c r="G700" s="672">
        <v>171471127</v>
      </c>
      <c r="H700" s="646">
        <v>44754</v>
      </c>
      <c r="I700" s="646"/>
      <c r="K700" s="658"/>
      <c r="L700" s="658"/>
      <c r="M700" s="662"/>
      <c r="N700" s="662"/>
      <c r="O700" s="56"/>
    </row>
    <row r="701" spans="1:15">
      <c r="A701" s="56"/>
      <c r="B701" s="653">
        <v>43616</v>
      </c>
      <c r="C701" s="654">
        <f t="shared" si="9"/>
        <v>10351933543</v>
      </c>
      <c r="D701" s="56"/>
      <c r="E701" s="56"/>
      <c r="F701" s="663">
        <v>813243431</v>
      </c>
      <c r="G701" s="672">
        <v>171555321</v>
      </c>
      <c r="H701" s="646">
        <v>46413</v>
      </c>
      <c r="I701" s="646"/>
      <c r="K701" s="658"/>
      <c r="L701" s="658"/>
      <c r="M701" s="662"/>
      <c r="N701" s="662"/>
      <c r="O701" s="56"/>
    </row>
    <row r="702" spans="1:15">
      <c r="A702" s="56"/>
      <c r="B702" s="653">
        <v>43617</v>
      </c>
      <c r="C702" s="654">
        <f t="shared" si="9"/>
        <v>9729520778</v>
      </c>
      <c r="D702" s="56"/>
      <c r="E702" s="56"/>
      <c r="F702" s="663">
        <v>190830666</v>
      </c>
      <c r="G702" s="672">
        <v>171600443</v>
      </c>
      <c r="H702" s="646">
        <v>46806</v>
      </c>
      <c r="I702" s="646"/>
      <c r="K702" s="658"/>
      <c r="L702" s="658"/>
      <c r="M702" s="662"/>
      <c r="N702" s="662"/>
      <c r="O702" s="56"/>
    </row>
    <row r="703" spans="1:15">
      <c r="A703" s="56"/>
      <c r="B703" s="653">
        <v>43618</v>
      </c>
      <c r="C703" s="654">
        <f t="shared" si="9"/>
        <v>9942154784</v>
      </c>
      <c r="D703" s="56"/>
      <c r="E703" s="56"/>
      <c r="F703" s="663">
        <v>403464672</v>
      </c>
      <c r="G703" s="672">
        <v>171658431</v>
      </c>
      <c r="H703" s="646">
        <v>47374</v>
      </c>
      <c r="I703" s="646"/>
      <c r="K703" s="658"/>
      <c r="L703" s="658"/>
      <c r="M703" s="662"/>
      <c r="N703" s="662"/>
      <c r="O703" s="56"/>
    </row>
    <row r="704" spans="1:15">
      <c r="A704" s="56"/>
      <c r="B704" s="653">
        <v>43619</v>
      </c>
      <c r="C704" s="654">
        <f t="shared" si="9"/>
        <v>9760074930</v>
      </c>
      <c r="D704" s="56"/>
      <c r="E704" s="56"/>
      <c r="F704" s="663">
        <v>221384818</v>
      </c>
      <c r="G704" s="672">
        <v>171776801</v>
      </c>
      <c r="H704" s="646">
        <v>49130</v>
      </c>
      <c r="I704" s="646"/>
      <c r="K704" s="658"/>
      <c r="L704" s="658"/>
      <c r="M704" s="662"/>
      <c r="N704" s="662"/>
      <c r="O704" s="56"/>
    </row>
    <row r="705" spans="1:15">
      <c r="A705" s="56"/>
      <c r="B705" s="653">
        <v>43620</v>
      </c>
      <c r="C705" s="654">
        <f t="shared" si="9"/>
        <v>9645786633</v>
      </c>
      <c r="D705" s="56"/>
      <c r="E705" s="56"/>
      <c r="F705" s="663">
        <v>107096521</v>
      </c>
      <c r="G705" s="672">
        <v>171815795</v>
      </c>
      <c r="H705" s="646">
        <v>47491</v>
      </c>
      <c r="I705" s="646"/>
      <c r="K705" s="658"/>
      <c r="L705" s="658"/>
      <c r="M705" s="662"/>
      <c r="N705" s="662"/>
      <c r="O705" s="56"/>
    </row>
    <row r="706" spans="1:15">
      <c r="A706" s="56"/>
      <c r="B706" s="653">
        <v>43621</v>
      </c>
      <c r="C706" s="654">
        <f t="shared" si="9"/>
        <v>10173276180</v>
      </c>
      <c r="D706" s="56"/>
      <c r="E706" s="56"/>
      <c r="F706" s="663">
        <v>634586068</v>
      </c>
      <c r="G706" s="672">
        <v>171871824</v>
      </c>
      <c r="H706" s="646">
        <v>45836</v>
      </c>
      <c r="I706" s="646"/>
      <c r="K706" s="658"/>
      <c r="L706" s="658"/>
      <c r="M706" s="662"/>
      <c r="N706" s="662"/>
      <c r="O706" s="56"/>
    </row>
    <row r="707" spans="1:15">
      <c r="A707" s="56"/>
      <c r="B707" s="653">
        <v>43622</v>
      </c>
      <c r="C707" s="654">
        <f t="shared" si="9"/>
        <v>9974107634</v>
      </c>
      <c r="D707" s="56"/>
      <c r="E707" s="56"/>
      <c r="F707" s="663">
        <v>435417522</v>
      </c>
      <c r="G707" s="672">
        <v>171942253</v>
      </c>
      <c r="H707" s="646">
        <v>45256</v>
      </c>
      <c r="I707" s="646"/>
      <c r="K707" s="658"/>
      <c r="L707" s="658"/>
      <c r="M707" s="662"/>
      <c r="N707" s="662"/>
      <c r="O707" s="56"/>
    </row>
    <row r="708" spans="1:15">
      <c r="A708" s="56"/>
      <c r="B708" s="653">
        <v>43623</v>
      </c>
      <c r="C708" s="654">
        <f t="shared" si="9"/>
        <v>9908795817</v>
      </c>
      <c r="D708" s="56"/>
      <c r="E708" s="56"/>
      <c r="F708" s="663">
        <v>370105705</v>
      </c>
      <c r="G708" s="672">
        <v>172112267</v>
      </c>
      <c r="H708" s="646">
        <v>48296</v>
      </c>
      <c r="I708" s="646"/>
      <c r="K708" s="658"/>
      <c r="L708" s="658"/>
      <c r="M708" s="662"/>
      <c r="N708" s="662"/>
      <c r="O708" s="56"/>
    </row>
    <row r="709" spans="1:15">
      <c r="A709" s="56"/>
      <c r="B709" s="653">
        <v>43624</v>
      </c>
      <c r="C709" s="654">
        <f t="shared" si="9"/>
        <v>10398164940</v>
      </c>
      <c r="D709" s="56"/>
      <c r="E709" s="56"/>
      <c r="F709" s="663">
        <v>859474828</v>
      </c>
      <c r="G709" s="672">
        <v>172552514</v>
      </c>
      <c r="H709" s="646">
        <v>43438</v>
      </c>
      <c r="I709" s="646"/>
      <c r="K709" s="658"/>
      <c r="L709" s="658"/>
      <c r="M709" s="662"/>
      <c r="N709" s="662"/>
      <c r="O709" s="56"/>
    </row>
    <row r="710" spans="1:15">
      <c r="A710" s="56"/>
      <c r="B710" s="653">
        <v>43625</v>
      </c>
      <c r="C710" s="654">
        <f t="shared" si="9"/>
        <v>9796576491</v>
      </c>
      <c r="D710" s="56"/>
      <c r="E710" s="56"/>
      <c r="F710" s="663">
        <v>257886379</v>
      </c>
      <c r="G710" s="672">
        <v>172554692</v>
      </c>
      <c r="H710" s="646">
        <v>45917</v>
      </c>
      <c r="I710" s="646"/>
      <c r="K710" s="658"/>
      <c r="L710" s="658"/>
      <c r="M710" s="662"/>
      <c r="N710" s="662"/>
      <c r="O710" s="56"/>
    </row>
    <row r="711" spans="1:15">
      <c r="A711" s="56"/>
      <c r="B711" s="653">
        <v>43626</v>
      </c>
      <c r="C711" s="654">
        <f t="shared" si="9"/>
        <v>10083055561</v>
      </c>
      <c r="D711" s="56"/>
      <c r="E711" s="56"/>
      <c r="F711" s="663">
        <v>544365449</v>
      </c>
      <c r="G711" s="672">
        <v>172651297</v>
      </c>
      <c r="H711" s="646">
        <v>43384</v>
      </c>
      <c r="I711" s="646"/>
      <c r="K711" s="658"/>
      <c r="L711" s="658"/>
      <c r="M711" s="662"/>
      <c r="N711" s="662"/>
      <c r="O711" s="56"/>
    </row>
    <row r="712" spans="1:15">
      <c r="A712" s="56"/>
      <c r="B712" s="653">
        <v>43627</v>
      </c>
      <c r="C712" s="654">
        <f t="shared" si="9"/>
        <v>10494813781</v>
      </c>
      <c r="D712" s="56"/>
      <c r="E712" s="56"/>
      <c r="F712" s="663">
        <v>956123669</v>
      </c>
      <c r="G712" s="672">
        <v>172779360</v>
      </c>
      <c r="H712" s="646">
        <v>45210</v>
      </c>
      <c r="I712" s="646"/>
      <c r="K712" s="658"/>
      <c r="L712" s="658"/>
      <c r="M712" s="662"/>
      <c r="N712" s="662"/>
      <c r="O712" s="56"/>
    </row>
    <row r="713" spans="1:15">
      <c r="A713" s="56"/>
      <c r="B713" s="653">
        <v>43628</v>
      </c>
      <c r="C713" s="654">
        <f t="shared" si="9"/>
        <v>9879696455</v>
      </c>
      <c r="D713" s="56"/>
      <c r="E713" s="56"/>
      <c r="F713" s="663">
        <v>341006343</v>
      </c>
      <c r="G713" s="672">
        <v>172958576</v>
      </c>
      <c r="H713" s="646">
        <v>48917</v>
      </c>
      <c r="I713" s="646"/>
      <c r="K713" s="658"/>
      <c r="L713" s="658"/>
      <c r="M713" s="662"/>
      <c r="N713" s="662"/>
      <c r="O713" s="56"/>
    </row>
    <row r="714" spans="1:15">
      <c r="A714" s="56"/>
      <c r="B714" s="653">
        <v>43629</v>
      </c>
      <c r="C714" s="654">
        <f t="shared" si="9"/>
        <v>10034319466</v>
      </c>
      <c r="D714" s="56"/>
      <c r="E714" s="56"/>
      <c r="F714" s="663">
        <v>495629354</v>
      </c>
      <c r="G714" s="672">
        <v>173320765</v>
      </c>
      <c r="H714" s="646">
        <v>44459</v>
      </c>
      <c r="I714" s="646"/>
      <c r="K714" s="658"/>
      <c r="L714" s="658"/>
      <c r="M714" s="662"/>
      <c r="N714" s="662"/>
      <c r="O714" s="56"/>
    </row>
    <row r="715" spans="1:15">
      <c r="A715" s="56"/>
      <c r="B715" s="653">
        <v>43630</v>
      </c>
      <c r="C715" s="654">
        <f t="shared" si="9"/>
        <v>10204844877</v>
      </c>
      <c r="D715" s="56"/>
      <c r="E715" s="56"/>
      <c r="F715" s="663">
        <v>666154765</v>
      </c>
      <c r="G715" s="672">
        <v>173702417</v>
      </c>
      <c r="H715" s="646">
        <v>43758</v>
      </c>
      <c r="I715" s="646"/>
      <c r="K715" s="658"/>
      <c r="L715" s="658"/>
      <c r="M715" s="662"/>
      <c r="N715" s="662"/>
      <c r="O715" s="56"/>
    </row>
    <row r="716" spans="1:15">
      <c r="A716" s="56"/>
      <c r="B716" s="653">
        <v>43631</v>
      </c>
      <c r="C716" s="654">
        <f t="shared" si="9"/>
        <v>10009320264</v>
      </c>
      <c r="D716" s="56"/>
      <c r="E716" s="56"/>
      <c r="F716" s="663">
        <v>470630152</v>
      </c>
      <c r="G716" s="672">
        <v>173762806</v>
      </c>
      <c r="H716" s="646">
        <v>47375</v>
      </c>
      <c r="I716" s="646"/>
      <c r="K716" s="658"/>
      <c r="L716" s="658"/>
      <c r="M716" s="662"/>
      <c r="N716" s="662"/>
      <c r="O716" s="56"/>
    </row>
    <row r="717" spans="1:15">
      <c r="A717" s="56"/>
      <c r="B717" s="653">
        <v>43632</v>
      </c>
      <c r="C717" s="654">
        <f t="shared" si="9"/>
        <v>9968784988</v>
      </c>
      <c r="D717" s="56"/>
      <c r="E717" s="56"/>
      <c r="F717" s="663">
        <v>430094876</v>
      </c>
      <c r="G717" s="672">
        <v>173794000</v>
      </c>
      <c r="H717" s="646">
        <v>44687</v>
      </c>
      <c r="I717" s="646"/>
      <c r="K717" s="658"/>
      <c r="L717" s="658"/>
      <c r="M717" s="662"/>
      <c r="N717" s="662"/>
      <c r="O717" s="56"/>
    </row>
    <row r="718" spans="1:15">
      <c r="A718" s="56"/>
      <c r="B718" s="653">
        <v>43633</v>
      </c>
      <c r="C718" s="654">
        <f t="shared" si="9"/>
        <v>10423970842</v>
      </c>
      <c r="D718" s="56"/>
      <c r="E718" s="56"/>
      <c r="F718" s="663">
        <v>885280730</v>
      </c>
      <c r="G718" s="672">
        <v>173847130</v>
      </c>
      <c r="H718" s="646">
        <v>48329</v>
      </c>
      <c r="I718" s="646"/>
      <c r="K718" s="658"/>
      <c r="L718" s="658"/>
      <c r="M718" s="662"/>
      <c r="N718" s="662"/>
      <c r="O718" s="56"/>
    </row>
    <row r="719" spans="1:15">
      <c r="A719" s="56"/>
      <c r="B719" s="653">
        <v>43634</v>
      </c>
      <c r="C719" s="654">
        <f t="shared" si="9"/>
        <v>9678208810</v>
      </c>
      <c r="D719" s="56"/>
      <c r="E719" s="56"/>
      <c r="F719" s="663">
        <v>139518698</v>
      </c>
      <c r="G719" s="672">
        <v>173864111</v>
      </c>
      <c r="H719" s="646">
        <v>43832</v>
      </c>
      <c r="I719" s="646"/>
      <c r="K719" s="658"/>
      <c r="L719" s="658"/>
      <c r="M719" s="662"/>
      <c r="N719" s="662"/>
      <c r="O719" s="56"/>
    </row>
    <row r="720" spans="1:15">
      <c r="A720" s="56"/>
      <c r="B720" s="653">
        <v>43635</v>
      </c>
      <c r="C720" s="654">
        <f t="shared" si="9"/>
        <v>10044483727</v>
      </c>
      <c r="D720" s="56"/>
      <c r="E720" s="56"/>
      <c r="F720" s="663">
        <v>505793615</v>
      </c>
      <c r="G720" s="672">
        <v>173897018</v>
      </c>
      <c r="H720" s="646">
        <v>47794</v>
      </c>
      <c r="I720" s="646"/>
      <c r="K720" s="658"/>
      <c r="L720" s="658"/>
      <c r="M720" s="662"/>
      <c r="N720" s="662"/>
      <c r="O720" s="56"/>
    </row>
    <row r="721" spans="1:15">
      <c r="A721" s="56"/>
      <c r="B721" s="653">
        <v>43636</v>
      </c>
      <c r="C721" s="654">
        <f t="shared" si="9"/>
        <v>10252336240</v>
      </c>
      <c r="D721" s="56"/>
      <c r="E721" s="56"/>
      <c r="F721" s="663">
        <v>713646128</v>
      </c>
      <c r="G721" s="672">
        <v>174118240</v>
      </c>
      <c r="H721" s="646">
        <v>43470</v>
      </c>
      <c r="I721" s="646"/>
      <c r="K721" s="658"/>
      <c r="L721" s="658"/>
      <c r="M721" s="662"/>
      <c r="N721" s="662"/>
      <c r="O721" s="56"/>
    </row>
    <row r="722" spans="1:15">
      <c r="A722" s="56"/>
      <c r="B722" s="653">
        <v>43637</v>
      </c>
      <c r="C722" s="654">
        <f t="shared" si="9"/>
        <v>9762106669</v>
      </c>
      <c r="D722" s="56"/>
      <c r="E722" s="56"/>
      <c r="F722" s="663">
        <v>223416557</v>
      </c>
      <c r="G722" s="672">
        <v>174305828</v>
      </c>
      <c r="H722" s="646">
        <v>48694</v>
      </c>
      <c r="I722" s="646"/>
      <c r="K722" s="658"/>
      <c r="L722" s="658"/>
      <c r="M722" s="662"/>
      <c r="N722" s="662"/>
      <c r="O722" s="56"/>
    </row>
    <row r="723" spans="1:15">
      <c r="A723" s="56"/>
      <c r="B723" s="653">
        <v>43638</v>
      </c>
      <c r="C723" s="654">
        <f t="shared" si="9"/>
        <v>10420350952</v>
      </c>
      <c r="D723" s="56"/>
      <c r="E723" s="56"/>
      <c r="F723" s="663">
        <v>881660840</v>
      </c>
      <c r="G723" s="672">
        <v>174406853</v>
      </c>
      <c r="H723" s="646">
        <v>48341</v>
      </c>
      <c r="I723" s="646"/>
      <c r="K723" s="658"/>
      <c r="L723" s="658"/>
      <c r="M723" s="662"/>
      <c r="N723" s="662"/>
      <c r="O723" s="56"/>
    </row>
    <row r="724" spans="1:15">
      <c r="A724" s="56"/>
      <c r="B724" s="653">
        <v>43639</v>
      </c>
      <c r="C724" s="654">
        <f t="shared" si="9"/>
        <v>9720339896</v>
      </c>
      <c r="D724" s="56"/>
      <c r="E724" s="56"/>
      <c r="F724" s="663">
        <v>181649784</v>
      </c>
      <c r="G724" s="672">
        <v>174426199</v>
      </c>
      <c r="H724" s="646">
        <v>50110</v>
      </c>
      <c r="I724" s="646"/>
      <c r="K724" s="658"/>
      <c r="L724" s="658"/>
      <c r="M724" s="662"/>
      <c r="N724" s="662"/>
      <c r="O724" s="56"/>
    </row>
    <row r="725" spans="1:15">
      <c r="A725" s="56"/>
      <c r="B725" s="653">
        <v>43640</v>
      </c>
      <c r="C725" s="654">
        <f t="shared" si="9"/>
        <v>10098256632</v>
      </c>
      <c r="D725" s="56"/>
      <c r="E725" s="56"/>
      <c r="F725" s="663">
        <v>559566520</v>
      </c>
      <c r="G725" s="672">
        <v>174588554</v>
      </c>
      <c r="H725" s="646">
        <v>46854</v>
      </c>
      <c r="I725" s="646"/>
      <c r="K725" s="658"/>
      <c r="L725" s="658"/>
      <c r="M725" s="662"/>
      <c r="N725" s="662"/>
      <c r="O725" s="56"/>
    </row>
    <row r="726" spans="1:15">
      <c r="A726" s="56"/>
      <c r="B726" s="653">
        <v>43641</v>
      </c>
      <c r="C726" s="654">
        <f t="shared" si="9"/>
        <v>9693591709</v>
      </c>
      <c r="D726" s="56"/>
      <c r="E726" s="56"/>
      <c r="F726" s="663">
        <v>154901597</v>
      </c>
      <c r="G726" s="672">
        <v>174645370</v>
      </c>
      <c r="H726" s="646">
        <v>49949</v>
      </c>
      <c r="I726" s="646"/>
      <c r="K726" s="658"/>
      <c r="L726" s="658"/>
      <c r="M726" s="662"/>
      <c r="N726" s="662"/>
      <c r="O726" s="56"/>
    </row>
    <row r="727" spans="1:15">
      <c r="A727" s="56"/>
      <c r="B727" s="653">
        <v>43642</v>
      </c>
      <c r="C727" s="654">
        <f t="shared" si="9"/>
        <v>10169271720</v>
      </c>
      <c r="D727" s="56"/>
      <c r="E727" s="56"/>
      <c r="F727" s="663">
        <v>630581608</v>
      </c>
      <c r="G727" s="672">
        <v>174864555</v>
      </c>
      <c r="H727" s="646">
        <v>47942</v>
      </c>
      <c r="I727" s="646"/>
      <c r="K727" s="658"/>
      <c r="L727" s="658"/>
      <c r="M727" s="662"/>
      <c r="N727" s="662"/>
      <c r="O727" s="56"/>
    </row>
    <row r="728" spans="1:15">
      <c r="A728" s="56"/>
      <c r="B728" s="653">
        <v>43643</v>
      </c>
      <c r="C728" s="654">
        <f t="shared" si="9"/>
        <v>9914579777</v>
      </c>
      <c r="D728" s="56"/>
      <c r="E728" s="56"/>
      <c r="F728" s="663">
        <v>375889665</v>
      </c>
      <c r="G728" s="672">
        <v>174986852</v>
      </c>
      <c r="H728" s="646">
        <v>47827</v>
      </c>
      <c r="I728" s="646"/>
      <c r="K728" s="658"/>
      <c r="L728" s="658"/>
      <c r="M728" s="662"/>
      <c r="N728" s="662"/>
      <c r="O728" s="56"/>
    </row>
    <row r="729" spans="1:15">
      <c r="A729" s="56"/>
      <c r="B729" s="653">
        <v>43644</v>
      </c>
      <c r="C729" s="654">
        <f t="shared" si="9"/>
        <v>10096513332</v>
      </c>
      <c r="D729" s="56"/>
      <c r="E729" s="56"/>
      <c r="F729" s="663">
        <v>557823220</v>
      </c>
      <c r="G729" s="672">
        <v>175246093</v>
      </c>
      <c r="H729" s="646">
        <v>45273</v>
      </c>
      <c r="I729" s="646"/>
      <c r="K729" s="658"/>
      <c r="L729" s="658"/>
      <c r="M729" s="662"/>
      <c r="N729" s="662"/>
      <c r="O729" s="56"/>
    </row>
    <row r="730" spans="1:15">
      <c r="A730" s="56"/>
      <c r="B730" s="653">
        <v>43645</v>
      </c>
      <c r="C730" s="654">
        <f t="shared" si="9"/>
        <v>9989180507</v>
      </c>
      <c r="D730" s="56"/>
      <c r="E730" s="56"/>
      <c r="F730" s="663">
        <v>450490395</v>
      </c>
      <c r="G730" s="672">
        <v>175501134</v>
      </c>
      <c r="H730" s="646">
        <v>48486</v>
      </c>
      <c r="I730" s="646"/>
      <c r="K730" s="658"/>
      <c r="L730" s="658"/>
      <c r="M730" s="662"/>
      <c r="N730" s="662"/>
      <c r="O730" s="56"/>
    </row>
    <row r="731" spans="1:15">
      <c r="A731" s="56"/>
      <c r="B731" s="653">
        <v>43646</v>
      </c>
      <c r="C731" s="654">
        <f t="shared" si="9"/>
        <v>10343755392</v>
      </c>
      <c r="D731" s="56"/>
      <c r="E731" s="56"/>
      <c r="F731" s="663">
        <v>805065280</v>
      </c>
      <c r="G731" s="672">
        <v>175605810</v>
      </c>
      <c r="H731" s="646">
        <v>49148</v>
      </c>
      <c r="I731" s="646"/>
      <c r="K731" s="658"/>
      <c r="L731" s="658"/>
      <c r="M731" s="662"/>
      <c r="N731" s="662"/>
      <c r="O731" s="56"/>
    </row>
    <row r="732" spans="1:15">
      <c r="A732" s="56"/>
      <c r="B732" s="653">
        <v>43647</v>
      </c>
      <c r="C732" s="654">
        <f t="shared" si="9"/>
        <v>10123048848</v>
      </c>
      <c r="D732" s="56"/>
      <c r="E732" s="56"/>
      <c r="F732" s="663">
        <v>584358736</v>
      </c>
      <c r="G732" s="672">
        <v>175827986</v>
      </c>
      <c r="H732" s="646">
        <v>48625</v>
      </c>
      <c r="I732" s="646"/>
      <c r="K732" s="658"/>
      <c r="L732" s="658"/>
      <c r="M732" s="662"/>
      <c r="N732" s="662"/>
      <c r="O732" s="56"/>
    </row>
    <row r="733" spans="1:15">
      <c r="A733" s="56"/>
      <c r="B733" s="653">
        <v>43648</v>
      </c>
      <c r="C733" s="654">
        <f t="shared" si="9"/>
        <v>10212014769</v>
      </c>
      <c r="D733" s="56"/>
      <c r="E733" s="56"/>
      <c r="F733" s="663">
        <v>673324657</v>
      </c>
      <c r="G733" s="672">
        <v>175896733</v>
      </c>
      <c r="H733" s="646">
        <v>47919</v>
      </c>
      <c r="I733" s="646"/>
      <c r="K733" s="658"/>
      <c r="L733" s="658"/>
      <c r="M733" s="662"/>
      <c r="N733" s="662"/>
      <c r="O733" s="56"/>
    </row>
    <row r="734" spans="1:15">
      <c r="A734" s="56"/>
      <c r="B734" s="653">
        <v>43649</v>
      </c>
      <c r="C734" s="654">
        <f t="shared" si="9"/>
        <v>9925330610</v>
      </c>
      <c r="D734" s="56"/>
      <c r="E734" s="56"/>
      <c r="F734" s="663">
        <v>386640498</v>
      </c>
      <c r="G734" s="672">
        <v>175906106</v>
      </c>
      <c r="H734" s="646">
        <v>44386</v>
      </c>
      <c r="I734" s="646"/>
      <c r="K734" s="658"/>
      <c r="L734" s="658"/>
      <c r="M734" s="662"/>
      <c r="N734" s="662"/>
      <c r="O734" s="56"/>
    </row>
    <row r="735" spans="1:15">
      <c r="A735" s="56"/>
      <c r="B735" s="653">
        <v>43650</v>
      </c>
      <c r="C735" s="654">
        <f t="shared" si="9"/>
        <v>9823819954</v>
      </c>
      <c r="D735" s="56"/>
      <c r="E735" s="56"/>
      <c r="F735" s="663">
        <v>285129842</v>
      </c>
      <c r="G735" s="672">
        <v>176005041</v>
      </c>
      <c r="H735" s="646">
        <v>48401</v>
      </c>
      <c r="I735" s="646"/>
      <c r="K735" s="658"/>
      <c r="L735" s="658"/>
      <c r="M735" s="662"/>
      <c r="N735" s="662"/>
      <c r="O735" s="56"/>
    </row>
    <row r="736" spans="1:15">
      <c r="A736" s="56"/>
      <c r="B736" s="653">
        <v>43651</v>
      </c>
      <c r="C736" s="654">
        <f t="shared" ref="C736:C799" si="10">F736+(F$88*28679+98765)+(G$88*6587+87654)+(E$88*9537+76543)+(J$88*5713+4528)</f>
        <v>10325654588</v>
      </c>
      <c r="D736" s="56"/>
      <c r="E736" s="56"/>
      <c r="F736" s="663">
        <v>786964476</v>
      </c>
      <c r="G736" s="672">
        <v>176496175</v>
      </c>
      <c r="H736" s="646">
        <v>50180</v>
      </c>
      <c r="I736" s="646"/>
      <c r="K736" s="658"/>
      <c r="L736" s="658"/>
      <c r="M736" s="662"/>
      <c r="N736" s="662"/>
      <c r="O736" s="56"/>
    </row>
    <row r="737" spans="1:15">
      <c r="A737" s="56"/>
      <c r="B737" s="653">
        <v>43652</v>
      </c>
      <c r="C737" s="654">
        <f t="shared" si="10"/>
        <v>9787198693</v>
      </c>
      <c r="D737" s="56"/>
      <c r="E737" s="56"/>
      <c r="F737" s="663">
        <v>248508581</v>
      </c>
      <c r="G737" s="672">
        <v>176537642</v>
      </c>
      <c r="H737" s="646">
        <v>45187</v>
      </c>
      <c r="I737" s="646"/>
      <c r="K737" s="658"/>
      <c r="L737" s="658"/>
      <c r="M737" s="662"/>
      <c r="N737" s="662"/>
      <c r="O737" s="56"/>
    </row>
    <row r="738" spans="1:15">
      <c r="A738" s="56"/>
      <c r="B738" s="653">
        <v>43653</v>
      </c>
      <c r="C738" s="654">
        <f t="shared" si="10"/>
        <v>9998707574</v>
      </c>
      <c r="D738" s="56"/>
      <c r="E738" s="56"/>
      <c r="F738" s="663">
        <v>460017462</v>
      </c>
      <c r="G738" s="672">
        <v>176546976</v>
      </c>
      <c r="H738" s="646">
        <v>49025</v>
      </c>
      <c r="I738" s="646"/>
      <c r="K738" s="658"/>
      <c r="L738" s="658"/>
      <c r="M738" s="662"/>
      <c r="N738" s="662"/>
      <c r="O738" s="56"/>
    </row>
    <row r="739" spans="1:15">
      <c r="A739" s="56"/>
      <c r="B739" s="653">
        <v>43654</v>
      </c>
      <c r="C739" s="654">
        <f t="shared" si="10"/>
        <v>10150331104</v>
      </c>
      <c r="D739" s="56"/>
      <c r="E739" s="56"/>
      <c r="F739" s="663">
        <v>611640992</v>
      </c>
      <c r="G739" s="672">
        <v>176616830</v>
      </c>
      <c r="H739" s="646">
        <v>46030</v>
      </c>
      <c r="I739" s="646"/>
      <c r="K739" s="658"/>
      <c r="L739" s="658"/>
      <c r="M739" s="662"/>
      <c r="N739" s="662"/>
      <c r="O739" s="56"/>
    </row>
    <row r="740" spans="1:15">
      <c r="A740" s="56"/>
      <c r="B740" s="653">
        <v>43655</v>
      </c>
      <c r="C740" s="654">
        <f t="shared" si="10"/>
        <v>9871387889</v>
      </c>
      <c r="D740" s="56"/>
      <c r="E740" s="56"/>
      <c r="F740" s="663">
        <v>332697777</v>
      </c>
      <c r="G740" s="672">
        <v>176672296</v>
      </c>
      <c r="H740" s="646">
        <v>44458</v>
      </c>
      <c r="I740" s="646"/>
      <c r="K740" s="658"/>
      <c r="L740" s="658"/>
      <c r="M740" s="662"/>
      <c r="N740" s="662"/>
      <c r="O740" s="56"/>
    </row>
    <row r="741" spans="1:15">
      <c r="A741" s="56"/>
      <c r="B741" s="653">
        <v>43656</v>
      </c>
      <c r="C741" s="654">
        <f t="shared" si="10"/>
        <v>10207022645</v>
      </c>
      <c r="D741" s="56"/>
      <c r="E741" s="56"/>
      <c r="F741" s="663">
        <v>668332533</v>
      </c>
      <c r="G741" s="672">
        <v>176679097</v>
      </c>
      <c r="H741" s="646">
        <v>50120</v>
      </c>
      <c r="I741" s="646"/>
      <c r="K741" s="658"/>
      <c r="L741" s="658"/>
      <c r="M741" s="662"/>
      <c r="N741" s="662"/>
      <c r="O741" s="56"/>
    </row>
    <row r="742" spans="1:15">
      <c r="A742" s="56"/>
      <c r="B742" s="653">
        <v>43657</v>
      </c>
      <c r="C742" s="654">
        <f t="shared" si="10"/>
        <v>10235033339</v>
      </c>
      <c r="D742" s="56"/>
      <c r="E742" s="56"/>
      <c r="F742" s="663">
        <v>696343227</v>
      </c>
      <c r="G742" s="672">
        <v>176841069</v>
      </c>
      <c r="H742" s="646">
        <v>43687</v>
      </c>
      <c r="I742" s="646"/>
      <c r="K742" s="658"/>
      <c r="L742" s="658"/>
      <c r="M742" s="662"/>
      <c r="N742" s="662"/>
      <c r="O742" s="56"/>
    </row>
    <row r="743" spans="1:15">
      <c r="A743" s="56"/>
      <c r="B743" s="653">
        <v>43658</v>
      </c>
      <c r="C743" s="654">
        <f t="shared" si="10"/>
        <v>10341908067</v>
      </c>
      <c r="D743" s="56"/>
      <c r="E743" s="56"/>
      <c r="F743" s="663">
        <v>803217955</v>
      </c>
      <c r="G743" s="672">
        <v>176940986</v>
      </c>
      <c r="H743" s="646">
        <v>43051</v>
      </c>
      <c r="I743" s="646"/>
      <c r="K743" s="658"/>
      <c r="L743" s="658"/>
      <c r="M743" s="662"/>
      <c r="N743" s="662"/>
      <c r="O743" s="56"/>
    </row>
    <row r="744" spans="1:15">
      <c r="A744" s="56"/>
      <c r="B744" s="653">
        <v>43659</v>
      </c>
      <c r="C744" s="654">
        <f t="shared" si="10"/>
        <v>9776905407</v>
      </c>
      <c r="D744" s="56"/>
      <c r="E744" s="56"/>
      <c r="F744" s="663">
        <v>238215295</v>
      </c>
      <c r="G744" s="672">
        <v>176965143</v>
      </c>
      <c r="H744" s="646">
        <v>46858</v>
      </c>
      <c r="I744" s="646"/>
      <c r="K744" s="658"/>
      <c r="L744" s="658"/>
      <c r="M744" s="662"/>
      <c r="N744" s="662"/>
      <c r="O744" s="56"/>
    </row>
    <row r="745" spans="1:15">
      <c r="A745" s="56"/>
      <c r="B745" s="653">
        <v>43660</v>
      </c>
      <c r="C745" s="654">
        <f t="shared" si="10"/>
        <v>9664534987</v>
      </c>
      <c r="D745" s="56"/>
      <c r="E745" s="56"/>
      <c r="F745" s="663">
        <v>125844875</v>
      </c>
      <c r="G745" s="672">
        <v>177028736</v>
      </c>
      <c r="H745" s="646">
        <v>46747</v>
      </c>
      <c r="I745" s="646"/>
      <c r="K745" s="658"/>
      <c r="L745" s="658"/>
      <c r="M745" s="662"/>
      <c r="N745" s="662"/>
      <c r="O745" s="56"/>
    </row>
    <row r="746" spans="1:15">
      <c r="A746" s="56"/>
      <c r="B746" s="653">
        <v>43661</v>
      </c>
      <c r="C746" s="654">
        <f t="shared" si="10"/>
        <v>10063333853</v>
      </c>
      <c r="D746" s="56"/>
      <c r="E746" s="56"/>
      <c r="F746" s="663">
        <v>524643741</v>
      </c>
      <c r="G746" s="672">
        <v>177247977</v>
      </c>
      <c r="H746" s="646">
        <v>45734</v>
      </c>
      <c r="I746" s="646"/>
      <c r="K746" s="658"/>
      <c r="L746" s="658"/>
      <c r="M746" s="662"/>
      <c r="N746" s="662"/>
      <c r="O746" s="56"/>
    </row>
    <row r="747" spans="1:15">
      <c r="A747" s="56"/>
      <c r="B747" s="653">
        <v>43662</v>
      </c>
      <c r="C747" s="654">
        <f t="shared" si="10"/>
        <v>9788642194</v>
      </c>
      <c r="D747" s="56"/>
      <c r="E747" s="56"/>
      <c r="F747" s="663">
        <v>249952082</v>
      </c>
      <c r="G747" s="672">
        <v>177330628</v>
      </c>
      <c r="H747" s="646">
        <v>43446</v>
      </c>
      <c r="I747" s="646"/>
      <c r="K747" s="658"/>
      <c r="L747" s="658"/>
      <c r="M747" s="662"/>
      <c r="N747" s="662"/>
      <c r="O747" s="56"/>
    </row>
    <row r="748" spans="1:15">
      <c r="A748" s="56"/>
      <c r="B748" s="653">
        <v>43663</v>
      </c>
      <c r="C748" s="654">
        <f t="shared" si="10"/>
        <v>10240211484</v>
      </c>
      <c r="D748" s="56"/>
      <c r="E748" s="56"/>
      <c r="F748" s="663">
        <v>701521372</v>
      </c>
      <c r="G748" s="672">
        <v>177341406</v>
      </c>
      <c r="H748" s="646">
        <v>43280</v>
      </c>
      <c r="I748" s="646"/>
      <c r="K748" s="658"/>
      <c r="L748" s="658"/>
      <c r="M748" s="662"/>
      <c r="N748" s="662"/>
      <c r="O748" s="56"/>
    </row>
    <row r="749" spans="1:15">
      <c r="A749" s="56"/>
      <c r="B749" s="653">
        <v>43664</v>
      </c>
      <c r="C749" s="654">
        <f t="shared" si="10"/>
        <v>10065404478</v>
      </c>
      <c r="D749" s="56"/>
      <c r="E749" s="56"/>
      <c r="F749" s="663">
        <v>526714366</v>
      </c>
      <c r="G749" s="672">
        <v>177412115</v>
      </c>
      <c r="H749" s="646">
        <v>47030</v>
      </c>
      <c r="I749" s="646"/>
      <c r="K749" s="658"/>
      <c r="L749" s="658"/>
      <c r="M749" s="662"/>
      <c r="N749" s="662"/>
      <c r="O749" s="56"/>
    </row>
    <row r="750" spans="1:15">
      <c r="A750" s="56"/>
      <c r="B750" s="653">
        <v>43665</v>
      </c>
      <c r="C750" s="654">
        <f t="shared" si="10"/>
        <v>9878258379</v>
      </c>
      <c r="D750" s="56"/>
      <c r="E750" s="56"/>
      <c r="F750" s="663">
        <v>339568267</v>
      </c>
      <c r="G750" s="672">
        <v>177416875</v>
      </c>
      <c r="H750" s="646">
        <v>48573</v>
      </c>
      <c r="I750" s="646"/>
      <c r="K750" s="658"/>
      <c r="L750" s="658"/>
      <c r="M750" s="662"/>
      <c r="N750" s="662"/>
      <c r="O750" s="56"/>
    </row>
    <row r="751" spans="1:15">
      <c r="A751" s="56"/>
      <c r="B751" s="653">
        <v>43666</v>
      </c>
      <c r="C751" s="654">
        <f t="shared" si="10"/>
        <v>9638705493</v>
      </c>
      <c r="D751" s="56"/>
      <c r="E751" s="56"/>
      <c r="F751" s="663">
        <v>100015381</v>
      </c>
      <c r="G751" s="672">
        <v>177746956</v>
      </c>
      <c r="H751" s="646">
        <v>50076</v>
      </c>
      <c r="I751" s="646"/>
      <c r="K751" s="658"/>
      <c r="L751" s="658"/>
      <c r="M751" s="662"/>
      <c r="N751" s="662"/>
      <c r="O751" s="56"/>
    </row>
    <row r="752" spans="1:15">
      <c r="A752" s="56"/>
      <c r="B752" s="653">
        <v>43667</v>
      </c>
      <c r="C752" s="654">
        <f t="shared" si="10"/>
        <v>9829576939</v>
      </c>
      <c r="D752" s="56"/>
      <c r="E752" s="56"/>
      <c r="F752" s="663">
        <v>290886827</v>
      </c>
      <c r="G752" s="672">
        <v>177780282</v>
      </c>
      <c r="H752" s="646">
        <v>46428</v>
      </c>
      <c r="I752" s="646"/>
      <c r="K752" s="658"/>
      <c r="L752" s="658"/>
      <c r="M752" s="662"/>
      <c r="N752" s="662"/>
      <c r="O752" s="56"/>
    </row>
    <row r="753" spans="1:15">
      <c r="A753" s="56"/>
      <c r="B753" s="653">
        <v>43668</v>
      </c>
      <c r="C753" s="654">
        <f t="shared" si="10"/>
        <v>10097347426</v>
      </c>
      <c r="D753" s="56"/>
      <c r="E753" s="56"/>
      <c r="F753" s="663">
        <v>558657314</v>
      </c>
      <c r="G753" s="672">
        <v>177833364</v>
      </c>
      <c r="H753" s="646">
        <v>47325</v>
      </c>
      <c r="I753" s="646"/>
      <c r="K753" s="658"/>
      <c r="L753" s="658"/>
      <c r="M753" s="662"/>
      <c r="N753" s="662"/>
      <c r="O753" s="56"/>
    </row>
    <row r="754" spans="1:15">
      <c r="A754" s="56"/>
      <c r="B754" s="653">
        <v>43669</v>
      </c>
      <c r="C754" s="654">
        <f t="shared" si="10"/>
        <v>10062799012</v>
      </c>
      <c r="D754" s="56"/>
      <c r="E754" s="56"/>
      <c r="F754" s="663">
        <v>524108900</v>
      </c>
      <c r="G754" s="672">
        <v>177847494</v>
      </c>
      <c r="H754" s="646">
        <v>45976</v>
      </c>
      <c r="I754" s="646"/>
      <c r="K754" s="658"/>
      <c r="L754" s="658"/>
      <c r="M754" s="662"/>
      <c r="N754" s="662"/>
      <c r="O754" s="56"/>
    </row>
    <row r="755" spans="1:15">
      <c r="A755" s="56"/>
      <c r="B755" s="653">
        <v>43670</v>
      </c>
      <c r="C755" s="654">
        <f t="shared" si="10"/>
        <v>10288360114</v>
      </c>
      <c r="D755" s="56"/>
      <c r="E755" s="56"/>
      <c r="F755" s="663">
        <v>749670002</v>
      </c>
      <c r="G755" s="672">
        <v>177877347</v>
      </c>
      <c r="H755" s="646">
        <v>43580</v>
      </c>
      <c r="I755" s="646"/>
      <c r="K755" s="658"/>
      <c r="L755" s="658"/>
      <c r="M755" s="662"/>
      <c r="N755" s="662"/>
      <c r="O755" s="56"/>
    </row>
    <row r="756" spans="1:15">
      <c r="A756" s="56"/>
      <c r="B756" s="653">
        <v>43671</v>
      </c>
      <c r="C756" s="654">
        <f t="shared" si="10"/>
        <v>10400304189</v>
      </c>
      <c r="D756" s="56"/>
      <c r="E756" s="56"/>
      <c r="F756" s="663">
        <v>861614077</v>
      </c>
      <c r="G756" s="672">
        <v>178024391</v>
      </c>
      <c r="H756" s="646">
        <v>49441</v>
      </c>
      <c r="I756" s="646"/>
      <c r="K756" s="658"/>
      <c r="L756" s="658"/>
      <c r="M756" s="662"/>
      <c r="N756" s="662"/>
      <c r="O756" s="56"/>
    </row>
    <row r="757" spans="1:15">
      <c r="A757" s="56"/>
      <c r="B757" s="653">
        <v>43672</v>
      </c>
      <c r="C757" s="654">
        <f t="shared" si="10"/>
        <v>10380901593</v>
      </c>
      <c r="D757" s="56"/>
      <c r="E757" s="56"/>
      <c r="F757" s="663">
        <v>842211481</v>
      </c>
      <c r="G757" s="672">
        <v>178067772</v>
      </c>
      <c r="H757" s="646">
        <v>50248</v>
      </c>
      <c r="I757" s="646"/>
      <c r="K757" s="658"/>
      <c r="L757" s="658"/>
      <c r="M757" s="662"/>
      <c r="N757" s="662"/>
      <c r="O757" s="56"/>
    </row>
    <row r="758" spans="1:15">
      <c r="A758" s="56"/>
      <c r="B758" s="653">
        <v>43673</v>
      </c>
      <c r="C758" s="654">
        <f t="shared" si="10"/>
        <v>10013823672</v>
      </c>
      <c r="D758" s="56"/>
      <c r="E758" s="56"/>
      <c r="F758" s="663">
        <v>475133560</v>
      </c>
      <c r="G758" s="672">
        <v>178202725</v>
      </c>
      <c r="H758" s="646">
        <v>48186</v>
      </c>
      <c r="I758" s="646"/>
      <c r="K758" s="658"/>
      <c r="L758" s="658"/>
      <c r="M758" s="662"/>
      <c r="N758" s="662"/>
      <c r="O758" s="56"/>
    </row>
    <row r="759" spans="1:15">
      <c r="A759" s="56"/>
      <c r="B759" s="653">
        <v>43674</v>
      </c>
      <c r="C759" s="654">
        <f t="shared" si="10"/>
        <v>10345057091</v>
      </c>
      <c r="D759" s="56"/>
      <c r="E759" s="56"/>
      <c r="F759" s="663">
        <v>806366979</v>
      </c>
      <c r="G759" s="672">
        <v>178258404</v>
      </c>
      <c r="H759" s="646">
        <v>47808</v>
      </c>
      <c r="I759" s="646"/>
      <c r="K759" s="658"/>
      <c r="L759" s="658"/>
      <c r="M759" s="662"/>
      <c r="N759" s="662"/>
      <c r="O759" s="56"/>
    </row>
    <row r="760" spans="1:15">
      <c r="A760" s="56"/>
      <c r="B760" s="653">
        <v>43675</v>
      </c>
      <c r="C760" s="654">
        <f t="shared" si="10"/>
        <v>9723755325</v>
      </c>
      <c r="D760" s="56"/>
      <c r="E760" s="56"/>
      <c r="F760" s="663">
        <v>185065213</v>
      </c>
      <c r="G760" s="672">
        <v>178307236</v>
      </c>
      <c r="H760" s="646">
        <v>43815</v>
      </c>
      <c r="I760" s="646"/>
      <c r="K760" s="658"/>
      <c r="L760" s="658"/>
      <c r="M760" s="662"/>
      <c r="N760" s="662"/>
      <c r="O760" s="56"/>
    </row>
    <row r="761" spans="1:15">
      <c r="A761" s="56"/>
      <c r="B761" s="653">
        <v>43676</v>
      </c>
      <c r="C761" s="654">
        <f t="shared" si="10"/>
        <v>10404464246</v>
      </c>
      <c r="D761" s="56"/>
      <c r="E761" s="56"/>
      <c r="F761" s="663">
        <v>865774134</v>
      </c>
      <c r="G761" s="672">
        <v>178387429</v>
      </c>
      <c r="H761" s="646">
        <v>44894</v>
      </c>
      <c r="I761" s="646"/>
      <c r="K761" s="658"/>
      <c r="L761" s="658"/>
      <c r="M761" s="662"/>
      <c r="N761" s="662"/>
      <c r="O761" s="56"/>
    </row>
    <row r="762" spans="1:15">
      <c r="A762" s="56"/>
      <c r="B762" s="653">
        <v>43677</v>
      </c>
      <c r="C762" s="654">
        <f t="shared" si="10"/>
        <v>10044657879</v>
      </c>
      <c r="D762" s="56"/>
      <c r="E762" s="56"/>
      <c r="F762" s="663">
        <v>505967767</v>
      </c>
      <c r="G762" s="672">
        <v>178466810</v>
      </c>
      <c r="H762" s="646">
        <v>48331</v>
      </c>
      <c r="I762" s="646"/>
      <c r="K762" s="658"/>
      <c r="L762" s="658"/>
      <c r="M762" s="662"/>
      <c r="N762" s="662"/>
      <c r="O762" s="56"/>
    </row>
    <row r="763" spans="1:15">
      <c r="A763" s="56"/>
      <c r="B763" s="653">
        <v>43678</v>
      </c>
      <c r="C763" s="654">
        <f t="shared" si="10"/>
        <v>9989687413</v>
      </c>
      <c r="D763" s="56"/>
      <c r="E763" s="56"/>
      <c r="F763" s="663">
        <v>450997301</v>
      </c>
      <c r="G763" s="672">
        <v>178749107</v>
      </c>
      <c r="H763" s="646">
        <v>43010</v>
      </c>
      <c r="I763" s="646"/>
      <c r="K763" s="658"/>
      <c r="L763" s="658"/>
      <c r="M763" s="662"/>
      <c r="N763" s="662"/>
      <c r="O763" s="56"/>
    </row>
    <row r="764" spans="1:15">
      <c r="A764" s="56"/>
      <c r="B764" s="653">
        <v>43679</v>
      </c>
      <c r="C764" s="654">
        <f t="shared" si="10"/>
        <v>10155684290</v>
      </c>
      <c r="D764" s="56"/>
      <c r="E764" s="56"/>
      <c r="F764" s="663">
        <v>616994178</v>
      </c>
      <c r="G764" s="672">
        <v>178814288</v>
      </c>
      <c r="H764" s="646">
        <v>46873</v>
      </c>
      <c r="I764" s="646"/>
      <c r="K764" s="658"/>
      <c r="L764" s="658"/>
      <c r="M764" s="662"/>
      <c r="N764" s="662"/>
      <c r="O764" s="56"/>
    </row>
    <row r="765" spans="1:15">
      <c r="A765" s="56"/>
      <c r="B765" s="653">
        <v>43680</v>
      </c>
      <c r="C765" s="654">
        <f t="shared" si="10"/>
        <v>10187071666</v>
      </c>
      <c r="D765" s="56"/>
      <c r="E765" s="56"/>
      <c r="F765" s="663">
        <v>648381554</v>
      </c>
      <c r="G765" s="672">
        <v>178907437</v>
      </c>
      <c r="H765" s="646">
        <v>47552</v>
      </c>
      <c r="I765" s="646"/>
      <c r="K765" s="658"/>
      <c r="L765" s="658"/>
      <c r="M765" s="662"/>
      <c r="N765" s="662"/>
      <c r="O765" s="56"/>
    </row>
    <row r="766" spans="1:15">
      <c r="A766" s="56"/>
      <c r="B766" s="653">
        <v>43681</v>
      </c>
      <c r="C766" s="654">
        <f t="shared" si="10"/>
        <v>10137085767</v>
      </c>
      <c r="D766" s="56"/>
      <c r="E766" s="56"/>
      <c r="F766" s="663">
        <v>598395655</v>
      </c>
      <c r="G766" s="672">
        <v>178959511</v>
      </c>
      <c r="H766" s="646">
        <v>46045</v>
      </c>
      <c r="I766" s="646"/>
      <c r="K766" s="658"/>
      <c r="L766" s="658"/>
      <c r="M766" s="662"/>
      <c r="N766" s="662"/>
      <c r="O766" s="56"/>
    </row>
    <row r="767" spans="1:15">
      <c r="A767" s="56"/>
      <c r="B767" s="653">
        <v>43682</v>
      </c>
      <c r="C767" s="654">
        <f t="shared" si="10"/>
        <v>9755050908</v>
      </c>
      <c r="D767" s="56"/>
      <c r="E767" s="56"/>
      <c r="F767" s="663">
        <v>216360796</v>
      </c>
      <c r="G767" s="672">
        <v>178980554</v>
      </c>
      <c r="H767" s="646">
        <v>49120</v>
      </c>
      <c r="I767" s="646"/>
      <c r="K767" s="658"/>
      <c r="L767" s="658"/>
      <c r="M767" s="662"/>
      <c r="N767" s="662"/>
      <c r="O767" s="56"/>
    </row>
    <row r="768" spans="1:15">
      <c r="A768" s="56"/>
      <c r="B768" s="653">
        <v>43683</v>
      </c>
      <c r="C768" s="654">
        <f t="shared" si="10"/>
        <v>9671163517</v>
      </c>
      <c r="D768" s="56"/>
      <c r="E768" s="56"/>
      <c r="F768" s="663">
        <v>132473405</v>
      </c>
      <c r="G768" s="672">
        <v>179004999</v>
      </c>
      <c r="H768" s="646">
        <v>47485</v>
      </c>
      <c r="I768" s="646"/>
      <c r="K768" s="658"/>
      <c r="L768" s="658"/>
      <c r="M768" s="662"/>
      <c r="N768" s="662"/>
      <c r="O768" s="56"/>
    </row>
    <row r="769" spans="1:15">
      <c r="A769" s="56"/>
      <c r="B769" s="653">
        <v>43684</v>
      </c>
      <c r="C769" s="654">
        <f t="shared" si="10"/>
        <v>10052158744</v>
      </c>
      <c r="D769" s="56"/>
      <c r="E769" s="56"/>
      <c r="F769" s="663">
        <v>513468632</v>
      </c>
      <c r="G769" s="672">
        <v>179019131</v>
      </c>
      <c r="H769" s="646">
        <v>46907</v>
      </c>
      <c r="I769" s="646"/>
      <c r="K769" s="658"/>
      <c r="L769" s="658"/>
      <c r="M769" s="662"/>
      <c r="N769" s="662"/>
      <c r="O769" s="56"/>
    </row>
    <row r="770" spans="1:15">
      <c r="A770" s="56"/>
      <c r="B770" s="653">
        <v>43685</v>
      </c>
      <c r="C770" s="654">
        <f t="shared" si="10"/>
        <v>9720086253</v>
      </c>
      <c r="D770" s="56"/>
      <c r="E770" s="56"/>
      <c r="F770" s="663">
        <v>181396141</v>
      </c>
      <c r="G770" s="672">
        <v>179152208</v>
      </c>
      <c r="H770" s="646">
        <v>43964</v>
      </c>
      <c r="I770" s="646"/>
      <c r="K770" s="658"/>
      <c r="L770" s="658"/>
      <c r="M770" s="662"/>
      <c r="N770" s="662"/>
      <c r="O770" s="56"/>
    </row>
    <row r="771" spans="1:15">
      <c r="A771" s="56"/>
      <c r="B771" s="653">
        <v>43686</v>
      </c>
      <c r="C771" s="654">
        <f t="shared" si="10"/>
        <v>10414066325</v>
      </c>
      <c r="D771" s="56"/>
      <c r="E771" s="56"/>
      <c r="F771" s="663">
        <v>875376213</v>
      </c>
      <c r="G771" s="672">
        <v>179408834</v>
      </c>
      <c r="H771" s="646">
        <v>46728</v>
      </c>
      <c r="I771" s="646"/>
      <c r="K771" s="658"/>
      <c r="L771" s="658"/>
      <c r="M771" s="662"/>
      <c r="N771" s="662"/>
      <c r="O771" s="56"/>
    </row>
    <row r="772" spans="1:15">
      <c r="A772" s="56"/>
      <c r="B772" s="653">
        <v>43687</v>
      </c>
      <c r="C772" s="654">
        <f t="shared" si="10"/>
        <v>9715531181</v>
      </c>
      <c r="D772" s="56"/>
      <c r="E772" s="56"/>
      <c r="F772" s="663">
        <v>176841069</v>
      </c>
      <c r="G772" s="672">
        <v>179517047</v>
      </c>
      <c r="H772" s="646">
        <v>49857</v>
      </c>
      <c r="I772" s="646"/>
      <c r="K772" s="658"/>
      <c r="L772" s="658"/>
      <c r="M772" s="662"/>
      <c r="N772" s="662"/>
      <c r="O772" s="56"/>
    </row>
    <row r="773" spans="1:15">
      <c r="A773" s="56"/>
      <c r="B773" s="653">
        <v>43688</v>
      </c>
      <c r="C773" s="654">
        <f t="shared" si="10"/>
        <v>10304297282</v>
      </c>
      <c r="D773" s="56"/>
      <c r="E773" s="56"/>
      <c r="F773" s="663">
        <v>765607170</v>
      </c>
      <c r="G773" s="672">
        <v>179550248</v>
      </c>
      <c r="H773" s="646">
        <v>48685</v>
      </c>
      <c r="I773" s="646"/>
      <c r="K773" s="658"/>
      <c r="L773" s="658"/>
      <c r="M773" s="662"/>
      <c r="N773" s="662"/>
      <c r="O773" s="56"/>
    </row>
    <row r="774" spans="1:15">
      <c r="A774" s="56"/>
      <c r="B774" s="653">
        <v>43689</v>
      </c>
      <c r="C774" s="654">
        <f t="shared" si="10"/>
        <v>10309071111</v>
      </c>
      <c r="D774" s="56"/>
      <c r="E774" s="56"/>
      <c r="F774" s="663">
        <v>770380999</v>
      </c>
      <c r="G774" s="672">
        <v>179604632</v>
      </c>
      <c r="H774" s="646">
        <v>44125</v>
      </c>
      <c r="I774" s="646"/>
      <c r="K774" s="658"/>
      <c r="L774" s="658"/>
      <c r="M774" s="662"/>
      <c r="N774" s="662"/>
      <c r="O774" s="56"/>
    </row>
    <row r="775" spans="1:15">
      <c r="A775" s="56"/>
      <c r="B775" s="653">
        <v>43690</v>
      </c>
      <c r="C775" s="654">
        <f t="shared" si="10"/>
        <v>9688083561</v>
      </c>
      <c r="D775" s="56"/>
      <c r="E775" s="56"/>
      <c r="F775" s="663">
        <v>149393449</v>
      </c>
      <c r="G775" s="672">
        <v>179772375</v>
      </c>
      <c r="H775" s="646">
        <v>47241</v>
      </c>
      <c r="I775" s="646"/>
      <c r="K775" s="658"/>
      <c r="L775" s="658"/>
      <c r="M775" s="662"/>
      <c r="N775" s="662"/>
      <c r="O775" s="56"/>
    </row>
    <row r="776" spans="1:15">
      <c r="A776" s="56"/>
      <c r="B776" s="653">
        <v>43691</v>
      </c>
      <c r="C776" s="654">
        <f t="shared" si="10"/>
        <v>10244084229</v>
      </c>
      <c r="D776" s="56"/>
      <c r="E776" s="56"/>
      <c r="F776" s="663">
        <v>705394117</v>
      </c>
      <c r="G776" s="672">
        <v>179842243</v>
      </c>
      <c r="H776" s="646">
        <v>48835</v>
      </c>
      <c r="I776" s="646"/>
      <c r="K776" s="658"/>
      <c r="L776" s="658"/>
      <c r="M776" s="662"/>
      <c r="N776" s="662"/>
      <c r="O776" s="56"/>
    </row>
    <row r="777" spans="1:15">
      <c r="A777" s="56"/>
      <c r="B777" s="653">
        <v>43692</v>
      </c>
      <c r="C777" s="654">
        <f t="shared" si="10"/>
        <v>9821646804</v>
      </c>
      <c r="D777" s="56"/>
      <c r="E777" s="56"/>
      <c r="F777" s="663">
        <v>282956692</v>
      </c>
      <c r="G777" s="672">
        <v>180321168</v>
      </c>
      <c r="H777" s="646">
        <v>48628</v>
      </c>
      <c r="I777" s="646"/>
      <c r="K777" s="658"/>
      <c r="L777" s="658"/>
      <c r="M777" s="662"/>
      <c r="N777" s="662"/>
      <c r="O777" s="56"/>
    </row>
    <row r="778" spans="1:15">
      <c r="A778" s="56"/>
      <c r="B778" s="653">
        <v>43693</v>
      </c>
      <c r="C778" s="654">
        <f t="shared" si="10"/>
        <v>10400727791</v>
      </c>
      <c r="D778" s="56"/>
      <c r="E778" s="56"/>
      <c r="F778" s="663">
        <v>862037679</v>
      </c>
      <c r="G778" s="672">
        <v>180740371</v>
      </c>
      <c r="H778" s="646">
        <v>49168</v>
      </c>
      <c r="I778" s="646"/>
      <c r="K778" s="658"/>
      <c r="L778" s="658"/>
      <c r="M778" s="662"/>
      <c r="N778" s="662"/>
      <c r="O778" s="56"/>
    </row>
    <row r="779" spans="1:15">
      <c r="A779" s="56"/>
      <c r="B779" s="653">
        <v>43694</v>
      </c>
      <c r="C779" s="654">
        <f t="shared" si="10"/>
        <v>9893268341</v>
      </c>
      <c r="D779" s="56"/>
      <c r="E779" s="56"/>
      <c r="F779" s="663">
        <v>354578229</v>
      </c>
      <c r="G779" s="672">
        <v>180756534</v>
      </c>
      <c r="H779" s="646">
        <v>45263</v>
      </c>
      <c r="I779" s="646"/>
      <c r="K779" s="658"/>
      <c r="L779" s="658"/>
      <c r="M779" s="662"/>
      <c r="N779" s="662"/>
      <c r="O779" s="56"/>
    </row>
    <row r="780" spans="1:15">
      <c r="A780" s="56"/>
      <c r="B780" s="653">
        <v>43695</v>
      </c>
      <c r="C780" s="654">
        <f t="shared" si="10"/>
        <v>10211502003</v>
      </c>
      <c r="D780" s="56"/>
      <c r="E780" s="56"/>
      <c r="F780" s="663">
        <v>672811891</v>
      </c>
      <c r="G780" s="672">
        <v>180807648</v>
      </c>
      <c r="H780" s="646">
        <v>50275</v>
      </c>
      <c r="I780" s="646"/>
      <c r="K780" s="658"/>
      <c r="L780" s="658"/>
      <c r="M780" s="662"/>
      <c r="N780" s="662"/>
      <c r="O780" s="56"/>
    </row>
    <row r="781" spans="1:15">
      <c r="A781" s="56"/>
      <c r="B781" s="653">
        <v>43696</v>
      </c>
      <c r="C781" s="654">
        <f t="shared" si="10"/>
        <v>9979084417</v>
      </c>
      <c r="D781" s="56"/>
      <c r="E781" s="56"/>
      <c r="F781" s="663">
        <v>440394305</v>
      </c>
      <c r="G781" s="672">
        <v>180844363</v>
      </c>
      <c r="H781" s="646">
        <v>44950</v>
      </c>
      <c r="I781" s="646"/>
      <c r="K781" s="658"/>
      <c r="L781" s="658"/>
      <c r="M781" s="662"/>
      <c r="N781" s="662"/>
      <c r="O781" s="56"/>
    </row>
    <row r="782" spans="1:15">
      <c r="A782" s="56"/>
      <c r="B782" s="653">
        <v>43697</v>
      </c>
      <c r="C782" s="654">
        <f t="shared" si="10"/>
        <v>9648611592</v>
      </c>
      <c r="D782" s="56"/>
      <c r="E782" s="56"/>
      <c r="F782" s="663">
        <v>109921480</v>
      </c>
      <c r="G782" s="672">
        <v>180864470</v>
      </c>
      <c r="H782" s="646">
        <v>44965</v>
      </c>
      <c r="I782" s="646"/>
      <c r="K782" s="658"/>
      <c r="L782" s="658"/>
      <c r="M782" s="662"/>
      <c r="N782" s="662"/>
      <c r="O782" s="56"/>
    </row>
    <row r="783" spans="1:15">
      <c r="A783" s="56"/>
      <c r="B783" s="653">
        <v>43698</v>
      </c>
      <c r="C783" s="654">
        <f t="shared" si="10"/>
        <v>9720603898</v>
      </c>
      <c r="D783" s="56"/>
      <c r="E783" s="56"/>
      <c r="F783" s="663">
        <v>181913786</v>
      </c>
      <c r="G783" s="672">
        <v>180939213</v>
      </c>
      <c r="H783" s="646">
        <v>46068</v>
      </c>
      <c r="I783" s="646"/>
      <c r="K783" s="658"/>
      <c r="L783" s="658"/>
      <c r="M783" s="662"/>
      <c r="N783" s="662"/>
      <c r="O783" s="56"/>
    </row>
    <row r="784" spans="1:15">
      <c r="A784" s="56"/>
      <c r="B784" s="653">
        <v>43699</v>
      </c>
      <c r="C784" s="654">
        <f t="shared" si="10"/>
        <v>10414333441</v>
      </c>
      <c r="D784" s="56"/>
      <c r="E784" s="56"/>
      <c r="F784" s="663">
        <v>875643329</v>
      </c>
      <c r="G784" s="672">
        <v>180993780</v>
      </c>
      <c r="H784" s="646">
        <v>49577</v>
      </c>
      <c r="I784" s="646"/>
      <c r="K784" s="658"/>
      <c r="L784" s="658"/>
      <c r="M784" s="662"/>
      <c r="N784" s="662"/>
      <c r="O784" s="56"/>
    </row>
    <row r="785" spans="1:15">
      <c r="A785" s="56"/>
      <c r="B785" s="653">
        <v>43700</v>
      </c>
      <c r="C785" s="654">
        <f t="shared" si="10"/>
        <v>9771907495</v>
      </c>
      <c r="D785" s="56"/>
      <c r="E785" s="56"/>
      <c r="F785" s="663">
        <v>233217383</v>
      </c>
      <c r="G785" s="672">
        <v>181396141</v>
      </c>
      <c r="H785" s="646">
        <v>43685</v>
      </c>
      <c r="I785" s="646"/>
      <c r="K785" s="658"/>
      <c r="L785" s="658"/>
      <c r="M785" s="662"/>
      <c r="N785" s="662"/>
      <c r="O785" s="56"/>
    </row>
    <row r="786" spans="1:15">
      <c r="A786" s="56"/>
      <c r="B786" s="653">
        <v>43701</v>
      </c>
      <c r="C786" s="654">
        <f t="shared" si="10"/>
        <v>9878804141</v>
      </c>
      <c r="D786" s="56"/>
      <c r="E786" s="56"/>
      <c r="F786" s="663">
        <v>340114029</v>
      </c>
      <c r="G786" s="672">
        <v>181649784</v>
      </c>
      <c r="H786" s="646">
        <v>43639</v>
      </c>
      <c r="I786" s="646"/>
      <c r="K786" s="658"/>
      <c r="L786" s="658"/>
      <c r="M786" s="662"/>
      <c r="N786" s="662"/>
      <c r="O786" s="56"/>
    </row>
    <row r="787" spans="1:15">
      <c r="A787" s="56"/>
      <c r="B787" s="653">
        <v>43702</v>
      </c>
      <c r="C787" s="654">
        <f t="shared" si="10"/>
        <v>10463175072</v>
      </c>
      <c r="D787" s="56"/>
      <c r="E787" s="56"/>
      <c r="F787" s="663">
        <v>924484960</v>
      </c>
      <c r="G787" s="672">
        <v>181692193</v>
      </c>
      <c r="H787" s="646">
        <v>49972</v>
      </c>
      <c r="I787" s="646"/>
      <c r="K787" s="658"/>
      <c r="L787" s="658"/>
      <c r="M787" s="662"/>
      <c r="N787" s="662"/>
      <c r="O787" s="56"/>
    </row>
    <row r="788" spans="1:15">
      <c r="A788" s="56"/>
      <c r="B788" s="653">
        <v>43703</v>
      </c>
      <c r="C788" s="654">
        <f t="shared" si="10"/>
        <v>10016978117</v>
      </c>
      <c r="D788" s="56"/>
      <c r="E788" s="56"/>
      <c r="F788" s="663">
        <v>478288005</v>
      </c>
      <c r="G788" s="672">
        <v>181698669</v>
      </c>
      <c r="H788" s="646">
        <v>46394</v>
      </c>
      <c r="I788" s="646"/>
      <c r="K788" s="658"/>
      <c r="L788" s="658"/>
      <c r="M788" s="662"/>
      <c r="N788" s="662"/>
      <c r="O788" s="56"/>
    </row>
    <row r="789" spans="1:15">
      <c r="A789" s="56"/>
      <c r="B789" s="653">
        <v>43704</v>
      </c>
      <c r="C789" s="654">
        <f t="shared" si="10"/>
        <v>9918586353</v>
      </c>
      <c r="D789" s="56"/>
      <c r="E789" s="56"/>
      <c r="F789" s="663">
        <v>379896241</v>
      </c>
      <c r="G789" s="672">
        <v>181828036</v>
      </c>
      <c r="H789" s="646">
        <v>49643</v>
      </c>
      <c r="I789" s="646"/>
      <c r="K789" s="658"/>
      <c r="L789" s="658"/>
      <c r="M789" s="662"/>
      <c r="N789" s="662"/>
      <c r="O789" s="56"/>
    </row>
    <row r="790" spans="1:15">
      <c r="A790" s="56"/>
      <c r="B790" s="653">
        <v>43705</v>
      </c>
      <c r="C790" s="654">
        <f t="shared" si="10"/>
        <v>10424856580</v>
      </c>
      <c r="D790" s="56"/>
      <c r="E790" s="56"/>
      <c r="F790" s="663">
        <v>886166468</v>
      </c>
      <c r="G790" s="672">
        <v>181880523</v>
      </c>
      <c r="H790" s="646">
        <v>46971</v>
      </c>
      <c r="I790" s="646"/>
      <c r="K790" s="658"/>
      <c r="L790" s="658"/>
      <c r="M790" s="662"/>
      <c r="N790" s="662"/>
      <c r="O790" s="56"/>
    </row>
    <row r="791" spans="1:15">
      <c r="A791" s="56"/>
      <c r="B791" s="653">
        <v>43706</v>
      </c>
      <c r="C791" s="654">
        <f t="shared" si="10"/>
        <v>10453573538</v>
      </c>
      <c r="D791" s="56"/>
      <c r="E791" s="56"/>
      <c r="F791" s="663">
        <v>914883426</v>
      </c>
      <c r="G791" s="672">
        <v>181882953</v>
      </c>
      <c r="H791" s="646">
        <v>45075</v>
      </c>
      <c r="I791" s="646"/>
      <c r="K791" s="658"/>
      <c r="L791" s="658"/>
      <c r="M791" s="662"/>
      <c r="N791" s="662"/>
      <c r="O791" s="56"/>
    </row>
    <row r="792" spans="1:15">
      <c r="A792" s="56"/>
      <c r="B792" s="653">
        <v>43707</v>
      </c>
      <c r="C792" s="654">
        <f t="shared" si="10"/>
        <v>10177893096</v>
      </c>
      <c r="D792" s="56"/>
      <c r="E792" s="56"/>
      <c r="F792" s="663">
        <v>639202984</v>
      </c>
      <c r="G792" s="672">
        <v>181905409</v>
      </c>
      <c r="H792" s="646">
        <v>45544</v>
      </c>
      <c r="I792" s="646"/>
      <c r="K792" s="658"/>
      <c r="L792" s="658"/>
      <c r="M792" s="662"/>
      <c r="N792" s="662"/>
      <c r="O792" s="56"/>
    </row>
    <row r="793" spans="1:15">
      <c r="A793" s="56"/>
      <c r="B793" s="653">
        <v>43708</v>
      </c>
      <c r="C793" s="654">
        <f t="shared" si="10"/>
        <v>9885271427</v>
      </c>
      <c r="D793" s="56"/>
      <c r="E793" s="56"/>
      <c r="F793" s="663">
        <v>346581315</v>
      </c>
      <c r="G793" s="672">
        <v>181913786</v>
      </c>
      <c r="H793" s="646">
        <v>43698</v>
      </c>
      <c r="I793" s="646"/>
      <c r="K793" s="658"/>
      <c r="L793" s="658"/>
      <c r="M793" s="662"/>
      <c r="N793" s="662"/>
      <c r="O793" s="56"/>
    </row>
    <row r="794" spans="1:15">
      <c r="A794" s="56"/>
      <c r="B794" s="653">
        <v>43709</v>
      </c>
      <c r="C794" s="654">
        <f t="shared" si="10"/>
        <v>10255180914</v>
      </c>
      <c r="D794" s="56"/>
      <c r="E794" s="56"/>
      <c r="F794" s="663">
        <v>716490802</v>
      </c>
      <c r="G794" s="672">
        <v>181980752</v>
      </c>
      <c r="H794" s="646">
        <v>45552</v>
      </c>
      <c r="I794" s="646"/>
      <c r="K794" s="658"/>
      <c r="L794" s="658"/>
      <c r="M794" s="662"/>
      <c r="N794" s="662"/>
      <c r="O794" s="56"/>
    </row>
    <row r="795" spans="1:15">
      <c r="A795" s="56"/>
      <c r="B795" s="653">
        <v>43710</v>
      </c>
      <c r="C795" s="654">
        <f t="shared" si="10"/>
        <v>10203445592</v>
      </c>
      <c r="D795" s="56"/>
      <c r="E795" s="56"/>
      <c r="F795" s="663">
        <v>664755480</v>
      </c>
      <c r="G795" s="672">
        <v>182053437</v>
      </c>
      <c r="H795" s="646">
        <v>44702</v>
      </c>
      <c r="I795" s="646"/>
      <c r="K795" s="658"/>
      <c r="L795" s="658"/>
      <c r="M795" s="662"/>
      <c r="N795" s="662"/>
      <c r="O795" s="56"/>
    </row>
    <row r="796" spans="1:15">
      <c r="A796" s="56"/>
      <c r="B796" s="653">
        <v>43711</v>
      </c>
      <c r="C796" s="654">
        <f t="shared" si="10"/>
        <v>10444776363</v>
      </c>
      <c r="D796" s="56"/>
      <c r="E796" s="56"/>
      <c r="F796" s="663">
        <v>906086251</v>
      </c>
      <c r="G796" s="672">
        <v>182083446</v>
      </c>
      <c r="H796" s="646">
        <v>48513</v>
      </c>
      <c r="I796" s="646"/>
      <c r="K796" s="658"/>
      <c r="L796" s="658"/>
      <c r="M796" s="662"/>
      <c r="N796" s="662"/>
      <c r="O796" s="56"/>
    </row>
    <row r="797" spans="1:15">
      <c r="A797" s="56"/>
      <c r="B797" s="653">
        <v>43712</v>
      </c>
      <c r="C797" s="654">
        <f t="shared" si="10"/>
        <v>9872228153</v>
      </c>
      <c r="D797" s="56"/>
      <c r="E797" s="56"/>
      <c r="F797" s="663">
        <v>333538041</v>
      </c>
      <c r="G797" s="672">
        <v>182122249</v>
      </c>
      <c r="H797" s="646">
        <v>43423</v>
      </c>
      <c r="I797" s="646"/>
      <c r="K797" s="658"/>
      <c r="L797" s="658"/>
      <c r="M797" s="662"/>
      <c r="N797" s="662"/>
      <c r="O797" s="56"/>
    </row>
    <row r="798" spans="1:15">
      <c r="A798" s="56"/>
      <c r="B798" s="653">
        <v>43713</v>
      </c>
      <c r="C798" s="654">
        <f t="shared" si="10"/>
        <v>9860529567</v>
      </c>
      <c r="D798" s="56"/>
      <c r="E798" s="56"/>
      <c r="F798" s="663">
        <v>321839455</v>
      </c>
      <c r="G798" s="672">
        <v>182256983</v>
      </c>
      <c r="H798" s="646">
        <v>49609</v>
      </c>
      <c r="I798" s="646"/>
      <c r="K798" s="658"/>
      <c r="L798" s="658"/>
      <c r="M798" s="662"/>
      <c r="N798" s="662"/>
      <c r="O798" s="56"/>
    </row>
    <row r="799" spans="1:15">
      <c r="A799" s="56"/>
      <c r="B799" s="653">
        <v>43714</v>
      </c>
      <c r="C799" s="654">
        <f t="shared" si="10"/>
        <v>10212545861</v>
      </c>
      <c r="D799" s="56"/>
      <c r="E799" s="56"/>
      <c r="F799" s="663">
        <v>673855749</v>
      </c>
      <c r="G799" s="672">
        <v>182420012</v>
      </c>
      <c r="H799" s="646">
        <v>49292</v>
      </c>
      <c r="I799" s="646"/>
      <c r="K799" s="658"/>
      <c r="L799" s="658"/>
      <c r="M799" s="662"/>
      <c r="N799" s="662"/>
      <c r="O799" s="56"/>
    </row>
    <row r="800" spans="1:15">
      <c r="A800" s="56"/>
      <c r="B800" s="653">
        <v>43715</v>
      </c>
      <c r="C800" s="654">
        <f t="shared" ref="C800:C863" si="11">F800+(F$88*28679+98765)+(G$88*6587+87654)+(E$88*9537+76543)+(J$88*5713+4528)</f>
        <v>10020835666</v>
      </c>
      <c r="D800" s="56"/>
      <c r="E800" s="56"/>
      <c r="F800" s="663">
        <v>482145554</v>
      </c>
      <c r="G800" s="672">
        <v>182493774</v>
      </c>
      <c r="H800" s="646">
        <v>44677</v>
      </c>
      <c r="I800" s="646"/>
      <c r="K800" s="658"/>
      <c r="L800" s="658"/>
      <c r="M800" s="662"/>
      <c r="N800" s="662"/>
      <c r="O800" s="56"/>
    </row>
    <row r="801" spans="1:15">
      <c r="A801" s="56"/>
      <c r="B801" s="653">
        <v>43716</v>
      </c>
      <c r="C801" s="654">
        <f t="shared" si="11"/>
        <v>10145056690</v>
      </c>
      <c r="D801" s="56"/>
      <c r="E801" s="56"/>
      <c r="F801" s="663">
        <v>606366578</v>
      </c>
      <c r="G801" s="672">
        <v>182533954</v>
      </c>
      <c r="H801" s="646">
        <v>46785</v>
      </c>
      <c r="I801" s="646"/>
      <c r="K801" s="658"/>
      <c r="L801" s="658"/>
      <c r="M801" s="662"/>
      <c r="N801" s="662"/>
      <c r="O801" s="56"/>
    </row>
    <row r="802" spans="1:15">
      <c r="A802" s="56"/>
      <c r="B802" s="653">
        <v>43717</v>
      </c>
      <c r="C802" s="654">
        <f t="shared" si="11"/>
        <v>9748048007</v>
      </c>
      <c r="D802" s="56"/>
      <c r="E802" s="56"/>
      <c r="F802" s="663">
        <v>209357895</v>
      </c>
      <c r="G802" s="672">
        <v>182935219</v>
      </c>
      <c r="H802" s="646">
        <v>50267</v>
      </c>
      <c r="I802" s="646"/>
      <c r="K802" s="658"/>
      <c r="L802" s="658"/>
      <c r="M802" s="662"/>
      <c r="N802" s="662"/>
      <c r="O802" s="56"/>
    </row>
    <row r="803" spans="1:15">
      <c r="A803" s="56"/>
      <c r="B803" s="653">
        <v>43718</v>
      </c>
      <c r="C803" s="654">
        <f t="shared" si="11"/>
        <v>9723763121</v>
      </c>
      <c r="D803" s="56"/>
      <c r="E803" s="56"/>
      <c r="F803" s="663">
        <v>185073009</v>
      </c>
      <c r="G803" s="672">
        <v>182943053</v>
      </c>
      <c r="H803" s="646">
        <v>43278</v>
      </c>
      <c r="I803" s="646"/>
      <c r="K803" s="658"/>
      <c r="L803" s="658"/>
      <c r="M803" s="662"/>
      <c r="N803" s="662"/>
      <c r="O803" s="56"/>
    </row>
    <row r="804" spans="1:15">
      <c r="A804" s="56"/>
      <c r="B804" s="653">
        <v>43719</v>
      </c>
      <c r="C804" s="654">
        <f t="shared" si="11"/>
        <v>10022045498</v>
      </c>
      <c r="D804" s="56"/>
      <c r="E804" s="56"/>
      <c r="F804" s="663">
        <v>483355386</v>
      </c>
      <c r="G804" s="672">
        <v>182991755</v>
      </c>
      <c r="H804" s="646">
        <v>47569</v>
      </c>
      <c r="I804" s="646"/>
      <c r="K804" s="658"/>
      <c r="L804" s="658"/>
      <c r="M804" s="662"/>
      <c r="N804" s="662"/>
      <c r="O804" s="56"/>
    </row>
    <row r="805" spans="1:15">
      <c r="A805" s="56"/>
      <c r="B805" s="653">
        <v>43720</v>
      </c>
      <c r="C805" s="654">
        <f t="shared" si="11"/>
        <v>10392205412</v>
      </c>
      <c r="D805" s="56"/>
      <c r="E805" s="56"/>
      <c r="F805" s="663">
        <v>853515300</v>
      </c>
      <c r="G805" s="672">
        <v>183138745</v>
      </c>
      <c r="H805" s="646">
        <v>49890</v>
      </c>
      <c r="I805" s="646"/>
      <c r="K805" s="658"/>
      <c r="L805" s="658"/>
      <c r="M805" s="662"/>
      <c r="N805" s="662"/>
      <c r="O805" s="56"/>
    </row>
    <row r="806" spans="1:15">
      <c r="A806" s="56"/>
      <c r="B806" s="653">
        <v>43721</v>
      </c>
      <c r="C806" s="654">
        <f t="shared" si="11"/>
        <v>10483325309</v>
      </c>
      <c r="D806" s="56"/>
      <c r="E806" s="56"/>
      <c r="F806" s="663">
        <v>944635197</v>
      </c>
      <c r="G806" s="672">
        <v>183268973</v>
      </c>
      <c r="H806" s="646">
        <v>49989</v>
      </c>
      <c r="I806" s="646"/>
      <c r="K806" s="658"/>
      <c r="L806" s="658"/>
      <c r="M806" s="662"/>
      <c r="N806" s="662"/>
      <c r="O806" s="56"/>
    </row>
    <row r="807" spans="1:15">
      <c r="A807" s="56"/>
      <c r="B807" s="653">
        <v>43722</v>
      </c>
      <c r="C807" s="654">
        <f t="shared" si="11"/>
        <v>9696364625</v>
      </c>
      <c r="D807" s="56"/>
      <c r="E807" s="56"/>
      <c r="F807" s="663">
        <v>157674513</v>
      </c>
      <c r="G807" s="672">
        <v>183385680</v>
      </c>
      <c r="H807" s="646">
        <v>50219</v>
      </c>
      <c r="I807" s="646"/>
      <c r="K807" s="658"/>
      <c r="L807" s="658"/>
      <c r="M807" s="662"/>
      <c r="N807" s="662"/>
      <c r="O807" s="56"/>
    </row>
    <row r="808" spans="1:15">
      <c r="A808" s="56"/>
      <c r="B808" s="653">
        <v>43723</v>
      </c>
      <c r="C808" s="654">
        <f t="shared" si="11"/>
        <v>9700450537</v>
      </c>
      <c r="D808" s="56"/>
      <c r="E808" s="56"/>
      <c r="F808" s="663">
        <v>161760425</v>
      </c>
      <c r="G808" s="672">
        <v>183435560</v>
      </c>
      <c r="H808" s="646">
        <v>43435</v>
      </c>
      <c r="I808" s="646"/>
      <c r="K808" s="658"/>
      <c r="L808" s="658"/>
      <c r="M808" s="662"/>
      <c r="N808" s="662"/>
      <c r="O808" s="56"/>
    </row>
    <row r="809" spans="1:15">
      <c r="A809" s="56"/>
      <c r="B809" s="653">
        <v>43724</v>
      </c>
      <c r="C809" s="654">
        <f t="shared" si="11"/>
        <v>9846536847</v>
      </c>
      <c r="D809" s="56"/>
      <c r="E809" s="56"/>
      <c r="F809" s="663">
        <v>307846735</v>
      </c>
      <c r="G809" s="672">
        <v>183551468</v>
      </c>
      <c r="H809" s="646">
        <v>49157</v>
      </c>
      <c r="I809" s="646"/>
      <c r="K809" s="658"/>
      <c r="L809" s="658"/>
      <c r="M809" s="662"/>
      <c r="N809" s="662"/>
      <c r="O809" s="56"/>
    </row>
    <row r="810" spans="1:15">
      <c r="A810" s="56"/>
      <c r="B810" s="653">
        <v>43725</v>
      </c>
      <c r="C810" s="654">
        <f t="shared" si="11"/>
        <v>9880998417</v>
      </c>
      <c r="D810" s="56"/>
      <c r="E810" s="56"/>
      <c r="F810" s="663">
        <v>342308305</v>
      </c>
      <c r="G810" s="672">
        <v>183565074</v>
      </c>
      <c r="H810" s="646">
        <v>43119</v>
      </c>
      <c r="I810" s="646"/>
      <c r="K810" s="658"/>
      <c r="L810" s="658"/>
      <c r="M810" s="662"/>
      <c r="N810" s="662"/>
      <c r="O810" s="56"/>
    </row>
    <row r="811" spans="1:15">
      <c r="A811" s="56"/>
      <c r="B811" s="653">
        <v>43726</v>
      </c>
      <c r="C811" s="654">
        <f t="shared" si="11"/>
        <v>9980423539</v>
      </c>
      <c r="D811" s="56"/>
      <c r="E811" s="56"/>
      <c r="F811" s="663">
        <v>441733427</v>
      </c>
      <c r="G811" s="672">
        <v>183701415</v>
      </c>
      <c r="H811" s="646">
        <v>49928</v>
      </c>
      <c r="I811" s="646"/>
      <c r="K811" s="658"/>
      <c r="L811" s="658"/>
      <c r="M811" s="662"/>
      <c r="N811" s="662"/>
      <c r="O811" s="56"/>
    </row>
    <row r="812" spans="1:15">
      <c r="A812" s="56"/>
      <c r="B812" s="653">
        <v>43727</v>
      </c>
      <c r="C812" s="654">
        <f t="shared" si="11"/>
        <v>10206711137</v>
      </c>
      <c r="D812" s="56"/>
      <c r="E812" s="56"/>
      <c r="F812" s="663">
        <v>668021025</v>
      </c>
      <c r="G812" s="672">
        <v>183775397</v>
      </c>
      <c r="H812" s="646">
        <v>43436</v>
      </c>
      <c r="I812" s="646"/>
      <c r="K812" s="658"/>
      <c r="L812" s="658"/>
      <c r="M812" s="662"/>
      <c r="N812" s="662"/>
      <c r="O812" s="56"/>
    </row>
    <row r="813" spans="1:15">
      <c r="A813" s="56"/>
      <c r="B813" s="653">
        <v>43728</v>
      </c>
      <c r="C813" s="654">
        <f t="shared" si="11"/>
        <v>9849460743</v>
      </c>
      <c r="D813" s="56"/>
      <c r="E813" s="56"/>
      <c r="F813" s="663">
        <v>310770631</v>
      </c>
      <c r="G813" s="672">
        <v>183806451</v>
      </c>
      <c r="H813" s="646">
        <v>46461</v>
      </c>
      <c r="I813" s="646"/>
      <c r="K813" s="658"/>
      <c r="L813" s="658"/>
      <c r="M813" s="662"/>
      <c r="N813" s="662"/>
      <c r="O813" s="56"/>
    </row>
    <row r="814" spans="1:15">
      <c r="A814" s="56"/>
      <c r="B814" s="653">
        <v>43729</v>
      </c>
      <c r="C814" s="654">
        <f t="shared" si="11"/>
        <v>10249251260</v>
      </c>
      <c r="D814" s="56"/>
      <c r="E814" s="56"/>
      <c r="F814" s="663">
        <v>710561148</v>
      </c>
      <c r="G814" s="672">
        <v>183988583</v>
      </c>
      <c r="H814" s="646">
        <v>49713</v>
      </c>
      <c r="I814" s="646"/>
      <c r="K814" s="658"/>
      <c r="L814" s="658"/>
      <c r="M814" s="662"/>
      <c r="N814" s="662"/>
      <c r="O814" s="56"/>
    </row>
    <row r="815" spans="1:15">
      <c r="A815" s="56"/>
      <c r="B815" s="653">
        <v>43730</v>
      </c>
      <c r="C815" s="654">
        <f t="shared" si="11"/>
        <v>9916006705</v>
      </c>
      <c r="D815" s="56"/>
      <c r="E815" s="56"/>
      <c r="F815" s="663">
        <v>377316593</v>
      </c>
      <c r="G815" s="672">
        <v>184014350</v>
      </c>
      <c r="H815" s="646">
        <v>43937</v>
      </c>
      <c r="I815" s="646"/>
      <c r="K815" s="658"/>
      <c r="L815" s="658"/>
      <c r="M815" s="662"/>
      <c r="N815" s="662"/>
      <c r="O815" s="56"/>
    </row>
    <row r="816" spans="1:15">
      <c r="A816" s="56"/>
      <c r="B816" s="653">
        <v>43731</v>
      </c>
      <c r="C816" s="654">
        <f t="shared" si="11"/>
        <v>10042168851</v>
      </c>
      <c r="D816" s="56"/>
      <c r="E816" s="56"/>
      <c r="F816" s="663">
        <v>503478739</v>
      </c>
      <c r="G816" s="672">
        <v>184040304</v>
      </c>
      <c r="H816" s="646">
        <v>47301</v>
      </c>
      <c r="I816" s="646"/>
      <c r="K816" s="658"/>
      <c r="L816" s="658"/>
      <c r="M816" s="662"/>
      <c r="N816" s="662"/>
      <c r="O816" s="56"/>
    </row>
    <row r="817" spans="1:15">
      <c r="A817" s="56"/>
      <c r="B817" s="653">
        <v>43732</v>
      </c>
      <c r="C817" s="654">
        <f t="shared" si="11"/>
        <v>10054167693</v>
      </c>
      <c r="D817" s="56"/>
      <c r="E817" s="56"/>
      <c r="F817" s="663">
        <v>515477581</v>
      </c>
      <c r="G817" s="672">
        <v>184130007</v>
      </c>
      <c r="H817" s="646">
        <v>47142</v>
      </c>
      <c r="I817" s="646"/>
      <c r="K817" s="658"/>
      <c r="L817" s="658"/>
      <c r="M817" s="662"/>
      <c r="N817" s="662"/>
      <c r="O817" s="56"/>
    </row>
    <row r="818" spans="1:15">
      <c r="A818" s="56"/>
      <c r="B818" s="653">
        <v>43733</v>
      </c>
      <c r="C818" s="654">
        <f t="shared" si="11"/>
        <v>10316578934</v>
      </c>
      <c r="D818" s="56"/>
      <c r="E818" s="56"/>
      <c r="F818" s="663">
        <v>777888822</v>
      </c>
      <c r="G818" s="672">
        <v>184292871</v>
      </c>
      <c r="H818" s="646">
        <v>49123</v>
      </c>
      <c r="I818" s="646"/>
      <c r="K818" s="658"/>
      <c r="L818" s="658"/>
      <c r="M818" s="662"/>
      <c r="N818" s="662"/>
      <c r="O818" s="56"/>
    </row>
    <row r="819" spans="1:15">
      <c r="A819" s="56"/>
      <c r="B819" s="653">
        <v>43734</v>
      </c>
      <c r="C819" s="654">
        <f t="shared" si="11"/>
        <v>10107667391</v>
      </c>
      <c r="D819" s="56"/>
      <c r="E819" s="56"/>
      <c r="F819" s="663">
        <v>568977279</v>
      </c>
      <c r="G819" s="672">
        <v>184400199</v>
      </c>
      <c r="H819" s="646">
        <v>48491</v>
      </c>
      <c r="I819" s="646"/>
      <c r="K819" s="658"/>
      <c r="L819" s="658"/>
      <c r="M819" s="662"/>
      <c r="N819" s="662"/>
      <c r="O819" s="56"/>
    </row>
    <row r="820" spans="1:15">
      <c r="A820" s="56"/>
      <c r="B820" s="653">
        <v>43735</v>
      </c>
      <c r="C820" s="654">
        <f t="shared" si="11"/>
        <v>10276259202</v>
      </c>
      <c r="D820" s="56"/>
      <c r="E820" s="56"/>
      <c r="F820" s="663">
        <v>737569090</v>
      </c>
      <c r="G820" s="672">
        <v>184495464</v>
      </c>
      <c r="H820" s="646">
        <v>48216</v>
      </c>
      <c r="I820" s="646"/>
      <c r="K820" s="658"/>
      <c r="L820" s="658"/>
      <c r="M820" s="662"/>
      <c r="N820" s="662"/>
      <c r="O820" s="56"/>
    </row>
    <row r="821" spans="1:15">
      <c r="A821" s="56"/>
      <c r="B821" s="653">
        <v>43736</v>
      </c>
      <c r="C821" s="654">
        <f t="shared" si="11"/>
        <v>10043561611</v>
      </c>
      <c r="D821" s="56"/>
      <c r="E821" s="56"/>
      <c r="F821" s="663">
        <v>504871499</v>
      </c>
      <c r="G821" s="672">
        <v>184504836</v>
      </c>
      <c r="H821" s="646">
        <v>49596</v>
      </c>
      <c r="I821" s="646"/>
      <c r="K821" s="658"/>
      <c r="L821" s="658"/>
      <c r="M821" s="662"/>
      <c r="N821" s="662"/>
      <c r="O821" s="56"/>
    </row>
    <row r="822" spans="1:15">
      <c r="A822" s="56"/>
      <c r="B822" s="653">
        <v>43737</v>
      </c>
      <c r="C822" s="654">
        <f t="shared" si="11"/>
        <v>9969048810</v>
      </c>
      <c r="D822" s="56"/>
      <c r="E822" s="56"/>
      <c r="F822" s="663">
        <v>430358698</v>
      </c>
      <c r="G822" s="672">
        <v>184589517</v>
      </c>
      <c r="H822" s="646">
        <v>45339</v>
      </c>
      <c r="I822" s="646"/>
      <c r="K822" s="658"/>
      <c r="L822" s="658"/>
      <c r="M822" s="662"/>
      <c r="N822" s="662"/>
      <c r="O822" s="56"/>
    </row>
    <row r="823" spans="1:15">
      <c r="A823" s="56"/>
      <c r="B823" s="653">
        <v>43738</v>
      </c>
      <c r="C823" s="654">
        <f t="shared" si="11"/>
        <v>9641099274</v>
      </c>
      <c r="D823" s="56"/>
      <c r="E823" s="56"/>
      <c r="F823" s="663">
        <v>102409162</v>
      </c>
      <c r="G823" s="672">
        <v>185065213</v>
      </c>
      <c r="H823" s="646">
        <v>43675</v>
      </c>
      <c r="I823" s="646"/>
      <c r="K823" s="658"/>
      <c r="L823" s="658"/>
      <c r="M823" s="662"/>
      <c r="N823" s="662"/>
      <c r="O823" s="56"/>
    </row>
    <row r="824" spans="1:15">
      <c r="A824" s="56"/>
      <c r="B824" s="653">
        <v>43739</v>
      </c>
      <c r="C824" s="654">
        <f t="shared" si="11"/>
        <v>9965544715</v>
      </c>
      <c r="D824" s="56"/>
      <c r="E824" s="56"/>
      <c r="F824" s="663">
        <v>426854603</v>
      </c>
      <c r="G824" s="672">
        <v>185073009</v>
      </c>
      <c r="H824" s="646">
        <v>43718</v>
      </c>
      <c r="I824" s="646"/>
      <c r="K824" s="658"/>
      <c r="L824" s="658"/>
      <c r="M824" s="662"/>
      <c r="N824" s="662"/>
      <c r="O824" s="56"/>
    </row>
    <row r="825" spans="1:15">
      <c r="A825" s="56"/>
      <c r="B825" s="653">
        <v>43740</v>
      </c>
      <c r="C825" s="654">
        <f t="shared" si="11"/>
        <v>9955497474</v>
      </c>
      <c r="D825" s="56"/>
      <c r="E825" s="56"/>
      <c r="F825" s="663">
        <v>416807362</v>
      </c>
      <c r="G825" s="672">
        <v>185183165</v>
      </c>
      <c r="H825" s="646">
        <v>48201</v>
      </c>
      <c r="I825" s="646"/>
      <c r="K825" s="658"/>
      <c r="L825" s="658"/>
      <c r="M825" s="662"/>
      <c r="N825" s="662"/>
      <c r="O825" s="56"/>
    </row>
    <row r="826" spans="1:15">
      <c r="A826" s="56"/>
      <c r="B826" s="653">
        <v>43741</v>
      </c>
      <c r="C826" s="654">
        <f t="shared" si="11"/>
        <v>9998447745</v>
      </c>
      <c r="D826" s="56"/>
      <c r="E826" s="56"/>
      <c r="F826" s="663">
        <v>459757633</v>
      </c>
      <c r="G826" s="672">
        <v>185208509</v>
      </c>
      <c r="H826" s="646">
        <v>48390</v>
      </c>
      <c r="I826" s="646"/>
      <c r="K826" s="658"/>
      <c r="L826" s="658"/>
      <c r="M826" s="662"/>
      <c r="N826" s="662"/>
      <c r="O826" s="56"/>
    </row>
    <row r="827" spans="1:15">
      <c r="A827" s="56"/>
      <c r="B827" s="653">
        <v>43742</v>
      </c>
      <c r="C827" s="654">
        <f t="shared" si="11"/>
        <v>10098712001</v>
      </c>
      <c r="D827" s="56"/>
      <c r="E827" s="56"/>
      <c r="F827" s="663">
        <v>560021889</v>
      </c>
      <c r="G827" s="672">
        <v>185246138</v>
      </c>
      <c r="H827" s="646">
        <v>43068</v>
      </c>
      <c r="I827" s="646"/>
      <c r="K827" s="658"/>
      <c r="L827" s="658"/>
      <c r="M827" s="662"/>
      <c r="N827" s="662"/>
      <c r="O827" s="56"/>
    </row>
    <row r="828" spans="1:15">
      <c r="A828" s="56"/>
      <c r="B828" s="653">
        <v>43743</v>
      </c>
      <c r="C828" s="654">
        <f t="shared" si="11"/>
        <v>10411066782</v>
      </c>
      <c r="D828" s="56"/>
      <c r="E828" s="56"/>
      <c r="F828" s="663">
        <v>872376670</v>
      </c>
      <c r="G828" s="672">
        <v>185265632</v>
      </c>
      <c r="H828" s="646">
        <v>44602</v>
      </c>
      <c r="I828" s="646"/>
      <c r="K828" s="658"/>
      <c r="L828" s="658"/>
      <c r="M828" s="662"/>
      <c r="N828" s="662"/>
      <c r="O828" s="56"/>
    </row>
    <row r="829" spans="1:15">
      <c r="A829" s="56"/>
      <c r="B829" s="653">
        <v>43744</v>
      </c>
      <c r="C829" s="654">
        <f t="shared" si="11"/>
        <v>9724499077</v>
      </c>
      <c r="D829" s="56"/>
      <c r="E829" s="56"/>
      <c r="F829" s="663">
        <v>185808965</v>
      </c>
      <c r="G829" s="672">
        <v>185484725</v>
      </c>
      <c r="H829" s="646">
        <v>44007</v>
      </c>
      <c r="I829" s="646"/>
      <c r="K829" s="658"/>
      <c r="L829" s="658"/>
      <c r="M829" s="662"/>
      <c r="N829" s="662"/>
      <c r="O829" s="56"/>
    </row>
    <row r="830" spans="1:15">
      <c r="A830" s="56"/>
      <c r="B830" s="653">
        <v>43745</v>
      </c>
      <c r="C830" s="654">
        <f t="shared" si="11"/>
        <v>10443666828</v>
      </c>
      <c r="D830" s="56"/>
      <c r="E830" s="56"/>
      <c r="F830" s="663">
        <v>904976716</v>
      </c>
      <c r="G830" s="672">
        <v>185622706</v>
      </c>
      <c r="H830" s="646">
        <v>44546</v>
      </c>
      <c r="I830" s="646"/>
      <c r="K830" s="658"/>
      <c r="L830" s="658"/>
      <c r="M830" s="662"/>
      <c r="N830" s="662"/>
      <c r="O830" s="56"/>
    </row>
    <row r="831" spans="1:15">
      <c r="A831" s="56"/>
      <c r="B831" s="653">
        <v>43746</v>
      </c>
      <c r="C831" s="654">
        <f t="shared" si="11"/>
        <v>10008261194</v>
      </c>
      <c r="D831" s="56"/>
      <c r="E831" s="56"/>
      <c r="F831" s="663">
        <v>469571082</v>
      </c>
      <c r="G831" s="672">
        <v>185687299</v>
      </c>
      <c r="H831" s="646">
        <v>45134</v>
      </c>
      <c r="I831" s="646"/>
      <c r="K831" s="658"/>
      <c r="L831" s="658"/>
      <c r="M831" s="662"/>
      <c r="N831" s="662"/>
      <c r="O831" s="56"/>
    </row>
    <row r="832" spans="1:15">
      <c r="A832" s="56"/>
      <c r="B832" s="653">
        <v>43747</v>
      </c>
      <c r="C832" s="654">
        <f t="shared" si="11"/>
        <v>10355520662</v>
      </c>
      <c r="D832" s="56"/>
      <c r="E832" s="56"/>
      <c r="F832" s="663">
        <v>816830550</v>
      </c>
      <c r="G832" s="672">
        <v>185702756</v>
      </c>
      <c r="H832" s="646">
        <v>45485</v>
      </c>
      <c r="I832" s="646"/>
      <c r="K832" s="658"/>
      <c r="L832" s="658"/>
      <c r="M832" s="662"/>
      <c r="N832" s="662"/>
      <c r="O832" s="56"/>
    </row>
    <row r="833" spans="1:15">
      <c r="A833" s="56"/>
      <c r="B833" s="653">
        <v>43748</v>
      </c>
      <c r="C833" s="654">
        <f t="shared" si="11"/>
        <v>10198573009</v>
      </c>
      <c r="D833" s="56"/>
      <c r="E833" s="56"/>
      <c r="F833" s="663">
        <v>659882897</v>
      </c>
      <c r="G833" s="672">
        <v>185808965</v>
      </c>
      <c r="H833" s="646">
        <v>43744</v>
      </c>
      <c r="I833" s="646"/>
      <c r="K833" s="658"/>
      <c r="L833" s="658"/>
      <c r="M833" s="662"/>
      <c r="N833" s="662"/>
      <c r="O833" s="56"/>
    </row>
    <row r="834" spans="1:15">
      <c r="A834" s="56"/>
      <c r="B834" s="653">
        <v>43749</v>
      </c>
      <c r="C834" s="654">
        <f t="shared" si="11"/>
        <v>10186494109</v>
      </c>
      <c r="D834" s="56"/>
      <c r="E834" s="56"/>
      <c r="F834" s="663">
        <v>647803997</v>
      </c>
      <c r="G834" s="672">
        <v>185998397</v>
      </c>
      <c r="H834" s="646">
        <v>48290</v>
      </c>
      <c r="I834" s="646"/>
      <c r="K834" s="658"/>
      <c r="L834" s="658"/>
      <c r="M834" s="662"/>
      <c r="N834" s="662"/>
      <c r="O834" s="56"/>
    </row>
    <row r="835" spans="1:15">
      <c r="A835" s="56"/>
      <c r="B835" s="653">
        <v>43750</v>
      </c>
      <c r="C835" s="654">
        <f t="shared" si="11"/>
        <v>9929541865</v>
      </c>
      <c r="D835" s="56"/>
      <c r="E835" s="56"/>
      <c r="F835" s="663">
        <v>390851753</v>
      </c>
      <c r="G835" s="672">
        <v>186071697</v>
      </c>
      <c r="H835" s="646">
        <v>50294</v>
      </c>
      <c r="I835" s="646"/>
      <c r="K835" s="658"/>
      <c r="L835" s="658"/>
      <c r="M835" s="662"/>
      <c r="N835" s="662"/>
      <c r="O835" s="56"/>
    </row>
    <row r="836" spans="1:15">
      <c r="A836" s="56"/>
      <c r="B836" s="653">
        <v>43751</v>
      </c>
      <c r="C836" s="654">
        <f t="shared" si="11"/>
        <v>9983616685</v>
      </c>
      <c r="D836" s="56"/>
      <c r="E836" s="56"/>
      <c r="F836" s="663">
        <v>444926573</v>
      </c>
      <c r="G836" s="672">
        <v>186140368</v>
      </c>
      <c r="H836" s="646">
        <v>47113</v>
      </c>
      <c r="I836" s="646"/>
      <c r="K836" s="658"/>
      <c r="L836" s="658"/>
      <c r="M836" s="662"/>
      <c r="N836" s="662"/>
      <c r="O836" s="56"/>
    </row>
    <row r="837" spans="1:15">
      <c r="A837" s="56"/>
      <c r="B837" s="653">
        <v>43752</v>
      </c>
      <c r="C837" s="654">
        <f t="shared" si="11"/>
        <v>10374298195</v>
      </c>
      <c r="D837" s="56"/>
      <c r="E837" s="56"/>
      <c r="F837" s="663">
        <v>835608083</v>
      </c>
      <c r="G837" s="672">
        <v>186150373</v>
      </c>
      <c r="H837" s="646">
        <v>43956</v>
      </c>
      <c r="I837" s="646"/>
      <c r="K837" s="658"/>
      <c r="L837" s="658"/>
      <c r="M837" s="662"/>
      <c r="N837" s="662"/>
      <c r="O837" s="56"/>
    </row>
    <row r="838" spans="1:15">
      <c r="A838" s="56"/>
      <c r="B838" s="653">
        <v>43753</v>
      </c>
      <c r="C838" s="654">
        <f t="shared" si="11"/>
        <v>10291601958</v>
      </c>
      <c r="D838" s="56"/>
      <c r="E838" s="56"/>
      <c r="F838" s="663">
        <v>752911846</v>
      </c>
      <c r="G838" s="672">
        <v>186170724</v>
      </c>
      <c r="H838" s="646">
        <v>49359</v>
      </c>
      <c r="I838" s="646"/>
      <c r="K838" s="658"/>
      <c r="L838" s="658"/>
      <c r="M838" s="662"/>
      <c r="N838" s="662"/>
      <c r="O838" s="56"/>
    </row>
    <row r="839" spans="1:15">
      <c r="A839" s="56"/>
      <c r="B839" s="653">
        <v>43754</v>
      </c>
      <c r="C839" s="654">
        <f t="shared" si="11"/>
        <v>10491858464</v>
      </c>
      <c r="D839" s="56"/>
      <c r="E839" s="56"/>
      <c r="F839" s="663">
        <v>953168352</v>
      </c>
      <c r="G839" s="672">
        <v>186384295</v>
      </c>
      <c r="H839" s="646">
        <v>46855</v>
      </c>
      <c r="I839" s="646"/>
      <c r="K839" s="658"/>
      <c r="L839" s="658"/>
      <c r="M839" s="662"/>
      <c r="N839" s="662"/>
      <c r="O839" s="56"/>
    </row>
    <row r="840" spans="1:15">
      <c r="A840" s="56"/>
      <c r="B840" s="653">
        <v>43755</v>
      </c>
      <c r="C840" s="654">
        <f t="shared" si="11"/>
        <v>10537035821</v>
      </c>
      <c r="D840" s="56"/>
      <c r="E840" s="56"/>
      <c r="F840" s="663">
        <v>998345709</v>
      </c>
      <c r="G840" s="672">
        <v>186436619</v>
      </c>
      <c r="H840" s="646">
        <v>44515</v>
      </c>
      <c r="I840" s="646"/>
      <c r="K840" s="658"/>
      <c r="L840" s="658"/>
      <c r="M840" s="662"/>
      <c r="N840" s="662"/>
      <c r="O840" s="56"/>
    </row>
    <row r="841" spans="1:15">
      <c r="A841" s="56"/>
      <c r="B841" s="653">
        <v>43756</v>
      </c>
      <c r="C841" s="654">
        <f t="shared" si="11"/>
        <v>9799493832</v>
      </c>
      <c r="D841" s="56"/>
      <c r="E841" s="56"/>
      <c r="F841" s="663">
        <v>260803720</v>
      </c>
      <c r="G841" s="672">
        <v>186439924</v>
      </c>
      <c r="H841" s="646">
        <v>44335</v>
      </c>
      <c r="I841" s="646"/>
      <c r="K841" s="658"/>
      <c r="L841" s="658"/>
      <c r="M841" s="662"/>
      <c r="N841" s="662"/>
      <c r="O841" s="56"/>
    </row>
    <row r="842" spans="1:15">
      <c r="A842" s="56"/>
      <c r="B842" s="653">
        <v>43757</v>
      </c>
      <c r="C842" s="654">
        <f t="shared" si="11"/>
        <v>9945235912</v>
      </c>
      <c r="D842" s="56"/>
      <c r="E842" s="56"/>
      <c r="F842" s="663">
        <v>406545800</v>
      </c>
      <c r="G842" s="672">
        <v>186456410</v>
      </c>
      <c r="H842" s="646">
        <v>44305</v>
      </c>
      <c r="I842" s="646"/>
      <c r="K842" s="658"/>
      <c r="L842" s="658"/>
      <c r="M842" s="662"/>
      <c r="N842" s="662"/>
      <c r="O842" s="56"/>
    </row>
    <row r="843" spans="1:15">
      <c r="A843" s="56"/>
      <c r="B843" s="653">
        <v>43758</v>
      </c>
      <c r="C843" s="654">
        <f t="shared" si="11"/>
        <v>9712392529</v>
      </c>
      <c r="D843" s="56"/>
      <c r="E843" s="56"/>
      <c r="F843" s="663">
        <v>173702417</v>
      </c>
      <c r="G843" s="672">
        <v>186459770</v>
      </c>
      <c r="H843" s="646">
        <v>45594</v>
      </c>
      <c r="I843" s="646"/>
      <c r="K843" s="658"/>
      <c r="L843" s="658"/>
      <c r="M843" s="662"/>
      <c r="N843" s="662"/>
      <c r="O843" s="56"/>
    </row>
    <row r="844" spans="1:15">
      <c r="A844" s="56"/>
      <c r="B844" s="653">
        <v>43759</v>
      </c>
      <c r="C844" s="654">
        <f t="shared" si="11"/>
        <v>9990486339</v>
      </c>
      <c r="D844" s="56"/>
      <c r="E844" s="56"/>
      <c r="F844" s="663">
        <v>451796227</v>
      </c>
      <c r="G844" s="672">
        <v>186512294</v>
      </c>
      <c r="H844" s="646">
        <v>50031</v>
      </c>
      <c r="I844" s="646"/>
      <c r="K844" s="658"/>
      <c r="L844" s="658"/>
      <c r="M844" s="662"/>
      <c r="N844" s="662"/>
      <c r="O844" s="56"/>
    </row>
    <row r="845" spans="1:15">
      <c r="A845" s="56"/>
      <c r="B845" s="653">
        <v>43760</v>
      </c>
      <c r="C845" s="654">
        <f t="shared" si="11"/>
        <v>9706097230</v>
      </c>
      <c r="D845" s="56"/>
      <c r="E845" s="56"/>
      <c r="F845" s="663">
        <v>167407118</v>
      </c>
      <c r="G845" s="672">
        <v>186520546</v>
      </c>
      <c r="H845" s="646">
        <v>47686</v>
      </c>
      <c r="I845" s="646"/>
      <c r="K845" s="658"/>
      <c r="L845" s="658"/>
      <c r="M845" s="662"/>
      <c r="N845" s="662"/>
      <c r="O845" s="56"/>
    </row>
    <row r="846" spans="1:15">
      <c r="A846" s="56"/>
      <c r="B846" s="653">
        <v>43761</v>
      </c>
      <c r="C846" s="654">
        <f t="shared" si="11"/>
        <v>10375528939</v>
      </c>
      <c r="D846" s="56"/>
      <c r="E846" s="56"/>
      <c r="F846" s="663">
        <v>836838827</v>
      </c>
      <c r="G846" s="672">
        <v>186854180</v>
      </c>
      <c r="H846" s="646">
        <v>45515</v>
      </c>
      <c r="I846" s="646"/>
      <c r="K846" s="658"/>
      <c r="L846" s="658"/>
      <c r="M846" s="662"/>
      <c r="N846" s="662"/>
      <c r="O846" s="56"/>
    </row>
    <row r="847" spans="1:15">
      <c r="A847" s="56"/>
      <c r="B847" s="653">
        <v>43762</v>
      </c>
      <c r="C847" s="654">
        <f t="shared" si="11"/>
        <v>10194698018</v>
      </c>
      <c r="D847" s="56"/>
      <c r="E847" s="56"/>
      <c r="F847" s="663">
        <v>656007906</v>
      </c>
      <c r="G847" s="672">
        <v>186874454</v>
      </c>
      <c r="H847" s="646">
        <v>50350</v>
      </c>
      <c r="I847" s="646"/>
      <c r="K847" s="658"/>
      <c r="L847" s="658"/>
      <c r="M847" s="662"/>
      <c r="N847" s="662"/>
      <c r="O847" s="56"/>
    </row>
    <row r="848" spans="1:15">
      <c r="A848" s="56"/>
      <c r="B848" s="653">
        <v>43763</v>
      </c>
      <c r="C848" s="654">
        <f t="shared" si="11"/>
        <v>9661537189</v>
      </c>
      <c r="D848" s="56"/>
      <c r="E848" s="56"/>
      <c r="F848" s="663">
        <v>122847077</v>
      </c>
      <c r="G848" s="672">
        <v>187036153</v>
      </c>
      <c r="H848" s="646">
        <v>44562</v>
      </c>
      <c r="I848" s="646"/>
      <c r="K848" s="658"/>
      <c r="L848" s="658"/>
      <c r="M848" s="662"/>
      <c r="N848" s="662"/>
      <c r="O848" s="56"/>
    </row>
    <row r="849" spans="1:15">
      <c r="A849" s="56"/>
      <c r="B849" s="653">
        <v>43764</v>
      </c>
      <c r="C849" s="654">
        <f t="shared" si="11"/>
        <v>10472872224</v>
      </c>
      <c r="D849" s="56"/>
      <c r="E849" s="56"/>
      <c r="F849" s="663">
        <v>934182112</v>
      </c>
      <c r="G849" s="672">
        <v>187120647</v>
      </c>
      <c r="H849" s="646">
        <v>48446</v>
      </c>
      <c r="I849" s="646"/>
      <c r="K849" s="658"/>
      <c r="L849" s="658"/>
      <c r="M849" s="662"/>
      <c r="N849" s="662"/>
      <c r="O849" s="56"/>
    </row>
    <row r="850" spans="1:15">
      <c r="A850" s="56"/>
      <c r="B850" s="653">
        <v>43765</v>
      </c>
      <c r="C850" s="654">
        <f t="shared" si="11"/>
        <v>10190411829</v>
      </c>
      <c r="D850" s="56"/>
      <c r="E850" s="56"/>
      <c r="F850" s="663">
        <v>651721717</v>
      </c>
      <c r="G850" s="672">
        <v>187413879</v>
      </c>
      <c r="H850" s="646">
        <v>44895</v>
      </c>
      <c r="I850" s="646"/>
      <c r="K850" s="658"/>
      <c r="L850" s="658"/>
      <c r="M850" s="662"/>
      <c r="N850" s="662"/>
      <c r="O850" s="56"/>
    </row>
    <row r="851" spans="1:15">
      <c r="A851" s="56"/>
      <c r="B851" s="653">
        <v>43766</v>
      </c>
      <c r="C851" s="654">
        <f t="shared" si="11"/>
        <v>10090703885</v>
      </c>
      <c r="D851" s="56"/>
      <c r="E851" s="56"/>
      <c r="F851" s="663">
        <v>552013773</v>
      </c>
      <c r="G851" s="672">
        <v>187493894</v>
      </c>
      <c r="H851" s="646">
        <v>49725</v>
      </c>
      <c r="I851" s="646"/>
      <c r="K851" s="658"/>
      <c r="L851" s="658"/>
      <c r="M851" s="662"/>
      <c r="N851" s="662"/>
      <c r="O851" s="56"/>
    </row>
    <row r="852" spans="1:15">
      <c r="A852" s="56"/>
      <c r="B852" s="653">
        <v>43767</v>
      </c>
      <c r="C852" s="654">
        <f t="shared" si="11"/>
        <v>10357211871</v>
      </c>
      <c r="D852" s="56"/>
      <c r="E852" s="56"/>
      <c r="F852" s="663">
        <v>818521759</v>
      </c>
      <c r="G852" s="672">
        <v>188005737</v>
      </c>
      <c r="H852" s="646">
        <v>44377</v>
      </c>
      <c r="I852" s="646"/>
      <c r="K852" s="658"/>
      <c r="L852" s="658"/>
      <c r="M852" s="662"/>
      <c r="N852" s="662"/>
      <c r="O852" s="56"/>
    </row>
    <row r="853" spans="1:15">
      <c r="A853" s="56"/>
      <c r="B853" s="653">
        <v>43768</v>
      </c>
      <c r="C853" s="654">
        <f t="shared" si="11"/>
        <v>9790206004</v>
      </c>
      <c r="D853" s="56"/>
      <c r="E853" s="56"/>
      <c r="F853" s="663">
        <v>251515892</v>
      </c>
      <c r="G853" s="672">
        <v>188155717</v>
      </c>
      <c r="H853" s="646">
        <v>50268</v>
      </c>
      <c r="I853" s="646"/>
      <c r="K853" s="658"/>
      <c r="L853" s="658"/>
      <c r="M853" s="662"/>
      <c r="N853" s="662"/>
      <c r="O853" s="56"/>
    </row>
    <row r="854" spans="1:15">
      <c r="A854" s="56"/>
      <c r="B854" s="653">
        <v>43769</v>
      </c>
      <c r="C854" s="654">
        <f t="shared" si="11"/>
        <v>10510355813</v>
      </c>
      <c r="D854" s="56"/>
      <c r="E854" s="56"/>
      <c r="F854" s="663">
        <v>971665701</v>
      </c>
      <c r="G854" s="672">
        <v>188227093</v>
      </c>
      <c r="H854" s="646">
        <v>43137</v>
      </c>
      <c r="I854" s="646"/>
      <c r="K854" s="658"/>
      <c r="L854" s="658"/>
      <c r="M854" s="662"/>
      <c r="N854" s="662"/>
      <c r="O854" s="56"/>
    </row>
    <row r="855" spans="1:15">
      <c r="A855" s="56"/>
      <c r="B855" s="653">
        <v>43770</v>
      </c>
      <c r="C855" s="654">
        <f t="shared" si="11"/>
        <v>10373250010</v>
      </c>
      <c r="D855" s="56"/>
      <c r="E855" s="56"/>
      <c r="F855" s="663">
        <v>834559898</v>
      </c>
      <c r="G855" s="672">
        <v>188243131</v>
      </c>
      <c r="H855" s="646">
        <v>44072</v>
      </c>
      <c r="I855" s="646"/>
      <c r="K855" s="658"/>
      <c r="L855" s="658"/>
      <c r="M855" s="662"/>
      <c r="N855" s="662"/>
      <c r="O855" s="56"/>
    </row>
    <row r="856" spans="1:15">
      <c r="A856" s="56"/>
      <c r="B856" s="653">
        <v>43771</v>
      </c>
      <c r="C856" s="654">
        <f t="shared" si="11"/>
        <v>9852127988</v>
      </c>
      <c r="D856" s="56"/>
      <c r="E856" s="56"/>
      <c r="F856" s="663">
        <v>313437876</v>
      </c>
      <c r="G856" s="672">
        <v>188535724</v>
      </c>
      <c r="H856" s="646">
        <v>45678</v>
      </c>
      <c r="I856" s="646"/>
      <c r="K856" s="658"/>
      <c r="L856" s="658"/>
      <c r="M856" s="662"/>
      <c r="N856" s="662"/>
      <c r="O856" s="56"/>
    </row>
    <row r="857" spans="1:15">
      <c r="A857" s="56"/>
      <c r="B857" s="653">
        <v>43772</v>
      </c>
      <c r="C857" s="654">
        <f t="shared" si="11"/>
        <v>10142658648</v>
      </c>
      <c r="D857" s="56"/>
      <c r="E857" s="56"/>
      <c r="F857" s="663">
        <v>603968536</v>
      </c>
      <c r="G857" s="672">
        <v>188700579</v>
      </c>
      <c r="H857" s="646">
        <v>48254</v>
      </c>
      <c r="I857" s="646"/>
      <c r="K857" s="658"/>
      <c r="L857" s="658"/>
      <c r="M857" s="662"/>
      <c r="N857" s="662"/>
      <c r="O857" s="56"/>
    </row>
    <row r="858" spans="1:15">
      <c r="A858" s="56"/>
      <c r="B858" s="653">
        <v>43773</v>
      </c>
      <c r="C858" s="654">
        <f t="shared" si="11"/>
        <v>10003838771</v>
      </c>
      <c r="D858" s="56"/>
      <c r="E858" s="56"/>
      <c r="F858" s="663">
        <v>465148659</v>
      </c>
      <c r="G858" s="672">
        <v>188738722</v>
      </c>
      <c r="H858" s="646">
        <v>45127</v>
      </c>
      <c r="I858" s="646"/>
      <c r="K858" s="658"/>
      <c r="L858" s="658"/>
      <c r="M858" s="662"/>
      <c r="N858" s="662"/>
      <c r="O858" s="56"/>
    </row>
    <row r="859" spans="1:15">
      <c r="A859" s="56"/>
      <c r="B859" s="653">
        <v>43774</v>
      </c>
      <c r="C859" s="654">
        <f t="shared" si="11"/>
        <v>10314158608</v>
      </c>
      <c r="D859" s="56"/>
      <c r="E859" s="56"/>
      <c r="F859" s="663">
        <v>775468496</v>
      </c>
      <c r="G859" s="672">
        <v>188915375</v>
      </c>
      <c r="H859" s="646">
        <v>45683</v>
      </c>
      <c r="I859" s="646"/>
      <c r="K859" s="658"/>
      <c r="L859" s="658"/>
      <c r="M859" s="662"/>
      <c r="N859" s="662"/>
      <c r="O859" s="56"/>
    </row>
    <row r="860" spans="1:15">
      <c r="A860" s="56"/>
      <c r="B860" s="653">
        <v>43775</v>
      </c>
      <c r="C860" s="654">
        <f t="shared" si="11"/>
        <v>10464167840</v>
      </c>
      <c r="D860" s="56"/>
      <c r="E860" s="56"/>
      <c r="F860" s="663">
        <v>925477728</v>
      </c>
      <c r="G860" s="672">
        <v>188981616</v>
      </c>
      <c r="H860" s="646">
        <v>47847</v>
      </c>
      <c r="I860" s="646"/>
      <c r="K860" s="658"/>
      <c r="L860" s="658"/>
      <c r="M860" s="662"/>
      <c r="N860" s="662"/>
      <c r="O860" s="56"/>
    </row>
    <row r="861" spans="1:15">
      <c r="A861" s="56"/>
      <c r="B861" s="653">
        <v>43776</v>
      </c>
      <c r="C861" s="654">
        <f t="shared" si="11"/>
        <v>10186037719</v>
      </c>
      <c r="D861" s="56"/>
      <c r="E861" s="56"/>
      <c r="F861" s="663">
        <v>647347607</v>
      </c>
      <c r="G861" s="672">
        <v>189076805</v>
      </c>
      <c r="H861" s="646">
        <v>46877</v>
      </c>
      <c r="I861" s="646"/>
      <c r="K861" s="658"/>
      <c r="L861" s="658"/>
      <c r="M861" s="662"/>
      <c r="N861" s="662"/>
      <c r="O861" s="56"/>
    </row>
    <row r="862" spans="1:15">
      <c r="A862" s="56"/>
      <c r="B862" s="653">
        <v>43777</v>
      </c>
      <c r="C862" s="654">
        <f t="shared" si="11"/>
        <v>9939652698</v>
      </c>
      <c r="D862" s="56"/>
      <c r="E862" s="56"/>
      <c r="F862" s="663">
        <v>400962586</v>
      </c>
      <c r="G862" s="672">
        <v>189094359</v>
      </c>
      <c r="H862" s="646">
        <v>46701</v>
      </c>
      <c r="I862" s="646"/>
      <c r="K862" s="658"/>
      <c r="L862" s="658"/>
      <c r="M862" s="662"/>
      <c r="N862" s="662"/>
      <c r="O862" s="56"/>
    </row>
    <row r="863" spans="1:15">
      <c r="A863" s="56"/>
      <c r="B863" s="653">
        <v>43778</v>
      </c>
      <c r="C863" s="654">
        <f t="shared" si="11"/>
        <v>10287695186</v>
      </c>
      <c r="D863" s="56"/>
      <c r="E863" s="56"/>
      <c r="F863" s="663">
        <v>749005074</v>
      </c>
      <c r="G863" s="672">
        <v>189131481</v>
      </c>
      <c r="H863" s="646">
        <v>48748</v>
      </c>
      <c r="I863" s="646"/>
      <c r="K863" s="658"/>
      <c r="L863" s="658"/>
      <c r="M863" s="662"/>
      <c r="N863" s="662"/>
      <c r="O863" s="56"/>
    </row>
    <row r="864" spans="1:15">
      <c r="A864" s="56"/>
      <c r="B864" s="653">
        <v>43779</v>
      </c>
      <c r="C864" s="654">
        <f t="shared" ref="C864:C927" si="12">F864+(F$88*28679+98765)+(G$88*6587+87654)+(E$88*9537+76543)+(J$88*5713+4528)</f>
        <v>9941191333</v>
      </c>
      <c r="D864" s="56"/>
      <c r="E864" s="56"/>
      <c r="F864" s="663">
        <v>402501221</v>
      </c>
      <c r="G864" s="672">
        <v>189143478</v>
      </c>
      <c r="H864" s="646">
        <v>47437</v>
      </c>
      <c r="I864" s="646"/>
      <c r="K864" s="658"/>
      <c r="L864" s="658"/>
      <c r="M864" s="662"/>
      <c r="N864" s="662"/>
      <c r="O864" s="56"/>
    </row>
    <row r="865" spans="1:15">
      <c r="A865" s="56"/>
      <c r="B865" s="653">
        <v>43780</v>
      </c>
      <c r="C865" s="654">
        <f t="shared" si="12"/>
        <v>9841078258</v>
      </c>
      <c r="D865" s="56"/>
      <c r="E865" s="56"/>
      <c r="F865" s="663">
        <v>302388146</v>
      </c>
      <c r="G865" s="672">
        <v>189352359</v>
      </c>
      <c r="H865" s="646">
        <v>44624</v>
      </c>
      <c r="I865" s="646"/>
      <c r="K865" s="658"/>
      <c r="L865" s="658"/>
      <c r="M865" s="662"/>
      <c r="N865" s="662"/>
      <c r="O865" s="56"/>
    </row>
    <row r="866" spans="1:15">
      <c r="A866" s="56"/>
      <c r="B866" s="653">
        <v>43781</v>
      </c>
      <c r="C866" s="654">
        <f t="shared" si="12"/>
        <v>10168563009</v>
      </c>
      <c r="D866" s="56"/>
      <c r="E866" s="56"/>
      <c r="F866" s="663">
        <v>629872897</v>
      </c>
      <c r="G866" s="672">
        <v>189370324</v>
      </c>
      <c r="H866" s="646">
        <v>44340</v>
      </c>
      <c r="I866" s="646"/>
      <c r="K866" s="658"/>
      <c r="L866" s="658"/>
      <c r="M866" s="662"/>
      <c r="N866" s="662"/>
      <c r="O866" s="56"/>
    </row>
    <row r="867" spans="1:15">
      <c r="A867" s="56"/>
      <c r="B867" s="653">
        <v>43782</v>
      </c>
      <c r="C867" s="654">
        <f t="shared" si="12"/>
        <v>10047851437</v>
      </c>
      <c r="D867" s="56"/>
      <c r="E867" s="56"/>
      <c r="F867" s="663">
        <v>509161325</v>
      </c>
      <c r="G867" s="672">
        <v>189418891</v>
      </c>
      <c r="H867" s="646">
        <v>43373</v>
      </c>
      <c r="I867" s="646"/>
      <c r="K867" s="658"/>
      <c r="L867" s="658"/>
      <c r="M867" s="662"/>
      <c r="N867" s="662"/>
      <c r="O867" s="56"/>
    </row>
    <row r="868" spans="1:15">
      <c r="A868" s="56"/>
      <c r="B868" s="653">
        <v>43783</v>
      </c>
      <c r="C868" s="654">
        <f t="shared" si="12"/>
        <v>9913439947</v>
      </c>
      <c r="D868" s="56"/>
      <c r="E868" s="56"/>
      <c r="F868" s="663">
        <v>374749835</v>
      </c>
      <c r="G868" s="672">
        <v>189426221</v>
      </c>
      <c r="H868" s="646">
        <v>46450</v>
      </c>
      <c r="I868" s="646"/>
      <c r="K868" s="658"/>
      <c r="L868" s="658"/>
      <c r="M868" s="662"/>
      <c r="N868" s="662"/>
      <c r="O868" s="56"/>
    </row>
    <row r="869" spans="1:15">
      <c r="A869" s="56"/>
      <c r="B869" s="653">
        <v>43784</v>
      </c>
      <c r="C869" s="654">
        <f t="shared" si="12"/>
        <v>9703347874</v>
      </c>
      <c r="D869" s="56"/>
      <c r="E869" s="56"/>
      <c r="F869" s="663">
        <v>164657762</v>
      </c>
      <c r="G869" s="672">
        <v>189430203</v>
      </c>
      <c r="H869" s="646">
        <v>47640</v>
      </c>
      <c r="I869" s="646"/>
      <c r="K869" s="658"/>
      <c r="L869" s="658"/>
      <c r="M869" s="662"/>
      <c r="N869" s="662"/>
      <c r="O869" s="56"/>
    </row>
    <row r="870" spans="1:15">
      <c r="A870" s="56"/>
      <c r="B870" s="653">
        <v>43785</v>
      </c>
      <c r="C870" s="654">
        <f t="shared" si="12"/>
        <v>10339372258</v>
      </c>
      <c r="D870" s="56"/>
      <c r="E870" s="56"/>
      <c r="F870" s="663">
        <v>800682146</v>
      </c>
      <c r="G870" s="672">
        <v>189612053</v>
      </c>
      <c r="H870" s="646">
        <v>44644</v>
      </c>
      <c r="I870" s="646"/>
      <c r="K870" s="658"/>
      <c r="L870" s="658"/>
      <c r="M870" s="662"/>
      <c r="N870" s="662"/>
      <c r="O870" s="56"/>
    </row>
    <row r="871" spans="1:15">
      <c r="A871" s="56"/>
      <c r="B871" s="653">
        <v>43786</v>
      </c>
      <c r="C871" s="654">
        <f t="shared" si="12"/>
        <v>10214099628</v>
      </c>
      <c r="D871" s="56"/>
      <c r="E871" s="56"/>
      <c r="F871" s="663">
        <v>675409516</v>
      </c>
      <c r="G871" s="672">
        <v>189725452</v>
      </c>
      <c r="H871" s="646">
        <v>44787</v>
      </c>
      <c r="I871" s="646"/>
      <c r="K871" s="658"/>
      <c r="L871" s="658"/>
      <c r="M871" s="662"/>
      <c r="N871" s="662"/>
      <c r="O871" s="56"/>
    </row>
    <row r="872" spans="1:15">
      <c r="A872" s="56"/>
      <c r="B872" s="653">
        <v>43787</v>
      </c>
      <c r="C872" s="654">
        <f t="shared" si="12"/>
        <v>10204699886</v>
      </c>
      <c r="D872" s="56"/>
      <c r="E872" s="56"/>
      <c r="F872" s="663">
        <v>666009774</v>
      </c>
      <c r="G872" s="672">
        <v>189800498</v>
      </c>
      <c r="H872" s="646">
        <v>45880</v>
      </c>
      <c r="I872" s="646"/>
      <c r="K872" s="658"/>
      <c r="L872" s="658"/>
      <c r="M872" s="662"/>
      <c r="N872" s="662"/>
      <c r="O872" s="56"/>
    </row>
    <row r="873" spans="1:15">
      <c r="A873" s="56"/>
      <c r="B873" s="653">
        <v>43788</v>
      </c>
      <c r="C873" s="654">
        <f t="shared" si="12"/>
        <v>9996892228</v>
      </c>
      <c r="D873" s="56"/>
      <c r="E873" s="56"/>
      <c r="F873" s="663">
        <v>458202116</v>
      </c>
      <c r="G873" s="672">
        <v>189952702</v>
      </c>
      <c r="H873" s="646">
        <v>44757</v>
      </c>
      <c r="I873" s="646"/>
      <c r="K873" s="658"/>
      <c r="L873" s="658"/>
      <c r="M873" s="662"/>
      <c r="N873" s="662"/>
      <c r="O873" s="56"/>
    </row>
    <row r="874" spans="1:15">
      <c r="A874" s="56"/>
      <c r="B874" s="653">
        <v>43789</v>
      </c>
      <c r="C874" s="654">
        <f t="shared" si="12"/>
        <v>9857315229</v>
      </c>
      <c r="D874" s="56"/>
      <c r="E874" s="56"/>
      <c r="F874" s="663">
        <v>318625117</v>
      </c>
      <c r="G874" s="672">
        <v>190102696</v>
      </c>
      <c r="H874" s="646">
        <v>47973</v>
      </c>
      <c r="I874" s="646"/>
      <c r="K874" s="658"/>
      <c r="L874" s="658"/>
      <c r="M874" s="662"/>
      <c r="N874" s="662"/>
      <c r="O874" s="56"/>
    </row>
    <row r="875" spans="1:15">
      <c r="A875" s="56"/>
      <c r="B875" s="653">
        <v>43790</v>
      </c>
      <c r="C875" s="654">
        <f t="shared" si="12"/>
        <v>10290206787</v>
      </c>
      <c r="D875" s="56"/>
      <c r="E875" s="56"/>
      <c r="F875" s="663">
        <v>751516675</v>
      </c>
      <c r="G875" s="672">
        <v>190137820</v>
      </c>
      <c r="H875" s="646">
        <v>47070</v>
      </c>
      <c r="I875" s="646"/>
      <c r="K875" s="658"/>
      <c r="L875" s="658"/>
      <c r="M875" s="662"/>
      <c r="N875" s="662"/>
      <c r="O875" s="56"/>
    </row>
    <row r="876" spans="1:15">
      <c r="A876" s="56"/>
      <c r="B876" s="653">
        <v>43791</v>
      </c>
      <c r="C876" s="654">
        <f t="shared" si="12"/>
        <v>10221977100</v>
      </c>
      <c r="D876" s="56"/>
      <c r="E876" s="56"/>
      <c r="F876" s="663">
        <v>683286988</v>
      </c>
      <c r="G876" s="672">
        <v>190160554</v>
      </c>
      <c r="H876" s="646">
        <v>43378</v>
      </c>
      <c r="I876" s="646"/>
      <c r="K876" s="658"/>
      <c r="L876" s="658"/>
      <c r="M876" s="662"/>
      <c r="N876" s="662"/>
      <c r="O876" s="56"/>
    </row>
    <row r="877" spans="1:15">
      <c r="A877" s="56"/>
      <c r="B877" s="653">
        <v>43792</v>
      </c>
      <c r="C877" s="654">
        <f t="shared" si="12"/>
        <v>9841785096</v>
      </c>
      <c r="D877" s="56"/>
      <c r="E877" s="56"/>
      <c r="F877" s="663">
        <v>303094984</v>
      </c>
      <c r="G877" s="672">
        <v>190171380</v>
      </c>
      <c r="H877" s="646">
        <v>44452</v>
      </c>
      <c r="I877" s="646"/>
      <c r="K877" s="658"/>
      <c r="L877" s="658"/>
      <c r="M877" s="662"/>
      <c r="N877" s="662"/>
      <c r="O877" s="56"/>
    </row>
    <row r="878" spans="1:15">
      <c r="A878" s="56"/>
      <c r="B878" s="653">
        <v>43793</v>
      </c>
      <c r="C878" s="654">
        <f t="shared" si="12"/>
        <v>9846640295</v>
      </c>
      <c r="D878" s="56"/>
      <c r="E878" s="56"/>
      <c r="F878" s="663">
        <v>307950183</v>
      </c>
      <c r="G878" s="672">
        <v>190232025</v>
      </c>
      <c r="H878" s="646">
        <v>46797</v>
      </c>
      <c r="I878" s="646"/>
      <c r="K878" s="658"/>
      <c r="L878" s="658"/>
      <c r="M878" s="662"/>
      <c r="N878" s="662"/>
      <c r="O878" s="56"/>
    </row>
    <row r="879" spans="1:15">
      <c r="A879" s="56"/>
      <c r="B879" s="653">
        <v>43794</v>
      </c>
      <c r="C879" s="654">
        <f t="shared" si="12"/>
        <v>10214199026</v>
      </c>
      <c r="D879" s="56"/>
      <c r="E879" s="56"/>
      <c r="F879" s="663">
        <v>675508914</v>
      </c>
      <c r="G879" s="672">
        <v>190292764</v>
      </c>
      <c r="H879" s="646">
        <v>43323</v>
      </c>
      <c r="I879" s="646"/>
      <c r="K879" s="658"/>
      <c r="L879" s="658"/>
      <c r="M879" s="662"/>
      <c r="N879" s="662"/>
      <c r="O879" s="56"/>
    </row>
    <row r="880" spans="1:15">
      <c r="A880" s="56"/>
      <c r="B880" s="653">
        <v>43795</v>
      </c>
      <c r="C880" s="654">
        <f t="shared" si="12"/>
        <v>10178035426</v>
      </c>
      <c r="D880" s="56"/>
      <c r="E880" s="56"/>
      <c r="F880" s="663">
        <v>639345314</v>
      </c>
      <c r="G880" s="672">
        <v>190468561</v>
      </c>
      <c r="H880" s="646">
        <v>46103</v>
      </c>
      <c r="I880" s="646"/>
      <c r="K880" s="658"/>
      <c r="L880" s="658"/>
      <c r="M880" s="662"/>
      <c r="N880" s="662"/>
      <c r="O880" s="56"/>
    </row>
    <row r="881" spans="1:15">
      <c r="A881" s="56"/>
      <c r="B881" s="653">
        <v>43796</v>
      </c>
      <c r="C881" s="654">
        <f t="shared" si="12"/>
        <v>9794783327</v>
      </c>
      <c r="D881" s="56"/>
      <c r="E881" s="56"/>
      <c r="F881" s="663">
        <v>256093215</v>
      </c>
      <c r="G881" s="672">
        <v>190500673</v>
      </c>
      <c r="H881" s="646">
        <v>44665</v>
      </c>
      <c r="I881" s="646"/>
      <c r="K881" s="658"/>
      <c r="L881" s="658"/>
      <c r="M881" s="662"/>
      <c r="N881" s="662"/>
      <c r="O881" s="56"/>
    </row>
    <row r="882" spans="1:15">
      <c r="A882" s="56"/>
      <c r="B882" s="653">
        <v>43797</v>
      </c>
      <c r="C882" s="654">
        <f t="shared" si="12"/>
        <v>10121565087</v>
      </c>
      <c r="D882" s="56"/>
      <c r="E882" s="56"/>
      <c r="F882" s="663">
        <v>582874975</v>
      </c>
      <c r="G882" s="672">
        <v>190708911</v>
      </c>
      <c r="H882" s="646">
        <v>46938</v>
      </c>
      <c r="I882" s="646"/>
      <c r="K882" s="658"/>
      <c r="L882" s="658"/>
      <c r="M882" s="662"/>
      <c r="N882" s="662"/>
      <c r="O882" s="56"/>
    </row>
    <row r="883" spans="1:15">
      <c r="A883" s="56"/>
      <c r="B883" s="653">
        <v>43798</v>
      </c>
      <c r="C883" s="654">
        <f t="shared" si="12"/>
        <v>10086093121</v>
      </c>
      <c r="D883" s="56"/>
      <c r="E883" s="56"/>
      <c r="F883" s="663">
        <v>547403009</v>
      </c>
      <c r="G883" s="672">
        <v>190830666</v>
      </c>
      <c r="H883" s="646">
        <v>43617</v>
      </c>
      <c r="I883" s="646"/>
      <c r="K883" s="658"/>
      <c r="L883" s="658"/>
      <c r="M883" s="662"/>
      <c r="N883" s="662"/>
      <c r="O883" s="56"/>
    </row>
    <row r="884" spans="1:15">
      <c r="A884" s="56"/>
      <c r="B884" s="653">
        <v>43799</v>
      </c>
      <c r="C884" s="654">
        <f t="shared" si="12"/>
        <v>10263341430</v>
      </c>
      <c r="D884" s="56"/>
      <c r="E884" s="56"/>
      <c r="F884" s="663">
        <v>724651318</v>
      </c>
      <c r="G884" s="672">
        <v>190845791</v>
      </c>
      <c r="H884" s="646">
        <v>50259</v>
      </c>
      <c r="I884" s="646"/>
      <c r="K884" s="658"/>
      <c r="L884" s="658"/>
      <c r="M884" s="662"/>
      <c r="N884" s="662"/>
      <c r="O884" s="56"/>
    </row>
    <row r="885" spans="1:15">
      <c r="A885" s="56"/>
      <c r="B885" s="653">
        <v>43800</v>
      </c>
      <c r="C885" s="654">
        <f t="shared" si="12"/>
        <v>9667607586</v>
      </c>
      <c r="D885" s="56"/>
      <c r="E885" s="56"/>
      <c r="F885" s="663">
        <v>128917474</v>
      </c>
      <c r="G885" s="672">
        <v>190980230</v>
      </c>
      <c r="H885" s="646">
        <v>45067</v>
      </c>
      <c r="I885" s="646"/>
      <c r="K885" s="658"/>
      <c r="L885" s="658"/>
      <c r="M885" s="662"/>
      <c r="N885" s="662"/>
      <c r="O885" s="56"/>
    </row>
    <row r="886" spans="1:15">
      <c r="A886" s="56"/>
      <c r="B886" s="653">
        <v>43801</v>
      </c>
      <c r="C886" s="654">
        <f t="shared" si="12"/>
        <v>9842582490</v>
      </c>
      <c r="D886" s="56"/>
      <c r="E886" s="56"/>
      <c r="F886" s="663">
        <v>303892378</v>
      </c>
      <c r="G886" s="672">
        <v>191163512</v>
      </c>
      <c r="H886" s="646">
        <v>44507</v>
      </c>
      <c r="I886" s="646"/>
      <c r="K886" s="658"/>
      <c r="L886" s="658"/>
      <c r="M886" s="662"/>
      <c r="N886" s="662"/>
      <c r="O886" s="56"/>
    </row>
    <row r="887" spans="1:15">
      <c r="A887" s="56"/>
      <c r="B887" s="653">
        <v>43802</v>
      </c>
      <c r="C887" s="654">
        <f t="shared" si="12"/>
        <v>10046998340</v>
      </c>
      <c r="D887" s="56"/>
      <c r="E887" s="56"/>
      <c r="F887" s="663">
        <v>508308228</v>
      </c>
      <c r="G887" s="672">
        <v>191317093</v>
      </c>
      <c r="H887" s="646">
        <v>44707</v>
      </c>
      <c r="I887" s="646"/>
      <c r="K887" s="658"/>
      <c r="L887" s="658"/>
      <c r="M887" s="662"/>
      <c r="N887" s="662"/>
      <c r="O887" s="56"/>
    </row>
    <row r="888" spans="1:15">
      <c r="A888" s="56"/>
      <c r="B888" s="653">
        <v>43803</v>
      </c>
      <c r="C888" s="654">
        <f t="shared" si="12"/>
        <v>9951766392</v>
      </c>
      <c r="D888" s="56"/>
      <c r="E888" s="56"/>
      <c r="F888" s="663">
        <v>413076280</v>
      </c>
      <c r="G888" s="672">
        <v>191331153</v>
      </c>
      <c r="H888" s="646">
        <v>50391</v>
      </c>
      <c r="I888" s="646"/>
      <c r="K888" s="658"/>
      <c r="L888" s="658"/>
      <c r="M888" s="662"/>
      <c r="N888" s="662"/>
      <c r="O888" s="56"/>
    </row>
    <row r="889" spans="1:15">
      <c r="A889" s="56"/>
      <c r="B889" s="653">
        <v>43804</v>
      </c>
      <c r="C889" s="654">
        <f t="shared" si="12"/>
        <v>9742676044</v>
      </c>
      <c r="D889" s="56"/>
      <c r="E889" s="56"/>
      <c r="F889" s="663">
        <v>203985932</v>
      </c>
      <c r="G889" s="672">
        <v>191598068</v>
      </c>
      <c r="H889" s="646">
        <v>47211</v>
      </c>
      <c r="I889" s="646"/>
      <c r="K889" s="658"/>
      <c r="L889" s="658"/>
      <c r="M889" s="662"/>
      <c r="N889" s="662"/>
      <c r="O889" s="56"/>
    </row>
    <row r="890" spans="1:15">
      <c r="A890" s="56"/>
      <c r="B890" s="653">
        <v>43805</v>
      </c>
      <c r="C890" s="654">
        <f t="shared" si="12"/>
        <v>9698954197</v>
      </c>
      <c r="D890" s="56"/>
      <c r="E890" s="56"/>
      <c r="F890" s="663">
        <v>160264085</v>
      </c>
      <c r="G890" s="672">
        <v>191691152</v>
      </c>
      <c r="H890" s="646">
        <v>43887</v>
      </c>
      <c r="I890" s="646"/>
      <c r="K890" s="658"/>
      <c r="L890" s="658"/>
      <c r="M890" s="662"/>
      <c r="N890" s="662"/>
      <c r="O890" s="56"/>
    </row>
    <row r="891" spans="1:15">
      <c r="A891" s="56"/>
      <c r="B891" s="653">
        <v>43806</v>
      </c>
      <c r="C891" s="654">
        <f t="shared" si="12"/>
        <v>9825692819</v>
      </c>
      <c r="D891" s="56"/>
      <c r="E891" s="56"/>
      <c r="F891" s="663">
        <v>287002707</v>
      </c>
      <c r="G891" s="672">
        <v>191726659</v>
      </c>
      <c r="H891" s="646">
        <v>49855</v>
      </c>
      <c r="I891" s="646"/>
      <c r="K891" s="658"/>
      <c r="L891" s="658"/>
      <c r="M891" s="662"/>
      <c r="N891" s="662"/>
      <c r="O891" s="56"/>
    </row>
    <row r="892" spans="1:15">
      <c r="A892" s="56"/>
      <c r="B892" s="653">
        <v>43807</v>
      </c>
      <c r="C892" s="654">
        <f t="shared" si="12"/>
        <v>10126551922</v>
      </c>
      <c r="D892" s="56"/>
      <c r="E892" s="56"/>
      <c r="F892" s="663">
        <v>587861810</v>
      </c>
      <c r="G892" s="672">
        <v>191873119</v>
      </c>
      <c r="H892" s="646">
        <v>47193</v>
      </c>
      <c r="I892" s="646"/>
      <c r="K892" s="658"/>
      <c r="L892" s="658"/>
      <c r="M892" s="662"/>
      <c r="N892" s="662"/>
      <c r="O892" s="56"/>
    </row>
    <row r="893" spans="1:15">
      <c r="A893" s="56"/>
      <c r="B893" s="653">
        <v>43808</v>
      </c>
      <c r="C893" s="654">
        <f t="shared" si="12"/>
        <v>9960402168</v>
      </c>
      <c r="D893" s="56"/>
      <c r="E893" s="56"/>
      <c r="F893" s="663">
        <v>421712056</v>
      </c>
      <c r="G893" s="672">
        <v>191883727</v>
      </c>
      <c r="H893" s="646">
        <v>43524</v>
      </c>
      <c r="I893" s="646"/>
      <c r="K893" s="658"/>
      <c r="L893" s="658"/>
      <c r="M893" s="662"/>
      <c r="N893" s="662"/>
      <c r="O893" s="56"/>
    </row>
    <row r="894" spans="1:15">
      <c r="A894" s="56"/>
      <c r="B894" s="653">
        <v>43809</v>
      </c>
      <c r="C894" s="654">
        <f t="shared" si="12"/>
        <v>9994570855</v>
      </c>
      <c r="D894" s="56"/>
      <c r="E894" s="56"/>
      <c r="F894" s="663">
        <v>455880743</v>
      </c>
      <c r="G894" s="672">
        <v>191903701</v>
      </c>
      <c r="H894" s="646">
        <v>47693</v>
      </c>
      <c r="I894" s="646"/>
      <c r="K894" s="658"/>
      <c r="L894" s="658"/>
      <c r="M894" s="662"/>
      <c r="N894" s="662"/>
      <c r="O894" s="56"/>
    </row>
    <row r="895" spans="1:15">
      <c r="A895" s="56"/>
      <c r="B895" s="653">
        <v>43810</v>
      </c>
      <c r="C895" s="654">
        <f t="shared" si="12"/>
        <v>10257567740</v>
      </c>
      <c r="D895" s="56"/>
      <c r="E895" s="56"/>
      <c r="F895" s="663">
        <v>718877628</v>
      </c>
      <c r="G895" s="672">
        <v>192040834</v>
      </c>
      <c r="H895" s="646">
        <v>50148</v>
      </c>
      <c r="I895" s="646"/>
      <c r="K895" s="658"/>
      <c r="L895" s="658"/>
      <c r="M895" s="662"/>
      <c r="N895" s="662"/>
      <c r="O895" s="56"/>
    </row>
    <row r="896" spans="1:15">
      <c r="A896" s="56"/>
      <c r="B896" s="653">
        <v>43811</v>
      </c>
      <c r="C896" s="654">
        <f t="shared" si="12"/>
        <v>10450463999</v>
      </c>
      <c r="D896" s="56"/>
      <c r="E896" s="56"/>
      <c r="F896" s="663">
        <v>911773887</v>
      </c>
      <c r="G896" s="672">
        <v>192184757</v>
      </c>
      <c r="H896" s="646">
        <v>44916</v>
      </c>
      <c r="I896" s="646"/>
      <c r="K896" s="658"/>
      <c r="L896" s="658"/>
      <c r="M896" s="662"/>
      <c r="N896" s="662"/>
      <c r="O896" s="56"/>
    </row>
    <row r="897" spans="1:15">
      <c r="A897" s="56"/>
      <c r="B897" s="653">
        <v>43812</v>
      </c>
      <c r="C897" s="654">
        <f t="shared" si="12"/>
        <v>9905814492</v>
      </c>
      <c r="D897" s="56"/>
      <c r="E897" s="56"/>
      <c r="F897" s="663">
        <v>367124380</v>
      </c>
      <c r="G897" s="672">
        <v>192523156</v>
      </c>
      <c r="H897" s="646">
        <v>45719</v>
      </c>
      <c r="I897" s="646"/>
      <c r="K897" s="658"/>
      <c r="L897" s="658"/>
      <c r="M897" s="662"/>
      <c r="N897" s="662"/>
      <c r="O897" s="56"/>
    </row>
    <row r="898" spans="1:15">
      <c r="A898" s="56"/>
      <c r="B898" s="653">
        <v>43813</v>
      </c>
      <c r="C898" s="654">
        <f t="shared" si="12"/>
        <v>9911803408</v>
      </c>
      <c r="D898" s="56"/>
      <c r="E898" s="56"/>
      <c r="F898" s="663">
        <v>373113296</v>
      </c>
      <c r="G898" s="672">
        <v>192643418</v>
      </c>
      <c r="H898" s="646">
        <v>45517</v>
      </c>
      <c r="I898" s="646"/>
      <c r="K898" s="658"/>
      <c r="L898" s="658"/>
      <c r="M898" s="662"/>
      <c r="N898" s="662"/>
      <c r="O898" s="56"/>
    </row>
    <row r="899" spans="1:15">
      <c r="A899" s="56"/>
      <c r="B899" s="653">
        <v>43814</v>
      </c>
      <c r="C899" s="654">
        <f t="shared" si="12"/>
        <v>10397057450</v>
      </c>
      <c r="D899" s="56"/>
      <c r="E899" s="56"/>
      <c r="F899" s="663">
        <v>858367338</v>
      </c>
      <c r="G899" s="672">
        <v>192662650</v>
      </c>
      <c r="H899" s="646">
        <v>45981</v>
      </c>
      <c r="I899" s="646"/>
      <c r="K899" s="658"/>
      <c r="L899" s="658"/>
      <c r="M899" s="662"/>
      <c r="N899" s="662"/>
      <c r="O899" s="56"/>
    </row>
    <row r="900" spans="1:15">
      <c r="A900" s="56"/>
      <c r="B900" s="653">
        <v>43815</v>
      </c>
      <c r="C900" s="654">
        <f t="shared" si="12"/>
        <v>9716997348</v>
      </c>
      <c r="D900" s="56"/>
      <c r="E900" s="56"/>
      <c r="F900" s="663">
        <v>178307236</v>
      </c>
      <c r="G900" s="672">
        <v>192919516</v>
      </c>
      <c r="H900" s="646">
        <v>47778</v>
      </c>
      <c r="I900" s="646"/>
      <c r="K900" s="658"/>
      <c r="L900" s="658"/>
      <c r="M900" s="662"/>
      <c r="N900" s="662"/>
      <c r="O900" s="56"/>
    </row>
    <row r="901" spans="1:15">
      <c r="A901" s="56"/>
      <c r="B901" s="653">
        <v>43816</v>
      </c>
      <c r="C901" s="654">
        <f t="shared" si="12"/>
        <v>10277074571</v>
      </c>
      <c r="D901" s="56"/>
      <c r="E901" s="56"/>
      <c r="F901" s="663">
        <v>738384459</v>
      </c>
      <c r="G901" s="672">
        <v>192954962</v>
      </c>
      <c r="H901" s="646">
        <v>45863</v>
      </c>
      <c r="I901" s="646"/>
      <c r="K901" s="658"/>
      <c r="L901" s="658"/>
      <c r="M901" s="662"/>
      <c r="N901" s="662"/>
      <c r="O901" s="56"/>
    </row>
    <row r="902" spans="1:15">
      <c r="A902" s="56"/>
      <c r="B902" s="653">
        <v>43817</v>
      </c>
      <c r="C902" s="654">
        <f t="shared" si="12"/>
        <v>10492171369</v>
      </c>
      <c r="D902" s="56"/>
      <c r="E902" s="56"/>
      <c r="F902" s="663">
        <v>953481257</v>
      </c>
      <c r="G902" s="672">
        <v>193009201</v>
      </c>
      <c r="H902" s="646">
        <v>45096</v>
      </c>
      <c r="I902" s="646"/>
      <c r="K902" s="658"/>
      <c r="L902" s="658"/>
      <c r="M902" s="662"/>
      <c r="N902" s="662"/>
      <c r="O902" s="56"/>
    </row>
    <row r="903" spans="1:15">
      <c r="A903" s="56"/>
      <c r="B903" s="653">
        <v>43818</v>
      </c>
      <c r="C903" s="654">
        <f t="shared" si="12"/>
        <v>10362758001</v>
      </c>
      <c r="D903" s="56"/>
      <c r="E903" s="56"/>
      <c r="F903" s="663">
        <v>824067889</v>
      </c>
      <c r="G903" s="672">
        <v>193128523</v>
      </c>
      <c r="H903" s="646">
        <v>45613</v>
      </c>
      <c r="I903" s="646"/>
      <c r="K903" s="658"/>
      <c r="L903" s="658"/>
      <c r="M903" s="662"/>
      <c r="N903" s="662"/>
      <c r="O903" s="56"/>
    </row>
    <row r="904" spans="1:15">
      <c r="A904" s="56"/>
      <c r="B904" s="653">
        <v>43819</v>
      </c>
      <c r="C904" s="654">
        <f t="shared" si="12"/>
        <v>9672171302</v>
      </c>
      <c r="D904" s="56"/>
      <c r="E904" s="56"/>
      <c r="F904" s="663">
        <v>133481190</v>
      </c>
      <c r="G904" s="672">
        <v>193293772</v>
      </c>
      <c r="H904" s="646">
        <v>48651</v>
      </c>
      <c r="I904" s="646"/>
      <c r="K904" s="658"/>
      <c r="L904" s="658"/>
      <c r="M904" s="662"/>
      <c r="N904" s="662"/>
      <c r="O904" s="56"/>
    </row>
    <row r="905" spans="1:15">
      <c r="A905" s="56"/>
      <c r="B905" s="653">
        <v>43820</v>
      </c>
      <c r="C905" s="654">
        <f t="shared" si="12"/>
        <v>10290984097</v>
      </c>
      <c r="D905" s="56"/>
      <c r="E905" s="56"/>
      <c r="F905" s="663">
        <v>752293985</v>
      </c>
      <c r="G905" s="672">
        <v>193325283</v>
      </c>
      <c r="H905" s="646">
        <v>45957</v>
      </c>
      <c r="I905" s="646"/>
      <c r="K905" s="658"/>
      <c r="L905" s="658"/>
      <c r="M905" s="662"/>
      <c r="N905" s="662"/>
      <c r="O905" s="56"/>
    </row>
    <row r="906" spans="1:15">
      <c r="A906" s="56"/>
      <c r="B906" s="653">
        <v>43821</v>
      </c>
      <c r="C906" s="654">
        <f t="shared" si="12"/>
        <v>10017647521</v>
      </c>
      <c r="D906" s="56"/>
      <c r="E906" s="56"/>
      <c r="F906" s="663">
        <v>478957409</v>
      </c>
      <c r="G906" s="672">
        <v>193435621</v>
      </c>
      <c r="H906" s="646">
        <v>45610</v>
      </c>
      <c r="I906" s="646"/>
      <c r="K906" s="658"/>
      <c r="L906" s="658"/>
      <c r="M906" s="662"/>
      <c r="N906" s="662"/>
      <c r="O906" s="56"/>
    </row>
    <row r="907" spans="1:15">
      <c r="A907" s="56"/>
      <c r="B907" s="653">
        <v>43822</v>
      </c>
      <c r="C907" s="654">
        <f t="shared" si="12"/>
        <v>9897437252</v>
      </c>
      <c r="D907" s="56"/>
      <c r="E907" s="56"/>
      <c r="F907" s="663">
        <v>358747140</v>
      </c>
      <c r="G907" s="672">
        <v>193510848</v>
      </c>
      <c r="H907" s="646">
        <v>47438</v>
      </c>
      <c r="I907" s="646"/>
      <c r="K907" s="658"/>
      <c r="L907" s="658"/>
      <c r="M907" s="662"/>
      <c r="N907" s="662"/>
      <c r="O907" s="56"/>
    </row>
    <row r="908" spans="1:15">
      <c r="A908" s="56"/>
      <c r="B908" s="653">
        <v>43823</v>
      </c>
      <c r="C908" s="654">
        <f t="shared" si="12"/>
        <v>10077871115</v>
      </c>
      <c r="D908" s="56"/>
      <c r="E908" s="56"/>
      <c r="F908" s="663">
        <v>539181003</v>
      </c>
      <c r="G908" s="672">
        <v>193547748</v>
      </c>
      <c r="H908" s="646">
        <v>46402</v>
      </c>
      <c r="I908" s="646"/>
      <c r="K908" s="658"/>
      <c r="L908" s="658"/>
      <c r="M908" s="662"/>
      <c r="N908" s="662"/>
      <c r="O908" s="56"/>
    </row>
    <row r="909" spans="1:15">
      <c r="A909" s="56"/>
      <c r="B909" s="653">
        <v>43824</v>
      </c>
      <c r="C909" s="654">
        <f t="shared" si="12"/>
        <v>9820354513</v>
      </c>
      <c r="D909" s="56"/>
      <c r="E909" s="56"/>
      <c r="F909" s="663">
        <v>281664401</v>
      </c>
      <c r="G909" s="672">
        <v>193857609</v>
      </c>
      <c r="H909" s="646">
        <v>47100</v>
      </c>
      <c r="I909" s="646"/>
      <c r="K909" s="658"/>
      <c r="L909" s="658"/>
      <c r="M909" s="662"/>
      <c r="N909" s="662"/>
      <c r="O909" s="56"/>
    </row>
    <row r="910" spans="1:15">
      <c r="A910" s="56"/>
      <c r="B910" s="653">
        <v>43825</v>
      </c>
      <c r="C910" s="654">
        <f t="shared" si="12"/>
        <v>10208952061</v>
      </c>
      <c r="D910" s="56"/>
      <c r="E910" s="56"/>
      <c r="F910" s="663">
        <v>670261949</v>
      </c>
      <c r="G910" s="672">
        <v>193864591</v>
      </c>
      <c r="H910" s="646">
        <v>44542</v>
      </c>
      <c r="I910" s="646"/>
      <c r="K910" s="658"/>
      <c r="L910" s="658"/>
      <c r="M910" s="662"/>
      <c r="N910" s="662"/>
      <c r="O910" s="56"/>
    </row>
    <row r="911" spans="1:15">
      <c r="A911" s="56"/>
      <c r="B911" s="653">
        <v>43826</v>
      </c>
      <c r="C911" s="654">
        <f t="shared" si="12"/>
        <v>9919091777</v>
      </c>
      <c r="D911" s="56"/>
      <c r="E911" s="56"/>
      <c r="F911" s="663">
        <v>380401665</v>
      </c>
      <c r="G911" s="672">
        <v>194082258</v>
      </c>
      <c r="H911" s="646">
        <v>43064</v>
      </c>
      <c r="I911" s="646"/>
      <c r="K911" s="658"/>
      <c r="L911" s="658"/>
      <c r="M911" s="662"/>
      <c r="N911" s="662"/>
      <c r="O911" s="56"/>
    </row>
    <row r="912" spans="1:15">
      <c r="A912" s="56"/>
      <c r="B912" s="653">
        <v>43827</v>
      </c>
      <c r="C912" s="654">
        <f t="shared" si="12"/>
        <v>9640633144</v>
      </c>
      <c r="D912" s="56"/>
      <c r="E912" s="56"/>
      <c r="F912" s="663">
        <v>101943032</v>
      </c>
      <c r="G912" s="672">
        <v>194149159</v>
      </c>
      <c r="H912" s="646">
        <v>49626</v>
      </c>
      <c r="I912" s="646"/>
      <c r="K912" s="658"/>
      <c r="L912" s="658"/>
      <c r="M912" s="662"/>
      <c r="N912" s="662"/>
      <c r="O912" s="56"/>
    </row>
    <row r="913" spans="1:15">
      <c r="A913" s="56"/>
      <c r="B913" s="653">
        <v>43828</v>
      </c>
      <c r="C913" s="654">
        <f t="shared" si="12"/>
        <v>10408141347</v>
      </c>
      <c r="D913" s="56"/>
      <c r="E913" s="56"/>
      <c r="F913" s="663">
        <v>869451235</v>
      </c>
      <c r="G913" s="672">
        <v>194374474</v>
      </c>
      <c r="H913" s="646">
        <v>49720</v>
      </c>
      <c r="I913" s="646"/>
      <c r="K913" s="658"/>
      <c r="L913" s="658"/>
      <c r="M913" s="662"/>
      <c r="N913" s="662"/>
      <c r="O913" s="56"/>
    </row>
    <row r="914" spans="1:15">
      <c r="A914" s="56"/>
      <c r="B914" s="653">
        <v>43829</v>
      </c>
      <c r="C914" s="654">
        <f t="shared" si="12"/>
        <v>10472935118</v>
      </c>
      <c r="D914" s="56"/>
      <c r="E914" s="56"/>
      <c r="F914" s="663">
        <v>934245006</v>
      </c>
      <c r="G914" s="672">
        <v>194472277</v>
      </c>
      <c r="H914" s="646">
        <v>45121</v>
      </c>
      <c r="I914" s="646"/>
      <c r="K914" s="658"/>
      <c r="L914" s="658"/>
      <c r="M914" s="662"/>
      <c r="N914" s="662"/>
      <c r="O914" s="56"/>
    </row>
    <row r="915" spans="1:15">
      <c r="A915" s="56"/>
      <c r="B915" s="653">
        <v>43830</v>
      </c>
      <c r="C915" s="654">
        <f t="shared" si="12"/>
        <v>10238192912</v>
      </c>
      <c r="D915" s="56"/>
      <c r="E915" s="56"/>
      <c r="F915" s="663">
        <v>699502800</v>
      </c>
      <c r="G915" s="672">
        <v>194595914</v>
      </c>
      <c r="H915" s="646">
        <v>47171</v>
      </c>
      <c r="I915" s="646"/>
      <c r="K915" s="658"/>
      <c r="L915" s="658"/>
      <c r="M915" s="662"/>
      <c r="N915" s="662"/>
      <c r="O915" s="56"/>
    </row>
    <row r="916" spans="1:15">
      <c r="A916" s="56"/>
      <c r="B916" s="653">
        <v>43831</v>
      </c>
      <c r="C916" s="654">
        <f t="shared" si="12"/>
        <v>9956792079</v>
      </c>
      <c r="D916" s="56"/>
      <c r="E916" s="56"/>
      <c r="F916" s="663">
        <v>418101967</v>
      </c>
      <c r="G916" s="672">
        <v>194728889</v>
      </c>
      <c r="H916" s="646">
        <v>49968</v>
      </c>
      <c r="I916" s="646"/>
      <c r="K916" s="658"/>
      <c r="L916" s="658"/>
      <c r="M916" s="662"/>
      <c r="N916" s="662"/>
      <c r="O916" s="56"/>
    </row>
    <row r="917" spans="1:15">
      <c r="A917" s="56"/>
      <c r="B917" s="653">
        <v>43832</v>
      </c>
      <c r="C917" s="654">
        <f t="shared" si="12"/>
        <v>9712554223</v>
      </c>
      <c r="D917" s="56"/>
      <c r="E917" s="56"/>
      <c r="F917" s="663">
        <v>173864111</v>
      </c>
      <c r="G917" s="672">
        <v>194808393</v>
      </c>
      <c r="H917" s="646">
        <v>44779</v>
      </c>
      <c r="I917" s="646"/>
      <c r="K917" s="658"/>
      <c r="L917" s="658"/>
      <c r="M917" s="662"/>
      <c r="N917" s="662"/>
      <c r="O917" s="56"/>
    </row>
    <row r="918" spans="1:15">
      <c r="A918" s="56"/>
      <c r="B918" s="653">
        <v>43833</v>
      </c>
      <c r="C918" s="654">
        <f t="shared" si="12"/>
        <v>9789678329</v>
      </c>
      <c r="D918" s="56"/>
      <c r="E918" s="56"/>
      <c r="F918" s="663">
        <v>250988217</v>
      </c>
      <c r="G918" s="672">
        <v>195038352</v>
      </c>
      <c r="H918" s="646">
        <v>46133</v>
      </c>
      <c r="I918" s="646"/>
      <c r="K918" s="658"/>
      <c r="L918" s="658"/>
      <c r="M918" s="662"/>
      <c r="N918" s="662"/>
      <c r="O918" s="56"/>
    </row>
    <row r="919" spans="1:15">
      <c r="A919" s="56"/>
      <c r="B919" s="653">
        <v>43834</v>
      </c>
      <c r="C919" s="654">
        <f t="shared" si="12"/>
        <v>10098419616</v>
      </c>
      <c r="D919" s="56"/>
      <c r="E919" s="56"/>
      <c r="F919" s="663">
        <v>559729504</v>
      </c>
      <c r="G919" s="672">
        <v>195462173</v>
      </c>
      <c r="H919" s="646">
        <v>44558</v>
      </c>
      <c r="I919" s="646"/>
      <c r="K919" s="658"/>
      <c r="L919" s="658"/>
      <c r="M919" s="662"/>
      <c r="N919" s="662"/>
      <c r="O919" s="56"/>
    </row>
    <row r="920" spans="1:15">
      <c r="A920" s="56"/>
      <c r="B920" s="653">
        <v>43835</v>
      </c>
      <c r="C920" s="654">
        <f t="shared" si="12"/>
        <v>10344237907</v>
      </c>
      <c r="D920" s="56"/>
      <c r="E920" s="56"/>
      <c r="F920" s="663">
        <v>805547795</v>
      </c>
      <c r="G920" s="672">
        <v>195596079</v>
      </c>
      <c r="H920" s="646">
        <v>49919</v>
      </c>
      <c r="I920" s="646"/>
      <c r="K920" s="658"/>
      <c r="L920" s="658"/>
      <c r="M920" s="662"/>
      <c r="N920" s="662"/>
      <c r="O920" s="56"/>
    </row>
    <row r="921" spans="1:15">
      <c r="A921" s="56"/>
      <c r="B921" s="653">
        <v>43836</v>
      </c>
      <c r="C921" s="654">
        <f t="shared" si="12"/>
        <v>9814062532</v>
      </c>
      <c r="D921" s="56"/>
      <c r="E921" s="56"/>
      <c r="F921" s="663">
        <v>275372420</v>
      </c>
      <c r="G921" s="672">
        <v>195735983</v>
      </c>
      <c r="H921" s="646">
        <v>45497</v>
      </c>
      <c r="I921" s="646"/>
      <c r="K921" s="658"/>
      <c r="L921" s="658"/>
      <c r="M921" s="662"/>
      <c r="N921" s="662"/>
      <c r="O921" s="56"/>
    </row>
    <row r="922" spans="1:15">
      <c r="A922" s="56"/>
      <c r="B922" s="653">
        <v>43837</v>
      </c>
      <c r="C922" s="654">
        <f t="shared" si="12"/>
        <v>10252586965</v>
      </c>
      <c r="D922" s="56"/>
      <c r="E922" s="56"/>
      <c r="F922" s="663">
        <v>713896853</v>
      </c>
      <c r="G922" s="672">
        <v>195776167</v>
      </c>
      <c r="H922" s="646">
        <v>50204</v>
      </c>
      <c r="I922" s="646"/>
      <c r="K922" s="658"/>
      <c r="L922" s="658"/>
      <c r="M922" s="662"/>
      <c r="N922" s="662"/>
      <c r="O922" s="56"/>
    </row>
    <row r="923" spans="1:15">
      <c r="A923" s="56"/>
      <c r="B923" s="653">
        <v>43838</v>
      </c>
      <c r="C923" s="654">
        <f t="shared" si="12"/>
        <v>9673822705</v>
      </c>
      <c r="D923" s="56"/>
      <c r="E923" s="56"/>
      <c r="F923" s="663">
        <v>135132593</v>
      </c>
      <c r="G923" s="672">
        <v>196018420</v>
      </c>
      <c r="H923" s="646">
        <v>44897</v>
      </c>
      <c r="I923" s="646"/>
      <c r="K923" s="658"/>
      <c r="L923" s="658"/>
      <c r="M923" s="662"/>
      <c r="N923" s="662"/>
      <c r="O923" s="56"/>
    </row>
    <row r="924" spans="1:15">
      <c r="A924" s="56"/>
      <c r="B924" s="653">
        <v>43839</v>
      </c>
      <c r="C924" s="654">
        <f t="shared" si="12"/>
        <v>10262630330</v>
      </c>
      <c r="D924" s="56"/>
      <c r="E924" s="56"/>
      <c r="F924" s="663">
        <v>723940218</v>
      </c>
      <c r="G924" s="672">
        <v>196037236</v>
      </c>
      <c r="H924" s="646">
        <v>45388</v>
      </c>
      <c r="I924" s="646"/>
      <c r="K924" s="658"/>
      <c r="L924" s="658"/>
      <c r="M924" s="662"/>
      <c r="N924" s="662"/>
      <c r="O924" s="56"/>
    </row>
    <row r="925" spans="1:15">
      <c r="A925" s="56"/>
      <c r="B925" s="653">
        <v>43840</v>
      </c>
      <c r="C925" s="654">
        <f t="shared" si="12"/>
        <v>10267162708</v>
      </c>
      <c r="D925" s="56"/>
      <c r="E925" s="56"/>
      <c r="F925" s="663">
        <v>728472596</v>
      </c>
      <c r="G925" s="672">
        <v>196166867</v>
      </c>
      <c r="H925" s="646">
        <v>49403</v>
      </c>
      <c r="I925" s="646"/>
      <c r="K925" s="658"/>
      <c r="L925" s="658"/>
      <c r="M925" s="662"/>
      <c r="N925" s="662"/>
      <c r="O925" s="56"/>
    </row>
    <row r="926" spans="1:15">
      <c r="A926" s="56"/>
      <c r="B926" s="653">
        <v>43841</v>
      </c>
      <c r="C926" s="654">
        <f t="shared" si="12"/>
        <v>9686896710</v>
      </c>
      <c r="D926" s="56"/>
      <c r="E926" s="56"/>
      <c r="F926" s="663">
        <v>148206598</v>
      </c>
      <c r="G926" s="672">
        <v>196238634</v>
      </c>
      <c r="H926" s="646">
        <v>49772</v>
      </c>
      <c r="I926" s="646"/>
      <c r="K926" s="658"/>
      <c r="L926" s="658"/>
      <c r="M926" s="662"/>
      <c r="N926" s="662"/>
      <c r="O926" s="56"/>
    </row>
    <row r="927" spans="1:15">
      <c r="A927" s="56"/>
      <c r="B927" s="653">
        <v>43842</v>
      </c>
      <c r="C927" s="654">
        <f t="shared" si="12"/>
        <v>9694119723</v>
      </c>
      <c r="D927" s="56"/>
      <c r="E927" s="56"/>
      <c r="F927" s="663">
        <v>155429611</v>
      </c>
      <c r="G927" s="672">
        <v>196589166</v>
      </c>
      <c r="H927" s="646">
        <v>45310</v>
      </c>
      <c r="I927" s="646"/>
      <c r="K927" s="658"/>
      <c r="L927" s="658"/>
      <c r="M927" s="662"/>
      <c r="N927" s="662"/>
      <c r="O927" s="56"/>
    </row>
    <row r="928" spans="1:15">
      <c r="A928" s="56"/>
      <c r="B928" s="653">
        <v>43843</v>
      </c>
      <c r="C928" s="654">
        <f t="shared" ref="C928:C991" si="13">F928+(F$88*28679+98765)+(G$88*6587+87654)+(E$88*9537+76543)+(J$88*5713+4528)</f>
        <v>9770935681</v>
      </c>
      <c r="D928" s="56"/>
      <c r="E928" s="56"/>
      <c r="F928" s="663">
        <v>232245569</v>
      </c>
      <c r="G928" s="672">
        <v>196636479</v>
      </c>
      <c r="H928" s="646">
        <v>47994</v>
      </c>
      <c r="I928" s="646"/>
      <c r="K928" s="658"/>
      <c r="L928" s="658"/>
      <c r="M928" s="662"/>
      <c r="N928" s="662"/>
      <c r="O928" s="56"/>
    </row>
    <row r="929" spans="1:15">
      <c r="A929" s="56"/>
      <c r="B929" s="653">
        <v>43844</v>
      </c>
      <c r="C929" s="654">
        <f t="shared" si="13"/>
        <v>9668594359</v>
      </c>
      <c r="D929" s="56"/>
      <c r="E929" s="56"/>
      <c r="F929" s="663">
        <v>129904247</v>
      </c>
      <c r="G929" s="672">
        <v>197091638</v>
      </c>
      <c r="H929" s="646">
        <v>46837</v>
      </c>
      <c r="I929" s="646"/>
      <c r="K929" s="658"/>
      <c r="L929" s="658"/>
      <c r="M929" s="662"/>
      <c r="N929" s="662"/>
      <c r="O929" s="56"/>
    </row>
    <row r="930" spans="1:15">
      <c r="A930" s="56"/>
      <c r="B930" s="653">
        <v>43845</v>
      </c>
      <c r="C930" s="654">
        <f t="shared" si="13"/>
        <v>9658975287</v>
      </c>
      <c r="D930" s="56"/>
      <c r="E930" s="56"/>
      <c r="F930" s="663">
        <v>120285175</v>
      </c>
      <c r="G930" s="672">
        <v>197228862</v>
      </c>
      <c r="H930" s="646">
        <v>46651</v>
      </c>
      <c r="I930" s="646"/>
      <c r="K930" s="658"/>
      <c r="L930" s="658"/>
      <c r="M930" s="662"/>
      <c r="N930" s="662"/>
      <c r="O930" s="56"/>
    </row>
    <row r="931" spans="1:15">
      <c r="A931" s="56"/>
      <c r="B931" s="653">
        <v>43846</v>
      </c>
      <c r="C931" s="654">
        <f t="shared" si="13"/>
        <v>10397778130</v>
      </c>
      <c r="D931" s="56"/>
      <c r="E931" s="56"/>
      <c r="F931" s="663">
        <v>859088018</v>
      </c>
      <c r="G931" s="672">
        <v>197304414</v>
      </c>
      <c r="H931" s="646">
        <v>47823</v>
      </c>
      <c r="I931" s="646"/>
      <c r="K931" s="658"/>
      <c r="L931" s="658"/>
      <c r="M931" s="662"/>
      <c r="N931" s="662"/>
      <c r="O931" s="56"/>
    </row>
    <row r="932" spans="1:15">
      <c r="A932" s="56"/>
      <c r="B932" s="653">
        <v>43847</v>
      </c>
      <c r="C932" s="654">
        <f t="shared" si="13"/>
        <v>10528805503</v>
      </c>
      <c r="D932" s="56"/>
      <c r="E932" s="56"/>
      <c r="F932" s="663">
        <v>990115391</v>
      </c>
      <c r="G932" s="672">
        <v>197440069</v>
      </c>
      <c r="H932" s="646">
        <v>43210</v>
      </c>
      <c r="I932" s="646"/>
      <c r="K932" s="658"/>
      <c r="L932" s="658"/>
      <c r="M932" s="662"/>
      <c r="N932" s="662"/>
      <c r="O932" s="56"/>
    </row>
    <row r="933" spans="1:15">
      <c r="A933" s="56"/>
      <c r="B933" s="653">
        <v>43848</v>
      </c>
      <c r="C933" s="654">
        <f t="shared" si="13"/>
        <v>10400991929</v>
      </c>
      <c r="D933" s="56"/>
      <c r="E933" s="56"/>
      <c r="F933" s="663">
        <v>862301817</v>
      </c>
      <c r="G933" s="672">
        <v>197486119</v>
      </c>
      <c r="H933" s="646">
        <v>46104</v>
      </c>
      <c r="I933" s="646"/>
      <c r="K933" s="658"/>
      <c r="L933" s="658"/>
      <c r="M933" s="662"/>
      <c r="N933" s="662"/>
      <c r="O933" s="56"/>
    </row>
    <row r="934" spans="1:15">
      <c r="A934" s="56"/>
      <c r="B934" s="653">
        <v>43849</v>
      </c>
      <c r="C934" s="654">
        <f t="shared" si="13"/>
        <v>10015278302</v>
      </c>
      <c r="D934" s="56"/>
      <c r="E934" s="56"/>
      <c r="F934" s="663">
        <v>476588190</v>
      </c>
      <c r="G934" s="672">
        <v>197605953</v>
      </c>
      <c r="H934" s="646">
        <v>50344</v>
      </c>
      <c r="I934" s="646"/>
      <c r="K934" s="658"/>
      <c r="L934" s="658"/>
      <c r="M934" s="662"/>
      <c r="N934" s="662"/>
      <c r="O934" s="56"/>
    </row>
    <row r="935" spans="1:15">
      <c r="A935" s="56"/>
      <c r="B935" s="653">
        <v>43850</v>
      </c>
      <c r="C935" s="654">
        <f t="shared" si="13"/>
        <v>10018573337</v>
      </c>
      <c r="D935" s="56"/>
      <c r="E935" s="56"/>
      <c r="F935" s="663">
        <v>479883225</v>
      </c>
      <c r="G935" s="672">
        <v>197793347</v>
      </c>
      <c r="H935" s="646">
        <v>47949</v>
      </c>
      <c r="I935" s="646"/>
      <c r="K935" s="658"/>
      <c r="L935" s="658"/>
      <c r="M935" s="662"/>
      <c r="N935" s="662"/>
      <c r="O935" s="56"/>
    </row>
    <row r="936" spans="1:15">
      <c r="A936" s="56"/>
      <c r="B936" s="653">
        <v>43851</v>
      </c>
      <c r="C936" s="654">
        <f t="shared" si="13"/>
        <v>10137175838</v>
      </c>
      <c r="D936" s="56"/>
      <c r="E936" s="56"/>
      <c r="F936" s="663">
        <v>598485726</v>
      </c>
      <c r="G936" s="672">
        <v>197828315</v>
      </c>
      <c r="H936" s="646">
        <v>44266</v>
      </c>
      <c r="I936" s="646"/>
      <c r="K936" s="658"/>
      <c r="L936" s="658"/>
      <c r="M936" s="662"/>
      <c r="N936" s="662"/>
      <c r="O936" s="56"/>
    </row>
    <row r="937" spans="1:15">
      <c r="A937" s="56"/>
      <c r="B937" s="653">
        <v>43852</v>
      </c>
      <c r="C937" s="654">
        <f t="shared" si="13"/>
        <v>9646872686</v>
      </c>
      <c r="D937" s="56"/>
      <c r="E937" s="56"/>
      <c r="F937" s="663">
        <v>108182574</v>
      </c>
      <c r="G937" s="672">
        <v>197885630</v>
      </c>
      <c r="H937" s="646">
        <v>46128</v>
      </c>
      <c r="I937" s="646"/>
      <c r="K937" s="658"/>
      <c r="L937" s="658"/>
      <c r="M937" s="662"/>
      <c r="N937" s="662"/>
      <c r="O937" s="56"/>
    </row>
    <row r="938" spans="1:15">
      <c r="A938" s="56"/>
      <c r="B938" s="653">
        <v>43853</v>
      </c>
      <c r="C938" s="654">
        <f t="shared" si="13"/>
        <v>9992687407</v>
      </c>
      <c r="D938" s="56"/>
      <c r="E938" s="56"/>
      <c r="F938" s="663">
        <v>453997295</v>
      </c>
      <c r="G938" s="672">
        <v>198271364</v>
      </c>
      <c r="H938" s="646">
        <v>43426</v>
      </c>
      <c r="I938" s="646"/>
      <c r="K938" s="658"/>
      <c r="L938" s="658"/>
      <c r="M938" s="662"/>
      <c r="N938" s="662"/>
      <c r="O938" s="56"/>
    </row>
    <row r="939" spans="1:15">
      <c r="A939" s="56"/>
      <c r="B939" s="653">
        <v>43854</v>
      </c>
      <c r="C939" s="654">
        <f t="shared" si="13"/>
        <v>10133409762</v>
      </c>
      <c r="D939" s="56"/>
      <c r="E939" s="56"/>
      <c r="F939" s="663">
        <v>594719650</v>
      </c>
      <c r="G939" s="672">
        <v>198287067</v>
      </c>
      <c r="H939" s="646">
        <v>43249</v>
      </c>
      <c r="I939" s="646"/>
      <c r="K939" s="658"/>
      <c r="L939" s="658"/>
      <c r="M939" s="662"/>
      <c r="N939" s="662"/>
      <c r="O939" s="56"/>
    </row>
    <row r="940" spans="1:15">
      <c r="A940" s="56"/>
      <c r="B940" s="653">
        <v>43855</v>
      </c>
      <c r="C940" s="654">
        <f t="shared" si="13"/>
        <v>9947665586</v>
      </c>
      <c r="D940" s="56"/>
      <c r="E940" s="56"/>
      <c r="F940" s="663">
        <v>408975474</v>
      </c>
      <c r="G940" s="672">
        <v>198396637</v>
      </c>
      <c r="H940" s="646">
        <v>43417</v>
      </c>
      <c r="I940" s="646"/>
      <c r="K940" s="658"/>
      <c r="L940" s="658"/>
      <c r="M940" s="662"/>
      <c r="N940" s="662"/>
      <c r="O940" s="56"/>
    </row>
    <row r="941" spans="1:15">
      <c r="A941" s="56"/>
      <c r="B941" s="653">
        <v>43856</v>
      </c>
      <c r="C941" s="654">
        <f t="shared" si="13"/>
        <v>9997854172</v>
      </c>
      <c r="D941" s="56"/>
      <c r="E941" s="56"/>
      <c r="F941" s="663">
        <v>459164060</v>
      </c>
      <c r="G941" s="672">
        <v>198446495</v>
      </c>
      <c r="H941" s="646">
        <v>48267</v>
      </c>
      <c r="I941" s="646"/>
      <c r="K941" s="658"/>
      <c r="L941" s="658"/>
      <c r="M941" s="662"/>
      <c r="N941" s="662"/>
      <c r="O941" s="56"/>
    </row>
    <row r="942" spans="1:15">
      <c r="A942" s="56"/>
      <c r="B942" s="653">
        <v>43857</v>
      </c>
      <c r="C942" s="654">
        <f t="shared" si="13"/>
        <v>10338805763</v>
      </c>
      <c r="D942" s="56"/>
      <c r="E942" s="56"/>
      <c r="F942" s="663">
        <v>800115651</v>
      </c>
      <c r="G942" s="672">
        <v>198493131</v>
      </c>
      <c r="H942" s="646">
        <v>47369</v>
      </c>
      <c r="I942" s="646"/>
      <c r="K942" s="658"/>
      <c r="L942" s="658"/>
      <c r="M942" s="662"/>
      <c r="N942" s="662"/>
      <c r="O942" s="56"/>
    </row>
    <row r="943" spans="1:15">
      <c r="A943" s="56"/>
      <c r="B943" s="653">
        <v>43858</v>
      </c>
      <c r="C943" s="654">
        <f t="shared" si="13"/>
        <v>10483545059</v>
      </c>
      <c r="D943" s="56"/>
      <c r="E943" s="56"/>
      <c r="F943" s="663">
        <v>944854947</v>
      </c>
      <c r="G943" s="672">
        <v>198550762</v>
      </c>
      <c r="H943" s="646">
        <v>47938</v>
      </c>
      <c r="I943" s="646"/>
      <c r="K943" s="658"/>
      <c r="L943" s="658"/>
      <c r="M943" s="662"/>
      <c r="N943" s="662"/>
      <c r="O943" s="56"/>
    </row>
    <row r="944" spans="1:15">
      <c r="A944" s="56"/>
      <c r="B944" s="653">
        <v>43859</v>
      </c>
      <c r="C944" s="654">
        <f t="shared" si="13"/>
        <v>9892308687</v>
      </c>
      <c r="D944" s="56"/>
      <c r="E944" s="56"/>
      <c r="F944" s="663">
        <v>353618575</v>
      </c>
      <c r="G944" s="672">
        <v>198669630</v>
      </c>
      <c r="H944" s="646">
        <v>50091</v>
      </c>
      <c r="I944" s="646"/>
      <c r="K944" s="658"/>
      <c r="L944" s="658"/>
      <c r="M944" s="662"/>
      <c r="N944" s="662"/>
      <c r="O944" s="56"/>
    </row>
    <row r="945" spans="1:15">
      <c r="A945" s="56"/>
      <c r="B945" s="653">
        <v>43860</v>
      </c>
      <c r="C945" s="654">
        <f t="shared" si="13"/>
        <v>10236711883</v>
      </c>
      <c r="D945" s="56"/>
      <c r="E945" s="56"/>
      <c r="F945" s="663">
        <v>698021771</v>
      </c>
      <c r="G945" s="672">
        <v>198669687</v>
      </c>
      <c r="H945" s="646">
        <v>46667</v>
      </c>
      <c r="I945" s="646"/>
      <c r="K945" s="658"/>
      <c r="L945" s="658"/>
      <c r="M945" s="662"/>
      <c r="N945" s="662"/>
      <c r="O945" s="56"/>
    </row>
    <row r="946" spans="1:15">
      <c r="A946" s="56"/>
      <c r="B946" s="653">
        <v>43861</v>
      </c>
      <c r="C946" s="654">
        <f t="shared" si="13"/>
        <v>10353812970</v>
      </c>
      <c r="D946" s="56"/>
      <c r="E946" s="56"/>
      <c r="F946" s="663">
        <v>815122858</v>
      </c>
      <c r="G946" s="672">
        <v>198687859</v>
      </c>
      <c r="H946" s="646">
        <v>48755</v>
      </c>
      <c r="I946" s="646"/>
      <c r="K946" s="658"/>
      <c r="L946" s="658"/>
      <c r="M946" s="662"/>
      <c r="N946" s="662"/>
      <c r="O946" s="56"/>
    </row>
    <row r="947" spans="1:15">
      <c r="A947" s="56"/>
      <c r="B947" s="653">
        <v>43862</v>
      </c>
      <c r="C947" s="654">
        <f t="shared" si="13"/>
        <v>9676673826</v>
      </c>
      <c r="D947" s="56"/>
      <c r="E947" s="56"/>
      <c r="F947" s="663">
        <v>137983714</v>
      </c>
      <c r="G947" s="672">
        <v>198766742</v>
      </c>
      <c r="H947" s="646">
        <v>48247</v>
      </c>
      <c r="I947" s="646"/>
      <c r="K947" s="658"/>
      <c r="L947" s="658"/>
      <c r="M947" s="662"/>
      <c r="N947" s="662"/>
      <c r="O947" s="56"/>
    </row>
    <row r="948" spans="1:15">
      <c r="A948" s="56"/>
      <c r="B948" s="653">
        <v>43863</v>
      </c>
      <c r="C948" s="654">
        <f t="shared" si="13"/>
        <v>10397339462</v>
      </c>
      <c r="D948" s="56"/>
      <c r="E948" s="56"/>
      <c r="F948" s="663">
        <v>858649350</v>
      </c>
      <c r="G948" s="672">
        <v>199204714</v>
      </c>
      <c r="H948" s="646">
        <v>44309</v>
      </c>
      <c r="I948" s="646"/>
      <c r="K948" s="658"/>
      <c r="L948" s="658"/>
      <c r="M948" s="662"/>
      <c r="N948" s="662"/>
      <c r="O948" s="56"/>
    </row>
    <row r="949" spans="1:15">
      <c r="A949" s="56"/>
      <c r="B949" s="653">
        <v>43864</v>
      </c>
      <c r="C949" s="654">
        <f t="shared" si="13"/>
        <v>10042945077</v>
      </c>
      <c r="D949" s="56"/>
      <c r="E949" s="56"/>
      <c r="F949" s="663">
        <v>504254965</v>
      </c>
      <c r="G949" s="672">
        <v>199212955</v>
      </c>
      <c r="H949" s="646">
        <v>49407</v>
      </c>
      <c r="I949" s="646"/>
      <c r="K949" s="658"/>
      <c r="L949" s="658"/>
      <c r="M949" s="662"/>
      <c r="N949" s="662"/>
      <c r="O949" s="56"/>
    </row>
    <row r="950" spans="1:15">
      <c r="A950" s="56"/>
      <c r="B950" s="653">
        <v>43865</v>
      </c>
      <c r="C950" s="654">
        <f t="shared" si="13"/>
        <v>10230995062</v>
      </c>
      <c r="D950" s="56"/>
      <c r="E950" s="56"/>
      <c r="F950" s="663">
        <v>692304950</v>
      </c>
      <c r="G950" s="672">
        <v>199277319</v>
      </c>
      <c r="H950" s="646">
        <v>49033</v>
      </c>
      <c r="I950" s="646"/>
      <c r="K950" s="658"/>
      <c r="L950" s="658"/>
      <c r="M950" s="662"/>
      <c r="N950" s="662"/>
      <c r="O950" s="56"/>
    </row>
    <row r="951" spans="1:15">
      <c r="A951" s="56"/>
      <c r="B951" s="653">
        <v>43866</v>
      </c>
      <c r="C951" s="654">
        <f t="shared" si="13"/>
        <v>9664146361</v>
      </c>
      <c r="D951" s="56"/>
      <c r="E951" s="56"/>
      <c r="F951" s="663">
        <v>125456249</v>
      </c>
      <c r="G951" s="672">
        <v>199319934</v>
      </c>
      <c r="H951" s="646">
        <v>45834</v>
      </c>
      <c r="I951" s="646"/>
      <c r="K951" s="658"/>
      <c r="L951" s="658"/>
      <c r="M951" s="662"/>
      <c r="N951" s="662"/>
      <c r="O951" s="56"/>
    </row>
    <row r="952" spans="1:15">
      <c r="A952" s="56"/>
      <c r="B952" s="653">
        <v>43867</v>
      </c>
      <c r="C952" s="654">
        <f t="shared" si="13"/>
        <v>9954184741</v>
      </c>
      <c r="D952" s="56"/>
      <c r="E952" s="56"/>
      <c r="F952" s="663">
        <v>415494629</v>
      </c>
      <c r="G952" s="672">
        <v>199571229</v>
      </c>
      <c r="H952" s="646">
        <v>46052</v>
      </c>
      <c r="I952" s="646"/>
      <c r="K952" s="658"/>
      <c r="L952" s="658"/>
      <c r="M952" s="662"/>
      <c r="N952" s="662"/>
      <c r="O952" s="56"/>
    </row>
    <row r="953" spans="1:15">
      <c r="A953" s="56"/>
      <c r="B953" s="653">
        <v>43868</v>
      </c>
      <c r="C953" s="654">
        <f t="shared" si="13"/>
        <v>9975768343</v>
      </c>
      <c r="D953" s="56"/>
      <c r="E953" s="56"/>
      <c r="F953" s="663">
        <v>437078231</v>
      </c>
      <c r="G953" s="672">
        <v>199851149</v>
      </c>
      <c r="H953" s="646">
        <v>48339</v>
      </c>
      <c r="I953" s="646"/>
      <c r="K953" s="658"/>
      <c r="L953" s="658"/>
      <c r="M953" s="662"/>
      <c r="N953" s="662"/>
      <c r="O953" s="56"/>
    </row>
    <row r="954" spans="1:15">
      <c r="A954" s="56"/>
      <c r="B954" s="653">
        <v>43869</v>
      </c>
      <c r="C954" s="654">
        <f t="shared" si="13"/>
        <v>10444968248</v>
      </c>
      <c r="D954" s="56"/>
      <c r="E954" s="56"/>
      <c r="F954" s="663">
        <v>906278136</v>
      </c>
      <c r="G954" s="672">
        <v>199903973</v>
      </c>
      <c r="H954" s="646">
        <v>45112</v>
      </c>
      <c r="I954" s="646"/>
      <c r="K954" s="658"/>
      <c r="L954" s="658"/>
      <c r="M954" s="662"/>
      <c r="N954" s="662"/>
      <c r="O954" s="56"/>
    </row>
    <row r="955" spans="1:15">
      <c r="A955" s="56"/>
      <c r="B955" s="653">
        <v>43870</v>
      </c>
      <c r="C955" s="654">
        <f t="shared" si="13"/>
        <v>10275368706</v>
      </c>
      <c r="D955" s="56"/>
      <c r="E955" s="56"/>
      <c r="F955" s="663">
        <v>736678594</v>
      </c>
      <c r="G955" s="672">
        <v>199995636</v>
      </c>
      <c r="H955" s="646">
        <v>45631</v>
      </c>
      <c r="I955" s="646"/>
      <c r="K955" s="658"/>
      <c r="L955" s="658"/>
      <c r="M955" s="662"/>
      <c r="N955" s="662"/>
      <c r="O955" s="56"/>
    </row>
    <row r="956" spans="1:15">
      <c r="A956" s="56"/>
      <c r="B956" s="653">
        <v>43871</v>
      </c>
      <c r="C956" s="654">
        <f t="shared" si="13"/>
        <v>10184271944</v>
      </c>
      <c r="D956" s="56"/>
      <c r="E956" s="56"/>
      <c r="F956" s="663">
        <v>645581832</v>
      </c>
      <c r="G956" s="672">
        <v>200047080</v>
      </c>
      <c r="H956" s="646">
        <v>48536</v>
      </c>
      <c r="I956" s="646"/>
      <c r="K956" s="658"/>
      <c r="L956" s="658"/>
      <c r="M956" s="662"/>
      <c r="N956" s="662"/>
      <c r="O956" s="56"/>
    </row>
    <row r="957" spans="1:15">
      <c r="A957" s="56"/>
      <c r="B957" s="653">
        <v>43872</v>
      </c>
      <c r="C957" s="654">
        <f t="shared" si="13"/>
        <v>9834852008</v>
      </c>
      <c r="D957" s="56"/>
      <c r="E957" s="56"/>
      <c r="F957" s="663">
        <v>296161896</v>
      </c>
      <c r="G957" s="672">
        <v>200380360</v>
      </c>
      <c r="H957" s="646">
        <v>46300</v>
      </c>
      <c r="I957" s="646"/>
      <c r="K957" s="658"/>
      <c r="L957" s="658"/>
      <c r="M957" s="662"/>
      <c r="N957" s="662"/>
      <c r="O957" s="56"/>
    </row>
    <row r="958" spans="1:15">
      <c r="A958" s="56"/>
      <c r="B958" s="653">
        <v>43873</v>
      </c>
      <c r="C958" s="654">
        <f t="shared" si="13"/>
        <v>10281255901</v>
      </c>
      <c r="D958" s="56"/>
      <c r="E958" s="56"/>
      <c r="F958" s="663">
        <v>742565789</v>
      </c>
      <c r="G958" s="672">
        <v>200614292</v>
      </c>
      <c r="H958" s="646">
        <v>43530</v>
      </c>
      <c r="I958" s="646"/>
      <c r="K958" s="658"/>
      <c r="L958" s="658"/>
      <c r="M958" s="662"/>
      <c r="N958" s="662"/>
      <c r="O958" s="56"/>
    </row>
    <row r="959" spans="1:15">
      <c r="A959" s="56"/>
      <c r="B959" s="653">
        <v>43874</v>
      </c>
      <c r="C959" s="654">
        <f t="shared" si="13"/>
        <v>10028304849</v>
      </c>
      <c r="D959" s="56"/>
      <c r="E959" s="56"/>
      <c r="F959" s="663">
        <v>489614737</v>
      </c>
      <c r="G959" s="672">
        <v>200777399</v>
      </c>
      <c r="H959" s="646">
        <v>47333</v>
      </c>
      <c r="I959" s="646"/>
      <c r="K959" s="658"/>
      <c r="L959" s="658"/>
      <c r="M959" s="662"/>
      <c r="N959" s="662"/>
      <c r="O959" s="56"/>
    </row>
    <row r="960" spans="1:15">
      <c r="A960" s="56"/>
      <c r="B960" s="653">
        <v>43875</v>
      </c>
      <c r="C960" s="654">
        <f t="shared" si="13"/>
        <v>9700436540</v>
      </c>
      <c r="D960" s="56"/>
      <c r="E960" s="56"/>
      <c r="F960" s="663">
        <v>161746428</v>
      </c>
      <c r="G960" s="672">
        <v>200980514</v>
      </c>
      <c r="H960" s="646">
        <v>44392</v>
      </c>
      <c r="I960" s="646"/>
      <c r="K960" s="658"/>
      <c r="L960" s="658"/>
      <c r="M960" s="662"/>
      <c r="N960" s="662"/>
      <c r="O960" s="56"/>
    </row>
    <row r="961" spans="1:15">
      <c r="A961" s="56"/>
      <c r="B961" s="653">
        <v>43876</v>
      </c>
      <c r="C961" s="654">
        <f t="shared" si="13"/>
        <v>10531823822</v>
      </c>
      <c r="D961" s="56"/>
      <c r="E961" s="56"/>
      <c r="F961" s="663">
        <v>993133710</v>
      </c>
      <c r="G961" s="672">
        <v>201331485</v>
      </c>
      <c r="H961" s="646">
        <v>45968</v>
      </c>
      <c r="I961" s="646"/>
      <c r="K961" s="658"/>
      <c r="L961" s="658"/>
      <c r="M961" s="662"/>
      <c r="N961" s="662"/>
      <c r="O961" s="56"/>
    </row>
    <row r="962" spans="1:15">
      <c r="A962" s="56"/>
      <c r="B962" s="653">
        <v>43877</v>
      </c>
      <c r="C962" s="654">
        <f t="shared" si="13"/>
        <v>10303482678</v>
      </c>
      <c r="D962" s="56"/>
      <c r="E962" s="56"/>
      <c r="F962" s="663">
        <v>764792566</v>
      </c>
      <c r="G962" s="672">
        <v>201476260</v>
      </c>
      <c r="H962" s="646">
        <v>49494</v>
      </c>
      <c r="I962" s="646"/>
      <c r="K962" s="658"/>
      <c r="L962" s="658"/>
      <c r="M962" s="662"/>
      <c r="N962" s="662"/>
      <c r="O962" s="56"/>
    </row>
    <row r="963" spans="1:15">
      <c r="A963" s="56"/>
      <c r="B963" s="653">
        <v>43878</v>
      </c>
      <c r="C963" s="654">
        <f t="shared" si="13"/>
        <v>10004468859</v>
      </c>
      <c r="D963" s="56"/>
      <c r="E963" s="56"/>
      <c r="F963" s="663">
        <v>465778747</v>
      </c>
      <c r="G963" s="672">
        <v>201554269</v>
      </c>
      <c r="H963" s="646">
        <v>46822</v>
      </c>
      <c r="I963" s="646"/>
      <c r="K963" s="658"/>
      <c r="L963" s="658"/>
      <c r="M963" s="662"/>
      <c r="N963" s="662"/>
      <c r="O963" s="56"/>
    </row>
    <row r="964" spans="1:15">
      <c r="A964" s="56"/>
      <c r="B964" s="653">
        <v>43879</v>
      </c>
      <c r="C964" s="654">
        <f t="shared" si="13"/>
        <v>10456638479</v>
      </c>
      <c r="D964" s="56"/>
      <c r="E964" s="56"/>
      <c r="F964" s="663">
        <v>917948367</v>
      </c>
      <c r="G964" s="672">
        <v>201556378</v>
      </c>
      <c r="H964" s="646">
        <v>45272</v>
      </c>
      <c r="I964" s="646"/>
      <c r="K964" s="658"/>
      <c r="L964" s="658"/>
      <c r="M964" s="662"/>
      <c r="N964" s="662"/>
      <c r="O964" s="56"/>
    </row>
    <row r="965" spans="1:15">
      <c r="A965" s="56"/>
      <c r="B965" s="653">
        <v>43880</v>
      </c>
      <c r="C965" s="654">
        <f t="shared" si="13"/>
        <v>10208390698</v>
      </c>
      <c r="D965" s="56"/>
      <c r="E965" s="56"/>
      <c r="F965" s="663">
        <v>669700586</v>
      </c>
      <c r="G965" s="672">
        <v>201631901</v>
      </c>
      <c r="H965" s="646">
        <v>47511</v>
      </c>
      <c r="I965" s="646"/>
      <c r="K965" s="658"/>
      <c r="L965" s="658"/>
      <c r="M965" s="662"/>
      <c r="N965" s="662"/>
      <c r="O965" s="56"/>
    </row>
    <row r="966" spans="1:15">
      <c r="A966" s="56"/>
      <c r="B966" s="653">
        <v>43881</v>
      </c>
      <c r="C966" s="654">
        <f t="shared" si="13"/>
        <v>9893448209</v>
      </c>
      <c r="D966" s="56"/>
      <c r="E966" s="56"/>
      <c r="F966" s="663">
        <v>354758097</v>
      </c>
      <c r="G966" s="672">
        <v>201768107</v>
      </c>
      <c r="H966" s="646">
        <v>48425</v>
      </c>
      <c r="I966" s="646"/>
      <c r="K966" s="658"/>
      <c r="L966" s="658"/>
      <c r="M966" s="662"/>
      <c r="N966" s="662"/>
      <c r="O966" s="56"/>
    </row>
    <row r="967" spans="1:15">
      <c r="A967" s="56"/>
      <c r="B967" s="653">
        <v>43882</v>
      </c>
      <c r="C967" s="654">
        <f t="shared" si="13"/>
        <v>10078754659</v>
      </c>
      <c r="D967" s="56"/>
      <c r="E967" s="56"/>
      <c r="F967" s="663">
        <v>540064547</v>
      </c>
      <c r="G967" s="672">
        <v>201833113</v>
      </c>
      <c r="H967" s="646">
        <v>43342</v>
      </c>
      <c r="I967" s="646"/>
      <c r="K967" s="658"/>
      <c r="L967" s="658"/>
      <c r="M967" s="662"/>
      <c r="N967" s="662"/>
      <c r="O967" s="56"/>
    </row>
    <row r="968" spans="1:15">
      <c r="A968" s="56"/>
      <c r="B968" s="653">
        <v>43883</v>
      </c>
      <c r="C968" s="654">
        <f t="shared" si="13"/>
        <v>9670796337</v>
      </c>
      <c r="D968" s="56"/>
      <c r="E968" s="56"/>
      <c r="F968" s="663">
        <v>132106225</v>
      </c>
      <c r="G968" s="672">
        <v>202183368</v>
      </c>
      <c r="H968" s="646">
        <v>43103</v>
      </c>
      <c r="I968" s="646"/>
      <c r="K968" s="658"/>
      <c r="L968" s="658"/>
      <c r="M968" s="662"/>
      <c r="N968" s="662"/>
      <c r="O968" s="56"/>
    </row>
    <row r="969" spans="1:15">
      <c r="A969" s="56"/>
      <c r="B969" s="653">
        <v>43884</v>
      </c>
      <c r="C969" s="654">
        <f t="shared" si="13"/>
        <v>10128577491</v>
      </c>
      <c r="D969" s="56"/>
      <c r="E969" s="56"/>
      <c r="F969" s="663">
        <v>589887379</v>
      </c>
      <c r="G969" s="672">
        <v>202299100</v>
      </c>
      <c r="H969" s="646">
        <v>43961</v>
      </c>
      <c r="I969" s="646"/>
      <c r="K969" s="658"/>
      <c r="L969" s="658"/>
      <c r="M969" s="662"/>
      <c r="N969" s="662"/>
      <c r="O969" s="56"/>
    </row>
    <row r="970" spans="1:15">
      <c r="A970" s="56"/>
      <c r="B970" s="653">
        <v>43885</v>
      </c>
      <c r="C970" s="654">
        <f t="shared" si="13"/>
        <v>9835311758</v>
      </c>
      <c r="D970" s="56"/>
      <c r="E970" s="56"/>
      <c r="F970" s="663">
        <v>296621646</v>
      </c>
      <c r="G970" s="672">
        <v>202372602</v>
      </c>
      <c r="H970" s="646">
        <v>47789</v>
      </c>
      <c r="I970" s="646"/>
      <c r="K970" s="658"/>
      <c r="L970" s="658"/>
      <c r="M970" s="662"/>
      <c r="N970" s="662"/>
      <c r="O970" s="56"/>
    </row>
    <row r="971" spans="1:15">
      <c r="A971" s="56"/>
      <c r="B971" s="653">
        <v>43886</v>
      </c>
      <c r="C971" s="654">
        <f t="shared" si="13"/>
        <v>10057176057</v>
      </c>
      <c r="D971" s="56"/>
      <c r="E971" s="56"/>
      <c r="F971" s="663">
        <v>518485945</v>
      </c>
      <c r="G971" s="672">
        <v>202463558</v>
      </c>
      <c r="H971" s="646">
        <v>44380</v>
      </c>
      <c r="I971" s="646"/>
      <c r="K971" s="658"/>
      <c r="L971" s="658"/>
      <c r="M971" s="662"/>
      <c r="N971" s="662"/>
      <c r="O971" s="56"/>
    </row>
    <row r="972" spans="1:15">
      <c r="A972" s="56"/>
      <c r="B972" s="653">
        <v>43887</v>
      </c>
      <c r="C972" s="654">
        <f t="shared" si="13"/>
        <v>9730381264</v>
      </c>
      <c r="D972" s="56"/>
      <c r="E972" s="56"/>
      <c r="F972" s="663">
        <v>191691152</v>
      </c>
      <c r="G972" s="672">
        <v>202746579</v>
      </c>
      <c r="H972" s="646">
        <v>43421</v>
      </c>
      <c r="I972" s="646"/>
      <c r="K972" s="658"/>
      <c r="L972" s="658"/>
      <c r="M972" s="662"/>
      <c r="N972" s="662"/>
      <c r="O972" s="56"/>
    </row>
    <row r="973" spans="1:15">
      <c r="A973" s="56"/>
      <c r="B973" s="653">
        <v>43888</v>
      </c>
      <c r="C973" s="654">
        <f t="shared" si="13"/>
        <v>9918787309</v>
      </c>
      <c r="D973" s="56"/>
      <c r="E973" s="56"/>
      <c r="F973" s="663">
        <v>380097197</v>
      </c>
      <c r="G973" s="672">
        <v>202762175</v>
      </c>
      <c r="H973" s="646">
        <v>47266</v>
      </c>
      <c r="I973" s="646"/>
      <c r="K973" s="658"/>
      <c r="L973" s="658"/>
      <c r="M973" s="662"/>
      <c r="N973" s="662"/>
      <c r="O973" s="56"/>
    </row>
    <row r="974" spans="1:15">
      <c r="A974" s="56"/>
      <c r="B974" s="653">
        <v>43889</v>
      </c>
      <c r="C974" s="654">
        <f t="shared" si="13"/>
        <v>10351227209</v>
      </c>
      <c r="D974" s="56"/>
      <c r="E974" s="56"/>
      <c r="F974" s="663">
        <v>812537097</v>
      </c>
      <c r="G974" s="672">
        <v>202819903</v>
      </c>
      <c r="H974" s="646">
        <v>45066</v>
      </c>
      <c r="I974" s="646"/>
      <c r="K974" s="658"/>
      <c r="L974" s="658"/>
      <c r="M974" s="662"/>
      <c r="N974" s="662"/>
      <c r="O974" s="56"/>
    </row>
    <row r="975" spans="1:15">
      <c r="A975" s="56"/>
      <c r="B975" s="653">
        <v>43890</v>
      </c>
      <c r="C975" s="654">
        <f t="shared" si="13"/>
        <v>9822886546</v>
      </c>
      <c r="D975" s="56"/>
      <c r="E975" s="56"/>
      <c r="F975" s="663">
        <v>284196434</v>
      </c>
      <c r="G975" s="672">
        <v>202933095</v>
      </c>
      <c r="H975" s="646">
        <v>50390</v>
      </c>
      <c r="I975" s="646"/>
      <c r="K975" s="658"/>
      <c r="L975" s="658"/>
      <c r="M975" s="662"/>
      <c r="N975" s="662"/>
      <c r="O975" s="56"/>
    </row>
    <row r="976" spans="1:15">
      <c r="A976" s="56"/>
      <c r="B976" s="653">
        <v>43891</v>
      </c>
      <c r="C976" s="654">
        <f t="shared" si="13"/>
        <v>9982450499</v>
      </c>
      <c r="D976" s="56"/>
      <c r="E976" s="56"/>
      <c r="F976" s="663">
        <v>443760387</v>
      </c>
      <c r="G976" s="672">
        <v>202970906</v>
      </c>
      <c r="H976" s="646">
        <v>46270</v>
      </c>
      <c r="I976" s="646"/>
      <c r="K976" s="658"/>
      <c r="L976" s="658"/>
      <c r="M976" s="662"/>
      <c r="N976" s="662"/>
      <c r="O976" s="56"/>
    </row>
    <row r="977" spans="1:15">
      <c r="A977" s="56"/>
      <c r="B977" s="653">
        <v>43892</v>
      </c>
      <c r="C977" s="654">
        <f t="shared" si="13"/>
        <v>10507637350</v>
      </c>
      <c r="D977" s="56"/>
      <c r="E977" s="56"/>
      <c r="F977" s="663">
        <v>968947238</v>
      </c>
      <c r="G977" s="672">
        <v>203460321</v>
      </c>
      <c r="H977" s="646">
        <v>48337</v>
      </c>
      <c r="I977" s="646"/>
      <c r="K977" s="658"/>
      <c r="L977" s="658"/>
      <c r="M977" s="662"/>
      <c r="N977" s="662"/>
      <c r="O977" s="56"/>
    </row>
    <row r="978" spans="1:15">
      <c r="A978" s="56"/>
      <c r="B978" s="653">
        <v>43893</v>
      </c>
      <c r="C978" s="654">
        <f t="shared" si="13"/>
        <v>10162708398</v>
      </c>
      <c r="D978" s="56"/>
      <c r="E978" s="56"/>
      <c r="F978" s="663">
        <v>624018286</v>
      </c>
      <c r="G978" s="672">
        <v>203670981</v>
      </c>
      <c r="H978" s="646">
        <v>48530</v>
      </c>
      <c r="I978" s="646"/>
      <c r="K978" s="658"/>
      <c r="L978" s="658"/>
      <c r="M978" s="662"/>
      <c r="N978" s="662"/>
      <c r="O978" s="56"/>
    </row>
    <row r="979" spans="1:15">
      <c r="A979" s="56"/>
      <c r="B979" s="653">
        <v>43894</v>
      </c>
      <c r="C979" s="654">
        <f t="shared" si="13"/>
        <v>10318474021</v>
      </c>
      <c r="D979" s="56"/>
      <c r="E979" s="56"/>
      <c r="F979" s="663">
        <v>779783909</v>
      </c>
      <c r="G979" s="672">
        <v>203675488</v>
      </c>
      <c r="H979" s="646">
        <v>46207</v>
      </c>
      <c r="I979" s="646"/>
      <c r="K979" s="658"/>
      <c r="L979" s="658"/>
      <c r="M979" s="662"/>
      <c r="N979" s="662"/>
      <c r="O979" s="56"/>
    </row>
    <row r="980" spans="1:15">
      <c r="A980" s="56"/>
      <c r="B980" s="653">
        <v>43895</v>
      </c>
      <c r="C980" s="654">
        <f t="shared" si="13"/>
        <v>10121174301</v>
      </c>
      <c r="D980" s="56"/>
      <c r="E980" s="56"/>
      <c r="F980" s="663">
        <v>582484189</v>
      </c>
      <c r="G980" s="672">
        <v>203749403</v>
      </c>
      <c r="H980" s="646">
        <v>45083</v>
      </c>
      <c r="I980" s="646"/>
      <c r="K980" s="658"/>
      <c r="L980" s="658"/>
      <c r="M980" s="662"/>
      <c r="N980" s="662"/>
      <c r="O980" s="56"/>
    </row>
    <row r="981" spans="1:15">
      <c r="A981" s="56"/>
      <c r="B981" s="653">
        <v>43896</v>
      </c>
      <c r="C981" s="654">
        <f t="shared" si="13"/>
        <v>9684451174</v>
      </c>
      <c r="D981" s="56"/>
      <c r="E981" s="56"/>
      <c r="F981" s="663">
        <v>145761062</v>
      </c>
      <c r="G981" s="672">
        <v>203917275</v>
      </c>
      <c r="H981" s="646">
        <v>43897</v>
      </c>
      <c r="I981" s="646"/>
      <c r="K981" s="658"/>
      <c r="L981" s="658"/>
      <c r="M981" s="662"/>
      <c r="N981" s="662"/>
      <c r="O981" s="56"/>
    </row>
    <row r="982" spans="1:15">
      <c r="A982" s="56"/>
      <c r="B982" s="653">
        <v>43897</v>
      </c>
      <c r="C982" s="654">
        <f t="shared" si="13"/>
        <v>9742607387</v>
      </c>
      <c r="D982" s="56"/>
      <c r="E982" s="56"/>
      <c r="F982" s="663">
        <v>203917275</v>
      </c>
      <c r="G982" s="672">
        <v>203956831</v>
      </c>
      <c r="H982" s="646">
        <v>50338</v>
      </c>
      <c r="I982" s="646"/>
      <c r="K982" s="658"/>
      <c r="L982" s="658"/>
      <c r="M982" s="662"/>
      <c r="N982" s="662"/>
      <c r="O982" s="56"/>
    </row>
    <row r="983" spans="1:15">
      <c r="A983" s="56"/>
      <c r="B983" s="653">
        <v>43898</v>
      </c>
      <c r="C983" s="654">
        <f t="shared" si="13"/>
        <v>10010118698</v>
      </c>
      <c r="D983" s="56"/>
      <c r="E983" s="56"/>
      <c r="F983" s="663">
        <v>471428586</v>
      </c>
      <c r="G983" s="672">
        <v>203985932</v>
      </c>
      <c r="H983" s="646">
        <v>43804</v>
      </c>
      <c r="I983" s="646"/>
      <c r="K983" s="658"/>
      <c r="L983" s="658"/>
      <c r="M983" s="662"/>
      <c r="N983" s="662"/>
      <c r="O983" s="56"/>
    </row>
    <row r="984" spans="1:15">
      <c r="A984" s="56"/>
      <c r="B984" s="653">
        <v>43899</v>
      </c>
      <c r="C984" s="654">
        <f t="shared" si="13"/>
        <v>9934999197</v>
      </c>
      <c r="D984" s="56"/>
      <c r="E984" s="56"/>
      <c r="F984" s="663">
        <v>396309085</v>
      </c>
      <c r="G984" s="672">
        <v>203987980</v>
      </c>
      <c r="H984" s="646">
        <v>48850</v>
      </c>
      <c r="I984" s="646"/>
      <c r="K984" s="658"/>
      <c r="L984" s="658"/>
      <c r="M984" s="662"/>
      <c r="N984" s="662"/>
      <c r="O984" s="56"/>
    </row>
    <row r="985" spans="1:15">
      <c r="A985" s="56"/>
      <c r="B985" s="653">
        <v>43900</v>
      </c>
      <c r="C985" s="654">
        <f t="shared" si="13"/>
        <v>10036061798</v>
      </c>
      <c r="D985" s="56"/>
      <c r="E985" s="56"/>
      <c r="F985" s="663">
        <v>497371686</v>
      </c>
      <c r="G985" s="672">
        <v>204032750</v>
      </c>
      <c r="H985" s="646">
        <v>47900</v>
      </c>
      <c r="I985" s="646"/>
      <c r="K985" s="658"/>
      <c r="L985" s="658"/>
      <c r="M985" s="662"/>
      <c r="N985" s="662"/>
      <c r="O985" s="56"/>
    </row>
    <row r="986" spans="1:15">
      <c r="A986" s="56"/>
      <c r="B986" s="653">
        <v>43901</v>
      </c>
      <c r="C986" s="654">
        <f t="shared" si="13"/>
        <v>10185143205</v>
      </c>
      <c r="D986" s="56"/>
      <c r="E986" s="56"/>
      <c r="F986" s="663">
        <v>646453093</v>
      </c>
      <c r="G986" s="672">
        <v>204372158</v>
      </c>
      <c r="H986" s="646">
        <v>46126</v>
      </c>
      <c r="I986" s="646"/>
      <c r="K986" s="658"/>
      <c r="L986" s="658"/>
      <c r="M986" s="662"/>
      <c r="N986" s="662"/>
      <c r="O986" s="56"/>
    </row>
    <row r="987" spans="1:15">
      <c r="A987" s="56"/>
      <c r="B987" s="653">
        <v>43902</v>
      </c>
      <c r="C987" s="654">
        <f t="shared" si="13"/>
        <v>10348569385</v>
      </c>
      <c r="D987" s="56"/>
      <c r="E987" s="56"/>
      <c r="F987" s="663">
        <v>809879273</v>
      </c>
      <c r="G987" s="672">
        <v>204679577</v>
      </c>
      <c r="H987" s="646">
        <v>47170</v>
      </c>
      <c r="I987" s="646"/>
      <c r="K987" s="658"/>
      <c r="L987" s="658"/>
      <c r="M987" s="662"/>
      <c r="N987" s="662"/>
      <c r="O987" s="56"/>
    </row>
    <row r="988" spans="1:15">
      <c r="A988" s="56"/>
      <c r="B988" s="653">
        <v>43903</v>
      </c>
      <c r="C988" s="654">
        <f t="shared" si="13"/>
        <v>10502290965</v>
      </c>
      <c r="D988" s="56"/>
      <c r="E988" s="56"/>
      <c r="F988" s="663">
        <v>963600853</v>
      </c>
      <c r="G988" s="672">
        <v>204689812</v>
      </c>
      <c r="H988" s="646">
        <v>48017</v>
      </c>
      <c r="I988" s="646"/>
      <c r="K988" s="658"/>
      <c r="L988" s="658"/>
      <c r="M988" s="662"/>
      <c r="N988" s="662"/>
      <c r="O988" s="56"/>
    </row>
    <row r="989" spans="1:15">
      <c r="A989" s="56"/>
      <c r="B989" s="653">
        <v>43904</v>
      </c>
      <c r="C989" s="654">
        <f t="shared" si="13"/>
        <v>9693474283</v>
      </c>
      <c r="D989" s="56"/>
      <c r="E989" s="56"/>
      <c r="F989" s="663">
        <v>154784171</v>
      </c>
      <c r="G989" s="672">
        <v>204776005</v>
      </c>
      <c r="H989" s="646">
        <v>48642</v>
      </c>
      <c r="I989" s="646"/>
      <c r="K989" s="658"/>
      <c r="L989" s="658"/>
      <c r="M989" s="662"/>
      <c r="N989" s="662"/>
      <c r="O989" s="56"/>
    </row>
    <row r="990" spans="1:15">
      <c r="A990" s="56"/>
      <c r="B990" s="653">
        <v>43905</v>
      </c>
      <c r="C990" s="654">
        <f t="shared" si="13"/>
        <v>9676946442</v>
      </c>
      <c r="D990" s="56"/>
      <c r="E990" s="56"/>
      <c r="F990" s="663">
        <v>138256330</v>
      </c>
      <c r="G990" s="672">
        <v>204939657</v>
      </c>
      <c r="H990" s="646">
        <v>45404</v>
      </c>
      <c r="I990" s="646"/>
      <c r="K990" s="658"/>
      <c r="L990" s="658"/>
      <c r="M990" s="662"/>
      <c r="N990" s="662"/>
      <c r="O990" s="56"/>
    </row>
    <row r="991" spans="1:15">
      <c r="A991" s="56"/>
      <c r="B991" s="653">
        <v>43906</v>
      </c>
      <c r="C991" s="654">
        <f t="shared" si="13"/>
        <v>10459875539</v>
      </c>
      <c r="D991" s="56"/>
      <c r="E991" s="56"/>
      <c r="F991" s="663">
        <v>921185427</v>
      </c>
      <c r="G991" s="672">
        <v>204987940</v>
      </c>
      <c r="H991" s="646">
        <v>45106</v>
      </c>
      <c r="I991" s="646"/>
      <c r="K991" s="658"/>
      <c r="L991" s="658"/>
      <c r="M991" s="662"/>
      <c r="N991" s="662"/>
      <c r="O991" s="56"/>
    </row>
    <row r="992" spans="1:15">
      <c r="A992" s="56"/>
      <c r="B992" s="653">
        <v>43907</v>
      </c>
      <c r="C992" s="654">
        <f t="shared" ref="C992:C1055" si="14">F992+(F$88*28679+98765)+(G$88*6587+87654)+(E$88*9537+76543)+(J$88*5713+4528)</f>
        <v>10341265040</v>
      </c>
      <c r="D992" s="56"/>
      <c r="E992" s="56"/>
      <c r="F992" s="663">
        <v>802574928</v>
      </c>
      <c r="G992" s="672">
        <v>205098005</v>
      </c>
      <c r="H992" s="646">
        <v>49192</v>
      </c>
      <c r="I992" s="646"/>
      <c r="K992" s="658"/>
      <c r="L992" s="658"/>
      <c r="M992" s="662"/>
      <c r="N992" s="662"/>
      <c r="O992" s="56"/>
    </row>
    <row r="993" spans="1:15">
      <c r="A993" s="56"/>
      <c r="B993" s="653">
        <v>43908</v>
      </c>
      <c r="C993" s="654">
        <f t="shared" si="14"/>
        <v>9753342274</v>
      </c>
      <c r="D993" s="56"/>
      <c r="E993" s="56"/>
      <c r="F993" s="663">
        <v>214652162</v>
      </c>
      <c r="G993" s="672">
        <v>205128765</v>
      </c>
      <c r="H993" s="646">
        <v>45290</v>
      </c>
      <c r="I993" s="646"/>
      <c r="K993" s="658"/>
      <c r="L993" s="658"/>
      <c r="M993" s="662"/>
      <c r="N993" s="662"/>
      <c r="O993" s="56"/>
    </row>
    <row r="994" spans="1:15">
      <c r="A994" s="56"/>
      <c r="B994" s="653">
        <v>43909</v>
      </c>
      <c r="C994" s="654">
        <f t="shared" si="14"/>
        <v>9928111990</v>
      </c>
      <c r="D994" s="56"/>
      <c r="E994" s="56"/>
      <c r="F994" s="663">
        <v>389421878</v>
      </c>
      <c r="G994" s="672">
        <v>205279832</v>
      </c>
      <c r="H994" s="646">
        <v>47240</v>
      </c>
      <c r="I994" s="646"/>
      <c r="K994" s="658"/>
      <c r="L994" s="658"/>
      <c r="M994" s="662"/>
      <c r="N994" s="662"/>
      <c r="O994" s="56"/>
    </row>
    <row r="995" spans="1:15">
      <c r="A995" s="56"/>
      <c r="B995" s="653">
        <v>43910</v>
      </c>
      <c r="C995" s="654">
        <f t="shared" si="14"/>
        <v>10517487088</v>
      </c>
      <c r="D995" s="56"/>
      <c r="E995" s="56"/>
      <c r="F995" s="663">
        <v>978796976</v>
      </c>
      <c r="G995" s="672">
        <v>205443763</v>
      </c>
      <c r="H995" s="646">
        <v>46499</v>
      </c>
      <c r="I995" s="646"/>
      <c r="K995" s="658"/>
      <c r="L995" s="658"/>
      <c r="M995" s="662"/>
      <c r="N995" s="662"/>
      <c r="O995" s="56"/>
    </row>
    <row r="996" spans="1:15">
      <c r="A996" s="56"/>
      <c r="B996" s="653">
        <v>43911</v>
      </c>
      <c r="C996" s="654">
        <f t="shared" si="14"/>
        <v>10246907218</v>
      </c>
      <c r="D996" s="56"/>
      <c r="E996" s="56"/>
      <c r="F996" s="663">
        <v>708217106</v>
      </c>
      <c r="G996" s="672">
        <v>205705346</v>
      </c>
      <c r="H996" s="646">
        <v>46849</v>
      </c>
      <c r="I996" s="646"/>
      <c r="K996" s="658"/>
      <c r="L996" s="658"/>
      <c r="M996" s="662"/>
      <c r="N996" s="662"/>
      <c r="O996" s="56"/>
    </row>
    <row r="997" spans="1:15">
      <c r="A997" s="56"/>
      <c r="B997" s="653">
        <v>43912</v>
      </c>
      <c r="C997" s="654">
        <f t="shared" si="14"/>
        <v>10524813623</v>
      </c>
      <c r="D997" s="56"/>
      <c r="E997" s="56"/>
      <c r="F997" s="663">
        <v>986123511</v>
      </c>
      <c r="G997" s="672">
        <v>205766327</v>
      </c>
      <c r="H997" s="646">
        <v>49767</v>
      </c>
      <c r="I997" s="646"/>
      <c r="K997" s="658"/>
      <c r="L997" s="658"/>
      <c r="M997" s="662"/>
      <c r="N997" s="662"/>
      <c r="O997" s="56"/>
    </row>
    <row r="998" spans="1:15">
      <c r="A998" s="56"/>
      <c r="B998" s="653">
        <v>43913</v>
      </c>
      <c r="C998" s="654">
        <f t="shared" si="14"/>
        <v>9851081153</v>
      </c>
      <c r="D998" s="56"/>
      <c r="E998" s="56"/>
      <c r="F998" s="663">
        <v>312391041</v>
      </c>
      <c r="G998" s="672">
        <v>205806533</v>
      </c>
      <c r="H998" s="646">
        <v>49719</v>
      </c>
      <c r="I998" s="646"/>
      <c r="K998" s="658"/>
      <c r="L998" s="658"/>
      <c r="M998" s="662"/>
      <c r="N998" s="662"/>
      <c r="O998" s="56"/>
    </row>
    <row r="999" spans="1:15">
      <c r="A999" s="56"/>
      <c r="B999" s="653">
        <v>43914</v>
      </c>
      <c r="C999" s="654">
        <f t="shared" si="14"/>
        <v>10212753905</v>
      </c>
      <c r="D999" s="56"/>
      <c r="E999" s="56"/>
      <c r="F999" s="663">
        <v>674063793</v>
      </c>
      <c r="G999" s="672">
        <v>206086970</v>
      </c>
      <c r="H999" s="646">
        <v>46223</v>
      </c>
      <c r="I999" s="646"/>
      <c r="K999" s="658"/>
      <c r="L999" s="658"/>
      <c r="M999" s="662"/>
      <c r="N999" s="662"/>
      <c r="O999" s="56"/>
    </row>
    <row r="1000" spans="1:15">
      <c r="A1000" s="56"/>
      <c r="B1000" s="653">
        <v>43915</v>
      </c>
      <c r="C1000" s="654">
        <f t="shared" si="14"/>
        <v>10167584905</v>
      </c>
      <c r="D1000" s="56"/>
      <c r="E1000" s="56"/>
      <c r="F1000" s="663">
        <v>628894793</v>
      </c>
      <c r="G1000" s="672">
        <v>206438013</v>
      </c>
      <c r="H1000" s="646">
        <v>43121</v>
      </c>
      <c r="I1000" s="646"/>
      <c r="K1000" s="658"/>
      <c r="L1000" s="658"/>
      <c r="M1000" s="662"/>
      <c r="N1000" s="662"/>
      <c r="O1000" s="56"/>
    </row>
    <row r="1001" spans="1:15">
      <c r="A1001" s="56"/>
      <c r="B1001" s="653">
        <v>43916</v>
      </c>
      <c r="C1001" s="654">
        <f t="shared" si="14"/>
        <v>10502408730</v>
      </c>
      <c r="D1001" s="56"/>
      <c r="E1001" s="56"/>
      <c r="F1001" s="663">
        <v>963718618</v>
      </c>
      <c r="G1001" s="672">
        <v>206519010</v>
      </c>
      <c r="H1001" s="646">
        <v>44656</v>
      </c>
      <c r="I1001" s="646"/>
      <c r="K1001" s="56"/>
      <c r="L1001" s="56"/>
      <c r="M1001" s="662"/>
      <c r="N1001" s="662"/>
      <c r="O1001" s="56"/>
    </row>
    <row r="1002" spans="1:15">
      <c r="A1002" s="56"/>
      <c r="B1002" s="653">
        <v>43917</v>
      </c>
      <c r="C1002" s="654">
        <f t="shared" si="14"/>
        <v>9862060674</v>
      </c>
      <c r="D1002" s="56"/>
      <c r="E1002" s="56"/>
      <c r="F1002" s="663">
        <v>323370562</v>
      </c>
      <c r="G1002" s="672">
        <v>206724968</v>
      </c>
      <c r="H1002" s="646">
        <v>44524</v>
      </c>
      <c r="I1002" s="646"/>
      <c r="K1002" s="56"/>
      <c r="L1002" s="56"/>
      <c r="M1002" s="662"/>
      <c r="N1002" s="662"/>
      <c r="O1002" s="56"/>
    </row>
    <row r="1003" spans="1:15">
      <c r="A1003" s="56"/>
      <c r="B1003" s="653">
        <v>43918</v>
      </c>
      <c r="C1003" s="654">
        <f t="shared" si="14"/>
        <v>10193881701</v>
      </c>
      <c r="D1003" s="56"/>
      <c r="E1003" s="56"/>
      <c r="F1003" s="663">
        <v>655191589</v>
      </c>
      <c r="G1003" s="672">
        <v>206876388</v>
      </c>
      <c r="H1003" s="646">
        <v>47527</v>
      </c>
      <c r="I1003" s="646"/>
      <c r="K1003" s="56"/>
      <c r="L1003" s="56"/>
      <c r="M1003" s="662"/>
      <c r="N1003" s="662"/>
      <c r="O1003" s="56"/>
    </row>
    <row r="1004" spans="1:15">
      <c r="A1004" s="56"/>
      <c r="B1004" s="653">
        <v>43919</v>
      </c>
      <c r="C1004" s="654">
        <f t="shared" si="14"/>
        <v>10229656964</v>
      </c>
      <c r="D1004" s="56"/>
      <c r="E1004" s="56"/>
      <c r="F1004" s="663">
        <v>690966852</v>
      </c>
      <c r="G1004" s="672">
        <v>207031564</v>
      </c>
      <c r="H1004" s="646">
        <v>45787</v>
      </c>
      <c r="I1004" s="646"/>
      <c r="K1004" s="56"/>
      <c r="L1004" s="56"/>
      <c r="M1004" s="662"/>
      <c r="N1004" s="662"/>
      <c r="O1004" s="56"/>
    </row>
    <row r="1005" spans="1:15">
      <c r="A1005" s="56"/>
      <c r="B1005" s="653">
        <v>43920</v>
      </c>
      <c r="C1005" s="654">
        <f t="shared" si="14"/>
        <v>10290603991</v>
      </c>
      <c r="D1005" s="56"/>
      <c r="E1005" s="56"/>
      <c r="F1005" s="663">
        <v>751913879</v>
      </c>
      <c r="G1005" s="672">
        <v>207068986</v>
      </c>
      <c r="H1005" s="646">
        <v>49423</v>
      </c>
      <c r="I1005" s="646"/>
      <c r="K1005" s="56"/>
      <c r="L1005" s="56"/>
      <c r="M1005" s="662"/>
      <c r="N1005" s="662"/>
      <c r="O1005" s="56"/>
    </row>
    <row r="1006" spans="1:15">
      <c r="A1006" s="56"/>
      <c r="B1006" s="653">
        <v>43921</v>
      </c>
      <c r="C1006" s="654">
        <f t="shared" si="14"/>
        <v>9822858512</v>
      </c>
      <c r="D1006" s="56"/>
      <c r="E1006" s="56"/>
      <c r="F1006" s="663">
        <v>284168400</v>
      </c>
      <c r="G1006" s="672">
        <v>207139108</v>
      </c>
      <c r="H1006" s="646">
        <v>47932</v>
      </c>
      <c r="I1006" s="646"/>
      <c r="K1006" s="56"/>
      <c r="L1006" s="56"/>
      <c r="M1006" s="662"/>
      <c r="N1006" s="662"/>
      <c r="O1006" s="56"/>
    </row>
    <row r="1007" spans="1:15">
      <c r="A1007" s="56"/>
      <c r="B1007" s="653">
        <v>43922</v>
      </c>
      <c r="C1007" s="654">
        <f t="shared" si="14"/>
        <v>10046923085</v>
      </c>
      <c r="D1007" s="56"/>
      <c r="E1007" s="56"/>
      <c r="F1007" s="663">
        <v>508232973</v>
      </c>
      <c r="G1007" s="672">
        <v>207177919</v>
      </c>
      <c r="H1007" s="646">
        <v>48045</v>
      </c>
      <c r="I1007" s="646"/>
      <c r="K1007" s="56"/>
      <c r="L1007" s="56"/>
      <c r="M1007" s="662"/>
      <c r="N1007" s="662"/>
      <c r="O1007" s="56"/>
    </row>
    <row r="1008" spans="1:15">
      <c r="A1008" s="56"/>
      <c r="B1008" s="653">
        <v>43923</v>
      </c>
      <c r="C1008" s="654">
        <f t="shared" si="14"/>
        <v>10355764723</v>
      </c>
      <c r="D1008" s="56"/>
      <c r="E1008" s="56"/>
      <c r="F1008" s="663">
        <v>817074611</v>
      </c>
      <c r="G1008" s="672">
        <v>207212138</v>
      </c>
      <c r="H1008" s="646">
        <v>46056</v>
      </c>
      <c r="I1008" s="646"/>
      <c r="K1008" s="56"/>
      <c r="L1008" s="56"/>
      <c r="M1008" s="662"/>
      <c r="N1008" s="662"/>
      <c r="O1008" s="56"/>
    </row>
    <row r="1009" spans="1:15">
      <c r="A1009" s="56"/>
      <c r="B1009" s="653">
        <v>43924</v>
      </c>
      <c r="C1009" s="654">
        <f t="shared" si="14"/>
        <v>9871886596</v>
      </c>
      <c r="D1009" s="56"/>
      <c r="E1009" s="56"/>
      <c r="F1009" s="663">
        <v>333196484</v>
      </c>
      <c r="G1009" s="672">
        <v>207231295</v>
      </c>
      <c r="H1009" s="646">
        <v>45718</v>
      </c>
      <c r="I1009" s="646"/>
      <c r="K1009" s="56"/>
      <c r="L1009" s="56"/>
      <c r="M1009" s="662"/>
      <c r="N1009" s="662"/>
      <c r="O1009" s="56"/>
    </row>
    <row r="1010" spans="1:15">
      <c r="A1010" s="56"/>
      <c r="B1010" s="653">
        <v>43925</v>
      </c>
      <c r="C1010" s="654">
        <f t="shared" si="14"/>
        <v>10229554936</v>
      </c>
      <c r="D1010" s="56"/>
      <c r="E1010" s="56"/>
      <c r="F1010" s="663">
        <v>690864824</v>
      </c>
      <c r="G1010" s="672">
        <v>207276681</v>
      </c>
      <c r="H1010" s="646">
        <v>45572</v>
      </c>
      <c r="I1010" s="646"/>
      <c r="K1010" s="56"/>
      <c r="L1010" s="56"/>
      <c r="M1010" s="662"/>
      <c r="N1010" s="662"/>
      <c r="O1010" s="56"/>
    </row>
    <row r="1011" spans="1:15">
      <c r="A1011" s="56"/>
      <c r="B1011" s="653">
        <v>43926</v>
      </c>
      <c r="C1011" s="654">
        <f t="shared" si="14"/>
        <v>10457495167</v>
      </c>
      <c r="D1011" s="56"/>
      <c r="E1011" s="56"/>
      <c r="F1011" s="663">
        <v>918805055</v>
      </c>
      <c r="G1011" s="672">
        <v>207360490</v>
      </c>
      <c r="H1011" s="646">
        <v>49184</v>
      </c>
      <c r="I1011" s="646"/>
      <c r="K1011" s="56"/>
      <c r="L1011" s="56"/>
      <c r="M1011" s="662"/>
      <c r="N1011" s="662"/>
      <c r="O1011" s="56"/>
    </row>
    <row r="1012" spans="1:15">
      <c r="A1012" s="56"/>
      <c r="B1012" s="653">
        <v>43927</v>
      </c>
      <c r="C1012" s="654">
        <f t="shared" si="14"/>
        <v>10364492011</v>
      </c>
      <c r="D1012" s="56"/>
      <c r="E1012" s="56"/>
      <c r="F1012" s="663">
        <v>825801899</v>
      </c>
      <c r="G1012" s="672">
        <v>207495387</v>
      </c>
      <c r="H1012" s="646">
        <v>49517</v>
      </c>
      <c r="I1012" s="646"/>
      <c r="K1012" s="56"/>
      <c r="L1012" s="56"/>
      <c r="M1012" s="662"/>
      <c r="N1012" s="662"/>
      <c r="O1012" s="56"/>
    </row>
    <row r="1013" spans="1:15">
      <c r="A1013" s="56"/>
      <c r="B1013" s="653">
        <v>43928</v>
      </c>
      <c r="C1013" s="654">
        <f t="shared" si="14"/>
        <v>10059658251</v>
      </c>
      <c r="D1013" s="56"/>
      <c r="E1013" s="56"/>
      <c r="F1013" s="663">
        <v>520968139</v>
      </c>
      <c r="G1013" s="672">
        <v>207507596</v>
      </c>
      <c r="H1013" s="646">
        <v>43056</v>
      </c>
      <c r="I1013" s="646"/>
      <c r="K1013" s="56"/>
      <c r="L1013" s="56"/>
      <c r="M1013" s="662"/>
      <c r="N1013" s="662"/>
      <c r="O1013" s="56"/>
    </row>
    <row r="1014" spans="1:15">
      <c r="A1014" s="56"/>
      <c r="B1014" s="653">
        <v>43929</v>
      </c>
      <c r="C1014" s="654">
        <f t="shared" si="14"/>
        <v>9824224765</v>
      </c>
      <c r="D1014" s="56"/>
      <c r="E1014" s="56"/>
      <c r="F1014" s="663">
        <v>285534653</v>
      </c>
      <c r="G1014" s="672">
        <v>207556935</v>
      </c>
      <c r="H1014" s="646">
        <v>44311</v>
      </c>
      <c r="I1014" s="646"/>
      <c r="K1014" s="56"/>
      <c r="L1014" s="56"/>
      <c r="M1014" s="662"/>
      <c r="N1014" s="662"/>
      <c r="O1014" s="56"/>
    </row>
    <row r="1015" spans="1:15">
      <c r="A1015" s="56"/>
      <c r="B1015" s="653">
        <v>43930</v>
      </c>
      <c r="C1015" s="654">
        <f t="shared" si="14"/>
        <v>9976115125</v>
      </c>
      <c r="D1015" s="56"/>
      <c r="E1015" s="56"/>
      <c r="F1015" s="663">
        <v>437425013</v>
      </c>
      <c r="G1015" s="672">
        <v>207563837</v>
      </c>
      <c r="H1015" s="646">
        <v>44784</v>
      </c>
      <c r="I1015" s="646"/>
      <c r="K1015" s="56"/>
      <c r="L1015" s="56"/>
      <c r="M1015" s="662"/>
      <c r="N1015" s="662"/>
      <c r="O1015" s="56"/>
    </row>
    <row r="1016" spans="1:15">
      <c r="A1016" s="56"/>
      <c r="B1016" s="653">
        <v>43931</v>
      </c>
      <c r="C1016" s="654">
        <f t="shared" si="14"/>
        <v>10032545211</v>
      </c>
      <c r="D1016" s="56"/>
      <c r="E1016" s="56"/>
      <c r="F1016" s="663">
        <v>493855099</v>
      </c>
      <c r="G1016" s="672">
        <v>207567198</v>
      </c>
      <c r="H1016" s="646">
        <v>47929</v>
      </c>
      <c r="I1016" s="646"/>
      <c r="K1016" s="56"/>
      <c r="L1016" s="56"/>
      <c r="M1016" s="662"/>
      <c r="N1016" s="662"/>
      <c r="O1016" s="56"/>
    </row>
    <row r="1017" spans="1:15">
      <c r="A1017" s="56"/>
      <c r="B1017" s="653">
        <v>43932</v>
      </c>
      <c r="C1017" s="654">
        <f t="shared" si="14"/>
        <v>10470020297</v>
      </c>
      <c r="D1017" s="56"/>
      <c r="E1017" s="56"/>
      <c r="F1017" s="663">
        <v>931330185</v>
      </c>
      <c r="G1017" s="672">
        <v>207608149</v>
      </c>
      <c r="H1017" s="646">
        <v>48080</v>
      </c>
      <c r="I1017" s="646"/>
      <c r="K1017" s="56"/>
      <c r="L1017" s="56"/>
      <c r="M1017" s="662"/>
      <c r="N1017" s="662"/>
      <c r="O1017" s="56"/>
    </row>
    <row r="1018" spans="1:15">
      <c r="A1018" s="56"/>
      <c r="B1018" s="653">
        <v>43933</v>
      </c>
      <c r="C1018" s="654">
        <f t="shared" si="14"/>
        <v>10395039507</v>
      </c>
      <c r="D1018" s="56"/>
      <c r="E1018" s="56"/>
      <c r="F1018" s="663">
        <v>856349395</v>
      </c>
      <c r="G1018" s="672">
        <v>207684231</v>
      </c>
      <c r="H1018" s="646">
        <v>47671</v>
      </c>
      <c r="I1018" s="646"/>
      <c r="K1018" s="56"/>
      <c r="L1018" s="56"/>
      <c r="M1018" s="662"/>
      <c r="N1018" s="662"/>
      <c r="O1018" s="56"/>
    </row>
    <row r="1019" spans="1:15">
      <c r="A1019" s="56"/>
      <c r="B1019" s="653">
        <v>43934</v>
      </c>
      <c r="C1019" s="654">
        <f t="shared" si="14"/>
        <v>10536714214</v>
      </c>
      <c r="D1019" s="56"/>
      <c r="E1019" s="56"/>
      <c r="F1019" s="663">
        <v>998024102</v>
      </c>
      <c r="G1019" s="672">
        <v>207836818</v>
      </c>
      <c r="H1019" s="646">
        <v>45479</v>
      </c>
      <c r="I1019" s="646"/>
      <c r="K1019" s="56"/>
      <c r="L1019" s="56"/>
      <c r="M1019" s="662"/>
      <c r="N1019" s="662"/>
      <c r="O1019" s="56"/>
    </row>
    <row r="1020" spans="1:15">
      <c r="A1020" s="56"/>
      <c r="B1020" s="653">
        <v>43935</v>
      </c>
      <c r="C1020" s="654">
        <f t="shared" si="14"/>
        <v>9947110592</v>
      </c>
      <c r="D1020" s="56"/>
      <c r="E1020" s="56"/>
      <c r="F1020" s="663">
        <v>408420480</v>
      </c>
      <c r="G1020" s="672">
        <v>207936042</v>
      </c>
      <c r="H1020" s="646">
        <v>44075</v>
      </c>
      <c r="I1020" s="646"/>
      <c r="K1020" s="56"/>
      <c r="L1020" s="56"/>
      <c r="M1020" s="662"/>
      <c r="N1020" s="662"/>
      <c r="O1020" s="56"/>
    </row>
    <row r="1021" spans="1:15">
      <c r="A1021" s="56"/>
      <c r="B1021" s="653">
        <v>43936</v>
      </c>
      <c r="C1021" s="654">
        <f t="shared" si="14"/>
        <v>10300933605</v>
      </c>
      <c r="D1021" s="56"/>
      <c r="E1021" s="56"/>
      <c r="F1021" s="663">
        <v>762243493</v>
      </c>
      <c r="G1021" s="672">
        <v>208204050</v>
      </c>
      <c r="H1021" s="646">
        <v>49758</v>
      </c>
      <c r="I1021" s="646"/>
      <c r="K1021" s="56"/>
      <c r="L1021" s="56"/>
      <c r="M1021" s="662"/>
      <c r="N1021" s="662"/>
      <c r="O1021" s="56"/>
    </row>
    <row r="1022" spans="1:15">
      <c r="A1022" s="56"/>
      <c r="B1022" s="653">
        <v>43937</v>
      </c>
      <c r="C1022" s="654">
        <f t="shared" si="14"/>
        <v>9722704462</v>
      </c>
      <c r="D1022" s="56"/>
      <c r="E1022" s="56"/>
      <c r="F1022" s="663">
        <v>184014350</v>
      </c>
      <c r="G1022" s="672">
        <v>208451751</v>
      </c>
      <c r="H1022" s="646">
        <v>49322</v>
      </c>
      <c r="I1022" s="646"/>
      <c r="K1022" s="56"/>
      <c r="L1022" s="56"/>
      <c r="M1022" s="662"/>
      <c r="N1022" s="662"/>
      <c r="O1022" s="56"/>
    </row>
    <row r="1023" spans="1:15">
      <c r="A1023" s="56"/>
      <c r="B1023" s="653">
        <v>43938</v>
      </c>
      <c r="C1023" s="654">
        <f t="shared" si="14"/>
        <v>10158972897</v>
      </c>
      <c r="D1023" s="56"/>
      <c r="E1023" s="56"/>
      <c r="F1023" s="663">
        <v>620282785</v>
      </c>
      <c r="G1023" s="672">
        <v>208547958</v>
      </c>
      <c r="H1023" s="646">
        <v>49229</v>
      </c>
      <c r="I1023" s="646"/>
      <c r="K1023" s="56"/>
      <c r="L1023" s="56"/>
      <c r="M1023" s="662"/>
      <c r="N1023" s="662"/>
      <c r="O1023" s="56"/>
    </row>
    <row r="1024" spans="1:15">
      <c r="A1024" s="56"/>
      <c r="B1024" s="653">
        <v>43939</v>
      </c>
      <c r="C1024" s="654">
        <f t="shared" si="14"/>
        <v>9763366019</v>
      </c>
      <c r="D1024" s="56"/>
      <c r="E1024" s="56"/>
      <c r="F1024" s="663">
        <v>224675907</v>
      </c>
      <c r="G1024" s="672">
        <v>208619544</v>
      </c>
      <c r="H1024" s="646">
        <v>45140</v>
      </c>
      <c r="I1024" s="646"/>
      <c r="K1024" s="56"/>
      <c r="L1024" s="56"/>
      <c r="M1024" s="662"/>
      <c r="N1024" s="662"/>
      <c r="O1024" s="56"/>
    </row>
    <row r="1025" spans="1:15">
      <c r="A1025" s="56"/>
      <c r="B1025" s="653">
        <v>43940</v>
      </c>
      <c r="C1025" s="654">
        <f t="shared" si="14"/>
        <v>10386944047</v>
      </c>
      <c r="D1025" s="56"/>
      <c r="E1025" s="56"/>
      <c r="F1025" s="663">
        <v>848253935</v>
      </c>
      <c r="G1025" s="672">
        <v>208634572</v>
      </c>
      <c r="H1025" s="646">
        <v>47523</v>
      </c>
      <c r="I1025" s="646"/>
      <c r="K1025" s="56"/>
      <c r="L1025" s="56"/>
      <c r="M1025" s="662"/>
      <c r="N1025" s="662"/>
      <c r="O1025" s="56"/>
    </row>
    <row r="1026" spans="1:15">
      <c r="A1026" s="56"/>
      <c r="B1026" s="653">
        <v>43941</v>
      </c>
      <c r="C1026" s="654">
        <f t="shared" si="14"/>
        <v>10090073083</v>
      </c>
      <c r="D1026" s="56"/>
      <c r="E1026" s="56"/>
      <c r="F1026" s="663">
        <v>551382971</v>
      </c>
      <c r="G1026" s="672">
        <v>208842041</v>
      </c>
      <c r="H1026" s="646">
        <v>50049</v>
      </c>
      <c r="I1026" s="646"/>
      <c r="K1026" s="56"/>
      <c r="L1026" s="56"/>
      <c r="M1026" s="662"/>
      <c r="N1026" s="662"/>
      <c r="O1026" s="56"/>
    </row>
    <row r="1027" spans="1:15">
      <c r="A1027" s="56"/>
      <c r="B1027" s="653">
        <v>43942</v>
      </c>
      <c r="C1027" s="654">
        <f t="shared" si="14"/>
        <v>10310112668</v>
      </c>
      <c r="D1027" s="56"/>
      <c r="E1027" s="56"/>
      <c r="F1027" s="663">
        <v>771422556</v>
      </c>
      <c r="G1027" s="672">
        <v>208867398</v>
      </c>
      <c r="H1027" s="646">
        <v>47095</v>
      </c>
      <c r="I1027" s="646"/>
      <c r="K1027" s="56"/>
      <c r="L1027" s="56"/>
      <c r="M1027" s="662"/>
      <c r="N1027" s="662"/>
      <c r="O1027" s="56"/>
    </row>
    <row r="1028" spans="1:15">
      <c r="A1028" s="56"/>
      <c r="B1028" s="653">
        <v>43943</v>
      </c>
      <c r="C1028" s="654">
        <f t="shared" si="14"/>
        <v>10030190829</v>
      </c>
      <c r="D1028" s="56"/>
      <c r="E1028" s="56"/>
      <c r="F1028" s="663">
        <v>491500717</v>
      </c>
      <c r="G1028" s="672">
        <v>208916602</v>
      </c>
      <c r="H1028" s="646">
        <v>44731</v>
      </c>
      <c r="I1028" s="646"/>
      <c r="K1028" s="56"/>
      <c r="L1028" s="56"/>
      <c r="M1028" s="662"/>
      <c r="N1028" s="662"/>
      <c r="O1028" s="56"/>
    </row>
    <row r="1029" spans="1:15">
      <c r="A1029" s="56"/>
      <c r="B1029" s="653">
        <v>43944</v>
      </c>
      <c r="C1029" s="654">
        <f t="shared" si="14"/>
        <v>10410952042</v>
      </c>
      <c r="D1029" s="56"/>
      <c r="E1029" s="56"/>
      <c r="F1029" s="663">
        <v>872261930</v>
      </c>
      <c r="G1029" s="672">
        <v>208930094</v>
      </c>
      <c r="H1029" s="646">
        <v>44882</v>
      </c>
      <c r="I1029" s="646"/>
      <c r="K1029" s="56"/>
      <c r="L1029" s="56"/>
      <c r="M1029" s="662"/>
      <c r="N1029" s="662"/>
      <c r="O1029" s="56"/>
    </row>
    <row r="1030" spans="1:15">
      <c r="A1030" s="56"/>
      <c r="B1030" s="653">
        <v>43945</v>
      </c>
      <c r="C1030" s="654">
        <f t="shared" si="14"/>
        <v>10400842114</v>
      </c>
      <c r="D1030" s="56"/>
      <c r="E1030" s="56"/>
      <c r="F1030" s="663">
        <v>862152002</v>
      </c>
      <c r="G1030" s="672">
        <v>208945930</v>
      </c>
      <c r="H1030" s="646">
        <v>46442</v>
      </c>
      <c r="I1030" s="646"/>
      <c r="K1030" s="56"/>
      <c r="L1030" s="56"/>
      <c r="M1030" s="662"/>
      <c r="N1030" s="662"/>
      <c r="O1030" s="56"/>
    </row>
    <row r="1031" spans="1:15">
      <c r="A1031" s="56"/>
      <c r="B1031" s="653">
        <v>43946</v>
      </c>
      <c r="C1031" s="654">
        <f t="shared" si="14"/>
        <v>10041823130</v>
      </c>
      <c r="D1031" s="56"/>
      <c r="E1031" s="56"/>
      <c r="F1031" s="663">
        <v>503133018</v>
      </c>
      <c r="G1031" s="672">
        <v>208995639</v>
      </c>
      <c r="H1031" s="646">
        <v>47737</v>
      </c>
      <c r="I1031" s="646"/>
      <c r="K1031" s="56"/>
      <c r="L1031" s="56"/>
      <c r="M1031" s="662"/>
      <c r="N1031" s="662"/>
      <c r="O1031" s="56"/>
    </row>
    <row r="1032" spans="1:15">
      <c r="A1032" s="56"/>
      <c r="B1032" s="653">
        <v>43947</v>
      </c>
      <c r="C1032" s="654">
        <f t="shared" si="14"/>
        <v>9641898240</v>
      </c>
      <c r="D1032" s="56"/>
      <c r="E1032" s="56"/>
      <c r="F1032" s="663">
        <v>103208128</v>
      </c>
      <c r="G1032" s="672">
        <v>209029713</v>
      </c>
      <c r="H1032" s="646">
        <v>43286</v>
      </c>
      <c r="I1032" s="646"/>
      <c r="K1032" s="56"/>
      <c r="L1032" s="56"/>
      <c r="M1032" s="662"/>
      <c r="N1032" s="662"/>
      <c r="O1032" s="56"/>
    </row>
    <row r="1033" spans="1:15">
      <c r="A1033" s="56"/>
      <c r="B1033" s="653">
        <v>43948</v>
      </c>
      <c r="C1033" s="654">
        <f t="shared" si="14"/>
        <v>10206113217</v>
      </c>
      <c r="D1033" s="56"/>
      <c r="E1033" s="56"/>
      <c r="F1033" s="663">
        <v>667423105</v>
      </c>
      <c r="G1033" s="672">
        <v>209143078</v>
      </c>
      <c r="H1033" s="646">
        <v>49677</v>
      </c>
      <c r="I1033" s="646"/>
      <c r="K1033" s="56"/>
      <c r="L1033" s="56"/>
      <c r="M1033" s="662"/>
      <c r="N1033" s="662"/>
      <c r="O1033" s="56"/>
    </row>
    <row r="1034" spans="1:15">
      <c r="A1034" s="56"/>
      <c r="B1034" s="653">
        <v>43949</v>
      </c>
      <c r="C1034" s="654">
        <f t="shared" si="14"/>
        <v>9785013120</v>
      </c>
      <c r="D1034" s="56"/>
      <c r="E1034" s="56"/>
      <c r="F1034" s="663">
        <v>246323008</v>
      </c>
      <c r="G1034" s="672">
        <v>209189675</v>
      </c>
      <c r="H1034" s="646">
        <v>49398</v>
      </c>
      <c r="I1034" s="646"/>
      <c r="K1034" s="56"/>
      <c r="L1034" s="56"/>
      <c r="M1034" s="662"/>
      <c r="N1034" s="662"/>
      <c r="O1034" s="56"/>
    </row>
    <row r="1035" spans="1:15">
      <c r="A1035" s="56"/>
      <c r="B1035" s="653">
        <v>43950</v>
      </c>
      <c r="C1035" s="654">
        <f t="shared" si="14"/>
        <v>9969267936</v>
      </c>
      <c r="D1035" s="56"/>
      <c r="E1035" s="56"/>
      <c r="F1035" s="663">
        <v>430577824</v>
      </c>
      <c r="G1035" s="672">
        <v>209257734</v>
      </c>
      <c r="H1035" s="646">
        <v>43148</v>
      </c>
      <c r="I1035" s="646"/>
      <c r="K1035" s="56"/>
      <c r="L1035" s="56"/>
      <c r="M1035" s="662"/>
      <c r="N1035" s="662"/>
      <c r="O1035" s="56"/>
    </row>
    <row r="1036" spans="1:15">
      <c r="A1036" s="56"/>
      <c r="B1036" s="653">
        <v>43951</v>
      </c>
      <c r="C1036" s="654">
        <f t="shared" si="14"/>
        <v>10224141969</v>
      </c>
      <c r="D1036" s="56"/>
      <c r="E1036" s="56"/>
      <c r="F1036" s="663">
        <v>685451857</v>
      </c>
      <c r="G1036" s="672">
        <v>209357895</v>
      </c>
      <c r="H1036" s="646">
        <v>43717</v>
      </c>
      <c r="I1036" s="646"/>
      <c r="K1036" s="56"/>
      <c r="L1036" s="56"/>
      <c r="M1036" s="662"/>
      <c r="N1036" s="662"/>
      <c r="O1036" s="56"/>
    </row>
    <row r="1037" spans="1:15">
      <c r="A1037" s="56"/>
      <c r="B1037" s="653">
        <v>43952</v>
      </c>
      <c r="C1037" s="654">
        <f t="shared" si="14"/>
        <v>9853325476</v>
      </c>
      <c r="D1037" s="56"/>
      <c r="E1037" s="56"/>
      <c r="F1037" s="663">
        <v>314635364</v>
      </c>
      <c r="G1037" s="672">
        <v>209618776</v>
      </c>
      <c r="H1037" s="646">
        <v>45801</v>
      </c>
      <c r="I1037" s="646"/>
      <c r="K1037" s="56"/>
      <c r="L1037" s="56"/>
      <c r="M1037" s="662"/>
      <c r="N1037" s="662"/>
      <c r="O1037" s="56"/>
    </row>
    <row r="1038" spans="1:15">
      <c r="A1038" s="56"/>
      <c r="B1038" s="653">
        <v>43953</v>
      </c>
      <c r="C1038" s="654">
        <f t="shared" si="14"/>
        <v>9663270592</v>
      </c>
      <c r="D1038" s="56"/>
      <c r="E1038" s="56"/>
      <c r="F1038" s="663">
        <v>124580480</v>
      </c>
      <c r="G1038" s="672">
        <v>209790399</v>
      </c>
      <c r="H1038" s="646">
        <v>50356</v>
      </c>
      <c r="I1038" s="646"/>
      <c r="K1038" s="56"/>
      <c r="L1038" s="56"/>
      <c r="M1038" s="662"/>
      <c r="N1038" s="662"/>
      <c r="O1038" s="56"/>
    </row>
    <row r="1039" spans="1:15">
      <c r="A1039" s="56"/>
      <c r="B1039" s="653">
        <v>43954</v>
      </c>
      <c r="C1039" s="654">
        <f t="shared" si="14"/>
        <v>9874565666</v>
      </c>
      <c r="D1039" s="56"/>
      <c r="E1039" s="56"/>
      <c r="F1039" s="663">
        <v>335875554</v>
      </c>
      <c r="G1039" s="672">
        <v>209871959</v>
      </c>
      <c r="H1039" s="646">
        <v>48723</v>
      </c>
      <c r="I1039" s="646"/>
      <c r="K1039" s="56"/>
      <c r="L1039" s="56"/>
      <c r="M1039" s="662"/>
      <c r="N1039" s="662"/>
      <c r="O1039" s="56"/>
    </row>
    <row r="1040" spans="1:15">
      <c r="A1040" s="56"/>
      <c r="B1040" s="653">
        <v>43955</v>
      </c>
      <c r="C1040" s="654">
        <f t="shared" si="14"/>
        <v>9760026615</v>
      </c>
      <c r="D1040" s="56"/>
      <c r="E1040" s="56"/>
      <c r="F1040" s="663">
        <v>221336503</v>
      </c>
      <c r="G1040" s="672">
        <v>209908507</v>
      </c>
      <c r="H1040" s="646">
        <v>47935</v>
      </c>
      <c r="I1040" s="646"/>
      <c r="K1040" s="56"/>
      <c r="L1040" s="56"/>
      <c r="M1040" s="662"/>
      <c r="N1040" s="662"/>
      <c r="O1040" s="56"/>
    </row>
    <row r="1041" spans="1:15">
      <c r="A1041" s="56"/>
      <c r="B1041" s="653">
        <v>43956</v>
      </c>
      <c r="C1041" s="654">
        <f t="shared" si="14"/>
        <v>9724840485</v>
      </c>
      <c r="D1041" s="56"/>
      <c r="E1041" s="56"/>
      <c r="F1041" s="663">
        <v>186150373</v>
      </c>
      <c r="G1041" s="672">
        <v>209966417</v>
      </c>
      <c r="H1041" s="646">
        <v>49027</v>
      </c>
      <c r="I1041" s="646"/>
      <c r="K1041" s="56"/>
      <c r="L1041" s="56"/>
      <c r="M1041" s="662"/>
      <c r="N1041" s="662"/>
      <c r="O1041" s="56"/>
    </row>
    <row r="1042" spans="1:15">
      <c r="A1042" s="56"/>
      <c r="B1042" s="653">
        <v>43957</v>
      </c>
      <c r="C1042" s="654">
        <f t="shared" si="14"/>
        <v>9708752253</v>
      </c>
      <c r="D1042" s="56"/>
      <c r="E1042" s="56"/>
      <c r="F1042" s="663">
        <v>170062141</v>
      </c>
      <c r="G1042" s="672">
        <v>210064332</v>
      </c>
      <c r="H1042" s="646">
        <v>43535</v>
      </c>
      <c r="I1042" s="646"/>
      <c r="K1042" s="56"/>
      <c r="L1042" s="56"/>
      <c r="M1042" s="662"/>
      <c r="N1042" s="662"/>
      <c r="O1042" s="56"/>
    </row>
    <row r="1043" spans="1:15">
      <c r="A1043" s="56"/>
      <c r="B1043" s="653">
        <v>43958</v>
      </c>
      <c r="C1043" s="654">
        <f t="shared" si="14"/>
        <v>9698639217</v>
      </c>
      <c r="D1043" s="56"/>
      <c r="E1043" s="56"/>
      <c r="F1043" s="663">
        <v>159949105</v>
      </c>
      <c r="G1043" s="672">
        <v>210071512</v>
      </c>
      <c r="H1043" s="646">
        <v>43375</v>
      </c>
      <c r="I1043" s="646"/>
      <c r="K1043" s="56"/>
      <c r="L1043" s="56"/>
      <c r="M1043" s="662"/>
      <c r="N1043" s="662"/>
      <c r="O1043" s="56"/>
    </row>
    <row r="1044" spans="1:15">
      <c r="A1044" s="56"/>
      <c r="B1044" s="653">
        <v>43959</v>
      </c>
      <c r="C1044" s="654">
        <f t="shared" si="14"/>
        <v>10401897664</v>
      </c>
      <c r="D1044" s="56"/>
      <c r="E1044" s="56"/>
      <c r="F1044" s="663">
        <v>863207552</v>
      </c>
      <c r="G1044" s="672">
        <v>210275184</v>
      </c>
      <c r="H1044" s="646">
        <v>47493</v>
      </c>
      <c r="I1044" s="646"/>
      <c r="K1044" s="56"/>
      <c r="L1044" s="56"/>
      <c r="M1044" s="662"/>
      <c r="N1044" s="662"/>
      <c r="O1044" s="56"/>
    </row>
    <row r="1045" spans="1:15">
      <c r="A1045" s="56"/>
      <c r="B1045" s="653">
        <v>43960</v>
      </c>
      <c r="C1045" s="654">
        <f t="shared" si="14"/>
        <v>10111694688</v>
      </c>
      <c r="D1045" s="56"/>
      <c r="E1045" s="56"/>
      <c r="F1045" s="663">
        <v>573004576</v>
      </c>
      <c r="G1045" s="672">
        <v>210530279</v>
      </c>
      <c r="H1045" s="646">
        <v>48706</v>
      </c>
      <c r="I1045" s="646"/>
      <c r="K1045" s="56"/>
      <c r="L1045" s="56"/>
      <c r="M1045" s="662"/>
      <c r="N1045" s="662"/>
      <c r="O1045" s="56"/>
    </row>
    <row r="1046" spans="1:15">
      <c r="A1046" s="56"/>
      <c r="B1046" s="653">
        <v>43961</v>
      </c>
      <c r="C1046" s="654">
        <f t="shared" si="14"/>
        <v>9740989212</v>
      </c>
      <c r="D1046" s="56"/>
      <c r="E1046" s="56"/>
      <c r="F1046" s="663">
        <v>202299100</v>
      </c>
      <c r="G1046" s="672">
        <v>210559815</v>
      </c>
      <c r="H1046" s="646">
        <v>49314</v>
      </c>
      <c r="I1046" s="646"/>
      <c r="K1046" s="56"/>
      <c r="L1046" s="56"/>
      <c r="M1046" s="662"/>
      <c r="N1046" s="662"/>
      <c r="O1046" s="56"/>
    </row>
    <row r="1047" spans="1:15">
      <c r="A1047" s="56"/>
      <c r="B1047" s="653">
        <v>43962</v>
      </c>
      <c r="C1047" s="654">
        <f t="shared" si="14"/>
        <v>9982332020</v>
      </c>
      <c r="D1047" s="56"/>
      <c r="E1047" s="56"/>
      <c r="F1047" s="663">
        <v>443641908</v>
      </c>
      <c r="G1047" s="672">
        <v>210602030</v>
      </c>
      <c r="H1047" s="646">
        <v>46010</v>
      </c>
      <c r="I1047" s="646"/>
      <c r="K1047" s="56"/>
      <c r="L1047" s="56"/>
      <c r="M1047" s="662"/>
      <c r="N1047" s="662"/>
      <c r="O1047" s="56"/>
    </row>
    <row r="1048" spans="1:15">
      <c r="A1048" s="56"/>
      <c r="B1048" s="653">
        <v>43963</v>
      </c>
      <c r="C1048" s="654">
        <f t="shared" si="14"/>
        <v>10296367880</v>
      </c>
      <c r="D1048" s="56"/>
      <c r="E1048" s="56"/>
      <c r="F1048" s="663">
        <v>757677768</v>
      </c>
      <c r="G1048" s="672">
        <v>210712127</v>
      </c>
      <c r="H1048" s="646">
        <v>43046</v>
      </c>
      <c r="I1048" s="646"/>
      <c r="K1048" s="56"/>
      <c r="L1048" s="56"/>
      <c r="M1048" s="662"/>
      <c r="N1048" s="662"/>
      <c r="O1048" s="56"/>
    </row>
    <row r="1049" spans="1:15">
      <c r="A1049" s="56"/>
      <c r="B1049" s="653">
        <v>43964</v>
      </c>
      <c r="C1049" s="654">
        <f t="shared" si="14"/>
        <v>9717842320</v>
      </c>
      <c r="D1049" s="56"/>
      <c r="E1049" s="56"/>
      <c r="F1049" s="663">
        <v>179152208</v>
      </c>
      <c r="G1049" s="672">
        <v>210762943</v>
      </c>
      <c r="H1049" s="646">
        <v>46511</v>
      </c>
      <c r="I1049" s="646"/>
      <c r="K1049" s="56"/>
      <c r="L1049" s="56"/>
      <c r="M1049" s="662"/>
      <c r="N1049" s="662"/>
      <c r="O1049" s="56"/>
    </row>
    <row r="1050" spans="1:15">
      <c r="A1050" s="56"/>
      <c r="B1050" s="653">
        <v>43965</v>
      </c>
      <c r="C1050" s="654">
        <f t="shared" si="14"/>
        <v>10278982736</v>
      </c>
      <c r="D1050" s="56"/>
      <c r="E1050" s="56"/>
      <c r="F1050" s="663">
        <v>740292624</v>
      </c>
      <c r="G1050" s="672">
        <v>210882902</v>
      </c>
      <c r="H1050" s="646">
        <v>47978</v>
      </c>
      <c r="I1050" s="646"/>
      <c r="K1050" s="56"/>
      <c r="L1050" s="56"/>
      <c r="M1050" s="662"/>
      <c r="N1050" s="662"/>
      <c r="O1050" s="56"/>
    </row>
    <row r="1051" spans="1:15">
      <c r="A1051" s="56"/>
      <c r="B1051" s="653">
        <v>43966</v>
      </c>
      <c r="C1051" s="654">
        <f t="shared" si="14"/>
        <v>10461470928</v>
      </c>
      <c r="D1051" s="56"/>
      <c r="E1051" s="56"/>
      <c r="F1051" s="663">
        <v>922780816</v>
      </c>
      <c r="G1051" s="672">
        <v>210988461</v>
      </c>
      <c r="H1051" s="646">
        <v>43219</v>
      </c>
      <c r="I1051" s="646"/>
      <c r="K1051" s="56"/>
      <c r="L1051" s="56"/>
      <c r="M1051" s="662"/>
      <c r="N1051" s="662"/>
      <c r="O1051" s="56"/>
    </row>
    <row r="1052" spans="1:15">
      <c r="A1052" s="56"/>
      <c r="B1052" s="653">
        <v>43967</v>
      </c>
      <c r="C1052" s="654">
        <f t="shared" si="14"/>
        <v>9780803467</v>
      </c>
      <c r="D1052" s="56"/>
      <c r="E1052" s="56"/>
      <c r="F1052" s="663">
        <v>242113355</v>
      </c>
      <c r="G1052" s="672">
        <v>211052030</v>
      </c>
      <c r="H1052" s="646">
        <v>49387</v>
      </c>
      <c r="I1052" s="646"/>
      <c r="K1052" s="56"/>
      <c r="L1052" s="56"/>
      <c r="M1052" s="662"/>
      <c r="N1052" s="662"/>
      <c r="O1052" s="56"/>
    </row>
    <row r="1053" spans="1:15">
      <c r="A1053" s="56"/>
      <c r="B1053" s="653">
        <v>43968</v>
      </c>
      <c r="C1053" s="654">
        <f t="shared" si="14"/>
        <v>10352326163</v>
      </c>
      <c r="D1053" s="56"/>
      <c r="E1053" s="56"/>
      <c r="F1053" s="663">
        <v>813636051</v>
      </c>
      <c r="G1053" s="672">
        <v>211131039</v>
      </c>
      <c r="H1053" s="646">
        <v>44470</v>
      </c>
      <c r="I1053" s="646"/>
      <c r="K1053" s="56"/>
      <c r="L1053" s="56"/>
      <c r="M1053" s="662"/>
      <c r="N1053" s="662"/>
      <c r="O1053" s="56"/>
    </row>
    <row r="1054" spans="1:15">
      <c r="A1054" s="56"/>
      <c r="B1054" s="653">
        <v>43969</v>
      </c>
      <c r="C1054" s="654">
        <f t="shared" si="14"/>
        <v>10331064248</v>
      </c>
      <c r="D1054" s="56"/>
      <c r="E1054" s="56"/>
      <c r="F1054" s="663">
        <v>792374136</v>
      </c>
      <c r="G1054" s="672">
        <v>211436432</v>
      </c>
      <c r="H1054" s="646">
        <v>47581</v>
      </c>
      <c r="I1054" s="646"/>
      <c r="K1054" s="56"/>
      <c r="L1054" s="56"/>
      <c r="M1054" s="662"/>
      <c r="N1054" s="662"/>
      <c r="O1054" s="56"/>
    </row>
    <row r="1055" spans="1:15">
      <c r="A1055" s="56"/>
      <c r="B1055" s="653">
        <v>43970</v>
      </c>
      <c r="C1055" s="654">
        <f t="shared" si="14"/>
        <v>10185238352</v>
      </c>
      <c r="D1055" s="56"/>
      <c r="E1055" s="56"/>
      <c r="F1055" s="663">
        <v>646548240</v>
      </c>
      <c r="G1055" s="672">
        <v>211514197</v>
      </c>
      <c r="H1055" s="646">
        <v>46805</v>
      </c>
      <c r="I1055" s="646"/>
      <c r="K1055" s="56"/>
      <c r="L1055" s="56"/>
      <c r="M1055" s="662"/>
      <c r="N1055" s="662"/>
      <c r="O1055" s="56"/>
    </row>
    <row r="1056" spans="1:15">
      <c r="A1056" s="56"/>
      <c r="B1056" s="653">
        <v>43971</v>
      </c>
      <c r="C1056" s="654">
        <f t="shared" ref="C1056:C1119" si="15">F1056+(F$88*28679+98765)+(G$88*6587+87654)+(E$88*9537+76543)+(J$88*5713+4528)</f>
        <v>9813708658</v>
      </c>
      <c r="D1056" s="56"/>
      <c r="E1056" s="56"/>
      <c r="F1056" s="663">
        <v>275018546</v>
      </c>
      <c r="G1056" s="672">
        <v>211588235</v>
      </c>
      <c r="H1056" s="646">
        <v>44179</v>
      </c>
      <c r="I1056" s="646"/>
      <c r="K1056" s="56"/>
      <c r="L1056" s="56"/>
      <c r="M1056" s="662"/>
      <c r="N1056" s="662"/>
      <c r="O1056" s="56"/>
    </row>
    <row r="1057" spans="1:15">
      <c r="A1057" s="56"/>
      <c r="B1057" s="653">
        <v>43972</v>
      </c>
      <c r="C1057" s="654">
        <f t="shared" si="15"/>
        <v>10518742867</v>
      </c>
      <c r="D1057" s="56"/>
      <c r="E1057" s="56"/>
      <c r="F1057" s="663">
        <v>980052755</v>
      </c>
      <c r="G1057" s="672">
        <v>211710538</v>
      </c>
      <c r="H1057" s="646">
        <v>43312</v>
      </c>
      <c r="I1057" s="646"/>
      <c r="K1057" s="56"/>
      <c r="L1057" s="56"/>
      <c r="M1057" s="662"/>
      <c r="N1057" s="662"/>
      <c r="O1057" s="56"/>
    </row>
    <row r="1058" spans="1:15">
      <c r="A1058" s="56"/>
      <c r="B1058" s="653">
        <v>43973</v>
      </c>
      <c r="C1058" s="654">
        <f t="shared" si="15"/>
        <v>9826175160</v>
      </c>
      <c r="D1058" s="56"/>
      <c r="E1058" s="56"/>
      <c r="F1058" s="663">
        <v>287485048</v>
      </c>
      <c r="G1058" s="672">
        <v>211759703</v>
      </c>
      <c r="H1058" s="646">
        <v>49607</v>
      </c>
      <c r="I1058" s="646"/>
      <c r="K1058" s="56"/>
      <c r="L1058" s="56"/>
      <c r="M1058" s="662"/>
      <c r="N1058" s="662"/>
      <c r="O1058" s="56"/>
    </row>
    <row r="1059" spans="1:15">
      <c r="A1059" s="56"/>
      <c r="B1059" s="653">
        <v>43974</v>
      </c>
      <c r="C1059" s="654">
        <f t="shared" si="15"/>
        <v>10208541211</v>
      </c>
      <c r="D1059" s="56"/>
      <c r="E1059" s="56"/>
      <c r="F1059" s="663">
        <v>669851099</v>
      </c>
      <c r="G1059" s="672">
        <v>211879998</v>
      </c>
      <c r="H1059" s="646">
        <v>45915</v>
      </c>
      <c r="I1059" s="646"/>
      <c r="K1059" s="56"/>
      <c r="L1059" s="56"/>
      <c r="M1059" s="662"/>
      <c r="N1059" s="662"/>
      <c r="O1059" s="56"/>
    </row>
    <row r="1060" spans="1:15">
      <c r="A1060" s="56"/>
      <c r="B1060" s="653">
        <v>43975</v>
      </c>
      <c r="C1060" s="654">
        <f t="shared" si="15"/>
        <v>10030575279</v>
      </c>
      <c r="D1060" s="56"/>
      <c r="E1060" s="56"/>
      <c r="F1060" s="663">
        <v>491885167</v>
      </c>
      <c r="G1060" s="672">
        <v>211936540</v>
      </c>
      <c r="H1060" s="646">
        <v>48920</v>
      </c>
      <c r="I1060" s="646"/>
      <c r="K1060" s="56"/>
      <c r="L1060" s="56"/>
      <c r="M1060" s="662"/>
      <c r="N1060" s="662"/>
      <c r="O1060" s="56"/>
    </row>
    <row r="1061" spans="1:15">
      <c r="A1061" s="56"/>
      <c r="B1061" s="653">
        <v>43976</v>
      </c>
      <c r="C1061" s="654">
        <f t="shared" si="15"/>
        <v>10051370723</v>
      </c>
      <c r="D1061" s="56"/>
      <c r="E1061" s="56"/>
      <c r="F1061" s="663">
        <v>512680611</v>
      </c>
      <c r="G1061" s="672">
        <v>211991366</v>
      </c>
      <c r="H1061" s="646">
        <v>45618</v>
      </c>
      <c r="I1061" s="646"/>
      <c r="K1061" s="56"/>
      <c r="L1061" s="56"/>
      <c r="M1061" s="662"/>
      <c r="N1061" s="662"/>
      <c r="O1061" s="56"/>
    </row>
    <row r="1062" spans="1:15">
      <c r="A1062" s="56"/>
      <c r="B1062" s="653">
        <v>43977</v>
      </c>
      <c r="C1062" s="654">
        <f t="shared" si="15"/>
        <v>9949048533</v>
      </c>
      <c r="D1062" s="56"/>
      <c r="E1062" s="56"/>
      <c r="F1062" s="663">
        <v>410358421</v>
      </c>
      <c r="G1062" s="672">
        <v>212022374</v>
      </c>
      <c r="H1062" s="646">
        <v>45247</v>
      </c>
      <c r="I1062" s="646"/>
      <c r="K1062" s="56"/>
      <c r="L1062" s="56"/>
      <c r="M1062" s="662"/>
      <c r="N1062" s="662"/>
      <c r="O1062" s="56"/>
    </row>
    <row r="1063" spans="1:15">
      <c r="A1063" s="56"/>
      <c r="B1063" s="653">
        <v>43978</v>
      </c>
      <c r="C1063" s="654">
        <f t="shared" si="15"/>
        <v>10373965381</v>
      </c>
      <c r="D1063" s="56"/>
      <c r="E1063" s="56"/>
      <c r="F1063" s="663">
        <v>835275269</v>
      </c>
      <c r="G1063" s="672">
        <v>212078404</v>
      </c>
      <c r="H1063" s="646">
        <v>47848</v>
      </c>
      <c r="I1063" s="646"/>
      <c r="K1063" s="56"/>
      <c r="L1063" s="56"/>
      <c r="M1063" s="662"/>
      <c r="N1063" s="662"/>
      <c r="O1063" s="56"/>
    </row>
    <row r="1064" spans="1:15">
      <c r="A1064" s="56"/>
      <c r="B1064" s="653">
        <v>43979</v>
      </c>
      <c r="C1064" s="654">
        <f t="shared" si="15"/>
        <v>9992096320</v>
      </c>
      <c r="D1064" s="56"/>
      <c r="E1064" s="56"/>
      <c r="F1064" s="663">
        <v>453406208</v>
      </c>
      <c r="G1064" s="672">
        <v>212336628</v>
      </c>
      <c r="H1064" s="646">
        <v>44589</v>
      </c>
      <c r="I1064" s="646"/>
      <c r="K1064" s="56"/>
      <c r="L1064" s="56"/>
      <c r="M1064" s="662"/>
      <c r="N1064" s="662"/>
      <c r="O1064" s="56"/>
    </row>
    <row r="1065" spans="1:15">
      <c r="A1065" s="56"/>
      <c r="B1065" s="653">
        <v>43980</v>
      </c>
      <c r="C1065" s="654">
        <f t="shared" si="15"/>
        <v>9793978915</v>
      </c>
      <c r="D1065" s="56"/>
      <c r="E1065" s="56"/>
      <c r="F1065" s="663">
        <v>255288803</v>
      </c>
      <c r="G1065" s="672">
        <v>212976410</v>
      </c>
      <c r="H1065" s="646">
        <v>43212</v>
      </c>
      <c r="I1065" s="646"/>
      <c r="K1065" s="56"/>
      <c r="L1065" s="56"/>
      <c r="M1065" s="662"/>
      <c r="N1065" s="662"/>
      <c r="O1065" s="56"/>
    </row>
    <row r="1066" spans="1:15">
      <c r="A1066" s="56"/>
      <c r="B1066" s="653">
        <v>43981</v>
      </c>
      <c r="C1066" s="654">
        <f t="shared" si="15"/>
        <v>9949140203</v>
      </c>
      <c r="D1066" s="56"/>
      <c r="E1066" s="56"/>
      <c r="F1066" s="663">
        <v>410450091</v>
      </c>
      <c r="G1066" s="672">
        <v>213067174</v>
      </c>
      <c r="H1066" s="646">
        <v>47408</v>
      </c>
      <c r="I1066" s="646"/>
      <c r="K1066" s="56"/>
      <c r="L1066" s="56"/>
      <c r="M1066" s="662"/>
      <c r="N1066" s="662"/>
      <c r="O1066" s="56"/>
    </row>
    <row r="1067" spans="1:15">
      <c r="A1067" s="56"/>
      <c r="B1067" s="653">
        <v>43982</v>
      </c>
      <c r="C1067" s="654">
        <f t="shared" si="15"/>
        <v>9791833584</v>
      </c>
      <c r="D1067" s="56"/>
      <c r="E1067" s="56"/>
      <c r="F1067" s="663">
        <v>253143472</v>
      </c>
      <c r="G1067" s="672">
        <v>213162700</v>
      </c>
      <c r="H1067" s="646">
        <v>48349</v>
      </c>
      <c r="I1067" s="646"/>
      <c r="K1067" s="56"/>
      <c r="L1067" s="56"/>
      <c r="M1067" s="662"/>
      <c r="N1067" s="662"/>
      <c r="O1067" s="56"/>
    </row>
    <row r="1068" spans="1:15">
      <c r="A1068" s="56"/>
      <c r="B1068" s="653">
        <v>43983</v>
      </c>
      <c r="C1068" s="654">
        <f t="shared" si="15"/>
        <v>10396825464</v>
      </c>
      <c r="D1068" s="56"/>
      <c r="E1068" s="56"/>
      <c r="F1068" s="663">
        <v>858135352</v>
      </c>
      <c r="G1068" s="672">
        <v>213332342</v>
      </c>
      <c r="H1068" s="646">
        <v>43233</v>
      </c>
      <c r="I1068" s="646"/>
      <c r="K1068" s="56"/>
      <c r="L1068" s="56"/>
      <c r="M1068" s="662"/>
      <c r="N1068" s="662"/>
      <c r="O1068" s="56"/>
    </row>
    <row r="1069" spans="1:15">
      <c r="A1069" s="56"/>
      <c r="B1069" s="653">
        <v>43984</v>
      </c>
      <c r="C1069" s="654">
        <f t="shared" si="15"/>
        <v>10309627136</v>
      </c>
      <c r="D1069" s="56"/>
      <c r="E1069" s="56"/>
      <c r="F1069" s="663">
        <v>770937024</v>
      </c>
      <c r="G1069" s="672">
        <v>213534931</v>
      </c>
      <c r="H1069" s="646">
        <v>44889</v>
      </c>
      <c r="I1069" s="646"/>
      <c r="K1069" s="56"/>
      <c r="L1069" s="56"/>
      <c r="M1069" s="662"/>
      <c r="N1069" s="662"/>
      <c r="O1069" s="56"/>
    </row>
    <row r="1070" spans="1:15">
      <c r="A1070" s="56"/>
      <c r="B1070" s="653">
        <v>43985</v>
      </c>
      <c r="C1070" s="654">
        <f t="shared" si="15"/>
        <v>10300718979</v>
      </c>
      <c r="D1070" s="56"/>
      <c r="E1070" s="56"/>
      <c r="F1070" s="663">
        <v>762028867</v>
      </c>
      <c r="G1070" s="672">
        <v>213564608</v>
      </c>
      <c r="H1070" s="646">
        <v>49305</v>
      </c>
      <c r="I1070" s="646"/>
      <c r="K1070" s="56"/>
      <c r="L1070" s="56"/>
      <c r="M1070" s="662"/>
      <c r="N1070" s="662"/>
      <c r="O1070" s="56"/>
    </row>
    <row r="1071" spans="1:15">
      <c r="A1071" s="56"/>
      <c r="B1071" s="653">
        <v>43986</v>
      </c>
      <c r="C1071" s="654">
        <f t="shared" si="15"/>
        <v>9639237537</v>
      </c>
      <c r="D1071" s="56"/>
      <c r="E1071" s="56"/>
      <c r="F1071" s="663">
        <v>100547425</v>
      </c>
      <c r="G1071" s="672">
        <v>213870608</v>
      </c>
      <c r="H1071" s="646">
        <v>47258</v>
      </c>
      <c r="I1071" s="646"/>
      <c r="K1071" s="56"/>
      <c r="L1071" s="56"/>
      <c r="M1071" s="662"/>
      <c r="N1071" s="662"/>
      <c r="O1071" s="56"/>
    </row>
    <row r="1072" spans="1:15">
      <c r="A1072" s="56"/>
      <c r="B1072" s="653">
        <v>43987</v>
      </c>
      <c r="C1072" s="654">
        <f t="shared" si="15"/>
        <v>10059462925</v>
      </c>
      <c r="D1072" s="56"/>
      <c r="E1072" s="56"/>
      <c r="F1072" s="663">
        <v>520772813</v>
      </c>
      <c r="G1072" s="672">
        <v>214285178</v>
      </c>
      <c r="H1072" s="646">
        <v>45640</v>
      </c>
      <c r="I1072" s="646"/>
      <c r="K1072" s="56"/>
      <c r="L1072" s="56"/>
      <c r="M1072" s="662"/>
      <c r="N1072" s="662"/>
      <c r="O1072" s="56"/>
    </row>
    <row r="1073" spans="1:15">
      <c r="A1073" s="56"/>
      <c r="B1073" s="653">
        <v>43988</v>
      </c>
      <c r="C1073" s="654">
        <f t="shared" si="15"/>
        <v>10266507180</v>
      </c>
      <c r="D1073" s="56"/>
      <c r="E1073" s="56"/>
      <c r="F1073" s="663">
        <v>727817068</v>
      </c>
      <c r="G1073" s="672">
        <v>214409700</v>
      </c>
      <c r="H1073" s="646">
        <v>49006</v>
      </c>
      <c r="I1073" s="646"/>
      <c r="K1073" s="56"/>
      <c r="L1073" s="56"/>
      <c r="M1073" s="662"/>
      <c r="N1073" s="662"/>
      <c r="O1073" s="56"/>
    </row>
    <row r="1074" spans="1:15">
      <c r="A1074" s="56"/>
      <c r="B1074" s="653">
        <v>43989</v>
      </c>
      <c r="C1074" s="654">
        <f t="shared" si="15"/>
        <v>9875561921</v>
      </c>
      <c r="D1074" s="56"/>
      <c r="E1074" s="56"/>
      <c r="F1074" s="663">
        <v>336871809</v>
      </c>
      <c r="G1074" s="672">
        <v>214526016</v>
      </c>
      <c r="H1074" s="646">
        <v>47856</v>
      </c>
      <c r="I1074" s="646"/>
      <c r="K1074" s="56"/>
      <c r="L1074" s="56"/>
      <c r="M1074" s="662"/>
      <c r="N1074" s="662"/>
      <c r="O1074" s="56"/>
    </row>
    <row r="1075" spans="1:15">
      <c r="A1075" s="56"/>
      <c r="B1075" s="653">
        <v>43990</v>
      </c>
      <c r="C1075" s="654">
        <f t="shared" si="15"/>
        <v>10060916144</v>
      </c>
      <c r="D1075" s="56"/>
      <c r="E1075" s="56"/>
      <c r="F1075" s="663">
        <v>522226032</v>
      </c>
      <c r="G1075" s="672">
        <v>214641356</v>
      </c>
      <c r="H1075" s="646">
        <v>46013</v>
      </c>
      <c r="I1075" s="646"/>
      <c r="K1075" s="56"/>
      <c r="L1075" s="56"/>
      <c r="M1075" s="662"/>
      <c r="N1075" s="662"/>
      <c r="O1075" s="56"/>
    </row>
    <row r="1076" spans="1:15">
      <c r="A1076" s="56"/>
      <c r="B1076" s="653">
        <v>43991</v>
      </c>
      <c r="C1076" s="654">
        <f t="shared" si="15"/>
        <v>9954376927</v>
      </c>
      <c r="D1076" s="56"/>
      <c r="E1076" s="56"/>
      <c r="F1076" s="663">
        <v>415686815</v>
      </c>
      <c r="G1076" s="672">
        <v>214652162</v>
      </c>
      <c r="H1076" s="646">
        <v>43908</v>
      </c>
      <c r="I1076" s="646"/>
      <c r="K1076" s="56"/>
      <c r="L1076" s="56"/>
      <c r="M1076" s="662"/>
      <c r="N1076" s="662"/>
      <c r="O1076" s="56"/>
    </row>
    <row r="1077" spans="1:15">
      <c r="A1077" s="56"/>
      <c r="B1077" s="653">
        <v>43992</v>
      </c>
      <c r="C1077" s="654">
        <f t="shared" si="15"/>
        <v>10166767346</v>
      </c>
      <c r="D1077" s="56"/>
      <c r="E1077" s="56"/>
      <c r="F1077" s="663">
        <v>628077234</v>
      </c>
      <c r="G1077" s="672">
        <v>214882894</v>
      </c>
      <c r="H1077" s="646">
        <v>48409</v>
      </c>
      <c r="I1077" s="646"/>
      <c r="K1077" s="56"/>
      <c r="L1077" s="56"/>
      <c r="M1077" s="662"/>
      <c r="N1077" s="662"/>
      <c r="O1077" s="56"/>
    </row>
    <row r="1078" spans="1:15">
      <c r="A1078" s="56"/>
      <c r="B1078" s="653">
        <v>43993</v>
      </c>
      <c r="C1078" s="654">
        <f t="shared" si="15"/>
        <v>9695344266</v>
      </c>
      <c r="D1078" s="56"/>
      <c r="E1078" s="56"/>
      <c r="F1078" s="663">
        <v>156654154</v>
      </c>
      <c r="G1078" s="672">
        <v>215116464</v>
      </c>
      <c r="H1078" s="646">
        <v>45876</v>
      </c>
      <c r="I1078" s="646"/>
      <c r="K1078" s="56"/>
      <c r="L1078" s="56"/>
      <c r="M1078" s="662"/>
      <c r="N1078" s="662"/>
      <c r="O1078" s="56"/>
    </row>
    <row r="1079" spans="1:15">
      <c r="A1079" s="56"/>
      <c r="B1079" s="653">
        <v>43994</v>
      </c>
      <c r="C1079" s="654">
        <f t="shared" si="15"/>
        <v>9790274415</v>
      </c>
      <c r="D1079" s="56"/>
      <c r="E1079" s="56"/>
      <c r="F1079" s="663">
        <v>251584303</v>
      </c>
      <c r="G1079" s="672">
        <v>215205839</v>
      </c>
      <c r="H1079" s="646">
        <v>49100</v>
      </c>
      <c r="I1079" s="646"/>
      <c r="K1079" s="56"/>
      <c r="L1079" s="56"/>
      <c r="M1079" s="662"/>
      <c r="N1079" s="662"/>
      <c r="O1079" s="56"/>
    </row>
    <row r="1080" spans="1:15">
      <c r="A1080" s="56"/>
      <c r="B1080" s="653">
        <v>43995</v>
      </c>
      <c r="C1080" s="654">
        <f t="shared" si="15"/>
        <v>9894772954</v>
      </c>
      <c r="D1080" s="56"/>
      <c r="E1080" s="56"/>
      <c r="F1080" s="663">
        <v>356082842</v>
      </c>
      <c r="G1080" s="672">
        <v>215336052</v>
      </c>
      <c r="H1080" s="646">
        <v>47661</v>
      </c>
      <c r="I1080" s="646"/>
      <c r="K1080" s="56"/>
      <c r="L1080" s="56"/>
      <c r="M1080" s="662"/>
      <c r="N1080" s="662"/>
      <c r="O1080" s="56"/>
    </row>
    <row r="1081" spans="1:15">
      <c r="A1081" s="56"/>
      <c r="B1081" s="653">
        <v>43996</v>
      </c>
      <c r="C1081" s="654">
        <f t="shared" si="15"/>
        <v>9771082778</v>
      </c>
      <c r="D1081" s="56"/>
      <c r="E1081" s="56"/>
      <c r="F1081" s="663">
        <v>232392666</v>
      </c>
      <c r="G1081" s="672">
        <v>215378511</v>
      </c>
      <c r="H1081" s="646">
        <v>49127</v>
      </c>
      <c r="I1081" s="646"/>
      <c r="K1081" s="56"/>
      <c r="L1081" s="56"/>
      <c r="M1081" s="662"/>
      <c r="N1081" s="662"/>
      <c r="O1081" s="56"/>
    </row>
    <row r="1082" spans="1:15">
      <c r="A1082" s="56"/>
      <c r="B1082" s="653">
        <v>43997</v>
      </c>
      <c r="C1082" s="654">
        <f t="shared" si="15"/>
        <v>10273379702</v>
      </c>
      <c r="D1082" s="56"/>
      <c r="E1082" s="56"/>
      <c r="F1082" s="663">
        <v>734689590</v>
      </c>
      <c r="G1082" s="672">
        <v>215421820</v>
      </c>
      <c r="H1082" s="646">
        <v>48757</v>
      </c>
      <c r="I1082" s="646"/>
      <c r="K1082" s="56"/>
      <c r="L1082" s="56"/>
      <c r="M1082" s="662"/>
      <c r="N1082" s="662"/>
      <c r="O1082" s="56"/>
    </row>
    <row r="1083" spans="1:15">
      <c r="A1083" s="56"/>
      <c r="B1083" s="653">
        <v>43998</v>
      </c>
      <c r="C1083" s="654">
        <f t="shared" si="15"/>
        <v>10104724267</v>
      </c>
      <c r="D1083" s="56"/>
      <c r="E1083" s="56"/>
      <c r="F1083" s="663">
        <v>566034155</v>
      </c>
      <c r="G1083" s="672">
        <v>215621766</v>
      </c>
      <c r="H1083" s="646">
        <v>48515</v>
      </c>
      <c r="I1083" s="646"/>
      <c r="K1083" s="56"/>
      <c r="L1083" s="56"/>
      <c r="M1083" s="662"/>
      <c r="N1083" s="662"/>
      <c r="O1083" s="56"/>
    </row>
    <row r="1084" spans="1:15">
      <c r="A1084" s="56"/>
      <c r="B1084" s="653">
        <v>43999</v>
      </c>
      <c r="C1084" s="654">
        <f t="shared" si="15"/>
        <v>10343815709</v>
      </c>
      <c r="D1084" s="56"/>
      <c r="E1084" s="56"/>
      <c r="F1084" s="663">
        <v>805125597</v>
      </c>
      <c r="G1084" s="672">
        <v>215739039</v>
      </c>
      <c r="H1084" s="646">
        <v>45964</v>
      </c>
      <c r="I1084" s="646"/>
      <c r="K1084" s="56"/>
      <c r="L1084" s="56"/>
      <c r="M1084" s="662"/>
      <c r="N1084" s="662"/>
      <c r="O1084" s="56"/>
    </row>
    <row r="1085" spans="1:15">
      <c r="A1085" s="56"/>
      <c r="B1085" s="653">
        <v>44000</v>
      </c>
      <c r="C1085" s="654">
        <f t="shared" si="15"/>
        <v>9779290187</v>
      </c>
      <c r="D1085" s="56"/>
      <c r="E1085" s="56"/>
      <c r="F1085" s="663">
        <v>240600075</v>
      </c>
      <c r="G1085" s="672">
        <v>215804428</v>
      </c>
      <c r="H1085" s="646">
        <v>47165</v>
      </c>
      <c r="I1085" s="646"/>
      <c r="K1085" s="56"/>
      <c r="L1085" s="56"/>
      <c r="M1085" s="662"/>
      <c r="N1085" s="662"/>
      <c r="O1085" s="56"/>
    </row>
    <row r="1086" spans="1:15">
      <c r="A1086" s="56"/>
      <c r="B1086" s="653">
        <v>44001</v>
      </c>
      <c r="C1086" s="654">
        <f t="shared" si="15"/>
        <v>10331177200</v>
      </c>
      <c r="D1086" s="56"/>
      <c r="E1086" s="56"/>
      <c r="F1086" s="663">
        <v>792487088</v>
      </c>
      <c r="G1086" s="672">
        <v>216010198</v>
      </c>
      <c r="H1086" s="646">
        <v>46798</v>
      </c>
      <c r="I1086" s="646"/>
      <c r="K1086" s="56"/>
      <c r="L1086" s="56"/>
      <c r="M1086" s="662"/>
      <c r="N1086" s="662"/>
      <c r="O1086" s="56"/>
    </row>
    <row r="1087" spans="1:15">
      <c r="A1087" s="56"/>
      <c r="B1087" s="653">
        <v>44002</v>
      </c>
      <c r="C1087" s="654">
        <f t="shared" si="15"/>
        <v>10396255336</v>
      </c>
      <c r="D1087" s="56"/>
      <c r="E1087" s="56"/>
      <c r="F1087" s="663">
        <v>857565224</v>
      </c>
      <c r="G1087" s="672">
        <v>216120652</v>
      </c>
      <c r="H1087" s="646">
        <v>49079</v>
      </c>
      <c r="I1087" s="646"/>
      <c r="K1087" s="56"/>
      <c r="L1087" s="56"/>
      <c r="M1087" s="662"/>
      <c r="N1087" s="662"/>
      <c r="O1087" s="56"/>
    </row>
    <row r="1088" spans="1:15">
      <c r="A1088" s="56"/>
      <c r="B1088" s="653">
        <v>44003</v>
      </c>
      <c r="C1088" s="654">
        <f t="shared" si="15"/>
        <v>10144788748</v>
      </c>
      <c r="D1088" s="56"/>
      <c r="E1088" s="56"/>
      <c r="F1088" s="663">
        <v>606098636</v>
      </c>
      <c r="G1088" s="672">
        <v>216183327</v>
      </c>
      <c r="H1088" s="646">
        <v>43544</v>
      </c>
      <c r="I1088" s="646"/>
      <c r="K1088" s="56"/>
      <c r="L1088" s="56"/>
      <c r="M1088" s="662"/>
      <c r="N1088" s="662"/>
      <c r="O1088" s="56"/>
    </row>
    <row r="1089" spans="1:15">
      <c r="A1089" s="56"/>
      <c r="B1089" s="653">
        <v>44004</v>
      </c>
      <c r="C1089" s="654">
        <f t="shared" si="15"/>
        <v>10004522588</v>
      </c>
      <c r="D1089" s="56"/>
      <c r="E1089" s="56"/>
      <c r="F1089" s="663">
        <v>465832476</v>
      </c>
      <c r="G1089" s="672">
        <v>216259549</v>
      </c>
      <c r="H1089" s="646">
        <v>47273</v>
      </c>
      <c r="I1089" s="646"/>
      <c r="K1089" s="56"/>
      <c r="L1089" s="56"/>
      <c r="M1089" s="662"/>
      <c r="N1089" s="662"/>
      <c r="O1089" s="56"/>
    </row>
    <row r="1090" spans="1:15">
      <c r="A1090" s="56"/>
      <c r="B1090" s="653">
        <v>44005</v>
      </c>
      <c r="C1090" s="654">
        <f t="shared" si="15"/>
        <v>10202774152</v>
      </c>
      <c r="D1090" s="56"/>
      <c r="E1090" s="56"/>
      <c r="F1090" s="663">
        <v>664084040</v>
      </c>
      <c r="G1090" s="672">
        <v>216360796</v>
      </c>
      <c r="H1090" s="646">
        <v>43682</v>
      </c>
      <c r="I1090" s="646"/>
      <c r="K1090" s="56"/>
      <c r="L1090" s="56"/>
      <c r="M1090" s="662"/>
      <c r="N1090" s="662"/>
      <c r="O1090" s="56"/>
    </row>
    <row r="1091" spans="1:15">
      <c r="A1091" s="56"/>
      <c r="B1091" s="653">
        <v>44006</v>
      </c>
      <c r="C1091" s="654">
        <f t="shared" si="15"/>
        <v>10387920333</v>
      </c>
      <c r="D1091" s="56"/>
      <c r="E1091" s="56"/>
      <c r="F1091" s="663">
        <v>849230221</v>
      </c>
      <c r="G1091" s="672">
        <v>216475093</v>
      </c>
      <c r="H1091" s="646">
        <v>44661</v>
      </c>
      <c r="I1091" s="646"/>
      <c r="K1091" s="56"/>
      <c r="L1091" s="56"/>
      <c r="M1091" s="662"/>
      <c r="N1091" s="662"/>
      <c r="O1091" s="56"/>
    </row>
    <row r="1092" spans="1:15">
      <c r="A1092" s="56"/>
      <c r="B1092" s="653">
        <v>44007</v>
      </c>
      <c r="C1092" s="654">
        <f t="shared" si="15"/>
        <v>9724174837</v>
      </c>
      <c r="D1092" s="56"/>
      <c r="E1092" s="56"/>
      <c r="F1092" s="663">
        <v>185484725</v>
      </c>
      <c r="G1092" s="672">
        <v>216489895</v>
      </c>
      <c r="H1092" s="646">
        <v>43563</v>
      </c>
      <c r="I1092" s="646"/>
      <c r="K1092" s="56"/>
      <c r="L1092" s="56"/>
      <c r="M1092" s="662"/>
      <c r="N1092" s="662"/>
      <c r="O1092" s="56"/>
    </row>
    <row r="1093" spans="1:15">
      <c r="A1093" s="56"/>
      <c r="B1093" s="653">
        <v>44008</v>
      </c>
      <c r="C1093" s="654">
        <f t="shared" si="15"/>
        <v>10467606260</v>
      </c>
      <c r="D1093" s="56"/>
      <c r="E1093" s="56"/>
      <c r="F1093" s="663">
        <v>928916148</v>
      </c>
      <c r="G1093" s="672">
        <v>216615750</v>
      </c>
      <c r="H1093" s="646">
        <v>48322</v>
      </c>
      <c r="I1093" s="646"/>
      <c r="K1093" s="56"/>
      <c r="L1093" s="56"/>
      <c r="M1093" s="662"/>
      <c r="N1093" s="662"/>
      <c r="O1093" s="56"/>
    </row>
    <row r="1094" spans="1:15">
      <c r="A1094" s="56"/>
      <c r="B1094" s="653">
        <v>44009</v>
      </c>
      <c r="C1094" s="654">
        <f t="shared" si="15"/>
        <v>9801001834</v>
      </c>
      <c r="D1094" s="56"/>
      <c r="E1094" s="56"/>
      <c r="F1094" s="663">
        <v>262311722</v>
      </c>
      <c r="G1094" s="672">
        <v>216789646</v>
      </c>
      <c r="H1094" s="646">
        <v>45703</v>
      </c>
      <c r="I1094" s="646"/>
      <c r="K1094" s="56"/>
      <c r="L1094" s="56"/>
      <c r="M1094" s="662"/>
      <c r="N1094" s="662"/>
      <c r="O1094" s="56"/>
    </row>
    <row r="1095" spans="1:15">
      <c r="A1095" s="56"/>
      <c r="B1095" s="653">
        <v>44010</v>
      </c>
      <c r="C1095" s="654">
        <f t="shared" si="15"/>
        <v>10262728698</v>
      </c>
      <c r="D1095" s="56"/>
      <c r="E1095" s="56"/>
      <c r="F1095" s="663">
        <v>724038586</v>
      </c>
      <c r="G1095" s="672">
        <v>217429444</v>
      </c>
      <c r="H1095" s="646">
        <v>46282</v>
      </c>
      <c r="I1095" s="646"/>
      <c r="K1095" s="56"/>
      <c r="L1095" s="56"/>
      <c r="M1095" s="662"/>
      <c r="N1095" s="662"/>
      <c r="O1095" s="56"/>
    </row>
    <row r="1096" spans="1:15">
      <c r="A1096" s="56"/>
      <c r="B1096" s="653">
        <v>44011</v>
      </c>
      <c r="C1096" s="654">
        <f t="shared" si="15"/>
        <v>9792494681</v>
      </c>
      <c r="D1096" s="56"/>
      <c r="E1096" s="56"/>
      <c r="F1096" s="663">
        <v>253804569</v>
      </c>
      <c r="G1096" s="672">
        <v>217530878</v>
      </c>
      <c r="H1096" s="646">
        <v>45827</v>
      </c>
      <c r="I1096" s="646"/>
      <c r="K1096" s="56"/>
      <c r="L1096" s="56"/>
      <c r="M1096" s="662"/>
      <c r="N1096" s="662"/>
      <c r="O1096" s="56"/>
    </row>
    <row r="1097" spans="1:15">
      <c r="A1097" s="56"/>
      <c r="B1097" s="653">
        <v>44012</v>
      </c>
      <c r="C1097" s="654">
        <f t="shared" si="15"/>
        <v>9681849167</v>
      </c>
      <c r="D1097" s="56"/>
      <c r="E1097" s="56"/>
      <c r="F1097" s="663">
        <v>143159055</v>
      </c>
      <c r="G1097" s="672">
        <v>217540158</v>
      </c>
      <c r="H1097" s="646">
        <v>45679</v>
      </c>
      <c r="I1097" s="646"/>
      <c r="K1097" s="56"/>
      <c r="L1097" s="56"/>
      <c r="M1097" s="662"/>
      <c r="N1097" s="662"/>
      <c r="O1097" s="56"/>
    </row>
    <row r="1098" spans="1:15">
      <c r="A1098" s="56"/>
      <c r="B1098" s="653">
        <v>44013</v>
      </c>
      <c r="C1098" s="654">
        <f t="shared" si="15"/>
        <v>10111244229</v>
      </c>
      <c r="D1098" s="56"/>
      <c r="E1098" s="56"/>
      <c r="F1098" s="663">
        <v>572554117</v>
      </c>
      <c r="G1098" s="672">
        <v>217848493</v>
      </c>
      <c r="H1098" s="646">
        <v>49273</v>
      </c>
      <c r="I1098" s="646"/>
      <c r="K1098" s="56"/>
      <c r="L1098" s="56"/>
      <c r="M1098" s="662"/>
      <c r="N1098" s="662"/>
      <c r="O1098" s="56"/>
    </row>
    <row r="1099" spans="1:15">
      <c r="A1099" s="56"/>
      <c r="B1099" s="653">
        <v>44014</v>
      </c>
      <c r="C1099" s="654">
        <f t="shared" si="15"/>
        <v>9769853537</v>
      </c>
      <c r="D1099" s="56"/>
      <c r="E1099" s="56"/>
      <c r="F1099" s="663">
        <v>231163425</v>
      </c>
      <c r="G1099" s="672">
        <v>218042292</v>
      </c>
      <c r="H1099" s="646">
        <v>46475</v>
      </c>
      <c r="I1099" s="646"/>
      <c r="K1099" s="56"/>
      <c r="L1099" s="56"/>
      <c r="M1099" s="662"/>
      <c r="N1099" s="662"/>
      <c r="O1099" s="56"/>
    </row>
    <row r="1100" spans="1:15">
      <c r="A1100" s="56"/>
      <c r="B1100" s="653">
        <v>44015</v>
      </c>
      <c r="C1100" s="654">
        <f t="shared" si="15"/>
        <v>9906994066</v>
      </c>
      <c r="D1100" s="56"/>
      <c r="E1100" s="56"/>
      <c r="F1100" s="663">
        <v>368303954</v>
      </c>
      <c r="G1100" s="672">
        <v>218223856</v>
      </c>
      <c r="H1100" s="646">
        <v>45149</v>
      </c>
      <c r="I1100" s="646"/>
      <c r="K1100" s="56"/>
      <c r="L1100" s="56"/>
      <c r="M1100" s="662"/>
      <c r="N1100" s="662"/>
      <c r="O1100" s="56"/>
    </row>
    <row r="1101" spans="1:15">
      <c r="A1101" s="56"/>
      <c r="B1101" s="653">
        <v>44016</v>
      </c>
      <c r="C1101" s="654">
        <f t="shared" si="15"/>
        <v>9757674430</v>
      </c>
      <c r="D1101" s="56"/>
      <c r="E1101" s="56"/>
      <c r="F1101" s="663">
        <v>218984318</v>
      </c>
      <c r="G1101" s="672">
        <v>218355393</v>
      </c>
      <c r="H1101" s="646">
        <v>47287</v>
      </c>
      <c r="I1101" s="646"/>
      <c r="K1101" s="56"/>
      <c r="L1101" s="56"/>
      <c r="M1101" s="662"/>
      <c r="N1101" s="662"/>
      <c r="O1101" s="56"/>
    </row>
    <row r="1102" spans="1:15">
      <c r="A1102" s="56"/>
      <c r="B1102" s="653">
        <v>44017</v>
      </c>
      <c r="C1102" s="654">
        <f t="shared" si="15"/>
        <v>9656960593</v>
      </c>
      <c r="D1102" s="56"/>
      <c r="E1102" s="56"/>
      <c r="F1102" s="663">
        <v>118270481</v>
      </c>
      <c r="G1102" s="672">
        <v>218538512</v>
      </c>
      <c r="H1102" s="646">
        <v>49632</v>
      </c>
      <c r="I1102" s="646"/>
      <c r="K1102" s="56"/>
      <c r="L1102" s="56"/>
      <c r="M1102" s="662"/>
      <c r="N1102" s="662"/>
      <c r="O1102" s="56"/>
    </row>
    <row r="1103" spans="1:15">
      <c r="A1103" s="56"/>
      <c r="B1103" s="653">
        <v>44018</v>
      </c>
      <c r="C1103" s="654">
        <f t="shared" si="15"/>
        <v>10089904267</v>
      </c>
      <c r="D1103" s="56"/>
      <c r="E1103" s="56"/>
      <c r="F1103" s="663">
        <v>551214155</v>
      </c>
      <c r="G1103" s="672">
        <v>218556610</v>
      </c>
      <c r="H1103" s="646">
        <v>44408</v>
      </c>
      <c r="I1103" s="646"/>
      <c r="K1103" s="56"/>
      <c r="L1103" s="56"/>
      <c r="M1103" s="662"/>
      <c r="N1103" s="662"/>
      <c r="O1103" s="56"/>
    </row>
    <row r="1104" spans="1:15">
      <c r="A1104" s="56"/>
      <c r="B1104" s="653">
        <v>44019</v>
      </c>
      <c r="C1104" s="654">
        <f t="shared" si="15"/>
        <v>10469649894</v>
      </c>
      <c r="D1104" s="56"/>
      <c r="E1104" s="56"/>
      <c r="F1104" s="663">
        <v>930959782</v>
      </c>
      <c r="G1104" s="672">
        <v>218706955</v>
      </c>
      <c r="H1104" s="646">
        <v>49692</v>
      </c>
      <c r="I1104" s="646"/>
      <c r="K1104" s="56"/>
      <c r="L1104" s="56"/>
      <c r="M1104" s="662"/>
      <c r="N1104" s="662"/>
      <c r="O1104" s="56"/>
    </row>
    <row r="1105" spans="1:15">
      <c r="A1105" s="56"/>
      <c r="B1105" s="653">
        <v>44020</v>
      </c>
      <c r="C1105" s="654">
        <f t="shared" si="15"/>
        <v>9695521413</v>
      </c>
      <c r="D1105" s="56"/>
      <c r="E1105" s="56"/>
      <c r="F1105" s="663">
        <v>156831301</v>
      </c>
      <c r="G1105" s="672">
        <v>218712442</v>
      </c>
      <c r="H1105" s="646">
        <v>45575</v>
      </c>
      <c r="I1105" s="646"/>
      <c r="K1105" s="56"/>
      <c r="L1105" s="56"/>
      <c r="M1105" s="662"/>
      <c r="N1105" s="662"/>
      <c r="O1105" s="56"/>
    </row>
    <row r="1106" spans="1:15">
      <c r="A1106" s="56"/>
      <c r="B1106" s="653">
        <v>44021</v>
      </c>
      <c r="C1106" s="654">
        <f t="shared" si="15"/>
        <v>10216774792</v>
      </c>
      <c r="D1106" s="56"/>
      <c r="E1106" s="56"/>
      <c r="F1106" s="663">
        <v>678084680</v>
      </c>
      <c r="G1106" s="672">
        <v>218720516</v>
      </c>
      <c r="H1106" s="646">
        <v>46760</v>
      </c>
      <c r="I1106" s="646"/>
      <c r="K1106" s="56"/>
      <c r="L1106" s="56"/>
      <c r="M1106" s="662"/>
      <c r="N1106" s="662"/>
      <c r="O1106" s="56"/>
    </row>
    <row r="1107" spans="1:15">
      <c r="A1107" s="56"/>
      <c r="B1107" s="653">
        <v>44022</v>
      </c>
      <c r="C1107" s="654">
        <f t="shared" si="15"/>
        <v>9661164133</v>
      </c>
      <c r="D1107" s="56"/>
      <c r="E1107" s="56"/>
      <c r="F1107" s="663">
        <v>122474021</v>
      </c>
      <c r="G1107" s="672">
        <v>218778140</v>
      </c>
      <c r="H1107" s="646">
        <v>44651</v>
      </c>
      <c r="I1107" s="646"/>
      <c r="K1107" s="56"/>
      <c r="L1107" s="56"/>
      <c r="M1107" s="662"/>
      <c r="N1107" s="662"/>
      <c r="O1107" s="56"/>
    </row>
    <row r="1108" spans="1:15">
      <c r="A1108" s="56"/>
      <c r="B1108" s="653">
        <v>44023</v>
      </c>
      <c r="C1108" s="654">
        <f t="shared" si="15"/>
        <v>10329326001</v>
      </c>
      <c r="D1108" s="56"/>
      <c r="E1108" s="56"/>
      <c r="F1108" s="663">
        <v>790635889</v>
      </c>
      <c r="G1108" s="672">
        <v>218827426</v>
      </c>
      <c r="H1108" s="646">
        <v>48668</v>
      </c>
      <c r="I1108" s="646"/>
      <c r="K1108" s="56"/>
      <c r="L1108" s="56"/>
      <c r="M1108" s="662"/>
      <c r="N1108" s="662"/>
      <c r="O1108" s="56"/>
    </row>
    <row r="1109" spans="1:15">
      <c r="A1109" s="56"/>
      <c r="B1109" s="653">
        <v>44024</v>
      </c>
      <c r="C1109" s="654">
        <f t="shared" si="15"/>
        <v>9656428226</v>
      </c>
      <c r="D1109" s="56"/>
      <c r="E1109" s="56"/>
      <c r="F1109" s="663">
        <v>117738114</v>
      </c>
      <c r="G1109" s="672">
        <v>218872117</v>
      </c>
      <c r="H1109" s="646">
        <v>47806</v>
      </c>
      <c r="I1109" s="646"/>
      <c r="K1109" s="56"/>
      <c r="L1109" s="56"/>
      <c r="M1109" s="662"/>
      <c r="N1109" s="662"/>
      <c r="O1109" s="56"/>
    </row>
    <row r="1110" spans="1:15">
      <c r="A1110" s="56"/>
      <c r="B1110" s="653">
        <v>44025</v>
      </c>
      <c r="C1110" s="654">
        <f t="shared" si="15"/>
        <v>10227670977</v>
      </c>
      <c r="D1110" s="56"/>
      <c r="E1110" s="56"/>
      <c r="F1110" s="663">
        <v>688980865</v>
      </c>
      <c r="G1110" s="672">
        <v>218934221</v>
      </c>
      <c r="H1110" s="646">
        <v>47583</v>
      </c>
      <c r="I1110" s="646"/>
      <c r="K1110" s="56"/>
      <c r="L1110" s="56"/>
      <c r="M1110" s="662"/>
      <c r="N1110" s="662"/>
      <c r="O1110" s="56"/>
    </row>
    <row r="1111" spans="1:15">
      <c r="A1111" s="56"/>
      <c r="B1111" s="653">
        <v>44026</v>
      </c>
      <c r="C1111" s="654">
        <f t="shared" si="15"/>
        <v>9658327963</v>
      </c>
      <c r="D1111" s="56"/>
      <c r="E1111" s="56"/>
      <c r="F1111" s="663">
        <v>119637851</v>
      </c>
      <c r="G1111" s="672">
        <v>218984318</v>
      </c>
      <c r="H1111" s="646">
        <v>44016</v>
      </c>
      <c r="I1111" s="646"/>
      <c r="K1111" s="56"/>
      <c r="L1111" s="56"/>
      <c r="M1111" s="662"/>
      <c r="N1111" s="662"/>
      <c r="O1111" s="56"/>
    </row>
    <row r="1112" spans="1:15">
      <c r="A1112" s="56"/>
      <c r="B1112" s="653">
        <v>44027</v>
      </c>
      <c r="C1112" s="654">
        <f t="shared" si="15"/>
        <v>10222183345</v>
      </c>
      <c r="D1112" s="56"/>
      <c r="E1112" s="56"/>
      <c r="F1112" s="663">
        <v>683493233</v>
      </c>
      <c r="G1112" s="672">
        <v>219138966</v>
      </c>
      <c r="H1112" s="646">
        <v>50382</v>
      </c>
      <c r="I1112" s="646"/>
      <c r="K1112" s="56"/>
      <c r="L1112" s="56"/>
      <c r="M1112" s="662"/>
      <c r="N1112" s="662"/>
      <c r="O1112" s="56"/>
    </row>
    <row r="1113" spans="1:15">
      <c r="A1113" s="56"/>
      <c r="B1113" s="653">
        <v>44028</v>
      </c>
      <c r="C1113" s="654">
        <f t="shared" si="15"/>
        <v>9903550793</v>
      </c>
      <c r="D1113" s="56"/>
      <c r="E1113" s="56"/>
      <c r="F1113" s="663">
        <v>364860681</v>
      </c>
      <c r="G1113" s="672">
        <v>219254197</v>
      </c>
      <c r="H1113" s="646">
        <v>48949</v>
      </c>
      <c r="I1113" s="646"/>
      <c r="K1113" s="56"/>
      <c r="L1113" s="56"/>
      <c r="M1113" s="662"/>
      <c r="N1113" s="662"/>
      <c r="O1113" s="56"/>
    </row>
    <row r="1114" spans="1:15">
      <c r="A1114" s="56"/>
      <c r="B1114" s="653">
        <v>44029</v>
      </c>
      <c r="C1114" s="654">
        <f t="shared" si="15"/>
        <v>9762985737</v>
      </c>
      <c r="D1114" s="56"/>
      <c r="E1114" s="56"/>
      <c r="F1114" s="663">
        <v>224295625</v>
      </c>
      <c r="G1114" s="672">
        <v>219257348</v>
      </c>
      <c r="H1114" s="646">
        <v>49731</v>
      </c>
      <c r="I1114" s="646"/>
      <c r="K1114" s="56"/>
      <c r="L1114" s="56"/>
      <c r="M1114" s="662"/>
      <c r="N1114" s="662"/>
      <c r="O1114" s="56"/>
    </row>
    <row r="1115" spans="1:15">
      <c r="A1115" s="56"/>
      <c r="B1115" s="653">
        <v>44030</v>
      </c>
      <c r="C1115" s="654">
        <f t="shared" si="15"/>
        <v>9704451157</v>
      </c>
      <c r="D1115" s="56"/>
      <c r="E1115" s="56"/>
      <c r="F1115" s="663">
        <v>165761045</v>
      </c>
      <c r="G1115" s="672">
        <v>219290904</v>
      </c>
      <c r="H1115" s="646">
        <v>46965</v>
      </c>
      <c r="I1115" s="646"/>
      <c r="K1115" s="56"/>
      <c r="L1115" s="56"/>
      <c r="M1115" s="662"/>
      <c r="N1115" s="662"/>
      <c r="O1115" s="56"/>
    </row>
    <row r="1116" spans="1:15">
      <c r="A1116" s="56"/>
      <c r="B1116" s="653">
        <v>44031</v>
      </c>
      <c r="C1116" s="654">
        <f t="shared" si="15"/>
        <v>10420510425</v>
      </c>
      <c r="D1116" s="56"/>
      <c r="E1116" s="56"/>
      <c r="F1116" s="663">
        <v>881820313</v>
      </c>
      <c r="G1116" s="672">
        <v>219759342</v>
      </c>
      <c r="H1116" s="646">
        <v>46893</v>
      </c>
      <c r="I1116" s="646"/>
      <c r="K1116" s="56"/>
      <c r="L1116" s="56"/>
      <c r="M1116" s="662"/>
      <c r="N1116" s="662"/>
      <c r="O1116" s="56"/>
    </row>
    <row r="1117" spans="1:15">
      <c r="A1117" s="56"/>
      <c r="B1117" s="653">
        <v>44032</v>
      </c>
      <c r="C1117" s="654">
        <f t="shared" si="15"/>
        <v>10352658852</v>
      </c>
      <c r="D1117" s="56"/>
      <c r="E1117" s="56"/>
      <c r="F1117" s="663">
        <v>813968740</v>
      </c>
      <c r="G1117" s="672">
        <v>219760458</v>
      </c>
      <c r="H1117" s="646">
        <v>49286</v>
      </c>
      <c r="I1117" s="646"/>
      <c r="K1117" s="56"/>
      <c r="L1117" s="56"/>
      <c r="M1117" s="662"/>
      <c r="N1117" s="662"/>
      <c r="O1117" s="56"/>
    </row>
    <row r="1118" spans="1:15">
      <c r="A1118" s="56"/>
      <c r="B1118" s="653">
        <v>44033</v>
      </c>
      <c r="C1118" s="654">
        <f t="shared" si="15"/>
        <v>10456858770</v>
      </c>
      <c r="D1118" s="56"/>
      <c r="E1118" s="56"/>
      <c r="F1118" s="663">
        <v>918168658</v>
      </c>
      <c r="G1118" s="672">
        <v>219784332</v>
      </c>
      <c r="H1118" s="646">
        <v>49001</v>
      </c>
      <c r="I1118" s="646"/>
      <c r="K1118" s="56"/>
      <c r="L1118" s="56"/>
      <c r="M1118" s="662"/>
      <c r="N1118" s="662"/>
      <c r="O1118" s="56"/>
    </row>
    <row r="1119" spans="1:15">
      <c r="A1119" s="56"/>
      <c r="B1119" s="653">
        <v>44034</v>
      </c>
      <c r="C1119" s="654">
        <f t="shared" si="15"/>
        <v>10199734239</v>
      </c>
      <c r="D1119" s="56"/>
      <c r="E1119" s="56"/>
      <c r="F1119" s="663">
        <v>661044127</v>
      </c>
      <c r="G1119" s="672">
        <v>219855403</v>
      </c>
      <c r="H1119" s="646">
        <v>49335</v>
      </c>
      <c r="I1119" s="646"/>
      <c r="K1119" s="56"/>
      <c r="L1119" s="56"/>
      <c r="M1119" s="662"/>
      <c r="N1119" s="662"/>
      <c r="O1119" s="56"/>
    </row>
    <row r="1120" spans="1:15">
      <c r="A1120" s="56"/>
      <c r="B1120" s="653">
        <v>44035</v>
      </c>
      <c r="C1120" s="654">
        <f t="shared" ref="C1120:C1183" si="16">F1120+(F$88*28679+98765)+(G$88*6587+87654)+(E$88*9537+76543)+(J$88*5713+4528)</f>
        <v>10351146935</v>
      </c>
      <c r="D1120" s="56"/>
      <c r="E1120" s="56"/>
      <c r="F1120" s="663">
        <v>812456823</v>
      </c>
      <c r="G1120" s="672">
        <v>219911933</v>
      </c>
      <c r="H1120" s="646">
        <v>49390</v>
      </c>
      <c r="I1120" s="646"/>
      <c r="K1120" s="56"/>
      <c r="L1120" s="56"/>
      <c r="M1120" s="662"/>
      <c r="N1120" s="662"/>
      <c r="O1120" s="56"/>
    </row>
    <row r="1121" spans="1:15">
      <c r="A1121" s="56"/>
      <c r="B1121" s="653">
        <v>44036</v>
      </c>
      <c r="C1121" s="654">
        <f t="shared" si="16"/>
        <v>10080508186</v>
      </c>
      <c r="D1121" s="56"/>
      <c r="E1121" s="56"/>
      <c r="F1121" s="663">
        <v>541818074</v>
      </c>
      <c r="G1121" s="672">
        <v>220034562</v>
      </c>
      <c r="H1121" s="646">
        <v>49264</v>
      </c>
      <c r="I1121" s="646"/>
      <c r="K1121" s="56"/>
      <c r="L1121" s="56"/>
      <c r="M1121" s="662"/>
      <c r="N1121" s="662"/>
      <c r="O1121" s="56"/>
    </row>
    <row r="1122" spans="1:15">
      <c r="A1122" s="56"/>
      <c r="B1122" s="653">
        <v>44037</v>
      </c>
      <c r="C1122" s="654">
        <f t="shared" si="16"/>
        <v>10358053822</v>
      </c>
      <c r="D1122" s="56"/>
      <c r="E1122" s="56"/>
      <c r="F1122" s="663">
        <v>819363710</v>
      </c>
      <c r="G1122" s="672">
        <v>220049518</v>
      </c>
      <c r="H1122" s="646">
        <v>49780</v>
      </c>
      <c r="I1122" s="646"/>
      <c r="K1122" s="56"/>
      <c r="L1122" s="56"/>
      <c r="M1122" s="662"/>
      <c r="N1122" s="662"/>
      <c r="O1122" s="56"/>
    </row>
    <row r="1123" spans="1:15">
      <c r="A1123" s="56"/>
      <c r="B1123" s="653">
        <v>44038</v>
      </c>
      <c r="C1123" s="654">
        <f t="shared" si="16"/>
        <v>10097698018</v>
      </c>
      <c r="D1123" s="56"/>
      <c r="E1123" s="56"/>
      <c r="F1123" s="663">
        <v>559007906</v>
      </c>
      <c r="G1123" s="672">
        <v>220103226</v>
      </c>
      <c r="H1123" s="646">
        <v>45073</v>
      </c>
      <c r="I1123" s="646"/>
      <c r="K1123" s="56"/>
      <c r="L1123" s="56"/>
      <c r="M1123" s="662"/>
      <c r="N1123" s="662"/>
      <c r="O1123" s="56"/>
    </row>
    <row r="1124" spans="1:15">
      <c r="A1124" s="56"/>
      <c r="B1124" s="653">
        <v>44039</v>
      </c>
      <c r="C1124" s="654">
        <f t="shared" si="16"/>
        <v>10479940827</v>
      </c>
      <c r="D1124" s="56"/>
      <c r="E1124" s="56"/>
      <c r="F1124" s="663">
        <v>941250715</v>
      </c>
      <c r="G1124" s="672">
        <v>220241022</v>
      </c>
      <c r="H1124" s="646">
        <v>44868</v>
      </c>
      <c r="I1124" s="646"/>
      <c r="K1124" s="56"/>
      <c r="L1124" s="56"/>
      <c r="M1124" s="662"/>
      <c r="N1124" s="662"/>
      <c r="O1124" s="56"/>
    </row>
    <row r="1125" spans="1:15">
      <c r="A1125" s="56"/>
      <c r="B1125" s="653">
        <v>44040</v>
      </c>
      <c r="C1125" s="654">
        <f t="shared" si="16"/>
        <v>10269594042</v>
      </c>
      <c r="D1125" s="56"/>
      <c r="E1125" s="56"/>
      <c r="F1125" s="663">
        <v>730903930</v>
      </c>
      <c r="G1125" s="672">
        <v>220349208</v>
      </c>
      <c r="H1125" s="646">
        <v>47910</v>
      </c>
      <c r="I1125" s="646"/>
      <c r="K1125" s="56"/>
      <c r="L1125" s="56"/>
      <c r="M1125" s="662"/>
      <c r="N1125" s="662"/>
      <c r="O1125" s="56"/>
    </row>
    <row r="1126" spans="1:15">
      <c r="A1126" s="56"/>
      <c r="B1126" s="653">
        <v>44041</v>
      </c>
      <c r="C1126" s="654">
        <f t="shared" si="16"/>
        <v>10529409238</v>
      </c>
      <c r="D1126" s="56"/>
      <c r="E1126" s="56"/>
      <c r="F1126" s="663">
        <v>990719126</v>
      </c>
      <c r="G1126" s="672">
        <v>220411311</v>
      </c>
      <c r="H1126" s="646">
        <v>49693</v>
      </c>
      <c r="I1126" s="646"/>
      <c r="K1126" s="56"/>
      <c r="L1126" s="56"/>
      <c r="M1126" s="662"/>
      <c r="N1126" s="662"/>
      <c r="O1126" s="56"/>
    </row>
    <row r="1127" spans="1:15">
      <c r="A1127" s="56"/>
      <c r="B1127" s="653">
        <v>44042</v>
      </c>
      <c r="C1127" s="654">
        <f t="shared" si="16"/>
        <v>10175568105</v>
      </c>
      <c r="D1127" s="56"/>
      <c r="E1127" s="56"/>
      <c r="F1127" s="663">
        <v>636877993</v>
      </c>
      <c r="G1127" s="672">
        <v>220424695</v>
      </c>
      <c r="H1127" s="646">
        <v>49227</v>
      </c>
      <c r="I1127" s="646"/>
      <c r="K1127" s="56"/>
      <c r="L1127" s="56"/>
      <c r="M1127" s="662"/>
      <c r="N1127" s="662"/>
      <c r="O1127" s="56"/>
    </row>
    <row r="1128" spans="1:15">
      <c r="A1128" s="56"/>
      <c r="B1128" s="653">
        <v>44043</v>
      </c>
      <c r="C1128" s="654">
        <f t="shared" si="16"/>
        <v>10509679808</v>
      </c>
      <c r="D1128" s="56"/>
      <c r="E1128" s="56"/>
      <c r="F1128" s="663">
        <v>970989696</v>
      </c>
      <c r="G1128" s="672">
        <v>220521432</v>
      </c>
      <c r="H1128" s="646">
        <v>44264</v>
      </c>
      <c r="I1128" s="646"/>
      <c r="K1128" s="56"/>
      <c r="L1128" s="56"/>
      <c r="M1128" s="662"/>
      <c r="N1128" s="662"/>
      <c r="O1128" s="56"/>
    </row>
    <row r="1129" spans="1:15">
      <c r="A1129" s="56"/>
      <c r="B1129" s="653">
        <v>44044</v>
      </c>
      <c r="C1129" s="654">
        <f t="shared" si="16"/>
        <v>9668510796</v>
      </c>
      <c r="D1129" s="56"/>
      <c r="E1129" s="56"/>
      <c r="F1129" s="663">
        <v>129820684</v>
      </c>
      <c r="G1129" s="672">
        <v>220848302</v>
      </c>
      <c r="H1129" s="646">
        <v>46986</v>
      </c>
      <c r="I1129" s="646"/>
      <c r="K1129" s="56"/>
      <c r="L1129" s="56"/>
      <c r="M1129" s="662"/>
      <c r="N1129" s="662"/>
      <c r="O1129" s="56"/>
    </row>
    <row r="1130" spans="1:15">
      <c r="A1130" s="56"/>
      <c r="B1130" s="653">
        <v>44045</v>
      </c>
      <c r="C1130" s="654">
        <f t="shared" si="16"/>
        <v>10165479836</v>
      </c>
      <c r="D1130" s="56"/>
      <c r="E1130" s="56"/>
      <c r="F1130" s="663">
        <v>626789724</v>
      </c>
      <c r="G1130" s="672">
        <v>220916503</v>
      </c>
      <c r="H1130" s="646">
        <v>44511</v>
      </c>
      <c r="I1130" s="646"/>
      <c r="K1130" s="56"/>
      <c r="L1130" s="56"/>
      <c r="M1130" s="662"/>
      <c r="N1130" s="662"/>
      <c r="O1130" s="56"/>
    </row>
    <row r="1131" spans="1:15">
      <c r="A1131" s="56"/>
      <c r="B1131" s="653">
        <v>44046</v>
      </c>
      <c r="C1131" s="654">
        <f t="shared" si="16"/>
        <v>9760195353</v>
      </c>
      <c r="D1131" s="56"/>
      <c r="E1131" s="56"/>
      <c r="F1131" s="663">
        <v>221505241</v>
      </c>
      <c r="G1131" s="672">
        <v>221141533</v>
      </c>
      <c r="H1131" s="646">
        <v>48121</v>
      </c>
      <c r="I1131" s="646"/>
      <c r="K1131" s="56"/>
      <c r="L1131" s="56"/>
      <c r="M1131" s="662"/>
      <c r="N1131" s="662"/>
      <c r="O1131" s="56"/>
    </row>
    <row r="1132" spans="1:15">
      <c r="A1132" s="56"/>
      <c r="B1132" s="653">
        <v>44047</v>
      </c>
      <c r="C1132" s="654">
        <f t="shared" si="16"/>
        <v>10266690146</v>
      </c>
      <c r="D1132" s="56"/>
      <c r="E1132" s="56"/>
      <c r="F1132" s="663">
        <v>728000034</v>
      </c>
      <c r="G1132" s="672">
        <v>221175551</v>
      </c>
      <c r="H1132" s="646">
        <v>43481</v>
      </c>
      <c r="I1132" s="646"/>
      <c r="K1132" s="56"/>
      <c r="L1132" s="56"/>
      <c r="M1132" s="662"/>
      <c r="N1132" s="662"/>
      <c r="O1132" s="56"/>
    </row>
    <row r="1133" spans="1:15">
      <c r="A1133" s="56"/>
      <c r="B1133" s="653">
        <v>44048</v>
      </c>
      <c r="C1133" s="654">
        <f t="shared" si="16"/>
        <v>10300467909</v>
      </c>
      <c r="D1133" s="56"/>
      <c r="E1133" s="56"/>
      <c r="F1133" s="663">
        <v>761777797</v>
      </c>
      <c r="G1133" s="672">
        <v>221305211</v>
      </c>
      <c r="H1133" s="646">
        <v>47880</v>
      </c>
      <c r="I1133" s="646"/>
      <c r="K1133" s="56"/>
      <c r="L1133" s="56"/>
      <c r="M1133" s="662"/>
      <c r="N1133" s="662"/>
      <c r="O1133" s="56"/>
    </row>
    <row r="1134" spans="1:15">
      <c r="A1134" s="56"/>
      <c r="B1134" s="653">
        <v>44049</v>
      </c>
      <c r="C1134" s="654">
        <f t="shared" si="16"/>
        <v>9999329269</v>
      </c>
      <c r="D1134" s="56"/>
      <c r="E1134" s="56"/>
      <c r="F1134" s="663">
        <v>460639157</v>
      </c>
      <c r="G1134" s="672">
        <v>221336503</v>
      </c>
      <c r="H1134" s="646">
        <v>43955</v>
      </c>
      <c r="I1134" s="646"/>
      <c r="K1134" s="56"/>
      <c r="L1134" s="56"/>
      <c r="M1134" s="662"/>
      <c r="N1134" s="662"/>
      <c r="O1134" s="56"/>
    </row>
    <row r="1135" spans="1:15">
      <c r="A1135" s="56"/>
      <c r="B1135" s="653">
        <v>44050</v>
      </c>
      <c r="C1135" s="654">
        <f t="shared" si="16"/>
        <v>10003124234</v>
      </c>
      <c r="D1135" s="56"/>
      <c r="E1135" s="56"/>
      <c r="F1135" s="663">
        <v>464434122</v>
      </c>
      <c r="G1135" s="672">
        <v>221384818</v>
      </c>
      <c r="H1135" s="646">
        <v>43619</v>
      </c>
      <c r="I1135" s="646"/>
      <c r="K1135" s="56"/>
      <c r="L1135" s="56"/>
      <c r="M1135" s="662"/>
      <c r="N1135" s="662"/>
      <c r="O1135" s="56"/>
    </row>
    <row r="1136" spans="1:15">
      <c r="A1136" s="56"/>
      <c r="B1136" s="653">
        <v>44051</v>
      </c>
      <c r="C1136" s="654">
        <f t="shared" si="16"/>
        <v>9650827936</v>
      </c>
      <c r="D1136" s="56"/>
      <c r="E1136" s="56"/>
      <c r="F1136" s="663">
        <v>112137824</v>
      </c>
      <c r="G1136" s="672">
        <v>221505241</v>
      </c>
      <c r="H1136" s="646">
        <v>44046</v>
      </c>
      <c r="I1136" s="646"/>
      <c r="K1136" s="56"/>
      <c r="L1136" s="56"/>
      <c r="M1136" s="662"/>
      <c r="N1136" s="662"/>
      <c r="O1136" s="56"/>
    </row>
    <row r="1137" spans="1:15">
      <c r="A1137" s="56"/>
      <c r="B1137" s="653">
        <v>44052</v>
      </c>
      <c r="C1137" s="654">
        <f t="shared" si="16"/>
        <v>10045061916</v>
      </c>
      <c r="D1137" s="56"/>
      <c r="E1137" s="56"/>
      <c r="F1137" s="663">
        <v>506371804</v>
      </c>
      <c r="G1137" s="672">
        <v>221602390</v>
      </c>
      <c r="H1137" s="646">
        <v>48481</v>
      </c>
      <c r="I1137" s="646"/>
      <c r="K1137" s="56"/>
      <c r="L1137" s="56"/>
      <c r="M1137" s="662"/>
      <c r="N1137" s="662"/>
      <c r="O1137" s="56"/>
    </row>
    <row r="1138" spans="1:15">
      <c r="A1138" s="56"/>
      <c r="B1138" s="653">
        <v>44053</v>
      </c>
      <c r="C1138" s="654">
        <f t="shared" si="16"/>
        <v>9803467910</v>
      </c>
      <c r="D1138" s="56"/>
      <c r="E1138" s="56"/>
      <c r="F1138" s="663">
        <v>264777798</v>
      </c>
      <c r="G1138" s="672">
        <v>221745991</v>
      </c>
      <c r="H1138" s="646">
        <v>48065</v>
      </c>
      <c r="I1138" s="646"/>
      <c r="K1138" s="56"/>
      <c r="L1138" s="56"/>
      <c r="M1138" s="662"/>
      <c r="N1138" s="662"/>
      <c r="O1138" s="56"/>
    </row>
    <row r="1139" spans="1:15">
      <c r="A1139" s="56"/>
      <c r="B1139" s="653">
        <v>44054</v>
      </c>
      <c r="C1139" s="654">
        <f t="shared" si="16"/>
        <v>10406272055</v>
      </c>
      <c r="D1139" s="56"/>
      <c r="E1139" s="56"/>
      <c r="F1139" s="663">
        <v>867581943</v>
      </c>
      <c r="G1139" s="672">
        <v>222171838</v>
      </c>
      <c r="H1139" s="646">
        <v>50304</v>
      </c>
      <c r="I1139" s="646"/>
      <c r="K1139" s="56"/>
      <c r="L1139" s="56"/>
      <c r="M1139" s="662"/>
      <c r="N1139" s="662"/>
      <c r="O1139" s="56"/>
    </row>
    <row r="1140" spans="1:15">
      <c r="A1140" s="56"/>
      <c r="B1140" s="653">
        <v>44055</v>
      </c>
      <c r="C1140" s="654">
        <f t="shared" si="16"/>
        <v>10395454317</v>
      </c>
      <c r="D1140" s="56"/>
      <c r="E1140" s="56"/>
      <c r="F1140" s="663">
        <v>856764205</v>
      </c>
      <c r="G1140" s="672">
        <v>222179970</v>
      </c>
      <c r="H1140" s="646">
        <v>48293</v>
      </c>
      <c r="I1140" s="646"/>
      <c r="K1140" s="56"/>
      <c r="L1140" s="56"/>
      <c r="M1140" s="662"/>
      <c r="N1140" s="662"/>
      <c r="O1140" s="56"/>
    </row>
    <row r="1141" spans="1:15">
      <c r="A1141" s="56"/>
      <c r="B1141" s="653">
        <v>44056</v>
      </c>
      <c r="C1141" s="654">
        <f t="shared" si="16"/>
        <v>10470859631</v>
      </c>
      <c r="D1141" s="56"/>
      <c r="E1141" s="56"/>
      <c r="F1141" s="663">
        <v>932169519</v>
      </c>
      <c r="G1141" s="672">
        <v>222228128</v>
      </c>
      <c r="H1141" s="646">
        <v>46851</v>
      </c>
      <c r="I1141" s="646"/>
      <c r="K1141" s="56"/>
      <c r="L1141" s="56"/>
      <c r="M1141" s="662"/>
      <c r="N1141" s="662"/>
      <c r="O1141" s="56"/>
    </row>
    <row r="1142" spans="1:15">
      <c r="A1142" s="56"/>
      <c r="B1142" s="653">
        <v>44057</v>
      </c>
      <c r="C1142" s="654">
        <f t="shared" si="16"/>
        <v>9840822931</v>
      </c>
      <c r="D1142" s="56"/>
      <c r="E1142" s="56"/>
      <c r="F1142" s="663">
        <v>302132819</v>
      </c>
      <c r="G1142" s="672">
        <v>222249667</v>
      </c>
      <c r="H1142" s="646">
        <v>47520</v>
      </c>
      <c r="I1142" s="646"/>
      <c r="K1142" s="56"/>
      <c r="L1142" s="56"/>
      <c r="M1142" s="662"/>
      <c r="N1142" s="662"/>
      <c r="O1142" s="56"/>
    </row>
    <row r="1143" spans="1:15">
      <c r="A1143" s="56"/>
      <c r="B1143" s="653">
        <v>44058</v>
      </c>
      <c r="C1143" s="654">
        <f t="shared" si="16"/>
        <v>10426564626</v>
      </c>
      <c r="D1143" s="56"/>
      <c r="E1143" s="56"/>
      <c r="F1143" s="663">
        <v>887874514</v>
      </c>
      <c r="G1143" s="672">
        <v>222260685</v>
      </c>
      <c r="H1143" s="646">
        <v>49414</v>
      </c>
      <c r="I1143" s="646"/>
      <c r="K1143" s="56"/>
      <c r="L1143" s="56"/>
      <c r="M1143" s="662"/>
      <c r="N1143" s="662"/>
      <c r="O1143" s="56"/>
    </row>
    <row r="1144" spans="1:15">
      <c r="A1144" s="56"/>
      <c r="B1144" s="653">
        <v>44059</v>
      </c>
      <c r="C1144" s="654">
        <f t="shared" si="16"/>
        <v>9657432712</v>
      </c>
      <c r="D1144" s="56"/>
      <c r="E1144" s="56"/>
      <c r="F1144" s="663">
        <v>118742600</v>
      </c>
      <c r="G1144" s="672">
        <v>222361442</v>
      </c>
      <c r="H1144" s="646">
        <v>46773</v>
      </c>
      <c r="I1144" s="646"/>
      <c r="K1144" s="56"/>
      <c r="L1144" s="56"/>
      <c r="M1144" s="662"/>
      <c r="N1144" s="662"/>
      <c r="O1144" s="56"/>
    </row>
    <row r="1145" spans="1:15">
      <c r="A1145" s="56"/>
      <c r="B1145" s="653">
        <v>44060</v>
      </c>
      <c r="C1145" s="654">
        <f t="shared" si="16"/>
        <v>10003572003</v>
      </c>
      <c r="D1145" s="56"/>
      <c r="E1145" s="56"/>
      <c r="F1145" s="663">
        <v>464881891</v>
      </c>
      <c r="G1145" s="672">
        <v>222372549</v>
      </c>
      <c r="H1145" s="646">
        <v>47017</v>
      </c>
      <c r="I1145" s="646"/>
      <c r="K1145" s="56"/>
      <c r="L1145" s="56"/>
      <c r="M1145" s="662"/>
      <c r="N1145" s="662"/>
      <c r="O1145" s="56"/>
    </row>
    <row r="1146" spans="1:15">
      <c r="A1146" s="56"/>
      <c r="B1146" s="653">
        <v>44061</v>
      </c>
      <c r="C1146" s="654">
        <f t="shared" si="16"/>
        <v>9840602836</v>
      </c>
      <c r="D1146" s="56"/>
      <c r="E1146" s="56"/>
      <c r="F1146" s="663">
        <v>301912724</v>
      </c>
      <c r="G1146" s="672">
        <v>222615141</v>
      </c>
      <c r="H1146" s="646">
        <v>46660</v>
      </c>
      <c r="I1146" s="646"/>
      <c r="K1146" s="56"/>
      <c r="L1146" s="56"/>
      <c r="M1146" s="662"/>
      <c r="N1146" s="662"/>
      <c r="O1146" s="56"/>
    </row>
    <row r="1147" spans="1:15">
      <c r="A1147" s="56"/>
      <c r="B1147" s="653">
        <v>44062</v>
      </c>
      <c r="C1147" s="654">
        <f t="shared" si="16"/>
        <v>10328043219</v>
      </c>
      <c r="D1147" s="56"/>
      <c r="E1147" s="56"/>
      <c r="F1147" s="663">
        <v>789353107</v>
      </c>
      <c r="G1147" s="672">
        <v>222936170</v>
      </c>
      <c r="H1147" s="646">
        <v>49565</v>
      </c>
      <c r="I1147" s="646"/>
      <c r="K1147" s="56"/>
      <c r="L1147" s="56"/>
      <c r="M1147" s="662"/>
      <c r="N1147" s="662"/>
      <c r="O1147" s="56"/>
    </row>
    <row r="1148" spans="1:15">
      <c r="A1148" s="56"/>
      <c r="B1148" s="653">
        <v>44063</v>
      </c>
      <c r="C1148" s="654">
        <f t="shared" si="16"/>
        <v>10049875862</v>
      </c>
      <c r="D1148" s="56"/>
      <c r="E1148" s="56"/>
      <c r="F1148" s="663">
        <v>511185750</v>
      </c>
      <c r="G1148" s="672">
        <v>223088631</v>
      </c>
      <c r="H1148" s="646">
        <v>45974</v>
      </c>
      <c r="I1148" s="646"/>
      <c r="K1148" s="56"/>
      <c r="L1148" s="56"/>
      <c r="M1148" s="662"/>
      <c r="N1148" s="662"/>
      <c r="O1148" s="56"/>
    </row>
    <row r="1149" spans="1:15">
      <c r="A1149" s="56"/>
      <c r="B1149" s="653">
        <v>44064</v>
      </c>
      <c r="C1149" s="654">
        <f t="shared" si="16"/>
        <v>10413589211</v>
      </c>
      <c r="D1149" s="56"/>
      <c r="E1149" s="56"/>
      <c r="F1149" s="663">
        <v>874899099</v>
      </c>
      <c r="G1149" s="672">
        <v>223151180</v>
      </c>
      <c r="H1149" s="646">
        <v>45082</v>
      </c>
      <c r="I1149" s="646"/>
      <c r="K1149" s="56"/>
      <c r="L1149" s="56"/>
      <c r="M1149" s="662"/>
      <c r="N1149" s="662"/>
      <c r="O1149" s="56"/>
    </row>
    <row r="1150" spans="1:15">
      <c r="A1150" s="56"/>
      <c r="B1150" s="653">
        <v>44065</v>
      </c>
      <c r="C1150" s="654">
        <f t="shared" si="16"/>
        <v>10377749715</v>
      </c>
      <c r="D1150" s="56"/>
      <c r="E1150" s="56"/>
      <c r="F1150" s="663">
        <v>839059603</v>
      </c>
      <c r="G1150" s="672">
        <v>223245284</v>
      </c>
      <c r="H1150" s="646">
        <v>43567</v>
      </c>
      <c r="I1150" s="646"/>
      <c r="K1150" s="56"/>
      <c r="L1150" s="56"/>
      <c r="M1150" s="662"/>
      <c r="N1150" s="662"/>
      <c r="O1150" s="56"/>
    </row>
    <row r="1151" spans="1:15">
      <c r="A1151" s="56"/>
      <c r="B1151" s="653">
        <v>44066</v>
      </c>
      <c r="C1151" s="654">
        <f t="shared" si="16"/>
        <v>10029170215</v>
      </c>
      <c r="D1151" s="56"/>
      <c r="E1151" s="56"/>
      <c r="F1151" s="663">
        <v>490480103</v>
      </c>
      <c r="G1151" s="672">
        <v>223296673</v>
      </c>
      <c r="H1151" s="646">
        <v>43610</v>
      </c>
      <c r="I1151" s="646"/>
      <c r="K1151" s="56"/>
      <c r="L1151" s="56"/>
      <c r="M1151" s="662"/>
      <c r="N1151" s="662"/>
      <c r="O1151" s="56"/>
    </row>
    <row r="1152" spans="1:15">
      <c r="A1152" s="56"/>
      <c r="B1152" s="653">
        <v>44067</v>
      </c>
      <c r="C1152" s="654">
        <f t="shared" si="16"/>
        <v>10236822889</v>
      </c>
      <c r="D1152" s="56"/>
      <c r="E1152" s="56"/>
      <c r="F1152" s="663">
        <v>698132777</v>
      </c>
      <c r="G1152" s="672">
        <v>223343760</v>
      </c>
      <c r="H1152" s="646">
        <v>43388</v>
      </c>
      <c r="I1152" s="646"/>
      <c r="K1152" s="56"/>
      <c r="L1152" s="56"/>
      <c r="M1152" s="662"/>
      <c r="N1152" s="662"/>
      <c r="O1152" s="56"/>
    </row>
    <row r="1153" spans="1:15">
      <c r="A1153" s="56"/>
      <c r="B1153" s="653">
        <v>44068</v>
      </c>
      <c r="C1153" s="654">
        <f t="shared" si="16"/>
        <v>10013101361</v>
      </c>
      <c r="D1153" s="56"/>
      <c r="E1153" s="56"/>
      <c r="F1153" s="663">
        <v>474411249</v>
      </c>
      <c r="G1153" s="672">
        <v>223416557</v>
      </c>
      <c r="H1153" s="646">
        <v>43637</v>
      </c>
      <c r="I1153" s="646"/>
      <c r="K1153" s="56"/>
      <c r="L1153" s="56"/>
      <c r="M1153" s="662"/>
      <c r="N1153" s="662"/>
      <c r="O1153" s="56"/>
    </row>
    <row r="1154" spans="1:15">
      <c r="A1154" s="56"/>
      <c r="B1154" s="653">
        <v>44069</v>
      </c>
      <c r="C1154" s="654">
        <f t="shared" si="16"/>
        <v>10246007067</v>
      </c>
      <c r="D1154" s="56"/>
      <c r="E1154" s="56"/>
      <c r="F1154" s="663">
        <v>707316955</v>
      </c>
      <c r="G1154" s="672">
        <v>223428031</v>
      </c>
      <c r="H1154" s="646">
        <v>45529</v>
      </c>
      <c r="I1154" s="646"/>
      <c r="K1154" s="56"/>
      <c r="L1154" s="56"/>
      <c r="M1154" s="662"/>
      <c r="N1154" s="662"/>
      <c r="O1154" s="56"/>
    </row>
    <row r="1155" spans="1:15">
      <c r="A1155" s="56"/>
      <c r="B1155" s="653">
        <v>44070</v>
      </c>
      <c r="C1155" s="654">
        <f t="shared" si="16"/>
        <v>10340597650</v>
      </c>
      <c r="D1155" s="56"/>
      <c r="E1155" s="56"/>
      <c r="F1155" s="663">
        <v>801907538</v>
      </c>
      <c r="G1155" s="672">
        <v>223525832</v>
      </c>
      <c r="H1155" s="646">
        <v>47289</v>
      </c>
      <c r="I1155" s="646"/>
      <c r="K1155" s="56"/>
      <c r="L1155" s="56"/>
      <c r="M1155" s="662"/>
      <c r="N1155" s="662"/>
      <c r="O1155" s="56"/>
    </row>
    <row r="1156" spans="1:15">
      <c r="A1156" s="56"/>
      <c r="B1156" s="653">
        <v>44071</v>
      </c>
      <c r="C1156" s="654">
        <f t="shared" si="16"/>
        <v>10387964730</v>
      </c>
      <c r="D1156" s="56"/>
      <c r="E1156" s="56"/>
      <c r="F1156" s="663">
        <v>849274618</v>
      </c>
      <c r="G1156" s="672">
        <v>223672567</v>
      </c>
      <c r="H1156" s="646">
        <v>46278</v>
      </c>
      <c r="I1156" s="646"/>
      <c r="K1156" s="56"/>
      <c r="L1156" s="56"/>
      <c r="M1156" s="662"/>
      <c r="N1156" s="662"/>
      <c r="O1156" s="56"/>
    </row>
    <row r="1157" spans="1:15">
      <c r="A1157" s="56"/>
      <c r="B1157" s="653">
        <v>44072</v>
      </c>
      <c r="C1157" s="654">
        <f t="shared" si="16"/>
        <v>9726933243</v>
      </c>
      <c r="D1157" s="56"/>
      <c r="E1157" s="56"/>
      <c r="F1157" s="663">
        <v>188243131</v>
      </c>
      <c r="G1157" s="672">
        <v>223717563</v>
      </c>
      <c r="H1157" s="646">
        <v>43459</v>
      </c>
      <c r="I1157" s="646"/>
      <c r="K1157" s="56"/>
      <c r="L1157" s="56"/>
      <c r="M1157" s="662"/>
      <c r="N1157" s="662"/>
      <c r="O1157" s="56"/>
    </row>
    <row r="1158" spans="1:15">
      <c r="A1158" s="56"/>
      <c r="B1158" s="653">
        <v>44073</v>
      </c>
      <c r="C1158" s="654">
        <f t="shared" si="16"/>
        <v>10093729335</v>
      </c>
      <c r="D1158" s="56"/>
      <c r="E1158" s="56"/>
      <c r="F1158" s="663">
        <v>555039223</v>
      </c>
      <c r="G1158" s="672">
        <v>223969283</v>
      </c>
      <c r="H1158" s="646">
        <v>47255</v>
      </c>
      <c r="I1158" s="646"/>
      <c r="K1158" s="56"/>
      <c r="L1158" s="56"/>
      <c r="M1158" s="662"/>
      <c r="N1158" s="662"/>
      <c r="O1158" s="56"/>
    </row>
    <row r="1159" spans="1:15">
      <c r="A1159" s="56"/>
      <c r="B1159" s="653">
        <v>44074</v>
      </c>
      <c r="C1159" s="654">
        <f t="shared" si="16"/>
        <v>10038998896</v>
      </c>
      <c r="D1159" s="56"/>
      <c r="E1159" s="56"/>
      <c r="F1159" s="663">
        <v>500308784</v>
      </c>
      <c r="G1159" s="672">
        <v>224013419</v>
      </c>
      <c r="H1159" s="646">
        <v>49045</v>
      </c>
      <c r="I1159" s="646"/>
      <c r="K1159" s="56"/>
      <c r="L1159" s="56"/>
      <c r="M1159" s="662"/>
      <c r="N1159" s="662"/>
      <c r="O1159" s="56"/>
    </row>
    <row r="1160" spans="1:15">
      <c r="A1160" s="56"/>
      <c r="B1160" s="653">
        <v>44075</v>
      </c>
      <c r="C1160" s="654">
        <f t="shared" si="16"/>
        <v>9746626154</v>
      </c>
      <c r="D1160" s="56"/>
      <c r="E1160" s="56"/>
      <c r="F1160" s="663">
        <v>207936042</v>
      </c>
      <c r="G1160" s="672">
        <v>224231804</v>
      </c>
      <c r="H1160" s="646">
        <v>45061</v>
      </c>
      <c r="I1160" s="646"/>
      <c r="K1160" s="56"/>
      <c r="L1160" s="56"/>
      <c r="M1160" s="662"/>
      <c r="N1160" s="662"/>
      <c r="O1160" s="56"/>
    </row>
    <row r="1161" spans="1:15">
      <c r="A1161" s="56"/>
      <c r="B1161" s="653">
        <v>44076</v>
      </c>
      <c r="C1161" s="654">
        <f t="shared" si="16"/>
        <v>9888735835</v>
      </c>
      <c r="D1161" s="56"/>
      <c r="E1161" s="56"/>
      <c r="F1161" s="663">
        <v>350045723</v>
      </c>
      <c r="G1161" s="672">
        <v>224247165</v>
      </c>
      <c r="H1161" s="646">
        <v>44725</v>
      </c>
      <c r="I1161" s="646"/>
      <c r="K1161" s="56"/>
      <c r="L1161" s="56"/>
      <c r="M1161" s="662"/>
      <c r="N1161" s="662"/>
      <c r="O1161" s="56"/>
    </row>
    <row r="1162" spans="1:15">
      <c r="A1162" s="56"/>
      <c r="B1162" s="653">
        <v>44077</v>
      </c>
      <c r="C1162" s="654">
        <f t="shared" si="16"/>
        <v>10038609258</v>
      </c>
      <c r="D1162" s="56"/>
      <c r="E1162" s="56"/>
      <c r="F1162" s="663">
        <v>499919146</v>
      </c>
      <c r="G1162" s="672">
        <v>224295625</v>
      </c>
      <c r="H1162" s="646">
        <v>44029</v>
      </c>
      <c r="I1162" s="646"/>
      <c r="K1162" s="56"/>
      <c r="L1162" s="56"/>
      <c r="M1162" s="662"/>
      <c r="N1162" s="662"/>
      <c r="O1162" s="56"/>
    </row>
    <row r="1163" spans="1:15">
      <c r="A1163" s="56"/>
      <c r="B1163" s="653">
        <v>44078</v>
      </c>
      <c r="C1163" s="654">
        <f t="shared" si="16"/>
        <v>10254643755</v>
      </c>
      <c r="D1163" s="56"/>
      <c r="E1163" s="56"/>
      <c r="F1163" s="663">
        <v>715953643</v>
      </c>
      <c r="G1163" s="672">
        <v>224337637</v>
      </c>
      <c r="H1163" s="646">
        <v>46457</v>
      </c>
      <c r="I1163" s="646"/>
      <c r="K1163" s="56"/>
      <c r="L1163" s="56"/>
      <c r="M1163" s="662"/>
      <c r="N1163" s="662"/>
      <c r="O1163" s="56"/>
    </row>
    <row r="1164" spans="1:15">
      <c r="A1164" s="56"/>
      <c r="B1164" s="653">
        <v>44079</v>
      </c>
      <c r="C1164" s="654">
        <f t="shared" si="16"/>
        <v>9802326307</v>
      </c>
      <c r="D1164" s="56"/>
      <c r="E1164" s="56"/>
      <c r="F1164" s="663">
        <v>263636195</v>
      </c>
      <c r="G1164" s="672">
        <v>224516009</v>
      </c>
      <c r="H1164" s="646">
        <v>45708</v>
      </c>
      <c r="I1164" s="646"/>
      <c r="K1164" s="56"/>
      <c r="L1164" s="56"/>
      <c r="M1164" s="662"/>
      <c r="N1164" s="662"/>
      <c r="O1164" s="56"/>
    </row>
    <row r="1165" spans="1:15">
      <c r="A1165" s="56"/>
      <c r="B1165" s="653">
        <v>44080</v>
      </c>
      <c r="C1165" s="654">
        <f t="shared" si="16"/>
        <v>9794016675</v>
      </c>
      <c r="D1165" s="56"/>
      <c r="E1165" s="56"/>
      <c r="F1165" s="663">
        <v>255326563</v>
      </c>
      <c r="G1165" s="672">
        <v>224553634</v>
      </c>
      <c r="H1165" s="646">
        <v>46577</v>
      </c>
      <c r="I1165" s="646"/>
      <c r="K1165" s="56"/>
      <c r="L1165" s="56"/>
      <c r="M1165" s="662"/>
      <c r="N1165" s="662"/>
      <c r="O1165" s="56"/>
    </row>
    <row r="1166" spans="1:15">
      <c r="A1166" s="56"/>
      <c r="B1166" s="653">
        <v>44081</v>
      </c>
      <c r="C1166" s="654">
        <f t="shared" si="16"/>
        <v>9814732456</v>
      </c>
      <c r="D1166" s="56"/>
      <c r="E1166" s="56"/>
      <c r="F1166" s="663">
        <v>276042344</v>
      </c>
      <c r="G1166" s="672">
        <v>224675907</v>
      </c>
      <c r="H1166" s="646">
        <v>43939</v>
      </c>
      <c r="I1166" s="646"/>
      <c r="K1166" s="56"/>
      <c r="L1166" s="56"/>
      <c r="M1166" s="662"/>
      <c r="N1166" s="662"/>
      <c r="O1166" s="56"/>
    </row>
    <row r="1167" spans="1:15">
      <c r="A1167" s="56"/>
      <c r="B1167" s="653">
        <v>44082</v>
      </c>
      <c r="C1167" s="654">
        <f t="shared" si="16"/>
        <v>10261433134</v>
      </c>
      <c r="D1167" s="56"/>
      <c r="E1167" s="56"/>
      <c r="F1167" s="663">
        <v>722743022</v>
      </c>
      <c r="G1167" s="672">
        <v>224711747</v>
      </c>
      <c r="H1167" s="646">
        <v>49416</v>
      </c>
      <c r="I1167" s="646"/>
      <c r="K1167" s="56"/>
      <c r="L1167" s="56"/>
      <c r="M1167" s="662"/>
      <c r="N1167" s="662"/>
      <c r="O1167" s="56"/>
    </row>
    <row r="1168" spans="1:15">
      <c r="A1168" s="56"/>
      <c r="B1168" s="653">
        <v>44083</v>
      </c>
      <c r="C1168" s="654">
        <f t="shared" si="16"/>
        <v>9926900050</v>
      </c>
      <c r="D1168" s="56"/>
      <c r="E1168" s="56"/>
      <c r="F1168" s="663">
        <v>388209938</v>
      </c>
      <c r="G1168" s="672">
        <v>225007520</v>
      </c>
      <c r="H1168" s="646">
        <v>45930</v>
      </c>
      <c r="I1168" s="646"/>
      <c r="K1168" s="56"/>
      <c r="L1168" s="56"/>
      <c r="M1168" s="662"/>
      <c r="N1168" s="662"/>
      <c r="O1168" s="56"/>
    </row>
    <row r="1169" spans="1:15">
      <c r="A1169" s="56"/>
      <c r="B1169" s="653">
        <v>44084</v>
      </c>
      <c r="C1169" s="654">
        <f t="shared" si="16"/>
        <v>10514485044</v>
      </c>
      <c r="D1169" s="56"/>
      <c r="E1169" s="56"/>
      <c r="F1169" s="663">
        <v>975794932</v>
      </c>
      <c r="G1169" s="672">
        <v>225050290</v>
      </c>
      <c r="H1169" s="646">
        <v>43311</v>
      </c>
      <c r="I1169" s="646"/>
      <c r="K1169" s="56"/>
      <c r="L1169" s="56"/>
      <c r="M1169" s="662"/>
      <c r="N1169" s="662"/>
      <c r="O1169" s="56"/>
    </row>
    <row r="1170" spans="1:15">
      <c r="A1170" s="56"/>
      <c r="B1170" s="653">
        <v>44085</v>
      </c>
      <c r="C1170" s="654">
        <f t="shared" si="16"/>
        <v>10415047364</v>
      </c>
      <c r="D1170" s="56"/>
      <c r="E1170" s="56"/>
      <c r="F1170" s="663">
        <v>876357252</v>
      </c>
      <c r="G1170" s="672">
        <v>225055235</v>
      </c>
      <c r="H1170" s="646">
        <v>47945</v>
      </c>
      <c r="I1170" s="646"/>
      <c r="K1170" s="56"/>
      <c r="L1170" s="56"/>
      <c r="M1170" s="662"/>
      <c r="N1170" s="662"/>
      <c r="O1170" s="56"/>
    </row>
    <row r="1171" spans="1:15">
      <c r="A1171" s="56"/>
      <c r="B1171" s="653">
        <v>44086</v>
      </c>
      <c r="C1171" s="654">
        <f t="shared" si="16"/>
        <v>9945987139</v>
      </c>
      <c r="D1171" s="56"/>
      <c r="E1171" s="56"/>
      <c r="F1171" s="663">
        <v>407297027</v>
      </c>
      <c r="G1171" s="672">
        <v>225704558</v>
      </c>
      <c r="H1171" s="646">
        <v>49898</v>
      </c>
      <c r="I1171" s="646"/>
      <c r="K1171" s="56"/>
      <c r="L1171" s="56"/>
      <c r="M1171" s="662"/>
      <c r="N1171" s="662"/>
      <c r="O1171" s="56"/>
    </row>
    <row r="1172" spans="1:15">
      <c r="A1172" s="56"/>
      <c r="B1172" s="653">
        <v>44087</v>
      </c>
      <c r="C1172" s="654">
        <f t="shared" si="16"/>
        <v>10350710173</v>
      </c>
      <c r="D1172" s="56"/>
      <c r="E1172" s="56"/>
      <c r="F1172" s="663">
        <v>812020061</v>
      </c>
      <c r="G1172" s="672">
        <v>226048978</v>
      </c>
      <c r="H1172" s="646">
        <v>44442</v>
      </c>
      <c r="I1172" s="646"/>
      <c r="K1172" s="56"/>
      <c r="L1172" s="56"/>
      <c r="M1172" s="662"/>
      <c r="N1172" s="662"/>
      <c r="O1172" s="56"/>
    </row>
    <row r="1173" spans="1:15">
      <c r="A1173" s="56"/>
      <c r="B1173" s="653">
        <v>44088</v>
      </c>
      <c r="C1173" s="654">
        <f t="shared" si="16"/>
        <v>10455095965</v>
      </c>
      <c r="D1173" s="56"/>
      <c r="E1173" s="56"/>
      <c r="F1173" s="663">
        <v>916405853</v>
      </c>
      <c r="G1173" s="672">
        <v>226160731</v>
      </c>
      <c r="H1173" s="646">
        <v>44834</v>
      </c>
      <c r="I1173" s="646"/>
      <c r="K1173" s="56"/>
      <c r="L1173" s="56"/>
      <c r="M1173" s="662"/>
      <c r="N1173" s="662"/>
      <c r="O1173" s="56"/>
    </row>
    <row r="1174" spans="1:15">
      <c r="A1174" s="56"/>
      <c r="B1174" s="653">
        <v>44089</v>
      </c>
      <c r="C1174" s="654">
        <f t="shared" si="16"/>
        <v>10386483179</v>
      </c>
      <c r="D1174" s="56"/>
      <c r="E1174" s="56"/>
      <c r="F1174" s="663">
        <v>847793067</v>
      </c>
      <c r="G1174" s="672">
        <v>226284441</v>
      </c>
      <c r="H1174" s="646">
        <v>48034</v>
      </c>
      <c r="I1174" s="646"/>
      <c r="K1174" s="56"/>
      <c r="L1174" s="56"/>
      <c r="M1174" s="662"/>
      <c r="N1174" s="662"/>
      <c r="O1174" s="56"/>
    </row>
    <row r="1175" spans="1:15">
      <c r="A1175" s="56"/>
      <c r="B1175" s="653">
        <v>44090</v>
      </c>
      <c r="C1175" s="654">
        <f t="shared" si="16"/>
        <v>10298344345</v>
      </c>
      <c r="D1175" s="56"/>
      <c r="E1175" s="56"/>
      <c r="F1175" s="663">
        <v>759654233</v>
      </c>
      <c r="G1175" s="672">
        <v>226485314</v>
      </c>
      <c r="H1175" s="646">
        <v>49867</v>
      </c>
      <c r="I1175" s="646"/>
      <c r="K1175" s="56"/>
      <c r="L1175" s="56"/>
      <c r="M1175" s="662"/>
      <c r="N1175" s="662"/>
      <c r="O1175" s="56"/>
    </row>
    <row r="1176" spans="1:15">
      <c r="A1176" s="56"/>
      <c r="B1176" s="653">
        <v>44091</v>
      </c>
      <c r="C1176" s="654">
        <f t="shared" si="16"/>
        <v>10518046106</v>
      </c>
      <c r="D1176" s="56"/>
      <c r="E1176" s="56"/>
      <c r="F1176" s="663">
        <v>979355994</v>
      </c>
      <c r="G1176" s="672">
        <v>226523099</v>
      </c>
      <c r="H1176" s="646">
        <v>48602</v>
      </c>
      <c r="I1176" s="646"/>
      <c r="K1176" s="56"/>
      <c r="L1176" s="56"/>
      <c r="M1176" s="662"/>
      <c r="N1176" s="662"/>
      <c r="O1176" s="56"/>
    </row>
    <row r="1177" spans="1:15">
      <c r="A1177" s="56"/>
      <c r="B1177" s="653">
        <v>44092</v>
      </c>
      <c r="C1177" s="654">
        <f t="shared" si="16"/>
        <v>10509129630</v>
      </c>
      <c r="D1177" s="56"/>
      <c r="E1177" s="56"/>
      <c r="F1177" s="663">
        <v>970439518</v>
      </c>
      <c r="G1177" s="672">
        <v>226590382</v>
      </c>
      <c r="H1177" s="646">
        <v>50221</v>
      </c>
      <c r="I1177" s="646"/>
      <c r="K1177" s="56"/>
      <c r="L1177" s="56"/>
      <c r="M1177" s="662"/>
      <c r="N1177" s="662"/>
      <c r="O1177" s="56"/>
    </row>
    <row r="1178" spans="1:15">
      <c r="A1178" s="56"/>
      <c r="B1178" s="653">
        <v>44093</v>
      </c>
      <c r="C1178" s="654">
        <f t="shared" si="16"/>
        <v>10508332397</v>
      </c>
      <c r="D1178" s="56"/>
      <c r="E1178" s="56"/>
      <c r="F1178" s="663">
        <v>969642285</v>
      </c>
      <c r="G1178" s="672">
        <v>226692917</v>
      </c>
      <c r="H1178" s="646">
        <v>44424</v>
      </c>
      <c r="I1178" s="646"/>
      <c r="K1178" s="56"/>
      <c r="L1178" s="56"/>
      <c r="M1178" s="662"/>
      <c r="N1178" s="662"/>
      <c r="O1178" s="56"/>
    </row>
    <row r="1179" spans="1:15">
      <c r="A1179" s="56"/>
      <c r="B1179" s="653">
        <v>44094</v>
      </c>
      <c r="C1179" s="654">
        <f t="shared" si="16"/>
        <v>10240661749</v>
      </c>
      <c r="D1179" s="56"/>
      <c r="E1179" s="56"/>
      <c r="F1179" s="663">
        <v>701971637</v>
      </c>
      <c r="G1179" s="672">
        <v>226885473</v>
      </c>
      <c r="H1179" s="646">
        <v>49158</v>
      </c>
      <c r="I1179" s="646"/>
      <c r="K1179" s="56"/>
      <c r="L1179" s="56"/>
      <c r="M1179" s="662"/>
      <c r="N1179" s="662"/>
      <c r="O1179" s="56"/>
    </row>
    <row r="1180" spans="1:15">
      <c r="A1180" s="56"/>
      <c r="B1180" s="653">
        <v>44095</v>
      </c>
      <c r="C1180" s="654">
        <f t="shared" si="16"/>
        <v>9695694763</v>
      </c>
      <c r="D1180" s="56"/>
      <c r="E1180" s="56"/>
      <c r="F1180" s="663">
        <v>157004651</v>
      </c>
      <c r="G1180" s="672">
        <v>226887014</v>
      </c>
      <c r="H1180" s="646">
        <v>50143</v>
      </c>
      <c r="I1180" s="646"/>
      <c r="K1180" s="56"/>
      <c r="L1180" s="56"/>
      <c r="M1180" s="662"/>
      <c r="N1180" s="662"/>
      <c r="O1180" s="56"/>
    </row>
    <row r="1181" spans="1:15">
      <c r="A1181" s="56"/>
      <c r="B1181" s="653">
        <v>44096</v>
      </c>
      <c r="C1181" s="654">
        <f t="shared" si="16"/>
        <v>10395467728</v>
      </c>
      <c r="D1181" s="56"/>
      <c r="E1181" s="56"/>
      <c r="F1181" s="663">
        <v>856777616</v>
      </c>
      <c r="G1181" s="672">
        <v>226891187</v>
      </c>
      <c r="H1181" s="646">
        <v>46946</v>
      </c>
      <c r="I1181" s="646"/>
      <c r="K1181" s="56"/>
      <c r="L1181" s="56"/>
      <c r="M1181" s="662"/>
      <c r="N1181" s="662"/>
      <c r="O1181" s="56"/>
    </row>
    <row r="1182" spans="1:15">
      <c r="A1182" s="56"/>
      <c r="B1182" s="653">
        <v>44097</v>
      </c>
      <c r="C1182" s="654">
        <f t="shared" si="16"/>
        <v>10460267182</v>
      </c>
      <c r="D1182" s="56"/>
      <c r="E1182" s="56"/>
      <c r="F1182" s="663">
        <v>921577070</v>
      </c>
      <c r="G1182" s="672">
        <v>226913882</v>
      </c>
      <c r="H1182" s="646">
        <v>48787</v>
      </c>
      <c r="I1182" s="646"/>
      <c r="K1182" s="56"/>
      <c r="L1182" s="56"/>
      <c r="M1182" s="662"/>
      <c r="N1182" s="662"/>
      <c r="O1182" s="56"/>
    </row>
    <row r="1183" spans="1:15">
      <c r="A1183" s="56"/>
      <c r="B1183" s="653">
        <v>44098</v>
      </c>
      <c r="C1183" s="654">
        <f t="shared" si="16"/>
        <v>9917812194</v>
      </c>
      <c r="D1183" s="56"/>
      <c r="E1183" s="56"/>
      <c r="F1183" s="663">
        <v>379122082</v>
      </c>
      <c r="G1183" s="672">
        <v>226952653</v>
      </c>
      <c r="H1183" s="646">
        <v>49122</v>
      </c>
      <c r="I1183" s="646"/>
      <c r="K1183" s="56"/>
      <c r="L1183" s="56"/>
      <c r="M1183" s="662"/>
      <c r="N1183" s="662"/>
      <c r="O1183" s="56"/>
    </row>
    <row r="1184" spans="1:15">
      <c r="A1184" s="56"/>
      <c r="B1184" s="653">
        <v>44099</v>
      </c>
      <c r="C1184" s="654">
        <f t="shared" ref="C1184:C1247" si="17">F1184+(F$88*28679+98765)+(G$88*6587+87654)+(E$88*9537+76543)+(J$88*5713+4528)</f>
        <v>9688340516</v>
      </c>
      <c r="D1184" s="56"/>
      <c r="E1184" s="56"/>
      <c r="F1184" s="663">
        <v>149650404</v>
      </c>
      <c r="G1184" s="672">
        <v>227057001</v>
      </c>
      <c r="H1184" s="646">
        <v>49942</v>
      </c>
      <c r="I1184" s="646"/>
      <c r="K1184" s="56"/>
      <c r="L1184" s="56"/>
      <c r="M1184" s="662"/>
      <c r="N1184" s="662"/>
      <c r="O1184" s="56"/>
    </row>
    <row r="1185" spans="1:15">
      <c r="A1185" s="56"/>
      <c r="B1185" s="653">
        <v>44100</v>
      </c>
      <c r="C1185" s="654">
        <f t="shared" si="17"/>
        <v>9914017712</v>
      </c>
      <c r="D1185" s="56"/>
      <c r="E1185" s="56"/>
      <c r="F1185" s="663">
        <v>375327600</v>
      </c>
      <c r="G1185" s="672">
        <v>227250174</v>
      </c>
      <c r="H1185" s="646">
        <v>47840</v>
      </c>
      <c r="I1185" s="646"/>
      <c r="K1185" s="56"/>
      <c r="L1185" s="56"/>
      <c r="M1185" s="662"/>
      <c r="N1185" s="662"/>
      <c r="O1185" s="56"/>
    </row>
    <row r="1186" spans="1:15">
      <c r="A1186" s="56"/>
      <c r="B1186" s="653">
        <v>44101</v>
      </c>
      <c r="C1186" s="654">
        <f t="shared" si="17"/>
        <v>10032499411</v>
      </c>
      <c r="D1186" s="56"/>
      <c r="E1186" s="56"/>
      <c r="F1186" s="663">
        <v>493809299</v>
      </c>
      <c r="G1186" s="672">
        <v>227274276</v>
      </c>
      <c r="H1186" s="646">
        <v>46925</v>
      </c>
      <c r="I1186" s="646"/>
      <c r="K1186" s="56"/>
      <c r="L1186" s="56"/>
      <c r="M1186" s="662"/>
      <c r="N1186" s="662"/>
      <c r="O1186" s="56"/>
    </row>
    <row r="1187" spans="1:15">
      <c r="A1187" s="56"/>
      <c r="B1187" s="653">
        <v>44102</v>
      </c>
      <c r="C1187" s="654">
        <f t="shared" si="17"/>
        <v>9696097721</v>
      </c>
      <c r="D1187" s="56"/>
      <c r="E1187" s="56"/>
      <c r="F1187" s="663">
        <v>157407609</v>
      </c>
      <c r="G1187" s="672">
        <v>227294198</v>
      </c>
      <c r="H1187" s="646">
        <v>45970</v>
      </c>
      <c r="I1187" s="646"/>
      <c r="K1187" s="56"/>
      <c r="L1187" s="56"/>
      <c r="M1187" s="662"/>
      <c r="N1187" s="662"/>
      <c r="O1187" s="56"/>
    </row>
    <row r="1188" spans="1:15">
      <c r="A1188" s="56"/>
      <c r="B1188" s="653">
        <v>44103</v>
      </c>
      <c r="C1188" s="654">
        <f t="shared" si="17"/>
        <v>10519547507</v>
      </c>
      <c r="D1188" s="56"/>
      <c r="E1188" s="56"/>
      <c r="F1188" s="663">
        <v>980857395</v>
      </c>
      <c r="G1188" s="672">
        <v>227391328</v>
      </c>
      <c r="H1188" s="646">
        <v>48894</v>
      </c>
      <c r="I1188" s="646"/>
      <c r="K1188" s="56"/>
      <c r="L1188" s="56"/>
      <c r="M1188" s="662"/>
      <c r="N1188" s="662"/>
      <c r="O1188" s="56"/>
    </row>
    <row r="1189" spans="1:15">
      <c r="A1189" s="56"/>
      <c r="B1189" s="653">
        <v>44104</v>
      </c>
      <c r="C1189" s="654">
        <f t="shared" si="17"/>
        <v>10205843813</v>
      </c>
      <c r="D1189" s="56"/>
      <c r="E1189" s="56"/>
      <c r="F1189" s="663">
        <v>667153701</v>
      </c>
      <c r="G1189" s="672">
        <v>227575596</v>
      </c>
      <c r="H1189" s="646">
        <v>48661</v>
      </c>
      <c r="I1189" s="646"/>
      <c r="K1189" s="56"/>
      <c r="L1189" s="56"/>
      <c r="M1189" s="662"/>
      <c r="N1189" s="662"/>
      <c r="O1189" s="56"/>
    </row>
    <row r="1190" spans="1:15">
      <c r="A1190" s="56"/>
      <c r="B1190" s="653">
        <v>44105</v>
      </c>
      <c r="C1190" s="654">
        <f t="shared" si="17"/>
        <v>9941296678</v>
      </c>
      <c r="D1190" s="56"/>
      <c r="E1190" s="56"/>
      <c r="F1190" s="663">
        <v>402606566</v>
      </c>
      <c r="G1190" s="672">
        <v>227789998</v>
      </c>
      <c r="H1190" s="646">
        <v>46389</v>
      </c>
      <c r="I1190" s="646"/>
      <c r="K1190" s="56"/>
      <c r="L1190" s="56"/>
      <c r="M1190" s="662"/>
      <c r="N1190" s="662"/>
      <c r="O1190" s="56"/>
    </row>
    <row r="1191" spans="1:15">
      <c r="A1191" s="56"/>
      <c r="B1191" s="653">
        <v>44106</v>
      </c>
      <c r="C1191" s="654">
        <f t="shared" si="17"/>
        <v>10396799624</v>
      </c>
      <c r="D1191" s="56"/>
      <c r="E1191" s="56"/>
      <c r="F1191" s="663">
        <v>858109512</v>
      </c>
      <c r="G1191" s="672">
        <v>227941532</v>
      </c>
      <c r="H1191" s="646">
        <v>46682</v>
      </c>
      <c r="I1191" s="646"/>
      <c r="K1191" s="56"/>
      <c r="L1191" s="56"/>
      <c r="M1191" s="662"/>
      <c r="N1191" s="662"/>
      <c r="O1191" s="56"/>
    </row>
    <row r="1192" spans="1:15">
      <c r="A1192" s="56"/>
      <c r="B1192" s="653">
        <v>44107</v>
      </c>
      <c r="C1192" s="654">
        <f t="shared" si="17"/>
        <v>10345010148</v>
      </c>
      <c r="D1192" s="56"/>
      <c r="E1192" s="56"/>
      <c r="F1192" s="663">
        <v>806320036</v>
      </c>
      <c r="G1192" s="672">
        <v>228000411</v>
      </c>
      <c r="H1192" s="646">
        <v>48882</v>
      </c>
      <c r="I1192" s="646"/>
      <c r="K1192" s="56"/>
      <c r="L1192" s="56"/>
      <c r="M1192" s="662"/>
      <c r="N1192" s="662"/>
      <c r="O1192" s="56"/>
    </row>
    <row r="1193" spans="1:15">
      <c r="A1193" s="56"/>
      <c r="B1193" s="653">
        <v>44108</v>
      </c>
      <c r="C1193" s="654">
        <f t="shared" si="17"/>
        <v>9777727812</v>
      </c>
      <c r="D1193" s="56"/>
      <c r="E1193" s="56"/>
      <c r="F1193" s="663">
        <v>239037700</v>
      </c>
      <c r="G1193" s="672">
        <v>228159125</v>
      </c>
      <c r="H1193" s="646">
        <v>47756</v>
      </c>
      <c r="I1193" s="646"/>
      <c r="K1193" s="56"/>
      <c r="L1193" s="56"/>
      <c r="M1193" s="662"/>
      <c r="N1193" s="662"/>
      <c r="O1193" s="56"/>
    </row>
    <row r="1194" spans="1:15">
      <c r="A1194" s="56"/>
      <c r="B1194" s="653">
        <v>44109</v>
      </c>
      <c r="C1194" s="654">
        <f t="shared" si="17"/>
        <v>10009260166</v>
      </c>
      <c r="D1194" s="56"/>
      <c r="E1194" s="56"/>
      <c r="F1194" s="663">
        <v>470570054</v>
      </c>
      <c r="G1194" s="672">
        <v>228189541</v>
      </c>
      <c r="H1194" s="646">
        <v>43331</v>
      </c>
      <c r="I1194" s="646"/>
      <c r="K1194" s="56"/>
      <c r="L1194" s="56"/>
      <c r="M1194" s="662"/>
      <c r="N1194" s="662"/>
      <c r="O1194" s="56"/>
    </row>
    <row r="1195" spans="1:15">
      <c r="A1195" s="56"/>
      <c r="B1195" s="653">
        <v>44110</v>
      </c>
      <c r="C1195" s="654">
        <f t="shared" si="17"/>
        <v>10480605943</v>
      </c>
      <c r="D1195" s="56"/>
      <c r="E1195" s="56"/>
      <c r="F1195" s="663">
        <v>941915831</v>
      </c>
      <c r="G1195" s="672">
        <v>228203196</v>
      </c>
      <c r="H1195" s="646">
        <v>44735</v>
      </c>
      <c r="I1195" s="646"/>
      <c r="K1195" s="56"/>
      <c r="L1195" s="56"/>
      <c r="M1195" s="662"/>
      <c r="N1195" s="662"/>
      <c r="O1195" s="56"/>
    </row>
    <row r="1196" spans="1:15">
      <c r="A1196" s="56"/>
      <c r="B1196" s="653">
        <v>44111</v>
      </c>
      <c r="C1196" s="654">
        <f t="shared" si="17"/>
        <v>10265281291</v>
      </c>
      <c r="D1196" s="56"/>
      <c r="E1196" s="56"/>
      <c r="F1196" s="663">
        <v>726591179</v>
      </c>
      <c r="G1196" s="672">
        <v>228336952</v>
      </c>
      <c r="H1196" s="646">
        <v>47265</v>
      </c>
      <c r="I1196" s="646"/>
      <c r="K1196" s="56"/>
      <c r="L1196" s="56"/>
      <c r="M1196" s="662"/>
      <c r="N1196" s="662"/>
      <c r="O1196" s="56"/>
    </row>
    <row r="1197" spans="1:15">
      <c r="A1197" s="56"/>
      <c r="B1197" s="653">
        <v>44112</v>
      </c>
      <c r="C1197" s="654">
        <f t="shared" si="17"/>
        <v>10274167889</v>
      </c>
      <c r="D1197" s="56"/>
      <c r="E1197" s="56"/>
      <c r="F1197" s="663">
        <v>735477777</v>
      </c>
      <c r="G1197" s="672">
        <v>228358721</v>
      </c>
      <c r="H1197" s="646">
        <v>43127</v>
      </c>
      <c r="I1197" s="646"/>
      <c r="K1197" s="56"/>
      <c r="L1197" s="56"/>
      <c r="M1197" s="662"/>
      <c r="N1197" s="662"/>
      <c r="O1197" s="56"/>
    </row>
    <row r="1198" spans="1:15">
      <c r="A1198" s="56"/>
      <c r="B1198" s="653">
        <v>44113</v>
      </c>
      <c r="C1198" s="654">
        <f t="shared" si="17"/>
        <v>9780564145</v>
      </c>
      <c r="D1198" s="56"/>
      <c r="E1198" s="56"/>
      <c r="F1198" s="663">
        <v>241874033</v>
      </c>
      <c r="G1198" s="672">
        <v>228398139</v>
      </c>
      <c r="H1198" s="646">
        <v>50022</v>
      </c>
      <c r="I1198" s="646"/>
      <c r="K1198" s="56"/>
      <c r="L1198" s="56"/>
      <c r="M1198" s="662"/>
      <c r="N1198" s="662"/>
      <c r="O1198" s="56"/>
    </row>
    <row r="1199" spans="1:15">
      <c r="A1199" s="56"/>
      <c r="B1199" s="653">
        <v>44114</v>
      </c>
      <c r="C1199" s="654">
        <f t="shared" si="17"/>
        <v>9696001248</v>
      </c>
      <c r="D1199" s="56"/>
      <c r="E1199" s="56"/>
      <c r="F1199" s="663">
        <v>157311136</v>
      </c>
      <c r="G1199" s="672">
        <v>228584691</v>
      </c>
      <c r="H1199" s="646">
        <v>44918</v>
      </c>
      <c r="I1199" s="646"/>
      <c r="K1199" s="56"/>
      <c r="L1199" s="56"/>
      <c r="M1199" s="662"/>
      <c r="N1199" s="662"/>
      <c r="O1199" s="56"/>
    </row>
    <row r="1200" spans="1:15">
      <c r="A1200" s="56"/>
      <c r="B1200" s="653">
        <v>44115</v>
      </c>
      <c r="C1200" s="654">
        <f t="shared" si="17"/>
        <v>10393095101</v>
      </c>
      <c r="D1200" s="56"/>
      <c r="E1200" s="56"/>
      <c r="F1200" s="663">
        <v>854404989</v>
      </c>
      <c r="G1200" s="672">
        <v>228692162</v>
      </c>
      <c r="H1200" s="646">
        <v>49388</v>
      </c>
      <c r="I1200" s="646"/>
      <c r="K1200" s="56"/>
      <c r="L1200" s="56"/>
      <c r="M1200" s="662"/>
      <c r="N1200" s="662"/>
      <c r="O1200" s="56"/>
    </row>
    <row r="1201" spans="1:15">
      <c r="A1201" s="56"/>
      <c r="B1201" s="653">
        <v>44116</v>
      </c>
      <c r="C1201" s="654">
        <f t="shared" si="17"/>
        <v>10418741234</v>
      </c>
      <c r="D1201" s="56"/>
      <c r="E1201" s="56"/>
      <c r="F1201" s="663">
        <v>880051122</v>
      </c>
      <c r="G1201" s="672">
        <v>228753560</v>
      </c>
      <c r="H1201" s="646">
        <v>46000</v>
      </c>
      <c r="I1201" s="646"/>
      <c r="K1201" s="56"/>
      <c r="L1201" s="56"/>
      <c r="M1201" s="662"/>
      <c r="N1201" s="662"/>
      <c r="O1201" s="56"/>
    </row>
    <row r="1202" spans="1:15">
      <c r="A1202" s="56"/>
      <c r="B1202" s="653">
        <v>44117</v>
      </c>
      <c r="C1202" s="654">
        <f t="shared" si="17"/>
        <v>10058683470</v>
      </c>
      <c r="D1202" s="56"/>
      <c r="E1202" s="56"/>
      <c r="F1202" s="663">
        <v>519993358</v>
      </c>
      <c r="G1202" s="672">
        <v>228883679</v>
      </c>
      <c r="H1202" s="646">
        <v>44184</v>
      </c>
      <c r="I1202" s="646"/>
      <c r="K1202" s="56"/>
      <c r="L1202" s="56"/>
      <c r="M1202" s="662"/>
      <c r="N1202" s="662"/>
      <c r="O1202" s="56"/>
    </row>
    <row r="1203" spans="1:15">
      <c r="A1203" s="56"/>
      <c r="B1203" s="653">
        <v>44118</v>
      </c>
      <c r="C1203" s="654">
        <f t="shared" si="17"/>
        <v>10461367994</v>
      </c>
      <c r="D1203" s="56"/>
      <c r="E1203" s="56"/>
      <c r="F1203" s="663">
        <v>922677882</v>
      </c>
      <c r="G1203" s="672">
        <v>228974976</v>
      </c>
      <c r="H1203" s="646">
        <v>49289</v>
      </c>
      <c r="I1203" s="646"/>
      <c r="K1203" s="56"/>
      <c r="L1203" s="56"/>
      <c r="M1203" s="662"/>
      <c r="N1203" s="662"/>
      <c r="O1203" s="56"/>
    </row>
    <row r="1204" spans="1:15">
      <c r="A1204" s="56"/>
      <c r="B1204" s="653">
        <v>44119</v>
      </c>
      <c r="C1204" s="654">
        <f t="shared" si="17"/>
        <v>10058025759</v>
      </c>
      <c r="D1204" s="56"/>
      <c r="E1204" s="56"/>
      <c r="F1204" s="663">
        <v>519335647</v>
      </c>
      <c r="G1204" s="672">
        <v>229021449</v>
      </c>
      <c r="H1204" s="646">
        <v>48387</v>
      </c>
      <c r="I1204" s="646"/>
      <c r="K1204" s="56"/>
      <c r="L1204" s="56"/>
      <c r="M1204" s="662"/>
      <c r="N1204" s="662"/>
      <c r="O1204" s="56"/>
    </row>
    <row r="1205" spans="1:15">
      <c r="A1205" s="56"/>
      <c r="B1205" s="653">
        <v>44120</v>
      </c>
      <c r="C1205" s="654">
        <f t="shared" si="17"/>
        <v>10437524864</v>
      </c>
      <c r="D1205" s="56"/>
      <c r="E1205" s="56"/>
      <c r="F1205" s="663">
        <v>898834752</v>
      </c>
      <c r="G1205" s="672">
        <v>229047183</v>
      </c>
      <c r="H1205" s="646">
        <v>50301</v>
      </c>
      <c r="I1205" s="646"/>
      <c r="K1205" s="56"/>
      <c r="L1205" s="56"/>
      <c r="M1205" s="662"/>
      <c r="N1205" s="662"/>
      <c r="O1205" s="56"/>
    </row>
    <row r="1206" spans="1:15">
      <c r="A1206" s="56"/>
      <c r="B1206" s="653">
        <v>44121</v>
      </c>
      <c r="C1206" s="654">
        <f t="shared" si="17"/>
        <v>9939476796</v>
      </c>
      <c r="D1206" s="56"/>
      <c r="E1206" s="56"/>
      <c r="F1206" s="663">
        <v>400786684</v>
      </c>
      <c r="G1206" s="672">
        <v>229070987</v>
      </c>
      <c r="H1206" s="646">
        <v>46009</v>
      </c>
      <c r="I1206" s="646"/>
      <c r="K1206" s="56"/>
      <c r="L1206" s="56"/>
      <c r="M1206" s="662"/>
      <c r="N1206" s="662"/>
      <c r="O1206" s="56"/>
    </row>
    <row r="1207" spans="1:15">
      <c r="A1207" s="56"/>
      <c r="B1207" s="653">
        <v>44122</v>
      </c>
      <c r="C1207" s="654">
        <f t="shared" si="17"/>
        <v>10014976439</v>
      </c>
      <c r="D1207" s="56"/>
      <c r="E1207" s="56"/>
      <c r="F1207" s="663">
        <v>476286327</v>
      </c>
      <c r="G1207" s="672">
        <v>229142822</v>
      </c>
      <c r="H1207" s="646">
        <v>49215</v>
      </c>
      <c r="I1207" s="646"/>
      <c r="K1207" s="56"/>
      <c r="L1207" s="56"/>
      <c r="M1207" s="662"/>
      <c r="N1207" s="662"/>
      <c r="O1207" s="56"/>
    </row>
    <row r="1208" spans="1:15">
      <c r="A1208" s="56"/>
      <c r="B1208" s="653">
        <v>44123</v>
      </c>
      <c r="C1208" s="654">
        <f t="shared" si="17"/>
        <v>9891588354</v>
      </c>
      <c r="D1208" s="56"/>
      <c r="E1208" s="56"/>
      <c r="F1208" s="663">
        <v>352898242</v>
      </c>
      <c r="G1208" s="672">
        <v>229142887</v>
      </c>
      <c r="H1208" s="646">
        <v>48358</v>
      </c>
      <c r="I1208" s="646"/>
      <c r="K1208" s="56"/>
      <c r="L1208" s="56"/>
      <c r="M1208" s="662"/>
      <c r="N1208" s="662"/>
      <c r="O1208" s="56"/>
    </row>
    <row r="1209" spans="1:15">
      <c r="A1209" s="56"/>
      <c r="B1209" s="653">
        <v>44124</v>
      </c>
      <c r="C1209" s="654">
        <f t="shared" si="17"/>
        <v>9691592732</v>
      </c>
      <c r="D1209" s="56"/>
      <c r="E1209" s="56"/>
      <c r="F1209" s="663">
        <v>152902620</v>
      </c>
      <c r="G1209" s="672">
        <v>229164989</v>
      </c>
      <c r="H1209" s="646">
        <v>47161</v>
      </c>
      <c r="I1209" s="646"/>
      <c r="K1209" s="56"/>
      <c r="L1209" s="56"/>
      <c r="M1209" s="662"/>
      <c r="N1209" s="662"/>
      <c r="O1209" s="56"/>
    </row>
    <row r="1210" spans="1:15">
      <c r="A1210" s="56"/>
      <c r="B1210" s="653">
        <v>44125</v>
      </c>
      <c r="C1210" s="654">
        <f t="shared" si="17"/>
        <v>9718294744</v>
      </c>
      <c r="D1210" s="56"/>
      <c r="E1210" s="56"/>
      <c r="F1210" s="663">
        <v>179604632</v>
      </c>
      <c r="G1210" s="672">
        <v>229379504</v>
      </c>
      <c r="H1210" s="646">
        <v>49934</v>
      </c>
      <c r="I1210" s="646"/>
      <c r="K1210" s="56"/>
      <c r="L1210" s="56"/>
      <c r="M1210" s="662"/>
      <c r="N1210" s="662"/>
      <c r="O1210" s="56"/>
    </row>
    <row r="1211" spans="1:15">
      <c r="A1211" s="56"/>
      <c r="B1211" s="653">
        <v>44126</v>
      </c>
      <c r="C1211" s="654">
        <f t="shared" si="17"/>
        <v>10211252088</v>
      </c>
      <c r="D1211" s="56"/>
      <c r="E1211" s="56"/>
      <c r="F1211" s="663">
        <v>672561976</v>
      </c>
      <c r="G1211" s="672">
        <v>229647254</v>
      </c>
      <c r="H1211" s="646">
        <v>43443</v>
      </c>
      <c r="I1211" s="646"/>
      <c r="K1211" s="56"/>
      <c r="L1211" s="56"/>
      <c r="M1211" s="662"/>
      <c r="N1211" s="662"/>
      <c r="O1211" s="56"/>
    </row>
    <row r="1212" spans="1:15">
      <c r="A1212" s="56"/>
      <c r="B1212" s="653">
        <v>44127</v>
      </c>
      <c r="C1212" s="654">
        <f t="shared" si="17"/>
        <v>10434047637</v>
      </c>
      <c r="D1212" s="56"/>
      <c r="E1212" s="56"/>
      <c r="F1212" s="663">
        <v>895357525</v>
      </c>
      <c r="G1212" s="672">
        <v>229937704</v>
      </c>
      <c r="H1212" s="646">
        <v>48672</v>
      </c>
      <c r="I1212" s="646"/>
      <c r="K1212" s="56"/>
      <c r="L1212" s="56"/>
      <c r="M1212" s="662"/>
      <c r="N1212" s="662"/>
      <c r="O1212" s="56"/>
    </row>
    <row r="1213" spans="1:15">
      <c r="A1213" s="56"/>
      <c r="B1213" s="653">
        <v>44128</v>
      </c>
      <c r="C1213" s="654">
        <f t="shared" si="17"/>
        <v>10257897024</v>
      </c>
      <c r="D1213" s="56"/>
      <c r="E1213" s="56"/>
      <c r="F1213" s="663">
        <v>719206912</v>
      </c>
      <c r="G1213" s="672">
        <v>230359176</v>
      </c>
      <c r="H1213" s="646">
        <v>44356</v>
      </c>
      <c r="I1213" s="646"/>
      <c r="K1213" s="56"/>
      <c r="L1213" s="56"/>
      <c r="M1213" s="662"/>
      <c r="N1213" s="662"/>
      <c r="O1213" s="56"/>
    </row>
    <row r="1214" spans="1:15">
      <c r="A1214" s="56"/>
      <c r="B1214" s="653">
        <v>44129</v>
      </c>
      <c r="C1214" s="654">
        <f t="shared" si="17"/>
        <v>10053775117</v>
      </c>
      <c r="D1214" s="56"/>
      <c r="E1214" s="56"/>
      <c r="F1214" s="663">
        <v>515085005</v>
      </c>
      <c r="G1214" s="672">
        <v>230459104</v>
      </c>
      <c r="H1214" s="646">
        <v>48820</v>
      </c>
      <c r="I1214" s="646"/>
      <c r="K1214" s="56"/>
      <c r="L1214" s="56"/>
      <c r="M1214" s="662"/>
      <c r="N1214" s="662"/>
      <c r="O1214" s="56"/>
    </row>
    <row r="1215" spans="1:15">
      <c r="A1215" s="56"/>
      <c r="B1215" s="653">
        <v>44130</v>
      </c>
      <c r="C1215" s="654">
        <f t="shared" si="17"/>
        <v>10438816909</v>
      </c>
      <c r="D1215" s="56"/>
      <c r="E1215" s="56"/>
      <c r="F1215" s="663">
        <v>900126797</v>
      </c>
      <c r="G1215" s="672">
        <v>230742050</v>
      </c>
      <c r="H1215" s="646">
        <v>45505</v>
      </c>
      <c r="I1215" s="646"/>
      <c r="K1215" s="56"/>
      <c r="L1215" s="56"/>
      <c r="M1215" s="662"/>
      <c r="N1215" s="662"/>
      <c r="O1215" s="56"/>
    </row>
    <row r="1216" spans="1:15">
      <c r="A1216" s="56"/>
      <c r="B1216" s="653">
        <v>44131</v>
      </c>
      <c r="C1216" s="654">
        <f t="shared" si="17"/>
        <v>10230699303</v>
      </c>
      <c r="D1216" s="56"/>
      <c r="E1216" s="56"/>
      <c r="F1216" s="663">
        <v>692009191</v>
      </c>
      <c r="G1216" s="672">
        <v>230747566</v>
      </c>
      <c r="H1216" s="646">
        <v>47058</v>
      </c>
      <c r="I1216" s="646"/>
      <c r="K1216" s="56"/>
      <c r="L1216" s="56"/>
      <c r="M1216" s="662"/>
      <c r="N1216" s="662"/>
      <c r="O1216" s="56"/>
    </row>
    <row r="1217" spans="1:15">
      <c r="A1217" s="56"/>
      <c r="B1217" s="653">
        <v>44132</v>
      </c>
      <c r="C1217" s="654">
        <f t="shared" si="17"/>
        <v>9806466818</v>
      </c>
      <c r="D1217" s="56"/>
      <c r="E1217" s="56"/>
      <c r="F1217" s="663">
        <v>267776706</v>
      </c>
      <c r="G1217" s="672">
        <v>230812123</v>
      </c>
      <c r="H1217" s="646">
        <v>48251</v>
      </c>
      <c r="I1217" s="646"/>
      <c r="K1217" s="56"/>
      <c r="L1217" s="56"/>
      <c r="M1217" s="662"/>
      <c r="N1217" s="662"/>
      <c r="O1217" s="56"/>
    </row>
    <row r="1218" spans="1:15">
      <c r="A1218" s="56"/>
      <c r="B1218" s="653">
        <v>44133</v>
      </c>
      <c r="C1218" s="654">
        <f t="shared" si="17"/>
        <v>9866695113</v>
      </c>
      <c r="D1218" s="56"/>
      <c r="E1218" s="56"/>
      <c r="F1218" s="663">
        <v>328005001</v>
      </c>
      <c r="G1218" s="672">
        <v>230831319</v>
      </c>
      <c r="H1218" s="646">
        <v>43133</v>
      </c>
      <c r="I1218" s="646"/>
      <c r="K1218" s="56"/>
      <c r="L1218" s="56"/>
      <c r="M1218" s="662"/>
      <c r="N1218" s="662"/>
      <c r="O1218" s="56"/>
    </row>
    <row r="1219" spans="1:15">
      <c r="A1219" s="56"/>
      <c r="B1219" s="653">
        <v>44134</v>
      </c>
      <c r="C1219" s="654">
        <f t="shared" si="17"/>
        <v>10290626876</v>
      </c>
      <c r="D1219" s="56"/>
      <c r="E1219" s="56"/>
      <c r="F1219" s="663">
        <v>751936764</v>
      </c>
      <c r="G1219" s="672">
        <v>231001243</v>
      </c>
      <c r="H1219" s="646">
        <v>48521</v>
      </c>
      <c r="I1219" s="646"/>
      <c r="K1219" s="56"/>
      <c r="L1219" s="56"/>
      <c r="M1219" s="662"/>
      <c r="N1219" s="662"/>
      <c r="O1219" s="56"/>
    </row>
    <row r="1220" spans="1:15">
      <c r="A1220" s="56"/>
      <c r="B1220" s="653">
        <v>44135</v>
      </c>
      <c r="C1220" s="654">
        <f t="shared" si="17"/>
        <v>10009897132</v>
      </c>
      <c r="D1220" s="56"/>
      <c r="E1220" s="56"/>
      <c r="F1220" s="663">
        <v>471207020</v>
      </c>
      <c r="G1220" s="672">
        <v>231163425</v>
      </c>
      <c r="H1220" s="646">
        <v>44014</v>
      </c>
      <c r="I1220" s="646"/>
      <c r="K1220" s="56"/>
      <c r="L1220" s="56"/>
      <c r="M1220" s="662"/>
      <c r="N1220" s="662"/>
      <c r="O1220" s="56"/>
    </row>
    <row r="1221" spans="1:15">
      <c r="A1221" s="56"/>
      <c r="B1221" s="653">
        <v>44136</v>
      </c>
      <c r="C1221" s="654">
        <f t="shared" si="17"/>
        <v>10201034432</v>
      </c>
      <c r="D1221" s="56"/>
      <c r="E1221" s="56"/>
      <c r="F1221" s="663">
        <v>662344320</v>
      </c>
      <c r="G1221" s="672">
        <v>231265455</v>
      </c>
      <c r="H1221" s="646">
        <v>49811</v>
      </c>
      <c r="I1221" s="646"/>
      <c r="K1221" s="56"/>
      <c r="L1221" s="56"/>
      <c r="M1221" s="662"/>
      <c r="N1221" s="662"/>
      <c r="O1221" s="56"/>
    </row>
    <row r="1222" spans="1:15">
      <c r="A1222" s="56"/>
      <c r="B1222" s="653">
        <v>44137</v>
      </c>
      <c r="C1222" s="654">
        <f t="shared" si="17"/>
        <v>10481129980</v>
      </c>
      <c r="D1222" s="56"/>
      <c r="E1222" s="56"/>
      <c r="F1222" s="663">
        <v>942439868</v>
      </c>
      <c r="G1222" s="672">
        <v>231402225</v>
      </c>
      <c r="H1222" s="646">
        <v>48086</v>
      </c>
      <c r="I1222" s="646"/>
      <c r="K1222" s="56"/>
      <c r="L1222" s="56"/>
      <c r="M1222" s="662"/>
      <c r="N1222" s="662"/>
      <c r="O1222" s="56"/>
    </row>
    <row r="1223" spans="1:15">
      <c r="A1223" s="56"/>
      <c r="B1223" s="653">
        <v>44138</v>
      </c>
      <c r="C1223" s="654">
        <f t="shared" si="17"/>
        <v>10317889754</v>
      </c>
      <c r="D1223" s="56"/>
      <c r="E1223" s="56"/>
      <c r="F1223" s="663">
        <v>779199642</v>
      </c>
      <c r="G1223" s="672">
        <v>231453681</v>
      </c>
      <c r="H1223" s="646">
        <v>47227</v>
      </c>
      <c r="I1223" s="646"/>
      <c r="K1223" s="56"/>
      <c r="L1223" s="56"/>
      <c r="M1223" s="662"/>
      <c r="N1223" s="662"/>
      <c r="O1223" s="56"/>
    </row>
    <row r="1224" spans="1:15">
      <c r="A1224" s="56"/>
      <c r="B1224" s="653">
        <v>44139</v>
      </c>
      <c r="C1224" s="654">
        <f t="shared" si="17"/>
        <v>9653805590</v>
      </c>
      <c r="D1224" s="56"/>
      <c r="E1224" s="56"/>
      <c r="F1224" s="663">
        <v>115115478</v>
      </c>
      <c r="G1224" s="672">
        <v>231678342</v>
      </c>
      <c r="H1224" s="646">
        <v>46981</v>
      </c>
      <c r="I1224" s="646"/>
      <c r="K1224" s="56"/>
      <c r="L1224" s="56"/>
      <c r="M1224" s="662"/>
      <c r="N1224" s="662"/>
      <c r="O1224" s="56"/>
    </row>
    <row r="1225" spans="1:15">
      <c r="A1225" s="56"/>
      <c r="B1225" s="653">
        <v>44140</v>
      </c>
      <c r="C1225" s="654">
        <f t="shared" si="17"/>
        <v>9651762692</v>
      </c>
      <c r="D1225" s="56"/>
      <c r="E1225" s="56"/>
      <c r="F1225" s="663">
        <v>113072580</v>
      </c>
      <c r="G1225" s="672">
        <v>232245569</v>
      </c>
      <c r="H1225" s="646">
        <v>43843</v>
      </c>
      <c r="I1225" s="646"/>
      <c r="K1225" s="56"/>
      <c r="L1225" s="56"/>
      <c r="M1225" s="662"/>
      <c r="N1225" s="662"/>
      <c r="O1225" s="56"/>
    </row>
    <row r="1226" spans="1:15">
      <c r="A1226" s="56"/>
      <c r="B1226" s="653">
        <v>44141</v>
      </c>
      <c r="C1226" s="654">
        <f t="shared" si="17"/>
        <v>9797280294</v>
      </c>
      <c r="D1226" s="56"/>
      <c r="E1226" s="56"/>
      <c r="F1226" s="663">
        <v>258590182</v>
      </c>
      <c r="G1226" s="672">
        <v>232351709</v>
      </c>
      <c r="H1226" s="646">
        <v>48802</v>
      </c>
      <c r="I1226" s="646"/>
      <c r="K1226" s="56"/>
      <c r="L1226" s="56"/>
      <c r="M1226" s="662"/>
      <c r="N1226" s="662"/>
      <c r="O1226" s="56"/>
    </row>
    <row r="1227" spans="1:15">
      <c r="A1227" s="56"/>
      <c r="B1227" s="653">
        <v>44142</v>
      </c>
      <c r="C1227" s="654">
        <f t="shared" si="17"/>
        <v>10032216674</v>
      </c>
      <c r="D1227" s="56"/>
      <c r="E1227" s="56"/>
      <c r="F1227" s="663">
        <v>493526562</v>
      </c>
      <c r="G1227" s="672">
        <v>232392666</v>
      </c>
      <c r="H1227" s="646">
        <v>43996</v>
      </c>
      <c r="I1227" s="646"/>
      <c r="K1227" s="56"/>
      <c r="L1227" s="56"/>
      <c r="M1227" s="662"/>
      <c r="N1227" s="662"/>
      <c r="O1227" s="56"/>
    </row>
    <row r="1228" spans="1:15">
      <c r="A1228" s="56"/>
      <c r="B1228" s="653">
        <v>44143</v>
      </c>
      <c r="C1228" s="654">
        <f t="shared" si="17"/>
        <v>10499219865</v>
      </c>
      <c r="D1228" s="56"/>
      <c r="E1228" s="56"/>
      <c r="F1228" s="663">
        <v>960529753</v>
      </c>
      <c r="G1228" s="672">
        <v>232927380</v>
      </c>
      <c r="H1228" s="646">
        <v>46558</v>
      </c>
      <c r="I1228" s="646"/>
      <c r="K1228" s="56"/>
      <c r="L1228" s="56"/>
      <c r="M1228" s="662"/>
      <c r="N1228" s="662"/>
      <c r="O1228" s="56"/>
    </row>
    <row r="1229" spans="1:15">
      <c r="A1229" s="56"/>
      <c r="B1229" s="653">
        <v>44144</v>
      </c>
      <c r="C1229" s="654">
        <f t="shared" si="17"/>
        <v>9985646125</v>
      </c>
      <c r="D1229" s="56"/>
      <c r="E1229" s="56"/>
      <c r="F1229" s="663">
        <v>446956013</v>
      </c>
      <c r="G1229" s="672">
        <v>232940824</v>
      </c>
      <c r="H1229" s="646">
        <v>44275</v>
      </c>
      <c r="I1229" s="646"/>
      <c r="K1229" s="56"/>
      <c r="L1229" s="56"/>
      <c r="M1229" s="662"/>
      <c r="N1229" s="662"/>
      <c r="O1229" s="56"/>
    </row>
    <row r="1230" spans="1:15">
      <c r="A1230" s="56"/>
      <c r="B1230" s="653">
        <v>44145</v>
      </c>
      <c r="C1230" s="654">
        <f t="shared" si="17"/>
        <v>10175853023</v>
      </c>
      <c r="D1230" s="56"/>
      <c r="E1230" s="56"/>
      <c r="F1230" s="663">
        <v>637162911</v>
      </c>
      <c r="G1230" s="672">
        <v>233217383</v>
      </c>
      <c r="H1230" s="646">
        <v>43700</v>
      </c>
      <c r="I1230" s="646"/>
      <c r="K1230" s="56"/>
      <c r="L1230" s="56"/>
      <c r="M1230" s="662"/>
      <c r="N1230" s="662"/>
      <c r="O1230" s="56"/>
    </row>
    <row r="1231" spans="1:15">
      <c r="A1231" s="56"/>
      <c r="B1231" s="653">
        <v>44146</v>
      </c>
      <c r="C1231" s="654">
        <f t="shared" si="17"/>
        <v>10454333300</v>
      </c>
      <c r="D1231" s="56"/>
      <c r="E1231" s="56"/>
      <c r="F1231" s="663">
        <v>915643188</v>
      </c>
      <c r="G1231" s="672">
        <v>233264757</v>
      </c>
      <c r="H1231" s="646">
        <v>43226</v>
      </c>
      <c r="I1231" s="646"/>
      <c r="K1231" s="56"/>
      <c r="L1231" s="56"/>
      <c r="M1231" s="662"/>
      <c r="N1231" s="662"/>
      <c r="O1231" s="56"/>
    </row>
    <row r="1232" spans="1:15">
      <c r="A1232" s="56"/>
      <c r="B1232" s="653">
        <v>44147</v>
      </c>
      <c r="C1232" s="654">
        <f t="shared" si="17"/>
        <v>10522241648</v>
      </c>
      <c r="D1232" s="56"/>
      <c r="E1232" s="56"/>
      <c r="F1232" s="663">
        <v>983551536</v>
      </c>
      <c r="G1232" s="672">
        <v>233292875</v>
      </c>
      <c r="H1232" s="646">
        <v>45197</v>
      </c>
      <c r="I1232" s="646"/>
      <c r="K1232" s="56"/>
      <c r="L1232" s="56"/>
      <c r="M1232" s="662"/>
      <c r="N1232" s="662"/>
      <c r="O1232" s="56"/>
    </row>
    <row r="1233" spans="1:15">
      <c r="A1233" s="56"/>
      <c r="B1233" s="653">
        <v>44148</v>
      </c>
      <c r="C1233" s="654">
        <f t="shared" si="17"/>
        <v>10348734478</v>
      </c>
      <c r="D1233" s="56"/>
      <c r="E1233" s="56"/>
      <c r="F1233" s="663">
        <v>810044366</v>
      </c>
      <c r="G1233" s="672">
        <v>233330319</v>
      </c>
      <c r="H1233" s="646">
        <v>47234</v>
      </c>
      <c r="I1233" s="646"/>
      <c r="K1233" s="56"/>
      <c r="L1233" s="56"/>
      <c r="M1233" s="662"/>
      <c r="N1233" s="662"/>
      <c r="O1233" s="56"/>
    </row>
    <row r="1234" spans="1:15">
      <c r="A1234" s="56"/>
      <c r="B1234" s="653">
        <v>44149</v>
      </c>
      <c r="C1234" s="654">
        <f t="shared" si="17"/>
        <v>9984193771</v>
      </c>
      <c r="D1234" s="56"/>
      <c r="E1234" s="56"/>
      <c r="F1234" s="663">
        <v>445503659</v>
      </c>
      <c r="G1234" s="672">
        <v>233995281</v>
      </c>
      <c r="H1234" s="646">
        <v>48770</v>
      </c>
      <c r="I1234" s="646"/>
      <c r="K1234" s="56"/>
      <c r="L1234" s="56"/>
      <c r="M1234" s="662"/>
      <c r="N1234" s="662"/>
      <c r="O1234" s="56"/>
    </row>
    <row r="1235" spans="1:15">
      <c r="A1235" s="56"/>
      <c r="B1235" s="653">
        <v>44150</v>
      </c>
      <c r="C1235" s="654">
        <f t="shared" si="17"/>
        <v>10254588967</v>
      </c>
      <c r="D1235" s="56"/>
      <c r="E1235" s="56"/>
      <c r="F1235" s="663">
        <v>715898855</v>
      </c>
      <c r="G1235" s="672">
        <v>234104339</v>
      </c>
      <c r="H1235" s="646">
        <v>49696</v>
      </c>
      <c r="I1235" s="646"/>
      <c r="K1235" s="56"/>
      <c r="L1235" s="56"/>
      <c r="M1235" s="662"/>
      <c r="N1235" s="662"/>
      <c r="O1235" s="56"/>
    </row>
    <row r="1236" spans="1:15">
      <c r="A1236" s="56"/>
      <c r="B1236" s="653">
        <v>44151</v>
      </c>
      <c r="C1236" s="654">
        <f t="shared" si="17"/>
        <v>10237786988</v>
      </c>
      <c r="D1236" s="56"/>
      <c r="E1236" s="56"/>
      <c r="F1236" s="663">
        <v>699096876</v>
      </c>
      <c r="G1236" s="672">
        <v>234500431</v>
      </c>
      <c r="H1236" s="646">
        <v>43486</v>
      </c>
      <c r="I1236" s="646"/>
      <c r="K1236" s="56"/>
      <c r="L1236" s="56"/>
      <c r="M1236" s="662"/>
      <c r="N1236" s="662"/>
      <c r="O1236" s="56"/>
    </row>
    <row r="1237" spans="1:15">
      <c r="A1237" s="56"/>
      <c r="B1237" s="653">
        <v>44152</v>
      </c>
      <c r="C1237" s="654">
        <f t="shared" si="17"/>
        <v>9903855413</v>
      </c>
      <c r="D1237" s="56"/>
      <c r="E1237" s="56"/>
      <c r="F1237" s="663">
        <v>365165301</v>
      </c>
      <c r="G1237" s="672">
        <v>234513871</v>
      </c>
      <c r="H1237" s="646">
        <v>43057</v>
      </c>
      <c r="I1237" s="646"/>
      <c r="K1237" s="56"/>
      <c r="L1237" s="56"/>
      <c r="M1237" s="662"/>
      <c r="N1237" s="662"/>
      <c r="O1237" s="56"/>
    </row>
    <row r="1238" spans="1:15">
      <c r="A1238" s="56"/>
      <c r="B1238" s="653">
        <v>44153</v>
      </c>
      <c r="C1238" s="654">
        <f t="shared" si="17"/>
        <v>10032266453</v>
      </c>
      <c r="D1238" s="56"/>
      <c r="E1238" s="56"/>
      <c r="F1238" s="663">
        <v>493576341</v>
      </c>
      <c r="G1238" s="672">
        <v>234695734</v>
      </c>
      <c r="H1238" s="646">
        <v>48900</v>
      </c>
      <c r="I1238" s="646"/>
      <c r="K1238" s="56"/>
      <c r="L1238" s="56"/>
      <c r="M1238" s="662"/>
      <c r="N1238" s="662"/>
      <c r="O1238" s="56"/>
    </row>
    <row r="1239" spans="1:15">
      <c r="A1239" s="56"/>
      <c r="B1239" s="653">
        <v>44154</v>
      </c>
      <c r="C1239" s="654">
        <f t="shared" si="17"/>
        <v>9963672378</v>
      </c>
      <c r="D1239" s="56"/>
      <c r="E1239" s="56"/>
      <c r="F1239" s="663">
        <v>424982266</v>
      </c>
      <c r="G1239" s="672">
        <v>234895436</v>
      </c>
      <c r="H1239" s="646">
        <v>48527</v>
      </c>
      <c r="I1239" s="646"/>
      <c r="K1239" s="56"/>
      <c r="L1239" s="56"/>
      <c r="M1239" s="662"/>
      <c r="N1239" s="662"/>
      <c r="O1239" s="56"/>
    </row>
    <row r="1240" spans="1:15">
      <c r="A1240" s="56"/>
      <c r="B1240" s="653">
        <v>44155</v>
      </c>
      <c r="C1240" s="654">
        <f t="shared" si="17"/>
        <v>9838370571</v>
      </c>
      <c r="D1240" s="56"/>
      <c r="E1240" s="56"/>
      <c r="F1240" s="663">
        <v>299680459</v>
      </c>
      <c r="G1240" s="672">
        <v>235242268</v>
      </c>
      <c r="H1240" s="646">
        <v>44509</v>
      </c>
      <c r="I1240" s="646"/>
      <c r="K1240" s="56"/>
      <c r="L1240" s="56"/>
      <c r="M1240" s="662"/>
      <c r="N1240" s="662"/>
      <c r="O1240" s="56"/>
    </row>
    <row r="1241" spans="1:15">
      <c r="A1241" s="56"/>
      <c r="B1241" s="653">
        <v>44156</v>
      </c>
      <c r="C1241" s="654">
        <f t="shared" si="17"/>
        <v>10406482460</v>
      </c>
      <c r="D1241" s="56"/>
      <c r="E1241" s="56"/>
      <c r="F1241" s="663">
        <v>867792348</v>
      </c>
      <c r="G1241" s="672">
        <v>235272251</v>
      </c>
      <c r="H1241" s="646">
        <v>46941</v>
      </c>
      <c r="I1241" s="646"/>
      <c r="K1241" s="56"/>
      <c r="L1241" s="56"/>
      <c r="M1241" s="662"/>
      <c r="N1241" s="662"/>
      <c r="O1241" s="56"/>
    </row>
    <row r="1242" spans="1:15">
      <c r="A1242" s="56"/>
      <c r="B1242" s="653">
        <v>44157</v>
      </c>
      <c r="C1242" s="654">
        <f t="shared" si="17"/>
        <v>10174520761</v>
      </c>
      <c r="D1242" s="56"/>
      <c r="E1242" s="56"/>
      <c r="F1242" s="663">
        <v>635830649</v>
      </c>
      <c r="G1242" s="672">
        <v>235424885</v>
      </c>
      <c r="H1242" s="646">
        <v>49179</v>
      </c>
      <c r="I1242" s="646"/>
      <c r="K1242" s="56"/>
      <c r="L1242" s="56"/>
      <c r="M1242" s="662"/>
      <c r="N1242" s="662"/>
      <c r="O1242" s="56"/>
    </row>
    <row r="1243" spans="1:15">
      <c r="A1243" s="56"/>
      <c r="B1243" s="653">
        <v>44158</v>
      </c>
      <c r="C1243" s="654">
        <f t="shared" si="17"/>
        <v>9777584294</v>
      </c>
      <c r="D1243" s="56"/>
      <c r="E1243" s="56"/>
      <c r="F1243" s="663">
        <v>238894182</v>
      </c>
      <c r="G1243" s="672">
        <v>235443715</v>
      </c>
      <c r="H1243" s="646">
        <v>43431</v>
      </c>
      <c r="I1243" s="646"/>
      <c r="K1243" s="56"/>
      <c r="L1243" s="56"/>
      <c r="M1243" s="662"/>
      <c r="N1243" s="662"/>
      <c r="O1243" s="56"/>
    </row>
    <row r="1244" spans="1:15">
      <c r="A1244" s="56"/>
      <c r="B1244" s="653">
        <v>44159</v>
      </c>
      <c r="C1244" s="654">
        <f t="shared" si="17"/>
        <v>9930680634</v>
      </c>
      <c r="D1244" s="56"/>
      <c r="E1244" s="56"/>
      <c r="F1244" s="663">
        <v>391990522</v>
      </c>
      <c r="G1244" s="672">
        <v>235528326</v>
      </c>
      <c r="H1244" s="646">
        <v>44654</v>
      </c>
      <c r="I1244" s="646"/>
      <c r="K1244" s="56"/>
      <c r="L1244" s="56"/>
      <c r="M1244" s="662"/>
      <c r="N1244" s="662"/>
      <c r="O1244" s="56"/>
    </row>
    <row r="1245" spans="1:15">
      <c r="A1245" s="56"/>
      <c r="B1245" s="653">
        <v>44160</v>
      </c>
      <c r="C1245" s="654">
        <f t="shared" si="17"/>
        <v>10011296447</v>
      </c>
      <c r="D1245" s="56"/>
      <c r="E1245" s="56"/>
      <c r="F1245" s="663">
        <v>472606335</v>
      </c>
      <c r="G1245" s="672">
        <v>235690727</v>
      </c>
      <c r="H1245" s="646">
        <v>49510</v>
      </c>
      <c r="I1245" s="646"/>
      <c r="K1245" s="56"/>
      <c r="L1245" s="56"/>
      <c r="M1245" s="662"/>
      <c r="N1245" s="662"/>
      <c r="O1245" s="56"/>
    </row>
    <row r="1246" spans="1:15">
      <c r="A1246" s="56"/>
      <c r="B1246" s="653">
        <v>44161</v>
      </c>
      <c r="C1246" s="654">
        <f t="shared" si="17"/>
        <v>10275790349</v>
      </c>
      <c r="D1246" s="56"/>
      <c r="E1246" s="56"/>
      <c r="F1246" s="663">
        <v>737100237</v>
      </c>
      <c r="G1246" s="672">
        <v>235733198</v>
      </c>
      <c r="H1246" s="646">
        <v>46448</v>
      </c>
      <c r="I1246" s="646"/>
      <c r="K1246" s="56"/>
      <c r="L1246" s="56"/>
      <c r="M1246" s="662"/>
      <c r="N1246" s="662"/>
      <c r="O1246" s="56"/>
    </row>
    <row r="1247" spans="1:15">
      <c r="A1247" s="56"/>
      <c r="B1247" s="653">
        <v>44162</v>
      </c>
      <c r="C1247" s="654">
        <f t="shared" si="17"/>
        <v>10290491332</v>
      </c>
      <c r="D1247" s="56"/>
      <c r="E1247" s="56"/>
      <c r="F1247" s="663">
        <v>751801220</v>
      </c>
      <c r="G1247" s="672">
        <v>235990451</v>
      </c>
      <c r="H1247" s="646">
        <v>48543</v>
      </c>
      <c r="I1247" s="646"/>
      <c r="K1247" s="56"/>
      <c r="L1247" s="56"/>
      <c r="M1247" s="662"/>
      <c r="N1247" s="662"/>
      <c r="O1247" s="56"/>
    </row>
    <row r="1248" spans="1:15">
      <c r="A1248" s="56"/>
      <c r="B1248" s="653">
        <v>44163</v>
      </c>
      <c r="C1248" s="654">
        <f t="shared" ref="C1248:C1311" si="18">F1248+(F$88*28679+98765)+(G$88*6587+87654)+(E$88*9537+76543)+(J$88*5713+4528)</f>
        <v>10153036004</v>
      </c>
      <c r="D1248" s="56"/>
      <c r="E1248" s="56"/>
      <c r="F1248" s="663">
        <v>614345892</v>
      </c>
      <c r="G1248" s="672">
        <v>236143574</v>
      </c>
      <c r="H1248" s="646">
        <v>45365</v>
      </c>
      <c r="I1248" s="646"/>
      <c r="K1248" s="56"/>
      <c r="L1248" s="56"/>
      <c r="M1248" s="662"/>
      <c r="N1248" s="662"/>
      <c r="O1248" s="56"/>
    </row>
    <row r="1249" spans="1:15">
      <c r="A1249" s="56"/>
      <c r="B1249" s="653">
        <v>44164</v>
      </c>
      <c r="C1249" s="654">
        <f t="shared" si="18"/>
        <v>10076391911</v>
      </c>
      <c r="D1249" s="56"/>
      <c r="E1249" s="56"/>
      <c r="F1249" s="663">
        <v>537701799</v>
      </c>
      <c r="G1249" s="672">
        <v>236176573</v>
      </c>
      <c r="H1249" s="646">
        <v>48485</v>
      </c>
      <c r="I1249" s="646"/>
      <c r="K1249" s="56"/>
      <c r="L1249" s="56"/>
      <c r="M1249" s="662"/>
      <c r="N1249" s="662"/>
      <c r="O1249" s="56"/>
    </row>
    <row r="1250" spans="1:15">
      <c r="A1250" s="56"/>
      <c r="B1250" s="653">
        <v>44165</v>
      </c>
      <c r="C1250" s="654">
        <f t="shared" si="18"/>
        <v>9693255965</v>
      </c>
      <c r="D1250" s="56"/>
      <c r="E1250" s="56"/>
      <c r="F1250" s="663">
        <v>154565853</v>
      </c>
      <c r="G1250" s="672">
        <v>236326082</v>
      </c>
      <c r="H1250" s="646">
        <v>50104</v>
      </c>
      <c r="I1250" s="646"/>
      <c r="K1250" s="56"/>
      <c r="L1250" s="56"/>
      <c r="M1250" s="662"/>
      <c r="N1250" s="662"/>
      <c r="O1250" s="56"/>
    </row>
    <row r="1251" spans="1:15">
      <c r="A1251" s="56"/>
      <c r="B1251" s="653">
        <v>44166</v>
      </c>
      <c r="C1251" s="654">
        <f t="shared" si="18"/>
        <v>10164213109</v>
      </c>
      <c r="D1251" s="56"/>
      <c r="E1251" s="56"/>
      <c r="F1251" s="663">
        <v>625522997</v>
      </c>
      <c r="G1251" s="672">
        <v>236544808</v>
      </c>
      <c r="H1251" s="646">
        <v>47809</v>
      </c>
      <c r="I1251" s="646"/>
      <c r="K1251" s="56"/>
      <c r="L1251" s="56"/>
      <c r="M1251" s="662"/>
      <c r="N1251" s="662"/>
      <c r="O1251" s="56"/>
    </row>
    <row r="1252" spans="1:15">
      <c r="A1252" s="56"/>
      <c r="B1252" s="653">
        <v>44167</v>
      </c>
      <c r="C1252" s="654">
        <f t="shared" si="18"/>
        <v>10047949627</v>
      </c>
      <c r="D1252" s="56"/>
      <c r="E1252" s="56"/>
      <c r="F1252" s="663">
        <v>509259515</v>
      </c>
      <c r="G1252" s="672">
        <v>236770931</v>
      </c>
      <c r="H1252" s="646">
        <v>46643</v>
      </c>
      <c r="I1252" s="646"/>
      <c r="K1252" s="56"/>
      <c r="L1252" s="56"/>
      <c r="M1252" s="662"/>
      <c r="N1252" s="662"/>
      <c r="O1252" s="56"/>
    </row>
    <row r="1253" spans="1:15">
      <c r="A1253" s="56"/>
      <c r="B1253" s="653">
        <v>44168</v>
      </c>
      <c r="C1253" s="654">
        <f t="shared" si="18"/>
        <v>10364615083</v>
      </c>
      <c r="D1253" s="56"/>
      <c r="E1253" s="56"/>
      <c r="F1253" s="663">
        <v>825924971</v>
      </c>
      <c r="G1253" s="672">
        <v>236834146</v>
      </c>
      <c r="H1253" s="646">
        <v>46393</v>
      </c>
      <c r="I1253" s="646"/>
      <c r="K1253" s="56"/>
      <c r="L1253" s="56"/>
      <c r="M1253" s="662"/>
      <c r="N1253" s="662"/>
      <c r="O1253" s="56"/>
    </row>
    <row r="1254" spans="1:15">
      <c r="A1254" s="56"/>
      <c r="B1254" s="653">
        <v>44169</v>
      </c>
      <c r="C1254" s="654">
        <f t="shared" si="18"/>
        <v>10109703481</v>
      </c>
      <c r="D1254" s="56"/>
      <c r="E1254" s="56"/>
      <c r="F1254" s="663">
        <v>571013369</v>
      </c>
      <c r="G1254" s="672">
        <v>236881211</v>
      </c>
      <c r="H1254" s="646">
        <v>46220</v>
      </c>
      <c r="I1254" s="646"/>
      <c r="K1254" s="56"/>
      <c r="L1254" s="56"/>
      <c r="M1254" s="662"/>
      <c r="N1254" s="662"/>
      <c r="O1254" s="56"/>
    </row>
    <row r="1255" spans="1:15">
      <c r="A1255" s="56"/>
      <c r="B1255" s="653">
        <v>44170</v>
      </c>
      <c r="C1255" s="654">
        <f t="shared" si="18"/>
        <v>10483282598</v>
      </c>
      <c r="D1255" s="56"/>
      <c r="E1255" s="56"/>
      <c r="F1255" s="663">
        <v>944592486</v>
      </c>
      <c r="G1255" s="672">
        <v>237716519</v>
      </c>
      <c r="H1255" s="646">
        <v>47482</v>
      </c>
      <c r="I1255" s="646"/>
      <c r="K1255" s="56"/>
      <c r="L1255" s="56"/>
      <c r="M1255" s="662"/>
      <c r="N1255" s="662"/>
      <c r="O1255" s="56"/>
    </row>
    <row r="1256" spans="1:15">
      <c r="A1256" s="56"/>
      <c r="B1256" s="653">
        <v>44171</v>
      </c>
      <c r="C1256" s="654">
        <f t="shared" si="18"/>
        <v>9651396886</v>
      </c>
      <c r="D1256" s="56"/>
      <c r="E1256" s="56"/>
      <c r="F1256" s="663">
        <v>112706774</v>
      </c>
      <c r="G1256" s="672">
        <v>237841879</v>
      </c>
      <c r="H1256" s="646">
        <v>45189</v>
      </c>
      <c r="I1256" s="646"/>
      <c r="K1256" s="56"/>
      <c r="L1256" s="56"/>
      <c r="M1256" s="662"/>
      <c r="N1256" s="662"/>
      <c r="O1256" s="56"/>
    </row>
    <row r="1257" spans="1:15">
      <c r="A1257" s="56"/>
      <c r="B1257" s="653">
        <v>44172</v>
      </c>
      <c r="C1257" s="654">
        <f t="shared" si="18"/>
        <v>9861476744</v>
      </c>
      <c r="D1257" s="56"/>
      <c r="E1257" s="56"/>
      <c r="F1257" s="663">
        <v>322786632</v>
      </c>
      <c r="G1257" s="672">
        <v>237911098</v>
      </c>
      <c r="H1257" s="646">
        <v>46690</v>
      </c>
      <c r="I1257" s="646"/>
      <c r="K1257" s="56"/>
      <c r="L1257" s="56"/>
      <c r="M1257" s="662"/>
      <c r="N1257" s="662"/>
      <c r="O1257" s="56"/>
    </row>
    <row r="1258" spans="1:15">
      <c r="A1258" s="56"/>
      <c r="B1258" s="653">
        <v>44173</v>
      </c>
      <c r="C1258" s="654">
        <f t="shared" si="18"/>
        <v>10149618921</v>
      </c>
      <c r="D1258" s="56"/>
      <c r="E1258" s="56"/>
      <c r="F1258" s="663">
        <v>610928809</v>
      </c>
      <c r="G1258" s="672">
        <v>238073493</v>
      </c>
      <c r="H1258" s="646">
        <v>45807</v>
      </c>
      <c r="I1258" s="646"/>
      <c r="K1258" s="56"/>
      <c r="L1258" s="56"/>
      <c r="M1258" s="662"/>
      <c r="N1258" s="662"/>
      <c r="O1258" s="56"/>
    </row>
    <row r="1259" spans="1:15">
      <c r="A1259" s="56"/>
      <c r="B1259" s="653">
        <v>44174</v>
      </c>
      <c r="C1259" s="654">
        <f t="shared" si="18"/>
        <v>9799858254</v>
      </c>
      <c r="D1259" s="56"/>
      <c r="E1259" s="56"/>
      <c r="F1259" s="663">
        <v>261168142</v>
      </c>
      <c r="G1259" s="672">
        <v>238215295</v>
      </c>
      <c r="H1259" s="646">
        <v>43659</v>
      </c>
      <c r="I1259" s="646"/>
      <c r="K1259" s="56"/>
      <c r="L1259" s="56"/>
      <c r="M1259" s="662"/>
      <c r="N1259" s="662"/>
      <c r="O1259" s="56"/>
    </row>
    <row r="1260" spans="1:15">
      <c r="A1260" s="56"/>
      <c r="B1260" s="653">
        <v>44175</v>
      </c>
      <c r="C1260" s="654">
        <f t="shared" si="18"/>
        <v>9973100241</v>
      </c>
      <c r="D1260" s="56"/>
      <c r="E1260" s="56"/>
      <c r="F1260" s="663">
        <v>434410129</v>
      </c>
      <c r="G1260" s="672">
        <v>238409826</v>
      </c>
      <c r="H1260" s="646">
        <v>46639</v>
      </c>
      <c r="I1260" s="646"/>
      <c r="K1260" s="56"/>
      <c r="L1260" s="56"/>
      <c r="M1260" s="662"/>
      <c r="N1260" s="662"/>
      <c r="O1260" s="56"/>
    </row>
    <row r="1261" spans="1:15">
      <c r="A1261" s="56"/>
      <c r="B1261" s="653">
        <v>44176</v>
      </c>
      <c r="C1261" s="654">
        <f t="shared" si="18"/>
        <v>10035648600</v>
      </c>
      <c r="D1261" s="56"/>
      <c r="E1261" s="56"/>
      <c r="F1261" s="663">
        <v>496958488</v>
      </c>
      <c r="G1261" s="672">
        <v>238419499</v>
      </c>
      <c r="H1261" s="646">
        <v>44192</v>
      </c>
      <c r="I1261" s="646"/>
      <c r="K1261" s="56"/>
      <c r="L1261" s="56"/>
      <c r="M1261" s="662"/>
      <c r="N1261" s="662"/>
      <c r="O1261" s="56"/>
    </row>
    <row r="1262" spans="1:15">
      <c r="A1262" s="56"/>
      <c r="B1262" s="653">
        <v>44177</v>
      </c>
      <c r="C1262" s="654">
        <f t="shared" si="18"/>
        <v>10525851757</v>
      </c>
      <c r="D1262" s="56"/>
      <c r="E1262" s="56"/>
      <c r="F1262" s="663">
        <v>987161645</v>
      </c>
      <c r="G1262" s="672">
        <v>238495423</v>
      </c>
      <c r="H1262" s="646">
        <v>49579</v>
      </c>
      <c r="I1262" s="646"/>
      <c r="K1262" s="56"/>
      <c r="L1262" s="56"/>
      <c r="M1262" s="662"/>
      <c r="N1262" s="662"/>
      <c r="O1262" s="56"/>
    </row>
    <row r="1263" spans="1:15">
      <c r="A1263" s="56"/>
      <c r="B1263" s="653">
        <v>44178</v>
      </c>
      <c r="C1263" s="654">
        <f t="shared" si="18"/>
        <v>10146796503</v>
      </c>
      <c r="D1263" s="56"/>
      <c r="E1263" s="56"/>
      <c r="F1263" s="663">
        <v>608106391</v>
      </c>
      <c r="G1263" s="672">
        <v>238785515</v>
      </c>
      <c r="H1263" s="646">
        <v>44650</v>
      </c>
      <c r="I1263" s="646"/>
      <c r="K1263" s="56"/>
      <c r="L1263" s="56"/>
      <c r="M1263" s="662"/>
      <c r="N1263" s="662"/>
      <c r="O1263" s="56"/>
    </row>
    <row r="1264" spans="1:15">
      <c r="A1264" s="56"/>
      <c r="B1264" s="653">
        <v>44179</v>
      </c>
      <c r="C1264" s="654">
        <f t="shared" si="18"/>
        <v>9750278347</v>
      </c>
      <c r="D1264" s="56"/>
      <c r="E1264" s="56"/>
      <c r="F1264" s="663">
        <v>211588235</v>
      </c>
      <c r="G1264" s="672">
        <v>238894182</v>
      </c>
      <c r="H1264" s="646">
        <v>44158</v>
      </c>
      <c r="I1264" s="646"/>
      <c r="K1264" s="56"/>
      <c r="L1264" s="56"/>
      <c r="M1264" s="662"/>
      <c r="N1264" s="662"/>
      <c r="O1264" s="56"/>
    </row>
    <row r="1265" spans="1:15">
      <c r="A1265" s="56"/>
      <c r="B1265" s="653">
        <v>44180</v>
      </c>
      <c r="C1265" s="654">
        <f t="shared" si="18"/>
        <v>10367391422</v>
      </c>
      <c r="D1265" s="56"/>
      <c r="E1265" s="56"/>
      <c r="F1265" s="663">
        <v>828701310</v>
      </c>
      <c r="G1265" s="672">
        <v>238945143</v>
      </c>
      <c r="H1265" s="646">
        <v>46533</v>
      </c>
      <c r="I1265" s="646"/>
      <c r="K1265" s="56"/>
      <c r="L1265" s="56"/>
      <c r="M1265" s="662"/>
      <c r="N1265" s="662"/>
      <c r="O1265" s="56"/>
    </row>
    <row r="1266" spans="1:15">
      <c r="A1266" s="56"/>
      <c r="B1266" s="653">
        <v>44181</v>
      </c>
      <c r="C1266" s="654">
        <f t="shared" si="18"/>
        <v>9781478387</v>
      </c>
      <c r="D1266" s="56"/>
      <c r="E1266" s="56"/>
      <c r="F1266" s="663">
        <v>242788275</v>
      </c>
      <c r="G1266" s="672">
        <v>238982979</v>
      </c>
      <c r="H1266" s="646">
        <v>45580</v>
      </c>
      <c r="I1266" s="646"/>
      <c r="K1266" s="56"/>
      <c r="L1266" s="56"/>
      <c r="M1266" s="662"/>
      <c r="N1266" s="662"/>
      <c r="O1266" s="56"/>
    </row>
    <row r="1267" spans="1:15">
      <c r="A1267" s="56"/>
      <c r="B1267" s="653">
        <v>44182</v>
      </c>
      <c r="C1267" s="654">
        <f t="shared" si="18"/>
        <v>10279756690</v>
      </c>
      <c r="D1267" s="56"/>
      <c r="E1267" s="56"/>
      <c r="F1267" s="663">
        <v>741066578</v>
      </c>
      <c r="G1267" s="672">
        <v>239037700</v>
      </c>
      <c r="H1267" s="646">
        <v>44108</v>
      </c>
      <c r="I1267" s="646"/>
      <c r="K1267" s="56"/>
      <c r="L1267" s="56"/>
      <c r="M1267" s="662"/>
      <c r="N1267" s="662"/>
      <c r="O1267" s="56"/>
    </row>
    <row r="1268" spans="1:15">
      <c r="A1268" s="56"/>
      <c r="B1268" s="653">
        <v>44183</v>
      </c>
      <c r="C1268" s="654">
        <f t="shared" si="18"/>
        <v>10388268802</v>
      </c>
      <c r="D1268" s="56"/>
      <c r="E1268" s="56"/>
      <c r="F1268" s="663">
        <v>849578690</v>
      </c>
      <c r="G1268" s="672">
        <v>239082192</v>
      </c>
      <c r="H1268" s="646">
        <v>47105</v>
      </c>
      <c r="I1268" s="646"/>
      <c r="K1268" s="56"/>
      <c r="L1268" s="56"/>
      <c r="M1268" s="662"/>
      <c r="N1268" s="662"/>
      <c r="O1268" s="56"/>
    </row>
    <row r="1269" spans="1:15">
      <c r="A1269" s="56"/>
      <c r="B1269" s="653">
        <v>44184</v>
      </c>
      <c r="C1269" s="654">
        <f t="shared" si="18"/>
        <v>9767573791</v>
      </c>
      <c r="D1269" s="56"/>
      <c r="E1269" s="56"/>
      <c r="F1269" s="663">
        <v>228883679</v>
      </c>
      <c r="G1269" s="672">
        <v>239283950</v>
      </c>
      <c r="H1269" s="646">
        <v>46089</v>
      </c>
      <c r="I1269" s="646"/>
      <c r="K1269" s="56"/>
      <c r="L1269" s="56"/>
      <c r="M1269" s="662"/>
      <c r="N1269" s="662"/>
      <c r="O1269" s="56"/>
    </row>
    <row r="1270" spans="1:15">
      <c r="A1270" s="56"/>
      <c r="B1270" s="653">
        <v>44185</v>
      </c>
      <c r="C1270" s="654">
        <f t="shared" si="18"/>
        <v>10074376123</v>
      </c>
      <c r="D1270" s="56"/>
      <c r="E1270" s="56"/>
      <c r="F1270" s="663">
        <v>535686011</v>
      </c>
      <c r="G1270" s="672">
        <v>239573942</v>
      </c>
      <c r="H1270" s="646">
        <v>49275</v>
      </c>
      <c r="I1270" s="646"/>
      <c r="K1270" s="56"/>
      <c r="L1270" s="56"/>
      <c r="M1270" s="662"/>
      <c r="N1270" s="662"/>
      <c r="O1270" s="56"/>
    </row>
    <row r="1271" spans="1:15">
      <c r="A1271" s="56"/>
      <c r="B1271" s="653">
        <v>44186</v>
      </c>
      <c r="C1271" s="654">
        <f t="shared" si="18"/>
        <v>10002088246</v>
      </c>
      <c r="D1271" s="56"/>
      <c r="E1271" s="56"/>
      <c r="F1271" s="663">
        <v>463398134</v>
      </c>
      <c r="G1271" s="672">
        <v>239856544</v>
      </c>
      <c r="H1271" s="646">
        <v>46518</v>
      </c>
      <c r="I1271" s="646"/>
      <c r="K1271" s="56"/>
      <c r="L1271" s="56"/>
      <c r="M1271" s="662"/>
      <c r="N1271" s="662"/>
      <c r="O1271" s="56"/>
    </row>
    <row r="1272" spans="1:15">
      <c r="A1272" s="56"/>
      <c r="B1272" s="653">
        <v>44187</v>
      </c>
      <c r="C1272" s="654">
        <f t="shared" si="18"/>
        <v>9694077202</v>
      </c>
      <c r="D1272" s="56"/>
      <c r="E1272" s="56"/>
      <c r="F1272" s="663">
        <v>155387090</v>
      </c>
      <c r="G1272" s="672">
        <v>240137317</v>
      </c>
      <c r="H1272" s="646">
        <v>46453</v>
      </c>
      <c r="I1272" s="646"/>
      <c r="K1272" s="56"/>
      <c r="L1272" s="56"/>
      <c r="M1272" s="662"/>
      <c r="N1272" s="662"/>
      <c r="O1272" s="56"/>
    </row>
    <row r="1273" spans="1:15">
      <c r="A1273" s="56"/>
      <c r="B1273" s="653">
        <v>44188</v>
      </c>
      <c r="C1273" s="654">
        <f t="shared" si="18"/>
        <v>10344079255</v>
      </c>
      <c r="D1273" s="56"/>
      <c r="E1273" s="56"/>
      <c r="F1273" s="663">
        <v>805389143</v>
      </c>
      <c r="G1273" s="672">
        <v>240469856</v>
      </c>
      <c r="H1273" s="646">
        <v>43495</v>
      </c>
      <c r="I1273" s="646"/>
      <c r="K1273" s="56"/>
      <c r="L1273" s="56"/>
      <c r="M1273" s="662"/>
      <c r="N1273" s="662"/>
      <c r="O1273" s="56"/>
    </row>
    <row r="1274" spans="1:15">
      <c r="A1274" s="56"/>
      <c r="B1274" s="653">
        <v>44189</v>
      </c>
      <c r="C1274" s="654">
        <f t="shared" si="18"/>
        <v>10108492075</v>
      </c>
      <c r="D1274" s="56"/>
      <c r="E1274" s="56"/>
      <c r="F1274" s="663">
        <v>569801963</v>
      </c>
      <c r="G1274" s="672">
        <v>240474754</v>
      </c>
      <c r="H1274" s="646">
        <v>47010</v>
      </c>
      <c r="I1274" s="646"/>
      <c r="K1274" s="56"/>
      <c r="L1274" s="56"/>
      <c r="M1274" s="662"/>
      <c r="N1274" s="662"/>
      <c r="O1274" s="56"/>
    </row>
    <row r="1275" spans="1:15">
      <c r="A1275" s="56"/>
      <c r="B1275" s="653">
        <v>44190</v>
      </c>
      <c r="C1275" s="654">
        <f t="shared" si="18"/>
        <v>9840423243</v>
      </c>
      <c r="D1275" s="56"/>
      <c r="E1275" s="56"/>
      <c r="F1275" s="663">
        <v>301733131</v>
      </c>
      <c r="G1275" s="672">
        <v>240520971</v>
      </c>
      <c r="H1275" s="646">
        <v>44703</v>
      </c>
      <c r="I1275" s="646"/>
      <c r="K1275" s="56"/>
      <c r="L1275" s="56"/>
      <c r="M1275" s="662"/>
      <c r="N1275" s="662"/>
      <c r="O1275" s="56"/>
    </row>
    <row r="1276" spans="1:15">
      <c r="A1276" s="56"/>
      <c r="B1276" s="653">
        <v>44191</v>
      </c>
      <c r="C1276" s="654">
        <f t="shared" si="18"/>
        <v>9695996209</v>
      </c>
      <c r="D1276" s="56"/>
      <c r="E1276" s="56"/>
      <c r="F1276" s="663">
        <v>157306097</v>
      </c>
      <c r="G1276" s="672">
        <v>240600075</v>
      </c>
      <c r="H1276" s="646">
        <v>44000</v>
      </c>
      <c r="I1276" s="646"/>
      <c r="K1276" s="56"/>
      <c r="L1276" s="56"/>
      <c r="M1276" s="662"/>
      <c r="N1276" s="662"/>
      <c r="O1276" s="56"/>
    </row>
    <row r="1277" spans="1:15">
      <c r="A1277" s="56"/>
      <c r="B1277" s="653">
        <v>44192</v>
      </c>
      <c r="C1277" s="654">
        <f t="shared" si="18"/>
        <v>9777109611</v>
      </c>
      <c r="D1277" s="56"/>
      <c r="E1277" s="56"/>
      <c r="F1277" s="663">
        <v>238419499</v>
      </c>
      <c r="G1277" s="672">
        <v>240819562</v>
      </c>
      <c r="H1277" s="646">
        <v>48777</v>
      </c>
      <c r="I1277" s="646"/>
      <c r="K1277" s="56"/>
      <c r="L1277" s="56"/>
      <c r="M1277" s="662"/>
      <c r="N1277" s="662"/>
      <c r="O1277" s="56"/>
    </row>
    <row r="1278" spans="1:15">
      <c r="A1278" s="56"/>
      <c r="B1278" s="653">
        <v>44193</v>
      </c>
      <c r="C1278" s="654">
        <f t="shared" si="18"/>
        <v>10206012907</v>
      </c>
      <c r="D1278" s="56"/>
      <c r="E1278" s="56"/>
      <c r="F1278" s="663">
        <v>667322795</v>
      </c>
      <c r="G1278" s="672">
        <v>240872300</v>
      </c>
      <c r="H1278" s="646">
        <v>44670</v>
      </c>
      <c r="I1278" s="646"/>
      <c r="K1278" s="56"/>
      <c r="L1278" s="56"/>
      <c r="M1278" s="662"/>
      <c r="N1278" s="662"/>
      <c r="O1278" s="56"/>
    </row>
    <row r="1279" spans="1:15">
      <c r="A1279" s="56"/>
      <c r="B1279" s="653">
        <v>44194</v>
      </c>
      <c r="C1279" s="654">
        <f t="shared" si="18"/>
        <v>10230932938</v>
      </c>
      <c r="D1279" s="56"/>
      <c r="E1279" s="56"/>
      <c r="F1279" s="663">
        <v>692242826</v>
      </c>
      <c r="G1279" s="672">
        <v>240977856</v>
      </c>
      <c r="H1279" s="646">
        <v>45259</v>
      </c>
      <c r="I1279" s="646"/>
      <c r="K1279" s="56"/>
      <c r="L1279" s="56"/>
      <c r="M1279" s="662"/>
      <c r="N1279" s="662"/>
      <c r="O1279" s="56"/>
    </row>
    <row r="1280" spans="1:15">
      <c r="A1280" s="56"/>
      <c r="B1280" s="653">
        <v>44195</v>
      </c>
      <c r="C1280" s="654">
        <f t="shared" si="18"/>
        <v>10524240350</v>
      </c>
      <c r="D1280" s="56"/>
      <c r="E1280" s="56"/>
      <c r="F1280" s="663">
        <v>985550238</v>
      </c>
      <c r="G1280" s="672">
        <v>241036252</v>
      </c>
      <c r="H1280" s="646">
        <v>43588</v>
      </c>
      <c r="I1280" s="646"/>
      <c r="K1280" s="56"/>
      <c r="L1280" s="56"/>
      <c r="M1280" s="662"/>
      <c r="N1280" s="662"/>
      <c r="O1280" s="56"/>
    </row>
    <row r="1281" spans="1:15">
      <c r="A1281" s="56"/>
      <c r="B1281" s="653">
        <v>44196</v>
      </c>
      <c r="C1281" s="654">
        <f t="shared" si="18"/>
        <v>10117909725</v>
      </c>
      <c r="D1281" s="56"/>
      <c r="E1281" s="56"/>
      <c r="F1281" s="663">
        <v>579219613</v>
      </c>
      <c r="G1281" s="672">
        <v>241284932</v>
      </c>
      <c r="H1281" s="646">
        <v>47648</v>
      </c>
      <c r="I1281" s="646"/>
      <c r="K1281" s="56"/>
      <c r="L1281" s="56"/>
      <c r="M1281" s="662"/>
      <c r="N1281" s="662"/>
      <c r="O1281" s="56"/>
    </row>
    <row r="1282" spans="1:15">
      <c r="A1282" s="56"/>
      <c r="B1282" s="653">
        <v>44197</v>
      </c>
      <c r="C1282" s="654">
        <f t="shared" si="18"/>
        <v>10523700056</v>
      </c>
      <c r="D1282" s="56"/>
      <c r="E1282" s="56"/>
      <c r="F1282" s="663">
        <v>985009944</v>
      </c>
      <c r="G1282" s="672">
        <v>241505292</v>
      </c>
      <c r="H1282" s="646">
        <v>46607</v>
      </c>
      <c r="I1282" s="646"/>
      <c r="K1282" s="56"/>
      <c r="L1282" s="56"/>
      <c r="M1282" s="662"/>
      <c r="N1282" s="662"/>
      <c r="O1282" s="56"/>
    </row>
    <row r="1283" spans="1:15">
      <c r="A1283" s="56"/>
      <c r="B1283" s="653">
        <v>44198</v>
      </c>
      <c r="C1283" s="654">
        <f t="shared" si="18"/>
        <v>10175767798</v>
      </c>
      <c r="D1283" s="56"/>
      <c r="E1283" s="56"/>
      <c r="F1283" s="663">
        <v>637077686</v>
      </c>
      <c r="G1283" s="672">
        <v>241659303</v>
      </c>
      <c r="H1283" s="646">
        <v>47443</v>
      </c>
      <c r="I1283" s="646"/>
      <c r="K1283" s="56"/>
      <c r="L1283" s="56"/>
      <c r="M1283" s="662"/>
      <c r="N1283" s="662"/>
      <c r="O1283" s="56"/>
    </row>
    <row r="1284" spans="1:15">
      <c r="A1284" s="56"/>
      <c r="B1284" s="653">
        <v>44199</v>
      </c>
      <c r="C1284" s="654">
        <f t="shared" si="18"/>
        <v>10113234363</v>
      </c>
      <c r="D1284" s="56"/>
      <c r="E1284" s="56"/>
      <c r="F1284" s="663">
        <v>574544251</v>
      </c>
      <c r="G1284" s="672">
        <v>241821883</v>
      </c>
      <c r="H1284" s="646">
        <v>45346</v>
      </c>
      <c r="I1284" s="646"/>
      <c r="K1284" s="56"/>
      <c r="L1284" s="56"/>
      <c r="M1284" s="662"/>
      <c r="N1284" s="662"/>
      <c r="O1284" s="56"/>
    </row>
    <row r="1285" spans="1:15">
      <c r="A1285" s="56"/>
      <c r="B1285" s="653">
        <v>44200</v>
      </c>
      <c r="C1285" s="654">
        <f t="shared" si="18"/>
        <v>10123599843</v>
      </c>
      <c r="D1285" s="56"/>
      <c r="E1285" s="56"/>
      <c r="F1285" s="663">
        <v>584909731</v>
      </c>
      <c r="G1285" s="672">
        <v>241844128</v>
      </c>
      <c r="H1285" s="646">
        <v>49268</v>
      </c>
      <c r="I1285" s="646"/>
      <c r="K1285" s="56"/>
      <c r="L1285" s="56"/>
      <c r="M1285" s="662"/>
      <c r="N1285" s="662"/>
      <c r="O1285" s="56"/>
    </row>
    <row r="1286" spans="1:15">
      <c r="A1286" s="56"/>
      <c r="B1286" s="653">
        <v>44201</v>
      </c>
      <c r="C1286" s="654">
        <f t="shared" si="18"/>
        <v>10012135384</v>
      </c>
      <c r="D1286" s="56"/>
      <c r="E1286" s="56"/>
      <c r="F1286" s="663">
        <v>473445272</v>
      </c>
      <c r="G1286" s="672">
        <v>241874033</v>
      </c>
      <c r="H1286" s="646">
        <v>44113</v>
      </c>
      <c r="I1286" s="646"/>
      <c r="K1286" s="56"/>
      <c r="L1286" s="56"/>
      <c r="M1286" s="662"/>
      <c r="N1286" s="662"/>
      <c r="O1286" s="56"/>
    </row>
    <row r="1287" spans="1:15">
      <c r="A1287" s="56"/>
      <c r="B1287" s="653">
        <v>44202</v>
      </c>
      <c r="C1287" s="654">
        <f t="shared" si="18"/>
        <v>9784333011</v>
      </c>
      <c r="D1287" s="56"/>
      <c r="E1287" s="56"/>
      <c r="F1287" s="663">
        <v>245642899</v>
      </c>
      <c r="G1287" s="672">
        <v>242014409</v>
      </c>
      <c r="H1287" s="646">
        <v>46005</v>
      </c>
      <c r="I1287" s="646"/>
      <c r="K1287" s="56"/>
      <c r="L1287" s="56"/>
      <c r="M1287" s="662"/>
      <c r="N1287" s="662"/>
      <c r="O1287" s="56"/>
    </row>
    <row r="1288" spans="1:15">
      <c r="A1288" s="56"/>
      <c r="B1288" s="653">
        <v>44203</v>
      </c>
      <c r="C1288" s="654">
        <f t="shared" si="18"/>
        <v>9691050108</v>
      </c>
      <c r="D1288" s="56"/>
      <c r="E1288" s="56"/>
      <c r="F1288" s="663">
        <v>152359996</v>
      </c>
      <c r="G1288" s="672">
        <v>242039793</v>
      </c>
      <c r="H1288" s="646">
        <v>46612</v>
      </c>
      <c r="I1288" s="646"/>
      <c r="K1288" s="56"/>
      <c r="L1288" s="56"/>
      <c r="M1288" s="662"/>
      <c r="N1288" s="662"/>
      <c r="O1288" s="56"/>
    </row>
    <row r="1289" spans="1:15">
      <c r="A1289" s="56"/>
      <c r="B1289" s="653">
        <v>44204</v>
      </c>
      <c r="C1289" s="654">
        <f t="shared" si="18"/>
        <v>9948034600</v>
      </c>
      <c r="D1289" s="56"/>
      <c r="E1289" s="56"/>
      <c r="F1289" s="663">
        <v>409344488</v>
      </c>
      <c r="G1289" s="672">
        <v>242096293</v>
      </c>
      <c r="H1289" s="646">
        <v>46743</v>
      </c>
      <c r="I1289" s="646"/>
      <c r="K1289" s="56"/>
      <c r="L1289" s="56"/>
      <c r="M1289" s="662"/>
      <c r="N1289" s="662"/>
      <c r="O1289" s="56"/>
    </row>
    <row r="1290" spans="1:15">
      <c r="A1290" s="56"/>
      <c r="B1290" s="653">
        <v>44205</v>
      </c>
      <c r="C1290" s="654">
        <f t="shared" si="18"/>
        <v>9686996146</v>
      </c>
      <c r="D1290" s="56"/>
      <c r="E1290" s="56"/>
      <c r="F1290" s="663">
        <v>148306034</v>
      </c>
      <c r="G1290" s="672">
        <v>242113355</v>
      </c>
      <c r="H1290" s="646">
        <v>43967</v>
      </c>
      <c r="I1290" s="646"/>
      <c r="K1290" s="56"/>
      <c r="L1290" s="56"/>
      <c r="M1290" s="662"/>
      <c r="N1290" s="662"/>
      <c r="O1290" s="56"/>
    </row>
    <row r="1291" spans="1:15">
      <c r="A1291" s="56"/>
      <c r="B1291" s="653">
        <v>44206</v>
      </c>
      <c r="C1291" s="654">
        <f t="shared" si="18"/>
        <v>9968072928</v>
      </c>
      <c r="D1291" s="56"/>
      <c r="E1291" s="56"/>
      <c r="F1291" s="663">
        <v>429382816</v>
      </c>
      <c r="G1291" s="672">
        <v>242167588</v>
      </c>
      <c r="H1291" s="646">
        <v>48980</v>
      </c>
      <c r="I1291" s="646"/>
      <c r="K1291" s="56"/>
      <c r="L1291" s="56"/>
      <c r="M1291" s="662"/>
      <c r="N1291" s="662"/>
      <c r="O1291" s="56"/>
    </row>
    <row r="1292" spans="1:15">
      <c r="A1292" s="56"/>
      <c r="B1292" s="653">
        <v>44207</v>
      </c>
      <c r="C1292" s="654">
        <f t="shared" si="18"/>
        <v>10172361069</v>
      </c>
      <c r="D1292" s="56"/>
      <c r="E1292" s="56"/>
      <c r="F1292" s="663">
        <v>633670957</v>
      </c>
      <c r="G1292" s="672">
        <v>242583145</v>
      </c>
      <c r="H1292" s="646">
        <v>48889</v>
      </c>
      <c r="I1292" s="646"/>
      <c r="K1292" s="56"/>
      <c r="L1292" s="56"/>
      <c r="M1292" s="662"/>
      <c r="N1292" s="662"/>
      <c r="O1292" s="56"/>
    </row>
    <row r="1293" spans="1:15">
      <c r="A1293" s="56"/>
      <c r="B1293" s="653">
        <v>44208</v>
      </c>
      <c r="C1293" s="654">
        <f t="shared" si="18"/>
        <v>10276763069</v>
      </c>
      <c r="D1293" s="56"/>
      <c r="E1293" s="56"/>
      <c r="F1293" s="663">
        <v>738072957</v>
      </c>
      <c r="G1293" s="672">
        <v>242610036</v>
      </c>
      <c r="H1293" s="646">
        <v>44473</v>
      </c>
      <c r="I1293" s="646"/>
      <c r="K1293" s="56"/>
      <c r="L1293" s="56"/>
      <c r="M1293" s="662"/>
      <c r="N1293" s="662"/>
      <c r="O1293" s="56"/>
    </row>
    <row r="1294" spans="1:15">
      <c r="A1294" s="56"/>
      <c r="B1294" s="653">
        <v>44209</v>
      </c>
      <c r="C1294" s="654">
        <f t="shared" si="18"/>
        <v>10279731335</v>
      </c>
      <c r="D1294" s="56"/>
      <c r="E1294" s="56"/>
      <c r="F1294" s="663">
        <v>741041223</v>
      </c>
      <c r="G1294" s="672">
        <v>242788275</v>
      </c>
      <c r="H1294" s="646">
        <v>44181</v>
      </c>
      <c r="I1294" s="646"/>
      <c r="K1294" s="56"/>
      <c r="L1294" s="56"/>
      <c r="M1294" s="662"/>
      <c r="N1294" s="662"/>
      <c r="O1294" s="56"/>
    </row>
    <row r="1295" spans="1:15">
      <c r="A1295" s="56"/>
      <c r="B1295" s="653">
        <v>44210</v>
      </c>
      <c r="C1295" s="654">
        <f t="shared" si="18"/>
        <v>9675523252</v>
      </c>
      <c r="D1295" s="56"/>
      <c r="E1295" s="56"/>
      <c r="F1295" s="663">
        <v>136833140</v>
      </c>
      <c r="G1295" s="672">
        <v>242831331</v>
      </c>
      <c r="H1295" s="646">
        <v>44506</v>
      </c>
      <c r="I1295" s="646"/>
      <c r="K1295" s="56"/>
      <c r="L1295" s="56"/>
      <c r="M1295" s="662"/>
      <c r="N1295" s="662"/>
      <c r="O1295" s="56"/>
    </row>
    <row r="1296" spans="1:15">
      <c r="A1296" s="56"/>
      <c r="B1296" s="653">
        <v>44211</v>
      </c>
      <c r="C1296" s="654">
        <f t="shared" si="18"/>
        <v>10430171733</v>
      </c>
      <c r="D1296" s="56"/>
      <c r="E1296" s="56"/>
      <c r="F1296" s="663">
        <v>891481621</v>
      </c>
      <c r="G1296" s="672">
        <v>242959796</v>
      </c>
      <c r="H1296" s="646">
        <v>45591</v>
      </c>
      <c r="I1296" s="646"/>
      <c r="K1296" s="56"/>
      <c r="L1296" s="56"/>
      <c r="M1296" s="662"/>
      <c r="N1296" s="662"/>
      <c r="O1296" s="56"/>
    </row>
    <row r="1297" spans="1:15">
      <c r="A1297" s="56"/>
      <c r="B1297" s="653">
        <v>44212</v>
      </c>
      <c r="C1297" s="654">
        <f t="shared" si="18"/>
        <v>9656072101</v>
      </c>
      <c r="D1297" s="56"/>
      <c r="E1297" s="56"/>
      <c r="F1297" s="663">
        <v>117381989</v>
      </c>
      <c r="G1297" s="672">
        <v>243169135</v>
      </c>
      <c r="H1297" s="646">
        <v>49156</v>
      </c>
      <c r="I1297" s="646"/>
      <c r="K1297" s="56"/>
      <c r="L1297" s="56"/>
      <c r="M1297" s="662"/>
      <c r="N1297" s="662"/>
      <c r="O1297" s="56"/>
    </row>
    <row r="1298" spans="1:15">
      <c r="A1298" s="56"/>
      <c r="B1298" s="653">
        <v>44213</v>
      </c>
      <c r="C1298" s="654">
        <f t="shared" si="18"/>
        <v>10145973394</v>
      </c>
      <c r="D1298" s="56"/>
      <c r="E1298" s="56"/>
      <c r="F1298" s="663">
        <v>607283282</v>
      </c>
      <c r="G1298" s="672">
        <v>243170899</v>
      </c>
      <c r="H1298" s="646">
        <v>49901</v>
      </c>
      <c r="I1298" s="646"/>
      <c r="K1298" s="56"/>
      <c r="L1298" s="56"/>
      <c r="M1298" s="662"/>
      <c r="N1298" s="662"/>
      <c r="O1298" s="56"/>
    </row>
    <row r="1299" spans="1:15">
      <c r="A1299" s="56"/>
      <c r="B1299" s="653">
        <v>44214</v>
      </c>
      <c r="C1299" s="654">
        <f t="shared" si="18"/>
        <v>10339299541</v>
      </c>
      <c r="D1299" s="56"/>
      <c r="E1299" s="56"/>
      <c r="F1299" s="663">
        <v>800609429</v>
      </c>
      <c r="G1299" s="672">
        <v>243277347</v>
      </c>
      <c r="H1299" s="646">
        <v>44701</v>
      </c>
      <c r="I1299" s="646"/>
      <c r="K1299" s="56"/>
      <c r="L1299" s="56"/>
      <c r="M1299" s="662"/>
      <c r="N1299" s="662"/>
      <c r="O1299" s="56"/>
    </row>
    <row r="1300" spans="1:15">
      <c r="A1300" s="56"/>
      <c r="B1300" s="653">
        <v>44215</v>
      </c>
      <c r="C1300" s="654">
        <f t="shared" si="18"/>
        <v>10300088449</v>
      </c>
      <c r="D1300" s="56"/>
      <c r="E1300" s="56"/>
      <c r="F1300" s="663">
        <v>761398337</v>
      </c>
      <c r="G1300" s="672">
        <v>243306407</v>
      </c>
      <c r="H1300" s="646">
        <v>44907</v>
      </c>
      <c r="I1300" s="646"/>
      <c r="K1300" s="56"/>
      <c r="L1300" s="56"/>
      <c r="M1300" s="662"/>
      <c r="N1300" s="662"/>
      <c r="O1300" s="56"/>
    </row>
    <row r="1301" spans="1:15">
      <c r="A1301" s="56"/>
      <c r="B1301" s="653">
        <v>44216</v>
      </c>
      <c r="C1301" s="654">
        <f t="shared" si="18"/>
        <v>10467711244</v>
      </c>
      <c r="D1301" s="56"/>
      <c r="E1301" s="56"/>
      <c r="F1301" s="663">
        <v>929021132</v>
      </c>
      <c r="G1301" s="672">
        <v>243452785</v>
      </c>
      <c r="H1301" s="646">
        <v>45622</v>
      </c>
      <c r="I1301" s="646"/>
      <c r="K1301" s="56"/>
      <c r="L1301" s="56"/>
      <c r="M1301" s="662"/>
      <c r="N1301" s="662"/>
      <c r="O1301" s="56"/>
    </row>
    <row r="1302" spans="1:15">
      <c r="A1302" s="56"/>
      <c r="B1302" s="653">
        <v>44217</v>
      </c>
      <c r="C1302" s="654">
        <f t="shared" si="18"/>
        <v>9803762164</v>
      </c>
      <c r="D1302" s="56"/>
      <c r="E1302" s="56"/>
      <c r="F1302" s="663">
        <v>265072052</v>
      </c>
      <c r="G1302" s="672">
        <v>243477671</v>
      </c>
      <c r="H1302" s="646">
        <v>46430</v>
      </c>
      <c r="I1302" s="646"/>
      <c r="K1302" s="56"/>
      <c r="L1302" s="56"/>
      <c r="M1302" s="662"/>
      <c r="N1302" s="662"/>
      <c r="O1302" s="56"/>
    </row>
    <row r="1303" spans="1:15">
      <c r="A1303" s="56"/>
      <c r="B1303" s="653">
        <v>44218</v>
      </c>
      <c r="C1303" s="654">
        <f t="shared" si="18"/>
        <v>10162284304</v>
      </c>
      <c r="D1303" s="56"/>
      <c r="E1303" s="56"/>
      <c r="F1303" s="663">
        <v>623594192</v>
      </c>
      <c r="G1303" s="672">
        <v>243529160</v>
      </c>
      <c r="H1303" s="646">
        <v>47460</v>
      </c>
      <c r="I1303" s="646"/>
      <c r="K1303" s="56"/>
      <c r="L1303" s="56"/>
      <c r="M1303" s="662"/>
      <c r="N1303" s="662"/>
      <c r="O1303" s="56"/>
    </row>
    <row r="1304" spans="1:15">
      <c r="A1304" s="56"/>
      <c r="B1304" s="653">
        <v>44219</v>
      </c>
      <c r="C1304" s="654">
        <f t="shared" si="18"/>
        <v>10518933485</v>
      </c>
      <c r="D1304" s="56"/>
      <c r="E1304" s="56"/>
      <c r="F1304" s="663">
        <v>980243373</v>
      </c>
      <c r="G1304" s="672">
        <v>243825662</v>
      </c>
      <c r="H1304" s="646">
        <v>50281</v>
      </c>
      <c r="I1304" s="646"/>
      <c r="K1304" s="56"/>
      <c r="L1304" s="56"/>
      <c r="M1304" s="662"/>
      <c r="N1304" s="662"/>
      <c r="O1304" s="56"/>
    </row>
    <row r="1305" spans="1:15">
      <c r="A1305" s="56"/>
      <c r="B1305" s="653">
        <v>44220</v>
      </c>
      <c r="C1305" s="654">
        <f t="shared" si="18"/>
        <v>10116138922</v>
      </c>
      <c r="D1305" s="56"/>
      <c r="E1305" s="56"/>
      <c r="F1305" s="663">
        <v>577448810</v>
      </c>
      <c r="G1305" s="672">
        <v>243932371</v>
      </c>
      <c r="H1305" s="646">
        <v>49324</v>
      </c>
      <c r="I1305" s="646"/>
      <c r="K1305" s="56"/>
      <c r="L1305" s="56"/>
      <c r="M1305" s="662"/>
      <c r="N1305" s="662"/>
      <c r="O1305" s="56"/>
    </row>
    <row r="1306" spans="1:15">
      <c r="A1306" s="56"/>
      <c r="B1306" s="653">
        <v>44221</v>
      </c>
      <c r="C1306" s="654">
        <f t="shared" si="18"/>
        <v>10442241262</v>
      </c>
      <c r="D1306" s="56"/>
      <c r="E1306" s="56"/>
      <c r="F1306" s="663">
        <v>903551150</v>
      </c>
      <c r="G1306" s="672">
        <v>244179557</v>
      </c>
      <c r="H1306" s="646">
        <v>49240</v>
      </c>
      <c r="I1306" s="646"/>
      <c r="K1306" s="56"/>
      <c r="L1306" s="56"/>
      <c r="M1306" s="662"/>
      <c r="N1306" s="662"/>
      <c r="O1306" s="56"/>
    </row>
    <row r="1307" spans="1:15">
      <c r="A1307" s="56"/>
      <c r="B1307" s="653">
        <v>44222</v>
      </c>
      <c r="C1307" s="654">
        <f t="shared" si="18"/>
        <v>10291379187</v>
      </c>
      <c r="D1307" s="56"/>
      <c r="E1307" s="56"/>
      <c r="F1307" s="663">
        <v>752689075</v>
      </c>
      <c r="G1307" s="672">
        <v>244640272</v>
      </c>
      <c r="H1307" s="646">
        <v>45490</v>
      </c>
      <c r="I1307" s="646"/>
      <c r="K1307" s="56"/>
      <c r="L1307" s="56"/>
      <c r="M1307" s="662"/>
      <c r="N1307" s="662"/>
      <c r="O1307" s="56"/>
    </row>
    <row r="1308" spans="1:15">
      <c r="A1308" s="56"/>
      <c r="B1308" s="653">
        <v>44223</v>
      </c>
      <c r="C1308" s="654">
        <f t="shared" si="18"/>
        <v>10042728701</v>
      </c>
      <c r="D1308" s="56"/>
      <c r="E1308" s="56"/>
      <c r="F1308" s="663">
        <v>504038589</v>
      </c>
      <c r="G1308" s="672">
        <v>244718568</v>
      </c>
      <c r="H1308" s="646">
        <v>43015</v>
      </c>
      <c r="I1308" s="646"/>
      <c r="K1308" s="56"/>
      <c r="L1308" s="56"/>
      <c r="M1308" s="662"/>
      <c r="N1308" s="662"/>
      <c r="O1308" s="56"/>
    </row>
    <row r="1309" spans="1:15">
      <c r="A1309" s="56"/>
      <c r="B1309" s="653">
        <v>44224</v>
      </c>
      <c r="C1309" s="654">
        <f t="shared" si="18"/>
        <v>9663995903</v>
      </c>
      <c r="D1309" s="56"/>
      <c r="E1309" s="56"/>
      <c r="F1309" s="663">
        <v>125305791</v>
      </c>
      <c r="G1309" s="672">
        <v>244720424</v>
      </c>
      <c r="H1309" s="646">
        <v>43291</v>
      </c>
      <c r="I1309" s="646"/>
      <c r="K1309" s="56"/>
      <c r="L1309" s="56"/>
      <c r="M1309" s="662"/>
      <c r="N1309" s="662"/>
      <c r="O1309" s="56"/>
    </row>
    <row r="1310" spans="1:15">
      <c r="A1310" s="56"/>
      <c r="B1310" s="653">
        <v>44225</v>
      </c>
      <c r="C1310" s="654">
        <f t="shared" si="18"/>
        <v>10007711362</v>
      </c>
      <c r="D1310" s="56"/>
      <c r="E1310" s="56"/>
      <c r="F1310" s="663">
        <v>469021250</v>
      </c>
      <c r="G1310" s="672">
        <v>244838912</v>
      </c>
      <c r="H1310" s="646">
        <v>48636</v>
      </c>
      <c r="I1310" s="646"/>
      <c r="K1310" s="56"/>
      <c r="L1310" s="56"/>
      <c r="M1310" s="662"/>
      <c r="N1310" s="662"/>
      <c r="O1310" s="56"/>
    </row>
    <row r="1311" spans="1:15">
      <c r="A1311" s="56"/>
      <c r="B1311" s="653">
        <v>44226</v>
      </c>
      <c r="C1311" s="654">
        <f t="shared" si="18"/>
        <v>9839921041</v>
      </c>
      <c r="D1311" s="56"/>
      <c r="E1311" s="56"/>
      <c r="F1311" s="663">
        <v>301230929</v>
      </c>
      <c r="G1311" s="672">
        <v>245487506</v>
      </c>
      <c r="H1311" s="646">
        <v>48169</v>
      </c>
      <c r="I1311" s="646"/>
      <c r="K1311" s="56"/>
      <c r="L1311" s="56"/>
      <c r="M1311" s="662"/>
      <c r="N1311" s="662"/>
      <c r="O1311" s="56"/>
    </row>
    <row r="1312" spans="1:15">
      <c r="A1312" s="56"/>
      <c r="B1312" s="653">
        <v>44227</v>
      </c>
      <c r="C1312" s="654">
        <f t="shared" ref="C1312:C1375" si="19">F1312+(F$88*28679+98765)+(G$88*6587+87654)+(E$88*9537+76543)+(J$88*5713+4528)</f>
        <v>10003799126</v>
      </c>
      <c r="D1312" s="56"/>
      <c r="E1312" s="56"/>
      <c r="F1312" s="663">
        <v>465109014</v>
      </c>
      <c r="G1312" s="672">
        <v>245642899</v>
      </c>
      <c r="H1312" s="646">
        <v>44202</v>
      </c>
      <c r="I1312" s="646"/>
      <c r="K1312" s="56"/>
      <c r="L1312" s="56"/>
      <c r="M1312" s="662"/>
      <c r="N1312" s="662"/>
      <c r="O1312" s="56"/>
    </row>
    <row r="1313" spans="1:15">
      <c r="A1313" s="56"/>
      <c r="B1313" s="653">
        <v>44228</v>
      </c>
      <c r="C1313" s="654">
        <f t="shared" si="19"/>
        <v>9921604833</v>
      </c>
      <c r="D1313" s="56"/>
      <c r="E1313" s="56"/>
      <c r="F1313" s="663">
        <v>382914721</v>
      </c>
      <c r="G1313" s="672">
        <v>245653127</v>
      </c>
      <c r="H1313" s="646">
        <v>45709</v>
      </c>
      <c r="I1313" s="646"/>
      <c r="K1313" s="56"/>
      <c r="L1313" s="56"/>
      <c r="M1313" s="662"/>
      <c r="N1313" s="662"/>
      <c r="O1313" s="56"/>
    </row>
    <row r="1314" spans="1:15">
      <c r="A1314" s="56"/>
      <c r="B1314" s="653">
        <v>44229</v>
      </c>
      <c r="C1314" s="654">
        <f t="shared" si="19"/>
        <v>10154306818</v>
      </c>
      <c r="D1314" s="56"/>
      <c r="E1314" s="56"/>
      <c r="F1314" s="663">
        <v>615616706</v>
      </c>
      <c r="G1314" s="672">
        <v>245761282</v>
      </c>
      <c r="H1314" s="646">
        <v>47435</v>
      </c>
      <c r="I1314" s="646"/>
      <c r="K1314" s="56"/>
      <c r="L1314" s="56"/>
      <c r="M1314" s="662"/>
      <c r="N1314" s="662"/>
      <c r="O1314" s="56"/>
    </row>
    <row r="1315" spans="1:15">
      <c r="A1315" s="56"/>
      <c r="B1315" s="653">
        <v>44230</v>
      </c>
      <c r="C1315" s="654">
        <f t="shared" si="19"/>
        <v>9650650084</v>
      </c>
      <c r="D1315" s="56"/>
      <c r="E1315" s="56"/>
      <c r="F1315" s="663">
        <v>111959972</v>
      </c>
      <c r="G1315" s="672">
        <v>246006726</v>
      </c>
      <c r="H1315" s="646">
        <v>48937</v>
      </c>
      <c r="I1315" s="646"/>
      <c r="K1315" s="56"/>
      <c r="L1315" s="56"/>
      <c r="M1315" s="662"/>
      <c r="N1315" s="662"/>
      <c r="O1315" s="56"/>
    </row>
    <row r="1316" spans="1:15">
      <c r="A1316" s="56"/>
      <c r="B1316" s="653">
        <v>44231</v>
      </c>
      <c r="C1316" s="654">
        <f t="shared" si="19"/>
        <v>10175970460</v>
      </c>
      <c r="D1316" s="56"/>
      <c r="E1316" s="56"/>
      <c r="F1316" s="663">
        <v>637280348</v>
      </c>
      <c r="G1316" s="672">
        <v>246084710</v>
      </c>
      <c r="H1316" s="646">
        <v>48871</v>
      </c>
      <c r="I1316" s="646"/>
      <c r="K1316" s="56"/>
      <c r="L1316" s="56"/>
      <c r="M1316" s="662"/>
      <c r="N1316" s="662"/>
      <c r="O1316" s="56"/>
    </row>
    <row r="1317" spans="1:15">
      <c r="A1317" s="56"/>
      <c r="B1317" s="653">
        <v>44232</v>
      </c>
      <c r="C1317" s="654">
        <f t="shared" si="19"/>
        <v>10207078226</v>
      </c>
      <c r="D1317" s="56"/>
      <c r="E1317" s="56"/>
      <c r="F1317" s="663">
        <v>668388114</v>
      </c>
      <c r="G1317" s="672">
        <v>246323008</v>
      </c>
      <c r="H1317" s="646">
        <v>43949</v>
      </c>
      <c r="I1317" s="646"/>
      <c r="K1317" s="56"/>
      <c r="L1317" s="56"/>
      <c r="M1317" s="662"/>
      <c r="N1317" s="662"/>
      <c r="O1317" s="56"/>
    </row>
    <row r="1318" spans="1:15">
      <c r="A1318" s="56"/>
      <c r="B1318" s="653">
        <v>44233</v>
      </c>
      <c r="C1318" s="654">
        <f t="shared" si="19"/>
        <v>9811121388</v>
      </c>
      <c r="D1318" s="56"/>
      <c r="E1318" s="56"/>
      <c r="F1318" s="663">
        <v>272431276</v>
      </c>
      <c r="G1318" s="672">
        <v>246347133</v>
      </c>
      <c r="H1318" s="646">
        <v>47571</v>
      </c>
      <c r="I1318" s="646"/>
      <c r="K1318" s="56"/>
      <c r="L1318" s="56"/>
      <c r="M1318" s="662"/>
      <c r="N1318" s="662"/>
      <c r="O1318" s="56"/>
    </row>
    <row r="1319" spans="1:15">
      <c r="A1319" s="56"/>
      <c r="B1319" s="653">
        <v>44234</v>
      </c>
      <c r="C1319" s="654">
        <f t="shared" si="19"/>
        <v>10420316344</v>
      </c>
      <c r="D1319" s="56"/>
      <c r="E1319" s="56"/>
      <c r="F1319" s="663">
        <v>881626232</v>
      </c>
      <c r="G1319" s="672">
        <v>246376308</v>
      </c>
      <c r="H1319" s="646">
        <v>47980</v>
      </c>
      <c r="I1319" s="646"/>
      <c r="K1319" s="56"/>
      <c r="L1319" s="56"/>
      <c r="M1319" s="662"/>
      <c r="N1319" s="662"/>
      <c r="O1319" s="56"/>
    </row>
    <row r="1320" spans="1:15">
      <c r="A1320" s="56"/>
      <c r="B1320" s="653">
        <v>44235</v>
      </c>
      <c r="C1320" s="654">
        <f t="shared" si="19"/>
        <v>9857146440</v>
      </c>
      <c r="D1320" s="56"/>
      <c r="E1320" s="56"/>
      <c r="F1320" s="663">
        <v>318456328</v>
      </c>
      <c r="G1320" s="672">
        <v>246625441</v>
      </c>
      <c r="H1320" s="646">
        <v>48107</v>
      </c>
      <c r="I1320" s="646"/>
      <c r="K1320" s="56"/>
      <c r="L1320" s="56"/>
      <c r="M1320" s="662"/>
      <c r="N1320" s="662"/>
      <c r="O1320" s="56"/>
    </row>
    <row r="1321" spans="1:15">
      <c r="A1321" s="56"/>
      <c r="B1321" s="653">
        <v>44236</v>
      </c>
      <c r="C1321" s="654">
        <f t="shared" si="19"/>
        <v>9708028424</v>
      </c>
      <c r="D1321" s="56"/>
      <c r="E1321" s="56"/>
      <c r="F1321" s="663">
        <v>169338312</v>
      </c>
      <c r="G1321" s="672">
        <v>246630607</v>
      </c>
      <c r="H1321" s="646">
        <v>49604</v>
      </c>
      <c r="I1321" s="646"/>
      <c r="K1321" s="56"/>
      <c r="L1321" s="56"/>
      <c r="M1321" s="662"/>
      <c r="N1321" s="662"/>
      <c r="O1321" s="56"/>
    </row>
    <row r="1322" spans="1:15">
      <c r="A1322" s="56"/>
      <c r="B1322" s="653">
        <v>44237</v>
      </c>
      <c r="C1322" s="654">
        <f t="shared" si="19"/>
        <v>9858595109</v>
      </c>
      <c r="D1322" s="56"/>
      <c r="E1322" s="56"/>
      <c r="F1322" s="663">
        <v>319904997</v>
      </c>
      <c r="G1322" s="672">
        <v>246740503</v>
      </c>
      <c r="H1322" s="646">
        <v>46211</v>
      </c>
      <c r="I1322" s="646"/>
      <c r="K1322" s="56"/>
      <c r="L1322" s="56"/>
      <c r="M1322" s="662"/>
      <c r="N1322" s="662"/>
      <c r="O1322" s="56"/>
    </row>
    <row r="1323" spans="1:15">
      <c r="A1323" s="56"/>
      <c r="B1323" s="653">
        <v>44238</v>
      </c>
      <c r="C1323" s="654">
        <f t="shared" si="19"/>
        <v>10534685941</v>
      </c>
      <c r="D1323" s="56"/>
      <c r="E1323" s="56"/>
      <c r="F1323" s="663">
        <v>995995829</v>
      </c>
      <c r="G1323" s="672">
        <v>246956668</v>
      </c>
      <c r="H1323" s="646">
        <v>47613</v>
      </c>
      <c r="I1323" s="646"/>
      <c r="K1323" s="56"/>
      <c r="L1323" s="56"/>
      <c r="M1323" s="662"/>
      <c r="N1323" s="662"/>
      <c r="O1323" s="56"/>
    </row>
    <row r="1324" spans="1:15">
      <c r="A1324" s="56"/>
      <c r="B1324" s="653">
        <v>44239</v>
      </c>
      <c r="C1324" s="654">
        <f t="shared" si="19"/>
        <v>10371772381</v>
      </c>
      <c r="D1324" s="56"/>
      <c r="E1324" s="56"/>
      <c r="F1324" s="663">
        <v>833082269</v>
      </c>
      <c r="G1324" s="672">
        <v>246963735</v>
      </c>
      <c r="H1324" s="646">
        <v>46364</v>
      </c>
      <c r="I1324" s="646"/>
      <c r="K1324" s="56"/>
      <c r="L1324" s="56"/>
      <c r="M1324" s="662"/>
      <c r="N1324" s="662"/>
      <c r="O1324" s="56"/>
    </row>
    <row r="1325" spans="1:15">
      <c r="A1325" s="56"/>
      <c r="B1325" s="653">
        <v>44240</v>
      </c>
      <c r="C1325" s="654">
        <f t="shared" si="19"/>
        <v>10424760453</v>
      </c>
      <c r="D1325" s="56"/>
      <c r="E1325" s="56"/>
      <c r="F1325" s="663">
        <v>886070341</v>
      </c>
      <c r="G1325" s="672">
        <v>247158361</v>
      </c>
      <c r="H1325" s="646">
        <v>48374</v>
      </c>
      <c r="I1325" s="646"/>
      <c r="K1325" s="56"/>
      <c r="L1325" s="56"/>
      <c r="M1325" s="662"/>
      <c r="N1325" s="662"/>
      <c r="O1325" s="56"/>
    </row>
    <row r="1326" spans="1:15">
      <c r="A1326" s="56"/>
      <c r="B1326" s="653">
        <v>44241</v>
      </c>
      <c r="C1326" s="654">
        <f t="shared" si="19"/>
        <v>10019171306</v>
      </c>
      <c r="D1326" s="56"/>
      <c r="E1326" s="56"/>
      <c r="F1326" s="663">
        <v>480481194</v>
      </c>
      <c r="G1326" s="672">
        <v>247410518</v>
      </c>
      <c r="H1326" s="646">
        <v>45267</v>
      </c>
      <c r="I1326" s="646"/>
      <c r="K1326" s="56"/>
      <c r="L1326" s="56"/>
      <c r="M1326" s="662"/>
      <c r="N1326" s="662"/>
      <c r="O1326" s="56"/>
    </row>
    <row r="1327" spans="1:15">
      <c r="A1327" s="56"/>
      <c r="B1327" s="653">
        <v>44242</v>
      </c>
      <c r="C1327" s="654">
        <f t="shared" si="19"/>
        <v>10134871418</v>
      </c>
      <c r="D1327" s="56"/>
      <c r="E1327" s="56"/>
      <c r="F1327" s="663">
        <v>596181306</v>
      </c>
      <c r="G1327" s="672">
        <v>247419131</v>
      </c>
      <c r="H1327" s="646">
        <v>49993</v>
      </c>
      <c r="I1327" s="646"/>
      <c r="K1327" s="56"/>
      <c r="L1327" s="56"/>
      <c r="M1327" s="662"/>
      <c r="N1327" s="662"/>
      <c r="O1327" s="56"/>
    </row>
    <row r="1328" spans="1:15">
      <c r="A1328" s="56"/>
      <c r="B1328" s="653">
        <v>44243</v>
      </c>
      <c r="C1328" s="654">
        <f t="shared" si="19"/>
        <v>10034063116</v>
      </c>
      <c r="D1328" s="56"/>
      <c r="E1328" s="56"/>
      <c r="F1328" s="663">
        <v>495373004</v>
      </c>
      <c r="G1328" s="672">
        <v>247801892</v>
      </c>
      <c r="H1328" s="646">
        <v>48223</v>
      </c>
      <c r="I1328" s="646"/>
      <c r="K1328" s="56"/>
      <c r="L1328" s="56"/>
      <c r="M1328" s="662"/>
      <c r="N1328" s="662"/>
      <c r="O1328" s="56"/>
    </row>
    <row r="1329" spans="1:15">
      <c r="A1329" s="56"/>
      <c r="B1329" s="653">
        <v>44244</v>
      </c>
      <c r="C1329" s="654">
        <f t="shared" si="19"/>
        <v>10065339108</v>
      </c>
      <c r="D1329" s="56"/>
      <c r="E1329" s="56"/>
      <c r="F1329" s="663">
        <v>526648996</v>
      </c>
      <c r="G1329" s="672">
        <v>247889292</v>
      </c>
      <c r="H1329" s="646">
        <v>43140</v>
      </c>
      <c r="I1329" s="646"/>
      <c r="K1329" s="56"/>
      <c r="L1329" s="56"/>
      <c r="M1329" s="662"/>
      <c r="N1329" s="662"/>
      <c r="O1329" s="56"/>
    </row>
    <row r="1330" spans="1:15">
      <c r="A1330" s="56"/>
      <c r="B1330" s="653">
        <v>44245</v>
      </c>
      <c r="C1330" s="654">
        <f t="shared" si="19"/>
        <v>10424584414</v>
      </c>
      <c r="D1330" s="56"/>
      <c r="E1330" s="56"/>
      <c r="F1330" s="663">
        <v>885894302</v>
      </c>
      <c r="G1330" s="672">
        <v>247952997</v>
      </c>
      <c r="H1330" s="646">
        <v>45347</v>
      </c>
      <c r="I1330" s="646"/>
      <c r="K1330" s="56"/>
      <c r="L1330" s="56"/>
      <c r="M1330" s="662"/>
      <c r="N1330" s="662"/>
      <c r="O1330" s="56"/>
    </row>
    <row r="1331" spans="1:15">
      <c r="A1331" s="56"/>
      <c r="B1331" s="653">
        <v>44246</v>
      </c>
      <c r="C1331" s="654">
        <f t="shared" si="19"/>
        <v>10154257974</v>
      </c>
      <c r="D1331" s="56"/>
      <c r="E1331" s="56"/>
      <c r="F1331" s="663">
        <v>615567862</v>
      </c>
      <c r="G1331" s="672">
        <v>248180482</v>
      </c>
      <c r="H1331" s="646">
        <v>47561</v>
      </c>
      <c r="I1331" s="646"/>
      <c r="K1331" s="56"/>
      <c r="L1331" s="56"/>
      <c r="M1331" s="662"/>
      <c r="N1331" s="662"/>
      <c r="O1331" s="56"/>
    </row>
    <row r="1332" spans="1:15">
      <c r="A1332" s="56"/>
      <c r="B1332" s="653">
        <v>44247</v>
      </c>
      <c r="C1332" s="654">
        <f t="shared" si="19"/>
        <v>10464719499</v>
      </c>
      <c r="D1332" s="56"/>
      <c r="E1332" s="56"/>
      <c r="F1332" s="663">
        <v>926029387</v>
      </c>
      <c r="G1332" s="672">
        <v>248331843</v>
      </c>
      <c r="H1332" s="646">
        <v>45360</v>
      </c>
      <c r="I1332" s="646"/>
      <c r="K1332" s="56"/>
      <c r="L1332" s="56"/>
      <c r="M1332" s="662"/>
      <c r="N1332" s="662"/>
      <c r="O1332" s="56"/>
    </row>
    <row r="1333" spans="1:15">
      <c r="A1333" s="56"/>
      <c r="B1333" s="653">
        <v>44248</v>
      </c>
      <c r="C1333" s="654">
        <f t="shared" si="19"/>
        <v>10358944498</v>
      </c>
      <c r="D1333" s="56"/>
      <c r="E1333" s="56"/>
      <c r="F1333" s="663">
        <v>820254386</v>
      </c>
      <c r="G1333" s="672">
        <v>248355756</v>
      </c>
      <c r="H1333" s="646">
        <v>49670</v>
      </c>
      <c r="I1333" s="646"/>
      <c r="K1333" s="56"/>
      <c r="L1333" s="56"/>
      <c r="M1333" s="662"/>
      <c r="N1333" s="662"/>
      <c r="O1333" s="56"/>
    </row>
    <row r="1334" spans="1:15">
      <c r="A1334" s="56"/>
      <c r="B1334" s="653">
        <v>44249</v>
      </c>
      <c r="C1334" s="654">
        <f t="shared" si="19"/>
        <v>9677691372</v>
      </c>
      <c r="D1334" s="56"/>
      <c r="E1334" s="56"/>
      <c r="F1334" s="663">
        <v>139001260</v>
      </c>
      <c r="G1334" s="672">
        <v>248508581</v>
      </c>
      <c r="H1334" s="646">
        <v>43652</v>
      </c>
      <c r="I1334" s="646"/>
      <c r="K1334" s="56"/>
      <c r="L1334" s="56"/>
      <c r="M1334" s="662"/>
      <c r="N1334" s="662"/>
      <c r="O1334" s="56"/>
    </row>
    <row r="1335" spans="1:15">
      <c r="A1335" s="56"/>
      <c r="B1335" s="653">
        <v>44250</v>
      </c>
      <c r="C1335" s="654">
        <f t="shared" si="19"/>
        <v>10014621048</v>
      </c>
      <c r="D1335" s="56"/>
      <c r="E1335" s="56"/>
      <c r="F1335" s="663">
        <v>475930936</v>
      </c>
      <c r="G1335" s="672">
        <v>248581320</v>
      </c>
      <c r="H1335" s="646">
        <v>48764</v>
      </c>
      <c r="I1335" s="646"/>
      <c r="K1335" s="56"/>
      <c r="L1335" s="56"/>
      <c r="M1335" s="662"/>
      <c r="N1335" s="662"/>
      <c r="O1335" s="56"/>
    </row>
    <row r="1336" spans="1:15">
      <c r="A1336" s="56"/>
      <c r="B1336" s="653">
        <v>44251</v>
      </c>
      <c r="C1336" s="654">
        <f t="shared" si="19"/>
        <v>10344473113</v>
      </c>
      <c r="D1336" s="56"/>
      <c r="E1336" s="56"/>
      <c r="F1336" s="663">
        <v>805783001</v>
      </c>
      <c r="G1336" s="672">
        <v>248694333</v>
      </c>
      <c r="H1336" s="646">
        <v>48575</v>
      </c>
      <c r="I1336" s="646"/>
      <c r="K1336" s="56"/>
      <c r="L1336" s="56"/>
      <c r="M1336" s="662"/>
      <c r="N1336" s="662"/>
      <c r="O1336" s="56"/>
    </row>
    <row r="1337" spans="1:15">
      <c r="A1337" s="56"/>
      <c r="B1337" s="653">
        <v>44252</v>
      </c>
      <c r="C1337" s="654">
        <f t="shared" si="19"/>
        <v>10077824635</v>
      </c>
      <c r="D1337" s="56"/>
      <c r="E1337" s="56"/>
      <c r="F1337" s="663">
        <v>539134523</v>
      </c>
      <c r="G1337" s="672">
        <v>248931607</v>
      </c>
      <c r="H1337" s="646">
        <v>47536</v>
      </c>
      <c r="I1337" s="646"/>
      <c r="K1337" s="56"/>
      <c r="L1337" s="56"/>
      <c r="M1337" s="662"/>
      <c r="N1337" s="662"/>
      <c r="O1337" s="56"/>
    </row>
    <row r="1338" spans="1:15">
      <c r="A1338" s="56"/>
      <c r="B1338" s="653">
        <v>44253</v>
      </c>
      <c r="C1338" s="654">
        <f t="shared" si="19"/>
        <v>10071671378</v>
      </c>
      <c r="D1338" s="56"/>
      <c r="E1338" s="56"/>
      <c r="F1338" s="663">
        <v>532981266</v>
      </c>
      <c r="G1338" s="672">
        <v>249254475</v>
      </c>
      <c r="H1338" s="646">
        <v>45569</v>
      </c>
      <c r="I1338" s="646"/>
      <c r="K1338" s="56"/>
      <c r="L1338" s="56"/>
      <c r="M1338" s="662"/>
      <c r="N1338" s="662"/>
      <c r="O1338" s="56"/>
    </row>
    <row r="1339" spans="1:15">
      <c r="A1339" s="56"/>
      <c r="B1339" s="653">
        <v>44254</v>
      </c>
      <c r="C1339" s="654">
        <f t="shared" si="19"/>
        <v>9994755872</v>
      </c>
      <c r="D1339" s="56"/>
      <c r="E1339" s="56"/>
      <c r="F1339" s="663">
        <v>456065760</v>
      </c>
      <c r="G1339" s="672">
        <v>249279000</v>
      </c>
      <c r="H1339" s="646">
        <v>44541</v>
      </c>
      <c r="I1339" s="646"/>
      <c r="K1339" s="56"/>
      <c r="L1339" s="56"/>
      <c r="M1339" s="662"/>
      <c r="N1339" s="662"/>
      <c r="O1339" s="56"/>
    </row>
    <row r="1340" spans="1:15">
      <c r="A1340" s="56"/>
      <c r="B1340" s="653">
        <v>44255</v>
      </c>
      <c r="C1340" s="654">
        <f t="shared" si="19"/>
        <v>10139808826</v>
      </c>
      <c r="D1340" s="56"/>
      <c r="E1340" s="56"/>
      <c r="F1340" s="663">
        <v>601118714</v>
      </c>
      <c r="G1340" s="672">
        <v>249357353</v>
      </c>
      <c r="H1340" s="646">
        <v>49794</v>
      </c>
      <c r="I1340" s="646"/>
      <c r="K1340" s="56"/>
      <c r="L1340" s="56"/>
      <c r="M1340" s="662"/>
      <c r="N1340" s="662"/>
      <c r="O1340" s="56"/>
    </row>
    <row r="1341" spans="1:15">
      <c r="A1341" s="56"/>
      <c r="B1341" s="653">
        <v>44256</v>
      </c>
      <c r="C1341" s="654">
        <f t="shared" si="19"/>
        <v>9922430188</v>
      </c>
      <c r="D1341" s="56"/>
      <c r="E1341" s="56"/>
      <c r="F1341" s="663">
        <v>383740076</v>
      </c>
      <c r="G1341" s="672">
        <v>249427692</v>
      </c>
      <c r="H1341" s="646">
        <v>48565</v>
      </c>
      <c r="I1341" s="646"/>
      <c r="K1341" s="56"/>
      <c r="L1341" s="56"/>
      <c r="M1341" s="662"/>
      <c r="N1341" s="662"/>
      <c r="O1341" s="56"/>
    </row>
    <row r="1342" spans="1:15">
      <c r="A1342" s="56"/>
      <c r="B1342" s="653">
        <v>44257</v>
      </c>
      <c r="C1342" s="654">
        <f t="shared" si="19"/>
        <v>9699967864</v>
      </c>
      <c r="D1342" s="56"/>
      <c r="E1342" s="56"/>
      <c r="F1342" s="663">
        <v>161277752</v>
      </c>
      <c r="G1342" s="672">
        <v>249631120</v>
      </c>
      <c r="H1342" s="646">
        <v>48872</v>
      </c>
      <c r="I1342" s="646"/>
      <c r="K1342" s="56"/>
      <c r="L1342" s="56"/>
      <c r="M1342" s="662"/>
      <c r="N1342" s="662"/>
      <c r="O1342" s="56"/>
    </row>
    <row r="1343" spans="1:15">
      <c r="A1343" s="56"/>
      <c r="B1343" s="653">
        <v>44258</v>
      </c>
      <c r="C1343" s="654">
        <f t="shared" si="19"/>
        <v>9893973140</v>
      </c>
      <c r="D1343" s="56"/>
      <c r="E1343" s="56"/>
      <c r="F1343" s="663">
        <v>355283028</v>
      </c>
      <c r="G1343" s="672">
        <v>249736849</v>
      </c>
      <c r="H1343" s="646">
        <v>45206</v>
      </c>
      <c r="I1343" s="646"/>
      <c r="K1343" s="56"/>
      <c r="L1343" s="56"/>
      <c r="M1343" s="662"/>
      <c r="N1343" s="662"/>
      <c r="O1343" s="56"/>
    </row>
    <row r="1344" spans="1:15">
      <c r="A1344" s="56"/>
      <c r="B1344" s="653">
        <v>44259</v>
      </c>
      <c r="C1344" s="654">
        <f t="shared" si="19"/>
        <v>9678747373</v>
      </c>
      <c r="D1344" s="56"/>
      <c r="E1344" s="56"/>
      <c r="F1344" s="663">
        <v>140057261</v>
      </c>
      <c r="G1344" s="672">
        <v>249745874</v>
      </c>
      <c r="H1344" s="646">
        <v>44769</v>
      </c>
      <c r="I1344" s="646"/>
      <c r="K1344" s="56"/>
      <c r="L1344" s="56"/>
      <c r="M1344" s="662"/>
      <c r="N1344" s="662"/>
      <c r="O1344" s="56"/>
    </row>
    <row r="1345" spans="1:15">
      <c r="A1345" s="56"/>
      <c r="B1345" s="653">
        <v>44260</v>
      </c>
      <c r="C1345" s="654">
        <f t="shared" si="19"/>
        <v>10070378618</v>
      </c>
      <c r="D1345" s="56"/>
      <c r="E1345" s="56"/>
      <c r="F1345" s="663">
        <v>531688506</v>
      </c>
      <c r="G1345" s="672">
        <v>249769028</v>
      </c>
      <c r="H1345" s="646">
        <v>49763</v>
      </c>
      <c r="I1345" s="646"/>
      <c r="K1345" s="56"/>
      <c r="L1345" s="56"/>
      <c r="M1345" s="662"/>
      <c r="N1345" s="662"/>
      <c r="O1345" s="56"/>
    </row>
    <row r="1346" spans="1:15">
      <c r="A1346" s="56"/>
      <c r="B1346" s="653">
        <v>44261</v>
      </c>
      <c r="C1346" s="654">
        <f t="shared" si="19"/>
        <v>10320249715</v>
      </c>
      <c r="D1346" s="56"/>
      <c r="E1346" s="56"/>
      <c r="F1346" s="663">
        <v>781559603</v>
      </c>
      <c r="G1346" s="672">
        <v>249818798</v>
      </c>
      <c r="H1346" s="646">
        <v>44699</v>
      </c>
      <c r="I1346" s="646"/>
      <c r="K1346" s="56"/>
      <c r="L1346" s="56"/>
      <c r="M1346" s="662"/>
      <c r="N1346" s="662"/>
      <c r="O1346" s="56"/>
    </row>
    <row r="1347" spans="1:15">
      <c r="A1347" s="56"/>
      <c r="B1347" s="653">
        <v>44262</v>
      </c>
      <c r="C1347" s="654">
        <f t="shared" si="19"/>
        <v>10359492537</v>
      </c>
      <c r="D1347" s="56"/>
      <c r="E1347" s="56"/>
      <c r="F1347" s="663">
        <v>820802425</v>
      </c>
      <c r="G1347" s="672">
        <v>249904426</v>
      </c>
      <c r="H1347" s="646">
        <v>45393</v>
      </c>
      <c r="I1347" s="646"/>
      <c r="K1347" s="56"/>
      <c r="L1347" s="56"/>
      <c r="M1347" s="662"/>
      <c r="N1347" s="662"/>
      <c r="O1347" s="56"/>
    </row>
    <row r="1348" spans="1:15">
      <c r="A1348" s="56"/>
      <c r="B1348" s="653">
        <v>44263</v>
      </c>
      <c r="C1348" s="654">
        <f t="shared" si="19"/>
        <v>10511837497</v>
      </c>
      <c r="D1348" s="56"/>
      <c r="E1348" s="56"/>
      <c r="F1348" s="663">
        <v>973147385</v>
      </c>
      <c r="G1348" s="672">
        <v>249952082</v>
      </c>
      <c r="H1348" s="646">
        <v>43662</v>
      </c>
      <c r="I1348" s="646"/>
      <c r="K1348" s="56"/>
      <c r="L1348" s="56"/>
      <c r="M1348" s="662"/>
      <c r="N1348" s="662"/>
      <c r="O1348" s="56"/>
    </row>
    <row r="1349" spans="1:15">
      <c r="A1349" s="56"/>
      <c r="B1349" s="653">
        <v>44264</v>
      </c>
      <c r="C1349" s="654">
        <f t="shared" si="19"/>
        <v>9759211544</v>
      </c>
      <c r="D1349" s="56"/>
      <c r="E1349" s="56"/>
      <c r="F1349" s="663">
        <v>220521432</v>
      </c>
      <c r="G1349" s="672">
        <v>250225240</v>
      </c>
      <c r="H1349" s="646">
        <v>45673</v>
      </c>
      <c r="I1349" s="646"/>
      <c r="K1349" s="56"/>
      <c r="L1349" s="56"/>
      <c r="M1349" s="662"/>
      <c r="N1349" s="662"/>
      <c r="O1349" s="56"/>
    </row>
    <row r="1350" spans="1:15">
      <c r="A1350" s="56"/>
      <c r="B1350" s="653">
        <v>44265</v>
      </c>
      <c r="C1350" s="654">
        <f t="shared" si="19"/>
        <v>9929102048</v>
      </c>
      <c r="D1350" s="56"/>
      <c r="E1350" s="56"/>
      <c r="F1350" s="663">
        <v>390411936</v>
      </c>
      <c r="G1350" s="672">
        <v>250284174</v>
      </c>
      <c r="H1350" s="646">
        <v>46634</v>
      </c>
      <c r="I1350" s="646"/>
      <c r="K1350" s="56"/>
      <c r="L1350" s="56"/>
      <c r="M1350" s="662"/>
      <c r="N1350" s="662"/>
      <c r="O1350" s="56"/>
    </row>
    <row r="1351" spans="1:15">
      <c r="A1351" s="56"/>
      <c r="B1351" s="653">
        <v>44266</v>
      </c>
      <c r="C1351" s="654">
        <f t="shared" si="19"/>
        <v>9736518427</v>
      </c>
      <c r="D1351" s="56"/>
      <c r="E1351" s="56"/>
      <c r="F1351" s="663">
        <v>197828315</v>
      </c>
      <c r="G1351" s="672">
        <v>250323728</v>
      </c>
      <c r="H1351" s="646">
        <v>45332</v>
      </c>
      <c r="I1351" s="646"/>
      <c r="K1351" s="56"/>
      <c r="L1351" s="56"/>
      <c r="M1351" s="662"/>
      <c r="N1351" s="662"/>
      <c r="O1351" s="56"/>
    </row>
    <row r="1352" spans="1:15">
      <c r="A1352" s="56"/>
      <c r="B1352" s="653">
        <v>44267</v>
      </c>
      <c r="C1352" s="654">
        <f t="shared" si="19"/>
        <v>10375065906</v>
      </c>
      <c r="D1352" s="56"/>
      <c r="E1352" s="56"/>
      <c r="F1352" s="663">
        <v>836375794</v>
      </c>
      <c r="G1352" s="672">
        <v>250339926</v>
      </c>
      <c r="H1352" s="646">
        <v>44718</v>
      </c>
      <c r="I1352" s="646"/>
      <c r="K1352" s="56"/>
      <c r="L1352" s="56"/>
      <c r="M1352" s="662"/>
      <c r="N1352" s="662"/>
      <c r="O1352" s="56"/>
    </row>
    <row r="1353" spans="1:15">
      <c r="A1353" s="56"/>
      <c r="B1353" s="653">
        <v>44268</v>
      </c>
      <c r="C1353" s="654">
        <f t="shared" si="19"/>
        <v>9656891758</v>
      </c>
      <c r="D1353" s="56"/>
      <c r="E1353" s="56"/>
      <c r="F1353" s="663">
        <v>118201646</v>
      </c>
      <c r="G1353" s="672">
        <v>250667023</v>
      </c>
      <c r="H1353" s="646">
        <v>48318</v>
      </c>
      <c r="I1353" s="646"/>
      <c r="K1353" s="56"/>
      <c r="L1353" s="56"/>
      <c r="M1353" s="662"/>
      <c r="N1353" s="662"/>
      <c r="O1353" s="56"/>
    </row>
    <row r="1354" spans="1:15">
      <c r="A1354" s="56"/>
      <c r="B1354" s="653">
        <v>44269</v>
      </c>
      <c r="C1354" s="654">
        <f t="shared" si="19"/>
        <v>9681521187</v>
      </c>
      <c r="D1354" s="56"/>
      <c r="E1354" s="56"/>
      <c r="F1354" s="663">
        <v>142831075</v>
      </c>
      <c r="G1354" s="672">
        <v>250849317</v>
      </c>
      <c r="H1354" s="646">
        <v>49606</v>
      </c>
      <c r="I1354" s="646"/>
      <c r="K1354" s="56"/>
      <c r="L1354" s="56"/>
      <c r="M1354" s="662"/>
      <c r="N1354" s="662"/>
      <c r="O1354" s="56"/>
    </row>
    <row r="1355" spans="1:15">
      <c r="A1355" s="56"/>
      <c r="B1355" s="653">
        <v>44270</v>
      </c>
      <c r="C1355" s="654">
        <f t="shared" si="19"/>
        <v>10195378535</v>
      </c>
      <c r="D1355" s="56"/>
      <c r="E1355" s="56"/>
      <c r="F1355" s="663">
        <v>656688423</v>
      </c>
      <c r="G1355" s="672">
        <v>250947912</v>
      </c>
      <c r="H1355" s="646">
        <v>47713</v>
      </c>
      <c r="I1355" s="646"/>
      <c r="K1355" s="56"/>
      <c r="L1355" s="56"/>
      <c r="M1355" s="662"/>
      <c r="N1355" s="662"/>
      <c r="O1355" s="56"/>
    </row>
    <row r="1356" spans="1:15">
      <c r="A1356" s="56"/>
      <c r="B1356" s="653">
        <v>44271</v>
      </c>
      <c r="C1356" s="654">
        <f t="shared" si="19"/>
        <v>9825100697</v>
      </c>
      <c r="D1356" s="56"/>
      <c r="E1356" s="56"/>
      <c r="F1356" s="663">
        <v>286410585</v>
      </c>
      <c r="G1356" s="672">
        <v>250988217</v>
      </c>
      <c r="H1356" s="646">
        <v>43833</v>
      </c>
      <c r="I1356" s="646"/>
      <c r="K1356" s="56"/>
      <c r="L1356" s="56"/>
      <c r="M1356" s="662"/>
      <c r="N1356" s="662"/>
      <c r="O1356" s="56"/>
    </row>
    <row r="1357" spans="1:15">
      <c r="A1357" s="56"/>
      <c r="B1357" s="653">
        <v>44272</v>
      </c>
      <c r="C1357" s="654">
        <f t="shared" si="19"/>
        <v>9639680475</v>
      </c>
      <c r="D1357" s="56"/>
      <c r="E1357" s="56"/>
      <c r="F1357" s="663">
        <v>100990363</v>
      </c>
      <c r="G1357" s="672">
        <v>251515892</v>
      </c>
      <c r="H1357" s="646">
        <v>43768</v>
      </c>
      <c r="I1357" s="646"/>
      <c r="K1357" s="56"/>
      <c r="L1357" s="56"/>
      <c r="M1357" s="662"/>
      <c r="N1357" s="662"/>
      <c r="O1357" s="56"/>
    </row>
    <row r="1358" spans="1:15">
      <c r="A1358" s="56"/>
      <c r="B1358" s="653">
        <v>44273</v>
      </c>
      <c r="C1358" s="654">
        <f t="shared" si="19"/>
        <v>10283490225</v>
      </c>
      <c r="D1358" s="56"/>
      <c r="E1358" s="56"/>
      <c r="F1358" s="663">
        <v>744800113</v>
      </c>
      <c r="G1358" s="672">
        <v>251552200</v>
      </c>
      <c r="H1358" s="646">
        <v>44879</v>
      </c>
      <c r="I1358" s="646"/>
      <c r="K1358" s="56"/>
      <c r="L1358" s="56"/>
      <c r="M1358" s="662"/>
      <c r="N1358" s="662"/>
      <c r="O1358" s="56"/>
    </row>
    <row r="1359" spans="1:15">
      <c r="A1359" s="56"/>
      <c r="B1359" s="653">
        <v>44274</v>
      </c>
      <c r="C1359" s="654">
        <f t="shared" si="19"/>
        <v>10135366308</v>
      </c>
      <c r="D1359" s="56"/>
      <c r="E1359" s="56"/>
      <c r="F1359" s="663">
        <v>596676196</v>
      </c>
      <c r="G1359" s="672">
        <v>251584303</v>
      </c>
      <c r="H1359" s="646">
        <v>43994</v>
      </c>
      <c r="I1359" s="646"/>
      <c r="K1359" s="56"/>
      <c r="L1359" s="56"/>
      <c r="M1359" s="662"/>
      <c r="N1359" s="662"/>
      <c r="O1359" s="56"/>
    </row>
    <row r="1360" spans="1:15">
      <c r="A1360" s="56"/>
      <c r="B1360" s="653">
        <v>44275</v>
      </c>
      <c r="C1360" s="654">
        <f t="shared" si="19"/>
        <v>9771630936</v>
      </c>
      <c r="D1360" s="56"/>
      <c r="E1360" s="56"/>
      <c r="F1360" s="663">
        <v>232940824</v>
      </c>
      <c r="G1360" s="672">
        <v>251595396</v>
      </c>
      <c r="H1360" s="646">
        <v>46226</v>
      </c>
      <c r="I1360" s="646"/>
      <c r="K1360" s="56"/>
      <c r="L1360" s="56"/>
      <c r="M1360" s="662"/>
      <c r="N1360" s="662"/>
      <c r="O1360" s="56"/>
    </row>
    <row r="1361" spans="1:15">
      <c r="A1361" s="56"/>
      <c r="B1361" s="653">
        <v>44276</v>
      </c>
      <c r="C1361" s="654">
        <f t="shared" si="19"/>
        <v>9990613450</v>
      </c>
      <c r="D1361" s="56"/>
      <c r="E1361" s="56"/>
      <c r="F1361" s="663">
        <v>451923338</v>
      </c>
      <c r="G1361" s="672">
        <v>251685695</v>
      </c>
      <c r="H1361" s="646">
        <v>45911</v>
      </c>
      <c r="I1361" s="646"/>
      <c r="K1361" s="56"/>
      <c r="L1361" s="56"/>
      <c r="M1361" s="662"/>
      <c r="N1361" s="662"/>
      <c r="O1361" s="56"/>
    </row>
    <row r="1362" spans="1:15">
      <c r="A1362" s="56"/>
      <c r="B1362" s="653">
        <v>44277</v>
      </c>
      <c r="C1362" s="654">
        <f t="shared" si="19"/>
        <v>10389947628</v>
      </c>
      <c r="D1362" s="56"/>
      <c r="E1362" s="56"/>
      <c r="F1362" s="663">
        <v>851257516</v>
      </c>
      <c r="G1362" s="672">
        <v>251826605</v>
      </c>
      <c r="H1362" s="646">
        <v>46096</v>
      </c>
      <c r="I1362" s="646"/>
      <c r="K1362" s="56"/>
      <c r="L1362" s="56"/>
      <c r="M1362" s="662"/>
      <c r="N1362" s="662"/>
      <c r="O1362" s="56"/>
    </row>
    <row r="1363" spans="1:15">
      <c r="A1363" s="56"/>
      <c r="B1363" s="653">
        <v>44278</v>
      </c>
      <c r="C1363" s="654">
        <f t="shared" si="19"/>
        <v>10120619189</v>
      </c>
      <c r="D1363" s="56"/>
      <c r="E1363" s="56"/>
      <c r="F1363" s="663">
        <v>581929077</v>
      </c>
      <c r="G1363" s="672">
        <v>251975995</v>
      </c>
      <c r="H1363" s="646">
        <v>48173</v>
      </c>
      <c r="I1363" s="646"/>
      <c r="K1363" s="56"/>
      <c r="L1363" s="56"/>
      <c r="M1363" s="662"/>
      <c r="N1363" s="662"/>
      <c r="O1363" s="56"/>
    </row>
    <row r="1364" spans="1:15">
      <c r="A1364" s="56"/>
      <c r="B1364" s="653">
        <v>44279</v>
      </c>
      <c r="C1364" s="654">
        <f t="shared" si="19"/>
        <v>10356642855</v>
      </c>
      <c r="D1364" s="56"/>
      <c r="E1364" s="56"/>
      <c r="F1364" s="663">
        <v>817952743</v>
      </c>
      <c r="G1364" s="672">
        <v>252116527</v>
      </c>
      <c r="H1364" s="646">
        <v>46997</v>
      </c>
      <c r="I1364" s="646"/>
      <c r="K1364" s="56"/>
      <c r="L1364" s="56"/>
      <c r="M1364" s="662"/>
      <c r="N1364" s="662"/>
      <c r="O1364" s="56"/>
    </row>
    <row r="1365" spans="1:15">
      <c r="A1365" s="56"/>
      <c r="B1365" s="653">
        <v>44280</v>
      </c>
      <c r="C1365" s="654">
        <f t="shared" si="19"/>
        <v>10471810723</v>
      </c>
      <c r="D1365" s="56"/>
      <c r="E1365" s="56"/>
      <c r="F1365" s="663">
        <v>933120611</v>
      </c>
      <c r="G1365" s="672">
        <v>252136172</v>
      </c>
      <c r="H1365" s="646">
        <v>44575</v>
      </c>
      <c r="I1365" s="646"/>
      <c r="K1365" s="56"/>
      <c r="L1365" s="56"/>
      <c r="M1365" s="662"/>
      <c r="N1365" s="662"/>
      <c r="O1365" s="56"/>
    </row>
    <row r="1366" spans="1:15">
      <c r="A1366" s="56"/>
      <c r="B1366" s="653">
        <v>44281</v>
      </c>
      <c r="C1366" s="654">
        <f t="shared" si="19"/>
        <v>9706295359</v>
      </c>
      <c r="D1366" s="56"/>
      <c r="E1366" s="56"/>
      <c r="F1366" s="663">
        <v>167605247</v>
      </c>
      <c r="G1366" s="672">
        <v>252316483</v>
      </c>
      <c r="H1366" s="646">
        <v>43255</v>
      </c>
      <c r="I1366" s="646"/>
      <c r="K1366" s="56"/>
      <c r="L1366" s="56"/>
      <c r="M1366" s="662"/>
      <c r="N1366" s="662"/>
      <c r="O1366" s="56"/>
    </row>
    <row r="1367" spans="1:15">
      <c r="A1367" s="56"/>
      <c r="B1367" s="653">
        <v>44282</v>
      </c>
      <c r="C1367" s="654">
        <f t="shared" si="19"/>
        <v>9861088168</v>
      </c>
      <c r="D1367" s="56"/>
      <c r="E1367" s="56"/>
      <c r="F1367" s="663">
        <v>322398056</v>
      </c>
      <c r="G1367" s="672">
        <v>252334339</v>
      </c>
      <c r="H1367" s="646">
        <v>45539</v>
      </c>
      <c r="I1367" s="646"/>
      <c r="K1367" s="56"/>
      <c r="L1367" s="56"/>
      <c r="M1367" s="662"/>
      <c r="N1367" s="662"/>
      <c r="O1367" s="56"/>
    </row>
    <row r="1368" spans="1:15">
      <c r="A1368" s="56"/>
      <c r="B1368" s="653">
        <v>44283</v>
      </c>
      <c r="C1368" s="654">
        <f t="shared" si="19"/>
        <v>10397511843</v>
      </c>
      <c r="D1368" s="56"/>
      <c r="E1368" s="56"/>
      <c r="F1368" s="663">
        <v>858821731</v>
      </c>
      <c r="G1368" s="672">
        <v>252417927</v>
      </c>
      <c r="H1368" s="646">
        <v>45627</v>
      </c>
      <c r="I1368" s="646"/>
      <c r="K1368" s="56"/>
      <c r="L1368" s="56"/>
      <c r="M1368" s="662"/>
      <c r="N1368" s="662"/>
      <c r="O1368" s="56"/>
    </row>
    <row r="1369" spans="1:15">
      <c r="A1369" s="56"/>
      <c r="B1369" s="653">
        <v>44284</v>
      </c>
      <c r="C1369" s="654">
        <f t="shared" si="19"/>
        <v>10512608756</v>
      </c>
      <c r="D1369" s="56"/>
      <c r="E1369" s="56"/>
      <c r="F1369" s="663">
        <v>973918644</v>
      </c>
      <c r="G1369" s="672">
        <v>252437671</v>
      </c>
      <c r="H1369" s="646">
        <v>48877</v>
      </c>
      <c r="I1369" s="646"/>
      <c r="K1369" s="56"/>
      <c r="L1369" s="56"/>
      <c r="M1369" s="662"/>
      <c r="N1369" s="662"/>
      <c r="O1369" s="56"/>
    </row>
    <row r="1370" spans="1:15">
      <c r="A1370" s="56"/>
      <c r="B1370" s="653">
        <v>44285</v>
      </c>
      <c r="C1370" s="654">
        <f t="shared" si="19"/>
        <v>10041653314</v>
      </c>
      <c r="D1370" s="56"/>
      <c r="E1370" s="56"/>
      <c r="F1370" s="663">
        <v>502963202</v>
      </c>
      <c r="G1370" s="672">
        <v>252455637</v>
      </c>
      <c r="H1370" s="646">
        <v>49819</v>
      </c>
      <c r="I1370" s="646"/>
      <c r="K1370" s="56"/>
      <c r="L1370" s="56"/>
      <c r="M1370" s="662"/>
      <c r="N1370" s="662"/>
      <c r="O1370" s="56"/>
    </row>
    <row r="1371" spans="1:15">
      <c r="A1371" s="56"/>
      <c r="B1371" s="653">
        <v>44286</v>
      </c>
      <c r="C1371" s="654">
        <f t="shared" si="19"/>
        <v>10443344676</v>
      </c>
      <c r="D1371" s="56"/>
      <c r="E1371" s="56"/>
      <c r="F1371" s="663">
        <v>904654564</v>
      </c>
      <c r="G1371" s="672">
        <v>252552513</v>
      </c>
      <c r="H1371" s="646">
        <v>43232</v>
      </c>
      <c r="I1371" s="646"/>
      <c r="K1371" s="56"/>
      <c r="L1371" s="56"/>
      <c r="M1371" s="662"/>
      <c r="N1371" s="662"/>
      <c r="O1371" s="56"/>
    </row>
    <row r="1372" spans="1:15">
      <c r="A1372" s="56"/>
      <c r="B1372" s="653">
        <v>44287</v>
      </c>
      <c r="C1372" s="654">
        <f t="shared" si="19"/>
        <v>9966297755</v>
      </c>
      <c r="D1372" s="56"/>
      <c r="E1372" s="56"/>
      <c r="F1372" s="663">
        <v>427607643</v>
      </c>
      <c r="G1372" s="672">
        <v>253112088</v>
      </c>
      <c r="H1372" s="646">
        <v>45386</v>
      </c>
      <c r="I1372" s="646"/>
      <c r="K1372" s="56"/>
      <c r="L1372" s="56"/>
      <c r="M1372" s="662"/>
      <c r="N1372" s="662"/>
      <c r="O1372" s="56"/>
    </row>
    <row r="1373" spans="1:15">
      <c r="A1373" s="56"/>
      <c r="B1373" s="653">
        <v>44288</v>
      </c>
      <c r="C1373" s="654">
        <f t="shared" si="19"/>
        <v>10521558510</v>
      </c>
      <c r="D1373" s="56"/>
      <c r="E1373" s="56"/>
      <c r="F1373" s="663">
        <v>982868398</v>
      </c>
      <c r="G1373" s="672">
        <v>253143472</v>
      </c>
      <c r="H1373" s="646">
        <v>43982</v>
      </c>
      <c r="I1373" s="646"/>
      <c r="K1373" s="56"/>
      <c r="L1373" s="56"/>
      <c r="M1373" s="662"/>
      <c r="N1373" s="662"/>
      <c r="O1373" s="56"/>
    </row>
    <row r="1374" spans="1:15">
      <c r="A1374" s="56"/>
      <c r="B1374" s="653">
        <v>44289</v>
      </c>
      <c r="C1374" s="654">
        <f t="shared" si="19"/>
        <v>10219315558</v>
      </c>
      <c r="D1374" s="56"/>
      <c r="E1374" s="56"/>
      <c r="F1374" s="663">
        <v>680625446</v>
      </c>
      <c r="G1374" s="672">
        <v>253195318</v>
      </c>
      <c r="H1374" s="646">
        <v>47890</v>
      </c>
      <c r="I1374" s="646"/>
      <c r="K1374" s="56"/>
      <c r="L1374" s="56"/>
      <c r="M1374" s="662"/>
      <c r="N1374" s="662"/>
      <c r="O1374" s="56"/>
    </row>
    <row r="1375" spans="1:15">
      <c r="A1375" s="56"/>
      <c r="B1375" s="653">
        <v>44290</v>
      </c>
      <c r="C1375" s="654">
        <f t="shared" si="19"/>
        <v>9814680006</v>
      </c>
      <c r="D1375" s="56"/>
      <c r="E1375" s="56"/>
      <c r="F1375" s="663">
        <v>275989894</v>
      </c>
      <c r="G1375" s="672">
        <v>253204630</v>
      </c>
      <c r="H1375" s="646">
        <v>45425</v>
      </c>
      <c r="I1375" s="646"/>
      <c r="K1375" s="56"/>
      <c r="L1375" s="56"/>
      <c r="M1375" s="662"/>
      <c r="N1375" s="662"/>
      <c r="O1375" s="56"/>
    </row>
    <row r="1376" spans="1:15">
      <c r="A1376" s="56"/>
      <c r="B1376" s="653">
        <v>44291</v>
      </c>
      <c r="C1376" s="654">
        <f t="shared" ref="C1376:C1439" si="20">F1376+(F$88*28679+98765)+(G$88*6587+87654)+(E$88*9537+76543)+(J$88*5713+4528)</f>
        <v>9887083663</v>
      </c>
      <c r="D1376" s="56"/>
      <c r="E1376" s="56"/>
      <c r="F1376" s="663">
        <v>348393551</v>
      </c>
      <c r="G1376" s="672">
        <v>253212500</v>
      </c>
      <c r="H1376" s="646">
        <v>45500</v>
      </c>
      <c r="I1376" s="646"/>
      <c r="K1376" s="56"/>
      <c r="L1376" s="56"/>
      <c r="M1376" s="662"/>
      <c r="N1376" s="662"/>
      <c r="O1376" s="56"/>
    </row>
    <row r="1377" spans="1:15">
      <c r="A1377" s="56"/>
      <c r="B1377" s="653">
        <v>44292</v>
      </c>
      <c r="C1377" s="654">
        <f t="shared" si="20"/>
        <v>9859756927</v>
      </c>
      <c r="D1377" s="56"/>
      <c r="E1377" s="56"/>
      <c r="F1377" s="663">
        <v>321066815</v>
      </c>
      <c r="G1377" s="672">
        <v>253316053</v>
      </c>
      <c r="H1377" s="646">
        <v>44551</v>
      </c>
      <c r="I1377" s="646"/>
      <c r="K1377" s="56"/>
      <c r="L1377" s="56"/>
      <c r="M1377" s="662"/>
      <c r="N1377" s="662"/>
      <c r="O1377" s="56"/>
    </row>
    <row r="1378" spans="1:15">
      <c r="A1378" s="56"/>
      <c r="B1378" s="653">
        <v>44293</v>
      </c>
      <c r="C1378" s="654">
        <f t="shared" si="20"/>
        <v>9923635347</v>
      </c>
      <c r="D1378" s="56"/>
      <c r="E1378" s="56"/>
      <c r="F1378" s="663">
        <v>384945235</v>
      </c>
      <c r="G1378" s="672">
        <v>253396876</v>
      </c>
      <c r="H1378" s="646">
        <v>45731</v>
      </c>
      <c r="I1378" s="646"/>
      <c r="K1378" s="56"/>
      <c r="L1378" s="56"/>
      <c r="M1378" s="662"/>
      <c r="N1378" s="662"/>
      <c r="O1378" s="56"/>
    </row>
    <row r="1379" spans="1:15">
      <c r="A1379" s="56"/>
      <c r="B1379" s="653">
        <v>44294</v>
      </c>
      <c r="C1379" s="654">
        <f t="shared" si="20"/>
        <v>10501712390</v>
      </c>
      <c r="D1379" s="56"/>
      <c r="E1379" s="56"/>
      <c r="F1379" s="663">
        <v>963022278</v>
      </c>
      <c r="G1379" s="672">
        <v>253804569</v>
      </c>
      <c r="H1379" s="646">
        <v>44011</v>
      </c>
      <c r="I1379" s="646"/>
      <c r="K1379" s="56"/>
      <c r="L1379" s="56"/>
      <c r="M1379" s="662"/>
      <c r="N1379" s="662"/>
      <c r="O1379" s="56"/>
    </row>
    <row r="1380" spans="1:15">
      <c r="A1380" s="56"/>
      <c r="B1380" s="653">
        <v>44295</v>
      </c>
      <c r="C1380" s="654">
        <f t="shared" si="20"/>
        <v>10183084618</v>
      </c>
      <c r="D1380" s="56"/>
      <c r="E1380" s="56"/>
      <c r="F1380" s="663">
        <v>644394506</v>
      </c>
      <c r="G1380" s="672">
        <v>253954518</v>
      </c>
      <c r="H1380" s="646">
        <v>49638</v>
      </c>
      <c r="I1380" s="646"/>
      <c r="K1380" s="56"/>
      <c r="L1380" s="56"/>
      <c r="M1380" s="662"/>
      <c r="N1380" s="662"/>
      <c r="O1380" s="56"/>
    </row>
    <row r="1381" spans="1:15">
      <c r="A1381" s="56"/>
      <c r="B1381" s="653">
        <v>44296</v>
      </c>
      <c r="C1381" s="654">
        <f t="shared" si="20"/>
        <v>10031212487</v>
      </c>
      <c r="D1381" s="56"/>
      <c r="E1381" s="56"/>
      <c r="F1381" s="663">
        <v>492522375</v>
      </c>
      <c r="G1381" s="672">
        <v>254020610</v>
      </c>
      <c r="H1381" s="646">
        <v>46715</v>
      </c>
      <c r="I1381" s="646"/>
      <c r="K1381" s="56"/>
      <c r="L1381" s="56"/>
      <c r="M1381" s="662"/>
      <c r="N1381" s="662"/>
      <c r="O1381" s="56"/>
    </row>
    <row r="1382" spans="1:15">
      <c r="A1382" s="56"/>
      <c r="B1382" s="653">
        <v>44297</v>
      </c>
      <c r="C1382" s="654">
        <f t="shared" si="20"/>
        <v>9818145723</v>
      </c>
      <c r="D1382" s="56"/>
      <c r="E1382" s="56"/>
      <c r="F1382" s="663">
        <v>279455611</v>
      </c>
      <c r="G1382" s="672">
        <v>254216967</v>
      </c>
      <c r="H1382" s="646">
        <v>44761</v>
      </c>
      <c r="I1382" s="646"/>
      <c r="K1382" s="56"/>
      <c r="L1382" s="56"/>
      <c r="M1382" s="662"/>
      <c r="N1382" s="662"/>
      <c r="O1382" s="56"/>
    </row>
    <row r="1383" spans="1:15">
      <c r="A1383" s="56"/>
      <c r="B1383" s="653">
        <v>44298</v>
      </c>
      <c r="C1383" s="654">
        <f t="shared" si="20"/>
        <v>10380711813</v>
      </c>
      <c r="D1383" s="56"/>
      <c r="E1383" s="56"/>
      <c r="F1383" s="663">
        <v>842021701</v>
      </c>
      <c r="G1383" s="672">
        <v>254261470</v>
      </c>
      <c r="H1383" s="646">
        <v>43116</v>
      </c>
      <c r="I1383" s="646"/>
      <c r="K1383" s="56"/>
      <c r="L1383" s="56"/>
      <c r="M1383" s="662"/>
      <c r="N1383" s="662"/>
      <c r="O1383" s="56"/>
    </row>
    <row r="1384" spans="1:15">
      <c r="A1384" s="56"/>
      <c r="B1384" s="653">
        <v>44299</v>
      </c>
      <c r="C1384" s="654">
        <f t="shared" si="20"/>
        <v>10294484253</v>
      </c>
      <c r="D1384" s="56"/>
      <c r="E1384" s="56"/>
      <c r="F1384" s="663">
        <v>755794141</v>
      </c>
      <c r="G1384" s="672">
        <v>254475375</v>
      </c>
      <c r="H1384" s="646">
        <v>48845</v>
      </c>
      <c r="I1384" s="646"/>
      <c r="K1384" s="56"/>
      <c r="L1384" s="56"/>
      <c r="M1384" s="662"/>
      <c r="N1384" s="662"/>
      <c r="O1384" s="56"/>
    </row>
    <row r="1385" spans="1:15">
      <c r="A1385" s="56"/>
      <c r="B1385" s="653">
        <v>44300</v>
      </c>
      <c r="C1385" s="654">
        <f t="shared" si="20"/>
        <v>10529048441</v>
      </c>
      <c r="D1385" s="56"/>
      <c r="E1385" s="56"/>
      <c r="F1385" s="663">
        <v>990358329</v>
      </c>
      <c r="G1385" s="672">
        <v>254537859</v>
      </c>
      <c r="H1385" s="646">
        <v>46831</v>
      </c>
      <c r="I1385" s="646"/>
      <c r="K1385" s="56"/>
      <c r="L1385" s="56"/>
      <c r="M1385" s="662"/>
      <c r="N1385" s="662"/>
      <c r="O1385" s="56"/>
    </row>
    <row r="1386" spans="1:15">
      <c r="A1386" s="56"/>
      <c r="B1386" s="653">
        <v>44301</v>
      </c>
      <c r="C1386" s="654">
        <f t="shared" si="20"/>
        <v>9652389391</v>
      </c>
      <c r="D1386" s="56"/>
      <c r="E1386" s="56"/>
      <c r="F1386" s="663">
        <v>113699279</v>
      </c>
      <c r="G1386" s="672">
        <v>254544233</v>
      </c>
      <c r="H1386" s="646">
        <v>49512</v>
      </c>
      <c r="I1386" s="646"/>
      <c r="K1386" s="56"/>
      <c r="L1386" s="56"/>
      <c r="M1386" s="662"/>
      <c r="N1386" s="662"/>
      <c r="O1386" s="56"/>
    </row>
    <row r="1387" spans="1:15">
      <c r="A1387" s="56"/>
      <c r="B1387" s="653">
        <v>44302</v>
      </c>
      <c r="C1387" s="654">
        <f t="shared" si="20"/>
        <v>10038534996</v>
      </c>
      <c r="D1387" s="56"/>
      <c r="E1387" s="56"/>
      <c r="F1387" s="663">
        <v>499844884</v>
      </c>
      <c r="G1387" s="672">
        <v>254827354</v>
      </c>
      <c r="H1387" s="646">
        <v>48140</v>
      </c>
      <c r="I1387" s="646"/>
      <c r="K1387" s="56"/>
      <c r="L1387" s="56"/>
      <c r="M1387" s="662"/>
      <c r="N1387" s="662"/>
      <c r="O1387" s="56"/>
    </row>
    <row r="1388" spans="1:15">
      <c r="A1388" s="56"/>
      <c r="B1388" s="653">
        <v>44303</v>
      </c>
      <c r="C1388" s="654">
        <f t="shared" si="20"/>
        <v>10336781776</v>
      </c>
      <c r="D1388" s="56"/>
      <c r="E1388" s="56"/>
      <c r="F1388" s="663">
        <v>798091664</v>
      </c>
      <c r="G1388" s="672">
        <v>254953417</v>
      </c>
      <c r="H1388" s="646">
        <v>47457</v>
      </c>
      <c r="I1388" s="646"/>
      <c r="K1388" s="56"/>
      <c r="L1388" s="56"/>
      <c r="M1388" s="662"/>
      <c r="N1388" s="662"/>
      <c r="O1388" s="56"/>
    </row>
    <row r="1389" spans="1:15">
      <c r="A1389" s="56"/>
      <c r="B1389" s="653">
        <v>44304</v>
      </c>
      <c r="C1389" s="654">
        <f t="shared" si="20"/>
        <v>9892285429</v>
      </c>
      <c r="D1389" s="56"/>
      <c r="E1389" s="56"/>
      <c r="F1389" s="663">
        <v>353595317</v>
      </c>
      <c r="G1389" s="672">
        <v>254966749</v>
      </c>
      <c r="H1389" s="646">
        <v>49448</v>
      </c>
      <c r="I1389" s="646"/>
      <c r="K1389" s="56"/>
      <c r="L1389" s="56"/>
      <c r="M1389" s="662"/>
      <c r="N1389" s="662"/>
      <c r="O1389" s="56"/>
    </row>
    <row r="1390" spans="1:15">
      <c r="A1390" s="56"/>
      <c r="B1390" s="653">
        <v>44305</v>
      </c>
      <c r="C1390" s="654">
        <f t="shared" si="20"/>
        <v>9725146522</v>
      </c>
      <c r="D1390" s="56"/>
      <c r="E1390" s="56"/>
      <c r="F1390" s="663">
        <v>186456410</v>
      </c>
      <c r="G1390" s="672">
        <v>255149170</v>
      </c>
      <c r="H1390" s="646">
        <v>43036</v>
      </c>
      <c r="I1390" s="646"/>
      <c r="K1390" s="56"/>
      <c r="L1390" s="56"/>
      <c r="M1390" s="662"/>
      <c r="N1390" s="662"/>
      <c r="O1390" s="56"/>
    </row>
    <row r="1391" spans="1:15">
      <c r="A1391" s="56"/>
      <c r="B1391" s="653">
        <v>44306</v>
      </c>
      <c r="C1391" s="654">
        <f t="shared" si="20"/>
        <v>10025551478</v>
      </c>
      <c r="D1391" s="56"/>
      <c r="E1391" s="56"/>
      <c r="F1391" s="663">
        <v>486861366</v>
      </c>
      <c r="G1391" s="672">
        <v>255251557</v>
      </c>
      <c r="H1391" s="646">
        <v>48044</v>
      </c>
      <c r="I1391" s="646"/>
      <c r="K1391" s="56"/>
      <c r="L1391" s="56"/>
      <c r="M1391" s="662"/>
      <c r="N1391" s="662"/>
      <c r="O1391" s="56"/>
    </row>
    <row r="1392" spans="1:15">
      <c r="A1392" s="56"/>
      <c r="B1392" s="653">
        <v>44307</v>
      </c>
      <c r="C1392" s="654">
        <f t="shared" si="20"/>
        <v>10315628398</v>
      </c>
      <c r="D1392" s="56"/>
      <c r="E1392" s="56"/>
      <c r="F1392" s="663">
        <v>776938286</v>
      </c>
      <c r="G1392" s="672">
        <v>255288803</v>
      </c>
      <c r="H1392" s="646">
        <v>43980</v>
      </c>
      <c r="I1392" s="646"/>
      <c r="K1392" s="56"/>
      <c r="L1392" s="56"/>
      <c r="M1392" s="662"/>
      <c r="N1392" s="662"/>
      <c r="O1392" s="56"/>
    </row>
    <row r="1393" spans="1:15">
      <c r="A1393" s="56"/>
      <c r="B1393" s="653">
        <v>44308</v>
      </c>
      <c r="C1393" s="654">
        <f t="shared" si="20"/>
        <v>10535555782</v>
      </c>
      <c r="D1393" s="56"/>
      <c r="E1393" s="56"/>
      <c r="F1393" s="663">
        <v>996865670</v>
      </c>
      <c r="G1393" s="672">
        <v>255326563</v>
      </c>
      <c r="H1393" s="646">
        <v>44080</v>
      </c>
      <c r="I1393" s="646"/>
      <c r="K1393" s="56"/>
      <c r="L1393" s="56"/>
      <c r="M1393" s="662"/>
      <c r="N1393" s="662"/>
      <c r="O1393" s="56"/>
    </row>
    <row r="1394" spans="1:15">
      <c r="A1394" s="56"/>
      <c r="B1394" s="653">
        <v>44309</v>
      </c>
      <c r="C1394" s="654">
        <f t="shared" si="20"/>
        <v>9737894826</v>
      </c>
      <c r="D1394" s="56"/>
      <c r="E1394" s="56"/>
      <c r="F1394" s="663">
        <v>199204714</v>
      </c>
      <c r="G1394" s="672">
        <v>255571642</v>
      </c>
      <c r="H1394" s="646">
        <v>48879</v>
      </c>
      <c r="I1394" s="646"/>
      <c r="K1394" s="56"/>
      <c r="L1394" s="56"/>
      <c r="M1394" s="662"/>
      <c r="N1394" s="662"/>
      <c r="O1394" s="56"/>
    </row>
    <row r="1395" spans="1:15">
      <c r="A1395" s="56"/>
      <c r="B1395" s="653">
        <v>44310</v>
      </c>
      <c r="C1395" s="654">
        <f t="shared" si="20"/>
        <v>9860342115</v>
      </c>
      <c r="D1395" s="56"/>
      <c r="E1395" s="56"/>
      <c r="F1395" s="663">
        <v>321652003</v>
      </c>
      <c r="G1395" s="672">
        <v>255664934</v>
      </c>
      <c r="H1395" s="646">
        <v>47620</v>
      </c>
      <c r="I1395" s="646"/>
      <c r="K1395" s="56"/>
      <c r="L1395" s="56"/>
      <c r="M1395" s="662"/>
      <c r="N1395" s="662"/>
      <c r="O1395" s="56"/>
    </row>
    <row r="1396" spans="1:15">
      <c r="A1396" s="56"/>
      <c r="B1396" s="653">
        <v>44311</v>
      </c>
      <c r="C1396" s="654">
        <f t="shared" si="20"/>
        <v>9746247047</v>
      </c>
      <c r="D1396" s="56"/>
      <c r="E1396" s="56"/>
      <c r="F1396" s="663">
        <v>207556935</v>
      </c>
      <c r="G1396" s="672">
        <v>255676665</v>
      </c>
      <c r="H1396" s="646">
        <v>46944</v>
      </c>
      <c r="I1396" s="646"/>
      <c r="K1396" s="56"/>
      <c r="L1396" s="56"/>
      <c r="M1396" s="662"/>
      <c r="N1396" s="662"/>
      <c r="O1396" s="56"/>
    </row>
    <row r="1397" spans="1:15">
      <c r="A1397" s="56"/>
      <c r="B1397" s="653">
        <v>44312</v>
      </c>
      <c r="C1397" s="654">
        <f t="shared" si="20"/>
        <v>9890879485</v>
      </c>
      <c r="D1397" s="56"/>
      <c r="E1397" s="56"/>
      <c r="F1397" s="663">
        <v>352189373</v>
      </c>
      <c r="G1397" s="672">
        <v>255712576</v>
      </c>
      <c r="H1397" s="646">
        <v>45611</v>
      </c>
      <c r="I1397" s="646"/>
      <c r="K1397" s="56"/>
      <c r="L1397" s="56"/>
      <c r="M1397" s="662"/>
      <c r="N1397" s="662"/>
      <c r="O1397" s="56"/>
    </row>
    <row r="1398" spans="1:15">
      <c r="A1398" s="56"/>
      <c r="B1398" s="653">
        <v>44313</v>
      </c>
      <c r="C1398" s="654">
        <f t="shared" si="20"/>
        <v>10508745472</v>
      </c>
      <c r="D1398" s="56"/>
      <c r="E1398" s="56"/>
      <c r="F1398" s="663">
        <v>970055360</v>
      </c>
      <c r="G1398" s="672">
        <v>256003813</v>
      </c>
      <c r="H1398" s="646">
        <v>47144</v>
      </c>
      <c r="I1398" s="646"/>
      <c r="K1398" s="56"/>
      <c r="L1398" s="56"/>
      <c r="M1398" s="662"/>
      <c r="N1398" s="662"/>
      <c r="O1398" s="56"/>
    </row>
    <row r="1399" spans="1:15">
      <c r="A1399" s="56"/>
      <c r="B1399" s="653">
        <v>44314</v>
      </c>
      <c r="C1399" s="654">
        <f t="shared" si="20"/>
        <v>9890966381</v>
      </c>
      <c r="D1399" s="56"/>
      <c r="E1399" s="56"/>
      <c r="F1399" s="663">
        <v>352276269</v>
      </c>
      <c r="G1399" s="672">
        <v>256093215</v>
      </c>
      <c r="H1399" s="646">
        <v>43796</v>
      </c>
      <c r="I1399" s="646"/>
      <c r="K1399" s="56"/>
      <c r="L1399" s="56"/>
      <c r="M1399" s="662"/>
      <c r="N1399" s="662"/>
      <c r="O1399" s="56"/>
    </row>
    <row r="1400" spans="1:15">
      <c r="A1400" s="56"/>
      <c r="B1400" s="653">
        <v>44315</v>
      </c>
      <c r="C1400" s="654">
        <f t="shared" si="20"/>
        <v>10407923241</v>
      </c>
      <c r="D1400" s="56"/>
      <c r="E1400" s="56"/>
      <c r="F1400" s="663">
        <v>869233129</v>
      </c>
      <c r="G1400" s="672">
        <v>256362507</v>
      </c>
      <c r="H1400" s="646">
        <v>44584</v>
      </c>
      <c r="I1400" s="646"/>
      <c r="K1400" s="56"/>
      <c r="L1400" s="56"/>
      <c r="M1400" s="662"/>
      <c r="N1400" s="662"/>
      <c r="O1400" s="56"/>
    </row>
    <row r="1401" spans="1:15">
      <c r="A1401" s="56"/>
      <c r="B1401" s="653">
        <v>44316</v>
      </c>
      <c r="C1401" s="654">
        <f t="shared" si="20"/>
        <v>10002225412</v>
      </c>
      <c r="D1401" s="56"/>
      <c r="E1401" s="56"/>
      <c r="F1401" s="663">
        <v>463535300</v>
      </c>
      <c r="G1401" s="672">
        <v>256383933</v>
      </c>
      <c r="H1401" s="646">
        <v>44433</v>
      </c>
      <c r="I1401" s="646"/>
      <c r="K1401" s="56"/>
      <c r="L1401" s="56"/>
      <c r="M1401" s="662"/>
      <c r="N1401" s="662"/>
      <c r="O1401" s="56"/>
    </row>
    <row r="1402" spans="1:15">
      <c r="A1402" s="56"/>
      <c r="B1402" s="653">
        <v>44317</v>
      </c>
      <c r="C1402" s="654">
        <f t="shared" si="20"/>
        <v>10485712859</v>
      </c>
      <c r="D1402" s="56"/>
      <c r="E1402" s="56"/>
      <c r="F1402" s="663">
        <v>947022747</v>
      </c>
      <c r="G1402" s="672">
        <v>256665101</v>
      </c>
      <c r="H1402" s="646">
        <v>43413</v>
      </c>
      <c r="I1402" s="646"/>
      <c r="K1402" s="56"/>
      <c r="L1402" s="56"/>
      <c r="M1402" s="662"/>
      <c r="N1402" s="662"/>
      <c r="O1402" s="56"/>
    </row>
    <row r="1403" spans="1:15">
      <c r="A1403" s="56"/>
      <c r="B1403" s="653">
        <v>44318</v>
      </c>
      <c r="C1403" s="654">
        <f t="shared" si="20"/>
        <v>10218367052</v>
      </c>
      <c r="D1403" s="56"/>
      <c r="E1403" s="56"/>
      <c r="F1403" s="663">
        <v>679676940</v>
      </c>
      <c r="G1403" s="672">
        <v>256794728</v>
      </c>
      <c r="H1403" s="646">
        <v>48705</v>
      </c>
      <c r="I1403" s="646"/>
      <c r="K1403" s="56"/>
      <c r="L1403" s="56"/>
      <c r="M1403" s="662"/>
      <c r="N1403" s="662"/>
      <c r="O1403" s="56"/>
    </row>
    <row r="1404" spans="1:15">
      <c r="A1404" s="56"/>
      <c r="B1404" s="653">
        <v>44319</v>
      </c>
      <c r="C1404" s="654">
        <f t="shared" si="20"/>
        <v>10415240242</v>
      </c>
      <c r="D1404" s="56"/>
      <c r="E1404" s="56"/>
      <c r="F1404" s="663">
        <v>876550130</v>
      </c>
      <c r="G1404" s="672">
        <v>256816735</v>
      </c>
      <c r="H1404" s="646">
        <v>49212</v>
      </c>
      <c r="I1404" s="646"/>
      <c r="K1404" s="56"/>
      <c r="L1404" s="56"/>
      <c r="M1404" s="662"/>
      <c r="N1404" s="662"/>
      <c r="O1404" s="56"/>
    </row>
    <row r="1405" spans="1:15">
      <c r="A1405" s="56"/>
      <c r="B1405" s="653">
        <v>44320</v>
      </c>
      <c r="C1405" s="654">
        <f t="shared" si="20"/>
        <v>10402019193</v>
      </c>
      <c r="D1405" s="56"/>
      <c r="E1405" s="56"/>
      <c r="F1405" s="663">
        <v>863329081</v>
      </c>
      <c r="G1405" s="672">
        <v>256989511</v>
      </c>
      <c r="H1405" s="646">
        <v>49241</v>
      </c>
      <c r="I1405" s="646"/>
      <c r="K1405" s="56"/>
      <c r="L1405" s="56"/>
      <c r="M1405" s="662"/>
      <c r="N1405" s="662"/>
      <c r="O1405" s="56"/>
    </row>
    <row r="1406" spans="1:15">
      <c r="A1406" s="56"/>
      <c r="B1406" s="653">
        <v>44321</v>
      </c>
      <c r="C1406" s="654">
        <f t="shared" si="20"/>
        <v>10051005990</v>
      </c>
      <c r="D1406" s="56"/>
      <c r="E1406" s="56"/>
      <c r="F1406" s="663">
        <v>512315878</v>
      </c>
      <c r="G1406" s="672">
        <v>257113986</v>
      </c>
      <c r="H1406" s="646">
        <v>46383</v>
      </c>
      <c r="I1406" s="646"/>
      <c r="K1406" s="56"/>
      <c r="L1406" s="56"/>
      <c r="M1406" s="662"/>
      <c r="N1406" s="662"/>
      <c r="O1406" s="56"/>
    </row>
    <row r="1407" spans="1:15">
      <c r="A1407" s="56"/>
      <c r="B1407" s="653">
        <v>44322</v>
      </c>
      <c r="C1407" s="654">
        <f t="shared" si="20"/>
        <v>10537811180</v>
      </c>
      <c r="D1407" s="56"/>
      <c r="E1407" s="56"/>
      <c r="F1407" s="663">
        <v>999121068</v>
      </c>
      <c r="G1407" s="672">
        <v>257886379</v>
      </c>
      <c r="H1407" s="646">
        <v>43625</v>
      </c>
      <c r="I1407" s="646"/>
      <c r="K1407" s="56"/>
      <c r="L1407" s="56"/>
      <c r="M1407" s="662"/>
      <c r="N1407" s="662"/>
      <c r="O1407" s="56"/>
    </row>
    <row r="1408" spans="1:15">
      <c r="A1408" s="56"/>
      <c r="B1408" s="653">
        <v>44323</v>
      </c>
      <c r="C1408" s="654">
        <f t="shared" si="20"/>
        <v>10408984752</v>
      </c>
      <c r="D1408" s="56"/>
      <c r="E1408" s="56"/>
      <c r="F1408" s="663">
        <v>870294640</v>
      </c>
      <c r="G1408" s="672">
        <v>258025416</v>
      </c>
      <c r="H1408" s="646">
        <v>50066</v>
      </c>
      <c r="I1408" s="646"/>
      <c r="K1408" s="56"/>
      <c r="L1408" s="56"/>
      <c r="M1408" s="662"/>
      <c r="N1408" s="662"/>
      <c r="O1408" s="56"/>
    </row>
    <row r="1409" spans="1:15">
      <c r="A1409" s="56"/>
      <c r="B1409" s="653">
        <v>44324</v>
      </c>
      <c r="C1409" s="654">
        <f t="shared" si="20"/>
        <v>10538297087</v>
      </c>
      <c r="D1409" s="56"/>
      <c r="E1409" s="56"/>
      <c r="F1409" s="663">
        <v>999606975</v>
      </c>
      <c r="G1409" s="672">
        <v>258029084</v>
      </c>
      <c r="H1409" s="646">
        <v>45192</v>
      </c>
      <c r="I1409" s="646"/>
      <c r="K1409" s="56"/>
      <c r="L1409" s="56"/>
      <c r="M1409" s="662"/>
      <c r="N1409" s="662"/>
      <c r="O1409" s="56"/>
    </row>
    <row r="1410" spans="1:15">
      <c r="A1410" s="56"/>
      <c r="B1410" s="653">
        <v>44325</v>
      </c>
      <c r="C1410" s="654">
        <f t="shared" si="20"/>
        <v>9835947481</v>
      </c>
      <c r="D1410" s="56"/>
      <c r="E1410" s="56"/>
      <c r="F1410" s="663">
        <v>297257369</v>
      </c>
      <c r="G1410" s="672">
        <v>258083472</v>
      </c>
      <c r="H1410" s="646">
        <v>49913</v>
      </c>
      <c r="I1410" s="646"/>
      <c r="K1410" s="56"/>
      <c r="L1410" s="56"/>
      <c r="M1410" s="662"/>
      <c r="N1410" s="662"/>
      <c r="O1410" s="56"/>
    </row>
    <row r="1411" spans="1:15">
      <c r="A1411" s="56"/>
      <c r="B1411" s="653">
        <v>44326</v>
      </c>
      <c r="C1411" s="654">
        <f t="shared" si="20"/>
        <v>10486326442</v>
      </c>
      <c r="D1411" s="56"/>
      <c r="E1411" s="56"/>
      <c r="F1411" s="663">
        <v>947636330</v>
      </c>
      <c r="G1411" s="672">
        <v>258227512</v>
      </c>
      <c r="H1411" s="646">
        <v>48413</v>
      </c>
      <c r="I1411" s="646"/>
      <c r="K1411" s="56"/>
      <c r="L1411" s="56"/>
      <c r="M1411" s="662"/>
      <c r="N1411" s="662"/>
      <c r="O1411" s="56"/>
    </row>
    <row r="1412" spans="1:15">
      <c r="A1412" s="56"/>
      <c r="B1412" s="653">
        <v>44327</v>
      </c>
      <c r="C1412" s="654">
        <f t="shared" si="20"/>
        <v>10162091330</v>
      </c>
      <c r="D1412" s="56"/>
      <c r="E1412" s="56"/>
      <c r="F1412" s="663">
        <v>623401218</v>
      </c>
      <c r="G1412" s="672">
        <v>258384625</v>
      </c>
      <c r="H1412" s="646">
        <v>45483</v>
      </c>
      <c r="I1412" s="646"/>
      <c r="K1412" s="56"/>
      <c r="L1412" s="56"/>
      <c r="M1412" s="662"/>
      <c r="N1412" s="662"/>
      <c r="O1412" s="56"/>
    </row>
    <row r="1413" spans="1:15">
      <c r="A1413" s="56"/>
      <c r="B1413" s="653">
        <v>44328</v>
      </c>
      <c r="C1413" s="654">
        <f t="shared" si="20"/>
        <v>10118108153</v>
      </c>
      <c r="D1413" s="56"/>
      <c r="E1413" s="56"/>
      <c r="F1413" s="663">
        <v>579418041</v>
      </c>
      <c r="G1413" s="672">
        <v>258557146</v>
      </c>
      <c r="H1413" s="646">
        <v>46763</v>
      </c>
      <c r="I1413" s="646"/>
      <c r="K1413" s="56"/>
      <c r="L1413" s="56"/>
      <c r="M1413" s="662"/>
      <c r="N1413" s="662"/>
      <c r="O1413" s="56"/>
    </row>
    <row r="1414" spans="1:15">
      <c r="A1414" s="56"/>
      <c r="B1414" s="653">
        <v>44329</v>
      </c>
      <c r="C1414" s="654">
        <f t="shared" si="20"/>
        <v>10530176241</v>
      </c>
      <c r="D1414" s="56"/>
      <c r="E1414" s="56"/>
      <c r="F1414" s="663">
        <v>991486129</v>
      </c>
      <c r="G1414" s="672">
        <v>258590182</v>
      </c>
      <c r="H1414" s="646">
        <v>44141</v>
      </c>
      <c r="I1414" s="646"/>
      <c r="K1414" s="56"/>
      <c r="L1414" s="56"/>
      <c r="M1414" s="662"/>
      <c r="N1414" s="662"/>
      <c r="O1414" s="56"/>
    </row>
    <row r="1415" spans="1:15">
      <c r="A1415" s="56"/>
      <c r="B1415" s="653">
        <v>44330</v>
      </c>
      <c r="C1415" s="654">
        <f t="shared" si="20"/>
        <v>10446566958</v>
      </c>
      <c r="D1415" s="56"/>
      <c r="E1415" s="56"/>
      <c r="F1415" s="663">
        <v>907876846</v>
      </c>
      <c r="G1415" s="672">
        <v>258598770</v>
      </c>
      <c r="H1415" s="646">
        <v>45737</v>
      </c>
      <c r="I1415" s="646"/>
      <c r="K1415" s="56"/>
      <c r="L1415" s="56"/>
      <c r="M1415" s="662"/>
      <c r="N1415" s="662"/>
      <c r="O1415" s="56"/>
    </row>
    <row r="1416" spans="1:15">
      <c r="A1416" s="56"/>
      <c r="B1416" s="653">
        <v>44331</v>
      </c>
      <c r="C1416" s="654">
        <f t="shared" si="20"/>
        <v>9821560820</v>
      </c>
      <c r="D1416" s="56"/>
      <c r="E1416" s="56"/>
      <c r="F1416" s="663">
        <v>282870708</v>
      </c>
      <c r="G1416" s="672">
        <v>258734970</v>
      </c>
      <c r="H1416" s="646">
        <v>47337</v>
      </c>
      <c r="I1416" s="646"/>
      <c r="K1416" s="56"/>
      <c r="L1416" s="56"/>
      <c r="M1416" s="662"/>
      <c r="N1416" s="662"/>
      <c r="O1416" s="56"/>
    </row>
    <row r="1417" spans="1:15">
      <c r="A1417" s="56"/>
      <c r="B1417" s="653">
        <v>44332</v>
      </c>
      <c r="C1417" s="654">
        <f t="shared" si="20"/>
        <v>9969324052</v>
      </c>
      <c r="D1417" s="56"/>
      <c r="E1417" s="56"/>
      <c r="F1417" s="663">
        <v>430633940</v>
      </c>
      <c r="G1417" s="672">
        <v>258833022</v>
      </c>
      <c r="H1417" s="646">
        <v>49301</v>
      </c>
      <c r="I1417" s="646"/>
      <c r="K1417" s="56"/>
      <c r="L1417" s="56"/>
      <c r="M1417" s="662"/>
      <c r="N1417" s="662"/>
      <c r="O1417" s="56"/>
    </row>
    <row r="1418" spans="1:15">
      <c r="A1418" s="56"/>
      <c r="B1418" s="653">
        <v>44333</v>
      </c>
      <c r="C1418" s="654">
        <f t="shared" si="20"/>
        <v>10532640031</v>
      </c>
      <c r="D1418" s="56"/>
      <c r="E1418" s="56"/>
      <c r="F1418" s="663">
        <v>993949919</v>
      </c>
      <c r="G1418" s="672">
        <v>258865698</v>
      </c>
      <c r="H1418" s="646">
        <v>49908</v>
      </c>
      <c r="I1418" s="646"/>
      <c r="K1418" s="56"/>
      <c r="L1418" s="56"/>
      <c r="M1418" s="662"/>
      <c r="N1418" s="662"/>
      <c r="O1418" s="56"/>
    </row>
    <row r="1419" spans="1:15">
      <c r="A1419" s="56"/>
      <c r="B1419" s="653">
        <v>44334</v>
      </c>
      <c r="C1419" s="654">
        <f t="shared" si="20"/>
        <v>10255489192</v>
      </c>
      <c r="D1419" s="56"/>
      <c r="E1419" s="56"/>
      <c r="F1419" s="663">
        <v>716799080</v>
      </c>
      <c r="G1419" s="672">
        <v>258880723</v>
      </c>
      <c r="H1419" s="646">
        <v>45967</v>
      </c>
      <c r="I1419" s="646"/>
      <c r="K1419" s="56"/>
      <c r="L1419" s="56"/>
      <c r="M1419" s="662"/>
      <c r="N1419" s="662"/>
      <c r="O1419" s="56"/>
    </row>
    <row r="1420" spans="1:15">
      <c r="A1420" s="56"/>
      <c r="B1420" s="653">
        <v>44335</v>
      </c>
      <c r="C1420" s="654">
        <f t="shared" si="20"/>
        <v>9725130036</v>
      </c>
      <c r="D1420" s="56"/>
      <c r="E1420" s="56"/>
      <c r="F1420" s="663">
        <v>186439924</v>
      </c>
      <c r="G1420" s="672">
        <v>258955909</v>
      </c>
      <c r="H1420" s="646">
        <v>45167</v>
      </c>
      <c r="I1420" s="646"/>
      <c r="K1420" s="56"/>
      <c r="L1420" s="56"/>
      <c r="M1420" s="662"/>
      <c r="N1420" s="662"/>
      <c r="O1420" s="56"/>
    </row>
    <row r="1421" spans="1:15">
      <c r="A1421" s="56"/>
      <c r="B1421" s="653">
        <v>44336</v>
      </c>
      <c r="C1421" s="654">
        <f t="shared" si="20"/>
        <v>9948557543</v>
      </c>
      <c r="D1421" s="56"/>
      <c r="E1421" s="56"/>
      <c r="F1421" s="663">
        <v>409867431</v>
      </c>
      <c r="G1421" s="672">
        <v>259003036</v>
      </c>
      <c r="H1421" s="646">
        <v>49495</v>
      </c>
      <c r="I1421" s="646"/>
      <c r="K1421" s="56"/>
      <c r="L1421" s="56"/>
      <c r="M1421" s="662"/>
      <c r="N1421" s="662"/>
      <c r="O1421" s="56"/>
    </row>
    <row r="1422" spans="1:15">
      <c r="A1422" s="56"/>
      <c r="B1422" s="653">
        <v>44337</v>
      </c>
      <c r="C1422" s="654">
        <f t="shared" si="20"/>
        <v>10403579535</v>
      </c>
      <c r="D1422" s="56"/>
      <c r="E1422" s="56"/>
      <c r="F1422" s="663">
        <v>864889423</v>
      </c>
      <c r="G1422" s="672">
        <v>259343614</v>
      </c>
      <c r="H1422" s="646">
        <v>43012</v>
      </c>
      <c r="I1422" s="646"/>
      <c r="K1422" s="56"/>
      <c r="L1422" s="56"/>
      <c r="M1422" s="662"/>
      <c r="N1422" s="662"/>
      <c r="O1422" s="56"/>
    </row>
    <row r="1423" spans="1:15">
      <c r="A1423" s="56"/>
      <c r="B1423" s="653">
        <v>44338</v>
      </c>
      <c r="C1423" s="654">
        <f t="shared" si="20"/>
        <v>9818942325</v>
      </c>
      <c r="D1423" s="56"/>
      <c r="E1423" s="56"/>
      <c r="F1423" s="663">
        <v>280252213</v>
      </c>
      <c r="G1423" s="672">
        <v>259428517</v>
      </c>
      <c r="H1423" s="646">
        <v>49593</v>
      </c>
      <c r="I1423" s="646"/>
      <c r="K1423" s="56"/>
      <c r="L1423" s="56"/>
      <c r="M1423" s="662"/>
      <c r="N1423" s="662"/>
      <c r="O1423" s="56"/>
    </row>
    <row r="1424" spans="1:15">
      <c r="A1424" s="56"/>
      <c r="B1424" s="653">
        <v>44339</v>
      </c>
      <c r="C1424" s="654">
        <f t="shared" si="20"/>
        <v>10075325307</v>
      </c>
      <c r="D1424" s="56"/>
      <c r="E1424" s="56"/>
      <c r="F1424" s="663">
        <v>536635195</v>
      </c>
      <c r="G1424" s="672">
        <v>259617114</v>
      </c>
      <c r="H1424" s="646">
        <v>46294</v>
      </c>
      <c r="I1424" s="646"/>
      <c r="K1424" s="56"/>
      <c r="L1424" s="56"/>
      <c r="M1424" s="662"/>
      <c r="N1424" s="662"/>
      <c r="O1424" s="56"/>
    </row>
    <row r="1425" spans="1:15">
      <c r="A1425" s="56"/>
      <c r="B1425" s="653">
        <v>44340</v>
      </c>
      <c r="C1425" s="654">
        <f t="shared" si="20"/>
        <v>9728060436</v>
      </c>
      <c r="D1425" s="56"/>
      <c r="E1425" s="56"/>
      <c r="F1425" s="663">
        <v>189370324</v>
      </c>
      <c r="G1425" s="672">
        <v>259706021</v>
      </c>
      <c r="H1425" s="646">
        <v>46274</v>
      </c>
      <c r="I1425" s="646"/>
      <c r="K1425" s="56"/>
      <c r="L1425" s="56"/>
      <c r="M1425" s="662"/>
      <c r="N1425" s="662"/>
      <c r="O1425" s="56"/>
    </row>
    <row r="1426" spans="1:15">
      <c r="A1426" s="56"/>
      <c r="B1426" s="653">
        <v>44341</v>
      </c>
      <c r="C1426" s="654">
        <f t="shared" si="20"/>
        <v>10331148472</v>
      </c>
      <c r="D1426" s="56"/>
      <c r="E1426" s="56"/>
      <c r="F1426" s="663">
        <v>792458360</v>
      </c>
      <c r="G1426" s="672">
        <v>260022568</v>
      </c>
      <c r="H1426" s="646">
        <v>46641</v>
      </c>
      <c r="I1426" s="646"/>
      <c r="K1426" s="56"/>
      <c r="L1426" s="56"/>
      <c r="M1426" s="662"/>
      <c r="N1426" s="662"/>
      <c r="O1426" s="56"/>
    </row>
    <row r="1427" spans="1:15">
      <c r="A1427" s="56"/>
      <c r="B1427" s="653">
        <v>44342</v>
      </c>
      <c r="C1427" s="654">
        <f t="shared" si="20"/>
        <v>10455798021</v>
      </c>
      <c r="D1427" s="56"/>
      <c r="E1427" s="56"/>
      <c r="F1427" s="663">
        <v>917107909</v>
      </c>
      <c r="G1427" s="672">
        <v>260215782</v>
      </c>
      <c r="H1427" s="646">
        <v>47688</v>
      </c>
      <c r="I1427" s="646"/>
      <c r="K1427" s="56"/>
      <c r="L1427" s="56"/>
      <c r="M1427" s="662"/>
      <c r="N1427" s="662"/>
      <c r="O1427" s="56"/>
    </row>
    <row r="1428" spans="1:15">
      <c r="A1428" s="56"/>
      <c r="B1428" s="653">
        <v>44343</v>
      </c>
      <c r="C1428" s="654">
        <f t="shared" si="20"/>
        <v>10306016664</v>
      </c>
      <c r="D1428" s="56"/>
      <c r="E1428" s="56"/>
      <c r="F1428" s="663">
        <v>767326552</v>
      </c>
      <c r="G1428" s="672">
        <v>260803720</v>
      </c>
      <c r="H1428" s="646">
        <v>43756</v>
      </c>
      <c r="I1428" s="646"/>
      <c r="K1428" s="56"/>
      <c r="L1428" s="56"/>
      <c r="M1428" s="662"/>
      <c r="N1428" s="662"/>
      <c r="O1428" s="56"/>
    </row>
    <row r="1429" spans="1:15">
      <c r="A1429" s="56"/>
      <c r="B1429" s="653">
        <v>44344</v>
      </c>
      <c r="C1429" s="654">
        <f t="shared" si="20"/>
        <v>9813135152</v>
      </c>
      <c r="D1429" s="56"/>
      <c r="E1429" s="56"/>
      <c r="F1429" s="663">
        <v>274445040</v>
      </c>
      <c r="G1429" s="672">
        <v>260911857</v>
      </c>
      <c r="H1429" s="646">
        <v>44750</v>
      </c>
      <c r="I1429" s="646"/>
      <c r="K1429" s="56"/>
      <c r="L1429" s="56"/>
      <c r="M1429" s="662"/>
      <c r="N1429" s="662"/>
      <c r="O1429" s="56"/>
    </row>
    <row r="1430" spans="1:15">
      <c r="A1430" s="56"/>
      <c r="B1430" s="653">
        <v>44345</v>
      </c>
      <c r="C1430" s="654">
        <f t="shared" si="20"/>
        <v>10111687682</v>
      </c>
      <c r="D1430" s="56"/>
      <c r="E1430" s="56"/>
      <c r="F1430" s="663">
        <v>572997570</v>
      </c>
      <c r="G1430" s="672">
        <v>260990260</v>
      </c>
      <c r="H1430" s="646">
        <v>45064</v>
      </c>
      <c r="I1430" s="646"/>
      <c r="K1430" s="56"/>
      <c r="L1430" s="56"/>
      <c r="M1430" s="662"/>
      <c r="N1430" s="662"/>
      <c r="O1430" s="56"/>
    </row>
    <row r="1431" spans="1:15">
      <c r="A1431" s="56"/>
      <c r="B1431" s="653">
        <v>44346</v>
      </c>
      <c r="C1431" s="654">
        <f t="shared" si="20"/>
        <v>9875577603</v>
      </c>
      <c r="D1431" s="56"/>
      <c r="E1431" s="56"/>
      <c r="F1431" s="663">
        <v>336887491</v>
      </c>
      <c r="G1431" s="672">
        <v>261157357</v>
      </c>
      <c r="H1431" s="646">
        <v>45587</v>
      </c>
      <c r="I1431" s="646"/>
      <c r="K1431" s="56"/>
      <c r="L1431" s="56"/>
      <c r="M1431" s="662"/>
      <c r="N1431" s="662"/>
      <c r="O1431" s="56"/>
    </row>
    <row r="1432" spans="1:15">
      <c r="A1432" s="56"/>
      <c r="B1432" s="653">
        <v>44347</v>
      </c>
      <c r="C1432" s="654">
        <f t="shared" si="20"/>
        <v>10384527857</v>
      </c>
      <c r="D1432" s="56"/>
      <c r="E1432" s="56"/>
      <c r="F1432" s="663">
        <v>845837745</v>
      </c>
      <c r="G1432" s="672">
        <v>261168142</v>
      </c>
      <c r="H1432" s="646">
        <v>44174</v>
      </c>
      <c r="I1432" s="646"/>
      <c r="K1432" s="56"/>
      <c r="L1432" s="56"/>
      <c r="M1432" s="662"/>
      <c r="N1432" s="662"/>
      <c r="O1432" s="56"/>
    </row>
    <row r="1433" spans="1:15">
      <c r="A1433" s="56"/>
      <c r="B1433" s="653">
        <v>44348</v>
      </c>
      <c r="C1433" s="654">
        <f t="shared" si="20"/>
        <v>10142166289</v>
      </c>
      <c r="D1433" s="56"/>
      <c r="E1433" s="56"/>
      <c r="F1433" s="663">
        <v>603476177</v>
      </c>
      <c r="G1433" s="672">
        <v>261239577</v>
      </c>
      <c r="H1433" s="646">
        <v>46926</v>
      </c>
      <c r="I1433" s="646"/>
      <c r="K1433" s="56"/>
      <c r="L1433" s="56"/>
      <c r="M1433" s="662"/>
      <c r="N1433" s="662"/>
      <c r="O1433" s="56"/>
    </row>
    <row r="1434" spans="1:15">
      <c r="A1434" s="56"/>
      <c r="B1434" s="653">
        <v>44349</v>
      </c>
      <c r="C1434" s="654">
        <f t="shared" si="20"/>
        <v>10332825528</v>
      </c>
      <c r="D1434" s="56"/>
      <c r="E1434" s="56"/>
      <c r="F1434" s="663">
        <v>794135416</v>
      </c>
      <c r="G1434" s="672">
        <v>261700182</v>
      </c>
      <c r="H1434" s="646">
        <v>49351</v>
      </c>
      <c r="I1434" s="646"/>
      <c r="K1434" s="56"/>
      <c r="L1434" s="56"/>
      <c r="M1434" s="662"/>
      <c r="N1434" s="662"/>
      <c r="O1434" s="56"/>
    </row>
    <row r="1435" spans="1:15">
      <c r="A1435" s="56"/>
      <c r="B1435" s="653">
        <v>44350</v>
      </c>
      <c r="C1435" s="654">
        <f t="shared" si="20"/>
        <v>10125076769</v>
      </c>
      <c r="D1435" s="56"/>
      <c r="E1435" s="56"/>
      <c r="F1435" s="663">
        <v>586386657</v>
      </c>
      <c r="G1435" s="672">
        <v>261714309</v>
      </c>
      <c r="H1435" s="646">
        <v>49294</v>
      </c>
      <c r="I1435" s="646"/>
      <c r="K1435" s="56"/>
      <c r="L1435" s="56"/>
      <c r="M1435" s="662"/>
      <c r="N1435" s="662"/>
      <c r="O1435" s="56"/>
    </row>
    <row r="1436" spans="1:15">
      <c r="A1436" s="56"/>
      <c r="B1436" s="653">
        <v>44351</v>
      </c>
      <c r="C1436" s="654">
        <f t="shared" si="20"/>
        <v>9921472509</v>
      </c>
      <c r="D1436" s="56"/>
      <c r="E1436" s="56"/>
      <c r="F1436" s="663">
        <v>382782397</v>
      </c>
      <c r="G1436" s="672">
        <v>261885031</v>
      </c>
      <c r="H1436" s="646">
        <v>46835</v>
      </c>
      <c r="I1436" s="646"/>
      <c r="K1436" s="56"/>
      <c r="L1436" s="56"/>
      <c r="M1436" s="662"/>
      <c r="N1436" s="662"/>
      <c r="O1436" s="56"/>
    </row>
    <row r="1437" spans="1:15">
      <c r="A1437" s="56"/>
      <c r="B1437" s="653">
        <v>44352</v>
      </c>
      <c r="C1437" s="654">
        <f t="shared" si="20"/>
        <v>9977156160</v>
      </c>
      <c r="D1437" s="56"/>
      <c r="E1437" s="56"/>
      <c r="F1437" s="663">
        <v>438466048</v>
      </c>
      <c r="G1437" s="672">
        <v>261909144</v>
      </c>
      <c r="H1437" s="646">
        <v>48829</v>
      </c>
      <c r="I1437" s="646"/>
      <c r="K1437" s="56"/>
      <c r="L1437" s="56"/>
      <c r="M1437" s="662"/>
      <c r="N1437" s="662"/>
      <c r="O1437" s="56"/>
    </row>
    <row r="1438" spans="1:15">
      <c r="A1438" s="56"/>
      <c r="B1438" s="653">
        <v>44353</v>
      </c>
      <c r="C1438" s="654">
        <f t="shared" si="20"/>
        <v>10491663394</v>
      </c>
      <c r="D1438" s="56"/>
      <c r="E1438" s="56"/>
      <c r="F1438" s="663">
        <v>952973282</v>
      </c>
      <c r="G1438" s="672">
        <v>261990948</v>
      </c>
      <c r="H1438" s="646">
        <v>49450</v>
      </c>
      <c r="I1438" s="646"/>
      <c r="K1438" s="56"/>
      <c r="L1438" s="56"/>
      <c r="M1438" s="662"/>
      <c r="N1438" s="662"/>
      <c r="O1438" s="56"/>
    </row>
    <row r="1439" spans="1:15">
      <c r="A1439" s="56"/>
      <c r="B1439" s="653">
        <v>44354</v>
      </c>
      <c r="C1439" s="654">
        <f t="shared" si="20"/>
        <v>10156023279</v>
      </c>
      <c r="D1439" s="56"/>
      <c r="E1439" s="56"/>
      <c r="F1439" s="663">
        <v>617333167</v>
      </c>
      <c r="G1439" s="672">
        <v>262008200</v>
      </c>
      <c r="H1439" s="646">
        <v>48667</v>
      </c>
      <c r="I1439" s="646"/>
      <c r="K1439" s="56"/>
      <c r="L1439" s="56"/>
      <c r="M1439" s="662"/>
      <c r="N1439" s="662"/>
      <c r="O1439" s="56"/>
    </row>
    <row r="1440" spans="1:15">
      <c r="A1440" s="56"/>
      <c r="B1440" s="653">
        <v>44355</v>
      </c>
      <c r="C1440" s="654">
        <f t="shared" ref="C1440:C1503" si="21">F1440+(F$88*28679+98765)+(G$88*6587+87654)+(E$88*9537+76543)+(J$88*5713+4528)</f>
        <v>10320029585</v>
      </c>
      <c r="D1440" s="56"/>
      <c r="E1440" s="56"/>
      <c r="F1440" s="663">
        <v>781339473</v>
      </c>
      <c r="G1440" s="672">
        <v>262097029</v>
      </c>
      <c r="H1440" s="646">
        <v>49173</v>
      </c>
      <c r="I1440" s="646"/>
      <c r="K1440" s="56"/>
      <c r="L1440" s="56"/>
      <c r="M1440" s="662"/>
      <c r="N1440" s="662"/>
      <c r="O1440" s="56"/>
    </row>
    <row r="1441" spans="1:15">
      <c r="A1441" s="56"/>
      <c r="B1441" s="653">
        <v>44356</v>
      </c>
      <c r="C1441" s="654">
        <f t="shared" si="21"/>
        <v>9769049288</v>
      </c>
      <c r="D1441" s="56"/>
      <c r="E1441" s="56"/>
      <c r="F1441" s="663">
        <v>230359176</v>
      </c>
      <c r="G1441" s="672">
        <v>262311722</v>
      </c>
      <c r="H1441" s="646">
        <v>44009</v>
      </c>
      <c r="I1441" s="646"/>
      <c r="K1441" s="56"/>
      <c r="L1441" s="56"/>
      <c r="M1441" s="662"/>
      <c r="N1441" s="662"/>
      <c r="O1441" s="56"/>
    </row>
    <row r="1442" spans="1:15">
      <c r="A1442" s="56"/>
      <c r="B1442" s="653">
        <v>44357</v>
      </c>
      <c r="C1442" s="654">
        <f t="shared" si="21"/>
        <v>10332576009</v>
      </c>
      <c r="D1442" s="56"/>
      <c r="E1442" s="56"/>
      <c r="F1442" s="663">
        <v>793885897</v>
      </c>
      <c r="G1442" s="672">
        <v>262381044</v>
      </c>
      <c r="H1442" s="646">
        <v>46241</v>
      </c>
      <c r="I1442" s="646"/>
      <c r="K1442" s="56"/>
      <c r="L1442" s="56"/>
      <c r="M1442" s="662"/>
      <c r="N1442" s="662"/>
      <c r="O1442" s="56"/>
    </row>
    <row r="1443" spans="1:15">
      <c r="A1443" s="56"/>
      <c r="B1443" s="653">
        <v>44358</v>
      </c>
      <c r="C1443" s="654">
        <f t="shared" si="21"/>
        <v>10130835682</v>
      </c>
      <c r="D1443" s="56"/>
      <c r="E1443" s="56"/>
      <c r="F1443" s="663">
        <v>592145570</v>
      </c>
      <c r="G1443" s="672">
        <v>262431481</v>
      </c>
      <c r="H1443" s="646">
        <v>47419</v>
      </c>
      <c r="I1443" s="646"/>
      <c r="K1443" s="56"/>
      <c r="L1443" s="56"/>
      <c r="M1443" s="662"/>
      <c r="N1443" s="662"/>
      <c r="O1443" s="56"/>
    </row>
    <row r="1444" spans="1:15">
      <c r="A1444" s="56"/>
      <c r="B1444" s="653">
        <v>44359</v>
      </c>
      <c r="C1444" s="654">
        <f t="shared" si="21"/>
        <v>9701796674</v>
      </c>
      <c r="D1444" s="56"/>
      <c r="E1444" s="56"/>
      <c r="F1444" s="663">
        <v>163106562</v>
      </c>
      <c r="G1444" s="672">
        <v>262768496</v>
      </c>
      <c r="H1444" s="646">
        <v>44367</v>
      </c>
      <c r="I1444" s="646"/>
      <c r="K1444" s="56"/>
      <c r="L1444" s="56"/>
      <c r="M1444" s="662"/>
      <c r="N1444" s="662"/>
      <c r="O1444" s="56"/>
    </row>
    <row r="1445" spans="1:15">
      <c r="A1445" s="56"/>
      <c r="B1445" s="653">
        <v>44360</v>
      </c>
      <c r="C1445" s="654">
        <f t="shared" si="21"/>
        <v>10374476513</v>
      </c>
      <c r="D1445" s="56"/>
      <c r="E1445" s="56"/>
      <c r="F1445" s="663">
        <v>835786401</v>
      </c>
      <c r="G1445" s="672">
        <v>262895676</v>
      </c>
      <c r="H1445" s="646">
        <v>48840</v>
      </c>
      <c r="I1445" s="646"/>
      <c r="K1445" s="56"/>
      <c r="L1445" s="56"/>
      <c r="M1445" s="662"/>
      <c r="N1445" s="662"/>
      <c r="O1445" s="56"/>
    </row>
    <row r="1446" spans="1:15">
      <c r="A1446" s="56"/>
      <c r="B1446" s="653">
        <v>44361</v>
      </c>
      <c r="C1446" s="654">
        <f t="shared" si="21"/>
        <v>10367461818</v>
      </c>
      <c r="D1446" s="56"/>
      <c r="E1446" s="56"/>
      <c r="F1446" s="663">
        <v>828771706</v>
      </c>
      <c r="G1446" s="672">
        <v>262905530</v>
      </c>
      <c r="H1446" s="646">
        <v>48206</v>
      </c>
      <c r="I1446" s="646"/>
      <c r="K1446" s="56"/>
      <c r="L1446" s="56"/>
      <c r="M1446" s="662"/>
      <c r="N1446" s="662"/>
      <c r="O1446" s="56"/>
    </row>
    <row r="1447" spans="1:15">
      <c r="A1447" s="56"/>
      <c r="B1447" s="653">
        <v>44362</v>
      </c>
      <c r="C1447" s="654">
        <f t="shared" si="21"/>
        <v>10443627660</v>
      </c>
      <c r="D1447" s="56"/>
      <c r="E1447" s="56"/>
      <c r="F1447" s="663">
        <v>904937548</v>
      </c>
      <c r="G1447" s="672">
        <v>263178046</v>
      </c>
      <c r="H1447" s="646">
        <v>46757</v>
      </c>
      <c r="I1447" s="646"/>
      <c r="K1447" s="56"/>
      <c r="L1447" s="56"/>
      <c r="M1447" s="662"/>
      <c r="N1447" s="662"/>
      <c r="O1447" s="56"/>
    </row>
    <row r="1448" spans="1:15">
      <c r="A1448" s="56"/>
      <c r="B1448" s="653">
        <v>44363</v>
      </c>
      <c r="C1448" s="654">
        <f t="shared" si="21"/>
        <v>10134884861</v>
      </c>
      <c r="D1448" s="56"/>
      <c r="E1448" s="56"/>
      <c r="F1448" s="663">
        <v>596194749</v>
      </c>
      <c r="G1448" s="672">
        <v>263179076</v>
      </c>
      <c r="H1448" s="646">
        <v>43052</v>
      </c>
      <c r="I1448" s="646"/>
      <c r="K1448" s="56"/>
      <c r="L1448" s="56"/>
      <c r="M1448" s="662"/>
      <c r="N1448" s="662"/>
      <c r="O1448" s="56"/>
    </row>
    <row r="1449" spans="1:15">
      <c r="A1449" s="56"/>
      <c r="B1449" s="653">
        <v>44364</v>
      </c>
      <c r="C1449" s="654">
        <f t="shared" si="21"/>
        <v>10310542414</v>
      </c>
      <c r="D1449" s="56"/>
      <c r="E1449" s="56"/>
      <c r="F1449" s="663">
        <v>771852302</v>
      </c>
      <c r="G1449" s="672">
        <v>263384451</v>
      </c>
      <c r="H1449" s="646">
        <v>49464</v>
      </c>
      <c r="I1449" s="646"/>
      <c r="K1449" s="56"/>
      <c r="L1449" s="56"/>
      <c r="M1449" s="662"/>
      <c r="N1449" s="662"/>
      <c r="O1449" s="56"/>
    </row>
    <row r="1450" spans="1:15">
      <c r="A1450" s="56"/>
      <c r="B1450" s="653">
        <v>44365</v>
      </c>
      <c r="C1450" s="654">
        <f t="shared" si="21"/>
        <v>10520471360</v>
      </c>
      <c r="D1450" s="56"/>
      <c r="E1450" s="56"/>
      <c r="F1450" s="663">
        <v>981781248</v>
      </c>
      <c r="G1450" s="672">
        <v>263486658</v>
      </c>
      <c r="H1450" s="646">
        <v>45439</v>
      </c>
      <c r="I1450" s="646"/>
      <c r="K1450" s="56"/>
      <c r="L1450" s="56"/>
      <c r="M1450" s="662"/>
      <c r="N1450" s="662"/>
      <c r="O1450" s="56"/>
    </row>
    <row r="1451" spans="1:15">
      <c r="A1451" s="56"/>
      <c r="B1451" s="653">
        <v>44366</v>
      </c>
      <c r="C1451" s="654">
        <f t="shared" si="21"/>
        <v>10100316611</v>
      </c>
      <c r="D1451" s="56"/>
      <c r="E1451" s="56"/>
      <c r="F1451" s="663">
        <v>561626499</v>
      </c>
      <c r="G1451" s="672">
        <v>263558924</v>
      </c>
      <c r="H1451" s="646">
        <v>45093</v>
      </c>
      <c r="I1451" s="646"/>
      <c r="K1451" s="56"/>
      <c r="L1451" s="56"/>
      <c r="M1451" s="662"/>
      <c r="N1451" s="662"/>
      <c r="O1451" s="56"/>
    </row>
    <row r="1452" spans="1:15">
      <c r="A1452" s="56"/>
      <c r="B1452" s="653">
        <v>44367</v>
      </c>
      <c r="C1452" s="654">
        <f t="shared" si="21"/>
        <v>9801458608</v>
      </c>
      <c r="D1452" s="56"/>
      <c r="E1452" s="56"/>
      <c r="F1452" s="663">
        <v>262768496</v>
      </c>
      <c r="G1452" s="672">
        <v>263625895</v>
      </c>
      <c r="H1452" s="646">
        <v>50288</v>
      </c>
      <c r="I1452" s="646"/>
      <c r="K1452" s="56"/>
      <c r="L1452" s="56"/>
      <c r="M1452" s="662"/>
      <c r="N1452" s="662"/>
      <c r="O1452" s="56"/>
    </row>
    <row r="1453" spans="1:15">
      <c r="A1453" s="56"/>
      <c r="B1453" s="653">
        <v>44368</v>
      </c>
      <c r="C1453" s="654">
        <f t="shared" si="21"/>
        <v>10315196402</v>
      </c>
      <c r="D1453" s="56"/>
      <c r="E1453" s="56"/>
      <c r="F1453" s="663">
        <v>776506290</v>
      </c>
      <c r="G1453" s="672">
        <v>263636195</v>
      </c>
      <c r="H1453" s="646">
        <v>44079</v>
      </c>
      <c r="I1453" s="646"/>
      <c r="K1453" s="56"/>
      <c r="L1453" s="56"/>
      <c r="M1453" s="662"/>
      <c r="N1453" s="662"/>
      <c r="O1453" s="56"/>
    </row>
    <row r="1454" spans="1:15">
      <c r="A1454" s="56"/>
      <c r="B1454" s="653">
        <v>44369</v>
      </c>
      <c r="C1454" s="654">
        <f t="shared" si="21"/>
        <v>10034650962</v>
      </c>
      <c r="D1454" s="56"/>
      <c r="E1454" s="56"/>
      <c r="F1454" s="663">
        <v>495960850</v>
      </c>
      <c r="G1454" s="672">
        <v>263681593</v>
      </c>
      <c r="H1454" s="646">
        <v>44622</v>
      </c>
      <c r="I1454" s="646"/>
      <c r="K1454" s="56"/>
      <c r="L1454" s="56"/>
      <c r="M1454" s="662"/>
      <c r="N1454" s="662"/>
      <c r="O1454" s="56"/>
    </row>
    <row r="1455" spans="1:15">
      <c r="A1455" s="56"/>
      <c r="B1455" s="653">
        <v>44370</v>
      </c>
      <c r="C1455" s="654">
        <f t="shared" si="21"/>
        <v>9680736412</v>
      </c>
      <c r="D1455" s="56"/>
      <c r="E1455" s="56"/>
      <c r="F1455" s="663">
        <v>142046300</v>
      </c>
      <c r="G1455" s="672">
        <v>263839810</v>
      </c>
      <c r="H1455" s="646">
        <v>44817</v>
      </c>
      <c r="I1455" s="646"/>
      <c r="K1455" s="56"/>
      <c r="L1455" s="56"/>
      <c r="M1455" s="662"/>
      <c r="N1455" s="662"/>
      <c r="O1455" s="56"/>
    </row>
    <row r="1456" spans="1:15">
      <c r="A1456" s="56"/>
      <c r="B1456" s="653">
        <v>44371</v>
      </c>
      <c r="C1456" s="654">
        <f t="shared" si="21"/>
        <v>10055978526</v>
      </c>
      <c r="D1456" s="56"/>
      <c r="E1456" s="56"/>
      <c r="F1456" s="663">
        <v>517288414</v>
      </c>
      <c r="G1456" s="672">
        <v>263891371</v>
      </c>
      <c r="H1456" s="646">
        <v>43238</v>
      </c>
      <c r="I1456" s="646"/>
      <c r="K1456" s="56"/>
      <c r="L1456" s="56"/>
      <c r="M1456" s="662"/>
      <c r="N1456" s="662"/>
      <c r="O1456" s="56"/>
    </row>
    <row r="1457" spans="1:15">
      <c r="A1457" s="56"/>
      <c r="B1457" s="653">
        <v>44372</v>
      </c>
      <c r="C1457" s="654">
        <f t="shared" si="21"/>
        <v>10015487149</v>
      </c>
      <c r="D1457" s="56"/>
      <c r="E1457" s="56"/>
      <c r="F1457" s="663">
        <v>476797037</v>
      </c>
      <c r="G1457" s="672">
        <v>263969844</v>
      </c>
      <c r="H1457" s="646">
        <v>43240</v>
      </c>
      <c r="I1457" s="646"/>
      <c r="K1457" s="56"/>
      <c r="L1457" s="56"/>
      <c r="M1457" s="662"/>
      <c r="N1457" s="662"/>
      <c r="O1457" s="56"/>
    </row>
    <row r="1458" spans="1:15">
      <c r="A1458" s="56"/>
      <c r="B1458" s="653">
        <v>44373</v>
      </c>
      <c r="C1458" s="654">
        <f t="shared" si="21"/>
        <v>10059442888</v>
      </c>
      <c r="D1458" s="56"/>
      <c r="E1458" s="56"/>
      <c r="F1458" s="663">
        <v>520752776</v>
      </c>
      <c r="G1458" s="672">
        <v>264771344</v>
      </c>
      <c r="H1458" s="646">
        <v>50307</v>
      </c>
      <c r="I1458" s="646"/>
      <c r="K1458" s="56"/>
      <c r="L1458" s="56"/>
      <c r="M1458" s="662"/>
      <c r="N1458" s="662"/>
      <c r="O1458" s="56"/>
    </row>
    <row r="1459" spans="1:15">
      <c r="A1459" s="56"/>
      <c r="B1459" s="653">
        <v>44374</v>
      </c>
      <c r="C1459" s="654">
        <f t="shared" si="21"/>
        <v>9831652235</v>
      </c>
      <c r="D1459" s="56"/>
      <c r="E1459" s="56"/>
      <c r="F1459" s="663">
        <v>292962123</v>
      </c>
      <c r="G1459" s="672">
        <v>264777798</v>
      </c>
      <c r="H1459" s="646">
        <v>44053</v>
      </c>
      <c r="I1459" s="646"/>
      <c r="K1459" s="56"/>
      <c r="L1459" s="56"/>
      <c r="M1459" s="662"/>
      <c r="N1459" s="662"/>
      <c r="O1459" s="56"/>
    </row>
    <row r="1460" spans="1:15">
      <c r="A1460" s="56"/>
      <c r="B1460" s="653">
        <v>44375</v>
      </c>
      <c r="C1460" s="654">
        <f t="shared" si="21"/>
        <v>9925409691</v>
      </c>
      <c r="D1460" s="56"/>
      <c r="E1460" s="56"/>
      <c r="F1460" s="663">
        <v>386719579</v>
      </c>
      <c r="G1460" s="672">
        <v>264965166</v>
      </c>
      <c r="H1460" s="646">
        <v>44960</v>
      </c>
      <c r="I1460" s="646"/>
      <c r="K1460" s="56"/>
      <c r="L1460" s="56"/>
      <c r="M1460" s="662"/>
      <c r="N1460" s="662"/>
      <c r="O1460" s="56"/>
    </row>
    <row r="1461" spans="1:15">
      <c r="A1461" s="56"/>
      <c r="B1461" s="653">
        <v>44376</v>
      </c>
      <c r="C1461" s="654">
        <f t="shared" si="21"/>
        <v>10255952387</v>
      </c>
      <c r="D1461" s="56"/>
      <c r="E1461" s="56"/>
      <c r="F1461" s="663">
        <v>717262275</v>
      </c>
      <c r="G1461" s="672">
        <v>265072052</v>
      </c>
      <c r="H1461" s="646">
        <v>44217</v>
      </c>
      <c r="I1461" s="646"/>
      <c r="K1461" s="56"/>
      <c r="L1461" s="56"/>
      <c r="M1461" s="662"/>
      <c r="N1461" s="662"/>
      <c r="O1461" s="56"/>
    </row>
    <row r="1462" spans="1:15">
      <c r="A1462" s="56"/>
      <c r="B1462" s="653">
        <v>44377</v>
      </c>
      <c r="C1462" s="654">
        <f t="shared" si="21"/>
        <v>9726695849</v>
      </c>
      <c r="D1462" s="56"/>
      <c r="E1462" s="56"/>
      <c r="F1462" s="663">
        <v>188005737</v>
      </c>
      <c r="G1462" s="672">
        <v>265327887</v>
      </c>
      <c r="H1462" s="646">
        <v>45550</v>
      </c>
      <c r="I1462" s="646"/>
      <c r="K1462" s="56"/>
      <c r="L1462" s="56"/>
      <c r="M1462" s="662"/>
      <c r="N1462" s="662"/>
      <c r="O1462" s="56"/>
    </row>
    <row r="1463" spans="1:15">
      <c r="A1463" s="56"/>
      <c r="B1463" s="653">
        <v>44378</v>
      </c>
      <c r="C1463" s="654">
        <f t="shared" si="21"/>
        <v>10494080297</v>
      </c>
      <c r="D1463" s="56"/>
      <c r="E1463" s="56"/>
      <c r="F1463" s="663">
        <v>955390185</v>
      </c>
      <c r="G1463" s="672">
        <v>265533908</v>
      </c>
      <c r="H1463" s="646">
        <v>44941</v>
      </c>
      <c r="I1463" s="646"/>
      <c r="K1463" s="56"/>
      <c r="L1463" s="56"/>
      <c r="M1463" s="662"/>
      <c r="N1463" s="662"/>
      <c r="O1463" s="56"/>
    </row>
    <row r="1464" spans="1:15">
      <c r="A1464" s="56"/>
      <c r="B1464" s="653">
        <v>44379</v>
      </c>
      <c r="C1464" s="654">
        <f t="shared" si="21"/>
        <v>10139344339</v>
      </c>
      <c r="D1464" s="56"/>
      <c r="E1464" s="56"/>
      <c r="F1464" s="663">
        <v>600654227</v>
      </c>
      <c r="G1464" s="672">
        <v>265569846</v>
      </c>
      <c r="H1464" s="646">
        <v>44812</v>
      </c>
      <c r="I1464" s="646"/>
      <c r="K1464" s="56"/>
      <c r="L1464" s="56"/>
      <c r="M1464" s="662"/>
      <c r="N1464" s="662"/>
      <c r="O1464" s="56"/>
    </row>
    <row r="1465" spans="1:15">
      <c r="A1465" s="56"/>
      <c r="B1465" s="653">
        <v>44380</v>
      </c>
      <c r="C1465" s="654">
        <f t="shared" si="21"/>
        <v>9741153670</v>
      </c>
      <c r="D1465" s="56"/>
      <c r="E1465" s="56"/>
      <c r="F1465" s="663">
        <v>202463558</v>
      </c>
      <c r="G1465" s="672">
        <v>265943951</v>
      </c>
      <c r="H1465" s="646">
        <v>43077</v>
      </c>
      <c r="I1465" s="646"/>
      <c r="K1465" s="56"/>
      <c r="L1465" s="56"/>
      <c r="M1465" s="662"/>
      <c r="N1465" s="662"/>
      <c r="O1465" s="56"/>
    </row>
    <row r="1466" spans="1:15">
      <c r="A1466" s="56"/>
      <c r="B1466" s="653">
        <v>44381</v>
      </c>
      <c r="C1466" s="654">
        <f t="shared" si="21"/>
        <v>10188006105</v>
      </c>
      <c r="D1466" s="56"/>
      <c r="E1466" s="56"/>
      <c r="F1466" s="663">
        <v>649315993</v>
      </c>
      <c r="G1466" s="672">
        <v>266129410</v>
      </c>
      <c r="H1466" s="646">
        <v>48741</v>
      </c>
      <c r="I1466" s="646"/>
      <c r="K1466" s="56"/>
      <c r="L1466" s="56"/>
      <c r="M1466" s="662"/>
      <c r="N1466" s="662"/>
      <c r="O1466" s="56"/>
    </row>
    <row r="1467" spans="1:15">
      <c r="A1467" s="56"/>
      <c r="B1467" s="653">
        <v>44382</v>
      </c>
      <c r="C1467" s="654">
        <f t="shared" si="21"/>
        <v>9660023988</v>
      </c>
      <c r="D1467" s="56"/>
      <c r="E1467" s="56"/>
      <c r="F1467" s="663">
        <v>121333876</v>
      </c>
      <c r="G1467" s="672">
        <v>266231629</v>
      </c>
      <c r="H1467" s="646">
        <v>49941</v>
      </c>
      <c r="I1467" s="646"/>
      <c r="K1467" s="56"/>
      <c r="L1467" s="56"/>
      <c r="M1467" s="662"/>
      <c r="N1467" s="662"/>
      <c r="O1467" s="56"/>
    </row>
    <row r="1468" spans="1:15">
      <c r="A1468" s="56"/>
      <c r="B1468" s="653">
        <v>44383</v>
      </c>
      <c r="C1468" s="654">
        <f t="shared" si="21"/>
        <v>10138215558</v>
      </c>
      <c r="D1468" s="56"/>
      <c r="E1468" s="56"/>
      <c r="F1468" s="663">
        <v>599525446</v>
      </c>
      <c r="G1468" s="672">
        <v>266349108</v>
      </c>
      <c r="H1468" s="646">
        <v>44487</v>
      </c>
      <c r="I1468" s="646"/>
      <c r="K1468" s="56"/>
      <c r="L1468" s="56"/>
      <c r="M1468" s="662"/>
      <c r="N1468" s="662"/>
      <c r="O1468" s="56"/>
    </row>
    <row r="1469" spans="1:15">
      <c r="A1469" s="56"/>
      <c r="B1469" s="653">
        <v>44384</v>
      </c>
      <c r="C1469" s="654">
        <f t="shared" si="21"/>
        <v>10219257707</v>
      </c>
      <c r="D1469" s="56"/>
      <c r="E1469" s="56"/>
      <c r="F1469" s="663">
        <v>680567595</v>
      </c>
      <c r="G1469" s="672">
        <v>266474111</v>
      </c>
      <c r="H1469" s="646">
        <v>47242</v>
      </c>
      <c r="I1469" s="646"/>
      <c r="K1469" s="56"/>
      <c r="L1469" s="56"/>
      <c r="M1469" s="662"/>
      <c r="N1469" s="662"/>
      <c r="O1469" s="56"/>
    </row>
    <row r="1470" spans="1:15">
      <c r="A1470" s="56"/>
      <c r="B1470" s="653">
        <v>44385</v>
      </c>
      <c r="C1470" s="654">
        <f t="shared" si="21"/>
        <v>10495934794</v>
      </c>
      <c r="D1470" s="56"/>
      <c r="E1470" s="56"/>
      <c r="F1470" s="663">
        <v>957244682</v>
      </c>
      <c r="G1470" s="672">
        <v>266518991</v>
      </c>
      <c r="H1470" s="646">
        <v>47192</v>
      </c>
      <c r="I1470" s="646"/>
      <c r="K1470" s="56"/>
      <c r="L1470" s="56"/>
      <c r="M1470" s="662"/>
      <c r="N1470" s="662"/>
      <c r="O1470" s="56"/>
    </row>
    <row r="1471" spans="1:15">
      <c r="A1471" s="56"/>
      <c r="B1471" s="653">
        <v>44386</v>
      </c>
      <c r="C1471" s="654">
        <f t="shared" si="21"/>
        <v>9714596218</v>
      </c>
      <c r="D1471" s="56"/>
      <c r="E1471" s="56"/>
      <c r="F1471" s="663">
        <v>175906106</v>
      </c>
      <c r="G1471" s="672">
        <v>266609575</v>
      </c>
      <c r="H1471" s="646">
        <v>47336</v>
      </c>
      <c r="I1471" s="646"/>
      <c r="K1471" s="56"/>
      <c r="L1471" s="56"/>
      <c r="M1471" s="662"/>
      <c r="N1471" s="662"/>
      <c r="O1471" s="56"/>
    </row>
    <row r="1472" spans="1:15">
      <c r="A1472" s="56"/>
      <c r="B1472" s="653">
        <v>44387</v>
      </c>
      <c r="C1472" s="654">
        <f t="shared" si="21"/>
        <v>10130954801</v>
      </c>
      <c r="D1472" s="56"/>
      <c r="E1472" s="56"/>
      <c r="F1472" s="663">
        <v>592264689</v>
      </c>
      <c r="G1472" s="672">
        <v>266874357</v>
      </c>
      <c r="H1472" s="646">
        <v>50317</v>
      </c>
      <c r="I1472" s="646"/>
      <c r="K1472" s="56"/>
      <c r="L1472" s="56"/>
      <c r="M1472" s="662"/>
      <c r="N1472" s="662"/>
      <c r="O1472" s="56"/>
    </row>
    <row r="1473" spans="1:15">
      <c r="A1473" s="56"/>
      <c r="B1473" s="653">
        <v>44388</v>
      </c>
      <c r="C1473" s="654">
        <f t="shared" si="21"/>
        <v>10376779875</v>
      </c>
      <c r="D1473" s="56"/>
      <c r="E1473" s="56"/>
      <c r="F1473" s="663">
        <v>838089763</v>
      </c>
      <c r="G1473" s="672">
        <v>266876721</v>
      </c>
      <c r="H1473" s="646">
        <v>45101</v>
      </c>
      <c r="I1473" s="646"/>
      <c r="K1473" s="56"/>
      <c r="L1473" s="56"/>
      <c r="M1473" s="662"/>
      <c r="N1473" s="662"/>
      <c r="O1473" s="56"/>
    </row>
    <row r="1474" spans="1:15">
      <c r="A1474" s="56"/>
      <c r="B1474" s="653">
        <v>44389</v>
      </c>
      <c r="C1474" s="654">
        <f t="shared" si="21"/>
        <v>9850031035</v>
      </c>
      <c r="D1474" s="56"/>
      <c r="E1474" s="56"/>
      <c r="F1474" s="663">
        <v>311340923</v>
      </c>
      <c r="G1474" s="672">
        <v>266901723</v>
      </c>
      <c r="H1474" s="646">
        <v>43294</v>
      </c>
      <c r="I1474" s="646"/>
      <c r="K1474" s="56"/>
      <c r="L1474" s="56"/>
      <c r="M1474" s="662"/>
      <c r="N1474" s="662"/>
      <c r="O1474" s="56"/>
    </row>
    <row r="1475" spans="1:15">
      <c r="A1475" s="56"/>
      <c r="B1475" s="653">
        <v>44390</v>
      </c>
      <c r="C1475" s="654">
        <f t="shared" si="21"/>
        <v>10097417221</v>
      </c>
      <c r="D1475" s="56"/>
      <c r="E1475" s="56"/>
      <c r="F1475" s="663">
        <v>558727109</v>
      </c>
      <c r="G1475" s="672">
        <v>266955370</v>
      </c>
      <c r="H1475" s="646">
        <v>46672</v>
      </c>
      <c r="I1475" s="646"/>
      <c r="K1475" s="56"/>
      <c r="L1475" s="56"/>
      <c r="M1475" s="662"/>
      <c r="N1475" s="662"/>
      <c r="O1475" s="56"/>
    </row>
    <row r="1476" spans="1:15">
      <c r="A1476" s="56"/>
      <c r="B1476" s="653">
        <v>44391</v>
      </c>
      <c r="C1476" s="654">
        <f t="shared" si="21"/>
        <v>10270668976</v>
      </c>
      <c r="D1476" s="56"/>
      <c r="E1476" s="56"/>
      <c r="F1476" s="663">
        <v>731978864</v>
      </c>
      <c r="G1476" s="672">
        <v>266968250</v>
      </c>
      <c r="H1476" s="646">
        <v>46259</v>
      </c>
      <c r="I1476" s="646"/>
      <c r="K1476" s="56"/>
      <c r="L1476" s="56"/>
      <c r="M1476" s="662"/>
      <c r="N1476" s="662"/>
      <c r="O1476" s="56"/>
    </row>
    <row r="1477" spans="1:15">
      <c r="A1477" s="56"/>
      <c r="B1477" s="653">
        <v>44392</v>
      </c>
      <c r="C1477" s="654">
        <f t="shared" si="21"/>
        <v>9739670626</v>
      </c>
      <c r="D1477" s="56"/>
      <c r="E1477" s="56"/>
      <c r="F1477" s="663">
        <v>200980514</v>
      </c>
      <c r="G1477" s="672">
        <v>266972018</v>
      </c>
      <c r="H1477" s="646">
        <v>47579</v>
      </c>
      <c r="I1477" s="646"/>
      <c r="K1477" s="56"/>
      <c r="L1477" s="56"/>
      <c r="M1477" s="662"/>
      <c r="N1477" s="662"/>
      <c r="O1477" s="56"/>
    </row>
    <row r="1478" spans="1:15">
      <c r="A1478" s="56"/>
      <c r="B1478" s="653">
        <v>44393</v>
      </c>
      <c r="C1478" s="654">
        <f t="shared" si="21"/>
        <v>10351743863</v>
      </c>
      <c r="D1478" s="56"/>
      <c r="E1478" s="56"/>
      <c r="F1478" s="663">
        <v>813053751</v>
      </c>
      <c r="G1478" s="672">
        <v>267048210</v>
      </c>
      <c r="H1478" s="646">
        <v>47628</v>
      </c>
      <c r="I1478" s="646"/>
      <c r="K1478" s="56"/>
      <c r="L1478" s="56"/>
      <c r="M1478" s="662"/>
      <c r="N1478" s="662"/>
      <c r="O1478" s="56"/>
    </row>
    <row r="1479" spans="1:15">
      <c r="A1479" s="56"/>
      <c r="B1479" s="653">
        <v>44394</v>
      </c>
      <c r="C1479" s="654">
        <f t="shared" si="21"/>
        <v>10329877360</v>
      </c>
      <c r="D1479" s="56"/>
      <c r="E1479" s="56"/>
      <c r="F1479" s="663">
        <v>791187248</v>
      </c>
      <c r="G1479" s="672">
        <v>267068522</v>
      </c>
      <c r="H1479" s="646">
        <v>44679</v>
      </c>
      <c r="I1479" s="646"/>
      <c r="K1479" s="56"/>
      <c r="L1479" s="56"/>
      <c r="M1479" s="662"/>
      <c r="N1479" s="662"/>
      <c r="O1479" s="56"/>
    </row>
    <row r="1480" spans="1:15">
      <c r="A1480" s="56"/>
      <c r="B1480" s="653">
        <v>44395</v>
      </c>
      <c r="C1480" s="654">
        <f t="shared" si="21"/>
        <v>10086102744</v>
      </c>
      <c r="D1480" s="56"/>
      <c r="E1480" s="56"/>
      <c r="F1480" s="663">
        <v>547412632</v>
      </c>
      <c r="G1480" s="672">
        <v>267152486</v>
      </c>
      <c r="H1480" s="646">
        <v>49835</v>
      </c>
      <c r="I1480" s="646"/>
      <c r="K1480" s="56"/>
      <c r="L1480" s="56"/>
      <c r="M1480" s="662"/>
      <c r="N1480" s="662"/>
      <c r="O1480" s="56"/>
    </row>
    <row r="1481" spans="1:15">
      <c r="A1481" s="56"/>
      <c r="B1481" s="653">
        <v>44396</v>
      </c>
      <c r="C1481" s="654">
        <f t="shared" si="21"/>
        <v>10137633822</v>
      </c>
      <c r="D1481" s="56"/>
      <c r="E1481" s="56"/>
      <c r="F1481" s="663">
        <v>598943710</v>
      </c>
      <c r="G1481" s="672">
        <v>267192109</v>
      </c>
      <c r="H1481" s="646">
        <v>45307</v>
      </c>
      <c r="I1481" s="646"/>
      <c r="K1481" s="56"/>
      <c r="L1481" s="56"/>
      <c r="M1481" s="662"/>
      <c r="N1481" s="662"/>
      <c r="O1481" s="56"/>
    </row>
    <row r="1482" spans="1:15">
      <c r="A1482" s="56"/>
      <c r="B1482" s="653">
        <v>44397</v>
      </c>
      <c r="C1482" s="654">
        <f t="shared" si="21"/>
        <v>10504468802</v>
      </c>
      <c r="D1482" s="56"/>
      <c r="E1482" s="56"/>
      <c r="F1482" s="663">
        <v>965778690</v>
      </c>
      <c r="G1482" s="672">
        <v>267210980</v>
      </c>
      <c r="H1482" s="646">
        <v>44684</v>
      </c>
      <c r="I1482" s="646"/>
      <c r="K1482" s="56"/>
      <c r="L1482" s="56"/>
      <c r="M1482" s="662"/>
      <c r="N1482" s="662"/>
      <c r="O1482" s="56"/>
    </row>
    <row r="1483" spans="1:15">
      <c r="A1483" s="56"/>
      <c r="B1483" s="653">
        <v>44398</v>
      </c>
      <c r="C1483" s="654">
        <f t="shared" si="21"/>
        <v>10010607602</v>
      </c>
      <c r="D1483" s="56"/>
      <c r="E1483" s="56"/>
      <c r="F1483" s="663">
        <v>471917490</v>
      </c>
      <c r="G1483" s="672">
        <v>267328420</v>
      </c>
      <c r="H1483" s="646">
        <v>47484</v>
      </c>
      <c r="I1483" s="646"/>
      <c r="K1483" s="56"/>
      <c r="L1483" s="56"/>
      <c r="M1483" s="662"/>
      <c r="N1483" s="662"/>
      <c r="O1483" s="56"/>
    </row>
    <row r="1484" spans="1:15">
      <c r="A1484" s="56"/>
      <c r="B1484" s="653">
        <v>44399</v>
      </c>
      <c r="C1484" s="654">
        <f t="shared" si="21"/>
        <v>10113343791</v>
      </c>
      <c r="D1484" s="56"/>
      <c r="E1484" s="56"/>
      <c r="F1484" s="663">
        <v>574653679</v>
      </c>
      <c r="G1484" s="672">
        <v>267521558</v>
      </c>
      <c r="H1484" s="646">
        <v>48643</v>
      </c>
      <c r="I1484" s="646"/>
      <c r="K1484" s="56"/>
      <c r="L1484" s="56"/>
      <c r="M1484" s="662"/>
      <c r="N1484" s="662"/>
      <c r="O1484" s="56"/>
    </row>
    <row r="1485" spans="1:15">
      <c r="A1485" s="56"/>
      <c r="B1485" s="653">
        <v>44400</v>
      </c>
      <c r="C1485" s="654">
        <f t="shared" si="21"/>
        <v>10194655523</v>
      </c>
      <c r="D1485" s="56"/>
      <c r="E1485" s="56"/>
      <c r="F1485" s="663">
        <v>655965411</v>
      </c>
      <c r="G1485" s="672">
        <v>267535737</v>
      </c>
      <c r="H1485" s="646">
        <v>49483</v>
      </c>
      <c r="I1485" s="646"/>
      <c r="K1485" s="56"/>
      <c r="L1485" s="56"/>
      <c r="M1485" s="662"/>
      <c r="N1485" s="662"/>
      <c r="O1485" s="56"/>
    </row>
    <row r="1486" spans="1:15">
      <c r="A1486" s="56"/>
      <c r="B1486" s="653">
        <v>44401</v>
      </c>
      <c r="C1486" s="654">
        <f t="shared" si="21"/>
        <v>10087858286</v>
      </c>
      <c r="D1486" s="56"/>
      <c r="E1486" s="56"/>
      <c r="F1486" s="663">
        <v>549168174</v>
      </c>
      <c r="G1486" s="672">
        <v>267700712</v>
      </c>
      <c r="H1486" s="646">
        <v>49016</v>
      </c>
      <c r="I1486" s="646"/>
      <c r="K1486" s="56"/>
      <c r="L1486" s="56"/>
      <c r="M1486" s="662"/>
      <c r="N1486" s="662"/>
      <c r="O1486" s="56"/>
    </row>
    <row r="1487" spans="1:15">
      <c r="A1487" s="56"/>
      <c r="B1487" s="653">
        <v>44402</v>
      </c>
      <c r="C1487" s="654">
        <f t="shared" si="21"/>
        <v>9956135750</v>
      </c>
      <c r="D1487" s="56"/>
      <c r="E1487" s="56"/>
      <c r="F1487" s="663">
        <v>417445638</v>
      </c>
      <c r="G1487" s="672">
        <v>267745865</v>
      </c>
      <c r="H1487" s="646">
        <v>47845</v>
      </c>
      <c r="I1487" s="646"/>
      <c r="K1487" s="56"/>
      <c r="L1487" s="56"/>
      <c r="M1487" s="662"/>
      <c r="N1487" s="662"/>
      <c r="O1487" s="56"/>
    </row>
    <row r="1488" spans="1:15">
      <c r="A1488" s="56"/>
      <c r="B1488" s="653">
        <v>44403</v>
      </c>
      <c r="C1488" s="654">
        <f t="shared" si="21"/>
        <v>10211288753</v>
      </c>
      <c r="D1488" s="56"/>
      <c r="E1488" s="56"/>
      <c r="F1488" s="663">
        <v>672598641</v>
      </c>
      <c r="G1488" s="672">
        <v>267776706</v>
      </c>
      <c r="H1488" s="646">
        <v>44132</v>
      </c>
      <c r="I1488" s="646"/>
      <c r="K1488" s="56"/>
      <c r="L1488" s="56"/>
      <c r="M1488" s="662"/>
      <c r="N1488" s="662"/>
      <c r="O1488" s="56"/>
    </row>
    <row r="1489" spans="1:15">
      <c r="A1489" s="56"/>
      <c r="B1489" s="653">
        <v>44404</v>
      </c>
      <c r="C1489" s="654">
        <f t="shared" si="21"/>
        <v>10479653558</v>
      </c>
      <c r="D1489" s="56"/>
      <c r="E1489" s="56"/>
      <c r="F1489" s="663">
        <v>940963446</v>
      </c>
      <c r="G1489" s="672">
        <v>268023272</v>
      </c>
      <c r="H1489" s="646">
        <v>46160</v>
      </c>
      <c r="I1489" s="646"/>
      <c r="K1489" s="56"/>
      <c r="L1489" s="56"/>
      <c r="M1489" s="662"/>
      <c r="N1489" s="662"/>
      <c r="O1489" s="56"/>
    </row>
    <row r="1490" spans="1:15">
      <c r="A1490" s="56"/>
      <c r="B1490" s="653">
        <v>44405</v>
      </c>
      <c r="C1490" s="654">
        <f t="shared" si="21"/>
        <v>10513416347</v>
      </c>
      <c r="D1490" s="56"/>
      <c r="E1490" s="56"/>
      <c r="F1490" s="663">
        <v>974726235</v>
      </c>
      <c r="G1490" s="672">
        <v>268146550</v>
      </c>
      <c r="H1490" s="646">
        <v>44527</v>
      </c>
      <c r="I1490" s="646"/>
      <c r="K1490" s="56"/>
      <c r="L1490" s="56"/>
      <c r="M1490" s="662"/>
      <c r="N1490" s="662"/>
      <c r="O1490" s="56"/>
    </row>
    <row r="1491" spans="1:15">
      <c r="A1491" s="56"/>
      <c r="B1491" s="653">
        <v>44406</v>
      </c>
      <c r="C1491" s="654">
        <f t="shared" si="21"/>
        <v>10373690233</v>
      </c>
      <c r="D1491" s="56"/>
      <c r="E1491" s="56"/>
      <c r="F1491" s="663">
        <v>835000121</v>
      </c>
      <c r="G1491" s="672">
        <v>268323808</v>
      </c>
      <c r="H1491" s="646">
        <v>49856</v>
      </c>
      <c r="I1491" s="646"/>
      <c r="K1491" s="56"/>
      <c r="L1491" s="56"/>
      <c r="M1491" s="662"/>
      <c r="N1491" s="662"/>
      <c r="O1491" s="56"/>
    </row>
    <row r="1492" spans="1:15">
      <c r="A1492" s="56"/>
      <c r="B1492" s="653">
        <v>44407</v>
      </c>
      <c r="C1492" s="654">
        <f t="shared" si="21"/>
        <v>10459795830</v>
      </c>
      <c r="D1492" s="56"/>
      <c r="E1492" s="56"/>
      <c r="F1492" s="663">
        <v>921105718</v>
      </c>
      <c r="G1492" s="672">
        <v>268377452</v>
      </c>
      <c r="H1492" s="646">
        <v>49538</v>
      </c>
      <c r="I1492" s="646"/>
      <c r="K1492" s="56"/>
      <c r="L1492" s="56"/>
      <c r="M1492" s="662"/>
      <c r="N1492" s="662"/>
      <c r="O1492" s="56"/>
    </row>
    <row r="1493" spans="1:15">
      <c r="A1493" s="56"/>
      <c r="B1493" s="653">
        <v>44408</v>
      </c>
      <c r="C1493" s="654">
        <f t="shared" si="21"/>
        <v>9757246722</v>
      </c>
      <c r="D1493" s="56"/>
      <c r="E1493" s="56"/>
      <c r="F1493" s="663">
        <v>218556610</v>
      </c>
      <c r="G1493" s="672">
        <v>268599251</v>
      </c>
      <c r="H1493" s="646">
        <v>46015</v>
      </c>
      <c r="I1493" s="646"/>
      <c r="K1493" s="56"/>
      <c r="L1493" s="56"/>
      <c r="M1493" s="662"/>
      <c r="N1493" s="662"/>
      <c r="O1493" s="56"/>
    </row>
    <row r="1494" spans="1:15">
      <c r="A1494" s="56"/>
      <c r="B1494" s="653">
        <v>44409</v>
      </c>
      <c r="C1494" s="654">
        <f t="shared" si="21"/>
        <v>9896456532</v>
      </c>
      <c r="D1494" s="56"/>
      <c r="E1494" s="56"/>
      <c r="F1494" s="663">
        <v>357766420</v>
      </c>
      <c r="G1494" s="672">
        <v>268699516</v>
      </c>
      <c r="H1494" s="646">
        <v>48656</v>
      </c>
      <c r="I1494" s="646"/>
      <c r="K1494" s="56"/>
      <c r="L1494" s="56"/>
      <c r="M1494" s="662"/>
      <c r="N1494" s="662"/>
      <c r="O1494" s="56"/>
    </row>
    <row r="1495" spans="1:15">
      <c r="A1495" s="56"/>
      <c r="B1495" s="653">
        <v>44410</v>
      </c>
      <c r="C1495" s="654">
        <f t="shared" si="21"/>
        <v>10536050640</v>
      </c>
      <c r="D1495" s="56"/>
      <c r="E1495" s="56"/>
      <c r="F1495" s="663">
        <v>997360528</v>
      </c>
      <c r="G1495" s="672">
        <v>268787610</v>
      </c>
      <c r="H1495" s="646">
        <v>45288</v>
      </c>
      <c r="I1495" s="646"/>
      <c r="K1495" s="56"/>
      <c r="L1495" s="56"/>
      <c r="M1495" s="662"/>
      <c r="N1495" s="662"/>
      <c r="O1495" s="56"/>
    </row>
    <row r="1496" spans="1:15">
      <c r="A1496" s="56"/>
      <c r="B1496" s="653">
        <v>44411</v>
      </c>
      <c r="C1496" s="654">
        <f t="shared" si="21"/>
        <v>10094162030</v>
      </c>
      <c r="D1496" s="56"/>
      <c r="E1496" s="56"/>
      <c r="F1496" s="663">
        <v>555471918</v>
      </c>
      <c r="G1496" s="672">
        <v>268837917</v>
      </c>
      <c r="H1496" s="646">
        <v>45525</v>
      </c>
      <c r="I1496" s="646"/>
      <c r="K1496" s="56"/>
      <c r="L1496" s="56"/>
      <c r="M1496" s="662"/>
      <c r="N1496" s="662"/>
      <c r="O1496" s="56"/>
    </row>
    <row r="1497" spans="1:15">
      <c r="A1497" s="56"/>
      <c r="B1497" s="653">
        <v>44412</v>
      </c>
      <c r="C1497" s="654">
        <f t="shared" si="21"/>
        <v>10173418946</v>
      </c>
      <c r="D1497" s="56"/>
      <c r="E1497" s="56"/>
      <c r="F1497" s="663">
        <v>634728834</v>
      </c>
      <c r="G1497" s="672">
        <v>268853797</v>
      </c>
      <c r="H1497" s="646">
        <v>49946</v>
      </c>
      <c r="I1497" s="646"/>
      <c r="K1497" s="56"/>
      <c r="L1497" s="56"/>
      <c r="M1497" s="662"/>
      <c r="N1497" s="662"/>
      <c r="O1497" s="56"/>
    </row>
    <row r="1498" spans="1:15">
      <c r="A1498" s="56"/>
      <c r="B1498" s="653">
        <v>44413</v>
      </c>
      <c r="C1498" s="654">
        <f t="shared" si="21"/>
        <v>10338413830</v>
      </c>
      <c r="D1498" s="56"/>
      <c r="E1498" s="56"/>
      <c r="F1498" s="663">
        <v>799723718</v>
      </c>
      <c r="G1498" s="672">
        <v>268909975</v>
      </c>
      <c r="H1498" s="646">
        <v>47884</v>
      </c>
      <c r="I1498" s="646"/>
      <c r="K1498" s="56"/>
      <c r="L1498" s="56"/>
      <c r="M1498" s="662"/>
      <c r="N1498" s="662"/>
      <c r="O1498" s="56"/>
    </row>
    <row r="1499" spans="1:15">
      <c r="A1499" s="56"/>
      <c r="B1499" s="653">
        <v>44414</v>
      </c>
      <c r="C1499" s="654">
        <f t="shared" si="21"/>
        <v>10474866413</v>
      </c>
      <c r="D1499" s="56"/>
      <c r="E1499" s="56"/>
      <c r="F1499" s="663">
        <v>936176301</v>
      </c>
      <c r="G1499" s="672">
        <v>269023977</v>
      </c>
      <c r="H1499" s="646">
        <v>48281</v>
      </c>
      <c r="I1499" s="646"/>
      <c r="K1499" s="56"/>
      <c r="L1499" s="56"/>
      <c r="M1499" s="662"/>
      <c r="N1499" s="662"/>
      <c r="O1499" s="56"/>
    </row>
    <row r="1500" spans="1:15">
      <c r="A1500" s="56"/>
      <c r="B1500" s="653">
        <v>44415</v>
      </c>
      <c r="C1500" s="654">
        <f t="shared" si="21"/>
        <v>10532261246</v>
      </c>
      <c r="D1500" s="56"/>
      <c r="E1500" s="56"/>
      <c r="F1500" s="663">
        <v>993571134</v>
      </c>
      <c r="G1500" s="672">
        <v>269043873</v>
      </c>
      <c r="H1500" s="646">
        <v>48495</v>
      </c>
      <c r="I1500" s="646"/>
      <c r="K1500" s="56"/>
      <c r="L1500" s="56"/>
      <c r="M1500" s="662"/>
      <c r="N1500" s="662"/>
      <c r="O1500" s="56"/>
    </row>
    <row r="1501" spans="1:15">
      <c r="A1501" s="56"/>
      <c r="B1501" s="653">
        <v>44416</v>
      </c>
      <c r="C1501" s="654">
        <f t="shared" si="21"/>
        <v>9954927904</v>
      </c>
      <c r="D1501" s="56"/>
      <c r="E1501" s="56"/>
      <c r="F1501" s="663">
        <v>416237792</v>
      </c>
      <c r="G1501" s="672">
        <v>269121216</v>
      </c>
      <c r="H1501" s="646">
        <v>48814</v>
      </c>
      <c r="I1501" s="646"/>
      <c r="K1501" s="56"/>
      <c r="L1501" s="56"/>
      <c r="M1501" s="662"/>
      <c r="N1501" s="662"/>
      <c r="O1501" s="56"/>
    </row>
    <row r="1502" spans="1:15">
      <c r="A1502" s="56"/>
      <c r="B1502" s="653">
        <v>44417</v>
      </c>
      <c r="C1502" s="654">
        <f t="shared" si="21"/>
        <v>10171965477</v>
      </c>
      <c r="D1502" s="56"/>
      <c r="E1502" s="56"/>
      <c r="F1502" s="663">
        <v>633275365</v>
      </c>
      <c r="G1502" s="672">
        <v>269175973</v>
      </c>
      <c r="H1502" s="646">
        <v>50250</v>
      </c>
      <c r="I1502" s="646"/>
      <c r="K1502" s="56"/>
      <c r="L1502" s="56"/>
      <c r="M1502" s="662"/>
      <c r="N1502" s="662"/>
      <c r="O1502" s="56"/>
    </row>
    <row r="1503" spans="1:15">
      <c r="A1503" s="56"/>
      <c r="B1503" s="653">
        <v>44418</v>
      </c>
      <c r="C1503" s="654">
        <f t="shared" si="21"/>
        <v>10137638757</v>
      </c>
      <c r="D1503" s="56"/>
      <c r="E1503" s="56"/>
      <c r="F1503" s="663">
        <v>598948645</v>
      </c>
      <c r="G1503" s="672">
        <v>269286444</v>
      </c>
      <c r="H1503" s="646">
        <v>44775</v>
      </c>
      <c r="I1503" s="646"/>
      <c r="K1503" s="56"/>
      <c r="L1503" s="56"/>
      <c r="M1503" s="662"/>
      <c r="N1503" s="662"/>
      <c r="O1503" s="56"/>
    </row>
    <row r="1504" spans="1:15">
      <c r="A1504" s="56"/>
      <c r="B1504" s="653">
        <v>44419</v>
      </c>
      <c r="C1504" s="654">
        <f t="shared" ref="C1504:C1567" si="22">F1504+(F$88*28679+98765)+(G$88*6587+87654)+(E$88*9537+76543)+(J$88*5713+4528)</f>
        <v>10414541555</v>
      </c>
      <c r="D1504" s="56"/>
      <c r="E1504" s="56"/>
      <c r="F1504" s="663">
        <v>875851443</v>
      </c>
      <c r="G1504" s="672">
        <v>269357462</v>
      </c>
      <c r="H1504" s="646">
        <v>49551</v>
      </c>
      <c r="I1504" s="646"/>
      <c r="K1504" s="56"/>
      <c r="L1504" s="56"/>
      <c r="M1504" s="662"/>
      <c r="N1504" s="662"/>
      <c r="O1504" s="56"/>
    </row>
    <row r="1505" spans="1:15">
      <c r="A1505" s="56"/>
      <c r="B1505" s="653">
        <v>44420</v>
      </c>
      <c r="C1505" s="654">
        <f t="shared" si="22"/>
        <v>9924825862</v>
      </c>
      <c r="D1505" s="56"/>
      <c r="E1505" s="56"/>
      <c r="F1505" s="663">
        <v>386135750</v>
      </c>
      <c r="G1505" s="672">
        <v>269604589</v>
      </c>
      <c r="H1505" s="646">
        <v>45119</v>
      </c>
      <c r="I1505" s="646"/>
      <c r="K1505" s="56"/>
      <c r="L1505" s="56"/>
      <c r="M1505" s="662"/>
      <c r="N1505" s="662"/>
      <c r="O1505" s="56"/>
    </row>
    <row r="1506" spans="1:15">
      <c r="A1506" s="56"/>
      <c r="B1506" s="653">
        <v>44421</v>
      </c>
      <c r="C1506" s="654">
        <f t="shared" si="22"/>
        <v>10257477259</v>
      </c>
      <c r="D1506" s="56"/>
      <c r="E1506" s="56"/>
      <c r="F1506" s="663">
        <v>718787147</v>
      </c>
      <c r="G1506" s="672">
        <v>269653880</v>
      </c>
      <c r="H1506" s="646">
        <v>44609</v>
      </c>
      <c r="I1506" s="646"/>
      <c r="K1506" s="56"/>
      <c r="L1506" s="56"/>
      <c r="M1506" s="662"/>
      <c r="N1506" s="662"/>
      <c r="O1506" s="56"/>
    </row>
    <row r="1507" spans="1:15">
      <c r="A1507" s="56"/>
      <c r="B1507" s="653">
        <v>44422</v>
      </c>
      <c r="C1507" s="654">
        <f t="shared" si="22"/>
        <v>10406781434</v>
      </c>
      <c r="D1507" s="56"/>
      <c r="E1507" s="56"/>
      <c r="F1507" s="663">
        <v>868091322</v>
      </c>
      <c r="G1507" s="672">
        <v>269700008</v>
      </c>
      <c r="H1507" s="646">
        <v>47724</v>
      </c>
      <c r="I1507" s="646"/>
      <c r="K1507" s="56"/>
      <c r="L1507" s="56"/>
      <c r="M1507" s="662"/>
      <c r="N1507" s="662"/>
      <c r="O1507" s="56"/>
    </row>
    <row r="1508" spans="1:15">
      <c r="A1508" s="56"/>
      <c r="B1508" s="653">
        <v>44423</v>
      </c>
      <c r="C1508" s="654">
        <f t="shared" si="22"/>
        <v>10423602603</v>
      </c>
      <c r="D1508" s="56"/>
      <c r="E1508" s="56"/>
      <c r="F1508" s="663">
        <v>884912491</v>
      </c>
      <c r="G1508" s="672">
        <v>269847462</v>
      </c>
      <c r="H1508" s="646">
        <v>48678</v>
      </c>
      <c r="I1508" s="646"/>
      <c r="K1508" s="56"/>
      <c r="L1508" s="56"/>
      <c r="M1508" s="662"/>
      <c r="N1508" s="662"/>
      <c r="O1508" s="56"/>
    </row>
    <row r="1509" spans="1:15">
      <c r="A1509" s="56"/>
      <c r="B1509" s="653">
        <v>44424</v>
      </c>
      <c r="C1509" s="654">
        <f t="shared" si="22"/>
        <v>9765383029</v>
      </c>
      <c r="D1509" s="56"/>
      <c r="E1509" s="56"/>
      <c r="F1509" s="663">
        <v>226692917</v>
      </c>
      <c r="G1509" s="672">
        <v>269923126</v>
      </c>
      <c r="H1509" s="646">
        <v>48620</v>
      </c>
      <c r="I1509" s="646"/>
      <c r="K1509" s="56"/>
      <c r="L1509" s="56"/>
      <c r="M1509" s="662"/>
      <c r="N1509" s="662"/>
      <c r="O1509" s="56"/>
    </row>
    <row r="1510" spans="1:15">
      <c r="A1510" s="56"/>
      <c r="B1510" s="653">
        <v>44425</v>
      </c>
      <c r="C1510" s="654">
        <f t="shared" si="22"/>
        <v>10158560704</v>
      </c>
      <c r="D1510" s="56"/>
      <c r="E1510" s="56"/>
      <c r="F1510" s="663">
        <v>619870592</v>
      </c>
      <c r="G1510" s="672">
        <v>269938580</v>
      </c>
      <c r="H1510" s="646">
        <v>48650</v>
      </c>
      <c r="I1510" s="646"/>
      <c r="K1510" s="56"/>
      <c r="L1510" s="56"/>
      <c r="M1510" s="662"/>
      <c r="N1510" s="662"/>
      <c r="O1510" s="56"/>
    </row>
    <row r="1511" spans="1:15">
      <c r="A1511" s="56"/>
      <c r="B1511" s="653">
        <v>44426</v>
      </c>
      <c r="C1511" s="654">
        <f t="shared" si="22"/>
        <v>10492565798</v>
      </c>
      <c r="D1511" s="56"/>
      <c r="E1511" s="56"/>
      <c r="F1511" s="663">
        <v>953875686</v>
      </c>
      <c r="G1511" s="672">
        <v>270212513</v>
      </c>
      <c r="H1511" s="646">
        <v>47832</v>
      </c>
      <c r="I1511" s="646"/>
      <c r="K1511" s="56"/>
      <c r="L1511" s="56"/>
      <c r="M1511" s="662"/>
      <c r="N1511" s="662"/>
      <c r="O1511" s="56"/>
    </row>
    <row r="1512" spans="1:15">
      <c r="A1512" s="56"/>
      <c r="B1512" s="653">
        <v>44427</v>
      </c>
      <c r="C1512" s="654">
        <f t="shared" si="22"/>
        <v>10343368415</v>
      </c>
      <c r="D1512" s="56"/>
      <c r="E1512" s="56"/>
      <c r="F1512" s="663">
        <v>804678303</v>
      </c>
      <c r="G1512" s="672">
        <v>270220169</v>
      </c>
      <c r="H1512" s="646">
        <v>50061</v>
      </c>
      <c r="I1512" s="646"/>
      <c r="K1512" s="56"/>
      <c r="L1512" s="56"/>
      <c r="M1512" s="662"/>
      <c r="N1512" s="662"/>
      <c r="O1512" s="56"/>
    </row>
    <row r="1513" spans="1:15">
      <c r="A1513" s="56"/>
      <c r="B1513" s="653">
        <v>44428</v>
      </c>
      <c r="C1513" s="654">
        <f t="shared" si="22"/>
        <v>10464224928</v>
      </c>
      <c r="D1513" s="56"/>
      <c r="E1513" s="56"/>
      <c r="F1513" s="663">
        <v>925534816</v>
      </c>
      <c r="G1513" s="672">
        <v>270325586</v>
      </c>
      <c r="H1513" s="646">
        <v>48111</v>
      </c>
      <c r="I1513" s="646"/>
      <c r="K1513" s="56"/>
      <c r="L1513" s="56"/>
      <c r="M1513" s="662"/>
      <c r="N1513" s="662"/>
      <c r="O1513" s="56"/>
    </row>
    <row r="1514" spans="1:15">
      <c r="A1514" s="56"/>
      <c r="B1514" s="653">
        <v>44429</v>
      </c>
      <c r="C1514" s="654">
        <f t="shared" si="22"/>
        <v>9918182003</v>
      </c>
      <c r="D1514" s="56"/>
      <c r="E1514" s="56"/>
      <c r="F1514" s="663">
        <v>379491891</v>
      </c>
      <c r="G1514" s="672">
        <v>270393679</v>
      </c>
      <c r="H1514" s="646">
        <v>47843</v>
      </c>
      <c r="I1514" s="646"/>
      <c r="K1514" s="56"/>
      <c r="L1514" s="56"/>
      <c r="M1514" s="662"/>
      <c r="N1514" s="662"/>
      <c r="O1514" s="56"/>
    </row>
    <row r="1515" spans="1:15">
      <c r="A1515" s="56"/>
      <c r="B1515" s="653">
        <v>44430</v>
      </c>
      <c r="C1515" s="654">
        <f t="shared" si="22"/>
        <v>9940823917</v>
      </c>
      <c r="D1515" s="56"/>
      <c r="E1515" s="56"/>
      <c r="F1515" s="663">
        <v>402133805</v>
      </c>
      <c r="G1515" s="672">
        <v>270934680</v>
      </c>
      <c r="H1515" s="646">
        <v>46398</v>
      </c>
      <c r="I1515" s="646"/>
      <c r="K1515" s="56"/>
      <c r="L1515" s="56"/>
      <c r="M1515" s="662"/>
      <c r="N1515" s="662"/>
      <c r="O1515" s="56"/>
    </row>
    <row r="1516" spans="1:15">
      <c r="A1516" s="56"/>
      <c r="B1516" s="653">
        <v>44431</v>
      </c>
      <c r="C1516" s="654">
        <f t="shared" si="22"/>
        <v>10191409240</v>
      </c>
      <c r="D1516" s="56"/>
      <c r="E1516" s="56"/>
      <c r="F1516" s="663">
        <v>652719128</v>
      </c>
      <c r="G1516" s="672">
        <v>271029293</v>
      </c>
      <c r="H1516" s="646">
        <v>45415</v>
      </c>
      <c r="I1516" s="646"/>
      <c r="K1516" s="56"/>
      <c r="L1516" s="56"/>
      <c r="M1516" s="662"/>
      <c r="N1516" s="662"/>
      <c r="O1516" s="56"/>
    </row>
    <row r="1517" spans="1:15">
      <c r="A1517" s="56"/>
      <c r="B1517" s="653">
        <v>44432</v>
      </c>
      <c r="C1517" s="654">
        <f t="shared" si="22"/>
        <v>9959892570</v>
      </c>
      <c r="D1517" s="56"/>
      <c r="E1517" s="56"/>
      <c r="F1517" s="663">
        <v>421202458</v>
      </c>
      <c r="G1517" s="672">
        <v>271144523</v>
      </c>
      <c r="H1517" s="646">
        <v>47407</v>
      </c>
      <c r="I1517" s="646"/>
      <c r="K1517" s="56"/>
      <c r="L1517" s="56"/>
      <c r="M1517" s="662"/>
      <c r="N1517" s="662"/>
      <c r="O1517" s="56"/>
    </row>
    <row r="1518" spans="1:15">
      <c r="A1518" s="56"/>
      <c r="B1518" s="653">
        <v>44433</v>
      </c>
      <c r="C1518" s="654">
        <f t="shared" si="22"/>
        <v>9795074045</v>
      </c>
      <c r="D1518" s="56"/>
      <c r="E1518" s="56"/>
      <c r="F1518" s="663">
        <v>256383933</v>
      </c>
      <c r="G1518" s="672">
        <v>271211287</v>
      </c>
      <c r="H1518" s="646">
        <v>49231</v>
      </c>
      <c r="I1518" s="646"/>
      <c r="K1518" s="56"/>
      <c r="L1518" s="56"/>
      <c r="M1518" s="662"/>
      <c r="N1518" s="662"/>
      <c r="O1518" s="56"/>
    </row>
    <row r="1519" spans="1:15">
      <c r="A1519" s="56"/>
      <c r="B1519" s="653">
        <v>44434</v>
      </c>
      <c r="C1519" s="654">
        <f t="shared" si="22"/>
        <v>9663564526</v>
      </c>
      <c r="D1519" s="56"/>
      <c r="E1519" s="56"/>
      <c r="F1519" s="663">
        <v>124874414</v>
      </c>
      <c r="G1519" s="672">
        <v>271318061</v>
      </c>
      <c r="H1519" s="646">
        <v>48895</v>
      </c>
      <c r="I1519" s="646"/>
      <c r="K1519" s="56"/>
      <c r="L1519" s="56"/>
      <c r="M1519" s="662"/>
      <c r="N1519" s="662"/>
      <c r="O1519" s="56"/>
    </row>
    <row r="1520" spans="1:15">
      <c r="A1520" s="56"/>
      <c r="B1520" s="653">
        <v>44435</v>
      </c>
      <c r="C1520" s="654">
        <f t="shared" si="22"/>
        <v>10447018098</v>
      </c>
      <c r="D1520" s="56"/>
      <c r="E1520" s="56"/>
      <c r="F1520" s="663">
        <v>908327986</v>
      </c>
      <c r="G1520" s="672">
        <v>271495613</v>
      </c>
      <c r="H1520" s="646">
        <v>47636</v>
      </c>
      <c r="I1520" s="646"/>
      <c r="K1520" s="56"/>
      <c r="L1520" s="56"/>
      <c r="M1520" s="662"/>
      <c r="N1520" s="662"/>
      <c r="O1520" s="56"/>
    </row>
    <row r="1521" spans="1:15">
      <c r="A1521" s="56"/>
      <c r="B1521" s="653">
        <v>44436</v>
      </c>
      <c r="C1521" s="654">
        <f t="shared" si="22"/>
        <v>10108934689</v>
      </c>
      <c r="D1521" s="56"/>
      <c r="E1521" s="56"/>
      <c r="F1521" s="663">
        <v>570244577</v>
      </c>
      <c r="G1521" s="672">
        <v>271528267</v>
      </c>
      <c r="H1521" s="646">
        <v>49465</v>
      </c>
      <c r="I1521" s="646"/>
      <c r="K1521" s="56"/>
      <c r="L1521" s="56"/>
      <c r="M1521" s="662"/>
      <c r="N1521" s="662"/>
      <c r="O1521" s="56"/>
    </row>
    <row r="1522" spans="1:15">
      <c r="A1522" s="56"/>
      <c r="B1522" s="653">
        <v>44437</v>
      </c>
      <c r="C1522" s="654">
        <f t="shared" si="22"/>
        <v>10451513730</v>
      </c>
      <c r="D1522" s="56"/>
      <c r="E1522" s="56"/>
      <c r="F1522" s="663">
        <v>912823618</v>
      </c>
      <c r="G1522" s="672">
        <v>271750491</v>
      </c>
      <c r="H1522" s="646">
        <v>49657</v>
      </c>
      <c r="I1522" s="646"/>
      <c r="K1522" s="56"/>
      <c r="L1522" s="56"/>
      <c r="M1522" s="662"/>
      <c r="N1522" s="662"/>
      <c r="O1522" s="56"/>
    </row>
    <row r="1523" spans="1:15">
      <c r="A1523" s="56"/>
      <c r="B1523" s="653">
        <v>44438</v>
      </c>
      <c r="C1523" s="654">
        <f t="shared" si="22"/>
        <v>10261174181</v>
      </c>
      <c r="D1523" s="56"/>
      <c r="E1523" s="56"/>
      <c r="F1523" s="663">
        <v>722484069</v>
      </c>
      <c r="G1523" s="672">
        <v>271789400</v>
      </c>
      <c r="H1523" s="646">
        <v>45469</v>
      </c>
      <c r="I1523" s="646"/>
      <c r="K1523" s="56"/>
      <c r="L1523" s="56"/>
      <c r="M1523" s="662"/>
      <c r="N1523" s="662"/>
      <c r="O1523" s="56"/>
    </row>
    <row r="1524" spans="1:15">
      <c r="A1524" s="56"/>
      <c r="B1524" s="653">
        <v>44439</v>
      </c>
      <c r="C1524" s="654">
        <f t="shared" si="22"/>
        <v>9987390108</v>
      </c>
      <c r="D1524" s="56"/>
      <c r="E1524" s="56"/>
      <c r="F1524" s="663">
        <v>448699996</v>
      </c>
      <c r="G1524" s="672">
        <v>272020335</v>
      </c>
      <c r="H1524" s="646">
        <v>50115</v>
      </c>
      <c r="I1524" s="646"/>
      <c r="K1524" s="56"/>
      <c r="L1524" s="56"/>
      <c r="M1524" s="662"/>
      <c r="N1524" s="662"/>
      <c r="O1524" s="56"/>
    </row>
    <row r="1525" spans="1:15">
      <c r="A1525" s="56"/>
      <c r="B1525" s="653">
        <v>44440</v>
      </c>
      <c r="C1525" s="654">
        <f t="shared" si="22"/>
        <v>9958938415</v>
      </c>
      <c r="D1525" s="56"/>
      <c r="E1525" s="56"/>
      <c r="F1525" s="663">
        <v>420248303</v>
      </c>
      <c r="G1525" s="672">
        <v>272137991</v>
      </c>
      <c r="H1525" s="646">
        <v>50155</v>
      </c>
      <c r="I1525" s="646"/>
      <c r="K1525" s="56"/>
      <c r="L1525" s="56"/>
      <c r="M1525" s="662"/>
      <c r="N1525" s="662"/>
      <c r="O1525" s="56"/>
    </row>
    <row r="1526" spans="1:15">
      <c r="A1526" s="56"/>
      <c r="B1526" s="653">
        <v>44441</v>
      </c>
      <c r="C1526" s="654">
        <f t="shared" si="22"/>
        <v>10350086342</v>
      </c>
      <c r="D1526" s="56"/>
      <c r="E1526" s="56"/>
      <c r="F1526" s="663">
        <v>811396230</v>
      </c>
      <c r="G1526" s="672">
        <v>272344810</v>
      </c>
      <c r="H1526" s="646">
        <v>46901</v>
      </c>
      <c r="I1526" s="646"/>
      <c r="K1526" s="56"/>
      <c r="L1526" s="56"/>
      <c r="M1526" s="662"/>
      <c r="N1526" s="662"/>
      <c r="O1526" s="56"/>
    </row>
    <row r="1527" spans="1:15">
      <c r="A1527" s="56"/>
      <c r="B1527" s="653">
        <v>44442</v>
      </c>
      <c r="C1527" s="654">
        <f t="shared" si="22"/>
        <v>9764739090</v>
      </c>
      <c r="D1527" s="56"/>
      <c r="E1527" s="56"/>
      <c r="F1527" s="663">
        <v>226048978</v>
      </c>
      <c r="G1527" s="672">
        <v>272431276</v>
      </c>
      <c r="H1527" s="646">
        <v>44233</v>
      </c>
      <c r="I1527" s="646"/>
      <c r="K1527" s="56"/>
      <c r="L1527" s="56"/>
      <c r="M1527" s="662"/>
      <c r="N1527" s="662"/>
      <c r="O1527" s="56"/>
    </row>
    <row r="1528" spans="1:15">
      <c r="A1528" s="56"/>
      <c r="B1528" s="653">
        <v>44443</v>
      </c>
      <c r="C1528" s="654">
        <f t="shared" si="22"/>
        <v>10196877561</v>
      </c>
      <c r="D1528" s="56"/>
      <c r="E1528" s="56"/>
      <c r="F1528" s="663">
        <v>658187449</v>
      </c>
      <c r="G1528" s="672">
        <v>272441139</v>
      </c>
      <c r="H1528" s="646">
        <v>45654</v>
      </c>
      <c r="I1528" s="646"/>
      <c r="K1528" s="56"/>
      <c r="L1528" s="56"/>
      <c r="M1528" s="662"/>
      <c r="N1528" s="662"/>
      <c r="O1528" s="56"/>
    </row>
    <row r="1529" spans="1:15">
      <c r="A1529" s="56"/>
      <c r="B1529" s="653">
        <v>44444</v>
      </c>
      <c r="C1529" s="654">
        <f t="shared" si="22"/>
        <v>9887057851</v>
      </c>
      <c r="D1529" s="56"/>
      <c r="E1529" s="56"/>
      <c r="F1529" s="663">
        <v>348367739</v>
      </c>
      <c r="G1529" s="672">
        <v>272552869</v>
      </c>
      <c r="H1529" s="646">
        <v>46303</v>
      </c>
      <c r="I1529" s="646"/>
      <c r="K1529" s="56"/>
      <c r="L1529" s="56"/>
      <c r="M1529" s="662"/>
      <c r="N1529" s="662"/>
      <c r="O1529" s="56"/>
    </row>
    <row r="1530" spans="1:15">
      <c r="A1530" s="56"/>
      <c r="B1530" s="653">
        <v>44445</v>
      </c>
      <c r="C1530" s="654">
        <f t="shared" si="22"/>
        <v>10256114111</v>
      </c>
      <c r="D1530" s="56"/>
      <c r="E1530" s="56"/>
      <c r="F1530" s="663">
        <v>717423999</v>
      </c>
      <c r="G1530" s="672">
        <v>272724417</v>
      </c>
      <c r="H1530" s="646">
        <v>49889</v>
      </c>
      <c r="I1530" s="646"/>
      <c r="K1530" s="56"/>
      <c r="L1530" s="56"/>
      <c r="M1530" s="662"/>
      <c r="N1530" s="662"/>
      <c r="O1530" s="56"/>
    </row>
    <row r="1531" spans="1:15">
      <c r="A1531" s="56"/>
      <c r="B1531" s="653">
        <v>44446</v>
      </c>
      <c r="C1531" s="654">
        <f t="shared" si="22"/>
        <v>10124899396</v>
      </c>
      <c r="D1531" s="56"/>
      <c r="E1531" s="56"/>
      <c r="F1531" s="663">
        <v>586209284</v>
      </c>
      <c r="G1531" s="672">
        <v>272797940</v>
      </c>
      <c r="H1531" s="646">
        <v>43362</v>
      </c>
      <c r="I1531" s="646"/>
      <c r="K1531" s="56"/>
      <c r="L1531" s="56"/>
      <c r="M1531" s="662"/>
      <c r="N1531" s="662"/>
      <c r="O1531" s="56"/>
    </row>
    <row r="1532" spans="1:15">
      <c r="A1532" s="56"/>
      <c r="B1532" s="653">
        <v>44447</v>
      </c>
      <c r="C1532" s="654">
        <f t="shared" si="22"/>
        <v>9920973831</v>
      </c>
      <c r="D1532" s="56"/>
      <c r="E1532" s="56"/>
      <c r="F1532" s="663">
        <v>382283719</v>
      </c>
      <c r="G1532" s="672">
        <v>272880229</v>
      </c>
      <c r="H1532" s="646">
        <v>45841</v>
      </c>
      <c r="I1532" s="646"/>
      <c r="K1532" s="56"/>
      <c r="L1532" s="56"/>
      <c r="M1532" s="662"/>
      <c r="N1532" s="662"/>
      <c r="O1532" s="56"/>
    </row>
    <row r="1533" spans="1:15">
      <c r="A1533" s="56"/>
      <c r="B1533" s="653">
        <v>44448</v>
      </c>
      <c r="C1533" s="654">
        <f t="shared" si="22"/>
        <v>10480018269</v>
      </c>
      <c r="D1533" s="56"/>
      <c r="E1533" s="56"/>
      <c r="F1533" s="663">
        <v>941328157</v>
      </c>
      <c r="G1533" s="672">
        <v>273011537</v>
      </c>
      <c r="H1533" s="646">
        <v>43391</v>
      </c>
      <c r="I1533" s="646"/>
      <c r="K1533" s="56"/>
      <c r="L1533" s="56"/>
      <c r="M1533" s="662"/>
      <c r="N1533" s="662"/>
      <c r="O1533" s="56"/>
    </row>
    <row r="1534" spans="1:15">
      <c r="A1534" s="56"/>
      <c r="B1534" s="653">
        <v>44449</v>
      </c>
      <c r="C1534" s="654">
        <f t="shared" si="22"/>
        <v>10335223904</v>
      </c>
      <c r="D1534" s="56"/>
      <c r="E1534" s="56"/>
      <c r="F1534" s="663">
        <v>796533792</v>
      </c>
      <c r="G1534" s="672">
        <v>273125218</v>
      </c>
      <c r="H1534" s="646">
        <v>47219</v>
      </c>
      <c r="I1534" s="646"/>
      <c r="K1534" s="56"/>
      <c r="L1534" s="56"/>
      <c r="M1534" s="662"/>
      <c r="N1534" s="662"/>
      <c r="O1534" s="56"/>
    </row>
    <row r="1535" spans="1:15">
      <c r="A1535" s="56"/>
      <c r="B1535" s="653">
        <v>44450</v>
      </c>
      <c r="C1535" s="654">
        <f t="shared" si="22"/>
        <v>9999837811</v>
      </c>
      <c r="D1535" s="56"/>
      <c r="E1535" s="56"/>
      <c r="F1535" s="663">
        <v>461147699</v>
      </c>
      <c r="G1535" s="672">
        <v>273290308</v>
      </c>
      <c r="H1535" s="646">
        <v>47347</v>
      </c>
      <c r="I1535" s="646"/>
      <c r="K1535" s="56"/>
      <c r="L1535" s="56"/>
      <c r="M1535" s="662"/>
      <c r="N1535" s="662"/>
      <c r="O1535" s="56"/>
    </row>
    <row r="1536" spans="1:15">
      <c r="A1536" s="56"/>
      <c r="B1536" s="653">
        <v>44451</v>
      </c>
      <c r="C1536" s="654">
        <f t="shared" si="22"/>
        <v>10212908506</v>
      </c>
      <c r="D1536" s="56"/>
      <c r="E1536" s="56"/>
      <c r="F1536" s="663">
        <v>674218394</v>
      </c>
      <c r="G1536" s="672">
        <v>273317327</v>
      </c>
      <c r="H1536" s="646">
        <v>43014</v>
      </c>
      <c r="I1536" s="646"/>
      <c r="K1536" s="56"/>
      <c r="L1536" s="56"/>
      <c r="M1536" s="662"/>
      <c r="N1536" s="662"/>
      <c r="O1536" s="56"/>
    </row>
    <row r="1537" spans="1:15">
      <c r="A1537" s="56"/>
      <c r="B1537" s="653">
        <v>44452</v>
      </c>
      <c r="C1537" s="654">
        <f t="shared" si="22"/>
        <v>9728861492</v>
      </c>
      <c r="D1537" s="56"/>
      <c r="E1537" s="56"/>
      <c r="F1537" s="663">
        <v>190171380</v>
      </c>
      <c r="G1537" s="672">
        <v>273473854</v>
      </c>
      <c r="H1537" s="646">
        <v>50348</v>
      </c>
      <c r="I1537" s="646"/>
      <c r="K1537" s="56"/>
      <c r="L1537" s="56"/>
      <c r="M1537" s="662"/>
      <c r="N1537" s="662"/>
      <c r="O1537" s="56"/>
    </row>
    <row r="1538" spans="1:15">
      <c r="A1538" s="56"/>
      <c r="B1538" s="653">
        <v>44453</v>
      </c>
      <c r="C1538" s="654">
        <f t="shared" si="22"/>
        <v>10483618458</v>
      </c>
      <c r="D1538" s="56"/>
      <c r="E1538" s="56"/>
      <c r="F1538" s="663">
        <v>944928346</v>
      </c>
      <c r="G1538" s="672">
        <v>273525510</v>
      </c>
      <c r="H1538" s="646">
        <v>50359</v>
      </c>
      <c r="I1538" s="646"/>
      <c r="K1538" s="56"/>
      <c r="L1538" s="56"/>
      <c r="M1538" s="662"/>
      <c r="N1538" s="662"/>
      <c r="O1538" s="56"/>
    </row>
    <row r="1539" spans="1:15">
      <c r="A1539" s="56"/>
      <c r="B1539" s="653">
        <v>44454</v>
      </c>
      <c r="C1539" s="654">
        <f t="shared" si="22"/>
        <v>10022904602</v>
      </c>
      <c r="D1539" s="56"/>
      <c r="E1539" s="56"/>
      <c r="F1539" s="663">
        <v>484214490</v>
      </c>
      <c r="G1539" s="672">
        <v>273576304</v>
      </c>
      <c r="H1539" s="646">
        <v>43467</v>
      </c>
      <c r="I1539" s="646"/>
      <c r="K1539" s="56"/>
      <c r="L1539" s="56"/>
      <c r="M1539" s="662"/>
      <c r="N1539" s="662"/>
      <c r="O1539" s="56"/>
    </row>
    <row r="1540" spans="1:15">
      <c r="A1540" s="56"/>
      <c r="B1540" s="653">
        <v>44455</v>
      </c>
      <c r="C1540" s="654">
        <f t="shared" si="22"/>
        <v>10250146184</v>
      </c>
      <c r="D1540" s="56"/>
      <c r="E1540" s="56"/>
      <c r="F1540" s="663">
        <v>711456072</v>
      </c>
      <c r="G1540" s="672">
        <v>273988704</v>
      </c>
      <c r="H1540" s="646">
        <v>47404</v>
      </c>
      <c r="I1540" s="646"/>
      <c r="K1540" s="56"/>
      <c r="L1540" s="56"/>
      <c r="M1540" s="662"/>
      <c r="N1540" s="662"/>
      <c r="O1540" s="56"/>
    </row>
    <row r="1541" spans="1:15">
      <c r="A1541" s="56"/>
      <c r="B1541" s="653">
        <v>44456</v>
      </c>
      <c r="C1541" s="654">
        <f t="shared" si="22"/>
        <v>10267341067</v>
      </c>
      <c r="D1541" s="56"/>
      <c r="E1541" s="56"/>
      <c r="F1541" s="663">
        <v>728650955</v>
      </c>
      <c r="G1541" s="672">
        <v>274022011</v>
      </c>
      <c r="H1541" s="646">
        <v>47559</v>
      </c>
      <c r="I1541" s="646"/>
      <c r="K1541" s="56"/>
      <c r="L1541" s="56"/>
      <c r="M1541" s="662"/>
      <c r="N1541" s="662"/>
      <c r="O1541" s="56"/>
    </row>
    <row r="1542" spans="1:15">
      <c r="A1542" s="56"/>
      <c r="B1542" s="653">
        <v>44457</v>
      </c>
      <c r="C1542" s="654">
        <f t="shared" si="22"/>
        <v>10477580284</v>
      </c>
      <c r="D1542" s="56"/>
      <c r="E1542" s="56"/>
      <c r="F1542" s="663">
        <v>938890172</v>
      </c>
      <c r="G1542" s="672">
        <v>274030326</v>
      </c>
      <c r="H1542" s="646">
        <v>43100</v>
      </c>
      <c r="I1542" s="646"/>
      <c r="K1542" s="56"/>
      <c r="L1542" s="56"/>
      <c r="M1542" s="662"/>
      <c r="N1542" s="662"/>
      <c r="O1542" s="56"/>
    </row>
    <row r="1543" spans="1:15">
      <c r="A1543" s="56"/>
      <c r="B1543" s="653">
        <v>44458</v>
      </c>
      <c r="C1543" s="654">
        <f t="shared" si="22"/>
        <v>9715362408</v>
      </c>
      <c r="D1543" s="56"/>
      <c r="E1543" s="56"/>
      <c r="F1543" s="663">
        <v>176672296</v>
      </c>
      <c r="G1543" s="672">
        <v>274081592</v>
      </c>
      <c r="H1543" s="646">
        <v>48302</v>
      </c>
      <c r="I1543" s="646"/>
      <c r="K1543" s="56"/>
      <c r="L1543" s="56"/>
      <c r="M1543" s="662"/>
      <c r="N1543" s="662"/>
      <c r="O1543" s="56"/>
    </row>
    <row r="1544" spans="1:15">
      <c r="A1544" s="56"/>
      <c r="B1544" s="653">
        <v>44459</v>
      </c>
      <c r="C1544" s="654">
        <f t="shared" si="22"/>
        <v>9712010877</v>
      </c>
      <c r="D1544" s="56"/>
      <c r="E1544" s="56"/>
      <c r="F1544" s="663">
        <v>173320765</v>
      </c>
      <c r="G1544" s="672">
        <v>274377332</v>
      </c>
      <c r="H1544" s="646">
        <v>49181</v>
      </c>
      <c r="I1544" s="646"/>
      <c r="K1544" s="56"/>
      <c r="L1544" s="56"/>
      <c r="M1544" s="662"/>
      <c r="N1544" s="662"/>
      <c r="O1544" s="56"/>
    </row>
    <row r="1545" spans="1:15">
      <c r="A1545" s="56"/>
      <c r="B1545" s="653">
        <v>44460</v>
      </c>
      <c r="C1545" s="654">
        <f t="shared" si="22"/>
        <v>10316127086</v>
      </c>
      <c r="D1545" s="56"/>
      <c r="E1545" s="56"/>
      <c r="F1545" s="663">
        <v>777436974</v>
      </c>
      <c r="G1545" s="672">
        <v>274445040</v>
      </c>
      <c r="H1545" s="646">
        <v>44344</v>
      </c>
      <c r="I1545" s="646"/>
      <c r="K1545" s="56"/>
      <c r="L1545" s="56"/>
      <c r="M1545" s="662"/>
      <c r="N1545" s="662"/>
      <c r="O1545" s="56"/>
    </row>
    <row r="1546" spans="1:15">
      <c r="A1546" s="56"/>
      <c r="B1546" s="653">
        <v>44461</v>
      </c>
      <c r="C1546" s="654">
        <f t="shared" si="22"/>
        <v>10014874095</v>
      </c>
      <c r="D1546" s="56"/>
      <c r="E1546" s="56"/>
      <c r="F1546" s="663">
        <v>476183983</v>
      </c>
      <c r="G1546" s="672">
        <v>274560271</v>
      </c>
      <c r="H1546" s="646">
        <v>43318</v>
      </c>
      <c r="I1546" s="646"/>
      <c r="K1546" s="56"/>
      <c r="L1546" s="56"/>
      <c r="M1546" s="662"/>
      <c r="N1546" s="662"/>
      <c r="O1546" s="56"/>
    </row>
    <row r="1547" spans="1:15">
      <c r="A1547" s="56"/>
      <c r="B1547" s="653">
        <v>44462</v>
      </c>
      <c r="C1547" s="654">
        <f t="shared" si="22"/>
        <v>10472479536</v>
      </c>
      <c r="D1547" s="56"/>
      <c r="E1547" s="56"/>
      <c r="F1547" s="663">
        <v>933789424</v>
      </c>
      <c r="G1547" s="672">
        <v>274657085</v>
      </c>
      <c r="H1547" s="646">
        <v>43199</v>
      </c>
      <c r="I1547" s="646"/>
      <c r="K1547" s="56"/>
      <c r="L1547" s="56"/>
      <c r="M1547" s="662"/>
      <c r="N1547" s="662"/>
      <c r="O1547" s="56"/>
    </row>
    <row r="1548" spans="1:15">
      <c r="A1548" s="56"/>
      <c r="B1548" s="653">
        <v>44463</v>
      </c>
      <c r="C1548" s="654">
        <f t="shared" si="22"/>
        <v>9975227807</v>
      </c>
      <c r="D1548" s="56"/>
      <c r="E1548" s="56"/>
      <c r="F1548" s="663">
        <v>436537695</v>
      </c>
      <c r="G1548" s="672">
        <v>274660561</v>
      </c>
      <c r="H1548" s="646">
        <v>45831</v>
      </c>
      <c r="I1548" s="646"/>
      <c r="K1548" s="56"/>
      <c r="L1548" s="56"/>
      <c r="M1548" s="662"/>
      <c r="N1548" s="662"/>
      <c r="O1548" s="56"/>
    </row>
    <row r="1549" spans="1:15">
      <c r="A1549" s="56"/>
      <c r="B1549" s="653">
        <v>44464</v>
      </c>
      <c r="C1549" s="654">
        <f t="shared" si="22"/>
        <v>9904166872</v>
      </c>
      <c r="D1549" s="56"/>
      <c r="E1549" s="56"/>
      <c r="F1549" s="663">
        <v>365476760</v>
      </c>
      <c r="G1549" s="672">
        <v>274705466</v>
      </c>
      <c r="H1549" s="646">
        <v>49476</v>
      </c>
      <c r="I1549" s="646"/>
      <c r="K1549" s="56"/>
      <c r="L1549" s="56"/>
      <c r="M1549" s="662"/>
      <c r="N1549" s="662"/>
      <c r="O1549" s="56"/>
    </row>
    <row r="1550" spans="1:15">
      <c r="A1550" s="56"/>
      <c r="B1550" s="653">
        <v>44465</v>
      </c>
      <c r="C1550" s="654">
        <f t="shared" si="22"/>
        <v>10216999234</v>
      </c>
      <c r="D1550" s="56"/>
      <c r="E1550" s="56"/>
      <c r="F1550" s="663">
        <v>678309122</v>
      </c>
      <c r="G1550" s="672">
        <v>274759162</v>
      </c>
      <c r="H1550" s="646">
        <v>48547</v>
      </c>
      <c r="I1550" s="646"/>
      <c r="K1550" s="56"/>
      <c r="L1550" s="56"/>
      <c r="M1550" s="662"/>
      <c r="N1550" s="662"/>
      <c r="O1550" s="56"/>
    </row>
    <row r="1551" spans="1:15">
      <c r="A1551" s="56"/>
      <c r="B1551" s="653">
        <v>44466</v>
      </c>
      <c r="C1551" s="654">
        <f t="shared" si="22"/>
        <v>10068780854</v>
      </c>
      <c r="D1551" s="56"/>
      <c r="E1551" s="56"/>
      <c r="F1551" s="663">
        <v>530090742</v>
      </c>
      <c r="G1551" s="672">
        <v>274800761</v>
      </c>
      <c r="H1551" s="646">
        <v>45796</v>
      </c>
      <c r="I1551" s="646"/>
      <c r="K1551" s="56"/>
      <c r="L1551" s="56"/>
      <c r="M1551" s="662"/>
      <c r="N1551" s="662"/>
      <c r="O1551" s="56"/>
    </row>
    <row r="1552" spans="1:15">
      <c r="A1552" s="56"/>
      <c r="B1552" s="653">
        <v>44467</v>
      </c>
      <c r="C1552" s="654">
        <f t="shared" si="22"/>
        <v>10073758453</v>
      </c>
      <c r="D1552" s="56"/>
      <c r="E1552" s="56"/>
      <c r="F1552" s="663">
        <v>535068341</v>
      </c>
      <c r="G1552" s="672">
        <v>274931277</v>
      </c>
      <c r="H1552" s="646">
        <v>46989</v>
      </c>
      <c r="I1552" s="646"/>
      <c r="K1552" s="56"/>
      <c r="L1552" s="56"/>
      <c r="M1552" s="662"/>
      <c r="N1552" s="662"/>
      <c r="O1552" s="56"/>
    </row>
    <row r="1553" spans="1:15">
      <c r="A1553" s="56"/>
      <c r="B1553" s="653">
        <v>44468</v>
      </c>
      <c r="C1553" s="654">
        <f t="shared" si="22"/>
        <v>9836846438</v>
      </c>
      <c r="D1553" s="56"/>
      <c r="E1553" s="56"/>
      <c r="F1553" s="663">
        <v>298156326</v>
      </c>
      <c r="G1553" s="672">
        <v>274956446</v>
      </c>
      <c r="H1553" s="646">
        <v>43385</v>
      </c>
      <c r="I1553" s="646"/>
      <c r="K1553" s="56"/>
      <c r="L1553" s="56"/>
      <c r="M1553" s="662"/>
      <c r="N1553" s="662"/>
      <c r="O1553" s="56"/>
    </row>
    <row r="1554" spans="1:15">
      <c r="A1554" s="56"/>
      <c r="B1554" s="653">
        <v>44469</v>
      </c>
      <c r="C1554" s="654">
        <f t="shared" si="22"/>
        <v>10511347073</v>
      </c>
      <c r="D1554" s="56"/>
      <c r="E1554" s="56"/>
      <c r="F1554" s="663">
        <v>972656961</v>
      </c>
      <c r="G1554" s="672">
        <v>275018546</v>
      </c>
      <c r="H1554" s="646">
        <v>43971</v>
      </c>
      <c r="I1554" s="646"/>
      <c r="K1554" s="56"/>
      <c r="L1554" s="56"/>
      <c r="M1554" s="662"/>
      <c r="N1554" s="662"/>
      <c r="O1554" s="56"/>
    </row>
    <row r="1555" spans="1:15">
      <c r="A1555" s="56"/>
      <c r="B1555" s="653">
        <v>44470</v>
      </c>
      <c r="C1555" s="654">
        <f t="shared" si="22"/>
        <v>9749821151</v>
      </c>
      <c r="D1555" s="56"/>
      <c r="E1555" s="56"/>
      <c r="F1555" s="663">
        <v>211131039</v>
      </c>
      <c r="G1555" s="672">
        <v>275114412</v>
      </c>
      <c r="H1555" s="646">
        <v>47738</v>
      </c>
      <c r="I1555" s="646"/>
      <c r="K1555" s="56"/>
      <c r="L1555" s="56"/>
      <c r="M1555" s="662"/>
      <c r="N1555" s="662"/>
      <c r="O1555" s="56"/>
    </row>
    <row r="1556" spans="1:15">
      <c r="A1556" s="56"/>
      <c r="B1556" s="653">
        <v>44471</v>
      </c>
      <c r="C1556" s="654">
        <f t="shared" si="22"/>
        <v>10307700429</v>
      </c>
      <c r="D1556" s="56"/>
      <c r="E1556" s="56"/>
      <c r="F1556" s="663">
        <v>769010317</v>
      </c>
      <c r="G1556" s="672">
        <v>275372420</v>
      </c>
      <c r="H1556" s="646">
        <v>43836</v>
      </c>
      <c r="I1556" s="646"/>
      <c r="K1556" s="56"/>
      <c r="L1556" s="56"/>
      <c r="M1556" s="662"/>
      <c r="N1556" s="662"/>
      <c r="O1556" s="56"/>
    </row>
    <row r="1557" spans="1:15">
      <c r="A1557" s="56"/>
      <c r="B1557" s="653">
        <v>44472</v>
      </c>
      <c r="C1557" s="654">
        <f t="shared" si="22"/>
        <v>10500890509</v>
      </c>
      <c r="D1557" s="56"/>
      <c r="E1557" s="56"/>
      <c r="F1557" s="663">
        <v>962200397</v>
      </c>
      <c r="G1557" s="672">
        <v>275566577</v>
      </c>
      <c r="H1557" s="646">
        <v>48089</v>
      </c>
      <c r="I1557" s="646"/>
      <c r="K1557" s="56"/>
      <c r="L1557" s="56"/>
      <c r="M1557" s="662"/>
      <c r="N1557" s="662"/>
      <c r="O1557" s="56"/>
    </row>
    <row r="1558" spans="1:15">
      <c r="A1558" s="56"/>
      <c r="B1558" s="653">
        <v>44473</v>
      </c>
      <c r="C1558" s="654">
        <f t="shared" si="22"/>
        <v>9781300148</v>
      </c>
      <c r="D1558" s="56"/>
      <c r="E1558" s="56"/>
      <c r="F1558" s="663">
        <v>242610036</v>
      </c>
      <c r="G1558" s="672">
        <v>275629739</v>
      </c>
      <c r="H1558" s="646">
        <v>49996</v>
      </c>
      <c r="I1558" s="646"/>
      <c r="K1558" s="56"/>
      <c r="L1558" s="56"/>
      <c r="M1558" s="662"/>
      <c r="N1558" s="662"/>
      <c r="O1558" s="56"/>
    </row>
    <row r="1559" spans="1:15">
      <c r="A1559" s="56"/>
      <c r="B1559" s="653">
        <v>44474</v>
      </c>
      <c r="C1559" s="654">
        <f t="shared" si="22"/>
        <v>10085896335</v>
      </c>
      <c r="D1559" s="56"/>
      <c r="E1559" s="56"/>
      <c r="F1559" s="663">
        <v>547206223</v>
      </c>
      <c r="G1559" s="672">
        <v>275661443</v>
      </c>
      <c r="H1559" s="646">
        <v>45341</v>
      </c>
      <c r="I1559" s="646"/>
      <c r="K1559" s="56"/>
      <c r="L1559" s="56"/>
      <c r="M1559" s="662"/>
      <c r="N1559" s="662"/>
      <c r="O1559" s="56"/>
    </row>
    <row r="1560" spans="1:15">
      <c r="A1560" s="56"/>
      <c r="B1560" s="653">
        <v>44475</v>
      </c>
      <c r="C1560" s="654">
        <f t="shared" si="22"/>
        <v>10036349638</v>
      </c>
      <c r="D1560" s="56"/>
      <c r="E1560" s="56"/>
      <c r="F1560" s="663">
        <v>497659526</v>
      </c>
      <c r="G1560" s="672">
        <v>275832713</v>
      </c>
      <c r="H1560" s="646">
        <v>48654</v>
      </c>
      <c r="I1560" s="646"/>
      <c r="K1560" s="56"/>
      <c r="L1560" s="56"/>
      <c r="M1560" s="662"/>
      <c r="N1560" s="662"/>
      <c r="O1560" s="56"/>
    </row>
    <row r="1561" spans="1:15">
      <c r="A1561" s="56"/>
      <c r="B1561" s="653">
        <v>44476</v>
      </c>
      <c r="C1561" s="654">
        <f t="shared" si="22"/>
        <v>10283700871</v>
      </c>
      <c r="D1561" s="56"/>
      <c r="E1561" s="56"/>
      <c r="F1561" s="663">
        <v>745010759</v>
      </c>
      <c r="G1561" s="672">
        <v>275989894</v>
      </c>
      <c r="H1561" s="646">
        <v>44290</v>
      </c>
      <c r="I1561" s="646"/>
      <c r="K1561" s="56"/>
      <c r="L1561" s="56"/>
      <c r="M1561" s="662"/>
      <c r="N1561" s="662"/>
      <c r="O1561" s="56"/>
    </row>
    <row r="1562" spans="1:15">
      <c r="A1562" s="56"/>
      <c r="B1562" s="653">
        <v>44477</v>
      </c>
      <c r="C1562" s="654">
        <f t="shared" si="22"/>
        <v>10236162039</v>
      </c>
      <c r="D1562" s="56"/>
      <c r="E1562" s="56"/>
      <c r="F1562" s="663">
        <v>697471927</v>
      </c>
      <c r="G1562" s="672">
        <v>276042344</v>
      </c>
      <c r="H1562" s="646">
        <v>44081</v>
      </c>
      <c r="I1562" s="646"/>
      <c r="K1562" s="56"/>
      <c r="L1562" s="56"/>
      <c r="M1562" s="662"/>
      <c r="N1562" s="662"/>
      <c r="O1562" s="56"/>
    </row>
    <row r="1563" spans="1:15">
      <c r="A1563" s="56"/>
      <c r="B1563" s="653">
        <v>44478</v>
      </c>
      <c r="C1563" s="654">
        <f t="shared" si="22"/>
        <v>10190999683</v>
      </c>
      <c r="D1563" s="56"/>
      <c r="E1563" s="56"/>
      <c r="F1563" s="663">
        <v>652309571</v>
      </c>
      <c r="G1563" s="672">
        <v>276217452</v>
      </c>
      <c r="H1563" s="646">
        <v>43499</v>
      </c>
      <c r="I1563" s="646"/>
      <c r="K1563" s="56"/>
      <c r="L1563" s="56"/>
      <c r="M1563" s="662"/>
      <c r="N1563" s="662"/>
      <c r="O1563" s="56"/>
    </row>
    <row r="1564" spans="1:15">
      <c r="A1564" s="56"/>
      <c r="B1564" s="653">
        <v>44479</v>
      </c>
      <c r="C1564" s="654">
        <f t="shared" si="22"/>
        <v>9671439378</v>
      </c>
      <c r="D1564" s="56"/>
      <c r="E1564" s="56"/>
      <c r="F1564" s="663">
        <v>132749266</v>
      </c>
      <c r="G1564" s="672">
        <v>276307022</v>
      </c>
      <c r="H1564" s="646">
        <v>49848</v>
      </c>
      <c r="I1564" s="646"/>
      <c r="K1564" s="56"/>
      <c r="L1564" s="56"/>
      <c r="M1564" s="662"/>
      <c r="N1564" s="662"/>
      <c r="O1564" s="56"/>
    </row>
    <row r="1565" spans="1:15">
      <c r="A1565" s="56"/>
      <c r="B1565" s="653">
        <v>44480</v>
      </c>
      <c r="C1565" s="654">
        <f t="shared" si="22"/>
        <v>10248812565</v>
      </c>
      <c r="D1565" s="56"/>
      <c r="E1565" s="56"/>
      <c r="F1565" s="663">
        <v>710122453</v>
      </c>
      <c r="G1565" s="672">
        <v>276576651</v>
      </c>
      <c r="H1565" s="646">
        <v>46914</v>
      </c>
      <c r="I1565" s="646"/>
      <c r="K1565" s="56"/>
      <c r="L1565" s="56"/>
      <c r="M1565" s="662"/>
      <c r="N1565" s="662"/>
      <c r="O1565" s="56"/>
    </row>
    <row r="1566" spans="1:15">
      <c r="A1566" s="56"/>
      <c r="B1566" s="653">
        <v>44481</v>
      </c>
      <c r="C1566" s="654">
        <f t="shared" si="22"/>
        <v>9673079066</v>
      </c>
      <c r="D1566" s="56"/>
      <c r="E1566" s="56"/>
      <c r="F1566" s="663">
        <v>134388954</v>
      </c>
      <c r="G1566" s="672">
        <v>276794299</v>
      </c>
      <c r="H1566" s="646">
        <v>44498</v>
      </c>
      <c r="I1566" s="646"/>
      <c r="K1566" s="56"/>
      <c r="L1566" s="56"/>
      <c r="M1566" s="662"/>
      <c r="N1566" s="662"/>
      <c r="O1566" s="56"/>
    </row>
    <row r="1567" spans="1:15">
      <c r="A1567" s="56"/>
      <c r="B1567" s="653">
        <v>44482</v>
      </c>
      <c r="C1567" s="654">
        <f t="shared" si="22"/>
        <v>10367966988</v>
      </c>
      <c r="D1567" s="56"/>
      <c r="E1567" s="56"/>
      <c r="F1567" s="663">
        <v>829276876</v>
      </c>
      <c r="G1567" s="672">
        <v>277047839</v>
      </c>
      <c r="H1567" s="646">
        <v>44929</v>
      </c>
      <c r="I1567" s="646"/>
      <c r="K1567" s="56"/>
      <c r="L1567" s="56"/>
      <c r="M1567" s="662"/>
      <c r="N1567" s="662"/>
      <c r="O1567" s="56"/>
    </row>
    <row r="1568" spans="1:15">
      <c r="A1568" s="56"/>
      <c r="B1568" s="653">
        <v>44483</v>
      </c>
      <c r="C1568" s="654">
        <f t="shared" ref="C1568:C1631" si="23">F1568+(F$88*28679+98765)+(G$88*6587+87654)+(E$88*9537+76543)+(J$88*5713+4528)</f>
        <v>9932136202</v>
      </c>
      <c r="D1568" s="56"/>
      <c r="E1568" s="56"/>
      <c r="F1568" s="663">
        <v>393446090</v>
      </c>
      <c r="G1568" s="672">
        <v>277106192</v>
      </c>
      <c r="H1568" s="646">
        <v>45937</v>
      </c>
      <c r="I1568" s="646"/>
      <c r="K1568" s="56"/>
      <c r="L1568" s="56"/>
      <c r="M1568" s="662"/>
      <c r="N1568" s="662"/>
      <c r="O1568" s="56"/>
    </row>
    <row r="1569" spans="1:15">
      <c r="A1569" s="56"/>
      <c r="B1569" s="653">
        <v>44484</v>
      </c>
      <c r="C1569" s="654">
        <f t="shared" si="23"/>
        <v>10087311028</v>
      </c>
      <c r="D1569" s="56"/>
      <c r="E1569" s="56"/>
      <c r="F1569" s="663">
        <v>548620916</v>
      </c>
      <c r="G1569" s="672">
        <v>277211756</v>
      </c>
      <c r="H1569" s="646">
        <v>47082</v>
      </c>
      <c r="I1569" s="646"/>
      <c r="K1569" s="56"/>
      <c r="L1569" s="56"/>
      <c r="M1569" s="662"/>
      <c r="N1569" s="662"/>
      <c r="O1569" s="56"/>
    </row>
    <row r="1570" spans="1:15">
      <c r="A1570" s="56"/>
      <c r="B1570" s="653">
        <v>44485</v>
      </c>
      <c r="C1570" s="654">
        <f t="shared" si="23"/>
        <v>10418583550</v>
      </c>
      <c r="D1570" s="56"/>
      <c r="E1570" s="56"/>
      <c r="F1570" s="663">
        <v>879893438</v>
      </c>
      <c r="G1570" s="672">
        <v>277242296</v>
      </c>
      <c r="H1570" s="646">
        <v>48866</v>
      </c>
      <c r="I1570" s="646"/>
      <c r="K1570" s="56"/>
      <c r="L1570" s="56"/>
      <c r="M1570" s="662"/>
      <c r="N1570" s="662"/>
      <c r="O1570" s="56"/>
    </row>
    <row r="1571" spans="1:15">
      <c r="A1571" s="56"/>
      <c r="B1571" s="653">
        <v>44486</v>
      </c>
      <c r="C1571" s="654">
        <f t="shared" si="23"/>
        <v>10095976134</v>
      </c>
      <c r="D1571" s="56"/>
      <c r="E1571" s="56"/>
      <c r="F1571" s="663">
        <v>557286022</v>
      </c>
      <c r="G1571" s="672">
        <v>277375635</v>
      </c>
      <c r="H1571" s="646">
        <v>48397</v>
      </c>
      <c r="I1571" s="646"/>
      <c r="K1571" s="56"/>
      <c r="L1571" s="56"/>
      <c r="M1571" s="662"/>
      <c r="N1571" s="662"/>
      <c r="O1571" s="56"/>
    </row>
    <row r="1572" spans="1:15">
      <c r="A1572" s="56"/>
      <c r="B1572" s="653">
        <v>44487</v>
      </c>
      <c r="C1572" s="654">
        <f t="shared" si="23"/>
        <v>9805039220</v>
      </c>
      <c r="D1572" s="56"/>
      <c r="E1572" s="56"/>
      <c r="F1572" s="663">
        <v>266349108</v>
      </c>
      <c r="G1572" s="672">
        <v>277512546</v>
      </c>
      <c r="H1572" s="646">
        <v>43489</v>
      </c>
      <c r="I1572" s="646"/>
      <c r="K1572" s="56"/>
      <c r="L1572" s="56"/>
      <c r="M1572" s="662"/>
      <c r="N1572" s="662"/>
      <c r="O1572" s="56"/>
    </row>
    <row r="1573" spans="1:15">
      <c r="A1573" s="56"/>
      <c r="B1573" s="653">
        <v>44488</v>
      </c>
      <c r="C1573" s="654">
        <f t="shared" si="23"/>
        <v>10105931897</v>
      </c>
      <c r="D1573" s="56"/>
      <c r="E1573" s="56"/>
      <c r="F1573" s="663">
        <v>567241785</v>
      </c>
      <c r="G1573" s="672">
        <v>277863224</v>
      </c>
      <c r="H1573" s="646">
        <v>48922</v>
      </c>
      <c r="I1573" s="646"/>
      <c r="K1573" s="56"/>
      <c r="L1573" s="56"/>
      <c r="M1573" s="662"/>
      <c r="N1573" s="662"/>
      <c r="O1573" s="56"/>
    </row>
    <row r="1574" spans="1:15">
      <c r="A1574" s="56"/>
      <c r="B1574" s="653">
        <v>44489</v>
      </c>
      <c r="C1574" s="654">
        <f t="shared" si="23"/>
        <v>10036676708</v>
      </c>
      <c r="D1574" s="56"/>
      <c r="E1574" s="56"/>
      <c r="F1574" s="663">
        <v>497986596</v>
      </c>
      <c r="G1574" s="672">
        <v>278103918</v>
      </c>
      <c r="H1574" s="646">
        <v>45338</v>
      </c>
      <c r="I1574" s="646"/>
      <c r="K1574" s="56"/>
      <c r="L1574" s="56"/>
      <c r="M1574" s="662"/>
      <c r="N1574" s="662"/>
      <c r="O1574" s="56"/>
    </row>
    <row r="1575" spans="1:15">
      <c r="A1575" s="56"/>
      <c r="B1575" s="653">
        <v>44490</v>
      </c>
      <c r="C1575" s="654">
        <f t="shared" si="23"/>
        <v>10321370795</v>
      </c>
      <c r="D1575" s="56"/>
      <c r="E1575" s="56"/>
      <c r="F1575" s="663">
        <v>782680683</v>
      </c>
      <c r="G1575" s="672">
        <v>278193372</v>
      </c>
      <c r="H1575" s="646">
        <v>45138</v>
      </c>
      <c r="I1575" s="646"/>
      <c r="K1575" s="56"/>
      <c r="L1575" s="56"/>
      <c r="M1575" s="662"/>
      <c r="N1575" s="662"/>
      <c r="O1575" s="56"/>
    </row>
    <row r="1576" spans="1:15">
      <c r="A1576" s="56"/>
      <c r="B1576" s="653">
        <v>44491</v>
      </c>
      <c r="C1576" s="654">
        <f t="shared" si="23"/>
        <v>9911385772</v>
      </c>
      <c r="D1576" s="56"/>
      <c r="E1576" s="56"/>
      <c r="F1576" s="663">
        <v>372695660</v>
      </c>
      <c r="G1576" s="672">
        <v>278344751</v>
      </c>
      <c r="H1576" s="646">
        <v>45418</v>
      </c>
      <c r="I1576" s="646"/>
      <c r="K1576" s="56"/>
      <c r="L1576" s="56"/>
      <c r="M1576" s="662"/>
      <c r="N1576" s="662"/>
      <c r="O1576" s="56"/>
    </row>
    <row r="1577" spans="1:15">
      <c r="A1577" s="56"/>
      <c r="B1577" s="653">
        <v>44492</v>
      </c>
      <c r="C1577" s="654">
        <f t="shared" si="23"/>
        <v>10116393146</v>
      </c>
      <c r="D1577" s="56"/>
      <c r="E1577" s="56"/>
      <c r="F1577" s="663">
        <v>577703034</v>
      </c>
      <c r="G1577" s="672">
        <v>278410154</v>
      </c>
      <c r="H1577" s="646">
        <v>43321</v>
      </c>
      <c r="I1577" s="646"/>
      <c r="K1577" s="56"/>
      <c r="L1577" s="56"/>
      <c r="M1577" s="662"/>
      <c r="N1577" s="662"/>
      <c r="O1577" s="56"/>
    </row>
    <row r="1578" spans="1:15">
      <c r="A1578" s="56"/>
      <c r="B1578" s="653">
        <v>44493</v>
      </c>
      <c r="C1578" s="654">
        <f t="shared" si="23"/>
        <v>10124641742</v>
      </c>
      <c r="D1578" s="56"/>
      <c r="E1578" s="56"/>
      <c r="F1578" s="663">
        <v>585951630</v>
      </c>
      <c r="G1578" s="672">
        <v>278507389</v>
      </c>
      <c r="H1578" s="646">
        <v>49748</v>
      </c>
      <c r="I1578" s="646"/>
      <c r="K1578" s="56"/>
      <c r="L1578" s="56"/>
      <c r="M1578" s="662"/>
      <c r="N1578" s="662"/>
      <c r="O1578" s="56"/>
    </row>
    <row r="1579" spans="1:15">
      <c r="A1579" s="56"/>
      <c r="B1579" s="653">
        <v>44494</v>
      </c>
      <c r="C1579" s="654">
        <f t="shared" si="23"/>
        <v>9693462261</v>
      </c>
      <c r="D1579" s="56"/>
      <c r="E1579" s="56"/>
      <c r="F1579" s="663">
        <v>154772149</v>
      </c>
      <c r="G1579" s="672">
        <v>278583782</v>
      </c>
      <c r="H1579" s="646">
        <v>47044</v>
      </c>
      <c r="I1579" s="646"/>
      <c r="K1579" s="56"/>
      <c r="L1579" s="56"/>
      <c r="M1579" s="662"/>
      <c r="N1579" s="662"/>
      <c r="O1579" s="56"/>
    </row>
    <row r="1580" spans="1:15">
      <c r="A1580" s="56"/>
      <c r="B1580" s="653">
        <v>44495</v>
      </c>
      <c r="C1580" s="654">
        <f t="shared" si="23"/>
        <v>10132155069</v>
      </c>
      <c r="D1580" s="56"/>
      <c r="E1580" s="56"/>
      <c r="F1580" s="663">
        <v>593464957</v>
      </c>
      <c r="G1580" s="672">
        <v>278868270</v>
      </c>
      <c r="H1580" s="646">
        <v>49610</v>
      </c>
      <c r="I1580" s="646"/>
      <c r="K1580" s="56"/>
      <c r="L1580" s="56"/>
      <c r="M1580" s="662"/>
      <c r="N1580" s="662"/>
      <c r="O1580" s="56"/>
    </row>
    <row r="1581" spans="1:15">
      <c r="A1581" s="56"/>
      <c r="B1581" s="653">
        <v>44496</v>
      </c>
      <c r="C1581" s="654">
        <f t="shared" si="23"/>
        <v>9901642652</v>
      </c>
      <c r="D1581" s="56"/>
      <c r="E1581" s="56"/>
      <c r="F1581" s="663">
        <v>362952540</v>
      </c>
      <c r="G1581" s="672">
        <v>279281400</v>
      </c>
      <c r="H1581" s="646">
        <v>48986</v>
      </c>
      <c r="I1581" s="646"/>
      <c r="K1581" s="56"/>
      <c r="L1581" s="56"/>
      <c r="M1581" s="662"/>
      <c r="N1581" s="662"/>
      <c r="O1581" s="56"/>
    </row>
    <row r="1582" spans="1:15">
      <c r="A1582" s="56"/>
      <c r="B1582" s="653">
        <v>44497</v>
      </c>
      <c r="C1582" s="654">
        <f t="shared" si="23"/>
        <v>10470666418</v>
      </c>
      <c r="D1582" s="56"/>
      <c r="E1582" s="56"/>
      <c r="F1582" s="663">
        <v>931976306</v>
      </c>
      <c r="G1582" s="672">
        <v>279390318</v>
      </c>
      <c r="H1582" s="646">
        <v>44581</v>
      </c>
      <c r="I1582" s="646"/>
      <c r="K1582" s="56"/>
      <c r="L1582" s="56"/>
      <c r="M1582" s="662"/>
      <c r="N1582" s="662"/>
      <c r="O1582" s="56"/>
    </row>
    <row r="1583" spans="1:15">
      <c r="A1583" s="56"/>
      <c r="B1583" s="653">
        <v>44498</v>
      </c>
      <c r="C1583" s="654">
        <f t="shared" si="23"/>
        <v>9815484411</v>
      </c>
      <c r="D1583" s="56"/>
      <c r="E1583" s="56"/>
      <c r="F1583" s="663">
        <v>276794299</v>
      </c>
      <c r="G1583" s="672">
        <v>279425827</v>
      </c>
      <c r="H1583" s="646">
        <v>46960</v>
      </c>
      <c r="I1583" s="646"/>
      <c r="K1583" s="56"/>
      <c r="L1583" s="56"/>
      <c r="M1583" s="662"/>
      <c r="N1583" s="662"/>
      <c r="O1583" s="56"/>
    </row>
    <row r="1584" spans="1:15">
      <c r="A1584" s="56"/>
      <c r="B1584" s="653">
        <v>44499</v>
      </c>
      <c r="C1584" s="654">
        <f t="shared" si="23"/>
        <v>10475726686</v>
      </c>
      <c r="D1584" s="56"/>
      <c r="E1584" s="56"/>
      <c r="F1584" s="663">
        <v>937036574</v>
      </c>
      <c r="G1584" s="672">
        <v>279455611</v>
      </c>
      <c r="H1584" s="646">
        <v>44297</v>
      </c>
      <c r="I1584" s="646"/>
      <c r="K1584" s="56"/>
      <c r="L1584" s="56"/>
      <c r="M1584" s="662"/>
      <c r="N1584" s="662"/>
      <c r="O1584" s="56"/>
    </row>
    <row r="1585" spans="1:15">
      <c r="A1585" s="56"/>
      <c r="B1585" s="653">
        <v>44500</v>
      </c>
      <c r="C1585" s="654">
        <f t="shared" si="23"/>
        <v>9829593142</v>
      </c>
      <c r="D1585" s="56"/>
      <c r="E1585" s="56"/>
      <c r="F1585" s="663">
        <v>290903030</v>
      </c>
      <c r="G1585" s="672">
        <v>279614985</v>
      </c>
      <c r="H1585" s="646">
        <v>45726</v>
      </c>
      <c r="I1585" s="646"/>
      <c r="K1585" s="56"/>
      <c r="L1585" s="56"/>
      <c r="M1585" s="662"/>
      <c r="N1585" s="662"/>
      <c r="O1585" s="56"/>
    </row>
    <row r="1586" spans="1:15">
      <c r="A1586" s="56"/>
      <c r="B1586" s="653">
        <v>44501</v>
      </c>
      <c r="C1586" s="654">
        <f t="shared" si="23"/>
        <v>9919208614</v>
      </c>
      <c r="D1586" s="56"/>
      <c r="E1586" s="56"/>
      <c r="F1586" s="663">
        <v>380518502</v>
      </c>
      <c r="G1586" s="672">
        <v>279617257</v>
      </c>
      <c r="H1586" s="646">
        <v>44525</v>
      </c>
      <c r="I1586" s="646"/>
      <c r="K1586" s="56"/>
      <c r="L1586" s="56"/>
      <c r="M1586" s="662"/>
      <c r="N1586" s="662"/>
      <c r="O1586" s="56"/>
    </row>
    <row r="1587" spans="1:15">
      <c r="A1587" s="56"/>
      <c r="B1587" s="653">
        <v>44502</v>
      </c>
      <c r="C1587" s="654">
        <f t="shared" si="23"/>
        <v>10008551025</v>
      </c>
      <c r="D1587" s="56"/>
      <c r="E1587" s="56"/>
      <c r="F1587" s="663">
        <v>469860913</v>
      </c>
      <c r="G1587" s="672">
        <v>279634086</v>
      </c>
      <c r="H1587" s="646">
        <v>47417</v>
      </c>
      <c r="I1587" s="646"/>
      <c r="K1587" s="56"/>
      <c r="L1587" s="56"/>
      <c r="M1587" s="662"/>
      <c r="N1587" s="662"/>
      <c r="O1587" s="56"/>
    </row>
    <row r="1588" spans="1:15">
      <c r="A1588" s="56"/>
      <c r="B1588" s="653">
        <v>44503</v>
      </c>
      <c r="C1588" s="654">
        <f t="shared" si="23"/>
        <v>9995895256</v>
      </c>
      <c r="D1588" s="56"/>
      <c r="E1588" s="56"/>
      <c r="F1588" s="663">
        <v>457205144</v>
      </c>
      <c r="G1588" s="672">
        <v>279818704</v>
      </c>
      <c r="H1588" s="646">
        <v>45512</v>
      </c>
      <c r="I1588" s="646"/>
      <c r="K1588" s="56"/>
      <c r="L1588" s="56"/>
      <c r="M1588" s="662"/>
      <c r="N1588" s="662"/>
      <c r="O1588" s="56"/>
    </row>
    <row r="1589" spans="1:15">
      <c r="A1589" s="56"/>
      <c r="B1589" s="653">
        <v>44504</v>
      </c>
      <c r="C1589" s="654">
        <f t="shared" si="23"/>
        <v>10332555089</v>
      </c>
      <c r="D1589" s="56"/>
      <c r="E1589" s="56"/>
      <c r="F1589" s="663">
        <v>793864977</v>
      </c>
      <c r="G1589" s="672">
        <v>280121700</v>
      </c>
      <c r="H1589" s="646">
        <v>45768</v>
      </c>
      <c r="I1589" s="646"/>
      <c r="K1589" s="56"/>
      <c r="L1589" s="56"/>
      <c r="M1589" s="662"/>
      <c r="N1589" s="662"/>
      <c r="O1589" s="56"/>
    </row>
    <row r="1590" spans="1:15">
      <c r="A1590" s="56"/>
      <c r="B1590" s="653">
        <v>44505</v>
      </c>
      <c r="C1590" s="654">
        <f t="shared" si="23"/>
        <v>10379328501</v>
      </c>
      <c r="D1590" s="56"/>
      <c r="E1590" s="56"/>
      <c r="F1590" s="663">
        <v>840638389</v>
      </c>
      <c r="G1590" s="672">
        <v>280195525</v>
      </c>
      <c r="H1590" s="646">
        <v>44648</v>
      </c>
      <c r="I1590" s="646"/>
      <c r="K1590" s="56"/>
      <c r="L1590" s="56"/>
      <c r="M1590" s="662"/>
      <c r="N1590" s="662"/>
      <c r="O1590" s="56"/>
    </row>
    <row r="1591" spans="1:15">
      <c r="A1591" s="56"/>
      <c r="B1591" s="653">
        <v>44506</v>
      </c>
      <c r="C1591" s="654">
        <f t="shared" si="23"/>
        <v>9781521443</v>
      </c>
      <c r="D1591" s="56"/>
      <c r="E1591" s="56"/>
      <c r="F1591" s="663">
        <v>242831331</v>
      </c>
      <c r="G1591" s="672">
        <v>280218072</v>
      </c>
      <c r="H1591" s="646">
        <v>46792</v>
      </c>
      <c r="I1591" s="646"/>
      <c r="K1591" s="56"/>
      <c r="L1591" s="56"/>
      <c r="M1591" s="662"/>
      <c r="N1591" s="662"/>
      <c r="O1591" s="56"/>
    </row>
    <row r="1592" spans="1:15">
      <c r="A1592" s="56"/>
      <c r="B1592" s="653">
        <v>44507</v>
      </c>
      <c r="C1592" s="654">
        <f t="shared" si="23"/>
        <v>9729853624</v>
      </c>
      <c r="D1592" s="56"/>
      <c r="E1592" s="56"/>
      <c r="F1592" s="663">
        <v>191163512</v>
      </c>
      <c r="G1592" s="672">
        <v>280252213</v>
      </c>
      <c r="H1592" s="646">
        <v>44338</v>
      </c>
      <c r="I1592" s="646"/>
      <c r="K1592" s="56"/>
      <c r="L1592" s="56"/>
      <c r="M1592" s="662"/>
      <c r="N1592" s="662"/>
      <c r="O1592" s="56"/>
    </row>
    <row r="1593" spans="1:15">
      <c r="A1593" s="56"/>
      <c r="B1593" s="653">
        <v>44508</v>
      </c>
      <c r="C1593" s="654">
        <f t="shared" si="23"/>
        <v>10046929203</v>
      </c>
      <c r="D1593" s="56"/>
      <c r="E1593" s="56"/>
      <c r="F1593" s="663">
        <v>508239091</v>
      </c>
      <c r="G1593" s="672">
        <v>280339644</v>
      </c>
      <c r="H1593" s="646">
        <v>44937</v>
      </c>
      <c r="I1593" s="646"/>
      <c r="K1593" s="56"/>
      <c r="L1593" s="56"/>
      <c r="M1593" s="662"/>
      <c r="N1593" s="662"/>
      <c r="O1593" s="56"/>
    </row>
    <row r="1594" spans="1:15">
      <c r="A1594" s="56"/>
      <c r="B1594" s="653">
        <v>44509</v>
      </c>
      <c r="C1594" s="654">
        <f t="shared" si="23"/>
        <v>9773932380</v>
      </c>
      <c r="D1594" s="56"/>
      <c r="E1594" s="56"/>
      <c r="F1594" s="663">
        <v>235242268</v>
      </c>
      <c r="G1594" s="672">
        <v>280924055</v>
      </c>
      <c r="H1594" s="646">
        <v>46696</v>
      </c>
      <c r="I1594" s="646"/>
      <c r="K1594" s="56"/>
      <c r="L1594" s="56"/>
      <c r="M1594" s="662"/>
      <c r="N1594" s="662"/>
      <c r="O1594" s="56"/>
    </row>
    <row r="1595" spans="1:15">
      <c r="A1595" s="56"/>
      <c r="B1595" s="653">
        <v>44510</v>
      </c>
      <c r="C1595" s="654">
        <f t="shared" si="23"/>
        <v>10206687669</v>
      </c>
      <c r="D1595" s="56"/>
      <c r="E1595" s="56"/>
      <c r="F1595" s="663">
        <v>667997557</v>
      </c>
      <c r="G1595" s="672">
        <v>281180265</v>
      </c>
      <c r="H1595" s="646">
        <v>47157</v>
      </c>
      <c r="I1595" s="646"/>
      <c r="K1595" s="56"/>
      <c r="L1595" s="56"/>
      <c r="M1595" s="662"/>
      <c r="N1595" s="662"/>
      <c r="O1595" s="56"/>
    </row>
    <row r="1596" spans="1:15">
      <c r="A1596" s="56"/>
      <c r="B1596" s="653">
        <v>44511</v>
      </c>
      <c r="C1596" s="654">
        <f t="shared" si="23"/>
        <v>9759606615</v>
      </c>
      <c r="D1596" s="56"/>
      <c r="E1596" s="56"/>
      <c r="F1596" s="663">
        <v>220916503</v>
      </c>
      <c r="G1596" s="672">
        <v>281371331</v>
      </c>
      <c r="H1596" s="646">
        <v>47379</v>
      </c>
      <c r="I1596" s="646"/>
      <c r="K1596" s="56"/>
      <c r="L1596" s="56"/>
      <c r="M1596" s="662"/>
      <c r="N1596" s="662"/>
      <c r="O1596" s="56"/>
    </row>
    <row r="1597" spans="1:15">
      <c r="A1597" s="56"/>
      <c r="B1597" s="653">
        <v>44512</v>
      </c>
      <c r="C1597" s="654">
        <f t="shared" si="23"/>
        <v>10434756676</v>
      </c>
      <c r="D1597" s="56"/>
      <c r="E1597" s="56"/>
      <c r="F1597" s="663">
        <v>896066564</v>
      </c>
      <c r="G1597" s="672">
        <v>281490957</v>
      </c>
      <c r="H1597" s="646">
        <v>44949</v>
      </c>
      <c r="I1597" s="646"/>
      <c r="K1597" s="56"/>
      <c r="L1597" s="56"/>
      <c r="M1597" s="662"/>
      <c r="N1597" s="662"/>
      <c r="O1597" s="56"/>
    </row>
    <row r="1598" spans="1:15">
      <c r="A1598" s="56"/>
      <c r="B1598" s="653">
        <v>44513</v>
      </c>
      <c r="C1598" s="654">
        <f t="shared" si="23"/>
        <v>10171303411</v>
      </c>
      <c r="D1598" s="56"/>
      <c r="E1598" s="56"/>
      <c r="F1598" s="663">
        <v>632613299</v>
      </c>
      <c r="G1598" s="672">
        <v>281664401</v>
      </c>
      <c r="H1598" s="646">
        <v>43824</v>
      </c>
      <c r="I1598" s="646"/>
      <c r="K1598" s="56"/>
      <c r="L1598" s="56"/>
      <c r="M1598" s="662"/>
      <c r="N1598" s="662"/>
      <c r="O1598" s="56"/>
    </row>
    <row r="1599" spans="1:15">
      <c r="A1599" s="56"/>
      <c r="B1599" s="653">
        <v>44514</v>
      </c>
      <c r="C1599" s="654">
        <f t="shared" si="23"/>
        <v>10381284818</v>
      </c>
      <c r="D1599" s="56"/>
      <c r="E1599" s="56"/>
      <c r="F1599" s="663">
        <v>842594706</v>
      </c>
      <c r="G1599" s="672">
        <v>281673029</v>
      </c>
      <c r="H1599" s="646">
        <v>43047</v>
      </c>
      <c r="I1599" s="646"/>
      <c r="K1599" s="56"/>
      <c r="L1599" s="56"/>
      <c r="M1599" s="662"/>
      <c r="N1599" s="662"/>
      <c r="O1599" s="56"/>
    </row>
    <row r="1600" spans="1:15">
      <c r="A1600" s="56"/>
      <c r="B1600" s="653">
        <v>44515</v>
      </c>
      <c r="C1600" s="654">
        <f t="shared" si="23"/>
        <v>9725126731</v>
      </c>
      <c r="D1600" s="56"/>
      <c r="E1600" s="56"/>
      <c r="F1600" s="663">
        <v>186436619</v>
      </c>
      <c r="G1600" s="672">
        <v>282192324</v>
      </c>
      <c r="H1600" s="646">
        <v>46051</v>
      </c>
      <c r="I1600" s="646"/>
      <c r="K1600" s="56"/>
      <c r="L1600" s="56"/>
      <c r="M1600" s="662"/>
      <c r="N1600" s="662"/>
      <c r="O1600" s="56"/>
    </row>
    <row r="1601" spans="1:15">
      <c r="A1601" s="56"/>
      <c r="B1601" s="653">
        <v>44516</v>
      </c>
      <c r="C1601" s="654">
        <f t="shared" si="23"/>
        <v>10503826555</v>
      </c>
      <c r="D1601" s="56"/>
      <c r="E1601" s="56"/>
      <c r="F1601" s="663">
        <v>965136443</v>
      </c>
      <c r="G1601" s="672">
        <v>282196879</v>
      </c>
      <c r="H1601" s="646">
        <v>46677</v>
      </c>
      <c r="I1601" s="646"/>
      <c r="K1601" s="56"/>
      <c r="L1601" s="56"/>
      <c r="M1601" s="662"/>
      <c r="N1601" s="662"/>
      <c r="O1601" s="56"/>
    </row>
    <row r="1602" spans="1:15">
      <c r="A1602" s="56"/>
      <c r="B1602" s="653">
        <v>44517</v>
      </c>
      <c r="C1602" s="654">
        <f t="shared" si="23"/>
        <v>10319708542</v>
      </c>
      <c r="D1602" s="56"/>
      <c r="E1602" s="56"/>
      <c r="F1602" s="663">
        <v>781018430</v>
      </c>
      <c r="G1602" s="672">
        <v>282285691</v>
      </c>
      <c r="H1602" s="646">
        <v>48946</v>
      </c>
      <c r="I1602" s="646"/>
      <c r="K1602" s="56"/>
      <c r="L1602" s="56"/>
      <c r="M1602" s="662"/>
      <c r="N1602" s="662"/>
      <c r="O1602" s="56"/>
    </row>
    <row r="1603" spans="1:15">
      <c r="A1603" s="56"/>
      <c r="B1603" s="653">
        <v>44518</v>
      </c>
      <c r="C1603" s="654">
        <f t="shared" si="23"/>
        <v>9940433413</v>
      </c>
      <c r="D1603" s="56"/>
      <c r="E1603" s="56"/>
      <c r="F1603" s="663">
        <v>401743301</v>
      </c>
      <c r="G1603" s="672">
        <v>282312822</v>
      </c>
      <c r="H1603" s="646">
        <v>46863</v>
      </c>
      <c r="I1603" s="646"/>
      <c r="K1603" s="56"/>
      <c r="L1603" s="56"/>
      <c r="M1603" s="662"/>
      <c r="N1603" s="662"/>
      <c r="O1603" s="56"/>
    </row>
    <row r="1604" spans="1:15">
      <c r="A1604" s="56"/>
      <c r="B1604" s="653">
        <v>44519</v>
      </c>
      <c r="C1604" s="654">
        <f t="shared" si="23"/>
        <v>9708050345</v>
      </c>
      <c r="D1604" s="56"/>
      <c r="E1604" s="56"/>
      <c r="F1604" s="663">
        <v>169360233</v>
      </c>
      <c r="G1604" s="672">
        <v>282324722</v>
      </c>
      <c r="H1604" s="646">
        <v>49193</v>
      </c>
      <c r="I1604" s="646"/>
      <c r="K1604" s="56"/>
      <c r="L1604" s="56"/>
      <c r="M1604" s="662"/>
      <c r="N1604" s="662"/>
      <c r="O1604" s="56"/>
    </row>
    <row r="1605" spans="1:15">
      <c r="A1605" s="56"/>
      <c r="B1605" s="653">
        <v>44520</v>
      </c>
      <c r="C1605" s="654">
        <f t="shared" si="23"/>
        <v>10020229792</v>
      </c>
      <c r="D1605" s="56"/>
      <c r="E1605" s="56"/>
      <c r="F1605" s="663">
        <v>481539680</v>
      </c>
      <c r="G1605" s="672">
        <v>282332065</v>
      </c>
      <c r="H1605" s="646">
        <v>44946</v>
      </c>
      <c r="I1605" s="646"/>
      <c r="K1605" s="56"/>
      <c r="L1605" s="56"/>
      <c r="M1605" s="662"/>
      <c r="N1605" s="662"/>
      <c r="O1605" s="56"/>
    </row>
    <row r="1606" spans="1:15">
      <c r="A1606" s="56"/>
      <c r="B1606" s="653">
        <v>44521</v>
      </c>
      <c r="C1606" s="654">
        <f t="shared" si="23"/>
        <v>10241309739</v>
      </c>
      <c r="D1606" s="56"/>
      <c r="E1606" s="56"/>
      <c r="F1606" s="663">
        <v>702619627</v>
      </c>
      <c r="G1606" s="672">
        <v>282549021</v>
      </c>
      <c r="H1606" s="646">
        <v>47866</v>
      </c>
      <c r="I1606" s="646"/>
      <c r="K1606" s="56"/>
      <c r="L1606" s="56"/>
      <c r="M1606" s="662"/>
      <c r="N1606" s="662"/>
      <c r="O1606" s="56"/>
    </row>
    <row r="1607" spans="1:15">
      <c r="A1607" s="56"/>
      <c r="B1607" s="653">
        <v>44522</v>
      </c>
      <c r="C1607" s="654">
        <f t="shared" si="23"/>
        <v>9647008524</v>
      </c>
      <c r="D1607" s="56"/>
      <c r="E1607" s="56"/>
      <c r="F1607" s="663">
        <v>108318412</v>
      </c>
      <c r="G1607" s="672">
        <v>282870708</v>
      </c>
      <c r="H1607" s="646">
        <v>44331</v>
      </c>
      <c r="I1607" s="646"/>
      <c r="K1607" s="56"/>
      <c r="L1607" s="56"/>
      <c r="M1607" s="662"/>
      <c r="N1607" s="662"/>
      <c r="O1607" s="56"/>
    </row>
    <row r="1608" spans="1:15">
      <c r="A1608" s="56"/>
      <c r="B1608" s="653">
        <v>44523</v>
      </c>
      <c r="C1608" s="654">
        <f t="shared" si="23"/>
        <v>9829033063</v>
      </c>
      <c r="D1608" s="56"/>
      <c r="E1608" s="56"/>
      <c r="F1608" s="663">
        <v>290342951</v>
      </c>
      <c r="G1608" s="672">
        <v>282896640</v>
      </c>
      <c r="H1608" s="646">
        <v>47115</v>
      </c>
      <c r="I1608" s="646"/>
      <c r="K1608" s="56"/>
      <c r="L1608" s="56"/>
      <c r="M1608" s="662"/>
      <c r="N1608" s="662"/>
      <c r="O1608" s="56"/>
    </row>
    <row r="1609" spans="1:15">
      <c r="A1609" s="56"/>
      <c r="B1609" s="653">
        <v>44524</v>
      </c>
      <c r="C1609" s="654">
        <f t="shared" si="23"/>
        <v>9745415080</v>
      </c>
      <c r="D1609" s="56"/>
      <c r="E1609" s="56"/>
      <c r="F1609" s="663">
        <v>206724968</v>
      </c>
      <c r="G1609" s="672">
        <v>282956692</v>
      </c>
      <c r="H1609" s="646">
        <v>43692</v>
      </c>
      <c r="I1609" s="646"/>
      <c r="K1609" s="56"/>
      <c r="L1609" s="56"/>
      <c r="M1609" s="662"/>
      <c r="N1609" s="662"/>
      <c r="O1609" s="56"/>
    </row>
    <row r="1610" spans="1:15">
      <c r="A1610" s="56"/>
      <c r="B1610" s="653">
        <v>44525</v>
      </c>
      <c r="C1610" s="654">
        <f t="shared" si="23"/>
        <v>9818307369</v>
      </c>
      <c r="D1610" s="56"/>
      <c r="E1610" s="56"/>
      <c r="F1610" s="663">
        <v>279617257</v>
      </c>
      <c r="G1610" s="672">
        <v>283155492</v>
      </c>
      <c r="H1610" s="646">
        <v>49804</v>
      </c>
      <c r="I1610" s="646"/>
      <c r="K1610" s="56"/>
      <c r="L1610" s="56"/>
      <c r="M1610" s="662"/>
      <c r="N1610" s="662"/>
      <c r="O1610" s="56"/>
    </row>
    <row r="1611" spans="1:15">
      <c r="A1611" s="56"/>
      <c r="B1611" s="653">
        <v>44526</v>
      </c>
      <c r="C1611" s="654">
        <f t="shared" si="23"/>
        <v>9854230393</v>
      </c>
      <c r="D1611" s="56"/>
      <c r="E1611" s="56"/>
      <c r="F1611" s="663">
        <v>315540281</v>
      </c>
      <c r="G1611" s="672">
        <v>283310825</v>
      </c>
      <c r="H1611" s="646">
        <v>49552</v>
      </c>
      <c r="I1611" s="646"/>
      <c r="K1611" s="56"/>
      <c r="L1611" s="56"/>
      <c r="M1611" s="662"/>
      <c r="N1611" s="662"/>
      <c r="O1611" s="56"/>
    </row>
    <row r="1612" spans="1:15">
      <c r="A1612" s="56"/>
      <c r="B1612" s="653">
        <v>44527</v>
      </c>
      <c r="C1612" s="654">
        <f t="shared" si="23"/>
        <v>9806836662</v>
      </c>
      <c r="D1612" s="56"/>
      <c r="E1612" s="56"/>
      <c r="F1612" s="663">
        <v>268146550</v>
      </c>
      <c r="G1612" s="672">
        <v>283540339</v>
      </c>
      <c r="H1612" s="646">
        <v>50191</v>
      </c>
      <c r="I1612" s="646"/>
      <c r="K1612" s="56"/>
      <c r="L1612" s="56"/>
      <c r="M1612" s="662"/>
      <c r="N1612" s="662"/>
      <c r="O1612" s="56"/>
    </row>
    <row r="1613" spans="1:15">
      <c r="A1613" s="56"/>
      <c r="B1613" s="653">
        <v>44528</v>
      </c>
      <c r="C1613" s="654">
        <f t="shared" si="23"/>
        <v>9977284693</v>
      </c>
      <c r="D1613" s="56"/>
      <c r="E1613" s="56"/>
      <c r="F1613" s="663">
        <v>438594581</v>
      </c>
      <c r="G1613" s="672">
        <v>283703797</v>
      </c>
      <c r="H1613" s="646">
        <v>47053</v>
      </c>
      <c r="I1613" s="646"/>
      <c r="K1613" s="56"/>
      <c r="L1613" s="56"/>
      <c r="M1613" s="662"/>
      <c r="N1613" s="662"/>
      <c r="O1613" s="56"/>
    </row>
    <row r="1614" spans="1:15">
      <c r="A1614" s="56"/>
      <c r="B1614" s="653">
        <v>44529</v>
      </c>
      <c r="C1614" s="654">
        <f t="shared" si="23"/>
        <v>10518592868</v>
      </c>
      <c r="D1614" s="56"/>
      <c r="E1614" s="56"/>
      <c r="F1614" s="663">
        <v>979902756</v>
      </c>
      <c r="G1614" s="672">
        <v>283812001</v>
      </c>
      <c r="H1614" s="646">
        <v>47230</v>
      </c>
      <c r="I1614" s="646"/>
      <c r="K1614" s="56"/>
      <c r="L1614" s="56"/>
      <c r="M1614" s="662"/>
      <c r="N1614" s="662"/>
      <c r="O1614" s="56"/>
    </row>
    <row r="1615" spans="1:15">
      <c r="A1615" s="56"/>
      <c r="B1615" s="653">
        <v>44530</v>
      </c>
      <c r="C1615" s="654">
        <f t="shared" si="23"/>
        <v>10152166667</v>
      </c>
      <c r="D1615" s="56"/>
      <c r="E1615" s="56"/>
      <c r="F1615" s="663">
        <v>613476555</v>
      </c>
      <c r="G1615" s="672">
        <v>283857760</v>
      </c>
      <c r="H1615" s="646">
        <v>49103</v>
      </c>
      <c r="I1615" s="646"/>
      <c r="K1615" s="56"/>
      <c r="L1615" s="56"/>
      <c r="M1615" s="662"/>
      <c r="N1615" s="662"/>
      <c r="O1615" s="56"/>
    </row>
    <row r="1616" spans="1:15">
      <c r="A1616" s="56"/>
      <c r="B1616" s="653">
        <v>44531</v>
      </c>
      <c r="C1616" s="654">
        <f t="shared" si="23"/>
        <v>10302090673</v>
      </c>
      <c r="D1616" s="56"/>
      <c r="E1616" s="56"/>
      <c r="F1616" s="663">
        <v>763400561</v>
      </c>
      <c r="G1616" s="672">
        <v>284076937</v>
      </c>
      <c r="H1616" s="646">
        <v>50351</v>
      </c>
      <c r="I1616" s="646"/>
      <c r="K1616" s="56"/>
      <c r="L1616" s="56"/>
      <c r="M1616" s="662"/>
      <c r="N1616" s="662"/>
      <c r="O1616" s="56"/>
    </row>
    <row r="1617" spans="1:15">
      <c r="A1617" s="56"/>
      <c r="B1617" s="653">
        <v>44532</v>
      </c>
      <c r="C1617" s="654">
        <f t="shared" si="23"/>
        <v>10418646039</v>
      </c>
      <c r="D1617" s="56"/>
      <c r="E1617" s="56"/>
      <c r="F1617" s="663">
        <v>879955927</v>
      </c>
      <c r="G1617" s="672">
        <v>284168400</v>
      </c>
      <c r="H1617" s="646">
        <v>43921</v>
      </c>
      <c r="I1617" s="646"/>
      <c r="K1617" s="56"/>
      <c r="L1617" s="56"/>
      <c r="M1617" s="662"/>
      <c r="N1617" s="662"/>
      <c r="O1617" s="56"/>
    </row>
    <row r="1618" spans="1:15">
      <c r="A1618" s="56"/>
      <c r="B1618" s="653">
        <v>44533</v>
      </c>
      <c r="C1618" s="654">
        <f t="shared" si="23"/>
        <v>9864087112</v>
      </c>
      <c r="D1618" s="56"/>
      <c r="E1618" s="56"/>
      <c r="F1618" s="663">
        <v>325397000</v>
      </c>
      <c r="G1618" s="672">
        <v>284196434</v>
      </c>
      <c r="H1618" s="646">
        <v>43890</v>
      </c>
      <c r="I1618" s="646"/>
      <c r="K1618" s="56"/>
      <c r="L1618" s="56"/>
      <c r="M1618" s="662"/>
      <c r="N1618" s="662"/>
      <c r="O1618" s="56"/>
    </row>
    <row r="1619" spans="1:15">
      <c r="A1619" s="56"/>
      <c r="B1619" s="653">
        <v>44534</v>
      </c>
      <c r="C1619" s="654">
        <f t="shared" si="23"/>
        <v>10250591947</v>
      </c>
      <c r="D1619" s="56"/>
      <c r="E1619" s="56"/>
      <c r="F1619" s="663">
        <v>711901835</v>
      </c>
      <c r="G1619" s="672">
        <v>284541714</v>
      </c>
      <c r="H1619" s="646">
        <v>50101</v>
      </c>
      <c r="I1619" s="646"/>
      <c r="K1619" s="56"/>
      <c r="L1619" s="56"/>
      <c r="M1619" s="662"/>
      <c r="N1619" s="662"/>
      <c r="O1619" s="56"/>
    </row>
    <row r="1620" spans="1:15">
      <c r="A1620" s="56"/>
      <c r="B1620" s="653">
        <v>44535</v>
      </c>
      <c r="C1620" s="654">
        <f t="shared" si="23"/>
        <v>9694565578</v>
      </c>
      <c r="D1620" s="56"/>
      <c r="E1620" s="56"/>
      <c r="F1620" s="663">
        <v>155875466</v>
      </c>
      <c r="G1620" s="672">
        <v>285019868</v>
      </c>
      <c r="H1620" s="646">
        <v>46585</v>
      </c>
      <c r="I1620" s="646"/>
      <c r="K1620" s="56"/>
      <c r="L1620" s="56"/>
      <c r="M1620" s="662"/>
      <c r="N1620" s="662"/>
      <c r="O1620" s="56"/>
    </row>
    <row r="1621" spans="1:15">
      <c r="A1621" s="56"/>
      <c r="B1621" s="653">
        <v>44536</v>
      </c>
      <c r="C1621" s="654">
        <f t="shared" si="23"/>
        <v>10093598870</v>
      </c>
      <c r="D1621" s="56"/>
      <c r="E1621" s="56"/>
      <c r="F1621" s="663">
        <v>554908758</v>
      </c>
      <c r="G1621" s="672">
        <v>285062693</v>
      </c>
      <c r="H1621" s="646">
        <v>47868</v>
      </c>
      <c r="I1621" s="646"/>
      <c r="K1621" s="56"/>
      <c r="L1621" s="56"/>
      <c r="M1621" s="662"/>
      <c r="N1621" s="662"/>
      <c r="O1621" s="56"/>
    </row>
    <row r="1622" spans="1:15">
      <c r="A1622" s="56"/>
      <c r="B1622" s="653">
        <v>44537</v>
      </c>
      <c r="C1622" s="654">
        <f t="shared" si="23"/>
        <v>9877737089</v>
      </c>
      <c r="D1622" s="56"/>
      <c r="E1622" s="56"/>
      <c r="F1622" s="663">
        <v>339046977</v>
      </c>
      <c r="G1622" s="672">
        <v>285129842</v>
      </c>
      <c r="H1622" s="646">
        <v>43650</v>
      </c>
      <c r="I1622" s="646"/>
      <c r="K1622" s="56"/>
      <c r="L1622" s="56"/>
      <c r="M1622" s="662"/>
      <c r="N1622" s="662"/>
      <c r="O1622" s="56"/>
    </row>
    <row r="1623" spans="1:15">
      <c r="A1623" s="56"/>
      <c r="B1623" s="653">
        <v>44538</v>
      </c>
      <c r="C1623" s="654">
        <f t="shared" si="23"/>
        <v>10313624931</v>
      </c>
      <c r="D1623" s="56"/>
      <c r="E1623" s="56"/>
      <c r="F1623" s="663">
        <v>774934819</v>
      </c>
      <c r="G1623" s="672">
        <v>285478602</v>
      </c>
      <c r="H1623" s="646">
        <v>47927</v>
      </c>
      <c r="I1623" s="646"/>
      <c r="K1623" s="56"/>
      <c r="L1623" s="56"/>
      <c r="M1623" s="662"/>
      <c r="N1623" s="662"/>
      <c r="O1623" s="56"/>
    </row>
    <row r="1624" spans="1:15">
      <c r="A1624" s="56"/>
      <c r="B1624" s="653">
        <v>44539</v>
      </c>
      <c r="C1624" s="654">
        <f t="shared" si="23"/>
        <v>9970131775</v>
      </c>
      <c r="D1624" s="56"/>
      <c r="E1624" s="56"/>
      <c r="F1624" s="663">
        <v>431441663</v>
      </c>
      <c r="G1624" s="672">
        <v>285534653</v>
      </c>
      <c r="H1624" s="646">
        <v>43929</v>
      </c>
      <c r="I1624" s="646"/>
      <c r="K1624" s="56"/>
      <c r="L1624" s="56"/>
      <c r="M1624" s="662"/>
      <c r="N1624" s="662"/>
      <c r="O1624" s="56"/>
    </row>
    <row r="1625" spans="1:15">
      <c r="A1625" s="56"/>
      <c r="B1625" s="653">
        <v>44540</v>
      </c>
      <c r="C1625" s="654">
        <f t="shared" si="23"/>
        <v>9830977083</v>
      </c>
      <c r="D1625" s="56"/>
      <c r="E1625" s="56"/>
      <c r="F1625" s="663">
        <v>292286971</v>
      </c>
      <c r="G1625" s="672">
        <v>285557475</v>
      </c>
      <c r="H1625" s="646">
        <v>47833</v>
      </c>
      <c r="I1625" s="646"/>
      <c r="K1625" s="56"/>
      <c r="L1625" s="56"/>
      <c r="M1625" s="662"/>
      <c r="N1625" s="662"/>
      <c r="O1625" s="56"/>
    </row>
    <row r="1626" spans="1:15">
      <c r="A1626" s="56"/>
      <c r="B1626" s="653">
        <v>44541</v>
      </c>
      <c r="C1626" s="654">
        <f t="shared" si="23"/>
        <v>9787969112</v>
      </c>
      <c r="D1626" s="56"/>
      <c r="E1626" s="56"/>
      <c r="F1626" s="663">
        <v>249279000</v>
      </c>
      <c r="G1626" s="672">
        <v>285767980</v>
      </c>
      <c r="H1626" s="646">
        <v>45732</v>
      </c>
      <c r="I1626" s="646"/>
      <c r="K1626" s="56"/>
      <c r="L1626" s="56"/>
      <c r="M1626" s="662"/>
      <c r="N1626" s="662"/>
      <c r="O1626" s="56"/>
    </row>
    <row r="1627" spans="1:15">
      <c r="A1627" s="56"/>
      <c r="B1627" s="653">
        <v>44542</v>
      </c>
      <c r="C1627" s="654">
        <f t="shared" si="23"/>
        <v>9732554703</v>
      </c>
      <c r="D1627" s="56"/>
      <c r="E1627" s="56"/>
      <c r="F1627" s="663">
        <v>193864591</v>
      </c>
      <c r="G1627" s="672">
        <v>285840227</v>
      </c>
      <c r="H1627" s="646">
        <v>48587</v>
      </c>
      <c r="I1627" s="646"/>
      <c r="K1627" s="56"/>
      <c r="L1627" s="56"/>
      <c r="M1627" s="662"/>
      <c r="N1627" s="662"/>
      <c r="O1627" s="56"/>
    </row>
    <row r="1628" spans="1:15">
      <c r="A1628" s="56"/>
      <c r="B1628" s="653">
        <v>44543</v>
      </c>
      <c r="C1628" s="654">
        <f t="shared" si="23"/>
        <v>10141398705</v>
      </c>
      <c r="D1628" s="56"/>
      <c r="E1628" s="56"/>
      <c r="F1628" s="663">
        <v>602708593</v>
      </c>
      <c r="G1628" s="672">
        <v>285986440</v>
      </c>
      <c r="H1628" s="646">
        <v>46403</v>
      </c>
      <c r="I1628" s="646"/>
      <c r="K1628" s="56"/>
      <c r="L1628" s="56"/>
      <c r="M1628" s="662"/>
      <c r="N1628" s="662"/>
      <c r="O1628" s="56"/>
    </row>
    <row r="1629" spans="1:15">
      <c r="A1629" s="56"/>
      <c r="B1629" s="653">
        <v>44544</v>
      </c>
      <c r="C1629" s="654">
        <f t="shared" si="23"/>
        <v>10362953748</v>
      </c>
      <c r="D1629" s="56"/>
      <c r="E1629" s="56"/>
      <c r="F1629" s="663">
        <v>824263636</v>
      </c>
      <c r="G1629" s="672">
        <v>286108779</v>
      </c>
      <c r="H1629" s="646">
        <v>49161</v>
      </c>
      <c r="I1629" s="646"/>
      <c r="K1629" s="56"/>
      <c r="L1629" s="56"/>
      <c r="M1629" s="662"/>
      <c r="N1629" s="662"/>
      <c r="O1629" s="56"/>
    </row>
    <row r="1630" spans="1:15">
      <c r="A1630" s="56"/>
      <c r="B1630" s="653">
        <v>44545</v>
      </c>
      <c r="C1630" s="654">
        <f t="shared" si="23"/>
        <v>9884950309</v>
      </c>
      <c r="D1630" s="56"/>
      <c r="E1630" s="56"/>
      <c r="F1630" s="663">
        <v>346260197</v>
      </c>
      <c r="G1630" s="672">
        <v>286287472</v>
      </c>
      <c r="H1630" s="646">
        <v>47291</v>
      </c>
      <c r="I1630" s="646"/>
      <c r="K1630" s="56"/>
      <c r="L1630" s="56"/>
      <c r="M1630" s="662"/>
      <c r="N1630" s="662"/>
      <c r="O1630" s="56"/>
    </row>
    <row r="1631" spans="1:15">
      <c r="A1631" s="56"/>
      <c r="B1631" s="653">
        <v>44546</v>
      </c>
      <c r="C1631" s="654">
        <f t="shared" si="23"/>
        <v>9724312818</v>
      </c>
      <c r="D1631" s="56"/>
      <c r="E1631" s="56"/>
      <c r="F1631" s="663">
        <v>185622706</v>
      </c>
      <c r="G1631" s="672">
        <v>286410585</v>
      </c>
      <c r="H1631" s="646">
        <v>44271</v>
      </c>
      <c r="I1631" s="646"/>
      <c r="K1631" s="56"/>
      <c r="L1631" s="56"/>
      <c r="M1631" s="662"/>
      <c r="N1631" s="662"/>
      <c r="O1631" s="56"/>
    </row>
    <row r="1632" spans="1:15">
      <c r="A1632" s="56"/>
      <c r="B1632" s="653">
        <v>44547</v>
      </c>
      <c r="C1632" s="654">
        <f t="shared" ref="C1632:C1695" si="24">F1632+(F$88*28679+98765)+(G$88*6587+87654)+(E$88*9537+76543)+(J$88*5713+4528)</f>
        <v>9987246228</v>
      </c>
      <c r="D1632" s="56"/>
      <c r="E1632" s="56"/>
      <c r="F1632" s="663">
        <v>448556116</v>
      </c>
      <c r="G1632" s="672">
        <v>286786527</v>
      </c>
      <c r="H1632" s="646">
        <v>44835</v>
      </c>
      <c r="I1632" s="646"/>
      <c r="K1632" s="56"/>
      <c r="L1632" s="56"/>
      <c r="M1632" s="662"/>
      <c r="N1632" s="662"/>
      <c r="O1632" s="56"/>
    </row>
    <row r="1633" spans="1:15">
      <c r="A1633" s="56"/>
      <c r="B1633" s="653">
        <v>44548</v>
      </c>
      <c r="C1633" s="654">
        <f t="shared" si="24"/>
        <v>9685622644</v>
      </c>
      <c r="D1633" s="56"/>
      <c r="E1633" s="56"/>
      <c r="F1633" s="663">
        <v>146932532</v>
      </c>
      <c r="G1633" s="672">
        <v>287002707</v>
      </c>
      <c r="H1633" s="646">
        <v>43806</v>
      </c>
      <c r="I1633" s="646"/>
      <c r="K1633" s="56"/>
      <c r="L1633" s="56"/>
      <c r="M1633" s="662"/>
      <c r="N1633" s="662"/>
      <c r="O1633" s="56"/>
    </row>
    <row r="1634" spans="1:15">
      <c r="A1634" s="56"/>
      <c r="B1634" s="653">
        <v>44549</v>
      </c>
      <c r="C1634" s="654">
        <f t="shared" si="24"/>
        <v>10116634234</v>
      </c>
      <c r="D1634" s="56"/>
      <c r="E1634" s="56"/>
      <c r="F1634" s="663">
        <v>577944122</v>
      </c>
      <c r="G1634" s="672">
        <v>287388375</v>
      </c>
      <c r="H1634" s="646">
        <v>45636</v>
      </c>
      <c r="I1634" s="646"/>
      <c r="K1634" s="56"/>
      <c r="L1634" s="56"/>
      <c r="M1634" s="662"/>
      <c r="N1634" s="662"/>
      <c r="O1634" s="56"/>
    </row>
    <row r="1635" spans="1:15">
      <c r="A1635" s="56"/>
      <c r="B1635" s="653">
        <v>44550</v>
      </c>
      <c r="C1635" s="654">
        <f t="shared" si="24"/>
        <v>10140394601</v>
      </c>
      <c r="D1635" s="56"/>
      <c r="E1635" s="56"/>
      <c r="F1635" s="663">
        <v>601704489</v>
      </c>
      <c r="G1635" s="672">
        <v>287485048</v>
      </c>
      <c r="H1635" s="646">
        <v>43973</v>
      </c>
      <c r="I1635" s="646"/>
      <c r="K1635" s="56"/>
      <c r="L1635" s="56"/>
      <c r="M1635" s="662"/>
      <c r="N1635" s="662"/>
      <c r="O1635" s="56"/>
    </row>
    <row r="1636" spans="1:15">
      <c r="A1636" s="56"/>
      <c r="B1636" s="653">
        <v>44551</v>
      </c>
      <c r="C1636" s="654">
        <f t="shared" si="24"/>
        <v>9792006165</v>
      </c>
      <c r="D1636" s="56"/>
      <c r="E1636" s="56"/>
      <c r="F1636" s="663">
        <v>253316053</v>
      </c>
      <c r="G1636" s="672">
        <v>287614829</v>
      </c>
      <c r="H1636" s="646">
        <v>43487</v>
      </c>
      <c r="I1636" s="646"/>
      <c r="K1636" s="56"/>
      <c r="L1636" s="56"/>
      <c r="M1636" s="662"/>
      <c r="N1636" s="662"/>
      <c r="O1636" s="56"/>
    </row>
    <row r="1637" spans="1:15">
      <c r="A1637" s="56"/>
      <c r="B1637" s="653">
        <v>44552</v>
      </c>
      <c r="C1637" s="654">
        <f t="shared" si="24"/>
        <v>10513252037</v>
      </c>
      <c r="D1637" s="56"/>
      <c r="E1637" s="56"/>
      <c r="F1637" s="663">
        <v>974561925</v>
      </c>
      <c r="G1637" s="672">
        <v>287692627</v>
      </c>
      <c r="H1637" s="646">
        <v>47514</v>
      </c>
      <c r="I1637" s="646"/>
      <c r="K1637" s="56"/>
      <c r="L1637" s="56"/>
      <c r="M1637" s="662"/>
      <c r="N1637" s="662"/>
      <c r="O1637" s="56"/>
    </row>
    <row r="1638" spans="1:15">
      <c r="A1638" s="56"/>
      <c r="B1638" s="653">
        <v>44553</v>
      </c>
      <c r="C1638" s="654">
        <f t="shared" si="24"/>
        <v>10410709595</v>
      </c>
      <c r="D1638" s="56"/>
      <c r="E1638" s="56"/>
      <c r="F1638" s="663">
        <v>872019483</v>
      </c>
      <c r="G1638" s="672">
        <v>287805967</v>
      </c>
      <c r="H1638" s="646">
        <v>48740</v>
      </c>
      <c r="I1638" s="646"/>
      <c r="K1638" s="56"/>
      <c r="L1638" s="56"/>
      <c r="M1638" s="662"/>
      <c r="N1638" s="662"/>
      <c r="O1638" s="56"/>
    </row>
    <row r="1639" spans="1:15">
      <c r="A1639" s="56"/>
      <c r="B1639" s="653">
        <v>44554</v>
      </c>
      <c r="C1639" s="654">
        <f t="shared" si="24"/>
        <v>10431624142</v>
      </c>
      <c r="D1639" s="56"/>
      <c r="E1639" s="56"/>
      <c r="F1639" s="663">
        <v>892934030</v>
      </c>
      <c r="G1639" s="672">
        <v>287807125</v>
      </c>
      <c r="H1639" s="646">
        <v>48544</v>
      </c>
      <c r="I1639" s="646"/>
      <c r="K1639" s="56"/>
      <c r="L1639" s="56"/>
      <c r="M1639" s="662"/>
      <c r="N1639" s="662"/>
      <c r="O1639" s="56"/>
    </row>
    <row r="1640" spans="1:15">
      <c r="A1640" s="56"/>
      <c r="B1640" s="653">
        <v>44555</v>
      </c>
      <c r="C1640" s="654">
        <f t="shared" si="24"/>
        <v>9702047858</v>
      </c>
      <c r="D1640" s="56"/>
      <c r="E1640" s="56"/>
      <c r="F1640" s="663">
        <v>163357746</v>
      </c>
      <c r="G1640" s="672">
        <v>287950590</v>
      </c>
      <c r="H1640" s="646">
        <v>49270</v>
      </c>
      <c r="I1640" s="646"/>
      <c r="K1640" s="56"/>
      <c r="L1640" s="56"/>
      <c r="M1640" s="662"/>
      <c r="N1640" s="662"/>
      <c r="O1640" s="56"/>
    </row>
    <row r="1641" spans="1:15">
      <c r="A1641" s="56"/>
      <c r="B1641" s="653">
        <v>44556</v>
      </c>
      <c r="C1641" s="654">
        <f t="shared" si="24"/>
        <v>10104977442</v>
      </c>
      <c r="D1641" s="56"/>
      <c r="E1641" s="56"/>
      <c r="F1641" s="663">
        <v>566287330</v>
      </c>
      <c r="G1641" s="672">
        <v>288017753</v>
      </c>
      <c r="H1641" s="646">
        <v>43474</v>
      </c>
      <c r="I1641" s="646"/>
      <c r="K1641" s="56"/>
      <c r="L1641" s="56"/>
      <c r="M1641" s="662"/>
      <c r="N1641" s="662"/>
      <c r="O1641" s="56"/>
    </row>
    <row r="1642" spans="1:15">
      <c r="A1642" s="56"/>
      <c r="B1642" s="653">
        <v>44557</v>
      </c>
      <c r="C1642" s="654">
        <f t="shared" si="24"/>
        <v>10458153335</v>
      </c>
      <c r="D1642" s="56"/>
      <c r="E1642" s="56"/>
      <c r="F1642" s="663">
        <v>919463223</v>
      </c>
      <c r="G1642" s="672">
        <v>288068637</v>
      </c>
      <c r="H1642" s="646">
        <v>47513</v>
      </c>
      <c r="I1642" s="646"/>
      <c r="K1642" s="56"/>
      <c r="L1642" s="56"/>
      <c r="M1642" s="662"/>
      <c r="N1642" s="662"/>
      <c r="O1642" s="56"/>
    </row>
    <row r="1643" spans="1:15">
      <c r="A1643" s="56"/>
      <c r="B1643" s="653">
        <v>44558</v>
      </c>
      <c r="C1643" s="654">
        <f t="shared" si="24"/>
        <v>9734152285</v>
      </c>
      <c r="D1643" s="56"/>
      <c r="E1643" s="56"/>
      <c r="F1643" s="663">
        <v>195462173</v>
      </c>
      <c r="G1643" s="672">
        <v>288223632</v>
      </c>
      <c r="H1643" s="646">
        <v>48967</v>
      </c>
      <c r="I1643" s="646"/>
      <c r="K1643" s="56"/>
      <c r="L1643" s="56"/>
      <c r="M1643" s="662"/>
      <c r="N1643" s="662"/>
      <c r="O1643" s="56"/>
    </row>
    <row r="1644" spans="1:15">
      <c r="A1644" s="56"/>
      <c r="B1644" s="653">
        <v>44559</v>
      </c>
      <c r="C1644" s="654">
        <f t="shared" si="24"/>
        <v>10236141792</v>
      </c>
      <c r="D1644" s="56"/>
      <c r="E1644" s="56"/>
      <c r="F1644" s="663">
        <v>697451680</v>
      </c>
      <c r="G1644" s="672">
        <v>288636103</v>
      </c>
      <c r="H1644" s="646">
        <v>45271</v>
      </c>
      <c r="I1644" s="646"/>
      <c r="K1644" s="56"/>
      <c r="L1644" s="56"/>
      <c r="M1644" s="662"/>
      <c r="N1644" s="662"/>
      <c r="O1644" s="56"/>
    </row>
    <row r="1645" spans="1:15">
      <c r="A1645" s="56"/>
      <c r="B1645" s="653">
        <v>44560</v>
      </c>
      <c r="C1645" s="654">
        <f t="shared" si="24"/>
        <v>10425043747</v>
      </c>
      <c r="D1645" s="56"/>
      <c r="E1645" s="56"/>
      <c r="F1645" s="663">
        <v>886353635</v>
      </c>
      <c r="G1645" s="672">
        <v>288930523</v>
      </c>
      <c r="H1645" s="646">
        <v>44877</v>
      </c>
      <c r="I1645" s="646"/>
      <c r="K1645" s="56"/>
      <c r="L1645" s="56"/>
      <c r="M1645" s="662"/>
      <c r="N1645" s="662"/>
      <c r="O1645" s="56"/>
    </row>
    <row r="1646" spans="1:15">
      <c r="A1646" s="56"/>
      <c r="B1646" s="653">
        <v>44561</v>
      </c>
      <c r="C1646" s="654">
        <f t="shared" si="24"/>
        <v>10199006413</v>
      </c>
      <c r="D1646" s="56"/>
      <c r="E1646" s="56"/>
      <c r="F1646" s="663">
        <v>660316301</v>
      </c>
      <c r="G1646" s="672">
        <v>288941669</v>
      </c>
      <c r="H1646" s="646">
        <v>47816</v>
      </c>
      <c r="I1646" s="646"/>
      <c r="K1646" s="56"/>
      <c r="L1646" s="56"/>
      <c r="M1646" s="662"/>
      <c r="N1646" s="662"/>
      <c r="O1646" s="56"/>
    </row>
    <row r="1647" spans="1:15">
      <c r="A1647" s="56"/>
      <c r="B1647" s="653">
        <v>44562</v>
      </c>
      <c r="C1647" s="654">
        <f t="shared" si="24"/>
        <v>9725726265</v>
      </c>
      <c r="D1647" s="56"/>
      <c r="E1647" s="56"/>
      <c r="F1647" s="663">
        <v>187036153</v>
      </c>
      <c r="G1647" s="672">
        <v>289191123</v>
      </c>
      <c r="H1647" s="646">
        <v>49839</v>
      </c>
      <c r="I1647" s="646"/>
      <c r="K1647" s="56"/>
      <c r="L1647" s="56"/>
      <c r="M1647" s="662"/>
      <c r="N1647" s="662"/>
      <c r="O1647" s="56"/>
    </row>
    <row r="1648" spans="1:15">
      <c r="A1648" s="56"/>
      <c r="B1648" s="653">
        <v>44563</v>
      </c>
      <c r="C1648" s="654">
        <f t="shared" si="24"/>
        <v>10475514763</v>
      </c>
      <c r="D1648" s="56"/>
      <c r="E1648" s="56"/>
      <c r="F1648" s="663">
        <v>936824651</v>
      </c>
      <c r="G1648" s="672">
        <v>289223619</v>
      </c>
      <c r="H1648" s="646">
        <v>46473</v>
      </c>
      <c r="I1648" s="646"/>
      <c r="K1648" s="56"/>
      <c r="L1648" s="56"/>
      <c r="M1648" s="662"/>
      <c r="N1648" s="662"/>
      <c r="O1648" s="56"/>
    </row>
    <row r="1649" spans="1:15">
      <c r="A1649" s="56"/>
      <c r="B1649" s="653">
        <v>44564</v>
      </c>
      <c r="C1649" s="654">
        <f t="shared" si="24"/>
        <v>10441783878</v>
      </c>
      <c r="D1649" s="56"/>
      <c r="E1649" s="56"/>
      <c r="F1649" s="663">
        <v>903093766</v>
      </c>
      <c r="G1649" s="672">
        <v>289409882</v>
      </c>
      <c r="H1649" s="646">
        <v>44825</v>
      </c>
      <c r="I1649" s="646"/>
      <c r="K1649" s="56"/>
      <c r="L1649" s="56"/>
      <c r="M1649" s="662"/>
      <c r="N1649" s="662"/>
      <c r="O1649" s="56"/>
    </row>
    <row r="1650" spans="1:15">
      <c r="A1650" s="56"/>
      <c r="B1650" s="653">
        <v>44565</v>
      </c>
      <c r="C1650" s="654">
        <f t="shared" si="24"/>
        <v>10010487364</v>
      </c>
      <c r="D1650" s="56"/>
      <c r="E1650" s="56"/>
      <c r="F1650" s="663">
        <v>471797252</v>
      </c>
      <c r="G1650" s="672">
        <v>289547628</v>
      </c>
      <c r="H1650" s="646">
        <v>44958</v>
      </c>
      <c r="I1650" s="646"/>
      <c r="K1650" s="56"/>
      <c r="L1650" s="56"/>
      <c r="M1650" s="662"/>
      <c r="N1650" s="662"/>
      <c r="O1650" s="56"/>
    </row>
    <row r="1651" spans="1:15">
      <c r="A1651" s="56"/>
      <c r="B1651" s="653">
        <v>44566</v>
      </c>
      <c r="C1651" s="654">
        <f t="shared" si="24"/>
        <v>10076602327</v>
      </c>
      <c r="D1651" s="56"/>
      <c r="E1651" s="56"/>
      <c r="F1651" s="663">
        <v>537912215</v>
      </c>
      <c r="G1651" s="672">
        <v>289548828</v>
      </c>
      <c r="H1651" s="646">
        <v>49705</v>
      </c>
      <c r="I1651" s="646"/>
      <c r="K1651" s="56"/>
      <c r="L1651" s="56"/>
      <c r="M1651" s="662"/>
      <c r="N1651" s="662"/>
      <c r="O1651" s="56"/>
    </row>
    <row r="1652" spans="1:15">
      <c r="A1652" s="56"/>
      <c r="B1652" s="653">
        <v>44567</v>
      </c>
      <c r="C1652" s="654">
        <f t="shared" si="24"/>
        <v>10437611725</v>
      </c>
      <c r="D1652" s="56"/>
      <c r="E1652" s="56"/>
      <c r="F1652" s="663">
        <v>898921613</v>
      </c>
      <c r="G1652" s="672">
        <v>289704246</v>
      </c>
      <c r="H1652" s="646">
        <v>49214</v>
      </c>
      <c r="I1652" s="646"/>
      <c r="K1652" s="56"/>
      <c r="L1652" s="56"/>
      <c r="M1652" s="662"/>
      <c r="N1652" s="662"/>
      <c r="O1652" s="56"/>
    </row>
    <row r="1653" spans="1:15">
      <c r="A1653" s="56"/>
      <c r="B1653" s="653">
        <v>44568</v>
      </c>
      <c r="C1653" s="654">
        <f t="shared" si="24"/>
        <v>10464206759</v>
      </c>
      <c r="D1653" s="56"/>
      <c r="E1653" s="56"/>
      <c r="F1653" s="663">
        <v>925516647</v>
      </c>
      <c r="G1653" s="672">
        <v>290156422</v>
      </c>
      <c r="H1653" s="646">
        <v>49376</v>
      </c>
      <c r="I1653" s="646"/>
      <c r="K1653" s="56"/>
      <c r="L1653" s="56"/>
      <c r="M1653" s="662"/>
      <c r="N1653" s="662"/>
      <c r="O1653" s="56"/>
    </row>
    <row r="1654" spans="1:15">
      <c r="A1654" s="56"/>
      <c r="B1654" s="653">
        <v>44569</v>
      </c>
      <c r="C1654" s="654">
        <f t="shared" si="24"/>
        <v>10145315370</v>
      </c>
      <c r="D1654" s="56"/>
      <c r="E1654" s="56"/>
      <c r="F1654" s="663">
        <v>606625258</v>
      </c>
      <c r="G1654" s="672">
        <v>290216890</v>
      </c>
      <c r="H1654" s="646">
        <v>46458</v>
      </c>
      <c r="I1654" s="646"/>
      <c r="K1654" s="56"/>
      <c r="L1654" s="56"/>
      <c r="M1654" s="662"/>
      <c r="N1654" s="662"/>
      <c r="O1654" s="56"/>
    </row>
    <row r="1655" spans="1:15">
      <c r="A1655" s="56"/>
      <c r="B1655" s="653">
        <v>44570</v>
      </c>
      <c r="C1655" s="654">
        <f t="shared" si="24"/>
        <v>10477357250</v>
      </c>
      <c r="D1655" s="56"/>
      <c r="E1655" s="56"/>
      <c r="F1655" s="663">
        <v>938667138</v>
      </c>
      <c r="G1655" s="672">
        <v>290342951</v>
      </c>
      <c r="H1655" s="646">
        <v>44523</v>
      </c>
      <c r="I1655" s="646"/>
      <c r="K1655" s="56"/>
      <c r="L1655" s="56"/>
      <c r="M1655" s="662"/>
      <c r="N1655" s="662"/>
      <c r="O1655" s="56"/>
    </row>
    <row r="1656" spans="1:15">
      <c r="A1656" s="56"/>
      <c r="B1656" s="653">
        <v>44571</v>
      </c>
      <c r="C1656" s="654">
        <f t="shared" si="24"/>
        <v>10165860086</v>
      </c>
      <c r="D1656" s="56"/>
      <c r="E1656" s="56"/>
      <c r="F1656" s="663">
        <v>627169974</v>
      </c>
      <c r="G1656" s="672">
        <v>290551648</v>
      </c>
      <c r="H1656" s="646">
        <v>50059</v>
      </c>
      <c r="I1656" s="646"/>
      <c r="K1656" s="56"/>
      <c r="L1656" s="56"/>
      <c r="M1656" s="662"/>
      <c r="N1656" s="662"/>
      <c r="O1656" s="56"/>
    </row>
    <row r="1657" spans="1:15">
      <c r="A1657" s="56"/>
      <c r="B1657" s="653">
        <v>44572</v>
      </c>
      <c r="C1657" s="654">
        <f t="shared" si="24"/>
        <v>10141791691</v>
      </c>
      <c r="D1657" s="56"/>
      <c r="E1657" s="56"/>
      <c r="F1657" s="663">
        <v>603101579</v>
      </c>
      <c r="G1657" s="672">
        <v>290852055</v>
      </c>
      <c r="H1657" s="646">
        <v>44930</v>
      </c>
      <c r="I1657" s="646"/>
      <c r="K1657" s="56"/>
      <c r="L1657" s="56"/>
      <c r="M1657" s="662"/>
      <c r="N1657" s="662"/>
      <c r="O1657" s="56"/>
    </row>
    <row r="1658" spans="1:15">
      <c r="A1658" s="56"/>
      <c r="B1658" s="653">
        <v>44573</v>
      </c>
      <c r="C1658" s="654">
        <f t="shared" si="24"/>
        <v>10399317798</v>
      </c>
      <c r="D1658" s="56"/>
      <c r="E1658" s="56"/>
      <c r="F1658" s="663">
        <v>860627686</v>
      </c>
      <c r="G1658" s="672">
        <v>290886827</v>
      </c>
      <c r="H1658" s="646">
        <v>43667</v>
      </c>
      <c r="I1658" s="646"/>
      <c r="K1658" s="56"/>
      <c r="L1658" s="56"/>
      <c r="M1658" s="662"/>
      <c r="N1658" s="662"/>
      <c r="O1658" s="56"/>
    </row>
    <row r="1659" spans="1:15">
      <c r="A1659" s="56"/>
      <c r="B1659" s="653">
        <v>44574</v>
      </c>
      <c r="C1659" s="654">
        <f t="shared" si="24"/>
        <v>10032736667</v>
      </c>
      <c r="D1659" s="56"/>
      <c r="E1659" s="56"/>
      <c r="F1659" s="663">
        <v>494046555</v>
      </c>
      <c r="G1659" s="672">
        <v>290903030</v>
      </c>
      <c r="H1659" s="646">
        <v>44500</v>
      </c>
      <c r="I1659" s="646"/>
      <c r="K1659" s="56"/>
      <c r="L1659" s="56"/>
      <c r="M1659" s="662"/>
      <c r="N1659" s="662"/>
      <c r="O1659" s="56"/>
    </row>
    <row r="1660" spans="1:15">
      <c r="A1660" s="56"/>
      <c r="B1660" s="653">
        <v>44575</v>
      </c>
      <c r="C1660" s="654">
        <f t="shared" si="24"/>
        <v>9790826284</v>
      </c>
      <c r="D1660" s="56"/>
      <c r="E1660" s="56"/>
      <c r="F1660" s="663">
        <v>252136172</v>
      </c>
      <c r="G1660" s="672">
        <v>291073243</v>
      </c>
      <c r="H1660" s="646">
        <v>48733</v>
      </c>
      <c r="I1660" s="646"/>
      <c r="K1660" s="56"/>
      <c r="L1660" s="56"/>
      <c r="M1660" s="662"/>
      <c r="N1660" s="662"/>
      <c r="O1660" s="56"/>
    </row>
    <row r="1661" spans="1:15">
      <c r="A1661" s="56"/>
      <c r="B1661" s="653">
        <v>44576</v>
      </c>
      <c r="C1661" s="654">
        <f t="shared" si="24"/>
        <v>9933368305</v>
      </c>
      <c r="D1661" s="56"/>
      <c r="E1661" s="56"/>
      <c r="F1661" s="663">
        <v>394678193</v>
      </c>
      <c r="G1661" s="672">
        <v>291159966</v>
      </c>
      <c r="H1661" s="646">
        <v>48611</v>
      </c>
      <c r="I1661" s="646"/>
      <c r="K1661" s="56"/>
      <c r="L1661" s="56"/>
      <c r="M1661" s="662"/>
      <c r="N1661" s="662"/>
      <c r="O1661" s="56"/>
    </row>
    <row r="1662" spans="1:15">
      <c r="A1662" s="56"/>
      <c r="B1662" s="653">
        <v>44577</v>
      </c>
      <c r="C1662" s="654">
        <f t="shared" si="24"/>
        <v>10200830677</v>
      </c>
      <c r="D1662" s="56"/>
      <c r="E1662" s="56"/>
      <c r="F1662" s="663">
        <v>662140565</v>
      </c>
      <c r="G1662" s="672">
        <v>291179284</v>
      </c>
      <c r="H1662" s="646">
        <v>45982</v>
      </c>
      <c r="I1662" s="646"/>
      <c r="K1662" s="56"/>
      <c r="L1662" s="56"/>
      <c r="M1662" s="662"/>
      <c r="N1662" s="662"/>
      <c r="O1662" s="56"/>
    </row>
    <row r="1663" spans="1:15">
      <c r="A1663" s="56"/>
      <c r="B1663" s="653">
        <v>44578</v>
      </c>
      <c r="C1663" s="654">
        <f t="shared" si="24"/>
        <v>9996336671</v>
      </c>
      <c r="D1663" s="56"/>
      <c r="E1663" s="56"/>
      <c r="F1663" s="663">
        <v>457646559</v>
      </c>
      <c r="G1663" s="672">
        <v>291338918</v>
      </c>
      <c r="H1663" s="646">
        <v>44940</v>
      </c>
      <c r="I1663" s="646"/>
      <c r="K1663" s="56"/>
      <c r="L1663" s="56"/>
      <c r="M1663" s="662"/>
      <c r="N1663" s="662"/>
      <c r="O1663" s="56"/>
    </row>
    <row r="1664" spans="1:15">
      <c r="A1664" s="56"/>
      <c r="B1664" s="653">
        <v>44579</v>
      </c>
      <c r="C1664" s="654">
        <f t="shared" si="24"/>
        <v>10222481355</v>
      </c>
      <c r="D1664" s="56"/>
      <c r="E1664" s="56"/>
      <c r="F1664" s="663">
        <v>683791243</v>
      </c>
      <c r="G1664" s="672">
        <v>292286971</v>
      </c>
      <c r="H1664" s="646">
        <v>44540</v>
      </c>
      <c r="I1664" s="646"/>
      <c r="K1664" s="56"/>
      <c r="L1664" s="56"/>
      <c r="M1664" s="662"/>
      <c r="N1664" s="662"/>
      <c r="O1664" s="56"/>
    </row>
    <row r="1665" spans="1:15">
      <c r="A1665" s="56"/>
      <c r="B1665" s="653">
        <v>44580</v>
      </c>
      <c r="C1665" s="654">
        <f t="shared" si="24"/>
        <v>9914545536</v>
      </c>
      <c r="D1665" s="56"/>
      <c r="E1665" s="56"/>
      <c r="F1665" s="663">
        <v>375855424</v>
      </c>
      <c r="G1665" s="672">
        <v>292358747</v>
      </c>
      <c r="H1665" s="646">
        <v>44676</v>
      </c>
      <c r="I1665" s="646"/>
      <c r="K1665" s="56"/>
      <c r="L1665" s="56"/>
      <c r="M1665" s="662"/>
      <c r="N1665" s="662"/>
      <c r="O1665" s="56"/>
    </row>
    <row r="1666" spans="1:15">
      <c r="A1666" s="56"/>
      <c r="B1666" s="653">
        <v>44581</v>
      </c>
      <c r="C1666" s="654">
        <f t="shared" si="24"/>
        <v>9818080430</v>
      </c>
      <c r="D1666" s="56"/>
      <c r="E1666" s="56"/>
      <c r="F1666" s="663">
        <v>279390318</v>
      </c>
      <c r="G1666" s="672">
        <v>292497729</v>
      </c>
      <c r="H1666" s="646">
        <v>50151</v>
      </c>
      <c r="I1666" s="646"/>
      <c r="K1666" s="56"/>
      <c r="L1666" s="56"/>
      <c r="M1666" s="662"/>
      <c r="N1666" s="662"/>
      <c r="O1666" s="56"/>
    </row>
    <row r="1667" spans="1:15">
      <c r="A1667" s="56"/>
      <c r="B1667" s="653">
        <v>44582</v>
      </c>
      <c r="C1667" s="654">
        <f t="shared" si="24"/>
        <v>10281439344</v>
      </c>
      <c r="D1667" s="56"/>
      <c r="E1667" s="56"/>
      <c r="F1667" s="663">
        <v>742749232</v>
      </c>
      <c r="G1667" s="672">
        <v>292770449</v>
      </c>
      <c r="H1667" s="646">
        <v>47351</v>
      </c>
      <c r="I1667" s="646"/>
      <c r="K1667" s="56"/>
      <c r="L1667" s="56"/>
      <c r="M1667" s="662"/>
      <c r="N1667" s="662"/>
      <c r="O1667" s="56"/>
    </row>
    <row r="1668" spans="1:15">
      <c r="A1668" s="56"/>
      <c r="B1668" s="653">
        <v>44583</v>
      </c>
      <c r="C1668" s="654">
        <f t="shared" si="24"/>
        <v>9914241373</v>
      </c>
      <c r="D1668" s="56"/>
      <c r="E1668" s="56"/>
      <c r="F1668" s="663">
        <v>375551261</v>
      </c>
      <c r="G1668" s="672">
        <v>292870640</v>
      </c>
      <c r="H1668" s="646">
        <v>43196</v>
      </c>
      <c r="I1668" s="646"/>
      <c r="K1668" s="56"/>
      <c r="L1668" s="56"/>
      <c r="M1668" s="662"/>
      <c r="N1668" s="662"/>
      <c r="O1668" s="56"/>
    </row>
    <row r="1669" spans="1:15">
      <c r="A1669" s="56"/>
      <c r="B1669" s="653">
        <v>44584</v>
      </c>
      <c r="C1669" s="654">
        <f t="shared" si="24"/>
        <v>9795052619</v>
      </c>
      <c r="D1669" s="56"/>
      <c r="E1669" s="56"/>
      <c r="F1669" s="663">
        <v>256362507</v>
      </c>
      <c r="G1669" s="672">
        <v>292962123</v>
      </c>
      <c r="H1669" s="646">
        <v>44374</v>
      </c>
      <c r="I1669" s="646"/>
      <c r="K1669" s="56"/>
      <c r="L1669" s="56"/>
      <c r="M1669" s="662"/>
      <c r="N1669" s="662"/>
      <c r="O1669" s="56"/>
    </row>
    <row r="1670" spans="1:15">
      <c r="A1670" s="56"/>
      <c r="B1670" s="653">
        <v>44585</v>
      </c>
      <c r="C1670" s="654">
        <f t="shared" si="24"/>
        <v>10469956333</v>
      </c>
      <c r="D1670" s="56"/>
      <c r="E1670" s="56"/>
      <c r="F1670" s="663">
        <v>931266221</v>
      </c>
      <c r="G1670" s="672">
        <v>293028744</v>
      </c>
      <c r="H1670" s="646">
        <v>49961</v>
      </c>
      <c r="I1670" s="646"/>
      <c r="K1670" s="56"/>
      <c r="L1670" s="56"/>
      <c r="M1670" s="662"/>
      <c r="N1670" s="662"/>
      <c r="O1670" s="56"/>
    </row>
    <row r="1671" spans="1:15">
      <c r="A1671" s="56"/>
      <c r="B1671" s="653">
        <v>44586</v>
      </c>
      <c r="C1671" s="654">
        <f t="shared" si="24"/>
        <v>10524940486</v>
      </c>
      <c r="D1671" s="56"/>
      <c r="E1671" s="56"/>
      <c r="F1671" s="663">
        <v>986250374</v>
      </c>
      <c r="G1671" s="672">
        <v>293162408</v>
      </c>
      <c r="H1671" s="646">
        <v>49798</v>
      </c>
      <c r="I1671" s="646"/>
      <c r="K1671" s="56"/>
      <c r="L1671" s="56"/>
      <c r="M1671" s="662"/>
      <c r="N1671" s="662"/>
      <c r="O1671" s="56"/>
    </row>
    <row r="1672" spans="1:15">
      <c r="A1672" s="56"/>
      <c r="B1672" s="653">
        <v>44587</v>
      </c>
      <c r="C1672" s="654">
        <f t="shared" si="24"/>
        <v>10507683596</v>
      </c>
      <c r="D1672" s="56"/>
      <c r="E1672" s="56"/>
      <c r="F1672" s="663">
        <v>968993484</v>
      </c>
      <c r="G1672" s="672">
        <v>293226444</v>
      </c>
      <c r="H1672" s="646">
        <v>43165</v>
      </c>
      <c r="I1672" s="646"/>
      <c r="K1672" s="56"/>
      <c r="L1672" s="56"/>
      <c r="M1672" s="662"/>
      <c r="N1672" s="662"/>
      <c r="O1672" s="56"/>
    </row>
    <row r="1673" spans="1:15">
      <c r="A1673" s="56"/>
      <c r="B1673" s="653">
        <v>44588</v>
      </c>
      <c r="C1673" s="654">
        <f t="shared" si="24"/>
        <v>10237820415</v>
      </c>
      <c r="D1673" s="56"/>
      <c r="E1673" s="56"/>
      <c r="F1673" s="663">
        <v>699130303</v>
      </c>
      <c r="G1673" s="672">
        <v>293480155</v>
      </c>
      <c r="H1673" s="646">
        <v>46543</v>
      </c>
      <c r="I1673" s="646"/>
      <c r="K1673" s="56"/>
      <c r="L1673" s="56"/>
      <c r="M1673" s="662"/>
      <c r="N1673" s="662"/>
      <c r="O1673" s="56"/>
    </row>
    <row r="1674" spans="1:15">
      <c r="A1674" s="56"/>
      <c r="B1674" s="653">
        <v>44589</v>
      </c>
      <c r="C1674" s="654">
        <f t="shared" si="24"/>
        <v>9751026740</v>
      </c>
      <c r="D1674" s="56"/>
      <c r="E1674" s="56"/>
      <c r="F1674" s="663">
        <v>212336628</v>
      </c>
      <c r="G1674" s="672">
        <v>293738302</v>
      </c>
      <c r="H1674" s="646">
        <v>49206</v>
      </c>
      <c r="I1674" s="646"/>
      <c r="K1674" s="56"/>
      <c r="L1674" s="56"/>
      <c r="M1674" s="662"/>
      <c r="N1674" s="662"/>
      <c r="O1674" s="56"/>
    </row>
    <row r="1675" spans="1:15">
      <c r="A1675" s="56"/>
      <c r="B1675" s="653">
        <v>44590</v>
      </c>
      <c r="C1675" s="654">
        <f t="shared" si="24"/>
        <v>10336116206</v>
      </c>
      <c r="D1675" s="56"/>
      <c r="E1675" s="56"/>
      <c r="F1675" s="663">
        <v>797426094</v>
      </c>
      <c r="G1675" s="672">
        <v>293849973</v>
      </c>
      <c r="H1675" s="646">
        <v>43534</v>
      </c>
      <c r="I1675" s="646"/>
      <c r="K1675" s="56"/>
      <c r="L1675" s="56"/>
      <c r="M1675" s="662"/>
      <c r="N1675" s="662"/>
      <c r="O1675" s="56"/>
    </row>
    <row r="1676" spans="1:15">
      <c r="A1676" s="56"/>
      <c r="B1676" s="653">
        <v>44591</v>
      </c>
      <c r="C1676" s="654">
        <f t="shared" si="24"/>
        <v>10491178490</v>
      </c>
      <c r="D1676" s="56"/>
      <c r="E1676" s="56"/>
      <c r="F1676" s="663">
        <v>952488378</v>
      </c>
      <c r="G1676" s="672">
        <v>294082405</v>
      </c>
      <c r="H1676" s="646">
        <v>49131</v>
      </c>
      <c r="I1676" s="646"/>
      <c r="K1676" s="56"/>
      <c r="L1676" s="56"/>
      <c r="M1676" s="662"/>
      <c r="N1676" s="662"/>
      <c r="O1676" s="56"/>
    </row>
    <row r="1677" spans="1:15">
      <c r="A1677" s="56"/>
      <c r="B1677" s="653">
        <v>44592</v>
      </c>
      <c r="C1677" s="654">
        <f t="shared" si="24"/>
        <v>10034679378</v>
      </c>
      <c r="D1677" s="56"/>
      <c r="E1677" s="56"/>
      <c r="F1677" s="663">
        <v>495989266</v>
      </c>
      <c r="G1677" s="672">
        <v>294328441</v>
      </c>
      <c r="H1677" s="646">
        <v>45804</v>
      </c>
      <c r="I1677" s="646"/>
      <c r="K1677" s="56"/>
      <c r="L1677" s="56"/>
      <c r="M1677" s="662"/>
      <c r="N1677" s="662"/>
      <c r="O1677" s="56"/>
    </row>
    <row r="1678" spans="1:15">
      <c r="A1678" s="56"/>
      <c r="B1678" s="653">
        <v>44593</v>
      </c>
      <c r="C1678" s="654">
        <f t="shared" si="24"/>
        <v>10224758679</v>
      </c>
      <c r="D1678" s="56"/>
      <c r="E1678" s="56"/>
      <c r="F1678" s="663">
        <v>686068567</v>
      </c>
      <c r="G1678" s="672">
        <v>294402222</v>
      </c>
      <c r="H1678" s="646">
        <v>49597</v>
      </c>
      <c r="I1678" s="646"/>
      <c r="K1678" s="56"/>
      <c r="L1678" s="56"/>
      <c r="M1678" s="662"/>
      <c r="N1678" s="662"/>
      <c r="O1678" s="56"/>
    </row>
    <row r="1679" spans="1:15">
      <c r="A1679" s="56"/>
      <c r="B1679" s="653">
        <v>44594</v>
      </c>
      <c r="C1679" s="654">
        <f t="shared" si="24"/>
        <v>10162778056</v>
      </c>
      <c r="D1679" s="56"/>
      <c r="E1679" s="56"/>
      <c r="F1679" s="663">
        <v>624087944</v>
      </c>
      <c r="G1679" s="672">
        <v>294788899</v>
      </c>
      <c r="H1679" s="646">
        <v>48412</v>
      </c>
      <c r="I1679" s="646"/>
      <c r="K1679" s="56"/>
      <c r="L1679" s="56"/>
      <c r="M1679" s="662"/>
      <c r="N1679" s="662"/>
      <c r="O1679" s="56"/>
    </row>
    <row r="1680" spans="1:15">
      <c r="A1680" s="56"/>
      <c r="B1680" s="653">
        <v>44595</v>
      </c>
      <c r="C1680" s="654">
        <f t="shared" si="24"/>
        <v>10290238312</v>
      </c>
      <c r="D1680" s="56"/>
      <c r="E1680" s="56"/>
      <c r="F1680" s="663">
        <v>751548200</v>
      </c>
      <c r="G1680" s="672">
        <v>295021341</v>
      </c>
      <c r="H1680" s="646">
        <v>49197</v>
      </c>
      <c r="I1680" s="646"/>
      <c r="K1680" s="56"/>
      <c r="L1680" s="56"/>
      <c r="M1680" s="662"/>
      <c r="N1680" s="662"/>
      <c r="O1680" s="56"/>
    </row>
    <row r="1681" spans="1:15">
      <c r="A1681" s="56"/>
      <c r="B1681" s="653">
        <v>44596</v>
      </c>
      <c r="C1681" s="654">
        <f t="shared" si="24"/>
        <v>9699328838</v>
      </c>
      <c r="D1681" s="56"/>
      <c r="E1681" s="56"/>
      <c r="F1681" s="663">
        <v>160638726</v>
      </c>
      <c r="G1681" s="672">
        <v>295079322</v>
      </c>
      <c r="H1681" s="646">
        <v>48327</v>
      </c>
      <c r="I1681" s="646"/>
      <c r="K1681" s="56"/>
      <c r="L1681" s="56"/>
      <c r="M1681" s="662"/>
      <c r="N1681" s="662"/>
      <c r="O1681" s="56"/>
    </row>
    <row r="1682" spans="1:15">
      <c r="A1682" s="56"/>
      <c r="B1682" s="653">
        <v>44597</v>
      </c>
      <c r="C1682" s="654">
        <f t="shared" si="24"/>
        <v>10493864256</v>
      </c>
      <c r="D1682" s="56"/>
      <c r="E1682" s="56"/>
      <c r="F1682" s="663">
        <v>955174144</v>
      </c>
      <c r="G1682" s="672">
        <v>295477466</v>
      </c>
      <c r="H1682" s="646">
        <v>43419</v>
      </c>
      <c r="I1682" s="646"/>
      <c r="K1682" s="56"/>
      <c r="L1682" s="56"/>
      <c r="M1682" s="662"/>
      <c r="N1682" s="662"/>
      <c r="O1682" s="56"/>
    </row>
    <row r="1683" spans="1:15">
      <c r="A1683" s="56"/>
      <c r="B1683" s="653">
        <v>44598</v>
      </c>
      <c r="C1683" s="654">
        <f t="shared" si="24"/>
        <v>10085153228</v>
      </c>
      <c r="D1683" s="56"/>
      <c r="E1683" s="56"/>
      <c r="F1683" s="663">
        <v>546463116</v>
      </c>
      <c r="G1683" s="672">
        <v>295517029</v>
      </c>
      <c r="H1683" s="646">
        <v>45099</v>
      </c>
      <c r="I1683" s="646"/>
      <c r="K1683" s="56"/>
      <c r="L1683" s="56"/>
      <c r="M1683" s="662"/>
      <c r="N1683" s="662"/>
      <c r="O1683" s="56"/>
    </row>
    <row r="1684" spans="1:15">
      <c r="A1684" s="56"/>
      <c r="B1684" s="653">
        <v>44599</v>
      </c>
      <c r="C1684" s="654">
        <f t="shared" si="24"/>
        <v>10352058071</v>
      </c>
      <c r="D1684" s="56"/>
      <c r="E1684" s="56"/>
      <c r="F1684" s="663">
        <v>813367959</v>
      </c>
      <c r="G1684" s="672">
        <v>295561032</v>
      </c>
      <c r="H1684" s="646">
        <v>48450</v>
      </c>
      <c r="I1684" s="646"/>
      <c r="K1684" s="56"/>
      <c r="L1684" s="56"/>
      <c r="M1684" s="662"/>
      <c r="N1684" s="662"/>
      <c r="O1684" s="56"/>
    </row>
    <row r="1685" spans="1:15">
      <c r="A1685" s="56"/>
      <c r="B1685" s="653">
        <v>44600</v>
      </c>
      <c r="C1685" s="654">
        <f t="shared" si="24"/>
        <v>10414744670</v>
      </c>
      <c r="D1685" s="56"/>
      <c r="E1685" s="56"/>
      <c r="F1685" s="663">
        <v>876054558</v>
      </c>
      <c r="G1685" s="672">
        <v>295613587</v>
      </c>
      <c r="H1685" s="646">
        <v>45508</v>
      </c>
      <c r="I1685" s="646"/>
      <c r="K1685" s="56"/>
      <c r="L1685" s="56"/>
      <c r="M1685" s="662"/>
      <c r="N1685" s="662"/>
      <c r="O1685" s="56"/>
    </row>
    <row r="1686" spans="1:15">
      <c r="A1686" s="56"/>
      <c r="B1686" s="653">
        <v>44601</v>
      </c>
      <c r="C1686" s="654">
        <f t="shared" si="24"/>
        <v>10533868554</v>
      </c>
      <c r="D1686" s="56"/>
      <c r="E1686" s="56"/>
      <c r="F1686" s="663">
        <v>995178442</v>
      </c>
      <c r="G1686" s="672">
        <v>295726219</v>
      </c>
      <c r="H1686" s="646">
        <v>45166</v>
      </c>
      <c r="I1686" s="646"/>
      <c r="K1686" s="56"/>
      <c r="L1686" s="56"/>
      <c r="M1686" s="662"/>
      <c r="N1686" s="662"/>
      <c r="O1686" s="56"/>
    </row>
    <row r="1687" spans="1:15">
      <c r="A1687" s="56"/>
      <c r="B1687" s="653">
        <v>44602</v>
      </c>
      <c r="C1687" s="654">
        <f t="shared" si="24"/>
        <v>9723955744</v>
      </c>
      <c r="D1687" s="56"/>
      <c r="E1687" s="56"/>
      <c r="F1687" s="663">
        <v>185265632</v>
      </c>
      <c r="G1687" s="672">
        <v>295863781</v>
      </c>
      <c r="H1687" s="646">
        <v>45701</v>
      </c>
      <c r="I1687" s="646"/>
      <c r="K1687" s="56"/>
      <c r="L1687" s="56"/>
      <c r="M1687" s="662"/>
      <c r="N1687" s="662"/>
      <c r="O1687" s="56"/>
    </row>
    <row r="1688" spans="1:15">
      <c r="A1688" s="56"/>
      <c r="B1688" s="653">
        <v>44603</v>
      </c>
      <c r="C1688" s="654">
        <f t="shared" si="24"/>
        <v>10309402043</v>
      </c>
      <c r="D1688" s="56"/>
      <c r="E1688" s="56"/>
      <c r="F1688" s="663">
        <v>770711931</v>
      </c>
      <c r="G1688" s="672">
        <v>295935122</v>
      </c>
      <c r="H1688" s="646">
        <v>46269</v>
      </c>
      <c r="I1688" s="646"/>
      <c r="K1688" s="56"/>
      <c r="L1688" s="56"/>
      <c r="M1688" s="662"/>
      <c r="N1688" s="662"/>
      <c r="O1688" s="56"/>
    </row>
    <row r="1689" spans="1:15">
      <c r="A1689" s="56"/>
      <c r="B1689" s="653">
        <v>44604</v>
      </c>
      <c r="C1689" s="654">
        <f t="shared" si="24"/>
        <v>9838899243</v>
      </c>
      <c r="D1689" s="56"/>
      <c r="E1689" s="56"/>
      <c r="F1689" s="663">
        <v>300209131</v>
      </c>
      <c r="G1689" s="672">
        <v>295954942</v>
      </c>
      <c r="H1689" s="646">
        <v>46503</v>
      </c>
      <c r="I1689" s="646"/>
      <c r="K1689" s="56"/>
      <c r="L1689" s="56"/>
      <c r="M1689" s="662"/>
      <c r="N1689" s="662"/>
      <c r="O1689" s="56"/>
    </row>
    <row r="1690" spans="1:15">
      <c r="A1690" s="56"/>
      <c r="B1690" s="653">
        <v>44605</v>
      </c>
      <c r="C1690" s="654">
        <f t="shared" si="24"/>
        <v>10100937573</v>
      </c>
      <c r="D1690" s="56"/>
      <c r="E1690" s="56"/>
      <c r="F1690" s="663">
        <v>562247461</v>
      </c>
      <c r="G1690" s="672">
        <v>296035400</v>
      </c>
      <c r="H1690" s="646">
        <v>43324</v>
      </c>
      <c r="I1690" s="646"/>
      <c r="K1690" s="56"/>
      <c r="L1690" s="56"/>
      <c r="M1690" s="662"/>
      <c r="N1690" s="662"/>
      <c r="O1690" s="56"/>
    </row>
    <row r="1691" spans="1:15">
      <c r="A1691" s="56"/>
      <c r="B1691" s="653">
        <v>44606</v>
      </c>
      <c r="C1691" s="654">
        <f t="shared" si="24"/>
        <v>10405788077</v>
      </c>
      <c r="D1691" s="56"/>
      <c r="E1691" s="56"/>
      <c r="F1691" s="663">
        <v>867097965</v>
      </c>
      <c r="G1691" s="672">
        <v>296152571</v>
      </c>
      <c r="H1691" s="646">
        <v>48375</v>
      </c>
      <c r="I1691" s="646"/>
      <c r="K1691" s="56"/>
      <c r="L1691" s="56"/>
      <c r="M1691" s="662"/>
      <c r="N1691" s="662"/>
      <c r="O1691" s="56"/>
    </row>
    <row r="1692" spans="1:15">
      <c r="A1692" s="56"/>
      <c r="B1692" s="653">
        <v>44607</v>
      </c>
      <c r="C1692" s="654">
        <f t="shared" si="24"/>
        <v>9933864259</v>
      </c>
      <c r="D1692" s="56"/>
      <c r="E1692" s="56"/>
      <c r="F1692" s="663">
        <v>395174147</v>
      </c>
      <c r="G1692" s="672">
        <v>296161896</v>
      </c>
      <c r="H1692" s="646">
        <v>43872</v>
      </c>
      <c r="I1692" s="646"/>
      <c r="K1692" s="56"/>
      <c r="L1692" s="56"/>
      <c r="M1692" s="662"/>
      <c r="N1692" s="662"/>
      <c r="O1692" s="56"/>
    </row>
    <row r="1693" spans="1:15">
      <c r="A1693" s="56"/>
      <c r="B1693" s="653">
        <v>44608</v>
      </c>
      <c r="C1693" s="654">
        <f t="shared" si="24"/>
        <v>9682807549</v>
      </c>
      <c r="D1693" s="56"/>
      <c r="E1693" s="56"/>
      <c r="F1693" s="663">
        <v>144117437</v>
      </c>
      <c r="G1693" s="672">
        <v>296168348</v>
      </c>
      <c r="H1693" s="646">
        <v>46234</v>
      </c>
      <c r="I1693" s="646"/>
      <c r="K1693" s="56"/>
      <c r="L1693" s="56"/>
      <c r="M1693" s="662"/>
      <c r="N1693" s="662"/>
      <c r="O1693" s="56"/>
    </row>
    <row r="1694" spans="1:15">
      <c r="A1694" s="56"/>
      <c r="B1694" s="653">
        <v>44609</v>
      </c>
      <c r="C1694" s="654">
        <f t="shared" si="24"/>
        <v>9808343992</v>
      </c>
      <c r="D1694" s="56"/>
      <c r="E1694" s="56"/>
      <c r="F1694" s="663">
        <v>269653880</v>
      </c>
      <c r="G1694" s="672">
        <v>296182489</v>
      </c>
      <c r="H1694" s="646">
        <v>50237</v>
      </c>
      <c r="I1694" s="646"/>
      <c r="K1694" s="56"/>
      <c r="L1694" s="56"/>
      <c r="M1694" s="662"/>
      <c r="N1694" s="662"/>
      <c r="O1694" s="56"/>
    </row>
    <row r="1695" spans="1:15">
      <c r="A1695" s="56"/>
      <c r="B1695" s="653">
        <v>44610</v>
      </c>
      <c r="C1695" s="654">
        <f t="shared" si="24"/>
        <v>9942643666</v>
      </c>
      <c r="D1695" s="56"/>
      <c r="E1695" s="56"/>
      <c r="F1695" s="663">
        <v>403953554</v>
      </c>
      <c r="G1695" s="672">
        <v>296327145</v>
      </c>
      <c r="H1695" s="646">
        <v>45268</v>
      </c>
      <c r="I1695" s="646"/>
      <c r="K1695" s="56"/>
      <c r="L1695" s="56"/>
      <c r="M1695" s="662"/>
      <c r="N1695" s="662"/>
      <c r="O1695" s="56"/>
    </row>
    <row r="1696" spans="1:15">
      <c r="A1696" s="56"/>
      <c r="B1696" s="653">
        <v>44611</v>
      </c>
      <c r="C1696" s="654">
        <f t="shared" ref="C1696:C1759" si="25">F1696+(F$88*28679+98765)+(G$88*6587+87654)+(E$88*9537+76543)+(J$88*5713+4528)</f>
        <v>10283728471</v>
      </c>
      <c r="D1696" s="56"/>
      <c r="E1696" s="56"/>
      <c r="F1696" s="663">
        <v>745038359</v>
      </c>
      <c r="G1696" s="672">
        <v>296341617</v>
      </c>
      <c r="H1696" s="646">
        <v>43155</v>
      </c>
      <c r="I1696" s="646"/>
      <c r="K1696" s="56"/>
      <c r="L1696" s="56"/>
      <c r="M1696" s="662"/>
      <c r="N1696" s="662"/>
      <c r="O1696" s="56"/>
    </row>
    <row r="1697" spans="1:15">
      <c r="A1697" s="56"/>
      <c r="B1697" s="653">
        <v>44612</v>
      </c>
      <c r="C1697" s="654">
        <f t="shared" si="25"/>
        <v>10199244769</v>
      </c>
      <c r="D1697" s="56"/>
      <c r="E1697" s="56"/>
      <c r="F1697" s="663">
        <v>660554657</v>
      </c>
      <c r="G1697" s="672">
        <v>296378396</v>
      </c>
      <c r="H1697" s="646">
        <v>46084</v>
      </c>
      <c r="I1697" s="646"/>
      <c r="K1697" s="56"/>
      <c r="L1697" s="56"/>
      <c r="M1697" s="662"/>
      <c r="N1697" s="662"/>
      <c r="O1697" s="56"/>
    </row>
    <row r="1698" spans="1:15">
      <c r="A1698" s="56"/>
      <c r="B1698" s="653">
        <v>44613</v>
      </c>
      <c r="C1698" s="654">
        <f t="shared" si="25"/>
        <v>10142485763</v>
      </c>
      <c r="D1698" s="56"/>
      <c r="E1698" s="56"/>
      <c r="F1698" s="663">
        <v>603795651</v>
      </c>
      <c r="G1698" s="672">
        <v>296621646</v>
      </c>
      <c r="H1698" s="646">
        <v>43885</v>
      </c>
      <c r="I1698" s="646"/>
      <c r="K1698" s="56"/>
      <c r="L1698" s="56"/>
      <c r="M1698" s="662"/>
      <c r="N1698" s="662"/>
      <c r="O1698" s="56"/>
    </row>
    <row r="1699" spans="1:15">
      <c r="A1699" s="56"/>
      <c r="B1699" s="653">
        <v>44614</v>
      </c>
      <c r="C1699" s="654">
        <f t="shared" si="25"/>
        <v>10047117143</v>
      </c>
      <c r="D1699" s="56"/>
      <c r="E1699" s="56"/>
      <c r="F1699" s="663">
        <v>508427031</v>
      </c>
      <c r="G1699" s="672">
        <v>296630913</v>
      </c>
      <c r="H1699" s="646">
        <v>50159</v>
      </c>
      <c r="I1699" s="646"/>
      <c r="K1699" s="56"/>
      <c r="L1699" s="56"/>
      <c r="M1699" s="662"/>
      <c r="N1699" s="662"/>
      <c r="O1699" s="56"/>
    </row>
    <row r="1700" spans="1:15">
      <c r="A1700" s="56"/>
      <c r="B1700" s="653">
        <v>44615</v>
      </c>
      <c r="C1700" s="654">
        <f t="shared" si="25"/>
        <v>10135140498</v>
      </c>
      <c r="D1700" s="56"/>
      <c r="E1700" s="56"/>
      <c r="F1700" s="663">
        <v>596450386</v>
      </c>
      <c r="G1700" s="672">
        <v>296756436</v>
      </c>
      <c r="H1700" s="646">
        <v>47466</v>
      </c>
      <c r="I1700" s="646"/>
      <c r="K1700" s="56"/>
      <c r="L1700" s="56"/>
      <c r="M1700" s="662"/>
      <c r="N1700" s="662"/>
      <c r="O1700" s="56"/>
    </row>
    <row r="1701" spans="1:15">
      <c r="A1701" s="56"/>
      <c r="B1701" s="653">
        <v>44616</v>
      </c>
      <c r="C1701" s="654">
        <f t="shared" si="25"/>
        <v>10205864143</v>
      </c>
      <c r="D1701" s="56"/>
      <c r="E1701" s="56"/>
      <c r="F1701" s="663">
        <v>667174031</v>
      </c>
      <c r="G1701" s="672">
        <v>296791473</v>
      </c>
      <c r="H1701" s="646">
        <v>48979</v>
      </c>
      <c r="I1701" s="646"/>
      <c r="K1701" s="56"/>
      <c r="L1701" s="56"/>
      <c r="M1701" s="662"/>
      <c r="N1701" s="662"/>
      <c r="O1701" s="56"/>
    </row>
    <row r="1702" spans="1:15">
      <c r="A1702" s="56"/>
      <c r="B1702" s="653">
        <v>44617</v>
      </c>
      <c r="C1702" s="654">
        <f t="shared" si="25"/>
        <v>9848601915</v>
      </c>
      <c r="D1702" s="56"/>
      <c r="E1702" s="56"/>
      <c r="F1702" s="663">
        <v>309911803</v>
      </c>
      <c r="G1702" s="672">
        <v>296934022</v>
      </c>
      <c r="H1702" s="646">
        <v>49709</v>
      </c>
      <c r="I1702" s="646"/>
      <c r="K1702" s="56"/>
      <c r="L1702" s="56"/>
      <c r="M1702" s="662"/>
      <c r="N1702" s="662"/>
      <c r="O1702" s="56"/>
    </row>
    <row r="1703" spans="1:15">
      <c r="A1703" s="56"/>
      <c r="B1703" s="653">
        <v>44618</v>
      </c>
      <c r="C1703" s="654">
        <f t="shared" si="25"/>
        <v>10266972486</v>
      </c>
      <c r="D1703" s="56"/>
      <c r="E1703" s="56"/>
      <c r="F1703" s="663">
        <v>728282374</v>
      </c>
      <c r="G1703" s="672">
        <v>296963635</v>
      </c>
      <c r="H1703" s="646">
        <v>43082</v>
      </c>
      <c r="I1703" s="646"/>
      <c r="K1703" s="56"/>
      <c r="L1703" s="56"/>
      <c r="M1703" s="662"/>
      <c r="N1703" s="662"/>
      <c r="O1703" s="56"/>
    </row>
    <row r="1704" spans="1:15">
      <c r="A1704" s="56"/>
      <c r="B1704" s="653">
        <v>44619</v>
      </c>
      <c r="C1704" s="654">
        <f t="shared" si="25"/>
        <v>10257967172</v>
      </c>
      <c r="D1704" s="56"/>
      <c r="E1704" s="56"/>
      <c r="F1704" s="663">
        <v>719277060</v>
      </c>
      <c r="G1704" s="672">
        <v>297018271</v>
      </c>
      <c r="H1704" s="646">
        <v>49424</v>
      </c>
      <c r="I1704" s="646"/>
      <c r="K1704" s="56"/>
      <c r="L1704" s="56"/>
      <c r="M1704" s="662"/>
      <c r="N1704" s="662"/>
      <c r="O1704" s="56"/>
    </row>
    <row r="1705" spans="1:15">
      <c r="A1705" s="56"/>
      <c r="B1705" s="653">
        <v>44620</v>
      </c>
      <c r="C1705" s="654">
        <f t="shared" si="25"/>
        <v>10457399607</v>
      </c>
      <c r="D1705" s="56"/>
      <c r="E1705" s="56"/>
      <c r="F1705" s="663">
        <v>918709495</v>
      </c>
      <c r="G1705" s="672">
        <v>297165308</v>
      </c>
      <c r="H1705" s="646">
        <v>50286</v>
      </c>
      <c r="I1705" s="646"/>
      <c r="K1705" s="56"/>
      <c r="L1705" s="56"/>
      <c r="M1705" s="662"/>
      <c r="N1705" s="662"/>
      <c r="O1705" s="56"/>
    </row>
    <row r="1706" spans="1:15">
      <c r="A1706" s="56"/>
      <c r="B1706" s="653">
        <v>44621</v>
      </c>
      <c r="C1706" s="654">
        <f t="shared" si="25"/>
        <v>10423266753</v>
      </c>
      <c r="D1706" s="56"/>
      <c r="E1706" s="56"/>
      <c r="F1706" s="663">
        <v>884576641</v>
      </c>
      <c r="G1706" s="672">
        <v>297247608</v>
      </c>
      <c r="H1706" s="646">
        <v>47694</v>
      </c>
      <c r="I1706" s="646"/>
      <c r="K1706" s="56"/>
      <c r="L1706" s="56"/>
      <c r="M1706" s="662"/>
      <c r="N1706" s="662"/>
      <c r="O1706" s="56"/>
    </row>
    <row r="1707" spans="1:15">
      <c r="A1707" s="56"/>
      <c r="B1707" s="653">
        <v>44622</v>
      </c>
      <c r="C1707" s="654">
        <f t="shared" si="25"/>
        <v>9802371705</v>
      </c>
      <c r="D1707" s="56"/>
      <c r="E1707" s="56"/>
      <c r="F1707" s="663">
        <v>263681593</v>
      </c>
      <c r="G1707" s="672">
        <v>297257369</v>
      </c>
      <c r="H1707" s="646">
        <v>44325</v>
      </c>
      <c r="I1707" s="646"/>
      <c r="K1707" s="56"/>
      <c r="L1707" s="56"/>
      <c r="M1707" s="662"/>
      <c r="N1707" s="662"/>
      <c r="O1707" s="56"/>
    </row>
    <row r="1708" spans="1:15">
      <c r="A1708" s="56"/>
      <c r="B1708" s="653">
        <v>44623</v>
      </c>
      <c r="C1708" s="654">
        <f t="shared" si="25"/>
        <v>9889001107</v>
      </c>
      <c r="D1708" s="56"/>
      <c r="E1708" s="56"/>
      <c r="F1708" s="663">
        <v>350310995</v>
      </c>
      <c r="G1708" s="672">
        <v>297388455</v>
      </c>
      <c r="H1708" s="646">
        <v>48517</v>
      </c>
      <c r="I1708" s="646"/>
      <c r="K1708" s="56"/>
      <c r="L1708" s="56"/>
      <c r="M1708" s="662"/>
      <c r="N1708" s="662"/>
      <c r="O1708" s="56"/>
    </row>
    <row r="1709" spans="1:15">
      <c r="A1709" s="56"/>
      <c r="B1709" s="653">
        <v>44624</v>
      </c>
      <c r="C1709" s="654">
        <f t="shared" si="25"/>
        <v>9728042471</v>
      </c>
      <c r="D1709" s="56"/>
      <c r="E1709" s="56"/>
      <c r="F1709" s="663">
        <v>189352359</v>
      </c>
      <c r="G1709" s="672">
        <v>297470856</v>
      </c>
      <c r="H1709" s="646">
        <v>45117</v>
      </c>
      <c r="I1709" s="646"/>
      <c r="K1709" s="56"/>
      <c r="L1709" s="56"/>
      <c r="M1709" s="662"/>
      <c r="N1709" s="662"/>
      <c r="O1709" s="56"/>
    </row>
    <row r="1710" spans="1:15">
      <c r="A1710" s="56"/>
      <c r="B1710" s="653">
        <v>44625</v>
      </c>
      <c r="C1710" s="654">
        <f t="shared" si="25"/>
        <v>9659776220</v>
      </c>
      <c r="D1710" s="56"/>
      <c r="E1710" s="56"/>
      <c r="F1710" s="663">
        <v>121086108</v>
      </c>
      <c r="G1710" s="672">
        <v>297497114</v>
      </c>
      <c r="H1710" s="646">
        <v>47982</v>
      </c>
      <c r="I1710" s="646"/>
      <c r="K1710" s="56"/>
      <c r="L1710" s="56"/>
      <c r="M1710" s="662"/>
      <c r="N1710" s="662"/>
      <c r="O1710" s="56"/>
    </row>
    <row r="1711" spans="1:15">
      <c r="A1711" s="56"/>
      <c r="B1711" s="653">
        <v>44626</v>
      </c>
      <c r="C1711" s="654">
        <f t="shared" si="25"/>
        <v>9687564470</v>
      </c>
      <c r="D1711" s="56"/>
      <c r="E1711" s="56"/>
      <c r="F1711" s="663">
        <v>148874358</v>
      </c>
      <c r="G1711" s="672">
        <v>297580903</v>
      </c>
      <c r="H1711" s="646">
        <v>47711</v>
      </c>
      <c r="I1711" s="646"/>
      <c r="K1711" s="56"/>
      <c r="L1711" s="56"/>
      <c r="M1711" s="662"/>
      <c r="N1711" s="662"/>
      <c r="O1711" s="56"/>
    </row>
    <row r="1712" spans="1:15">
      <c r="A1712" s="56"/>
      <c r="B1712" s="653">
        <v>44627</v>
      </c>
      <c r="C1712" s="654">
        <f t="shared" si="25"/>
        <v>9642289853</v>
      </c>
      <c r="D1712" s="56"/>
      <c r="E1712" s="56"/>
      <c r="F1712" s="663">
        <v>103599741</v>
      </c>
      <c r="G1712" s="672">
        <v>297692301</v>
      </c>
      <c r="H1712" s="646">
        <v>46565</v>
      </c>
      <c r="I1712" s="646"/>
      <c r="K1712" s="56"/>
      <c r="L1712" s="56"/>
      <c r="M1712" s="662"/>
      <c r="N1712" s="662"/>
      <c r="O1712" s="56"/>
    </row>
    <row r="1713" spans="1:15">
      <c r="A1713" s="56"/>
      <c r="B1713" s="653">
        <v>44628</v>
      </c>
      <c r="C1713" s="654">
        <f t="shared" si="25"/>
        <v>9652061193</v>
      </c>
      <c r="D1713" s="56"/>
      <c r="E1713" s="56"/>
      <c r="F1713" s="663">
        <v>113371081</v>
      </c>
      <c r="G1713" s="672">
        <v>297721881</v>
      </c>
      <c r="H1713" s="646">
        <v>47572</v>
      </c>
      <c r="I1713" s="646"/>
      <c r="K1713" s="56"/>
      <c r="L1713" s="56"/>
      <c r="M1713" s="662"/>
      <c r="N1713" s="662"/>
      <c r="O1713" s="56"/>
    </row>
    <row r="1714" spans="1:15">
      <c r="A1714" s="56"/>
      <c r="B1714" s="653">
        <v>44629</v>
      </c>
      <c r="C1714" s="654">
        <f t="shared" si="25"/>
        <v>10533160815</v>
      </c>
      <c r="D1714" s="56"/>
      <c r="E1714" s="56"/>
      <c r="F1714" s="663">
        <v>994470703</v>
      </c>
      <c r="G1714" s="672">
        <v>297798824</v>
      </c>
      <c r="H1714" s="646">
        <v>47360</v>
      </c>
      <c r="I1714" s="646"/>
      <c r="K1714" s="56"/>
      <c r="L1714" s="56"/>
      <c r="M1714" s="662"/>
      <c r="N1714" s="662"/>
      <c r="O1714" s="56"/>
    </row>
    <row r="1715" spans="1:15">
      <c r="A1715" s="56"/>
      <c r="B1715" s="653">
        <v>44630</v>
      </c>
      <c r="C1715" s="654">
        <f t="shared" si="25"/>
        <v>9688501962</v>
      </c>
      <c r="D1715" s="56"/>
      <c r="E1715" s="56"/>
      <c r="F1715" s="663">
        <v>149811850</v>
      </c>
      <c r="G1715" s="672">
        <v>298122329</v>
      </c>
      <c r="H1715" s="646">
        <v>47139</v>
      </c>
      <c r="I1715" s="646"/>
      <c r="K1715" s="56"/>
      <c r="L1715" s="56"/>
      <c r="M1715" s="662"/>
      <c r="N1715" s="662"/>
      <c r="O1715" s="56"/>
    </row>
    <row r="1716" spans="1:15">
      <c r="A1716" s="56"/>
      <c r="B1716" s="653">
        <v>44631</v>
      </c>
      <c r="C1716" s="654">
        <f t="shared" si="25"/>
        <v>10463302152</v>
      </c>
      <c r="D1716" s="56"/>
      <c r="E1716" s="56"/>
      <c r="F1716" s="663">
        <v>924612040</v>
      </c>
      <c r="G1716" s="672">
        <v>298156326</v>
      </c>
      <c r="H1716" s="646">
        <v>44468</v>
      </c>
      <c r="I1716" s="646"/>
      <c r="K1716" s="56"/>
      <c r="L1716" s="56"/>
      <c r="M1716" s="662"/>
      <c r="N1716" s="662"/>
      <c r="O1716" s="56"/>
    </row>
    <row r="1717" spans="1:15">
      <c r="A1717" s="56"/>
      <c r="B1717" s="653">
        <v>44632</v>
      </c>
      <c r="C1717" s="654">
        <f t="shared" si="25"/>
        <v>10083614210</v>
      </c>
      <c r="D1717" s="56"/>
      <c r="E1717" s="56"/>
      <c r="F1717" s="663">
        <v>544924098</v>
      </c>
      <c r="G1717" s="672">
        <v>298313262</v>
      </c>
      <c r="H1717" s="646">
        <v>47860</v>
      </c>
      <c r="I1717" s="646"/>
      <c r="K1717" s="56"/>
      <c r="L1717" s="56"/>
      <c r="M1717" s="662"/>
      <c r="N1717" s="662"/>
      <c r="O1717" s="56"/>
    </row>
    <row r="1718" spans="1:15">
      <c r="A1718" s="56"/>
      <c r="B1718" s="653">
        <v>44633</v>
      </c>
      <c r="C1718" s="654">
        <f t="shared" si="25"/>
        <v>9648106787</v>
      </c>
      <c r="D1718" s="56"/>
      <c r="E1718" s="56"/>
      <c r="F1718" s="663">
        <v>109416675</v>
      </c>
      <c r="G1718" s="672">
        <v>298319404</v>
      </c>
      <c r="H1718" s="646">
        <v>49175</v>
      </c>
      <c r="I1718" s="646"/>
      <c r="K1718" s="56"/>
      <c r="L1718" s="56"/>
      <c r="M1718" s="662"/>
      <c r="N1718" s="662"/>
      <c r="O1718" s="56"/>
    </row>
    <row r="1719" spans="1:15">
      <c r="A1719" s="56"/>
      <c r="B1719" s="653">
        <v>44634</v>
      </c>
      <c r="C1719" s="654">
        <f t="shared" si="25"/>
        <v>10039567021</v>
      </c>
      <c r="D1719" s="56"/>
      <c r="E1719" s="56"/>
      <c r="F1719" s="663">
        <v>500876909</v>
      </c>
      <c r="G1719" s="672">
        <v>298359398</v>
      </c>
      <c r="H1719" s="646">
        <v>46404</v>
      </c>
      <c r="I1719" s="646"/>
      <c r="K1719" s="56"/>
      <c r="L1719" s="56"/>
      <c r="M1719" s="662"/>
      <c r="N1719" s="662"/>
      <c r="O1719" s="56"/>
    </row>
    <row r="1720" spans="1:15">
      <c r="A1720" s="56"/>
      <c r="B1720" s="653">
        <v>44635</v>
      </c>
      <c r="C1720" s="654">
        <f t="shared" si="25"/>
        <v>9679175035</v>
      </c>
      <c r="D1720" s="56"/>
      <c r="E1720" s="56"/>
      <c r="F1720" s="663">
        <v>140484923</v>
      </c>
      <c r="G1720" s="672">
        <v>298371134</v>
      </c>
      <c r="H1720" s="646">
        <v>48180</v>
      </c>
      <c r="I1720" s="646"/>
      <c r="K1720" s="56"/>
      <c r="L1720" s="56"/>
      <c r="M1720" s="662"/>
      <c r="N1720" s="662"/>
      <c r="O1720" s="56"/>
    </row>
    <row r="1721" spans="1:15">
      <c r="A1721" s="56"/>
      <c r="B1721" s="653">
        <v>44636</v>
      </c>
      <c r="C1721" s="654">
        <f t="shared" si="25"/>
        <v>10173018455</v>
      </c>
      <c r="D1721" s="56"/>
      <c r="E1721" s="56"/>
      <c r="F1721" s="663">
        <v>634328343</v>
      </c>
      <c r="G1721" s="672">
        <v>298412600</v>
      </c>
      <c r="H1721" s="646">
        <v>46492</v>
      </c>
      <c r="I1721" s="646"/>
      <c r="K1721" s="56"/>
      <c r="L1721" s="56"/>
      <c r="M1721" s="662"/>
      <c r="N1721" s="662"/>
      <c r="O1721" s="56"/>
    </row>
    <row r="1722" spans="1:15">
      <c r="A1722" s="56"/>
      <c r="B1722" s="653">
        <v>44637</v>
      </c>
      <c r="C1722" s="654">
        <f t="shared" si="25"/>
        <v>10004793055</v>
      </c>
      <c r="D1722" s="56"/>
      <c r="E1722" s="56"/>
      <c r="F1722" s="663">
        <v>466102943</v>
      </c>
      <c r="G1722" s="672">
        <v>298443591</v>
      </c>
      <c r="H1722" s="646">
        <v>44755</v>
      </c>
      <c r="I1722" s="646"/>
      <c r="K1722" s="56"/>
      <c r="L1722" s="56"/>
      <c r="M1722" s="662"/>
      <c r="N1722" s="662"/>
      <c r="O1722" s="56"/>
    </row>
    <row r="1723" spans="1:15">
      <c r="A1723" s="56"/>
      <c r="B1723" s="653">
        <v>44638</v>
      </c>
      <c r="C1723" s="654">
        <f t="shared" si="25"/>
        <v>10113876953</v>
      </c>
      <c r="D1723" s="56"/>
      <c r="E1723" s="56"/>
      <c r="F1723" s="663">
        <v>575186841</v>
      </c>
      <c r="G1723" s="672">
        <v>298495713</v>
      </c>
      <c r="H1723" s="646">
        <v>45799</v>
      </c>
      <c r="I1723" s="646"/>
      <c r="K1723" s="56"/>
      <c r="L1723" s="56"/>
      <c r="M1723" s="662"/>
      <c r="N1723" s="662"/>
      <c r="O1723" s="56"/>
    </row>
    <row r="1724" spans="1:15">
      <c r="A1724" s="56"/>
      <c r="B1724" s="653">
        <v>44639</v>
      </c>
      <c r="C1724" s="654">
        <f t="shared" si="25"/>
        <v>10172118062</v>
      </c>
      <c r="D1724" s="56"/>
      <c r="E1724" s="56"/>
      <c r="F1724" s="663">
        <v>633427950</v>
      </c>
      <c r="G1724" s="672">
        <v>298921200</v>
      </c>
      <c r="H1724" s="646">
        <v>47305</v>
      </c>
      <c r="I1724" s="646"/>
      <c r="K1724" s="56"/>
      <c r="L1724" s="56"/>
      <c r="M1724" s="662"/>
      <c r="N1724" s="662"/>
      <c r="O1724" s="56"/>
    </row>
    <row r="1725" spans="1:15">
      <c r="A1725" s="56"/>
      <c r="B1725" s="653">
        <v>44640</v>
      </c>
      <c r="C1725" s="654">
        <f t="shared" si="25"/>
        <v>10067804754</v>
      </c>
      <c r="D1725" s="56"/>
      <c r="E1725" s="56"/>
      <c r="F1725" s="663">
        <v>529114642</v>
      </c>
      <c r="G1725" s="672">
        <v>299144829</v>
      </c>
      <c r="H1725" s="646">
        <v>46942</v>
      </c>
      <c r="I1725" s="646"/>
      <c r="K1725" s="56"/>
      <c r="L1725" s="56"/>
      <c r="M1725" s="662"/>
      <c r="N1725" s="662"/>
      <c r="O1725" s="56"/>
    </row>
    <row r="1726" spans="1:15">
      <c r="A1726" s="56"/>
      <c r="B1726" s="653">
        <v>44641</v>
      </c>
      <c r="C1726" s="654">
        <f t="shared" si="25"/>
        <v>9661506767</v>
      </c>
      <c r="D1726" s="56"/>
      <c r="E1726" s="56"/>
      <c r="F1726" s="663">
        <v>122816655</v>
      </c>
      <c r="G1726" s="672">
        <v>299234812</v>
      </c>
      <c r="H1726" s="646">
        <v>43258</v>
      </c>
      <c r="I1726" s="646"/>
      <c r="K1726" s="56"/>
      <c r="L1726" s="56"/>
      <c r="M1726" s="662"/>
      <c r="N1726" s="662"/>
      <c r="O1726" s="56"/>
    </row>
    <row r="1727" spans="1:15">
      <c r="A1727" s="56"/>
      <c r="B1727" s="653">
        <v>44642</v>
      </c>
      <c r="C1727" s="654">
        <f t="shared" si="25"/>
        <v>10095689876</v>
      </c>
      <c r="D1727" s="56"/>
      <c r="E1727" s="56"/>
      <c r="F1727" s="663">
        <v>556999764</v>
      </c>
      <c r="G1727" s="672">
        <v>299267448</v>
      </c>
      <c r="H1727" s="646">
        <v>48758</v>
      </c>
      <c r="I1727" s="646"/>
      <c r="K1727" s="56"/>
      <c r="L1727" s="56"/>
      <c r="M1727" s="662"/>
      <c r="N1727" s="662"/>
      <c r="O1727" s="56"/>
    </row>
    <row r="1728" spans="1:15">
      <c r="A1728" s="56"/>
      <c r="B1728" s="653">
        <v>44643</v>
      </c>
      <c r="C1728" s="654">
        <f t="shared" si="25"/>
        <v>10506774026</v>
      </c>
      <c r="D1728" s="56"/>
      <c r="E1728" s="56"/>
      <c r="F1728" s="663">
        <v>968083914</v>
      </c>
      <c r="G1728" s="672">
        <v>299378362</v>
      </c>
      <c r="H1728" s="646">
        <v>47723</v>
      </c>
      <c r="I1728" s="646"/>
      <c r="K1728" s="56"/>
      <c r="L1728" s="56"/>
      <c r="M1728" s="662"/>
      <c r="N1728" s="662"/>
      <c r="O1728" s="56"/>
    </row>
    <row r="1729" spans="1:15">
      <c r="A1729" s="56"/>
      <c r="B1729" s="653">
        <v>44644</v>
      </c>
      <c r="C1729" s="654">
        <f t="shared" si="25"/>
        <v>9728302165</v>
      </c>
      <c r="D1729" s="56"/>
      <c r="E1729" s="56"/>
      <c r="F1729" s="663">
        <v>189612053</v>
      </c>
      <c r="G1729" s="672">
        <v>299422926</v>
      </c>
      <c r="H1729" s="646">
        <v>46203</v>
      </c>
      <c r="I1729" s="646"/>
      <c r="K1729" s="56"/>
      <c r="L1729" s="56"/>
      <c r="M1729" s="662"/>
      <c r="N1729" s="662"/>
      <c r="O1729" s="56"/>
    </row>
    <row r="1730" spans="1:15">
      <c r="A1730" s="56"/>
      <c r="B1730" s="653">
        <v>44645</v>
      </c>
      <c r="C1730" s="654">
        <f t="shared" si="25"/>
        <v>9648238557</v>
      </c>
      <c r="D1730" s="56"/>
      <c r="E1730" s="56"/>
      <c r="F1730" s="663">
        <v>109548445</v>
      </c>
      <c r="G1730" s="672">
        <v>299625930</v>
      </c>
      <c r="H1730" s="646">
        <v>48686</v>
      </c>
      <c r="I1730" s="646"/>
      <c r="K1730" s="56"/>
      <c r="L1730" s="56"/>
      <c r="M1730" s="662"/>
      <c r="N1730" s="662"/>
      <c r="O1730" s="56"/>
    </row>
    <row r="1731" spans="1:15">
      <c r="A1731" s="56"/>
      <c r="B1731" s="653">
        <v>44646</v>
      </c>
      <c r="C1731" s="654">
        <f t="shared" si="25"/>
        <v>9966434331</v>
      </c>
      <c r="D1731" s="56"/>
      <c r="E1731" s="56"/>
      <c r="F1731" s="663">
        <v>427744219</v>
      </c>
      <c r="G1731" s="672">
        <v>299680459</v>
      </c>
      <c r="H1731" s="646">
        <v>44155</v>
      </c>
      <c r="I1731" s="646"/>
      <c r="K1731" s="56"/>
      <c r="L1731" s="56"/>
      <c r="M1731" s="662"/>
      <c r="N1731" s="662"/>
      <c r="O1731" s="56"/>
    </row>
    <row r="1732" spans="1:15">
      <c r="A1732" s="56"/>
      <c r="B1732" s="653">
        <v>44647</v>
      </c>
      <c r="C1732" s="654">
        <f t="shared" si="25"/>
        <v>9922942730</v>
      </c>
      <c r="D1732" s="56"/>
      <c r="E1732" s="56"/>
      <c r="F1732" s="663">
        <v>384252618</v>
      </c>
      <c r="G1732" s="672">
        <v>299827307</v>
      </c>
      <c r="H1732" s="646">
        <v>43141</v>
      </c>
      <c r="I1732" s="646"/>
      <c r="K1732" s="56"/>
      <c r="L1732" s="56"/>
      <c r="M1732" s="662"/>
      <c r="N1732" s="662"/>
      <c r="O1732" s="56"/>
    </row>
    <row r="1733" spans="1:15">
      <c r="A1733" s="56"/>
      <c r="B1733" s="653">
        <v>44648</v>
      </c>
      <c r="C1733" s="654">
        <f t="shared" si="25"/>
        <v>9818885637</v>
      </c>
      <c r="D1733" s="56"/>
      <c r="E1733" s="56"/>
      <c r="F1733" s="663">
        <v>280195525</v>
      </c>
      <c r="G1733" s="672">
        <v>299922914</v>
      </c>
      <c r="H1733" s="646">
        <v>50220</v>
      </c>
      <c r="I1733" s="646"/>
      <c r="K1733" s="56"/>
      <c r="L1733" s="56"/>
      <c r="M1733" s="662"/>
      <c r="N1733" s="662"/>
      <c r="O1733" s="56"/>
    </row>
    <row r="1734" spans="1:15">
      <c r="A1734" s="56"/>
      <c r="B1734" s="653">
        <v>44649</v>
      </c>
      <c r="C1734" s="654">
        <f t="shared" si="25"/>
        <v>9955307275</v>
      </c>
      <c r="D1734" s="56"/>
      <c r="E1734" s="56"/>
      <c r="F1734" s="663">
        <v>416617163</v>
      </c>
      <c r="G1734" s="672">
        <v>299990414</v>
      </c>
      <c r="H1734" s="646">
        <v>48555</v>
      </c>
      <c r="I1734" s="646"/>
      <c r="K1734" s="56"/>
      <c r="L1734" s="56"/>
      <c r="M1734" s="662"/>
      <c r="N1734" s="662"/>
      <c r="O1734" s="56"/>
    </row>
    <row r="1735" spans="1:15">
      <c r="A1735" s="56"/>
      <c r="B1735" s="653">
        <v>44650</v>
      </c>
      <c r="C1735" s="654">
        <f t="shared" si="25"/>
        <v>9777475627</v>
      </c>
      <c r="D1735" s="56"/>
      <c r="E1735" s="56"/>
      <c r="F1735" s="663">
        <v>238785515</v>
      </c>
      <c r="G1735" s="672">
        <v>300209131</v>
      </c>
      <c r="H1735" s="646">
        <v>44604</v>
      </c>
      <c r="I1735" s="646"/>
      <c r="K1735" s="56"/>
      <c r="L1735" s="56"/>
      <c r="M1735" s="662"/>
      <c r="N1735" s="662"/>
      <c r="O1735" s="56"/>
    </row>
    <row r="1736" spans="1:15">
      <c r="A1736" s="56"/>
      <c r="B1736" s="653">
        <v>44651</v>
      </c>
      <c r="C1736" s="654">
        <f t="shared" si="25"/>
        <v>9757468252</v>
      </c>
      <c r="D1736" s="56"/>
      <c r="E1736" s="56"/>
      <c r="F1736" s="663">
        <v>218778140</v>
      </c>
      <c r="G1736" s="672">
        <v>300322917</v>
      </c>
      <c r="H1736" s="646">
        <v>46808</v>
      </c>
      <c r="I1736" s="646"/>
      <c r="K1736" s="56"/>
      <c r="L1736" s="56"/>
      <c r="M1736" s="662"/>
      <c r="N1736" s="662"/>
      <c r="O1736" s="56"/>
    </row>
    <row r="1737" spans="1:15">
      <c r="A1737" s="56"/>
      <c r="B1737" s="653">
        <v>44652</v>
      </c>
      <c r="C1737" s="654">
        <f t="shared" si="25"/>
        <v>10183127437</v>
      </c>
      <c r="D1737" s="56"/>
      <c r="E1737" s="56"/>
      <c r="F1737" s="663">
        <v>644437325</v>
      </c>
      <c r="G1737" s="672">
        <v>300370618</v>
      </c>
      <c r="H1737" s="646">
        <v>47720</v>
      </c>
      <c r="I1737" s="646"/>
      <c r="K1737" s="56"/>
      <c r="L1737" s="56"/>
      <c r="M1737" s="662"/>
      <c r="N1737" s="662"/>
      <c r="O1737" s="56"/>
    </row>
    <row r="1738" spans="1:15">
      <c r="A1738" s="56"/>
      <c r="B1738" s="653">
        <v>44653</v>
      </c>
      <c r="C1738" s="654">
        <f t="shared" si="25"/>
        <v>9869972146</v>
      </c>
      <c r="D1738" s="56"/>
      <c r="E1738" s="56"/>
      <c r="F1738" s="663">
        <v>331282034</v>
      </c>
      <c r="G1738" s="672">
        <v>300663267</v>
      </c>
      <c r="H1738" s="646">
        <v>49311</v>
      </c>
      <c r="I1738" s="646"/>
      <c r="K1738" s="56"/>
      <c r="L1738" s="56"/>
      <c r="M1738" s="662"/>
      <c r="N1738" s="662"/>
      <c r="O1738" s="56"/>
    </row>
    <row r="1739" spans="1:15">
      <c r="A1739" s="56"/>
      <c r="B1739" s="653">
        <v>44654</v>
      </c>
      <c r="C1739" s="654">
        <f t="shared" si="25"/>
        <v>9774218438</v>
      </c>
      <c r="D1739" s="56"/>
      <c r="E1739" s="56"/>
      <c r="F1739" s="663">
        <v>235528326</v>
      </c>
      <c r="G1739" s="672">
        <v>300705129</v>
      </c>
      <c r="H1739" s="646">
        <v>50333</v>
      </c>
      <c r="I1739" s="646"/>
      <c r="K1739" s="56"/>
      <c r="L1739" s="56"/>
      <c r="M1739" s="662"/>
      <c r="N1739" s="662"/>
      <c r="O1739" s="56"/>
    </row>
    <row r="1740" spans="1:15">
      <c r="A1740" s="56"/>
      <c r="B1740" s="653">
        <v>44655</v>
      </c>
      <c r="C1740" s="654">
        <f t="shared" si="25"/>
        <v>10132613822</v>
      </c>
      <c r="D1740" s="56"/>
      <c r="E1740" s="56"/>
      <c r="F1740" s="663">
        <v>593923710</v>
      </c>
      <c r="G1740" s="672">
        <v>300727941</v>
      </c>
      <c r="H1740" s="646">
        <v>46469</v>
      </c>
      <c r="I1740" s="646"/>
      <c r="K1740" s="56"/>
      <c r="L1740" s="56"/>
      <c r="M1740" s="662"/>
      <c r="N1740" s="662"/>
      <c r="O1740" s="56"/>
    </row>
    <row r="1741" spans="1:15">
      <c r="A1741" s="56"/>
      <c r="B1741" s="653">
        <v>44656</v>
      </c>
      <c r="C1741" s="654">
        <f t="shared" si="25"/>
        <v>9745209122</v>
      </c>
      <c r="D1741" s="56"/>
      <c r="E1741" s="56"/>
      <c r="F1741" s="663">
        <v>206519010</v>
      </c>
      <c r="G1741" s="672">
        <v>300913586</v>
      </c>
      <c r="H1741" s="646">
        <v>45918</v>
      </c>
      <c r="I1741" s="646"/>
      <c r="K1741" s="56"/>
      <c r="L1741" s="56"/>
      <c r="M1741" s="662"/>
      <c r="N1741" s="662"/>
      <c r="O1741" s="56"/>
    </row>
    <row r="1742" spans="1:15">
      <c r="A1742" s="56"/>
      <c r="B1742" s="653">
        <v>44657</v>
      </c>
      <c r="C1742" s="654">
        <f t="shared" si="25"/>
        <v>9992523787</v>
      </c>
      <c r="D1742" s="56"/>
      <c r="E1742" s="56"/>
      <c r="F1742" s="663">
        <v>453833675</v>
      </c>
      <c r="G1742" s="672">
        <v>300950236</v>
      </c>
      <c r="H1742" s="646">
        <v>48599</v>
      </c>
      <c r="I1742" s="646"/>
      <c r="K1742" s="56"/>
      <c r="L1742" s="56"/>
      <c r="M1742" s="662"/>
      <c r="N1742" s="662"/>
      <c r="O1742" s="56"/>
    </row>
    <row r="1743" spans="1:15">
      <c r="A1743" s="56"/>
      <c r="B1743" s="653">
        <v>44658</v>
      </c>
      <c r="C1743" s="654">
        <f t="shared" si="25"/>
        <v>10224312560</v>
      </c>
      <c r="D1743" s="56"/>
      <c r="E1743" s="56"/>
      <c r="F1743" s="663">
        <v>685622448</v>
      </c>
      <c r="G1743" s="672">
        <v>301004789</v>
      </c>
      <c r="H1743" s="646">
        <v>46095</v>
      </c>
      <c r="I1743" s="646"/>
      <c r="K1743" s="56"/>
      <c r="L1743" s="56"/>
      <c r="M1743" s="662"/>
      <c r="N1743" s="662"/>
      <c r="O1743" s="56"/>
    </row>
    <row r="1744" spans="1:15">
      <c r="A1744" s="56"/>
      <c r="B1744" s="653">
        <v>44659</v>
      </c>
      <c r="C1744" s="654">
        <f t="shared" si="25"/>
        <v>9925829849</v>
      </c>
      <c r="D1744" s="56"/>
      <c r="E1744" s="56"/>
      <c r="F1744" s="663">
        <v>387139737</v>
      </c>
      <c r="G1744" s="672">
        <v>301230929</v>
      </c>
      <c r="H1744" s="646">
        <v>44226</v>
      </c>
      <c r="I1744" s="646"/>
      <c r="K1744" s="56"/>
      <c r="L1744" s="56"/>
      <c r="M1744" s="662"/>
      <c r="N1744" s="662"/>
      <c r="O1744" s="56"/>
    </row>
    <row r="1745" spans="1:15">
      <c r="A1745" s="56"/>
      <c r="B1745" s="653">
        <v>44660</v>
      </c>
      <c r="C1745" s="654">
        <f t="shared" si="25"/>
        <v>10232397291</v>
      </c>
      <c r="D1745" s="56"/>
      <c r="E1745" s="56"/>
      <c r="F1745" s="663">
        <v>693707179</v>
      </c>
      <c r="G1745" s="672">
        <v>301402328</v>
      </c>
      <c r="H1745" s="646">
        <v>49111</v>
      </c>
      <c r="I1745" s="646"/>
      <c r="K1745" s="56"/>
      <c r="L1745" s="56"/>
      <c r="M1745" s="662"/>
      <c r="N1745" s="662"/>
      <c r="O1745" s="56"/>
    </row>
    <row r="1746" spans="1:15">
      <c r="A1746" s="56"/>
      <c r="B1746" s="653">
        <v>44661</v>
      </c>
      <c r="C1746" s="654">
        <f t="shared" si="25"/>
        <v>9755165205</v>
      </c>
      <c r="D1746" s="56"/>
      <c r="E1746" s="56"/>
      <c r="F1746" s="663">
        <v>216475093</v>
      </c>
      <c r="G1746" s="672">
        <v>301733131</v>
      </c>
      <c r="H1746" s="646">
        <v>44190</v>
      </c>
      <c r="I1746" s="646"/>
      <c r="K1746" s="56"/>
      <c r="L1746" s="56"/>
      <c r="M1746" s="662"/>
      <c r="N1746" s="662"/>
      <c r="O1746" s="56"/>
    </row>
    <row r="1747" spans="1:15">
      <c r="A1747" s="56"/>
      <c r="B1747" s="653">
        <v>44662</v>
      </c>
      <c r="C1747" s="654">
        <f t="shared" si="25"/>
        <v>10536609443</v>
      </c>
      <c r="D1747" s="56"/>
      <c r="E1747" s="56"/>
      <c r="F1747" s="663">
        <v>997919331</v>
      </c>
      <c r="G1747" s="672">
        <v>301735215</v>
      </c>
      <c r="H1747" s="646">
        <v>48810</v>
      </c>
      <c r="I1747" s="646"/>
      <c r="K1747" s="56"/>
      <c r="L1747" s="56"/>
      <c r="M1747" s="662"/>
      <c r="N1747" s="662"/>
      <c r="O1747" s="56"/>
    </row>
    <row r="1748" spans="1:15">
      <c r="A1748" s="56"/>
      <c r="B1748" s="653">
        <v>44663</v>
      </c>
      <c r="C1748" s="654">
        <f t="shared" si="25"/>
        <v>10017095646</v>
      </c>
      <c r="D1748" s="56"/>
      <c r="E1748" s="56"/>
      <c r="F1748" s="663">
        <v>478405534</v>
      </c>
      <c r="G1748" s="672">
        <v>301912724</v>
      </c>
      <c r="H1748" s="646">
        <v>44061</v>
      </c>
      <c r="I1748" s="646"/>
      <c r="K1748" s="56"/>
      <c r="L1748" s="56"/>
      <c r="M1748" s="662"/>
      <c r="N1748" s="662"/>
      <c r="O1748" s="56"/>
    </row>
    <row r="1749" spans="1:15">
      <c r="A1749" s="56"/>
      <c r="B1749" s="653">
        <v>44664</v>
      </c>
      <c r="C1749" s="654">
        <f t="shared" si="25"/>
        <v>9867923156</v>
      </c>
      <c r="D1749" s="56"/>
      <c r="E1749" s="56"/>
      <c r="F1749" s="663">
        <v>329233044</v>
      </c>
      <c r="G1749" s="672">
        <v>301923762</v>
      </c>
      <c r="H1749" s="646">
        <v>43543</v>
      </c>
      <c r="I1749" s="646"/>
      <c r="K1749" s="56"/>
      <c r="L1749" s="56"/>
      <c r="M1749" s="662"/>
      <c r="N1749" s="662"/>
      <c r="O1749" s="56"/>
    </row>
    <row r="1750" spans="1:15">
      <c r="A1750" s="56"/>
      <c r="B1750" s="653">
        <v>44665</v>
      </c>
      <c r="C1750" s="654">
        <f t="shared" si="25"/>
        <v>9729190785</v>
      </c>
      <c r="D1750" s="56"/>
      <c r="E1750" s="56"/>
      <c r="F1750" s="663">
        <v>190500673</v>
      </c>
      <c r="G1750" s="672">
        <v>302103264</v>
      </c>
      <c r="H1750" s="646">
        <v>46984</v>
      </c>
      <c r="I1750" s="646"/>
      <c r="K1750" s="56"/>
      <c r="L1750" s="56"/>
      <c r="M1750" s="662"/>
      <c r="N1750" s="662"/>
      <c r="O1750" s="56"/>
    </row>
    <row r="1751" spans="1:15">
      <c r="A1751" s="56"/>
      <c r="B1751" s="653">
        <v>44666</v>
      </c>
      <c r="C1751" s="654">
        <f t="shared" si="25"/>
        <v>10306551881</v>
      </c>
      <c r="D1751" s="56"/>
      <c r="E1751" s="56"/>
      <c r="F1751" s="663">
        <v>767861769</v>
      </c>
      <c r="G1751" s="672">
        <v>302132819</v>
      </c>
      <c r="H1751" s="646">
        <v>44057</v>
      </c>
      <c r="I1751" s="646"/>
      <c r="K1751" s="56"/>
      <c r="L1751" s="56"/>
      <c r="M1751" s="662"/>
      <c r="N1751" s="662"/>
      <c r="O1751" s="56"/>
    </row>
    <row r="1752" spans="1:15">
      <c r="A1752" s="56"/>
      <c r="B1752" s="653">
        <v>44667</v>
      </c>
      <c r="C1752" s="654">
        <f t="shared" si="25"/>
        <v>9918478285</v>
      </c>
      <c r="D1752" s="56"/>
      <c r="E1752" s="56"/>
      <c r="F1752" s="663">
        <v>379788173</v>
      </c>
      <c r="G1752" s="672">
        <v>302333520</v>
      </c>
      <c r="H1752" s="646">
        <v>46310</v>
      </c>
      <c r="I1752" s="646"/>
      <c r="K1752" s="56"/>
      <c r="L1752" s="56"/>
      <c r="M1752" s="662"/>
      <c r="N1752" s="662"/>
      <c r="O1752" s="56"/>
    </row>
    <row r="1753" spans="1:15">
      <c r="A1753" s="56"/>
      <c r="B1753" s="653">
        <v>44668</v>
      </c>
      <c r="C1753" s="654">
        <f t="shared" si="25"/>
        <v>10064888684</v>
      </c>
      <c r="D1753" s="56"/>
      <c r="E1753" s="56"/>
      <c r="F1753" s="663">
        <v>526198572</v>
      </c>
      <c r="G1753" s="672">
        <v>302367311</v>
      </c>
      <c r="H1753" s="646">
        <v>50314</v>
      </c>
      <c r="I1753" s="646"/>
      <c r="K1753" s="56"/>
      <c r="L1753" s="56"/>
      <c r="M1753" s="662"/>
      <c r="N1753" s="662"/>
      <c r="O1753" s="56"/>
    </row>
    <row r="1754" spans="1:15">
      <c r="A1754" s="56"/>
      <c r="B1754" s="653">
        <v>44669</v>
      </c>
      <c r="C1754" s="654">
        <f t="shared" si="25"/>
        <v>10230417777</v>
      </c>
      <c r="D1754" s="56"/>
      <c r="E1754" s="56"/>
      <c r="F1754" s="663">
        <v>691727665</v>
      </c>
      <c r="G1754" s="672">
        <v>302388146</v>
      </c>
      <c r="H1754" s="646">
        <v>43780</v>
      </c>
      <c r="I1754" s="646"/>
      <c r="K1754" s="56"/>
      <c r="L1754" s="56"/>
      <c r="M1754" s="662"/>
      <c r="N1754" s="662"/>
      <c r="O1754" s="56"/>
    </row>
    <row r="1755" spans="1:15">
      <c r="A1755" s="56"/>
      <c r="B1755" s="653">
        <v>44670</v>
      </c>
      <c r="C1755" s="654">
        <f t="shared" si="25"/>
        <v>9779562412</v>
      </c>
      <c r="D1755" s="56"/>
      <c r="E1755" s="56"/>
      <c r="F1755" s="663">
        <v>240872300</v>
      </c>
      <c r="G1755" s="672">
        <v>302631542</v>
      </c>
      <c r="H1755" s="646">
        <v>46465</v>
      </c>
      <c r="I1755" s="646"/>
      <c r="K1755" s="56"/>
      <c r="L1755" s="56"/>
      <c r="M1755" s="662"/>
      <c r="N1755" s="662"/>
      <c r="O1755" s="56"/>
    </row>
    <row r="1756" spans="1:15">
      <c r="A1756" s="56"/>
      <c r="B1756" s="653">
        <v>44671</v>
      </c>
      <c r="C1756" s="654">
        <f t="shared" si="25"/>
        <v>10387870002</v>
      </c>
      <c r="D1756" s="56"/>
      <c r="E1756" s="56"/>
      <c r="F1756" s="663">
        <v>849179890</v>
      </c>
      <c r="G1756" s="672">
        <v>302785242</v>
      </c>
      <c r="H1756" s="646">
        <v>48309</v>
      </c>
      <c r="I1756" s="646"/>
      <c r="K1756" s="56"/>
      <c r="L1756" s="56"/>
      <c r="M1756" s="662"/>
      <c r="N1756" s="662"/>
      <c r="O1756" s="56"/>
    </row>
    <row r="1757" spans="1:15">
      <c r="A1757" s="56"/>
      <c r="B1757" s="653">
        <v>44672</v>
      </c>
      <c r="C1757" s="654">
        <f t="shared" si="25"/>
        <v>10029505126</v>
      </c>
      <c r="D1757" s="56"/>
      <c r="E1757" s="56"/>
      <c r="F1757" s="663">
        <v>490815014</v>
      </c>
      <c r="G1757" s="672">
        <v>302916842</v>
      </c>
      <c r="H1757" s="646">
        <v>46899</v>
      </c>
      <c r="I1757" s="646"/>
      <c r="K1757" s="56"/>
      <c r="L1757" s="56"/>
      <c r="M1757" s="662"/>
      <c r="N1757" s="662"/>
      <c r="O1757" s="56"/>
    </row>
    <row r="1758" spans="1:15">
      <c r="A1758" s="56"/>
      <c r="B1758" s="653">
        <v>44673</v>
      </c>
      <c r="C1758" s="654">
        <f t="shared" si="25"/>
        <v>10029381743</v>
      </c>
      <c r="D1758" s="56"/>
      <c r="E1758" s="56"/>
      <c r="F1758" s="663">
        <v>490691631</v>
      </c>
      <c r="G1758" s="672">
        <v>303094984</v>
      </c>
      <c r="H1758" s="646">
        <v>43792</v>
      </c>
      <c r="I1758" s="646"/>
      <c r="K1758" s="56"/>
      <c r="L1758" s="56"/>
      <c r="M1758" s="662"/>
      <c r="N1758" s="662"/>
      <c r="O1758" s="56"/>
    </row>
    <row r="1759" spans="1:15">
      <c r="A1759" s="56"/>
      <c r="B1759" s="653">
        <v>44674</v>
      </c>
      <c r="C1759" s="654">
        <f t="shared" si="25"/>
        <v>10476589384</v>
      </c>
      <c r="D1759" s="56"/>
      <c r="E1759" s="56"/>
      <c r="F1759" s="663">
        <v>937899272</v>
      </c>
      <c r="G1759" s="672">
        <v>303142590</v>
      </c>
      <c r="H1759" s="646">
        <v>47715</v>
      </c>
      <c r="I1759" s="646"/>
      <c r="K1759" s="56"/>
      <c r="L1759" s="56"/>
      <c r="M1759" s="662"/>
      <c r="N1759" s="662"/>
      <c r="O1759" s="56"/>
    </row>
    <row r="1760" spans="1:15">
      <c r="A1760" s="56"/>
      <c r="B1760" s="653">
        <v>44675</v>
      </c>
      <c r="C1760" s="654">
        <f t="shared" ref="C1760:C1823" si="26">F1760+(F$88*28679+98765)+(G$88*6587+87654)+(E$88*9537+76543)+(J$88*5713+4528)</f>
        <v>9673086567</v>
      </c>
      <c r="D1760" s="56"/>
      <c r="E1760" s="56"/>
      <c r="F1760" s="663">
        <v>134396455</v>
      </c>
      <c r="G1760" s="672">
        <v>303220560</v>
      </c>
      <c r="H1760" s="646">
        <v>45214</v>
      </c>
      <c r="I1760" s="646"/>
      <c r="K1760" s="56"/>
      <c r="L1760" s="56"/>
      <c r="M1760" s="662"/>
      <c r="N1760" s="662"/>
      <c r="O1760" s="56"/>
    </row>
    <row r="1761" spans="1:15">
      <c r="A1761" s="56"/>
      <c r="B1761" s="653">
        <v>44676</v>
      </c>
      <c r="C1761" s="654">
        <f t="shared" si="26"/>
        <v>9831048859</v>
      </c>
      <c r="D1761" s="56"/>
      <c r="E1761" s="56"/>
      <c r="F1761" s="663">
        <v>292358747</v>
      </c>
      <c r="G1761" s="672">
        <v>303554418</v>
      </c>
      <c r="H1761" s="646">
        <v>47521</v>
      </c>
      <c r="I1761" s="646"/>
      <c r="K1761" s="56"/>
      <c r="L1761" s="56"/>
      <c r="M1761" s="662"/>
      <c r="N1761" s="662"/>
      <c r="O1761" s="56"/>
    </row>
    <row r="1762" spans="1:15">
      <c r="A1762" s="56"/>
      <c r="B1762" s="653">
        <v>44677</v>
      </c>
      <c r="C1762" s="654">
        <f t="shared" si="26"/>
        <v>9721183886</v>
      </c>
      <c r="D1762" s="56"/>
      <c r="E1762" s="56"/>
      <c r="F1762" s="663">
        <v>182493774</v>
      </c>
      <c r="G1762" s="672">
        <v>303561447</v>
      </c>
      <c r="H1762" s="646">
        <v>50363</v>
      </c>
      <c r="I1762" s="646"/>
      <c r="K1762" s="56"/>
      <c r="L1762" s="56"/>
      <c r="M1762" s="662"/>
      <c r="N1762" s="662"/>
      <c r="O1762" s="56"/>
    </row>
    <row r="1763" spans="1:15">
      <c r="A1763" s="56"/>
      <c r="B1763" s="653">
        <v>44678</v>
      </c>
      <c r="C1763" s="654">
        <f t="shared" si="26"/>
        <v>10438793058</v>
      </c>
      <c r="D1763" s="56"/>
      <c r="E1763" s="56"/>
      <c r="F1763" s="663">
        <v>900102946</v>
      </c>
      <c r="G1763" s="672">
        <v>303562186</v>
      </c>
      <c r="H1763" s="646">
        <v>49560</v>
      </c>
      <c r="I1763" s="646"/>
      <c r="K1763" s="56"/>
      <c r="L1763" s="56"/>
      <c r="M1763" s="662"/>
      <c r="N1763" s="662"/>
      <c r="O1763" s="56"/>
    </row>
    <row r="1764" spans="1:15">
      <c r="A1764" s="56"/>
      <c r="B1764" s="653">
        <v>44679</v>
      </c>
      <c r="C1764" s="654">
        <f t="shared" si="26"/>
        <v>9805758634</v>
      </c>
      <c r="D1764" s="56"/>
      <c r="E1764" s="56"/>
      <c r="F1764" s="663">
        <v>267068522</v>
      </c>
      <c r="G1764" s="672">
        <v>303892378</v>
      </c>
      <c r="H1764" s="646">
        <v>43801</v>
      </c>
      <c r="I1764" s="646"/>
      <c r="K1764" s="56"/>
      <c r="L1764" s="56"/>
      <c r="M1764" s="662"/>
      <c r="N1764" s="662"/>
      <c r="O1764" s="56"/>
    </row>
    <row r="1765" spans="1:15">
      <c r="A1765" s="56"/>
      <c r="B1765" s="653">
        <v>44680</v>
      </c>
      <c r="C1765" s="654">
        <f t="shared" si="26"/>
        <v>9928565552</v>
      </c>
      <c r="D1765" s="56"/>
      <c r="E1765" s="56"/>
      <c r="F1765" s="663">
        <v>389875440</v>
      </c>
      <c r="G1765" s="672">
        <v>304275858</v>
      </c>
      <c r="H1765" s="646">
        <v>46906</v>
      </c>
      <c r="I1765" s="646"/>
      <c r="K1765" s="56"/>
      <c r="L1765" s="56"/>
      <c r="M1765" s="662"/>
      <c r="N1765" s="662"/>
      <c r="O1765" s="56"/>
    </row>
    <row r="1766" spans="1:15">
      <c r="A1766" s="56"/>
      <c r="B1766" s="653">
        <v>44681</v>
      </c>
      <c r="C1766" s="654">
        <f t="shared" si="26"/>
        <v>9646378580</v>
      </c>
      <c r="D1766" s="56"/>
      <c r="E1766" s="56"/>
      <c r="F1766" s="663">
        <v>107688468</v>
      </c>
      <c r="G1766" s="672">
        <v>304453427</v>
      </c>
      <c r="H1766" s="646">
        <v>46982</v>
      </c>
      <c r="I1766" s="646"/>
      <c r="K1766" s="56"/>
      <c r="L1766" s="56"/>
      <c r="M1766" s="662"/>
      <c r="N1766" s="662"/>
      <c r="O1766" s="56"/>
    </row>
    <row r="1767" spans="1:15">
      <c r="A1767" s="56"/>
      <c r="B1767" s="653">
        <v>44682</v>
      </c>
      <c r="C1767" s="654">
        <f t="shared" si="26"/>
        <v>9669792999</v>
      </c>
      <c r="D1767" s="56"/>
      <c r="E1767" s="56"/>
      <c r="F1767" s="663">
        <v>131102887</v>
      </c>
      <c r="G1767" s="672">
        <v>305114834</v>
      </c>
      <c r="H1767" s="646">
        <v>47732</v>
      </c>
      <c r="I1767" s="646"/>
      <c r="K1767" s="56"/>
      <c r="L1767" s="56"/>
      <c r="M1767" s="662"/>
      <c r="N1767" s="662"/>
      <c r="O1767" s="56"/>
    </row>
    <row r="1768" spans="1:15">
      <c r="A1768" s="56"/>
      <c r="B1768" s="653">
        <v>44683</v>
      </c>
      <c r="C1768" s="654">
        <f t="shared" si="26"/>
        <v>10393022463</v>
      </c>
      <c r="D1768" s="56"/>
      <c r="E1768" s="56"/>
      <c r="F1768" s="663">
        <v>854332351</v>
      </c>
      <c r="G1768" s="672">
        <v>305128337</v>
      </c>
      <c r="H1768" s="646">
        <v>49069</v>
      </c>
      <c r="I1768" s="646"/>
      <c r="K1768" s="56"/>
      <c r="L1768" s="56"/>
      <c r="M1768" s="662"/>
      <c r="N1768" s="662"/>
      <c r="O1768" s="56"/>
    </row>
    <row r="1769" spans="1:15">
      <c r="A1769" s="56"/>
      <c r="B1769" s="653">
        <v>44684</v>
      </c>
      <c r="C1769" s="654">
        <f t="shared" si="26"/>
        <v>9805901092</v>
      </c>
      <c r="D1769" s="56"/>
      <c r="E1769" s="56"/>
      <c r="F1769" s="663">
        <v>267210980</v>
      </c>
      <c r="G1769" s="672">
        <v>305500801</v>
      </c>
      <c r="H1769" s="646">
        <v>47896</v>
      </c>
      <c r="I1769" s="646"/>
      <c r="K1769" s="56"/>
      <c r="L1769" s="56"/>
      <c r="M1769" s="662"/>
      <c r="N1769" s="662"/>
      <c r="O1769" s="56"/>
    </row>
    <row r="1770" spans="1:15">
      <c r="A1770" s="56"/>
      <c r="B1770" s="653">
        <v>44685</v>
      </c>
      <c r="C1770" s="654">
        <f t="shared" si="26"/>
        <v>10375738164</v>
      </c>
      <c r="D1770" s="56"/>
      <c r="E1770" s="56"/>
      <c r="F1770" s="663">
        <v>837048052</v>
      </c>
      <c r="G1770" s="672">
        <v>305642577</v>
      </c>
      <c r="H1770" s="646">
        <v>48145</v>
      </c>
      <c r="I1770" s="646"/>
      <c r="K1770" s="56"/>
      <c r="L1770" s="56"/>
      <c r="M1770" s="662"/>
      <c r="N1770" s="662"/>
      <c r="O1770" s="56"/>
    </row>
    <row r="1771" spans="1:15">
      <c r="A1771" s="56"/>
      <c r="B1771" s="653">
        <v>44686</v>
      </c>
      <c r="C1771" s="654">
        <f t="shared" si="26"/>
        <v>9882632180</v>
      </c>
      <c r="D1771" s="56"/>
      <c r="E1771" s="56"/>
      <c r="F1771" s="663">
        <v>343942068</v>
      </c>
      <c r="G1771" s="672">
        <v>305658054</v>
      </c>
      <c r="H1771" s="646">
        <v>47153</v>
      </c>
      <c r="I1771" s="646"/>
      <c r="K1771" s="56"/>
      <c r="L1771" s="56"/>
      <c r="M1771" s="662"/>
      <c r="N1771" s="662"/>
      <c r="O1771" s="56"/>
    </row>
    <row r="1772" spans="1:15">
      <c r="A1772" s="56"/>
      <c r="B1772" s="653">
        <v>44687</v>
      </c>
      <c r="C1772" s="654">
        <f t="shared" si="26"/>
        <v>9712484112</v>
      </c>
      <c r="D1772" s="56"/>
      <c r="E1772" s="56"/>
      <c r="F1772" s="663">
        <v>173794000</v>
      </c>
      <c r="G1772" s="672">
        <v>305669877</v>
      </c>
      <c r="H1772" s="646">
        <v>47641</v>
      </c>
      <c r="I1772" s="646"/>
      <c r="K1772" s="56"/>
      <c r="L1772" s="56"/>
      <c r="M1772" s="662"/>
      <c r="N1772" s="662"/>
      <c r="O1772" s="56"/>
    </row>
    <row r="1773" spans="1:15">
      <c r="A1773" s="56"/>
      <c r="B1773" s="653">
        <v>44688</v>
      </c>
      <c r="C1773" s="654">
        <f t="shared" si="26"/>
        <v>10483689787</v>
      </c>
      <c r="D1773" s="56"/>
      <c r="E1773" s="56"/>
      <c r="F1773" s="663">
        <v>944999675</v>
      </c>
      <c r="G1773" s="672">
        <v>305857383</v>
      </c>
      <c r="H1773" s="646">
        <v>49217</v>
      </c>
      <c r="I1773" s="646"/>
      <c r="K1773" s="56"/>
      <c r="L1773" s="56"/>
      <c r="M1773" s="662"/>
      <c r="N1773" s="662"/>
      <c r="O1773" s="56"/>
    </row>
    <row r="1774" spans="1:15">
      <c r="A1774" s="56"/>
      <c r="B1774" s="653">
        <v>44689</v>
      </c>
      <c r="C1774" s="654">
        <f t="shared" si="26"/>
        <v>10331605257</v>
      </c>
      <c r="D1774" s="56"/>
      <c r="E1774" s="56"/>
      <c r="F1774" s="663">
        <v>792915145</v>
      </c>
      <c r="G1774" s="672">
        <v>306154028</v>
      </c>
      <c r="H1774" s="646">
        <v>49341</v>
      </c>
      <c r="I1774" s="646"/>
      <c r="K1774" s="56"/>
      <c r="L1774" s="56"/>
      <c r="M1774" s="662"/>
      <c r="N1774" s="662"/>
      <c r="O1774" s="56"/>
    </row>
    <row r="1775" spans="1:15">
      <c r="A1775" s="56"/>
      <c r="B1775" s="653">
        <v>44690</v>
      </c>
      <c r="C1775" s="654">
        <f t="shared" si="26"/>
        <v>10388161879</v>
      </c>
      <c r="D1775" s="56"/>
      <c r="E1775" s="56"/>
      <c r="F1775" s="663">
        <v>849471767</v>
      </c>
      <c r="G1775" s="672">
        <v>306211014</v>
      </c>
      <c r="H1775" s="646">
        <v>49381</v>
      </c>
      <c r="I1775" s="646"/>
      <c r="K1775" s="56"/>
      <c r="L1775" s="56"/>
      <c r="M1775" s="662"/>
      <c r="N1775" s="662"/>
      <c r="O1775" s="56"/>
    </row>
    <row r="1776" spans="1:15">
      <c r="A1776" s="56"/>
      <c r="B1776" s="653">
        <v>44691</v>
      </c>
      <c r="C1776" s="654">
        <f t="shared" si="26"/>
        <v>10277629173</v>
      </c>
      <c r="D1776" s="56"/>
      <c r="E1776" s="56"/>
      <c r="F1776" s="663">
        <v>738939061</v>
      </c>
      <c r="G1776" s="672">
        <v>306257468</v>
      </c>
      <c r="H1776" s="646">
        <v>43494</v>
      </c>
      <c r="I1776" s="646"/>
      <c r="K1776" s="56"/>
      <c r="L1776" s="56"/>
      <c r="M1776" s="662"/>
      <c r="N1776" s="662"/>
      <c r="O1776" s="56"/>
    </row>
    <row r="1777" spans="1:15">
      <c r="A1777" s="56"/>
      <c r="B1777" s="653">
        <v>44692</v>
      </c>
      <c r="C1777" s="654">
        <f t="shared" si="26"/>
        <v>9709850681</v>
      </c>
      <c r="D1777" s="56"/>
      <c r="E1777" s="56"/>
      <c r="F1777" s="663">
        <v>171160569</v>
      </c>
      <c r="G1777" s="672">
        <v>306287132</v>
      </c>
      <c r="H1777" s="646">
        <v>50185</v>
      </c>
      <c r="I1777" s="646"/>
      <c r="K1777" s="56"/>
      <c r="L1777" s="56"/>
      <c r="M1777" s="662"/>
      <c r="N1777" s="662"/>
      <c r="O1777" s="56"/>
    </row>
    <row r="1778" spans="1:15">
      <c r="A1778" s="56"/>
      <c r="B1778" s="653">
        <v>44693</v>
      </c>
      <c r="C1778" s="654">
        <f t="shared" si="26"/>
        <v>10219731404</v>
      </c>
      <c r="D1778" s="56"/>
      <c r="E1778" s="56"/>
      <c r="F1778" s="663">
        <v>681041292</v>
      </c>
      <c r="G1778" s="672">
        <v>306463495</v>
      </c>
      <c r="H1778" s="646">
        <v>46730</v>
      </c>
      <c r="I1778" s="646"/>
      <c r="K1778" s="56"/>
      <c r="L1778" s="56"/>
      <c r="M1778" s="662"/>
      <c r="N1778" s="662"/>
      <c r="O1778" s="56"/>
    </row>
    <row r="1779" spans="1:15">
      <c r="A1779" s="56"/>
      <c r="B1779" s="653">
        <v>44694</v>
      </c>
      <c r="C1779" s="654">
        <f t="shared" si="26"/>
        <v>10085566274</v>
      </c>
      <c r="D1779" s="56"/>
      <c r="E1779" s="56"/>
      <c r="F1779" s="663">
        <v>546876162</v>
      </c>
      <c r="G1779" s="672">
        <v>306712222</v>
      </c>
      <c r="H1779" s="646">
        <v>48428</v>
      </c>
      <c r="I1779" s="646"/>
      <c r="K1779" s="56"/>
      <c r="L1779" s="56"/>
      <c r="M1779" s="662"/>
      <c r="N1779" s="662"/>
      <c r="O1779" s="56"/>
    </row>
    <row r="1780" spans="1:15">
      <c r="A1780" s="56"/>
      <c r="B1780" s="653">
        <v>44695</v>
      </c>
      <c r="C1780" s="654">
        <f t="shared" si="26"/>
        <v>10229272279</v>
      </c>
      <c r="D1780" s="56"/>
      <c r="E1780" s="56"/>
      <c r="F1780" s="663">
        <v>690582167</v>
      </c>
      <c r="G1780" s="672">
        <v>306908053</v>
      </c>
      <c r="H1780" s="646">
        <v>50038</v>
      </c>
      <c r="I1780" s="646"/>
      <c r="K1780" s="56"/>
      <c r="L1780" s="56"/>
      <c r="M1780" s="662"/>
      <c r="N1780" s="662"/>
      <c r="O1780" s="56"/>
    </row>
    <row r="1781" spans="1:15">
      <c r="A1781" s="56"/>
      <c r="B1781" s="653">
        <v>44696</v>
      </c>
      <c r="C1781" s="654">
        <f t="shared" si="26"/>
        <v>10424653937</v>
      </c>
      <c r="D1781" s="56"/>
      <c r="E1781" s="56"/>
      <c r="F1781" s="663">
        <v>885963825</v>
      </c>
      <c r="G1781" s="672">
        <v>307141464</v>
      </c>
      <c r="H1781" s="646">
        <v>44888</v>
      </c>
      <c r="I1781" s="646"/>
      <c r="K1781" s="56"/>
      <c r="L1781" s="56"/>
      <c r="M1781" s="662"/>
      <c r="N1781" s="662"/>
      <c r="O1781" s="56"/>
    </row>
    <row r="1782" spans="1:15">
      <c r="A1782" s="56"/>
      <c r="B1782" s="653">
        <v>44697</v>
      </c>
      <c r="C1782" s="654">
        <f t="shared" si="26"/>
        <v>10528137179</v>
      </c>
      <c r="D1782" s="56"/>
      <c r="E1782" s="56"/>
      <c r="F1782" s="663">
        <v>989447067</v>
      </c>
      <c r="G1782" s="672">
        <v>307231999</v>
      </c>
      <c r="H1782" s="646">
        <v>46698</v>
      </c>
      <c r="I1782" s="646"/>
      <c r="K1782" s="56"/>
      <c r="L1782" s="56"/>
      <c r="M1782" s="662"/>
      <c r="N1782" s="662"/>
      <c r="O1782" s="56"/>
    </row>
    <row r="1783" spans="1:15">
      <c r="A1783" s="56"/>
      <c r="B1783" s="653">
        <v>44698</v>
      </c>
      <c r="C1783" s="654">
        <f t="shared" si="26"/>
        <v>10023081096</v>
      </c>
      <c r="D1783" s="56"/>
      <c r="E1783" s="56"/>
      <c r="F1783" s="663">
        <v>484390984</v>
      </c>
      <c r="G1783" s="672">
        <v>307296300</v>
      </c>
      <c r="H1783" s="646">
        <v>48552</v>
      </c>
      <c r="I1783" s="646"/>
      <c r="K1783" s="56"/>
      <c r="L1783" s="56"/>
      <c r="M1783" s="662"/>
      <c r="N1783" s="662"/>
      <c r="O1783" s="56"/>
    </row>
    <row r="1784" spans="1:15">
      <c r="A1784" s="56"/>
      <c r="B1784" s="653">
        <v>44699</v>
      </c>
      <c r="C1784" s="654">
        <f t="shared" si="26"/>
        <v>9788508910</v>
      </c>
      <c r="D1784" s="56"/>
      <c r="E1784" s="56"/>
      <c r="F1784" s="663">
        <v>249818798</v>
      </c>
      <c r="G1784" s="672">
        <v>307466923</v>
      </c>
      <c r="H1784" s="646">
        <v>49319</v>
      </c>
      <c r="I1784" s="646"/>
      <c r="K1784" s="56"/>
      <c r="L1784" s="56"/>
      <c r="M1784" s="662"/>
      <c r="N1784" s="662"/>
      <c r="O1784" s="56"/>
    </row>
    <row r="1785" spans="1:15">
      <c r="A1785" s="56"/>
      <c r="B1785" s="653">
        <v>44700</v>
      </c>
      <c r="C1785" s="654">
        <f t="shared" si="26"/>
        <v>10032064258</v>
      </c>
      <c r="D1785" s="56"/>
      <c r="E1785" s="56"/>
      <c r="F1785" s="663">
        <v>493374146</v>
      </c>
      <c r="G1785" s="672">
        <v>307846735</v>
      </c>
      <c r="H1785" s="646">
        <v>43724</v>
      </c>
      <c r="I1785" s="646"/>
      <c r="K1785" s="56"/>
      <c r="L1785" s="56"/>
      <c r="M1785" s="662"/>
      <c r="N1785" s="662"/>
      <c r="O1785" s="56"/>
    </row>
    <row r="1786" spans="1:15">
      <c r="A1786" s="56"/>
      <c r="B1786" s="653">
        <v>44701</v>
      </c>
      <c r="C1786" s="654">
        <f t="shared" si="26"/>
        <v>9781967459</v>
      </c>
      <c r="D1786" s="56"/>
      <c r="E1786" s="56"/>
      <c r="F1786" s="663">
        <v>243277347</v>
      </c>
      <c r="G1786" s="672">
        <v>307924624</v>
      </c>
      <c r="H1786" s="646">
        <v>47643</v>
      </c>
      <c r="I1786" s="646"/>
      <c r="K1786" s="56"/>
      <c r="L1786" s="56"/>
      <c r="M1786" s="662"/>
      <c r="N1786" s="662"/>
      <c r="O1786" s="56"/>
    </row>
    <row r="1787" spans="1:15">
      <c r="A1787" s="56"/>
      <c r="B1787" s="653">
        <v>44702</v>
      </c>
      <c r="C1787" s="654">
        <f t="shared" si="26"/>
        <v>9720743549</v>
      </c>
      <c r="D1787" s="56"/>
      <c r="E1787" s="56"/>
      <c r="F1787" s="663">
        <v>182053437</v>
      </c>
      <c r="G1787" s="672">
        <v>307950183</v>
      </c>
      <c r="H1787" s="646">
        <v>43793</v>
      </c>
      <c r="I1787" s="646"/>
      <c r="K1787" s="56"/>
      <c r="L1787" s="56"/>
      <c r="M1787" s="662"/>
      <c r="N1787" s="662"/>
      <c r="O1787" s="56"/>
    </row>
    <row r="1788" spans="1:15">
      <c r="A1788" s="56"/>
      <c r="B1788" s="653">
        <v>44703</v>
      </c>
      <c r="C1788" s="654">
        <f t="shared" si="26"/>
        <v>9779211083</v>
      </c>
      <c r="D1788" s="56"/>
      <c r="E1788" s="56"/>
      <c r="F1788" s="663">
        <v>240520971</v>
      </c>
      <c r="G1788" s="672">
        <v>308054377</v>
      </c>
      <c r="H1788" s="646">
        <v>49974</v>
      </c>
      <c r="I1788" s="646"/>
      <c r="K1788" s="56"/>
      <c r="L1788" s="56"/>
      <c r="M1788" s="662"/>
      <c r="N1788" s="662"/>
      <c r="O1788" s="56"/>
    </row>
    <row r="1789" spans="1:15">
      <c r="A1789" s="56"/>
      <c r="B1789" s="653">
        <v>44704</v>
      </c>
      <c r="C1789" s="654">
        <f t="shared" si="26"/>
        <v>10079538043</v>
      </c>
      <c r="D1789" s="56"/>
      <c r="E1789" s="56"/>
      <c r="F1789" s="663">
        <v>540847931</v>
      </c>
      <c r="G1789" s="672">
        <v>308413779</v>
      </c>
      <c r="H1789" s="646">
        <v>47609</v>
      </c>
      <c r="I1789" s="646"/>
      <c r="K1789" s="56"/>
      <c r="L1789" s="56"/>
      <c r="M1789" s="662"/>
      <c r="N1789" s="662"/>
      <c r="O1789" s="56"/>
    </row>
    <row r="1790" spans="1:15">
      <c r="A1790" s="56"/>
      <c r="B1790" s="653">
        <v>44705</v>
      </c>
      <c r="C1790" s="654">
        <f t="shared" si="26"/>
        <v>9862938384</v>
      </c>
      <c r="D1790" s="56"/>
      <c r="E1790" s="56"/>
      <c r="F1790" s="663">
        <v>324248272</v>
      </c>
      <c r="G1790" s="672">
        <v>308590023</v>
      </c>
      <c r="H1790" s="646">
        <v>46739</v>
      </c>
      <c r="I1790" s="646"/>
      <c r="K1790" s="56"/>
      <c r="L1790" s="56"/>
      <c r="M1790" s="662"/>
      <c r="N1790" s="662"/>
      <c r="O1790" s="56"/>
    </row>
    <row r="1791" spans="1:15">
      <c r="A1791" s="56"/>
      <c r="B1791" s="653">
        <v>44706</v>
      </c>
      <c r="C1791" s="654">
        <f t="shared" si="26"/>
        <v>10396642662</v>
      </c>
      <c r="D1791" s="56"/>
      <c r="E1791" s="56"/>
      <c r="F1791" s="663">
        <v>857952550</v>
      </c>
      <c r="G1791" s="672">
        <v>308653353</v>
      </c>
      <c r="H1791" s="646">
        <v>47597</v>
      </c>
      <c r="I1791" s="646"/>
      <c r="K1791" s="56"/>
      <c r="L1791" s="56"/>
      <c r="M1791" s="662"/>
      <c r="N1791" s="662"/>
      <c r="O1791" s="56"/>
    </row>
    <row r="1792" spans="1:15">
      <c r="A1792" s="56"/>
      <c r="B1792" s="653">
        <v>44707</v>
      </c>
      <c r="C1792" s="654">
        <f t="shared" si="26"/>
        <v>9730007205</v>
      </c>
      <c r="D1792" s="56"/>
      <c r="E1792" s="56"/>
      <c r="F1792" s="663">
        <v>191317093</v>
      </c>
      <c r="G1792" s="672">
        <v>308845178</v>
      </c>
      <c r="H1792" s="646">
        <v>46474</v>
      </c>
      <c r="I1792" s="646"/>
      <c r="K1792" s="56"/>
      <c r="L1792" s="56"/>
      <c r="M1792" s="662"/>
      <c r="N1792" s="662"/>
      <c r="O1792" s="56"/>
    </row>
    <row r="1793" spans="1:15">
      <c r="A1793" s="56"/>
      <c r="B1793" s="653">
        <v>44708</v>
      </c>
      <c r="C1793" s="654">
        <f t="shared" si="26"/>
        <v>9995953130</v>
      </c>
      <c r="D1793" s="56"/>
      <c r="E1793" s="56"/>
      <c r="F1793" s="663">
        <v>457263018</v>
      </c>
      <c r="G1793" s="672">
        <v>309457260</v>
      </c>
      <c r="H1793" s="646">
        <v>46943</v>
      </c>
      <c r="I1793" s="646"/>
      <c r="K1793" s="56"/>
      <c r="L1793" s="56"/>
      <c r="M1793" s="662"/>
      <c r="N1793" s="662"/>
      <c r="O1793" s="56"/>
    </row>
    <row r="1794" spans="1:15">
      <c r="A1794" s="56"/>
      <c r="B1794" s="653">
        <v>44709</v>
      </c>
      <c r="C1794" s="654">
        <f t="shared" si="26"/>
        <v>10084556072</v>
      </c>
      <c r="D1794" s="56"/>
      <c r="E1794" s="56"/>
      <c r="F1794" s="663">
        <v>545865960</v>
      </c>
      <c r="G1794" s="672">
        <v>309911803</v>
      </c>
      <c r="H1794" s="646">
        <v>44617</v>
      </c>
      <c r="I1794" s="646"/>
      <c r="K1794" s="56"/>
      <c r="L1794" s="56"/>
      <c r="M1794" s="662"/>
      <c r="N1794" s="662"/>
      <c r="O1794" s="56"/>
    </row>
    <row r="1795" spans="1:15">
      <c r="A1795" s="56"/>
      <c r="B1795" s="653">
        <v>44710</v>
      </c>
      <c r="C1795" s="654">
        <f t="shared" si="26"/>
        <v>9960294793</v>
      </c>
      <c r="D1795" s="56"/>
      <c r="E1795" s="56"/>
      <c r="F1795" s="663">
        <v>421604681</v>
      </c>
      <c r="G1795" s="672">
        <v>310067788</v>
      </c>
      <c r="H1795" s="646">
        <v>50036</v>
      </c>
      <c r="I1795" s="646"/>
      <c r="K1795" s="56"/>
      <c r="L1795" s="56"/>
      <c r="M1795" s="662"/>
      <c r="N1795" s="662"/>
      <c r="O1795" s="56"/>
    </row>
    <row r="1796" spans="1:15">
      <c r="A1796" s="56"/>
      <c r="B1796" s="653">
        <v>44711</v>
      </c>
      <c r="C1796" s="654">
        <f t="shared" si="26"/>
        <v>10068511085</v>
      </c>
      <c r="D1796" s="56"/>
      <c r="E1796" s="56"/>
      <c r="F1796" s="663">
        <v>529820973</v>
      </c>
      <c r="G1796" s="672">
        <v>310233534</v>
      </c>
      <c r="H1796" s="646">
        <v>48285</v>
      </c>
      <c r="I1796" s="646"/>
      <c r="K1796" s="56"/>
      <c r="L1796" s="56"/>
      <c r="M1796" s="662"/>
      <c r="N1796" s="662"/>
      <c r="O1796" s="56"/>
    </row>
    <row r="1797" spans="1:15">
      <c r="A1797" s="56"/>
      <c r="B1797" s="653">
        <v>44712</v>
      </c>
      <c r="C1797" s="654">
        <f t="shared" si="26"/>
        <v>10370536048</v>
      </c>
      <c r="D1797" s="56"/>
      <c r="E1797" s="56"/>
      <c r="F1797" s="663">
        <v>831845936</v>
      </c>
      <c r="G1797" s="672">
        <v>310335017</v>
      </c>
      <c r="H1797" s="646">
        <v>49701</v>
      </c>
      <c r="I1797" s="646"/>
      <c r="K1797" s="56"/>
      <c r="L1797" s="56"/>
      <c r="M1797" s="662"/>
      <c r="N1797" s="662"/>
      <c r="O1797" s="56"/>
    </row>
    <row r="1798" spans="1:15">
      <c r="A1798" s="56"/>
      <c r="B1798" s="653">
        <v>44713</v>
      </c>
      <c r="C1798" s="654">
        <f t="shared" si="26"/>
        <v>9929863868</v>
      </c>
      <c r="D1798" s="56"/>
      <c r="E1798" s="56"/>
      <c r="F1798" s="663">
        <v>391173756</v>
      </c>
      <c r="G1798" s="672">
        <v>310411688</v>
      </c>
      <c r="H1798" s="646">
        <v>46136</v>
      </c>
      <c r="I1798" s="646"/>
      <c r="K1798" s="56"/>
      <c r="L1798" s="56"/>
      <c r="M1798" s="662"/>
      <c r="N1798" s="662"/>
      <c r="O1798" s="56"/>
    </row>
    <row r="1799" spans="1:15">
      <c r="A1799" s="56"/>
      <c r="B1799" s="653">
        <v>44714</v>
      </c>
      <c r="C1799" s="654">
        <f t="shared" si="26"/>
        <v>10146983158</v>
      </c>
      <c r="D1799" s="56"/>
      <c r="E1799" s="56"/>
      <c r="F1799" s="663">
        <v>608293046</v>
      </c>
      <c r="G1799" s="672">
        <v>310439248</v>
      </c>
      <c r="H1799" s="646">
        <v>46603</v>
      </c>
      <c r="I1799" s="646"/>
      <c r="K1799" s="56"/>
      <c r="L1799" s="56"/>
      <c r="M1799" s="662"/>
      <c r="N1799" s="662"/>
      <c r="O1799" s="56"/>
    </row>
    <row r="1800" spans="1:15">
      <c r="A1800" s="56"/>
      <c r="B1800" s="653">
        <v>44715</v>
      </c>
      <c r="C1800" s="654">
        <f t="shared" si="26"/>
        <v>10072999882</v>
      </c>
      <c r="D1800" s="56"/>
      <c r="E1800" s="56"/>
      <c r="F1800" s="663">
        <v>534309770</v>
      </c>
      <c r="G1800" s="672">
        <v>310672916</v>
      </c>
      <c r="H1800" s="646">
        <v>47610</v>
      </c>
      <c r="I1800" s="646"/>
      <c r="K1800" s="56"/>
      <c r="L1800" s="56"/>
      <c r="M1800" s="662"/>
      <c r="N1800" s="662"/>
      <c r="O1800" s="56"/>
    </row>
    <row r="1801" spans="1:15">
      <c r="A1801" s="56"/>
      <c r="B1801" s="653">
        <v>44716</v>
      </c>
      <c r="C1801" s="654">
        <f t="shared" si="26"/>
        <v>9648888741</v>
      </c>
      <c r="D1801" s="56"/>
      <c r="E1801" s="56"/>
      <c r="F1801" s="663">
        <v>110198629</v>
      </c>
      <c r="G1801" s="672">
        <v>310688429</v>
      </c>
      <c r="H1801" s="646">
        <v>47221</v>
      </c>
      <c r="I1801" s="646"/>
      <c r="K1801" s="56"/>
      <c r="L1801" s="56"/>
      <c r="M1801" s="662"/>
      <c r="N1801" s="662"/>
      <c r="O1801" s="56"/>
    </row>
    <row r="1802" spans="1:15">
      <c r="A1802" s="56"/>
      <c r="B1802" s="653">
        <v>44717</v>
      </c>
      <c r="C1802" s="654">
        <f t="shared" si="26"/>
        <v>10446952137</v>
      </c>
      <c r="D1802" s="56"/>
      <c r="E1802" s="56"/>
      <c r="F1802" s="663">
        <v>908262025</v>
      </c>
      <c r="G1802" s="672">
        <v>310769547</v>
      </c>
      <c r="H1802" s="646">
        <v>45869</v>
      </c>
      <c r="I1802" s="646"/>
      <c r="K1802" s="56"/>
      <c r="L1802" s="56"/>
      <c r="M1802" s="662"/>
      <c r="N1802" s="662"/>
      <c r="O1802" s="56"/>
    </row>
    <row r="1803" spans="1:15">
      <c r="A1803" s="56"/>
      <c r="B1803" s="653">
        <v>44718</v>
      </c>
      <c r="C1803" s="654">
        <f t="shared" si="26"/>
        <v>9789030038</v>
      </c>
      <c r="D1803" s="56"/>
      <c r="E1803" s="56"/>
      <c r="F1803" s="663">
        <v>250339926</v>
      </c>
      <c r="G1803" s="672">
        <v>310770631</v>
      </c>
      <c r="H1803" s="646">
        <v>43728</v>
      </c>
      <c r="I1803" s="646"/>
      <c r="K1803" s="56"/>
      <c r="L1803" s="56"/>
      <c r="M1803" s="662"/>
      <c r="N1803" s="662"/>
      <c r="O1803" s="56"/>
    </row>
    <row r="1804" spans="1:15">
      <c r="A1804" s="56"/>
      <c r="B1804" s="653">
        <v>44719</v>
      </c>
      <c r="C1804" s="654">
        <f t="shared" si="26"/>
        <v>10481864532</v>
      </c>
      <c r="D1804" s="56"/>
      <c r="E1804" s="56"/>
      <c r="F1804" s="663">
        <v>943174420</v>
      </c>
      <c r="G1804" s="672">
        <v>310793080</v>
      </c>
      <c r="H1804" s="646">
        <v>43556</v>
      </c>
      <c r="I1804" s="646"/>
      <c r="K1804" s="56"/>
      <c r="L1804" s="56"/>
      <c r="M1804" s="662"/>
      <c r="N1804" s="662"/>
      <c r="O1804" s="56"/>
    </row>
    <row r="1805" spans="1:15">
      <c r="A1805" s="56"/>
      <c r="B1805" s="653">
        <v>44720</v>
      </c>
      <c r="C1805" s="654">
        <f t="shared" si="26"/>
        <v>10022319172</v>
      </c>
      <c r="D1805" s="56"/>
      <c r="E1805" s="56"/>
      <c r="F1805" s="663">
        <v>483629060</v>
      </c>
      <c r="G1805" s="672">
        <v>310841121</v>
      </c>
      <c r="H1805" s="646">
        <v>48826</v>
      </c>
      <c r="I1805" s="646"/>
      <c r="K1805" s="56"/>
      <c r="L1805" s="56"/>
      <c r="M1805" s="662"/>
      <c r="N1805" s="662"/>
      <c r="O1805" s="56"/>
    </row>
    <row r="1806" spans="1:15">
      <c r="A1806" s="56"/>
      <c r="B1806" s="653">
        <v>44721</v>
      </c>
      <c r="C1806" s="654">
        <f t="shared" si="26"/>
        <v>10348811159</v>
      </c>
      <c r="D1806" s="56"/>
      <c r="E1806" s="56"/>
      <c r="F1806" s="663">
        <v>810121047</v>
      </c>
      <c r="G1806" s="672">
        <v>311108187</v>
      </c>
      <c r="H1806" s="646">
        <v>44799</v>
      </c>
      <c r="I1806" s="646"/>
      <c r="K1806" s="56"/>
      <c r="L1806" s="56"/>
      <c r="M1806" s="662"/>
      <c r="N1806" s="662"/>
      <c r="O1806" s="56"/>
    </row>
    <row r="1807" spans="1:15">
      <c r="A1807" s="56"/>
      <c r="B1807" s="653">
        <v>44722</v>
      </c>
      <c r="C1807" s="654">
        <f t="shared" si="26"/>
        <v>10275931053</v>
      </c>
      <c r="D1807" s="56"/>
      <c r="E1807" s="56"/>
      <c r="F1807" s="663">
        <v>737240941</v>
      </c>
      <c r="G1807" s="672">
        <v>311220429</v>
      </c>
      <c r="H1807" s="646">
        <v>46328</v>
      </c>
      <c r="I1807" s="646"/>
      <c r="K1807" s="56"/>
      <c r="L1807" s="56"/>
      <c r="M1807" s="662"/>
      <c r="N1807" s="662"/>
      <c r="O1807" s="56"/>
    </row>
    <row r="1808" spans="1:15">
      <c r="A1808" s="56"/>
      <c r="B1808" s="653">
        <v>44723</v>
      </c>
      <c r="C1808" s="654">
        <f t="shared" si="26"/>
        <v>9701789948</v>
      </c>
      <c r="D1808" s="56"/>
      <c r="E1808" s="56"/>
      <c r="F1808" s="663">
        <v>163099836</v>
      </c>
      <c r="G1808" s="672">
        <v>311230841</v>
      </c>
      <c r="H1808" s="646">
        <v>44822</v>
      </c>
      <c r="I1808" s="646"/>
      <c r="K1808" s="56"/>
      <c r="L1808" s="56"/>
      <c r="M1808" s="662"/>
      <c r="N1808" s="662"/>
      <c r="O1808" s="56"/>
    </row>
    <row r="1809" spans="1:15">
      <c r="A1809" s="56"/>
      <c r="B1809" s="653">
        <v>44724</v>
      </c>
      <c r="C1809" s="654">
        <f t="shared" si="26"/>
        <v>10315809294</v>
      </c>
      <c r="D1809" s="56"/>
      <c r="E1809" s="56"/>
      <c r="F1809" s="663">
        <v>777119182</v>
      </c>
      <c r="G1809" s="672">
        <v>311278285</v>
      </c>
      <c r="H1809" s="646">
        <v>46188</v>
      </c>
      <c r="I1809" s="646"/>
      <c r="K1809" s="56"/>
      <c r="L1809" s="56"/>
      <c r="M1809" s="662"/>
      <c r="N1809" s="662"/>
      <c r="O1809" s="56"/>
    </row>
    <row r="1810" spans="1:15">
      <c r="A1810" s="56"/>
      <c r="B1810" s="653">
        <v>44725</v>
      </c>
      <c r="C1810" s="654">
        <f t="shared" si="26"/>
        <v>9762937277</v>
      </c>
      <c r="D1810" s="56"/>
      <c r="E1810" s="56"/>
      <c r="F1810" s="663">
        <v>224247165</v>
      </c>
      <c r="G1810" s="672">
        <v>311333605</v>
      </c>
      <c r="H1810" s="646">
        <v>48027</v>
      </c>
      <c r="I1810" s="646"/>
      <c r="K1810" s="56"/>
      <c r="L1810" s="56"/>
      <c r="M1810" s="662"/>
      <c r="N1810" s="662"/>
      <c r="O1810" s="56"/>
    </row>
    <row r="1811" spans="1:15">
      <c r="A1811" s="56"/>
      <c r="B1811" s="653">
        <v>44726</v>
      </c>
      <c r="C1811" s="654">
        <f t="shared" si="26"/>
        <v>9983586591</v>
      </c>
      <c r="D1811" s="56"/>
      <c r="E1811" s="56"/>
      <c r="F1811" s="663">
        <v>444896479</v>
      </c>
      <c r="G1811" s="672">
        <v>311340923</v>
      </c>
      <c r="H1811" s="646">
        <v>44389</v>
      </c>
      <c r="I1811" s="646"/>
      <c r="K1811" s="56"/>
      <c r="L1811" s="56"/>
      <c r="M1811" s="662"/>
      <c r="N1811" s="662"/>
      <c r="O1811" s="56"/>
    </row>
    <row r="1812" spans="1:15">
      <c r="A1812" s="56"/>
      <c r="B1812" s="653">
        <v>44727</v>
      </c>
      <c r="C1812" s="654">
        <f t="shared" si="26"/>
        <v>9946902895</v>
      </c>
      <c r="D1812" s="56"/>
      <c r="E1812" s="56"/>
      <c r="F1812" s="663">
        <v>408212783</v>
      </c>
      <c r="G1812" s="672">
        <v>311464179</v>
      </c>
      <c r="H1812" s="646">
        <v>48682</v>
      </c>
      <c r="I1812" s="646"/>
      <c r="K1812" s="56"/>
      <c r="L1812" s="56"/>
      <c r="M1812" s="662"/>
      <c r="N1812" s="662"/>
      <c r="O1812" s="56"/>
    </row>
    <row r="1813" spans="1:15">
      <c r="A1813" s="56"/>
      <c r="B1813" s="653">
        <v>44728</v>
      </c>
      <c r="C1813" s="654">
        <f t="shared" si="26"/>
        <v>10289353535</v>
      </c>
      <c r="D1813" s="56"/>
      <c r="E1813" s="56"/>
      <c r="F1813" s="663">
        <v>750663423</v>
      </c>
      <c r="G1813" s="672">
        <v>311522922</v>
      </c>
      <c r="H1813" s="646">
        <v>45445</v>
      </c>
      <c r="I1813" s="646"/>
      <c r="K1813" s="56"/>
      <c r="L1813" s="56"/>
      <c r="M1813" s="662"/>
      <c r="N1813" s="662"/>
      <c r="O1813" s="56"/>
    </row>
    <row r="1814" spans="1:15">
      <c r="A1814" s="56"/>
      <c r="B1814" s="653">
        <v>44729</v>
      </c>
      <c r="C1814" s="654">
        <f t="shared" si="26"/>
        <v>9950088323</v>
      </c>
      <c r="D1814" s="56"/>
      <c r="E1814" s="56"/>
      <c r="F1814" s="663">
        <v>411398211</v>
      </c>
      <c r="G1814" s="672">
        <v>311592696</v>
      </c>
      <c r="H1814" s="646">
        <v>45545</v>
      </c>
      <c r="I1814" s="646"/>
      <c r="K1814" s="56"/>
      <c r="L1814" s="56"/>
      <c r="M1814" s="662"/>
      <c r="N1814" s="662"/>
      <c r="O1814" s="56"/>
    </row>
    <row r="1815" spans="1:15">
      <c r="A1815" s="56"/>
      <c r="B1815" s="653">
        <v>44730</v>
      </c>
      <c r="C1815" s="654">
        <f t="shared" si="26"/>
        <v>9871151486</v>
      </c>
      <c r="D1815" s="56"/>
      <c r="E1815" s="56"/>
      <c r="F1815" s="663">
        <v>332461374</v>
      </c>
      <c r="G1815" s="672">
        <v>311630004</v>
      </c>
      <c r="H1815" s="646">
        <v>45643</v>
      </c>
      <c r="I1815" s="646"/>
      <c r="K1815" s="56"/>
      <c r="L1815" s="56"/>
      <c r="M1815" s="662"/>
      <c r="N1815" s="662"/>
      <c r="O1815" s="56"/>
    </row>
    <row r="1816" spans="1:15">
      <c r="A1816" s="56"/>
      <c r="B1816" s="653">
        <v>44731</v>
      </c>
      <c r="C1816" s="654">
        <f t="shared" si="26"/>
        <v>9747606714</v>
      </c>
      <c r="D1816" s="56"/>
      <c r="E1816" s="56"/>
      <c r="F1816" s="663">
        <v>208916602</v>
      </c>
      <c r="G1816" s="672">
        <v>311684175</v>
      </c>
      <c r="H1816" s="646">
        <v>50354</v>
      </c>
      <c r="I1816" s="646"/>
      <c r="K1816" s="56"/>
      <c r="L1816" s="56"/>
      <c r="M1816" s="662"/>
      <c r="N1816" s="662"/>
      <c r="O1816" s="56"/>
    </row>
    <row r="1817" spans="1:15">
      <c r="A1817" s="56"/>
      <c r="B1817" s="653">
        <v>44732</v>
      </c>
      <c r="C1817" s="654">
        <f t="shared" si="26"/>
        <v>10329551641</v>
      </c>
      <c r="D1817" s="56"/>
      <c r="E1817" s="56"/>
      <c r="F1817" s="663">
        <v>790861529</v>
      </c>
      <c r="G1817" s="672">
        <v>311954731</v>
      </c>
      <c r="H1817" s="646">
        <v>49902</v>
      </c>
      <c r="I1817" s="646"/>
      <c r="K1817" s="56"/>
      <c r="L1817" s="56"/>
      <c r="M1817" s="662"/>
      <c r="N1817" s="662"/>
      <c r="O1817" s="56"/>
    </row>
    <row r="1818" spans="1:15">
      <c r="A1818" s="56"/>
      <c r="B1818" s="653">
        <v>44733</v>
      </c>
      <c r="C1818" s="654">
        <f t="shared" si="26"/>
        <v>10209815901</v>
      </c>
      <c r="D1818" s="56"/>
      <c r="E1818" s="56"/>
      <c r="F1818" s="663">
        <v>671125789</v>
      </c>
      <c r="G1818" s="672">
        <v>311987786</v>
      </c>
      <c r="H1818" s="646">
        <v>46695</v>
      </c>
      <c r="I1818" s="646"/>
      <c r="K1818" s="56"/>
      <c r="L1818" s="56"/>
      <c r="M1818" s="662"/>
      <c r="N1818" s="662"/>
      <c r="O1818" s="56"/>
    </row>
    <row r="1819" spans="1:15">
      <c r="A1819" s="56"/>
      <c r="B1819" s="653">
        <v>44734</v>
      </c>
      <c r="C1819" s="654">
        <f t="shared" si="26"/>
        <v>10438992730</v>
      </c>
      <c r="D1819" s="56"/>
      <c r="E1819" s="56"/>
      <c r="F1819" s="663">
        <v>900302618</v>
      </c>
      <c r="G1819" s="672">
        <v>312046062</v>
      </c>
      <c r="H1819" s="646">
        <v>46343</v>
      </c>
      <c r="I1819" s="646"/>
      <c r="K1819" s="56"/>
      <c r="L1819" s="56"/>
      <c r="M1819" s="662"/>
      <c r="N1819" s="662"/>
      <c r="O1819" s="56"/>
    </row>
    <row r="1820" spans="1:15">
      <c r="A1820" s="56"/>
      <c r="B1820" s="653">
        <v>44735</v>
      </c>
      <c r="C1820" s="654">
        <f t="shared" si="26"/>
        <v>9766893308</v>
      </c>
      <c r="D1820" s="56"/>
      <c r="E1820" s="56"/>
      <c r="F1820" s="663">
        <v>228203196</v>
      </c>
      <c r="G1820" s="672">
        <v>312070189</v>
      </c>
      <c r="H1820" s="646">
        <v>45694</v>
      </c>
      <c r="I1820" s="646"/>
      <c r="K1820" s="56"/>
      <c r="L1820" s="56"/>
      <c r="M1820" s="662"/>
      <c r="N1820" s="662"/>
      <c r="O1820" s="56"/>
    </row>
    <row r="1821" spans="1:15">
      <c r="A1821" s="56"/>
      <c r="B1821" s="653">
        <v>44736</v>
      </c>
      <c r="C1821" s="654">
        <f t="shared" si="26"/>
        <v>10470302986</v>
      </c>
      <c r="D1821" s="56"/>
      <c r="E1821" s="56"/>
      <c r="F1821" s="663">
        <v>931612874</v>
      </c>
      <c r="G1821" s="672">
        <v>312077338</v>
      </c>
      <c r="H1821" s="646">
        <v>45514</v>
      </c>
      <c r="I1821" s="646"/>
      <c r="K1821" s="56"/>
      <c r="L1821" s="56"/>
      <c r="M1821" s="662"/>
      <c r="N1821" s="662"/>
      <c r="O1821" s="56"/>
    </row>
    <row r="1822" spans="1:15">
      <c r="A1822" s="56"/>
      <c r="B1822" s="653">
        <v>44737</v>
      </c>
      <c r="C1822" s="654">
        <f t="shared" si="26"/>
        <v>10294294918</v>
      </c>
      <c r="D1822" s="56"/>
      <c r="E1822" s="56"/>
      <c r="F1822" s="663">
        <v>755604806</v>
      </c>
      <c r="G1822" s="672">
        <v>312105690</v>
      </c>
      <c r="H1822" s="646">
        <v>49455</v>
      </c>
      <c r="I1822" s="646"/>
      <c r="K1822" s="56"/>
      <c r="L1822" s="56"/>
      <c r="M1822" s="662"/>
      <c r="N1822" s="662"/>
      <c r="O1822" s="56"/>
    </row>
    <row r="1823" spans="1:15">
      <c r="A1823" s="56"/>
      <c r="B1823" s="653">
        <v>44738</v>
      </c>
      <c r="C1823" s="654">
        <f t="shared" si="26"/>
        <v>10137439089</v>
      </c>
      <c r="D1823" s="56"/>
      <c r="E1823" s="56"/>
      <c r="F1823" s="663">
        <v>598748977</v>
      </c>
      <c r="G1823" s="672">
        <v>312226152</v>
      </c>
      <c r="H1823" s="646">
        <v>48434</v>
      </c>
      <c r="I1823" s="646"/>
      <c r="K1823" s="56"/>
      <c r="L1823" s="56"/>
      <c r="M1823" s="662"/>
      <c r="N1823" s="662"/>
      <c r="O1823" s="56"/>
    </row>
    <row r="1824" spans="1:15">
      <c r="A1824" s="56"/>
      <c r="B1824" s="653">
        <v>44739</v>
      </c>
      <c r="C1824" s="654">
        <f t="shared" ref="C1824:C1887" si="27">F1824+(F$88*28679+98765)+(G$88*6587+87654)+(E$88*9537+76543)+(J$88*5713+4528)</f>
        <v>10534166772</v>
      </c>
      <c r="D1824" s="56"/>
      <c r="E1824" s="56"/>
      <c r="F1824" s="663">
        <v>995476660</v>
      </c>
      <c r="G1824" s="672">
        <v>312231590</v>
      </c>
      <c r="H1824" s="646">
        <v>48389</v>
      </c>
      <c r="I1824" s="646"/>
      <c r="K1824" s="56"/>
      <c r="L1824" s="56"/>
      <c r="M1824" s="662"/>
      <c r="N1824" s="662"/>
      <c r="O1824" s="56"/>
    </row>
    <row r="1825" spans="1:15">
      <c r="A1825" s="56"/>
      <c r="B1825" s="653">
        <v>44740</v>
      </c>
      <c r="C1825" s="654">
        <f t="shared" si="27"/>
        <v>10361641858</v>
      </c>
      <c r="D1825" s="56"/>
      <c r="E1825" s="56"/>
      <c r="F1825" s="663">
        <v>822951746</v>
      </c>
      <c r="G1825" s="672">
        <v>312252253</v>
      </c>
      <c r="H1825" s="646">
        <v>48605</v>
      </c>
      <c r="I1825" s="646"/>
      <c r="K1825" s="56"/>
      <c r="L1825" s="56"/>
      <c r="M1825" s="662"/>
      <c r="N1825" s="662"/>
      <c r="O1825" s="56"/>
    </row>
    <row r="1826" spans="1:15">
      <c r="A1826" s="56"/>
      <c r="B1826" s="653">
        <v>44741</v>
      </c>
      <c r="C1826" s="654">
        <f t="shared" si="27"/>
        <v>10049094573</v>
      </c>
      <c r="D1826" s="56"/>
      <c r="E1826" s="56"/>
      <c r="F1826" s="663">
        <v>510404461</v>
      </c>
      <c r="G1826" s="672">
        <v>312370129</v>
      </c>
      <c r="H1826" s="646">
        <v>45744</v>
      </c>
      <c r="I1826" s="646"/>
      <c r="K1826" s="56"/>
      <c r="L1826" s="56"/>
      <c r="M1826" s="662"/>
      <c r="N1826" s="662"/>
      <c r="O1826" s="56"/>
    </row>
    <row r="1827" spans="1:15">
      <c r="A1827" s="56"/>
      <c r="B1827" s="653">
        <v>44742</v>
      </c>
      <c r="C1827" s="654">
        <f t="shared" si="27"/>
        <v>10070640317</v>
      </c>
      <c r="D1827" s="56"/>
      <c r="E1827" s="56"/>
      <c r="F1827" s="663">
        <v>531950205</v>
      </c>
      <c r="G1827" s="672">
        <v>312391041</v>
      </c>
      <c r="H1827" s="646">
        <v>43913</v>
      </c>
      <c r="I1827" s="646"/>
      <c r="K1827" s="56"/>
      <c r="L1827" s="56"/>
      <c r="M1827" s="662"/>
      <c r="N1827" s="662"/>
      <c r="O1827" s="56"/>
    </row>
    <row r="1828" spans="1:15">
      <c r="A1828" s="56"/>
      <c r="B1828" s="653">
        <v>44743</v>
      </c>
      <c r="C1828" s="654">
        <f t="shared" si="27"/>
        <v>10322794088</v>
      </c>
      <c r="D1828" s="56"/>
      <c r="E1828" s="56"/>
      <c r="F1828" s="663">
        <v>784103976</v>
      </c>
      <c r="G1828" s="672">
        <v>312415969</v>
      </c>
      <c r="H1828" s="646">
        <v>45538</v>
      </c>
      <c r="I1828" s="646"/>
      <c r="K1828" s="56"/>
      <c r="L1828" s="56"/>
      <c r="M1828" s="662"/>
      <c r="N1828" s="662"/>
      <c r="O1828" s="56"/>
    </row>
    <row r="1829" spans="1:15">
      <c r="A1829" s="56"/>
      <c r="B1829" s="653">
        <v>44744</v>
      </c>
      <c r="C1829" s="654">
        <f t="shared" si="27"/>
        <v>9855225633</v>
      </c>
      <c r="D1829" s="56"/>
      <c r="E1829" s="56"/>
      <c r="F1829" s="663">
        <v>316535521</v>
      </c>
      <c r="G1829" s="672">
        <v>312466436</v>
      </c>
      <c r="H1829" s="646">
        <v>48638</v>
      </c>
      <c r="I1829" s="646"/>
      <c r="K1829" s="56"/>
      <c r="L1829" s="56"/>
      <c r="M1829" s="662"/>
      <c r="N1829" s="662"/>
      <c r="O1829" s="56"/>
    </row>
    <row r="1830" spans="1:15">
      <c r="A1830" s="56"/>
      <c r="B1830" s="653">
        <v>44745</v>
      </c>
      <c r="C1830" s="654">
        <f t="shared" si="27"/>
        <v>10021306404</v>
      </c>
      <c r="D1830" s="56"/>
      <c r="E1830" s="56"/>
      <c r="F1830" s="663">
        <v>482616292</v>
      </c>
      <c r="G1830" s="672">
        <v>312536006</v>
      </c>
      <c r="H1830" s="646">
        <v>43529</v>
      </c>
      <c r="I1830" s="646"/>
      <c r="K1830" s="56"/>
      <c r="L1830" s="56"/>
      <c r="M1830" s="662"/>
      <c r="N1830" s="662"/>
      <c r="O1830" s="56"/>
    </row>
    <row r="1831" spans="1:15">
      <c r="A1831" s="56"/>
      <c r="B1831" s="653">
        <v>44746</v>
      </c>
      <c r="C1831" s="654">
        <f t="shared" si="27"/>
        <v>10147292078</v>
      </c>
      <c r="D1831" s="56"/>
      <c r="E1831" s="56"/>
      <c r="F1831" s="663">
        <v>608601966</v>
      </c>
      <c r="G1831" s="672">
        <v>312960893</v>
      </c>
      <c r="H1831" s="646">
        <v>48123</v>
      </c>
      <c r="I1831" s="646"/>
      <c r="K1831" s="56"/>
      <c r="L1831" s="56"/>
      <c r="M1831" s="662"/>
      <c r="N1831" s="662"/>
      <c r="O1831" s="56"/>
    </row>
    <row r="1832" spans="1:15">
      <c r="A1832" s="56"/>
      <c r="B1832" s="653">
        <v>44747</v>
      </c>
      <c r="C1832" s="654">
        <f t="shared" si="27"/>
        <v>10166989113</v>
      </c>
      <c r="D1832" s="56"/>
      <c r="E1832" s="56"/>
      <c r="F1832" s="663">
        <v>628299001</v>
      </c>
      <c r="G1832" s="672">
        <v>313008516</v>
      </c>
      <c r="H1832" s="646">
        <v>46333</v>
      </c>
      <c r="I1832" s="646"/>
      <c r="K1832" s="56"/>
      <c r="L1832" s="56"/>
      <c r="M1832" s="662"/>
      <c r="N1832" s="662"/>
      <c r="O1832" s="56"/>
    </row>
    <row r="1833" spans="1:15">
      <c r="A1833" s="56"/>
      <c r="B1833" s="653">
        <v>44748</v>
      </c>
      <c r="C1833" s="654">
        <f t="shared" si="27"/>
        <v>9669208852</v>
      </c>
      <c r="D1833" s="56"/>
      <c r="E1833" s="56"/>
      <c r="F1833" s="663">
        <v>130518740</v>
      </c>
      <c r="G1833" s="672">
        <v>313099061</v>
      </c>
      <c r="H1833" s="646">
        <v>45980</v>
      </c>
      <c r="I1833" s="646"/>
      <c r="K1833" s="56"/>
      <c r="L1833" s="56"/>
      <c r="M1833" s="662"/>
      <c r="N1833" s="662"/>
      <c r="O1833" s="56"/>
    </row>
    <row r="1834" spans="1:15">
      <c r="A1834" s="56"/>
      <c r="B1834" s="653">
        <v>44749</v>
      </c>
      <c r="C1834" s="654">
        <f t="shared" si="27"/>
        <v>10385474736</v>
      </c>
      <c r="D1834" s="56"/>
      <c r="E1834" s="56"/>
      <c r="F1834" s="663">
        <v>846784624</v>
      </c>
      <c r="G1834" s="672">
        <v>313182861</v>
      </c>
      <c r="H1834" s="646">
        <v>48964</v>
      </c>
      <c r="I1834" s="646"/>
      <c r="K1834" s="56"/>
      <c r="L1834" s="56"/>
      <c r="M1834" s="662"/>
      <c r="N1834" s="662"/>
      <c r="O1834" s="56"/>
    </row>
    <row r="1835" spans="1:15">
      <c r="A1835" s="56"/>
      <c r="B1835" s="653">
        <v>44750</v>
      </c>
      <c r="C1835" s="654">
        <f t="shared" si="27"/>
        <v>9799601969</v>
      </c>
      <c r="D1835" s="56"/>
      <c r="E1835" s="56"/>
      <c r="F1835" s="663">
        <v>260911857</v>
      </c>
      <c r="G1835" s="672">
        <v>313290688</v>
      </c>
      <c r="H1835" s="646">
        <v>47083</v>
      </c>
      <c r="I1835" s="646"/>
      <c r="K1835" s="56"/>
      <c r="L1835" s="56"/>
      <c r="M1835" s="662"/>
      <c r="N1835" s="662"/>
      <c r="O1835" s="56"/>
    </row>
    <row r="1836" spans="1:15">
      <c r="A1836" s="56"/>
      <c r="B1836" s="653">
        <v>44751</v>
      </c>
      <c r="C1836" s="654">
        <f t="shared" si="27"/>
        <v>9952548391</v>
      </c>
      <c r="D1836" s="56"/>
      <c r="E1836" s="56"/>
      <c r="F1836" s="663">
        <v>413858279</v>
      </c>
      <c r="G1836" s="672">
        <v>313337427</v>
      </c>
      <c r="H1836" s="646">
        <v>45481</v>
      </c>
      <c r="I1836" s="646"/>
      <c r="K1836" s="56"/>
      <c r="L1836" s="56"/>
      <c r="M1836" s="662"/>
      <c r="N1836" s="662"/>
      <c r="O1836" s="56"/>
    </row>
    <row r="1837" spans="1:15">
      <c r="A1837" s="56"/>
      <c r="B1837" s="653">
        <v>44752</v>
      </c>
      <c r="C1837" s="654">
        <f t="shared" si="27"/>
        <v>10353049163</v>
      </c>
      <c r="D1837" s="56"/>
      <c r="E1837" s="56"/>
      <c r="F1837" s="663">
        <v>814359051</v>
      </c>
      <c r="G1837" s="672">
        <v>313437876</v>
      </c>
      <c r="H1837" s="646">
        <v>43771</v>
      </c>
      <c r="I1837" s="646"/>
      <c r="K1837" s="56"/>
      <c r="L1837" s="56"/>
      <c r="M1837" s="662"/>
      <c r="N1837" s="662"/>
      <c r="O1837" s="56"/>
    </row>
    <row r="1838" spans="1:15">
      <c r="A1838" s="56"/>
      <c r="B1838" s="653">
        <v>44753</v>
      </c>
      <c r="C1838" s="654">
        <f t="shared" si="27"/>
        <v>9690513894</v>
      </c>
      <c r="D1838" s="56"/>
      <c r="E1838" s="56"/>
      <c r="F1838" s="663">
        <v>151823782</v>
      </c>
      <c r="G1838" s="672">
        <v>313498792</v>
      </c>
      <c r="H1838" s="646">
        <v>48000</v>
      </c>
      <c r="I1838" s="646"/>
      <c r="K1838" s="56"/>
      <c r="L1838" s="56"/>
      <c r="M1838" s="662"/>
      <c r="N1838" s="662"/>
      <c r="O1838" s="56"/>
    </row>
    <row r="1839" spans="1:15">
      <c r="A1839" s="56"/>
      <c r="B1839" s="653">
        <v>44754</v>
      </c>
      <c r="C1839" s="654">
        <f t="shared" si="27"/>
        <v>9710161239</v>
      </c>
      <c r="D1839" s="56"/>
      <c r="E1839" s="56"/>
      <c r="F1839" s="663">
        <v>171471127</v>
      </c>
      <c r="G1839" s="672">
        <v>313523578</v>
      </c>
      <c r="H1839" s="646">
        <v>45651</v>
      </c>
      <c r="I1839" s="646"/>
      <c r="K1839" s="56"/>
      <c r="L1839" s="56"/>
      <c r="M1839" s="662"/>
      <c r="N1839" s="662"/>
      <c r="O1839" s="56"/>
    </row>
    <row r="1840" spans="1:15">
      <c r="A1840" s="56"/>
      <c r="B1840" s="653">
        <v>44755</v>
      </c>
      <c r="C1840" s="654">
        <f t="shared" si="27"/>
        <v>9837133703</v>
      </c>
      <c r="D1840" s="56"/>
      <c r="E1840" s="56"/>
      <c r="F1840" s="663">
        <v>298443591</v>
      </c>
      <c r="G1840" s="672">
        <v>313632995</v>
      </c>
      <c r="H1840" s="646">
        <v>47103</v>
      </c>
      <c r="I1840" s="646"/>
      <c r="K1840" s="56"/>
      <c r="L1840" s="56"/>
      <c r="M1840" s="662"/>
      <c r="N1840" s="662"/>
      <c r="O1840" s="56"/>
    </row>
    <row r="1841" spans="1:15">
      <c r="A1841" s="56"/>
      <c r="B1841" s="653">
        <v>44756</v>
      </c>
      <c r="C1841" s="654">
        <f t="shared" si="27"/>
        <v>9863525228</v>
      </c>
      <c r="D1841" s="56"/>
      <c r="E1841" s="56"/>
      <c r="F1841" s="663">
        <v>324835116</v>
      </c>
      <c r="G1841" s="672">
        <v>313759729</v>
      </c>
      <c r="H1841" s="646">
        <v>49778</v>
      </c>
      <c r="I1841" s="646"/>
      <c r="K1841" s="56"/>
      <c r="L1841" s="56"/>
      <c r="M1841" s="662"/>
      <c r="N1841" s="662"/>
      <c r="O1841" s="56"/>
    </row>
    <row r="1842" spans="1:15">
      <c r="A1842" s="56"/>
      <c r="B1842" s="653">
        <v>44757</v>
      </c>
      <c r="C1842" s="654">
        <f t="shared" si="27"/>
        <v>9728642814</v>
      </c>
      <c r="D1842" s="56"/>
      <c r="E1842" s="56"/>
      <c r="F1842" s="663">
        <v>189952702</v>
      </c>
      <c r="G1842" s="672">
        <v>314001383</v>
      </c>
      <c r="H1842" s="646">
        <v>46734</v>
      </c>
      <c r="I1842" s="646"/>
      <c r="K1842" s="56"/>
      <c r="L1842" s="56"/>
      <c r="M1842" s="662"/>
      <c r="N1842" s="662"/>
      <c r="O1842" s="56"/>
    </row>
    <row r="1843" spans="1:15">
      <c r="A1843" s="56"/>
      <c r="B1843" s="653">
        <v>44758</v>
      </c>
      <c r="C1843" s="654">
        <f t="shared" si="27"/>
        <v>9961790155</v>
      </c>
      <c r="D1843" s="56"/>
      <c r="E1843" s="56"/>
      <c r="F1843" s="663">
        <v>423100043</v>
      </c>
      <c r="G1843" s="672">
        <v>314541187</v>
      </c>
      <c r="H1843" s="646">
        <v>45375</v>
      </c>
      <c r="I1843" s="646"/>
      <c r="K1843" s="56"/>
      <c r="L1843" s="56"/>
      <c r="M1843" s="662"/>
      <c r="N1843" s="662"/>
      <c r="O1843" s="56"/>
    </row>
    <row r="1844" spans="1:15">
      <c r="A1844" s="56"/>
      <c r="B1844" s="653">
        <v>44759</v>
      </c>
      <c r="C1844" s="654">
        <f t="shared" si="27"/>
        <v>10263895222</v>
      </c>
      <c r="D1844" s="56"/>
      <c r="E1844" s="56"/>
      <c r="F1844" s="663">
        <v>725205110</v>
      </c>
      <c r="G1844" s="672">
        <v>314578896</v>
      </c>
      <c r="H1844" s="646">
        <v>48090</v>
      </c>
      <c r="I1844" s="646"/>
      <c r="K1844" s="56"/>
      <c r="L1844" s="56"/>
      <c r="M1844" s="662"/>
      <c r="N1844" s="662"/>
      <c r="O1844" s="56"/>
    </row>
    <row r="1845" spans="1:15">
      <c r="A1845" s="56"/>
      <c r="B1845" s="653">
        <v>44760</v>
      </c>
      <c r="C1845" s="654">
        <f t="shared" si="27"/>
        <v>10520843357</v>
      </c>
      <c r="D1845" s="56"/>
      <c r="E1845" s="56"/>
      <c r="F1845" s="663">
        <v>982153245</v>
      </c>
      <c r="G1845" s="672">
        <v>314635364</v>
      </c>
      <c r="H1845" s="646">
        <v>43952</v>
      </c>
      <c r="I1845" s="646"/>
      <c r="K1845" s="56"/>
      <c r="L1845" s="56"/>
      <c r="M1845" s="662"/>
      <c r="N1845" s="662"/>
      <c r="O1845" s="56"/>
    </row>
    <row r="1846" spans="1:15">
      <c r="A1846" s="56"/>
      <c r="B1846" s="653">
        <v>44761</v>
      </c>
      <c r="C1846" s="654">
        <f t="shared" si="27"/>
        <v>9792907079</v>
      </c>
      <c r="D1846" s="56"/>
      <c r="E1846" s="56"/>
      <c r="F1846" s="663">
        <v>254216967</v>
      </c>
      <c r="G1846" s="672">
        <v>314821102</v>
      </c>
      <c r="H1846" s="646">
        <v>48609</v>
      </c>
      <c r="I1846" s="646"/>
      <c r="K1846" s="56"/>
      <c r="L1846" s="56"/>
      <c r="M1846" s="662"/>
      <c r="N1846" s="662"/>
      <c r="O1846" s="56"/>
    </row>
    <row r="1847" spans="1:15">
      <c r="A1847" s="56"/>
      <c r="B1847" s="653">
        <v>44762</v>
      </c>
      <c r="C1847" s="654">
        <f t="shared" si="27"/>
        <v>10351131977</v>
      </c>
      <c r="D1847" s="56"/>
      <c r="E1847" s="56"/>
      <c r="F1847" s="663">
        <v>812441865</v>
      </c>
      <c r="G1847" s="672">
        <v>314860789</v>
      </c>
      <c r="H1847" s="646">
        <v>45251</v>
      </c>
      <c r="I1847" s="646"/>
      <c r="K1847" s="56"/>
      <c r="L1847" s="56"/>
      <c r="M1847" s="662"/>
      <c r="N1847" s="662"/>
      <c r="O1847" s="56"/>
    </row>
    <row r="1848" spans="1:15">
      <c r="A1848" s="56"/>
      <c r="B1848" s="653">
        <v>44763</v>
      </c>
      <c r="C1848" s="654">
        <f t="shared" si="27"/>
        <v>10436585062</v>
      </c>
      <c r="D1848" s="56"/>
      <c r="E1848" s="56"/>
      <c r="F1848" s="663">
        <v>897894950</v>
      </c>
      <c r="G1848" s="672">
        <v>314935354</v>
      </c>
      <c r="H1848" s="646">
        <v>45328</v>
      </c>
      <c r="I1848" s="646"/>
      <c r="K1848" s="56"/>
      <c r="L1848" s="56"/>
      <c r="M1848" s="662"/>
      <c r="N1848" s="662"/>
      <c r="O1848" s="56"/>
    </row>
    <row r="1849" spans="1:15">
      <c r="A1849" s="56"/>
      <c r="B1849" s="653">
        <v>44764</v>
      </c>
      <c r="C1849" s="654">
        <f t="shared" si="27"/>
        <v>10329818837</v>
      </c>
      <c r="D1849" s="56"/>
      <c r="E1849" s="56"/>
      <c r="F1849" s="663">
        <v>791128725</v>
      </c>
      <c r="G1849" s="672">
        <v>314975280</v>
      </c>
      <c r="H1849" s="646">
        <v>50048</v>
      </c>
      <c r="I1849" s="646"/>
      <c r="K1849" s="56"/>
      <c r="L1849" s="56"/>
      <c r="M1849" s="662"/>
      <c r="N1849" s="662"/>
      <c r="O1849" s="56"/>
    </row>
    <row r="1850" spans="1:15">
      <c r="A1850" s="56"/>
      <c r="B1850" s="653">
        <v>44765</v>
      </c>
      <c r="C1850" s="654">
        <f t="shared" si="27"/>
        <v>10282459320</v>
      </c>
      <c r="D1850" s="56"/>
      <c r="E1850" s="56"/>
      <c r="F1850" s="663">
        <v>743769208</v>
      </c>
      <c r="G1850" s="672">
        <v>315203671</v>
      </c>
      <c r="H1850" s="646">
        <v>47377</v>
      </c>
      <c r="I1850" s="646"/>
      <c r="K1850" s="56"/>
      <c r="L1850" s="56"/>
      <c r="M1850" s="662"/>
      <c r="N1850" s="662"/>
      <c r="O1850" s="56"/>
    </row>
    <row r="1851" spans="1:15">
      <c r="A1851" s="56"/>
      <c r="B1851" s="653">
        <v>44766</v>
      </c>
      <c r="C1851" s="654">
        <f t="shared" si="27"/>
        <v>10429808370</v>
      </c>
      <c r="D1851" s="56"/>
      <c r="E1851" s="56"/>
      <c r="F1851" s="663">
        <v>891118258</v>
      </c>
      <c r="G1851" s="672">
        <v>315372515</v>
      </c>
      <c r="H1851" s="646">
        <v>47618</v>
      </c>
      <c r="I1851" s="646"/>
      <c r="K1851" s="56"/>
      <c r="L1851" s="56"/>
      <c r="M1851" s="662"/>
      <c r="N1851" s="662"/>
      <c r="O1851" s="56"/>
    </row>
    <row r="1852" spans="1:15">
      <c r="A1852" s="56"/>
      <c r="B1852" s="653">
        <v>44767</v>
      </c>
      <c r="C1852" s="654">
        <f t="shared" si="27"/>
        <v>10241918415</v>
      </c>
      <c r="D1852" s="56"/>
      <c r="E1852" s="56"/>
      <c r="F1852" s="663">
        <v>703228303</v>
      </c>
      <c r="G1852" s="672">
        <v>315540281</v>
      </c>
      <c r="H1852" s="646">
        <v>44526</v>
      </c>
      <c r="I1852" s="646"/>
      <c r="K1852" s="56"/>
      <c r="L1852" s="56"/>
      <c r="M1852" s="662"/>
      <c r="N1852" s="662"/>
      <c r="O1852" s="56"/>
    </row>
    <row r="1853" spans="1:15">
      <c r="A1853" s="56"/>
      <c r="B1853" s="653">
        <v>44768</v>
      </c>
      <c r="C1853" s="654">
        <f t="shared" si="27"/>
        <v>10233848461</v>
      </c>
      <c r="D1853" s="56"/>
      <c r="E1853" s="56"/>
      <c r="F1853" s="663">
        <v>695158349</v>
      </c>
      <c r="G1853" s="672">
        <v>315747397</v>
      </c>
      <c r="H1853" s="646">
        <v>49574</v>
      </c>
      <c r="I1853" s="646"/>
      <c r="K1853" s="56"/>
      <c r="L1853" s="56"/>
      <c r="M1853" s="662"/>
      <c r="N1853" s="662"/>
      <c r="O1853" s="56"/>
    </row>
    <row r="1854" spans="1:15">
      <c r="A1854" s="56"/>
      <c r="B1854" s="653">
        <v>44769</v>
      </c>
      <c r="C1854" s="654">
        <f t="shared" si="27"/>
        <v>9788435986</v>
      </c>
      <c r="D1854" s="56"/>
      <c r="E1854" s="56"/>
      <c r="F1854" s="663">
        <v>249745874</v>
      </c>
      <c r="G1854" s="672">
        <v>315817400</v>
      </c>
      <c r="H1854" s="646">
        <v>45434</v>
      </c>
      <c r="I1854" s="646"/>
      <c r="K1854" s="56"/>
      <c r="L1854" s="56"/>
      <c r="M1854" s="662"/>
      <c r="N1854" s="662"/>
      <c r="O1854" s="56"/>
    </row>
    <row r="1855" spans="1:15">
      <c r="A1855" s="56"/>
      <c r="B1855" s="653">
        <v>44770</v>
      </c>
      <c r="C1855" s="654">
        <f t="shared" si="27"/>
        <v>9959338700</v>
      </c>
      <c r="D1855" s="56"/>
      <c r="E1855" s="56"/>
      <c r="F1855" s="663">
        <v>420648588</v>
      </c>
      <c r="G1855" s="672">
        <v>315901040</v>
      </c>
      <c r="H1855" s="646">
        <v>49000</v>
      </c>
      <c r="I1855" s="646"/>
      <c r="K1855" s="56"/>
      <c r="L1855" s="56"/>
      <c r="M1855" s="662"/>
      <c r="N1855" s="662"/>
      <c r="O1855" s="56"/>
    </row>
    <row r="1856" spans="1:15">
      <c r="A1856" s="56"/>
      <c r="B1856" s="653">
        <v>44771</v>
      </c>
      <c r="C1856" s="654">
        <f t="shared" si="27"/>
        <v>9931147758</v>
      </c>
      <c r="D1856" s="56"/>
      <c r="E1856" s="56"/>
      <c r="F1856" s="663">
        <v>392457646</v>
      </c>
      <c r="G1856" s="672">
        <v>315908314</v>
      </c>
      <c r="H1856" s="646">
        <v>46559</v>
      </c>
      <c r="I1856" s="646"/>
      <c r="K1856" s="56"/>
      <c r="L1856" s="56"/>
      <c r="M1856" s="662"/>
      <c r="N1856" s="662"/>
      <c r="O1856" s="56"/>
    </row>
    <row r="1857" spans="1:15">
      <c r="A1857" s="56"/>
      <c r="B1857" s="653">
        <v>44772</v>
      </c>
      <c r="C1857" s="654">
        <f t="shared" si="27"/>
        <v>10386322495</v>
      </c>
      <c r="D1857" s="56"/>
      <c r="E1857" s="56"/>
      <c r="F1857" s="663">
        <v>847632383</v>
      </c>
      <c r="G1857" s="672">
        <v>316037874</v>
      </c>
      <c r="H1857" s="646">
        <v>48098</v>
      </c>
      <c r="I1857" s="646"/>
      <c r="K1857" s="56"/>
      <c r="L1857" s="56"/>
      <c r="M1857" s="662"/>
      <c r="N1857" s="662"/>
      <c r="O1857" s="56"/>
    </row>
    <row r="1858" spans="1:15">
      <c r="A1858" s="56"/>
      <c r="B1858" s="653">
        <v>44773</v>
      </c>
      <c r="C1858" s="654">
        <f t="shared" si="27"/>
        <v>10519842196</v>
      </c>
      <c r="D1858" s="56"/>
      <c r="E1858" s="56"/>
      <c r="F1858" s="663">
        <v>981152084</v>
      </c>
      <c r="G1858" s="672">
        <v>316133953</v>
      </c>
      <c r="H1858" s="646">
        <v>48713</v>
      </c>
      <c r="I1858" s="646"/>
      <c r="K1858" s="56"/>
      <c r="L1858" s="56"/>
      <c r="M1858" s="662"/>
      <c r="N1858" s="662"/>
      <c r="O1858" s="56"/>
    </row>
    <row r="1859" spans="1:15">
      <c r="A1859" s="56"/>
      <c r="B1859" s="653">
        <v>44774</v>
      </c>
      <c r="C1859" s="654">
        <f t="shared" si="27"/>
        <v>9641787417</v>
      </c>
      <c r="D1859" s="56"/>
      <c r="E1859" s="56"/>
      <c r="F1859" s="663">
        <v>103097305</v>
      </c>
      <c r="G1859" s="672">
        <v>316316962</v>
      </c>
      <c r="H1859" s="646">
        <v>49327</v>
      </c>
      <c r="I1859" s="646"/>
      <c r="K1859" s="56"/>
      <c r="L1859" s="56"/>
      <c r="M1859" s="662"/>
      <c r="N1859" s="662"/>
      <c r="O1859" s="56"/>
    </row>
    <row r="1860" spans="1:15">
      <c r="A1860" s="56"/>
      <c r="B1860" s="653">
        <v>44775</v>
      </c>
      <c r="C1860" s="654">
        <f t="shared" si="27"/>
        <v>9807976556</v>
      </c>
      <c r="D1860" s="56"/>
      <c r="E1860" s="56"/>
      <c r="F1860" s="663">
        <v>269286444</v>
      </c>
      <c r="G1860" s="672">
        <v>316471116</v>
      </c>
      <c r="H1860" s="646">
        <v>47664</v>
      </c>
      <c r="I1860" s="646"/>
      <c r="K1860" s="56"/>
      <c r="L1860" s="56"/>
      <c r="M1860" s="662"/>
      <c r="N1860" s="662"/>
      <c r="O1860" s="56"/>
    </row>
    <row r="1861" spans="1:15">
      <c r="A1861" s="56"/>
      <c r="B1861" s="653">
        <v>44776</v>
      </c>
      <c r="C1861" s="654">
        <f t="shared" si="27"/>
        <v>10081066683</v>
      </c>
      <c r="D1861" s="56"/>
      <c r="E1861" s="56"/>
      <c r="F1861" s="663">
        <v>542376571</v>
      </c>
      <c r="G1861" s="672">
        <v>316535521</v>
      </c>
      <c r="H1861" s="646">
        <v>44744</v>
      </c>
      <c r="I1861" s="646"/>
      <c r="K1861" s="56"/>
      <c r="L1861" s="56"/>
      <c r="M1861" s="662"/>
      <c r="N1861" s="662"/>
      <c r="O1861" s="56"/>
    </row>
    <row r="1862" spans="1:15">
      <c r="A1862" s="56"/>
      <c r="B1862" s="653">
        <v>44777</v>
      </c>
      <c r="C1862" s="654">
        <f t="shared" si="27"/>
        <v>10141934951</v>
      </c>
      <c r="D1862" s="56"/>
      <c r="E1862" s="56"/>
      <c r="F1862" s="663">
        <v>603244839</v>
      </c>
      <c r="G1862" s="672">
        <v>316554997</v>
      </c>
      <c r="H1862" s="646">
        <v>45491</v>
      </c>
      <c r="I1862" s="646"/>
      <c r="K1862" s="56"/>
      <c r="L1862" s="56"/>
      <c r="M1862" s="662"/>
      <c r="N1862" s="662"/>
      <c r="O1862" s="56"/>
    </row>
    <row r="1863" spans="1:15">
      <c r="A1863" s="56"/>
      <c r="B1863" s="653">
        <v>44778</v>
      </c>
      <c r="C1863" s="654">
        <f t="shared" si="27"/>
        <v>10233271147</v>
      </c>
      <c r="D1863" s="56"/>
      <c r="E1863" s="56"/>
      <c r="F1863" s="663">
        <v>694581035</v>
      </c>
      <c r="G1863" s="672">
        <v>316590959</v>
      </c>
      <c r="H1863" s="646">
        <v>49740</v>
      </c>
      <c r="I1863" s="646"/>
      <c r="K1863" s="56"/>
      <c r="L1863" s="56"/>
      <c r="M1863" s="662"/>
      <c r="N1863" s="662"/>
      <c r="O1863" s="56"/>
    </row>
    <row r="1864" spans="1:15">
      <c r="A1864" s="56"/>
      <c r="B1864" s="653">
        <v>44779</v>
      </c>
      <c r="C1864" s="654">
        <f t="shared" si="27"/>
        <v>9733498505</v>
      </c>
      <c r="D1864" s="56"/>
      <c r="E1864" s="56"/>
      <c r="F1864" s="663">
        <v>194808393</v>
      </c>
      <c r="G1864" s="672">
        <v>316689371</v>
      </c>
      <c r="H1864" s="646">
        <v>47099</v>
      </c>
      <c r="I1864" s="646"/>
      <c r="K1864" s="56"/>
      <c r="L1864" s="56"/>
      <c r="M1864" s="662"/>
      <c r="N1864" s="662"/>
      <c r="O1864" s="56"/>
    </row>
    <row r="1865" spans="1:15">
      <c r="A1865" s="56"/>
      <c r="B1865" s="653">
        <v>44780</v>
      </c>
      <c r="C1865" s="654">
        <f t="shared" si="27"/>
        <v>9891258122</v>
      </c>
      <c r="D1865" s="56"/>
      <c r="E1865" s="56"/>
      <c r="F1865" s="663">
        <v>352568010</v>
      </c>
      <c r="G1865" s="672">
        <v>316723060</v>
      </c>
      <c r="H1865" s="646">
        <v>47020</v>
      </c>
      <c r="I1865" s="646"/>
      <c r="K1865" s="56"/>
      <c r="L1865" s="56"/>
      <c r="M1865" s="662"/>
      <c r="N1865" s="662"/>
      <c r="O1865" s="56"/>
    </row>
    <row r="1866" spans="1:15">
      <c r="A1866" s="56"/>
      <c r="B1866" s="653">
        <v>44781</v>
      </c>
      <c r="C1866" s="654">
        <f t="shared" si="27"/>
        <v>9874745811</v>
      </c>
      <c r="D1866" s="56"/>
      <c r="E1866" s="56"/>
      <c r="F1866" s="663">
        <v>336055699</v>
      </c>
      <c r="G1866" s="672">
        <v>316797043</v>
      </c>
      <c r="H1866" s="646">
        <v>49473</v>
      </c>
      <c r="I1866" s="646"/>
      <c r="K1866" s="56"/>
      <c r="L1866" s="56"/>
      <c r="M1866" s="662"/>
      <c r="N1866" s="662"/>
      <c r="O1866" s="56"/>
    </row>
    <row r="1867" spans="1:15">
      <c r="A1867" s="56"/>
      <c r="B1867" s="653">
        <v>44782</v>
      </c>
      <c r="C1867" s="654">
        <f t="shared" si="27"/>
        <v>10048030352</v>
      </c>
      <c r="D1867" s="56"/>
      <c r="E1867" s="56"/>
      <c r="F1867" s="663">
        <v>509340240</v>
      </c>
      <c r="G1867" s="672">
        <v>316913870</v>
      </c>
      <c r="H1867" s="646">
        <v>45832</v>
      </c>
      <c r="I1867" s="646"/>
      <c r="K1867" s="56"/>
      <c r="L1867" s="56"/>
      <c r="M1867" s="662"/>
      <c r="N1867" s="662"/>
      <c r="O1867" s="56"/>
    </row>
    <row r="1868" spans="1:15">
      <c r="A1868" s="56"/>
      <c r="B1868" s="653">
        <v>44783</v>
      </c>
      <c r="C1868" s="654">
        <f t="shared" si="27"/>
        <v>10250703719</v>
      </c>
      <c r="D1868" s="56"/>
      <c r="E1868" s="56"/>
      <c r="F1868" s="663">
        <v>712013607</v>
      </c>
      <c r="G1868" s="672">
        <v>317054868</v>
      </c>
      <c r="H1868" s="646">
        <v>47334</v>
      </c>
      <c r="I1868" s="646"/>
      <c r="K1868" s="56"/>
      <c r="L1868" s="56"/>
      <c r="M1868" s="662"/>
      <c r="N1868" s="662"/>
      <c r="O1868" s="56"/>
    </row>
    <row r="1869" spans="1:15">
      <c r="A1869" s="56"/>
      <c r="B1869" s="653">
        <v>44784</v>
      </c>
      <c r="C1869" s="654">
        <f t="shared" si="27"/>
        <v>9746253949</v>
      </c>
      <c r="D1869" s="56"/>
      <c r="E1869" s="56"/>
      <c r="F1869" s="663">
        <v>207563837</v>
      </c>
      <c r="G1869" s="672">
        <v>317082889</v>
      </c>
      <c r="H1869" s="646">
        <v>48923</v>
      </c>
      <c r="I1869" s="646"/>
      <c r="K1869" s="56"/>
      <c r="L1869" s="56"/>
      <c r="M1869" s="662"/>
      <c r="N1869" s="662"/>
      <c r="O1869" s="56"/>
    </row>
    <row r="1870" spans="1:15">
      <c r="A1870" s="56"/>
      <c r="B1870" s="653">
        <v>44785</v>
      </c>
      <c r="C1870" s="654">
        <f t="shared" si="27"/>
        <v>10064219581</v>
      </c>
      <c r="D1870" s="56"/>
      <c r="E1870" s="56"/>
      <c r="F1870" s="663">
        <v>525529469</v>
      </c>
      <c r="G1870" s="672">
        <v>317163619</v>
      </c>
      <c r="H1870" s="646">
        <v>45376</v>
      </c>
      <c r="I1870" s="646"/>
      <c r="K1870" s="56"/>
      <c r="L1870" s="56"/>
      <c r="M1870" s="662"/>
      <c r="N1870" s="662"/>
      <c r="O1870" s="56"/>
    </row>
    <row r="1871" spans="1:15">
      <c r="A1871" s="56"/>
      <c r="B1871" s="653">
        <v>44786</v>
      </c>
      <c r="C1871" s="654">
        <f t="shared" si="27"/>
        <v>9981520403</v>
      </c>
      <c r="D1871" s="56"/>
      <c r="E1871" s="56"/>
      <c r="F1871" s="663">
        <v>442830291</v>
      </c>
      <c r="G1871" s="672">
        <v>317501639</v>
      </c>
      <c r="H1871" s="646">
        <v>47031</v>
      </c>
      <c r="I1871" s="646"/>
      <c r="K1871" s="56"/>
      <c r="L1871" s="56"/>
      <c r="M1871" s="662"/>
      <c r="N1871" s="662"/>
      <c r="O1871" s="56"/>
    </row>
    <row r="1872" spans="1:15">
      <c r="A1872" s="56"/>
      <c r="B1872" s="653">
        <v>44787</v>
      </c>
      <c r="C1872" s="654">
        <f t="shared" si="27"/>
        <v>9728415564</v>
      </c>
      <c r="D1872" s="56"/>
      <c r="E1872" s="56"/>
      <c r="F1872" s="663">
        <v>189725452</v>
      </c>
      <c r="G1872" s="672">
        <v>317559055</v>
      </c>
      <c r="H1872" s="646">
        <v>49395</v>
      </c>
      <c r="I1872" s="646"/>
      <c r="K1872" s="56"/>
      <c r="L1872" s="56"/>
      <c r="M1872" s="662"/>
      <c r="N1872" s="662"/>
      <c r="O1872" s="56"/>
    </row>
    <row r="1873" spans="1:15">
      <c r="A1873" s="56"/>
      <c r="B1873" s="653">
        <v>44788</v>
      </c>
      <c r="C1873" s="654">
        <f t="shared" si="27"/>
        <v>10499165966</v>
      </c>
      <c r="D1873" s="56"/>
      <c r="E1873" s="56"/>
      <c r="F1873" s="663">
        <v>960475854</v>
      </c>
      <c r="G1873" s="672">
        <v>317632279</v>
      </c>
      <c r="H1873" s="646">
        <v>49563</v>
      </c>
      <c r="I1873" s="646"/>
      <c r="K1873" s="56"/>
      <c r="L1873" s="56"/>
      <c r="M1873" s="662"/>
      <c r="N1873" s="662"/>
      <c r="O1873" s="56"/>
    </row>
    <row r="1874" spans="1:15">
      <c r="A1874" s="56"/>
      <c r="B1874" s="653">
        <v>44789</v>
      </c>
      <c r="C1874" s="654">
        <f t="shared" si="27"/>
        <v>9914452349</v>
      </c>
      <c r="D1874" s="56"/>
      <c r="E1874" s="56"/>
      <c r="F1874" s="663">
        <v>375762237</v>
      </c>
      <c r="G1874" s="672">
        <v>317709468</v>
      </c>
      <c r="H1874" s="646">
        <v>48516</v>
      </c>
      <c r="I1874" s="646"/>
      <c r="K1874" s="56"/>
      <c r="L1874" s="56"/>
      <c r="M1874" s="662"/>
      <c r="N1874" s="662"/>
      <c r="O1874" s="56"/>
    </row>
    <row r="1875" spans="1:15">
      <c r="A1875" s="56"/>
      <c r="B1875" s="653">
        <v>44790</v>
      </c>
      <c r="C1875" s="654">
        <f t="shared" si="27"/>
        <v>10432401745</v>
      </c>
      <c r="D1875" s="56"/>
      <c r="E1875" s="56"/>
      <c r="F1875" s="663">
        <v>893711633</v>
      </c>
      <c r="G1875" s="672">
        <v>317712920</v>
      </c>
      <c r="H1875" s="646">
        <v>45984</v>
      </c>
      <c r="I1875" s="646"/>
      <c r="K1875" s="56"/>
      <c r="L1875" s="56"/>
      <c r="M1875" s="662"/>
      <c r="N1875" s="662"/>
      <c r="O1875" s="56"/>
    </row>
    <row r="1876" spans="1:15">
      <c r="A1876" s="56"/>
      <c r="B1876" s="653">
        <v>44791</v>
      </c>
      <c r="C1876" s="654">
        <f t="shared" si="27"/>
        <v>10466887307</v>
      </c>
      <c r="D1876" s="56"/>
      <c r="E1876" s="56"/>
      <c r="F1876" s="663">
        <v>928197195</v>
      </c>
      <c r="G1876" s="672">
        <v>317780083</v>
      </c>
      <c r="H1876" s="646">
        <v>46718</v>
      </c>
      <c r="I1876" s="646"/>
      <c r="K1876" s="56"/>
      <c r="L1876" s="56"/>
      <c r="M1876" s="662"/>
      <c r="N1876" s="662"/>
      <c r="O1876" s="56"/>
    </row>
    <row r="1877" spans="1:15">
      <c r="A1877" s="56"/>
      <c r="B1877" s="653">
        <v>44792</v>
      </c>
      <c r="C1877" s="654">
        <f t="shared" si="27"/>
        <v>10303252904</v>
      </c>
      <c r="D1877" s="56"/>
      <c r="E1877" s="56"/>
      <c r="F1877" s="663">
        <v>764562792</v>
      </c>
      <c r="G1877" s="672">
        <v>317783283</v>
      </c>
      <c r="H1877" s="646">
        <v>46216</v>
      </c>
      <c r="I1877" s="646"/>
      <c r="K1877" s="56"/>
      <c r="L1877" s="56"/>
      <c r="M1877" s="662"/>
      <c r="N1877" s="662"/>
      <c r="O1877" s="56"/>
    </row>
    <row r="1878" spans="1:15">
      <c r="A1878" s="56"/>
      <c r="B1878" s="653">
        <v>44793</v>
      </c>
      <c r="C1878" s="654">
        <f t="shared" si="27"/>
        <v>10280188975</v>
      </c>
      <c r="D1878" s="56"/>
      <c r="E1878" s="56"/>
      <c r="F1878" s="663">
        <v>741498863</v>
      </c>
      <c r="G1878" s="672">
        <v>317879793</v>
      </c>
      <c r="H1878" s="646">
        <v>47461</v>
      </c>
      <c r="I1878" s="646"/>
      <c r="K1878" s="56"/>
      <c r="L1878" s="56"/>
      <c r="M1878" s="662"/>
      <c r="N1878" s="662"/>
      <c r="O1878" s="56"/>
    </row>
    <row r="1879" spans="1:15">
      <c r="A1879" s="56"/>
      <c r="B1879" s="653">
        <v>44794</v>
      </c>
      <c r="C1879" s="654">
        <f t="shared" si="27"/>
        <v>9653955036</v>
      </c>
      <c r="D1879" s="56"/>
      <c r="E1879" s="56"/>
      <c r="F1879" s="663">
        <v>115264924</v>
      </c>
      <c r="G1879" s="672">
        <v>318147766</v>
      </c>
      <c r="H1879" s="646">
        <v>46342</v>
      </c>
      <c r="I1879" s="646"/>
      <c r="K1879" s="56"/>
      <c r="L1879" s="56"/>
      <c r="M1879" s="662"/>
      <c r="N1879" s="662"/>
      <c r="O1879" s="56"/>
    </row>
    <row r="1880" spans="1:15">
      <c r="A1880" s="56"/>
      <c r="B1880" s="653">
        <v>44795</v>
      </c>
      <c r="C1880" s="654">
        <f t="shared" si="27"/>
        <v>9660023946</v>
      </c>
      <c r="D1880" s="56"/>
      <c r="E1880" s="56"/>
      <c r="F1880" s="663">
        <v>121333834</v>
      </c>
      <c r="G1880" s="672">
        <v>318456328</v>
      </c>
      <c r="H1880" s="646">
        <v>44235</v>
      </c>
      <c r="I1880" s="646"/>
      <c r="K1880" s="56"/>
      <c r="L1880" s="56"/>
      <c r="M1880" s="662"/>
      <c r="N1880" s="662"/>
      <c r="O1880" s="56"/>
    </row>
    <row r="1881" spans="1:15">
      <c r="A1881" s="56"/>
      <c r="B1881" s="653">
        <v>44796</v>
      </c>
      <c r="C1881" s="654">
        <f t="shared" si="27"/>
        <v>10137725423</v>
      </c>
      <c r="D1881" s="56"/>
      <c r="E1881" s="56"/>
      <c r="F1881" s="663">
        <v>599035311</v>
      </c>
      <c r="G1881" s="672">
        <v>318513484</v>
      </c>
      <c r="H1881" s="646">
        <v>46322</v>
      </c>
      <c r="I1881" s="646"/>
      <c r="K1881" s="56"/>
      <c r="L1881" s="56"/>
      <c r="M1881" s="662"/>
      <c r="N1881" s="662"/>
      <c r="O1881" s="56"/>
    </row>
    <row r="1882" spans="1:15">
      <c r="A1882" s="56"/>
      <c r="B1882" s="653">
        <v>44797</v>
      </c>
      <c r="C1882" s="654">
        <f t="shared" si="27"/>
        <v>9892435232</v>
      </c>
      <c r="D1882" s="56"/>
      <c r="E1882" s="56"/>
      <c r="F1882" s="663">
        <v>353745120</v>
      </c>
      <c r="G1882" s="672">
        <v>318534248</v>
      </c>
      <c r="H1882" s="646">
        <v>49955</v>
      </c>
      <c r="I1882" s="646"/>
      <c r="K1882" s="56"/>
      <c r="L1882" s="56"/>
      <c r="M1882" s="662"/>
      <c r="N1882" s="662"/>
      <c r="O1882" s="56"/>
    </row>
    <row r="1883" spans="1:15">
      <c r="A1883" s="56"/>
      <c r="B1883" s="653">
        <v>44798</v>
      </c>
      <c r="C1883" s="654">
        <f t="shared" si="27"/>
        <v>9893195299</v>
      </c>
      <c r="D1883" s="56"/>
      <c r="E1883" s="56"/>
      <c r="F1883" s="663">
        <v>354505187</v>
      </c>
      <c r="G1883" s="672">
        <v>318625117</v>
      </c>
      <c r="H1883" s="646">
        <v>43789</v>
      </c>
      <c r="I1883" s="646"/>
      <c r="K1883" s="56"/>
      <c r="L1883" s="56"/>
      <c r="M1883" s="662"/>
      <c r="N1883" s="662"/>
      <c r="O1883" s="56"/>
    </row>
    <row r="1884" spans="1:15">
      <c r="A1884" s="56"/>
      <c r="B1884" s="653">
        <v>44799</v>
      </c>
      <c r="C1884" s="654">
        <f t="shared" si="27"/>
        <v>9849798299</v>
      </c>
      <c r="D1884" s="56"/>
      <c r="E1884" s="56"/>
      <c r="F1884" s="663">
        <v>311108187</v>
      </c>
      <c r="G1884" s="672">
        <v>318713762</v>
      </c>
      <c r="H1884" s="646">
        <v>50177</v>
      </c>
      <c r="I1884" s="646"/>
      <c r="K1884" s="56"/>
      <c r="L1884" s="56"/>
      <c r="M1884" s="662"/>
      <c r="N1884" s="662"/>
      <c r="O1884" s="56"/>
    </row>
    <row r="1885" spans="1:15">
      <c r="A1885" s="56"/>
      <c r="B1885" s="653">
        <v>44800</v>
      </c>
      <c r="C1885" s="654">
        <f t="shared" si="27"/>
        <v>10410037607</v>
      </c>
      <c r="D1885" s="56"/>
      <c r="E1885" s="56"/>
      <c r="F1885" s="663">
        <v>871347495</v>
      </c>
      <c r="G1885" s="672">
        <v>318733719</v>
      </c>
      <c r="H1885" s="646">
        <v>46329</v>
      </c>
      <c r="I1885" s="646"/>
      <c r="K1885" s="56"/>
      <c r="L1885" s="56"/>
      <c r="M1885" s="662"/>
      <c r="N1885" s="662"/>
      <c r="O1885" s="56"/>
    </row>
    <row r="1886" spans="1:15">
      <c r="A1886" s="56"/>
      <c r="B1886" s="653">
        <v>44801</v>
      </c>
      <c r="C1886" s="654">
        <f t="shared" si="27"/>
        <v>9671266653</v>
      </c>
      <c r="D1886" s="56"/>
      <c r="E1886" s="56"/>
      <c r="F1886" s="663">
        <v>132576541</v>
      </c>
      <c r="G1886" s="672">
        <v>318832091</v>
      </c>
      <c r="H1886" s="646">
        <v>45306</v>
      </c>
      <c r="I1886" s="646"/>
      <c r="K1886" s="56"/>
      <c r="L1886" s="56"/>
      <c r="M1886" s="662"/>
      <c r="N1886" s="662"/>
      <c r="O1886" s="56"/>
    </row>
    <row r="1887" spans="1:15">
      <c r="A1887" s="56"/>
      <c r="B1887" s="653">
        <v>44802</v>
      </c>
      <c r="C1887" s="654">
        <f t="shared" si="27"/>
        <v>9916102815</v>
      </c>
      <c r="D1887" s="56"/>
      <c r="E1887" s="56"/>
      <c r="F1887" s="663">
        <v>377412703</v>
      </c>
      <c r="G1887" s="672">
        <v>318949051</v>
      </c>
      <c r="H1887" s="646">
        <v>47410</v>
      </c>
      <c r="I1887" s="646"/>
      <c r="K1887" s="56"/>
      <c r="L1887" s="56"/>
      <c r="M1887" s="662"/>
      <c r="N1887" s="662"/>
      <c r="O1887" s="56"/>
    </row>
    <row r="1888" spans="1:15">
      <c r="A1888" s="56"/>
      <c r="B1888" s="653">
        <v>44803</v>
      </c>
      <c r="C1888" s="654">
        <f t="shared" ref="C1888:C1951" si="28">F1888+(F$88*28679+98765)+(G$88*6587+87654)+(E$88*9537+76543)+(J$88*5713+4528)</f>
        <v>9675161903</v>
      </c>
      <c r="D1888" s="56"/>
      <c r="E1888" s="56"/>
      <c r="F1888" s="663">
        <v>136471791</v>
      </c>
      <c r="G1888" s="672">
        <v>318982726</v>
      </c>
      <c r="H1888" s="646">
        <v>50231</v>
      </c>
      <c r="I1888" s="646"/>
      <c r="K1888" s="56"/>
      <c r="L1888" s="56"/>
      <c r="M1888" s="662"/>
      <c r="N1888" s="662"/>
      <c r="O1888" s="56"/>
    </row>
    <row r="1889" spans="1:15">
      <c r="A1889" s="56"/>
      <c r="B1889" s="653">
        <v>44804</v>
      </c>
      <c r="C1889" s="654">
        <f t="shared" si="28"/>
        <v>10220294948</v>
      </c>
      <c r="D1889" s="56"/>
      <c r="E1889" s="56"/>
      <c r="F1889" s="663">
        <v>681604836</v>
      </c>
      <c r="G1889" s="672">
        <v>319184871</v>
      </c>
      <c r="H1889" s="646">
        <v>48219</v>
      </c>
      <c r="I1889" s="646"/>
      <c r="K1889" s="56"/>
      <c r="L1889" s="56"/>
      <c r="M1889" s="662"/>
      <c r="N1889" s="662"/>
      <c r="O1889" s="56"/>
    </row>
    <row r="1890" spans="1:15">
      <c r="A1890" s="56"/>
      <c r="B1890" s="653">
        <v>44805</v>
      </c>
      <c r="C1890" s="654">
        <f t="shared" si="28"/>
        <v>10348212666</v>
      </c>
      <c r="D1890" s="56"/>
      <c r="E1890" s="56"/>
      <c r="F1890" s="663">
        <v>809522554</v>
      </c>
      <c r="G1890" s="672">
        <v>319190470</v>
      </c>
      <c r="H1890" s="646">
        <v>48793</v>
      </c>
      <c r="I1890" s="646"/>
      <c r="K1890" s="56"/>
      <c r="L1890" s="56"/>
      <c r="M1890" s="662"/>
      <c r="N1890" s="662"/>
      <c r="O1890" s="56"/>
    </row>
    <row r="1891" spans="1:15">
      <c r="A1891" s="56"/>
      <c r="B1891" s="653">
        <v>44806</v>
      </c>
      <c r="C1891" s="654">
        <f t="shared" si="28"/>
        <v>10484492610</v>
      </c>
      <c r="D1891" s="56"/>
      <c r="E1891" s="56"/>
      <c r="F1891" s="663">
        <v>945802498</v>
      </c>
      <c r="G1891" s="672">
        <v>319237624</v>
      </c>
      <c r="H1891" s="646">
        <v>46021</v>
      </c>
      <c r="I1891" s="646"/>
      <c r="K1891" s="56"/>
      <c r="L1891" s="56"/>
      <c r="M1891" s="662"/>
      <c r="N1891" s="662"/>
      <c r="O1891" s="56"/>
    </row>
    <row r="1892" spans="1:15">
      <c r="A1892" s="56"/>
      <c r="B1892" s="653">
        <v>44807</v>
      </c>
      <c r="C1892" s="654">
        <f t="shared" si="28"/>
        <v>10219737735</v>
      </c>
      <c r="D1892" s="56"/>
      <c r="E1892" s="56"/>
      <c r="F1892" s="663">
        <v>681047623</v>
      </c>
      <c r="G1892" s="672">
        <v>319506476</v>
      </c>
      <c r="H1892" s="646">
        <v>43265</v>
      </c>
      <c r="I1892" s="646"/>
      <c r="K1892" s="56"/>
      <c r="L1892" s="56"/>
      <c r="M1892" s="662"/>
      <c r="N1892" s="662"/>
      <c r="O1892" s="56"/>
    </row>
    <row r="1893" spans="1:15">
      <c r="A1893" s="56"/>
      <c r="B1893" s="653">
        <v>44808</v>
      </c>
      <c r="C1893" s="654">
        <f t="shared" si="28"/>
        <v>9890144190</v>
      </c>
      <c r="D1893" s="56"/>
      <c r="E1893" s="56"/>
      <c r="F1893" s="663">
        <v>351454078</v>
      </c>
      <c r="G1893" s="672">
        <v>319532181</v>
      </c>
      <c r="H1893" s="646">
        <v>49481</v>
      </c>
      <c r="I1893" s="646"/>
      <c r="K1893" s="56"/>
      <c r="L1893" s="56"/>
      <c r="M1893" s="662"/>
      <c r="N1893" s="662"/>
      <c r="O1893" s="56"/>
    </row>
    <row r="1894" spans="1:15">
      <c r="A1894" s="56"/>
      <c r="B1894" s="653">
        <v>44809</v>
      </c>
      <c r="C1894" s="654">
        <f t="shared" si="28"/>
        <v>10452155244</v>
      </c>
      <c r="D1894" s="56"/>
      <c r="E1894" s="56"/>
      <c r="F1894" s="663">
        <v>913465132</v>
      </c>
      <c r="G1894" s="672">
        <v>319580997</v>
      </c>
      <c r="H1894" s="646">
        <v>50149</v>
      </c>
      <c r="I1894" s="646"/>
      <c r="K1894" s="56"/>
      <c r="L1894" s="56"/>
      <c r="M1894" s="662"/>
      <c r="N1894" s="662"/>
      <c r="O1894" s="56"/>
    </row>
    <row r="1895" spans="1:15">
      <c r="A1895" s="56"/>
      <c r="B1895" s="653">
        <v>44810</v>
      </c>
      <c r="C1895" s="654">
        <f t="shared" si="28"/>
        <v>10164643511</v>
      </c>
      <c r="D1895" s="56"/>
      <c r="E1895" s="56"/>
      <c r="F1895" s="663">
        <v>625953399</v>
      </c>
      <c r="G1895" s="672">
        <v>319582416</v>
      </c>
      <c r="H1895" s="646">
        <v>50262</v>
      </c>
      <c r="I1895" s="646"/>
      <c r="K1895" s="56"/>
      <c r="L1895" s="56"/>
      <c r="M1895" s="662"/>
      <c r="N1895" s="662"/>
      <c r="O1895" s="56"/>
    </row>
    <row r="1896" spans="1:15">
      <c r="A1896" s="56"/>
      <c r="B1896" s="653">
        <v>44811</v>
      </c>
      <c r="C1896" s="654">
        <f t="shared" si="28"/>
        <v>9686959799</v>
      </c>
      <c r="D1896" s="56"/>
      <c r="E1896" s="56"/>
      <c r="F1896" s="663">
        <v>148269687</v>
      </c>
      <c r="G1896" s="672">
        <v>319903139</v>
      </c>
      <c r="H1896" s="646">
        <v>43554</v>
      </c>
      <c r="I1896" s="646"/>
      <c r="K1896" s="56"/>
      <c r="L1896" s="56"/>
      <c r="M1896" s="662"/>
      <c r="N1896" s="662"/>
      <c r="O1896" s="56"/>
    </row>
    <row r="1897" spans="1:15">
      <c r="A1897" s="56"/>
      <c r="B1897" s="653">
        <v>44812</v>
      </c>
      <c r="C1897" s="654">
        <f t="shared" si="28"/>
        <v>9804259958</v>
      </c>
      <c r="D1897" s="56"/>
      <c r="E1897" s="56"/>
      <c r="F1897" s="663">
        <v>265569846</v>
      </c>
      <c r="G1897" s="672">
        <v>319904997</v>
      </c>
      <c r="H1897" s="646">
        <v>44237</v>
      </c>
      <c r="I1897" s="646"/>
      <c r="K1897" s="56"/>
      <c r="L1897" s="56"/>
      <c r="M1897" s="662"/>
      <c r="N1897" s="662"/>
      <c r="O1897" s="56"/>
    </row>
    <row r="1898" spans="1:15">
      <c r="A1898" s="56"/>
      <c r="B1898" s="653">
        <v>44813</v>
      </c>
      <c r="C1898" s="654">
        <f t="shared" si="28"/>
        <v>9947779887</v>
      </c>
      <c r="D1898" s="56"/>
      <c r="E1898" s="56"/>
      <c r="F1898" s="663">
        <v>409089775</v>
      </c>
      <c r="G1898" s="672">
        <v>320009322</v>
      </c>
      <c r="H1898" s="646">
        <v>48178</v>
      </c>
      <c r="I1898" s="646"/>
      <c r="K1898" s="56"/>
      <c r="L1898" s="56"/>
      <c r="M1898" s="662"/>
      <c r="N1898" s="662"/>
      <c r="O1898" s="56"/>
    </row>
    <row r="1899" spans="1:15">
      <c r="A1899" s="56"/>
      <c r="B1899" s="653">
        <v>44814</v>
      </c>
      <c r="C1899" s="654">
        <f t="shared" si="28"/>
        <v>10355872796</v>
      </c>
      <c r="D1899" s="56"/>
      <c r="E1899" s="56"/>
      <c r="F1899" s="663">
        <v>817182684</v>
      </c>
      <c r="G1899" s="672">
        <v>320239948</v>
      </c>
      <c r="H1899" s="646">
        <v>49891</v>
      </c>
      <c r="I1899" s="646"/>
      <c r="K1899" s="56"/>
      <c r="L1899" s="56"/>
      <c r="M1899" s="662"/>
      <c r="N1899" s="662"/>
      <c r="O1899" s="56"/>
    </row>
    <row r="1900" spans="1:15">
      <c r="A1900" s="56"/>
      <c r="B1900" s="653">
        <v>44815</v>
      </c>
      <c r="C1900" s="654">
        <f t="shared" si="28"/>
        <v>9995457751</v>
      </c>
      <c r="D1900" s="56"/>
      <c r="E1900" s="56"/>
      <c r="F1900" s="663">
        <v>456767639</v>
      </c>
      <c r="G1900" s="672">
        <v>320583061</v>
      </c>
      <c r="H1900" s="646">
        <v>49460</v>
      </c>
      <c r="I1900" s="646"/>
      <c r="K1900" s="56"/>
      <c r="L1900" s="56"/>
      <c r="M1900" s="662"/>
      <c r="N1900" s="662"/>
      <c r="O1900" s="56"/>
    </row>
    <row r="1901" spans="1:15">
      <c r="A1901" s="56"/>
      <c r="B1901" s="653">
        <v>44816</v>
      </c>
      <c r="C1901" s="654">
        <f t="shared" si="28"/>
        <v>9938890410</v>
      </c>
      <c r="D1901" s="56"/>
      <c r="E1901" s="56"/>
      <c r="F1901" s="663">
        <v>400200298</v>
      </c>
      <c r="G1901" s="672">
        <v>320639969</v>
      </c>
      <c r="H1901" s="646">
        <v>50373</v>
      </c>
      <c r="I1901" s="646"/>
      <c r="K1901" s="56"/>
      <c r="L1901" s="56"/>
      <c r="M1901" s="662"/>
      <c r="N1901" s="662"/>
      <c r="O1901" s="56"/>
    </row>
    <row r="1902" spans="1:15">
      <c r="A1902" s="56"/>
      <c r="B1902" s="653">
        <v>44817</v>
      </c>
      <c r="C1902" s="654">
        <f t="shared" si="28"/>
        <v>9802529922</v>
      </c>
      <c r="D1902" s="56"/>
      <c r="E1902" s="56"/>
      <c r="F1902" s="663">
        <v>263839810</v>
      </c>
      <c r="G1902" s="672">
        <v>321038022</v>
      </c>
      <c r="H1902" s="646">
        <v>50042</v>
      </c>
      <c r="I1902" s="646"/>
      <c r="K1902" s="56"/>
      <c r="L1902" s="56"/>
      <c r="M1902" s="662"/>
      <c r="N1902" s="662"/>
      <c r="O1902" s="56"/>
    </row>
    <row r="1903" spans="1:15">
      <c r="A1903" s="56"/>
      <c r="B1903" s="653">
        <v>44818</v>
      </c>
      <c r="C1903" s="654">
        <f t="shared" si="28"/>
        <v>9900891903</v>
      </c>
      <c r="D1903" s="56"/>
      <c r="E1903" s="56"/>
      <c r="F1903" s="663">
        <v>362201791</v>
      </c>
      <c r="G1903" s="672">
        <v>321066815</v>
      </c>
      <c r="H1903" s="646">
        <v>44292</v>
      </c>
      <c r="I1903" s="646"/>
      <c r="K1903" s="56"/>
      <c r="L1903" s="56"/>
      <c r="M1903" s="662"/>
      <c r="N1903" s="662"/>
      <c r="O1903" s="56"/>
    </row>
    <row r="1904" spans="1:15">
      <c r="A1904" s="56"/>
      <c r="B1904" s="653">
        <v>44819</v>
      </c>
      <c r="C1904" s="654">
        <f t="shared" si="28"/>
        <v>10156069581</v>
      </c>
      <c r="D1904" s="56"/>
      <c r="E1904" s="56"/>
      <c r="F1904" s="663">
        <v>617379469</v>
      </c>
      <c r="G1904" s="672">
        <v>321492128</v>
      </c>
      <c r="H1904" s="646">
        <v>50389</v>
      </c>
      <c r="I1904" s="646"/>
      <c r="K1904" s="56"/>
      <c r="L1904" s="56"/>
      <c r="M1904" s="662"/>
      <c r="N1904" s="662"/>
      <c r="O1904" s="56"/>
    </row>
    <row r="1905" spans="1:15">
      <c r="A1905" s="56"/>
      <c r="B1905" s="653">
        <v>44820</v>
      </c>
      <c r="C1905" s="654">
        <f t="shared" si="28"/>
        <v>9970221124</v>
      </c>
      <c r="D1905" s="56"/>
      <c r="E1905" s="56"/>
      <c r="F1905" s="663">
        <v>431531012</v>
      </c>
      <c r="G1905" s="672">
        <v>321602301</v>
      </c>
      <c r="H1905" s="646">
        <v>44851</v>
      </c>
      <c r="I1905" s="646"/>
      <c r="K1905" s="56"/>
      <c r="L1905" s="56"/>
      <c r="M1905" s="662"/>
      <c r="N1905" s="662"/>
      <c r="O1905" s="56"/>
    </row>
    <row r="1906" spans="1:15">
      <c r="A1906" s="56"/>
      <c r="B1906" s="653">
        <v>44821</v>
      </c>
      <c r="C1906" s="654">
        <f t="shared" si="28"/>
        <v>9702094264</v>
      </c>
      <c r="D1906" s="56"/>
      <c r="E1906" s="56"/>
      <c r="F1906" s="663">
        <v>163404152</v>
      </c>
      <c r="G1906" s="672">
        <v>321652003</v>
      </c>
      <c r="H1906" s="646">
        <v>44310</v>
      </c>
      <c r="I1906" s="646"/>
      <c r="K1906" s="56"/>
      <c r="L1906" s="56"/>
      <c r="M1906" s="662"/>
      <c r="N1906" s="662"/>
      <c r="O1906" s="56"/>
    </row>
    <row r="1907" spans="1:15">
      <c r="A1907" s="56"/>
      <c r="B1907" s="653">
        <v>44822</v>
      </c>
      <c r="C1907" s="654">
        <f t="shared" si="28"/>
        <v>9849920953</v>
      </c>
      <c r="D1907" s="56"/>
      <c r="E1907" s="56"/>
      <c r="F1907" s="663">
        <v>311230841</v>
      </c>
      <c r="G1907" s="672">
        <v>321687209</v>
      </c>
      <c r="H1907" s="646">
        <v>45165</v>
      </c>
      <c r="I1907" s="646"/>
      <c r="K1907" s="56"/>
      <c r="L1907" s="56"/>
      <c r="M1907" s="662"/>
      <c r="N1907" s="662"/>
      <c r="O1907" s="56"/>
    </row>
    <row r="1908" spans="1:15">
      <c r="A1908" s="56"/>
      <c r="B1908" s="653">
        <v>44823</v>
      </c>
      <c r="C1908" s="654">
        <f t="shared" si="28"/>
        <v>10522236483</v>
      </c>
      <c r="D1908" s="56"/>
      <c r="E1908" s="56"/>
      <c r="F1908" s="663">
        <v>983546371</v>
      </c>
      <c r="G1908" s="672">
        <v>321769766</v>
      </c>
      <c r="H1908" s="646">
        <v>46509</v>
      </c>
      <c r="I1908" s="646"/>
      <c r="K1908" s="56"/>
      <c r="L1908" s="56"/>
      <c r="M1908" s="662"/>
      <c r="N1908" s="662"/>
      <c r="O1908" s="56"/>
    </row>
    <row r="1909" spans="1:15">
      <c r="A1909" s="56"/>
      <c r="B1909" s="653">
        <v>44824</v>
      </c>
      <c r="C1909" s="654">
        <f t="shared" si="28"/>
        <v>10107363993</v>
      </c>
      <c r="D1909" s="56"/>
      <c r="E1909" s="56"/>
      <c r="F1909" s="663">
        <v>568673881</v>
      </c>
      <c r="G1909" s="672">
        <v>321839455</v>
      </c>
      <c r="H1909" s="646">
        <v>43713</v>
      </c>
      <c r="I1909" s="646"/>
      <c r="K1909" s="56"/>
      <c r="L1909" s="56"/>
      <c r="M1909" s="662"/>
      <c r="N1909" s="662"/>
      <c r="O1909" s="56"/>
    </row>
    <row r="1910" spans="1:15">
      <c r="A1910" s="56"/>
      <c r="B1910" s="653">
        <v>44825</v>
      </c>
      <c r="C1910" s="654">
        <f t="shared" si="28"/>
        <v>9828099994</v>
      </c>
      <c r="D1910" s="56"/>
      <c r="E1910" s="56"/>
      <c r="F1910" s="663">
        <v>289409882</v>
      </c>
      <c r="G1910" s="672">
        <v>322086423</v>
      </c>
      <c r="H1910" s="646">
        <v>50112</v>
      </c>
      <c r="I1910" s="646"/>
      <c r="K1910" s="56"/>
      <c r="L1910" s="56"/>
      <c r="M1910" s="662"/>
      <c r="N1910" s="662"/>
      <c r="O1910" s="56"/>
    </row>
    <row r="1911" spans="1:15">
      <c r="A1911" s="56"/>
      <c r="B1911" s="653">
        <v>44826</v>
      </c>
      <c r="C1911" s="654">
        <f t="shared" si="28"/>
        <v>10000545723</v>
      </c>
      <c r="D1911" s="56"/>
      <c r="E1911" s="56"/>
      <c r="F1911" s="663">
        <v>461855611</v>
      </c>
      <c r="G1911" s="672">
        <v>322175389</v>
      </c>
      <c r="H1911" s="646">
        <v>49700</v>
      </c>
      <c r="I1911" s="646"/>
      <c r="K1911" s="56"/>
      <c r="L1911" s="56"/>
      <c r="M1911" s="662"/>
      <c r="N1911" s="662"/>
      <c r="O1911" s="56"/>
    </row>
    <row r="1912" spans="1:15">
      <c r="A1912" s="56"/>
      <c r="B1912" s="653">
        <v>44827</v>
      </c>
      <c r="C1912" s="654">
        <f t="shared" si="28"/>
        <v>9684523194</v>
      </c>
      <c r="D1912" s="56"/>
      <c r="E1912" s="56"/>
      <c r="F1912" s="663">
        <v>145833082</v>
      </c>
      <c r="G1912" s="672">
        <v>322287675</v>
      </c>
      <c r="H1912" s="646">
        <v>47178</v>
      </c>
      <c r="I1912" s="646"/>
      <c r="K1912" s="56"/>
      <c r="L1912" s="56"/>
      <c r="M1912" s="662"/>
      <c r="N1912" s="662"/>
      <c r="O1912" s="56"/>
    </row>
    <row r="1913" spans="1:15">
      <c r="A1913" s="56"/>
      <c r="B1913" s="653">
        <v>44828</v>
      </c>
      <c r="C1913" s="654">
        <f t="shared" si="28"/>
        <v>10516945986</v>
      </c>
      <c r="D1913" s="56"/>
      <c r="E1913" s="56"/>
      <c r="F1913" s="663">
        <v>978255874</v>
      </c>
      <c r="G1913" s="672">
        <v>322364906</v>
      </c>
      <c r="H1913" s="646">
        <v>49151</v>
      </c>
      <c r="I1913" s="646"/>
      <c r="K1913" s="56"/>
      <c r="L1913" s="56"/>
      <c r="M1913" s="662"/>
      <c r="N1913" s="662"/>
      <c r="O1913" s="56"/>
    </row>
    <row r="1914" spans="1:15">
      <c r="A1914" s="56"/>
      <c r="B1914" s="653">
        <v>44829</v>
      </c>
      <c r="C1914" s="654">
        <f t="shared" si="28"/>
        <v>9905997586</v>
      </c>
      <c r="D1914" s="56"/>
      <c r="E1914" s="56"/>
      <c r="F1914" s="663">
        <v>367307474</v>
      </c>
      <c r="G1914" s="672">
        <v>322398056</v>
      </c>
      <c r="H1914" s="646">
        <v>44282</v>
      </c>
      <c r="I1914" s="646"/>
      <c r="K1914" s="56"/>
      <c r="L1914" s="56"/>
      <c r="M1914" s="662"/>
      <c r="N1914" s="662"/>
      <c r="O1914" s="56"/>
    </row>
    <row r="1915" spans="1:15">
      <c r="A1915" s="56"/>
      <c r="B1915" s="653">
        <v>44830</v>
      </c>
      <c r="C1915" s="654">
        <f t="shared" si="28"/>
        <v>10140681337</v>
      </c>
      <c r="D1915" s="56"/>
      <c r="E1915" s="56"/>
      <c r="F1915" s="663">
        <v>601991225</v>
      </c>
      <c r="G1915" s="672">
        <v>322724562</v>
      </c>
      <c r="H1915" s="646">
        <v>49932</v>
      </c>
      <c r="I1915" s="646"/>
      <c r="K1915" s="56"/>
      <c r="L1915" s="56"/>
      <c r="M1915" s="662"/>
      <c r="N1915" s="662"/>
      <c r="O1915" s="56"/>
    </row>
    <row r="1916" spans="1:15">
      <c r="A1916" s="56"/>
      <c r="B1916" s="653">
        <v>44831</v>
      </c>
      <c r="C1916" s="654">
        <f t="shared" si="28"/>
        <v>10135839383</v>
      </c>
      <c r="D1916" s="56"/>
      <c r="E1916" s="56"/>
      <c r="F1916" s="663">
        <v>597149271</v>
      </c>
      <c r="G1916" s="672">
        <v>322786632</v>
      </c>
      <c r="H1916" s="646">
        <v>44172</v>
      </c>
      <c r="I1916" s="646"/>
      <c r="K1916" s="56"/>
      <c r="L1916" s="56"/>
      <c r="M1916" s="662"/>
      <c r="N1916" s="662"/>
      <c r="O1916" s="56"/>
    </row>
    <row r="1917" spans="1:15">
      <c r="A1917" s="56"/>
      <c r="B1917" s="653">
        <v>44832</v>
      </c>
      <c r="C1917" s="654">
        <f t="shared" si="28"/>
        <v>10010498472</v>
      </c>
      <c r="D1917" s="56"/>
      <c r="E1917" s="56"/>
      <c r="F1917" s="663">
        <v>471808360</v>
      </c>
      <c r="G1917" s="672">
        <v>322967781</v>
      </c>
      <c r="H1917" s="646">
        <v>45449</v>
      </c>
      <c r="I1917" s="646"/>
      <c r="K1917" s="56"/>
      <c r="L1917" s="56"/>
      <c r="M1917" s="662"/>
      <c r="N1917" s="662"/>
      <c r="O1917" s="56"/>
    </row>
    <row r="1918" spans="1:15">
      <c r="A1918" s="56"/>
      <c r="B1918" s="653">
        <v>44833</v>
      </c>
      <c r="C1918" s="654">
        <f t="shared" si="28"/>
        <v>10081534844</v>
      </c>
      <c r="D1918" s="56"/>
      <c r="E1918" s="56"/>
      <c r="F1918" s="663">
        <v>542844732</v>
      </c>
      <c r="G1918" s="672">
        <v>323216045</v>
      </c>
      <c r="H1918" s="646">
        <v>49695</v>
      </c>
      <c r="I1918" s="646"/>
      <c r="K1918" s="56"/>
      <c r="L1918" s="56"/>
      <c r="M1918" s="662"/>
      <c r="N1918" s="662"/>
      <c r="O1918" s="56"/>
    </row>
    <row r="1919" spans="1:15">
      <c r="A1919" s="56"/>
      <c r="B1919" s="653">
        <v>44834</v>
      </c>
      <c r="C1919" s="654">
        <f t="shared" si="28"/>
        <v>9764850843</v>
      </c>
      <c r="D1919" s="56"/>
      <c r="E1919" s="56"/>
      <c r="F1919" s="663">
        <v>226160731</v>
      </c>
      <c r="G1919" s="672">
        <v>323325437</v>
      </c>
      <c r="H1919" s="646">
        <v>49042</v>
      </c>
      <c r="I1919" s="646"/>
      <c r="K1919" s="56"/>
      <c r="L1919" s="56"/>
      <c r="M1919" s="662"/>
      <c r="N1919" s="662"/>
      <c r="O1919" s="56"/>
    </row>
    <row r="1920" spans="1:15">
      <c r="A1920" s="56"/>
      <c r="B1920" s="653">
        <v>44835</v>
      </c>
      <c r="C1920" s="654">
        <f t="shared" si="28"/>
        <v>9825476639</v>
      </c>
      <c r="D1920" s="56"/>
      <c r="E1920" s="56"/>
      <c r="F1920" s="663">
        <v>286786527</v>
      </c>
      <c r="G1920" s="672">
        <v>323370562</v>
      </c>
      <c r="H1920" s="646">
        <v>43917</v>
      </c>
      <c r="I1920" s="646"/>
      <c r="K1920" s="56"/>
      <c r="L1920" s="56"/>
      <c r="M1920" s="662"/>
      <c r="N1920" s="662"/>
      <c r="O1920" s="56"/>
    </row>
    <row r="1921" spans="1:15">
      <c r="A1921" s="56"/>
      <c r="B1921" s="653">
        <v>44836</v>
      </c>
      <c r="C1921" s="654">
        <f t="shared" si="28"/>
        <v>9997708496</v>
      </c>
      <c r="D1921" s="56"/>
      <c r="E1921" s="56"/>
      <c r="F1921" s="663">
        <v>459018384</v>
      </c>
      <c r="G1921" s="672">
        <v>323586118</v>
      </c>
      <c r="H1921" s="646">
        <v>45124</v>
      </c>
      <c r="I1921" s="646"/>
      <c r="K1921" s="56"/>
      <c r="L1921" s="56"/>
      <c r="M1921" s="662"/>
      <c r="N1921" s="662"/>
      <c r="O1921" s="56"/>
    </row>
    <row r="1922" spans="1:15">
      <c r="A1922" s="56"/>
      <c r="B1922" s="653">
        <v>44837</v>
      </c>
      <c r="C1922" s="654">
        <f t="shared" si="28"/>
        <v>10114350482</v>
      </c>
      <c r="D1922" s="56"/>
      <c r="E1922" s="56"/>
      <c r="F1922" s="663">
        <v>575660370</v>
      </c>
      <c r="G1922" s="672">
        <v>323596808</v>
      </c>
      <c r="H1922" s="646">
        <v>49751</v>
      </c>
      <c r="I1922" s="646"/>
      <c r="K1922" s="56"/>
      <c r="L1922" s="56"/>
      <c r="M1922" s="662"/>
      <c r="N1922" s="662"/>
      <c r="O1922" s="56"/>
    </row>
    <row r="1923" spans="1:15">
      <c r="A1923" s="56"/>
      <c r="B1923" s="653">
        <v>44838</v>
      </c>
      <c r="C1923" s="654">
        <f t="shared" si="28"/>
        <v>10502686063</v>
      </c>
      <c r="D1923" s="56"/>
      <c r="E1923" s="56"/>
      <c r="F1923" s="663">
        <v>963995951</v>
      </c>
      <c r="G1923" s="672">
        <v>323730632</v>
      </c>
      <c r="H1923" s="646">
        <v>48483</v>
      </c>
      <c r="I1923" s="646"/>
      <c r="K1923" s="56"/>
      <c r="L1923" s="56"/>
      <c r="M1923" s="662"/>
      <c r="N1923" s="662"/>
      <c r="O1923" s="56"/>
    </row>
    <row r="1924" spans="1:15">
      <c r="A1924" s="56"/>
      <c r="B1924" s="653">
        <v>44839</v>
      </c>
      <c r="C1924" s="654">
        <f t="shared" si="28"/>
        <v>10430367541</v>
      </c>
      <c r="D1924" s="56"/>
      <c r="E1924" s="56"/>
      <c r="F1924" s="663">
        <v>891677429</v>
      </c>
      <c r="G1924" s="672">
        <v>323849097</v>
      </c>
      <c r="H1924" s="646">
        <v>47781</v>
      </c>
      <c r="I1924" s="646"/>
      <c r="K1924" s="56"/>
      <c r="L1924" s="56"/>
      <c r="M1924" s="662"/>
      <c r="N1924" s="662"/>
      <c r="O1924" s="56"/>
    </row>
    <row r="1925" spans="1:15">
      <c r="A1925" s="56"/>
      <c r="B1925" s="653">
        <v>44840</v>
      </c>
      <c r="C1925" s="654">
        <f t="shared" si="28"/>
        <v>10223695347</v>
      </c>
      <c r="D1925" s="56"/>
      <c r="E1925" s="56"/>
      <c r="F1925" s="663">
        <v>685005235</v>
      </c>
      <c r="G1925" s="672">
        <v>323959917</v>
      </c>
      <c r="H1925" s="646">
        <v>49405</v>
      </c>
      <c r="I1925" s="646"/>
      <c r="K1925" s="56"/>
      <c r="L1925" s="56"/>
      <c r="M1925" s="662"/>
      <c r="N1925" s="662"/>
      <c r="O1925" s="56"/>
    </row>
    <row r="1926" spans="1:15">
      <c r="A1926" s="56"/>
      <c r="B1926" s="653">
        <v>44841</v>
      </c>
      <c r="C1926" s="654">
        <f t="shared" si="28"/>
        <v>10359184926</v>
      </c>
      <c r="D1926" s="56"/>
      <c r="E1926" s="56"/>
      <c r="F1926" s="663">
        <v>820494814</v>
      </c>
      <c r="G1926" s="672">
        <v>324043837</v>
      </c>
      <c r="H1926" s="646">
        <v>46424</v>
      </c>
      <c r="I1926" s="646"/>
      <c r="K1926" s="56"/>
      <c r="L1926" s="56"/>
      <c r="M1926" s="662"/>
      <c r="N1926" s="662"/>
      <c r="O1926" s="56"/>
    </row>
    <row r="1927" spans="1:15">
      <c r="A1927" s="56"/>
      <c r="B1927" s="653">
        <v>44842</v>
      </c>
      <c r="C1927" s="654">
        <f t="shared" si="28"/>
        <v>9935271670</v>
      </c>
      <c r="D1927" s="56"/>
      <c r="E1927" s="56"/>
      <c r="F1927" s="663">
        <v>396581558</v>
      </c>
      <c r="G1927" s="672">
        <v>324192921</v>
      </c>
      <c r="H1927" s="646">
        <v>49410</v>
      </c>
      <c r="I1927" s="646"/>
      <c r="K1927" s="56"/>
      <c r="L1927" s="56"/>
      <c r="M1927" s="662"/>
      <c r="N1927" s="662"/>
      <c r="O1927" s="56"/>
    </row>
    <row r="1928" spans="1:15">
      <c r="A1928" s="56"/>
      <c r="B1928" s="653">
        <v>44843</v>
      </c>
      <c r="C1928" s="654">
        <f t="shared" si="28"/>
        <v>10395764408</v>
      </c>
      <c r="D1928" s="56"/>
      <c r="E1928" s="56"/>
      <c r="F1928" s="663">
        <v>857074296</v>
      </c>
      <c r="G1928" s="672">
        <v>324248272</v>
      </c>
      <c r="H1928" s="646">
        <v>44705</v>
      </c>
      <c r="I1928" s="646"/>
      <c r="K1928" s="56"/>
      <c r="L1928" s="56"/>
      <c r="M1928" s="662"/>
      <c r="N1928" s="662"/>
      <c r="O1928" s="56"/>
    </row>
    <row r="1929" spans="1:15">
      <c r="A1929" s="56"/>
      <c r="B1929" s="653">
        <v>44845</v>
      </c>
      <c r="C1929" s="654">
        <f t="shared" si="28"/>
        <v>10256948074</v>
      </c>
      <c r="D1929" s="56"/>
      <c r="E1929" s="56"/>
      <c r="F1929" s="663">
        <v>718257962</v>
      </c>
      <c r="G1929" s="672">
        <v>324349969</v>
      </c>
      <c r="H1929" s="646">
        <v>44870</v>
      </c>
      <c r="I1929" s="646"/>
      <c r="K1929" s="56"/>
      <c r="L1929" s="56"/>
      <c r="M1929" s="662"/>
      <c r="N1929" s="662"/>
      <c r="O1929" s="56"/>
    </row>
    <row r="1930" spans="1:15">
      <c r="A1930" s="57"/>
      <c r="B1930" s="653">
        <v>44846</v>
      </c>
      <c r="C1930" s="654">
        <f t="shared" si="28"/>
        <v>10020904569</v>
      </c>
      <c r="D1930" s="56"/>
      <c r="E1930" s="56"/>
      <c r="F1930" s="663">
        <v>482214457</v>
      </c>
      <c r="G1930" s="672">
        <v>324386851</v>
      </c>
      <c r="H1930" s="646">
        <v>46522</v>
      </c>
      <c r="I1930" s="646"/>
      <c r="K1930" s="57"/>
      <c r="L1930" s="57"/>
      <c r="M1930" s="638"/>
      <c r="N1930" s="638"/>
      <c r="O1930" s="57"/>
    </row>
    <row r="1931" spans="1:15">
      <c r="A1931" s="57"/>
      <c r="B1931" s="653">
        <v>44847</v>
      </c>
      <c r="C1931" s="654">
        <f t="shared" si="28"/>
        <v>10002749850</v>
      </c>
      <c r="D1931" s="57"/>
      <c r="E1931" s="57"/>
      <c r="F1931" s="657">
        <v>464059738</v>
      </c>
      <c r="G1931" s="672">
        <v>324560270</v>
      </c>
      <c r="H1931" s="646">
        <v>45854</v>
      </c>
      <c r="I1931" s="646"/>
      <c r="K1931" s="57"/>
      <c r="L1931" s="57"/>
      <c r="M1931" s="638"/>
      <c r="N1931" s="638"/>
      <c r="O1931" s="57"/>
    </row>
    <row r="1932" spans="1:15">
      <c r="A1932" s="57"/>
      <c r="B1932" s="653">
        <v>44848</v>
      </c>
      <c r="C1932" s="654">
        <f t="shared" si="28"/>
        <v>10122324518</v>
      </c>
      <c r="D1932" s="57"/>
      <c r="E1932" s="57"/>
      <c r="F1932" s="657">
        <v>583634406</v>
      </c>
      <c r="G1932" s="672">
        <v>324647818</v>
      </c>
      <c r="H1932" s="646">
        <v>50052</v>
      </c>
      <c r="I1932" s="646"/>
      <c r="K1932" s="57"/>
      <c r="L1932" s="57"/>
      <c r="M1932" s="638"/>
      <c r="N1932" s="638"/>
      <c r="O1932" s="57"/>
    </row>
    <row r="1933" spans="1:15">
      <c r="A1933" s="57"/>
      <c r="B1933" s="653">
        <v>44849</v>
      </c>
      <c r="C1933" s="654">
        <f t="shared" si="28"/>
        <v>10052493670</v>
      </c>
      <c r="D1933" s="57"/>
      <c r="E1933" s="57"/>
      <c r="F1933" s="657">
        <v>513803558</v>
      </c>
      <c r="G1933" s="672">
        <v>324835116</v>
      </c>
      <c r="H1933" s="646">
        <v>44756</v>
      </c>
      <c r="I1933" s="646"/>
      <c r="K1933" s="57"/>
      <c r="L1933" s="57"/>
      <c r="M1933" s="638"/>
      <c r="N1933" s="638"/>
      <c r="O1933" s="57"/>
    </row>
    <row r="1934" spans="1:15">
      <c r="A1934" s="57"/>
      <c r="B1934" s="653">
        <v>44850</v>
      </c>
      <c r="C1934" s="654">
        <f t="shared" si="28"/>
        <v>10443528418</v>
      </c>
      <c r="D1934" s="57"/>
      <c r="E1934" s="57"/>
      <c r="F1934" s="657">
        <v>904838306</v>
      </c>
      <c r="G1934" s="672">
        <v>324946940</v>
      </c>
      <c r="H1934" s="646">
        <v>47574</v>
      </c>
      <c r="I1934" s="646"/>
      <c r="K1934" s="57"/>
      <c r="L1934" s="57"/>
      <c r="M1934" s="638"/>
      <c r="N1934" s="638"/>
      <c r="O1934" s="57"/>
    </row>
    <row r="1935" spans="1:15">
      <c r="A1935" s="57"/>
      <c r="B1935" s="653">
        <v>44851</v>
      </c>
      <c r="C1935" s="654">
        <f t="shared" si="28"/>
        <v>9860292413</v>
      </c>
      <c r="D1935" s="57"/>
      <c r="E1935" s="57"/>
      <c r="F1935" s="657">
        <v>321602301</v>
      </c>
      <c r="G1935" s="672">
        <v>324964108</v>
      </c>
      <c r="H1935" s="646">
        <v>47753</v>
      </c>
      <c r="I1935" s="646"/>
      <c r="K1935" s="57"/>
      <c r="L1935" s="57"/>
      <c r="M1935" s="638"/>
      <c r="N1935" s="638"/>
      <c r="O1935" s="57"/>
    </row>
    <row r="1936" spans="1:15">
      <c r="A1936" s="57"/>
      <c r="B1936" s="653">
        <v>44852</v>
      </c>
      <c r="C1936" s="654">
        <f t="shared" si="28"/>
        <v>9686926348</v>
      </c>
      <c r="D1936" s="57"/>
      <c r="E1936" s="57"/>
      <c r="F1936" s="657">
        <v>148236236</v>
      </c>
      <c r="G1936" s="672">
        <v>324989744</v>
      </c>
      <c r="H1936" s="646">
        <v>47196</v>
      </c>
      <c r="I1936" s="646"/>
      <c r="K1936" s="57"/>
      <c r="L1936" s="57"/>
      <c r="M1936" s="638"/>
      <c r="N1936" s="638"/>
      <c r="O1936" s="57"/>
    </row>
    <row r="1937" spans="1:15">
      <c r="A1937" s="57"/>
      <c r="B1937" s="653">
        <v>44853</v>
      </c>
      <c r="C1937" s="654">
        <f t="shared" si="28"/>
        <v>10056428387</v>
      </c>
      <c r="D1937" s="57"/>
      <c r="E1937" s="57"/>
      <c r="F1937" s="657">
        <v>517738275</v>
      </c>
      <c r="G1937" s="672">
        <v>325106590</v>
      </c>
      <c r="H1937" s="646">
        <v>49152</v>
      </c>
      <c r="I1937" s="646"/>
      <c r="K1937" s="57"/>
      <c r="L1937" s="57"/>
      <c r="M1937" s="638"/>
      <c r="N1937" s="638"/>
      <c r="O1937" s="57"/>
    </row>
    <row r="1938" spans="1:15">
      <c r="A1938" s="57"/>
      <c r="B1938" s="653">
        <v>44854</v>
      </c>
      <c r="C1938" s="654">
        <f t="shared" si="28"/>
        <v>10301155308</v>
      </c>
      <c r="D1938" s="57"/>
      <c r="E1938" s="57"/>
      <c r="F1938" s="657">
        <v>762465196</v>
      </c>
      <c r="G1938" s="672">
        <v>325144719</v>
      </c>
      <c r="H1938" s="646">
        <v>45899</v>
      </c>
      <c r="I1938" s="646"/>
      <c r="K1938" s="57"/>
      <c r="L1938" s="57"/>
      <c r="M1938" s="638"/>
      <c r="N1938" s="638"/>
      <c r="O1938" s="57"/>
    </row>
    <row r="1939" spans="1:15">
      <c r="A1939" s="57"/>
      <c r="B1939" s="653">
        <v>44855</v>
      </c>
      <c r="C1939" s="654">
        <f t="shared" si="28"/>
        <v>10092560405</v>
      </c>
      <c r="D1939" s="57"/>
      <c r="E1939" s="57"/>
      <c r="F1939" s="657">
        <v>553870293</v>
      </c>
      <c r="G1939" s="672">
        <v>325253490</v>
      </c>
      <c r="H1939" s="646">
        <v>50335</v>
      </c>
      <c r="I1939" s="646"/>
      <c r="K1939" s="57"/>
      <c r="L1939" s="57"/>
      <c r="M1939" s="638"/>
      <c r="N1939" s="638"/>
      <c r="O1939" s="57"/>
    </row>
    <row r="1940" spans="1:15">
      <c r="A1940" s="57"/>
      <c r="B1940" s="653">
        <v>44856</v>
      </c>
      <c r="C1940" s="654">
        <f t="shared" si="28"/>
        <v>10494196325</v>
      </c>
      <c r="D1940" s="57"/>
      <c r="E1940" s="57"/>
      <c r="F1940" s="657">
        <v>955506213</v>
      </c>
      <c r="G1940" s="672">
        <v>325268391</v>
      </c>
      <c r="H1940" s="646">
        <v>48162</v>
      </c>
      <c r="I1940" s="646"/>
      <c r="K1940" s="57"/>
      <c r="L1940" s="57"/>
      <c r="M1940" s="638"/>
      <c r="N1940" s="638"/>
      <c r="O1940" s="57"/>
    </row>
    <row r="1941" spans="1:15">
      <c r="A1941" s="57"/>
      <c r="B1941" s="653">
        <v>44857</v>
      </c>
      <c r="C1941" s="654">
        <f t="shared" si="28"/>
        <v>10406378721</v>
      </c>
      <c r="D1941" s="57"/>
      <c r="E1941" s="57"/>
      <c r="F1941" s="657">
        <v>867688609</v>
      </c>
      <c r="G1941" s="672">
        <v>325325498</v>
      </c>
      <c r="H1941" s="646">
        <v>47815</v>
      </c>
      <c r="I1941" s="646"/>
      <c r="K1941" s="57"/>
      <c r="L1941" s="57"/>
      <c r="M1941" s="638"/>
      <c r="N1941" s="638"/>
      <c r="O1941" s="57"/>
    </row>
    <row r="1942" spans="1:15">
      <c r="A1942" s="57"/>
      <c r="B1942" s="653">
        <v>44858</v>
      </c>
      <c r="C1942" s="654">
        <f t="shared" si="28"/>
        <v>10212310569</v>
      </c>
      <c r="D1942" s="57"/>
      <c r="E1942" s="57"/>
      <c r="F1942" s="657">
        <v>673620457</v>
      </c>
      <c r="G1942" s="672">
        <v>325397000</v>
      </c>
      <c r="H1942" s="646">
        <v>44533</v>
      </c>
      <c r="I1942" s="646"/>
      <c r="K1942" s="57"/>
      <c r="L1942" s="57"/>
      <c r="M1942" s="638"/>
      <c r="N1942" s="638"/>
      <c r="O1942" s="57"/>
    </row>
    <row r="1943" spans="1:15">
      <c r="A1943" s="57"/>
      <c r="B1943" s="653">
        <v>44859</v>
      </c>
      <c r="C1943" s="654">
        <f t="shared" si="28"/>
        <v>9697525582</v>
      </c>
      <c r="D1943" s="57"/>
      <c r="E1943" s="57"/>
      <c r="F1943" s="657">
        <v>158835470</v>
      </c>
      <c r="G1943" s="672">
        <v>325457126</v>
      </c>
      <c r="H1943" s="646">
        <v>45721</v>
      </c>
      <c r="I1943" s="646"/>
      <c r="K1943" s="57"/>
      <c r="L1943" s="57"/>
      <c r="M1943" s="638"/>
      <c r="N1943" s="638"/>
      <c r="O1943" s="57"/>
    </row>
    <row r="1944" spans="1:15">
      <c r="A1944" s="57"/>
      <c r="B1944" s="653">
        <v>44860</v>
      </c>
      <c r="C1944" s="654">
        <f t="shared" si="28"/>
        <v>9883418442</v>
      </c>
      <c r="D1944" s="57"/>
      <c r="E1944" s="57"/>
      <c r="F1944" s="657">
        <v>344728330</v>
      </c>
      <c r="G1944" s="672">
        <v>325900334</v>
      </c>
      <c r="H1944" s="646">
        <v>49490</v>
      </c>
      <c r="I1944" s="646"/>
      <c r="K1944" s="57"/>
      <c r="L1944" s="57"/>
      <c r="M1944" s="638"/>
      <c r="N1944" s="638"/>
      <c r="O1944" s="57"/>
    </row>
    <row r="1945" spans="1:15">
      <c r="A1945" s="57"/>
      <c r="B1945" s="653">
        <v>44861</v>
      </c>
      <c r="C1945" s="654">
        <f t="shared" si="28"/>
        <v>10527162643</v>
      </c>
      <c r="D1945" s="57"/>
      <c r="E1945" s="57"/>
      <c r="F1945" s="657">
        <v>988472531</v>
      </c>
      <c r="G1945" s="672">
        <v>325955874</v>
      </c>
      <c r="H1945" s="646">
        <v>49477</v>
      </c>
      <c r="I1945" s="646"/>
      <c r="K1945" s="57"/>
      <c r="L1945" s="57"/>
      <c r="M1945" s="638"/>
      <c r="N1945" s="638"/>
      <c r="O1945" s="57"/>
    </row>
    <row r="1946" spans="1:15">
      <c r="A1946" s="57"/>
      <c r="B1946" s="653">
        <v>44862</v>
      </c>
      <c r="C1946" s="654">
        <f t="shared" si="28"/>
        <v>9681049342</v>
      </c>
      <c r="D1946" s="57"/>
      <c r="E1946" s="57"/>
      <c r="F1946" s="657">
        <v>142359230</v>
      </c>
      <c r="G1946" s="672">
        <v>325959533</v>
      </c>
      <c r="H1946" s="646">
        <v>43545</v>
      </c>
      <c r="I1946" s="646"/>
      <c r="K1946" s="57"/>
      <c r="L1946" s="57"/>
      <c r="M1946" s="638"/>
      <c r="N1946" s="638"/>
      <c r="O1946" s="57"/>
    </row>
    <row r="1947" spans="1:15">
      <c r="A1947" s="57"/>
      <c r="B1947" s="653">
        <v>44863</v>
      </c>
      <c r="C1947" s="654">
        <f t="shared" si="28"/>
        <v>10514451631</v>
      </c>
      <c r="D1947" s="57"/>
      <c r="E1947" s="57"/>
      <c r="F1947" s="657">
        <v>975761519</v>
      </c>
      <c r="G1947" s="672">
        <v>326181311</v>
      </c>
      <c r="H1947" s="646">
        <v>45342</v>
      </c>
      <c r="I1947" s="646"/>
      <c r="K1947" s="57"/>
      <c r="L1947" s="57"/>
      <c r="M1947" s="638"/>
      <c r="N1947" s="638"/>
      <c r="O1947" s="57"/>
    </row>
    <row r="1948" spans="1:15">
      <c r="A1948" s="57"/>
      <c r="B1948" s="653">
        <v>44864</v>
      </c>
      <c r="C1948" s="654">
        <f t="shared" si="28"/>
        <v>10116009683</v>
      </c>
      <c r="D1948" s="57"/>
      <c r="E1948" s="57"/>
      <c r="F1948" s="657">
        <v>577319571</v>
      </c>
      <c r="G1948" s="672">
        <v>326458400</v>
      </c>
      <c r="H1948" s="646">
        <v>49660</v>
      </c>
      <c r="I1948" s="646"/>
      <c r="K1948" s="57"/>
      <c r="L1948" s="57"/>
      <c r="M1948" s="638"/>
      <c r="N1948" s="638"/>
      <c r="O1948" s="57"/>
    </row>
    <row r="1949" spans="1:15">
      <c r="A1949" s="57"/>
      <c r="B1949" s="653">
        <v>44865</v>
      </c>
      <c r="C1949" s="654">
        <f t="shared" si="28"/>
        <v>10477452371</v>
      </c>
      <c r="D1949" s="57"/>
      <c r="E1949" s="57"/>
      <c r="F1949" s="657">
        <v>938762259</v>
      </c>
      <c r="G1949" s="672">
        <v>326628419</v>
      </c>
      <c r="H1949" s="646">
        <v>48272</v>
      </c>
      <c r="I1949" s="646"/>
      <c r="K1949" s="57"/>
      <c r="L1949" s="57"/>
      <c r="M1949" s="638"/>
      <c r="N1949" s="638"/>
      <c r="O1949" s="57"/>
    </row>
    <row r="1950" spans="1:15">
      <c r="A1950" s="57"/>
      <c r="B1950" s="653">
        <v>44866</v>
      </c>
      <c r="C1950" s="654">
        <f t="shared" si="28"/>
        <v>9642222023</v>
      </c>
      <c r="D1950" s="57"/>
      <c r="E1950" s="57"/>
      <c r="F1950" s="657">
        <v>103531911</v>
      </c>
      <c r="G1950" s="672">
        <v>327465757</v>
      </c>
      <c r="H1950" s="646">
        <v>45555</v>
      </c>
      <c r="I1950" s="646"/>
      <c r="K1950" s="57"/>
      <c r="L1950" s="57"/>
      <c r="M1950" s="638"/>
      <c r="N1950" s="638"/>
      <c r="O1950" s="57"/>
    </row>
    <row r="1951" spans="1:15">
      <c r="A1951" s="57"/>
      <c r="B1951" s="653">
        <v>44867</v>
      </c>
      <c r="C1951" s="654">
        <f t="shared" si="28"/>
        <v>10091452062</v>
      </c>
      <c r="D1951" s="57"/>
      <c r="E1951" s="57"/>
      <c r="F1951" s="657">
        <v>552761950</v>
      </c>
      <c r="G1951" s="672">
        <v>327549582</v>
      </c>
      <c r="H1951" s="646">
        <v>47897</v>
      </c>
      <c r="I1951" s="646"/>
      <c r="K1951" s="57"/>
      <c r="L1951" s="57"/>
      <c r="M1951" s="638"/>
      <c r="N1951" s="638"/>
      <c r="O1951" s="57"/>
    </row>
    <row r="1952" spans="1:15">
      <c r="A1952" s="57"/>
      <c r="B1952" s="653">
        <v>44868</v>
      </c>
      <c r="C1952" s="654">
        <f t="shared" ref="C1952:C2015" si="29">F1952+(F$88*28679+98765)+(G$88*6587+87654)+(E$88*9537+76543)+(J$88*5713+4528)</f>
        <v>9758931134</v>
      </c>
      <c r="D1952" s="57"/>
      <c r="E1952" s="57"/>
      <c r="F1952" s="657">
        <v>220241022</v>
      </c>
      <c r="G1952" s="672">
        <v>327696400</v>
      </c>
      <c r="H1952" s="646">
        <v>48025</v>
      </c>
      <c r="I1952" s="646"/>
      <c r="K1952" s="57"/>
      <c r="L1952" s="57"/>
      <c r="M1952" s="638"/>
      <c r="N1952" s="638"/>
      <c r="O1952" s="57"/>
    </row>
    <row r="1953" spans="1:15">
      <c r="A1953" s="57"/>
      <c r="B1953" s="653">
        <v>44869</v>
      </c>
      <c r="C1953" s="654">
        <f t="shared" si="29"/>
        <v>10267857310</v>
      </c>
      <c r="D1953" s="57"/>
      <c r="E1953" s="57"/>
      <c r="F1953" s="657">
        <v>729167198</v>
      </c>
      <c r="G1953" s="672">
        <v>327703001</v>
      </c>
      <c r="H1953" s="646">
        <v>46324</v>
      </c>
      <c r="I1953" s="646"/>
      <c r="K1953" s="57"/>
      <c r="L1953" s="57"/>
      <c r="M1953" s="638"/>
      <c r="N1953" s="638"/>
      <c r="O1953" s="57"/>
    </row>
    <row r="1954" spans="1:15">
      <c r="A1954" s="57"/>
      <c r="B1954" s="653">
        <v>44870</v>
      </c>
      <c r="C1954" s="654">
        <f t="shared" si="29"/>
        <v>9863040081</v>
      </c>
      <c r="D1954" s="57"/>
      <c r="E1954" s="57"/>
      <c r="F1954" s="657">
        <v>324349969</v>
      </c>
      <c r="G1954" s="672">
        <v>327888829</v>
      </c>
      <c r="H1954" s="646">
        <v>48227</v>
      </c>
      <c r="I1954" s="646"/>
      <c r="K1954" s="57"/>
      <c r="L1954" s="57"/>
      <c r="M1954" s="638"/>
      <c r="N1954" s="638"/>
      <c r="O1954" s="57"/>
    </row>
    <row r="1955" spans="1:15">
      <c r="A1955" s="57"/>
      <c r="B1955" s="653">
        <v>44871</v>
      </c>
      <c r="C1955" s="654">
        <f t="shared" si="29"/>
        <v>10291121981</v>
      </c>
      <c r="D1955" s="57"/>
      <c r="E1955" s="57"/>
      <c r="F1955" s="657">
        <v>752431869</v>
      </c>
      <c r="G1955" s="672">
        <v>328005001</v>
      </c>
      <c r="H1955" s="646">
        <v>44133</v>
      </c>
      <c r="I1955" s="646"/>
      <c r="K1955" s="57"/>
      <c r="L1955" s="57"/>
      <c r="M1955" s="638"/>
      <c r="N1955" s="638"/>
      <c r="O1955" s="57"/>
    </row>
    <row r="1956" spans="1:15">
      <c r="A1956" s="57"/>
      <c r="B1956" s="653">
        <v>44872</v>
      </c>
      <c r="C1956" s="654">
        <f t="shared" si="29"/>
        <v>10109743131</v>
      </c>
      <c r="D1956" s="57"/>
      <c r="E1956" s="57"/>
      <c r="F1956" s="657">
        <v>571053019</v>
      </c>
      <c r="G1956" s="672">
        <v>328350253</v>
      </c>
      <c r="H1956" s="646">
        <v>49075</v>
      </c>
      <c r="I1956" s="646"/>
      <c r="K1956" s="57"/>
      <c r="L1956" s="57"/>
      <c r="M1956" s="638"/>
      <c r="N1956" s="638"/>
      <c r="O1956" s="57"/>
    </row>
    <row r="1957" spans="1:15">
      <c r="A1957" s="57"/>
      <c r="B1957" s="653">
        <v>44873</v>
      </c>
      <c r="C1957" s="654">
        <f t="shared" si="29"/>
        <v>9897366373</v>
      </c>
      <c r="D1957" s="57"/>
      <c r="E1957" s="57"/>
      <c r="F1957" s="657">
        <v>358676261</v>
      </c>
      <c r="G1957" s="672">
        <v>328356878</v>
      </c>
      <c r="H1957" s="646">
        <v>45157</v>
      </c>
      <c r="I1957" s="646"/>
      <c r="K1957" s="57"/>
      <c r="L1957" s="57"/>
      <c r="M1957" s="638"/>
      <c r="N1957" s="638"/>
      <c r="O1957" s="57"/>
    </row>
    <row r="1958" spans="1:15">
      <c r="A1958" s="57"/>
      <c r="B1958" s="653">
        <v>44874</v>
      </c>
      <c r="C1958" s="654">
        <f t="shared" si="29"/>
        <v>10135246535</v>
      </c>
      <c r="D1958" s="57"/>
      <c r="E1958" s="57"/>
      <c r="F1958" s="657">
        <v>596556423</v>
      </c>
      <c r="G1958" s="672">
        <v>328465246</v>
      </c>
      <c r="H1958" s="646">
        <v>43441</v>
      </c>
      <c r="I1958" s="646"/>
      <c r="K1958" s="57"/>
      <c r="L1958" s="57"/>
      <c r="M1958" s="638"/>
      <c r="N1958" s="638"/>
      <c r="O1958" s="57"/>
    </row>
    <row r="1959" spans="1:15">
      <c r="A1959" s="57"/>
      <c r="B1959" s="653">
        <v>44875</v>
      </c>
      <c r="C1959" s="654">
        <f t="shared" si="29"/>
        <v>9955863495</v>
      </c>
      <c r="D1959" s="57"/>
      <c r="E1959" s="57"/>
      <c r="F1959" s="657">
        <v>417173383</v>
      </c>
      <c r="G1959" s="672">
        <v>328532326</v>
      </c>
      <c r="H1959" s="646">
        <v>44967</v>
      </c>
      <c r="I1959" s="646"/>
      <c r="K1959" s="57"/>
      <c r="L1959" s="57"/>
      <c r="M1959" s="638"/>
      <c r="N1959" s="638"/>
      <c r="O1959" s="57"/>
    </row>
    <row r="1960" spans="1:15">
      <c r="A1960" s="57"/>
      <c r="B1960" s="653">
        <v>44876</v>
      </c>
      <c r="C1960" s="654">
        <f t="shared" si="29"/>
        <v>10484604792</v>
      </c>
      <c r="D1960" s="57"/>
      <c r="E1960" s="57"/>
      <c r="F1960" s="657">
        <v>945914680</v>
      </c>
      <c r="G1960" s="672">
        <v>328901480</v>
      </c>
      <c r="H1960" s="646">
        <v>45473</v>
      </c>
      <c r="I1960" s="646"/>
      <c r="K1960" s="57"/>
      <c r="L1960" s="57"/>
      <c r="M1960" s="638"/>
      <c r="N1960" s="638"/>
      <c r="O1960" s="57"/>
    </row>
    <row r="1961" spans="1:15">
      <c r="A1961" s="57"/>
      <c r="B1961" s="653">
        <v>44877</v>
      </c>
      <c r="C1961" s="654">
        <f t="shared" si="29"/>
        <v>9827620635</v>
      </c>
      <c r="D1961" s="57"/>
      <c r="E1961" s="57"/>
      <c r="F1961" s="657">
        <v>288930523</v>
      </c>
      <c r="G1961" s="672">
        <v>328918433</v>
      </c>
      <c r="H1961" s="646">
        <v>47469</v>
      </c>
      <c r="I1961" s="646"/>
      <c r="K1961" s="57"/>
      <c r="L1961" s="57"/>
      <c r="M1961" s="638"/>
      <c r="N1961" s="638"/>
      <c r="O1961" s="57"/>
    </row>
    <row r="1962" spans="1:15">
      <c r="A1962" s="57"/>
      <c r="B1962" s="653">
        <v>44878</v>
      </c>
      <c r="C1962" s="654">
        <f t="shared" si="29"/>
        <v>10443858637</v>
      </c>
      <c r="D1962" s="57"/>
      <c r="E1962" s="57"/>
      <c r="F1962" s="657">
        <v>905168525</v>
      </c>
      <c r="G1962" s="672">
        <v>329013143</v>
      </c>
      <c r="H1962" s="646">
        <v>49815</v>
      </c>
      <c r="I1962" s="646"/>
      <c r="K1962" s="57"/>
      <c r="L1962" s="57"/>
      <c r="M1962" s="638"/>
      <c r="N1962" s="638"/>
      <c r="O1962" s="57"/>
    </row>
    <row r="1963" spans="1:15">
      <c r="A1963" s="57"/>
      <c r="B1963" s="653">
        <v>44879</v>
      </c>
      <c r="C1963" s="654">
        <f t="shared" si="29"/>
        <v>9790242312</v>
      </c>
      <c r="D1963" s="57"/>
      <c r="E1963" s="57"/>
      <c r="F1963" s="657">
        <v>251552200</v>
      </c>
      <c r="G1963" s="672">
        <v>329182046</v>
      </c>
      <c r="H1963" s="646">
        <v>48366</v>
      </c>
      <c r="I1963" s="646"/>
      <c r="K1963" s="57"/>
      <c r="L1963" s="57"/>
      <c r="M1963" s="638"/>
      <c r="N1963" s="638"/>
      <c r="O1963" s="57"/>
    </row>
    <row r="1964" spans="1:15">
      <c r="A1964" s="57"/>
      <c r="B1964" s="653">
        <v>44880</v>
      </c>
      <c r="C1964" s="654">
        <f t="shared" si="29"/>
        <v>10527039402</v>
      </c>
      <c r="D1964" s="57"/>
      <c r="E1964" s="57"/>
      <c r="F1964" s="657">
        <v>988349290</v>
      </c>
      <c r="G1964" s="672">
        <v>329233044</v>
      </c>
      <c r="H1964" s="646">
        <v>44664</v>
      </c>
      <c r="I1964" s="646"/>
      <c r="K1964" s="57"/>
      <c r="L1964" s="57"/>
      <c r="M1964" s="638"/>
      <c r="N1964" s="638"/>
      <c r="O1964" s="57"/>
    </row>
    <row r="1965" spans="1:15">
      <c r="A1965" s="57"/>
      <c r="B1965" s="653">
        <v>44881</v>
      </c>
      <c r="C1965" s="654">
        <f t="shared" si="29"/>
        <v>9965927709</v>
      </c>
      <c r="D1965" s="57"/>
      <c r="E1965" s="57"/>
      <c r="F1965" s="657">
        <v>427237597</v>
      </c>
      <c r="G1965" s="672">
        <v>329452262</v>
      </c>
      <c r="H1965" s="646">
        <v>44970</v>
      </c>
      <c r="I1965" s="646"/>
      <c r="K1965" s="57"/>
      <c r="L1965" s="57"/>
      <c r="M1965" s="638"/>
      <c r="N1965" s="638"/>
      <c r="O1965" s="57"/>
    </row>
    <row r="1966" spans="1:15">
      <c r="A1966" s="57"/>
      <c r="B1966" s="653">
        <v>44882</v>
      </c>
      <c r="C1966" s="654">
        <f t="shared" si="29"/>
        <v>9747620206</v>
      </c>
      <c r="D1966" s="57"/>
      <c r="E1966" s="57"/>
      <c r="F1966" s="657">
        <v>208930094</v>
      </c>
      <c r="G1966" s="672">
        <v>329574720</v>
      </c>
      <c r="H1966" s="646">
        <v>48881</v>
      </c>
      <c r="I1966" s="646"/>
      <c r="K1966" s="57"/>
      <c r="L1966" s="57"/>
      <c r="M1966" s="638"/>
      <c r="N1966" s="638"/>
      <c r="O1966" s="57"/>
    </row>
    <row r="1967" spans="1:15">
      <c r="A1967" s="57"/>
      <c r="B1967" s="653">
        <v>44883</v>
      </c>
      <c r="C1967" s="654">
        <f t="shared" si="29"/>
        <v>10234511667</v>
      </c>
      <c r="D1967" s="57"/>
      <c r="E1967" s="57"/>
      <c r="F1967" s="657">
        <v>695821555</v>
      </c>
      <c r="G1967" s="672">
        <v>329662015</v>
      </c>
      <c r="H1967" s="646">
        <v>50228</v>
      </c>
      <c r="I1967" s="646"/>
      <c r="K1967" s="57"/>
      <c r="L1967" s="57"/>
      <c r="M1967" s="638"/>
      <c r="N1967" s="638"/>
      <c r="O1967" s="57"/>
    </row>
    <row r="1968" spans="1:15">
      <c r="A1968" s="57"/>
      <c r="B1968" s="653">
        <v>44884</v>
      </c>
      <c r="C1968" s="654">
        <f t="shared" si="29"/>
        <v>9875390687</v>
      </c>
      <c r="D1968" s="57"/>
      <c r="E1968" s="57"/>
      <c r="F1968" s="657">
        <v>336700575</v>
      </c>
      <c r="G1968" s="672">
        <v>329818382</v>
      </c>
      <c r="H1968" s="646">
        <v>45407</v>
      </c>
      <c r="I1968" s="646"/>
      <c r="K1968" s="57"/>
      <c r="L1968" s="57"/>
      <c r="M1968" s="638"/>
      <c r="N1968" s="638"/>
      <c r="O1968" s="57"/>
    </row>
    <row r="1969" spans="1:15">
      <c r="A1969" s="57"/>
      <c r="B1969" s="653">
        <v>44885</v>
      </c>
      <c r="C1969" s="654">
        <f t="shared" si="29"/>
        <v>10442880281</v>
      </c>
      <c r="D1969" s="57"/>
      <c r="E1969" s="57"/>
      <c r="F1969" s="657">
        <v>904190169</v>
      </c>
      <c r="G1969" s="672">
        <v>330004897</v>
      </c>
      <c r="H1969" s="646">
        <v>47516</v>
      </c>
      <c r="I1969" s="646"/>
      <c r="K1969" s="57"/>
      <c r="L1969" s="57"/>
      <c r="M1969" s="638"/>
      <c r="N1969" s="638"/>
      <c r="O1969" s="57"/>
    </row>
    <row r="1970" spans="1:15">
      <c r="A1970" s="57"/>
      <c r="B1970" s="653">
        <v>44886</v>
      </c>
      <c r="C1970" s="654">
        <f t="shared" si="29"/>
        <v>10315898307</v>
      </c>
      <c r="D1970" s="57"/>
      <c r="E1970" s="57"/>
      <c r="F1970" s="657">
        <v>777208195</v>
      </c>
      <c r="G1970" s="672">
        <v>330044838</v>
      </c>
      <c r="H1970" s="646">
        <v>43448</v>
      </c>
      <c r="I1970" s="646"/>
      <c r="K1970" s="57"/>
      <c r="L1970" s="57"/>
      <c r="M1970" s="638"/>
      <c r="N1970" s="638"/>
      <c r="O1970" s="57"/>
    </row>
    <row r="1971" spans="1:15">
      <c r="A1971" s="57"/>
      <c r="B1971" s="653">
        <v>44887</v>
      </c>
      <c r="C1971" s="654">
        <f t="shared" si="29"/>
        <v>10218397014</v>
      </c>
      <c r="D1971" s="57"/>
      <c r="E1971" s="57"/>
      <c r="F1971" s="657">
        <v>679706902</v>
      </c>
      <c r="G1971" s="672">
        <v>330045230</v>
      </c>
      <c r="H1971" s="646">
        <v>45814</v>
      </c>
      <c r="I1971" s="646"/>
      <c r="K1971" s="57"/>
      <c r="L1971" s="57"/>
      <c r="M1971" s="638"/>
      <c r="N1971" s="638"/>
      <c r="O1971" s="57"/>
    </row>
    <row r="1972" spans="1:15">
      <c r="A1972" s="57"/>
      <c r="B1972" s="653">
        <v>44888</v>
      </c>
      <c r="C1972" s="654">
        <f t="shared" si="29"/>
        <v>9845831576</v>
      </c>
      <c r="D1972" s="57"/>
      <c r="E1972" s="57"/>
      <c r="F1972" s="657">
        <v>307141464</v>
      </c>
      <c r="G1972" s="672">
        <v>330148814</v>
      </c>
      <c r="H1972" s="646">
        <v>48767</v>
      </c>
      <c r="I1972" s="646"/>
      <c r="K1972" s="57"/>
      <c r="L1972" s="57"/>
      <c r="M1972" s="638"/>
      <c r="N1972" s="638"/>
      <c r="O1972" s="57"/>
    </row>
    <row r="1973" spans="1:15">
      <c r="A1973" s="57"/>
      <c r="B1973" s="653">
        <v>44889</v>
      </c>
      <c r="C1973" s="654">
        <f t="shared" si="29"/>
        <v>9752225043</v>
      </c>
      <c r="D1973" s="57"/>
      <c r="E1973" s="57"/>
      <c r="F1973" s="657">
        <v>213534931</v>
      </c>
      <c r="G1973" s="672">
        <v>330319126</v>
      </c>
      <c r="H1973" s="646">
        <v>43080</v>
      </c>
      <c r="I1973" s="646"/>
      <c r="K1973" s="57"/>
      <c r="L1973" s="57"/>
      <c r="M1973" s="638"/>
      <c r="N1973" s="638"/>
      <c r="O1973" s="57"/>
    </row>
    <row r="1974" spans="1:15">
      <c r="A1974" s="57"/>
      <c r="B1974" s="653">
        <v>44890</v>
      </c>
      <c r="C1974" s="654">
        <f t="shared" si="29"/>
        <v>10471463683</v>
      </c>
      <c r="D1974" s="57"/>
      <c r="E1974" s="57"/>
      <c r="F1974" s="657">
        <v>932773571</v>
      </c>
      <c r="G1974" s="672">
        <v>330412053</v>
      </c>
      <c r="H1974" s="646">
        <v>49088</v>
      </c>
      <c r="I1974" s="646"/>
      <c r="K1974" s="57"/>
      <c r="L1974" s="57"/>
      <c r="M1974" s="638"/>
      <c r="N1974" s="638"/>
      <c r="O1974" s="57"/>
    </row>
    <row r="1975" spans="1:15">
      <c r="A1975" s="57"/>
      <c r="B1975" s="653">
        <v>44891</v>
      </c>
      <c r="C1975" s="654">
        <f t="shared" si="29"/>
        <v>10431354879</v>
      </c>
      <c r="D1975" s="57"/>
      <c r="E1975" s="57"/>
      <c r="F1975" s="657">
        <v>892664767</v>
      </c>
      <c r="G1975" s="672">
        <v>330463709</v>
      </c>
      <c r="H1975" s="646">
        <v>46253</v>
      </c>
      <c r="I1975" s="646"/>
      <c r="K1975" s="57"/>
      <c r="L1975" s="57"/>
      <c r="M1975" s="638"/>
      <c r="N1975" s="638"/>
      <c r="O1975" s="57"/>
    </row>
    <row r="1976" spans="1:15">
      <c r="A1976" s="57"/>
      <c r="B1976" s="653">
        <v>44892</v>
      </c>
      <c r="C1976" s="654">
        <f t="shared" si="29"/>
        <v>10400347475</v>
      </c>
      <c r="D1976" s="57"/>
      <c r="E1976" s="57"/>
      <c r="F1976" s="657">
        <v>861657363</v>
      </c>
      <c r="G1976" s="672">
        <v>330518894</v>
      </c>
      <c r="H1976" s="646">
        <v>50065</v>
      </c>
      <c r="I1976" s="646"/>
      <c r="K1976" s="57"/>
      <c r="L1976" s="57"/>
      <c r="M1976" s="638"/>
      <c r="N1976" s="638"/>
      <c r="O1976" s="57"/>
    </row>
    <row r="1977" spans="1:15">
      <c r="A1977" s="57"/>
      <c r="B1977" s="653">
        <v>44893</v>
      </c>
      <c r="C1977" s="654">
        <f t="shared" si="29"/>
        <v>10462712051</v>
      </c>
      <c r="D1977" s="57"/>
      <c r="E1977" s="57"/>
      <c r="F1977" s="657">
        <v>924021939</v>
      </c>
      <c r="G1977" s="672">
        <v>330727549</v>
      </c>
      <c r="H1977" s="646">
        <v>49508</v>
      </c>
      <c r="I1977" s="646"/>
      <c r="K1977" s="57"/>
      <c r="L1977" s="57"/>
      <c r="M1977" s="638"/>
      <c r="N1977" s="638"/>
      <c r="O1977" s="57"/>
    </row>
    <row r="1978" spans="1:15">
      <c r="A1978" s="57"/>
      <c r="B1978" s="653">
        <v>44894</v>
      </c>
      <c r="C1978" s="654">
        <f t="shared" si="29"/>
        <v>9717077541</v>
      </c>
      <c r="D1978" s="57"/>
      <c r="E1978" s="57"/>
      <c r="F1978" s="657">
        <v>178387429</v>
      </c>
      <c r="G1978" s="672">
        <v>331014148</v>
      </c>
      <c r="H1978" s="646">
        <v>47081</v>
      </c>
      <c r="I1978" s="646"/>
      <c r="K1978" s="57"/>
      <c r="L1978" s="57"/>
      <c r="M1978" s="638"/>
      <c r="N1978" s="638"/>
      <c r="O1978" s="57"/>
    </row>
    <row r="1979" spans="1:15">
      <c r="A1979" s="57"/>
      <c r="B1979" s="653">
        <v>44895</v>
      </c>
      <c r="C1979" s="654">
        <f t="shared" si="29"/>
        <v>9726103991</v>
      </c>
      <c r="D1979" s="57"/>
      <c r="E1979" s="57"/>
      <c r="F1979" s="657">
        <v>187413879</v>
      </c>
      <c r="G1979" s="672">
        <v>331158244</v>
      </c>
      <c r="H1979" s="646">
        <v>49366</v>
      </c>
      <c r="I1979" s="646"/>
      <c r="K1979" s="57"/>
      <c r="L1979" s="57"/>
      <c r="M1979" s="638"/>
      <c r="N1979" s="638"/>
      <c r="O1979" s="57"/>
    </row>
    <row r="1980" spans="1:15">
      <c r="A1980" s="57"/>
      <c r="B1980" s="653">
        <v>44896</v>
      </c>
      <c r="C1980" s="654">
        <f t="shared" si="29"/>
        <v>9988658998</v>
      </c>
      <c r="D1980" s="57"/>
      <c r="E1980" s="57"/>
      <c r="F1980" s="657">
        <v>449968886</v>
      </c>
      <c r="G1980" s="672">
        <v>331200167</v>
      </c>
      <c r="H1980" s="646">
        <v>48183</v>
      </c>
      <c r="I1980" s="646"/>
      <c r="K1980" s="57"/>
      <c r="L1980" s="57"/>
      <c r="M1980" s="638"/>
      <c r="N1980" s="638"/>
      <c r="O1980" s="57"/>
    </row>
    <row r="1981" spans="1:15">
      <c r="A1981" s="57"/>
      <c r="B1981" s="653">
        <v>44897</v>
      </c>
      <c r="C1981" s="654">
        <f t="shared" si="29"/>
        <v>9734708532</v>
      </c>
      <c r="D1981" s="57"/>
      <c r="E1981" s="57"/>
      <c r="F1981" s="657">
        <v>196018420</v>
      </c>
      <c r="G1981" s="672">
        <v>331282034</v>
      </c>
      <c r="H1981" s="646">
        <v>44653</v>
      </c>
      <c r="I1981" s="646"/>
      <c r="K1981" s="57"/>
      <c r="L1981" s="57"/>
      <c r="M1981" s="638"/>
      <c r="N1981" s="638"/>
      <c r="O1981" s="57"/>
    </row>
    <row r="1982" spans="1:15">
      <c r="A1982" s="57"/>
      <c r="B1982" s="653">
        <v>44898</v>
      </c>
      <c r="C1982" s="654">
        <f t="shared" si="29"/>
        <v>9954729662</v>
      </c>
      <c r="D1982" s="57"/>
      <c r="E1982" s="57"/>
      <c r="F1982" s="657">
        <v>416039550</v>
      </c>
      <c r="G1982" s="672">
        <v>331427967</v>
      </c>
      <c r="H1982" s="646">
        <v>47245</v>
      </c>
      <c r="I1982" s="646"/>
      <c r="K1982" s="57"/>
      <c r="L1982" s="57"/>
      <c r="M1982" s="638"/>
      <c r="N1982" s="638"/>
      <c r="O1982" s="57"/>
    </row>
    <row r="1983" spans="1:15">
      <c r="A1983" s="57"/>
      <c r="B1983" s="653">
        <v>44899</v>
      </c>
      <c r="C1983" s="654">
        <f t="shared" si="29"/>
        <v>10248589921</v>
      </c>
      <c r="D1983" s="57"/>
      <c r="E1983" s="57"/>
      <c r="F1983" s="657">
        <v>709899809</v>
      </c>
      <c r="G1983" s="672">
        <v>331490741</v>
      </c>
      <c r="H1983" s="646">
        <v>43216</v>
      </c>
      <c r="I1983" s="646"/>
      <c r="K1983" s="57"/>
      <c r="L1983" s="57"/>
      <c r="M1983" s="638"/>
      <c r="N1983" s="638"/>
      <c r="O1983" s="57"/>
    </row>
    <row r="1984" spans="1:15">
      <c r="A1984" s="57"/>
      <c r="B1984" s="653">
        <v>44900</v>
      </c>
      <c r="C1984" s="654">
        <f t="shared" si="29"/>
        <v>9679058309</v>
      </c>
      <c r="D1984" s="57"/>
      <c r="E1984" s="57"/>
      <c r="F1984" s="657">
        <v>140368197</v>
      </c>
      <c r="G1984" s="672">
        <v>331639739</v>
      </c>
      <c r="H1984" s="646">
        <v>50238</v>
      </c>
      <c r="I1984" s="646"/>
      <c r="K1984" s="57"/>
      <c r="L1984" s="57"/>
      <c r="M1984" s="638"/>
      <c r="N1984" s="638"/>
      <c r="O1984" s="57"/>
    </row>
    <row r="1985" spans="1:15">
      <c r="A1985" s="57"/>
      <c r="B1985" s="653">
        <v>44901</v>
      </c>
      <c r="C1985" s="654">
        <f t="shared" si="29"/>
        <v>10416224759</v>
      </c>
      <c r="D1985" s="57"/>
      <c r="E1985" s="57"/>
      <c r="F1985" s="657">
        <v>877534647</v>
      </c>
      <c r="G1985" s="672">
        <v>331683118</v>
      </c>
      <c r="H1985" s="646">
        <v>47111</v>
      </c>
      <c r="I1985" s="646"/>
      <c r="K1985" s="57"/>
      <c r="L1985" s="57"/>
      <c r="M1985" s="638"/>
      <c r="N1985" s="638"/>
      <c r="O1985" s="57"/>
    </row>
    <row r="1986" spans="1:15">
      <c r="A1986" s="57"/>
      <c r="B1986" s="653">
        <v>44902</v>
      </c>
      <c r="C1986" s="654">
        <f t="shared" si="29"/>
        <v>10291037129</v>
      </c>
      <c r="D1986" s="57"/>
      <c r="E1986" s="57"/>
      <c r="F1986" s="657">
        <v>752347017</v>
      </c>
      <c r="G1986" s="672">
        <v>331880181</v>
      </c>
      <c r="H1986" s="646">
        <v>45441</v>
      </c>
      <c r="I1986" s="646"/>
      <c r="K1986" s="57"/>
      <c r="L1986" s="57"/>
      <c r="M1986" s="638"/>
      <c r="N1986" s="638"/>
      <c r="O1986" s="57"/>
    </row>
    <row r="1987" spans="1:15">
      <c r="A1987" s="57"/>
      <c r="B1987" s="653">
        <v>44903</v>
      </c>
      <c r="C1987" s="654">
        <f t="shared" si="29"/>
        <v>10031764272</v>
      </c>
      <c r="D1987" s="57"/>
      <c r="E1987" s="57"/>
      <c r="F1987" s="657">
        <v>493074160</v>
      </c>
      <c r="G1987" s="672">
        <v>332307702</v>
      </c>
      <c r="H1987" s="646">
        <v>49502</v>
      </c>
      <c r="I1987" s="646"/>
      <c r="K1987" s="57"/>
      <c r="L1987" s="57"/>
      <c r="M1987" s="638"/>
      <c r="N1987" s="638"/>
      <c r="O1987" s="57"/>
    </row>
    <row r="1988" spans="1:15">
      <c r="A1988" s="57"/>
      <c r="B1988" s="653">
        <v>44904</v>
      </c>
      <c r="C1988" s="654">
        <f t="shared" si="29"/>
        <v>10391181785</v>
      </c>
      <c r="D1988" s="57"/>
      <c r="E1988" s="57"/>
      <c r="F1988" s="657">
        <v>852491673</v>
      </c>
      <c r="G1988" s="672">
        <v>332461374</v>
      </c>
      <c r="H1988" s="646">
        <v>44730</v>
      </c>
      <c r="I1988" s="646"/>
      <c r="K1988" s="57"/>
      <c r="L1988" s="57"/>
      <c r="M1988" s="638"/>
      <c r="N1988" s="638"/>
      <c r="O1988" s="57"/>
    </row>
    <row r="1989" spans="1:15">
      <c r="A1989" s="57"/>
      <c r="B1989" s="653">
        <v>44905</v>
      </c>
      <c r="C1989" s="654">
        <f t="shared" si="29"/>
        <v>10247986503</v>
      </c>
      <c r="D1989" s="57"/>
      <c r="E1989" s="57"/>
      <c r="F1989" s="657">
        <v>709296391</v>
      </c>
      <c r="G1989" s="672">
        <v>332491289</v>
      </c>
      <c r="H1989" s="646">
        <v>49652</v>
      </c>
      <c r="I1989" s="646"/>
      <c r="K1989" s="57"/>
      <c r="L1989" s="57"/>
      <c r="M1989" s="638"/>
      <c r="N1989" s="638"/>
      <c r="O1989" s="57"/>
    </row>
    <row r="1990" spans="1:15">
      <c r="A1990" s="57"/>
      <c r="B1990" s="653">
        <v>44906</v>
      </c>
      <c r="C1990" s="654">
        <f t="shared" si="29"/>
        <v>9652054405</v>
      </c>
      <c r="D1990" s="57"/>
      <c r="E1990" s="57"/>
      <c r="F1990" s="657">
        <v>113364293</v>
      </c>
      <c r="G1990" s="672">
        <v>332697777</v>
      </c>
      <c r="H1990" s="646">
        <v>43655</v>
      </c>
      <c r="I1990" s="646"/>
      <c r="K1990" s="57"/>
      <c r="L1990" s="57"/>
      <c r="M1990" s="638"/>
      <c r="N1990" s="638"/>
      <c r="O1990" s="57"/>
    </row>
    <row r="1991" spans="1:15">
      <c r="A1991" s="57"/>
      <c r="B1991" s="653">
        <v>44907</v>
      </c>
      <c r="C1991" s="654">
        <f t="shared" si="29"/>
        <v>9781996519</v>
      </c>
      <c r="D1991" s="57"/>
      <c r="E1991" s="57"/>
      <c r="F1991" s="657">
        <v>243306407</v>
      </c>
      <c r="G1991" s="672">
        <v>332884340</v>
      </c>
      <c r="H1991" s="646">
        <v>47913</v>
      </c>
      <c r="I1991" s="646"/>
      <c r="K1991" s="57"/>
      <c r="L1991" s="57"/>
      <c r="M1991" s="638"/>
      <c r="N1991" s="638"/>
      <c r="O1991" s="57"/>
    </row>
    <row r="1992" spans="1:15">
      <c r="A1992" s="57"/>
      <c r="B1992" s="653">
        <v>44908</v>
      </c>
      <c r="C1992" s="654">
        <f t="shared" si="29"/>
        <v>9941772575</v>
      </c>
      <c r="D1992" s="57"/>
      <c r="E1992" s="57"/>
      <c r="F1992" s="657">
        <v>403082463</v>
      </c>
      <c r="G1992" s="672">
        <v>333108957</v>
      </c>
      <c r="H1992" s="646">
        <v>43290</v>
      </c>
      <c r="I1992" s="646"/>
      <c r="K1992" s="57"/>
      <c r="L1992" s="57"/>
      <c r="M1992" s="638"/>
      <c r="N1992" s="638"/>
      <c r="O1992" s="57"/>
    </row>
    <row r="1993" spans="1:15">
      <c r="A1993" s="57"/>
      <c r="B1993" s="653">
        <v>44909</v>
      </c>
      <c r="C1993" s="654">
        <f t="shared" si="29"/>
        <v>10209120925</v>
      </c>
      <c r="D1993" s="57"/>
      <c r="E1993" s="57"/>
      <c r="F1993" s="657">
        <v>670430813</v>
      </c>
      <c r="G1993" s="672">
        <v>333186859</v>
      </c>
      <c r="H1993" s="646">
        <v>50329</v>
      </c>
      <c r="I1993" s="646"/>
      <c r="K1993" s="57"/>
      <c r="L1993" s="57"/>
      <c r="M1993" s="638"/>
      <c r="N1993" s="638"/>
      <c r="O1993" s="57"/>
    </row>
    <row r="1994" spans="1:15">
      <c r="A1994" s="57"/>
      <c r="B1994" s="653">
        <v>44910</v>
      </c>
      <c r="C1994" s="654">
        <f t="shared" si="29"/>
        <v>9904592408</v>
      </c>
      <c r="D1994" s="57"/>
      <c r="E1994" s="57"/>
      <c r="F1994" s="657">
        <v>365902296</v>
      </c>
      <c r="G1994" s="672">
        <v>333196484</v>
      </c>
      <c r="H1994" s="646">
        <v>43924</v>
      </c>
      <c r="I1994" s="646"/>
      <c r="K1994" s="57"/>
      <c r="L1994" s="57"/>
      <c r="M1994" s="638"/>
      <c r="N1994" s="638"/>
      <c r="O1994" s="57"/>
    </row>
    <row r="1995" spans="1:15">
      <c r="A1995" s="57"/>
      <c r="B1995" s="653">
        <v>44911</v>
      </c>
      <c r="C1995" s="654">
        <f t="shared" si="29"/>
        <v>10313230199</v>
      </c>
      <c r="D1995" s="57"/>
      <c r="E1995" s="57"/>
      <c r="F1995" s="657">
        <v>774540087</v>
      </c>
      <c r="G1995" s="672">
        <v>333350546</v>
      </c>
      <c r="H1995" s="646">
        <v>47063</v>
      </c>
      <c r="I1995" s="646"/>
      <c r="K1995" s="57"/>
      <c r="L1995" s="57"/>
      <c r="M1995" s="638"/>
      <c r="N1995" s="638"/>
      <c r="O1995" s="57"/>
    </row>
    <row r="1996" spans="1:15">
      <c r="A1996" s="57"/>
      <c r="B1996" s="653">
        <v>44912</v>
      </c>
      <c r="C1996" s="654">
        <f t="shared" si="29"/>
        <v>9935960600</v>
      </c>
      <c r="D1996" s="57"/>
      <c r="E1996" s="57"/>
      <c r="F1996" s="657">
        <v>397270488</v>
      </c>
      <c r="G1996" s="672">
        <v>333538041</v>
      </c>
      <c r="H1996" s="646">
        <v>43712</v>
      </c>
      <c r="I1996" s="646"/>
      <c r="K1996" s="57"/>
      <c r="L1996" s="57"/>
      <c r="M1996" s="638"/>
      <c r="N1996" s="638"/>
      <c r="O1996" s="57"/>
    </row>
    <row r="1997" spans="1:15">
      <c r="A1997" s="57"/>
      <c r="B1997" s="653">
        <v>44913</v>
      </c>
      <c r="C1997" s="654">
        <f t="shared" si="29"/>
        <v>10473363836</v>
      </c>
      <c r="D1997" s="57"/>
      <c r="E1997" s="57"/>
      <c r="F1997" s="657">
        <v>934673724</v>
      </c>
      <c r="G1997" s="672">
        <v>333650962</v>
      </c>
      <c r="H1997" s="646">
        <v>46992</v>
      </c>
      <c r="I1997" s="646"/>
      <c r="K1997" s="57"/>
      <c r="L1997" s="57"/>
      <c r="M1997" s="638"/>
      <c r="N1997" s="638"/>
      <c r="O1997" s="57"/>
    </row>
    <row r="1998" spans="1:15">
      <c r="A1998" s="57"/>
      <c r="B1998" s="653">
        <v>44914</v>
      </c>
      <c r="C1998" s="654">
        <f t="shared" si="29"/>
        <v>9958838656</v>
      </c>
      <c r="D1998" s="57"/>
      <c r="E1998" s="57"/>
      <c r="F1998" s="657">
        <v>420148544</v>
      </c>
      <c r="G1998" s="672">
        <v>333690736</v>
      </c>
      <c r="H1998" s="646">
        <v>47997</v>
      </c>
      <c r="I1998" s="646"/>
      <c r="K1998" s="57"/>
      <c r="L1998" s="57"/>
      <c r="M1998" s="638"/>
      <c r="N1998" s="638"/>
      <c r="O1998" s="57"/>
    </row>
    <row r="1999" spans="1:15">
      <c r="A1999" s="57"/>
      <c r="B1999" s="653">
        <v>44915</v>
      </c>
      <c r="C1999" s="654">
        <f t="shared" si="29"/>
        <v>10352501161</v>
      </c>
      <c r="D1999" s="57"/>
      <c r="E1999" s="57"/>
      <c r="F1999" s="657">
        <v>813811049</v>
      </c>
      <c r="G1999" s="672">
        <v>333715693</v>
      </c>
      <c r="H1999" s="646">
        <v>48410</v>
      </c>
      <c r="I1999" s="646"/>
      <c r="K1999" s="57"/>
      <c r="L1999" s="57"/>
      <c r="M1999" s="638"/>
      <c r="N1999" s="638"/>
      <c r="O1999" s="57"/>
    </row>
    <row r="2000" spans="1:15">
      <c r="A2000" s="57"/>
      <c r="B2000" s="653">
        <v>44916</v>
      </c>
      <c r="C2000" s="654">
        <f t="shared" si="29"/>
        <v>9730874869</v>
      </c>
      <c r="D2000" s="57"/>
      <c r="E2000" s="57"/>
      <c r="F2000" s="657">
        <v>192184757</v>
      </c>
      <c r="G2000" s="672">
        <v>333994019</v>
      </c>
      <c r="H2000" s="646">
        <v>47362</v>
      </c>
      <c r="I2000" s="646"/>
      <c r="K2000" s="57"/>
      <c r="L2000" s="57"/>
      <c r="M2000" s="638"/>
      <c r="N2000" s="638"/>
      <c r="O2000" s="57"/>
    </row>
    <row r="2001" spans="1:15">
      <c r="A2001" s="57"/>
      <c r="B2001" s="653">
        <v>44917</v>
      </c>
      <c r="C2001" s="654">
        <f t="shared" si="29"/>
        <v>9970574319</v>
      </c>
      <c r="D2001" s="57"/>
      <c r="E2001" s="57"/>
      <c r="F2001" s="657">
        <v>431884207</v>
      </c>
      <c r="G2001" s="672">
        <v>334001056</v>
      </c>
      <c r="H2001" s="646">
        <v>43048</v>
      </c>
      <c r="I2001" s="646"/>
      <c r="K2001" s="57"/>
      <c r="L2001" s="57"/>
      <c r="M2001" s="638"/>
      <c r="N2001" s="638"/>
      <c r="O2001" s="57"/>
    </row>
    <row r="2002" spans="1:15">
      <c r="A2002" s="57"/>
      <c r="B2002" s="653">
        <v>44918</v>
      </c>
      <c r="C2002" s="654">
        <f t="shared" si="29"/>
        <v>9767274803</v>
      </c>
      <c r="D2002" s="57"/>
      <c r="E2002" s="57"/>
      <c r="F2002" s="657">
        <v>228584691</v>
      </c>
      <c r="G2002" s="672">
        <v>334120244</v>
      </c>
      <c r="H2002" s="646">
        <v>46233</v>
      </c>
      <c r="I2002" s="646"/>
      <c r="K2002" s="57"/>
      <c r="L2002" s="57"/>
      <c r="M2002" s="638"/>
      <c r="N2002" s="638"/>
      <c r="O2002" s="57"/>
    </row>
    <row r="2003" spans="1:15">
      <c r="A2003" s="57"/>
      <c r="B2003" s="653">
        <v>44919</v>
      </c>
      <c r="C2003" s="654">
        <f t="shared" si="29"/>
        <v>10015544711</v>
      </c>
      <c r="D2003" s="57"/>
      <c r="E2003" s="57"/>
      <c r="F2003" s="657">
        <v>476854599</v>
      </c>
      <c r="G2003" s="672">
        <v>334171909</v>
      </c>
      <c r="H2003" s="646">
        <v>49504</v>
      </c>
      <c r="I2003" s="646"/>
      <c r="K2003" s="57"/>
      <c r="L2003" s="57"/>
      <c r="M2003" s="638"/>
      <c r="N2003" s="638"/>
      <c r="O2003" s="57"/>
    </row>
    <row r="2004" spans="1:15">
      <c r="A2004" s="57"/>
      <c r="B2004" s="653">
        <v>44920</v>
      </c>
      <c r="C2004" s="654">
        <f t="shared" si="29"/>
        <v>10189916024</v>
      </c>
      <c r="D2004" s="57"/>
      <c r="E2004" s="57"/>
      <c r="F2004" s="657">
        <v>651225912</v>
      </c>
      <c r="G2004" s="672">
        <v>334363381</v>
      </c>
      <c r="H2004" s="646">
        <v>46114</v>
      </c>
      <c r="I2004" s="646"/>
      <c r="K2004" s="57"/>
      <c r="L2004" s="57"/>
      <c r="M2004" s="638"/>
      <c r="N2004" s="638"/>
      <c r="O2004" s="57"/>
    </row>
    <row r="2005" spans="1:15">
      <c r="A2005" s="57"/>
      <c r="B2005" s="653">
        <v>44921</v>
      </c>
      <c r="C2005" s="654">
        <f t="shared" si="29"/>
        <v>10402028815</v>
      </c>
      <c r="D2005" s="57"/>
      <c r="E2005" s="57"/>
      <c r="F2005" s="657">
        <v>863338703</v>
      </c>
      <c r="G2005" s="672">
        <v>334539636</v>
      </c>
      <c r="H2005" s="646">
        <v>47367</v>
      </c>
      <c r="I2005" s="646"/>
      <c r="K2005" s="57"/>
      <c r="L2005" s="57"/>
      <c r="M2005" s="638"/>
      <c r="N2005" s="638"/>
      <c r="O2005" s="57"/>
    </row>
    <row r="2006" spans="1:15">
      <c r="A2006" s="57"/>
      <c r="B2006" s="653">
        <v>44922</v>
      </c>
      <c r="C2006" s="654">
        <f t="shared" si="29"/>
        <v>10079329756</v>
      </c>
      <c r="D2006" s="57"/>
      <c r="E2006" s="57"/>
      <c r="F2006" s="657">
        <v>540639644</v>
      </c>
      <c r="G2006" s="672">
        <v>334637896</v>
      </c>
      <c r="H2006" s="646">
        <v>49126</v>
      </c>
      <c r="I2006" s="646"/>
      <c r="K2006" s="57"/>
      <c r="L2006" s="57"/>
      <c r="M2006" s="638"/>
      <c r="N2006" s="638"/>
      <c r="O2006" s="57"/>
    </row>
    <row r="2007" spans="1:15">
      <c r="A2007" s="57"/>
      <c r="B2007" s="653">
        <v>44923</v>
      </c>
      <c r="C2007" s="654">
        <f t="shared" si="29"/>
        <v>10106294635</v>
      </c>
      <c r="D2007" s="57"/>
      <c r="E2007" s="57"/>
      <c r="F2007" s="657">
        <v>567604523</v>
      </c>
      <c r="G2007" s="672">
        <v>335299947</v>
      </c>
      <c r="H2007" s="646">
        <v>49509</v>
      </c>
      <c r="I2007" s="646"/>
      <c r="K2007" s="57"/>
      <c r="L2007" s="57"/>
      <c r="M2007" s="638"/>
      <c r="N2007" s="638"/>
      <c r="O2007" s="57"/>
    </row>
    <row r="2008" spans="1:15">
      <c r="A2008" s="57"/>
      <c r="B2008" s="653">
        <v>44924</v>
      </c>
      <c r="C2008" s="654">
        <f t="shared" si="29"/>
        <v>10229380684</v>
      </c>
      <c r="D2008" s="57"/>
      <c r="E2008" s="57"/>
      <c r="F2008" s="657">
        <v>690690572</v>
      </c>
      <c r="G2008" s="672">
        <v>335464894</v>
      </c>
      <c r="H2008" s="646">
        <v>46057</v>
      </c>
      <c r="I2008" s="646"/>
      <c r="K2008" s="57"/>
      <c r="L2008" s="57"/>
      <c r="M2008" s="638"/>
      <c r="N2008" s="638"/>
      <c r="O2008" s="57"/>
    </row>
    <row r="2009" spans="1:15">
      <c r="A2009" s="57"/>
      <c r="B2009" s="653">
        <v>44925</v>
      </c>
      <c r="C2009" s="654">
        <f t="shared" si="29"/>
        <v>9984554897</v>
      </c>
      <c r="D2009" s="57"/>
      <c r="E2009" s="57"/>
      <c r="F2009" s="657">
        <v>445864785</v>
      </c>
      <c r="G2009" s="672">
        <v>335545512</v>
      </c>
      <c r="H2009" s="646">
        <v>46218</v>
      </c>
      <c r="I2009" s="646"/>
      <c r="K2009" s="57"/>
      <c r="L2009" s="57"/>
      <c r="M2009" s="638"/>
      <c r="N2009" s="638"/>
      <c r="O2009" s="57"/>
    </row>
    <row r="2010" spans="1:15">
      <c r="A2010" s="57"/>
      <c r="B2010" s="653">
        <v>44926</v>
      </c>
      <c r="C2010" s="654">
        <f t="shared" si="29"/>
        <v>10038352513</v>
      </c>
      <c r="D2010" s="57"/>
      <c r="E2010" s="57"/>
      <c r="F2010" s="657">
        <v>499662401</v>
      </c>
      <c r="G2010" s="672">
        <v>335742136</v>
      </c>
      <c r="H2010" s="646">
        <v>49046</v>
      </c>
      <c r="I2010" s="646"/>
      <c r="K2010" s="57"/>
      <c r="L2010" s="57"/>
      <c r="M2010" s="638"/>
      <c r="N2010" s="638"/>
      <c r="O2010" s="57"/>
    </row>
    <row r="2011" spans="1:15">
      <c r="A2011" s="57"/>
      <c r="B2011" s="653">
        <v>44927</v>
      </c>
      <c r="C2011" s="654">
        <f t="shared" si="29"/>
        <v>10113941744</v>
      </c>
      <c r="D2011" s="57"/>
      <c r="E2011" s="57"/>
      <c r="F2011" s="657">
        <v>575251632</v>
      </c>
      <c r="G2011" s="672">
        <v>335874770</v>
      </c>
      <c r="H2011" s="646">
        <v>47298</v>
      </c>
      <c r="I2011" s="646"/>
      <c r="K2011" s="57"/>
      <c r="L2011" s="57"/>
      <c r="M2011" s="638"/>
      <c r="N2011" s="638"/>
      <c r="O2011" s="57"/>
    </row>
    <row r="2012" spans="1:15">
      <c r="A2012" s="57"/>
      <c r="B2012" s="653">
        <v>44928</v>
      </c>
      <c r="C2012" s="654">
        <f t="shared" si="29"/>
        <v>10309364056</v>
      </c>
      <c r="D2012" s="57"/>
      <c r="E2012" s="57"/>
      <c r="F2012" s="657">
        <v>770673944</v>
      </c>
      <c r="G2012" s="672">
        <v>335875554</v>
      </c>
      <c r="H2012" s="646">
        <v>43954</v>
      </c>
      <c r="I2012" s="646"/>
      <c r="K2012" s="57"/>
      <c r="L2012" s="57"/>
      <c r="M2012" s="638"/>
      <c r="N2012" s="638"/>
      <c r="O2012" s="57"/>
    </row>
    <row r="2013" spans="1:15">
      <c r="A2013" s="57"/>
      <c r="B2013" s="653">
        <v>44929</v>
      </c>
      <c r="C2013" s="654">
        <f t="shared" si="29"/>
        <v>9815737951</v>
      </c>
      <c r="D2013" s="57"/>
      <c r="E2013" s="57"/>
      <c r="F2013" s="657">
        <v>277047839</v>
      </c>
      <c r="G2013" s="672">
        <v>335965556</v>
      </c>
      <c r="H2013" s="646">
        <v>43392</v>
      </c>
      <c r="I2013" s="646"/>
      <c r="K2013" s="57"/>
      <c r="L2013" s="57"/>
      <c r="M2013" s="638"/>
      <c r="N2013" s="638"/>
      <c r="O2013" s="57"/>
    </row>
    <row r="2014" spans="1:15">
      <c r="A2014" s="57"/>
      <c r="B2014" s="653">
        <v>44930</v>
      </c>
      <c r="C2014" s="654">
        <f t="shared" si="29"/>
        <v>9829542167</v>
      </c>
      <c r="D2014" s="57"/>
      <c r="E2014" s="57"/>
      <c r="F2014" s="657">
        <v>290852055</v>
      </c>
      <c r="G2014" s="672">
        <v>336055699</v>
      </c>
      <c r="H2014" s="646">
        <v>44781</v>
      </c>
      <c r="I2014" s="646"/>
      <c r="K2014" s="57"/>
      <c r="L2014" s="57"/>
      <c r="M2014" s="638"/>
      <c r="N2014" s="638"/>
      <c r="O2014" s="57"/>
    </row>
    <row r="2015" spans="1:15">
      <c r="A2015" s="57"/>
      <c r="B2015" s="653">
        <v>44931</v>
      </c>
      <c r="C2015" s="654">
        <f t="shared" si="29"/>
        <v>9652380989</v>
      </c>
      <c r="D2015" s="57"/>
      <c r="E2015" s="57"/>
      <c r="F2015" s="657">
        <v>113690877</v>
      </c>
      <c r="G2015" s="672">
        <v>336166388</v>
      </c>
      <c r="H2015" s="646">
        <v>46257</v>
      </c>
      <c r="I2015" s="646"/>
      <c r="K2015" s="57"/>
      <c r="L2015" s="57"/>
      <c r="M2015" s="638"/>
      <c r="N2015" s="638"/>
      <c r="O2015" s="57"/>
    </row>
    <row r="2016" spans="1:15">
      <c r="A2016" s="57"/>
      <c r="B2016" s="653">
        <v>44932</v>
      </c>
      <c r="C2016" s="654">
        <f t="shared" ref="C2016:C2079" si="30">F2016+(F$88*28679+98765)+(G$88*6587+87654)+(E$88*9537+76543)+(J$88*5713+4528)</f>
        <v>10106161381</v>
      </c>
      <c r="D2016" s="57"/>
      <c r="E2016" s="57"/>
      <c r="F2016" s="657">
        <v>567471269</v>
      </c>
      <c r="G2016" s="672">
        <v>336277132</v>
      </c>
      <c r="H2016" s="646">
        <v>48851</v>
      </c>
      <c r="I2016" s="646"/>
      <c r="K2016" s="57"/>
      <c r="L2016" s="57"/>
      <c r="M2016" s="638"/>
      <c r="N2016" s="638"/>
      <c r="O2016" s="57"/>
    </row>
    <row r="2017" spans="1:15">
      <c r="A2017" s="57"/>
      <c r="B2017" s="653">
        <v>44933</v>
      </c>
      <c r="C2017" s="654">
        <f t="shared" si="30"/>
        <v>9925502885</v>
      </c>
      <c r="D2017" s="57"/>
      <c r="E2017" s="57"/>
      <c r="F2017" s="657">
        <v>386812773</v>
      </c>
      <c r="G2017" s="672">
        <v>336295285</v>
      </c>
      <c r="H2017" s="646">
        <v>48730</v>
      </c>
      <c r="I2017" s="646"/>
      <c r="K2017" s="57"/>
      <c r="L2017" s="57"/>
      <c r="M2017" s="638"/>
      <c r="N2017" s="638"/>
      <c r="O2017" s="57"/>
    </row>
    <row r="2018" spans="1:15">
      <c r="A2018" s="57"/>
      <c r="B2018" s="653">
        <v>44934</v>
      </c>
      <c r="C2018" s="654">
        <f t="shared" si="30"/>
        <v>9638761723</v>
      </c>
      <c r="D2018" s="57"/>
      <c r="E2018" s="57"/>
      <c r="F2018" s="657">
        <v>100071611</v>
      </c>
      <c r="G2018" s="672">
        <v>336492684</v>
      </c>
      <c r="H2018" s="646">
        <v>45164</v>
      </c>
      <c r="I2018" s="646"/>
      <c r="K2018" s="57"/>
      <c r="L2018" s="57"/>
      <c r="M2018" s="638"/>
      <c r="N2018" s="638"/>
      <c r="O2018" s="57"/>
    </row>
    <row r="2019" spans="1:15">
      <c r="A2019" s="57"/>
      <c r="B2019" s="653">
        <v>44935</v>
      </c>
      <c r="C2019" s="654">
        <f t="shared" si="30"/>
        <v>10038728691</v>
      </c>
      <c r="D2019" s="57"/>
      <c r="E2019" s="57"/>
      <c r="F2019" s="657">
        <v>500038579</v>
      </c>
      <c r="G2019" s="672">
        <v>336510467</v>
      </c>
      <c r="H2019" s="646">
        <v>45100</v>
      </c>
      <c r="I2019" s="646"/>
      <c r="K2019" s="57"/>
      <c r="L2019" s="57"/>
      <c r="M2019" s="638"/>
      <c r="N2019" s="638"/>
      <c r="O2019" s="57"/>
    </row>
    <row r="2020" spans="1:15">
      <c r="A2020" s="57"/>
      <c r="B2020" s="653">
        <v>44936</v>
      </c>
      <c r="C2020" s="654">
        <f t="shared" si="30"/>
        <v>10285234546</v>
      </c>
      <c r="D2020" s="57"/>
      <c r="E2020" s="57"/>
      <c r="F2020" s="657">
        <v>746544434</v>
      </c>
      <c r="G2020" s="672">
        <v>336700575</v>
      </c>
      <c r="H2020" s="646">
        <v>44884</v>
      </c>
      <c r="I2020" s="646"/>
      <c r="K2020" s="57"/>
      <c r="L2020" s="57"/>
      <c r="M2020" s="638"/>
      <c r="N2020" s="638"/>
      <c r="O2020" s="57"/>
    </row>
    <row r="2021" spans="1:15">
      <c r="A2021" s="57"/>
      <c r="B2021" s="653">
        <v>44937</v>
      </c>
      <c r="C2021" s="654">
        <f t="shared" si="30"/>
        <v>9819029756</v>
      </c>
      <c r="D2021" s="57"/>
      <c r="E2021" s="57"/>
      <c r="F2021" s="657">
        <v>280339644</v>
      </c>
      <c r="G2021" s="672">
        <v>336717479</v>
      </c>
      <c r="H2021" s="646">
        <v>47871</v>
      </c>
      <c r="I2021" s="646"/>
      <c r="K2021" s="57"/>
      <c r="L2021" s="57"/>
      <c r="M2021" s="638"/>
      <c r="N2021" s="638"/>
      <c r="O2021" s="57"/>
    </row>
    <row r="2022" spans="1:15">
      <c r="A2022" s="57"/>
      <c r="B2022" s="653">
        <v>44938</v>
      </c>
      <c r="C2022" s="654">
        <f t="shared" si="30"/>
        <v>9655297005</v>
      </c>
      <c r="D2022" s="57"/>
      <c r="E2022" s="57"/>
      <c r="F2022" s="657">
        <v>116606893</v>
      </c>
      <c r="G2022" s="672">
        <v>336770494</v>
      </c>
      <c r="H2022" s="646">
        <v>47239</v>
      </c>
      <c r="I2022" s="646"/>
      <c r="K2022" s="57"/>
      <c r="L2022" s="57"/>
      <c r="M2022" s="638"/>
      <c r="N2022" s="638"/>
      <c r="O2022" s="57"/>
    </row>
    <row r="2023" spans="1:15">
      <c r="A2023" s="57"/>
      <c r="B2023" s="653">
        <v>44939</v>
      </c>
      <c r="C2023" s="654">
        <f t="shared" si="30"/>
        <v>10493229457</v>
      </c>
      <c r="D2023" s="57"/>
      <c r="E2023" s="57"/>
      <c r="F2023" s="657">
        <v>954539345</v>
      </c>
      <c r="G2023" s="672">
        <v>336871809</v>
      </c>
      <c r="H2023" s="646">
        <v>43989</v>
      </c>
      <c r="I2023" s="646"/>
      <c r="K2023" s="57"/>
      <c r="L2023" s="57"/>
      <c r="M2023" s="638"/>
      <c r="N2023" s="638"/>
      <c r="O2023" s="57"/>
    </row>
    <row r="2024" spans="1:15">
      <c r="A2024" s="57"/>
      <c r="B2024" s="653">
        <v>44940</v>
      </c>
      <c r="C2024" s="654">
        <f t="shared" si="30"/>
        <v>9830029030</v>
      </c>
      <c r="D2024" s="57"/>
      <c r="E2024" s="57"/>
      <c r="F2024" s="657">
        <v>291338918</v>
      </c>
      <c r="G2024" s="672">
        <v>336880325</v>
      </c>
      <c r="H2024" s="646">
        <v>47705</v>
      </c>
      <c r="I2024" s="646"/>
      <c r="K2024" s="57"/>
      <c r="L2024" s="57"/>
      <c r="M2024" s="638"/>
      <c r="N2024" s="638"/>
      <c r="O2024" s="57"/>
    </row>
    <row r="2025" spans="1:15">
      <c r="A2025" s="57"/>
      <c r="B2025" s="653">
        <v>44941</v>
      </c>
      <c r="C2025" s="654">
        <f t="shared" si="30"/>
        <v>9804224020</v>
      </c>
      <c r="D2025" s="57"/>
      <c r="E2025" s="57"/>
      <c r="F2025" s="657">
        <v>265533908</v>
      </c>
      <c r="G2025" s="672">
        <v>336887491</v>
      </c>
      <c r="H2025" s="646">
        <v>44346</v>
      </c>
      <c r="I2025" s="646"/>
      <c r="K2025" s="57"/>
      <c r="L2025" s="57"/>
      <c r="M2025" s="638"/>
      <c r="N2025" s="638"/>
      <c r="O2025" s="57"/>
    </row>
    <row r="2026" spans="1:15">
      <c r="A2026" s="57"/>
      <c r="B2026" s="653">
        <v>44942</v>
      </c>
      <c r="C2026" s="654">
        <f t="shared" si="30"/>
        <v>10386448321</v>
      </c>
      <c r="D2026" s="57"/>
      <c r="E2026" s="57"/>
      <c r="F2026" s="657">
        <v>847758209</v>
      </c>
      <c r="G2026" s="672">
        <v>336997018</v>
      </c>
      <c r="H2026" s="646">
        <v>45685</v>
      </c>
      <c r="I2026" s="646"/>
      <c r="K2026" s="57"/>
      <c r="L2026" s="57"/>
      <c r="M2026" s="638"/>
      <c r="N2026" s="638"/>
      <c r="O2026" s="57"/>
    </row>
    <row r="2027" spans="1:15">
      <c r="A2027" s="57"/>
      <c r="B2027" s="653">
        <v>44943</v>
      </c>
      <c r="C2027" s="654">
        <f t="shared" si="30"/>
        <v>10365709878</v>
      </c>
      <c r="D2027" s="57"/>
      <c r="E2027" s="57"/>
      <c r="F2027" s="657">
        <v>827019766</v>
      </c>
      <c r="G2027" s="672">
        <v>337103349</v>
      </c>
      <c r="H2027" s="646">
        <v>49309</v>
      </c>
      <c r="I2027" s="646"/>
      <c r="K2027" s="57"/>
      <c r="L2027" s="57"/>
      <c r="M2027" s="638"/>
      <c r="N2027" s="638"/>
      <c r="O2027" s="57"/>
    </row>
    <row r="2028" spans="1:15">
      <c r="A2028" s="57"/>
      <c r="B2028" s="653">
        <v>44944</v>
      </c>
      <c r="C2028" s="654">
        <f t="shared" si="30"/>
        <v>10494995808</v>
      </c>
      <c r="D2028" s="57"/>
      <c r="E2028" s="57"/>
      <c r="F2028" s="657">
        <v>956305696</v>
      </c>
      <c r="G2028" s="672">
        <v>337132415</v>
      </c>
      <c r="H2028" s="646">
        <v>48709</v>
      </c>
      <c r="I2028" s="646"/>
      <c r="K2028" s="57"/>
      <c r="L2028" s="57"/>
      <c r="M2028" s="638"/>
      <c r="N2028" s="638"/>
      <c r="O2028" s="57"/>
    </row>
    <row r="2029" spans="1:15">
      <c r="A2029" s="57"/>
      <c r="B2029" s="653">
        <v>44945</v>
      </c>
      <c r="C2029" s="654">
        <f t="shared" si="30"/>
        <v>10404126031</v>
      </c>
      <c r="D2029" s="57"/>
      <c r="E2029" s="57"/>
      <c r="F2029" s="657">
        <v>865435919</v>
      </c>
      <c r="G2029" s="672">
        <v>337202851</v>
      </c>
      <c r="H2029" s="646">
        <v>46115</v>
      </c>
      <c r="I2029" s="646"/>
      <c r="K2029" s="57"/>
      <c r="L2029" s="57"/>
      <c r="M2029" s="638"/>
      <c r="N2029" s="638"/>
      <c r="O2029" s="57"/>
    </row>
    <row r="2030" spans="1:15">
      <c r="A2030" s="57"/>
      <c r="B2030" s="653">
        <v>44946</v>
      </c>
      <c r="C2030" s="654">
        <f t="shared" si="30"/>
        <v>9821022177</v>
      </c>
      <c r="D2030" s="57"/>
      <c r="E2030" s="57"/>
      <c r="F2030" s="657">
        <v>282332065</v>
      </c>
      <c r="G2030" s="672">
        <v>337424581</v>
      </c>
      <c r="H2030" s="646">
        <v>46935</v>
      </c>
      <c r="I2030" s="646"/>
      <c r="K2030" s="57"/>
      <c r="L2030" s="57"/>
      <c r="M2030" s="638"/>
      <c r="N2030" s="638"/>
      <c r="O2030" s="57"/>
    </row>
    <row r="2031" spans="1:15">
      <c r="A2031" s="57"/>
      <c r="B2031" s="653">
        <v>44947</v>
      </c>
      <c r="C2031" s="654">
        <f t="shared" si="30"/>
        <v>9653386521</v>
      </c>
      <c r="D2031" s="57"/>
      <c r="E2031" s="57"/>
      <c r="F2031" s="657">
        <v>114696409</v>
      </c>
      <c r="G2031" s="672">
        <v>337559778</v>
      </c>
      <c r="H2031" s="646">
        <v>48493</v>
      </c>
      <c r="I2031" s="646"/>
      <c r="K2031" s="57"/>
      <c r="L2031" s="57"/>
      <c r="M2031" s="638"/>
      <c r="N2031" s="638"/>
      <c r="O2031" s="57"/>
    </row>
    <row r="2032" spans="1:15">
      <c r="A2032" s="57"/>
      <c r="B2032" s="653">
        <v>44948</v>
      </c>
      <c r="C2032" s="654">
        <f t="shared" si="30"/>
        <v>10381652740</v>
      </c>
      <c r="D2032" s="57"/>
      <c r="E2032" s="57"/>
      <c r="F2032" s="657">
        <v>842962628</v>
      </c>
      <c r="G2032" s="672">
        <v>337565364</v>
      </c>
      <c r="H2032" s="646">
        <v>45353</v>
      </c>
      <c r="I2032" s="646"/>
      <c r="K2032" s="57"/>
      <c r="L2032" s="57"/>
      <c r="M2032" s="638"/>
      <c r="N2032" s="638"/>
      <c r="O2032" s="57"/>
    </row>
    <row r="2033" spans="1:15">
      <c r="A2033" s="57"/>
      <c r="B2033" s="653">
        <v>44949</v>
      </c>
      <c r="C2033" s="654">
        <f t="shared" si="30"/>
        <v>9820181069</v>
      </c>
      <c r="D2033" s="57"/>
      <c r="E2033" s="57"/>
      <c r="F2033" s="657">
        <v>281490957</v>
      </c>
      <c r="G2033" s="672">
        <v>338040660</v>
      </c>
      <c r="H2033" s="646">
        <v>46910</v>
      </c>
      <c r="I2033" s="646"/>
      <c r="K2033" s="57"/>
      <c r="L2033" s="57"/>
      <c r="M2033" s="638"/>
      <c r="N2033" s="638"/>
      <c r="O2033" s="57"/>
    </row>
    <row r="2034" spans="1:15">
      <c r="A2034" s="57"/>
      <c r="B2034" s="653">
        <v>44950</v>
      </c>
      <c r="C2034" s="654">
        <f t="shared" si="30"/>
        <v>9719534475</v>
      </c>
      <c r="D2034" s="57"/>
      <c r="E2034" s="57"/>
      <c r="F2034" s="657">
        <v>180844363</v>
      </c>
      <c r="G2034" s="672">
        <v>338124285</v>
      </c>
      <c r="H2034" s="646">
        <v>50295</v>
      </c>
      <c r="I2034" s="646"/>
      <c r="K2034" s="57"/>
      <c r="L2034" s="57"/>
      <c r="M2034" s="638"/>
      <c r="N2034" s="638"/>
      <c r="O2034" s="57"/>
    </row>
    <row r="2035" spans="1:15">
      <c r="A2035" s="57"/>
      <c r="B2035" s="653">
        <v>44951</v>
      </c>
      <c r="C2035" s="654">
        <f t="shared" si="30"/>
        <v>10192635627</v>
      </c>
      <c r="D2035" s="57"/>
      <c r="E2035" s="57"/>
      <c r="F2035" s="657">
        <v>653945515</v>
      </c>
      <c r="G2035" s="672">
        <v>338196167</v>
      </c>
      <c r="H2035" s="646">
        <v>46881</v>
      </c>
      <c r="I2035" s="646"/>
      <c r="K2035" s="57"/>
      <c r="L2035" s="57"/>
      <c r="M2035" s="638"/>
      <c r="N2035" s="638"/>
      <c r="O2035" s="57"/>
    </row>
    <row r="2036" spans="1:15">
      <c r="A2036" s="57"/>
      <c r="B2036" s="653">
        <v>44952</v>
      </c>
      <c r="C2036" s="654">
        <f t="shared" si="30"/>
        <v>10354232424</v>
      </c>
      <c r="D2036" s="57"/>
      <c r="E2036" s="57"/>
      <c r="F2036" s="657">
        <v>815542312</v>
      </c>
      <c r="G2036" s="672">
        <v>338202674</v>
      </c>
      <c r="H2036" s="646">
        <v>49040</v>
      </c>
      <c r="I2036" s="646"/>
      <c r="K2036" s="57"/>
      <c r="L2036" s="57"/>
      <c r="M2036" s="638"/>
      <c r="N2036" s="638"/>
      <c r="O2036" s="57"/>
    </row>
    <row r="2037" spans="1:15">
      <c r="A2037" s="57"/>
      <c r="B2037" s="653">
        <v>44953</v>
      </c>
      <c r="C2037" s="654">
        <f t="shared" si="30"/>
        <v>10078089188</v>
      </c>
      <c r="D2037" s="57"/>
      <c r="E2037" s="57"/>
      <c r="F2037" s="657">
        <v>539399076</v>
      </c>
      <c r="G2037" s="672">
        <v>338401440</v>
      </c>
      <c r="H2037" s="646">
        <v>45477</v>
      </c>
      <c r="I2037" s="646"/>
      <c r="K2037" s="57"/>
      <c r="L2037" s="57"/>
      <c r="M2037" s="638"/>
      <c r="N2037" s="638"/>
      <c r="O2037" s="57"/>
    </row>
    <row r="2038" spans="1:15">
      <c r="A2038" s="57"/>
      <c r="B2038" s="653">
        <v>44954</v>
      </c>
      <c r="C2038" s="654">
        <f t="shared" si="30"/>
        <v>9964194893</v>
      </c>
      <c r="D2038" s="57"/>
      <c r="E2038" s="57"/>
      <c r="F2038" s="657">
        <v>425504781</v>
      </c>
      <c r="G2038" s="672">
        <v>338419638</v>
      </c>
      <c r="H2038" s="646">
        <v>48673</v>
      </c>
      <c r="I2038" s="646"/>
      <c r="K2038" s="57"/>
      <c r="L2038" s="57"/>
      <c r="M2038" s="638"/>
      <c r="N2038" s="638"/>
      <c r="O2038" s="57"/>
    </row>
    <row r="2039" spans="1:15">
      <c r="A2039" s="57"/>
      <c r="B2039" s="653">
        <v>44955</v>
      </c>
      <c r="C2039" s="654">
        <f t="shared" si="30"/>
        <v>9892583060</v>
      </c>
      <c r="D2039" s="57"/>
      <c r="E2039" s="57"/>
      <c r="F2039" s="657">
        <v>353892948</v>
      </c>
      <c r="G2039" s="672">
        <v>338425685</v>
      </c>
      <c r="H2039" s="646">
        <v>43198</v>
      </c>
      <c r="I2039" s="646"/>
      <c r="K2039" s="57"/>
      <c r="L2039" s="57"/>
      <c r="M2039" s="638"/>
      <c r="N2039" s="638"/>
      <c r="O2039" s="57"/>
    </row>
    <row r="2040" spans="1:15">
      <c r="A2040" s="57"/>
      <c r="B2040" s="653">
        <v>44956</v>
      </c>
      <c r="C2040" s="654">
        <f t="shared" si="30"/>
        <v>10088133016</v>
      </c>
      <c r="D2040" s="57"/>
      <c r="E2040" s="57"/>
      <c r="F2040" s="657">
        <v>549442904</v>
      </c>
      <c r="G2040" s="672">
        <v>338990258</v>
      </c>
      <c r="H2040" s="646">
        <v>48364</v>
      </c>
      <c r="I2040" s="646"/>
      <c r="K2040" s="57"/>
      <c r="L2040" s="57"/>
      <c r="M2040" s="638"/>
      <c r="N2040" s="638"/>
      <c r="O2040" s="57"/>
    </row>
    <row r="2041" spans="1:15">
      <c r="A2041" s="57"/>
      <c r="B2041" s="653">
        <v>44957</v>
      </c>
      <c r="C2041" s="654">
        <f t="shared" si="30"/>
        <v>10015216109</v>
      </c>
      <c r="D2041" s="57"/>
      <c r="E2041" s="57"/>
      <c r="F2041" s="657">
        <v>476525997</v>
      </c>
      <c r="G2041" s="672">
        <v>339018608</v>
      </c>
      <c r="H2041" s="646">
        <v>48082</v>
      </c>
      <c r="I2041" s="646"/>
      <c r="K2041" s="57"/>
      <c r="L2041" s="57"/>
      <c r="M2041" s="638"/>
      <c r="N2041" s="638"/>
      <c r="O2041" s="57"/>
    </row>
    <row r="2042" spans="1:15">
      <c r="A2042" s="57"/>
      <c r="B2042" s="653">
        <v>44958</v>
      </c>
      <c r="C2042" s="654">
        <f t="shared" si="30"/>
        <v>9828237740</v>
      </c>
      <c r="D2042" s="57"/>
      <c r="E2042" s="57"/>
      <c r="F2042" s="657">
        <v>289547628</v>
      </c>
      <c r="G2042" s="672">
        <v>339046977</v>
      </c>
      <c r="H2042" s="646">
        <v>44537</v>
      </c>
      <c r="I2042" s="646"/>
      <c r="K2042" s="57"/>
      <c r="L2042" s="57"/>
      <c r="M2042" s="638"/>
      <c r="N2042" s="638"/>
      <c r="O2042" s="57"/>
    </row>
    <row r="2043" spans="1:15">
      <c r="A2043" s="57"/>
      <c r="B2043" s="653">
        <v>44959</v>
      </c>
      <c r="C2043" s="654">
        <f t="shared" si="30"/>
        <v>10415962725</v>
      </c>
      <c r="D2043" s="57"/>
      <c r="E2043" s="57"/>
      <c r="F2043" s="657">
        <v>877272613</v>
      </c>
      <c r="G2043" s="672">
        <v>339275518</v>
      </c>
      <c r="H2043" s="646">
        <v>48739</v>
      </c>
      <c r="I2043" s="646"/>
      <c r="K2043" s="57"/>
      <c r="L2043" s="57"/>
      <c r="M2043" s="638"/>
      <c r="N2043" s="638"/>
      <c r="O2043" s="57"/>
    </row>
    <row r="2044" spans="1:15">
      <c r="A2044" s="57"/>
      <c r="B2044" s="653">
        <v>44960</v>
      </c>
      <c r="C2044" s="654">
        <f t="shared" si="30"/>
        <v>9803655278</v>
      </c>
      <c r="D2044" s="57"/>
      <c r="E2044" s="57"/>
      <c r="F2044" s="657">
        <v>264965166</v>
      </c>
      <c r="G2044" s="672">
        <v>339513780</v>
      </c>
      <c r="H2044" s="646">
        <v>43415</v>
      </c>
      <c r="I2044" s="646"/>
      <c r="K2044" s="57"/>
      <c r="L2044" s="57"/>
      <c r="M2044" s="638"/>
      <c r="N2044" s="638"/>
      <c r="O2044" s="57"/>
    </row>
    <row r="2045" spans="1:15">
      <c r="A2045" s="57"/>
      <c r="B2045" s="653">
        <v>44961</v>
      </c>
      <c r="C2045" s="654">
        <f t="shared" si="30"/>
        <v>10360085749</v>
      </c>
      <c r="D2045" s="57"/>
      <c r="E2045" s="57"/>
      <c r="F2045" s="657">
        <v>821395637</v>
      </c>
      <c r="G2045" s="672">
        <v>339568267</v>
      </c>
      <c r="H2045" s="646">
        <v>43665</v>
      </c>
      <c r="I2045" s="646"/>
      <c r="K2045" s="57"/>
      <c r="L2045" s="57"/>
      <c r="M2045" s="638"/>
      <c r="N2045" s="638"/>
      <c r="O2045" s="57"/>
    </row>
    <row r="2046" spans="1:15">
      <c r="A2046" s="57"/>
      <c r="B2046" s="653">
        <v>44962</v>
      </c>
      <c r="C2046" s="654">
        <f t="shared" si="30"/>
        <v>10116573732</v>
      </c>
      <c r="D2046" s="57"/>
      <c r="E2046" s="57"/>
      <c r="F2046" s="657">
        <v>577883620</v>
      </c>
      <c r="G2046" s="672">
        <v>339642449</v>
      </c>
      <c r="H2046" s="646">
        <v>43523</v>
      </c>
      <c r="I2046" s="646"/>
      <c r="K2046" s="57"/>
      <c r="L2046" s="57"/>
      <c r="M2046" s="638"/>
      <c r="N2046" s="638"/>
      <c r="O2046" s="57"/>
    </row>
    <row r="2047" spans="1:15">
      <c r="A2047" s="57"/>
      <c r="B2047" s="653">
        <v>44963</v>
      </c>
      <c r="C2047" s="654">
        <f t="shared" si="30"/>
        <v>10057231157</v>
      </c>
      <c r="D2047" s="57"/>
      <c r="E2047" s="57"/>
      <c r="F2047" s="657">
        <v>518541045</v>
      </c>
      <c r="G2047" s="672">
        <v>339760951</v>
      </c>
      <c r="H2047" s="646">
        <v>49439</v>
      </c>
      <c r="I2047" s="646"/>
      <c r="K2047" s="57"/>
      <c r="L2047" s="57"/>
      <c r="M2047" s="638"/>
      <c r="N2047" s="638"/>
      <c r="O2047" s="57"/>
    </row>
    <row r="2048" spans="1:15">
      <c r="A2048" s="57"/>
      <c r="B2048" s="653">
        <v>44965</v>
      </c>
      <c r="C2048" s="654">
        <f t="shared" si="30"/>
        <v>9719554582</v>
      </c>
      <c r="D2048" s="57"/>
      <c r="E2048" s="57"/>
      <c r="F2048" s="657">
        <v>180864470</v>
      </c>
      <c r="G2048" s="672">
        <v>340114029</v>
      </c>
      <c r="H2048" s="646">
        <v>43701</v>
      </c>
      <c r="I2048" s="646"/>
      <c r="K2048" s="57"/>
      <c r="L2048" s="57"/>
      <c r="M2048" s="638"/>
      <c r="N2048" s="638"/>
      <c r="O2048" s="57"/>
    </row>
    <row r="2049" spans="1:15">
      <c r="A2049" s="57"/>
      <c r="B2049" s="653">
        <v>44966</v>
      </c>
      <c r="C2049" s="654">
        <f t="shared" si="30"/>
        <v>10288086305</v>
      </c>
      <c r="D2049" s="57"/>
      <c r="E2049" s="57"/>
      <c r="F2049" s="657">
        <v>749396193</v>
      </c>
      <c r="G2049" s="672">
        <v>340226285</v>
      </c>
      <c r="H2049" s="646">
        <v>47542</v>
      </c>
      <c r="I2049" s="646"/>
      <c r="K2049" s="57"/>
      <c r="L2049" s="57"/>
      <c r="M2049" s="638"/>
      <c r="N2049" s="638"/>
      <c r="O2049" s="57"/>
    </row>
    <row r="2050" spans="1:15">
      <c r="A2050" s="57"/>
      <c r="B2050" s="653">
        <v>44967</v>
      </c>
      <c r="C2050" s="654">
        <f t="shared" si="30"/>
        <v>9867222438</v>
      </c>
      <c r="D2050" s="57"/>
      <c r="E2050" s="57"/>
      <c r="F2050" s="657">
        <v>328532326</v>
      </c>
      <c r="G2050" s="672">
        <v>340257579</v>
      </c>
      <c r="H2050" s="646">
        <v>48805</v>
      </c>
      <c r="I2050" s="646"/>
      <c r="K2050" s="57"/>
      <c r="L2050" s="57"/>
      <c r="M2050" s="638"/>
      <c r="N2050" s="638"/>
      <c r="O2050" s="57"/>
    </row>
    <row r="2051" spans="1:15">
      <c r="A2051" s="57"/>
      <c r="B2051" s="653">
        <v>44968</v>
      </c>
      <c r="C2051" s="654">
        <f t="shared" si="30"/>
        <v>10167425244</v>
      </c>
      <c r="D2051" s="57"/>
      <c r="E2051" s="57"/>
      <c r="F2051" s="657">
        <v>628735132</v>
      </c>
      <c r="G2051" s="672">
        <v>340428820</v>
      </c>
      <c r="H2051" s="646">
        <v>49921</v>
      </c>
      <c r="I2051" s="646"/>
      <c r="K2051" s="57"/>
      <c r="L2051" s="57"/>
      <c r="M2051" s="638"/>
      <c r="N2051" s="638"/>
      <c r="O2051" s="57"/>
    </row>
    <row r="2052" spans="1:15">
      <c r="A2052" s="57"/>
      <c r="B2052" s="653">
        <v>44969</v>
      </c>
      <c r="C2052" s="654">
        <f t="shared" si="30"/>
        <v>10221009746</v>
      </c>
      <c r="D2052" s="57"/>
      <c r="E2052" s="57"/>
      <c r="F2052" s="657">
        <v>682319634</v>
      </c>
      <c r="G2052" s="672">
        <v>340538959</v>
      </c>
      <c r="H2052" s="646">
        <v>49031</v>
      </c>
      <c r="I2052" s="646"/>
      <c r="K2052" s="57"/>
      <c r="L2052" s="57"/>
      <c r="M2052" s="638"/>
      <c r="N2052" s="638"/>
      <c r="O2052" s="57"/>
    </row>
    <row r="2053" spans="1:15">
      <c r="A2053" s="57"/>
      <c r="B2053" s="653">
        <v>44970</v>
      </c>
      <c r="C2053" s="654">
        <f t="shared" si="30"/>
        <v>9868142374</v>
      </c>
      <c r="D2053" s="57"/>
      <c r="E2053" s="57"/>
      <c r="F2053" s="657">
        <v>329452262</v>
      </c>
      <c r="G2053" s="672">
        <v>341006343</v>
      </c>
      <c r="H2053" s="646">
        <v>43628</v>
      </c>
      <c r="I2053" s="646"/>
      <c r="K2053" s="57"/>
      <c r="L2053" s="57"/>
      <c r="M2053" s="638"/>
      <c r="N2053" s="638"/>
      <c r="O2053" s="57"/>
    </row>
    <row r="2054" spans="1:15">
      <c r="A2054" s="57"/>
      <c r="B2054" s="653">
        <v>44971</v>
      </c>
      <c r="C2054" s="654">
        <f t="shared" si="30"/>
        <v>10212241494</v>
      </c>
      <c r="D2054" s="57"/>
      <c r="E2054" s="57"/>
      <c r="F2054" s="657">
        <v>673551382</v>
      </c>
      <c r="G2054" s="672">
        <v>341113759</v>
      </c>
      <c r="H2054" s="646">
        <v>47388</v>
      </c>
      <c r="I2054" s="646"/>
      <c r="K2054" s="57"/>
      <c r="L2054" s="57"/>
      <c r="M2054" s="638"/>
      <c r="N2054" s="638"/>
      <c r="O2054" s="57"/>
    </row>
    <row r="2055" spans="1:15">
      <c r="A2055" s="57"/>
      <c r="B2055" s="653">
        <v>45059</v>
      </c>
      <c r="C2055" s="654">
        <f t="shared" si="30"/>
        <v>9667830936</v>
      </c>
      <c r="D2055" s="57"/>
      <c r="E2055" s="57"/>
      <c r="F2055" s="657">
        <v>129140824</v>
      </c>
      <c r="G2055" s="672">
        <v>341402892</v>
      </c>
      <c r="H2055" s="646">
        <v>45254</v>
      </c>
      <c r="I2055" s="646"/>
      <c r="K2055" s="57"/>
      <c r="L2055" s="57"/>
      <c r="M2055" s="638"/>
      <c r="N2055" s="638"/>
      <c r="O2055" s="57"/>
    </row>
    <row r="2056" spans="1:15">
      <c r="A2056" s="57"/>
      <c r="B2056" s="653">
        <v>45060</v>
      </c>
      <c r="C2056" s="654">
        <f t="shared" si="30"/>
        <v>10054047678</v>
      </c>
      <c r="D2056" s="57"/>
      <c r="E2056" s="57"/>
      <c r="F2056" s="657">
        <v>515357566</v>
      </c>
      <c r="G2056" s="672">
        <v>341774408</v>
      </c>
      <c r="H2056" s="646">
        <v>49121</v>
      </c>
      <c r="I2056" s="646"/>
      <c r="K2056" s="57"/>
      <c r="L2056" s="57"/>
      <c r="M2056" s="638"/>
      <c r="N2056" s="638"/>
      <c r="O2056" s="57"/>
    </row>
    <row r="2057" spans="1:15">
      <c r="A2057" s="57"/>
      <c r="B2057" s="653">
        <v>45061</v>
      </c>
      <c r="C2057" s="654">
        <f t="shared" si="30"/>
        <v>9762921916</v>
      </c>
      <c r="D2057" s="57"/>
      <c r="E2057" s="57"/>
      <c r="F2057" s="657">
        <v>224231804</v>
      </c>
      <c r="G2057" s="672">
        <v>341831597</v>
      </c>
      <c r="H2057" s="646">
        <v>46263</v>
      </c>
      <c r="I2057" s="646"/>
      <c r="K2057" s="57"/>
      <c r="L2057" s="57"/>
      <c r="M2057" s="638"/>
      <c r="N2057" s="638"/>
      <c r="O2057" s="57"/>
    </row>
    <row r="2058" spans="1:15">
      <c r="A2058" s="57"/>
      <c r="B2058" s="653">
        <v>45062</v>
      </c>
      <c r="C2058" s="654">
        <f t="shared" si="30"/>
        <v>10395549009</v>
      </c>
      <c r="D2058" s="57"/>
      <c r="E2058" s="57"/>
      <c r="F2058" s="657">
        <v>856858897</v>
      </c>
      <c r="G2058" s="672">
        <v>341911029</v>
      </c>
      <c r="H2058" s="646">
        <v>49283</v>
      </c>
      <c r="I2058" s="646"/>
      <c r="K2058" s="57"/>
      <c r="L2058" s="57"/>
      <c r="M2058" s="638"/>
      <c r="N2058" s="638"/>
      <c r="O2058" s="57"/>
    </row>
    <row r="2059" spans="1:15">
      <c r="A2059" s="57"/>
      <c r="B2059" s="653">
        <v>45063</v>
      </c>
      <c r="C2059" s="654">
        <f t="shared" si="30"/>
        <v>10005734869</v>
      </c>
      <c r="D2059" s="57"/>
      <c r="E2059" s="57"/>
      <c r="F2059" s="657">
        <v>467044757</v>
      </c>
      <c r="G2059" s="672">
        <v>342017918</v>
      </c>
      <c r="H2059" s="646">
        <v>45797</v>
      </c>
      <c r="I2059" s="646"/>
      <c r="K2059" s="57"/>
      <c r="L2059" s="57"/>
      <c r="M2059" s="638"/>
      <c r="N2059" s="638"/>
      <c r="O2059" s="57"/>
    </row>
    <row r="2060" spans="1:15">
      <c r="A2060" s="57"/>
      <c r="B2060" s="653">
        <v>45064</v>
      </c>
      <c r="C2060" s="654">
        <f t="shared" si="30"/>
        <v>9799680372</v>
      </c>
      <c r="D2060" s="57"/>
      <c r="E2060" s="57"/>
      <c r="F2060" s="657">
        <v>260990260</v>
      </c>
      <c r="G2060" s="672">
        <v>342151484</v>
      </c>
      <c r="H2060" s="646">
        <v>45907</v>
      </c>
      <c r="I2060" s="646"/>
      <c r="K2060" s="57"/>
      <c r="L2060" s="57"/>
      <c r="M2060" s="638"/>
      <c r="N2060" s="638"/>
      <c r="O2060" s="57"/>
    </row>
    <row r="2061" spans="1:15">
      <c r="A2061" s="57"/>
      <c r="B2061" s="653">
        <v>45065</v>
      </c>
      <c r="C2061" s="654">
        <f t="shared" si="30"/>
        <v>10067147868</v>
      </c>
      <c r="D2061" s="57"/>
      <c r="E2061" s="57"/>
      <c r="F2061" s="657">
        <v>528457756</v>
      </c>
      <c r="G2061" s="672">
        <v>342189951</v>
      </c>
      <c r="H2061" s="646">
        <v>48504</v>
      </c>
      <c r="I2061" s="646"/>
      <c r="K2061" s="57"/>
      <c r="L2061" s="57"/>
      <c r="M2061" s="638"/>
      <c r="N2061" s="638"/>
      <c r="O2061" s="57"/>
    </row>
    <row r="2062" spans="1:15">
      <c r="A2062" s="57"/>
      <c r="B2062" s="653">
        <v>45066</v>
      </c>
      <c r="C2062" s="654">
        <f t="shared" si="30"/>
        <v>9741510015</v>
      </c>
      <c r="D2062" s="57"/>
      <c r="E2062" s="57"/>
      <c r="F2062" s="657">
        <v>202819903</v>
      </c>
      <c r="G2062" s="672">
        <v>342308305</v>
      </c>
      <c r="H2062" s="646">
        <v>43725</v>
      </c>
      <c r="I2062" s="646"/>
      <c r="K2062" s="57"/>
      <c r="L2062" s="57"/>
      <c r="M2062" s="638"/>
      <c r="N2062" s="638"/>
      <c r="O2062" s="57"/>
    </row>
    <row r="2063" spans="1:15">
      <c r="A2063" s="57"/>
      <c r="B2063" s="653">
        <v>45067</v>
      </c>
      <c r="C2063" s="654">
        <f t="shared" si="30"/>
        <v>9729670342</v>
      </c>
      <c r="D2063" s="57"/>
      <c r="E2063" s="57"/>
      <c r="F2063" s="657">
        <v>190980230</v>
      </c>
      <c r="G2063" s="672">
        <v>342416058</v>
      </c>
      <c r="H2063" s="646">
        <v>48981</v>
      </c>
      <c r="I2063" s="646"/>
      <c r="K2063" s="57"/>
      <c r="L2063" s="57"/>
      <c r="M2063" s="638"/>
      <c r="N2063" s="638"/>
      <c r="O2063" s="57"/>
    </row>
    <row r="2064" spans="1:15">
      <c r="A2064" s="57"/>
      <c r="B2064" s="653">
        <v>45068</v>
      </c>
      <c r="C2064" s="654">
        <f t="shared" si="30"/>
        <v>10103052744</v>
      </c>
      <c r="D2064" s="57"/>
      <c r="E2064" s="57"/>
      <c r="F2064" s="657">
        <v>564362632</v>
      </c>
      <c r="G2064" s="672">
        <v>342447704</v>
      </c>
      <c r="H2064" s="646">
        <v>49922</v>
      </c>
      <c r="I2064" s="646"/>
      <c r="K2064" s="57"/>
      <c r="L2064" s="57"/>
      <c r="M2064" s="638"/>
      <c r="N2064" s="638"/>
      <c r="O2064" s="57"/>
    </row>
    <row r="2065" spans="1:15">
      <c r="A2065" s="57"/>
      <c r="B2065" s="653">
        <v>45069</v>
      </c>
      <c r="C2065" s="654">
        <f t="shared" si="30"/>
        <v>9667961856</v>
      </c>
      <c r="D2065" s="57"/>
      <c r="E2065" s="57"/>
      <c r="F2065" s="657">
        <v>129271744</v>
      </c>
      <c r="G2065" s="672">
        <v>342797667</v>
      </c>
      <c r="H2065" s="646">
        <v>45828</v>
      </c>
      <c r="I2065" s="646"/>
      <c r="K2065" s="57"/>
      <c r="L2065" s="57"/>
      <c r="M2065" s="638"/>
      <c r="N2065" s="638"/>
      <c r="O2065" s="57"/>
    </row>
    <row r="2066" spans="1:15">
      <c r="A2066" s="57"/>
      <c r="B2066" s="653">
        <v>45070</v>
      </c>
      <c r="C2066" s="654">
        <f t="shared" si="30"/>
        <v>10064026194</v>
      </c>
      <c r="D2066" s="57"/>
      <c r="E2066" s="57"/>
      <c r="F2066" s="657">
        <v>525336082</v>
      </c>
      <c r="G2066" s="672">
        <v>343262659</v>
      </c>
      <c r="H2066" s="646">
        <v>43229</v>
      </c>
      <c r="I2066" s="646"/>
      <c r="K2066" s="57"/>
      <c r="L2066" s="57"/>
      <c r="M2066" s="638"/>
      <c r="N2066" s="638"/>
      <c r="O2066" s="57"/>
    </row>
    <row r="2067" spans="1:15">
      <c r="A2067" s="57"/>
      <c r="B2067" s="653">
        <v>45071</v>
      </c>
      <c r="C2067" s="654">
        <f t="shared" si="30"/>
        <v>9919174297</v>
      </c>
      <c r="D2067" s="57"/>
      <c r="E2067" s="57"/>
      <c r="F2067" s="657">
        <v>380484185</v>
      </c>
      <c r="G2067" s="672">
        <v>343322687</v>
      </c>
      <c r="H2067" s="646">
        <v>45843</v>
      </c>
      <c r="I2067" s="646"/>
      <c r="K2067" s="57"/>
      <c r="L2067" s="57"/>
      <c r="M2067" s="638"/>
      <c r="N2067" s="638"/>
      <c r="O2067" s="57"/>
    </row>
    <row r="2068" spans="1:15">
      <c r="A2068" s="57"/>
      <c r="B2068" s="653">
        <v>45072</v>
      </c>
      <c r="C2068" s="654">
        <f t="shared" si="30"/>
        <v>9884965288</v>
      </c>
      <c r="D2068" s="57"/>
      <c r="E2068" s="57"/>
      <c r="F2068" s="657">
        <v>346275176</v>
      </c>
      <c r="G2068" s="672">
        <v>343350105</v>
      </c>
      <c r="H2068" s="646">
        <v>47314</v>
      </c>
      <c r="I2068" s="646"/>
      <c r="K2068" s="57"/>
      <c r="L2068" s="57"/>
      <c r="M2068" s="638"/>
      <c r="N2068" s="638"/>
      <c r="O2068" s="57"/>
    </row>
    <row r="2069" spans="1:15">
      <c r="A2069" s="57"/>
      <c r="B2069" s="653">
        <v>45073</v>
      </c>
      <c r="C2069" s="654">
        <f t="shared" si="30"/>
        <v>9758793338</v>
      </c>
      <c r="D2069" s="57"/>
      <c r="E2069" s="57"/>
      <c r="F2069" s="657">
        <v>220103226</v>
      </c>
      <c r="G2069" s="672">
        <v>343424189</v>
      </c>
      <c r="H2069" s="646">
        <v>50321</v>
      </c>
      <c r="I2069" s="646"/>
      <c r="K2069" s="57"/>
      <c r="L2069" s="57"/>
      <c r="M2069" s="638"/>
      <c r="N2069" s="638"/>
      <c r="O2069" s="57"/>
    </row>
    <row r="2070" spans="1:15">
      <c r="A2070" s="57"/>
      <c r="B2070" s="653">
        <v>45074</v>
      </c>
      <c r="C2070" s="654">
        <f t="shared" si="30"/>
        <v>10010212784</v>
      </c>
      <c r="D2070" s="57"/>
      <c r="E2070" s="57"/>
      <c r="F2070" s="657">
        <v>471522672</v>
      </c>
      <c r="G2070" s="672">
        <v>343716100</v>
      </c>
      <c r="H2070" s="646">
        <v>50378</v>
      </c>
      <c r="I2070" s="646"/>
      <c r="K2070" s="57"/>
      <c r="L2070" s="57"/>
      <c r="M2070" s="638"/>
      <c r="N2070" s="638"/>
      <c r="O2070" s="57"/>
    </row>
    <row r="2071" spans="1:15">
      <c r="A2071" s="57"/>
      <c r="B2071" s="653">
        <v>45075</v>
      </c>
      <c r="C2071" s="654">
        <f t="shared" si="30"/>
        <v>9720573065</v>
      </c>
      <c r="D2071" s="57"/>
      <c r="E2071" s="57"/>
      <c r="F2071" s="657">
        <v>181882953</v>
      </c>
      <c r="G2071" s="672">
        <v>343775379</v>
      </c>
      <c r="H2071" s="646">
        <v>45465</v>
      </c>
      <c r="I2071" s="646"/>
      <c r="K2071" s="57"/>
      <c r="L2071" s="57"/>
      <c r="M2071" s="638"/>
      <c r="N2071" s="638"/>
      <c r="O2071" s="57"/>
    </row>
    <row r="2072" spans="1:15">
      <c r="A2072" s="57"/>
      <c r="B2072" s="653">
        <v>45076</v>
      </c>
      <c r="C2072" s="654">
        <f t="shared" si="30"/>
        <v>10248576627</v>
      </c>
      <c r="D2072" s="57"/>
      <c r="E2072" s="57"/>
      <c r="F2072" s="657">
        <v>709886515</v>
      </c>
      <c r="G2072" s="672">
        <v>343901389</v>
      </c>
      <c r="H2072" s="646">
        <v>46748</v>
      </c>
      <c r="I2072" s="646"/>
      <c r="K2072" s="57"/>
      <c r="L2072" s="57"/>
      <c r="M2072" s="638"/>
      <c r="N2072" s="638"/>
      <c r="O2072" s="57"/>
    </row>
    <row r="2073" spans="1:15">
      <c r="A2073" s="57"/>
      <c r="B2073" s="653">
        <v>45077</v>
      </c>
      <c r="C2073" s="654">
        <f t="shared" si="30"/>
        <v>10192373295</v>
      </c>
      <c r="D2073" s="57"/>
      <c r="E2073" s="57"/>
      <c r="F2073" s="657">
        <v>653683183</v>
      </c>
      <c r="G2073" s="672">
        <v>343942068</v>
      </c>
      <c r="H2073" s="646">
        <v>44686</v>
      </c>
      <c r="I2073" s="646"/>
      <c r="K2073" s="57"/>
      <c r="L2073" s="57"/>
      <c r="M2073" s="638"/>
      <c r="N2073" s="638"/>
      <c r="O2073" s="57"/>
    </row>
    <row r="2074" spans="1:15">
      <c r="A2074" s="57"/>
      <c r="B2074" s="653">
        <v>45078</v>
      </c>
      <c r="C2074" s="654">
        <f t="shared" si="30"/>
        <v>10133095046</v>
      </c>
      <c r="D2074" s="57"/>
      <c r="E2074" s="57"/>
      <c r="F2074" s="657">
        <v>594404934</v>
      </c>
      <c r="G2074" s="672">
        <v>343960587</v>
      </c>
      <c r="H2074" s="646">
        <v>43505</v>
      </c>
      <c r="I2074" s="646"/>
      <c r="K2074" s="57"/>
      <c r="L2074" s="57"/>
      <c r="M2074" s="638"/>
      <c r="N2074" s="638"/>
      <c r="O2074" s="57"/>
    </row>
    <row r="2075" spans="1:15">
      <c r="A2075" s="57"/>
      <c r="B2075" s="653">
        <v>45079</v>
      </c>
      <c r="C2075" s="654">
        <f t="shared" si="30"/>
        <v>10301597959</v>
      </c>
      <c r="D2075" s="57"/>
      <c r="E2075" s="57"/>
      <c r="F2075" s="657">
        <v>762907847</v>
      </c>
      <c r="G2075" s="672">
        <v>344001706</v>
      </c>
      <c r="H2075" s="646">
        <v>47361</v>
      </c>
      <c r="I2075" s="646"/>
      <c r="K2075" s="57"/>
      <c r="L2075" s="57"/>
      <c r="M2075" s="638"/>
      <c r="N2075" s="638"/>
      <c r="O2075" s="57"/>
    </row>
    <row r="2076" spans="1:15">
      <c r="A2076" s="57"/>
      <c r="B2076" s="653">
        <v>45080</v>
      </c>
      <c r="C2076" s="654">
        <f t="shared" si="30"/>
        <v>10077374658</v>
      </c>
      <c r="D2076" s="57"/>
      <c r="E2076" s="57"/>
      <c r="F2076" s="657">
        <v>538684546</v>
      </c>
      <c r="G2076" s="672">
        <v>344101204</v>
      </c>
      <c r="H2076" s="646">
        <v>48722</v>
      </c>
      <c r="I2076" s="646"/>
      <c r="K2076" s="57"/>
      <c r="L2076" s="57"/>
      <c r="M2076" s="638"/>
      <c r="N2076" s="638"/>
      <c r="O2076" s="57"/>
    </row>
    <row r="2077" spans="1:15">
      <c r="A2077" s="57"/>
      <c r="B2077" s="653">
        <v>45081</v>
      </c>
      <c r="C2077" s="654">
        <f t="shared" si="30"/>
        <v>10294086054</v>
      </c>
      <c r="D2077" s="57"/>
      <c r="E2077" s="57"/>
      <c r="F2077" s="657">
        <v>755395942</v>
      </c>
      <c r="G2077" s="672">
        <v>344195510</v>
      </c>
      <c r="H2077" s="646">
        <v>45865</v>
      </c>
      <c r="I2077" s="646"/>
      <c r="K2077" s="57"/>
      <c r="L2077" s="57"/>
      <c r="M2077" s="638"/>
      <c r="N2077" s="638"/>
      <c r="O2077" s="57"/>
    </row>
    <row r="2078" spans="1:15">
      <c r="A2078" s="57"/>
      <c r="B2078" s="653">
        <v>45082</v>
      </c>
      <c r="C2078" s="654">
        <f t="shared" si="30"/>
        <v>9761841292</v>
      </c>
      <c r="D2078" s="57"/>
      <c r="E2078" s="57"/>
      <c r="F2078" s="657">
        <v>223151180</v>
      </c>
      <c r="G2078" s="672">
        <v>344210830</v>
      </c>
      <c r="H2078" s="646">
        <v>45442</v>
      </c>
      <c r="I2078" s="646"/>
      <c r="K2078" s="57"/>
      <c r="L2078" s="57"/>
      <c r="M2078" s="638"/>
      <c r="N2078" s="638"/>
      <c r="O2078" s="57"/>
    </row>
    <row r="2079" spans="1:15">
      <c r="A2079" s="57"/>
      <c r="B2079" s="653">
        <v>45083</v>
      </c>
      <c r="C2079" s="654">
        <f t="shared" si="30"/>
        <v>9742439515</v>
      </c>
      <c r="D2079" s="57"/>
      <c r="E2079" s="57"/>
      <c r="F2079" s="657">
        <v>203749403</v>
      </c>
      <c r="G2079" s="672">
        <v>344239466</v>
      </c>
      <c r="H2079" s="646">
        <v>45953</v>
      </c>
      <c r="I2079" s="646"/>
      <c r="K2079" s="57"/>
      <c r="L2079" s="57"/>
      <c r="M2079" s="638"/>
      <c r="N2079" s="638"/>
      <c r="O2079" s="57"/>
    </row>
    <row r="2080" spans="1:15">
      <c r="A2080" s="57"/>
      <c r="B2080" s="653">
        <v>45084</v>
      </c>
      <c r="C2080" s="654">
        <f t="shared" ref="C2080:C2143" si="31">F2080+(F$88*28679+98765)+(G$88*6587+87654)+(E$88*9537+76543)+(J$88*5713+4528)</f>
        <v>9913441102</v>
      </c>
      <c r="D2080" s="57"/>
      <c r="E2080" s="57"/>
      <c r="F2080" s="657">
        <v>374750990</v>
      </c>
      <c r="G2080" s="672">
        <v>344590373</v>
      </c>
      <c r="H2080" s="646">
        <v>48369</v>
      </c>
      <c r="I2080" s="646"/>
      <c r="K2080" s="57"/>
      <c r="L2080" s="57"/>
      <c r="M2080" s="638"/>
      <c r="N2080" s="638"/>
      <c r="O2080" s="57"/>
    </row>
    <row r="2081" spans="1:15">
      <c r="A2081" s="57"/>
      <c r="B2081" s="653">
        <v>45085</v>
      </c>
      <c r="C2081" s="654">
        <f t="shared" si="31"/>
        <v>10464682151</v>
      </c>
      <c r="D2081" s="57"/>
      <c r="E2081" s="57"/>
      <c r="F2081" s="657">
        <v>925992039</v>
      </c>
      <c r="G2081" s="672">
        <v>344700174</v>
      </c>
      <c r="H2081" s="646">
        <v>43115</v>
      </c>
      <c r="I2081" s="646"/>
      <c r="K2081" s="57"/>
      <c r="L2081" s="57"/>
      <c r="M2081" s="638"/>
      <c r="N2081" s="638"/>
      <c r="O2081" s="57"/>
    </row>
    <row r="2082" spans="1:15">
      <c r="A2082" s="57"/>
      <c r="B2082" s="653">
        <v>45086</v>
      </c>
      <c r="C2082" s="654">
        <f t="shared" si="31"/>
        <v>10366600420</v>
      </c>
      <c r="D2082" s="57"/>
      <c r="E2082" s="57"/>
      <c r="F2082" s="657">
        <v>827910308</v>
      </c>
      <c r="G2082" s="672">
        <v>344728330</v>
      </c>
      <c r="H2082" s="646">
        <v>44860</v>
      </c>
      <c r="I2082" s="646"/>
      <c r="K2082" s="57"/>
      <c r="L2082" s="57"/>
      <c r="M2082" s="638"/>
      <c r="N2082" s="638"/>
      <c r="O2082" s="57"/>
    </row>
    <row r="2083" spans="1:15">
      <c r="A2083" s="57"/>
      <c r="B2083" s="653">
        <v>45087</v>
      </c>
      <c r="C2083" s="654">
        <f t="shared" si="31"/>
        <v>10305217116</v>
      </c>
      <c r="D2083" s="57"/>
      <c r="E2083" s="57"/>
      <c r="F2083" s="657">
        <v>766527004</v>
      </c>
      <c r="G2083" s="672">
        <v>344847412</v>
      </c>
      <c r="H2083" s="646">
        <v>46652</v>
      </c>
      <c r="I2083" s="646"/>
      <c r="K2083" s="57"/>
      <c r="L2083" s="57"/>
      <c r="M2083" s="638"/>
      <c r="N2083" s="638"/>
      <c r="O2083" s="57"/>
    </row>
    <row r="2084" spans="1:15">
      <c r="A2084" s="57"/>
      <c r="B2084" s="653">
        <v>45088</v>
      </c>
      <c r="C2084" s="654">
        <f t="shared" si="31"/>
        <v>10342996027</v>
      </c>
      <c r="D2084" s="57"/>
      <c r="E2084" s="57"/>
      <c r="F2084" s="657">
        <v>804305915</v>
      </c>
      <c r="G2084" s="672">
        <v>344883145</v>
      </c>
      <c r="H2084" s="646">
        <v>47957</v>
      </c>
      <c r="I2084" s="646"/>
      <c r="K2084" s="57"/>
      <c r="L2084" s="57"/>
      <c r="M2084" s="638"/>
      <c r="N2084" s="638"/>
      <c r="O2084" s="57"/>
    </row>
    <row r="2085" spans="1:15">
      <c r="A2085" s="57"/>
      <c r="B2085" s="653">
        <v>45089</v>
      </c>
      <c r="C2085" s="654">
        <f t="shared" si="31"/>
        <v>9700802041</v>
      </c>
      <c r="D2085" s="57"/>
      <c r="E2085" s="57"/>
      <c r="F2085" s="657">
        <v>162111929</v>
      </c>
      <c r="G2085" s="672">
        <v>344935330</v>
      </c>
      <c r="H2085" s="646">
        <v>50279</v>
      </c>
      <c r="I2085" s="646"/>
      <c r="K2085" s="57"/>
      <c r="L2085" s="57"/>
      <c r="M2085" s="638"/>
      <c r="N2085" s="638"/>
      <c r="O2085" s="57"/>
    </row>
    <row r="2086" spans="1:15">
      <c r="A2086" s="57"/>
      <c r="B2086" s="653">
        <v>45090</v>
      </c>
      <c r="C2086" s="654">
        <f t="shared" si="31"/>
        <v>10533252583</v>
      </c>
      <c r="D2086" s="57"/>
      <c r="E2086" s="57"/>
      <c r="F2086" s="657">
        <v>994562471</v>
      </c>
      <c r="G2086" s="672">
        <v>344950867</v>
      </c>
      <c r="H2086" s="646">
        <v>45792</v>
      </c>
      <c r="I2086" s="646"/>
      <c r="K2086" s="57"/>
      <c r="L2086" s="57"/>
      <c r="M2086" s="638"/>
      <c r="N2086" s="638"/>
      <c r="O2086" s="57"/>
    </row>
    <row r="2087" spans="1:15">
      <c r="A2087" s="57"/>
      <c r="B2087" s="653">
        <v>45091</v>
      </c>
      <c r="C2087" s="654">
        <f t="shared" si="31"/>
        <v>10028331609</v>
      </c>
      <c r="D2087" s="57"/>
      <c r="E2087" s="57"/>
      <c r="F2087" s="657">
        <v>489641497</v>
      </c>
      <c r="G2087" s="672">
        <v>344974422</v>
      </c>
      <c r="H2087" s="646">
        <v>48999</v>
      </c>
      <c r="I2087" s="646"/>
      <c r="K2087" s="57"/>
      <c r="L2087" s="57"/>
      <c r="M2087" s="638"/>
      <c r="N2087" s="638"/>
      <c r="O2087" s="57"/>
    </row>
    <row r="2088" spans="1:15">
      <c r="A2088" s="57"/>
      <c r="B2088" s="653">
        <v>45092</v>
      </c>
      <c r="C2088" s="654">
        <f t="shared" si="31"/>
        <v>9988103203</v>
      </c>
      <c r="D2088" s="57"/>
      <c r="E2088" s="57"/>
      <c r="F2088" s="657">
        <v>449413091</v>
      </c>
      <c r="G2088" s="672">
        <v>344984699</v>
      </c>
      <c r="H2088" s="646">
        <v>46436</v>
      </c>
      <c r="I2088" s="646"/>
      <c r="K2088" s="57"/>
      <c r="L2088" s="57"/>
      <c r="M2088" s="638"/>
      <c r="N2088" s="638"/>
      <c r="O2088" s="57"/>
    </row>
    <row r="2089" spans="1:15">
      <c r="A2089" s="57"/>
      <c r="B2089" s="653">
        <v>45093</v>
      </c>
      <c r="C2089" s="654">
        <f t="shared" si="31"/>
        <v>9802249036</v>
      </c>
      <c r="D2089" s="57"/>
      <c r="E2089" s="57"/>
      <c r="F2089" s="657">
        <v>263558924</v>
      </c>
      <c r="G2089" s="672">
        <v>345234085</v>
      </c>
      <c r="H2089" s="646">
        <v>45129</v>
      </c>
      <c r="I2089" s="646"/>
      <c r="K2089" s="57"/>
      <c r="L2089" s="57"/>
      <c r="M2089" s="638"/>
      <c r="N2089" s="638"/>
      <c r="O2089" s="57"/>
    </row>
    <row r="2090" spans="1:15">
      <c r="A2090" s="57"/>
      <c r="B2090" s="653">
        <v>45094</v>
      </c>
      <c r="C2090" s="654">
        <f t="shared" si="31"/>
        <v>10535553898</v>
      </c>
      <c r="D2090" s="57"/>
      <c r="E2090" s="57"/>
      <c r="F2090" s="657">
        <v>996863786</v>
      </c>
      <c r="G2090" s="672">
        <v>345575037</v>
      </c>
      <c r="H2090" s="646">
        <v>48697</v>
      </c>
      <c r="I2090" s="646"/>
      <c r="K2090" s="57"/>
      <c r="L2090" s="57"/>
      <c r="M2090" s="638"/>
      <c r="N2090" s="638"/>
      <c r="O2090" s="57"/>
    </row>
    <row r="2091" spans="1:15">
      <c r="A2091" s="57"/>
      <c r="B2091" s="653">
        <v>45095</v>
      </c>
      <c r="C2091" s="654">
        <f t="shared" si="31"/>
        <v>9966530053</v>
      </c>
      <c r="D2091" s="57"/>
      <c r="E2091" s="57"/>
      <c r="F2091" s="657">
        <v>427839941</v>
      </c>
      <c r="G2091" s="672">
        <v>345724158</v>
      </c>
      <c r="H2091" s="646">
        <v>46418</v>
      </c>
      <c r="I2091" s="646"/>
      <c r="K2091" s="57"/>
      <c r="L2091" s="57"/>
      <c r="M2091" s="638"/>
      <c r="N2091" s="638"/>
      <c r="O2091" s="57"/>
    </row>
    <row r="2092" spans="1:15">
      <c r="A2092" s="57"/>
      <c r="B2092" s="653">
        <v>45096</v>
      </c>
      <c r="C2092" s="654">
        <f t="shared" si="31"/>
        <v>9731699313</v>
      </c>
      <c r="D2092" s="57"/>
      <c r="E2092" s="57"/>
      <c r="F2092" s="657">
        <v>193009201</v>
      </c>
      <c r="G2092" s="672">
        <v>345769137</v>
      </c>
      <c r="H2092" s="646">
        <v>43473</v>
      </c>
      <c r="I2092" s="646"/>
      <c r="K2092" s="57"/>
      <c r="L2092" s="57"/>
      <c r="M2092" s="638"/>
      <c r="N2092" s="638"/>
      <c r="O2092" s="57"/>
    </row>
    <row r="2093" spans="1:15">
      <c r="A2093" s="57"/>
      <c r="B2093" s="653">
        <v>45097</v>
      </c>
      <c r="C2093" s="654">
        <f t="shared" si="31"/>
        <v>10432555988</v>
      </c>
      <c r="D2093" s="57"/>
      <c r="E2093" s="57"/>
      <c r="F2093" s="657">
        <v>893865876</v>
      </c>
      <c r="G2093" s="672">
        <v>345799957</v>
      </c>
      <c r="H2093" s="646">
        <v>46810</v>
      </c>
      <c r="I2093" s="646"/>
      <c r="K2093" s="57"/>
      <c r="L2093" s="57"/>
      <c r="M2093" s="638"/>
      <c r="N2093" s="638"/>
      <c r="O2093" s="57"/>
    </row>
    <row r="2094" spans="1:15">
      <c r="A2094" s="57"/>
      <c r="B2094" s="653">
        <v>45098</v>
      </c>
      <c r="C2094" s="654">
        <f t="shared" si="31"/>
        <v>10145851058</v>
      </c>
      <c r="D2094" s="57"/>
      <c r="E2094" s="57"/>
      <c r="F2094" s="657">
        <v>607160946</v>
      </c>
      <c r="G2094" s="672">
        <v>346067902</v>
      </c>
      <c r="H2094" s="646">
        <v>43042</v>
      </c>
      <c r="I2094" s="646"/>
      <c r="K2094" s="57"/>
      <c r="L2094" s="57"/>
      <c r="M2094" s="638"/>
      <c r="N2094" s="638"/>
      <c r="O2094" s="57"/>
    </row>
    <row r="2095" spans="1:15">
      <c r="A2095" s="57"/>
      <c r="B2095" s="653">
        <v>45099</v>
      </c>
      <c r="C2095" s="654">
        <f t="shared" si="31"/>
        <v>9834207141</v>
      </c>
      <c r="D2095" s="57"/>
      <c r="E2095" s="57"/>
      <c r="F2095" s="657">
        <v>295517029</v>
      </c>
      <c r="G2095" s="672">
        <v>346068608</v>
      </c>
      <c r="H2095" s="646">
        <v>48126</v>
      </c>
      <c r="I2095" s="646"/>
      <c r="K2095" s="57"/>
      <c r="L2095" s="57"/>
      <c r="M2095" s="638"/>
      <c r="N2095" s="638"/>
      <c r="O2095" s="57"/>
    </row>
    <row r="2096" spans="1:15">
      <c r="A2096" s="57"/>
      <c r="B2096" s="653">
        <v>45100</v>
      </c>
      <c r="C2096" s="654">
        <f t="shared" si="31"/>
        <v>9875200579</v>
      </c>
      <c r="D2096" s="57"/>
      <c r="E2096" s="57"/>
      <c r="F2096" s="657">
        <v>336510467</v>
      </c>
      <c r="G2096" s="672">
        <v>346260197</v>
      </c>
      <c r="H2096" s="646">
        <v>44545</v>
      </c>
      <c r="I2096" s="646"/>
      <c r="K2096" s="57"/>
      <c r="L2096" s="57"/>
      <c r="M2096" s="638"/>
      <c r="N2096" s="638"/>
      <c r="O2096" s="57"/>
    </row>
    <row r="2097" spans="1:15">
      <c r="A2097" s="57"/>
      <c r="B2097" s="653">
        <v>45101</v>
      </c>
      <c r="C2097" s="654">
        <f t="shared" si="31"/>
        <v>9805566833</v>
      </c>
      <c r="D2097" s="57"/>
      <c r="E2097" s="57"/>
      <c r="F2097" s="657">
        <v>266876721</v>
      </c>
      <c r="G2097" s="672">
        <v>346270085</v>
      </c>
      <c r="H2097" s="646">
        <v>45385</v>
      </c>
      <c r="I2097" s="646"/>
      <c r="K2097" s="57"/>
      <c r="L2097" s="57"/>
      <c r="M2097" s="638"/>
      <c r="N2097" s="638"/>
      <c r="O2097" s="57"/>
    </row>
    <row r="2098" spans="1:15">
      <c r="A2098" s="57"/>
      <c r="B2098" s="653">
        <v>45102</v>
      </c>
      <c r="C2098" s="654">
        <f t="shared" si="31"/>
        <v>10033897688</v>
      </c>
      <c r="D2098" s="57"/>
      <c r="E2098" s="57"/>
      <c r="F2098" s="657">
        <v>495207576</v>
      </c>
      <c r="G2098" s="672">
        <v>346275176</v>
      </c>
      <c r="H2098" s="646">
        <v>45072</v>
      </c>
      <c r="I2098" s="646"/>
      <c r="K2098" s="57"/>
      <c r="L2098" s="57"/>
      <c r="M2098" s="638"/>
      <c r="N2098" s="638"/>
      <c r="O2098" s="57"/>
    </row>
    <row r="2099" spans="1:15">
      <c r="A2099" s="57"/>
      <c r="B2099" s="653">
        <v>45103</v>
      </c>
      <c r="C2099" s="654">
        <f t="shared" si="31"/>
        <v>10471458342</v>
      </c>
      <c r="D2099" s="57"/>
      <c r="E2099" s="57"/>
      <c r="F2099" s="657">
        <v>932768230</v>
      </c>
      <c r="G2099" s="672">
        <v>346285118</v>
      </c>
      <c r="H2099" s="646">
        <v>49648</v>
      </c>
      <c r="I2099" s="646"/>
      <c r="K2099" s="57"/>
      <c r="L2099" s="57"/>
      <c r="M2099" s="638"/>
      <c r="N2099" s="638"/>
      <c r="O2099" s="57"/>
    </row>
    <row r="2100" spans="1:15">
      <c r="A2100" s="57"/>
      <c r="B2100" s="653">
        <v>45104</v>
      </c>
      <c r="C2100" s="654">
        <f t="shared" si="31"/>
        <v>10493796313</v>
      </c>
      <c r="D2100" s="57"/>
      <c r="E2100" s="57"/>
      <c r="F2100" s="657">
        <v>955106201</v>
      </c>
      <c r="G2100" s="672">
        <v>346315315</v>
      </c>
      <c r="H2100" s="646">
        <v>45599</v>
      </c>
      <c r="I2100" s="646"/>
      <c r="K2100" s="57"/>
      <c r="L2100" s="57"/>
      <c r="M2100" s="638"/>
      <c r="N2100" s="638"/>
      <c r="O2100" s="57"/>
    </row>
    <row r="2101" spans="1:15">
      <c r="A2101" s="57"/>
      <c r="B2101" s="653">
        <v>45105</v>
      </c>
      <c r="C2101" s="654">
        <f t="shared" si="31"/>
        <v>10510646656</v>
      </c>
      <c r="D2101" s="57"/>
      <c r="E2101" s="57"/>
      <c r="F2101" s="657">
        <v>971956544</v>
      </c>
      <c r="G2101" s="672">
        <v>346581315</v>
      </c>
      <c r="H2101" s="646">
        <v>43708</v>
      </c>
      <c r="I2101" s="646"/>
      <c r="K2101" s="57"/>
      <c r="L2101" s="57"/>
      <c r="M2101" s="638"/>
      <c r="N2101" s="638"/>
      <c r="O2101" s="57"/>
    </row>
    <row r="2102" spans="1:15">
      <c r="A2102" s="57"/>
      <c r="B2102" s="653">
        <v>45106</v>
      </c>
      <c r="C2102" s="654">
        <f t="shared" si="31"/>
        <v>9743678052</v>
      </c>
      <c r="D2102" s="57"/>
      <c r="E2102" s="57"/>
      <c r="F2102" s="657">
        <v>204987940</v>
      </c>
      <c r="G2102" s="672">
        <v>346713645</v>
      </c>
      <c r="H2102" s="646">
        <v>48405</v>
      </c>
      <c r="I2102" s="646"/>
      <c r="K2102" s="57"/>
      <c r="L2102" s="57"/>
      <c r="M2102" s="638"/>
      <c r="N2102" s="638"/>
      <c r="O2102" s="57"/>
    </row>
    <row r="2103" spans="1:15">
      <c r="A2103" s="57"/>
      <c r="B2103" s="653">
        <v>45107</v>
      </c>
      <c r="C2103" s="654">
        <f t="shared" si="31"/>
        <v>10368755799</v>
      </c>
      <c r="D2103" s="57"/>
      <c r="E2103" s="57"/>
      <c r="F2103" s="657">
        <v>830065687</v>
      </c>
      <c r="G2103" s="672">
        <v>347077332</v>
      </c>
      <c r="H2103" s="646">
        <v>50253</v>
      </c>
      <c r="I2103" s="646"/>
      <c r="K2103" s="57"/>
      <c r="L2103" s="57"/>
      <c r="M2103" s="638"/>
      <c r="N2103" s="638"/>
      <c r="O2103" s="57"/>
    </row>
    <row r="2104" spans="1:15">
      <c r="A2104" s="57"/>
      <c r="B2104" s="653">
        <v>45108</v>
      </c>
      <c r="C2104" s="654">
        <f t="shared" si="31"/>
        <v>9986281053</v>
      </c>
      <c r="D2104" s="57"/>
      <c r="E2104" s="57"/>
      <c r="F2104" s="657">
        <v>447590941</v>
      </c>
      <c r="G2104" s="672">
        <v>347220289</v>
      </c>
      <c r="H2104" s="646">
        <v>47431</v>
      </c>
      <c r="I2104" s="646"/>
      <c r="K2104" s="57"/>
      <c r="L2104" s="57"/>
      <c r="M2104" s="638"/>
      <c r="N2104" s="638"/>
      <c r="O2104" s="57"/>
    </row>
    <row r="2105" spans="1:15">
      <c r="A2105" s="57"/>
      <c r="B2105" s="653">
        <v>45109</v>
      </c>
      <c r="C2105" s="654">
        <f t="shared" si="31"/>
        <v>10231096762</v>
      </c>
      <c r="D2105" s="57"/>
      <c r="E2105" s="57"/>
      <c r="F2105" s="657">
        <v>692406650</v>
      </c>
      <c r="G2105" s="672">
        <v>347400694</v>
      </c>
      <c r="H2105" s="646">
        <v>45410</v>
      </c>
      <c r="I2105" s="646"/>
      <c r="K2105" s="57"/>
      <c r="L2105" s="57"/>
      <c r="M2105" s="638"/>
      <c r="N2105" s="638"/>
      <c r="O2105" s="57"/>
    </row>
    <row r="2106" spans="1:15">
      <c r="A2106" s="57"/>
      <c r="B2106" s="653">
        <v>45110</v>
      </c>
      <c r="C2106" s="654">
        <f t="shared" si="31"/>
        <v>10423460085</v>
      </c>
      <c r="D2106" s="57"/>
      <c r="E2106" s="57"/>
      <c r="F2106" s="657">
        <v>884769973</v>
      </c>
      <c r="G2106" s="672">
        <v>348066187</v>
      </c>
      <c r="H2106" s="646">
        <v>46962</v>
      </c>
      <c r="I2106" s="646"/>
      <c r="K2106" s="57"/>
      <c r="L2106" s="57"/>
      <c r="M2106" s="638"/>
      <c r="N2106" s="638"/>
      <c r="O2106" s="57"/>
    </row>
    <row r="2107" spans="1:15">
      <c r="A2107" s="57"/>
      <c r="B2107" s="653">
        <v>45111</v>
      </c>
      <c r="C2107" s="654">
        <f t="shared" si="31"/>
        <v>9996640351</v>
      </c>
      <c r="D2107" s="57"/>
      <c r="E2107" s="57"/>
      <c r="F2107" s="657">
        <v>457950239</v>
      </c>
      <c r="G2107" s="672">
        <v>348211018</v>
      </c>
      <c r="H2107" s="646">
        <v>47094</v>
      </c>
      <c r="I2107" s="646"/>
      <c r="K2107" s="57"/>
      <c r="L2107" s="57"/>
      <c r="M2107" s="638"/>
      <c r="N2107" s="638"/>
      <c r="O2107" s="57"/>
    </row>
    <row r="2108" spans="1:15">
      <c r="A2108" s="57"/>
      <c r="B2108" s="653">
        <v>45112</v>
      </c>
      <c r="C2108" s="654">
        <f t="shared" si="31"/>
        <v>9738594085</v>
      </c>
      <c r="D2108" s="57"/>
      <c r="E2108" s="57"/>
      <c r="F2108" s="657">
        <v>199903973</v>
      </c>
      <c r="G2108" s="672">
        <v>348367739</v>
      </c>
      <c r="H2108" s="646">
        <v>44444</v>
      </c>
      <c r="I2108" s="646"/>
      <c r="K2108" s="57"/>
      <c r="L2108" s="57"/>
      <c r="M2108" s="638"/>
      <c r="N2108" s="638"/>
      <c r="O2108" s="57"/>
    </row>
    <row r="2109" spans="1:15">
      <c r="A2109" s="57"/>
      <c r="B2109" s="653">
        <v>45113</v>
      </c>
      <c r="C2109" s="654">
        <f t="shared" si="31"/>
        <v>9966433725</v>
      </c>
      <c r="D2109" s="57"/>
      <c r="E2109" s="57"/>
      <c r="F2109" s="657">
        <v>427743613</v>
      </c>
      <c r="G2109" s="672">
        <v>348388907</v>
      </c>
      <c r="H2109" s="646">
        <v>46505</v>
      </c>
      <c r="I2109" s="646"/>
      <c r="K2109" s="57"/>
      <c r="L2109" s="57"/>
      <c r="M2109" s="638"/>
      <c r="N2109" s="638"/>
      <c r="O2109" s="57"/>
    </row>
    <row r="2110" spans="1:15">
      <c r="A2110" s="57"/>
      <c r="B2110" s="653">
        <v>45114</v>
      </c>
      <c r="C2110" s="654">
        <f t="shared" si="31"/>
        <v>10353239878</v>
      </c>
      <c r="D2110" s="57"/>
      <c r="E2110" s="57"/>
      <c r="F2110" s="657">
        <v>814549766</v>
      </c>
      <c r="G2110" s="672">
        <v>348393551</v>
      </c>
      <c r="H2110" s="646">
        <v>44291</v>
      </c>
      <c r="I2110" s="646"/>
      <c r="K2110" s="57"/>
      <c r="L2110" s="57"/>
      <c r="M2110" s="638"/>
      <c r="N2110" s="638"/>
      <c r="O2110" s="57"/>
    </row>
    <row r="2111" spans="1:15">
      <c r="A2111" s="57"/>
      <c r="B2111" s="653">
        <v>45115</v>
      </c>
      <c r="C2111" s="654">
        <f t="shared" si="31"/>
        <v>10010513448</v>
      </c>
      <c r="D2111" s="57"/>
      <c r="E2111" s="57"/>
      <c r="F2111" s="657">
        <v>471823336</v>
      </c>
      <c r="G2111" s="672">
        <v>348408322</v>
      </c>
      <c r="H2111" s="646">
        <v>49977</v>
      </c>
      <c r="I2111" s="646"/>
      <c r="K2111" s="57"/>
      <c r="L2111" s="57"/>
      <c r="M2111" s="638"/>
      <c r="N2111" s="638"/>
      <c r="O2111" s="57"/>
    </row>
    <row r="2112" spans="1:15">
      <c r="A2112" s="57"/>
      <c r="B2112" s="653">
        <v>45116</v>
      </c>
      <c r="C2112" s="654">
        <f t="shared" si="31"/>
        <v>10433090913</v>
      </c>
      <c r="D2112" s="57"/>
      <c r="E2112" s="57"/>
      <c r="F2112" s="657">
        <v>894400801</v>
      </c>
      <c r="G2112" s="672">
        <v>348757570</v>
      </c>
      <c r="H2112" s="646">
        <v>48164</v>
      </c>
      <c r="I2112" s="646"/>
      <c r="K2112" s="57"/>
      <c r="L2112" s="57"/>
      <c r="M2112" s="638"/>
      <c r="N2112" s="638"/>
      <c r="O2112" s="57"/>
    </row>
    <row r="2113" spans="1:15">
      <c r="A2113" s="57"/>
      <c r="B2113" s="653">
        <v>45117</v>
      </c>
      <c r="C2113" s="654">
        <f t="shared" si="31"/>
        <v>9836160968</v>
      </c>
      <c r="D2113" s="57"/>
      <c r="E2113" s="57"/>
      <c r="F2113" s="657">
        <v>297470856</v>
      </c>
      <c r="G2113" s="672">
        <v>348934019</v>
      </c>
      <c r="H2113" s="646">
        <v>45971</v>
      </c>
      <c r="I2113" s="646"/>
      <c r="K2113" s="57"/>
      <c r="L2113" s="57"/>
      <c r="M2113" s="638"/>
      <c r="N2113" s="638"/>
      <c r="O2113" s="57"/>
    </row>
    <row r="2114" spans="1:15">
      <c r="A2114" s="57"/>
      <c r="B2114" s="653">
        <v>45118</v>
      </c>
      <c r="C2114" s="654">
        <f t="shared" si="31"/>
        <v>10193020784</v>
      </c>
      <c r="D2114" s="57"/>
      <c r="E2114" s="57"/>
      <c r="F2114" s="657">
        <v>654330672</v>
      </c>
      <c r="G2114" s="672">
        <v>349050556</v>
      </c>
      <c r="H2114" s="646">
        <v>50334</v>
      </c>
      <c r="I2114" s="646"/>
      <c r="K2114" s="57"/>
      <c r="L2114" s="57"/>
      <c r="M2114" s="638"/>
      <c r="N2114" s="638"/>
      <c r="O2114" s="57"/>
    </row>
    <row r="2115" spans="1:15">
      <c r="A2115" s="57"/>
      <c r="B2115" s="653">
        <v>45119</v>
      </c>
      <c r="C2115" s="654">
        <f t="shared" si="31"/>
        <v>9808294701</v>
      </c>
      <c r="D2115" s="57"/>
      <c r="E2115" s="57"/>
      <c r="F2115" s="657">
        <v>269604589</v>
      </c>
      <c r="G2115" s="672">
        <v>349225693</v>
      </c>
      <c r="H2115" s="646">
        <v>49037</v>
      </c>
      <c r="I2115" s="646"/>
      <c r="K2115" s="57"/>
      <c r="L2115" s="57"/>
      <c r="M2115" s="638"/>
      <c r="N2115" s="638"/>
      <c r="O2115" s="57"/>
    </row>
    <row r="2116" spans="1:15">
      <c r="A2116" s="57"/>
      <c r="B2116" s="653">
        <v>45120</v>
      </c>
      <c r="C2116" s="654">
        <f t="shared" si="31"/>
        <v>10285466061</v>
      </c>
      <c r="D2116" s="57"/>
      <c r="E2116" s="57"/>
      <c r="F2116" s="657">
        <v>746775949</v>
      </c>
      <c r="G2116" s="672">
        <v>349298903</v>
      </c>
      <c r="H2116" s="646">
        <v>46028</v>
      </c>
      <c r="I2116" s="646"/>
      <c r="K2116" s="57"/>
      <c r="L2116" s="57"/>
      <c r="M2116" s="638"/>
      <c r="N2116" s="638"/>
      <c r="O2116" s="57"/>
    </row>
    <row r="2117" spans="1:15">
      <c r="A2117" s="57"/>
      <c r="B2117" s="653">
        <v>45121</v>
      </c>
      <c r="C2117" s="654">
        <f t="shared" si="31"/>
        <v>9733162389</v>
      </c>
      <c r="D2117" s="57"/>
      <c r="E2117" s="57"/>
      <c r="F2117" s="657">
        <v>194472277</v>
      </c>
      <c r="G2117" s="672">
        <v>349303396</v>
      </c>
      <c r="H2117" s="646">
        <v>49487</v>
      </c>
      <c r="I2117" s="646"/>
      <c r="K2117" s="57"/>
      <c r="L2117" s="57"/>
      <c r="M2117" s="638"/>
      <c r="N2117" s="638"/>
      <c r="O2117" s="57"/>
    </row>
    <row r="2118" spans="1:15">
      <c r="A2118" s="57"/>
      <c r="B2118" s="653">
        <v>45122</v>
      </c>
      <c r="C2118" s="654">
        <f t="shared" si="31"/>
        <v>10295315462</v>
      </c>
      <c r="D2118" s="57"/>
      <c r="E2118" s="57"/>
      <c r="F2118" s="657">
        <v>756625350</v>
      </c>
      <c r="G2118" s="672">
        <v>349349797</v>
      </c>
      <c r="H2118" s="646">
        <v>46832</v>
      </c>
      <c r="I2118" s="646"/>
      <c r="K2118" s="57"/>
      <c r="L2118" s="57"/>
      <c r="M2118" s="638"/>
      <c r="N2118" s="638"/>
      <c r="O2118" s="57"/>
    </row>
    <row r="2119" spans="1:15">
      <c r="A2119" s="57"/>
      <c r="B2119" s="653">
        <v>45123</v>
      </c>
      <c r="C2119" s="654">
        <f t="shared" si="31"/>
        <v>10367879344</v>
      </c>
      <c r="D2119" s="57"/>
      <c r="E2119" s="57"/>
      <c r="F2119" s="657">
        <v>829189232</v>
      </c>
      <c r="G2119" s="672">
        <v>349526667</v>
      </c>
      <c r="H2119" s="646">
        <v>46772</v>
      </c>
      <c r="I2119" s="646"/>
      <c r="K2119" s="57"/>
      <c r="L2119" s="57"/>
      <c r="M2119" s="638"/>
      <c r="N2119" s="638"/>
      <c r="O2119" s="57"/>
    </row>
    <row r="2120" spans="1:15">
      <c r="A2120" s="57"/>
      <c r="B2120" s="653">
        <v>45124</v>
      </c>
      <c r="C2120" s="654">
        <f t="shared" si="31"/>
        <v>9862276230</v>
      </c>
      <c r="D2120" s="57"/>
      <c r="E2120" s="57"/>
      <c r="F2120" s="657">
        <v>323586118</v>
      </c>
      <c r="G2120" s="672">
        <v>349538488</v>
      </c>
      <c r="H2120" s="646">
        <v>48674</v>
      </c>
      <c r="I2120" s="646"/>
      <c r="K2120" s="57"/>
      <c r="L2120" s="57"/>
      <c r="M2120" s="638"/>
      <c r="N2120" s="638"/>
      <c r="O2120" s="57"/>
    </row>
    <row r="2121" spans="1:15">
      <c r="A2121" s="57"/>
      <c r="B2121" s="653">
        <v>45125</v>
      </c>
      <c r="C2121" s="654">
        <f t="shared" si="31"/>
        <v>10077659340</v>
      </c>
      <c r="D2121" s="57"/>
      <c r="E2121" s="57"/>
      <c r="F2121" s="657">
        <v>538969228</v>
      </c>
      <c r="G2121" s="672">
        <v>349690491</v>
      </c>
      <c r="H2121" s="646">
        <v>49499</v>
      </c>
      <c r="I2121" s="646"/>
      <c r="K2121" s="57"/>
      <c r="L2121" s="57"/>
      <c r="M2121" s="638"/>
      <c r="N2121" s="638"/>
      <c r="O2121" s="57"/>
    </row>
    <row r="2122" spans="1:15">
      <c r="A2122" s="57"/>
      <c r="B2122" s="653">
        <v>45126</v>
      </c>
      <c r="C2122" s="654">
        <f t="shared" si="31"/>
        <v>10428790930</v>
      </c>
      <c r="D2122" s="57"/>
      <c r="E2122" s="57"/>
      <c r="F2122" s="657">
        <v>890100818</v>
      </c>
      <c r="G2122" s="672">
        <v>349808705</v>
      </c>
      <c r="H2122" s="646">
        <v>46397</v>
      </c>
      <c r="I2122" s="646"/>
      <c r="K2122" s="57"/>
      <c r="L2122" s="57"/>
      <c r="M2122" s="638"/>
      <c r="N2122" s="638"/>
      <c r="O2122" s="57"/>
    </row>
    <row r="2123" spans="1:15">
      <c r="A2123" s="57"/>
      <c r="B2123" s="653">
        <v>45127</v>
      </c>
      <c r="C2123" s="654">
        <f t="shared" si="31"/>
        <v>9727428834</v>
      </c>
      <c r="D2123" s="57"/>
      <c r="E2123" s="57"/>
      <c r="F2123" s="657">
        <v>188738722</v>
      </c>
      <c r="G2123" s="672">
        <v>349983272</v>
      </c>
      <c r="H2123" s="646">
        <v>43087</v>
      </c>
      <c r="I2123" s="646"/>
      <c r="K2123" s="57"/>
      <c r="L2123" s="57"/>
      <c r="M2123" s="638"/>
      <c r="N2123" s="638"/>
      <c r="O2123" s="57"/>
    </row>
    <row r="2124" spans="1:15">
      <c r="A2124" s="57"/>
      <c r="B2124" s="653">
        <v>45128</v>
      </c>
      <c r="C2124" s="654">
        <f t="shared" si="31"/>
        <v>10362058466</v>
      </c>
      <c r="D2124" s="57"/>
      <c r="E2124" s="57"/>
      <c r="F2124" s="657">
        <v>823368354</v>
      </c>
      <c r="G2124" s="672">
        <v>350045723</v>
      </c>
      <c r="H2124" s="646">
        <v>44076</v>
      </c>
      <c r="I2124" s="646"/>
      <c r="K2124" s="57"/>
      <c r="L2124" s="57"/>
      <c r="M2124" s="638"/>
      <c r="N2124" s="638"/>
      <c r="O2124" s="57"/>
    </row>
    <row r="2125" spans="1:15">
      <c r="A2125" s="57"/>
      <c r="B2125" s="653">
        <v>45129</v>
      </c>
      <c r="C2125" s="654">
        <f t="shared" si="31"/>
        <v>9883924197</v>
      </c>
      <c r="D2125" s="57"/>
      <c r="E2125" s="57"/>
      <c r="F2125" s="657">
        <v>345234085</v>
      </c>
      <c r="G2125" s="672">
        <v>350045916</v>
      </c>
      <c r="H2125" s="646">
        <v>46071</v>
      </c>
      <c r="I2125" s="646"/>
      <c r="K2125" s="57"/>
      <c r="L2125" s="57"/>
      <c r="M2125" s="638"/>
      <c r="N2125" s="638"/>
      <c r="O2125" s="57"/>
    </row>
    <row r="2126" spans="1:15">
      <c r="A2126" s="57"/>
      <c r="B2126" s="653">
        <v>45130</v>
      </c>
      <c r="C2126" s="654">
        <f t="shared" si="31"/>
        <v>10099449500</v>
      </c>
      <c r="D2126" s="57"/>
      <c r="E2126" s="57"/>
      <c r="F2126" s="657">
        <v>560759388</v>
      </c>
      <c r="G2126" s="672">
        <v>350241867</v>
      </c>
      <c r="H2126" s="646">
        <v>50165</v>
      </c>
      <c r="I2126" s="646"/>
      <c r="K2126" s="57"/>
      <c r="L2126" s="57"/>
      <c r="M2126" s="638"/>
      <c r="N2126" s="638"/>
      <c r="O2126" s="57"/>
    </row>
    <row r="2127" spans="1:15">
      <c r="A2127" s="57"/>
      <c r="B2127" s="653">
        <v>45131</v>
      </c>
      <c r="C2127" s="654">
        <f t="shared" si="31"/>
        <v>10475423192</v>
      </c>
      <c r="D2127" s="57"/>
      <c r="E2127" s="57"/>
      <c r="F2127" s="657">
        <v>936733080</v>
      </c>
      <c r="G2127" s="672">
        <v>350296532</v>
      </c>
      <c r="H2127" s="646">
        <v>50319</v>
      </c>
      <c r="I2127" s="646"/>
      <c r="K2127" s="57"/>
      <c r="L2127" s="57"/>
      <c r="M2127" s="638"/>
      <c r="N2127" s="638"/>
      <c r="O2127" s="57"/>
    </row>
    <row r="2128" spans="1:15">
      <c r="A2128" s="57"/>
      <c r="B2128" s="653">
        <v>45132</v>
      </c>
      <c r="C2128" s="654">
        <f t="shared" si="31"/>
        <v>9993009917</v>
      </c>
      <c r="D2128" s="57"/>
      <c r="E2128" s="57"/>
      <c r="F2128" s="657">
        <v>454319805</v>
      </c>
      <c r="G2128" s="672">
        <v>350310995</v>
      </c>
      <c r="H2128" s="646">
        <v>44623</v>
      </c>
      <c r="I2128" s="646"/>
      <c r="K2128" s="57"/>
      <c r="L2128" s="57"/>
      <c r="M2128" s="638"/>
      <c r="N2128" s="638"/>
      <c r="O2128" s="57"/>
    </row>
    <row r="2129" spans="1:15">
      <c r="A2129" s="57"/>
      <c r="B2129" s="653">
        <v>45133</v>
      </c>
      <c r="C2129" s="654">
        <f t="shared" si="31"/>
        <v>10072094603</v>
      </c>
      <c r="D2129" s="57"/>
      <c r="E2129" s="57"/>
      <c r="F2129" s="657">
        <v>533404491</v>
      </c>
      <c r="G2129" s="672">
        <v>350360446</v>
      </c>
      <c r="H2129" s="646">
        <v>48115</v>
      </c>
      <c r="I2129" s="646"/>
      <c r="K2129" s="57"/>
      <c r="L2129" s="57"/>
      <c r="M2129" s="638"/>
      <c r="N2129" s="638"/>
      <c r="O2129" s="57"/>
    </row>
    <row r="2130" spans="1:15">
      <c r="A2130" s="57"/>
      <c r="B2130" s="653">
        <v>45134</v>
      </c>
      <c r="C2130" s="654">
        <f t="shared" si="31"/>
        <v>9724377411</v>
      </c>
      <c r="D2130" s="57"/>
      <c r="E2130" s="57"/>
      <c r="F2130" s="657">
        <v>185687299</v>
      </c>
      <c r="G2130" s="672">
        <v>350518034</v>
      </c>
      <c r="H2130" s="646">
        <v>47768</v>
      </c>
      <c r="I2130" s="646"/>
      <c r="K2130" s="57"/>
      <c r="L2130" s="57"/>
      <c r="M2130" s="638"/>
      <c r="N2130" s="638"/>
      <c r="O2130" s="57"/>
    </row>
    <row r="2131" spans="1:15">
      <c r="A2131" s="57"/>
      <c r="B2131" s="653">
        <v>45135</v>
      </c>
      <c r="C2131" s="654">
        <f t="shared" si="31"/>
        <v>10048640789</v>
      </c>
      <c r="D2131" s="57"/>
      <c r="E2131" s="57"/>
      <c r="F2131" s="657">
        <v>509950677</v>
      </c>
      <c r="G2131" s="672">
        <v>350537248</v>
      </c>
      <c r="H2131" s="646">
        <v>47674</v>
      </c>
      <c r="I2131" s="646"/>
      <c r="K2131" s="57"/>
      <c r="L2131" s="57"/>
      <c r="M2131" s="638"/>
      <c r="N2131" s="638"/>
      <c r="O2131" s="57"/>
    </row>
    <row r="2132" spans="1:15">
      <c r="A2132" s="57"/>
      <c r="B2132" s="653">
        <v>45136</v>
      </c>
      <c r="C2132" s="654">
        <f t="shared" si="31"/>
        <v>10055551751</v>
      </c>
      <c r="D2132" s="57"/>
      <c r="E2132" s="57"/>
      <c r="F2132" s="657">
        <v>516861639</v>
      </c>
      <c r="G2132" s="672">
        <v>350550579</v>
      </c>
      <c r="H2132" s="646">
        <v>49834</v>
      </c>
      <c r="I2132" s="646"/>
      <c r="K2132" s="57"/>
      <c r="L2132" s="57"/>
      <c r="M2132" s="638"/>
      <c r="N2132" s="638"/>
      <c r="O2132" s="57"/>
    </row>
    <row r="2133" spans="1:15">
      <c r="A2133" s="57"/>
      <c r="B2133" s="653">
        <v>45137</v>
      </c>
      <c r="C2133" s="654">
        <f t="shared" si="31"/>
        <v>9641492696</v>
      </c>
      <c r="D2133" s="57"/>
      <c r="E2133" s="57"/>
      <c r="F2133" s="657">
        <v>102802584</v>
      </c>
      <c r="G2133" s="672">
        <v>350572371</v>
      </c>
      <c r="H2133" s="646">
        <v>47669</v>
      </c>
      <c r="I2133" s="646"/>
      <c r="K2133" s="57"/>
      <c r="L2133" s="57"/>
      <c r="M2133" s="638"/>
      <c r="N2133" s="638"/>
      <c r="O2133" s="57"/>
    </row>
    <row r="2134" spans="1:15">
      <c r="A2134" s="57"/>
      <c r="B2134" s="653">
        <v>45138</v>
      </c>
      <c r="C2134" s="654">
        <f t="shared" si="31"/>
        <v>9816883484</v>
      </c>
      <c r="D2134" s="57"/>
      <c r="E2134" s="57"/>
      <c r="F2134" s="657">
        <v>278193372</v>
      </c>
      <c r="G2134" s="672">
        <v>350661177</v>
      </c>
      <c r="H2134" s="646">
        <v>48433</v>
      </c>
      <c r="I2134" s="646"/>
      <c r="K2134" s="57"/>
      <c r="L2134" s="57"/>
      <c r="M2134" s="638"/>
      <c r="N2134" s="638"/>
      <c r="O2134" s="57"/>
    </row>
    <row r="2135" spans="1:15">
      <c r="A2135" s="57"/>
      <c r="B2135" s="653">
        <v>45139</v>
      </c>
      <c r="C2135" s="654">
        <f t="shared" si="31"/>
        <v>9666685289</v>
      </c>
      <c r="D2135" s="57"/>
      <c r="E2135" s="57"/>
      <c r="F2135" s="657">
        <v>127995177</v>
      </c>
      <c r="G2135" s="672">
        <v>350670624</v>
      </c>
      <c r="H2135" s="646">
        <v>47412</v>
      </c>
      <c r="I2135" s="646"/>
      <c r="K2135" s="57"/>
      <c r="L2135" s="57"/>
      <c r="M2135" s="638"/>
      <c r="N2135" s="638"/>
      <c r="O2135" s="57"/>
    </row>
    <row r="2136" spans="1:15">
      <c r="A2136" s="57"/>
      <c r="B2136" s="653">
        <v>45140</v>
      </c>
      <c r="C2136" s="654">
        <f t="shared" si="31"/>
        <v>9747309656</v>
      </c>
      <c r="D2136" s="57"/>
      <c r="E2136" s="57"/>
      <c r="F2136" s="657">
        <v>208619544</v>
      </c>
      <c r="G2136" s="672">
        <v>350673909</v>
      </c>
      <c r="H2136" s="646">
        <v>48556</v>
      </c>
      <c r="I2136" s="646"/>
      <c r="K2136" s="57"/>
      <c r="L2136" s="57"/>
      <c r="M2136" s="638"/>
      <c r="N2136" s="638"/>
      <c r="O2136" s="57"/>
    </row>
    <row r="2137" spans="1:15">
      <c r="A2137" s="57"/>
      <c r="B2137" s="653">
        <v>45141</v>
      </c>
      <c r="C2137" s="654">
        <f t="shared" si="31"/>
        <v>10393198065</v>
      </c>
      <c r="D2137" s="57"/>
      <c r="E2137" s="57"/>
      <c r="F2137" s="657">
        <v>854507953</v>
      </c>
      <c r="G2137" s="672">
        <v>350739731</v>
      </c>
      <c r="H2137" s="646">
        <v>48843</v>
      </c>
      <c r="I2137" s="646"/>
      <c r="K2137" s="57"/>
      <c r="L2137" s="57"/>
      <c r="M2137" s="638"/>
      <c r="N2137" s="638"/>
      <c r="O2137" s="57"/>
    </row>
    <row r="2138" spans="1:15">
      <c r="A2138" s="57"/>
      <c r="B2138" s="653">
        <v>45142</v>
      </c>
      <c r="C2138" s="654">
        <f t="shared" si="31"/>
        <v>10263696332</v>
      </c>
      <c r="D2138" s="57"/>
      <c r="E2138" s="57"/>
      <c r="F2138" s="657">
        <v>725006220</v>
      </c>
      <c r="G2138" s="672">
        <v>351062138</v>
      </c>
      <c r="H2138" s="646">
        <v>50395</v>
      </c>
      <c r="I2138" s="646"/>
      <c r="K2138" s="57"/>
      <c r="L2138" s="57"/>
      <c r="M2138" s="638"/>
      <c r="N2138" s="638"/>
      <c r="O2138" s="57"/>
    </row>
    <row r="2139" spans="1:15">
      <c r="A2139" s="57"/>
      <c r="B2139" s="653">
        <v>45143</v>
      </c>
      <c r="C2139" s="654">
        <f t="shared" si="31"/>
        <v>10514203548</v>
      </c>
      <c r="D2139" s="57"/>
      <c r="E2139" s="57"/>
      <c r="F2139" s="657">
        <v>975513436</v>
      </c>
      <c r="G2139" s="672">
        <v>351335210</v>
      </c>
      <c r="H2139" s="646">
        <v>47687</v>
      </c>
      <c r="I2139" s="646"/>
      <c r="K2139" s="57"/>
      <c r="L2139" s="57"/>
      <c r="M2139" s="638"/>
      <c r="N2139" s="638"/>
      <c r="O2139" s="57"/>
    </row>
    <row r="2140" spans="1:15">
      <c r="A2140" s="57"/>
      <c r="B2140" s="653">
        <v>45144</v>
      </c>
      <c r="C2140" s="654">
        <f t="shared" si="31"/>
        <v>10063543804</v>
      </c>
      <c r="D2140" s="57"/>
      <c r="E2140" s="57"/>
      <c r="F2140" s="657">
        <v>524853692</v>
      </c>
      <c r="G2140" s="672">
        <v>351420571</v>
      </c>
      <c r="H2140" s="646">
        <v>45289</v>
      </c>
      <c r="I2140" s="646"/>
      <c r="K2140" s="57"/>
      <c r="L2140" s="57"/>
      <c r="M2140" s="638"/>
      <c r="N2140" s="638"/>
      <c r="O2140" s="57"/>
    </row>
    <row r="2141" spans="1:15">
      <c r="A2141" s="57"/>
      <c r="B2141" s="653">
        <v>45145</v>
      </c>
      <c r="C2141" s="654">
        <f t="shared" si="31"/>
        <v>9678770876</v>
      </c>
      <c r="D2141" s="57"/>
      <c r="E2141" s="57"/>
      <c r="F2141" s="657">
        <v>140080764</v>
      </c>
      <c r="G2141" s="672">
        <v>351424525</v>
      </c>
      <c r="H2141" s="646">
        <v>49422</v>
      </c>
      <c r="I2141" s="646"/>
      <c r="K2141" s="57"/>
      <c r="L2141" s="57"/>
      <c r="M2141" s="638"/>
      <c r="N2141" s="638"/>
      <c r="O2141" s="57"/>
    </row>
    <row r="2142" spans="1:15">
      <c r="A2142" s="57"/>
      <c r="B2142" s="653">
        <v>45146</v>
      </c>
      <c r="C2142" s="654">
        <f t="shared" si="31"/>
        <v>10266136994</v>
      </c>
      <c r="D2142" s="57"/>
      <c r="E2142" s="57"/>
      <c r="F2142" s="657">
        <v>727446882</v>
      </c>
      <c r="G2142" s="672">
        <v>351454078</v>
      </c>
      <c r="H2142" s="646">
        <v>44808</v>
      </c>
      <c r="I2142" s="646"/>
      <c r="K2142" s="57"/>
      <c r="L2142" s="57"/>
      <c r="M2142" s="638"/>
      <c r="N2142" s="638"/>
      <c r="O2142" s="57"/>
    </row>
    <row r="2143" spans="1:15">
      <c r="A2143" s="57"/>
      <c r="B2143" s="653">
        <v>45147</v>
      </c>
      <c r="C2143" s="654">
        <f t="shared" si="31"/>
        <v>9905009184</v>
      </c>
      <c r="D2143" s="57"/>
      <c r="E2143" s="57"/>
      <c r="F2143" s="657">
        <v>366319072</v>
      </c>
      <c r="G2143" s="672">
        <v>351625907</v>
      </c>
      <c r="H2143" s="646">
        <v>45501</v>
      </c>
      <c r="I2143" s="646"/>
      <c r="K2143" s="57"/>
      <c r="L2143" s="57"/>
      <c r="M2143" s="638"/>
      <c r="N2143" s="638"/>
      <c r="O2143" s="57"/>
    </row>
    <row r="2144" spans="1:15">
      <c r="A2144" s="57"/>
      <c r="B2144" s="653">
        <v>45148</v>
      </c>
      <c r="C2144" s="654">
        <f t="shared" ref="C2144:C2207" si="32">F2144+(F$88*28679+98765)+(G$88*6587+87654)+(E$88*9537+76543)+(J$88*5713+4528)</f>
        <v>9995599610</v>
      </c>
      <c r="D2144" s="57"/>
      <c r="E2144" s="57"/>
      <c r="F2144" s="657">
        <v>456909498</v>
      </c>
      <c r="G2144" s="672">
        <v>351626575</v>
      </c>
      <c r="H2144" s="646">
        <v>47992</v>
      </c>
      <c r="I2144" s="646"/>
      <c r="K2144" s="57"/>
      <c r="L2144" s="57"/>
      <c r="M2144" s="638"/>
      <c r="N2144" s="638"/>
      <c r="O2144" s="57"/>
    </row>
    <row r="2145" spans="1:15">
      <c r="A2145" s="57"/>
      <c r="B2145" s="653">
        <v>45149</v>
      </c>
      <c r="C2145" s="654">
        <f t="shared" si="32"/>
        <v>9756913968</v>
      </c>
      <c r="D2145" s="57"/>
      <c r="E2145" s="57"/>
      <c r="F2145" s="657">
        <v>218223856</v>
      </c>
      <c r="G2145" s="672">
        <v>352148320</v>
      </c>
      <c r="H2145" s="646">
        <v>47224</v>
      </c>
      <c r="I2145" s="646"/>
      <c r="K2145" s="57"/>
      <c r="L2145" s="57"/>
      <c r="M2145" s="638"/>
      <c r="N2145" s="638"/>
      <c r="O2145" s="57"/>
    </row>
    <row r="2146" spans="1:15">
      <c r="A2146" s="57"/>
      <c r="B2146" s="653">
        <v>45150</v>
      </c>
      <c r="C2146" s="654">
        <f t="shared" si="32"/>
        <v>10336379775</v>
      </c>
      <c r="D2146" s="57"/>
      <c r="E2146" s="57"/>
      <c r="F2146" s="657">
        <v>797689663</v>
      </c>
      <c r="G2146" s="672">
        <v>352189373</v>
      </c>
      <c r="H2146" s="646">
        <v>44312</v>
      </c>
      <c r="I2146" s="646"/>
      <c r="K2146" s="57"/>
      <c r="L2146" s="57"/>
      <c r="M2146" s="638"/>
      <c r="N2146" s="638"/>
      <c r="O2146" s="57"/>
    </row>
    <row r="2147" spans="1:15">
      <c r="A2147" s="57"/>
      <c r="B2147" s="653">
        <v>45151</v>
      </c>
      <c r="C2147" s="654">
        <f t="shared" si="32"/>
        <v>10181943506</v>
      </c>
      <c r="D2147" s="57"/>
      <c r="E2147" s="57"/>
      <c r="F2147" s="657">
        <v>643253394</v>
      </c>
      <c r="G2147" s="672">
        <v>352276269</v>
      </c>
      <c r="H2147" s="646">
        <v>44314</v>
      </c>
      <c r="I2147" s="646"/>
      <c r="K2147" s="57"/>
      <c r="L2147" s="57"/>
      <c r="M2147" s="638"/>
      <c r="N2147" s="638"/>
      <c r="O2147" s="57"/>
    </row>
    <row r="2148" spans="1:15">
      <c r="A2148" s="57"/>
      <c r="B2148" s="653">
        <v>45152</v>
      </c>
      <c r="C2148" s="654">
        <f t="shared" si="32"/>
        <v>10246554768</v>
      </c>
      <c r="D2148" s="57"/>
      <c r="E2148" s="57"/>
      <c r="F2148" s="657">
        <v>707864656</v>
      </c>
      <c r="G2148" s="672">
        <v>352295971</v>
      </c>
      <c r="H2148" s="646">
        <v>49266</v>
      </c>
      <c r="I2148" s="646"/>
      <c r="K2148" s="57"/>
      <c r="L2148" s="57"/>
      <c r="M2148" s="638"/>
      <c r="N2148" s="638"/>
      <c r="O2148" s="57"/>
    </row>
    <row r="2149" spans="1:15">
      <c r="A2149" s="57"/>
      <c r="B2149" s="653">
        <v>45153</v>
      </c>
      <c r="C2149" s="654">
        <f t="shared" si="32"/>
        <v>9970091757</v>
      </c>
      <c r="D2149" s="57"/>
      <c r="E2149" s="57"/>
      <c r="F2149" s="657">
        <v>431401645</v>
      </c>
      <c r="G2149" s="672">
        <v>352327264</v>
      </c>
      <c r="H2149" s="646">
        <v>49809</v>
      </c>
      <c r="I2149" s="646"/>
      <c r="K2149" s="57"/>
      <c r="L2149" s="57"/>
      <c r="M2149" s="638"/>
      <c r="N2149" s="638"/>
      <c r="O2149" s="57"/>
    </row>
    <row r="2150" spans="1:15">
      <c r="A2150" s="57"/>
      <c r="B2150" s="653">
        <v>45154</v>
      </c>
      <c r="C2150" s="654">
        <f t="shared" si="32"/>
        <v>9893487679</v>
      </c>
      <c r="D2150" s="57"/>
      <c r="E2150" s="57"/>
      <c r="F2150" s="657">
        <v>354797567</v>
      </c>
      <c r="G2150" s="672">
        <v>352443078</v>
      </c>
      <c r="H2150" s="646">
        <v>49734</v>
      </c>
      <c r="I2150" s="646"/>
      <c r="K2150" s="57"/>
      <c r="L2150" s="57"/>
      <c r="M2150" s="638"/>
      <c r="N2150" s="638"/>
      <c r="O2150" s="57"/>
    </row>
    <row r="2151" spans="1:15">
      <c r="A2151" s="57"/>
      <c r="B2151" s="653">
        <v>45155</v>
      </c>
      <c r="C2151" s="654">
        <f t="shared" si="32"/>
        <v>10239661736</v>
      </c>
      <c r="D2151" s="57"/>
      <c r="E2151" s="57"/>
      <c r="F2151" s="657">
        <v>700971624</v>
      </c>
      <c r="G2151" s="672">
        <v>352505767</v>
      </c>
      <c r="H2151" s="646">
        <v>49841</v>
      </c>
      <c r="I2151" s="646"/>
      <c r="K2151" s="57"/>
      <c r="L2151" s="57"/>
      <c r="M2151" s="638"/>
      <c r="N2151" s="638"/>
      <c r="O2151" s="57"/>
    </row>
    <row r="2152" spans="1:15">
      <c r="A2152" s="57"/>
      <c r="B2152" s="653">
        <v>45156</v>
      </c>
      <c r="C2152" s="654">
        <f t="shared" si="32"/>
        <v>9908688177</v>
      </c>
      <c r="D2152" s="57"/>
      <c r="E2152" s="57"/>
      <c r="F2152" s="657">
        <v>369998065</v>
      </c>
      <c r="G2152" s="672">
        <v>352534100</v>
      </c>
      <c r="H2152" s="646">
        <v>50080</v>
      </c>
      <c r="I2152" s="646"/>
      <c r="K2152" s="57"/>
      <c r="L2152" s="57"/>
      <c r="M2152" s="638"/>
      <c r="N2152" s="638"/>
      <c r="O2152" s="57"/>
    </row>
    <row r="2153" spans="1:15">
      <c r="A2153" s="57"/>
      <c r="B2153" s="653">
        <v>45157</v>
      </c>
      <c r="C2153" s="654">
        <f t="shared" si="32"/>
        <v>9867046990</v>
      </c>
      <c r="D2153" s="57"/>
      <c r="E2153" s="57"/>
      <c r="F2153" s="657">
        <v>328356878</v>
      </c>
      <c r="G2153" s="672">
        <v>352548657</v>
      </c>
      <c r="H2153" s="646">
        <v>48864</v>
      </c>
      <c r="I2153" s="646"/>
      <c r="K2153" s="57"/>
      <c r="L2153" s="57"/>
      <c r="M2153" s="638"/>
      <c r="N2153" s="638"/>
      <c r="O2153" s="57"/>
    </row>
    <row r="2154" spans="1:15">
      <c r="A2154" s="57"/>
      <c r="B2154" s="653">
        <v>45158</v>
      </c>
      <c r="C2154" s="654">
        <f t="shared" si="32"/>
        <v>10200867728</v>
      </c>
      <c r="D2154" s="57"/>
      <c r="E2154" s="57"/>
      <c r="F2154" s="657">
        <v>662177616</v>
      </c>
      <c r="G2154" s="672">
        <v>352568010</v>
      </c>
      <c r="H2154" s="646">
        <v>44780</v>
      </c>
      <c r="I2154" s="646"/>
      <c r="K2154" s="57"/>
      <c r="L2154" s="57"/>
      <c r="M2154" s="638"/>
      <c r="N2154" s="638"/>
      <c r="O2154" s="57"/>
    </row>
    <row r="2155" spans="1:15">
      <c r="A2155" s="57"/>
      <c r="B2155" s="653">
        <v>45159</v>
      </c>
      <c r="C2155" s="654">
        <f t="shared" si="32"/>
        <v>10053046872</v>
      </c>
      <c r="D2155" s="57"/>
      <c r="E2155" s="57"/>
      <c r="F2155" s="657">
        <v>514356760</v>
      </c>
      <c r="G2155" s="672">
        <v>352898242</v>
      </c>
      <c r="H2155" s="646">
        <v>44123</v>
      </c>
      <c r="I2155" s="646"/>
      <c r="K2155" s="57"/>
      <c r="L2155" s="57"/>
      <c r="M2155" s="638"/>
      <c r="N2155" s="638"/>
      <c r="O2155" s="57"/>
    </row>
    <row r="2156" spans="1:15">
      <c r="A2156" s="57"/>
      <c r="B2156" s="653">
        <v>45160</v>
      </c>
      <c r="C2156" s="654">
        <f t="shared" si="32"/>
        <v>10411336630</v>
      </c>
      <c r="D2156" s="57"/>
      <c r="E2156" s="57"/>
      <c r="F2156" s="657">
        <v>872646518</v>
      </c>
      <c r="G2156" s="672">
        <v>352979823</v>
      </c>
      <c r="H2156" s="646">
        <v>43300</v>
      </c>
      <c r="I2156" s="646"/>
      <c r="K2156" s="57"/>
      <c r="L2156" s="57"/>
      <c r="M2156" s="638"/>
      <c r="N2156" s="638"/>
      <c r="O2156" s="57"/>
    </row>
    <row r="2157" spans="1:15">
      <c r="A2157" s="57"/>
      <c r="B2157" s="653">
        <v>45161</v>
      </c>
      <c r="C2157" s="654">
        <f t="shared" si="32"/>
        <v>9931565033</v>
      </c>
      <c r="D2157" s="57"/>
      <c r="E2157" s="57"/>
      <c r="F2157" s="657">
        <v>392874921</v>
      </c>
      <c r="G2157" s="672">
        <v>353193237</v>
      </c>
      <c r="H2157" s="646">
        <v>46147</v>
      </c>
      <c r="I2157" s="646"/>
      <c r="K2157" s="57"/>
      <c r="L2157" s="57"/>
      <c r="M2157" s="638"/>
      <c r="N2157" s="638"/>
      <c r="O2157" s="57"/>
    </row>
    <row r="2158" spans="1:15">
      <c r="A2158" s="57"/>
      <c r="B2158" s="653">
        <v>45162</v>
      </c>
      <c r="C2158" s="654">
        <f t="shared" si="32"/>
        <v>10408458528</v>
      </c>
      <c r="D2158" s="57"/>
      <c r="E2158" s="57"/>
      <c r="F2158" s="657">
        <v>869768416</v>
      </c>
      <c r="G2158" s="672">
        <v>353352498</v>
      </c>
      <c r="H2158" s="646">
        <v>49627</v>
      </c>
      <c r="I2158" s="646"/>
      <c r="K2158" s="57"/>
      <c r="L2158" s="57"/>
      <c r="M2158" s="638"/>
      <c r="N2158" s="638"/>
      <c r="O2158" s="57"/>
    </row>
    <row r="2159" spans="1:15">
      <c r="A2159" s="57"/>
      <c r="B2159" s="653">
        <v>45163</v>
      </c>
      <c r="C2159" s="654">
        <f t="shared" si="32"/>
        <v>10488166956</v>
      </c>
      <c r="D2159" s="57"/>
      <c r="E2159" s="57"/>
      <c r="F2159" s="657">
        <v>949476844</v>
      </c>
      <c r="G2159" s="672">
        <v>353531745</v>
      </c>
      <c r="H2159" s="646">
        <v>45621</v>
      </c>
      <c r="I2159" s="646"/>
      <c r="K2159" s="57"/>
      <c r="L2159" s="57"/>
      <c r="M2159" s="638"/>
      <c r="N2159" s="638"/>
      <c r="O2159" s="57"/>
    </row>
    <row r="2160" spans="1:15">
      <c r="A2160" s="57"/>
      <c r="B2160" s="653">
        <v>45164</v>
      </c>
      <c r="C2160" s="654">
        <f t="shared" si="32"/>
        <v>9875182796</v>
      </c>
      <c r="D2160" s="57"/>
      <c r="E2160" s="57"/>
      <c r="F2160" s="657">
        <v>336492684</v>
      </c>
      <c r="G2160" s="672">
        <v>353595317</v>
      </c>
      <c r="H2160" s="646">
        <v>44304</v>
      </c>
      <c r="I2160" s="646"/>
      <c r="K2160" s="57"/>
      <c r="L2160" s="57"/>
      <c r="M2160" s="638"/>
      <c r="N2160" s="638"/>
      <c r="O2160" s="57"/>
    </row>
    <row r="2161" spans="1:15">
      <c r="A2161" s="57"/>
      <c r="B2161" s="653">
        <v>45165</v>
      </c>
      <c r="C2161" s="654">
        <f t="shared" si="32"/>
        <v>9860377321</v>
      </c>
      <c r="D2161" s="57"/>
      <c r="E2161" s="57"/>
      <c r="F2161" s="657">
        <v>321687209</v>
      </c>
      <c r="G2161" s="672">
        <v>353601778</v>
      </c>
      <c r="H2161" s="646">
        <v>45472</v>
      </c>
      <c r="I2161" s="646"/>
      <c r="K2161" s="57"/>
      <c r="L2161" s="57"/>
      <c r="M2161" s="638"/>
      <c r="N2161" s="638"/>
      <c r="O2161" s="57"/>
    </row>
    <row r="2162" spans="1:15">
      <c r="A2162" s="57"/>
      <c r="B2162" s="653">
        <v>45166</v>
      </c>
      <c r="C2162" s="654">
        <f t="shared" si="32"/>
        <v>9834416331</v>
      </c>
      <c r="D2162" s="57"/>
      <c r="E2162" s="57"/>
      <c r="F2162" s="657">
        <v>295726219</v>
      </c>
      <c r="G2162" s="672">
        <v>353618575</v>
      </c>
      <c r="H2162" s="646">
        <v>43859</v>
      </c>
      <c r="I2162" s="646"/>
      <c r="K2162" s="57"/>
      <c r="L2162" s="57"/>
      <c r="M2162" s="638"/>
      <c r="N2162" s="638"/>
      <c r="O2162" s="57"/>
    </row>
    <row r="2163" spans="1:15">
      <c r="A2163" s="57"/>
      <c r="B2163" s="653">
        <v>45167</v>
      </c>
      <c r="C2163" s="654">
        <f t="shared" si="32"/>
        <v>9797646021</v>
      </c>
      <c r="D2163" s="57"/>
      <c r="E2163" s="57"/>
      <c r="F2163" s="657">
        <v>258955909</v>
      </c>
      <c r="G2163" s="672">
        <v>353695830</v>
      </c>
      <c r="H2163" s="646">
        <v>46076</v>
      </c>
      <c r="I2163" s="646"/>
      <c r="K2163" s="57"/>
      <c r="L2163" s="57"/>
      <c r="M2163" s="638"/>
      <c r="N2163" s="638"/>
      <c r="O2163" s="57"/>
    </row>
    <row r="2164" spans="1:15">
      <c r="A2164" s="57"/>
      <c r="B2164" s="653">
        <v>45168</v>
      </c>
      <c r="C2164" s="654">
        <f t="shared" si="32"/>
        <v>10035057304</v>
      </c>
      <c r="D2164" s="57"/>
      <c r="E2164" s="57"/>
      <c r="F2164" s="657">
        <v>496367192</v>
      </c>
      <c r="G2164" s="672">
        <v>353745120</v>
      </c>
      <c r="H2164" s="646">
        <v>44797</v>
      </c>
      <c r="I2164" s="646"/>
      <c r="K2164" s="57"/>
      <c r="L2164" s="57"/>
      <c r="M2164" s="638"/>
      <c r="N2164" s="638"/>
      <c r="O2164" s="57"/>
    </row>
    <row r="2165" spans="1:15">
      <c r="A2165" s="57"/>
      <c r="B2165" s="653">
        <v>45169</v>
      </c>
      <c r="C2165" s="654">
        <f t="shared" si="32"/>
        <v>10267834513</v>
      </c>
      <c r="D2165" s="57"/>
      <c r="E2165" s="57"/>
      <c r="F2165" s="657">
        <v>729144401</v>
      </c>
      <c r="G2165" s="672">
        <v>353892948</v>
      </c>
      <c r="H2165" s="646">
        <v>44955</v>
      </c>
      <c r="I2165" s="646"/>
      <c r="K2165" s="57"/>
      <c r="L2165" s="57"/>
      <c r="M2165" s="638"/>
      <c r="N2165" s="638"/>
      <c r="O2165" s="57"/>
    </row>
    <row r="2166" spans="1:15">
      <c r="A2166" s="57"/>
      <c r="B2166" s="653">
        <v>45170</v>
      </c>
      <c r="C2166" s="654">
        <f t="shared" si="32"/>
        <v>9952580671</v>
      </c>
      <c r="D2166" s="57"/>
      <c r="E2166" s="57"/>
      <c r="F2166" s="657">
        <v>413890559</v>
      </c>
      <c r="G2166" s="672">
        <v>354069710</v>
      </c>
      <c r="H2166" s="646">
        <v>50144</v>
      </c>
      <c r="I2166" s="646"/>
      <c r="K2166" s="57"/>
      <c r="L2166" s="57"/>
      <c r="M2166" s="638"/>
      <c r="N2166" s="638"/>
      <c r="O2166" s="57"/>
    </row>
    <row r="2167" spans="1:15">
      <c r="A2167" s="57"/>
      <c r="B2167" s="653">
        <v>45171</v>
      </c>
      <c r="C2167" s="654">
        <f t="shared" si="32"/>
        <v>10269748862</v>
      </c>
      <c r="D2167" s="57"/>
      <c r="E2167" s="57"/>
      <c r="F2167" s="657">
        <v>731058750</v>
      </c>
      <c r="G2167" s="672">
        <v>354098808</v>
      </c>
      <c r="H2167" s="646">
        <v>49097</v>
      </c>
      <c r="I2167" s="646"/>
      <c r="K2167" s="57"/>
      <c r="L2167" s="57"/>
      <c r="M2167" s="638"/>
      <c r="N2167" s="638"/>
      <c r="O2167" s="57"/>
    </row>
    <row r="2168" spans="1:15">
      <c r="A2168" s="57"/>
      <c r="B2168" s="653">
        <v>45172</v>
      </c>
      <c r="C2168" s="654">
        <f t="shared" si="32"/>
        <v>9684824957</v>
      </c>
      <c r="D2168" s="57"/>
      <c r="E2168" s="57"/>
      <c r="F2168" s="657">
        <v>146134845</v>
      </c>
      <c r="G2168" s="672">
        <v>354505187</v>
      </c>
      <c r="H2168" s="646">
        <v>44798</v>
      </c>
      <c r="I2168" s="646"/>
      <c r="K2168" s="57"/>
      <c r="L2168" s="57"/>
      <c r="M2168" s="638"/>
      <c r="N2168" s="638"/>
      <c r="O2168" s="57"/>
    </row>
    <row r="2169" spans="1:15">
      <c r="A2169" s="57"/>
      <c r="B2169" s="653">
        <v>45173</v>
      </c>
      <c r="C2169" s="654">
        <f t="shared" si="32"/>
        <v>10035262621</v>
      </c>
      <c r="D2169" s="57"/>
      <c r="E2169" s="57"/>
      <c r="F2169" s="657">
        <v>496572509</v>
      </c>
      <c r="G2169" s="672">
        <v>354578229</v>
      </c>
      <c r="H2169" s="646">
        <v>43694</v>
      </c>
      <c r="I2169" s="646"/>
      <c r="K2169" s="57"/>
      <c r="L2169" s="57"/>
      <c r="M2169" s="638"/>
      <c r="N2169" s="638"/>
      <c r="O2169" s="57"/>
    </row>
    <row r="2170" spans="1:15">
      <c r="A2170" s="57"/>
      <c r="B2170" s="653">
        <v>45174</v>
      </c>
      <c r="C2170" s="654">
        <f t="shared" si="32"/>
        <v>10414158219</v>
      </c>
      <c r="D2170" s="57"/>
      <c r="E2170" s="57"/>
      <c r="F2170" s="657">
        <v>875468107</v>
      </c>
      <c r="G2170" s="672">
        <v>354653237</v>
      </c>
      <c r="H2170" s="646">
        <v>45207</v>
      </c>
      <c r="I2170" s="646"/>
      <c r="K2170" s="57"/>
      <c r="L2170" s="57"/>
      <c r="M2170" s="638"/>
      <c r="N2170" s="638"/>
      <c r="O2170" s="57"/>
    </row>
    <row r="2171" spans="1:15">
      <c r="A2171" s="57"/>
      <c r="B2171" s="653">
        <v>45175</v>
      </c>
      <c r="C2171" s="654">
        <f t="shared" si="32"/>
        <v>9640856756</v>
      </c>
      <c r="D2171" s="57"/>
      <c r="E2171" s="57"/>
      <c r="F2171" s="657">
        <v>102166644</v>
      </c>
      <c r="G2171" s="672">
        <v>354758097</v>
      </c>
      <c r="H2171" s="646">
        <v>43881</v>
      </c>
      <c r="I2171" s="646"/>
      <c r="K2171" s="57"/>
      <c r="L2171" s="57"/>
      <c r="M2171" s="638"/>
      <c r="N2171" s="638"/>
      <c r="O2171" s="57"/>
    </row>
    <row r="2172" spans="1:15">
      <c r="A2172" s="57"/>
      <c r="B2172" s="653">
        <v>45176</v>
      </c>
      <c r="C2172" s="654">
        <f t="shared" si="32"/>
        <v>10318496407</v>
      </c>
      <c r="D2172" s="57"/>
      <c r="E2172" s="57"/>
      <c r="F2172" s="657">
        <v>779806295</v>
      </c>
      <c r="G2172" s="672">
        <v>354771286</v>
      </c>
      <c r="H2172" s="646">
        <v>50122</v>
      </c>
      <c r="I2172" s="646"/>
      <c r="K2172" s="57"/>
      <c r="L2172" s="57"/>
      <c r="M2172" s="638"/>
      <c r="N2172" s="638"/>
      <c r="O2172" s="57"/>
    </row>
    <row r="2173" spans="1:15">
      <c r="A2173" s="57"/>
      <c r="B2173" s="653">
        <v>45177</v>
      </c>
      <c r="C2173" s="654">
        <f t="shared" si="32"/>
        <v>10458850343</v>
      </c>
      <c r="D2173" s="57"/>
      <c r="E2173" s="57"/>
      <c r="F2173" s="657">
        <v>920160231</v>
      </c>
      <c r="G2173" s="672">
        <v>354797567</v>
      </c>
      <c r="H2173" s="646">
        <v>45154</v>
      </c>
      <c r="I2173" s="646"/>
      <c r="K2173" s="57"/>
      <c r="L2173" s="57"/>
      <c r="M2173" s="638"/>
      <c r="N2173" s="638"/>
      <c r="O2173" s="57"/>
    </row>
    <row r="2174" spans="1:15">
      <c r="A2174" s="57"/>
      <c r="B2174" s="653">
        <v>45178</v>
      </c>
      <c r="C2174" s="654">
        <f t="shared" si="32"/>
        <v>10066232014</v>
      </c>
      <c r="D2174" s="57"/>
      <c r="E2174" s="57"/>
      <c r="F2174" s="657">
        <v>527541902</v>
      </c>
      <c r="G2174" s="672">
        <v>355283028</v>
      </c>
      <c r="H2174" s="646">
        <v>44258</v>
      </c>
      <c r="I2174" s="646"/>
      <c r="K2174" s="57"/>
      <c r="L2174" s="57"/>
      <c r="M2174" s="638"/>
      <c r="N2174" s="638"/>
      <c r="O2174" s="57"/>
    </row>
    <row r="2175" spans="1:15">
      <c r="A2175" s="57"/>
      <c r="B2175" s="653">
        <v>45179</v>
      </c>
      <c r="C2175" s="654">
        <f t="shared" si="32"/>
        <v>10152841875</v>
      </c>
      <c r="D2175" s="57"/>
      <c r="E2175" s="57"/>
      <c r="F2175" s="657">
        <v>614151763</v>
      </c>
      <c r="G2175" s="672">
        <v>355713311</v>
      </c>
      <c r="H2175" s="646">
        <v>43038</v>
      </c>
      <c r="I2175" s="646"/>
      <c r="K2175" s="57"/>
      <c r="L2175" s="57"/>
      <c r="M2175" s="638"/>
      <c r="N2175" s="638"/>
      <c r="O2175" s="57"/>
    </row>
    <row r="2176" spans="1:15">
      <c r="A2176" s="57"/>
      <c r="B2176" s="653">
        <v>45180</v>
      </c>
      <c r="C2176" s="654">
        <f t="shared" si="32"/>
        <v>9908513547</v>
      </c>
      <c r="D2176" s="57"/>
      <c r="E2176" s="57"/>
      <c r="F2176" s="657">
        <v>369823435</v>
      </c>
      <c r="G2176" s="672">
        <v>355881954</v>
      </c>
      <c r="H2176" s="646">
        <v>46680</v>
      </c>
      <c r="I2176" s="646"/>
      <c r="K2176" s="57"/>
      <c r="L2176" s="57"/>
      <c r="M2176" s="638"/>
      <c r="N2176" s="638"/>
      <c r="O2176" s="57"/>
    </row>
    <row r="2177" spans="1:15">
      <c r="A2177" s="57"/>
      <c r="B2177" s="653">
        <v>45181</v>
      </c>
      <c r="C2177" s="654">
        <f t="shared" si="32"/>
        <v>10292164985</v>
      </c>
      <c r="D2177" s="57"/>
      <c r="E2177" s="57"/>
      <c r="F2177" s="657">
        <v>753474873</v>
      </c>
      <c r="G2177" s="672">
        <v>355935578</v>
      </c>
      <c r="H2177" s="646">
        <v>43449</v>
      </c>
      <c r="I2177" s="646"/>
      <c r="K2177" s="57"/>
      <c r="L2177" s="57"/>
      <c r="M2177" s="638"/>
      <c r="N2177" s="638"/>
      <c r="O2177" s="57"/>
    </row>
    <row r="2178" spans="1:15">
      <c r="A2178" s="57"/>
      <c r="B2178" s="653">
        <v>45182</v>
      </c>
      <c r="C2178" s="654">
        <f t="shared" si="32"/>
        <v>10346221219</v>
      </c>
      <c r="D2178" s="57"/>
      <c r="E2178" s="57"/>
      <c r="F2178" s="657">
        <v>807531107</v>
      </c>
      <c r="G2178" s="672">
        <v>355962268</v>
      </c>
      <c r="H2178" s="646">
        <v>50178</v>
      </c>
      <c r="I2178" s="646"/>
      <c r="K2178" s="57"/>
      <c r="L2178" s="57"/>
      <c r="M2178" s="638"/>
      <c r="N2178" s="638"/>
      <c r="O2178" s="57"/>
    </row>
    <row r="2179" spans="1:15">
      <c r="A2179" s="57"/>
      <c r="B2179" s="653">
        <v>45183</v>
      </c>
      <c r="C2179" s="654">
        <f t="shared" si="32"/>
        <v>10150137864</v>
      </c>
      <c r="D2179" s="57"/>
      <c r="E2179" s="57"/>
      <c r="F2179" s="657">
        <v>611447752</v>
      </c>
      <c r="G2179" s="672">
        <v>355994364</v>
      </c>
      <c r="H2179" s="646">
        <v>43299</v>
      </c>
      <c r="I2179" s="646"/>
      <c r="K2179" s="57"/>
      <c r="L2179" s="57"/>
      <c r="M2179" s="638"/>
      <c r="N2179" s="638"/>
      <c r="O2179" s="57"/>
    </row>
    <row r="2180" spans="1:15">
      <c r="A2180" s="57"/>
      <c r="B2180" s="653">
        <v>45184</v>
      </c>
      <c r="C2180" s="654">
        <f t="shared" si="32"/>
        <v>10290920961</v>
      </c>
      <c r="D2180" s="57"/>
      <c r="E2180" s="57"/>
      <c r="F2180" s="657">
        <v>752230849</v>
      </c>
      <c r="G2180" s="672">
        <v>356082842</v>
      </c>
      <c r="H2180" s="646">
        <v>43995</v>
      </c>
      <c r="I2180" s="646"/>
      <c r="K2180" s="57"/>
      <c r="L2180" s="57"/>
      <c r="M2180" s="638"/>
      <c r="N2180" s="638"/>
      <c r="O2180" s="57"/>
    </row>
    <row r="2181" spans="1:15">
      <c r="A2181" s="57"/>
      <c r="B2181" s="653">
        <v>45185</v>
      </c>
      <c r="C2181" s="654">
        <f t="shared" si="32"/>
        <v>10297237653</v>
      </c>
      <c r="D2181" s="57"/>
      <c r="E2181" s="57"/>
      <c r="F2181" s="657">
        <v>758547541</v>
      </c>
      <c r="G2181" s="672">
        <v>356375913</v>
      </c>
      <c r="H2181" s="646">
        <v>49723</v>
      </c>
      <c r="I2181" s="646"/>
      <c r="K2181" s="57"/>
      <c r="L2181" s="57"/>
      <c r="M2181" s="638"/>
      <c r="N2181" s="638"/>
      <c r="O2181" s="57"/>
    </row>
    <row r="2182" spans="1:15">
      <c r="A2182" s="57"/>
      <c r="B2182" s="653">
        <v>45186</v>
      </c>
      <c r="C2182" s="654">
        <f t="shared" si="32"/>
        <v>10392315240</v>
      </c>
      <c r="D2182" s="57"/>
      <c r="E2182" s="57"/>
      <c r="F2182" s="657">
        <v>853625128</v>
      </c>
      <c r="G2182" s="672">
        <v>356445490</v>
      </c>
      <c r="H2182" s="646">
        <v>47282</v>
      </c>
      <c r="I2182" s="646"/>
      <c r="K2182" s="57"/>
      <c r="L2182" s="57"/>
      <c r="M2182" s="638"/>
      <c r="N2182" s="638"/>
      <c r="O2182" s="57"/>
    </row>
    <row r="2183" spans="1:15">
      <c r="A2183" s="57"/>
      <c r="B2183" s="653">
        <v>45187</v>
      </c>
      <c r="C2183" s="654">
        <f t="shared" si="32"/>
        <v>9715227754</v>
      </c>
      <c r="D2183" s="57"/>
      <c r="E2183" s="57"/>
      <c r="F2183" s="657">
        <v>176537642</v>
      </c>
      <c r="G2183" s="672">
        <v>356458420</v>
      </c>
      <c r="H2183" s="646">
        <v>48149</v>
      </c>
      <c r="I2183" s="646"/>
      <c r="K2183" s="57"/>
      <c r="L2183" s="57"/>
      <c r="M2183" s="638"/>
      <c r="N2183" s="638"/>
      <c r="O2183" s="57"/>
    </row>
    <row r="2184" spans="1:15">
      <c r="A2184" s="57"/>
      <c r="B2184" s="653">
        <v>45188</v>
      </c>
      <c r="C2184" s="654">
        <f t="shared" si="32"/>
        <v>10330373342</v>
      </c>
      <c r="D2184" s="57"/>
      <c r="E2184" s="57"/>
      <c r="F2184" s="657">
        <v>791683230</v>
      </c>
      <c r="G2184" s="672">
        <v>356608593</v>
      </c>
      <c r="H2184" s="646">
        <v>49817</v>
      </c>
      <c r="I2184" s="646"/>
      <c r="K2184" s="57"/>
      <c r="L2184" s="57"/>
      <c r="M2184" s="638"/>
      <c r="N2184" s="638"/>
      <c r="O2184" s="57"/>
    </row>
    <row r="2185" spans="1:15">
      <c r="A2185" s="57"/>
      <c r="B2185" s="653">
        <v>45189</v>
      </c>
      <c r="C2185" s="654">
        <f t="shared" si="32"/>
        <v>9776531991</v>
      </c>
      <c r="D2185" s="57"/>
      <c r="E2185" s="57"/>
      <c r="F2185" s="657">
        <v>237841879</v>
      </c>
      <c r="G2185" s="672">
        <v>356726355</v>
      </c>
      <c r="H2185" s="646">
        <v>47006</v>
      </c>
      <c r="I2185" s="646"/>
      <c r="K2185" s="57"/>
      <c r="L2185" s="57"/>
      <c r="M2185" s="638"/>
      <c r="N2185" s="638"/>
      <c r="O2185" s="57"/>
    </row>
    <row r="2186" spans="1:15">
      <c r="A2186" s="57"/>
      <c r="B2186" s="653">
        <v>45190</v>
      </c>
      <c r="C2186" s="654">
        <f t="shared" si="32"/>
        <v>9919255241</v>
      </c>
      <c r="D2186" s="57"/>
      <c r="E2186" s="57"/>
      <c r="F2186" s="657">
        <v>380565129</v>
      </c>
      <c r="G2186" s="672">
        <v>356760921</v>
      </c>
      <c r="H2186" s="646">
        <v>47147</v>
      </c>
      <c r="I2186" s="646"/>
      <c r="K2186" s="57"/>
      <c r="L2186" s="57"/>
      <c r="M2186" s="638"/>
      <c r="N2186" s="638"/>
      <c r="O2186" s="57"/>
    </row>
    <row r="2187" spans="1:15">
      <c r="A2187" s="57"/>
      <c r="B2187" s="653">
        <v>45191</v>
      </c>
      <c r="C2187" s="654">
        <f t="shared" si="32"/>
        <v>9911879656</v>
      </c>
      <c r="D2187" s="57"/>
      <c r="E2187" s="57"/>
      <c r="F2187" s="657">
        <v>373189544</v>
      </c>
      <c r="G2187" s="672">
        <v>356844553</v>
      </c>
      <c r="H2187" s="646">
        <v>46704</v>
      </c>
      <c r="I2187" s="646"/>
      <c r="K2187" s="57"/>
      <c r="L2187" s="57"/>
      <c r="M2187" s="638"/>
      <c r="N2187" s="638"/>
      <c r="O2187" s="57"/>
    </row>
    <row r="2188" spans="1:15">
      <c r="A2188" s="57"/>
      <c r="B2188" s="653">
        <v>45192</v>
      </c>
      <c r="C2188" s="654">
        <f t="shared" si="32"/>
        <v>9796719196</v>
      </c>
      <c r="D2188" s="57"/>
      <c r="E2188" s="57"/>
      <c r="F2188" s="657">
        <v>258029084</v>
      </c>
      <c r="G2188" s="672">
        <v>356920737</v>
      </c>
      <c r="H2188" s="646">
        <v>48407</v>
      </c>
      <c r="I2188" s="646"/>
      <c r="K2188" s="57"/>
      <c r="L2188" s="57"/>
      <c r="M2188" s="638"/>
      <c r="N2188" s="638"/>
      <c r="O2188" s="57"/>
    </row>
    <row r="2189" spans="1:15">
      <c r="A2189" s="57"/>
      <c r="B2189" s="653">
        <v>45193</v>
      </c>
      <c r="C2189" s="654">
        <f t="shared" si="32"/>
        <v>10338185510</v>
      </c>
      <c r="D2189" s="57"/>
      <c r="E2189" s="57"/>
      <c r="F2189" s="657">
        <v>799495398</v>
      </c>
      <c r="G2189" s="672">
        <v>357273341</v>
      </c>
      <c r="H2189" s="646">
        <v>49323</v>
      </c>
      <c r="I2189" s="646"/>
      <c r="K2189" s="57"/>
      <c r="L2189" s="57"/>
      <c r="M2189" s="638"/>
      <c r="N2189" s="638"/>
      <c r="O2189" s="57"/>
    </row>
    <row r="2190" spans="1:15">
      <c r="A2190" s="57"/>
      <c r="B2190" s="653">
        <v>45194</v>
      </c>
      <c r="C2190" s="654">
        <f t="shared" si="32"/>
        <v>10293088421</v>
      </c>
      <c r="D2190" s="57"/>
      <c r="E2190" s="57"/>
      <c r="F2190" s="657">
        <v>754398309</v>
      </c>
      <c r="G2190" s="672">
        <v>357680494</v>
      </c>
      <c r="H2190" s="646">
        <v>45995</v>
      </c>
      <c r="I2190" s="646"/>
      <c r="K2190" s="57"/>
      <c r="L2190" s="57"/>
      <c r="M2190" s="638"/>
      <c r="N2190" s="638"/>
      <c r="O2190" s="57"/>
    </row>
    <row r="2191" spans="1:15">
      <c r="A2191" s="57"/>
      <c r="B2191" s="653">
        <v>45195</v>
      </c>
      <c r="C2191" s="654">
        <f t="shared" si="32"/>
        <v>10175495732</v>
      </c>
      <c r="D2191" s="57"/>
      <c r="E2191" s="57"/>
      <c r="F2191" s="657">
        <v>636805620</v>
      </c>
      <c r="G2191" s="672">
        <v>357752225</v>
      </c>
      <c r="H2191" s="646">
        <v>46432</v>
      </c>
      <c r="I2191" s="646"/>
      <c r="K2191" s="57"/>
      <c r="L2191" s="57"/>
      <c r="M2191" s="638"/>
      <c r="N2191" s="638"/>
      <c r="O2191" s="57"/>
    </row>
    <row r="2192" spans="1:15">
      <c r="A2192" s="57"/>
      <c r="B2192" s="653">
        <v>45196</v>
      </c>
      <c r="C2192" s="654">
        <f t="shared" si="32"/>
        <v>10081046208</v>
      </c>
      <c r="D2192" s="57"/>
      <c r="E2192" s="57"/>
      <c r="F2192" s="657">
        <v>542356096</v>
      </c>
      <c r="G2192" s="672">
        <v>357766420</v>
      </c>
      <c r="H2192" s="646">
        <v>44409</v>
      </c>
      <c r="I2192" s="646"/>
      <c r="K2192" s="57"/>
      <c r="L2192" s="57"/>
      <c r="M2192" s="638"/>
      <c r="N2192" s="638"/>
      <c r="O2192" s="57"/>
    </row>
    <row r="2193" spans="1:15">
      <c r="A2193" s="57"/>
      <c r="B2193" s="653">
        <v>45197</v>
      </c>
      <c r="C2193" s="654">
        <f t="shared" si="32"/>
        <v>9771982987</v>
      </c>
      <c r="D2193" s="57"/>
      <c r="E2193" s="57"/>
      <c r="F2193" s="657">
        <v>233292875</v>
      </c>
      <c r="G2193" s="672">
        <v>358150787</v>
      </c>
      <c r="H2193" s="646">
        <v>48499</v>
      </c>
      <c r="I2193" s="646"/>
      <c r="K2193" s="57"/>
      <c r="L2193" s="57"/>
      <c r="M2193" s="638"/>
      <c r="N2193" s="638"/>
      <c r="O2193" s="57"/>
    </row>
    <row r="2194" spans="1:15">
      <c r="A2194" s="57"/>
      <c r="B2194" s="653">
        <v>45198</v>
      </c>
      <c r="C2194" s="654">
        <f t="shared" si="32"/>
        <v>9906701443</v>
      </c>
      <c r="D2194" s="57"/>
      <c r="E2194" s="57"/>
      <c r="F2194" s="657">
        <v>368011331</v>
      </c>
      <c r="G2194" s="672">
        <v>358424218</v>
      </c>
      <c r="H2194" s="646">
        <v>45823</v>
      </c>
      <c r="I2194" s="646"/>
      <c r="K2194" s="57"/>
      <c r="L2194" s="57"/>
      <c r="M2194" s="638"/>
      <c r="N2194" s="638"/>
      <c r="O2194" s="57"/>
    </row>
    <row r="2195" spans="1:15">
      <c r="A2195" s="57"/>
      <c r="B2195" s="653">
        <v>45199</v>
      </c>
      <c r="C2195" s="654">
        <f t="shared" si="32"/>
        <v>10320977462</v>
      </c>
      <c r="D2195" s="57"/>
      <c r="E2195" s="57"/>
      <c r="F2195" s="657">
        <v>782287350</v>
      </c>
      <c r="G2195" s="672">
        <v>358568235</v>
      </c>
      <c r="H2195" s="646">
        <v>46337</v>
      </c>
      <c r="I2195" s="646"/>
      <c r="K2195" s="57"/>
      <c r="L2195" s="57"/>
      <c r="M2195" s="638"/>
      <c r="N2195" s="638"/>
      <c r="O2195" s="57"/>
    </row>
    <row r="2196" spans="1:15">
      <c r="A2196" s="57"/>
      <c r="B2196" s="653">
        <v>45200</v>
      </c>
      <c r="C2196" s="654">
        <f t="shared" si="32"/>
        <v>10464253824</v>
      </c>
      <c r="D2196" s="57"/>
      <c r="E2196" s="57"/>
      <c r="F2196" s="657">
        <v>925563712</v>
      </c>
      <c r="G2196" s="672">
        <v>358676261</v>
      </c>
      <c r="H2196" s="646">
        <v>44873</v>
      </c>
      <c r="I2196" s="646"/>
      <c r="K2196" s="57"/>
      <c r="L2196" s="57"/>
      <c r="M2196" s="638"/>
      <c r="N2196" s="638"/>
      <c r="O2196" s="57"/>
    </row>
    <row r="2197" spans="1:15">
      <c r="A2197" s="57"/>
      <c r="B2197" s="653">
        <v>45201</v>
      </c>
      <c r="C2197" s="654">
        <f t="shared" si="32"/>
        <v>10069008954</v>
      </c>
      <c r="D2197" s="57"/>
      <c r="E2197" s="57"/>
      <c r="F2197" s="657">
        <v>530318842</v>
      </c>
      <c r="G2197" s="672">
        <v>358747140</v>
      </c>
      <c r="H2197" s="646">
        <v>43822</v>
      </c>
      <c r="I2197" s="646"/>
      <c r="K2197" s="57"/>
      <c r="L2197" s="57"/>
      <c r="M2197" s="638"/>
      <c r="N2197" s="638"/>
      <c r="O2197" s="57"/>
    </row>
    <row r="2198" spans="1:15">
      <c r="A2198" s="57"/>
      <c r="B2198" s="653">
        <v>45202</v>
      </c>
      <c r="C2198" s="654">
        <f t="shared" si="32"/>
        <v>10267024700</v>
      </c>
      <c r="D2198" s="57"/>
      <c r="E2198" s="57"/>
      <c r="F2198" s="657">
        <v>728334588</v>
      </c>
      <c r="G2198" s="672">
        <v>358846676</v>
      </c>
      <c r="H2198" s="646">
        <v>49615</v>
      </c>
      <c r="I2198" s="646"/>
      <c r="K2198" s="57"/>
      <c r="L2198" s="57"/>
      <c r="M2198" s="638"/>
      <c r="N2198" s="638"/>
      <c r="O2198" s="57"/>
    </row>
    <row r="2199" spans="1:15">
      <c r="A2199" s="57"/>
      <c r="B2199" s="653">
        <v>45203</v>
      </c>
      <c r="C2199" s="654">
        <f t="shared" si="32"/>
        <v>10070351406</v>
      </c>
      <c r="D2199" s="57"/>
      <c r="E2199" s="57"/>
      <c r="F2199" s="657">
        <v>531661294</v>
      </c>
      <c r="G2199" s="672">
        <v>358877815</v>
      </c>
      <c r="H2199" s="646">
        <v>46407</v>
      </c>
      <c r="I2199" s="646"/>
      <c r="K2199" s="57"/>
      <c r="L2199" s="57"/>
      <c r="M2199" s="638"/>
      <c r="N2199" s="638"/>
      <c r="O2199" s="57"/>
    </row>
    <row r="2200" spans="1:15">
      <c r="A2200" s="57"/>
      <c r="B2200" s="653">
        <v>45204</v>
      </c>
      <c r="C2200" s="654">
        <f t="shared" si="32"/>
        <v>10021283320</v>
      </c>
      <c r="D2200" s="57"/>
      <c r="E2200" s="57"/>
      <c r="F2200" s="657">
        <v>482593208</v>
      </c>
      <c r="G2200" s="672">
        <v>359049424</v>
      </c>
      <c r="H2200" s="646">
        <v>47939</v>
      </c>
      <c r="I2200" s="646"/>
      <c r="K2200" s="57"/>
      <c r="L2200" s="57"/>
      <c r="M2200" s="638"/>
      <c r="N2200" s="638"/>
      <c r="O2200" s="57"/>
    </row>
    <row r="2201" spans="1:15">
      <c r="A2201" s="57"/>
      <c r="B2201" s="653">
        <v>45205</v>
      </c>
      <c r="C2201" s="654">
        <f t="shared" si="32"/>
        <v>10190803766</v>
      </c>
      <c r="D2201" s="57"/>
      <c r="E2201" s="57"/>
      <c r="F2201" s="657">
        <v>652113654</v>
      </c>
      <c r="G2201" s="672">
        <v>359113946</v>
      </c>
      <c r="H2201" s="646">
        <v>47659</v>
      </c>
      <c r="I2201" s="646"/>
      <c r="K2201" s="57"/>
      <c r="L2201" s="57"/>
      <c r="M2201" s="638"/>
      <c r="N2201" s="638"/>
      <c r="O2201" s="57"/>
    </row>
    <row r="2202" spans="1:15">
      <c r="A2202" s="57"/>
      <c r="B2202" s="653">
        <v>45206</v>
      </c>
      <c r="C2202" s="654">
        <f t="shared" si="32"/>
        <v>9788426961</v>
      </c>
      <c r="D2202" s="57"/>
      <c r="E2202" s="57"/>
      <c r="F2202" s="657">
        <v>249736849</v>
      </c>
      <c r="G2202" s="672">
        <v>359307843</v>
      </c>
      <c r="H2202" s="646">
        <v>47972</v>
      </c>
      <c r="I2202" s="646"/>
      <c r="K2202" s="57"/>
      <c r="L2202" s="57"/>
      <c r="M2202" s="638"/>
      <c r="N2202" s="638"/>
      <c r="O2202" s="57"/>
    </row>
    <row r="2203" spans="1:15">
      <c r="A2203" s="57"/>
      <c r="B2203" s="653">
        <v>45207</v>
      </c>
      <c r="C2203" s="654">
        <f t="shared" si="32"/>
        <v>9893343349</v>
      </c>
      <c r="D2203" s="57"/>
      <c r="E2203" s="57"/>
      <c r="F2203" s="657">
        <v>354653237</v>
      </c>
      <c r="G2203" s="672">
        <v>359309655</v>
      </c>
      <c r="H2203" s="646">
        <v>48167</v>
      </c>
      <c r="I2203" s="646"/>
      <c r="K2203" s="57"/>
      <c r="L2203" s="57"/>
      <c r="M2203" s="638"/>
      <c r="N2203" s="638"/>
      <c r="O2203" s="57"/>
    </row>
    <row r="2204" spans="1:15">
      <c r="A2204" s="57"/>
      <c r="B2204" s="653">
        <v>45208</v>
      </c>
      <c r="C2204" s="654">
        <f t="shared" si="32"/>
        <v>10489950679</v>
      </c>
      <c r="D2204" s="57"/>
      <c r="E2204" s="57"/>
      <c r="F2204" s="657">
        <v>951260567</v>
      </c>
      <c r="G2204" s="672">
        <v>359347661</v>
      </c>
      <c r="H2204" s="646">
        <v>47739</v>
      </c>
      <c r="I2204" s="646"/>
      <c r="K2204" s="57"/>
      <c r="L2204" s="57"/>
      <c r="M2204" s="638"/>
      <c r="N2204" s="638"/>
      <c r="O2204" s="57"/>
    </row>
    <row r="2205" spans="1:15">
      <c r="A2205" s="57"/>
      <c r="B2205" s="653">
        <v>45209</v>
      </c>
      <c r="C2205" s="654">
        <f t="shared" si="32"/>
        <v>10509922025</v>
      </c>
      <c r="D2205" s="57"/>
      <c r="E2205" s="57"/>
      <c r="F2205" s="657">
        <v>971231913</v>
      </c>
      <c r="G2205" s="672">
        <v>359384093</v>
      </c>
      <c r="H2205" s="646">
        <v>46988</v>
      </c>
      <c r="I2205" s="646"/>
      <c r="K2205" s="57"/>
      <c r="L2205" s="57"/>
      <c r="M2205" s="638"/>
      <c r="N2205" s="638"/>
      <c r="O2205" s="57"/>
    </row>
    <row r="2206" spans="1:15">
      <c r="A2206" s="57"/>
      <c r="B2206" s="653">
        <v>45210</v>
      </c>
      <c r="C2206" s="654">
        <f t="shared" si="32"/>
        <v>9711469472</v>
      </c>
      <c r="D2206" s="57"/>
      <c r="E2206" s="57"/>
      <c r="F2206" s="657">
        <v>172779360</v>
      </c>
      <c r="G2206" s="672">
        <v>359879627</v>
      </c>
      <c r="H2206" s="646">
        <v>43171</v>
      </c>
      <c r="I2206" s="646"/>
      <c r="K2206" s="57"/>
      <c r="L2206" s="57"/>
      <c r="M2206" s="638"/>
      <c r="N2206" s="638"/>
      <c r="O2206" s="57"/>
    </row>
    <row r="2207" spans="1:15">
      <c r="A2207" s="57"/>
      <c r="B2207" s="653">
        <v>45211</v>
      </c>
      <c r="C2207" s="654">
        <f t="shared" si="32"/>
        <v>10062972314</v>
      </c>
      <c r="D2207" s="57"/>
      <c r="E2207" s="57"/>
      <c r="F2207" s="657">
        <v>524282202</v>
      </c>
      <c r="G2207" s="672">
        <v>359882438</v>
      </c>
      <c r="H2207" s="646">
        <v>46035</v>
      </c>
      <c r="I2207" s="646"/>
      <c r="K2207" s="57"/>
      <c r="L2207" s="57"/>
      <c r="M2207" s="638"/>
      <c r="N2207" s="638"/>
      <c r="O2207" s="57"/>
    </row>
    <row r="2208" spans="1:15">
      <c r="A2208" s="57"/>
      <c r="B2208" s="653">
        <v>45212</v>
      </c>
      <c r="C2208" s="654">
        <f t="shared" ref="C2208:C2271" si="33">F2208+(F$88*28679+98765)+(G$88*6587+87654)+(E$88*9537+76543)+(J$88*5713+4528)</f>
        <v>9919428745</v>
      </c>
      <c r="D2208" s="57"/>
      <c r="E2208" s="57"/>
      <c r="F2208" s="657">
        <v>380738633</v>
      </c>
      <c r="G2208" s="672">
        <v>359987402</v>
      </c>
      <c r="H2208" s="646">
        <v>49370</v>
      </c>
      <c r="I2208" s="646"/>
      <c r="K2208" s="57"/>
      <c r="L2208" s="57"/>
      <c r="M2208" s="638"/>
      <c r="N2208" s="638"/>
      <c r="O2208" s="57"/>
    </row>
    <row r="2209" spans="1:15">
      <c r="A2209" s="57"/>
      <c r="B2209" s="653">
        <v>45213</v>
      </c>
      <c r="C2209" s="654">
        <f t="shared" si="33"/>
        <v>9982353255</v>
      </c>
      <c r="D2209" s="57"/>
      <c r="E2209" s="57"/>
      <c r="F2209" s="657">
        <v>443663143</v>
      </c>
      <c r="G2209" s="672">
        <v>360161992</v>
      </c>
      <c r="H2209" s="646">
        <v>49281</v>
      </c>
      <c r="I2209" s="646"/>
      <c r="K2209" s="57"/>
      <c r="L2209" s="57"/>
      <c r="M2209" s="638"/>
      <c r="N2209" s="638"/>
      <c r="O2209" s="57"/>
    </row>
    <row r="2210" spans="1:15">
      <c r="A2210" s="57"/>
      <c r="B2210" s="653">
        <v>45214</v>
      </c>
      <c r="C2210" s="654">
        <f t="shared" si="33"/>
        <v>9841910672</v>
      </c>
      <c r="D2210" s="57"/>
      <c r="E2210" s="57"/>
      <c r="F2210" s="657">
        <v>303220560</v>
      </c>
      <c r="G2210" s="672">
        <v>360204210</v>
      </c>
      <c r="H2210" s="646">
        <v>43439</v>
      </c>
      <c r="I2210" s="646"/>
      <c r="K2210" s="57"/>
      <c r="L2210" s="57"/>
      <c r="M2210" s="638"/>
      <c r="N2210" s="638"/>
      <c r="O2210" s="57"/>
    </row>
    <row r="2211" spans="1:15">
      <c r="A2211" s="57"/>
      <c r="B2211" s="653">
        <v>45215</v>
      </c>
      <c r="C2211" s="654">
        <f t="shared" si="33"/>
        <v>10464518370</v>
      </c>
      <c r="D2211" s="57"/>
      <c r="E2211" s="57"/>
      <c r="F2211" s="657">
        <v>925828258</v>
      </c>
      <c r="G2211" s="672">
        <v>360627269</v>
      </c>
      <c r="H2211" s="646">
        <v>45532</v>
      </c>
      <c r="I2211" s="646"/>
      <c r="K2211" s="57"/>
      <c r="L2211" s="57"/>
      <c r="M2211" s="638"/>
      <c r="N2211" s="638"/>
      <c r="O2211" s="57"/>
    </row>
    <row r="2212" spans="1:15">
      <c r="A2212" s="57"/>
      <c r="B2212" s="653">
        <v>45216</v>
      </c>
      <c r="C2212" s="654">
        <f t="shared" si="33"/>
        <v>9672210372</v>
      </c>
      <c r="D2212" s="57"/>
      <c r="E2212" s="57"/>
      <c r="F2212" s="657">
        <v>133520260</v>
      </c>
      <c r="G2212" s="672">
        <v>360630981</v>
      </c>
      <c r="H2212" s="646">
        <v>46729</v>
      </c>
      <c r="I2212" s="646"/>
      <c r="K2212" s="57"/>
      <c r="L2212" s="57"/>
      <c r="M2212" s="638"/>
      <c r="N2212" s="638"/>
      <c r="O2212" s="57"/>
    </row>
    <row r="2213" spans="1:15">
      <c r="A2213" s="57"/>
      <c r="B2213" s="653">
        <v>45217</v>
      </c>
      <c r="C2213" s="654">
        <f t="shared" si="33"/>
        <v>10427364665</v>
      </c>
      <c r="D2213" s="57"/>
      <c r="E2213" s="57"/>
      <c r="F2213" s="657">
        <v>888674553</v>
      </c>
      <c r="G2213" s="672">
        <v>360926587</v>
      </c>
      <c r="H2213" s="646">
        <v>47747</v>
      </c>
      <c r="I2213" s="646"/>
      <c r="K2213" s="57"/>
      <c r="L2213" s="57"/>
      <c r="M2213" s="638"/>
      <c r="N2213" s="638"/>
      <c r="O2213" s="57"/>
    </row>
    <row r="2214" spans="1:15">
      <c r="A2214" s="57"/>
      <c r="B2214" s="653">
        <v>45218</v>
      </c>
      <c r="C2214" s="654">
        <f t="shared" si="33"/>
        <v>10036259500</v>
      </c>
      <c r="D2214" s="57"/>
      <c r="E2214" s="57"/>
      <c r="F2214" s="657">
        <v>497569388</v>
      </c>
      <c r="G2214" s="672">
        <v>361199745</v>
      </c>
      <c r="H2214" s="646">
        <v>48940</v>
      </c>
      <c r="I2214" s="646"/>
      <c r="K2214" s="57"/>
      <c r="L2214" s="57"/>
      <c r="M2214" s="638"/>
      <c r="N2214" s="638"/>
      <c r="O2214" s="57"/>
    </row>
    <row r="2215" spans="1:15">
      <c r="A2215" s="57"/>
      <c r="B2215" s="653">
        <v>45219</v>
      </c>
      <c r="C2215" s="654">
        <f t="shared" si="33"/>
        <v>10281720114</v>
      </c>
      <c r="D2215" s="57"/>
      <c r="E2215" s="57"/>
      <c r="F2215" s="657">
        <v>743030002</v>
      </c>
      <c r="G2215" s="672">
        <v>361251529</v>
      </c>
      <c r="H2215" s="646">
        <v>49343</v>
      </c>
      <c r="I2215" s="646"/>
      <c r="K2215" s="57"/>
      <c r="L2215" s="57"/>
      <c r="M2215" s="638"/>
      <c r="N2215" s="638"/>
      <c r="O2215" s="57"/>
    </row>
    <row r="2216" spans="1:15">
      <c r="A2216" s="57"/>
      <c r="B2216" s="653">
        <v>45220</v>
      </c>
      <c r="C2216" s="654">
        <f t="shared" si="33"/>
        <v>9669503309</v>
      </c>
      <c r="D2216" s="57"/>
      <c r="E2216" s="57"/>
      <c r="F2216" s="657">
        <v>130813197</v>
      </c>
      <c r="G2216" s="672">
        <v>361349864</v>
      </c>
      <c r="H2216" s="646">
        <v>50055</v>
      </c>
      <c r="I2216" s="646"/>
      <c r="K2216" s="57"/>
      <c r="L2216" s="57"/>
      <c r="M2216" s="638"/>
      <c r="N2216" s="638"/>
      <c r="O2216" s="57"/>
    </row>
    <row r="2217" spans="1:15">
      <c r="A2217" s="57"/>
      <c r="B2217" s="653">
        <v>45221</v>
      </c>
      <c r="C2217" s="654">
        <f t="shared" si="33"/>
        <v>10074407179</v>
      </c>
      <c r="D2217" s="57"/>
      <c r="E2217" s="57"/>
      <c r="F2217" s="657">
        <v>535717067</v>
      </c>
      <c r="G2217" s="672">
        <v>361425590</v>
      </c>
      <c r="H2217" s="646">
        <v>48036</v>
      </c>
      <c r="I2217" s="646"/>
      <c r="K2217" s="57"/>
      <c r="L2217" s="57"/>
      <c r="M2217" s="638"/>
      <c r="N2217" s="638"/>
      <c r="O2217" s="57"/>
    </row>
    <row r="2218" spans="1:15">
      <c r="A2218" s="57"/>
      <c r="B2218" s="653">
        <v>45222</v>
      </c>
      <c r="C2218" s="654">
        <f t="shared" si="33"/>
        <v>10142585274</v>
      </c>
      <c r="D2218" s="57"/>
      <c r="E2218" s="57"/>
      <c r="F2218" s="657">
        <v>603895162</v>
      </c>
      <c r="G2218" s="672">
        <v>361485738</v>
      </c>
      <c r="H2218" s="646">
        <v>46571</v>
      </c>
      <c r="I2218" s="646"/>
      <c r="K2218" s="57"/>
      <c r="L2218" s="57"/>
      <c r="M2218" s="638"/>
      <c r="N2218" s="638"/>
      <c r="O2218" s="57"/>
    </row>
    <row r="2219" spans="1:15">
      <c r="A2219" s="57"/>
      <c r="B2219" s="653">
        <v>45223</v>
      </c>
      <c r="C2219" s="654">
        <f t="shared" si="33"/>
        <v>10270621824</v>
      </c>
      <c r="D2219" s="57"/>
      <c r="E2219" s="57"/>
      <c r="F2219" s="657">
        <v>731931712</v>
      </c>
      <c r="G2219" s="672">
        <v>361572408</v>
      </c>
      <c r="H2219" s="646">
        <v>49068</v>
      </c>
      <c r="I2219" s="646"/>
      <c r="K2219" s="57"/>
      <c r="L2219" s="57"/>
      <c r="M2219" s="638"/>
      <c r="N2219" s="638"/>
      <c r="O2219" s="57"/>
    </row>
    <row r="2220" spans="1:15">
      <c r="A2220" s="57"/>
      <c r="B2220" s="653">
        <v>45224</v>
      </c>
      <c r="C2220" s="654">
        <f t="shared" si="33"/>
        <v>10326109612</v>
      </c>
      <c r="D2220" s="57"/>
      <c r="E2220" s="57"/>
      <c r="F2220" s="657">
        <v>787419500</v>
      </c>
      <c r="G2220" s="672">
        <v>361713730</v>
      </c>
      <c r="H2220" s="646">
        <v>43125</v>
      </c>
      <c r="I2220" s="646"/>
      <c r="K2220" s="57"/>
      <c r="L2220" s="57"/>
      <c r="M2220" s="638"/>
      <c r="N2220" s="638"/>
      <c r="O2220" s="57"/>
    </row>
    <row r="2221" spans="1:15">
      <c r="A2221" s="57"/>
      <c r="B2221" s="653">
        <v>45225</v>
      </c>
      <c r="C2221" s="654">
        <f t="shared" si="33"/>
        <v>10507580622</v>
      </c>
      <c r="D2221" s="57"/>
      <c r="E2221" s="57"/>
      <c r="F2221" s="657">
        <v>968890510</v>
      </c>
      <c r="G2221" s="672">
        <v>361777102</v>
      </c>
      <c r="H2221" s="646">
        <v>48444</v>
      </c>
      <c r="I2221" s="646"/>
      <c r="K2221" s="57"/>
      <c r="L2221" s="57"/>
      <c r="M2221" s="638"/>
      <c r="N2221" s="638"/>
      <c r="O2221" s="57"/>
    </row>
    <row r="2222" spans="1:15">
      <c r="A2222" s="57"/>
      <c r="B2222" s="653">
        <v>45226</v>
      </c>
      <c r="C2222" s="654">
        <f t="shared" si="33"/>
        <v>10089981010</v>
      </c>
      <c r="D2222" s="57"/>
      <c r="E2222" s="57"/>
      <c r="F2222" s="657">
        <v>551290898</v>
      </c>
      <c r="G2222" s="672">
        <v>361947981</v>
      </c>
      <c r="H2222" s="646">
        <v>46621</v>
      </c>
      <c r="I2222" s="646"/>
      <c r="K2222" s="57"/>
      <c r="L2222" s="57"/>
      <c r="M2222" s="638"/>
      <c r="N2222" s="638"/>
      <c r="O2222" s="57"/>
    </row>
    <row r="2223" spans="1:15">
      <c r="A2223" s="57"/>
      <c r="B2223" s="653">
        <v>45227</v>
      </c>
      <c r="C2223" s="654">
        <f t="shared" si="33"/>
        <v>10316064837</v>
      </c>
      <c r="D2223" s="57"/>
      <c r="E2223" s="57"/>
      <c r="F2223" s="657">
        <v>777374725</v>
      </c>
      <c r="G2223" s="672">
        <v>362086554</v>
      </c>
      <c r="H2223" s="646">
        <v>49136</v>
      </c>
      <c r="I2223" s="646"/>
      <c r="K2223" s="57"/>
      <c r="L2223" s="57"/>
      <c r="M2223" s="638"/>
      <c r="N2223" s="638"/>
      <c r="O2223" s="57"/>
    </row>
    <row r="2224" spans="1:15">
      <c r="A2224" s="57"/>
      <c r="B2224" s="653">
        <v>45228</v>
      </c>
      <c r="C2224" s="654">
        <f t="shared" si="33"/>
        <v>10504366772</v>
      </c>
      <c r="D2224" s="57"/>
      <c r="E2224" s="57"/>
      <c r="F2224" s="657">
        <v>965676660</v>
      </c>
      <c r="G2224" s="672">
        <v>362189069</v>
      </c>
      <c r="H2224" s="646">
        <v>48875</v>
      </c>
      <c r="I2224" s="646"/>
      <c r="K2224" s="57"/>
      <c r="L2224" s="57"/>
      <c r="M2224" s="638"/>
      <c r="N2224" s="638"/>
      <c r="O2224" s="57"/>
    </row>
    <row r="2225" spans="1:15">
      <c r="A2225" s="57"/>
      <c r="B2225" s="653">
        <v>45229</v>
      </c>
      <c r="C2225" s="654">
        <f t="shared" si="33"/>
        <v>10232338111</v>
      </c>
      <c r="D2225" s="57"/>
      <c r="E2225" s="57"/>
      <c r="F2225" s="657">
        <v>693647999</v>
      </c>
      <c r="G2225" s="672">
        <v>362201791</v>
      </c>
      <c r="H2225" s="646">
        <v>44818</v>
      </c>
      <c r="I2225" s="646"/>
      <c r="K2225" s="57"/>
      <c r="L2225" s="57"/>
      <c r="M2225" s="638"/>
      <c r="N2225" s="638"/>
      <c r="O2225" s="57"/>
    </row>
    <row r="2226" spans="1:15">
      <c r="A2226" s="57"/>
      <c r="B2226" s="653">
        <v>45230</v>
      </c>
      <c r="C2226" s="654">
        <f t="shared" si="33"/>
        <v>9681696184</v>
      </c>
      <c r="D2226" s="57"/>
      <c r="E2226" s="57"/>
      <c r="F2226" s="657">
        <v>143006072</v>
      </c>
      <c r="G2226" s="672">
        <v>362273416</v>
      </c>
      <c r="H2226" s="646">
        <v>45650</v>
      </c>
      <c r="I2226" s="646"/>
      <c r="K2226" s="57"/>
      <c r="L2226" s="57"/>
      <c r="M2226" s="638"/>
      <c r="N2226" s="638"/>
      <c r="O2226" s="57"/>
    </row>
    <row r="2227" spans="1:15">
      <c r="A2227" s="57"/>
      <c r="B2227" s="653">
        <v>45231</v>
      </c>
      <c r="C2227" s="654">
        <f t="shared" si="33"/>
        <v>10193557531</v>
      </c>
      <c r="D2227" s="57"/>
      <c r="E2227" s="57"/>
      <c r="F2227" s="657">
        <v>654867419</v>
      </c>
      <c r="G2227" s="672">
        <v>362282632</v>
      </c>
      <c r="H2227" s="646">
        <v>47522</v>
      </c>
      <c r="I2227" s="646"/>
      <c r="K2227" s="57"/>
      <c r="L2227" s="57"/>
      <c r="M2227" s="638"/>
      <c r="N2227" s="638"/>
      <c r="O2227" s="57"/>
    </row>
    <row r="2228" spans="1:15">
      <c r="A2228" s="57"/>
      <c r="B2228" s="653">
        <v>45232</v>
      </c>
      <c r="C2228" s="654">
        <f t="shared" si="33"/>
        <v>10297260743</v>
      </c>
      <c r="D2228" s="57"/>
      <c r="E2228" s="57"/>
      <c r="F2228" s="657">
        <v>758570631</v>
      </c>
      <c r="G2228" s="672">
        <v>362472479</v>
      </c>
      <c r="H2228" s="646">
        <v>47201</v>
      </c>
      <c r="I2228" s="646"/>
      <c r="K2228" s="57"/>
      <c r="L2228" s="57"/>
      <c r="M2228" s="638"/>
      <c r="N2228" s="638"/>
      <c r="O2228" s="57"/>
    </row>
    <row r="2229" spans="1:15">
      <c r="A2229" s="57"/>
      <c r="B2229" s="653">
        <v>45233</v>
      </c>
      <c r="C2229" s="654">
        <f t="shared" si="33"/>
        <v>10475201909</v>
      </c>
      <c r="D2229" s="57"/>
      <c r="E2229" s="57"/>
      <c r="F2229" s="657">
        <v>936511797</v>
      </c>
      <c r="G2229" s="672">
        <v>362532832</v>
      </c>
      <c r="H2229" s="646">
        <v>50368</v>
      </c>
      <c r="I2229" s="646"/>
      <c r="K2229" s="57"/>
      <c r="L2229" s="57"/>
      <c r="M2229" s="638"/>
      <c r="N2229" s="638"/>
      <c r="O2229" s="57"/>
    </row>
    <row r="2230" spans="1:15">
      <c r="A2230" s="57"/>
      <c r="B2230" s="653">
        <v>45234</v>
      </c>
      <c r="C2230" s="654">
        <f t="shared" si="33"/>
        <v>10268083368</v>
      </c>
      <c r="D2230" s="57"/>
      <c r="E2230" s="57"/>
      <c r="F2230" s="657">
        <v>729393256</v>
      </c>
      <c r="G2230" s="672">
        <v>362746396</v>
      </c>
      <c r="H2230" s="646">
        <v>48258</v>
      </c>
      <c r="I2230" s="646"/>
      <c r="K2230" s="57"/>
      <c r="L2230" s="57"/>
      <c r="M2230" s="638"/>
      <c r="N2230" s="638"/>
      <c r="O2230" s="57"/>
    </row>
    <row r="2231" spans="1:15">
      <c r="A2231" s="57"/>
      <c r="B2231" s="653">
        <v>45235</v>
      </c>
      <c r="C2231" s="654">
        <f t="shared" si="33"/>
        <v>9674647273</v>
      </c>
      <c r="D2231" s="57"/>
      <c r="E2231" s="57"/>
      <c r="F2231" s="657">
        <v>135957161</v>
      </c>
      <c r="G2231" s="672">
        <v>362849505</v>
      </c>
      <c r="H2231" s="646">
        <v>48647</v>
      </c>
      <c r="I2231" s="646"/>
      <c r="K2231" s="57"/>
      <c r="L2231" s="57"/>
      <c r="M2231" s="638"/>
      <c r="N2231" s="638"/>
      <c r="O2231" s="57"/>
    </row>
    <row r="2232" spans="1:15">
      <c r="A2232" s="57"/>
      <c r="B2232" s="653">
        <v>45236</v>
      </c>
      <c r="C2232" s="654">
        <f t="shared" si="33"/>
        <v>10387392909</v>
      </c>
      <c r="D2232" s="57"/>
      <c r="E2232" s="57"/>
      <c r="F2232" s="657">
        <v>848702797</v>
      </c>
      <c r="G2232" s="672">
        <v>362851339</v>
      </c>
      <c r="H2232" s="646">
        <v>47864</v>
      </c>
      <c r="I2232" s="646"/>
      <c r="K2232" s="57"/>
      <c r="L2232" s="57"/>
      <c r="M2232" s="638"/>
      <c r="N2232" s="638"/>
      <c r="O2232" s="57"/>
    </row>
    <row r="2233" spans="1:15">
      <c r="A2233" s="57"/>
      <c r="B2233" s="653">
        <v>45237</v>
      </c>
      <c r="C2233" s="654">
        <f t="shared" si="33"/>
        <v>9676671784</v>
      </c>
      <c r="D2233" s="57"/>
      <c r="E2233" s="57"/>
      <c r="F2233" s="657">
        <v>137981672</v>
      </c>
      <c r="G2233" s="672">
        <v>362952540</v>
      </c>
      <c r="H2233" s="646">
        <v>44496</v>
      </c>
      <c r="I2233" s="646"/>
      <c r="K2233" s="57"/>
      <c r="L2233" s="57"/>
      <c r="M2233" s="638"/>
      <c r="N2233" s="638"/>
      <c r="O2233" s="57"/>
    </row>
    <row r="2234" spans="1:15">
      <c r="A2234" s="57"/>
      <c r="B2234" s="653">
        <v>45238</v>
      </c>
      <c r="C2234" s="654">
        <f t="shared" si="33"/>
        <v>9926123344</v>
      </c>
      <c r="D2234" s="57"/>
      <c r="E2234" s="57"/>
      <c r="F2234" s="657">
        <v>387433232</v>
      </c>
      <c r="G2234" s="672">
        <v>362998165</v>
      </c>
      <c r="H2234" s="646">
        <v>43302</v>
      </c>
      <c r="I2234" s="646"/>
      <c r="K2234" s="57"/>
      <c r="L2234" s="57"/>
      <c r="M2234" s="638"/>
      <c r="N2234" s="638"/>
      <c r="O2234" s="57"/>
    </row>
    <row r="2235" spans="1:15">
      <c r="A2235" s="57"/>
      <c r="B2235" s="653">
        <v>45239</v>
      </c>
      <c r="C2235" s="654">
        <f t="shared" si="33"/>
        <v>10430981873</v>
      </c>
      <c r="D2235" s="57"/>
      <c r="E2235" s="57"/>
      <c r="F2235" s="657">
        <v>892291761</v>
      </c>
      <c r="G2235" s="672">
        <v>364104954</v>
      </c>
      <c r="H2235" s="646">
        <v>48108</v>
      </c>
      <c r="I2235" s="646"/>
      <c r="K2235" s="57"/>
      <c r="L2235" s="57"/>
      <c r="M2235" s="638"/>
      <c r="N2235" s="638"/>
      <c r="O2235" s="57"/>
    </row>
    <row r="2236" spans="1:15">
      <c r="A2236" s="57"/>
      <c r="B2236" s="653">
        <v>45240</v>
      </c>
      <c r="C2236" s="654">
        <f t="shared" si="33"/>
        <v>10117073108</v>
      </c>
      <c r="D2236" s="57"/>
      <c r="E2236" s="57"/>
      <c r="F2236" s="657">
        <v>578382996</v>
      </c>
      <c r="G2236" s="672">
        <v>364327997</v>
      </c>
      <c r="H2236" s="646">
        <v>49682</v>
      </c>
      <c r="I2236" s="646"/>
      <c r="K2236" s="57"/>
      <c r="L2236" s="57"/>
      <c r="M2236" s="638"/>
      <c r="N2236" s="638"/>
      <c r="O2236" s="57"/>
    </row>
    <row r="2237" spans="1:15">
      <c r="A2237" s="57"/>
      <c r="B2237" s="653">
        <v>45241</v>
      </c>
      <c r="C2237" s="654">
        <f t="shared" si="33"/>
        <v>10037781628</v>
      </c>
      <c r="D2237" s="57"/>
      <c r="E2237" s="57"/>
      <c r="F2237" s="657">
        <v>499091516</v>
      </c>
      <c r="G2237" s="672">
        <v>364657666</v>
      </c>
      <c r="H2237" s="646">
        <v>50069</v>
      </c>
      <c r="I2237" s="646"/>
      <c r="K2237" s="57"/>
      <c r="L2237" s="57"/>
      <c r="M2237" s="638"/>
      <c r="N2237" s="638"/>
      <c r="O2237" s="57"/>
    </row>
    <row r="2238" spans="1:15">
      <c r="A2238" s="57"/>
      <c r="B2238" s="653">
        <v>45242</v>
      </c>
      <c r="C2238" s="654">
        <f t="shared" si="33"/>
        <v>10071199832</v>
      </c>
      <c r="D2238" s="57"/>
      <c r="E2238" s="57"/>
      <c r="F2238" s="657">
        <v>532509720</v>
      </c>
      <c r="G2238" s="672">
        <v>364659255</v>
      </c>
      <c r="H2238" s="646">
        <v>45700</v>
      </c>
      <c r="I2238" s="646"/>
      <c r="K2238" s="57"/>
      <c r="L2238" s="57"/>
      <c r="M2238" s="638"/>
      <c r="N2238" s="638"/>
      <c r="O2238" s="57"/>
    </row>
    <row r="2239" spans="1:15">
      <c r="A2239" s="57"/>
      <c r="B2239" s="653">
        <v>45243</v>
      </c>
      <c r="C2239" s="654">
        <f t="shared" si="33"/>
        <v>10508192375</v>
      </c>
      <c r="D2239" s="57"/>
      <c r="E2239" s="57"/>
      <c r="F2239" s="657">
        <v>969502263</v>
      </c>
      <c r="G2239" s="672">
        <v>364860681</v>
      </c>
      <c r="H2239" s="646">
        <v>44028</v>
      </c>
      <c r="I2239" s="646"/>
      <c r="K2239" s="57"/>
      <c r="L2239" s="57"/>
      <c r="M2239" s="638"/>
      <c r="N2239" s="638"/>
      <c r="O2239" s="57"/>
    </row>
    <row r="2240" spans="1:15">
      <c r="A2240" s="57"/>
      <c r="B2240" s="653">
        <v>45244</v>
      </c>
      <c r="C2240" s="654">
        <f t="shared" si="33"/>
        <v>9650403829</v>
      </c>
      <c r="D2240" s="57"/>
      <c r="E2240" s="57"/>
      <c r="F2240" s="657">
        <v>111713717</v>
      </c>
      <c r="G2240" s="672">
        <v>364926134</v>
      </c>
      <c r="H2240" s="646">
        <v>46770</v>
      </c>
      <c r="I2240" s="646"/>
      <c r="K2240" s="57"/>
      <c r="L2240" s="57"/>
      <c r="M2240" s="638"/>
      <c r="N2240" s="638"/>
      <c r="O2240" s="57"/>
    </row>
    <row r="2241" spans="1:15">
      <c r="A2241" s="57"/>
      <c r="B2241" s="653">
        <v>45245</v>
      </c>
      <c r="C2241" s="654">
        <f t="shared" si="33"/>
        <v>10215895210</v>
      </c>
      <c r="D2241" s="57"/>
      <c r="E2241" s="57"/>
      <c r="F2241" s="657">
        <v>677205098</v>
      </c>
      <c r="G2241" s="672">
        <v>365094989</v>
      </c>
      <c r="H2241" s="646">
        <v>48392</v>
      </c>
      <c r="I2241" s="646"/>
      <c r="K2241" s="57"/>
      <c r="L2241" s="57"/>
      <c r="M2241" s="638"/>
      <c r="N2241" s="638"/>
      <c r="O2241" s="57"/>
    </row>
    <row r="2242" spans="1:15">
      <c r="A2242" s="57"/>
      <c r="B2242" s="653">
        <v>45246</v>
      </c>
      <c r="C2242" s="654">
        <f t="shared" si="33"/>
        <v>9961256047</v>
      </c>
      <c r="D2242" s="57"/>
      <c r="E2242" s="57"/>
      <c r="F2242" s="657">
        <v>422565935</v>
      </c>
      <c r="G2242" s="672">
        <v>365165301</v>
      </c>
      <c r="H2242" s="646">
        <v>44152</v>
      </c>
      <c r="I2242" s="646"/>
      <c r="K2242" s="57"/>
      <c r="L2242" s="57"/>
      <c r="M2242" s="638"/>
      <c r="N2242" s="638"/>
      <c r="O2242" s="57"/>
    </row>
    <row r="2243" spans="1:15">
      <c r="A2243" s="57"/>
      <c r="B2243" s="653">
        <v>45247</v>
      </c>
      <c r="C2243" s="654">
        <f t="shared" si="33"/>
        <v>9750712486</v>
      </c>
      <c r="D2243" s="57"/>
      <c r="E2243" s="57"/>
      <c r="F2243" s="657">
        <v>212022374</v>
      </c>
      <c r="G2243" s="672">
        <v>365200749</v>
      </c>
      <c r="H2243" s="646">
        <v>48622</v>
      </c>
      <c r="I2243" s="646"/>
      <c r="K2243" s="57"/>
      <c r="L2243" s="57"/>
      <c r="M2243" s="638"/>
      <c r="N2243" s="638"/>
      <c r="O2243" s="57"/>
    </row>
    <row r="2244" spans="1:15">
      <c r="A2244" s="57"/>
      <c r="B2244" s="653">
        <v>45248</v>
      </c>
      <c r="C2244" s="654">
        <f t="shared" si="33"/>
        <v>10112095375</v>
      </c>
      <c r="D2244" s="57"/>
      <c r="E2244" s="57"/>
      <c r="F2244" s="657">
        <v>573405263</v>
      </c>
      <c r="G2244" s="672">
        <v>365383112</v>
      </c>
      <c r="H2244" s="646">
        <v>50272</v>
      </c>
      <c r="I2244" s="646"/>
      <c r="K2244" s="57"/>
      <c r="L2244" s="57"/>
      <c r="M2244" s="638"/>
      <c r="N2244" s="638"/>
      <c r="O2244" s="57"/>
    </row>
    <row r="2245" spans="1:15">
      <c r="A2245" s="57"/>
      <c r="B2245" s="653">
        <v>45249</v>
      </c>
      <c r="C2245" s="654">
        <f t="shared" si="33"/>
        <v>10333501717</v>
      </c>
      <c r="D2245" s="57"/>
      <c r="E2245" s="57"/>
      <c r="F2245" s="657">
        <v>794811605</v>
      </c>
      <c r="G2245" s="672">
        <v>365476760</v>
      </c>
      <c r="H2245" s="646">
        <v>44464</v>
      </c>
      <c r="I2245" s="646"/>
      <c r="K2245" s="57"/>
      <c r="L2245" s="57"/>
      <c r="M2245" s="638"/>
      <c r="N2245" s="638"/>
      <c r="O2245" s="57"/>
    </row>
    <row r="2246" spans="1:15">
      <c r="A2246" s="57"/>
      <c r="B2246" s="653">
        <v>45250</v>
      </c>
      <c r="C2246" s="654">
        <f t="shared" si="33"/>
        <v>10121964440</v>
      </c>
      <c r="D2246" s="57"/>
      <c r="E2246" s="57"/>
      <c r="F2246" s="657">
        <v>583274328</v>
      </c>
      <c r="G2246" s="672">
        <v>365490217</v>
      </c>
      <c r="H2246" s="646">
        <v>49667</v>
      </c>
      <c r="I2246" s="646"/>
      <c r="K2246" s="57"/>
      <c r="L2246" s="57"/>
      <c r="M2246" s="638"/>
      <c r="N2246" s="638"/>
      <c r="O2246" s="57"/>
    </row>
    <row r="2247" spans="1:15">
      <c r="A2247" s="57"/>
      <c r="B2247" s="653">
        <v>45251</v>
      </c>
      <c r="C2247" s="654">
        <f t="shared" si="33"/>
        <v>9853550901</v>
      </c>
      <c r="D2247" s="57"/>
      <c r="E2247" s="57"/>
      <c r="F2247" s="657">
        <v>314860789</v>
      </c>
      <c r="G2247" s="672">
        <v>365506336</v>
      </c>
      <c r="H2247" s="646">
        <v>49768</v>
      </c>
      <c r="I2247" s="646"/>
      <c r="K2247" s="57"/>
      <c r="L2247" s="57"/>
      <c r="M2247" s="638"/>
      <c r="N2247" s="638"/>
      <c r="O2247" s="57"/>
    </row>
    <row r="2248" spans="1:15">
      <c r="A2248" s="57"/>
      <c r="B2248" s="653">
        <v>45252</v>
      </c>
      <c r="C2248" s="654">
        <f t="shared" si="33"/>
        <v>10227021338</v>
      </c>
      <c r="D2248" s="57"/>
      <c r="E2248" s="57"/>
      <c r="F2248" s="657">
        <v>688331226</v>
      </c>
      <c r="G2248" s="672">
        <v>365902296</v>
      </c>
      <c r="H2248" s="646">
        <v>44910</v>
      </c>
      <c r="I2248" s="646"/>
      <c r="K2248" s="57"/>
      <c r="L2248" s="57"/>
      <c r="M2248" s="638"/>
      <c r="N2248" s="638"/>
      <c r="O2248" s="57"/>
    </row>
    <row r="2249" spans="1:15">
      <c r="A2249" s="57"/>
      <c r="B2249" s="653">
        <v>45253</v>
      </c>
      <c r="C2249" s="654">
        <f t="shared" si="33"/>
        <v>10029232376</v>
      </c>
      <c r="D2249" s="57"/>
      <c r="E2249" s="57"/>
      <c r="F2249" s="657">
        <v>490542264</v>
      </c>
      <c r="G2249" s="672">
        <v>365907127</v>
      </c>
      <c r="H2249" s="646">
        <v>45892</v>
      </c>
      <c r="I2249" s="646"/>
      <c r="K2249" s="57"/>
      <c r="L2249" s="57"/>
      <c r="M2249" s="638"/>
      <c r="N2249" s="638"/>
      <c r="O2249" s="57"/>
    </row>
    <row r="2250" spans="1:15">
      <c r="A2250" s="57"/>
      <c r="B2250" s="653">
        <v>45254</v>
      </c>
      <c r="C2250" s="654">
        <f t="shared" si="33"/>
        <v>9880093004</v>
      </c>
      <c r="D2250" s="57"/>
      <c r="E2250" s="57"/>
      <c r="F2250" s="657">
        <v>341402892</v>
      </c>
      <c r="G2250" s="672">
        <v>366139722</v>
      </c>
      <c r="H2250" s="646">
        <v>47414</v>
      </c>
      <c r="I2250" s="646"/>
      <c r="K2250" s="57"/>
      <c r="L2250" s="57"/>
      <c r="M2250" s="638"/>
      <c r="N2250" s="638"/>
      <c r="O2250" s="57"/>
    </row>
    <row r="2251" spans="1:15">
      <c r="A2251" s="57"/>
      <c r="B2251" s="653">
        <v>45255</v>
      </c>
      <c r="C2251" s="654">
        <f t="shared" si="33"/>
        <v>10467546511</v>
      </c>
      <c r="D2251" s="57"/>
      <c r="E2251" s="57"/>
      <c r="F2251" s="657">
        <v>928856399</v>
      </c>
      <c r="G2251" s="672">
        <v>366319072</v>
      </c>
      <c r="H2251" s="646">
        <v>45147</v>
      </c>
      <c r="I2251" s="646"/>
      <c r="K2251" s="57"/>
      <c r="L2251" s="57"/>
      <c r="M2251" s="638"/>
      <c r="N2251" s="638"/>
      <c r="O2251" s="57"/>
    </row>
    <row r="2252" spans="1:15">
      <c r="A2252" s="57"/>
      <c r="B2252" s="653">
        <v>45256</v>
      </c>
      <c r="C2252" s="654">
        <f t="shared" si="33"/>
        <v>9710632365</v>
      </c>
      <c r="D2252" s="57"/>
      <c r="E2252" s="57"/>
      <c r="F2252" s="657">
        <v>171942253</v>
      </c>
      <c r="G2252" s="672">
        <v>366399108</v>
      </c>
      <c r="H2252" s="646">
        <v>49926</v>
      </c>
      <c r="I2252" s="646"/>
      <c r="K2252" s="57"/>
      <c r="L2252" s="57"/>
      <c r="M2252" s="638"/>
      <c r="N2252" s="638"/>
      <c r="O2252" s="57"/>
    </row>
    <row r="2253" spans="1:15">
      <c r="A2253" s="57"/>
      <c r="B2253" s="653">
        <v>45257</v>
      </c>
      <c r="C2253" s="654">
        <f t="shared" si="33"/>
        <v>10006690382</v>
      </c>
      <c r="D2253" s="57"/>
      <c r="E2253" s="57"/>
      <c r="F2253" s="657">
        <v>468000270</v>
      </c>
      <c r="G2253" s="672">
        <v>366446258</v>
      </c>
      <c r="H2253" s="646">
        <v>49706</v>
      </c>
      <c r="I2253" s="646"/>
      <c r="K2253" s="57"/>
      <c r="L2253" s="57"/>
      <c r="M2253" s="638"/>
      <c r="N2253" s="638"/>
      <c r="O2253" s="57"/>
    </row>
    <row r="2254" spans="1:15">
      <c r="A2254" s="57"/>
      <c r="B2254" s="653">
        <v>45258</v>
      </c>
      <c r="C2254" s="654">
        <f t="shared" si="33"/>
        <v>10387123726</v>
      </c>
      <c r="D2254" s="57"/>
      <c r="E2254" s="57"/>
      <c r="F2254" s="657">
        <v>848433614</v>
      </c>
      <c r="G2254" s="672">
        <v>366460926</v>
      </c>
      <c r="H2254" s="646">
        <v>46945</v>
      </c>
      <c r="I2254" s="646"/>
      <c r="K2254" s="57"/>
      <c r="L2254" s="57"/>
      <c r="M2254" s="638"/>
      <c r="N2254" s="638"/>
      <c r="O2254" s="57"/>
    </row>
    <row r="2255" spans="1:15">
      <c r="A2255" s="57"/>
      <c r="B2255" s="653">
        <v>45259</v>
      </c>
      <c r="C2255" s="654">
        <f t="shared" si="33"/>
        <v>9779667968</v>
      </c>
      <c r="D2255" s="57"/>
      <c r="E2255" s="57"/>
      <c r="F2255" s="657">
        <v>240977856</v>
      </c>
      <c r="G2255" s="672">
        <v>366696068</v>
      </c>
      <c r="H2255" s="646">
        <v>45663</v>
      </c>
      <c r="I2255" s="646"/>
      <c r="K2255" s="57"/>
      <c r="L2255" s="57"/>
      <c r="M2255" s="638"/>
      <c r="N2255" s="638"/>
      <c r="O2255" s="57"/>
    </row>
    <row r="2256" spans="1:15">
      <c r="A2256" s="57"/>
      <c r="B2256" s="653">
        <v>45260</v>
      </c>
      <c r="C2256" s="654">
        <f t="shared" si="33"/>
        <v>9930551265</v>
      </c>
      <c r="D2256" s="57"/>
      <c r="E2256" s="57"/>
      <c r="F2256" s="657">
        <v>391861153</v>
      </c>
      <c r="G2256" s="672">
        <v>366721378</v>
      </c>
      <c r="H2256" s="646">
        <v>49242</v>
      </c>
      <c r="I2256" s="646"/>
      <c r="K2256" s="57"/>
      <c r="L2256" s="57"/>
      <c r="M2256" s="638"/>
      <c r="N2256" s="638"/>
      <c r="O2256" s="57"/>
    </row>
    <row r="2257" spans="1:15">
      <c r="A2257" s="57"/>
      <c r="B2257" s="653">
        <v>45261</v>
      </c>
      <c r="C2257" s="654">
        <f t="shared" si="33"/>
        <v>10511208869</v>
      </c>
      <c r="D2257" s="57"/>
      <c r="E2257" s="57"/>
      <c r="F2257" s="657">
        <v>972518757</v>
      </c>
      <c r="G2257" s="672">
        <v>366762513</v>
      </c>
      <c r="H2257" s="646">
        <v>46904</v>
      </c>
      <c r="I2257" s="646"/>
      <c r="K2257" s="57"/>
      <c r="L2257" s="57"/>
      <c r="M2257" s="638"/>
      <c r="N2257" s="638"/>
      <c r="O2257" s="57"/>
    </row>
    <row r="2258" spans="1:15">
      <c r="A2258" s="57"/>
      <c r="B2258" s="653">
        <v>45262</v>
      </c>
      <c r="C2258" s="654">
        <f t="shared" si="33"/>
        <v>10344830085</v>
      </c>
      <c r="D2258" s="57"/>
      <c r="E2258" s="57"/>
      <c r="F2258" s="657">
        <v>806139973</v>
      </c>
      <c r="G2258" s="672">
        <v>366821016</v>
      </c>
      <c r="H2258" s="646">
        <v>48583</v>
      </c>
      <c r="I2258" s="646"/>
      <c r="K2258" s="57"/>
      <c r="L2258" s="57"/>
      <c r="M2258" s="638"/>
      <c r="N2258" s="638"/>
      <c r="O2258" s="57"/>
    </row>
    <row r="2259" spans="1:15">
      <c r="A2259" s="57"/>
      <c r="B2259" s="653">
        <v>45263</v>
      </c>
      <c r="C2259" s="654">
        <f t="shared" si="33"/>
        <v>9719446646</v>
      </c>
      <c r="D2259" s="57"/>
      <c r="E2259" s="57"/>
      <c r="F2259" s="657">
        <v>180756534</v>
      </c>
      <c r="G2259" s="672">
        <v>366822545</v>
      </c>
      <c r="H2259" s="646">
        <v>47899</v>
      </c>
      <c r="I2259" s="646"/>
      <c r="K2259" s="57"/>
      <c r="L2259" s="57"/>
      <c r="M2259" s="638"/>
      <c r="N2259" s="638"/>
      <c r="O2259" s="57"/>
    </row>
    <row r="2260" spans="1:15">
      <c r="A2260" s="57"/>
      <c r="B2260" s="653">
        <v>45264</v>
      </c>
      <c r="C2260" s="654">
        <f t="shared" si="33"/>
        <v>9989993325</v>
      </c>
      <c r="D2260" s="57"/>
      <c r="E2260" s="57"/>
      <c r="F2260" s="657">
        <v>451303213</v>
      </c>
      <c r="G2260" s="672">
        <v>367124380</v>
      </c>
      <c r="H2260" s="646">
        <v>43812</v>
      </c>
      <c r="I2260" s="646"/>
      <c r="K2260" s="57"/>
      <c r="L2260" s="57"/>
      <c r="M2260" s="638"/>
      <c r="N2260" s="638"/>
      <c r="O2260" s="57"/>
    </row>
    <row r="2261" spans="1:15">
      <c r="A2261" s="57"/>
      <c r="B2261" s="653">
        <v>45265</v>
      </c>
      <c r="C2261" s="654">
        <f t="shared" si="33"/>
        <v>9986582898</v>
      </c>
      <c r="D2261" s="57"/>
      <c r="E2261" s="57"/>
      <c r="F2261" s="657">
        <v>447892786</v>
      </c>
      <c r="G2261" s="672">
        <v>367137129</v>
      </c>
      <c r="H2261" s="646">
        <v>48595</v>
      </c>
      <c r="I2261" s="646"/>
      <c r="K2261" s="57"/>
      <c r="L2261" s="57"/>
      <c r="M2261" s="638"/>
      <c r="N2261" s="638"/>
      <c r="O2261" s="57"/>
    </row>
    <row r="2262" spans="1:15">
      <c r="A2262" s="57"/>
      <c r="B2262" s="653">
        <v>45266</v>
      </c>
      <c r="C2262" s="654">
        <f t="shared" si="33"/>
        <v>9920940019</v>
      </c>
      <c r="D2262" s="57"/>
      <c r="E2262" s="57"/>
      <c r="F2262" s="657">
        <v>382249907</v>
      </c>
      <c r="G2262" s="672">
        <v>367155066</v>
      </c>
      <c r="H2262" s="646">
        <v>47148</v>
      </c>
      <c r="I2262" s="646"/>
      <c r="K2262" s="57"/>
      <c r="L2262" s="57"/>
      <c r="M2262" s="638"/>
      <c r="N2262" s="638"/>
      <c r="O2262" s="57"/>
    </row>
    <row r="2263" spans="1:15">
      <c r="A2263" s="57"/>
      <c r="B2263" s="653">
        <v>45267</v>
      </c>
      <c r="C2263" s="654">
        <f t="shared" si="33"/>
        <v>9786100630</v>
      </c>
      <c r="D2263" s="57"/>
      <c r="E2263" s="57"/>
      <c r="F2263" s="657">
        <v>247410518</v>
      </c>
      <c r="G2263" s="672">
        <v>367195519</v>
      </c>
      <c r="H2263" s="646">
        <v>47285</v>
      </c>
      <c r="I2263" s="646"/>
      <c r="K2263" s="57"/>
      <c r="L2263" s="57"/>
      <c r="M2263" s="638"/>
      <c r="N2263" s="638"/>
      <c r="O2263" s="57"/>
    </row>
    <row r="2264" spans="1:15">
      <c r="A2264" s="57"/>
      <c r="B2264" s="653">
        <v>45268</v>
      </c>
      <c r="C2264" s="654">
        <f t="shared" si="33"/>
        <v>9835017257</v>
      </c>
      <c r="D2264" s="57"/>
      <c r="E2264" s="57"/>
      <c r="F2264" s="657">
        <v>296327145</v>
      </c>
      <c r="G2264" s="672">
        <v>367227132</v>
      </c>
      <c r="H2264" s="646">
        <v>43334</v>
      </c>
      <c r="I2264" s="646"/>
      <c r="K2264" s="57"/>
      <c r="L2264" s="57"/>
      <c r="M2264" s="638"/>
      <c r="N2264" s="638"/>
      <c r="O2264" s="57"/>
    </row>
    <row r="2265" spans="1:15">
      <c r="A2265" s="57"/>
      <c r="B2265" s="653">
        <v>45269</v>
      </c>
      <c r="C2265" s="654">
        <f t="shared" si="33"/>
        <v>10062045773</v>
      </c>
      <c r="D2265" s="57"/>
      <c r="E2265" s="57"/>
      <c r="F2265" s="657">
        <v>523355661</v>
      </c>
      <c r="G2265" s="672">
        <v>367307474</v>
      </c>
      <c r="H2265" s="646">
        <v>44829</v>
      </c>
      <c r="I2265" s="646"/>
      <c r="K2265" s="57"/>
      <c r="L2265" s="57"/>
      <c r="M2265" s="638"/>
      <c r="N2265" s="638"/>
      <c r="O2265" s="57"/>
    </row>
    <row r="2266" spans="1:15">
      <c r="A2266" s="57"/>
      <c r="B2266" s="653">
        <v>45270</v>
      </c>
      <c r="C2266" s="654">
        <f t="shared" si="33"/>
        <v>10121430786</v>
      </c>
      <c r="D2266" s="57"/>
      <c r="E2266" s="57"/>
      <c r="F2266" s="657">
        <v>582740674</v>
      </c>
      <c r="G2266" s="672">
        <v>367325681</v>
      </c>
      <c r="H2266" s="646">
        <v>46955</v>
      </c>
      <c r="I2266" s="646"/>
      <c r="K2266" s="57"/>
      <c r="L2266" s="57"/>
      <c r="M2266" s="638"/>
      <c r="N2266" s="638"/>
      <c r="O2266" s="57"/>
    </row>
    <row r="2267" spans="1:15">
      <c r="A2267" s="57"/>
      <c r="B2267" s="653">
        <v>45271</v>
      </c>
      <c r="C2267" s="654">
        <f t="shared" si="33"/>
        <v>9827326215</v>
      </c>
      <c r="D2267" s="57"/>
      <c r="E2267" s="57"/>
      <c r="F2267" s="657">
        <v>288636103</v>
      </c>
      <c r="G2267" s="672">
        <v>367562362</v>
      </c>
      <c r="H2267" s="646">
        <v>48109</v>
      </c>
      <c r="I2267" s="646"/>
      <c r="K2267" s="57"/>
      <c r="L2267" s="57"/>
      <c r="M2267" s="638"/>
      <c r="N2267" s="638"/>
      <c r="O2267" s="57"/>
    </row>
    <row r="2268" spans="1:15">
      <c r="A2268" s="57"/>
      <c r="B2268" s="653">
        <v>45272</v>
      </c>
      <c r="C2268" s="654">
        <f t="shared" si="33"/>
        <v>9740246490</v>
      </c>
      <c r="D2268" s="57"/>
      <c r="E2268" s="57"/>
      <c r="F2268" s="657">
        <v>201556378</v>
      </c>
      <c r="G2268" s="672">
        <v>367701508</v>
      </c>
      <c r="H2268" s="646">
        <v>48315</v>
      </c>
      <c r="I2268" s="646"/>
      <c r="K2268" s="57"/>
      <c r="L2268" s="57"/>
      <c r="M2268" s="638"/>
      <c r="N2268" s="638"/>
      <c r="O2268" s="57"/>
    </row>
    <row r="2269" spans="1:15">
      <c r="A2269" s="57"/>
      <c r="B2269" s="653">
        <v>45273</v>
      </c>
      <c r="C2269" s="654">
        <f t="shared" si="33"/>
        <v>9713936205</v>
      </c>
      <c r="D2269" s="57"/>
      <c r="E2269" s="57"/>
      <c r="F2269" s="657">
        <v>175246093</v>
      </c>
      <c r="G2269" s="672">
        <v>367775523</v>
      </c>
      <c r="H2269" s="646">
        <v>46950</v>
      </c>
      <c r="I2269" s="646"/>
      <c r="K2269" s="57"/>
      <c r="L2269" s="57"/>
      <c r="M2269" s="638"/>
      <c r="N2269" s="638"/>
      <c r="O2269" s="57"/>
    </row>
    <row r="2270" spans="1:15">
      <c r="A2270" s="57"/>
      <c r="B2270" s="653">
        <v>45274</v>
      </c>
      <c r="C2270" s="654">
        <f t="shared" si="33"/>
        <v>9691761551</v>
      </c>
      <c r="D2270" s="57"/>
      <c r="E2270" s="57"/>
      <c r="F2270" s="657">
        <v>153071439</v>
      </c>
      <c r="G2270" s="672">
        <v>367798742</v>
      </c>
      <c r="H2270" s="646">
        <v>49110</v>
      </c>
      <c r="I2270" s="646"/>
      <c r="K2270" s="57"/>
      <c r="L2270" s="57"/>
      <c r="M2270" s="638"/>
      <c r="N2270" s="638"/>
      <c r="O2270" s="57"/>
    </row>
    <row r="2271" spans="1:15">
      <c r="A2271" s="57"/>
      <c r="B2271" s="653">
        <v>45275</v>
      </c>
      <c r="C2271" s="654">
        <f t="shared" si="33"/>
        <v>9695414296</v>
      </c>
      <c r="D2271" s="57"/>
      <c r="E2271" s="57"/>
      <c r="F2271" s="657">
        <v>156724184</v>
      </c>
      <c r="G2271" s="672">
        <v>367828354</v>
      </c>
      <c r="H2271" s="646">
        <v>46497</v>
      </c>
      <c r="I2271" s="646"/>
      <c r="K2271" s="57"/>
      <c r="L2271" s="57"/>
      <c r="M2271" s="638"/>
      <c r="N2271" s="638"/>
      <c r="O2271" s="57"/>
    </row>
    <row r="2272" spans="1:15">
      <c r="A2272" s="57"/>
      <c r="B2272" s="653">
        <v>45276</v>
      </c>
      <c r="C2272" s="654">
        <f t="shared" ref="C2272:C2335" si="34">F2272+(F$88*28679+98765)+(G$88*6587+87654)+(E$88*9537+76543)+(J$88*5713+4528)</f>
        <v>9693176875</v>
      </c>
      <c r="D2272" s="57"/>
      <c r="E2272" s="57"/>
      <c r="F2272" s="657">
        <v>154486763</v>
      </c>
      <c r="G2272" s="672">
        <v>367862573</v>
      </c>
      <c r="H2272" s="646">
        <v>46827</v>
      </c>
      <c r="I2272" s="646"/>
      <c r="K2272" s="57"/>
      <c r="L2272" s="57"/>
      <c r="M2272" s="638"/>
      <c r="N2272" s="638"/>
      <c r="O2272" s="57"/>
    </row>
    <row r="2273" spans="1:15">
      <c r="A2273" s="57"/>
      <c r="B2273" s="653">
        <v>45277</v>
      </c>
      <c r="C2273" s="654">
        <f t="shared" si="34"/>
        <v>10265701941</v>
      </c>
      <c r="D2273" s="57"/>
      <c r="E2273" s="57"/>
      <c r="F2273" s="657">
        <v>727011829</v>
      </c>
      <c r="G2273" s="672">
        <v>368011331</v>
      </c>
      <c r="H2273" s="646">
        <v>45198</v>
      </c>
      <c r="I2273" s="646"/>
      <c r="K2273" s="57"/>
      <c r="L2273" s="57"/>
      <c r="M2273" s="638"/>
      <c r="N2273" s="638"/>
      <c r="O2273" s="57"/>
    </row>
    <row r="2274" spans="1:15">
      <c r="A2274" s="57"/>
      <c r="B2274" s="653">
        <v>45278</v>
      </c>
      <c r="C2274" s="654">
        <f t="shared" si="34"/>
        <v>10180826088</v>
      </c>
      <c r="D2274" s="57"/>
      <c r="E2274" s="57"/>
      <c r="F2274" s="657">
        <v>642135976</v>
      </c>
      <c r="G2274" s="672">
        <v>368128688</v>
      </c>
      <c r="H2274" s="646">
        <v>47842</v>
      </c>
      <c r="I2274" s="646"/>
      <c r="K2274" s="57"/>
      <c r="L2274" s="57"/>
      <c r="M2274" s="638"/>
      <c r="N2274" s="638"/>
      <c r="O2274" s="57"/>
    </row>
    <row r="2275" spans="1:15">
      <c r="A2275" s="57"/>
      <c r="B2275" s="653">
        <v>45279</v>
      </c>
      <c r="C2275" s="654">
        <f t="shared" si="34"/>
        <v>10049040008</v>
      </c>
      <c r="D2275" s="57"/>
      <c r="E2275" s="57"/>
      <c r="F2275" s="657">
        <v>510349896</v>
      </c>
      <c r="G2275" s="672">
        <v>368196111</v>
      </c>
      <c r="H2275" s="646">
        <v>49588</v>
      </c>
      <c r="I2275" s="646"/>
      <c r="K2275" s="57"/>
      <c r="L2275" s="57"/>
      <c r="M2275" s="638"/>
      <c r="N2275" s="638"/>
      <c r="O2275" s="57"/>
    </row>
    <row r="2276" spans="1:15">
      <c r="A2276" s="57"/>
      <c r="B2276" s="653">
        <v>45280</v>
      </c>
      <c r="C2276" s="654">
        <f t="shared" si="34"/>
        <v>10474987890</v>
      </c>
      <c r="D2276" s="57"/>
      <c r="E2276" s="57"/>
      <c r="F2276" s="657">
        <v>936297778</v>
      </c>
      <c r="G2276" s="672">
        <v>368252136</v>
      </c>
      <c r="H2276" s="646">
        <v>50263</v>
      </c>
      <c r="I2276" s="646"/>
      <c r="K2276" s="57"/>
      <c r="L2276" s="57"/>
      <c r="M2276" s="638"/>
      <c r="N2276" s="638"/>
      <c r="O2276" s="57"/>
    </row>
    <row r="2277" spans="1:15">
      <c r="A2277" s="57"/>
      <c r="B2277" s="653">
        <v>45281</v>
      </c>
      <c r="C2277" s="654">
        <f t="shared" si="34"/>
        <v>10140463583</v>
      </c>
      <c r="D2277" s="57"/>
      <c r="E2277" s="57"/>
      <c r="F2277" s="657">
        <v>601773471</v>
      </c>
      <c r="G2277" s="672">
        <v>368303954</v>
      </c>
      <c r="H2277" s="646">
        <v>44015</v>
      </c>
      <c r="I2277" s="646"/>
      <c r="K2277" s="57"/>
      <c r="L2277" s="57"/>
      <c r="M2277" s="638"/>
      <c r="N2277" s="638"/>
      <c r="O2277" s="57"/>
    </row>
    <row r="2278" spans="1:15">
      <c r="A2278" s="57"/>
      <c r="B2278" s="653">
        <v>45282</v>
      </c>
      <c r="C2278" s="654">
        <f t="shared" si="34"/>
        <v>10085489886</v>
      </c>
      <c r="D2278" s="57"/>
      <c r="E2278" s="57"/>
      <c r="F2278" s="657">
        <v>546799774</v>
      </c>
      <c r="G2278" s="672">
        <v>368352446</v>
      </c>
      <c r="H2278" s="646">
        <v>46041</v>
      </c>
      <c r="I2278" s="646"/>
      <c r="K2278" s="57"/>
      <c r="L2278" s="57"/>
      <c r="M2278" s="638"/>
      <c r="N2278" s="638"/>
      <c r="O2278" s="57"/>
    </row>
    <row r="2279" spans="1:15">
      <c r="A2279" s="57"/>
      <c r="B2279" s="653">
        <v>45283</v>
      </c>
      <c r="C2279" s="654">
        <f t="shared" si="34"/>
        <v>9997862520</v>
      </c>
      <c r="D2279" s="57"/>
      <c r="E2279" s="57"/>
      <c r="F2279" s="657">
        <v>459172408</v>
      </c>
      <c r="G2279" s="672">
        <v>368380902</v>
      </c>
      <c r="H2279" s="646">
        <v>47798</v>
      </c>
      <c r="I2279" s="646"/>
      <c r="K2279" s="57"/>
      <c r="L2279" s="57"/>
      <c r="M2279" s="638"/>
      <c r="N2279" s="638"/>
      <c r="O2279" s="57"/>
    </row>
    <row r="2280" spans="1:15">
      <c r="A2280" s="57"/>
      <c r="B2280" s="653">
        <v>45284</v>
      </c>
      <c r="C2280" s="654">
        <f t="shared" si="34"/>
        <v>10289100801</v>
      </c>
      <c r="D2280" s="57"/>
      <c r="E2280" s="57"/>
      <c r="F2280" s="657">
        <v>750410689</v>
      </c>
      <c r="G2280" s="672">
        <v>369590892</v>
      </c>
      <c r="H2280" s="646">
        <v>48508</v>
      </c>
      <c r="I2280" s="646"/>
      <c r="K2280" s="57"/>
      <c r="L2280" s="57"/>
      <c r="M2280" s="638"/>
      <c r="N2280" s="638"/>
      <c r="O2280" s="57"/>
    </row>
    <row r="2281" spans="1:15">
      <c r="A2281" s="57"/>
      <c r="B2281" s="653">
        <v>45285</v>
      </c>
      <c r="C2281" s="654">
        <f t="shared" si="34"/>
        <v>9680644115</v>
      </c>
      <c r="D2281" s="57"/>
      <c r="E2281" s="57"/>
      <c r="F2281" s="657">
        <v>141954003</v>
      </c>
      <c r="G2281" s="672">
        <v>369700581</v>
      </c>
      <c r="H2281" s="646">
        <v>49797</v>
      </c>
      <c r="I2281" s="646"/>
      <c r="K2281" s="57"/>
      <c r="L2281" s="57"/>
      <c r="M2281" s="638"/>
      <c r="N2281" s="638"/>
      <c r="O2281" s="57"/>
    </row>
    <row r="2282" spans="1:15">
      <c r="A2282" s="57"/>
      <c r="B2282" s="653">
        <v>45286</v>
      </c>
      <c r="C2282" s="654">
        <f t="shared" si="34"/>
        <v>10516073355</v>
      </c>
      <c r="D2282" s="57"/>
      <c r="E2282" s="57"/>
      <c r="F2282" s="657">
        <v>977383243</v>
      </c>
      <c r="G2282" s="672">
        <v>369745393</v>
      </c>
      <c r="H2282" s="646">
        <v>47338</v>
      </c>
      <c r="I2282" s="646"/>
      <c r="K2282" s="57"/>
      <c r="L2282" s="57"/>
      <c r="M2282" s="638"/>
      <c r="N2282" s="638"/>
      <c r="O2282" s="57"/>
    </row>
    <row r="2283" spans="1:15">
      <c r="A2283" s="57"/>
      <c r="B2283" s="653">
        <v>45287</v>
      </c>
      <c r="C2283" s="654">
        <f t="shared" si="34"/>
        <v>9645352588</v>
      </c>
      <c r="D2283" s="57"/>
      <c r="E2283" s="57"/>
      <c r="F2283" s="657">
        <v>106662476</v>
      </c>
      <c r="G2283" s="672">
        <v>369823435</v>
      </c>
      <c r="H2283" s="646">
        <v>45180</v>
      </c>
      <c r="I2283" s="646"/>
      <c r="K2283" s="57"/>
      <c r="L2283" s="57"/>
      <c r="M2283" s="638"/>
      <c r="N2283" s="638"/>
      <c r="O2283" s="57"/>
    </row>
    <row r="2284" spans="1:15">
      <c r="A2284" s="57"/>
      <c r="B2284" s="653">
        <v>45288</v>
      </c>
      <c r="C2284" s="654">
        <f t="shared" si="34"/>
        <v>9807477722</v>
      </c>
      <c r="D2284" s="57"/>
      <c r="E2284" s="57"/>
      <c r="F2284" s="657">
        <v>268787610</v>
      </c>
      <c r="G2284" s="672">
        <v>369823799</v>
      </c>
      <c r="H2284" s="646">
        <v>48328</v>
      </c>
      <c r="I2284" s="646"/>
      <c r="K2284" s="57"/>
      <c r="L2284" s="57"/>
      <c r="M2284" s="638"/>
      <c r="N2284" s="638"/>
      <c r="O2284" s="57"/>
    </row>
    <row r="2285" spans="1:15">
      <c r="A2285" s="57"/>
      <c r="B2285" s="653">
        <v>45289</v>
      </c>
      <c r="C2285" s="654">
        <f t="shared" si="34"/>
        <v>9890110683</v>
      </c>
      <c r="D2285" s="57"/>
      <c r="E2285" s="57"/>
      <c r="F2285" s="657">
        <v>351420571</v>
      </c>
      <c r="G2285" s="672">
        <v>369842170</v>
      </c>
      <c r="H2285" s="646">
        <v>50290</v>
      </c>
      <c r="I2285" s="646"/>
      <c r="K2285" s="57"/>
      <c r="L2285" s="57"/>
      <c r="M2285" s="638"/>
      <c r="N2285" s="638"/>
      <c r="O2285" s="57"/>
    </row>
    <row r="2286" spans="1:15">
      <c r="A2286" s="57"/>
      <c r="B2286" s="653">
        <v>45290</v>
      </c>
      <c r="C2286" s="654">
        <f t="shared" si="34"/>
        <v>9743818877</v>
      </c>
      <c r="D2286" s="57"/>
      <c r="E2286" s="57"/>
      <c r="F2286" s="657">
        <v>205128765</v>
      </c>
      <c r="G2286" s="672">
        <v>369998065</v>
      </c>
      <c r="H2286" s="646">
        <v>45156</v>
      </c>
      <c r="I2286" s="646"/>
      <c r="K2286" s="57"/>
      <c r="L2286" s="57"/>
      <c r="M2286" s="638"/>
      <c r="N2286" s="638"/>
      <c r="O2286" s="57"/>
    </row>
    <row r="2287" spans="1:15">
      <c r="A2287" s="57"/>
      <c r="B2287" s="653">
        <v>45291</v>
      </c>
      <c r="C2287" s="654">
        <f t="shared" si="34"/>
        <v>10419714220</v>
      </c>
      <c r="D2287" s="57"/>
      <c r="E2287" s="57"/>
      <c r="F2287" s="657">
        <v>881024108</v>
      </c>
      <c r="G2287" s="672">
        <v>370105705</v>
      </c>
      <c r="H2287" s="646">
        <v>43623</v>
      </c>
      <c r="I2287" s="646"/>
      <c r="K2287" s="57"/>
      <c r="L2287" s="57"/>
      <c r="M2287" s="638"/>
      <c r="N2287" s="638"/>
      <c r="O2287" s="57"/>
    </row>
    <row r="2288" spans="1:15">
      <c r="A2288" s="57"/>
      <c r="B2288" s="653">
        <v>45292</v>
      </c>
      <c r="C2288" s="654">
        <f t="shared" si="34"/>
        <v>10134610577</v>
      </c>
      <c r="D2288" s="57"/>
      <c r="E2288" s="57"/>
      <c r="F2288" s="657">
        <v>595920465</v>
      </c>
      <c r="G2288" s="672">
        <v>370143180</v>
      </c>
      <c r="H2288" s="646">
        <v>50032</v>
      </c>
      <c r="I2288" s="646"/>
      <c r="K2288" s="57"/>
      <c r="L2288" s="57"/>
      <c r="M2288" s="638"/>
      <c r="N2288" s="638"/>
      <c r="O2288" s="57"/>
    </row>
    <row r="2289" spans="1:15">
      <c r="A2289" s="57"/>
      <c r="B2289" s="653">
        <v>45293</v>
      </c>
      <c r="C2289" s="654">
        <f t="shared" si="34"/>
        <v>10086960955</v>
      </c>
      <c r="D2289" s="57"/>
      <c r="E2289" s="57"/>
      <c r="F2289" s="657">
        <v>548270843</v>
      </c>
      <c r="G2289" s="672">
        <v>370146683</v>
      </c>
      <c r="H2289" s="646">
        <v>48239</v>
      </c>
      <c r="I2289" s="646"/>
      <c r="K2289" s="57"/>
      <c r="L2289" s="57"/>
      <c r="M2289" s="638"/>
      <c r="N2289" s="638"/>
      <c r="O2289" s="57"/>
    </row>
    <row r="2290" spans="1:15">
      <c r="A2290" s="57"/>
      <c r="B2290" s="653">
        <v>45294</v>
      </c>
      <c r="C2290" s="654">
        <f t="shared" si="34"/>
        <v>10038546414</v>
      </c>
      <c r="D2290" s="57"/>
      <c r="E2290" s="57"/>
      <c r="F2290" s="657">
        <v>499856302</v>
      </c>
      <c r="G2290" s="672">
        <v>370402875</v>
      </c>
      <c r="H2290" s="646">
        <v>47411</v>
      </c>
      <c r="I2290" s="646"/>
      <c r="K2290" s="57"/>
      <c r="L2290" s="57"/>
      <c r="M2290" s="638"/>
      <c r="N2290" s="638"/>
      <c r="O2290" s="57"/>
    </row>
    <row r="2291" spans="1:15">
      <c r="A2291" s="57"/>
      <c r="B2291" s="653">
        <v>45295</v>
      </c>
      <c r="C2291" s="654">
        <f t="shared" si="34"/>
        <v>10205244041</v>
      </c>
      <c r="D2291" s="57"/>
      <c r="E2291" s="57"/>
      <c r="F2291" s="657">
        <v>666553929</v>
      </c>
      <c r="G2291" s="672">
        <v>370600468</v>
      </c>
      <c r="H2291" s="646">
        <v>46964</v>
      </c>
      <c r="I2291" s="646"/>
      <c r="K2291" s="57"/>
      <c r="L2291" s="57"/>
      <c r="M2291" s="638"/>
      <c r="N2291" s="638"/>
      <c r="O2291" s="57"/>
    </row>
    <row r="2292" spans="1:15">
      <c r="A2292" s="57"/>
      <c r="B2292" s="653">
        <v>45296</v>
      </c>
      <c r="C2292" s="654">
        <f t="shared" si="34"/>
        <v>10230556667</v>
      </c>
      <c r="D2292" s="57"/>
      <c r="E2292" s="57"/>
      <c r="F2292" s="657">
        <v>691866555</v>
      </c>
      <c r="G2292" s="672">
        <v>370706318</v>
      </c>
      <c r="H2292" s="646">
        <v>48737</v>
      </c>
      <c r="I2292" s="646"/>
      <c r="K2292" s="57"/>
      <c r="L2292" s="57"/>
      <c r="M2292" s="638"/>
      <c r="N2292" s="638"/>
      <c r="O2292" s="57"/>
    </row>
    <row r="2293" spans="1:15">
      <c r="A2293" s="57"/>
      <c r="B2293" s="653">
        <v>45297</v>
      </c>
      <c r="C2293" s="654">
        <f t="shared" si="34"/>
        <v>10316487301</v>
      </c>
      <c r="D2293" s="57"/>
      <c r="E2293" s="57"/>
      <c r="F2293" s="657">
        <v>777797189</v>
      </c>
      <c r="G2293" s="672">
        <v>370834107</v>
      </c>
      <c r="H2293" s="646">
        <v>45378</v>
      </c>
      <c r="I2293" s="646"/>
      <c r="K2293" s="57"/>
      <c r="L2293" s="57"/>
      <c r="M2293" s="638"/>
      <c r="N2293" s="638"/>
      <c r="O2293" s="57"/>
    </row>
    <row r="2294" spans="1:15">
      <c r="A2294" s="57"/>
      <c r="B2294" s="653">
        <v>45298</v>
      </c>
      <c r="C2294" s="654">
        <f t="shared" si="34"/>
        <v>10107136937</v>
      </c>
      <c r="D2294" s="57"/>
      <c r="E2294" s="57"/>
      <c r="F2294" s="657">
        <v>568446825</v>
      </c>
      <c r="G2294" s="672">
        <v>371072758</v>
      </c>
      <c r="H2294" s="646">
        <v>49964</v>
      </c>
      <c r="I2294" s="646"/>
      <c r="K2294" s="57"/>
      <c r="L2294" s="57"/>
      <c r="M2294" s="638"/>
      <c r="N2294" s="638"/>
      <c r="O2294" s="57"/>
    </row>
    <row r="2295" spans="1:15">
      <c r="A2295" s="57"/>
      <c r="B2295" s="653">
        <v>45299</v>
      </c>
      <c r="C2295" s="654">
        <f t="shared" si="34"/>
        <v>10383740697</v>
      </c>
      <c r="D2295" s="57"/>
      <c r="E2295" s="57"/>
      <c r="F2295" s="657">
        <v>845050585</v>
      </c>
      <c r="G2295" s="672">
        <v>371074445</v>
      </c>
      <c r="H2295" s="646">
        <v>46277</v>
      </c>
      <c r="I2295" s="646"/>
      <c r="K2295" s="57"/>
      <c r="L2295" s="57"/>
      <c r="M2295" s="638"/>
      <c r="N2295" s="638"/>
      <c r="O2295" s="57"/>
    </row>
    <row r="2296" spans="1:15">
      <c r="A2296" s="57"/>
      <c r="B2296" s="653">
        <v>45300</v>
      </c>
      <c r="C2296" s="654">
        <f t="shared" si="34"/>
        <v>9964007279</v>
      </c>
      <c r="D2296" s="57"/>
      <c r="E2296" s="57"/>
      <c r="F2296" s="657">
        <v>425317167</v>
      </c>
      <c r="G2296" s="672">
        <v>371201096</v>
      </c>
      <c r="H2296" s="646">
        <v>46248</v>
      </c>
      <c r="I2296" s="646"/>
      <c r="K2296" s="57"/>
      <c r="L2296" s="57"/>
      <c r="M2296" s="638"/>
      <c r="N2296" s="638"/>
      <c r="O2296" s="57"/>
    </row>
    <row r="2297" spans="1:15">
      <c r="A2297" s="57"/>
      <c r="B2297" s="653">
        <v>45301</v>
      </c>
      <c r="C2297" s="654">
        <f t="shared" si="34"/>
        <v>10027368873</v>
      </c>
      <c r="D2297" s="57"/>
      <c r="E2297" s="57"/>
      <c r="F2297" s="657">
        <v>488678761</v>
      </c>
      <c r="G2297" s="672">
        <v>371473072</v>
      </c>
      <c r="H2297" s="646">
        <v>48838</v>
      </c>
      <c r="I2297" s="646"/>
      <c r="K2297" s="57"/>
      <c r="L2297" s="57"/>
      <c r="M2297" s="638"/>
      <c r="N2297" s="638"/>
      <c r="O2297" s="57"/>
    </row>
    <row r="2298" spans="1:15">
      <c r="A2298" s="57"/>
      <c r="B2298" s="653">
        <v>45302</v>
      </c>
      <c r="C2298" s="654">
        <f t="shared" si="34"/>
        <v>9966283295</v>
      </c>
      <c r="D2298" s="57"/>
      <c r="E2298" s="57"/>
      <c r="F2298" s="657">
        <v>427593183</v>
      </c>
      <c r="G2298" s="672">
        <v>371479069</v>
      </c>
      <c r="H2298" s="646">
        <v>49210</v>
      </c>
      <c r="I2298" s="646"/>
      <c r="K2298" s="57"/>
      <c r="L2298" s="57"/>
      <c r="M2298" s="638"/>
      <c r="N2298" s="638"/>
      <c r="O2298" s="57"/>
    </row>
    <row r="2299" spans="1:15">
      <c r="A2299" s="57"/>
      <c r="B2299" s="653">
        <v>45303</v>
      </c>
      <c r="C2299" s="654">
        <f t="shared" si="34"/>
        <v>10303097265</v>
      </c>
      <c r="D2299" s="57"/>
      <c r="E2299" s="57"/>
      <c r="F2299" s="657">
        <v>764407153</v>
      </c>
      <c r="G2299" s="672">
        <v>371595989</v>
      </c>
      <c r="H2299" s="646">
        <v>46194</v>
      </c>
      <c r="I2299" s="646"/>
      <c r="K2299" s="57"/>
      <c r="L2299" s="57"/>
      <c r="M2299" s="638"/>
      <c r="N2299" s="638"/>
      <c r="O2299" s="57"/>
    </row>
    <row r="2300" spans="1:15">
      <c r="A2300" s="57"/>
      <c r="B2300" s="653">
        <v>45304</v>
      </c>
      <c r="C2300" s="654">
        <f t="shared" si="34"/>
        <v>10455696239</v>
      </c>
      <c r="D2300" s="57"/>
      <c r="E2300" s="57"/>
      <c r="F2300" s="657">
        <v>917006127</v>
      </c>
      <c r="G2300" s="672">
        <v>371912218</v>
      </c>
      <c r="H2300" s="646">
        <v>45522</v>
      </c>
      <c r="I2300" s="646"/>
      <c r="K2300" s="57"/>
      <c r="L2300" s="57"/>
      <c r="M2300" s="638"/>
      <c r="N2300" s="638"/>
      <c r="O2300" s="57"/>
    </row>
    <row r="2301" spans="1:15">
      <c r="A2301" s="57"/>
      <c r="B2301" s="653">
        <v>45305</v>
      </c>
      <c r="C2301" s="654">
        <f t="shared" si="34"/>
        <v>9911806585</v>
      </c>
      <c r="D2301" s="57"/>
      <c r="E2301" s="57"/>
      <c r="F2301" s="657">
        <v>373116473</v>
      </c>
      <c r="G2301" s="672">
        <v>372024327</v>
      </c>
      <c r="H2301" s="646">
        <v>46422</v>
      </c>
      <c r="I2301" s="646"/>
      <c r="K2301" s="57"/>
      <c r="L2301" s="57"/>
      <c r="M2301" s="638"/>
      <c r="N2301" s="638"/>
      <c r="O2301" s="57"/>
    </row>
    <row r="2302" spans="1:15">
      <c r="A2302" s="57"/>
      <c r="B2302" s="653">
        <v>45306</v>
      </c>
      <c r="C2302" s="654">
        <f t="shared" si="34"/>
        <v>9857522203</v>
      </c>
      <c r="D2302" s="57"/>
      <c r="E2302" s="57"/>
      <c r="F2302" s="657">
        <v>318832091</v>
      </c>
      <c r="G2302" s="672">
        <v>372046098</v>
      </c>
      <c r="H2302" s="646">
        <v>47123</v>
      </c>
      <c r="I2302" s="646"/>
      <c r="K2302" s="57"/>
      <c r="L2302" s="57"/>
      <c r="M2302" s="638"/>
      <c r="N2302" s="638"/>
      <c r="O2302" s="57"/>
    </row>
    <row r="2303" spans="1:15">
      <c r="A2303" s="57"/>
      <c r="B2303" s="653">
        <v>45307</v>
      </c>
      <c r="C2303" s="654">
        <f t="shared" si="34"/>
        <v>9805882221</v>
      </c>
      <c r="D2303" s="57"/>
      <c r="E2303" s="57"/>
      <c r="F2303" s="657">
        <v>267192109</v>
      </c>
      <c r="G2303" s="672">
        <v>372255849</v>
      </c>
      <c r="H2303" s="646">
        <v>49489</v>
      </c>
      <c r="I2303" s="646"/>
      <c r="K2303" s="57"/>
      <c r="L2303" s="57"/>
      <c r="M2303" s="638"/>
      <c r="N2303" s="638"/>
      <c r="O2303" s="57"/>
    </row>
    <row r="2304" spans="1:15">
      <c r="A2304" s="57"/>
      <c r="B2304" s="653">
        <v>45308</v>
      </c>
      <c r="C2304" s="654">
        <f t="shared" si="34"/>
        <v>10298877585</v>
      </c>
      <c r="D2304" s="57"/>
      <c r="E2304" s="57"/>
      <c r="F2304" s="657">
        <v>760187473</v>
      </c>
      <c r="G2304" s="672">
        <v>372401884</v>
      </c>
      <c r="H2304" s="646">
        <v>47950</v>
      </c>
      <c r="I2304" s="646"/>
      <c r="K2304" s="57"/>
      <c r="L2304" s="57"/>
      <c r="M2304" s="638"/>
      <c r="N2304" s="638"/>
      <c r="O2304" s="57"/>
    </row>
    <row r="2305" spans="1:15">
      <c r="A2305" s="57"/>
      <c r="B2305" s="653">
        <v>45309</v>
      </c>
      <c r="C2305" s="654">
        <f t="shared" si="34"/>
        <v>10454377993</v>
      </c>
      <c r="D2305" s="57"/>
      <c r="E2305" s="57"/>
      <c r="F2305" s="657">
        <v>915687881</v>
      </c>
      <c r="G2305" s="672">
        <v>372486168</v>
      </c>
      <c r="H2305" s="646">
        <v>45759</v>
      </c>
      <c r="I2305" s="646"/>
      <c r="K2305" s="57"/>
      <c r="L2305" s="57"/>
      <c r="M2305" s="638"/>
      <c r="N2305" s="638"/>
      <c r="O2305" s="57"/>
    </row>
    <row r="2306" spans="1:15">
      <c r="A2306" s="57"/>
      <c r="B2306" s="653">
        <v>45310</v>
      </c>
      <c r="C2306" s="654">
        <f t="shared" si="34"/>
        <v>9735279278</v>
      </c>
      <c r="D2306" s="57"/>
      <c r="E2306" s="57"/>
      <c r="F2306" s="657">
        <v>196589166</v>
      </c>
      <c r="G2306" s="672">
        <v>372541904</v>
      </c>
      <c r="H2306" s="646">
        <v>49104</v>
      </c>
      <c r="I2306" s="646"/>
      <c r="K2306" s="57"/>
      <c r="L2306" s="57"/>
      <c r="M2306" s="638"/>
      <c r="N2306" s="638"/>
      <c r="O2306" s="57"/>
    </row>
    <row r="2307" spans="1:15">
      <c r="A2307" s="57"/>
      <c r="B2307" s="653">
        <v>45311</v>
      </c>
      <c r="C2307" s="654">
        <f t="shared" si="34"/>
        <v>10513680102</v>
      </c>
      <c r="D2307" s="57"/>
      <c r="E2307" s="57"/>
      <c r="F2307" s="657">
        <v>974989990</v>
      </c>
      <c r="G2307" s="672">
        <v>372627580</v>
      </c>
      <c r="H2307" s="646">
        <v>43044</v>
      </c>
      <c r="I2307" s="646"/>
      <c r="K2307" s="57"/>
      <c r="L2307" s="57"/>
      <c r="M2307" s="638"/>
      <c r="N2307" s="638"/>
      <c r="O2307" s="57"/>
    </row>
    <row r="2308" spans="1:15">
      <c r="A2308" s="57"/>
      <c r="B2308" s="653">
        <v>45312</v>
      </c>
      <c r="C2308" s="654">
        <f t="shared" si="34"/>
        <v>10254873345</v>
      </c>
      <c r="D2308" s="57"/>
      <c r="E2308" s="57"/>
      <c r="F2308" s="657">
        <v>716183233</v>
      </c>
      <c r="G2308" s="672">
        <v>372695660</v>
      </c>
      <c r="H2308" s="646">
        <v>44491</v>
      </c>
      <c r="I2308" s="646"/>
      <c r="K2308" s="57"/>
      <c r="L2308" s="57"/>
      <c r="M2308" s="638"/>
      <c r="N2308" s="638"/>
      <c r="O2308" s="57"/>
    </row>
    <row r="2309" spans="1:15">
      <c r="A2309" s="57"/>
      <c r="B2309" s="653">
        <v>45313</v>
      </c>
      <c r="C2309" s="654">
        <f t="shared" si="34"/>
        <v>9916924125</v>
      </c>
      <c r="D2309" s="57"/>
      <c r="E2309" s="57"/>
      <c r="F2309" s="657">
        <v>378234013</v>
      </c>
      <c r="G2309" s="672">
        <v>372715446</v>
      </c>
      <c r="H2309" s="646">
        <v>43283</v>
      </c>
      <c r="I2309" s="646"/>
      <c r="K2309" s="57"/>
      <c r="L2309" s="57"/>
      <c r="M2309" s="638"/>
      <c r="N2309" s="638"/>
      <c r="O2309" s="57"/>
    </row>
    <row r="2310" spans="1:15">
      <c r="A2310" s="57"/>
      <c r="B2310" s="653">
        <v>45314</v>
      </c>
      <c r="C2310" s="654">
        <f t="shared" si="34"/>
        <v>9919850341</v>
      </c>
      <c r="D2310" s="57"/>
      <c r="E2310" s="57"/>
      <c r="F2310" s="657">
        <v>381160229</v>
      </c>
      <c r="G2310" s="672">
        <v>372774414</v>
      </c>
      <c r="H2310" s="646">
        <v>48381</v>
      </c>
      <c r="I2310" s="646"/>
      <c r="K2310" s="57"/>
      <c r="L2310" s="57"/>
      <c r="M2310" s="638"/>
      <c r="N2310" s="638"/>
      <c r="O2310" s="57"/>
    </row>
    <row r="2311" spans="1:15">
      <c r="A2311" s="57"/>
      <c r="B2311" s="653">
        <v>45315</v>
      </c>
      <c r="C2311" s="654">
        <f t="shared" si="34"/>
        <v>10030400515</v>
      </c>
      <c r="D2311" s="57"/>
      <c r="E2311" s="57"/>
      <c r="F2311" s="657">
        <v>491710403</v>
      </c>
      <c r="G2311" s="672">
        <v>372835722</v>
      </c>
      <c r="H2311" s="646">
        <v>46768</v>
      </c>
      <c r="I2311" s="646"/>
      <c r="K2311" s="57"/>
      <c r="L2311" s="57"/>
      <c r="M2311" s="638"/>
      <c r="N2311" s="638"/>
      <c r="O2311" s="57"/>
    </row>
    <row r="2312" spans="1:15">
      <c r="A2312" s="57"/>
      <c r="B2312" s="653">
        <v>45316</v>
      </c>
      <c r="C2312" s="654">
        <f t="shared" si="34"/>
        <v>10469256513</v>
      </c>
      <c r="D2312" s="57"/>
      <c r="E2312" s="57"/>
      <c r="F2312" s="657">
        <v>930566401</v>
      </c>
      <c r="G2312" s="672">
        <v>373113296</v>
      </c>
      <c r="H2312" s="646">
        <v>43813</v>
      </c>
      <c r="I2312" s="646"/>
      <c r="K2312" s="57"/>
      <c r="L2312" s="57"/>
      <c r="M2312" s="638"/>
      <c r="N2312" s="638"/>
      <c r="O2312" s="57"/>
    </row>
    <row r="2313" spans="1:15">
      <c r="A2313" s="57"/>
      <c r="B2313" s="653">
        <v>45317</v>
      </c>
      <c r="C2313" s="654">
        <f t="shared" si="34"/>
        <v>10006268376</v>
      </c>
      <c r="D2313" s="57"/>
      <c r="E2313" s="57"/>
      <c r="F2313" s="657">
        <v>467578264</v>
      </c>
      <c r="G2313" s="672">
        <v>373116473</v>
      </c>
      <c r="H2313" s="646">
        <v>45305</v>
      </c>
      <c r="I2313" s="646"/>
      <c r="K2313" s="57"/>
      <c r="L2313" s="57"/>
      <c r="M2313" s="638"/>
      <c r="N2313" s="638"/>
      <c r="O2313" s="57"/>
    </row>
    <row r="2314" spans="1:15">
      <c r="A2314" s="57"/>
      <c r="B2314" s="653">
        <v>45318</v>
      </c>
      <c r="C2314" s="654">
        <f t="shared" si="34"/>
        <v>10010993716</v>
      </c>
      <c r="D2314" s="57"/>
      <c r="E2314" s="57"/>
      <c r="F2314" s="657">
        <v>472303604</v>
      </c>
      <c r="G2314" s="672">
        <v>373189544</v>
      </c>
      <c r="H2314" s="646">
        <v>45191</v>
      </c>
      <c r="I2314" s="646"/>
      <c r="K2314" s="57"/>
      <c r="L2314" s="57"/>
      <c r="M2314" s="638"/>
      <c r="N2314" s="638"/>
      <c r="O2314" s="57"/>
    </row>
    <row r="2315" spans="1:15">
      <c r="A2315" s="57"/>
      <c r="B2315" s="653">
        <v>45319</v>
      </c>
      <c r="C2315" s="654">
        <f t="shared" si="34"/>
        <v>10239861756</v>
      </c>
      <c r="D2315" s="57"/>
      <c r="E2315" s="57"/>
      <c r="F2315" s="657">
        <v>701171644</v>
      </c>
      <c r="G2315" s="672">
        <v>373376147</v>
      </c>
      <c r="H2315" s="646">
        <v>48644</v>
      </c>
      <c r="I2315" s="646"/>
      <c r="K2315" s="57"/>
      <c r="L2315" s="57"/>
      <c r="M2315" s="638"/>
      <c r="N2315" s="638"/>
      <c r="O2315" s="57"/>
    </row>
    <row r="2316" spans="1:15">
      <c r="A2316" s="57"/>
      <c r="B2316" s="653">
        <v>45320</v>
      </c>
      <c r="C2316" s="654">
        <f t="shared" si="34"/>
        <v>10304105987</v>
      </c>
      <c r="D2316" s="57"/>
      <c r="E2316" s="57"/>
      <c r="F2316" s="657">
        <v>765415875</v>
      </c>
      <c r="G2316" s="672">
        <v>373478489</v>
      </c>
      <c r="H2316" s="646">
        <v>46067</v>
      </c>
      <c r="I2316" s="646"/>
      <c r="K2316" s="57"/>
      <c r="L2316" s="57"/>
      <c r="M2316" s="638"/>
      <c r="N2316" s="638"/>
      <c r="O2316" s="57"/>
    </row>
    <row r="2317" spans="1:15">
      <c r="A2317" s="57"/>
      <c r="B2317" s="653">
        <v>45321</v>
      </c>
      <c r="C2317" s="654">
        <f t="shared" si="34"/>
        <v>10079139948</v>
      </c>
      <c r="D2317" s="57"/>
      <c r="E2317" s="57"/>
      <c r="F2317" s="657">
        <v>540449836</v>
      </c>
      <c r="G2317" s="672">
        <v>373504562</v>
      </c>
      <c r="H2317" s="646">
        <v>50271</v>
      </c>
      <c r="I2317" s="646"/>
      <c r="K2317" s="57"/>
      <c r="L2317" s="57"/>
      <c r="M2317" s="638"/>
      <c r="N2317" s="638"/>
      <c r="O2317" s="57"/>
    </row>
    <row r="2318" spans="1:15">
      <c r="A2318" s="57"/>
      <c r="B2318" s="653">
        <v>45322</v>
      </c>
      <c r="C2318" s="654">
        <f t="shared" si="34"/>
        <v>10456511849</v>
      </c>
      <c r="D2318" s="57"/>
      <c r="E2318" s="57"/>
      <c r="F2318" s="657">
        <v>917821737</v>
      </c>
      <c r="G2318" s="672">
        <v>373526065</v>
      </c>
      <c r="H2318" s="646">
        <v>45791</v>
      </c>
      <c r="I2318" s="646"/>
      <c r="K2318" s="57"/>
      <c r="L2318" s="57"/>
      <c r="M2318" s="638"/>
      <c r="N2318" s="638"/>
      <c r="O2318" s="57"/>
    </row>
    <row r="2319" spans="1:15">
      <c r="A2319" s="57"/>
      <c r="B2319" s="653">
        <v>45323</v>
      </c>
      <c r="C2319" s="654">
        <f t="shared" si="34"/>
        <v>10496340026</v>
      </c>
      <c r="D2319" s="57"/>
      <c r="E2319" s="57"/>
      <c r="F2319" s="657">
        <v>957649914</v>
      </c>
      <c r="G2319" s="672">
        <v>373542641</v>
      </c>
      <c r="H2319" s="646">
        <v>46954</v>
      </c>
      <c r="I2319" s="646"/>
      <c r="K2319" s="57"/>
      <c r="L2319" s="57"/>
      <c r="M2319" s="638"/>
      <c r="N2319" s="638"/>
      <c r="O2319" s="57"/>
    </row>
    <row r="2320" spans="1:15">
      <c r="A2320" s="57"/>
      <c r="B2320" s="653">
        <v>45324</v>
      </c>
      <c r="C2320" s="654">
        <f t="shared" si="34"/>
        <v>10374988431</v>
      </c>
      <c r="D2320" s="57"/>
      <c r="E2320" s="57"/>
      <c r="F2320" s="657">
        <v>836298319</v>
      </c>
      <c r="G2320" s="672">
        <v>373601050</v>
      </c>
      <c r="H2320" s="646">
        <v>47028</v>
      </c>
      <c r="I2320" s="646"/>
      <c r="K2320" s="57"/>
      <c r="L2320" s="57"/>
      <c r="M2320" s="638"/>
      <c r="N2320" s="638"/>
      <c r="O2320" s="57"/>
    </row>
    <row r="2321" spans="1:15">
      <c r="A2321" s="57"/>
      <c r="B2321" s="653">
        <v>45325</v>
      </c>
      <c r="C2321" s="654">
        <f t="shared" si="34"/>
        <v>10255905077</v>
      </c>
      <c r="D2321" s="57"/>
      <c r="E2321" s="57"/>
      <c r="F2321" s="657">
        <v>717214965</v>
      </c>
      <c r="G2321" s="672">
        <v>373754969</v>
      </c>
      <c r="H2321" s="646">
        <v>46735</v>
      </c>
      <c r="I2321" s="646"/>
      <c r="K2321" s="57"/>
      <c r="L2321" s="57"/>
      <c r="M2321" s="638"/>
      <c r="N2321" s="638"/>
      <c r="O2321" s="57"/>
    </row>
    <row r="2322" spans="1:15">
      <c r="A2322" s="57"/>
      <c r="B2322" s="653">
        <v>45326</v>
      </c>
      <c r="C2322" s="654">
        <f t="shared" si="34"/>
        <v>9641158792</v>
      </c>
      <c r="D2322" s="57"/>
      <c r="E2322" s="57"/>
      <c r="F2322" s="657">
        <v>102468680</v>
      </c>
      <c r="G2322" s="672">
        <v>373922886</v>
      </c>
      <c r="H2322" s="646">
        <v>46980</v>
      </c>
      <c r="I2322" s="646"/>
      <c r="K2322" s="57"/>
      <c r="L2322" s="57"/>
      <c r="M2322" s="638"/>
      <c r="N2322" s="638"/>
      <c r="O2322" s="57"/>
    </row>
    <row r="2323" spans="1:15">
      <c r="A2323" s="57"/>
      <c r="B2323" s="653">
        <v>45327</v>
      </c>
      <c r="C2323" s="654">
        <f t="shared" si="34"/>
        <v>9961765100</v>
      </c>
      <c r="D2323" s="57"/>
      <c r="E2323" s="57"/>
      <c r="F2323" s="657">
        <v>423074988</v>
      </c>
      <c r="G2323" s="672">
        <v>373956530</v>
      </c>
      <c r="H2323" s="646">
        <v>48834</v>
      </c>
      <c r="I2323" s="646"/>
      <c r="K2323" s="57"/>
      <c r="L2323" s="57"/>
      <c r="M2323" s="638"/>
      <c r="N2323" s="638"/>
      <c r="O2323" s="57"/>
    </row>
    <row r="2324" spans="1:15">
      <c r="A2324" s="57"/>
      <c r="B2324" s="653">
        <v>45328</v>
      </c>
      <c r="C2324" s="654">
        <f t="shared" si="34"/>
        <v>9853625466</v>
      </c>
      <c r="D2324" s="57"/>
      <c r="E2324" s="57"/>
      <c r="F2324" s="657">
        <v>314935354</v>
      </c>
      <c r="G2324" s="672">
        <v>373993550</v>
      </c>
      <c r="H2324" s="646">
        <v>46889</v>
      </c>
      <c r="I2324" s="646"/>
      <c r="K2324" s="57"/>
      <c r="L2324" s="57"/>
      <c r="M2324" s="638"/>
      <c r="N2324" s="638"/>
      <c r="O2324" s="57"/>
    </row>
    <row r="2325" spans="1:15">
      <c r="A2325" s="57"/>
      <c r="B2325" s="653">
        <v>45329</v>
      </c>
      <c r="C2325" s="654">
        <f t="shared" si="34"/>
        <v>10402979053</v>
      </c>
      <c r="D2325" s="57"/>
      <c r="E2325" s="57"/>
      <c r="F2325" s="657">
        <v>864288941</v>
      </c>
      <c r="G2325" s="672">
        <v>374122053</v>
      </c>
      <c r="H2325" s="646">
        <v>49674</v>
      </c>
      <c r="I2325" s="646"/>
      <c r="K2325" s="57"/>
      <c r="L2325" s="57"/>
      <c r="M2325" s="638"/>
      <c r="N2325" s="638"/>
      <c r="O2325" s="57"/>
    </row>
    <row r="2326" spans="1:15">
      <c r="A2326" s="57"/>
      <c r="B2326" s="653">
        <v>45330</v>
      </c>
      <c r="C2326" s="654">
        <f t="shared" si="34"/>
        <v>10371835682</v>
      </c>
      <c r="D2326" s="57"/>
      <c r="E2326" s="57"/>
      <c r="F2326" s="657">
        <v>833145570</v>
      </c>
      <c r="G2326" s="672">
        <v>374247627</v>
      </c>
      <c r="H2326" s="646">
        <v>47872</v>
      </c>
      <c r="I2326" s="646"/>
      <c r="K2326" s="57"/>
      <c r="L2326" s="57"/>
      <c r="M2326" s="638"/>
      <c r="N2326" s="638"/>
      <c r="O2326" s="57"/>
    </row>
    <row r="2327" spans="1:15">
      <c r="A2327" s="57"/>
      <c r="B2327" s="653">
        <v>45331</v>
      </c>
      <c r="C2327" s="654">
        <f t="shared" si="34"/>
        <v>10278062499</v>
      </c>
      <c r="D2327" s="57"/>
      <c r="E2327" s="57"/>
      <c r="F2327" s="657">
        <v>739372387</v>
      </c>
      <c r="G2327" s="672">
        <v>374488880</v>
      </c>
      <c r="H2327" s="646">
        <v>48220</v>
      </c>
      <c r="I2327" s="646"/>
      <c r="K2327" s="57"/>
      <c r="L2327" s="57"/>
      <c r="M2327" s="638"/>
      <c r="N2327" s="638"/>
      <c r="O2327" s="57"/>
    </row>
    <row r="2328" spans="1:15">
      <c r="A2328" s="57"/>
      <c r="B2328" s="653">
        <v>45332</v>
      </c>
      <c r="C2328" s="654">
        <f t="shared" si="34"/>
        <v>9789013840</v>
      </c>
      <c r="D2328" s="57"/>
      <c r="E2328" s="57"/>
      <c r="F2328" s="657">
        <v>250323728</v>
      </c>
      <c r="G2328" s="672">
        <v>374594776</v>
      </c>
      <c r="H2328" s="646">
        <v>43273</v>
      </c>
      <c r="I2328" s="646"/>
      <c r="K2328" s="57"/>
      <c r="L2328" s="57"/>
      <c r="M2328" s="638"/>
      <c r="N2328" s="638"/>
      <c r="O2328" s="57"/>
    </row>
    <row r="2329" spans="1:15">
      <c r="A2329" s="57"/>
      <c r="B2329" s="653">
        <v>45333</v>
      </c>
      <c r="C2329" s="654">
        <f t="shared" si="34"/>
        <v>10478616533</v>
      </c>
      <c r="D2329" s="57"/>
      <c r="E2329" s="57"/>
      <c r="F2329" s="657">
        <v>939926421</v>
      </c>
      <c r="G2329" s="672">
        <v>374671176</v>
      </c>
      <c r="H2329" s="646">
        <v>43576</v>
      </c>
      <c r="I2329" s="646"/>
      <c r="K2329" s="57"/>
      <c r="L2329" s="57"/>
      <c r="M2329" s="638"/>
      <c r="N2329" s="638"/>
      <c r="O2329" s="57"/>
    </row>
    <row r="2330" spans="1:15">
      <c r="A2330" s="57"/>
      <c r="B2330" s="653">
        <v>45334</v>
      </c>
      <c r="C2330" s="654">
        <f t="shared" si="34"/>
        <v>10346814660</v>
      </c>
      <c r="D2330" s="57"/>
      <c r="E2330" s="57"/>
      <c r="F2330" s="657">
        <v>808124548</v>
      </c>
      <c r="G2330" s="672">
        <v>374749835</v>
      </c>
      <c r="H2330" s="646">
        <v>43783</v>
      </c>
      <c r="I2330" s="646"/>
      <c r="K2330" s="57"/>
      <c r="L2330" s="57"/>
      <c r="M2330" s="638"/>
      <c r="N2330" s="638"/>
      <c r="O2330" s="57"/>
    </row>
    <row r="2331" spans="1:15">
      <c r="A2331" s="57"/>
      <c r="B2331" s="653">
        <v>45335</v>
      </c>
      <c r="C2331" s="654">
        <f t="shared" si="34"/>
        <v>10462110650</v>
      </c>
      <c r="D2331" s="57"/>
      <c r="E2331" s="57"/>
      <c r="F2331" s="657">
        <v>923420538</v>
      </c>
      <c r="G2331" s="672">
        <v>374750990</v>
      </c>
      <c r="H2331" s="646">
        <v>45084</v>
      </c>
      <c r="I2331" s="646"/>
      <c r="K2331" s="57"/>
      <c r="L2331" s="57"/>
      <c r="M2331" s="638"/>
      <c r="N2331" s="638"/>
      <c r="O2331" s="57"/>
    </row>
    <row r="2332" spans="1:15">
      <c r="A2332" s="57"/>
      <c r="B2332" s="653">
        <v>45336</v>
      </c>
      <c r="C2332" s="654">
        <f t="shared" si="34"/>
        <v>9700079773</v>
      </c>
      <c r="D2332" s="57"/>
      <c r="E2332" s="57"/>
      <c r="F2332" s="657">
        <v>161389661</v>
      </c>
      <c r="G2332" s="672">
        <v>374870765</v>
      </c>
      <c r="H2332" s="646">
        <v>47416</v>
      </c>
      <c r="I2332" s="646"/>
      <c r="K2332" s="57"/>
      <c r="L2332" s="57"/>
      <c r="M2332" s="638"/>
      <c r="N2332" s="638"/>
      <c r="O2332" s="57"/>
    </row>
    <row r="2333" spans="1:15">
      <c r="A2333" s="57"/>
      <c r="B2333" s="653">
        <v>45337</v>
      </c>
      <c r="C2333" s="654">
        <f t="shared" si="34"/>
        <v>10282668001</v>
      </c>
      <c r="D2333" s="57"/>
      <c r="E2333" s="57"/>
      <c r="F2333" s="657">
        <v>743977889</v>
      </c>
      <c r="G2333" s="672">
        <v>375005636</v>
      </c>
      <c r="H2333" s="646">
        <v>43063</v>
      </c>
      <c r="I2333" s="646"/>
      <c r="K2333" s="57"/>
      <c r="L2333" s="57"/>
      <c r="M2333" s="638"/>
      <c r="N2333" s="638"/>
      <c r="O2333" s="57"/>
    </row>
    <row r="2334" spans="1:15">
      <c r="A2334" s="57"/>
      <c r="B2334" s="653">
        <v>45338</v>
      </c>
      <c r="C2334" s="654">
        <f t="shared" si="34"/>
        <v>9816794030</v>
      </c>
      <c r="D2334" s="57"/>
      <c r="E2334" s="57"/>
      <c r="F2334" s="657">
        <v>278103918</v>
      </c>
      <c r="G2334" s="672">
        <v>375239868</v>
      </c>
      <c r="H2334" s="646">
        <v>49092</v>
      </c>
      <c r="I2334" s="646"/>
      <c r="K2334" s="57"/>
      <c r="L2334" s="57"/>
      <c r="M2334" s="638"/>
      <c r="N2334" s="638"/>
      <c r="O2334" s="57"/>
    </row>
    <row r="2335" spans="1:15">
      <c r="A2335" s="57"/>
      <c r="B2335" s="653">
        <v>45339</v>
      </c>
      <c r="C2335" s="654">
        <f t="shared" si="34"/>
        <v>9723279629</v>
      </c>
      <c r="D2335" s="57"/>
      <c r="E2335" s="57"/>
      <c r="F2335" s="657">
        <v>184589517</v>
      </c>
      <c r="G2335" s="672">
        <v>375327600</v>
      </c>
      <c r="H2335" s="646">
        <v>44100</v>
      </c>
      <c r="I2335" s="646"/>
      <c r="K2335" s="57"/>
      <c r="L2335" s="57"/>
      <c r="M2335" s="638"/>
      <c r="N2335" s="638"/>
      <c r="O2335" s="57"/>
    </row>
    <row r="2336" spans="1:15">
      <c r="A2336" s="57"/>
      <c r="B2336" s="653">
        <v>45340</v>
      </c>
      <c r="C2336" s="654">
        <f t="shared" ref="C2336:C2399" si="35">F2336+(F$88*28679+98765)+(G$88*6587+87654)+(E$88*9537+76543)+(J$88*5713+4528)</f>
        <v>10200374455</v>
      </c>
      <c r="D2336" s="57"/>
      <c r="E2336" s="57"/>
      <c r="F2336" s="657">
        <v>661684343</v>
      </c>
      <c r="G2336" s="672">
        <v>375551261</v>
      </c>
      <c r="H2336" s="646">
        <v>44583</v>
      </c>
      <c r="I2336" s="646"/>
      <c r="K2336" s="57"/>
      <c r="L2336" s="57"/>
      <c r="M2336" s="638"/>
      <c r="N2336" s="638"/>
      <c r="O2336" s="57"/>
    </row>
    <row r="2337" spans="1:15">
      <c r="A2337" s="57"/>
      <c r="B2337" s="653">
        <v>45341</v>
      </c>
      <c r="C2337" s="654">
        <f t="shared" si="35"/>
        <v>9814351555</v>
      </c>
      <c r="D2337" s="57"/>
      <c r="E2337" s="57"/>
      <c r="F2337" s="657">
        <v>275661443</v>
      </c>
      <c r="G2337" s="672">
        <v>375709802</v>
      </c>
      <c r="H2337" s="646">
        <v>46038</v>
      </c>
      <c r="I2337" s="646"/>
      <c r="K2337" s="57"/>
      <c r="L2337" s="57"/>
      <c r="M2337" s="638"/>
      <c r="N2337" s="638"/>
      <c r="O2337" s="57"/>
    </row>
    <row r="2338" spans="1:15">
      <c r="A2338" s="57"/>
      <c r="B2338" s="653">
        <v>45342</v>
      </c>
      <c r="C2338" s="654">
        <f t="shared" si="35"/>
        <v>9864871423</v>
      </c>
      <c r="D2338" s="57"/>
      <c r="E2338" s="57"/>
      <c r="F2338" s="657">
        <v>326181311</v>
      </c>
      <c r="G2338" s="672">
        <v>375762237</v>
      </c>
      <c r="H2338" s="646">
        <v>44789</v>
      </c>
      <c r="I2338" s="646"/>
      <c r="K2338" s="57"/>
      <c r="L2338" s="57"/>
      <c r="M2338" s="638"/>
      <c r="N2338" s="638"/>
      <c r="O2338" s="57"/>
    </row>
    <row r="2339" spans="1:15">
      <c r="A2339" s="57"/>
      <c r="B2339" s="653">
        <v>45343</v>
      </c>
      <c r="C2339" s="654">
        <f t="shared" si="35"/>
        <v>10178169152</v>
      </c>
      <c r="D2339" s="57"/>
      <c r="E2339" s="57"/>
      <c r="F2339" s="657">
        <v>639479040</v>
      </c>
      <c r="G2339" s="672">
        <v>375855424</v>
      </c>
      <c r="H2339" s="646">
        <v>44580</v>
      </c>
      <c r="I2339" s="646"/>
      <c r="K2339" s="57"/>
      <c r="L2339" s="57"/>
      <c r="M2339" s="638"/>
      <c r="N2339" s="638"/>
      <c r="O2339" s="57"/>
    </row>
    <row r="2340" spans="1:15">
      <c r="A2340" s="57"/>
      <c r="B2340" s="653">
        <v>45344</v>
      </c>
      <c r="C2340" s="654">
        <f t="shared" si="35"/>
        <v>10174453240</v>
      </c>
      <c r="D2340" s="57"/>
      <c r="E2340" s="57"/>
      <c r="F2340" s="657">
        <v>635763128</v>
      </c>
      <c r="G2340" s="672">
        <v>375889665</v>
      </c>
      <c r="H2340" s="646">
        <v>43643</v>
      </c>
      <c r="I2340" s="646"/>
      <c r="K2340" s="57"/>
      <c r="L2340" s="57"/>
      <c r="M2340" s="638"/>
      <c r="N2340" s="638"/>
      <c r="O2340" s="57"/>
    </row>
    <row r="2341" spans="1:15">
      <c r="A2341" s="57"/>
      <c r="B2341" s="653">
        <v>45345</v>
      </c>
      <c r="C2341" s="654">
        <f t="shared" si="35"/>
        <v>10334958025</v>
      </c>
      <c r="D2341" s="57"/>
      <c r="E2341" s="57"/>
      <c r="F2341" s="657">
        <v>796267913</v>
      </c>
      <c r="G2341" s="672">
        <v>376086260</v>
      </c>
      <c r="H2341" s="646">
        <v>48598</v>
      </c>
      <c r="I2341" s="646"/>
      <c r="K2341" s="57"/>
      <c r="L2341" s="57"/>
      <c r="M2341" s="638"/>
      <c r="N2341" s="638"/>
      <c r="O2341" s="57"/>
    </row>
    <row r="2342" spans="1:15">
      <c r="A2342" s="57"/>
      <c r="B2342" s="653">
        <v>45346</v>
      </c>
      <c r="C2342" s="654">
        <f t="shared" si="35"/>
        <v>9780511995</v>
      </c>
      <c r="D2342" s="57"/>
      <c r="E2342" s="57"/>
      <c r="F2342" s="657">
        <v>241821883</v>
      </c>
      <c r="G2342" s="672">
        <v>376146999</v>
      </c>
      <c r="H2342" s="646">
        <v>50225</v>
      </c>
      <c r="I2342" s="646"/>
      <c r="K2342" s="57"/>
      <c r="L2342" s="57"/>
      <c r="M2342" s="638"/>
      <c r="N2342" s="638"/>
      <c r="O2342" s="57"/>
    </row>
    <row r="2343" spans="1:15">
      <c r="A2343" s="57"/>
      <c r="B2343" s="653">
        <v>45347</v>
      </c>
      <c r="C2343" s="654">
        <f t="shared" si="35"/>
        <v>9786643109</v>
      </c>
      <c r="D2343" s="57"/>
      <c r="E2343" s="57"/>
      <c r="F2343" s="657">
        <v>247952997</v>
      </c>
      <c r="G2343" s="672">
        <v>376224373</v>
      </c>
      <c r="H2343" s="646">
        <v>49278</v>
      </c>
      <c r="I2343" s="646"/>
      <c r="K2343" s="57"/>
      <c r="L2343" s="57"/>
      <c r="M2343" s="638"/>
      <c r="N2343" s="638"/>
      <c r="O2343" s="57"/>
    </row>
    <row r="2344" spans="1:15">
      <c r="A2344" s="57"/>
      <c r="B2344" s="653">
        <v>45348</v>
      </c>
      <c r="C2344" s="654">
        <f t="shared" si="35"/>
        <v>9967868029</v>
      </c>
      <c r="D2344" s="57"/>
      <c r="E2344" s="57"/>
      <c r="F2344" s="657">
        <v>429177917</v>
      </c>
      <c r="G2344" s="672">
        <v>376224799</v>
      </c>
      <c r="H2344" s="646">
        <v>49712</v>
      </c>
      <c r="I2344" s="646"/>
      <c r="K2344" s="57"/>
      <c r="L2344" s="57"/>
      <c r="M2344" s="638"/>
      <c r="N2344" s="638"/>
      <c r="O2344" s="57"/>
    </row>
    <row r="2345" spans="1:15">
      <c r="A2345" s="57"/>
      <c r="B2345" s="653">
        <v>45349</v>
      </c>
      <c r="C2345" s="654">
        <f t="shared" si="35"/>
        <v>9666215247</v>
      </c>
      <c r="D2345" s="57"/>
      <c r="E2345" s="57"/>
      <c r="F2345" s="657">
        <v>127525135</v>
      </c>
      <c r="G2345" s="672">
        <v>376334724</v>
      </c>
      <c r="H2345" s="646">
        <v>48411</v>
      </c>
      <c r="I2345" s="646"/>
      <c r="K2345" s="57"/>
      <c r="L2345" s="57"/>
      <c r="M2345" s="638"/>
      <c r="N2345" s="638"/>
      <c r="O2345" s="57"/>
    </row>
    <row r="2346" spans="1:15">
      <c r="A2346" s="57"/>
      <c r="B2346" s="653">
        <v>45350</v>
      </c>
      <c r="C2346" s="654">
        <f t="shared" si="35"/>
        <v>10058052092</v>
      </c>
      <c r="D2346" s="57"/>
      <c r="E2346" s="57"/>
      <c r="F2346" s="657">
        <v>519361980</v>
      </c>
      <c r="G2346" s="672">
        <v>376362123</v>
      </c>
      <c r="H2346" s="646">
        <v>48659</v>
      </c>
      <c r="I2346" s="646"/>
      <c r="K2346" s="57"/>
      <c r="L2346" s="57"/>
      <c r="M2346" s="638"/>
      <c r="N2346" s="638"/>
      <c r="O2346" s="57"/>
    </row>
    <row r="2347" spans="1:15">
      <c r="A2347" s="57"/>
      <c r="B2347" s="653">
        <v>45351</v>
      </c>
      <c r="C2347" s="654">
        <f t="shared" si="35"/>
        <v>10481962352</v>
      </c>
      <c r="D2347" s="57"/>
      <c r="E2347" s="57"/>
      <c r="F2347" s="657">
        <v>943272240</v>
      </c>
      <c r="G2347" s="672">
        <v>376447031</v>
      </c>
      <c r="H2347" s="646">
        <v>46742</v>
      </c>
      <c r="I2347" s="646"/>
      <c r="K2347" s="57"/>
      <c r="L2347" s="57"/>
      <c r="M2347" s="638"/>
      <c r="N2347" s="638"/>
      <c r="O2347" s="57"/>
    </row>
    <row r="2348" spans="1:15">
      <c r="A2348" s="57"/>
      <c r="B2348" s="653">
        <v>45352</v>
      </c>
      <c r="C2348" s="654">
        <f t="shared" si="35"/>
        <v>10384618645</v>
      </c>
      <c r="D2348" s="57"/>
      <c r="E2348" s="57"/>
      <c r="F2348" s="657">
        <v>845928533</v>
      </c>
      <c r="G2348" s="672">
        <v>376562244</v>
      </c>
      <c r="H2348" s="646">
        <v>46507</v>
      </c>
      <c r="I2348" s="646"/>
      <c r="K2348" s="57"/>
      <c r="L2348" s="57"/>
      <c r="M2348" s="638"/>
      <c r="N2348" s="638"/>
      <c r="O2348" s="57"/>
    </row>
    <row r="2349" spans="1:15">
      <c r="A2349" s="57"/>
      <c r="B2349" s="653">
        <v>45353</v>
      </c>
      <c r="C2349" s="654">
        <f t="shared" si="35"/>
        <v>9876255476</v>
      </c>
      <c r="D2349" s="57"/>
      <c r="E2349" s="57"/>
      <c r="F2349" s="657">
        <v>337565364</v>
      </c>
      <c r="G2349" s="672">
        <v>376669361</v>
      </c>
      <c r="H2349" s="646">
        <v>46367</v>
      </c>
      <c r="I2349" s="646"/>
      <c r="K2349" s="57"/>
      <c r="L2349" s="57"/>
      <c r="M2349" s="638"/>
      <c r="N2349" s="638"/>
      <c r="O2349" s="57"/>
    </row>
    <row r="2350" spans="1:15">
      <c r="A2350" s="57"/>
      <c r="B2350" s="653">
        <v>45354</v>
      </c>
      <c r="C2350" s="654">
        <f t="shared" si="35"/>
        <v>9708633966</v>
      </c>
      <c r="D2350" s="57"/>
      <c r="E2350" s="57"/>
      <c r="F2350" s="657">
        <v>169943854</v>
      </c>
      <c r="G2350" s="672">
        <v>376793872</v>
      </c>
      <c r="H2350" s="646">
        <v>48158</v>
      </c>
      <c r="I2350" s="646"/>
      <c r="K2350" s="57"/>
      <c r="L2350" s="57"/>
      <c r="M2350" s="638"/>
      <c r="N2350" s="638"/>
      <c r="O2350" s="57"/>
    </row>
    <row r="2351" spans="1:15">
      <c r="A2351" s="57"/>
      <c r="B2351" s="653">
        <v>45355</v>
      </c>
      <c r="C2351" s="654">
        <f t="shared" si="35"/>
        <v>10189661423</v>
      </c>
      <c r="D2351" s="57"/>
      <c r="E2351" s="57"/>
      <c r="F2351" s="657">
        <v>650971311</v>
      </c>
      <c r="G2351" s="672">
        <v>376884533</v>
      </c>
      <c r="H2351" s="646">
        <v>50074</v>
      </c>
      <c r="I2351" s="646"/>
      <c r="K2351" s="57"/>
      <c r="L2351" s="57"/>
      <c r="M2351" s="638"/>
      <c r="N2351" s="638"/>
      <c r="O2351" s="57"/>
    </row>
    <row r="2352" spans="1:15">
      <c r="A2352" s="57"/>
      <c r="B2352" s="653">
        <v>45356</v>
      </c>
      <c r="C2352" s="654">
        <f t="shared" si="35"/>
        <v>9675150051</v>
      </c>
      <c r="D2352" s="57"/>
      <c r="E2352" s="57"/>
      <c r="F2352" s="657">
        <v>136459939</v>
      </c>
      <c r="G2352" s="672">
        <v>376977679</v>
      </c>
      <c r="H2352" s="646">
        <v>48373</v>
      </c>
      <c r="I2352" s="646"/>
      <c r="K2352" s="57"/>
      <c r="L2352" s="57"/>
      <c r="M2352" s="638"/>
      <c r="N2352" s="638"/>
      <c r="O2352" s="57"/>
    </row>
    <row r="2353" spans="1:15">
      <c r="A2353" s="57"/>
      <c r="B2353" s="653">
        <v>45357</v>
      </c>
      <c r="C2353" s="654">
        <f t="shared" si="35"/>
        <v>9707307505</v>
      </c>
      <c r="D2353" s="57"/>
      <c r="E2353" s="57"/>
      <c r="F2353" s="657">
        <v>168617393</v>
      </c>
      <c r="G2353" s="672">
        <v>377316593</v>
      </c>
      <c r="H2353" s="646">
        <v>43730</v>
      </c>
      <c r="I2353" s="646"/>
      <c r="K2353" s="57"/>
      <c r="L2353" s="57"/>
      <c r="M2353" s="638"/>
      <c r="N2353" s="638"/>
      <c r="O2353" s="57"/>
    </row>
    <row r="2354" spans="1:15">
      <c r="A2354" s="57"/>
      <c r="B2354" s="653">
        <v>45358</v>
      </c>
      <c r="C2354" s="654">
        <f t="shared" si="35"/>
        <v>9639823676</v>
      </c>
      <c r="D2354" s="57"/>
      <c r="E2354" s="57"/>
      <c r="F2354" s="657">
        <v>101133564</v>
      </c>
      <c r="G2354" s="672">
        <v>377412703</v>
      </c>
      <c r="H2354" s="646">
        <v>44802</v>
      </c>
      <c r="I2354" s="646"/>
      <c r="K2354" s="57"/>
      <c r="L2354" s="57"/>
      <c r="M2354" s="638"/>
      <c r="N2354" s="638"/>
      <c r="O2354" s="57"/>
    </row>
    <row r="2355" spans="1:15">
      <c r="A2355" s="57"/>
      <c r="B2355" s="653">
        <v>45359</v>
      </c>
      <c r="C2355" s="654">
        <f t="shared" si="35"/>
        <v>10408516153</v>
      </c>
      <c r="D2355" s="57"/>
      <c r="E2355" s="57"/>
      <c r="F2355" s="657">
        <v>869826041</v>
      </c>
      <c r="G2355" s="672">
        <v>377482879</v>
      </c>
      <c r="H2355" s="646">
        <v>46208</v>
      </c>
      <c r="I2355" s="646"/>
      <c r="K2355" s="57"/>
      <c r="L2355" s="57"/>
      <c r="M2355" s="638"/>
      <c r="N2355" s="638"/>
      <c r="O2355" s="57"/>
    </row>
    <row r="2356" spans="1:15">
      <c r="A2356" s="57"/>
      <c r="B2356" s="653">
        <v>45360</v>
      </c>
      <c r="C2356" s="654">
        <f t="shared" si="35"/>
        <v>9787021955</v>
      </c>
      <c r="D2356" s="57"/>
      <c r="E2356" s="57"/>
      <c r="F2356" s="657">
        <v>248331843</v>
      </c>
      <c r="G2356" s="672">
        <v>377575702</v>
      </c>
      <c r="H2356" s="646">
        <v>43442</v>
      </c>
      <c r="I2356" s="646"/>
      <c r="K2356" s="57"/>
      <c r="L2356" s="57"/>
      <c r="M2356" s="638"/>
      <c r="N2356" s="638"/>
      <c r="O2356" s="57"/>
    </row>
    <row r="2357" spans="1:15">
      <c r="A2357" s="57"/>
      <c r="B2357" s="653">
        <v>45361</v>
      </c>
      <c r="C2357" s="654">
        <f t="shared" si="35"/>
        <v>9683379672</v>
      </c>
      <c r="D2357" s="57"/>
      <c r="E2357" s="57"/>
      <c r="F2357" s="657">
        <v>144689560</v>
      </c>
      <c r="G2357" s="672">
        <v>377709979</v>
      </c>
      <c r="H2357" s="646">
        <v>46923</v>
      </c>
      <c r="I2357" s="646"/>
      <c r="K2357" s="57"/>
      <c r="L2357" s="57"/>
      <c r="M2357" s="638"/>
      <c r="N2357" s="638"/>
      <c r="O2357" s="57"/>
    </row>
    <row r="2358" spans="1:15">
      <c r="A2358" s="57"/>
      <c r="B2358" s="653">
        <v>45362</v>
      </c>
      <c r="C2358" s="654">
        <f t="shared" si="35"/>
        <v>10032377474</v>
      </c>
      <c r="D2358" s="57"/>
      <c r="E2358" s="57"/>
      <c r="F2358" s="657">
        <v>493687362</v>
      </c>
      <c r="G2358" s="672">
        <v>377712857</v>
      </c>
      <c r="H2358" s="646">
        <v>47891</v>
      </c>
      <c r="I2358" s="646"/>
      <c r="K2358" s="57"/>
      <c r="L2358" s="57"/>
      <c r="M2358" s="638"/>
      <c r="N2358" s="638"/>
      <c r="O2358" s="57"/>
    </row>
    <row r="2359" spans="1:15">
      <c r="A2359" s="57"/>
      <c r="B2359" s="653">
        <v>45363</v>
      </c>
      <c r="C2359" s="654">
        <f t="shared" si="35"/>
        <v>10240849448</v>
      </c>
      <c r="D2359" s="57"/>
      <c r="E2359" s="57"/>
      <c r="F2359" s="657">
        <v>702159336</v>
      </c>
      <c r="G2359" s="672">
        <v>377753687</v>
      </c>
      <c r="H2359" s="646">
        <v>43284</v>
      </c>
      <c r="I2359" s="646"/>
      <c r="K2359" s="57"/>
      <c r="L2359" s="57"/>
      <c r="M2359" s="638"/>
      <c r="N2359" s="638"/>
      <c r="O2359" s="57"/>
    </row>
    <row r="2360" spans="1:15">
      <c r="A2360" s="57"/>
      <c r="B2360" s="653">
        <v>45364</v>
      </c>
      <c r="C2360" s="654">
        <f t="shared" si="35"/>
        <v>10226431016</v>
      </c>
      <c r="D2360" s="57"/>
      <c r="E2360" s="57"/>
      <c r="F2360" s="657">
        <v>687740904</v>
      </c>
      <c r="G2360" s="672">
        <v>377891104</v>
      </c>
      <c r="H2360" s="646">
        <v>47883</v>
      </c>
      <c r="I2360" s="646"/>
      <c r="K2360" s="57"/>
      <c r="L2360" s="57"/>
      <c r="M2360" s="638"/>
      <c r="N2360" s="638"/>
      <c r="O2360" s="57"/>
    </row>
    <row r="2361" spans="1:15">
      <c r="A2361" s="57"/>
      <c r="B2361" s="653">
        <v>45365</v>
      </c>
      <c r="C2361" s="654">
        <f t="shared" si="35"/>
        <v>9774833686</v>
      </c>
      <c r="D2361" s="57"/>
      <c r="E2361" s="57"/>
      <c r="F2361" s="657">
        <v>236143574</v>
      </c>
      <c r="G2361" s="672">
        <v>377911755</v>
      </c>
      <c r="H2361" s="646">
        <v>46624</v>
      </c>
      <c r="I2361" s="646"/>
      <c r="K2361" s="57"/>
      <c r="L2361" s="57"/>
      <c r="M2361" s="638"/>
      <c r="N2361" s="638"/>
      <c r="O2361" s="57"/>
    </row>
    <row r="2362" spans="1:15">
      <c r="A2362" s="57"/>
      <c r="B2362" s="653">
        <v>45366</v>
      </c>
      <c r="C2362" s="654">
        <f t="shared" si="35"/>
        <v>9676538864</v>
      </c>
      <c r="D2362" s="57"/>
      <c r="E2362" s="57"/>
      <c r="F2362" s="657">
        <v>137848752</v>
      </c>
      <c r="G2362" s="672">
        <v>377965924</v>
      </c>
      <c r="H2362" s="646">
        <v>50150</v>
      </c>
      <c r="I2362" s="646"/>
      <c r="K2362" s="57"/>
      <c r="L2362" s="57"/>
      <c r="M2362" s="638"/>
      <c r="N2362" s="638"/>
      <c r="O2362" s="57"/>
    </row>
    <row r="2363" spans="1:15">
      <c r="A2363" s="57"/>
      <c r="B2363" s="653">
        <v>45367</v>
      </c>
      <c r="C2363" s="654">
        <f t="shared" si="35"/>
        <v>10227394819</v>
      </c>
      <c r="D2363" s="57"/>
      <c r="E2363" s="57"/>
      <c r="F2363" s="657">
        <v>688704707</v>
      </c>
      <c r="G2363" s="672">
        <v>378234013</v>
      </c>
      <c r="H2363" s="646">
        <v>45313</v>
      </c>
      <c r="I2363" s="646"/>
      <c r="K2363" s="57"/>
      <c r="L2363" s="57"/>
      <c r="M2363" s="638"/>
      <c r="N2363" s="638"/>
      <c r="O2363" s="57"/>
    </row>
    <row r="2364" spans="1:15">
      <c r="A2364" s="57"/>
      <c r="B2364" s="653">
        <v>45368</v>
      </c>
      <c r="C2364" s="654">
        <f t="shared" si="35"/>
        <v>10338728845</v>
      </c>
      <c r="D2364" s="57"/>
      <c r="E2364" s="57"/>
      <c r="F2364" s="657">
        <v>800038733</v>
      </c>
      <c r="G2364" s="672">
        <v>379024414</v>
      </c>
      <c r="H2364" s="646">
        <v>46826</v>
      </c>
      <c r="I2364" s="646"/>
      <c r="K2364" s="57"/>
      <c r="L2364" s="57"/>
      <c r="M2364" s="638"/>
      <c r="N2364" s="638"/>
      <c r="O2364" s="57"/>
    </row>
    <row r="2365" spans="1:15">
      <c r="A2365" s="57"/>
      <c r="B2365" s="653">
        <v>45369</v>
      </c>
      <c r="C2365" s="654">
        <f t="shared" si="35"/>
        <v>9648111298</v>
      </c>
      <c r="D2365" s="57"/>
      <c r="E2365" s="57"/>
      <c r="F2365" s="657">
        <v>109421186</v>
      </c>
      <c r="G2365" s="672">
        <v>379077837</v>
      </c>
      <c r="H2365" s="646">
        <v>45406</v>
      </c>
      <c r="I2365" s="646"/>
      <c r="K2365" s="57"/>
      <c r="L2365" s="57"/>
      <c r="M2365" s="638"/>
      <c r="N2365" s="638"/>
      <c r="O2365" s="57"/>
    </row>
    <row r="2366" spans="1:15">
      <c r="A2366" s="57"/>
      <c r="B2366" s="653">
        <v>45370</v>
      </c>
      <c r="C2366" s="654">
        <f t="shared" si="35"/>
        <v>9668513997</v>
      </c>
      <c r="D2366" s="57"/>
      <c r="E2366" s="57"/>
      <c r="F2366" s="657">
        <v>129823885</v>
      </c>
      <c r="G2366" s="672">
        <v>379122082</v>
      </c>
      <c r="H2366" s="646">
        <v>44098</v>
      </c>
      <c r="I2366" s="646"/>
      <c r="K2366" s="57"/>
      <c r="L2366" s="57"/>
      <c r="M2366" s="638"/>
      <c r="N2366" s="638"/>
      <c r="O2366" s="57"/>
    </row>
    <row r="2367" spans="1:15">
      <c r="A2367" s="57"/>
      <c r="B2367" s="653">
        <v>45371</v>
      </c>
      <c r="C2367" s="654">
        <f t="shared" si="35"/>
        <v>10222359910</v>
      </c>
      <c r="D2367" s="57"/>
      <c r="E2367" s="57"/>
      <c r="F2367" s="657">
        <v>683669798</v>
      </c>
      <c r="G2367" s="672">
        <v>379491891</v>
      </c>
      <c r="H2367" s="646">
        <v>44429</v>
      </c>
      <c r="I2367" s="646"/>
      <c r="K2367" s="57"/>
      <c r="L2367" s="57"/>
      <c r="M2367" s="638"/>
      <c r="N2367" s="638"/>
      <c r="O2367" s="57"/>
    </row>
    <row r="2368" spans="1:15">
      <c r="A2368" s="57"/>
      <c r="B2368" s="653">
        <v>45372</v>
      </c>
      <c r="C2368" s="654">
        <f t="shared" si="35"/>
        <v>10206636182</v>
      </c>
      <c r="D2368" s="57"/>
      <c r="E2368" s="57"/>
      <c r="F2368" s="657">
        <v>667946070</v>
      </c>
      <c r="G2368" s="672">
        <v>379610715</v>
      </c>
      <c r="H2368" s="646">
        <v>49263</v>
      </c>
      <c r="I2368" s="646"/>
      <c r="K2368" s="57"/>
      <c r="L2368" s="57"/>
      <c r="M2368" s="638"/>
      <c r="N2368" s="638"/>
      <c r="O2368" s="57"/>
    </row>
    <row r="2369" spans="1:15">
      <c r="A2369" s="57"/>
      <c r="B2369" s="653">
        <v>45373</v>
      </c>
      <c r="C2369" s="654">
        <f t="shared" si="35"/>
        <v>10384866276</v>
      </c>
      <c r="D2369" s="57"/>
      <c r="E2369" s="57"/>
      <c r="F2369" s="657">
        <v>846176164</v>
      </c>
      <c r="G2369" s="672">
        <v>379751147</v>
      </c>
      <c r="H2369" s="646">
        <v>48852</v>
      </c>
      <c r="I2369" s="646"/>
      <c r="K2369" s="57"/>
      <c r="L2369" s="57"/>
      <c r="M2369" s="638"/>
      <c r="N2369" s="638"/>
      <c r="O2369" s="57"/>
    </row>
    <row r="2370" spans="1:15">
      <c r="A2370" s="57"/>
      <c r="B2370" s="653">
        <v>45374</v>
      </c>
      <c r="C2370" s="654">
        <f t="shared" si="35"/>
        <v>10127929009</v>
      </c>
      <c r="D2370" s="57"/>
      <c r="E2370" s="57"/>
      <c r="F2370" s="657">
        <v>589238897</v>
      </c>
      <c r="G2370" s="672">
        <v>379788173</v>
      </c>
      <c r="H2370" s="646">
        <v>44667</v>
      </c>
      <c r="I2370" s="646"/>
      <c r="K2370" s="57"/>
      <c r="L2370" s="57"/>
      <c r="M2370" s="638"/>
      <c r="N2370" s="638"/>
      <c r="O2370" s="57"/>
    </row>
    <row r="2371" spans="1:15">
      <c r="A2371" s="57"/>
      <c r="B2371" s="653">
        <v>45375</v>
      </c>
      <c r="C2371" s="654">
        <f t="shared" si="35"/>
        <v>9853231299</v>
      </c>
      <c r="D2371" s="57"/>
      <c r="E2371" s="57"/>
      <c r="F2371" s="657">
        <v>314541187</v>
      </c>
      <c r="G2371" s="672">
        <v>379835206</v>
      </c>
      <c r="H2371" s="646">
        <v>47502</v>
      </c>
      <c r="I2371" s="646"/>
      <c r="K2371" s="57"/>
      <c r="L2371" s="57"/>
      <c r="M2371" s="638"/>
      <c r="N2371" s="638"/>
      <c r="O2371" s="57"/>
    </row>
    <row r="2372" spans="1:15">
      <c r="A2372" s="57"/>
      <c r="B2372" s="653">
        <v>45376</v>
      </c>
      <c r="C2372" s="654">
        <f t="shared" si="35"/>
        <v>9855853731</v>
      </c>
      <c r="D2372" s="57"/>
      <c r="E2372" s="57"/>
      <c r="F2372" s="657">
        <v>317163619</v>
      </c>
      <c r="G2372" s="672">
        <v>379857525</v>
      </c>
      <c r="H2372" s="646">
        <v>47958</v>
      </c>
      <c r="I2372" s="646"/>
      <c r="K2372" s="57"/>
      <c r="L2372" s="57"/>
      <c r="M2372" s="638"/>
      <c r="N2372" s="638"/>
      <c r="O2372" s="57"/>
    </row>
    <row r="2373" spans="1:15">
      <c r="A2373" s="57"/>
      <c r="B2373" s="653">
        <v>45377</v>
      </c>
      <c r="C2373" s="654">
        <f t="shared" si="35"/>
        <v>10388780092</v>
      </c>
      <c r="D2373" s="57"/>
      <c r="E2373" s="57"/>
      <c r="F2373" s="657">
        <v>850089980</v>
      </c>
      <c r="G2373" s="672">
        <v>379896241</v>
      </c>
      <c r="H2373" s="646">
        <v>43704</v>
      </c>
      <c r="I2373" s="646"/>
      <c r="K2373" s="57"/>
      <c r="L2373" s="57"/>
      <c r="M2373" s="638"/>
      <c r="N2373" s="638"/>
      <c r="O2373" s="57"/>
    </row>
    <row r="2374" spans="1:15">
      <c r="A2374" s="57"/>
      <c r="B2374" s="653">
        <v>45378</v>
      </c>
      <c r="C2374" s="654">
        <f t="shared" si="35"/>
        <v>9909524219</v>
      </c>
      <c r="D2374" s="57"/>
      <c r="E2374" s="57"/>
      <c r="F2374" s="657">
        <v>370834107</v>
      </c>
      <c r="G2374" s="672">
        <v>380097197</v>
      </c>
      <c r="H2374" s="646">
        <v>43888</v>
      </c>
      <c r="I2374" s="646"/>
      <c r="K2374" s="57"/>
      <c r="L2374" s="57"/>
      <c r="M2374" s="638"/>
      <c r="N2374" s="638"/>
      <c r="O2374" s="57"/>
    </row>
    <row r="2375" spans="1:15">
      <c r="A2375" s="57"/>
      <c r="B2375" s="653">
        <v>45379</v>
      </c>
      <c r="C2375" s="654">
        <f t="shared" si="35"/>
        <v>10026202311</v>
      </c>
      <c r="D2375" s="57"/>
      <c r="E2375" s="57"/>
      <c r="F2375" s="657">
        <v>487512199</v>
      </c>
      <c r="G2375" s="672">
        <v>380321306</v>
      </c>
      <c r="H2375" s="646">
        <v>43587</v>
      </c>
      <c r="I2375" s="646"/>
      <c r="K2375" s="57"/>
      <c r="L2375" s="57"/>
      <c r="M2375" s="638"/>
      <c r="N2375" s="638"/>
      <c r="O2375" s="57"/>
    </row>
    <row r="2376" spans="1:15">
      <c r="A2376" s="57"/>
      <c r="B2376" s="653">
        <v>45380</v>
      </c>
      <c r="C2376" s="654">
        <f t="shared" si="35"/>
        <v>9939752000</v>
      </c>
      <c r="D2376" s="57"/>
      <c r="E2376" s="57"/>
      <c r="F2376" s="657">
        <v>401061888</v>
      </c>
      <c r="G2376" s="672">
        <v>380399710</v>
      </c>
      <c r="H2376" s="646">
        <v>47371</v>
      </c>
      <c r="I2376" s="646"/>
      <c r="K2376" s="57"/>
      <c r="L2376" s="57"/>
      <c r="M2376" s="638"/>
      <c r="N2376" s="638"/>
      <c r="O2376" s="57"/>
    </row>
    <row r="2377" spans="1:15">
      <c r="A2377" s="57"/>
      <c r="B2377" s="653">
        <v>45381</v>
      </c>
      <c r="C2377" s="654">
        <f t="shared" si="35"/>
        <v>10060216234</v>
      </c>
      <c r="D2377" s="57"/>
      <c r="E2377" s="57"/>
      <c r="F2377" s="657">
        <v>521526122</v>
      </c>
      <c r="G2377" s="672">
        <v>380401665</v>
      </c>
      <c r="H2377" s="646">
        <v>43826</v>
      </c>
      <c r="I2377" s="646"/>
      <c r="K2377" s="57"/>
      <c r="L2377" s="57"/>
      <c r="M2377" s="638"/>
      <c r="N2377" s="638"/>
      <c r="O2377" s="57"/>
    </row>
    <row r="2378" spans="1:15">
      <c r="A2378" s="57"/>
      <c r="B2378" s="653">
        <v>45382</v>
      </c>
      <c r="C2378" s="654">
        <f t="shared" si="35"/>
        <v>9676563580</v>
      </c>
      <c r="D2378" s="57"/>
      <c r="E2378" s="57"/>
      <c r="F2378" s="657">
        <v>137873468</v>
      </c>
      <c r="G2378" s="672">
        <v>380484185</v>
      </c>
      <c r="H2378" s="646">
        <v>45071</v>
      </c>
      <c r="I2378" s="646"/>
      <c r="K2378" s="57"/>
      <c r="L2378" s="57"/>
      <c r="M2378" s="638"/>
      <c r="N2378" s="638"/>
      <c r="O2378" s="57"/>
    </row>
    <row r="2379" spans="1:15">
      <c r="A2379" s="57"/>
      <c r="B2379" s="653">
        <v>45383</v>
      </c>
      <c r="C2379" s="654">
        <f t="shared" si="35"/>
        <v>10390857123</v>
      </c>
      <c r="D2379" s="57"/>
      <c r="E2379" s="57"/>
      <c r="F2379" s="657">
        <v>852167011</v>
      </c>
      <c r="G2379" s="672">
        <v>380518502</v>
      </c>
      <c r="H2379" s="646">
        <v>44501</v>
      </c>
      <c r="I2379" s="646"/>
      <c r="K2379" s="57"/>
      <c r="L2379" s="57"/>
      <c r="M2379" s="638"/>
      <c r="N2379" s="638"/>
      <c r="O2379" s="57"/>
    </row>
    <row r="2380" spans="1:15">
      <c r="A2380" s="57"/>
      <c r="B2380" s="653">
        <v>45384</v>
      </c>
      <c r="C2380" s="654">
        <f t="shared" si="35"/>
        <v>9980852492</v>
      </c>
      <c r="D2380" s="57"/>
      <c r="E2380" s="57"/>
      <c r="F2380" s="657">
        <v>442162380</v>
      </c>
      <c r="G2380" s="672">
        <v>380565129</v>
      </c>
      <c r="H2380" s="646">
        <v>45190</v>
      </c>
      <c r="I2380" s="646"/>
      <c r="K2380" s="57"/>
      <c r="L2380" s="57"/>
      <c r="M2380" s="638"/>
      <c r="N2380" s="638"/>
      <c r="O2380" s="57"/>
    </row>
    <row r="2381" spans="1:15">
      <c r="A2381" s="57"/>
      <c r="B2381" s="653">
        <v>45385</v>
      </c>
      <c r="C2381" s="654">
        <f t="shared" si="35"/>
        <v>9884960197</v>
      </c>
      <c r="D2381" s="57"/>
      <c r="E2381" s="57"/>
      <c r="F2381" s="657">
        <v>346270085</v>
      </c>
      <c r="G2381" s="672">
        <v>380632979</v>
      </c>
      <c r="H2381" s="646">
        <v>45523</v>
      </c>
      <c r="I2381" s="646"/>
      <c r="K2381" s="57"/>
      <c r="L2381" s="57"/>
      <c r="M2381" s="638"/>
      <c r="N2381" s="638"/>
      <c r="O2381" s="57"/>
    </row>
    <row r="2382" spans="1:15">
      <c r="A2382" s="57"/>
      <c r="B2382" s="653">
        <v>45386</v>
      </c>
      <c r="C2382" s="654">
        <f t="shared" si="35"/>
        <v>9791802200</v>
      </c>
      <c r="D2382" s="57"/>
      <c r="E2382" s="57"/>
      <c r="F2382" s="657">
        <v>253112088</v>
      </c>
      <c r="G2382" s="672">
        <v>380699796</v>
      </c>
      <c r="H2382" s="646">
        <v>46633</v>
      </c>
      <c r="I2382" s="646"/>
      <c r="K2382" s="57"/>
      <c r="L2382" s="57"/>
      <c r="M2382" s="638"/>
      <c r="N2382" s="638"/>
      <c r="O2382" s="57"/>
    </row>
    <row r="2383" spans="1:15">
      <c r="A2383" s="57"/>
      <c r="B2383" s="653">
        <v>45387</v>
      </c>
      <c r="C2383" s="654">
        <f t="shared" si="35"/>
        <v>9657723768</v>
      </c>
      <c r="D2383" s="57"/>
      <c r="E2383" s="57"/>
      <c r="F2383" s="657">
        <v>119033656</v>
      </c>
      <c r="G2383" s="672">
        <v>380738633</v>
      </c>
      <c r="H2383" s="646">
        <v>45212</v>
      </c>
      <c r="I2383" s="646"/>
      <c r="K2383" s="57"/>
      <c r="L2383" s="57"/>
      <c r="M2383" s="638"/>
      <c r="N2383" s="638"/>
      <c r="O2383" s="57"/>
    </row>
    <row r="2384" spans="1:15">
      <c r="A2384" s="57"/>
      <c r="B2384" s="653">
        <v>45388</v>
      </c>
      <c r="C2384" s="654">
        <f t="shared" si="35"/>
        <v>9734727348</v>
      </c>
      <c r="D2384" s="57"/>
      <c r="E2384" s="57"/>
      <c r="F2384" s="657">
        <v>196037236</v>
      </c>
      <c r="G2384" s="672">
        <v>380848047</v>
      </c>
      <c r="H2384" s="646">
        <v>43343</v>
      </c>
      <c r="I2384" s="646"/>
      <c r="K2384" s="57"/>
      <c r="L2384" s="57"/>
      <c r="M2384" s="638"/>
      <c r="N2384" s="638"/>
      <c r="O2384" s="57"/>
    </row>
    <row r="2385" spans="1:15">
      <c r="A2385" s="57"/>
      <c r="B2385" s="653">
        <v>45389</v>
      </c>
      <c r="C2385" s="654">
        <f t="shared" si="35"/>
        <v>10154151445</v>
      </c>
      <c r="D2385" s="57"/>
      <c r="E2385" s="57"/>
      <c r="F2385" s="657">
        <v>615461333</v>
      </c>
      <c r="G2385" s="672">
        <v>380958409</v>
      </c>
      <c r="H2385" s="646">
        <v>45707</v>
      </c>
      <c r="I2385" s="646"/>
      <c r="K2385" s="57"/>
      <c r="L2385" s="57"/>
      <c r="M2385" s="638"/>
      <c r="N2385" s="638"/>
      <c r="O2385" s="57"/>
    </row>
    <row r="2386" spans="1:15">
      <c r="A2386" s="57"/>
      <c r="B2386" s="653">
        <v>45390</v>
      </c>
      <c r="C2386" s="654">
        <f t="shared" si="35"/>
        <v>10073146090</v>
      </c>
      <c r="D2386" s="57"/>
      <c r="E2386" s="57"/>
      <c r="F2386" s="657">
        <v>534455978</v>
      </c>
      <c r="G2386" s="672">
        <v>381019115</v>
      </c>
      <c r="H2386" s="646">
        <v>46504</v>
      </c>
      <c r="I2386" s="646"/>
      <c r="K2386" s="57"/>
      <c r="L2386" s="57"/>
      <c r="M2386" s="638"/>
      <c r="N2386" s="638"/>
      <c r="O2386" s="57"/>
    </row>
    <row r="2387" spans="1:15">
      <c r="A2387" s="57"/>
      <c r="B2387" s="653">
        <v>45391</v>
      </c>
      <c r="C2387" s="654">
        <f t="shared" si="35"/>
        <v>10150518839</v>
      </c>
      <c r="D2387" s="57"/>
      <c r="E2387" s="57"/>
      <c r="F2387" s="657">
        <v>611828727</v>
      </c>
      <c r="G2387" s="672">
        <v>381045291</v>
      </c>
      <c r="H2387" s="646">
        <v>47652</v>
      </c>
      <c r="I2387" s="646"/>
      <c r="K2387" s="57"/>
      <c r="L2387" s="57"/>
      <c r="M2387" s="638"/>
      <c r="N2387" s="638"/>
      <c r="O2387" s="57"/>
    </row>
    <row r="2388" spans="1:15">
      <c r="A2388" s="57"/>
      <c r="B2388" s="653">
        <v>45392</v>
      </c>
      <c r="C2388" s="654">
        <f t="shared" si="35"/>
        <v>9681582854</v>
      </c>
      <c r="D2388" s="57"/>
      <c r="E2388" s="57"/>
      <c r="F2388" s="657">
        <v>142892742</v>
      </c>
      <c r="G2388" s="672">
        <v>381063875</v>
      </c>
      <c r="H2388" s="646">
        <v>47624</v>
      </c>
      <c r="I2388" s="646"/>
      <c r="K2388" s="57"/>
      <c r="L2388" s="57"/>
      <c r="M2388" s="638"/>
      <c r="N2388" s="638"/>
      <c r="O2388" s="57"/>
    </row>
    <row r="2389" spans="1:15">
      <c r="A2389" s="57"/>
      <c r="B2389" s="653">
        <v>45393</v>
      </c>
      <c r="C2389" s="654">
        <f t="shared" si="35"/>
        <v>9788594538</v>
      </c>
      <c r="D2389" s="57"/>
      <c r="E2389" s="57"/>
      <c r="F2389" s="657">
        <v>249904426</v>
      </c>
      <c r="G2389" s="672">
        <v>381080098</v>
      </c>
      <c r="H2389" s="646">
        <v>43345</v>
      </c>
      <c r="I2389" s="646"/>
      <c r="K2389" s="57"/>
      <c r="L2389" s="57"/>
      <c r="M2389" s="638"/>
      <c r="N2389" s="638"/>
      <c r="O2389" s="57"/>
    </row>
    <row r="2390" spans="1:15">
      <c r="A2390" s="57"/>
      <c r="B2390" s="653">
        <v>45394</v>
      </c>
      <c r="C2390" s="654">
        <f t="shared" si="35"/>
        <v>9654526386</v>
      </c>
      <c r="D2390" s="57"/>
      <c r="E2390" s="57"/>
      <c r="F2390" s="657">
        <v>115836274</v>
      </c>
      <c r="G2390" s="672">
        <v>381138456</v>
      </c>
      <c r="H2390" s="646">
        <v>43227</v>
      </c>
      <c r="I2390" s="646"/>
      <c r="K2390" s="57"/>
      <c r="L2390" s="57"/>
      <c r="M2390" s="638"/>
      <c r="N2390" s="638"/>
      <c r="O2390" s="57"/>
    </row>
    <row r="2391" spans="1:15">
      <c r="A2391" s="57"/>
      <c r="B2391" s="653">
        <v>45395</v>
      </c>
      <c r="C2391" s="654">
        <f t="shared" si="35"/>
        <v>9989716817</v>
      </c>
      <c r="D2391" s="57"/>
      <c r="E2391" s="57"/>
      <c r="F2391" s="657">
        <v>451026705</v>
      </c>
      <c r="G2391" s="672">
        <v>381160229</v>
      </c>
      <c r="H2391" s="646">
        <v>45314</v>
      </c>
      <c r="I2391" s="646"/>
      <c r="K2391" s="57"/>
      <c r="L2391" s="57"/>
      <c r="M2391" s="638"/>
      <c r="N2391" s="638"/>
      <c r="O2391" s="57"/>
    </row>
    <row r="2392" spans="1:15">
      <c r="A2392" s="57"/>
      <c r="B2392" s="653">
        <v>45396</v>
      </c>
      <c r="C2392" s="654">
        <f t="shared" si="35"/>
        <v>10166046390</v>
      </c>
      <c r="D2392" s="57"/>
      <c r="E2392" s="57"/>
      <c r="F2392" s="657">
        <v>627356278</v>
      </c>
      <c r="G2392" s="672">
        <v>381211953</v>
      </c>
      <c r="H2392" s="646">
        <v>50093</v>
      </c>
      <c r="I2392" s="646"/>
      <c r="K2392" s="57"/>
      <c r="L2392" s="57"/>
      <c r="M2392" s="638"/>
      <c r="N2392" s="638"/>
      <c r="O2392" s="57"/>
    </row>
    <row r="2393" spans="1:15">
      <c r="A2393" s="57"/>
      <c r="B2393" s="653">
        <v>45397</v>
      </c>
      <c r="C2393" s="654">
        <f t="shared" si="35"/>
        <v>10496892611</v>
      </c>
      <c r="D2393" s="57"/>
      <c r="E2393" s="57"/>
      <c r="F2393" s="657">
        <v>958202499</v>
      </c>
      <c r="G2393" s="672">
        <v>381467702</v>
      </c>
      <c r="H2393" s="646">
        <v>47368</v>
      </c>
      <c r="I2393" s="646"/>
      <c r="K2393" s="57"/>
      <c r="L2393" s="57"/>
      <c r="M2393" s="638"/>
      <c r="N2393" s="638"/>
      <c r="O2393" s="57"/>
    </row>
    <row r="2394" spans="1:15">
      <c r="A2394" s="57"/>
      <c r="B2394" s="653">
        <v>45398</v>
      </c>
      <c r="C2394" s="654">
        <f t="shared" si="35"/>
        <v>10441076189</v>
      </c>
      <c r="D2394" s="57"/>
      <c r="E2394" s="57"/>
      <c r="F2394" s="657">
        <v>902386077</v>
      </c>
      <c r="G2394" s="672">
        <v>381649720</v>
      </c>
      <c r="H2394" s="646">
        <v>48078</v>
      </c>
      <c r="I2394" s="646"/>
      <c r="K2394" s="57"/>
      <c r="L2394" s="57"/>
      <c r="M2394" s="638"/>
      <c r="N2394" s="638"/>
      <c r="O2394" s="57"/>
    </row>
    <row r="2395" spans="1:15">
      <c r="A2395" s="57"/>
      <c r="B2395" s="653">
        <v>45399</v>
      </c>
      <c r="C2395" s="654">
        <f t="shared" si="35"/>
        <v>10137062036</v>
      </c>
      <c r="D2395" s="57"/>
      <c r="E2395" s="57"/>
      <c r="F2395" s="657">
        <v>598371924</v>
      </c>
      <c r="G2395" s="672">
        <v>381890774</v>
      </c>
      <c r="H2395" s="646">
        <v>45725</v>
      </c>
      <c r="I2395" s="646"/>
      <c r="K2395" s="57"/>
      <c r="L2395" s="57"/>
      <c r="M2395" s="638"/>
      <c r="N2395" s="638"/>
      <c r="O2395" s="57"/>
    </row>
    <row r="2396" spans="1:15">
      <c r="A2396" s="57"/>
      <c r="B2396" s="653">
        <v>45400</v>
      </c>
      <c r="C2396" s="654">
        <f t="shared" si="35"/>
        <v>10276072850</v>
      </c>
      <c r="D2396" s="57"/>
      <c r="E2396" s="57"/>
      <c r="F2396" s="657">
        <v>737382738</v>
      </c>
      <c r="G2396" s="672">
        <v>381927099</v>
      </c>
      <c r="H2396" s="646">
        <v>47922</v>
      </c>
      <c r="I2396" s="646"/>
      <c r="K2396" s="57"/>
      <c r="L2396" s="57"/>
      <c r="M2396" s="638"/>
      <c r="N2396" s="638"/>
      <c r="O2396" s="57"/>
    </row>
    <row r="2397" spans="1:15">
      <c r="A2397" s="57"/>
      <c r="B2397" s="653">
        <v>45401</v>
      </c>
      <c r="C2397" s="654">
        <f t="shared" si="35"/>
        <v>10097204720</v>
      </c>
      <c r="D2397" s="57"/>
      <c r="E2397" s="57"/>
      <c r="F2397" s="657">
        <v>558514608</v>
      </c>
      <c r="G2397" s="672">
        <v>382249907</v>
      </c>
      <c r="H2397" s="646">
        <v>45266</v>
      </c>
      <c r="I2397" s="646"/>
      <c r="K2397" s="57"/>
      <c r="L2397" s="57"/>
      <c r="M2397" s="638"/>
      <c r="N2397" s="638"/>
      <c r="O2397" s="57"/>
    </row>
    <row r="2398" spans="1:15">
      <c r="A2398" s="57"/>
      <c r="B2398" s="653">
        <v>45402</v>
      </c>
      <c r="C2398" s="654">
        <f t="shared" si="35"/>
        <v>9956582793</v>
      </c>
      <c r="D2398" s="57"/>
      <c r="E2398" s="57"/>
      <c r="F2398" s="657">
        <v>417892681</v>
      </c>
      <c r="G2398" s="672">
        <v>382283719</v>
      </c>
      <c r="H2398" s="646">
        <v>44447</v>
      </c>
      <c r="I2398" s="646"/>
      <c r="K2398" s="57"/>
      <c r="L2398" s="57"/>
      <c r="M2398" s="638"/>
      <c r="N2398" s="638"/>
      <c r="O2398" s="57"/>
    </row>
    <row r="2399" spans="1:15">
      <c r="A2399" s="57"/>
      <c r="B2399" s="653">
        <v>45403</v>
      </c>
      <c r="C2399" s="654">
        <f t="shared" si="35"/>
        <v>10168282869</v>
      </c>
      <c r="D2399" s="57"/>
      <c r="E2399" s="57"/>
      <c r="F2399" s="657">
        <v>629592757</v>
      </c>
      <c r="G2399" s="672">
        <v>382353167</v>
      </c>
      <c r="H2399" s="646">
        <v>46937</v>
      </c>
      <c r="I2399" s="646"/>
      <c r="K2399" s="57"/>
      <c r="L2399" s="57"/>
      <c r="M2399" s="638"/>
      <c r="N2399" s="638"/>
      <c r="O2399" s="57"/>
    </row>
    <row r="2400" spans="1:15">
      <c r="A2400" s="57"/>
      <c r="B2400" s="653">
        <v>45404</v>
      </c>
      <c r="C2400" s="654">
        <f t="shared" ref="C2400:C2463" si="36">F2400+(F$88*28679+98765)+(G$88*6587+87654)+(E$88*9537+76543)+(J$88*5713+4528)</f>
        <v>9743629769</v>
      </c>
      <c r="D2400" s="57"/>
      <c r="E2400" s="57"/>
      <c r="F2400" s="657">
        <v>204939657</v>
      </c>
      <c r="G2400" s="672">
        <v>382431986</v>
      </c>
      <c r="H2400" s="646">
        <v>43163</v>
      </c>
      <c r="I2400" s="646"/>
      <c r="K2400" s="57"/>
      <c r="L2400" s="57"/>
      <c r="M2400" s="638"/>
      <c r="N2400" s="638"/>
      <c r="O2400" s="57"/>
    </row>
    <row r="2401" spans="1:15">
      <c r="A2401" s="57"/>
      <c r="B2401" s="653">
        <v>45405</v>
      </c>
      <c r="C2401" s="654">
        <f t="shared" si="36"/>
        <v>9649269837</v>
      </c>
      <c r="D2401" s="57"/>
      <c r="E2401" s="57"/>
      <c r="F2401" s="657">
        <v>110579725</v>
      </c>
      <c r="G2401" s="672">
        <v>382660493</v>
      </c>
      <c r="H2401" s="646">
        <v>47933</v>
      </c>
      <c r="I2401" s="646"/>
      <c r="K2401" s="57"/>
      <c r="L2401" s="57"/>
      <c r="M2401" s="638"/>
      <c r="N2401" s="638"/>
      <c r="O2401" s="57"/>
    </row>
    <row r="2402" spans="1:15">
      <c r="A2402" s="57"/>
      <c r="B2402" s="653">
        <v>45406</v>
      </c>
      <c r="C2402" s="654">
        <f t="shared" si="36"/>
        <v>9917767949</v>
      </c>
      <c r="D2402" s="57"/>
      <c r="E2402" s="57"/>
      <c r="F2402" s="657">
        <v>379077837</v>
      </c>
      <c r="G2402" s="672">
        <v>382782397</v>
      </c>
      <c r="H2402" s="646">
        <v>44351</v>
      </c>
      <c r="I2402" s="646"/>
      <c r="K2402" s="57"/>
      <c r="L2402" s="57"/>
      <c r="M2402" s="638"/>
      <c r="N2402" s="638"/>
      <c r="O2402" s="57"/>
    </row>
    <row r="2403" spans="1:15">
      <c r="A2403" s="57"/>
      <c r="B2403" s="653">
        <v>45407</v>
      </c>
      <c r="C2403" s="654">
        <f t="shared" si="36"/>
        <v>9868508494</v>
      </c>
      <c r="D2403" s="57"/>
      <c r="E2403" s="57"/>
      <c r="F2403" s="657">
        <v>329818382</v>
      </c>
      <c r="G2403" s="672">
        <v>382914721</v>
      </c>
      <c r="H2403" s="646">
        <v>44228</v>
      </c>
      <c r="I2403" s="646"/>
      <c r="K2403" s="57"/>
      <c r="L2403" s="57"/>
      <c r="M2403" s="638"/>
      <c r="N2403" s="638"/>
      <c r="O2403" s="57"/>
    </row>
    <row r="2404" spans="1:15">
      <c r="A2404" s="57"/>
      <c r="B2404" s="653">
        <v>45408</v>
      </c>
      <c r="C2404" s="654">
        <f t="shared" si="36"/>
        <v>9925355514</v>
      </c>
      <c r="D2404" s="57"/>
      <c r="E2404" s="57"/>
      <c r="F2404" s="657">
        <v>386665402</v>
      </c>
      <c r="G2404" s="672">
        <v>382955979</v>
      </c>
      <c r="H2404" s="646">
        <v>49668</v>
      </c>
      <c r="I2404" s="646"/>
      <c r="K2404" s="57"/>
      <c r="L2404" s="57"/>
      <c r="M2404" s="638"/>
      <c r="N2404" s="638"/>
      <c r="O2404" s="57"/>
    </row>
    <row r="2405" spans="1:15">
      <c r="A2405" s="57"/>
      <c r="B2405" s="653">
        <v>45409</v>
      </c>
      <c r="C2405" s="654">
        <f t="shared" si="36"/>
        <v>10334404747</v>
      </c>
      <c r="D2405" s="57"/>
      <c r="E2405" s="57"/>
      <c r="F2405" s="657">
        <v>795714635</v>
      </c>
      <c r="G2405" s="672">
        <v>383333070</v>
      </c>
      <c r="H2405" s="646">
        <v>45943</v>
      </c>
      <c r="I2405" s="646"/>
      <c r="K2405" s="57"/>
      <c r="L2405" s="57"/>
      <c r="M2405" s="638"/>
      <c r="N2405" s="638"/>
      <c r="O2405" s="57"/>
    </row>
    <row r="2406" spans="1:15">
      <c r="A2406" s="57"/>
      <c r="B2406" s="653">
        <v>45410</v>
      </c>
      <c r="C2406" s="654">
        <f t="shared" si="36"/>
        <v>9886090806</v>
      </c>
      <c r="D2406" s="57"/>
      <c r="E2406" s="57"/>
      <c r="F2406" s="657">
        <v>347400694</v>
      </c>
      <c r="G2406" s="672">
        <v>383462470</v>
      </c>
      <c r="H2406" s="646">
        <v>47568</v>
      </c>
      <c r="I2406" s="646"/>
      <c r="K2406" s="57"/>
      <c r="L2406" s="57"/>
      <c r="M2406" s="638"/>
      <c r="N2406" s="638"/>
      <c r="O2406" s="57"/>
    </row>
    <row r="2407" spans="1:15">
      <c r="A2407" s="57"/>
      <c r="B2407" s="653">
        <v>45411</v>
      </c>
      <c r="C2407" s="654">
        <f t="shared" si="36"/>
        <v>10074535901</v>
      </c>
      <c r="D2407" s="57"/>
      <c r="E2407" s="57"/>
      <c r="F2407" s="657">
        <v>535845789</v>
      </c>
      <c r="G2407" s="672">
        <v>383518299</v>
      </c>
      <c r="H2407" s="646">
        <v>48640</v>
      </c>
      <c r="I2407" s="646"/>
      <c r="K2407" s="57"/>
      <c r="L2407" s="57"/>
      <c r="M2407" s="638"/>
      <c r="N2407" s="638"/>
      <c r="O2407" s="57"/>
    </row>
    <row r="2408" spans="1:15">
      <c r="A2408" s="57"/>
      <c r="B2408" s="653">
        <v>45412</v>
      </c>
      <c r="C2408" s="654">
        <f t="shared" si="36"/>
        <v>9706943559</v>
      </c>
      <c r="D2408" s="57"/>
      <c r="E2408" s="57"/>
      <c r="F2408" s="657">
        <v>168253447</v>
      </c>
      <c r="G2408" s="672">
        <v>383740076</v>
      </c>
      <c r="H2408" s="646">
        <v>44256</v>
      </c>
      <c r="I2408" s="646"/>
      <c r="K2408" s="57"/>
      <c r="L2408" s="57"/>
      <c r="M2408" s="638"/>
      <c r="N2408" s="638"/>
      <c r="O2408" s="57"/>
    </row>
    <row r="2409" spans="1:15">
      <c r="A2409" s="57"/>
      <c r="B2409" s="653">
        <v>45413</v>
      </c>
      <c r="C2409" s="654">
        <f t="shared" si="36"/>
        <v>10101510972</v>
      </c>
      <c r="D2409" s="57"/>
      <c r="E2409" s="57"/>
      <c r="F2409" s="657">
        <v>562820860</v>
      </c>
      <c r="G2409" s="672">
        <v>383785917</v>
      </c>
      <c r="H2409" s="646">
        <v>50365</v>
      </c>
      <c r="I2409" s="646"/>
      <c r="K2409" s="57"/>
      <c r="L2409" s="57"/>
      <c r="M2409" s="638"/>
      <c r="N2409" s="638"/>
      <c r="O2409" s="57"/>
    </row>
    <row r="2410" spans="1:15">
      <c r="A2410" s="57"/>
      <c r="B2410" s="653">
        <v>45414</v>
      </c>
      <c r="C2410" s="654">
        <f t="shared" si="36"/>
        <v>10115781242</v>
      </c>
      <c r="D2410" s="57"/>
      <c r="E2410" s="57"/>
      <c r="F2410" s="657">
        <v>577091130</v>
      </c>
      <c r="G2410" s="672">
        <v>383855790</v>
      </c>
      <c r="H2410" s="646">
        <v>48460</v>
      </c>
      <c r="I2410" s="646"/>
      <c r="K2410" s="57"/>
      <c r="L2410" s="57"/>
      <c r="M2410" s="638"/>
      <c r="N2410" s="638"/>
      <c r="O2410" s="57"/>
    </row>
    <row r="2411" spans="1:15">
      <c r="A2411" s="57"/>
      <c r="B2411" s="653">
        <v>45415</v>
      </c>
      <c r="C2411" s="654">
        <f t="shared" si="36"/>
        <v>9809719405</v>
      </c>
      <c r="D2411" s="57"/>
      <c r="E2411" s="57"/>
      <c r="F2411" s="657">
        <v>271029293</v>
      </c>
      <c r="G2411" s="672">
        <v>384044301</v>
      </c>
      <c r="H2411" s="646">
        <v>49035</v>
      </c>
      <c r="I2411" s="646"/>
      <c r="K2411" s="57"/>
      <c r="L2411" s="57"/>
      <c r="M2411" s="638"/>
      <c r="N2411" s="638"/>
      <c r="O2411" s="57"/>
    </row>
    <row r="2412" spans="1:15">
      <c r="A2412" s="57"/>
      <c r="B2412" s="653">
        <v>45416</v>
      </c>
      <c r="C2412" s="654">
        <f t="shared" si="36"/>
        <v>10075285454</v>
      </c>
      <c r="D2412" s="57"/>
      <c r="E2412" s="57"/>
      <c r="F2412" s="657">
        <v>536595342</v>
      </c>
      <c r="G2412" s="672">
        <v>384121447</v>
      </c>
      <c r="H2412" s="646">
        <v>46171</v>
      </c>
      <c r="I2412" s="646"/>
      <c r="K2412" s="57"/>
      <c r="L2412" s="57"/>
      <c r="M2412" s="638"/>
      <c r="N2412" s="638"/>
      <c r="O2412" s="57"/>
    </row>
    <row r="2413" spans="1:15">
      <c r="A2413" s="57"/>
      <c r="B2413" s="653">
        <v>45417</v>
      </c>
      <c r="C2413" s="654">
        <f t="shared" si="36"/>
        <v>10073939979</v>
      </c>
      <c r="D2413" s="57"/>
      <c r="E2413" s="57"/>
      <c r="F2413" s="657">
        <v>535249867</v>
      </c>
      <c r="G2413" s="672">
        <v>384213144</v>
      </c>
      <c r="H2413" s="646">
        <v>43539</v>
      </c>
      <c r="I2413" s="646"/>
      <c r="K2413" s="57"/>
      <c r="L2413" s="57"/>
      <c r="M2413" s="638"/>
      <c r="N2413" s="638"/>
      <c r="O2413" s="57"/>
    </row>
    <row r="2414" spans="1:15">
      <c r="A2414" s="57"/>
      <c r="B2414" s="653">
        <v>45418</v>
      </c>
      <c r="C2414" s="654">
        <f t="shared" si="36"/>
        <v>9817034863</v>
      </c>
      <c r="D2414" s="57"/>
      <c r="E2414" s="57"/>
      <c r="F2414" s="657">
        <v>278344751</v>
      </c>
      <c r="G2414" s="672">
        <v>384225578</v>
      </c>
      <c r="H2414" s="646">
        <v>49086</v>
      </c>
      <c r="I2414" s="646"/>
      <c r="K2414" s="57"/>
      <c r="L2414" s="57"/>
      <c r="M2414" s="638"/>
      <c r="N2414" s="638"/>
      <c r="O2414" s="57"/>
    </row>
    <row r="2415" spans="1:15">
      <c r="A2415" s="57"/>
      <c r="B2415" s="653">
        <v>45419</v>
      </c>
      <c r="C2415" s="654">
        <f t="shared" si="36"/>
        <v>9953931704</v>
      </c>
      <c r="D2415" s="57"/>
      <c r="E2415" s="57"/>
      <c r="F2415" s="657">
        <v>415241592</v>
      </c>
      <c r="G2415" s="672">
        <v>384252618</v>
      </c>
      <c r="H2415" s="646">
        <v>44647</v>
      </c>
      <c r="I2415" s="646"/>
      <c r="K2415" s="57"/>
      <c r="L2415" s="57"/>
      <c r="M2415" s="638"/>
      <c r="N2415" s="638"/>
      <c r="O2415" s="57"/>
    </row>
    <row r="2416" spans="1:15">
      <c r="A2416" s="57"/>
      <c r="B2416" s="653">
        <v>45420</v>
      </c>
      <c r="C2416" s="654">
        <f t="shared" si="36"/>
        <v>10130320864</v>
      </c>
      <c r="D2416" s="57"/>
      <c r="E2416" s="57"/>
      <c r="F2416" s="657">
        <v>591630752</v>
      </c>
      <c r="G2416" s="672">
        <v>384253374</v>
      </c>
      <c r="H2416" s="646">
        <v>46911</v>
      </c>
      <c r="I2416" s="646"/>
      <c r="K2416" s="57"/>
      <c r="L2416" s="57"/>
      <c r="M2416" s="638"/>
      <c r="N2416" s="638"/>
      <c r="O2416" s="57"/>
    </row>
    <row r="2417" spans="1:15">
      <c r="A2417" s="57"/>
      <c r="B2417" s="653">
        <v>45421</v>
      </c>
      <c r="C2417" s="654">
        <f t="shared" si="36"/>
        <v>10139723337</v>
      </c>
      <c r="D2417" s="57"/>
      <c r="E2417" s="57"/>
      <c r="F2417" s="657">
        <v>601033225</v>
      </c>
      <c r="G2417" s="672">
        <v>384882202</v>
      </c>
      <c r="H2417" s="646">
        <v>45773</v>
      </c>
      <c r="I2417" s="646"/>
      <c r="K2417" s="57"/>
      <c r="L2417" s="57"/>
      <c r="M2417" s="638"/>
      <c r="N2417" s="638"/>
      <c r="O2417" s="57"/>
    </row>
    <row r="2418" spans="1:15">
      <c r="A2418" s="57"/>
      <c r="B2418" s="653">
        <v>45422</v>
      </c>
      <c r="C2418" s="654">
        <f t="shared" si="36"/>
        <v>9651021319</v>
      </c>
      <c r="D2418" s="57"/>
      <c r="E2418" s="57"/>
      <c r="F2418" s="657">
        <v>112331207</v>
      </c>
      <c r="G2418" s="672">
        <v>384945235</v>
      </c>
      <c r="H2418" s="646">
        <v>44293</v>
      </c>
      <c r="I2418" s="646"/>
      <c r="K2418" s="57"/>
      <c r="L2418" s="57"/>
      <c r="M2418" s="638"/>
      <c r="N2418" s="638"/>
      <c r="O2418" s="57"/>
    </row>
    <row r="2419" spans="1:15">
      <c r="A2419" s="57"/>
      <c r="B2419" s="653">
        <v>45423</v>
      </c>
      <c r="C2419" s="654">
        <f t="shared" si="36"/>
        <v>10312986587</v>
      </c>
      <c r="D2419" s="57"/>
      <c r="E2419" s="57"/>
      <c r="F2419" s="657">
        <v>774296475</v>
      </c>
      <c r="G2419" s="672">
        <v>385179371</v>
      </c>
      <c r="H2419" s="646">
        <v>46447</v>
      </c>
      <c r="I2419" s="646"/>
      <c r="K2419" s="57"/>
      <c r="L2419" s="57"/>
      <c r="M2419" s="638"/>
      <c r="N2419" s="638"/>
      <c r="O2419" s="57"/>
    </row>
    <row r="2420" spans="1:15">
      <c r="A2420" s="57"/>
      <c r="B2420" s="653">
        <v>45424</v>
      </c>
      <c r="C2420" s="654">
        <f t="shared" si="36"/>
        <v>10385984865</v>
      </c>
      <c r="D2420" s="57"/>
      <c r="E2420" s="57"/>
      <c r="F2420" s="657">
        <v>847294753</v>
      </c>
      <c r="G2420" s="672">
        <v>385232323</v>
      </c>
      <c r="H2420" s="646">
        <v>46197</v>
      </c>
      <c r="I2420" s="646"/>
      <c r="K2420" s="57"/>
      <c r="L2420" s="57"/>
      <c r="M2420" s="638"/>
      <c r="N2420" s="638"/>
      <c r="O2420" s="57"/>
    </row>
    <row r="2421" spans="1:15">
      <c r="A2421" s="57"/>
      <c r="B2421" s="653">
        <v>45425</v>
      </c>
      <c r="C2421" s="654">
        <f t="shared" si="36"/>
        <v>9791894742</v>
      </c>
      <c r="D2421" s="57"/>
      <c r="E2421" s="57"/>
      <c r="F2421" s="657">
        <v>253204630</v>
      </c>
      <c r="G2421" s="672">
        <v>385234036</v>
      </c>
      <c r="H2421" s="646">
        <v>45495</v>
      </c>
      <c r="I2421" s="646"/>
      <c r="K2421" s="57"/>
      <c r="L2421" s="57"/>
      <c r="M2421" s="638"/>
      <c r="N2421" s="638"/>
      <c r="O2421" s="57"/>
    </row>
    <row r="2422" spans="1:15">
      <c r="A2422" s="57"/>
      <c r="B2422" s="653">
        <v>45426</v>
      </c>
      <c r="C2422" s="654">
        <f t="shared" si="36"/>
        <v>10520801099</v>
      </c>
      <c r="D2422" s="57"/>
      <c r="E2422" s="57"/>
      <c r="F2422" s="657">
        <v>982110987</v>
      </c>
      <c r="G2422" s="672">
        <v>385386090</v>
      </c>
      <c r="H2422" s="646">
        <v>43599</v>
      </c>
      <c r="I2422" s="646"/>
      <c r="K2422" s="57"/>
      <c r="L2422" s="57"/>
      <c r="M2422" s="638"/>
      <c r="N2422" s="638"/>
      <c r="O2422" s="57"/>
    </row>
    <row r="2423" spans="1:15">
      <c r="A2423" s="57"/>
      <c r="B2423" s="653">
        <v>45427</v>
      </c>
      <c r="C2423" s="654">
        <f t="shared" si="36"/>
        <v>10516873284</v>
      </c>
      <c r="D2423" s="57"/>
      <c r="E2423" s="57"/>
      <c r="F2423" s="657">
        <v>978183172</v>
      </c>
      <c r="G2423" s="672">
        <v>385501180</v>
      </c>
      <c r="H2423" s="646">
        <v>49535</v>
      </c>
      <c r="I2423" s="646"/>
      <c r="K2423" s="57"/>
      <c r="L2423" s="57"/>
      <c r="M2423" s="638"/>
      <c r="N2423" s="638"/>
      <c r="O2423" s="57"/>
    </row>
    <row r="2424" spans="1:15">
      <c r="A2424" s="57"/>
      <c r="B2424" s="653">
        <v>45428</v>
      </c>
      <c r="C2424" s="654">
        <f t="shared" si="36"/>
        <v>9960743438</v>
      </c>
      <c r="D2424" s="57"/>
      <c r="E2424" s="57"/>
      <c r="F2424" s="657">
        <v>422053326</v>
      </c>
      <c r="G2424" s="672">
        <v>385903308</v>
      </c>
      <c r="H2424" s="646">
        <v>47363</v>
      </c>
      <c r="I2424" s="646"/>
      <c r="K2424" s="57"/>
      <c r="L2424" s="57"/>
      <c r="M2424" s="638"/>
      <c r="N2424" s="638"/>
      <c r="O2424" s="57"/>
    </row>
    <row r="2425" spans="1:15">
      <c r="A2425" s="57"/>
      <c r="B2425" s="653">
        <v>45429</v>
      </c>
      <c r="C2425" s="654">
        <f t="shared" si="36"/>
        <v>10021637763</v>
      </c>
      <c r="D2425" s="57"/>
      <c r="E2425" s="57"/>
      <c r="F2425" s="657">
        <v>482947651</v>
      </c>
      <c r="G2425" s="672">
        <v>385987497</v>
      </c>
      <c r="H2425" s="646">
        <v>47761</v>
      </c>
      <c r="I2425" s="646"/>
      <c r="K2425" s="57"/>
      <c r="L2425" s="57"/>
      <c r="M2425" s="638"/>
      <c r="N2425" s="638"/>
      <c r="O2425" s="57"/>
    </row>
    <row r="2426" spans="1:15">
      <c r="A2426" s="57"/>
      <c r="B2426" s="653">
        <v>45430</v>
      </c>
      <c r="C2426" s="654">
        <f t="shared" si="36"/>
        <v>10327750670</v>
      </c>
      <c r="D2426" s="57"/>
      <c r="E2426" s="57"/>
      <c r="F2426" s="657">
        <v>789060558</v>
      </c>
      <c r="G2426" s="672">
        <v>386135750</v>
      </c>
      <c r="H2426" s="646">
        <v>44420</v>
      </c>
      <c r="I2426" s="646"/>
      <c r="K2426" s="57"/>
      <c r="L2426" s="57"/>
      <c r="M2426" s="638"/>
      <c r="N2426" s="638"/>
      <c r="O2426" s="57"/>
    </row>
    <row r="2427" spans="1:15">
      <c r="A2427" s="57"/>
      <c r="B2427" s="653">
        <v>45431</v>
      </c>
      <c r="C2427" s="654">
        <f t="shared" si="36"/>
        <v>10114159983</v>
      </c>
      <c r="D2427" s="57"/>
      <c r="E2427" s="57"/>
      <c r="F2427" s="657">
        <v>575469871</v>
      </c>
      <c r="G2427" s="672">
        <v>386339580</v>
      </c>
      <c r="H2427" s="646">
        <v>47701</v>
      </c>
      <c r="I2427" s="646"/>
      <c r="K2427" s="57"/>
      <c r="L2427" s="57"/>
      <c r="M2427" s="638"/>
      <c r="N2427" s="638"/>
      <c r="O2427" s="57"/>
    </row>
    <row r="2428" spans="1:15">
      <c r="A2428" s="57"/>
      <c r="B2428" s="653">
        <v>45432</v>
      </c>
      <c r="C2428" s="654">
        <f t="shared" si="36"/>
        <v>10346352427</v>
      </c>
      <c r="D2428" s="57"/>
      <c r="E2428" s="57"/>
      <c r="F2428" s="657">
        <v>807662315</v>
      </c>
      <c r="G2428" s="672">
        <v>386439864</v>
      </c>
      <c r="H2428" s="646">
        <v>45973</v>
      </c>
      <c r="I2428" s="646"/>
      <c r="K2428" s="57"/>
      <c r="L2428" s="57"/>
      <c r="M2428" s="638"/>
      <c r="N2428" s="638"/>
      <c r="O2428" s="57"/>
    </row>
    <row r="2429" spans="1:15">
      <c r="A2429" s="57"/>
      <c r="B2429" s="653">
        <v>45433</v>
      </c>
      <c r="C2429" s="654">
        <f t="shared" si="36"/>
        <v>10361280538</v>
      </c>
      <c r="D2429" s="57"/>
      <c r="E2429" s="57"/>
      <c r="F2429" s="657">
        <v>822590426</v>
      </c>
      <c r="G2429" s="672">
        <v>386640498</v>
      </c>
      <c r="H2429" s="646">
        <v>43649</v>
      </c>
      <c r="I2429" s="646"/>
      <c r="K2429" s="57"/>
      <c r="L2429" s="57"/>
      <c r="M2429" s="638"/>
      <c r="N2429" s="638"/>
      <c r="O2429" s="57"/>
    </row>
    <row r="2430" spans="1:15">
      <c r="A2430" s="57"/>
      <c r="B2430" s="653">
        <v>45434</v>
      </c>
      <c r="C2430" s="654">
        <f t="shared" si="36"/>
        <v>9854507512</v>
      </c>
      <c r="D2430" s="57"/>
      <c r="E2430" s="57"/>
      <c r="F2430" s="657">
        <v>315817400</v>
      </c>
      <c r="G2430" s="672">
        <v>386665402</v>
      </c>
      <c r="H2430" s="646">
        <v>45408</v>
      </c>
      <c r="I2430" s="646"/>
      <c r="K2430" s="57"/>
      <c r="L2430" s="57"/>
      <c r="M2430" s="638"/>
      <c r="N2430" s="638"/>
      <c r="O2430" s="57"/>
    </row>
    <row r="2431" spans="1:15">
      <c r="A2431" s="57"/>
      <c r="B2431" s="653">
        <v>45435</v>
      </c>
      <c r="C2431" s="654">
        <f t="shared" si="36"/>
        <v>9948380321</v>
      </c>
      <c r="D2431" s="57"/>
      <c r="E2431" s="57"/>
      <c r="F2431" s="657">
        <v>409690209</v>
      </c>
      <c r="G2431" s="672">
        <v>386719579</v>
      </c>
      <c r="H2431" s="646">
        <v>44375</v>
      </c>
      <c r="I2431" s="646"/>
      <c r="K2431" s="57"/>
      <c r="L2431" s="57"/>
      <c r="M2431" s="638"/>
      <c r="N2431" s="638"/>
      <c r="O2431" s="57"/>
    </row>
    <row r="2432" spans="1:15">
      <c r="A2432" s="57"/>
      <c r="B2432" s="653">
        <v>45436</v>
      </c>
      <c r="C2432" s="654">
        <f t="shared" si="36"/>
        <v>10125240681</v>
      </c>
      <c r="D2432" s="57"/>
      <c r="E2432" s="57"/>
      <c r="F2432" s="657">
        <v>586550569</v>
      </c>
      <c r="G2432" s="672">
        <v>386719877</v>
      </c>
      <c r="H2432" s="646">
        <v>47710</v>
      </c>
      <c r="I2432" s="646"/>
      <c r="K2432" s="57"/>
      <c r="L2432" s="57"/>
      <c r="M2432" s="638"/>
      <c r="N2432" s="638"/>
      <c r="O2432" s="57"/>
    </row>
    <row r="2433" spans="1:15">
      <c r="A2433" s="57"/>
      <c r="B2433" s="653">
        <v>45437</v>
      </c>
      <c r="C2433" s="654">
        <f t="shared" si="36"/>
        <v>9706002860</v>
      </c>
      <c r="D2433" s="57"/>
      <c r="E2433" s="57"/>
      <c r="F2433" s="657">
        <v>167312748</v>
      </c>
      <c r="G2433" s="672">
        <v>386812773</v>
      </c>
      <c r="H2433" s="646">
        <v>44933</v>
      </c>
      <c r="I2433" s="646"/>
      <c r="K2433" s="57"/>
      <c r="L2433" s="57"/>
      <c r="M2433" s="638"/>
      <c r="N2433" s="638"/>
      <c r="O2433" s="57"/>
    </row>
    <row r="2434" spans="1:15">
      <c r="A2434" s="57"/>
      <c r="B2434" s="653">
        <v>45438</v>
      </c>
      <c r="C2434" s="654">
        <f t="shared" si="36"/>
        <v>10218854753</v>
      </c>
      <c r="D2434" s="57"/>
      <c r="E2434" s="57"/>
      <c r="F2434" s="657">
        <v>680164641</v>
      </c>
      <c r="G2434" s="672">
        <v>386903814</v>
      </c>
      <c r="H2434" s="646">
        <v>47813</v>
      </c>
      <c r="I2434" s="646"/>
      <c r="K2434" s="57"/>
      <c r="L2434" s="57"/>
      <c r="M2434" s="638"/>
      <c r="N2434" s="638"/>
      <c r="O2434" s="57"/>
    </row>
    <row r="2435" spans="1:15">
      <c r="A2435" s="57"/>
      <c r="B2435" s="653">
        <v>45439</v>
      </c>
      <c r="C2435" s="654">
        <f t="shared" si="36"/>
        <v>9802176770</v>
      </c>
      <c r="D2435" s="57"/>
      <c r="E2435" s="57"/>
      <c r="F2435" s="657">
        <v>263486658</v>
      </c>
      <c r="G2435" s="672">
        <v>386904050</v>
      </c>
      <c r="H2435" s="646">
        <v>49257</v>
      </c>
      <c r="I2435" s="646"/>
      <c r="K2435" s="57"/>
      <c r="L2435" s="57"/>
      <c r="M2435" s="638"/>
      <c r="N2435" s="638"/>
      <c r="O2435" s="57"/>
    </row>
    <row r="2436" spans="1:15">
      <c r="A2436" s="57"/>
      <c r="B2436" s="653">
        <v>45440</v>
      </c>
      <c r="C2436" s="654">
        <f t="shared" si="36"/>
        <v>9929125109</v>
      </c>
      <c r="D2436" s="57"/>
      <c r="E2436" s="57"/>
      <c r="F2436" s="657">
        <v>390434997</v>
      </c>
      <c r="G2436" s="672">
        <v>386977006</v>
      </c>
      <c r="H2436" s="646">
        <v>43320</v>
      </c>
      <c r="I2436" s="646"/>
      <c r="K2436" s="57"/>
      <c r="L2436" s="57"/>
      <c r="M2436" s="638"/>
      <c r="N2436" s="638"/>
      <c r="O2436" s="57"/>
    </row>
    <row r="2437" spans="1:15">
      <c r="A2437" s="57"/>
      <c r="B2437" s="653">
        <v>45441</v>
      </c>
      <c r="C2437" s="654">
        <f t="shared" si="36"/>
        <v>9870570293</v>
      </c>
      <c r="D2437" s="57"/>
      <c r="E2437" s="57"/>
      <c r="F2437" s="657">
        <v>331880181</v>
      </c>
      <c r="G2437" s="672">
        <v>387139737</v>
      </c>
      <c r="H2437" s="646">
        <v>44659</v>
      </c>
      <c r="I2437" s="646"/>
      <c r="K2437" s="57"/>
      <c r="L2437" s="57"/>
      <c r="M2437" s="638"/>
      <c r="N2437" s="638"/>
      <c r="O2437" s="57"/>
    </row>
    <row r="2438" spans="1:15">
      <c r="A2438" s="57"/>
      <c r="B2438" s="653">
        <v>45442</v>
      </c>
      <c r="C2438" s="654">
        <f t="shared" si="36"/>
        <v>9882900942</v>
      </c>
      <c r="D2438" s="57"/>
      <c r="E2438" s="57"/>
      <c r="F2438" s="657">
        <v>344210830</v>
      </c>
      <c r="G2438" s="672">
        <v>387421642</v>
      </c>
      <c r="H2438" s="646">
        <v>47653</v>
      </c>
      <c r="I2438" s="646"/>
      <c r="K2438" s="57"/>
      <c r="L2438" s="57"/>
      <c r="M2438" s="638"/>
      <c r="N2438" s="638"/>
      <c r="O2438" s="57"/>
    </row>
    <row r="2439" spans="1:15">
      <c r="A2439" s="57"/>
      <c r="B2439" s="653">
        <v>45443</v>
      </c>
      <c r="C2439" s="654">
        <f t="shared" si="36"/>
        <v>10202143773</v>
      </c>
      <c r="D2439" s="57"/>
      <c r="E2439" s="57"/>
      <c r="F2439" s="657">
        <v>663453661</v>
      </c>
      <c r="G2439" s="672">
        <v>387433232</v>
      </c>
      <c r="H2439" s="646">
        <v>45238</v>
      </c>
      <c r="I2439" s="646"/>
      <c r="K2439" s="57"/>
      <c r="L2439" s="57"/>
      <c r="M2439" s="638"/>
      <c r="N2439" s="638"/>
      <c r="O2439" s="57"/>
    </row>
    <row r="2440" spans="1:15">
      <c r="A2440" s="57"/>
      <c r="B2440" s="653">
        <v>45444</v>
      </c>
      <c r="C2440" s="654">
        <f t="shared" si="36"/>
        <v>10327476928</v>
      </c>
      <c r="D2440" s="57"/>
      <c r="E2440" s="57"/>
      <c r="F2440" s="657">
        <v>788786816</v>
      </c>
      <c r="G2440" s="672">
        <v>387502364</v>
      </c>
      <c r="H2440" s="646">
        <v>48245</v>
      </c>
      <c r="I2440" s="646"/>
      <c r="K2440" s="57"/>
      <c r="L2440" s="57"/>
      <c r="M2440" s="638"/>
      <c r="N2440" s="638"/>
      <c r="O2440" s="57"/>
    </row>
    <row r="2441" spans="1:15">
      <c r="A2441" s="57"/>
      <c r="B2441" s="653">
        <v>45445</v>
      </c>
      <c r="C2441" s="654">
        <f t="shared" si="36"/>
        <v>9850213034</v>
      </c>
      <c r="D2441" s="57"/>
      <c r="E2441" s="57"/>
      <c r="F2441" s="657">
        <v>311522922</v>
      </c>
      <c r="G2441" s="672">
        <v>387605429</v>
      </c>
      <c r="H2441" s="646">
        <v>47695</v>
      </c>
      <c r="I2441" s="646"/>
      <c r="K2441" s="57"/>
      <c r="L2441" s="57"/>
      <c r="M2441" s="638"/>
      <c r="N2441" s="638"/>
      <c r="O2441" s="57"/>
    </row>
    <row r="2442" spans="1:15">
      <c r="A2442" s="57"/>
      <c r="B2442" s="653">
        <v>45446</v>
      </c>
      <c r="C2442" s="654">
        <f t="shared" si="36"/>
        <v>10110403004</v>
      </c>
      <c r="D2442" s="57"/>
      <c r="E2442" s="57"/>
      <c r="F2442" s="657">
        <v>571712892</v>
      </c>
      <c r="G2442" s="672">
        <v>387653457</v>
      </c>
      <c r="H2442" s="646">
        <v>49475</v>
      </c>
      <c r="I2442" s="646"/>
      <c r="K2442" s="57"/>
      <c r="L2442" s="57"/>
      <c r="M2442" s="638"/>
      <c r="N2442" s="638"/>
      <c r="O2442" s="57"/>
    </row>
    <row r="2443" spans="1:15">
      <c r="A2443" s="57"/>
      <c r="B2443" s="653">
        <v>45447</v>
      </c>
      <c r="C2443" s="654">
        <f t="shared" si="36"/>
        <v>9965292995</v>
      </c>
      <c r="D2443" s="57"/>
      <c r="E2443" s="57"/>
      <c r="F2443" s="657">
        <v>426602883</v>
      </c>
      <c r="G2443" s="672">
        <v>387703722</v>
      </c>
      <c r="H2443" s="646">
        <v>43187</v>
      </c>
      <c r="I2443" s="646"/>
      <c r="K2443" s="57"/>
      <c r="L2443" s="57"/>
      <c r="M2443" s="638"/>
      <c r="N2443" s="638"/>
      <c r="O2443" s="57"/>
    </row>
    <row r="2444" spans="1:15">
      <c r="A2444" s="57"/>
      <c r="B2444" s="653">
        <v>45448</v>
      </c>
      <c r="C2444" s="654">
        <f t="shared" si="36"/>
        <v>10016779134</v>
      </c>
      <c r="D2444" s="57"/>
      <c r="E2444" s="57"/>
      <c r="F2444" s="657">
        <v>478089022</v>
      </c>
      <c r="G2444" s="672">
        <v>387741654</v>
      </c>
      <c r="H2444" s="646">
        <v>49852</v>
      </c>
      <c r="I2444" s="646"/>
      <c r="K2444" s="57"/>
      <c r="L2444" s="57"/>
      <c r="M2444" s="638"/>
      <c r="N2444" s="638"/>
      <c r="O2444" s="57"/>
    </row>
    <row r="2445" spans="1:15">
      <c r="A2445" s="57"/>
      <c r="B2445" s="653">
        <v>45449</v>
      </c>
      <c r="C2445" s="654">
        <f t="shared" si="36"/>
        <v>9861657893</v>
      </c>
      <c r="D2445" s="57"/>
      <c r="E2445" s="57"/>
      <c r="F2445" s="657">
        <v>322967781</v>
      </c>
      <c r="G2445" s="672">
        <v>387796791</v>
      </c>
      <c r="H2445" s="646">
        <v>49219</v>
      </c>
      <c r="I2445" s="646"/>
      <c r="K2445" s="57"/>
      <c r="L2445" s="57"/>
      <c r="M2445" s="638"/>
      <c r="N2445" s="638"/>
      <c r="O2445" s="57"/>
    </row>
    <row r="2446" spans="1:15">
      <c r="A2446" s="57"/>
      <c r="B2446" s="653">
        <v>45450</v>
      </c>
      <c r="C2446" s="654">
        <f t="shared" si="36"/>
        <v>9675234643</v>
      </c>
      <c r="D2446" s="57"/>
      <c r="E2446" s="57"/>
      <c r="F2446" s="657">
        <v>136544531</v>
      </c>
      <c r="G2446" s="672">
        <v>387932890</v>
      </c>
      <c r="H2446" s="646">
        <v>47704</v>
      </c>
      <c r="I2446" s="646"/>
      <c r="K2446" s="57"/>
      <c r="L2446" s="57"/>
      <c r="M2446" s="638"/>
      <c r="N2446" s="638"/>
      <c r="O2446" s="57"/>
    </row>
    <row r="2447" spans="1:15">
      <c r="A2447" s="57"/>
      <c r="B2447" s="653">
        <v>45451</v>
      </c>
      <c r="C2447" s="654">
        <f t="shared" si="36"/>
        <v>9953464973</v>
      </c>
      <c r="D2447" s="57"/>
      <c r="E2447" s="57"/>
      <c r="F2447" s="657">
        <v>414774861</v>
      </c>
      <c r="G2447" s="672">
        <v>387953865</v>
      </c>
      <c r="H2447" s="646">
        <v>49933</v>
      </c>
      <c r="I2447" s="646"/>
      <c r="K2447" s="57"/>
      <c r="L2447" s="57"/>
      <c r="M2447" s="638"/>
      <c r="N2447" s="638"/>
      <c r="O2447" s="57"/>
    </row>
    <row r="2448" spans="1:15">
      <c r="A2448" s="57"/>
      <c r="B2448" s="653">
        <v>45452</v>
      </c>
      <c r="C2448" s="654">
        <f t="shared" si="36"/>
        <v>10089161101</v>
      </c>
      <c r="D2448" s="57"/>
      <c r="E2448" s="57"/>
      <c r="F2448" s="657">
        <v>550470989</v>
      </c>
      <c r="G2448" s="672">
        <v>387975993</v>
      </c>
      <c r="H2448" s="646">
        <v>46145</v>
      </c>
      <c r="I2448" s="646"/>
      <c r="K2448" s="57"/>
      <c r="L2448" s="57"/>
      <c r="M2448" s="638"/>
      <c r="N2448" s="638"/>
      <c r="O2448" s="57"/>
    </row>
    <row r="2449" spans="1:15">
      <c r="A2449" s="57"/>
      <c r="B2449" s="653">
        <v>45453</v>
      </c>
      <c r="C2449" s="654">
        <f t="shared" si="36"/>
        <v>10504726801</v>
      </c>
      <c r="D2449" s="57"/>
      <c r="E2449" s="57"/>
      <c r="F2449" s="657">
        <v>966036689</v>
      </c>
      <c r="G2449" s="672">
        <v>388209938</v>
      </c>
      <c r="H2449" s="646">
        <v>44083</v>
      </c>
      <c r="I2449" s="646"/>
      <c r="K2449" s="57"/>
      <c r="L2449" s="57"/>
      <c r="M2449" s="638"/>
      <c r="N2449" s="638"/>
      <c r="O2449" s="57"/>
    </row>
    <row r="2450" spans="1:15">
      <c r="A2450" s="57"/>
      <c r="B2450" s="653">
        <v>45454</v>
      </c>
      <c r="C2450" s="654">
        <f t="shared" si="36"/>
        <v>10482960207</v>
      </c>
      <c r="D2450" s="57"/>
      <c r="E2450" s="57"/>
      <c r="F2450" s="657">
        <v>944270095</v>
      </c>
      <c r="G2450" s="672">
        <v>388295409</v>
      </c>
      <c r="H2450" s="646">
        <v>47658</v>
      </c>
      <c r="I2450" s="646"/>
      <c r="K2450" s="57"/>
      <c r="L2450" s="57"/>
      <c r="M2450" s="638"/>
      <c r="N2450" s="638"/>
      <c r="O2450" s="57"/>
    </row>
    <row r="2451" spans="1:15">
      <c r="A2451" s="57"/>
      <c r="B2451" s="653">
        <v>45455</v>
      </c>
      <c r="C2451" s="654">
        <f t="shared" si="36"/>
        <v>10518569690</v>
      </c>
      <c r="D2451" s="57"/>
      <c r="E2451" s="57"/>
      <c r="F2451" s="657">
        <v>979879578</v>
      </c>
      <c r="G2451" s="672">
        <v>388380679</v>
      </c>
      <c r="H2451" s="646">
        <v>43333</v>
      </c>
      <c r="I2451" s="646"/>
      <c r="K2451" s="57"/>
      <c r="L2451" s="57"/>
      <c r="M2451" s="638"/>
      <c r="N2451" s="638"/>
      <c r="O2451" s="57"/>
    </row>
    <row r="2452" spans="1:15">
      <c r="A2452" s="57"/>
      <c r="B2452" s="653">
        <v>45456</v>
      </c>
      <c r="C2452" s="654">
        <f t="shared" si="36"/>
        <v>10223398670</v>
      </c>
      <c r="D2452" s="57"/>
      <c r="E2452" s="57"/>
      <c r="F2452" s="657">
        <v>684708558</v>
      </c>
      <c r="G2452" s="672">
        <v>388382685</v>
      </c>
      <c r="H2452" s="646">
        <v>43151</v>
      </c>
      <c r="I2452" s="646"/>
      <c r="K2452" s="57"/>
      <c r="L2452" s="57"/>
      <c r="M2452" s="638"/>
      <c r="N2452" s="638"/>
      <c r="O2452" s="57"/>
    </row>
    <row r="2453" spans="1:15">
      <c r="A2453" s="57"/>
      <c r="B2453" s="653">
        <v>45457</v>
      </c>
      <c r="C2453" s="654">
        <f t="shared" si="36"/>
        <v>10181942317</v>
      </c>
      <c r="D2453" s="57"/>
      <c r="E2453" s="57"/>
      <c r="F2453" s="657">
        <v>643252205</v>
      </c>
      <c r="G2453" s="672">
        <v>388500325</v>
      </c>
      <c r="H2453" s="646">
        <v>46018</v>
      </c>
      <c r="I2453" s="646"/>
      <c r="K2453" s="57"/>
      <c r="L2453" s="57"/>
      <c r="M2453" s="638"/>
      <c r="N2453" s="638"/>
      <c r="O2453" s="57"/>
    </row>
    <row r="2454" spans="1:15">
      <c r="A2454" s="57"/>
      <c r="B2454" s="653">
        <v>45458</v>
      </c>
      <c r="C2454" s="654">
        <f t="shared" si="36"/>
        <v>10092576986</v>
      </c>
      <c r="D2454" s="57"/>
      <c r="E2454" s="57"/>
      <c r="F2454" s="657">
        <v>553886874</v>
      </c>
      <c r="G2454" s="672">
        <v>388502461</v>
      </c>
      <c r="H2454" s="646">
        <v>48038</v>
      </c>
      <c r="I2454" s="646"/>
      <c r="K2454" s="57"/>
      <c r="L2454" s="57"/>
      <c r="M2454" s="638"/>
      <c r="N2454" s="638"/>
      <c r="O2454" s="57"/>
    </row>
    <row r="2455" spans="1:15">
      <c r="A2455" s="57"/>
      <c r="B2455" s="653">
        <v>45459</v>
      </c>
      <c r="C2455" s="654">
        <f t="shared" si="36"/>
        <v>10273335147</v>
      </c>
      <c r="D2455" s="57"/>
      <c r="E2455" s="57"/>
      <c r="F2455" s="657">
        <v>734645035</v>
      </c>
      <c r="G2455" s="672">
        <v>389092799</v>
      </c>
      <c r="H2455" s="646">
        <v>43259</v>
      </c>
      <c r="I2455" s="646"/>
      <c r="K2455" s="57"/>
      <c r="L2455" s="57"/>
      <c r="M2455" s="638"/>
      <c r="N2455" s="638"/>
      <c r="O2455" s="57"/>
    </row>
    <row r="2456" spans="1:15">
      <c r="A2456" s="57"/>
      <c r="B2456" s="653">
        <v>45460</v>
      </c>
      <c r="C2456" s="654">
        <f t="shared" si="36"/>
        <v>9679482934</v>
      </c>
      <c r="D2456" s="57"/>
      <c r="E2456" s="57"/>
      <c r="F2456" s="657">
        <v>140792822</v>
      </c>
      <c r="G2456" s="672">
        <v>389421878</v>
      </c>
      <c r="H2456" s="646">
        <v>43909</v>
      </c>
      <c r="I2456" s="646"/>
      <c r="K2456" s="57"/>
      <c r="L2456" s="57"/>
      <c r="M2456" s="638"/>
      <c r="N2456" s="638"/>
      <c r="O2456" s="57"/>
    </row>
    <row r="2457" spans="1:15">
      <c r="A2457" s="57"/>
      <c r="B2457" s="653">
        <v>45461</v>
      </c>
      <c r="C2457" s="654">
        <f t="shared" si="36"/>
        <v>10393318544</v>
      </c>
      <c r="D2457" s="57"/>
      <c r="E2457" s="57"/>
      <c r="F2457" s="657">
        <v>854628432</v>
      </c>
      <c r="G2457" s="672">
        <v>389446425</v>
      </c>
      <c r="H2457" s="646">
        <v>47803</v>
      </c>
      <c r="I2457" s="646"/>
      <c r="K2457" s="57"/>
      <c r="L2457" s="57"/>
      <c r="M2457" s="638"/>
      <c r="N2457" s="638"/>
      <c r="O2457" s="57"/>
    </row>
    <row r="2458" spans="1:15">
      <c r="A2458" s="57"/>
      <c r="B2458" s="653">
        <v>45462</v>
      </c>
      <c r="C2458" s="654">
        <f t="shared" si="36"/>
        <v>10512355106</v>
      </c>
      <c r="D2458" s="57"/>
      <c r="E2458" s="57"/>
      <c r="F2458" s="657">
        <v>973664994</v>
      </c>
      <c r="G2458" s="672">
        <v>389875440</v>
      </c>
      <c r="H2458" s="646">
        <v>44680</v>
      </c>
      <c r="I2458" s="646"/>
      <c r="K2458" s="57"/>
      <c r="L2458" s="57"/>
      <c r="M2458" s="638"/>
      <c r="N2458" s="638"/>
      <c r="O2458" s="57"/>
    </row>
    <row r="2459" spans="1:15">
      <c r="A2459" s="57"/>
      <c r="B2459" s="653">
        <v>45463</v>
      </c>
      <c r="C2459" s="654">
        <f t="shared" si="36"/>
        <v>10273921569</v>
      </c>
      <c r="D2459" s="57"/>
      <c r="E2459" s="57"/>
      <c r="F2459" s="657">
        <v>735231457</v>
      </c>
      <c r="G2459" s="672">
        <v>390073087</v>
      </c>
      <c r="H2459" s="646">
        <v>47136</v>
      </c>
      <c r="I2459" s="646"/>
      <c r="K2459" s="57"/>
      <c r="L2459" s="57"/>
      <c r="M2459" s="638"/>
      <c r="N2459" s="638"/>
      <c r="O2459" s="57"/>
    </row>
    <row r="2460" spans="1:15">
      <c r="A2460" s="57"/>
      <c r="B2460" s="653">
        <v>45464</v>
      </c>
      <c r="C2460" s="654">
        <f t="shared" si="36"/>
        <v>9998651994</v>
      </c>
      <c r="D2460" s="57"/>
      <c r="E2460" s="57"/>
      <c r="F2460" s="657">
        <v>459961882</v>
      </c>
      <c r="G2460" s="672">
        <v>390183675</v>
      </c>
      <c r="H2460" s="646">
        <v>46119</v>
      </c>
      <c r="I2460" s="646"/>
      <c r="K2460" s="57"/>
      <c r="L2460" s="57"/>
      <c r="M2460" s="638"/>
      <c r="N2460" s="638"/>
      <c r="O2460" s="57"/>
    </row>
    <row r="2461" spans="1:15">
      <c r="A2461" s="57"/>
      <c r="B2461" s="653">
        <v>45465</v>
      </c>
      <c r="C2461" s="654">
        <f t="shared" si="36"/>
        <v>9882465491</v>
      </c>
      <c r="D2461" s="57"/>
      <c r="E2461" s="57"/>
      <c r="F2461" s="657">
        <v>343775379</v>
      </c>
      <c r="G2461" s="672">
        <v>390345159</v>
      </c>
      <c r="H2461" s="646">
        <v>47678</v>
      </c>
      <c r="I2461" s="646"/>
      <c r="K2461" s="57"/>
      <c r="L2461" s="57"/>
      <c r="M2461" s="638"/>
      <c r="N2461" s="638"/>
      <c r="O2461" s="57"/>
    </row>
    <row r="2462" spans="1:15">
      <c r="A2462" s="57"/>
      <c r="B2462" s="653">
        <v>45466</v>
      </c>
      <c r="C2462" s="654">
        <f t="shared" si="36"/>
        <v>10311874075</v>
      </c>
      <c r="D2462" s="57"/>
      <c r="E2462" s="57"/>
      <c r="F2462" s="657">
        <v>773183963</v>
      </c>
      <c r="G2462" s="672">
        <v>390411930</v>
      </c>
      <c r="H2462" s="646">
        <v>49854</v>
      </c>
      <c r="I2462" s="646"/>
      <c r="K2462" s="57"/>
      <c r="L2462" s="57"/>
      <c r="M2462" s="638"/>
      <c r="N2462" s="638"/>
      <c r="O2462" s="57"/>
    </row>
    <row r="2463" spans="1:15">
      <c r="A2463" s="57"/>
      <c r="B2463" s="653">
        <v>45467</v>
      </c>
      <c r="C2463" s="654">
        <f t="shared" si="36"/>
        <v>9681178719</v>
      </c>
      <c r="D2463" s="57"/>
      <c r="E2463" s="57"/>
      <c r="F2463" s="657">
        <v>142488607</v>
      </c>
      <c r="G2463" s="672">
        <v>390411936</v>
      </c>
      <c r="H2463" s="646">
        <v>44265</v>
      </c>
      <c r="I2463" s="646"/>
      <c r="K2463" s="57"/>
      <c r="L2463" s="57"/>
      <c r="M2463" s="638"/>
      <c r="N2463" s="638"/>
      <c r="O2463" s="57"/>
    </row>
    <row r="2464" spans="1:15">
      <c r="A2464" s="57"/>
      <c r="B2464" s="653">
        <v>45468</v>
      </c>
      <c r="C2464" s="654">
        <f t="shared" ref="C2464:C2527" si="37">F2464+(F$88*28679+98765)+(G$88*6587+87654)+(E$88*9537+76543)+(J$88*5713+4528)</f>
        <v>9986329283</v>
      </c>
      <c r="D2464" s="57"/>
      <c r="E2464" s="57"/>
      <c r="F2464" s="657">
        <v>447639171</v>
      </c>
      <c r="G2464" s="672">
        <v>390434997</v>
      </c>
      <c r="H2464" s="646">
        <v>45440</v>
      </c>
      <c r="I2464" s="646"/>
      <c r="K2464" s="57"/>
      <c r="L2464" s="57"/>
      <c r="M2464" s="638"/>
      <c r="N2464" s="638"/>
      <c r="O2464" s="57"/>
    </row>
    <row r="2465" spans="1:15">
      <c r="A2465" s="57"/>
      <c r="B2465" s="653">
        <v>45469</v>
      </c>
      <c r="C2465" s="654">
        <f t="shared" si="37"/>
        <v>9810479512</v>
      </c>
      <c r="D2465" s="57"/>
      <c r="E2465" s="57"/>
      <c r="F2465" s="657">
        <v>271789400</v>
      </c>
      <c r="G2465" s="672">
        <v>390497395</v>
      </c>
      <c r="H2465" s="646">
        <v>48243</v>
      </c>
      <c r="I2465" s="646"/>
      <c r="K2465" s="57"/>
      <c r="L2465" s="57"/>
      <c r="M2465" s="638"/>
      <c r="N2465" s="638"/>
      <c r="O2465" s="57"/>
    </row>
    <row r="2466" spans="1:15">
      <c r="A2466" s="57"/>
      <c r="B2466" s="653">
        <v>45470</v>
      </c>
      <c r="C2466" s="654">
        <f t="shared" si="37"/>
        <v>10335394806</v>
      </c>
      <c r="D2466" s="57"/>
      <c r="E2466" s="57"/>
      <c r="F2466" s="657">
        <v>796704694</v>
      </c>
      <c r="G2466" s="672">
        <v>390851753</v>
      </c>
      <c r="H2466" s="646">
        <v>43750</v>
      </c>
      <c r="I2466" s="646"/>
      <c r="K2466" s="57"/>
      <c r="L2466" s="57"/>
      <c r="M2466" s="638"/>
      <c r="N2466" s="638"/>
      <c r="O2466" s="57"/>
    </row>
    <row r="2467" spans="1:15">
      <c r="A2467" s="57"/>
      <c r="B2467" s="653">
        <v>45471</v>
      </c>
      <c r="C2467" s="654">
        <f t="shared" si="37"/>
        <v>10042201598</v>
      </c>
      <c r="D2467" s="57"/>
      <c r="E2467" s="57"/>
      <c r="F2467" s="657">
        <v>503511486</v>
      </c>
      <c r="G2467" s="672">
        <v>391057520</v>
      </c>
      <c r="H2467" s="646">
        <v>47965</v>
      </c>
      <c r="I2467" s="646"/>
      <c r="K2467" s="57"/>
      <c r="L2467" s="57"/>
      <c r="M2467" s="638"/>
      <c r="N2467" s="638"/>
      <c r="O2467" s="57"/>
    </row>
    <row r="2468" spans="1:15">
      <c r="A2468" s="57"/>
      <c r="B2468" s="653">
        <v>45472</v>
      </c>
      <c r="C2468" s="654">
        <f t="shared" si="37"/>
        <v>9892291890</v>
      </c>
      <c r="D2468" s="57"/>
      <c r="E2468" s="57"/>
      <c r="F2468" s="657">
        <v>353601778</v>
      </c>
      <c r="G2468" s="672">
        <v>391079215</v>
      </c>
      <c r="H2468" s="646">
        <v>48525</v>
      </c>
      <c r="I2468" s="646"/>
      <c r="K2468" s="57"/>
      <c r="L2468" s="57"/>
      <c r="M2468" s="638"/>
      <c r="N2468" s="638"/>
      <c r="O2468" s="57"/>
    </row>
    <row r="2469" spans="1:15">
      <c r="A2469" s="57"/>
      <c r="B2469" s="653">
        <v>45473</v>
      </c>
      <c r="C2469" s="654">
        <f t="shared" si="37"/>
        <v>9867591592</v>
      </c>
      <c r="D2469" s="57"/>
      <c r="E2469" s="57"/>
      <c r="F2469" s="657">
        <v>328901480</v>
      </c>
      <c r="G2469" s="672">
        <v>391173756</v>
      </c>
      <c r="H2469" s="646">
        <v>44713</v>
      </c>
      <c r="I2469" s="646"/>
      <c r="K2469" s="57"/>
      <c r="L2469" s="57"/>
      <c r="M2469" s="638"/>
      <c r="N2469" s="638"/>
      <c r="O2469" s="57"/>
    </row>
    <row r="2470" spans="1:15">
      <c r="A2470" s="57"/>
      <c r="B2470" s="653">
        <v>45474</v>
      </c>
      <c r="C2470" s="654">
        <f t="shared" si="37"/>
        <v>10311383749</v>
      </c>
      <c r="D2470" s="57"/>
      <c r="E2470" s="57"/>
      <c r="F2470" s="657">
        <v>772693637</v>
      </c>
      <c r="G2470" s="672">
        <v>391197770</v>
      </c>
      <c r="H2470" s="646">
        <v>45772</v>
      </c>
      <c r="I2470" s="646"/>
      <c r="K2470" s="57"/>
      <c r="L2470" s="57"/>
      <c r="M2470" s="638"/>
      <c r="N2470" s="638"/>
      <c r="O2470" s="57"/>
    </row>
    <row r="2471" spans="1:15">
      <c r="A2471" s="57"/>
      <c r="B2471" s="653">
        <v>45475</v>
      </c>
      <c r="C2471" s="654">
        <f t="shared" si="37"/>
        <v>10241838943</v>
      </c>
      <c r="D2471" s="57"/>
      <c r="E2471" s="57"/>
      <c r="F2471" s="657">
        <v>703148831</v>
      </c>
      <c r="G2471" s="672">
        <v>391283176</v>
      </c>
      <c r="H2471" s="646">
        <v>47617</v>
      </c>
      <c r="I2471" s="646"/>
      <c r="K2471" s="57"/>
      <c r="L2471" s="57"/>
      <c r="M2471" s="638"/>
      <c r="N2471" s="638"/>
      <c r="O2471" s="57"/>
    </row>
    <row r="2472" spans="1:15">
      <c r="A2472" s="57"/>
      <c r="B2472" s="653">
        <v>45476</v>
      </c>
      <c r="C2472" s="654">
        <f t="shared" si="37"/>
        <v>10340251021</v>
      </c>
      <c r="D2472" s="57"/>
      <c r="E2472" s="57"/>
      <c r="F2472" s="657">
        <v>801560909</v>
      </c>
      <c r="G2472" s="672">
        <v>391348991</v>
      </c>
      <c r="H2472" s="646">
        <v>43564</v>
      </c>
      <c r="I2472" s="646"/>
      <c r="K2472" s="57"/>
      <c r="L2472" s="57"/>
      <c r="M2472" s="638"/>
      <c r="N2472" s="638"/>
      <c r="O2472" s="57"/>
    </row>
    <row r="2473" spans="1:15">
      <c r="A2473" s="57"/>
      <c r="B2473" s="653">
        <v>45477</v>
      </c>
      <c r="C2473" s="654">
        <f t="shared" si="37"/>
        <v>9877091552</v>
      </c>
      <c r="D2473" s="57"/>
      <c r="E2473" s="57"/>
      <c r="F2473" s="657">
        <v>338401440</v>
      </c>
      <c r="G2473" s="672">
        <v>391440298</v>
      </c>
      <c r="H2473" s="646">
        <v>49650</v>
      </c>
      <c r="I2473" s="646"/>
      <c r="K2473" s="57"/>
      <c r="L2473" s="57"/>
      <c r="M2473" s="638"/>
      <c r="N2473" s="638"/>
      <c r="O2473" s="57"/>
    </row>
    <row r="2474" spans="1:15">
      <c r="A2474" s="57"/>
      <c r="B2474" s="653">
        <v>45478</v>
      </c>
      <c r="C2474" s="654">
        <f t="shared" si="37"/>
        <v>10406350585</v>
      </c>
      <c r="D2474" s="57"/>
      <c r="E2474" s="57"/>
      <c r="F2474" s="657">
        <v>867660473</v>
      </c>
      <c r="G2474" s="672">
        <v>391670867</v>
      </c>
      <c r="H2474" s="646">
        <v>48695</v>
      </c>
      <c r="I2474" s="646"/>
      <c r="K2474" s="57"/>
      <c r="L2474" s="57"/>
      <c r="M2474" s="638"/>
      <c r="N2474" s="638"/>
      <c r="O2474" s="57"/>
    </row>
    <row r="2475" spans="1:15">
      <c r="A2475" s="57"/>
      <c r="B2475" s="653">
        <v>45479</v>
      </c>
      <c r="C2475" s="654">
        <f t="shared" si="37"/>
        <v>9746526930</v>
      </c>
      <c r="D2475" s="57"/>
      <c r="E2475" s="57"/>
      <c r="F2475" s="657">
        <v>207836818</v>
      </c>
      <c r="G2475" s="672">
        <v>391723269</v>
      </c>
      <c r="H2475" s="646">
        <v>46600</v>
      </c>
      <c r="I2475" s="646"/>
      <c r="K2475" s="57"/>
      <c r="L2475" s="57"/>
      <c r="M2475" s="638"/>
      <c r="N2475" s="638"/>
      <c r="O2475" s="57"/>
    </row>
    <row r="2476" spans="1:15">
      <c r="A2476" s="57"/>
      <c r="B2476" s="653">
        <v>45480</v>
      </c>
      <c r="C2476" s="654">
        <f t="shared" si="37"/>
        <v>10051961115</v>
      </c>
      <c r="D2476" s="57"/>
      <c r="E2476" s="57"/>
      <c r="F2476" s="657">
        <v>513271003</v>
      </c>
      <c r="G2476" s="672">
        <v>391814995</v>
      </c>
      <c r="H2476" s="646">
        <v>43156</v>
      </c>
      <c r="I2476" s="646"/>
      <c r="K2476" s="57"/>
      <c r="L2476" s="57"/>
      <c r="M2476" s="638"/>
      <c r="N2476" s="638"/>
      <c r="O2476" s="57"/>
    </row>
    <row r="2477" spans="1:15">
      <c r="A2477" s="57"/>
      <c r="B2477" s="653">
        <v>45481</v>
      </c>
      <c r="C2477" s="654">
        <f t="shared" si="37"/>
        <v>9852027539</v>
      </c>
      <c r="D2477" s="57"/>
      <c r="E2477" s="57"/>
      <c r="F2477" s="657">
        <v>313337427</v>
      </c>
      <c r="G2477" s="672">
        <v>391839334</v>
      </c>
      <c r="H2477" s="646">
        <v>45972</v>
      </c>
      <c r="I2477" s="646"/>
      <c r="K2477" s="57"/>
      <c r="L2477" s="57"/>
      <c r="M2477" s="638"/>
      <c r="N2477" s="638"/>
      <c r="O2477" s="57"/>
    </row>
    <row r="2478" spans="1:15">
      <c r="A2478" s="57"/>
      <c r="B2478" s="653">
        <v>45482</v>
      </c>
      <c r="C2478" s="654">
        <f t="shared" si="37"/>
        <v>10124043680</v>
      </c>
      <c r="D2478" s="57"/>
      <c r="E2478" s="57"/>
      <c r="F2478" s="657">
        <v>585353568</v>
      </c>
      <c r="G2478" s="672">
        <v>391854090</v>
      </c>
      <c r="H2478" s="646">
        <v>46746</v>
      </c>
      <c r="I2478" s="646"/>
      <c r="K2478" s="57"/>
      <c r="L2478" s="57"/>
      <c r="M2478" s="638"/>
      <c r="N2478" s="638"/>
      <c r="O2478" s="57"/>
    </row>
    <row r="2479" spans="1:15">
      <c r="A2479" s="57"/>
      <c r="B2479" s="653">
        <v>45483</v>
      </c>
      <c r="C2479" s="654">
        <f t="shared" si="37"/>
        <v>9797074737</v>
      </c>
      <c r="D2479" s="57"/>
      <c r="E2479" s="57"/>
      <c r="F2479" s="657">
        <v>258384625</v>
      </c>
      <c r="G2479" s="672">
        <v>391861153</v>
      </c>
      <c r="H2479" s="646">
        <v>45260</v>
      </c>
      <c r="I2479" s="646"/>
      <c r="K2479" s="57"/>
      <c r="L2479" s="57"/>
      <c r="M2479" s="638"/>
      <c r="N2479" s="638"/>
      <c r="O2479" s="57"/>
    </row>
    <row r="2480" spans="1:15">
      <c r="A2480" s="57"/>
      <c r="B2480" s="653">
        <v>45484</v>
      </c>
      <c r="C2480" s="654">
        <f t="shared" si="37"/>
        <v>9986399161</v>
      </c>
      <c r="D2480" s="57"/>
      <c r="E2480" s="57"/>
      <c r="F2480" s="657">
        <v>447709049</v>
      </c>
      <c r="G2480" s="672">
        <v>391957693</v>
      </c>
      <c r="H2480" s="646">
        <v>49585</v>
      </c>
      <c r="I2480" s="646"/>
      <c r="K2480" s="57"/>
      <c r="L2480" s="57"/>
      <c r="M2480" s="638"/>
      <c r="N2480" s="638"/>
      <c r="O2480" s="57"/>
    </row>
    <row r="2481" spans="1:15">
      <c r="A2481" s="57"/>
      <c r="B2481" s="653">
        <v>45485</v>
      </c>
      <c r="C2481" s="654">
        <f t="shared" si="37"/>
        <v>9724392868</v>
      </c>
      <c r="D2481" s="57"/>
      <c r="E2481" s="57"/>
      <c r="F2481" s="657">
        <v>185702756</v>
      </c>
      <c r="G2481" s="672">
        <v>391990522</v>
      </c>
      <c r="H2481" s="646">
        <v>44159</v>
      </c>
      <c r="I2481" s="646"/>
      <c r="K2481" s="57"/>
      <c r="L2481" s="57"/>
      <c r="M2481" s="638"/>
      <c r="N2481" s="638"/>
      <c r="O2481" s="57"/>
    </row>
    <row r="2482" spans="1:15">
      <c r="A2482" s="57"/>
      <c r="B2482" s="653">
        <v>45486</v>
      </c>
      <c r="C2482" s="654">
        <f t="shared" si="37"/>
        <v>10431181126</v>
      </c>
      <c r="D2482" s="57"/>
      <c r="E2482" s="57"/>
      <c r="F2482" s="657">
        <v>892491014</v>
      </c>
      <c r="G2482" s="672">
        <v>392143017</v>
      </c>
      <c r="H2482" s="646">
        <v>48194</v>
      </c>
      <c r="I2482" s="646"/>
      <c r="K2482" s="57"/>
      <c r="L2482" s="57"/>
      <c r="M2482" s="638"/>
      <c r="N2482" s="638"/>
      <c r="O2482" s="57"/>
    </row>
    <row r="2483" spans="1:15">
      <c r="A2483" s="57"/>
      <c r="B2483" s="653">
        <v>45487</v>
      </c>
      <c r="C2483" s="654">
        <f t="shared" si="37"/>
        <v>10303792339</v>
      </c>
      <c r="D2483" s="57"/>
      <c r="E2483" s="57"/>
      <c r="F2483" s="657">
        <v>765102227</v>
      </c>
      <c r="G2483" s="672">
        <v>392457646</v>
      </c>
      <c r="H2483" s="646">
        <v>44771</v>
      </c>
      <c r="I2483" s="646"/>
      <c r="K2483" s="57"/>
      <c r="L2483" s="57"/>
      <c r="M2483" s="638"/>
      <c r="N2483" s="638"/>
      <c r="O2483" s="57"/>
    </row>
    <row r="2484" spans="1:15">
      <c r="A2484" s="57"/>
      <c r="B2484" s="653">
        <v>45488</v>
      </c>
      <c r="C2484" s="654">
        <f t="shared" si="37"/>
        <v>10292017366</v>
      </c>
      <c r="D2484" s="57"/>
      <c r="E2484" s="57"/>
      <c r="F2484" s="657">
        <v>753327254</v>
      </c>
      <c r="G2484" s="672">
        <v>392636780</v>
      </c>
      <c r="H2484" s="646">
        <v>46011</v>
      </c>
      <c r="I2484" s="646"/>
      <c r="K2484" s="57"/>
      <c r="L2484" s="57"/>
      <c r="M2484" s="638"/>
      <c r="N2484" s="638"/>
      <c r="O2484" s="57"/>
    </row>
    <row r="2485" spans="1:15">
      <c r="A2485" s="57"/>
      <c r="B2485" s="653">
        <v>45489</v>
      </c>
      <c r="C2485" s="654">
        <f t="shared" si="37"/>
        <v>10380343632</v>
      </c>
      <c r="D2485" s="57"/>
      <c r="E2485" s="57"/>
      <c r="F2485" s="657">
        <v>841653520</v>
      </c>
      <c r="G2485" s="672">
        <v>392767962</v>
      </c>
      <c r="H2485" s="646">
        <v>47288</v>
      </c>
      <c r="I2485" s="646"/>
      <c r="K2485" s="57"/>
      <c r="L2485" s="57"/>
      <c r="M2485" s="638"/>
      <c r="N2485" s="638"/>
      <c r="O2485" s="57"/>
    </row>
    <row r="2486" spans="1:15">
      <c r="A2486" s="57"/>
      <c r="B2486" s="653">
        <v>45490</v>
      </c>
      <c r="C2486" s="654">
        <f t="shared" si="37"/>
        <v>9783330384</v>
      </c>
      <c r="D2486" s="57"/>
      <c r="E2486" s="57"/>
      <c r="F2486" s="657">
        <v>244640272</v>
      </c>
      <c r="G2486" s="672">
        <v>392874921</v>
      </c>
      <c r="H2486" s="646">
        <v>45161</v>
      </c>
      <c r="I2486" s="646"/>
      <c r="K2486" s="57"/>
      <c r="L2486" s="57"/>
      <c r="M2486" s="638"/>
      <c r="N2486" s="638"/>
      <c r="O2486" s="57"/>
    </row>
    <row r="2487" spans="1:15">
      <c r="A2487" s="57"/>
      <c r="B2487" s="653">
        <v>45491</v>
      </c>
      <c r="C2487" s="654">
        <f t="shared" si="37"/>
        <v>9855245109</v>
      </c>
      <c r="D2487" s="57"/>
      <c r="E2487" s="57"/>
      <c r="F2487" s="657">
        <v>316554997</v>
      </c>
      <c r="G2487" s="672">
        <v>393446090</v>
      </c>
      <c r="H2487" s="646">
        <v>44483</v>
      </c>
      <c r="I2487" s="646"/>
      <c r="K2487" s="57"/>
      <c r="L2487" s="57"/>
      <c r="M2487" s="638"/>
      <c r="N2487" s="638"/>
      <c r="O2487" s="57"/>
    </row>
    <row r="2488" spans="1:15">
      <c r="A2488" s="57"/>
      <c r="B2488" s="653">
        <v>45492</v>
      </c>
      <c r="C2488" s="654">
        <f t="shared" si="37"/>
        <v>10501173400</v>
      </c>
      <c r="D2488" s="57"/>
      <c r="E2488" s="57"/>
      <c r="F2488" s="657">
        <v>962483288</v>
      </c>
      <c r="G2488" s="672">
        <v>393502671</v>
      </c>
      <c r="H2488" s="646">
        <v>46834</v>
      </c>
      <c r="I2488" s="646"/>
      <c r="K2488" s="57"/>
      <c r="L2488" s="57"/>
      <c r="M2488" s="638"/>
      <c r="N2488" s="638"/>
      <c r="O2488" s="57"/>
    </row>
    <row r="2489" spans="1:15">
      <c r="A2489" s="57"/>
      <c r="B2489" s="653">
        <v>45493</v>
      </c>
      <c r="C2489" s="654">
        <f t="shared" si="37"/>
        <v>10514557307</v>
      </c>
      <c r="D2489" s="57"/>
      <c r="E2489" s="57"/>
      <c r="F2489" s="657">
        <v>975867195</v>
      </c>
      <c r="G2489" s="672">
        <v>393786176</v>
      </c>
      <c r="H2489" s="646">
        <v>47316</v>
      </c>
      <c r="I2489" s="646"/>
      <c r="K2489" s="57"/>
      <c r="L2489" s="57"/>
      <c r="M2489" s="638"/>
      <c r="N2489" s="638"/>
      <c r="O2489" s="57"/>
    </row>
    <row r="2490" spans="1:15">
      <c r="A2490" s="57"/>
      <c r="B2490" s="653">
        <v>45494</v>
      </c>
      <c r="C2490" s="654">
        <f t="shared" si="37"/>
        <v>9967175727</v>
      </c>
      <c r="D2490" s="57"/>
      <c r="E2490" s="57"/>
      <c r="F2490" s="657">
        <v>428485615</v>
      </c>
      <c r="G2490" s="672">
        <v>393939805</v>
      </c>
      <c r="H2490" s="646">
        <v>46037</v>
      </c>
      <c r="I2490" s="646"/>
      <c r="K2490" s="57"/>
      <c r="L2490" s="57"/>
      <c r="M2490" s="638"/>
      <c r="N2490" s="638"/>
      <c r="O2490" s="57"/>
    </row>
    <row r="2491" spans="1:15">
      <c r="A2491" s="57"/>
      <c r="B2491" s="653">
        <v>45495</v>
      </c>
      <c r="C2491" s="654">
        <f t="shared" si="37"/>
        <v>9923924148</v>
      </c>
      <c r="D2491" s="57"/>
      <c r="E2491" s="57"/>
      <c r="F2491" s="657">
        <v>385234036</v>
      </c>
      <c r="G2491" s="672">
        <v>394026658</v>
      </c>
      <c r="H2491" s="646">
        <v>49167</v>
      </c>
      <c r="I2491" s="646"/>
      <c r="K2491" s="57"/>
      <c r="L2491" s="57"/>
      <c r="M2491" s="638"/>
      <c r="N2491" s="638"/>
      <c r="O2491" s="57"/>
    </row>
    <row r="2492" spans="1:15">
      <c r="A2492" s="57"/>
      <c r="B2492" s="653">
        <v>45496</v>
      </c>
      <c r="C2492" s="654">
        <f t="shared" si="37"/>
        <v>9960534625</v>
      </c>
      <c r="D2492" s="57"/>
      <c r="E2492" s="57"/>
      <c r="F2492" s="657">
        <v>421844513</v>
      </c>
      <c r="G2492" s="672">
        <v>394053386</v>
      </c>
      <c r="H2492" s="646">
        <v>47642</v>
      </c>
      <c r="I2492" s="646"/>
      <c r="K2492" s="57"/>
      <c r="L2492" s="57"/>
      <c r="M2492" s="638"/>
      <c r="N2492" s="638"/>
      <c r="O2492" s="57"/>
    </row>
    <row r="2493" spans="1:15">
      <c r="A2493" s="57"/>
      <c r="B2493" s="653">
        <v>45497</v>
      </c>
      <c r="C2493" s="654">
        <f t="shared" si="37"/>
        <v>9734426095</v>
      </c>
      <c r="D2493" s="57"/>
      <c r="E2493" s="57"/>
      <c r="F2493" s="657">
        <v>195735983</v>
      </c>
      <c r="G2493" s="672">
        <v>394058875</v>
      </c>
      <c r="H2493" s="646">
        <v>48524</v>
      </c>
      <c r="I2493" s="646"/>
      <c r="K2493" s="57"/>
      <c r="L2493" s="57"/>
      <c r="M2493" s="638"/>
      <c r="N2493" s="638"/>
      <c r="O2493" s="57"/>
    </row>
    <row r="2494" spans="1:15">
      <c r="A2494" s="57"/>
      <c r="B2494" s="653">
        <v>45498</v>
      </c>
      <c r="C2494" s="654">
        <f t="shared" si="37"/>
        <v>10145853646</v>
      </c>
      <c r="D2494" s="57"/>
      <c r="E2494" s="57"/>
      <c r="F2494" s="657">
        <v>607163534</v>
      </c>
      <c r="G2494" s="672">
        <v>394092150</v>
      </c>
      <c r="H2494" s="646">
        <v>46853</v>
      </c>
      <c r="I2494" s="646"/>
      <c r="K2494" s="57"/>
      <c r="L2494" s="57"/>
      <c r="M2494" s="638"/>
      <c r="N2494" s="638"/>
      <c r="O2494" s="57"/>
    </row>
    <row r="2495" spans="1:15">
      <c r="A2495" s="57"/>
      <c r="B2495" s="653">
        <v>45499</v>
      </c>
      <c r="C2495" s="654">
        <f t="shared" si="37"/>
        <v>10131657721</v>
      </c>
      <c r="D2495" s="57"/>
      <c r="E2495" s="57"/>
      <c r="F2495" s="657">
        <v>592967609</v>
      </c>
      <c r="G2495" s="672">
        <v>394188757</v>
      </c>
      <c r="H2495" s="646">
        <v>47185</v>
      </c>
      <c r="I2495" s="646"/>
      <c r="K2495" s="57"/>
      <c r="L2495" s="57"/>
      <c r="M2495" s="638"/>
      <c r="N2495" s="638"/>
      <c r="O2495" s="57"/>
    </row>
    <row r="2496" spans="1:15">
      <c r="A2496" s="57"/>
      <c r="B2496" s="653">
        <v>45500</v>
      </c>
      <c r="C2496" s="654">
        <f t="shared" si="37"/>
        <v>9791902612</v>
      </c>
      <c r="D2496" s="57"/>
      <c r="E2496" s="57"/>
      <c r="F2496" s="657">
        <v>253212500</v>
      </c>
      <c r="G2496" s="672">
        <v>394289839</v>
      </c>
      <c r="H2496" s="646">
        <v>49737</v>
      </c>
      <c r="I2496" s="646"/>
      <c r="K2496" s="57"/>
      <c r="L2496" s="57"/>
      <c r="M2496" s="638"/>
      <c r="N2496" s="638"/>
      <c r="O2496" s="57"/>
    </row>
    <row r="2497" spans="1:15">
      <c r="A2497" s="57"/>
      <c r="B2497" s="653">
        <v>45501</v>
      </c>
      <c r="C2497" s="654">
        <f t="shared" si="37"/>
        <v>9890316019</v>
      </c>
      <c r="D2497" s="57"/>
      <c r="E2497" s="57"/>
      <c r="F2497" s="657">
        <v>351625907</v>
      </c>
      <c r="G2497" s="672">
        <v>394315749</v>
      </c>
      <c r="H2497" s="646">
        <v>46335</v>
      </c>
      <c r="I2497" s="646"/>
      <c r="K2497" s="57"/>
      <c r="L2497" s="57"/>
      <c r="M2497" s="638"/>
      <c r="N2497" s="638"/>
      <c r="O2497" s="57"/>
    </row>
    <row r="2498" spans="1:15">
      <c r="A2498" s="57"/>
      <c r="B2498" s="653">
        <v>45502</v>
      </c>
      <c r="C2498" s="654">
        <f t="shared" si="37"/>
        <v>10420905713</v>
      </c>
      <c r="D2498" s="57"/>
      <c r="E2498" s="57"/>
      <c r="F2498" s="657">
        <v>882215601</v>
      </c>
      <c r="G2498" s="672">
        <v>394529423</v>
      </c>
      <c r="H2498" s="646">
        <v>47644</v>
      </c>
      <c r="I2498" s="646"/>
      <c r="K2498" s="57"/>
      <c r="L2498" s="57"/>
      <c r="M2498" s="638"/>
      <c r="N2498" s="638"/>
      <c r="O2498" s="57"/>
    </row>
    <row r="2499" spans="1:15">
      <c r="A2499" s="57"/>
      <c r="B2499" s="653">
        <v>45503</v>
      </c>
      <c r="C2499" s="654">
        <f t="shared" si="37"/>
        <v>9708327435</v>
      </c>
      <c r="D2499" s="57"/>
      <c r="E2499" s="57"/>
      <c r="F2499" s="657">
        <v>169637323</v>
      </c>
      <c r="G2499" s="672">
        <v>394625169</v>
      </c>
      <c r="H2499" s="646">
        <v>45849</v>
      </c>
      <c r="I2499" s="646"/>
      <c r="K2499" s="57"/>
      <c r="L2499" s="57"/>
      <c r="M2499" s="638"/>
      <c r="N2499" s="638"/>
      <c r="O2499" s="57"/>
    </row>
    <row r="2500" spans="1:15">
      <c r="A2500" s="57"/>
      <c r="B2500" s="653">
        <v>45504</v>
      </c>
      <c r="C2500" s="654">
        <f t="shared" si="37"/>
        <v>10315435070</v>
      </c>
      <c r="D2500" s="57"/>
      <c r="E2500" s="57"/>
      <c r="F2500" s="657">
        <v>776744958</v>
      </c>
      <c r="G2500" s="672">
        <v>394678193</v>
      </c>
      <c r="H2500" s="646">
        <v>44576</v>
      </c>
      <c r="I2500" s="646"/>
      <c r="K2500" s="57"/>
      <c r="L2500" s="57"/>
      <c r="M2500" s="638"/>
      <c r="N2500" s="638"/>
      <c r="O2500" s="57"/>
    </row>
    <row r="2501" spans="1:15">
      <c r="A2501" s="57"/>
      <c r="B2501" s="653">
        <v>45505</v>
      </c>
      <c r="C2501" s="654">
        <f t="shared" si="37"/>
        <v>9769432162</v>
      </c>
      <c r="D2501" s="57"/>
      <c r="E2501" s="57"/>
      <c r="F2501" s="657">
        <v>230742050</v>
      </c>
      <c r="G2501" s="672">
        <v>394680819</v>
      </c>
      <c r="H2501" s="646">
        <v>46232</v>
      </c>
      <c r="I2501" s="646"/>
      <c r="K2501" s="57"/>
      <c r="L2501" s="57"/>
      <c r="M2501" s="638"/>
      <c r="N2501" s="638"/>
      <c r="O2501" s="57"/>
    </row>
    <row r="2502" spans="1:15">
      <c r="A2502" s="57"/>
      <c r="B2502" s="653">
        <v>45506</v>
      </c>
      <c r="C2502" s="654">
        <f t="shared" si="37"/>
        <v>9999946338</v>
      </c>
      <c r="D2502" s="57"/>
      <c r="E2502" s="57"/>
      <c r="F2502" s="657">
        <v>461256226</v>
      </c>
      <c r="G2502" s="672">
        <v>394883019</v>
      </c>
      <c r="H2502" s="646">
        <v>48347</v>
      </c>
      <c r="I2502" s="646"/>
      <c r="K2502" s="57"/>
      <c r="L2502" s="57"/>
      <c r="M2502" s="638"/>
      <c r="N2502" s="638"/>
      <c r="O2502" s="57"/>
    </row>
    <row r="2503" spans="1:15">
      <c r="A2503" s="57"/>
      <c r="B2503" s="653">
        <v>45507</v>
      </c>
      <c r="C2503" s="654">
        <f t="shared" si="37"/>
        <v>9970454964</v>
      </c>
      <c r="D2503" s="57"/>
      <c r="E2503" s="57"/>
      <c r="F2503" s="657">
        <v>431764852</v>
      </c>
      <c r="G2503" s="672">
        <v>394914818</v>
      </c>
      <c r="H2503" s="646">
        <v>50208</v>
      </c>
      <c r="I2503" s="646"/>
      <c r="K2503" s="57"/>
      <c r="L2503" s="57"/>
      <c r="M2503" s="638"/>
      <c r="N2503" s="638"/>
      <c r="O2503" s="57"/>
    </row>
    <row r="2504" spans="1:15">
      <c r="A2504" s="57"/>
      <c r="B2504" s="653">
        <v>45508</v>
      </c>
      <c r="C2504" s="654">
        <f t="shared" si="37"/>
        <v>9834303699</v>
      </c>
      <c r="D2504" s="57"/>
      <c r="E2504" s="57"/>
      <c r="F2504" s="657">
        <v>295613587</v>
      </c>
      <c r="G2504" s="672">
        <v>395073302</v>
      </c>
      <c r="H2504" s="646">
        <v>45543</v>
      </c>
      <c r="I2504" s="646"/>
      <c r="K2504" s="57"/>
      <c r="L2504" s="57"/>
      <c r="M2504" s="638"/>
      <c r="N2504" s="638"/>
      <c r="O2504" s="57"/>
    </row>
    <row r="2505" spans="1:15">
      <c r="A2505" s="57"/>
      <c r="B2505" s="653">
        <v>45509</v>
      </c>
      <c r="C2505" s="654">
        <f t="shared" si="37"/>
        <v>10164226492</v>
      </c>
      <c r="D2505" s="57"/>
      <c r="E2505" s="57"/>
      <c r="F2505" s="657">
        <v>625536380</v>
      </c>
      <c r="G2505" s="672">
        <v>395174147</v>
      </c>
      <c r="H2505" s="646">
        <v>44607</v>
      </c>
      <c r="I2505" s="646"/>
      <c r="K2505" s="57"/>
      <c r="L2505" s="57"/>
      <c r="M2505" s="638"/>
      <c r="N2505" s="638"/>
      <c r="O2505" s="57"/>
    </row>
    <row r="2506" spans="1:15">
      <c r="A2506" s="57"/>
      <c r="B2506" s="653">
        <v>45510</v>
      </c>
      <c r="C2506" s="654">
        <f t="shared" si="37"/>
        <v>10363392222</v>
      </c>
      <c r="D2506" s="57"/>
      <c r="E2506" s="57"/>
      <c r="F2506" s="657">
        <v>824702110</v>
      </c>
      <c r="G2506" s="672">
        <v>395336380</v>
      </c>
      <c r="H2506" s="646">
        <v>43573</v>
      </c>
      <c r="I2506" s="646"/>
      <c r="K2506" s="57"/>
      <c r="L2506" s="57"/>
      <c r="M2506" s="638"/>
      <c r="N2506" s="638"/>
      <c r="O2506" s="57"/>
    </row>
    <row r="2507" spans="1:15">
      <c r="A2507" s="57"/>
      <c r="B2507" s="653">
        <v>45511</v>
      </c>
      <c r="C2507" s="654">
        <f t="shared" si="37"/>
        <v>10515934660</v>
      </c>
      <c r="D2507" s="57"/>
      <c r="E2507" s="57"/>
      <c r="F2507" s="657">
        <v>977244548</v>
      </c>
      <c r="G2507" s="672">
        <v>395390073</v>
      </c>
      <c r="H2507" s="646">
        <v>50028</v>
      </c>
      <c r="I2507" s="646"/>
      <c r="K2507" s="57"/>
      <c r="L2507" s="57"/>
      <c r="M2507" s="638"/>
      <c r="N2507" s="638"/>
      <c r="O2507" s="57"/>
    </row>
    <row r="2508" spans="1:15">
      <c r="A2508" s="57"/>
      <c r="B2508" s="653">
        <v>45512</v>
      </c>
      <c r="C2508" s="654">
        <f t="shared" si="37"/>
        <v>9818508816</v>
      </c>
      <c r="D2508" s="57"/>
      <c r="E2508" s="57"/>
      <c r="F2508" s="657">
        <v>279818704</v>
      </c>
      <c r="G2508" s="672">
        <v>395617434</v>
      </c>
      <c r="H2508" s="646">
        <v>47850</v>
      </c>
      <c r="I2508" s="646"/>
      <c r="K2508" s="57"/>
      <c r="L2508" s="57"/>
      <c r="M2508" s="638"/>
      <c r="N2508" s="638"/>
      <c r="O2508" s="57"/>
    </row>
    <row r="2509" spans="1:15">
      <c r="A2509" s="57"/>
      <c r="B2509" s="653">
        <v>45513</v>
      </c>
      <c r="C2509" s="654">
        <f t="shared" si="37"/>
        <v>10398472717</v>
      </c>
      <c r="D2509" s="57"/>
      <c r="E2509" s="57"/>
      <c r="F2509" s="657">
        <v>859782605</v>
      </c>
      <c r="G2509" s="672">
        <v>395636244</v>
      </c>
      <c r="H2509" s="646">
        <v>46576</v>
      </c>
      <c r="I2509" s="646"/>
      <c r="K2509" s="57"/>
      <c r="L2509" s="57"/>
      <c r="M2509" s="638"/>
      <c r="N2509" s="638"/>
      <c r="O2509" s="57"/>
    </row>
    <row r="2510" spans="1:15">
      <c r="A2510" s="57"/>
      <c r="B2510" s="653">
        <v>45514</v>
      </c>
      <c r="C2510" s="654">
        <f t="shared" si="37"/>
        <v>9850767450</v>
      </c>
      <c r="D2510" s="57"/>
      <c r="E2510" s="57"/>
      <c r="F2510" s="657">
        <v>312077338</v>
      </c>
      <c r="G2510" s="672">
        <v>396191239</v>
      </c>
      <c r="H2510" s="646">
        <v>49820</v>
      </c>
      <c r="I2510" s="646"/>
      <c r="K2510" s="57"/>
      <c r="L2510" s="57"/>
      <c r="M2510" s="638"/>
      <c r="N2510" s="638"/>
      <c r="O2510" s="57"/>
    </row>
    <row r="2511" spans="1:15">
      <c r="A2511" s="57"/>
      <c r="B2511" s="653">
        <v>45515</v>
      </c>
      <c r="C2511" s="654">
        <f t="shared" si="37"/>
        <v>9725544292</v>
      </c>
      <c r="D2511" s="57"/>
      <c r="E2511" s="57"/>
      <c r="F2511" s="657">
        <v>186854180</v>
      </c>
      <c r="G2511" s="672">
        <v>396309085</v>
      </c>
      <c r="H2511" s="646">
        <v>43899</v>
      </c>
      <c r="I2511" s="646"/>
      <c r="K2511" s="57"/>
      <c r="L2511" s="57"/>
      <c r="M2511" s="638"/>
      <c r="N2511" s="638"/>
      <c r="O2511" s="57"/>
    </row>
    <row r="2512" spans="1:15">
      <c r="A2512" s="57"/>
      <c r="B2512" s="653">
        <v>45516</v>
      </c>
      <c r="C2512" s="654">
        <f t="shared" si="37"/>
        <v>10151917691</v>
      </c>
      <c r="D2512" s="57"/>
      <c r="E2512" s="57"/>
      <c r="F2512" s="657">
        <v>613227579</v>
      </c>
      <c r="G2512" s="672">
        <v>396367364</v>
      </c>
      <c r="H2512" s="646">
        <v>47037</v>
      </c>
      <c r="I2512" s="646"/>
      <c r="K2512" s="57"/>
      <c r="L2512" s="57"/>
      <c r="M2512" s="638"/>
      <c r="N2512" s="638"/>
      <c r="O2512" s="57"/>
    </row>
    <row r="2513" spans="1:15">
      <c r="A2513" s="57"/>
      <c r="B2513" s="653">
        <v>45517</v>
      </c>
      <c r="C2513" s="654">
        <f t="shared" si="37"/>
        <v>9731333530</v>
      </c>
      <c r="D2513" s="57"/>
      <c r="E2513" s="57"/>
      <c r="F2513" s="657">
        <v>192643418</v>
      </c>
      <c r="G2513" s="672">
        <v>396502732</v>
      </c>
      <c r="H2513" s="646">
        <v>48664</v>
      </c>
      <c r="I2513" s="646"/>
      <c r="K2513" s="57"/>
      <c r="L2513" s="57"/>
      <c r="M2513" s="638"/>
      <c r="N2513" s="638"/>
      <c r="O2513" s="57"/>
    </row>
    <row r="2514" spans="1:15">
      <c r="A2514" s="57"/>
      <c r="B2514" s="653">
        <v>45518</v>
      </c>
      <c r="C2514" s="654">
        <f t="shared" si="37"/>
        <v>10011072696</v>
      </c>
      <c r="D2514" s="57"/>
      <c r="E2514" s="57"/>
      <c r="F2514" s="657">
        <v>472382584</v>
      </c>
      <c r="G2514" s="672">
        <v>396519940</v>
      </c>
      <c r="H2514" s="646">
        <v>49792</v>
      </c>
      <c r="I2514" s="646"/>
      <c r="K2514" s="57"/>
      <c r="L2514" s="57"/>
      <c r="M2514" s="638"/>
      <c r="N2514" s="638"/>
      <c r="O2514" s="57"/>
    </row>
    <row r="2515" spans="1:15">
      <c r="A2515" s="57"/>
      <c r="B2515" s="653">
        <v>45519</v>
      </c>
      <c r="C2515" s="654">
        <f t="shared" si="37"/>
        <v>10416436303</v>
      </c>
      <c r="D2515" s="57"/>
      <c r="E2515" s="57"/>
      <c r="F2515" s="657">
        <v>877746191</v>
      </c>
      <c r="G2515" s="672">
        <v>396530273</v>
      </c>
      <c r="H2515" s="646">
        <v>49070</v>
      </c>
      <c r="I2515" s="646"/>
      <c r="K2515" s="57"/>
      <c r="L2515" s="57"/>
      <c r="M2515" s="638"/>
      <c r="N2515" s="638"/>
      <c r="O2515" s="57"/>
    </row>
    <row r="2516" spans="1:15">
      <c r="A2516" s="57"/>
      <c r="B2516" s="653">
        <v>45520</v>
      </c>
      <c r="C2516" s="654">
        <f t="shared" si="37"/>
        <v>9639611153</v>
      </c>
      <c r="D2516" s="57"/>
      <c r="E2516" s="57"/>
      <c r="F2516" s="657">
        <v>100921041</v>
      </c>
      <c r="G2516" s="672">
        <v>396581558</v>
      </c>
      <c r="H2516" s="646">
        <v>44842</v>
      </c>
      <c r="I2516" s="646"/>
      <c r="K2516" s="57"/>
      <c r="L2516" s="57"/>
      <c r="M2516" s="638"/>
      <c r="N2516" s="638"/>
      <c r="O2516" s="57"/>
    </row>
    <row r="2517" spans="1:15">
      <c r="A2517" s="57"/>
      <c r="B2517" s="653">
        <v>45521</v>
      </c>
      <c r="C2517" s="654">
        <f t="shared" si="37"/>
        <v>10304000464</v>
      </c>
      <c r="D2517" s="57"/>
      <c r="E2517" s="57"/>
      <c r="F2517" s="657">
        <v>765310352</v>
      </c>
      <c r="G2517" s="672">
        <v>396672649</v>
      </c>
      <c r="H2517" s="646">
        <v>45722</v>
      </c>
      <c r="I2517" s="646"/>
      <c r="K2517" s="57"/>
      <c r="L2517" s="57"/>
      <c r="M2517" s="638"/>
      <c r="N2517" s="638"/>
      <c r="O2517" s="57"/>
    </row>
    <row r="2518" spans="1:15">
      <c r="A2518" s="57"/>
      <c r="B2518" s="653">
        <v>45522</v>
      </c>
      <c r="C2518" s="654">
        <f t="shared" si="37"/>
        <v>9910602330</v>
      </c>
      <c r="D2518" s="57"/>
      <c r="E2518" s="57"/>
      <c r="F2518" s="657">
        <v>371912218</v>
      </c>
      <c r="G2518" s="672">
        <v>396699457</v>
      </c>
      <c r="H2518" s="646">
        <v>48150</v>
      </c>
      <c r="I2518" s="646"/>
      <c r="K2518" s="57"/>
      <c r="L2518" s="57"/>
      <c r="M2518" s="638"/>
      <c r="N2518" s="638"/>
      <c r="O2518" s="57"/>
    </row>
    <row r="2519" spans="1:15">
      <c r="A2519" s="57"/>
      <c r="B2519" s="653">
        <v>45523</v>
      </c>
      <c r="C2519" s="654">
        <f t="shared" si="37"/>
        <v>9919323091</v>
      </c>
      <c r="D2519" s="57"/>
      <c r="E2519" s="57"/>
      <c r="F2519" s="657">
        <v>380632979</v>
      </c>
      <c r="G2519" s="672">
        <v>396740925</v>
      </c>
      <c r="H2519" s="646">
        <v>49004</v>
      </c>
      <c r="I2519" s="646"/>
      <c r="K2519" s="57"/>
      <c r="L2519" s="57"/>
      <c r="M2519" s="638"/>
      <c r="N2519" s="638"/>
      <c r="O2519" s="57"/>
    </row>
    <row r="2520" spans="1:15">
      <c r="A2520" s="57"/>
      <c r="B2520" s="653">
        <v>45524</v>
      </c>
      <c r="C2520" s="654">
        <f t="shared" si="37"/>
        <v>10321834134</v>
      </c>
      <c r="D2520" s="57"/>
      <c r="E2520" s="57"/>
      <c r="F2520" s="657">
        <v>783144022</v>
      </c>
      <c r="G2520" s="672">
        <v>396848074</v>
      </c>
      <c r="H2520" s="646">
        <v>45614</v>
      </c>
      <c r="I2520" s="646"/>
      <c r="K2520" s="57"/>
      <c r="L2520" s="57"/>
      <c r="M2520" s="638"/>
      <c r="N2520" s="638"/>
      <c r="O2520" s="57"/>
    </row>
    <row r="2521" spans="1:15">
      <c r="A2521" s="57"/>
      <c r="B2521" s="653">
        <v>45525</v>
      </c>
      <c r="C2521" s="654">
        <f t="shared" si="37"/>
        <v>9807528029</v>
      </c>
      <c r="D2521" s="57"/>
      <c r="E2521" s="57"/>
      <c r="F2521" s="657">
        <v>268837917</v>
      </c>
      <c r="G2521" s="672">
        <v>397270488</v>
      </c>
      <c r="H2521" s="646">
        <v>44912</v>
      </c>
      <c r="I2521" s="646"/>
      <c r="K2521" s="57"/>
      <c r="L2521" s="57"/>
      <c r="M2521" s="638"/>
      <c r="N2521" s="638"/>
      <c r="O2521" s="57"/>
    </row>
    <row r="2522" spans="1:15">
      <c r="A2522" s="57"/>
      <c r="B2522" s="653">
        <v>45526</v>
      </c>
      <c r="C2522" s="654">
        <f t="shared" si="37"/>
        <v>10379528795</v>
      </c>
      <c r="D2522" s="57"/>
      <c r="E2522" s="57"/>
      <c r="F2522" s="657">
        <v>840838683</v>
      </c>
      <c r="G2522" s="672">
        <v>397291285</v>
      </c>
      <c r="H2522" s="646">
        <v>48582</v>
      </c>
      <c r="I2522" s="646"/>
      <c r="K2522" s="57"/>
      <c r="L2522" s="57"/>
      <c r="M2522" s="638"/>
      <c r="N2522" s="638"/>
      <c r="O2522" s="57"/>
    </row>
    <row r="2523" spans="1:15">
      <c r="A2523" s="57"/>
      <c r="B2523" s="653">
        <v>45527</v>
      </c>
      <c r="C2523" s="654">
        <f t="shared" si="37"/>
        <v>10530970902</v>
      </c>
      <c r="D2523" s="57"/>
      <c r="E2523" s="57"/>
      <c r="F2523" s="657">
        <v>992280790</v>
      </c>
      <c r="G2523" s="672">
        <v>397550799</v>
      </c>
      <c r="H2523" s="646">
        <v>49177</v>
      </c>
      <c r="I2523" s="646"/>
      <c r="K2523" s="57"/>
      <c r="L2523" s="57"/>
      <c r="M2523" s="638"/>
      <c r="N2523" s="638"/>
      <c r="O2523" s="57"/>
    </row>
    <row r="2524" spans="1:15">
      <c r="A2524" s="57"/>
      <c r="B2524" s="653">
        <v>45528</v>
      </c>
      <c r="C2524" s="654">
        <f t="shared" si="37"/>
        <v>10464585163</v>
      </c>
      <c r="D2524" s="57"/>
      <c r="E2524" s="57"/>
      <c r="F2524" s="657">
        <v>925895051</v>
      </c>
      <c r="G2524" s="672">
        <v>397708217</v>
      </c>
      <c r="H2524" s="646">
        <v>49803</v>
      </c>
      <c r="I2524" s="646"/>
      <c r="K2524" s="57"/>
      <c r="L2524" s="57"/>
      <c r="M2524" s="638"/>
      <c r="N2524" s="638"/>
      <c r="O2524" s="57"/>
    </row>
    <row r="2525" spans="1:15">
      <c r="A2525" s="57"/>
      <c r="B2525" s="653">
        <v>45529</v>
      </c>
      <c r="C2525" s="654">
        <f t="shared" si="37"/>
        <v>9762118143</v>
      </c>
      <c r="D2525" s="57"/>
      <c r="E2525" s="57"/>
      <c r="F2525" s="657">
        <v>223428031</v>
      </c>
      <c r="G2525" s="672">
        <v>397844304</v>
      </c>
      <c r="H2525" s="646">
        <v>47121</v>
      </c>
      <c r="I2525" s="646"/>
      <c r="K2525" s="57"/>
      <c r="L2525" s="57"/>
      <c r="M2525" s="638"/>
      <c r="N2525" s="638"/>
      <c r="O2525" s="57"/>
    </row>
    <row r="2526" spans="1:15">
      <c r="A2526" s="57"/>
      <c r="B2526" s="653">
        <v>45530</v>
      </c>
      <c r="C2526" s="654">
        <f t="shared" si="37"/>
        <v>10509498451</v>
      </c>
      <c r="D2526" s="57"/>
      <c r="E2526" s="57"/>
      <c r="F2526" s="657">
        <v>970808339</v>
      </c>
      <c r="G2526" s="672">
        <v>397965030</v>
      </c>
      <c r="H2526" s="646">
        <v>45564</v>
      </c>
      <c r="I2526" s="646"/>
      <c r="K2526" s="57"/>
      <c r="L2526" s="57"/>
      <c r="M2526" s="638"/>
      <c r="N2526" s="638"/>
      <c r="O2526" s="57"/>
    </row>
    <row r="2527" spans="1:15">
      <c r="A2527" s="57"/>
      <c r="B2527" s="653">
        <v>45531</v>
      </c>
      <c r="C2527" s="654">
        <f t="shared" si="37"/>
        <v>10059148942</v>
      </c>
      <c r="D2527" s="57"/>
      <c r="E2527" s="57"/>
      <c r="F2527" s="657">
        <v>520458830</v>
      </c>
      <c r="G2527" s="672">
        <v>397989982</v>
      </c>
      <c r="H2527" s="646">
        <v>47882</v>
      </c>
      <c r="I2527" s="646"/>
      <c r="K2527" s="57"/>
      <c r="L2527" s="57"/>
      <c r="M2527" s="638"/>
      <c r="N2527" s="638"/>
      <c r="O2527" s="57"/>
    </row>
    <row r="2528" spans="1:15">
      <c r="A2528" s="57"/>
      <c r="B2528" s="653">
        <v>45532</v>
      </c>
      <c r="C2528" s="654">
        <f t="shared" ref="C2528:C2591" si="38">F2528+(F$88*28679+98765)+(G$88*6587+87654)+(E$88*9537+76543)+(J$88*5713+4528)</f>
        <v>9899317381</v>
      </c>
      <c r="D2528" s="57"/>
      <c r="E2528" s="57"/>
      <c r="F2528" s="657">
        <v>360627269</v>
      </c>
      <c r="G2528" s="672">
        <v>398307182</v>
      </c>
      <c r="H2528" s="646">
        <v>46529</v>
      </c>
      <c r="I2528" s="646"/>
      <c r="K2528" s="57"/>
      <c r="L2528" s="57"/>
      <c r="M2528" s="638"/>
      <c r="N2528" s="638"/>
      <c r="O2528" s="57"/>
    </row>
    <row r="2529" spans="1:15">
      <c r="A2529" s="57"/>
      <c r="B2529" s="653">
        <v>45533</v>
      </c>
      <c r="C2529" s="654">
        <f t="shared" si="38"/>
        <v>10174607295</v>
      </c>
      <c r="D2529" s="57"/>
      <c r="E2529" s="57"/>
      <c r="F2529" s="657">
        <v>635917183</v>
      </c>
      <c r="G2529" s="672">
        <v>398446320</v>
      </c>
      <c r="H2529" s="646">
        <v>45866</v>
      </c>
      <c r="I2529" s="646"/>
      <c r="K2529" s="57"/>
      <c r="L2529" s="57"/>
      <c r="M2529" s="638"/>
      <c r="N2529" s="638"/>
      <c r="O2529" s="57"/>
    </row>
    <row r="2530" spans="1:15">
      <c r="A2530" s="57"/>
      <c r="B2530" s="653">
        <v>45534</v>
      </c>
      <c r="C2530" s="654">
        <f t="shared" si="38"/>
        <v>10347791518</v>
      </c>
      <c r="D2530" s="57"/>
      <c r="E2530" s="57"/>
      <c r="F2530" s="657">
        <v>809101406</v>
      </c>
      <c r="G2530" s="672">
        <v>398548428</v>
      </c>
      <c r="H2530" s="646">
        <v>49419</v>
      </c>
      <c r="I2530" s="646"/>
      <c r="K2530" s="57"/>
      <c r="L2530" s="57"/>
      <c r="M2530" s="638"/>
      <c r="N2530" s="638"/>
      <c r="O2530" s="57"/>
    </row>
    <row r="2531" spans="1:15">
      <c r="A2531" s="57"/>
      <c r="B2531" s="653">
        <v>45535</v>
      </c>
      <c r="C2531" s="654">
        <f t="shared" si="38"/>
        <v>9942516570</v>
      </c>
      <c r="D2531" s="57"/>
      <c r="E2531" s="57"/>
      <c r="F2531" s="657">
        <v>403826458</v>
      </c>
      <c r="G2531" s="672">
        <v>398679563</v>
      </c>
      <c r="H2531" s="646">
        <v>46628</v>
      </c>
      <c r="I2531" s="646"/>
      <c r="K2531" s="57"/>
      <c r="L2531" s="57"/>
      <c r="M2531" s="638"/>
      <c r="N2531" s="638"/>
      <c r="O2531" s="57"/>
    </row>
    <row r="2532" spans="1:15">
      <c r="A2532" s="57"/>
      <c r="B2532" s="653">
        <v>45536</v>
      </c>
      <c r="C2532" s="654">
        <f t="shared" si="38"/>
        <v>10455481354</v>
      </c>
      <c r="D2532" s="57"/>
      <c r="E2532" s="57"/>
      <c r="F2532" s="657">
        <v>916791242</v>
      </c>
      <c r="G2532" s="672">
        <v>398911455</v>
      </c>
      <c r="H2532" s="646">
        <v>45859</v>
      </c>
      <c r="I2532" s="646"/>
      <c r="K2532" s="57"/>
      <c r="L2532" s="57"/>
      <c r="M2532" s="638"/>
      <c r="N2532" s="638"/>
      <c r="O2532" s="57"/>
    </row>
    <row r="2533" spans="1:15">
      <c r="A2533" s="57"/>
      <c r="B2533" s="653">
        <v>45537</v>
      </c>
      <c r="C2533" s="654">
        <f t="shared" si="38"/>
        <v>10517859079</v>
      </c>
      <c r="D2533" s="57"/>
      <c r="E2533" s="57"/>
      <c r="F2533" s="657">
        <v>979168967</v>
      </c>
      <c r="G2533" s="672">
        <v>398945781</v>
      </c>
      <c r="H2533" s="646">
        <v>47152</v>
      </c>
      <c r="I2533" s="646"/>
      <c r="K2533" s="57"/>
      <c r="L2533" s="57"/>
      <c r="M2533" s="638"/>
      <c r="N2533" s="638"/>
      <c r="O2533" s="57"/>
    </row>
    <row r="2534" spans="1:15">
      <c r="A2534" s="57"/>
      <c r="B2534" s="653">
        <v>45538</v>
      </c>
      <c r="C2534" s="654">
        <f t="shared" si="38"/>
        <v>9851106081</v>
      </c>
      <c r="D2534" s="57"/>
      <c r="E2534" s="57"/>
      <c r="F2534" s="657">
        <v>312415969</v>
      </c>
      <c r="G2534" s="672">
        <v>399024405</v>
      </c>
      <c r="H2534" s="646">
        <v>50405</v>
      </c>
      <c r="I2534" s="646"/>
      <c r="K2534" s="57"/>
      <c r="L2534" s="57"/>
      <c r="M2534" s="638"/>
      <c r="N2534" s="638"/>
      <c r="O2534" s="57"/>
    </row>
    <row r="2535" spans="1:15">
      <c r="A2535" s="57"/>
      <c r="B2535" s="653">
        <v>45539</v>
      </c>
      <c r="C2535" s="654">
        <f t="shared" si="38"/>
        <v>9791024451</v>
      </c>
      <c r="D2535" s="57"/>
      <c r="E2535" s="57"/>
      <c r="F2535" s="657">
        <v>252334339</v>
      </c>
      <c r="G2535" s="672">
        <v>399210725</v>
      </c>
      <c r="H2535" s="646">
        <v>45988</v>
      </c>
      <c r="I2535" s="646"/>
      <c r="K2535" s="57"/>
      <c r="L2535" s="57"/>
      <c r="M2535" s="638"/>
      <c r="N2535" s="638"/>
      <c r="O2535" s="57"/>
    </row>
    <row r="2536" spans="1:15">
      <c r="A2536" s="57"/>
      <c r="B2536" s="653">
        <v>45540</v>
      </c>
      <c r="C2536" s="654">
        <f t="shared" si="38"/>
        <v>10034031394</v>
      </c>
      <c r="D2536" s="57"/>
      <c r="E2536" s="57"/>
      <c r="F2536" s="657">
        <v>495341282</v>
      </c>
      <c r="G2536" s="672">
        <v>399283431</v>
      </c>
      <c r="H2536" s="646">
        <v>49030</v>
      </c>
      <c r="I2536" s="646"/>
      <c r="K2536" s="57"/>
      <c r="L2536" s="57"/>
      <c r="M2536" s="638"/>
      <c r="N2536" s="638"/>
      <c r="O2536" s="57"/>
    </row>
    <row r="2537" spans="1:15">
      <c r="A2537" s="57"/>
      <c r="B2537" s="653">
        <v>45541</v>
      </c>
      <c r="C2537" s="654">
        <f t="shared" si="38"/>
        <v>10032278566</v>
      </c>
      <c r="D2537" s="57"/>
      <c r="E2537" s="57"/>
      <c r="F2537" s="657">
        <v>493588454</v>
      </c>
      <c r="G2537" s="672">
        <v>399313592</v>
      </c>
      <c r="H2537" s="646">
        <v>46813</v>
      </c>
      <c r="I2537" s="646"/>
      <c r="K2537" s="57"/>
      <c r="L2537" s="57"/>
      <c r="M2537" s="638"/>
      <c r="N2537" s="638"/>
      <c r="O2537" s="57"/>
    </row>
    <row r="2538" spans="1:15">
      <c r="A2538" s="57"/>
      <c r="B2538" s="653">
        <v>45542</v>
      </c>
      <c r="C2538" s="654">
        <f t="shared" si="38"/>
        <v>9649222675</v>
      </c>
      <c r="D2538" s="57"/>
      <c r="E2538" s="57"/>
      <c r="F2538" s="657">
        <v>110532563</v>
      </c>
      <c r="G2538" s="672">
        <v>399359254</v>
      </c>
      <c r="H2538" s="646">
        <v>47090</v>
      </c>
      <c r="I2538" s="646"/>
      <c r="K2538" s="57"/>
      <c r="L2538" s="57"/>
      <c r="M2538" s="638"/>
      <c r="N2538" s="638"/>
      <c r="O2538" s="57"/>
    </row>
    <row r="2539" spans="1:15">
      <c r="A2539" s="57"/>
      <c r="B2539" s="653">
        <v>45543</v>
      </c>
      <c r="C2539" s="654">
        <f t="shared" si="38"/>
        <v>9933763414</v>
      </c>
      <c r="D2539" s="57"/>
      <c r="E2539" s="57"/>
      <c r="F2539" s="657">
        <v>395073302</v>
      </c>
      <c r="G2539" s="672">
        <v>399461963</v>
      </c>
      <c r="H2539" s="646">
        <v>45598</v>
      </c>
      <c r="I2539" s="646"/>
      <c r="K2539" s="57"/>
      <c r="L2539" s="57"/>
      <c r="M2539" s="638"/>
      <c r="N2539" s="638"/>
      <c r="O2539" s="57"/>
    </row>
    <row r="2540" spans="1:15">
      <c r="A2540" s="57"/>
      <c r="B2540" s="653">
        <v>45544</v>
      </c>
      <c r="C2540" s="654">
        <f t="shared" si="38"/>
        <v>9720595521</v>
      </c>
      <c r="D2540" s="57"/>
      <c r="E2540" s="57"/>
      <c r="F2540" s="657">
        <v>181905409</v>
      </c>
      <c r="G2540" s="672">
        <v>399551665</v>
      </c>
      <c r="H2540" s="646">
        <v>49690</v>
      </c>
      <c r="I2540" s="646"/>
      <c r="K2540" s="57"/>
      <c r="L2540" s="57"/>
      <c r="M2540" s="638"/>
      <c r="N2540" s="638"/>
      <c r="O2540" s="57"/>
    </row>
    <row r="2541" spans="1:15">
      <c r="A2541" s="57"/>
      <c r="B2541" s="653">
        <v>45545</v>
      </c>
      <c r="C2541" s="654">
        <f t="shared" si="38"/>
        <v>9850282808</v>
      </c>
      <c r="D2541" s="57"/>
      <c r="E2541" s="57"/>
      <c r="F2541" s="657">
        <v>311592696</v>
      </c>
      <c r="G2541" s="672">
        <v>400058598</v>
      </c>
      <c r="H2541" s="646">
        <v>47489</v>
      </c>
      <c r="I2541" s="646"/>
      <c r="K2541" s="57"/>
      <c r="L2541" s="57"/>
      <c r="M2541" s="638"/>
      <c r="N2541" s="638"/>
      <c r="O2541" s="57"/>
    </row>
    <row r="2542" spans="1:15">
      <c r="A2542" s="57"/>
      <c r="B2542" s="653">
        <v>45546</v>
      </c>
      <c r="C2542" s="654">
        <f t="shared" si="38"/>
        <v>10015201035</v>
      </c>
      <c r="D2542" s="57"/>
      <c r="E2542" s="57"/>
      <c r="F2542" s="657">
        <v>476510923</v>
      </c>
      <c r="G2542" s="672">
        <v>400076772</v>
      </c>
      <c r="H2542" s="646">
        <v>46608</v>
      </c>
      <c r="I2542" s="646"/>
      <c r="K2542" s="57"/>
      <c r="L2542" s="57"/>
      <c r="M2542" s="638"/>
      <c r="N2542" s="638"/>
      <c r="O2542" s="57"/>
    </row>
    <row r="2543" spans="1:15">
      <c r="A2543" s="57"/>
      <c r="B2543" s="653">
        <v>45547</v>
      </c>
      <c r="C2543" s="654">
        <f t="shared" si="38"/>
        <v>10324265694</v>
      </c>
      <c r="D2543" s="57"/>
      <c r="E2543" s="57"/>
      <c r="F2543" s="657">
        <v>785575582</v>
      </c>
      <c r="G2543" s="672">
        <v>400200298</v>
      </c>
      <c r="H2543" s="646">
        <v>44816</v>
      </c>
      <c r="I2543" s="646"/>
      <c r="K2543" s="57"/>
      <c r="L2543" s="57"/>
      <c r="M2543" s="638"/>
      <c r="N2543" s="638"/>
      <c r="O2543" s="57"/>
    </row>
    <row r="2544" spans="1:15">
      <c r="A2544" s="57"/>
      <c r="B2544" s="653">
        <v>45548</v>
      </c>
      <c r="C2544" s="654">
        <f t="shared" si="38"/>
        <v>10137161292</v>
      </c>
      <c r="D2544" s="57"/>
      <c r="E2544" s="57"/>
      <c r="F2544" s="657">
        <v>598471180</v>
      </c>
      <c r="G2544" s="672">
        <v>400310568</v>
      </c>
      <c r="H2544" s="646">
        <v>49641</v>
      </c>
      <c r="I2544" s="646"/>
      <c r="K2544" s="57"/>
      <c r="L2544" s="57"/>
      <c r="M2544" s="638"/>
      <c r="N2544" s="638"/>
      <c r="O2544" s="57"/>
    </row>
    <row r="2545" spans="1:15">
      <c r="A2545" s="57"/>
      <c r="B2545" s="653">
        <v>45549</v>
      </c>
      <c r="C2545" s="654">
        <f t="shared" si="38"/>
        <v>10153155244</v>
      </c>
      <c r="D2545" s="57"/>
      <c r="E2545" s="57"/>
      <c r="F2545" s="657">
        <v>614465132</v>
      </c>
      <c r="G2545" s="672">
        <v>400360997</v>
      </c>
      <c r="H2545" s="646">
        <v>47764</v>
      </c>
      <c r="I2545" s="646"/>
      <c r="K2545" s="57"/>
      <c r="L2545" s="57"/>
      <c r="M2545" s="638"/>
      <c r="N2545" s="638"/>
      <c r="O2545" s="57"/>
    </row>
    <row r="2546" spans="1:15">
      <c r="A2546" s="57"/>
      <c r="B2546" s="653">
        <v>45550</v>
      </c>
      <c r="C2546" s="654">
        <f t="shared" si="38"/>
        <v>9804017999</v>
      </c>
      <c r="D2546" s="57"/>
      <c r="E2546" s="57"/>
      <c r="F2546" s="657">
        <v>265327887</v>
      </c>
      <c r="G2546" s="672">
        <v>400786684</v>
      </c>
      <c r="H2546" s="646">
        <v>44121</v>
      </c>
      <c r="I2546" s="646"/>
      <c r="K2546" s="57"/>
      <c r="L2546" s="57"/>
      <c r="M2546" s="638"/>
      <c r="N2546" s="638"/>
      <c r="O2546" s="57"/>
    </row>
    <row r="2547" spans="1:15">
      <c r="A2547" s="57"/>
      <c r="B2547" s="653">
        <v>45551</v>
      </c>
      <c r="C2547" s="654">
        <f t="shared" si="38"/>
        <v>10174811042</v>
      </c>
      <c r="D2547" s="57"/>
      <c r="E2547" s="57"/>
      <c r="F2547" s="657">
        <v>636120930</v>
      </c>
      <c r="G2547" s="672">
        <v>400817331</v>
      </c>
      <c r="H2547" s="646">
        <v>45560</v>
      </c>
      <c r="I2547" s="646"/>
      <c r="K2547" s="57"/>
      <c r="L2547" s="57"/>
      <c r="M2547" s="638"/>
      <c r="N2547" s="638"/>
      <c r="O2547" s="57"/>
    </row>
    <row r="2548" spans="1:15">
      <c r="A2548" s="57"/>
      <c r="B2548" s="653">
        <v>45552</v>
      </c>
      <c r="C2548" s="654">
        <f t="shared" si="38"/>
        <v>9720670864</v>
      </c>
      <c r="D2548" s="57"/>
      <c r="E2548" s="57"/>
      <c r="F2548" s="657">
        <v>181980752</v>
      </c>
      <c r="G2548" s="672">
        <v>400962586</v>
      </c>
      <c r="H2548" s="646">
        <v>43777</v>
      </c>
      <c r="I2548" s="646"/>
      <c r="K2548" s="57"/>
      <c r="L2548" s="57"/>
      <c r="M2548" s="638"/>
      <c r="N2548" s="638"/>
      <c r="O2548" s="57"/>
    </row>
    <row r="2549" spans="1:15">
      <c r="A2549" s="57"/>
      <c r="B2549" s="653">
        <v>45553</v>
      </c>
      <c r="C2549" s="654">
        <f t="shared" si="38"/>
        <v>10050903118</v>
      </c>
      <c r="D2549" s="57"/>
      <c r="E2549" s="57"/>
      <c r="F2549" s="657">
        <v>512213006</v>
      </c>
      <c r="G2549" s="672">
        <v>401061888</v>
      </c>
      <c r="H2549" s="646">
        <v>45380</v>
      </c>
      <c r="I2549" s="646"/>
      <c r="K2549" s="57"/>
      <c r="L2549" s="57"/>
      <c r="M2549" s="638"/>
      <c r="N2549" s="638"/>
      <c r="O2549" s="57"/>
    </row>
    <row r="2550" spans="1:15">
      <c r="A2550" s="57"/>
      <c r="B2550" s="653">
        <v>45554</v>
      </c>
      <c r="C2550" s="654">
        <f t="shared" si="38"/>
        <v>10169927817</v>
      </c>
      <c r="D2550" s="57"/>
      <c r="E2550" s="57"/>
      <c r="F2550" s="657">
        <v>631237705</v>
      </c>
      <c r="G2550" s="672">
        <v>401079946</v>
      </c>
      <c r="H2550" s="646">
        <v>49183</v>
      </c>
      <c r="I2550" s="646"/>
      <c r="K2550" s="57"/>
      <c r="L2550" s="57"/>
      <c r="M2550" s="638"/>
      <c r="N2550" s="638"/>
      <c r="O2550" s="57"/>
    </row>
    <row r="2551" spans="1:15">
      <c r="A2551" s="57"/>
      <c r="B2551" s="653">
        <v>45555</v>
      </c>
      <c r="C2551" s="654">
        <f t="shared" si="38"/>
        <v>9866155869</v>
      </c>
      <c r="D2551" s="57"/>
      <c r="E2551" s="57"/>
      <c r="F2551" s="657">
        <v>327465757</v>
      </c>
      <c r="G2551" s="672">
        <v>401080668</v>
      </c>
      <c r="H2551" s="646">
        <v>48408</v>
      </c>
      <c r="I2551" s="646"/>
      <c r="K2551" s="57"/>
      <c r="L2551" s="57"/>
      <c r="M2551" s="638"/>
      <c r="N2551" s="638"/>
      <c r="O2551" s="57"/>
    </row>
    <row r="2552" spans="1:15">
      <c r="A2552" s="57"/>
      <c r="B2552" s="653">
        <v>45556</v>
      </c>
      <c r="C2552" s="654">
        <f t="shared" si="38"/>
        <v>10463784167</v>
      </c>
      <c r="D2552" s="57"/>
      <c r="E2552" s="57"/>
      <c r="F2552" s="657">
        <v>925094055</v>
      </c>
      <c r="G2552" s="672">
        <v>401219838</v>
      </c>
      <c r="H2552" s="646">
        <v>48449</v>
      </c>
      <c r="I2552" s="646"/>
      <c r="K2552" s="57"/>
      <c r="L2552" s="57"/>
      <c r="M2552" s="638"/>
      <c r="N2552" s="638"/>
      <c r="O2552" s="57"/>
    </row>
    <row r="2553" spans="1:15">
      <c r="A2553" s="57"/>
      <c r="B2553" s="653">
        <v>45557</v>
      </c>
      <c r="C2553" s="654">
        <f t="shared" si="38"/>
        <v>10372857812</v>
      </c>
      <c r="D2553" s="57"/>
      <c r="E2553" s="57"/>
      <c r="F2553" s="657">
        <v>834167700</v>
      </c>
      <c r="G2553" s="672">
        <v>401293515</v>
      </c>
      <c r="H2553" s="646">
        <v>48003</v>
      </c>
      <c r="I2553" s="646"/>
      <c r="K2553" s="57"/>
      <c r="L2553" s="57"/>
      <c r="M2553" s="638"/>
      <c r="N2553" s="638"/>
      <c r="O2553" s="57"/>
    </row>
    <row r="2554" spans="1:15">
      <c r="A2554" s="57"/>
      <c r="B2554" s="653">
        <v>45558</v>
      </c>
      <c r="C2554" s="654">
        <f t="shared" si="38"/>
        <v>9957788890</v>
      </c>
      <c r="D2554" s="57"/>
      <c r="E2554" s="57"/>
      <c r="F2554" s="657">
        <v>419098778</v>
      </c>
      <c r="G2554" s="672">
        <v>401304472</v>
      </c>
      <c r="H2554" s="646">
        <v>46840</v>
      </c>
      <c r="I2554" s="646"/>
      <c r="K2554" s="57"/>
      <c r="L2554" s="57"/>
      <c r="M2554" s="638"/>
      <c r="N2554" s="638"/>
      <c r="O2554" s="57"/>
    </row>
    <row r="2555" spans="1:15">
      <c r="A2555" s="57"/>
      <c r="B2555" s="653">
        <v>45559</v>
      </c>
      <c r="C2555" s="654">
        <f t="shared" si="38"/>
        <v>10279277597</v>
      </c>
      <c r="D2555" s="57"/>
      <c r="E2555" s="57"/>
      <c r="F2555" s="657">
        <v>740587485</v>
      </c>
      <c r="G2555" s="672">
        <v>401543035</v>
      </c>
      <c r="H2555" s="646">
        <v>46004</v>
      </c>
      <c r="I2555" s="646"/>
      <c r="K2555" s="57"/>
      <c r="L2555" s="57"/>
      <c r="M2555" s="638"/>
      <c r="N2555" s="638"/>
      <c r="O2555" s="57"/>
    </row>
    <row r="2556" spans="1:15">
      <c r="A2556" s="57"/>
      <c r="B2556" s="653">
        <v>45560</v>
      </c>
      <c r="C2556" s="654">
        <f t="shared" si="38"/>
        <v>9939507443</v>
      </c>
      <c r="D2556" s="57"/>
      <c r="E2556" s="57"/>
      <c r="F2556" s="657">
        <v>400817331</v>
      </c>
      <c r="G2556" s="672">
        <v>401743301</v>
      </c>
      <c r="H2556" s="646">
        <v>44518</v>
      </c>
      <c r="I2556" s="646"/>
      <c r="K2556" s="57"/>
      <c r="L2556" s="57"/>
      <c r="M2556" s="638"/>
      <c r="N2556" s="638"/>
      <c r="O2556" s="57"/>
    </row>
    <row r="2557" spans="1:15">
      <c r="A2557" s="57"/>
      <c r="B2557" s="653">
        <v>45561</v>
      </c>
      <c r="C2557" s="654">
        <f t="shared" si="38"/>
        <v>10337041468</v>
      </c>
      <c r="D2557" s="57"/>
      <c r="E2557" s="57"/>
      <c r="F2557" s="657">
        <v>798351356</v>
      </c>
      <c r="G2557" s="672">
        <v>401869688</v>
      </c>
      <c r="H2557" s="646">
        <v>47677</v>
      </c>
      <c r="I2557" s="646"/>
      <c r="K2557" s="57"/>
      <c r="L2557" s="57"/>
      <c r="M2557" s="638"/>
      <c r="N2557" s="638"/>
      <c r="O2557" s="57"/>
    </row>
    <row r="2558" spans="1:15">
      <c r="A2558" s="57"/>
      <c r="B2558" s="653">
        <v>45562</v>
      </c>
      <c r="C2558" s="654">
        <f t="shared" si="38"/>
        <v>10068429995</v>
      </c>
      <c r="D2558" s="57"/>
      <c r="E2558" s="57"/>
      <c r="F2558" s="657">
        <v>529739883</v>
      </c>
      <c r="G2558" s="672">
        <v>402133805</v>
      </c>
      <c r="H2558" s="646">
        <v>44430</v>
      </c>
      <c r="I2558" s="646"/>
      <c r="K2558" s="57"/>
      <c r="L2558" s="57"/>
      <c r="M2558" s="638"/>
      <c r="N2558" s="638"/>
      <c r="O2558" s="57"/>
    </row>
    <row r="2559" spans="1:15">
      <c r="A2559" s="57"/>
      <c r="B2559" s="653">
        <v>45563</v>
      </c>
      <c r="C2559" s="654">
        <f t="shared" si="38"/>
        <v>10452270281</v>
      </c>
      <c r="D2559" s="57"/>
      <c r="E2559" s="57"/>
      <c r="F2559" s="657">
        <v>913580169</v>
      </c>
      <c r="G2559" s="672">
        <v>402158070</v>
      </c>
      <c r="H2559" s="646">
        <v>48936</v>
      </c>
      <c r="I2559" s="646"/>
      <c r="K2559" s="57"/>
      <c r="L2559" s="57"/>
      <c r="M2559" s="638"/>
      <c r="N2559" s="638"/>
      <c r="O2559" s="57"/>
    </row>
    <row r="2560" spans="1:15">
      <c r="A2560" s="57"/>
      <c r="B2560" s="653">
        <v>45564</v>
      </c>
      <c r="C2560" s="654">
        <f t="shared" si="38"/>
        <v>9936655142</v>
      </c>
      <c r="D2560" s="57"/>
      <c r="E2560" s="57"/>
      <c r="F2560" s="657">
        <v>397965030</v>
      </c>
      <c r="G2560" s="672">
        <v>402159586</v>
      </c>
      <c r="H2560" s="646">
        <v>50034</v>
      </c>
      <c r="I2560" s="646"/>
      <c r="K2560" s="57"/>
      <c r="L2560" s="57"/>
      <c r="M2560" s="638"/>
      <c r="N2560" s="638"/>
      <c r="O2560" s="57"/>
    </row>
    <row r="2561" spans="1:15">
      <c r="A2561" s="57"/>
      <c r="B2561" s="653">
        <v>45565</v>
      </c>
      <c r="C2561" s="654">
        <f t="shared" si="38"/>
        <v>9645712520</v>
      </c>
      <c r="D2561" s="57"/>
      <c r="E2561" s="57"/>
      <c r="F2561" s="657">
        <v>107022408</v>
      </c>
      <c r="G2561" s="672">
        <v>402232046</v>
      </c>
      <c r="H2561" s="646">
        <v>48965</v>
      </c>
      <c r="I2561" s="646"/>
      <c r="K2561" s="57"/>
      <c r="L2561" s="57"/>
      <c r="M2561" s="638"/>
      <c r="N2561" s="638"/>
      <c r="O2561" s="57"/>
    </row>
    <row r="2562" spans="1:15">
      <c r="A2562" s="57"/>
      <c r="B2562" s="653">
        <v>45566</v>
      </c>
      <c r="C2562" s="654">
        <f t="shared" si="38"/>
        <v>9680252201</v>
      </c>
      <c r="D2562" s="57"/>
      <c r="E2562" s="57"/>
      <c r="F2562" s="657">
        <v>141562089</v>
      </c>
      <c r="G2562" s="672">
        <v>402382386</v>
      </c>
      <c r="H2562" s="646">
        <v>48506</v>
      </c>
      <c r="I2562" s="646"/>
      <c r="K2562" s="57"/>
      <c r="L2562" s="57"/>
      <c r="M2562" s="638"/>
      <c r="N2562" s="638"/>
      <c r="O2562" s="57"/>
    </row>
    <row r="2563" spans="1:15">
      <c r="A2563" s="57"/>
      <c r="B2563" s="653">
        <v>45567</v>
      </c>
      <c r="C2563" s="654">
        <f t="shared" si="38"/>
        <v>10038798792</v>
      </c>
      <c r="D2563" s="57"/>
      <c r="E2563" s="57"/>
      <c r="F2563" s="657">
        <v>500108680</v>
      </c>
      <c r="G2563" s="672">
        <v>402425416</v>
      </c>
      <c r="H2563" s="646">
        <v>49639</v>
      </c>
      <c r="I2563" s="646"/>
      <c r="K2563" s="57"/>
      <c r="L2563" s="57"/>
      <c r="M2563" s="638"/>
      <c r="N2563" s="638"/>
      <c r="O2563" s="57"/>
    </row>
    <row r="2564" spans="1:15">
      <c r="A2564" s="57"/>
      <c r="B2564" s="653">
        <v>45568</v>
      </c>
      <c r="C2564" s="654">
        <f t="shared" si="38"/>
        <v>10316437233</v>
      </c>
      <c r="D2564" s="57"/>
      <c r="E2564" s="57"/>
      <c r="F2564" s="657">
        <v>777747121</v>
      </c>
      <c r="G2564" s="672">
        <v>402501221</v>
      </c>
      <c r="H2564" s="646">
        <v>43779</v>
      </c>
      <c r="I2564" s="646"/>
      <c r="K2564" s="57"/>
      <c r="L2564" s="57"/>
      <c r="M2564" s="638"/>
      <c r="N2564" s="638"/>
      <c r="O2564" s="57"/>
    </row>
    <row r="2565" spans="1:15">
      <c r="A2565" s="57"/>
      <c r="B2565" s="653">
        <v>45569</v>
      </c>
      <c r="C2565" s="654">
        <f t="shared" si="38"/>
        <v>9787944587</v>
      </c>
      <c r="D2565" s="57"/>
      <c r="E2565" s="57"/>
      <c r="F2565" s="657">
        <v>249254475</v>
      </c>
      <c r="G2565" s="672">
        <v>402606566</v>
      </c>
      <c r="H2565" s="646">
        <v>44105</v>
      </c>
      <c r="I2565" s="646"/>
      <c r="K2565" s="57"/>
      <c r="L2565" s="57"/>
      <c r="M2565" s="638"/>
      <c r="N2565" s="638"/>
      <c r="O2565" s="57"/>
    </row>
    <row r="2566" spans="1:15">
      <c r="A2566" s="57"/>
      <c r="B2566" s="653">
        <v>45570</v>
      </c>
      <c r="C2566" s="654">
        <f t="shared" si="38"/>
        <v>9699531047</v>
      </c>
      <c r="D2566" s="57"/>
      <c r="E2566" s="57"/>
      <c r="F2566" s="657">
        <v>160840935</v>
      </c>
      <c r="G2566" s="672">
        <v>402932246</v>
      </c>
      <c r="H2566" s="646">
        <v>45931</v>
      </c>
      <c r="I2566" s="646"/>
      <c r="K2566" s="57"/>
      <c r="L2566" s="57"/>
      <c r="M2566" s="638"/>
      <c r="N2566" s="638"/>
      <c r="O2566" s="57"/>
    </row>
    <row r="2567" spans="1:15">
      <c r="A2567" s="57"/>
      <c r="B2567" s="653">
        <v>45571</v>
      </c>
      <c r="C2567" s="654">
        <f t="shared" si="38"/>
        <v>10480531342</v>
      </c>
      <c r="D2567" s="57"/>
      <c r="E2567" s="57"/>
      <c r="F2567" s="657">
        <v>941841230</v>
      </c>
      <c r="G2567" s="672">
        <v>403082463</v>
      </c>
      <c r="H2567" s="646">
        <v>44908</v>
      </c>
      <c r="I2567" s="646"/>
      <c r="K2567" s="57"/>
      <c r="L2567" s="57"/>
      <c r="M2567" s="638"/>
      <c r="N2567" s="638"/>
      <c r="O2567" s="57"/>
    </row>
    <row r="2568" spans="1:15">
      <c r="A2568" s="57"/>
      <c r="B2568" s="653">
        <v>45572</v>
      </c>
      <c r="C2568" s="654">
        <f t="shared" si="38"/>
        <v>9745966793</v>
      </c>
      <c r="D2568" s="57"/>
      <c r="E2568" s="57"/>
      <c r="F2568" s="657">
        <v>207276681</v>
      </c>
      <c r="G2568" s="672">
        <v>403209597</v>
      </c>
      <c r="H2568" s="646">
        <v>47494</v>
      </c>
      <c r="I2568" s="646"/>
      <c r="K2568" s="57"/>
      <c r="L2568" s="57"/>
      <c r="M2568" s="638"/>
      <c r="N2568" s="638"/>
      <c r="O2568" s="57"/>
    </row>
    <row r="2569" spans="1:15">
      <c r="A2569" s="57"/>
      <c r="B2569" s="653">
        <v>45573</v>
      </c>
      <c r="C2569" s="654">
        <f t="shared" si="38"/>
        <v>10453708119</v>
      </c>
      <c r="D2569" s="57"/>
      <c r="E2569" s="57"/>
      <c r="F2569" s="657">
        <v>915018007</v>
      </c>
      <c r="G2569" s="672">
        <v>403282321</v>
      </c>
      <c r="H2569" s="646">
        <v>46719</v>
      </c>
      <c r="I2569" s="646"/>
      <c r="K2569" s="57"/>
      <c r="L2569" s="57"/>
      <c r="M2569" s="638"/>
      <c r="N2569" s="638"/>
      <c r="O2569" s="57"/>
    </row>
    <row r="2570" spans="1:15">
      <c r="A2570" s="57"/>
      <c r="B2570" s="653">
        <v>45574</v>
      </c>
      <c r="C2570" s="654">
        <f t="shared" si="38"/>
        <v>10393136804</v>
      </c>
      <c r="D2570" s="57"/>
      <c r="E2570" s="57"/>
      <c r="F2570" s="657">
        <v>854446692</v>
      </c>
      <c r="G2570" s="672">
        <v>403464672</v>
      </c>
      <c r="H2570" s="646">
        <v>43618</v>
      </c>
      <c r="I2570" s="646"/>
      <c r="K2570" s="57"/>
      <c r="L2570" s="57"/>
      <c r="M2570" s="638"/>
      <c r="N2570" s="638"/>
      <c r="O2570" s="57"/>
    </row>
    <row r="2571" spans="1:15">
      <c r="A2571" s="57"/>
      <c r="B2571" s="653">
        <v>45575</v>
      </c>
      <c r="C2571" s="654">
        <f t="shared" si="38"/>
        <v>9757402554</v>
      </c>
      <c r="D2571" s="57"/>
      <c r="E2571" s="57"/>
      <c r="F2571" s="657">
        <v>218712442</v>
      </c>
      <c r="G2571" s="672">
        <v>403504354</v>
      </c>
      <c r="H2571" s="646">
        <v>48383</v>
      </c>
      <c r="I2571" s="646"/>
      <c r="K2571" s="57"/>
      <c r="L2571" s="57"/>
      <c r="M2571" s="638"/>
      <c r="N2571" s="638"/>
      <c r="O2571" s="57"/>
    </row>
    <row r="2572" spans="1:15">
      <c r="A2572" s="57"/>
      <c r="B2572" s="653">
        <v>45576</v>
      </c>
      <c r="C2572" s="654">
        <f t="shared" si="38"/>
        <v>10085755250</v>
      </c>
      <c r="D2572" s="57"/>
      <c r="E2572" s="57"/>
      <c r="F2572" s="657">
        <v>547065138</v>
      </c>
      <c r="G2572" s="672">
        <v>403534851</v>
      </c>
      <c r="H2572" s="646">
        <v>47448</v>
      </c>
      <c r="I2572" s="646"/>
      <c r="K2572" s="57"/>
      <c r="L2572" s="57"/>
      <c r="M2572" s="638"/>
      <c r="N2572" s="638"/>
      <c r="O2572" s="57"/>
    </row>
    <row r="2573" spans="1:15">
      <c r="A2573" s="57"/>
      <c r="B2573" s="653">
        <v>45577</v>
      </c>
      <c r="C2573" s="654">
        <f t="shared" si="38"/>
        <v>10187949613</v>
      </c>
      <c r="D2573" s="57"/>
      <c r="E2573" s="57"/>
      <c r="F2573" s="657">
        <v>649259501</v>
      </c>
      <c r="G2573" s="672">
        <v>403558739</v>
      </c>
      <c r="H2573" s="646">
        <v>46771</v>
      </c>
      <c r="I2573" s="646"/>
      <c r="K2573" s="57"/>
      <c r="L2573" s="57"/>
      <c r="M2573" s="638"/>
      <c r="N2573" s="638"/>
      <c r="O2573" s="57"/>
    </row>
    <row r="2574" spans="1:15">
      <c r="A2574" s="57"/>
      <c r="B2574" s="653">
        <v>45578</v>
      </c>
      <c r="C2574" s="654">
        <f t="shared" si="38"/>
        <v>10314283886</v>
      </c>
      <c r="D2574" s="57"/>
      <c r="E2574" s="57"/>
      <c r="F2574" s="657">
        <v>775593774</v>
      </c>
      <c r="G2574" s="672">
        <v>403673926</v>
      </c>
      <c r="H2574" s="646">
        <v>47525</v>
      </c>
      <c r="I2574" s="646"/>
      <c r="K2574" s="57"/>
      <c r="L2574" s="57"/>
      <c r="M2574" s="638"/>
      <c r="N2574" s="638"/>
      <c r="O2574" s="57"/>
    </row>
    <row r="2575" spans="1:15">
      <c r="A2575" s="57"/>
      <c r="B2575" s="653">
        <v>45579</v>
      </c>
      <c r="C2575" s="654">
        <f t="shared" si="38"/>
        <v>10203539800</v>
      </c>
      <c r="D2575" s="57"/>
      <c r="E2575" s="57"/>
      <c r="F2575" s="657">
        <v>664849688</v>
      </c>
      <c r="G2575" s="672">
        <v>403826458</v>
      </c>
      <c r="H2575" s="646">
        <v>45535</v>
      </c>
      <c r="I2575" s="646"/>
      <c r="K2575" s="57"/>
      <c r="L2575" s="57"/>
      <c r="M2575" s="638"/>
      <c r="N2575" s="638"/>
      <c r="O2575" s="57"/>
    </row>
    <row r="2576" spans="1:15">
      <c r="A2576" s="57"/>
      <c r="B2576" s="653">
        <v>45580</v>
      </c>
      <c r="C2576" s="654">
        <f t="shared" si="38"/>
        <v>9777673091</v>
      </c>
      <c r="D2576" s="57"/>
      <c r="E2576" s="57"/>
      <c r="F2576" s="657">
        <v>238982979</v>
      </c>
      <c r="G2576" s="672">
        <v>403902137</v>
      </c>
      <c r="H2576" s="646">
        <v>47470</v>
      </c>
      <c r="I2576" s="646"/>
      <c r="K2576" s="57"/>
      <c r="L2576" s="57"/>
      <c r="M2576" s="638"/>
      <c r="N2576" s="638"/>
      <c r="O2576" s="57"/>
    </row>
    <row r="2577" spans="1:15">
      <c r="A2577" s="57"/>
      <c r="B2577" s="653">
        <v>45581</v>
      </c>
      <c r="C2577" s="654">
        <f t="shared" si="38"/>
        <v>10131588362</v>
      </c>
      <c r="D2577" s="57"/>
      <c r="E2577" s="57"/>
      <c r="F2577" s="657">
        <v>592898250</v>
      </c>
      <c r="G2577" s="672">
        <v>403953554</v>
      </c>
      <c r="H2577" s="646">
        <v>44610</v>
      </c>
      <c r="I2577" s="646"/>
      <c r="K2577" s="57"/>
      <c r="L2577" s="57"/>
      <c r="M2577" s="638"/>
      <c r="N2577" s="638"/>
      <c r="O2577" s="57"/>
    </row>
    <row r="2578" spans="1:15">
      <c r="A2578" s="57"/>
      <c r="B2578" s="653">
        <v>45582</v>
      </c>
      <c r="C2578" s="654">
        <f t="shared" si="38"/>
        <v>10453513323</v>
      </c>
      <c r="D2578" s="57"/>
      <c r="E2578" s="57"/>
      <c r="F2578" s="657">
        <v>914823211</v>
      </c>
      <c r="G2578" s="672">
        <v>403969532</v>
      </c>
      <c r="H2578" s="646">
        <v>47985</v>
      </c>
      <c r="I2578" s="646"/>
      <c r="K2578" s="57"/>
      <c r="L2578" s="57"/>
      <c r="M2578" s="638"/>
      <c r="N2578" s="638"/>
      <c r="O2578" s="57"/>
    </row>
    <row r="2579" spans="1:15">
      <c r="A2579" s="57"/>
      <c r="B2579" s="653">
        <v>45583</v>
      </c>
      <c r="C2579" s="654">
        <f t="shared" si="38"/>
        <v>10093269380</v>
      </c>
      <c r="D2579" s="57"/>
      <c r="E2579" s="57"/>
      <c r="F2579" s="657">
        <v>554579268</v>
      </c>
      <c r="G2579" s="672">
        <v>403991896</v>
      </c>
      <c r="H2579" s="646">
        <v>49413</v>
      </c>
      <c r="I2579" s="646"/>
      <c r="K2579" s="57"/>
      <c r="L2579" s="57"/>
      <c r="M2579" s="638"/>
      <c r="N2579" s="638"/>
      <c r="O2579" s="57"/>
    </row>
    <row r="2580" spans="1:15">
      <c r="A2580" s="57"/>
      <c r="B2580" s="653">
        <v>45584</v>
      </c>
      <c r="C2580" s="654">
        <f t="shared" si="38"/>
        <v>10183504637</v>
      </c>
      <c r="D2580" s="57"/>
      <c r="E2580" s="57"/>
      <c r="F2580" s="657">
        <v>644814525</v>
      </c>
      <c r="G2580" s="672">
        <v>404258419</v>
      </c>
      <c r="H2580" s="646">
        <v>48357</v>
      </c>
      <c r="I2580" s="646"/>
      <c r="K2580" s="57"/>
      <c r="L2580" s="57"/>
      <c r="M2580" s="638"/>
      <c r="N2580" s="638"/>
      <c r="O2580" s="57"/>
    </row>
    <row r="2581" spans="1:15">
      <c r="A2581" s="57"/>
      <c r="B2581" s="653">
        <v>45585</v>
      </c>
      <c r="C2581" s="654">
        <f t="shared" si="38"/>
        <v>10211030885</v>
      </c>
      <c r="D2581" s="57"/>
      <c r="E2581" s="57"/>
      <c r="F2581" s="657">
        <v>672340773</v>
      </c>
      <c r="G2581" s="672">
        <v>404375583</v>
      </c>
      <c r="H2581" s="646">
        <v>46898</v>
      </c>
      <c r="I2581" s="646"/>
      <c r="K2581" s="57"/>
      <c r="L2581" s="57"/>
      <c r="M2581" s="638"/>
      <c r="N2581" s="638"/>
      <c r="O2581" s="57"/>
    </row>
    <row r="2582" spans="1:15">
      <c r="A2582" s="57"/>
      <c r="B2582" s="653">
        <v>45586</v>
      </c>
      <c r="C2582" s="654">
        <f t="shared" si="38"/>
        <v>10264905341</v>
      </c>
      <c r="D2582" s="57"/>
      <c r="E2582" s="57"/>
      <c r="F2582" s="657">
        <v>726215229</v>
      </c>
      <c r="G2582" s="672">
        <v>404388400</v>
      </c>
      <c r="H2582" s="646">
        <v>47376</v>
      </c>
      <c r="I2582" s="646"/>
      <c r="K2582" s="57"/>
      <c r="L2582" s="57"/>
      <c r="M2582" s="638"/>
      <c r="N2582" s="638"/>
      <c r="O2582" s="57"/>
    </row>
    <row r="2583" spans="1:15">
      <c r="A2583" s="57"/>
      <c r="B2583" s="653">
        <v>45587</v>
      </c>
      <c r="C2583" s="654">
        <f t="shared" si="38"/>
        <v>9799847469</v>
      </c>
      <c r="D2583" s="57"/>
      <c r="E2583" s="57"/>
      <c r="F2583" s="657">
        <v>261157357</v>
      </c>
      <c r="G2583" s="672">
        <v>404781551</v>
      </c>
      <c r="H2583" s="646">
        <v>48157</v>
      </c>
      <c r="I2583" s="646"/>
      <c r="K2583" s="57"/>
      <c r="L2583" s="57"/>
      <c r="M2583" s="638"/>
      <c r="N2583" s="638"/>
      <c r="O2583" s="57"/>
    </row>
    <row r="2584" spans="1:15">
      <c r="A2584" s="57"/>
      <c r="B2584" s="653">
        <v>45588</v>
      </c>
      <c r="C2584" s="654">
        <f t="shared" si="38"/>
        <v>9705303684</v>
      </c>
      <c r="D2584" s="57"/>
      <c r="E2584" s="57"/>
      <c r="F2584" s="657">
        <v>166613572</v>
      </c>
      <c r="G2584" s="672">
        <v>404900102</v>
      </c>
      <c r="H2584" s="646">
        <v>43394</v>
      </c>
      <c r="I2584" s="646"/>
      <c r="K2584" s="57"/>
      <c r="L2584" s="57"/>
      <c r="M2584" s="638"/>
      <c r="N2584" s="638"/>
      <c r="O2584" s="57"/>
    </row>
    <row r="2585" spans="1:15">
      <c r="A2585" s="57"/>
      <c r="B2585" s="653">
        <v>45589</v>
      </c>
      <c r="C2585" s="654">
        <f t="shared" si="38"/>
        <v>10311896173</v>
      </c>
      <c r="D2585" s="57"/>
      <c r="E2585" s="57"/>
      <c r="F2585" s="657">
        <v>773206061</v>
      </c>
      <c r="G2585" s="672">
        <v>404918162</v>
      </c>
      <c r="H2585" s="646">
        <v>48773</v>
      </c>
      <c r="I2585" s="646"/>
      <c r="K2585" s="57"/>
      <c r="L2585" s="57"/>
      <c r="M2585" s="638"/>
      <c r="N2585" s="638"/>
      <c r="O2585" s="57"/>
    </row>
    <row r="2586" spans="1:15">
      <c r="A2586" s="57"/>
      <c r="B2586" s="653">
        <v>45590</v>
      </c>
      <c r="C2586" s="654">
        <f t="shared" si="38"/>
        <v>9952293380</v>
      </c>
      <c r="D2586" s="57"/>
      <c r="E2586" s="57"/>
      <c r="F2586" s="657">
        <v>413603268</v>
      </c>
      <c r="G2586" s="672">
        <v>405271673</v>
      </c>
      <c r="H2586" s="646">
        <v>46629</v>
      </c>
      <c r="I2586" s="646"/>
      <c r="K2586" s="57"/>
      <c r="L2586" s="57"/>
      <c r="M2586" s="638"/>
      <c r="N2586" s="638"/>
      <c r="O2586" s="57"/>
    </row>
    <row r="2587" spans="1:15">
      <c r="A2587" s="57"/>
      <c r="B2587" s="653">
        <v>45591</v>
      </c>
      <c r="C2587" s="654">
        <f t="shared" si="38"/>
        <v>9781649908</v>
      </c>
      <c r="D2587" s="57"/>
      <c r="E2587" s="57"/>
      <c r="F2587" s="657">
        <v>242959796</v>
      </c>
      <c r="G2587" s="672">
        <v>405273497</v>
      </c>
      <c r="H2587" s="646">
        <v>48343</v>
      </c>
      <c r="I2587" s="646"/>
      <c r="K2587" s="57"/>
      <c r="L2587" s="57"/>
      <c r="M2587" s="638"/>
      <c r="N2587" s="638"/>
      <c r="O2587" s="57"/>
    </row>
    <row r="2588" spans="1:15">
      <c r="A2588" s="57"/>
      <c r="B2588" s="653">
        <v>45592</v>
      </c>
      <c r="C2588" s="654">
        <f t="shared" si="38"/>
        <v>10413811651</v>
      </c>
      <c r="D2588" s="57"/>
      <c r="E2588" s="57"/>
      <c r="F2588" s="657">
        <v>875121539</v>
      </c>
      <c r="G2588" s="672">
        <v>405334192</v>
      </c>
      <c r="H2588" s="646">
        <v>50385</v>
      </c>
      <c r="I2588" s="646"/>
      <c r="K2588" s="57"/>
      <c r="L2588" s="57"/>
      <c r="M2588" s="638"/>
      <c r="N2588" s="638"/>
      <c r="O2588" s="57"/>
    </row>
    <row r="2589" spans="1:15">
      <c r="A2589" s="57"/>
      <c r="B2589" s="653">
        <v>45593</v>
      </c>
      <c r="C2589" s="654">
        <f t="shared" si="38"/>
        <v>10187039975</v>
      </c>
      <c r="D2589" s="57"/>
      <c r="E2589" s="57"/>
      <c r="F2589" s="657">
        <v>648349863</v>
      </c>
      <c r="G2589" s="672">
        <v>405570291</v>
      </c>
      <c r="H2589" s="646">
        <v>50057</v>
      </c>
      <c r="I2589" s="646"/>
      <c r="K2589" s="57"/>
      <c r="L2589" s="57"/>
      <c r="M2589" s="638"/>
      <c r="N2589" s="638"/>
      <c r="O2589" s="57"/>
    </row>
    <row r="2590" spans="1:15">
      <c r="A2590" s="57"/>
      <c r="B2590" s="653">
        <v>45594</v>
      </c>
      <c r="C2590" s="654">
        <f t="shared" si="38"/>
        <v>9725149882</v>
      </c>
      <c r="D2590" s="57"/>
      <c r="E2590" s="57"/>
      <c r="F2590" s="657">
        <v>186459770</v>
      </c>
      <c r="G2590" s="672">
        <v>405578751</v>
      </c>
      <c r="H2590" s="646">
        <v>45850</v>
      </c>
      <c r="I2590" s="646"/>
      <c r="K2590" s="57"/>
      <c r="L2590" s="57"/>
      <c r="M2590" s="638"/>
      <c r="N2590" s="638"/>
      <c r="O2590" s="57"/>
    </row>
    <row r="2591" spans="1:15">
      <c r="A2591" s="57"/>
      <c r="B2591" s="653">
        <v>45595</v>
      </c>
      <c r="C2591" s="654">
        <f t="shared" si="38"/>
        <v>10191401671</v>
      </c>
      <c r="D2591" s="57"/>
      <c r="E2591" s="57"/>
      <c r="F2591" s="657">
        <v>652711559</v>
      </c>
      <c r="G2591" s="672">
        <v>405886309</v>
      </c>
      <c r="H2591" s="646">
        <v>48452</v>
      </c>
      <c r="I2591" s="646"/>
      <c r="K2591" s="57"/>
      <c r="L2591" s="57"/>
      <c r="M2591" s="638"/>
      <c r="N2591" s="638"/>
      <c r="O2591" s="57"/>
    </row>
    <row r="2592" spans="1:15">
      <c r="A2592" s="57"/>
      <c r="B2592" s="653">
        <v>45596</v>
      </c>
      <c r="C2592" s="654">
        <f t="shared" ref="C2592:C2655" si="39">F2592+(F$88*28679+98765)+(G$88*6587+87654)+(E$88*9537+76543)+(J$88*5713+4528)</f>
        <v>10153312363</v>
      </c>
      <c r="D2592" s="57"/>
      <c r="E2592" s="57"/>
      <c r="F2592" s="657">
        <v>614622251</v>
      </c>
      <c r="G2592" s="672">
        <v>405958988</v>
      </c>
      <c r="H2592" s="646">
        <v>47696</v>
      </c>
      <c r="I2592" s="646"/>
      <c r="K2592" s="57"/>
      <c r="L2592" s="57"/>
      <c r="M2592" s="638"/>
      <c r="N2592" s="638"/>
      <c r="O2592" s="57"/>
    </row>
    <row r="2593" spans="1:15">
      <c r="A2593" s="57"/>
      <c r="B2593" s="653">
        <v>45597</v>
      </c>
      <c r="C2593" s="654">
        <f t="shared" si="39"/>
        <v>9684296866</v>
      </c>
      <c r="D2593" s="57"/>
      <c r="E2593" s="57"/>
      <c r="F2593" s="657">
        <v>145606754</v>
      </c>
      <c r="G2593" s="672">
        <v>406329433</v>
      </c>
      <c r="H2593" s="646">
        <v>46844</v>
      </c>
      <c r="I2593" s="646"/>
      <c r="K2593" s="57"/>
      <c r="L2593" s="57"/>
      <c r="M2593" s="638"/>
      <c r="N2593" s="638"/>
      <c r="O2593" s="57"/>
    </row>
    <row r="2594" spans="1:15">
      <c r="A2594" s="57"/>
      <c r="B2594" s="653">
        <v>45598</v>
      </c>
      <c r="C2594" s="654">
        <f t="shared" si="39"/>
        <v>9938152075</v>
      </c>
      <c r="D2594" s="57"/>
      <c r="E2594" s="57"/>
      <c r="F2594" s="657">
        <v>399461963</v>
      </c>
      <c r="G2594" s="672">
        <v>406352253</v>
      </c>
      <c r="H2594" s="646">
        <v>49849</v>
      </c>
      <c r="I2594" s="646"/>
      <c r="K2594" s="57"/>
      <c r="L2594" s="57"/>
      <c r="M2594" s="638"/>
      <c r="N2594" s="638"/>
      <c r="O2594" s="57"/>
    </row>
    <row r="2595" spans="1:15">
      <c r="A2595" s="57"/>
      <c r="B2595" s="653">
        <v>45599</v>
      </c>
      <c r="C2595" s="654">
        <f t="shared" si="39"/>
        <v>9885005427</v>
      </c>
      <c r="D2595" s="57"/>
      <c r="E2595" s="57"/>
      <c r="F2595" s="657">
        <v>346315315</v>
      </c>
      <c r="G2595" s="672">
        <v>406445964</v>
      </c>
      <c r="H2595" s="646">
        <v>43204</v>
      </c>
      <c r="I2595" s="646"/>
      <c r="K2595" s="57"/>
      <c r="L2595" s="57"/>
      <c r="M2595" s="638"/>
      <c r="N2595" s="638"/>
      <c r="O2595" s="57"/>
    </row>
    <row r="2596" spans="1:15">
      <c r="A2596" s="57"/>
      <c r="B2596" s="653">
        <v>45600</v>
      </c>
      <c r="C2596" s="654">
        <f t="shared" si="39"/>
        <v>10429218535</v>
      </c>
      <c r="D2596" s="57"/>
      <c r="E2596" s="57"/>
      <c r="F2596" s="657">
        <v>890528423</v>
      </c>
      <c r="G2596" s="672">
        <v>406545800</v>
      </c>
      <c r="H2596" s="646">
        <v>43757</v>
      </c>
      <c r="I2596" s="646"/>
      <c r="K2596" s="57"/>
      <c r="L2596" s="57"/>
      <c r="M2596" s="638"/>
      <c r="N2596" s="638"/>
      <c r="O2596" s="57"/>
    </row>
    <row r="2597" spans="1:15">
      <c r="A2597" s="57"/>
      <c r="B2597" s="653">
        <v>45601</v>
      </c>
      <c r="C2597" s="654">
        <f t="shared" si="39"/>
        <v>10442905279</v>
      </c>
      <c r="D2597" s="57"/>
      <c r="E2597" s="57"/>
      <c r="F2597" s="657">
        <v>904215167</v>
      </c>
      <c r="G2597" s="672">
        <v>406655427</v>
      </c>
      <c r="H2597" s="646">
        <v>50352</v>
      </c>
      <c r="I2597" s="646"/>
      <c r="K2597" s="57"/>
      <c r="L2597" s="57"/>
      <c r="M2597" s="638"/>
      <c r="N2597" s="638"/>
      <c r="O2597" s="57"/>
    </row>
    <row r="2598" spans="1:15">
      <c r="A2598" s="57"/>
      <c r="B2598" s="653">
        <v>45602</v>
      </c>
      <c r="C2598" s="654">
        <f t="shared" si="39"/>
        <v>10174629741</v>
      </c>
      <c r="D2598" s="57"/>
      <c r="E2598" s="57"/>
      <c r="F2598" s="657">
        <v>635939629</v>
      </c>
      <c r="G2598" s="672">
        <v>406673830</v>
      </c>
      <c r="H2598" s="646">
        <v>49744</v>
      </c>
      <c r="I2598" s="646"/>
      <c r="K2598" s="57"/>
      <c r="L2598" s="57"/>
      <c r="M2598" s="638"/>
      <c r="N2598" s="638"/>
      <c r="O2598" s="57"/>
    </row>
    <row r="2599" spans="1:15">
      <c r="A2599" s="57"/>
      <c r="B2599" s="653">
        <v>45603</v>
      </c>
      <c r="C2599" s="654">
        <f t="shared" si="39"/>
        <v>10026574200</v>
      </c>
      <c r="D2599" s="57"/>
      <c r="E2599" s="57"/>
      <c r="F2599" s="657">
        <v>487884088</v>
      </c>
      <c r="G2599" s="672">
        <v>406797561</v>
      </c>
      <c r="H2599" s="646">
        <v>46647</v>
      </c>
      <c r="I2599" s="646"/>
      <c r="K2599" s="57"/>
      <c r="L2599" s="57"/>
      <c r="M2599" s="638"/>
      <c r="N2599" s="638"/>
      <c r="O2599" s="57"/>
    </row>
    <row r="2600" spans="1:15">
      <c r="A2600" s="57"/>
      <c r="B2600" s="653">
        <v>45604</v>
      </c>
      <c r="C2600" s="654">
        <f t="shared" si="39"/>
        <v>9948648539</v>
      </c>
      <c r="D2600" s="57"/>
      <c r="E2600" s="57"/>
      <c r="F2600" s="657">
        <v>409958427</v>
      </c>
      <c r="G2600" s="672">
        <v>406982025</v>
      </c>
      <c r="H2600" s="646">
        <v>45633</v>
      </c>
      <c r="I2600" s="646"/>
      <c r="K2600" s="57"/>
      <c r="L2600" s="57"/>
      <c r="M2600" s="638"/>
      <c r="N2600" s="638"/>
      <c r="O2600" s="57"/>
    </row>
    <row r="2601" spans="1:15">
      <c r="A2601" s="57"/>
      <c r="B2601" s="653">
        <v>45605</v>
      </c>
      <c r="C2601" s="654">
        <f t="shared" si="39"/>
        <v>10232666704</v>
      </c>
      <c r="D2601" s="57"/>
      <c r="E2601" s="57"/>
      <c r="F2601" s="657">
        <v>693976592</v>
      </c>
      <c r="G2601" s="672">
        <v>407157257</v>
      </c>
      <c r="H2601" s="646">
        <v>49761</v>
      </c>
      <c r="I2601" s="646"/>
      <c r="K2601" s="57"/>
      <c r="L2601" s="57"/>
      <c r="M2601" s="638"/>
      <c r="N2601" s="638"/>
      <c r="O2601" s="57"/>
    </row>
    <row r="2602" spans="1:15">
      <c r="A2602" s="57"/>
      <c r="B2602" s="653">
        <v>45606</v>
      </c>
      <c r="C2602" s="654">
        <f t="shared" si="39"/>
        <v>9683329661</v>
      </c>
      <c r="D2602" s="57"/>
      <c r="E2602" s="57"/>
      <c r="F2602" s="657">
        <v>144639549</v>
      </c>
      <c r="G2602" s="672">
        <v>407185431</v>
      </c>
      <c r="H2602" s="646">
        <v>47197</v>
      </c>
      <c r="I2602" s="646"/>
      <c r="K2602" s="57"/>
      <c r="L2602" s="57"/>
      <c r="M2602" s="638"/>
      <c r="N2602" s="638"/>
      <c r="O2602" s="57"/>
    </row>
    <row r="2603" spans="1:15">
      <c r="A2603" s="57"/>
      <c r="B2603" s="653">
        <v>45607</v>
      </c>
      <c r="C2603" s="654">
        <f t="shared" si="39"/>
        <v>10250325898</v>
      </c>
      <c r="D2603" s="57"/>
      <c r="E2603" s="57"/>
      <c r="F2603" s="657">
        <v>711635786</v>
      </c>
      <c r="G2603" s="672">
        <v>407297027</v>
      </c>
      <c r="H2603" s="646">
        <v>44086</v>
      </c>
      <c r="I2603" s="646"/>
      <c r="K2603" s="57"/>
      <c r="L2603" s="57"/>
      <c r="M2603" s="638"/>
      <c r="N2603" s="638"/>
      <c r="O2603" s="57"/>
    </row>
    <row r="2604" spans="1:15">
      <c r="A2604" s="57"/>
      <c r="B2604" s="653">
        <v>45608</v>
      </c>
      <c r="C2604" s="654">
        <f t="shared" si="39"/>
        <v>10361398146</v>
      </c>
      <c r="D2604" s="57"/>
      <c r="E2604" s="57"/>
      <c r="F2604" s="657">
        <v>822708034</v>
      </c>
      <c r="G2604" s="672">
        <v>407336868</v>
      </c>
      <c r="H2604" s="646">
        <v>46766</v>
      </c>
      <c r="I2604" s="646"/>
      <c r="K2604" s="57"/>
      <c r="L2604" s="57"/>
      <c r="M2604" s="638"/>
      <c r="N2604" s="638"/>
      <c r="O2604" s="57"/>
    </row>
    <row r="2605" spans="1:15">
      <c r="A2605" s="57"/>
      <c r="B2605" s="653">
        <v>45609</v>
      </c>
      <c r="C2605" s="654">
        <f t="shared" si="39"/>
        <v>10059318943</v>
      </c>
      <c r="D2605" s="57"/>
      <c r="E2605" s="57"/>
      <c r="F2605" s="657">
        <v>520628831</v>
      </c>
      <c r="G2605" s="672">
        <v>407790910</v>
      </c>
      <c r="H2605" s="646">
        <v>47631</v>
      </c>
      <c r="I2605" s="646"/>
      <c r="K2605" s="57"/>
      <c r="L2605" s="57"/>
      <c r="M2605" s="638"/>
      <c r="N2605" s="638"/>
      <c r="O2605" s="57"/>
    </row>
    <row r="2606" spans="1:15">
      <c r="A2606" s="57"/>
      <c r="B2606" s="653">
        <v>45610</v>
      </c>
      <c r="C2606" s="654">
        <f t="shared" si="39"/>
        <v>9732125733</v>
      </c>
      <c r="D2606" s="57"/>
      <c r="E2606" s="57"/>
      <c r="F2606" s="657">
        <v>193435621</v>
      </c>
      <c r="G2606" s="672">
        <v>408075163</v>
      </c>
      <c r="H2606" s="646">
        <v>47300</v>
      </c>
      <c r="I2606" s="646"/>
      <c r="K2606" s="57"/>
      <c r="L2606" s="57"/>
      <c r="M2606" s="638"/>
      <c r="N2606" s="638"/>
      <c r="O2606" s="57"/>
    </row>
    <row r="2607" spans="1:15">
      <c r="A2607" s="57"/>
      <c r="B2607" s="653">
        <v>45611</v>
      </c>
      <c r="C2607" s="654">
        <f t="shared" si="39"/>
        <v>9794402688</v>
      </c>
      <c r="D2607" s="57"/>
      <c r="E2607" s="57"/>
      <c r="F2607" s="657">
        <v>255712576</v>
      </c>
      <c r="G2607" s="672">
        <v>408116635</v>
      </c>
      <c r="H2607" s="646">
        <v>48264</v>
      </c>
      <c r="I2607" s="646"/>
      <c r="K2607" s="57"/>
      <c r="L2607" s="57"/>
      <c r="M2607" s="638"/>
      <c r="N2607" s="638"/>
      <c r="O2607" s="57"/>
    </row>
    <row r="2608" spans="1:15">
      <c r="A2608" s="57"/>
      <c r="B2608" s="653">
        <v>45612</v>
      </c>
      <c r="C2608" s="654">
        <f t="shared" si="39"/>
        <v>10218358248</v>
      </c>
      <c r="D2608" s="57"/>
      <c r="E2608" s="57"/>
      <c r="F2608" s="657">
        <v>679668136</v>
      </c>
      <c r="G2608" s="672">
        <v>408148458</v>
      </c>
      <c r="H2608" s="646">
        <v>48825</v>
      </c>
      <c r="I2608" s="646"/>
      <c r="K2608" s="57"/>
      <c r="L2608" s="57"/>
      <c r="M2608" s="638"/>
      <c r="N2608" s="638"/>
      <c r="O2608" s="57"/>
    </row>
    <row r="2609" spans="1:15">
      <c r="A2609" s="57"/>
      <c r="B2609" s="653">
        <v>45613</v>
      </c>
      <c r="C2609" s="654">
        <f t="shared" si="39"/>
        <v>9731818635</v>
      </c>
      <c r="D2609" s="57"/>
      <c r="E2609" s="57"/>
      <c r="F2609" s="657">
        <v>193128523</v>
      </c>
      <c r="G2609" s="672">
        <v>408212783</v>
      </c>
      <c r="H2609" s="646">
        <v>44727</v>
      </c>
      <c r="I2609" s="646"/>
      <c r="K2609" s="57"/>
      <c r="L2609" s="57"/>
      <c r="M2609" s="638"/>
      <c r="N2609" s="638"/>
      <c r="O2609" s="57"/>
    </row>
    <row r="2610" spans="1:15">
      <c r="A2610" s="57"/>
      <c r="B2610" s="653">
        <v>45614</v>
      </c>
      <c r="C2610" s="654">
        <f t="shared" si="39"/>
        <v>9935538186</v>
      </c>
      <c r="D2610" s="57"/>
      <c r="E2610" s="57"/>
      <c r="F2610" s="657">
        <v>396848074</v>
      </c>
      <c r="G2610" s="672">
        <v>408232143</v>
      </c>
      <c r="H2610" s="646">
        <v>49644</v>
      </c>
      <c r="I2610" s="646"/>
      <c r="K2610" s="57"/>
      <c r="L2610" s="57"/>
      <c r="M2610" s="638"/>
      <c r="N2610" s="638"/>
      <c r="O2610" s="57"/>
    </row>
    <row r="2611" spans="1:15">
      <c r="A2611" s="57"/>
      <c r="B2611" s="653">
        <v>45615</v>
      </c>
      <c r="C2611" s="654">
        <f t="shared" si="39"/>
        <v>10405722549</v>
      </c>
      <c r="D2611" s="57"/>
      <c r="E2611" s="57"/>
      <c r="F2611" s="657">
        <v>867032437</v>
      </c>
      <c r="G2611" s="672">
        <v>408351584</v>
      </c>
      <c r="H2611" s="646">
        <v>49788</v>
      </c>
      <c r="I2611" s="646"/>
      <c r="K2611" s="57"/>
      <c r="L2611" s="57"/>
      <c r="M2611" s="638"/>
      <c r="N2611" s="638"/>
      <c r="O2611" s="57"/>
    </row>
    <row r="2612" spans="1:15">
      <c r="A2612" s="57"/>
      <c r="B2612" s="653">
        <v>45616</v>
      </c>
      <c r="C2612" s="654">
        <f t="shared" si="39"/>
        <v>10147868202</v>
      </c>
      <c r="D2612" s="57"/>
      <c r="E2612" s="57"/>
      <c r="F2612" s="657">
        <v>609178090</v>
      </c>
      <c r="G2612" s="672">
        <v>408420480</v>
      </c>
      <c r="H2612" s="646">
        <v>43935</v>
      </c>
      <c r="I2612" s="646"/>
      <c r="K2612" s="57"/>
      <c r="L2612" s="57"/>
      <c r="M2612" s="638"/>
      <c r="N2612" s="638"/>
      <c r="O2612" s="57"/>
    </row>
    <row r="2613" spans="1:15">
      <c r="A2613" s="57"/>
      <c r="B2613" s="653">
        <v>45617</v>
      </c>
      <c r="C2613" s="654">
        <f t="shared" si="39"/>
        <v>10518698080</v>
      </c>
      <c r="D2613" s="57"/>
      <c r="E2613" s="57"/>
      <c r="F2613" s="657">
        <v>980007968</v>
      </c>
      <c r="G2613" s="672">
        <v>408830688</v>
      </c>
      <c r="H2613" s="646">
        <v>47455</v>
      </c>
      <c r="I2613" s="646"/>
      <c r="K2613" s="57"/>
      <c r="L2613" s="57"/>
      <c r="M2613" s="638"/>
      <c r="N2613" s="638"/>
      <c r="O2613" s="57"/>
    </row>
    <row r="2614" spans="1:15">
      <c r="A2614" s="57"/>
      <c r="B2614" s="653">
        <v>45618</v>
      </c>
      <c r="C2614" s="654">
        <f t="shared" si="39"/>
        <v>9750681478</v>
      </c>
      <c r="D2614" s="57"/>
      <c r="E2614" s="57"/>
      <c r="F2614" s="657">
        <v>211991366</v>
      </c>
      <c r="G2614" s="672">
        <v>408975474</v>
      </c>
      <c r="H2614" s="646">
        <v>43855</v>
      </c>
      <c r="I2614" s="646"/>
      <c r="K2614" s="57"/>
      <c r="L2614" s="57"/>
      <c r="M2614" s="638"/>
      <c r="N2614" s="638"/>
      <c r="O2614" s="57"/>
    </row>
    <row r="2615" spans="1:15">
      <c r="A2615" s="57"/>
      <c r="B2615" s="653">
        <v>45619</v>
      </c>
      <c r="C2615" s="654">
        <f t="shared" si="39"/>
        <v>10009661419</v>
      </c>
      <c r="D2615" s="57"/>
      <c r="E2615" s="57"/>
      <c r="F2615" s="657">
        <v>470971307</v>
      </c>
      <c r="G2615" s="672">
        <v>409089775</v>
      </c>
      <c r="H2615" s="646">
        <v>44813</v>
      </c>
      <c r="I2615" s="646"/>
      <c r="K2615" s="57"/>
      <c r="L2615" s="57"/>
      <c r="M2615" s="638"/>
      <c r="N2615" s="638"/>
      <c r="O2615" s="57"/>
    </row>
    <row r="2616" spans="1:15">
      <c r="A2616" s="57"/>
      <c r="B2616" s="653">
        <v>45620</v>
      </c>
      <c r="C2616" s="654">
        <f t="shared" si="39"/>
        <v>10330104341</v>
      </c>
      <c r="D2616" s="57"/>
      <c r="E2616" s="57"/>
      <c r="F2616" s="657">
        <v>791414229</v>
      </c>
      <c r="G2616" s="672">
        <v>409201356</v>
      </c>
      <c r="H2616" s="646">
        <v>49302</v>
      </c>
      <c r="I2616" s="646"/>
      <c r="K2616" s="57"/>
      <c r="L2616" s="57"/>
      <c r="M2616" s="638"/>
      <c r="N2616" s="638"/>
      <c r="O2616" s="57"/>
    </row>
    <row r="2617" spans="1:15">
      <c r="A2617" s="57"/>
      <c r="B2617" s="653">
        <v>45621</v>
      </c>
      <c r="C2617" s="654">
        <f t="shared" si="39"/>
        <v>9892221857</v>
      </c>
      <c r="D2617" s="57"/>
      <c r="E2617" s="57"/>
      <c r="F2617" s="657">
        <v>353531745</v>
      </c>
      <c r="G2617" s="672">
        <v>409344488</v>
      </c>
      <c r="H2617" s="646">
        <v>44204</v>
      </c>
      <c r="I2617" s="646"/>
      <c r="K2617" s="57"/>
      <c r="L2617" s="57"/>
      <c r="M2617" s="638"/>
      <c r="N2617" s="638"/>
      <c r="O2617" s="57"/>
    </row>
    <row r="2618" spans="1:15">
      <c r="A2618" s="57"/>
      <c r="B2618" s="653">
        <v>45622</v>
      </c>
      <c r="C2618" s="654">
        <f t="shared" si="39"/>
        <v>9782142897</v>
      </c>
      <c r="D2618" s="57"/>
      <c r="E2618" s="57"/>
      <c r="F2618" s="657">
        <v>243452785</v>
      </c>
      <c r="G2618" s="672">
        <v>409372553</v>
      </c>
      <c r="H2618" s="646">
        <v>43381</v>
      </c>
      <c r="I2618" s="646"/>
      <c r="K2618" s="57"/>
      <c r="L2618" s="57"/>
      <c r="M2618" s="638"/>
      <c r="N2618" s="638"/>
      <c r="O2618" s="57"/>
    </row>
    <row r="2619" spans="1:15">
      <c r="A2619" s="57"/>
      <c r="B2619" s="653">
        <v>45623</v>
      </c>
      <c r="C2619" s="654">
        <f t="shared" si="39"/>
        <v>10282381622</v>
      </c>
      <c r="D2619" s="57"/>
      <c r="E2619" s="57"/>
      <c r="F2619" s="657">
        <v>743691510</v>
      </c>
      <c r="G2619" s="672">
        <v>409607993</v>
      </c>
      <c r="H2619" s="646">
        <v>49271</v>
      </c>
      <c r="I2619" s="646"/>
      <c r="K2619" s="57"/>
      <c r="L2619" s="57"/>
      <c r="M2619" s="638"/>
      <c r="N2619" s="638"/>
      <c r="O2619" s="57"/>
    </row>
    <row r="2620" spans="1:15">
      <c r="A2620" s="57"/>
      <c r="B2620" s="653">
        <v>45624</v>
      </c>
      <c r="C2620" s="654">
        <f t="shared" si="39"/>
        <v>10042616118</v>
      </c>
      <c r="D2620" s="57"/>
      <c r="E2620" s="57"/>
      <c r="F2620" s="657">
        <v>503926006</v>
      </c>
      <c r="G2620" s="672">
        <v>409649352</v>
      </c>
      <c r="H2620" s="646">
        <v>50130</v>
      </c>
      <c r="I2620" s="646"/>
      <c r="K2620" s="57"/>
      <c r="L2620" s="57"/>
      <c r="M2620" s="638"/>
      <c r="N2620" s="638"/>
      <c r="O2620" s="57"/>
    </row>
    <row r="2621" spans="1:15">
      <c r="A2621" s="57"/>
      <c r="B2621" s="653">
        <v>45625</v>
      </c>
      <c r="C2621" s="654">
        <f t="shared" si="39"/>
        <v>10181462622</v>
      </c>
      <c r="D2621" s="57"/>
      <c r="E2621" s="57"/>
      <c r="F2621" s="657">
        <v>642772510</v>
      </c>
      <c r="G2621" s="672">
        <v>409690209</v>
      </c>
      <c r="H2621" s="646">
        <v>45435</v>
      </c>
      <c r="I2621" s="646"/>
      <c r="K2621" s="57"/>
      <c r="L2621" s="57"/>
      <c r="M2621" s="638"/>
      <c r="N2621" s="638"/>
      <c r="O2621" s="57"/>
    </row>
    <row r="2622" spans="1:15">
      <c r="A2622" s="57"/>
      <c r="B2622" s="653">
        <v>45626</v>
      </c>
      <c r="C2622" s="654">
        <f t="shared" si="39"/>
        <v>10232962039</v>
      </c>
      <c r="D2622" s="57"/>
      <c r="E2622" s="57"/>
      <c r="F2622" s="657">
        <v>694271927</v>
      </c>
      <c r="G2622" s="672">
        <v>409786445</v>
      </c>
      <c r="H2622" s="646">
        <v>47074</v>
      </c>
      <c r="I2622" s="646"/>
      <c r="K2622" s="57"/>
      <c r="L2622" s="57"/>
      <c r="M2622" s="638"/>
      <c r="N2622" s="638"/>
      <c r="O2622" s="57"/>
    </row>
    <row r="2623" spans="1:15">
      <c r="A2623" s="57"/>
      <c r="B2623" s="653">
        <v>45627</v>
      </c>
      <c r="C2623" s="654">
        <f t="shared" si="39"/>
        <v>9791108039</v>
      </c>
      <c r="D2623" s="57"/>
      <c r="E2623" s="57"/>
      <c r="F2623" s="657">
        <v>252417927</v>
      </c>
      <c r="G2623" s="672">
        <v>409867431</v>
      </c>
      <c r="H2623" s="646">
        <v>44336</v>
      </c>
      <c r="I2623" s="646"/>
      <c r="K2623" s="57"/>
      <c r="L2623" s="57"/>
      <c r="M2623" s="638"/>
      <c r="N2623" s="638"/>
      <c r="O2623" s="57"/>
    </row>
    <row r="2624" spans="1:15">
      <c r="A2624" s="57"/>
      <c r="B2624" s="653">
        <v>45628</v>
      </c>
      <c r="C2624" s="654">
        <f t="shared" si="39"/>
        <v>10015138304</v>
      </c>
      <c r="D2624" s="57"/>
      <c r="E2624" s="57"/>
      <c r="F2624" s="657">
        <v>476448192</v>
      </c>
      <c r="G2624" s="672">
        <v>409958427</v>
      </c>
      <c r="H2624" s="646">
        <v>45604</v>
      </c>
      <c r="I2624" s="646"/>
      <c r="K2624" s="57"/>
      <c r="L2624" s="57"/>
      <c r="M2624" s="638"/>
      <c r="N2624" s="638"/>
      <c r="O2624" s="57"/>
    </row>
    <row r="2625" spans="1:15">
      <c r="A2625" s="57"/>
      <c r="B2625" s="653">
        <v>45629</v>
      </c>
      <c r="C2625" s="654">
        <f t="shared" si="39"/>
        <v>10459643225</v>
      </c>
      <c r="D2625" s="57"/>
      <c r="E2625" s="57"/>
      <c r="F2625" s="657">
        <v>920953113</v>
      </c>
      <c r="G2625" s="672">
        <v>410018115</v>
      </c>
      <c r="H2625" s="646">
        <v>48325</v>
      </c>
      <c r="I2625" s="646"/>
      <c r="K2625" s="57"/>
      <c r="L2625" s="57"/>
      <c r="M2625" s="638"/>
      <c r="N2625" s="638"/>
      <c r="O2625" s="57"/>
    </row>
    <row r="2626" spans="1:15">
      <c r="A2626" s="57"/>
      <c r="B2626" s="653">
        <v>45630</v>
      </c>
      <c r="C2626" s="654">
        <f t="shared" si="39"/>
        <v>9653494071</v>
      </c>
      <c r="D2626" s="57"/>
      <c r="E2626" s="57"/>
      <c r="F2626" s="657">
        <v>114803959</v>
      </c>
      <c r="G2626" s="672">
        <v>410358421</v>
      </c>
      <c r="H2626" s="646">
        <v>43977</v>
      </c>
      <c r="I2626" s="646"/>
      <c r="K2626" s="57"/>
      <c r="L2626" s="57"/>
      <c r="M2626" s="638"/>
      <c r="N2626" s="638"/>
      <c r="O2626" s="57"/>
    </row>
    <row r="2627" spans="1:15">
      <c r="A2627" s="57"/>
      <c r="B2627" s="653">
        <v>45631</v>
      </c>
      <c r="C2627" s="654">
        <f t="shared" si="39"/>
        <v>9738685748</v>
      </c>
      <c r="D2627" s="57"/>
      <c r="E2627" s="57"/>
      <c r="F2627" s="657">
        <v>199995636</v>
      </c>
      <c r="G2627" s="672">
        <v>410400113</v>
      </c>
      <c r="H2627" s="646">
        <v>45680</v>
      </c>
      <c r="I2627" s="646"/>
      <c r="K2627" s="57"/>
      <c r="L2627" s="57"/>
      <c r="M2627" s="638"/>
      <c r="N2627" s="638"/>
      <c r="O2627" s="57"/>
    </row>
    <row r="2628" spans="1:15">
      <c r="A2628" s="57"/>
      <c r="B2628" s="653">
        <v>45632</v>
      </c>
      <c r="C2628" s="654">
        <f t="shared" si="39"/>
        <v>10379818140</v>
      </c>
      <c r="D2628" s="57"/>
      <c r="E2628" s="57"/>
      <c r="F2628" s="657">
        <v>841128028</v>
      </c>
      <c r="G2628" s="672">
        <v>410450091</v>
      </c>
      <c r="H2628" s="646">
        <v>43981</v>
      </c>
      <c r="I2628" s="646"/>
      <c r="K2628" s="57"/>
      <c r="L2628" s="57"/>
      <c r="M2628" s="638"/>
      <c r="N2628" s="638"/>
      <c r="O2628" s="57"/>
    </row>
    <row r="2629" spans="1:15">
      <c r="A2629" s="57"/>
      <c r="B2629" s="653">
        <v>45633</v>
      </c>
      <c r="C2629" s="654">
        <f t="shared" si="39"/>
        <v>9945672137</v>
      </c>
      <c r="D2629" s="57"/>
      <c r="E2629" s="57"/>
      <c r="F2629" s="657">
        <v>406982025</v>
      </c>
      <c r="G2629" s="672">
        <v>410486450</v>
      </c>
      <c r="H2629" s="646">
        <v>48579</v>
      </c>
      <c r="I2629" s="646"/>
      <c r="K2629" s="57"/>
      <c r="L2629" s="57"/>
      <c r="M2629" s="638"/>
      <c r="N2629" s="638"/>
      <c r="O2629" s="57"/>
    </row>
    <row r="2630" spans="1:15">
      <c r="A2630" s="57"/>
      <c r="B2630" s="653">
        <v>45634</v>
      </c>
      <c r="C2630" s="654">
        <f t="shared" si="39"/>
        <v>10165142596</v>
      </c>
      <c r="D2630" s="57"/>
      <c r="E2630" s="57"/>
      <c r="F2630" s="657">
        <v>626452484</v>
      </c>
      <c r="G2630" s="672">
        <v>410541136</v>
      </c>
      <c r="H2630" s="646">
        <v>47889</v>
      </c>
      <c r="I2630" s="646"/>
      <c r="K2630" s="57"/>
      <c r="L2630" s="57"/>
      <c r="M2630" s="638"/>
      <c r="N2630" s="638"/>
      <c r="O2630" s="57"/>
    </row>
    <row r="2631" spans="1:15">
      <c r="A2631" s="57"/>
      <c r="B2631" s="653">
        <v>45635</v>
      </c>
      <c r="C2631" s="654">
        <f t="shared" si="39"/>
        <v>10048858140</v>
      </c>
      <c r="D2631" s="57"/>
      <c r="E2631" s="57"/>
      <c r="F2631" s="657">
        <v>510168028</v>
      </c>
      <c r="G2631" s="672">
        <v>410564123</v>
      </c>
      <c r="H2631" s="646">
        <v>49208</v>
      </c>
      <c r="I2631" s="646"/>
      <c r="K2631" s="57"/>
      <c r="L2631" s="57"/>
      <c r="M2631" s="638"/>
      <c r="N2631" s="638"/>
      <c r="O2631" s="57"/>
    </row>
    <row r="2632" spans="1:15">
      <c r="A2632" s="57"/>
      <c r="B2632" s="653">
        <v>45636</v>
      </c>
      <c r="C2632" s="654">
        <f t="shared" si="39"/>
        <v>9826078487</v>
      </c>
      <c r="D2632" s="57"/>
      <c r="E2632" s="57"/>
      <c r="F2632" s="657">
        <v>287388375</v>
      </c>
      <c r="G2632" s="672">
        <v>410802386</v>
      </c>
      <c r="H2632" s="646">
        <v>46862</v>
      </c>
      <c r="I2632" s="646"/>
      <c r="K2632" s="57"/>
      <c r="L2632" s="57"/>
      <c r="M2632" s="638"/>
      <c r="N2632" s="638"/>
      <c r="O2632" s="57"/>
    </row>
    <row r="2633" spans="1:15">
      <c r="A2633" s="57"/>
      <c r="B2633" s="653">
        <v>45637</v>
      </c>
      <c r="C2633" s="654">
        <f t="shared" si="39"/>
        <v>10297283964</v>
      </c>
      <c r="D2633" s="57"/>
      <c r="E2633" s="57"/>
      <c r="F2633" s="657">
        <v>758593852</v>
      </c>
      <c r="G2633" s="672">
        <v>410966922</v>
      </c>
      <c r="H2633" s="646">
        <v>48736</v>
      </c>
      <c r="I2633" s="646"/>
      <c r="K2633" s="57"/>
      <c r="L2633" s="57"/>
      <c r="M2633" s="638"/>
      <c r="N2633" s="638"/>
      <c r="O2633" s="57"/>
    </row>
    <row r="2634" spans="1:15">
      <c r="A2634" s="57"/>
      <c r="B2634" s="653">
        <v>45638</v>
      </c>
      <c r="C2634" s="654">
        <f t="shared" si="39"/>
        <v>10421646885</v>
      </c>
      <c r="D2634" s="57"/>
      <c r="E2634" s="57"/>
      <c r="F2634" s="657">
        <v>882956773</v>
      </c>
      <c r="G2634" s="672">
        <v>411028598</v>
      </c>
      <c r="H2634" s="646">
        <v>47218</v>
      </c>
      <c r="I2634" s="646"/>
      <c r="K2634" s="57"/>
      <c r="L2634" s="57"/>
      <c r="M2634" s="638"/>
      <c r="N2634" s="638"/>
      <c r="O2634" s="57"/>
    </row>
    <row r="2635" spans="1:15">
      <c r="A2635" s="57"/>
      <c r="B2635" s="653">
        <v>45639</v>
      </c>
      <c r="C2635" s="654">
        <f t="shared" si="39"/>
        <v>10367062314</v>
      </c>
      <c r="D2635" s="57"/>
      <c r="E2635" s="57"/>
      <c r="F2635" s="657">
        <v>828372202</v>
      </c>
      <c r="G2635" s="672">
        <v>411129832</v>
      </c>
      <c r="H2635" s="646">
        <v>43132</v>
      </c>
      <c r="I2635" s="646"/>
      <c r="K2635" s="57"/>
      <c r="L2635" s="57"/>
      <c r="M2635" s="638"/>
      <c r="N2635" s="638"/>
      <c r="O2635" s="57"/>
    </row>
    <row r="2636" spans="1:15">
      <c r="A2636" s="57"/>
      <c r="B2636" s="653">
        <v>45640</v>
      </c>
      <c r="C2636" s="654">
        <f t="shared" si="39"/>
        <v>9752975290</v>
      </c>
      <c r="D2636" s="57"/>
      <c r="E2636" s="57"/>
      <c r="F2636" s="657">
        <v>214285178</v>
      </c>
      <c r="G2636" s="672">
        <v>411172121</v>
      </c>
      <c r="H2636" s="646">
        <v>48472</v>
      </c>
      <c r="I2636" s="646"/>
      <c r="K2636" s="57"/>
      <c r="L2636" s="57"/>
      <c r="M2636" s="638"/>
      <c r="N2636" s="638"/>
      <c r="O2636" s="57"/>
    </row>
    <row r="2637" spans="1:15">
      <c r="A2637" s="57"/>
      <c r="B2637" s="653">
        <v>45641</v>
      </c>
      <c r="C2637" s="654">
        <f t="shared" si="39"/>
        <v>10074583557</v>
      </c>
      <c r="D2637" s="57"/>
      <c r="E2637" s="57"/>
      <c r="F2637" s="657">
        <v>535893445</v>
      </c>
      <c r="G2637" s="672">
        <v>411398211</v>
      </c>
      <c r="H2637" s="646">
        <v>44729</v>
      </c>
      <c r="I2637" s="646"/>
      <c r="K2637" s="57"/>
      <c r="L2637" s="57"/>
      <c r="M2637" s="638"/>
      <c r="N2637" s="638"/>
      <c r="O2637" s="57"/>
    </row>
    <row r="2638" spans="1:15">
      <c r="A2638" s="57"/>
      <c r="B2638" s="653">
        <v>45642</v>
      </c>
      <c r="C2638" s="654">
        <f t="shared" si="39"/>
        <v>10235304582</v>
      </c>
      <c r="D2638" s="57"/>
      <c r="E2638" s="57"/>
      <c r="F2638" s="657">
        <v>696614470</v>
      </c>
      <c r="G2638" s="672">
        <v>411456434</v>
      </c>
      <c r="H2638" s="646">
        <v>48819</v>
      </c>
      <c r="I2638" s="646"/>
      <c r="K2638" s="57"/>
      <c r="L2638" s="57"/>
      <c r="M2638" s="638"/>
      <c r="N2638" s="638"/>
      <c r="O2638" s="57"/>
    </row>
    <row r="2639" spans="1:15">
      <c r="A2639" s="57"/>
      <c r="B2639" s="653">
        <v>45643</v>
      </c>
      <c r="C2639" s="654">
        <f t="shared" si="39"/>
        <v>9850320116</v>
      </c>
      <c r="D2639" s="57"/>
      <c r="E2639" s="57"/>
      <c r="F2639" s="657">
        <v>311630004</v>
      </c>
      <c r="G2639" s="672">
        <v>411516998</v>
      </c>
      <c r="H2639" s="646">
        <v>48904</v>
      </c>
      <c r="I2639" s="646"/>
      <c r="K2639" s="57"/>
      <c r="L2639" s="57"/>
      <c r="M2639" s="638"/>
      <c r="N2639" s="638"/>
      <c r="O2639" s="57"/>
    </row>
    <row r="2640" spans="1:15">
      <c r="A2640" s="57"/>
      <c r="B2640" s="653">
        <v>45644</v>
      </c>
      <c r="C2640" s="654">
        <f t="shared" si="39"/>
        <v>10079291960</v>
      </c>
      <c r="D2640" s="57"/>
      <c r="E2640" s="57"/>
      <c r="F2640" s="657">
        <v>540601848</v>
      </c>
      <c r="G2640" s="672">
        <v>411567746</v>
      </c>
      <c r="H2640" s="646">
        <v>49790</v>
      </c>
      <c r="I2640" s="646"/>
      <c r="K2640" s="57"/>
      <c r="L2640" s="57"/>
      <c r="M2640" s="638"/>
      <c r="N2640" s="638"/>
      <c r="O2640" s="57"/>
    </row>
    <row r="2641" spans="1:15">
      <c r="A2641" s="57"/>
      <c r="B2641" s="653">
        <v>45645</v>
      </c>
      <c r="C2641" s="654">
        <f t="shared" si="39"/>
        <v>10433071416</v>
      </c>
      <c r="D2641" s="57"/>
      <c r="E2641" s="57"/>
      <c r="F2641" s="657">
        <v>894381304</v>
      </c>
      <c r="G2641" s="672">
        <v>411982979</v>
      </c>
      <c r="H2641" s="646">
        <v>45969</v>
      </c>
      <c r="I2641" s="646"/>
      <c r="K2641" s="57"/>
      <c r="L2641" s="57"/>
      <c r="M2641" s="638"/>
      <c r="N2641" s="638"/>
      <c r="O2641" s="57"/>
    </row>
    <row r="2642" spans="1:15">
      <c r="A2642" s="57"/>
      <c r="B2642" s="653">
        <v>45646</v>
      </c>
      <c r="C2642" s="654">
        <f t="shared" si="39"/>
        <v>10292013797</v>
      </c>
      <c r="D2642" s="57"/>
      <c r="E2642" s="57"/>
      <c r="F2642" s="657">
        <v>753323685</v>
      </c>
      <c r="G2642" s="672">
        <v>412201858</v>
      </c>
      <c r="H2642" s="646">
        <v>48146</v>
      </c>
      <c r="I2642" s="646"/>
      <c r="K2642" s="57"/>
      <c r="L2642" s="57"/>
      <c r="M2642" s="638"/>
      <c r="N2642" s="638"/>
      <c r="O2642" s="57"/>
    </row>
    <row r="2643" spans="1:15">
      <c r="A2643" s="57"/>
      <c r="B2643" s="653">
        <v>45647</v>
      </c>
      <c r="C2643" s="654">
        <f t="shared" si="39"/>
        <v>10441101141</v>
      </c>
      <c r="D2643" s="57"/>
      <c r="E2643" s="57"/>
      <c r="F2643" s="657">
        <v>902411029</v>
      </c>
      <c r="G2643" s="672">
        <v>412327538</v>
      </c>
      <c r="H2643" s="646">
        <v>49421</v>
      </c>
      <c r="I2643" s="646"/>
      <c r="K2643" s="57"/>
      <c r="L2643" s="57"/>
      <c r="M2643" s="638"/>
      <c r="N2643" s="638"/>
      <c r="O2643" s="57"/>
    </row>
    <row r="2644" spans="1:15">
      <c r="A2644" s="57"/>
      <c r="B2644" s="653">
        <v>45648</v>
      </c>
      <c r="C2644" s="654">
        <f t="shared" si="39"/>
        <v>9979279391</v>
      </c>
      <c r="D2644" s="57"/>
      <c r="E2644" s="57"/>
      <c r="F2644" s="657">
        <v>440589279</v>
      </c>
      <c r="G2644" s="672">
        <v>412407200</v>
      </c>
      <c r="H2644" s="646">
        <v>45921</v>
      </c>
      <c r="I2644" s="646"/>
      <c r="K2644" s="57"/>
      <c r="L2644" s="57"/>
      <c r="M2644" s="638"/>
      <c r="N2644" s="638"/>
      <c r="O2644" s="57"/>
    </row>
    <row r="2645" spans="1:15">
      <c r="A2645" s="57"/>
      <c r="B2645" s="653">
        <v>45649</v>
      </c>
      <c r="C2645" s="654">
        <f t="shared" si="39"/>
        <v>10125685644</v>
      </c>
      <c r="D2645" s="57"/>
      <c r="E2645" s="57"/>
      <c r="F2645" s="657">
        <v>586995532</v>
      </c>
      <c r="G2645" s="672">
        <v>412523088</v>
      </c>
      <c r="H2645" s="646">
        <v>49036</v>
      </c>
      <c r="I2645" s="646"/>
      <c r="K2645" s="57"/>
      <c r="L2645" s="57"/>
      <c r="M2645" s="638"/>
      <c r="N2645" s="638"/>
      <c r="O2645" s="57"/>
    </row>
    <row r="2646" spans="1:15">
      <c r="A2646" s="57"/>
      <c r="B2646" s="653">
        <v>45650</v>
      </c>
      <c r="C2646" s="654">
        <f t="shared" si="39"/>
        <v>9900963528</v>
      </c>
      <c r="D2646" s="57"/>
      <c r="E2646" s="57"/>
      <c r="F2646" s="657">
        <v>362273416</v>
      </c>
      <c r="G2646" s="672">
        <v>412542370</v>
      </c>
      <c r="H2646" s="646">
        <v>43502</v>
      </c>
      <c r="I2646" s="646"/>
      <c r="K2646" s="57"/>
      <c r="L2646" s="57"/>
      <c r="M2646" s="638"/>
      <c r="N2646" s="638"/>
      <c r="O2646" s="57"/>
    </row>
    <row r="2647" spans="1:15">
      <c r="A2647" s="57"/>
      <c r="B2647" s="653">
        <v>45651</v>
      </c>
      <c r="C2647" s="654">
        <f t="shared" si="39"/>
        <v>9852213690</v>
      </c>
      <c r="D2647" s="57"/>
      <c r="E2647" s="57"/>
      <c r="F2647" s="657">
        <v>313523578</v>
      </c>
      <c r="G2647" s="672">
        <v>412578059</v>
      </c>
      <c r="H2647" s="646">
        <v>46884</v>
      </c>
      <c r="I2647" s="646"/>
      <c r="K2647" s="57"/>
      <c r="L2647" s="57"/>
      <c r="M2647" s="638"/>
      <c r="N2647" s="638"/>
      <c r="O2647" s="57"/>
    </row>
    <row r="2648" spans="1:15">
      <c r="A2648" s="57"/>
      <c r="B2648" s="653">
        <v>45652</v>
      </c>
      <c r="C2648" s="654">
        <f t="shared" si="39"/>
        <v>10400570040</v>
      </c>
      <c r="D2648" s="57"/>
      <c r="E2648" s="57"/>
      <c r="F2648" s="657">
        <v>861879928</v>
      </c>
      <c r="G2648" s="672">
        <v>412610525</v>
      </c>
      <c r="H2648" s="646">
        <v>49155</v>
      </c>
      <c r="I2648" s="646"/>
      <c r="K2648" s="57"/>
      <c r="L2648" s="57"/>
      <c r="M2648" s="638"/>
      <c r="N2648" s="638"/>
      <c r="O2648" s="57"/>
    </row>
    <row r="2649" spans="1:15">
      <c r="A2649" s="57"/>
      <c r="B2649" s="653">
        <v>45653</v>
      </c>
      <c r="C2649" s="654">
        <f t="shared" si="39"/>
        <v>9996712824</v>
      </c>
      <c r="D2649" s="57"/>
      <c r="E2649" s="57"/>
      <c r="F2649" s="657">
        <v>458022712</v>
      </c>
      <c r="G2649" s="672">
        <v>412642680</v>
      </c>
      <c r="H2649" s="646">
        <v>47605</v>
      </c>
      <c r="I2649" s="646"/>
      <c r="K2649" s="57"/>
      <c r="L2649" s="57"/>
      <c r="M2649" s="638"/>
      <c r="N2649" s="638"/>
      <c r="O2649" s="57"/>
    </row>
    <row r="2650" spans="1:15">
      <c r="A2650" s="57"/>
      <c r="B2650" s="653">
        <v>45654</v>
      </c>
      <c r="C2650" s="654">
        <f t="shared" si="39"/>
        <v>9811131251</v>
      </c>
      <c r="D2650" s="57"/>
      <c r="E2650" s="57"/>
      <c r="F2650" s="657">
        <v>272441139</v>
      </c>
      <c r="G2650" s="672">
        <v>412797423</v>
      </c>
      <c r="H2650" s="646">
        <v>47370</v>
      </c>
      <c r="I2650" s="646"/>
      <c r="K2650" s="57"/>
      <c r="L2650" s="57"/>
      <c r="M2650" s="638"/>
      <c r="N2650" s="638"/>
      <c r="O2650" s="57"/>
    </row>
    <row r="2651" spans="1:15">
      <c r="A2651" s="57"/>
      <c r="B2651" s="653">
        <v>45655</v>
      </c>
      <c r="C2651" s="654">
        <f t="shared" si="39"/>
        <v>10062725380</v>
      </c>
      <c r="D2651" s="57"/>
      <c r="E2651" s="57"/>
      <c r="F2651" s="657">
        <v>524035268</v>
      </c>
      <c r="G2651" s="672">
        <v>413076280</v>
      </c>
      <c r="H2651" s="646">
        <v>43803</v>
      </c>
      <c r="I2651" s="646"/>
      <c r="K2651" s="57"/>
      <c r="L2651" s="57"/>
      <c r="M2651" s="638"/>
      <c r="N2651" s="638"/>
      <c r="O2651" s="57"/>
    </row>
    <row r="2652" spans="1:15">
      <c r="A2652" s="57"/>
      <c r="B2652" s="653">
        <v>45656</v>
      </c>
      <c r="C2652" s="654">
        <f t="shared" si="39"/>
        <v>10525274604</v>
      </c>
      <c r="D2652" s="57"/>
      <c r="E2652" s="57"/>
      <c r="F2652" s="657">
        <v>986584492</v>
      </c>
      <c r="G2652" s="672">
        <v>413464517</v>
      </c>
      <c r="H2652" s="646">
        <v>47867</v>
      </c>
      <c r="I2652" s="646"/>
      <c r="K2652" s="57"/>
      <c r="L2652" s="57"/>
      <c r="M2652" s="638"/>
      <c r="N2652" s="638"/>
      <c r="O2652" s="57"/>
    </row>
    <row r="2653" spans="1:15">
      <c r="A2653" s="57"/>
      <c r="B2653" s="653">
        <v>45657</v>
      </c>
      <c r="C2653" s="654">
        <f t="shared" si="39"/>
        <v>10067807443</v>
      </c>
      <c r="D2653" s="57"/>
      <c r="E2653" s="57"/>
      <c r="F2653" s="657">
        <v>529117331</v>
      </c>
      <c r="G2653" s="672">
        <v>413603268</v>
      </c>
      <c r="H2653" s="646">
        <v>45590</v>
      </c>
      <c r="I2653" s="646"/>
      <c r="K2653" s="57"/>
      <c r="L2653" s="57"/>
      <c r="M2653" s="638"/>
      <c r="N2653" s="638"/>
      <c r="O2653" s="57"/>
    </row>
    <row r="2654" spans="1:15">
      <c r="A2654" s="57"/>
      <c r="B2654" s="653">
        <v>45658</v>
      </c>
      <c r="C2654" s="654">
        <f t="shared" si="39"/>
        <v>10112249262</v>
      </c>
      <c r="D2654" s="57"/>
      <c r="E2654" s="57"/>
      <c r="F2654" s="657">
        <v>573559150</v>
      </c>
      <c r="G2654" s="672">
        <v>413809891</v>
      </c>
      <c r="H2654" s="646">
        <v>47056</v>
      </c>
      <c r="I2654" s="646"/>
      <c r="K2654" s="57"/>
      <c r="L2654" s="57"/>
      <c r="M2654" s="638"/>
      <c r="N2654" s="638"/>
      <c r="O2654" s="57"/>
    </row>
    <row r="2655" spans="1:15">
      <c r="A2655" s="57"/>
      <c r="B2655" s="653">
        <v>45659</v>
      </c>
      <c r="C2655" s="654">
        <f t="shared" si="39"/>
        <v>10096024117</v>
      </c>
      <c r="D2655" s="57"/>
      <c r="E2655" s="57"/>
      <c r="F2655" s="657">
        <v>557334005</v>
      </c>
      <c r="G2655" s="672">
        <v>413858279</v>
      </c>
      <c r="H2655" s="646">
        <v>44751</v>
      </c>
      <c r="I2655" s="646"/>
      <c r="K2655" s="57"/>
      <c r="L2655" s="57"/>
      <c r="M2655" s="638"/>
      <c r="N2655" s="638"/>
      <c r="O2655" s="57"/>
    </row>
    <row r="2656" spans="1:15">
      <c r="A2656" s="57"/>
      <c r="B2656" s="653">
        <v>45660</v>
      </c>
      <c r="C2656" s="654">
        <f t="shared" ref="C2656:C2719" si="40">F2656+(F$88*28679+98765)+(G$88*6587+87654)+(E$88*9537+76543)+(J$88*5713+4528)</f>
        <v>10253139393</v>
      </c>
      <c r="D2656" s="57"/>
      <c r="E2656" s="57"/>
      <c r="F2656" s="657">
        <v>714449281</v>
      </c>
      <c r="G2656" s="672">
        <v>413890559</v>
      </c>
      <c r="H2656" s="646">
        <v>45170</v>
      </c>
      <c r="I2656" s="646"/>
      <c r="K2656" s="57"/>
      <c r="L2656" s="57"/>
      <c r="M2656" s="638"/>
      <c r="N2656" s="638"/>
      <c r="O2656" s="57"/>
    </row>
    <row r="2657" spans="1:15">
      <c r="A2657" s="57"/>
      <c r="B2657" s="653">
        <v>45661</v>
      </c>
      <c r="C2657" s="654">
        <f t="shared" si="40"/>
        <v>10182210435</v>
      </c>
      <c r="D2657" s="57"/>
      <c r="E2657" s="57"/>
      <c r="F2657" s="657">
        <v>643520323</v>
      </c>
      <c r="G2657" s="672">
        <v>414117138</v>
      </c>
      <c r="H2657" s="646">
        <v>43316</v>
      </c>
      <c r="I2657" s="646"/>
      <c r="K2657" s="57"/>
      <c r="L2657" s="57"/>
      <c r="M2657" s="638"/>
      <c r="N2657" s="638"/>
      <c r="O2657" s="57"/>
    </row>
    <row r="2658" spans="1:15">
      <c r="A2658" s="57"/>
      <c r="B2658" s="653">
        <v>45662</v>
      </c>
      <c r="C2658" s="654">
        <f t="shared" si="40"/>
        <v>10276371664</v>
      </c>
      <c r="D2658" s="57"/>
      <c r="E2658" s="57"/>
      <c r="F2658" s="657">
        <v>737681552</v>
      </c>
      <c r="G2658" s="672">
        <v>414371692</v>
      </c>
      <c r="H2658" s="646">
        <v>48385</v>
      </c>
      <c r="I2658" s="646"/>
      <c r="K2658" s="57"/>
      <c r="L2658" s="57"/>
      <c r="M2658" s="638"/>
      <c r="N2658" s="638"/>
      <c r="O2658" s="57"/>
    </row>
    <row r="2659" spans="1:15">
      <c r="A2659" s="57"/>
      <c r="B2659" s="653">
        <v>45663</v>
      </c>
      <c r="C2659" s="654">
        <f t="shared" si="40"/>
        <v>9905386180</v>
      </c>
      <c r="D2659" s="57"/>
      <c r="E2659" s="57"/>
      <c r="F2659" s="657">
        <v>366696068</v>
      </c>
      <c r="G2659" s="672">
        <v>414560731</v>
      </c>
      <c r="H2659" s="646">
        <v>43062</v>
      </c>
      <c r="I2659" s="646"/>
      <c r="K2659" s="57"/>
      <c r="L2659" s="57"/>
      <c r="M2659" s="638"/>
      <c r="N2659" s="638"/>
      <c r="O2659" s="57"/>
    </row>
    <row r="2660" spans="1:15">
      <c r="A2660" s="57"/>
      <c r="B2660" s="653">
        <v>45664</v>
      </c>
      <c r="C2660" s="654">
        <f t="shared" si="40"/>
        <v>10062393381</v>
      </c>
      <c r="D2660" s="57"/>
      <c r="E2660" s="57"/>
      <c r="F2660" s="657">
        <v>523703269</v>
      </c>
      <c r="G2660" s="672">
        <v>414587923</v>
      </c>
      <c r="H2660" s="646">
        <v>49093</v>
      </c>
      <c r="I2660" s="646"/>
      <c r="K2660" s="57"/>
      <c r="L2660" s="57"/>
      <c r="M2660" s="638"/>
      <c r="N2660" s="638"/>
      <c r="O2660" s="57"/>
    </row>
    <row r="2661" spans="1:15">
      <c r="A2661" s="57"/>
      <c r="B2661" s="653">
        <v>45665</v>
      </c>
      <c r="C2661" s="654">
        <f t="shared" si="40"/>
        <v>10399985609</v>
      </c>
      <c r="D2661" s="57"/>
      <c r="E2661" s="57"/>
      <c r="F2661" s="657">
        <v>861295497</v>
      </c>
      <c r="G2661" s="672">
        <v>414774861</v>
      </c>
      <c r="H2661" s="646">
        <v>45451</v>
      </c>
      <c r="I2661" s="646"/>
      <c r="K2661" s="57"/>
      <c r="L2661" s="57"/>
      <c r="M2661" s="638"/>
      <c r="N2661" s="638"/>
      <c r="O2661" s="57"/>
    </row>
    <row r="2662" spans="1:15">
      <c r="A2662" s="57"/>
      <c r="B2662" s="653">
        <v>45666</v>
      </c>
      <c r="C2662" s="654">
        <f t="shared" si="40"/>
        <v>10492374508</v>
      </c>
      <c r="D2662" s="57"/>
      <c r="E2662" s="57"/>
      <c r="F2662" s="657">
        <v>953684396</v>
      </c>
      <c r="G2662" s="672">
        <v>414807983</v>
      </c>
      <c r="H2662" s="646">
        <v>43501</v>
      </c>
      <c r="I2662" s="646"/>
      <c r="K2662" s="57"/>
      <c r="L2662" s="57"/>
      <c r="M2662" s="638"/>
      <c r="N2662" s="638"/>
      <c r="O2662" s="57"/>
    </row>
    <row r="2663" spans="1:15">
      <c r="A2663" s="57"/>
      <c r="B2663" s="653">
        <v>45667</v>
      </c>
      <c r="C2663" s="654">
        <f t="shared" si="40"/>
        <v>10364423354</v>
      </c>
      <c r="D2663" s="57"/>
      <c r="E2663" s="57"/>
      <c r="F2663" s="657">
        <v>825733242</v>
      </c>
      <c r="G2663" s="672">
        <v>414834699</v>
      </c>
      <c r="H2663" s="646">
        <v>47209</v>
      </c>
      <c r="I2663" s="646"/>
      <c r="K2663" s="57"/>
      <c r="L2663" s="57"/>
      <c r="M2663" s="638"/>
      <c r="N2663" s="638"/>
      <c r="O2663" s="57"/>
    </row>
    <row r="2664" spans="1:15">
      <c r="A2664" s="57"/>
      <c r="B2664" s="653">
        <v>45668</v>
      </c>
      <c r="C2664" s="654">
        <f t="shared" si="40"/>
        <v>10168668097</v>
      </c>
      <c r="D2664" s="57"/>
      <c r="E2664" s="57"/>
      <c r="F2664" s="657">
        <v>629977985</v>
      </c>
      <c r="G2664" s="672">
        <v>414848917</v>
      </c>
      <c r="H2664" s="646">
        <v>46399</v>
      </c>
      <c r="I2664" s="646"/>
      <c r="K2664" s="57"/>
      <c r="L2664" s="57"/>
      <c r="M2664" s="638"/>
      <c r="N2664" s="638"/>
      <c r="O2664" s="57"/>
    </row>
    <row r="2665" spans="1:15">
      <c r="A2665" s="57"/>
      <c r="B2665" s="653">
        <v>45669</v>
      </c>
      <c r="C2665" s="654">
        <f t="shared" si="40"/>
        <v>10096088002</v>
      </c>
      <c r="D2665" s="57"/>
      <c r="E2665" s="57"/>
      <c r="F2665" s="657">
        <v>557397890</v>
      </c>
      <c r="G2665" s="672">
        <v>414851564</v>
      </c>
      <c r="H2665" s="646">
        <v>48853</v>
      </c>
      <c r="I2665" s="646"/>
      <c r="K2665" s="57"/>
      <c r="L2665" s="57"/>
      <c r="M2665" s="638"/>
      <c r="N2665" s="638"/>
      <c r="O2665" s="57"/>
    </row>
    <row r="2666" spans="1:15">
      <c r="A2666" s="57"/>
      <c r="B2666" s="653">
        <v>45670</v>
      </c>
      <c r="C2666" s="654">
        <f t="shared" si="40"/>
        <v>10330953313</v>
      </c>
      <c r="D2666" s="57"/>
      <c r="E2666" s="57"/>
      <c r="F2666" s="657">
        <v>792263201</v>
      </c>
      <c r="G2666" s="672">
        <v>414932776</v>
      </c>
      <c r="H2666" s="646">
        <v>46574</v>
      </c>
      <c r="I2666" s="646"/>
      <c r="K2666" s="57"/>
      <c r="L2666" s="57"/>
      <c r="M2666" s="638"/>
      <c r="N2666" s="638"/>
      <c r="O2666" s="57"/>
    </row>
    <row r="2667" spans="1:15">
      <c r="A2667" s="57"/>
      <c r="B2667" s="653">
        <v>45671</v>
      </c>
      <c r="C2667" s="654">
        <f t="shared" si="40"/>
        <v>9985301709</v>
      </c>
      <c r="D2667" s="57"/>
      <c r="E2667" s="57"/>
      <c r="F2667" s="657">
        <v>446611597</v>
      </c>
      <c r="G2667" s="672">
        <v>414955711</v>
      </c>
      <c r="H2667" s="646">
        <v>43161</v>
      </c>
      <c r="I2667" s="646"/>
      <c r="K2667" s="57"/>
      <c r="L2667" s="57"/>
      <c r="M2667" s="638"/>
      <c r="N2667" s="638"/>
      <c r="O2667" s="57"/>
    </row>
    <row r="2668" spans="1:15">
      <c r="A2668" s="57"/>
      <c r="B2668" s="653">
        <v>45672</v>
      </c>
      <c r="C2668" s="654">
        <f t="shared" si="40"/>
        <v>9962020275</v>
      </c>
      <c r="D2668" s="57"/>
      <c r="E2668" s="57"/>
      <c r="F2668" s="657">
        <v>423330163</v>
      </c>
      <c r="G2668" s="672">
        <v>415241592</v>
      </c>
      <c r="H2668" s="646">
        <v>45419</v>
      </c>
      <c r="I2668" s="646"/>
      <c r="K2668" s="57"/>
      <c r="L2668" s="57"/>
      <c r="M2668" s="638"/>
      <c r="N2668" s="638"/>
      <c r="O2668" s="57"/>
    </row>
    <row r="2669" spans="1:15">
      <c r="A2669" s="57"/>
      <c r="B2669" s="653">
        <v>45673</v>
      </c>
      <c r="C2669" s="654">
        <f t="shared" si="40"/>
        <v>9788915352</v>
      </c>
      <c r="D2669" s="57"/>
      <c r="E2669" s="57"/>
      <c r="F2669" s="657">
        <v>250225240</v>
      </c>
      <c r="G2669" s="672">
        <v>415321357</v>
      </c>
      <c r="H2669" s="646">
        <v>49755</v>
      </c>
      <c r="I2669" s="646"/>
      <c r="K2669" s="57"/>
      <c r="L2669" s="57"/>
      <c r="M2669" s="638"/>
      <c r="N2669" s="638"/>
      <c r="O2669" s="57"/>
    </row>
    <row r="2670" spans="1:15">
      <c r="A2670" s="57"/>
      <c r="B2670" s="653">
        <v>45674</v>
      </c>
      <c r="C2670" s="654">
        <f t="shared" si="40"/>
        <v>10342562450</v>
      </c>
      <c r="D2670" s="57"/>
      <c r="E2670" s="57"/>
      <c r="F2670" s="657">
        <v>803872338</v>
      </c>
      <c r="G2670" s="672">
        <v>415494629</v>
      </c>
      <c r="H2670" s="646">
        <v>43867</v>
      </c>
      <c r="I2670" s="646"/>
      <c r="K2670" s="57"/>
      <c r="L2670" s="57"/>
      <c r="M2670" s="638"/>
      <c r="N2670" s="638"/>
      <c r="O2670" s="57"/>
    </row>
    <row r="2671" spans="1:15">
      <c r="A2671" s="57"/>
      <c r="B2671" s="653">
        <v>45675</v>
      </c>
      <c r="C2671" s="654">
        <f t="shared" si="40"/>
        <v>10047717241</v>
      </c>
      <c r="D2671" s="57"/>
      <c r="E2671" s="57"/>
      <c r="F2671" s="657">
        <v>509027129</v>
      </c>
      <c r="G2671" s="672">
        <v>415506951</v>
      </c>
      <c r="H2671" s="646">
        <v>45749</v>
      </c>
      <c r="I2671" s="646"/>
      <c r="K2671" s="57"/>
      <c r="L2671" s="57"/>
      <c r="M2671" s="638"/>
      <c r="N2671" s="638"/>
      <c r="O2671" s="57"/>
    </row>
    <row r="2672" spans="1:15">
      <c r="A2672" s="57"/>
      <c r="B2672" s="653">
        <v>45676</v>
      </c>
      <c r="C2672" s="654">
        <f t="shared" si="40"/>
        <v>10171670659</v>
      </c>
      <c r="D2672" s="57"/>
      <c r="E2672" s="57"/>
      <c r="F2672" s="657">
        <v>632980547</v>
      </c>
      <c r="G2672" s="672">
        <v>415529940</v>
      </c>
      <c r="H2672" s="646">
        <v>48443</v>
      </c>
      <c r="I2672" s="646"/>
      <c r="K2672" s="57"/>
      <c r="L2672" s="57"/>
      <c r="M2672" s="638"/>
      <c r="N2672" s="638"/>
      <c r="O2672" s="57"/>
    </row>
    <row r="2673" spans="1:15">
      <c r="A2673" s="57"/>
      <c r="B2673" s="653">
        <v>45677</v>
      </c>
      <c r="C2673" s="654">
        <f t="shared" si="40"/>
        <v>10522059379</v>
      </c>
      <c r="D2673" s="57"/>
      <c r="E2673" s="57"/>
      <c r="F2673" s="657">
        <v>983369267</v>
      </c>
      <c r="G2673" s="672">
        <v>415686815</v>
      </c>
      <c r="H2673" s="646">
        <v>43991</v>
      </c>
      <c r="I2673" s="646"/>
      <c r="K2673" s="57"/>
      <c r="L2673" s="57"/>
      <c r="M2673" s="638"/>
      <c r="N2673" s="638"/>
      <c r="O2673" s="57"/>
    </row>
    <row r="2674" spans="1:15">
      <c r="A2674" s="57"/>
      <c r="B2674" s="653">
        <v>45678</v>
      </c>
      <c r="C2674" s="654">
        <f t="shared" si="40"/>
        <v>9727225836</v>
      </c>
      <c r="D2674" s="57"/>
      <c r="E2674" s="57"/>
      <c r="F2674" s="657">
        <v>188535724</v>
      </c>
      <c r="G2674" s="672">
        <v>415745298</v>
      </c>
      <c r="H2674" s="646">
        <v>46883</v>
      </c>
      <c r="I2674" s="646"/>
      <c r="K2674" s="57"/>
      <c r="L2674" s="57"/>
      <c r="M2674" s="638"/>
      <c r="N2674" s="638"/>
      <c r="O2674" s="57"/>
    </row>
    <row r="2675" spans="1:15">
      <c r="A2675" s="57"/>
      <c r="B2675" s="653">
        <v>45679</v>
      </c>
      <c r="C2675" s="654">
        <f t="shared" si="40"/>
        <v>9756230270</v>
      </c>
      <c r="D2675" s="57"/>
      <c r="E2675" s="57"/>
      <c r="F2675" s="657">
        <v>217540158</v>
      </c>
      <c r="G2675" s="672">
        <v>415765139</v>
      </c>
      <c r="H2675" s="646">
        <v>45775</v>
      </c>
      <c r="I2675" s="646"/>
      <c r="K2675" s="57"/>
      <c r="L2675" s="57"/>
      <c r="M2675" s="638"/>
      <c r="N2675" s="638"/>
      <c r="O2675" s="57"/>
    </row>
    <row r="2676" spans="1:15">
      <c r="A2676" s="57"/>
      <c r="B2676" s="653">
        <v>45680</v>
      </c>
      <c r="C2676" s="654">
        <f t="shared" si="40"/>
        <v>9949090225</v>
      </c>
      <c r="D2676" s="57"/>
      <c r="E2676" s="57"/>
      <c r="F2676" s="657">
        <v>410400113</v>
      </c>
      <c r="G2676" s="672">
        <v>415835915</v>
      </c>
      <c r="H2676" s="646">
        <v>49893</v>
      </c>
      <c r="I2676" s="646"/>
      <c r="K2676" s="57"/>
      <c r="L2676" s="57"/>
      <c r="M2676" s="638"/>
      <c r="N2676" s="638"/>
      <c r="O2676" s="57"/>
    </row>
    <row r="2677" spans="1:15">
      <c r="A2677" s="57"/>
      <c r="B2677" s="653">
        <v>45681</v>
      </c>
      <c r="C2677" s="654">
        <f t="shared" si="40"/>
        <v>10097054641</v>
      </c>
      <c r="D2677" s="57"/>
      <c r="E2677" s="57"/>
      <c r="F2677" s="657">
        <v>558364529</v>
      </c>
      <c r="G2677" s="672">
        <v>415929634</v>
      </c>
      <c r="H2677" s="646">
        <v>46312</v>
      </c>
      <c r="I2677" s="646"/>
      <c r="K2677" s="57"/>
      <c r="L2677" s="57"/>
      <c r="M2677" s="638"/>
      <c r="N2677" s="638"/>
      <c r="O2677" s="57"/>
    </row>
    <row r="2678" spans="1:15">
      <c r="A2678" s="57"/>
      <c r="B2678" s="653">
        <v>45682</v>
      </c>
      <c r="C2678" s="654">
        <f t="shared" si="40"/>
        <v>10106958975</v>
      </c>
      <c r="D2678" s="57"/>
      <c r="E2678" s="57"/>
      <c r="F2678" s="657">
        <v>568268863</v>
      </c>
      <c r="G2678" s="672">
        <v>416039550</v>
      </c>
      <c r="H2678" s="646">
        <v>44898</v>
      </c>
      <c r="I2678" s="646"/>
      <c r="K2678" s="57"/>
      <c r="L2678" s="57"/>
      <c r="M2678" s="638"/>
      <c r="N2678" s="638"/>
      <c r="O2678" s="57"/>
    </row>
    <row r="2679" spans="1:15">
      <c r="A2679" s="57"/>
      <c r="B2679" s="653">
        <v>45683</v>
      </c>
      <c r="C2679" s="654">
        <f t="shared" si="40"/>
        <v>9727605487</v>
      </c>
      <c r="D2679" s="57"/>
      <c r="E2679" s="57"/>
      <c r="F2679" s="657">
        <v>188915375</v>
      </c>
      <c r="G2679" s="672">
        <v>416237792</v>
      </c>
      <c r="H2679" s="646">
        <v>44416</v>
      </c>
      <c r="I2679" s="646"/>
      <c r="K2679" s="57"/>
      <c r="L2679" s="57"/>
      <c r="M2679" s="638"/>
      <c r="N2679" s="638"/>
      <c r="O2679" s="57"/>
    </row>
    <row r="2680" spans="1:15">
      <c r="A2680" s="57"/>
      <c r="B2680" s="653">
        <v>45684</v>
      </c>
      <c r="C2680" s="654">
        <f t="shared" si="40"/>
        <v>10287197057</v>
      </c>
      <c r="D2680" s="57"/>
      <c r="E2680" s="57"/>
      <c r="F2680" s="657">
        <v>748506945</v>
      </c>
      <c r="G2680" s="672">
        <v>416239859</v>
      </c>
      <c r="H2680" s="646">
        <v>49654</v>
      </c>
      <c r="I2680" s="646"/>
      <c r="K2680" s="57"/>
      <c r="L2680" s="57"/>
      <c r="M2680" s="638"/>
      <c r="N2680" s="638"/>
      <c r="O2680" s="57"/>
    </row>
    <row r="2681" spans="1:15">
      <c r="A2681" s="57"/>
      <c r="B2681" s="653">
        <v>45685</v>
      </c>
      <c r="C2681" s="654">
        <f t="shared" si="40"/>
        <v>9875687130</v>
      </c>
      <c r="D2681" s="57"/>
      <c r="E2681" s="57"/>
      <c r="F2681" s="657">
        <v>336997018</v>
      </c>
      <c r="G2681" s="672">
        <v>416447910</v>
      </c>
      <c r="H2681" s="646">
        <v>49019</v>
      </c>
      <c r="I2681" s="646"/>
      <c r="K2681" s="57"/>
      <c r="L2681" s="57"/>
      <c r="M2681" s="638"/>
      <c r="N2681" s="638"/>
      <c r="O2681" s="57"/>
    </row>
    <row r="2682" spans="1:15">
      <c r="A2682" s="57"/>
      <c r="B2682" s="653">
        <v>45686</v>
      </c>
      <c r="C2682" s="654">
        <f t="shared" si="40"/>
        <v>10030768650</v>
      </c>
      <c r="D2682" s="57"/>
      <c r="E2682" s="57"/>
      <c r="F2682" s="657">
        <v>492078538</v>
      </c>
      <c r="G2682" s="672">
        <v>416513272</v>
      </c>
      <c r="H2682" s="646">
        <v>49383</v>
      </c>
      <c r="I2682" s="646"/>
      <c r="K2682" s="57"/>
      <c r="L2682" s="57"/>
      <c r="M2682" s="638"/>
      <c r="N2682" s="638"/>
      <c r="O2682" s="57"/>
    </row>
    <row r="2683" spans="1:15">
      <c r="A2683" s="57"/>
      <c r="B2683" s="653">
        <v>45687</v>
      </c>
      <c r="C2683" s="654">
        <f t="shared" si="40"/>
        <v>9982030014</v>
      </c>
      <c r="D2683" s="57"/>
      <c r="E2683" s="57"/>
      <c r="F2683" s="657">
        <v>443339902</v>
      </c>
      <c r="G2683" s="672">
        <v>416523997</v>
      </c>
      <c r="H2683" s="646">
        <v>49653</v>
      </c>
      <c r="I2683" s="646"/>
      <c r="K2683" s="57"/>
      <c r="L2683" s="57"/>
      <c r="M2683" s="638"/>
      <c r="N2683" s="638"/>
      <c r="O2683" s="57"/>
    </row>
    <row r="2684" spans="1:15">
      <c r="A2684" s="57"/>
      <c r="B2684" s="653">
        <v>45688</v>
      </c>
      <c r="C2684" s="654">
        <f t="shared" si="40"/>
        <v>10432935230</v>
      </c>
      <c r="D2684" s="57"/>
      <c r="E2684" s="57"/>
      <c r="F2684" s="657">
        <v>894245118</v>
      </c>
      <c r="G2684" s="672">
        <v>416617163</v>
      </c>
      <c r="H2684" s="646">
        <v>44649</v>
      </c>
      <c r="I2684" s="646"/>
      <c r="K2684" s="57"/>
      <c r="L2684" s="57"/>
      <c r="M2684" s="638"/>
      <c r="N2684" s="638"/>
      <c r="O2684" s="57"/>
    </row>
    <row r="2685" spans="1:15">
      <c r="A2685" s="57"/>
      <c r="B2685" s="653">
        <v>45689</v>
      </c>
      <c r="C2685" s="654">
        <f t="shared" si="40"/>
        <v>10340113642</v>
      </c>
      <c r="D2685" s="57"/>
      <c r="E2685" s="57"/>
      <c r="F2685" s="657">
        <v>801423530</v>
      </c>
      <c r="G2685" s="672">
        <v>416622760</v>
      </c>
      <c r="H2685" s="646">
        <v>46221</v>
      </c>
      <c r="I2685" s="646"/>
      <c r="K2685" s="57"/>
      <c r="L2685" s="57"/>
      <c r="M2685" s="638"/>
      <c r="N2685" s="638"/>
      <c r="O2685" s="57"/>
    </row>
    <row r="2686" spans="1:15">
      <c r="A2686" s="57"/>
      <c r="B2686" s="653">
        <v>45690</v>
      </c>
      <c r="C2686" s="654">
        <f t="shared" si="40"/>
        <v>10304445547</v>
      </c>
      <c r="D2686" s="57"/>
      <c r="E2686" s="57"/>
      <c r="F2686" s="657">
        <v>765755435</v>
      </c>
      <c r="G2686" s="672">
        <v>416667278</v>
      </c>
      <c r="H2686" s="646">
        <v>50068</v>
      </c>
      <c r="I2686" s="646"/>
      <c r="K2686" s="57"/>
      <c r="L2686" s="57"/>
      <c r="M2686" s="638"/>
      <c r="N2686" s="638"/>
      <c r="O2686" s="57"/>
    </row>
    <row r="2687" spans="1:15">
      <c r="A2687" s="57"/>
      <c r="B2687" s="653">
        <v>45691</v>
      </c>
      <c r="C2687" s="654">
        <f t="shared" si="40"/>
        <v>10374401610</v>
      </c>
      <c r="D2687" s="57"/>
      <c r="E2687" s="57"/>
      <c r="F2687" s="657">
        <v>835711498</v>
      </c>
      <c r="G2687" s="672">
        <v>416682996</v>
      </c>
      <c r="H2687" s="646">
        <v>48749</v>
      </c>
      <c r="I2687" s="646"/>
      <c r="K2687" s="57"/>
      <c r="L2687" s="57"/>
      <c r="M2687" s="638"/>
      <c r="N2687" s="638"/>
      <c r="O2687" s="57"/>
    </row>
    <row r="2688" spans="1:15">
      <c r="A2688" s="57"/>
      <c r="B2688" s="653">
        <v>45692</v>
      </c>
      <c r="C2688" s="654">
        <f t="shared" si="40"/>
        <v>10254720522</v>
      </c>
      <c r="D2688" s="57"/>
      <c r="E2688" s="57"/>
      <c r="F2688" s="657">
        <v>716030410</v>
      </c>
      <c r="G2688" s="672">
        <v>416770275</v>
      </c>
      <c r="H2688" s="646">
        <v>50121</v>
      </c>
      <c r="I2688" s="646"/>
      <c r="K2688" s="57"/>
      <c r="L2688" s="57"/>
      <c r="M2688" s="638"/>
      <c r="N2688" s="638"/>
      <c r="O2688" s="57"/>
    </row>
    <row r="2689" spans="1:15">
      <c r="A2689" s="57"/>
      <c r="B2689" s="653">
        <v>45693</v>
      </c>
      <c r="C2689" s="654">
        <f t="shared" si="40"/>
        <v>10072463512</v>
      </c>
      <c r="D2689" s="57"/>
      <c r="E2689" s="57"/>
      <c r="F2689" s="657">
        <v>533773400</v>
      </c>
      <c r="G2689" s="672">
        <v>416798477</v>
      </c>
      <c r="H2689" s="646">
        <v>49201</v>
      </c>
      <c r="I2689" s="646"/>
      <c r="K2689" s="57"/>
      <c r="L2689" s="57"/>
      <c r="M2689" s="638"/>
      <c r="N2689" s="638"/>
      <c r="O2689" s="57"/>
    </row>
    <row r="2690" spans="1:15">
      <c r="A2690" s="57"/>
      <c r="B2690" s="653">
        <v>45694</v>
      </c>
      <c r="C2690" s="654">
        <f t="shared" si="40"/>
        <v>9850760301</v>
      </c>
      <c r="D2690" s="57"/>
      <c r="E2690" s="57"/>
      <c r="F2690" s="657">
        <v>312070189</v>
      </c>
      <c r="G2690" s="672">
        <v>416807362</v>
      </c>
      <c r="H2690" s="646">
        <v>43740</v>
      </c>
      <c r="I2690" s="646"/>
      <c r="K2690" s="57"/>
      <c r="L2690" s="57"/>
      <c r="M2690" s="638"/>
      <c r="N2690" s="638"/>
      <c r="O2690" s="57"/>
    </row>
    <row r="2691" spans="1:15">
      <c r="A2691" s="57"/>
      <c r="B2691" s="653">
        <v>45695</v>
      </c>
      <c r="C2691" s="654">
        <f t="shared" si="40"/>
        <v>10155809796</v>
      </c>
      <c r="D2691" s="57"/>
      <c r="E2691" s="57"/>
      <c r="F2691" s="657">
        <v>617119684</v>
      </c>
      <c r="G2691" s="672">
        <v>417173383</v>
      </c>
      <c r="H2691" s="646">
        <v>44875</v>
      </c>
      <c r="I2691" s="646"/>
      <c r="K2691" s="57"/>
      <c r="L2691" s="57"/>
      <c r="M2691" s="638"/>
      <c r="N2691" s="638"/>
      <c r="O2691" s="57"/>
    </row>
    <row r="2692" spans="1:15">
      <c r="A2692" s="57"/>
      <c r="B2692" s="653">
        <v>45696</v>
      </c>
      <c r="C2692" s="654">
        <f t="shared" si="40"/>
        <v>10300405227</v>
      </c>
      <c r="D2692" s="57"/>
      <c r="E2692" s="57"/>
      <c r="F2692" s="657">
        <v>761715115</v>
      </c>
      <c r="G2692" s="672">
        <v>417445638</v>
      </c>
      <c r="H2692" s="646">
        <v>44402</v>
      </c>
      <c r="I2692" s="646"/>
      <c r="K2692" s="57"/>
      <c r="L2692" s="57"/>
      <c r="M2692" s="638"/>
      <c r="N2692" s="638"/>
      <c r="O2692" s="57"/>
    </row>
    <row r="2693" spans="1:15">
      <c r="A2693" s="57"/>
      <c r="B2693" s="653">
        <v>45697</v>
      </c>
      <c r="C2693" s="654">
        <f t="shared" si="40"/>
        <v>10091678619</v>
      </c>
      <c r="D2693" s="57"/>
      <c r="E2693" s="57"/>
      <c r="F2693" s="657">
        <v>552988507</v>
      </c>
      <c r="G2693" s="672">
        <v>417452492</v>
      </c>
      <c r="H2693" s="646">
        <v>46800</v>
      </c>
      <c r="I2693" s="646"/>
      <c r="K2693" s="57"/>
      <c r="L2693" s="57"/>
      <c r="M2693" s="638"/>
      <c r="N2693" s="638"/>
      <c r="O2693" s="57"/>
    </row>
    <row r="2694" spans="1:15">
      <c r="A2694" s="57"/>
      <c r="B2694" s="653">
        <v>45698</v>
      </c>
      <c r="C2694" s="654">
        <f t="shared" si="40"/>
        <v>10510793793</v>
      </c>
      <c r="D2694" s="57"/>
      <c r="E2694" s="57"/>
      <c r="F2694" s="657">
        <v>972103681</v>
      </c>
      <c r="G2694" s="672">
        <v>417738112</v>
      </c>
      <c r="H2694" s="646">
        <v>43504</v>
      </c>
      <c r="I2694" s="646"/>
      <c r="K2694" s="57"/>
      <c r="L2694" s="57"/>
      <c r="M2694" s="638"/>
      <c r="N2694" s="638"/>
      <c r="O2694" s="57"/>
    </row>
    <row r="2695" spans="1:15">
      <c r="A2695" s="57"/>
      <c r="B2695" s="653">
        <v>45699</v>
      </c>
      <c r="C2695" s="654">
        <f t="shared" si="40"/>
        <v>10123563955</v>
      </c>
      <c r="D2695" s="57"/>
      <c r="E2695" s="57"/>
      <c r="F2695" s="657">
        <v>584873843</v>
      </c>
      <c r="G2695" s="672">
        <v>417796165</v>
      </c>
      <c r="H2695" s="646">
        <v>45873</v>
      </c>
      <c r="I2695" s="646"/>
      <c r="K2695" s="57"/>
      <c r="L2695" s="57"/>
      <c r="M2695" s="638"/>
      <c r="N2695" s="638"/>
      <c r="O2695" s="57"/>
    </row>
    <row r="2696" spans="1:15">
      <c r="A2696" s="57"/>
      <c r="B2696" s="653">
        <v>45700</v>
      </c>
      <c r="C2696" s="654">
        <f t="shared" si="40"/>
        <v>9903349367</v>
      </c>
      <c r="D2696" s="57"/>
      <c r="E2696" s="57"/>
      <c r="F2696" s="657">
        <v>364659255</v>
      </c>
      <c r="G2696" s="672">
        <v>417839671</v>
      </c>
      <c r="H2696" s="646">
        <v>46031</v>
      </c>
      <c r="I2696" s="646"/>
      <c r="K2696" s="57"/>
      <c r="L2696" s="57"/>
      <c r="M2696" s="638"/>
      <c r="N2696" s="638"/>
      <c r="O2696" s="57"/>
    </row>
    <row r="2697" spans="1:15">
      <c r="A2697" s="57"/>
      <c r="B2697" s="653">
        <v>45701</v>
      </c>
      <c r="C2697" s="654">
        <f t="shared" si="40"/>
        <v>9834553893</v>
      </c>
      <c r="D2697" s="57"/>
      <c r="E2697" s="57"/>
      <c r="F2697" s="657">
        <v>295863781</v>
      </c>
      <c r="G2697" s="672">
        <v>417889024</v>
      </c>
      <c r="H2697" s="646">
        <v>49480</v>
      </c>
      <c r="I2697" s="646"/>
      <c r="K2697" s="57"/>
      <c r="L2697" s="57"/>
      <c r="M2697" s="638"/>
      <c r="N2697" s="638"/>
      <c r="O2697" s="57"/>
    </row>
    <row r="2698" spans="1:15">
      <c r="A2698" s="57"/>
      <c r="B2698" s="653">
        <v>45702</v>
      </c>
      <c r="C2698" s="654">
        <f t="shared" si="40"/>
        <v>10077663346</v>
      </c>
      <c r="D2698" s="57"/>
      <c r="E2698" s="57"/>
      <c r="F2698" s="657">
        <v>538973234</v>
      </c>
      <c r="G2698" s="672">
        <v>417892681</v>
      </c>
      <c r="H2698" s="646">
        <v>45402</v>
      </c>
      <c r="I2698" s="646"/>
      <c r="K2698" s="57"/>
      <c r="L2698" s="57"/>
      <c r="M2698" s="638"/>
      <c r="N2698" s="638"/>
      <c r="O2698" s="57"/>
    </row>
    <row r="2699" spans="1:15">
      <c r="A2699" s="57"/>
      <c r="B2699" s="653">
        <v>45703</v>
      </c>
      <c r="C2699" s="654">
        <f t="shared" si="40"/>
        <v>9755479758</v>
      </c>
      <c r="D2699" s="57"/>
      <c r="E2699" s="57"/>
      <c r="F2699" s="657">
        <v>216789646</v>
      </c>
      <c r="G2699" s="672">
        <v>417904994</v>
      </c>
      <c r="H2699" s="646">
        <v>49950</v>
      </c>
      <c r="I2699" s="646"/>
      <c r="K2699" s="57"/>
      <c r="L2699" s="57"/>
      <c r="M2699" s="638"/>
      <c r="N2699" s="638"/>
      <c r="O2699" s="57"/>
    </row>
    <row r="2700" spans="1:15">
      <c r="A2700" s="57"/>
      <c r="B2700" s="653">
        <v>45704</v>
      </c>
      <c r="C2700" s="654">
        <f t="shared" si="40"/>
        <v>9649491652</v>
      </c>
      <c r="D2700" s="57"/>
      <c r="E2700" s="57"/>
      <c r="F2700" s="657">
        <v>110801540</v>
      </c>
      <c r="G2700" s="672">
        <v>418087596</v>
      </c>
      <c r="H2700" s="646">
        <v>46811</v>
      </c>
      <c r="I2700" s="646"/>
      <c r="K2700" s="57"/>
      <c r="L2700" s="57"/>
      <c r="M2700" s="638"/>
      <c r="N2700" s="638"/>
      <c r="O2700" s="57"/>
    </row>
    <row r="2701" spans="1:15">
      <c r="A2701" s="57"/>
      <c r="B2701" s="653">
        <v>45705</v>
      </c>
      <c r="C2701" s="654">
        <f t="shared" si="40"/>
        <v>9960842549</v>
      </c>
      <c r="D2701" s="57"/>
      <c r="E2701" s="57"/>
      <c r="F2701" s="657">
        <v>422152437</v>
      </c>
      <c r="G2701" s="672">
        <v>418101967</v>
      </c>
      <c r="H2701" s="646">
        <v>43831</v>
      </c>
      <c r="I2701" s="646"/>
      <c r="K2701" s="57"/>
      <c r="L2701" s="57"/>
      <c r="M2701" s="638"/>
      <c r="N2701" s="638"/>
      <c r="O2701" s="57"/>
    </row>
    <row r="2702" spans="1:15">
      <c r="A2702" s="57"/>
      <c r="B2702" s="653">
        <v>45706</v>
      </c>
      <c r="C2702" s="654">
        <f t="shared" si="40"/>
        <v>9970055716</v>
      </c>
      <c r="D2702" s="57"/>
      <c r="E2702" s="57"/>
      <c r="F2702" s="657">
        <v>431365604</v>
      </c>
      <c r="G2702" s="672">
        <v>418509495</v>
      </c>
      <c r="H2702" s="646">
        <v>46812</v>
      </c>
      <c r="I2702" s="646"/>
      <c r="K2702" s="57"/>
      <c r="L2702" s="57"/>
      <c r="M2702" s="638"/>
      <c r="N2702" s="638"/>
      <c r="O2702" s="57"/>
    </row>
    <row r="2703" spans="1:15">
      <c r="A2703" s="57"/>
      <c r="B2703" s="653">
        <v>45707</v>
      </c>
      <c r="C2703" s="654">
        <f t="shared" si="40"/>
        <v>9919648521</v>
      </c>
      <c r="D2703" s="57"/>
      <c r="E2703" s="57"/>
      <c r="F2703" s="657">
        <v>380958409</v>
      </c>
      <c r="G2703" s="672">
        <v>418576829</v>
      </c>
      <c r="H2703" s="646">
        <v>47727</v>
      </c>
      <c r="I2703" s="646"/>
      <c r="K2703" s="57"/>
      <c r="L2703" s="57"/>
      <c r="M2703" s="638"/>
      <c r="N2703" s="638"/>
      <c r="O2703" s="57"/>
    </row>
    <row r="2704" spans="1:15">
      <c r="A2704" s="57"/>
      <c r="B2704" s="653">
        <v>45708</v>
      </c>
      <c r="C2704" s="654">
        <f t="shared" si="40"/>
        <v>9763206121</v>
      </c>
      <c r="D2704" s="57"/>
      <c r="E2704" s="57"/>
      <c r="F2704" s="657">
        <v>224516009</v>
      </c>
      <c r="G2704" s="672">
        <v>418609861</v>
      </c>
      <c r="H2704" s="646">
        <v>49500</v>
      </c>
      <c r="I2704" s="646"/>
      <c r="K2704" s="57"/>
      <c r="L2704" s="57"/>
      <c r="M2704" s="638"/>
      <c r="N2704" s="638"/>
      <c r="O2704" s="57"/>
    </row>
    <row r="2705" spans="1:15">
      <c r="A2705" s="57"/>
      <c r="B2705" s="653">
        <v>45709</v>
      </c>
      <c r="C2705" s="654">
        <f t="shared" si="40"/>
        <v>9784343239</v>
      </c>
      <c r="D2705" s="57"/>
      <c r="E2705" s="57"/>
      <c r="F2705" s="657">
        <v>245653127</v>
      </c>
      <c r="G2705" s="672">
        <v>418781673</v>
      </c>
      <c r="H2705" s="646">
        <v>47787</v>
      </c>
      <c r="I2705" s="646"/>
      <c r="K2705" s="57"/>
      <c r="L2705" s="57"/>
      <c r="M2705" s="638"/>
      <c r="N2705" s="638"/>
      <c r="O2705" s="57"/>
    </row>
    <row r="2706" spans="1:15">
      <c r="A2706" s="57"/>
      <c r="B2706" s="653">
        <v>45710</v>
      </c>
      <c r="C2706" s="654">
        <f t="shared" si="40"/>
        <v>9672962659</v>
      </c>
      <c r="D2706" s="57"/>
      <c r="E2706" s="57"/>
      <c r="F2706" s="657">
        <v>134272547</v>
      </c>
      <c r="G2706" s="672">
        <v>419093409</v>
      </c>
      <c r="H2706" s="646">
        <v>49990</v>
      </c>
      <c r="I2706" s="646"/>
      <c r="K2706" s="57"/>
      <c r="L2706" s="57"/>
      <c r="M2706" s="638"/>
      <c r="N2706" s="638"/>
      <c r="O2706" s="57"/>
    </row>
    <row r="2707" spans="1:15">
      <c r="A2707" s="57"/>
      <c r="B2707" s="653">
        <v>45711</v>
      </c>
      <c r="C2707" s="654">
        <f t="shared" si="40"/>
        <v>10527208572</v>
      </c>
      <c r="D2707" s="57"/>
      <c r="E2707" s="57"/>
      <c r="F2707" s="657">
        <v>988518460</v>
      </c>
      <c r="G2707" s="672">
        <v>419098778</v>
      </c>
      <c r="H2707" s="646">
        <v>45558</v>
      </c>
      <c r="I2707" s="646"/>
      <c r="K2707" s="57"/>
      <c r="L2707" s="57"/>
      <c r="M2707" s="638"/>
      <c r="N2707" s="638"/>
      <c r="O2707" s="57"/>
    </row>
    <row r="2708" spans="1:15">
      <c r="A2708" s="57"/>
      <c r="B2708" s="653">
        <v>45712</v>
      </c>
      <c r="C2708" s="654">
        <f t="shared" si="40"/>
        <v>10154599051</v>
      </c>
      <c r="D2708" s="57"/>
      <c r="E2708" s="57"/>
      <c r="F2708" s="657">
        <v>615908939</v>
      </c>
      <c r="G2708" s="672">
        <v>419245397</v>
      </c>
      <c r="H2708" s="646">
        <v>45960</v>
      </c>
      <c r="I2708" s="646"/>
      <c r="K2708" s="57"/>
      <c r="L2708" s="57"/>
      <c r="M2708" s="638"/>
      <c r="N2708" s="638"/>
      <c r="O2708" s="57"/>
    </row>
    <row r="2709" spans="1:15">
      <c r="A2709" s="57"/>
      <c r="B2709" s="653">
        <v>45713</v>
      </c>
      <c r="C2709" s="654">
        <f t="shared" si="40"/>
        <v>10228303760</v>
      </c>
      <c r="D2709" s="57"/>
      <c r="E2709" s="57"/>
      <c r="F2709" s="657">
        <v>689613648</v>
      </c>
      <c r="G2709" s="672">
        <v>419277496</v>
      </c>
      <c r="H2709" s="646">
        <v>48141</v>
      </c>
      <c r="I2709" s="646"/>
      <c r="K2709" s="57"/>
      <c r="L2709" s="57"/>
      <c r="M2709" s="638"/>
      <c r="N2709" s="638"/>
      <c r="O2709" s="57"/>
    </row>
    <row r="2710" spans="1:15">
      <c r="A2710" s="57"/>
      <c r="B2710" s="653">
        <v>45714</v>
      </c>
      <c r="C2710" s="654">
        <f t="shared" si="40"/>
        <v>10400006100</v>
      </c>
      <c r="D2710" s="57"/>
      <c r="E2710" s="57"/>
      <c r="F2710" s="657">
        <v>861315988</v>
      </c>
      <c r="G2710" s="672">
        <v>419456941</v>
      </c>
      <c r="H2710" s="646">
        <v>49128</v>
      </c>
      <c r="I2710" s="646"/>
      <c r="K2710" s="57"/>
      <c r="L2710" s="57"/>
      <c r="M2710" s="638"/>
      <c r="N2710" s="638"/>
      <c r="O2710" s="57"/>
    </row>
    <row r="2711" spans="1:15">
      <c r="A2711" s="57"/>
      <c r="B2711" s="653">
        <v>45715</v>
      </c>
      <c r="C2711" s="654">
        <f t="shared" si="40"/>
        <v>10208565358</v>
      </c>
      <c r="D2711" s="57"/>
      <c r="E2711" s="57"/>
      <c r="F2711" s="657">
        <v>669875246</v>
      </c>
      <c r="G2711" s="672">
        <v>419584283</v>
      </c>
      <c r="H2711" s="646">
        <v>50027</v>
      </c>
      <c r="I2711" s="646"/>
      <c r="K2711" s="57"/>
      <c r="L2711" s="57"/>
      <c r="M2711" s="638"/>
      <c r="N2711" s="638"/>
      <c r="O2711" s="57"/>
    </row>
    <row r="2712" spans="1:15">
      <c r="A2712" s="57"/>
      <c r="B2712" s="653">
        <v>45716</v>
      </c>
      <c r="C2712" s="654">
        <f t="shared" si="40"/>
        <v>10272673622</v>
      </c>
      <c r="D2712" s="57"/>
      <c r="E2712" s="57"/>
      <c r="F2712" s="657">
        <v>733983510</v>
      </c>
      <c r="G2712" s="672">
        <v>419744935</v>
      </c>
      <c r="H2712" s="646">
        <v>48292</v>
      </c>
      <c r="I2712" s="646"/>
      <c r="K2712" s="57"/>
      <c r="L2712" s="57"/>
      <c r="M2712" s="638"/>
      <c r="N2712" s="638"/>
      <c r="O2712" s="57"/>
    </row>
    <row r="2713" spans="1:15">
      <c r="A2713" s="57"/>
      <c r="B2713" s="653">
        <v>45717</v>
      </c>
      <c r="C2713" s="654">
        <f t="shared" si="40"/>
        <v>10000317654</v>
      </c>
      <c r="D2713" s="57"/>
      <c r="E2713" s="57"/>
      <c r="F2713" s="657">
        <v>461627542</v>
      </c>
      <c r="G2713" s="672">
        <v>419752696</v>
      </c>
      <c r="H2713" s="646">
        <v>47851</v>
      </c>
      <c r="I2713" s="646"/>
      <c r="K2713" s="57"/>
      <c r="L2713" s="57"/>
      <c r="M2713" s="638"/>
      <c r="N2713" s="638"/>
      <c r="O2713" s="57"/>
    </row>
    <row r="2714" spans="1:15">
      <c r="A2714" s="57"/>
      <c r="B2714" s="653">
        <v>45718</v>
      </c>
      <c r="C2714" s="654">
        <f t="shared" si="40"/>
        <v>9745921407</v>
      </c>
      <c r="D2714" s="57"/>
      <c r="E2714" s="57"/>
      <c r="F2714" s="657">
        <v>207231295</v>
      </c>
      <c r="G2714" s="672">
        <v>420011202</v>
      </c>
      <c r="H2714" s="646">
        <v>49451</v>
      </c>
      <c r="I2714" s="646"/>
      <c r="K2714" s="57"/>
      <c r="L2714" s="57"/>
      <c r="M2714" s="638"/>
      <c r="N2714" s="638"/>
      <c r="O2714" s="57"/>
    </row>
    <row r="2715" spans="1:15">
      <c r="A2715" s="57"/>
      <c r="B2715" s="653">
        <v>45719</v>
      </c>
      <c r="C2715" s="654">
        <f t="shared" si="40"/>
        <v>9731213268</v>
      </c>
      <c r="D2715" s="57"/>
      <c r="E2715" s="57"/>
      <c r="F2715" s="657">
        <v>192523156</v>
      </c>
      <c r="G2715" s="672">
        <v>420148544</v>
      </c>
      <c r="H2715" s="646">
        <v>44914</v>
      </c>
      <c r="I2715" s="646"/>
      <c r="K2715" s="57"/>
      <c r="L2715" s="57"/>
      <c r="M2715" s="638"/>
      <c r="N2715" s="638"/>
      <c r="O2715" s="57"/>
    </row>
    <row r="2716" spans="1:15">
      <c r="A2716" s="57"/>
      <c r="B2716" s="653">
        <v>45720</v>
      </c>
      <c r="C2716" s="654">
        <f t="shared" si="40"/>
        <v>10409178473</v>
      </c>
      <c r="D2716" s="57"/>
      <c r="E2716" s="57"/>
      <c r="F2716" s="657">
        <v>870488361</v>
      </c>
      <c r="G2716" s="672">
        <v>420248303</v>
      </c>
      <c r="H2716" s="646">
        <v>44440</v>
      </c>
      <c r="I2716" s="646"/>
      <c r="K2716" s="57"/>
      <c r="L2716" s="57"/>
      <c r="M2716" s="638"/>
      <c r="N2716" s="638"/>
      <c r="O2716" s="57"/>
    </row>
    <row r="2717" spans="1:15">
      <c r="A2717" s="57"/>
      <c r="B2717" s="653">
        <v>45721</v>
      </c>
      <c r="C2717" s="654">
        <f t="shared" si="40"/>
        <v>9864147238</v>
      </c>
      <c r="D2717" s="57"/>
      <c r="E2717" s="57"/>
      <c r="F2717" s="657">
        <v>325457126</v>
      </c>
      <c r="G2717" s="672">
        <v>420381715</v>
      </c>
      <c r="H2717" s="646">
        <v>47898</v>
      </c>
      <c r="I2717" s="646"/>
      <c r="K2717" s="57"/>
      <c r="L2717" s="57"/>
      <c r="M2717" s="638"/>
      <c r="N2717" s="638"/>
      <c r="O2717" s="57"/>
    </row>
    <row r="2718" spans="1:15">
      <c r="A2718" s="57"/>
      <c r="B2718" s="653">
        <v>45722</v>
      </c>
      <c r="C2718" s="654">
        <f t="shared" si="40"/>
        <v>9935362761</v>
      </c>
      <c r="D2718" s="57"/>
      <c r="E2718" s="57"/>
      <c r="F2718" s="657">
        <v>396672649</v>
      </c>
      <c r="G2718" s="672">
        <v>420386559</v>
      </c>
      <c r="H2718" s="646">
        <v>48738</v>
      </c>
      <c r="I2718" s="646"/>
      <c r="K2718" s="57"/>
      <c r="L2718" s="57"/>
      <c r="M2718" s="638"/>
      <c r="N2718" s="638"/>
      <c r="O2718" s="57"/>
    </row>
    <row r="2719" spans="1:15">
      <c r="A2719" s="57"/>
      <c r="B2719" s="653">
        <v>45723</v>
      </c>
      <c r="C2719" s="654">
        <f t="shared" si="40"/>
        <v>10143866535</v>
      </c>
      <c r="D2719" s="57"/>
      <c r="E2719" s="57"/>
      <c r="F2719" s="657">
        <v>605176423</v>
      </c>
      <c r="G2719" s="672">
        <v>420410855</v>
      </c>
      <c r="H2719" s="646">
        <v>49199</v>
      </c>
      <c r="I2719" s="646"/>
      <c r="K2719" s="57"/>
      <c r="L2719" s="57"/>
      <c r="M2719" s="638"/>
      <c r="N2719" s="638"/>
      <c r="O2719" s="57"/>
    </row>
    <row r="2720" spans="1:15">
      <c r="A2720" s="57"/>
      <c r="B2720" s="653">
        <v>45724</v>
      </c>
      <c r="C2720" s="654">
        <f t="shared" ref="C2720:C2783" si="41">F2720+(F$88*28679+98765)+(G$88*6587+87654)+(E$88*9537+76543)+(J$88*5713+4528)</f>
        <v>10530272480</v>
      </c>
      <c r="D2720" s="57"/>
      <c r="E2720" s="57"/>
      <c r="F2720" s="657">
        <v>991582368</v>
      </c>
      <c r="G2720" s="672">
        <v>420494751</v>
      </c>
      <c r="H2720" s="646">
        <v>49408</v>
      </c>
      <c r="I2720" s="646"/>
      <c r="K2720" s="57"/>
      <c r="L2720" s="57"/>
      <c r="M2720" s="638"/>
      <c r="N2720" s="638"/>
      <c r="O2720" s="57"/>
    </row>
    <row r="2721" spans="1:15">
      <c r="A2721" s="57"/>
      <c r="B2721" s="653">
        <v>45725</v>
      </c>
      <c r="C2721" s="654">
        <f t="shared" si="41"/>
        <v>9920580886</v>
      </c>
      <c r="D2721" s="57"/>
      <c r="E2721" s="57"/>
      <c r="F2721" s="657">
        <v>381890774</v>
      </c>
      <c r="G2721" s="672">
        <v>420648588</v>
      </c>
      <c r="H2721" s="646">
        <v>44770</v>
      </c>
      <c r="I2721" s="646"/>
      <c r="K2721" s="57"/>
      <c r="L2721" s="57"/>
      <c r="M2721" s="638"/>
      <c r="N2721" s="638"/>
      <c r="O2721" s="57"/>
    </row>
    <row r="2722" spans="1:15">
      <c r="A2722" s="57"/>
      <c r="B2722" s="653">
        <v>45726</v>
      </c>
      <c r="C2722" s="654">
        <f t="shared" si="41"/>
        <v>9818305097</v>
      </c>
      <c r="D2722" s="57"/>
      <c r="E2722" s="57"/>
      <c r="F2722" s="657">
        <v>279614985</v>
      </c>
      <c r="G2722" s="672">
        <v>420739116</v>
      </c>
      <c r="H2722" s="646">
        <v>46662</v>
      </c>
      <c r="I2722" s="646"/>
      <c r="K2722" s="57"/>
      <c r="L2722" s="57"/>
      <c r="M2722" s="638"/>
      <c r="N2722" s="638"/>
      <c r="O2722" s="57"/>
    </row>
    <row r="2723" spans="1:15">
      <c r="A2723" s="57"/>
      <c r="B2723" s="653">
        <v>45727</v>
      </c>
      <c r="C2723" s="654">
        <f t="shared" si="41"/>
        <v>10149509585</v>
      </c>
      <c r="D2723" s="57"/>
      <c r="E2723" s="57"/>
      <c r="F2723" s="657">
        <v>610819473</v>
      </c>
      <c r="G2723" s="672">
        <v>420978325</v>
      </c>
      <c r="H2723" s="646">
        <v>49655</v>
      </c>
      <c r="I2723" s="646"/>
      <c r="K2723" s="57"/>
      <c r="L2723" s="57"/>
      <c r="M2723" s="638"/>
      <c r="N2723" s="638"/>
      <c r="O2723" s="57"/>
    </row>
    <row r="2724" spans="1:15">
      <c r="A2724" s="57"/>
      <c r="B2724" s="653">
        <v>45728</v>
      </c>
      <c r="C2724" s="654">
        <f t="shared" si="41"/>
        <v>10083375206</v>
      </c>
      <c r="D2724" s="57"/>
      <c r="E2724" s="57"/>
      <c r="F2724" s="657">
        <v>544685094</v>
      </c>
      <c r="G2724" s="672">
        <v>421202458</v>
      </c>
      <c r="H2724" s="646">
        <v>44432</v>
      </c>
      <c r="I2724" s="646"/>
      <c r="K2724" s="57"/>
      <c r="L2724" s="57"/>
      <c r="M2724" s="638"/>
      <c r="N2724" s="638"/>
      <c r="O2724" s="57"/>
    </row>
    <row r="2725" spans="1:15">
      <c r="A2725" s="57"/>
      <c r="B2725" s="653">
        <v>45729</v>
      </c>
      <c r="C2725" s="654">
        <f t="shared" si="41"/>
        <v>10049664454</v>
      </c>
      <c r="D2725" s="57"/>
      <c r="E2725" s="57"/>
      <c r="F2725" s="657">
        <v>510974342</v>
      </c>
      <c r="G2725" s="672">
        <v>421392767</v>
      </c>
      <c r="H2725" s="646">
        <v>46177</v>
      </c>
      <c r="I2725" s="646"/>
      <c r="K2725" s="57"/>
      <c r="L2725" s="57"/>
      <c r="M2725" s="638"/>
      <c r="N2725" s="638"/>
      <c r="O2725" s="57"/>
    </row>
    <row r="2726" spans="1:15">
      <c r="A2726" s="57"/>
      <c r="B2726" s="653">
        <v>45730</v>
      </c>
      <c r="C2726" s="654">
        <f t="shared" si="41"/>
        <v>10066431314</v>
      </c>
      <c r="D2726" s="57"/>
      <c r="E2726" s="57"/>
      <c r="F2726" s="657">
        <v>527741202</v>
      </c>
      <c r="G2726" s="672">
        <v>421397087</v>
      </c>
      <c r="H2726" s="646">
        <v>48177</v>
      </c>
      <c r="I2726" s="646"/>
      <c r="K2726" s="57"/>
      <c r="L2726" s="57"/>
      <c r="M2726" s="638"/>
      <c r="N2726" s="638"/>
      <c r="O2726" s="57"/>
    </row>
    <row r="2727" spans="1:15">
      <c r="A2727" s="57"/>
      <c r="B2727" s="653">
        <v>45731</v>
      </c>
      <c r="C2727" s="654">
        <f t="shared" si="41"/>
        <v>9792086988</v>
      </c>
      <c r="D2727" s="57"/>
      <c r="E2727" s="57"/>
      <c r="F2727" s="657">
        <v>253396876</v>
      </c>
      <c r="G2727" s="672">
        <v>421604681</v>
      </c>
      <c r="H2727" s="646">
        <v>44710</v>
      </c>
      <c r="I2727" s="646"/>
      <c r="K2727" s="57"/>
      <c r="L2727" s="57"/>
      <c r="M2727" s="638"/>
      <c r="N2727" s="638"/>
      <c r="O2727" s="57"/>
    </row>
    <row r="2728" spans="1:15">
      <c r="A2728" s="57"/>
      <c r="B2728" s="653">
        <v>45732</v>
      </c>
      <c r="C2728" s="654">
        <f t="shared" si="41"/>
        <v>9824458092</v>
      </c>
      <c r="D2728" s="57"/>
      <c r="E2728" s="57"/>
      <c r="F2728" s="657">
        <v>285767980</v>
      </c>
      <c r="G2728" s="672">
        <v>421712056</v>
      </c>
      <c r="H2728" s="646">
        <v>43808</v>
      </c>
      <c r="I2728" s="646"/>
      <c r="K2728" s="57"/>
      <c r="L2728" s="57"/>
      <c r="M2728" s="638"/>
      <c r="N2728" s="638"/>
      <c r="O2728" s="57"/>
    </row>
    <row r="2729" spans="1:15">
      <c r="A2729" s="57"/>
      <c r="B2729" s="653">
        <v>45733</v>
      </c>
      <c r="C2729" s="654">
        <f t="shared" si="41"/>
        <v>10532479020</v>
      </c>
      <c r="D2729" s="57"/>
      <c r="E2729" s="57"/>
      <c r="F2729" s="657">
        <v>993788908</v>
      </c>
      <c r="G2729" s="672">
        <v>421844513</v>
      </c>
      <c r="H2729" s="646">
        <v>45496</v>
      </c>
      <c r="I2729" s="646"/>
      <c r="K2729" s="57"/>
      <c r="L2729" s="57"/>
      <c r="M2729" s="638"/>
      <c r="N2729" s="638"/>
      <c r="O2729" s="57"/>
    </row>
    <row r="2730" spans="1:15">
      <c r="A2730" s="57"/>
      <c r="B2730" s="653">
        <v>45734</v>
      </c>
      <c r="C2730" s="654">
        <f t="shared" si="41"/>
        <v>9715938089</v>
      </c>
      <c r="D2730" s="57"/>
      <c r="E2730" s="57"/>
      <c r="F2730" s="657">
        <v>177247977</v>
      </c>
      <c r="G2730" s="672">
        <v>421880558</v>
      </c>
      <c r="H2730" s="646">
        <v>43511</v>
      </c>
      <c r="I2730" s="646"/>
      <c r="K2730" s="57"/>
      <c r="L2730" s="57"/>
      <c r="M2730" s="638"/>
      <c r="N2730" s="638"/>
      <c r="O2730" s="57"/>
    </row>
    <row r="2731" spans="1:15">
      <c r="A2731" s="57"/>
      <c r="B2731" s="653">
        <v>45735</v>
      </c>
      <c r="C2731" s="654">
        <f t="shared" si="41"/>
        <v>10246317625</v>
      </c>
      <c r="D2731" s="57"/>
      <c r="E2731" s="57"/>
      <c r="F2731" s="657">
        <v>707627513</v>
      </c>
      <c r="G2731" s="672">
        <v>421880756</v>
      </c>
      <c r="H2731" s="646">
        <v>48830</v>
      </c>
      <c r="I2731" s="646"/>
      <c r="K2731" s="57"/>
      <c r="L2731" s="57"/>
      <c r="M2731" s="638"/>
      <c r="N2731" s="638"/>
      <c r="O2731" s="57"/>
    </row>
    <row r="2732" spans="1:15">
      <c r="A2732" s="57"/>
      <c r="B2732" s="653">
        <v>45736</v>
      </c>
      <c r="C2732" s="654">
        <f t="shared" si="41"/>
        <v>10101105994</v>
      </c>
      <c r="D2732" s="57"/>
      <c r="E2732" s="57"/>
      <c r="F2732" s="657">
        <v>562415882</v>
      </c>
      <c r="G2732" s="672">
        <v>421930193</v>
      </c>
      <c r="H2732" s="646">
        <v>46183</v>
      </c>
      <c r="I2732" s="646"/>
      <c r="K2732" s="57"/>
      <c r="L2732" s="57"/>
      <c r="M2732" s="638"/>
      <c r="N2732" s="638"/>
      <c r="O2732" s="57"/>
    </row>
    <row r="2733" spans="1:15">
      <c r="A2733" s="57"/>
      <c r="B2733" s="653">
        <v>45737</v>
      </c>
      <c r="C2733" s="654">
        <f t="shared" si="41"/>
        <v>9797288882</v>
      </c>
      <c r="D2733" s="57"/>
      <c r="E2733" s="57"/>
      <c r="F2733" s="657">
        <v>258598770</v>
      </c>
      <c r="G2733" s="672">
        <v>421960097</v>
      </c>
      <c r="H2733" s="646">
        <v>43274</v>
      </c>
      <c r="I2733" s="646"/>
      <c r="K2733" s="57"/>
      <c r="L2733" s="57"/>
      <c r="M2733" s="638"/>
      <c r="N2733" s="638"/>
      <c r="O2733" s="57"/>
    </row>
    <row r="2734" spans="1:15">
      <c r="A2734" s="57"/>
      <c r="B2734" s="653">
        <v>45738</v>
      </c>
      <c r="C2734" s="654">
        <f t="shared" si="41"/>
        <v>10518409008</v>
      </c>
      <c r="D2734" s="57"/>
      <c r="E2734" s="57"/>
      <c r="F2734" s="657">
        <v>979718896</v>
      </c>
      <c r="G2734" s="672">
        <v>422053326</v>
      </c>
      <c r="H2734" s="646">
        <v>45428</v>
      </c>
      <c r="I2734" s="646"/>
      <c r="K2734" s="57"/>
      <c r="L2734" s="57"/>
      <c r="M2734" s="638"/>
      <c r="N2734" s="638"/>
      <c r="O2734" s="57"/>
    </row>
    <row r="2735" spans="1:15">
      <c r="A2735" s="57"/>
      <c r="B2735" s="653">
        <v>45739</v>
      </c>
      <c r="C2735" s="654">
        <f t="shared" si="41"/>
        <v>10312746912</v>
      </c>
      <c r="D2735" s="57"/>
      <c r="E2735" s="57"/>
      <c r="F2735" s="657">
        <v>774056800</v>
      </c>
      <c r="G2735" s="672">
        <v>422131193</v>
      </c>
      <c r="H2735" s="646">
        <v>48376</v>
      </c>
      <c r="I2735" s="646"/>
      <c r="K2735" s="57"/>
      <c r="L2735" s="57"/>
      <c r="M2735" s="638"/>
      <c r="N2735" s="638"/>
      <c r="O2735" s="57"/>
    </row>
    <row r="2736" spans="1:15">
      <c r="A2736" s="57"/>
      <c r="B2736" s="653">
        <v>45740</v>
      </c>
      <c r="C2736" s="654">
        <f t="shared" si="41"/>
        <v>10423209661</v>
      </c>
      <c r="D2736" s="57"/>
      <c r="E2736" s="57"/>
      <c r="F2736" s="657">
        <v>884519549</v>
      </c>
      <c r="G2736" s="672">
        <v>422152437</v>
      </c>
      <c r="H2736" s="646">
        <v>45705</v>
      </c>
      <c r="I2736" s="646"/>
      <c r="K2736" s="57"/>
      <c r="L2736" s="57"/>
      <c r="M2736" s="638"/>
      <c r="N2736" s="638"/>
      <c r="O2736" s="57"/>
    </row>
    <row r="2737" spans="1:15">
      <c r="A2737" s="57"/>
      <c r="B2737" s="653">
        <v>45741</v>
      </c>
      <c r="C2737" s="654">
        <f t="shared" si="41"/>
        <v>10012699802</v>
      </c>
      <c r="D2737" s="57"/>
      <c r="E2737" s="57"/>
      <c r="F2737" s="657">
        <v>474009690</v>
      </c>
      <c r="G2737" s="672">
        <v>422167429</v>
      </c>
      <c r="H2737" s="646">
        <v>46620</v>
      </c>
      <c r="I2737" s="646"/>
      <c r="K2737" s="57"/>
      <c r="L2737" s="57"/>
      <c r="M2737" s="638"/>
      <c r="N2737" s="638"/>
      <c r="O2737" s="57"/>
    </row>
    <row r="2738" spans="1:15">
      <c r="A2738" s="57"/>
      <c r="B2738" s="653">
        <v>45742</v>
      </c>
      <c r="C2738" s="654">
        <f t="shared" si="41"/>
        <v>10225446988</v>
      </c>
      <c r="D2738" s="57"/>
      <c r="E2738" s="57"/>
      <c r="F2738" s="657">
        <v>686756876</v>
      </c>
      <c r="G2738" s="672">
        <v>422337869</v>
      </c>
      <c r="H2738" s="646">
        <v>49582</v>
      </c>
      <c r="I2738" s="646"/>
      <c r="K2738" s="57"/>
      <c r="L2738" s="57"/>
      <c r="M2738" s="638"/>
      <c r="N2738" s="638"/>
      <c r="O2738" s="57"/>
    </row>
    <row r="2739" spans="1:15">
      <c r="A2739" s="57"/>
      <c r="B2739" s="653">
        <v>45743</v>
      </c>
      <c r="C2739" s="654">
        <f t="shared" si="41"/>
        <v>10001528986</v>
      </c>
      <c r="D2739" s="57"/>
      <c r="E2739" s="57"/>
      <c r="F2739" s="657">
        <v>462838874</v>
      </c>
      <c r="G2739" s="672">
        <v>422565935</v>
      </c>
      <c r="H2739" s="646">
        <v>45246</v>
      </c>
      <c r="I2739" s="646"/>
      <c r="K2739" s="57"/>
      <c r="L2739" s="57"/>
      <c r="M2739" s="638"/>
      <c r="N2739" s="638"/>
      <c r="O2739" s="57"/>
    </row>
    <row r="2740" spans="1:15">
      <c r="A2740" s="57"/>
      <c r="B2740" s="653">
        <v>45744</v>
      </c>
      <c r="C2740" s="654">
        <f t="shared" si="41"/>
        <v>9851060241</v>
      </c>
      <c r="D2740" s="57"/>
      <c r="E2740" s="57"/>
      <c r="F2740" s="657">
        <v>312370129</v>
      </c>
      <c r="G2740" s="672">
        <v>422742570</v>
      </c>
      <c r="H2740" s="646">
        <v>50090</v>
      </c>
      <c r="I2740" s="646"/>
      <c r="K2740" s="57"/>
      <c r="L2740" s="57"/>
      <c r="M2740" s="638"/>
      <c r="N2740" s="638"/>
      <c r="O2740" s="57"/>
    </row>
    <row r="2741" spans="1:15">
      <c r="A2741" s="57"/>
      <c r="B2741" s="653">
        <v>45745</v>
      </c>
      <c r="C2741" s="654">
        <f t="shared" si="41"/>
        <v>9680861759</v>
      </c>
      <c r="D2741" s="57"/>
      <c r="E2741" s="57"/>
      <c r="F2741" s="657">
        <v>142171647</v>
      </c>
      <c r="G2741" s="672">
        <v>423000789</v>
      </c>
      <c r="H2741" s="646">
        <v>48634</v>
      </c>
      <c r="I2741" s="646"/>
      <c r="K2741" s="57"/>
      <c r="L2741" s="57"/>
      <c r="M2741" s="638"/>
      <c r="N2741" s="638"/>
      <c r="O2741" s="57"/>
    </row>
    <row r="2742" spans="1:15">
      <c r="A2742" s="57"/>
      <c r="B2742" s="653">
        <v>45746</v>
      </c>
      <c r="C2742" s="654">
        <f t="shared" si="41"/>
        <v>10150135214</v>
      </c>
      <c r="D2742" s="57"/>
      <c r="E2742" s="57"/>
      <c r="F2742" s="657">
        <v>611445102</v>
      </c>
      <c r="G2742" s="672">
        <v>423074988</v>
      </c>
      <c r="H2742" s="646">
        <v>45327</v>
      </c>
      <c r="I2742" s="646"/>
      <c r="K2742" s="57"/>
      <c r="L2742" s="57"/>
      <c r="M2742" s="638"/>
      <c r="N2742" s="638"/>
      <c r="O2742" s="57"/>
    </row>
    <row r="2743" spans="1:15">
      <c r="A2743" s="57"/>
      <c r="B2743" s="653">
        <v>45747</v>
      </c>
      <c r="C2743" s="654">
        <f t="shared" si="41"/>
        <v>10165247097</v>
      </c>
      <c r="D2743" s="57"/>
      <c r="E2743" s="57"/>
      <c r="F2743" s="657">
        <v>626556985</v>
      </c>
      <c r="G2743" s="672">
        <v>423100043</v>
      </c>
      <c r="H2743" s="646">
        <v>44758</v>
      </c>
      <c r="I2743" s="646"/>
      <c r="K2743" s="57"/>
      <c r="L2743" s="57"/>
      <c r="M2743" s="638"/>
      <c r="N2743" s="638"/>
      <c r="O2743" s="57"/>
    </row>
    <row r="2744" spans="1:15">
      <c r="A2744" s="57"/>
      <c r="B2744" s="653">
        <v>45748</v>
      </c>
      <c r="C2744" s="654">
        <f t="shared" si="41"/>
        <v>9973265939</v>
      </c>
      <c r="D2744" s="57"/>
      <c r="E2744" s="57"/>
      <c r="F2744" s="657">
        <v>434575827</v>
      </c>
      <c r="G2744" s="672">
        <v>423309468</v>
      </c>
      <c r="H2744" s="646">
        <v>50161</v>
      </c>
      <c r="I2744" s="646"/>
      <c r="K2744" s="57"/>
      <c r="L2744" s="57"/>
      <c r="M2744" s="638"/>
      <c r="N2744" s="638"/>
      <c r="O2744" s="57"/>
    </row>
    <row r="2745" spans="1:15">
      <c r="A2745" s="57"/>
      <c r="B2745" s="653">
        <v>45749</v>
      </c>
      <c r="C2745" s="654">
        <f t="shared" si="41"/>
        <v>9954197063</v>
      </c>
      <c r="D2745" s="57"/>
      <c r="E2745" s="57"/>
      <c r="F2745" s="657">
        <v>415506951</v>
      </c>
      <c r="G2745" s="672">
        <v>423330163</v>
      </c>
      <c r="H2745" s="646">
        <v>45672</v>
      </c>
      <c r="I2745" s="646"/>
      <c r="K2745" s="57"/>
      <c r="L2745" s="57"/>
      <c r="M2745" s="638"/>
      <c r="N2745" s="638"/>
      <c r="O2745" s="57"/>
    </row>
    <row r="2746" spans="1:15">
      <c r="A2746" s="57"/>
      <c r="B2746" s="653">
        <v>45750</v>
      </c>
      <c r="C2746" s="654">
        <f t="shared" si="41"/>
        <v>10414983242</v>
      </c>
      <c r="D2746" s="57"/>
      <c r="E2746" s="57"/>
      <c r="F2746" s="657">
        <v>876293130</v>
      </c>
      <c r="G2746" s="672">
        <v>423364780</v>
      </c>
      <c r="H2746" s="646">
        <v>46657</v>
      </c>
      <c r="I2746" s="646"/>
      <c r="K2746" s="57"/>
      <c r="L2746" s="57"/>
      <c r="M2746" s="638"/>
      <c r="N2746" s="638"/>
      <c r="O2746" s="57"/>
    </row>
    <row r="2747" spans="1:15">
      <c r="A2747" s="57"/>
      <c r="B2747" s="653">
        <v>45751</v>
      </c>
      <c r="C2747" s="654">
        <f t="shared" si="41"/>
        <v>10155835031</v>
      </c>
      <c r="D2747" s="57"/>
      <c r="E2747" s="57"/>
      <c r="F2747" s="657">
        <v>617144919</v>
      </c>
      <c r="G2747" s="672">
        <v>423619841</v>
      </c>
      <c r="H2747" s="646">
        <v>46664</v>
      </c>
      <c r="I2747" s="646"/>
      <c r="K2747" s="57"/>
      <c r="L2747" s="57"/>
      <c r="M2747" s="638"/>
      <c r="N2747" s="638"/>
      <c r="O2747" s="57"/>
    </row>
    <row r="2748" spans="1:15">
      <c r="A2748" s="57"/>
      <c r="B2748" s="653">
        <v>45752</v>
      </c>
      <c r="C2748" s="654">
        <f t="shared" si="41"/>
        <v>10291798561</v>
      </c>
      <c r="D2748" s="57"/>
      <c r="E2748" s="57"/>
      <c r="F2748" s="657">
        <v>753108449</v>
      </c>
      <c r="G2748" s="672">
        <v>423647210</v>
      </c>
      <c r="H2748" s="646">
        <v>49925</v>
      </c>
      <c r="I2748" s="646"/>
      <c r="K2748" s="57"/>
      <c r="L2748" s="57"/>
      <c r="M2748" s="638"/>
      <c r="N2748" s="638"/>
      <c r="O2748" s="57"/>
    </row>
    <row r="2749" spans="1:15">
      <c r="A2749" s="57"/>
      <c r="B2749" s="653">
        <v>45753</v>
      </c>
      <c r="C2749" s="654">
        <f t="shared" si="41"/>
        <v>10070683322</v>
      </c>
      <c r="D2749" s="57"/>
      <c r="E2749" s="57"/>
      <c r="F2749" s="657">
        <v>531993210</v>
      </c>
      <c r="G2749" s="672">
        <v>423717349</v>
      </c>
      <c r="H2749" s="646">
        <v>48756</v>
      </c>
      <c r="I2749" s="646"/>
      <c r="K2749" s="57"/>
      <c r="L2749" s="57"/>
      <c r="M2749" s="638"/>
      <c r="N2749" s="638"/>
      <c r="O2749" s="57"/>
    </row>
    <row r="2750" spans="1:15">
      <c r="A2750" s="57"/>
      <c r="B2750" s="653">
        <v>45754</v>
      </c>
      <c r="C2750" s="654">
        <f t="shared" si="41"/>
        <v>10115524870</v>
      </c>
      <c r="D2750" s="57"/>
      <c r="E2750" s="57"/>
      <c r="F2750" s="657">
        <v>576834758</v>
      </c>
      <c r="G2750" s="672">
        <v>423786968</v>
      </c>
      <c r="H2750" s="646">
        <v>47012</v>
      </c>
      <c r="I2750" s="646"/>
      <c r="K2750" s="57"/>
      <c r="L2750" s="57"/>
      <c r="M2750" s="638"/>
      <c r="N2750" s="638"/>
      <c r="O2750" s="57"/>
    </row>
    <row r="2751" spans="1:15">
      <c r="A2751" s="57"/>
      <c r="B2751" s="653">
        <v>45755</v>
      </c>
      <c r="C2751" s="654">
        <f t="shared" si="41"/>
        <v>10402216851</v>
      </c>
      <c r="D2751" s="57"/>
      <c r="E2751" s="57"/>
      <c r="F2751" s="657">
        <v>863526739</v>
      </c>
      <c r="G2751" s="672">
        <v>423867827</v>
      </c>
      <c r="H2751" s="646">
        <v>48248</v>
      </c>
      <c r="I2751" s="646"/>
      <c r="K2751" s="57"/>
      <c r="L2751" s="57"/>
      <c r="M2751" s="638"/>
      <c r="N2751" s="638"/>
      <c r="O2751" s="57"/>
    </row>
    <row r="2752" spans="1:15">
      <c r="A2752" s="57"/>
      <c r="B2752" s="653">
        <v>45756</v>
      </c>
      <c r="C2752" s="654">
        <f t="shared" si="41"/>
        <v>10046470382</v>
      </c>
      <c r="D2752" s="57"/>
      <c r="E2752" s="57"/>
      <c r="F2752" s="657">
        <v>507780270</v>
      </c>
      <c r="G2752" s="672">
        <v>423911280</v>
      </c>
      <c r="H2752" s="646">
        <v>49699</v>
      </c>
      <c r="I2752" s="646"/>
      <c r="K2752" s="57"/>
      <c r="L2752" s="57"/>
      <c r="M2752" s="638"/>
      <c r="N2752" s="638"/>
      <c r="O2752" s="57"/>
    </row>
    <row r="2753" spans="1:15">
      <c r="A2753" s="57"/>
      <c r="B2753" s="653">
        <v>45757</v>
      </c>
      <c r="C2753" s="654">
        <f t="shared" si="41"/>
        <v>10285451875</v>
      </c>
      <c r="D2753" s="57"/>
      <c r="E2753" s="57"/>
      <c r="F2753" s="657">
        <v>746761763</v>
      </c>
      <c r="G2753" s="672">
        <v>424043418</v>
      </c>
      <c r="H2753" s="646">
        <v>46455</v>
      </c>
      <c r="I2753" s="646"/>
      <c r="K2753" s="57"/>
      <c r="L2753" s="57"/>
      <c r="M2753" s="638"/>
      <c r="N2753" s="638"/>
      <c r="O2753" s="57"/>
    </row>
    <row r="2754" spans="1:15">
      <c r="A2754" s="57"/>
      <c r="B2754" s="653">
        <v>45758</v>
      </c>
      <c r="C2754" s="654">
        <f t="shared" si="41"/>
        <v>9689390328</v>
      </c>
      <c r="D2754" s="57"/>
      <c r="E2754" s="57"/>
      <c r="F2754" s="657">
        <v>150700216</v>
      </c>
      <c r="G2754" s="672">
        <v>424127754</v>
      </c>
      <c r="H2754" s="646">
        <v>48828</v>
      </c>
      <c r="I2754" s="646"/>
      <c r="K2754" s="57"/>
      <c r="L2754" s="57"/>
      <c r="M2754" s="638"/>
      <c r="N2754" s="638"/>
      <c r="O2754" s="57"/>
    </row>
    <row r="2755" spans="1:15">
      <c r="A2755" s="57"/>
      <c r="B2755" s="653">
        <v>45759</v>
      </c>
      <c r="C2755" s="654">
        <f t="shared" si="41"/>
        <v>9911176280</v>
      </c>
      <c r="D2755" s="57"/>
      <c r="E2755" s="57"/>
      <c r="F2755" s="657">
        <v>372486168</v>
      </c>
      <c r="G2755" s="672">
        <v>424412278</v>
      </c>
      <c r="H2755" s="646">
        <v>46368</v>
      </c>
      <c r="I2755" s="646"/>
      <c r="K2755" s="57"/>
      <c r="L2755" s="57"/>
      <c r="M2755" s="638"/>
      <c r="N2755" s="638"/>
      <c r="O2755" s="57"/>
    </row>
    <row r="2756" spans="1:15">
      <c r="A2756" s="57"/>
      <c r="B2756" s="653">
        <v>45760</v>
      </c>
      <c r="C2756" s="654">
        <f t="shared" si="41"/>
        <v>10529095982</v>
      </c>
      <c r="D2756" s="57"/>
      <c r="E2756" s="57"/>
      <c r="F2756" s="657">
        <v>990405870</v>
      </c>
      <c r="G2756" s="672">
        <v>424705365</v>
      </c>
      <c r="H2756" s="646">
        <v>49135</v>
      </c>
      <c r="I2756" s="646"/>
      <c r="K2756" s="57"/>
      <c r="L2756" s="57"/>
      <c r="M2756" s="638"/>
      <c r="N2756" s="638"/>
      <c r="O2756" s="57"/>
    </row>
    <row r="2757" spans="1:15">
      <c r="A2757" s="57"/>
      <c r="B2757" s="653">
        <v>45761</v>
      </c>
      <c r="C2757" s="654">
        <f t="shared" si="41"/>
        <v>9653711226</v>
      </c>
      <c r="D2757" s="57"/>
      <c r="E2757" s="57"/>
      <c r="F2757" s="657">
        <v>115021114</v>
      </c>
      <c r="G2757" s="672">
        <v>424777976</v>
      </c>
      <c r="H2757" s="646">
        <v>48235</v>
      </c>
      <c r="I2757" s="646"/>
      <c r="K2757" s="57"/>
      <c r="L2757" s="57"/>
      <c r="M2757" s="638"/>
      <c r="N2757" s="638"/>
      <c r="O2757" s="57"/>
    </row>
    <row r="2758" spans="1:15">
      <c r="A2758" s="57"/>
      <c r="B2758" s="653">
        <v>45762</v>
      </c>
      <c r="C2758" s="654">
        <f t="shared" si="41"/>
        <v>10047684724</v>
      </c>
      <c r="D2758" s="57"/>
      <c r="E2758" s="57"/>
      <c r="F2758" s="657">
        <v>508994612</v>
      </c>
      <c r="G2758" s="672">
        <v>424822995</v>
      </c>
      <c r="H2758" s="646">
        <v>47051</v>
      </c>
      <c r="I2758" s="646"/>
      <c r="K2758" s="57"/>
      <c r="L2758" s="57"/>
      <c r="M2758" s="638"/>
      <c r="N2758" s="638"/>
      <c r="O2758" s="57"/>
    </row>
    <row r="2759" spans="1:15">
      <c r="A2759" s="57"/>
      <c r="B2759" s="653">
        <v>45763</v>
      </c>
      <c r="C2759" s="654">
        <f t="shared" si="41"/>
        <v>9668785818</v>
      </c>
      <c r="D2759" s="57"/>
      <c r="E2759" s="57"/>
      <c r="F2759" s="657">
        <v>130095706</v>
      </c>
      <c r="G2759" s="672">
        <v>424832113</v>
      </c>
      <c r="H2759" s="646">
        <v>46836</v>
      </c>
      <c r="I2759" s="646"/>
      <c r="K2759" s="57"/>
      <c r="L2759" s="57"/>
      <c r="M2759" s="638"/>
      <c r="N2759" s="638"/>
      <c r="O2759" s="57"/>
    </row>
    <row r="2760" spans="1:15">
      <c r="A2760" s="57"/>
      <c r="B2760" s="653">
        <v>45764</v>
      </c>
      <c r="C2760" s="654">
        <f t="shared" si="41"/>
        <v>9691743838</v>
      </c>
      <c r="D2760" s="57"/>
      <c r="E2760" s="57"/>
      <c r="F2760" s="657">
        <v>153053726</v>
      </c>
      <c r="G2760" s="672">
        <v>424982266</v>
      </c>
      <c r="H2760" s="646">
        <v>44154</v>
      </c>
      <c r="I2760" s="646"/>
      <c r="K2760" s="57"/>
      <c r="L2760" s="57"/>
      <c r="M2760" s="638"/>
      <c r="N2760" s="638"/>
      <c r="O2760" s="57"/>
    </row>
    <row r="2761" spans="1:15">
      <c r="A2761" s="57"/>
      <c r="B2761" s="653">
        <v>45765</v>
      </c>
      <c r="C2761" s="654">
        <f t="shared" si="41"/>
        <v>10530375526</v>
      </c>
      <c r="D2761" s="57"/>
      <c r="E2761" s="57"/>
      <c r="F2761" s="657">
        <v>991685414</v>
      </c>
      <c r="G2761" s="672">
        <v>425240851</v>
      </c>
      <c r="H2761" s="646">
        <v>46515</v>
      </c>
      <c r="I2761" s="646"/>
      <c r="K2761" s="57"/>
      <c r="L2761" s="57"/>
      <c r="M2761" s="638"/>
      <c r="N2761" s="638"/>
      <c r="O2761" s="57"/>
    </row>
    <row r="2762" spans="1:15">
      <c r="A2762" s="57"/>
      <c r="B2762" s="653">
        <v>45766</v>
      </c>
      <c r="C2762" s="654">
        <f t="shared" si="41"/>
        <v>10046074330</v>
      </c>
      <c r="D2762" s="57"/>
      <c r="E2762" s="57"/>
      <c r="F2762" s="657">
        <v>507384218</v>
      </c>
      <c r="G2762" s="672">
        <v>425268050</v>
      </c>
      <c r="H2762" s="646">
        <v>46195</v>
      </c>
      <c r="I2762" s="646"/>
      <c r="K2762" s="57"/>
      <c r="L2762" s="57"/>
      <c r="M2762" s="638"/>
      <c r="N2762" s="638"/>
      <c r="O2762" s="57"/>
    </row>
    <row r="2763" spans="1:15">
      <c r="A2763" s="57"/>
      <c r="B2763" s="653">
        <v>45767</v>
      </c>
      <c r="C2763" s="654">
        <f t="shared" si="41"/>
        <v>10476969689</v>
      </c>
      <c r="D2763" s="57"/>
      <c r="E2763" s="57"/>
      <c r="F2763" s="657">
        <v>938279577</v>
      </c>
      <c r="G2763" s="672">
        <v>425290178</v>
      </c>
      <c r="H2763" s="646">
        <v>49562</v>
      </c>
      <c r="I2763" s="646"/>
      <c r="K2763" s="57"/>
      <c r="L2763" s="57"/>
      <c r="M2763" s="638"/>
      <c r="N2763" s="638"/>
      <c r="O2763" s="57"/>
    </row>
    <row r="2764" spans="1:15">
      <c r="A2764" s="57"/>
      <c r="B2764" s="653">
        <v>45768</v>
      </c>
      <c r="C2764" s="654">
        <f t="shared" si="41"/>
        <v>9818811812</v>
      </c>
      <c r="D2764" s="57"/>
      <c r="E2764" s="57"/>
      <c r="F2764" s="657">
        <v>280121700</v>
      </c>
      <c r="G2764" s="672">
        <v>425317167</v>
      </c>
      <c r="H2764" s="646">
        <v>45300</v>
      </c>
      <c r="I2764" s="646"/>
      <c r="K2764" s="57"/>
      <c r="L2764" s="57"/>
      <c r="M2764" s="638"/>
      <c r="N2764" s="638"/>
      <c r="O2764" s="57"/>
    </row>
    <row r="2765" spans="1:15">
      <c r="A2765" s="57"/>
      <c r="B2765" s="653">
        <v>45769</v>
      </c>
      <c r="C2765" s="654">
        <f t="shared" si="41"/>
        <v>10008430691</v>
      </c>
      <c r="D2765" s="57"/>
      <c r="E2765" s="57"/>
      <c r="F2765" s="657">
        <v>469740579</v>
      </c>
      <c r="G2765" s="672">
        <v>425412709</v>
      </c>
      <c r="H2765" s="646">
        <v>47492</v>
      </c>
      <c r="I2765" s="646"/>
      <c r="K2765" s="57"/>
      <c r="L2765" s="57"/>
      <c r="M2765" s="638"/>
      <c r="N2765" s="638"/>
      <c r="O2765" s="57"/>
    </row>
    <row r="2766" spans="1:15">
      <c r="A2766" s="57"/>
      <c r="B2766" s="653">
        <v>45770</v>
      </c>
      <c r="C2766" s="654">
        <f t="shared" si="41"/>
        <v>10214145848</v>
      </c>
      <c r="D2766" s="57"/>
      <c r="E2766" s="57"/>
      <c r="F2766" s="657">
        <v>675455736</v>
      </c>
      <c r="G2766" s="672">
        <v>425504781</v>
      </c>
      <c r="H2766" s="646">
        <v>44954</v>
      </c>
      <c r="I2766" s="646"/>
      <c r="K2766" s="57"/>
      <c r="L2766" s="57"/>
      <c r="M2766" s="638"/>
      <c r="N2766" s="638"/>
      <c r="O2766" s="57"/>
    </row>
    <row r="2767" spans="1:15">
      <c r="A2767" s="57"/>
      <c r="B2767" s="653">
        <v>45771</v>
      </c>
      <c r="C2767" s="654">
        <f t="shared" si="41"/>
        <v>10141983842</v>
      </c>
      <c r="D2767" s="57"/>
      <c r="E2767" s="57"/>
      <c r="F2767" s="657">
        <v>603293730</v>
      </c>
      <c r="G2767" s="672">
        <v>425552472</v>
      </c>
      <c r="H2767" s="646">
        <v>46419</v>
      </c>
      <c r="I2767" s="646"/>
      <c r="K2767" s="57"/>
      <c r="L2767" s="57"/>
      <c r="M2767" s="638"/>
      <c r="N2767" s="638"/>
      <c r="O2767" s="57"/>
    </row>
    <row r="2768" spans="1:15">
      <c r="A2768" s="57"/>
      <c r="B2768" s="653">
        <v>45772</v>
      </c>
      <c r="C2768" s="654">
        <f t="shared" si="41"/>
        <v>9929887882</v>
      </c>
      <c r="D2768" s="57"/>
      <c r="E2768" s="57"/>
      <c r="F2768" s="657">
        <v>391197770</v>
      </c>
      <c r="G2768" s="672">
        <v>425624895</v>
      </c>
      <c r="H2768" s="646">
        <v>48880</v>
      </c>
      <c r="I2768" s="646"/>
      <c r="K2768" s="57"/>
      <c r="L2768" s="57"/>
      <c r="M2768" s="638"/>
      <c r="N2768" s="638"/>
      <c r="O2768" s="57"/>
    </row>
    <row r="2769" spans="1:15">
      <c r="A2769" s="57"/>
      <c r="B2769" s="653">
        <v>45773</v>
      </c>
      <c r="C2769" s="654">
        <f t="shared" si="41"/>
        <v>9923572314</v>
      </c>
      <c r="D2769" s="57"/>
      <c r="E2769" s="57"/>
      <c r="F2769" s="657">
        <v>384882202</v>
      </c>
      <c r="G2769" s="672">
        <v>425982093</v>
      </c>
      <c r="H2769" s="646">
        <v>49954</v>
      </c>
      <c r="I2769" s="646"/>
      <c r="K2769" s="57"/>
      <c r="L2769" s="57"/>
      <c r="M2769" s="638"/>
      <c r="N2769" s="638"/>
      <c r="O2769" s="57"/>
    </row>
    <row r="2770" spans="1:15">
      <c r="A2770" s="57"/>
      <c r="B2770" s="653">
        <v>45774</v>
      </c>
      <c r="C2770" s="654">
        <f t="shared" si="41"/>
        <v>10133204530</v>
      </c>
      <c r="D2770" s="57"/>
      <c r="E2770" s="57"/>
      <c r="F2770" s="657">
        <v>594514418</v>
      </c>
      <c r="G2770" s="672">
        <v>426413893</v>
      </c>
      <c r="H2770" s="646">
        <v>43349</v>
      </c>
      <c r="I2770" s="646"/>
      <c r="K2770" s="57"/>
      <c r="L2770" s="57"/>
      <c r="M2770" s="638"/>
      <c r="N2770" s="638"/>
      <c r="O2770" s="57"/>
    </row>
    <row r="2771" spans="1:15">
      <c r="A2771" s="57"/>
      <c r="B2771" s="653">
        <v>45775</v>
      </c>
      <c r="C2771" s="654">
        <f t="shared" si="41"/>
        <v>9954455251</v>
      </c>
      <c r="D2771" s="57"/>
      <c r="E2771" s="57"/>
      <c r="F2771" s="657">
        <v>415765139</v>
      </c>
      <c r="G2771" s="672">
        <v>426534587</v>
      </c>
      <c r="H2771" s="646">
        <v>49799</v>
      </c>
      <c r="I2771" s="646"/>
      <c r="K2771" s="57"/>
      <c r="L2771" s="57"/>
      <c r="M2771" s="638"/>
      <c r="N2771" s="638"/>
      <c r="O2771" s="57"/>
    </row>
    <row r="2772" spans="1:15">
      <c r="A2772" s="57"/>
      <c r="B2772" s="653">
        <v>45776</v>
      </c>
      <c r="C2772" s="654">
        <f t="shared" si="41"/>
        <v>10140151816</v>
      </c>
      <c r="D2772" s="57"/>
      <c r="E2772" s="57"/>
      <c r="F2772" s="657">
        <v>601461704</v>
      </c>
      <c r="G2772" s="672">
        <v>426597058</v>
      </c>
      <c r="H2772" s="646">
        <v>49733</v>
      </c>
      <c r="I2772" s="646"/>
      <c r="K2772" s="57"/>
      <c r="L2772" s="57"/>
      <c r="M2772" s="638"/>
      <c r="N2772" s="638"/>
      <c r="O2772" s="57"/>
    </row>
    <row r="2773" spans="1:15">
      <c r="A2773" s="57"/>
      <c r="B2773" s="653">
        <v>45777</v>
      </c>
      <c r="C2773" s="654">
        <f t="shared" si="41"/>
        <v>10506298803</v>
      </c>
      <c r="D2773" s="57"/>
      <c r="E2773" s="57"/>
      <c r="F2773" s="657">
        <v>967608691</v>
      </c>
      <c r="G2773" s="672">
        <v>426602883</v>
      </c>
      <c r="H2773" s="646">
        <v>45447</v>
      </c>
      <c r="I2773" s="646"/>
      <c r="K2773" s="57"/>
      <c r="L2773" s="57"/>
      <c r="M2773" s="638"/>
      <c r="N2773" s="638"/>
      <c r="O2773" s="57"/>
    </row>
    <row r="2774" spans="1:15">
      <c r="A2774" s="57"/>
      <c r="B2774" s="653">
        <v>45778</v>
      </c>
      <c r="C2774" s="654">
        <f t="shared" si="41"/>
        <v>10444067169</v>
      </c>
      <c r="D2774" s="57"/>
      <c r="E2774" s="57"/>
      <c r="F2774" s="657">
        <v>905377057</v>
      </c>
      <c r="G2774" s="672">
        <v>426824175</v>
      </c>
      <c r="H2774" s="646">
        <v>46669</v>
      </c>
      <c r="I2774" s="646"/>
      <c r="K2774" s="57"/>
      <c r="L2774" s="57"/>
      <c r="M2774" s="638"/>
      <c r="N2774" s="638"/>
      <c r="O2774" s="57"/>
    </row>
    <row r="2775" spans="1:15">
      <c r="A2775" s="57"/>
      <c r="B2775" s="653">
        <v>45779</v>
      </c>
      <c r="C2775" s="654">
        <f t="shared" si="41"/>
        <v>10304503127</v>
      </c>
      <c r="D2775" s="57"/>
      <c r="E2775" s="57"/>
      <c r="F2775" s="657">
        <v>765813015</v>
      </c>
      <c r="G2775" s="672">
        <v>426854603</v>
      </c>
      <c r="H2775" s="646">
        <v>43739</v>
      </c>
      <c r="I2775" s="646"/>
      <c r="K2775" s="57"/>
      <c r="L2775" s="57"/>
      <c r="M2775" s="638"/>
      <c r="N2775" s="638"/>
      <c r="O2775" s="57"/>
    </row>
    <row r="2776" spans="1:15">
      <c r="A2776" s="57"/>
      <c r="B2776" s="653">
        <v>45780</v>
      </c>
      <c r="C2776" s="654">
        <f t="shared" si="41"/>
        <v>10131933687</v>
      </c>
      <c r="D2776" s="57"/>
      <c r="E2776" s="57"/>
      <c r="F2776" s="657">
        <v>593243575</v>
      </c>
      <c r="G2776" s="672">
        <v>427146287</v>
      </c>
      <c r="H2776" s="646">
        <v>46102</v>
      </c>
      <c r="I2776" s="646"/>
      <c r="K2776" s="57"/>
      <c r="L2776" s="57"/>
      <c r="M2776" s="638"/>
      <c r="N2776" s="638"/>
      <c r="O2776" s="57"/>
    </row>
    <row r="2777" spans="1:15">
      <c r="A2777" s="57"/>
      <c r="B2777" s="653">
        <v>45781</v>
      </c>
      <c r="C2777" s="654">
        <f t="shared" si="41"/>
        <v>10230775981</v>
      </c>
      <c r="D2777" s="57"/>
      <c r="E2777" s="57"/>
      <c r="F2777" s="657">
        <v>692085869</v>
      </c>
      <c r="G2777" s="672">
        <v>427179294</v>
      </c>
      <c r="H2777" s="646">
        <v>46099</v>
      </c>
      <c r="I2777" s="646"/>
      <c r="K2777" s="57"/>
      <c r="L2777" s="57"/>
      <c r="M2777" s="638"/>
      <c r="N2777" s="638"/>
      <c r="O2777" s="57"/>
    </row>
    <row r="2778" spans="1:15">
      <c r="A2778" s="57"/>
      <c r="B2778" s="653">
        <v>45782</v>
      </c>
      <c r="C2778" s="654">
        <f t="shared" si="41"/>
        <v>10494318006</v>
      </c>
      <c r="D2778" s="57"/>
      <c r="E2778" s="57"/>
      <c r="F2778" s="657">
        <v>955627894</v>
      </c>
      <c r="G2778" s="672">
        <v>427181118</v>
      </c>
      <c r="H2778" s="646">
        <v>46917</v>
      </c>
      <c r="I2778" s="646"/>
      <c r="K2778" s="57"/>
      <c r="L2778" s="57"/>
      <c r="M2778" s="638"/>
      <c r="N2778" s="638"/>
      <c r="O2778" s="57"/>
    </row>
    <row r="2779" spans="1:15">
      <c r="A2779" s="57"/>
      <c r="B2779" s="653">
        <v>45783</v>
      </c>
      <c r="C2779" s="654">
        <f t="shared" si="41"/>
        <v>9706948842</v>
      </c>
      <c r="D2779" s="57"/>
      <c r="E2779" s="57"/>
      <c r="F2779" s="657">
        <v>168258730</v>
      </c>
      <c r="G2779" s="672">
        <v>427237597</v>
      </c>
      <c r="H2779" s="646">
        <v>44881</v>
      </c>
      <c r="I2779" s="646"/>
      <c r="K2779" s="57"/>
      <c r="L2779" s="57"/>
      <c r="M2779" s="638"/>
      <c r="N2779" s="638"/>
      <c r="O2779" s="57"/>
    </row>
    <row r="2780" spans="1:15">
      <c r="A2780" s="57"/>
      <c r="B2780" s="653">
        <v>45784</v>
      </c>
      <c r="C2780" s="654">
        <f t="shared" si="41"/>
        <v>10185955701</v>
      </c>
      <c r="D2780" s="57"/>
      <c r="E2780" s="57"/>
      <c r="F2780" s="657">
        <v>647265589</v>
      </c>
      <c r="G2780" s="672">
        <v>427348412</v>
      </c>
      <c r="H2780" s="646">
        <v>49651</v>
      </c>
      <c r="I2780" s="646"/>
      <c r="K2780" s="57"/>
      <c r="L2780" s="57"/>
      <c r="M2780" s="638"/>
      <c r="N2780" s="638"/>
      <c r="O2780" s="57"/>
    </row>
    <row r="2781" spans="1:15">
      <c r="A2781" s="57"/>
      <c r="B2781" s="653">
        <v>45785</v>
      </c>
      <c r="C2781" s="654">
        <f t="shared" si="41"/>
        <v>9653640924</v>
      </c>
      <c r="D2781" s="57"/>
      <c r="E2781" s="57"/>
      <c r="F2781" s="657">
        <v>114950812</v>
      </c>
      <c r="G2781" s="672">
        <v>427444183</v>
      </c>
      <c r="H2781" s="646">
        <v>47894</v>
      </c>
      <c r="I2781" s="646"/>
      <c r="K2781" s="57"/>
      <c r="L2781" s="57"/>
      <c r="M2781" s="638"/>
      <c r="N2781" s="638"/>
      <c r="O2781" s="57"/>
    </row>
    <row r="2782" spans="1:15">
      <c r="A2782" s="57"/>
      <c r="B2782" s="653">
        <v>45786</v>
      </c>
      <c r="C2782" s="654">
        <f t="shared" si="41"/>
        <v>10013836526</v>
      </c>
      <c r="D2782" s="57"/>
      <c r="E2782" s="57"/>
      <c r="F2782" s="657">
        <v>475146414</v>
      </c>
      <c r="G2782" s="672">
        <v>427593183</v>
      </c>
      <c r="H2782" s="646">
        <v>45302</v>
      </c>
      <c r="I2782" s="646"/>
      <c r="K2782" s="57"/>
      <c r="L2782" s="57"/>
      <c r="M2782" s="638"/>
      <c r="N2782" s="638"/>
      <c r="O2782" s="57"/>
    </row>
    <row r="2783" spans="1:15">
      <c r="A2783" s="57"/>
      <c r="B2783" s="653">
        <v>45787</v>
      </c>
      <c r="C2783" s="654">
        <f t="shared" si="41"/>
        <v>9745721676</v>
      </c>
      <c r="D2783" s="57"/>
      <c r="E2783" s="57"/>
      <c r="F2783" s="657">
        <v>207031564</v>
      </c>
      <c r="G2783" s="672">
        <v>427607643</v>
      </c>
      <c r="H2783" s="646">
        <v>44287</v>
      </c>
      <c r="I2783" s="646"/>
      <c r="K2783" s="57"/>
      <c r="L2783" s="57"/>
      <c r="M2783" s="638"/>
      <c r="N2783" s="638"/>
      <c r="O2783" s="57"/>
    </row>
    <row r="2784" spans="1:15">
      <c r="A2784" s="57"/>
      <c r="B2784" s="653">
        <v>45788</v>
      </c>
      <c r="C2784" s="654">
        <f t="shared" ref="C2784:C2847" si="42">F2784+(F$88*28679+98765)+(G$88*6587+87654)+(E$88*9537+76543)+(J$88*5713+4528)</f>
        <v>10436401807</v>
      </c>
      <c r="D2784" s="57"/>
      <c r="E2784" s="57"/>
      <c r="F2784" s="657">
        <v>897711695</v>
      </c>
      <c r="G2784" s="672">
        <v>427743613</v>
      </c>
      <c r="H2784" s="646">
        <v>45113</v>
      </c>
      <c r="I2784" s="646"/>
      <c r="K2784" s="57"/>
      <c r="L2784" s="57"/>
      <c r="M2784" s="638"/>
      <c r="N2784" s="638"/>
      <c r="O2784" s="57"/>
    </row>
    <row r="2785" spans="1:15">
      <c r="A2785" s="57"/>
      <c r="B2785" s="653">
        <v>45789</v>
      </c>
      <c r="C2785" s="654">
        <f t="shared" si="42"/>
        <v>10075151351</v>
      </c>
      <c r="D2785" s="57"/>
      <c r="E2785" s="57"/>
      <c r="F2785" s="657">
        <v>536461239</v>
      </c>
      <c r="G2785" s="672">
        <v>427744219</v>
      </c>
      <c r="H2785" s="646">
        <v>44646</v>
      </c>
      <c r="I2785" s="646"/>
      <c r="K2785" s="57"/>
      <c r="L2785" s="57"/>
      <c r="M2785" s="638"/>
      <c r="N2785" s="638"/>
      <c r="O2785" s="57"/>
    </row>
    <row r="2786" spans="1:15">
      <c r="A2786" s="57"/>
      <c r="B2786" s="653">
        <v>45790</v>
      </c>
      <c r="C2786" s="654">
        <f t="shared" si="42"/>
        <v>10196059855</v>
      </c>
      <c r="D2786" s="57"/>
      <c r="E2786" s="57"/>
      <c r="F2786" s="657">
        <v>657369743</v>
      </c>
      <c r="G2786" s="672">
        <v>427839941</v>
      </c>
      <c r="H2786" s="646">
        <v>45095</v>
      </c>
      <c r="I2786" s="646"/>
      <c r="K2786" s="57"/>
      <c r="L2786" s="57"/>
      <c r="M2786" s="638"/>
      <c r="N2786" s="638"/>
      <c r="O2786" s="57"/>
    </row>
    <row r="2787" spans="1:15">
      <c r="A2787" s="57"/>
      <c r="B2787" s="653">
        <v>45791</v>
      </c>
      <c r="C2787" s="654">
        <f t="shared" si="42"/>
        <v>9912216177</v>
      </c>
      <c r="D2787" s="57"/>
      <c r="E2787" s="57"/>
      <c r="F2787" s="657">
        <v>373526065</v>
      </c>
      <c r="G2787" s="672">
        <v>427915270</v>
      </c>
      <c r="H2787" s="646">
        <v>50158</v>
      </c>
      <c r="I2787" s="646"/>
      <c r="K2787" s="57"/>
      <c r="L2787" s="57"/>
      <c r="M2787" s="638"/>
      <c r="N2787" s="638"/>
      <c r="O2787" s="57"/>
    </row>
    <row r="2788" spans="1:15">
      <c r="A2788" s="57"/>
      <c r="B2788" s="653">
        <v>45792</v>
      </c>
      <c r="C2788" s="654">
        <f t="shared" si="42"/>
        <v>9883640979</v>
      </c>
      <c r="D2788" s="57"/>
      <c r="E2788" s="57"/>
      <c r="F2788" s="657">
        <v>344950867</v>
      </c>
      <c r="G2788" s="672">
        <v>428171661</v>
      </c>
      <c r="H2788" s="646">
        <v>49860</v>
      </c>
      <c r="I2788" s="646"/>
      <c r="K2788" s="57"/>
      <c r="L2788" s="57"/>
      <c r="M2788" s="638"/>
      <c r="N2788" s="638"/>
      <c r="O2788" s="57"/>
    </row>
    <row r="2789" spans="1:15">
      <c r="A2789" s="57"/>
      <c r="B2789" s="653">
        <v>45793</v>
      </c>
      <c r="C2789" s="654">
        <f t="shared" si="42"/>
        <v>10169266005</v>
      </c>
      <c r="D2789" s="57"/>
      <c r="E2789" s="57"/>
      <c r="F2789" s="657">
        <v>630575893</v>
      </c>
      <c r="G2789" s="672">
        <v>428298607</v>
      </c>
      <c r="H2789" s="646">
        <v>46545</v>
      </c>
      <c r="I2789" s="646"/>
      <c r="K2789" s="57"/>
      <c r="L2789" s="57"/>
      <c r="M2789" s="638"/>
      <c r="N2789" s="638"/>
      <c r="O2789" s="57"/>
    </row>
    <row r="2790" spans="1:15">
      <c r="A2790" s="57"/>
      <c r="B2790" s="653">
        <v>45794</v>
      </c>
      <c r="C2790" s="654">
        <f t="shared" si="42"/>
        <v>10051054151</v>
      </c>
      <c r="D2790" s="57"/>
      <c r="E2790" s="57"/>
      <c r="F2790" s="657">
        <v>512364039</v>
      </c>
      <c r="G2790" s="672">
        <v>428485615</v>
      </c>
      <c r="H2790" s="646">
        <v>45494</v>
      </c>
      <c r="I2790" s="646"/>
      <c r="K2790" s="57"/>
      <c r="L2790" s="57"/>
      <c r="M2790" s="638"/>
      <c r="N2790" s="638"/>
      <c r="O2790" s="57"/>
    </row>
    <row r="2791" spans="1:15">
      <c r="A2791" s="57"/>
      <c r="B2791" s="653">
        <v>45795</v>
      </c>
      <c r="C2791" s="654">
        <f t="shared" si="42"/>
        <v>10099034058</v>
      </c>
      <c r="D2791" s="57"/>
      <c r="E2791" s="57"/>
      <c r="F2791" s="657">
        <v>560343946</v>
      </c>
      <c r="G2791" s="672">
        <v>429118727</v>
      </c>
      <c r="H2791" s="646">
        <v>48304</v>
      </c>
      <c r="I2791" s="646"/>
      <c r="K2791" s="57"/>
      <c r="L2791" s="57"/>
      <c r="M2791" s="638"/>
      <c r="N2791" s="638"/>
      <c r="O2791" s="57"/>
    </row>
    <row r="2792" spans="1:15">
      <c r="A2792" s="57"/>
      <c r="B2792" s="653">
        <v>45796</v>
      </c>
      <c r="C2792" s="654">
        <f t="shared" si="42"/>
        <v>9813490873</v>
      </c>
      <c r="D2792" s="57"/>
      <c r="E2792" s="57"/>
      <c r="F2792" s="657">
        <v>274800761</v>
      </c>
      <c r="G2792" s="672">
        <v>429177917</v>
      </c>
      <c r="H2792" s="646">
        <v>45348</v>
      </c>
      <c r="I2792" s="646"/>
      <c r="K2792" s="57"/>
      <c r="L2792" s="57"/>
      <c r="M2792" s="638"/>
      <c r="N2792" s="638"/>
      <c r="O2792" s="57"/>
    </row>
    <row r="2793" spans="1:15">
      <c r="A2793" s="57"/>
      <c r="B2793" s="653">
        <v>45797</v>
      </c>
      <c r="C2793" s="654">
        <f t="shared" si="42"/>
        <v>9880708030</v>
      </c>
      <c r="D2793" s="57"/>
      <c r="E2793" s="57"/>
      <c r="F2793" s="657">
        <v>342017918</v>
      </c>
      <c r="G2793" s="672">
        <v>429230760</v>
      </c>
      <c r="H2793" s="646">
        <v>46972</v>
      </c>
      <c r="I2793" s="646"/>
      <c r="K2793" s="57"/>
      <c r="L2793" s="57"/>
      <c r="M2793" s="638"/>
      <c r="N2793" s="638"/>
      <c r="O2793" s="57"/>
    </row>
    <row r="2794" spans="1:15">
      <c r="A2794" s="57"/>
      <c r="B2794" s="653">
        <v>45798</v>
      </c>
      <c r="C2794" s="654">
        <f t="shared" si="42"/>
        <v>9708336169</v>
      </c>
      <c r="D2794" s="57"/>
      <c r="E2794" s="57"/>
      <c r="F2794" s="657">
        <v>169646057</v>
      </c>
      <c r="G2794" s="672">
        <v>429285077</v>
      </c>
      <c r="H2794" s="646">
        <v>50227</v>
      </c>
      <c r="I2794" s="646"/>
      <c r="K2794" s="57"/>
      <c r="L2794" s="57"/>
      <c r="M2794" s="638"/>
      <c r="N2794" s="638"/>
      <c r="O2794" s="57"/>
    </row>
    <row r="2795" spans="1:15">
      <c r="A2795" s="57"/>
      <c r="B2795" s="653">
        <v>45799</v>
      </c>
      <c r="C2795" s="654">
        <f t="shared" si="42"/>
        <v>9837185825</v>
      </c>
      <c r="D2795" s="57"/>
      <c r="E2795" s="57"/>
      <c r="F2795" s="657">
        <v>298495713</v>
      </c>
      <c r="G2795" s="672">
        <v>429382816</v>
      </c>
      <c r="H2795" s="646">
        <v>44206</v>
      </c>
      <c r="I2795" s="646"/>
      <c r="K2795" s="57"/>
      <c r="L2795" s="57"/>
      <c r="M2795" s="638"/>
      <c r="N2795" s="638"/>
      <c r="O2795" s="57"/>
    </row>
    <row r="2796" spans="1:15">
      <c r="A2796" s="57"/>
      <c r="B2796" s="653">
        <v>45800</v>
      </c>
      <c r="C2796" s="654">
        <f t="shared" si="42"/>
        <v>9675400086</v>
      </c>
      <c r="D2796" s="57"/>
      <c r="E2796" s="57"/>
      <c r="F2796" s="657">
        <v>136709974</v>
      </c>
      <c r="G2796" s="672">
        <v>429407305</v>
      </c>
      <c r="H2796" s="646">
        <v>47801</v>
      </c>
      <c r="I2796" s="646"/>
      <c r="K2796" s="57"/>
      <c r="L2796" s="57"/>
      <c r="M2796" s="638"/>
      <c r="N2796" s="638"/>
      <c r="O2796" s="57"/>
    </row>
    <row r="2797" spans="1:15">
      <c r="A2797" s="57"/>
      <c r="B2797" s="653">
        <v>45801</v>
      </c>
      <c r="C2797" s="654">
        <f t="shared" si="42"/>
        <v>9748308888</v>
      </c>
      <c r="D2797" s="57"/>
      <c r="E2797" s="57"/>
      <c r="F2797" s="657">
        <v>209618776</v>
      </c>
      <c r="G2797" s="672">
        <v>429893113</v>
      </c>
      <c r="H2797" s="646">
        <v>48437</v>
      </c>
      <c r="I2797" s="646"/>
      <c r="K2797" s="57"/>
      <c r="L2797" s="57"/>
      <c r="M2797" s="638"/>
      <c r="N2797" s="638"/>
      <c r="O2797" s="57"/>
    </row>
    <row r="2798" spans="1:15">
      <c r="A2798" s="57"/>
      <c r="B2798" s="653">
        <v>45802</v>
      </c>
      <c r="C2798" s="654">
        <f t="shared" si="42"/>
        <v>10329303155</v>
      </c>
      <c r="D2798" s="57"/>
      <c r="E2798" s="57"/>
      <c r="F2798" s="657">
        <v>790613043</v>
      </c>
      <c r="G2798" s="672">
        <v>430031620</v>
      </c>
      <c r="H2798" s="646">
        <v>43557</v>
      </c>
      <c r="I2798" s="646"/>
      <c r="K2798" s="57"/>
      <c r="L2798" s="57"/>
      <c r="M2798" s="638"/>
      <c r="N2798" s="638"/>
      <c r="O2798" s="57"/>
    </row>
    <row r="2799" spans="1:15">
      <c r="A2799" s="57"/>
      <c r="B2799" s="653">
        <v>45803</v>
      </c>
      <c r="C2799" s="654">
        <f t="shared" si="42"/>
        <v>10223908774</v>
      </c>
      <c r="D2799" s="57"/>
      <c r="E2799" s="57"/>
      <c r="F2799" s="657">
        <v>685218662</v>
      </c>
      <c r="G2799" s="672">
        <v>430061807</v>
      </c>
      <c r="H2799" s="646">
        <v>47885</v>
      </c>
      <c r="I2799" s="646"/>
      <c r="K2799" s="57"/>
      <c r="L2799" s="57"/>
      <c r="M2799" s="638"/>
      <c r="N2799" s="638"/>
      <c r="O2799" s="57"/>
    </row>
    <row r="2800" spans="1:15">
      <c r="A2800" s="57"/>
      <c r="B2800" s="653">
        <v>45804</v>
      </c>
      <c r="C2800" s="654">
        <f t="shared" si="42"/>
        <v>9833018553</v>
      </c>
      <c r="D2800" s="57"/>
      <c r="E2800" s="57"/>
      <c r="F2800" s="657">
        <v>294328441</v>
      </c>
      <c r="G2800" s="672">
        <v>430094876</v>
      </c>
      <c r="H2800" s="646">
        <v>43632</v>
      </c>
      <c r="I2800" s="646"/>
      <c r="K2800" s="57"/>
      <c r="L2800" s="57"/>
      <c r="M2800" s="638"/>
      <c r="N2800" s="638"/>
      <c r="O2800" s="57"/>
    </row>
    <row r="2801" spans="1:15">
      <c r="A2801" s="57"/>
      <c r="B2801" s="653">
        <v>45805</v>
      </c>
      <c r="C2801" s="654">
        <f t="shared" si="42"/>
        <v>10116531980</v>
      </c>
      <c r="D2801" s="57"/>
      <c r="E2801" s="57"/>
      <c r="F2801" s="657">
        <v>577841868</v>
      </c>
      <c r="G2801" s="672">
        <v>430316614</v>
      </c>
      <c r="H2801" s="646">
        <v>48265</v>
      </c>
      <c r="I2801" s="646"/>
      <c r="K2801" s="57"/>
      <c r="L2801" s="57"/>
      <c r="M2801" s="638"/>
      <c r="N2801" s="638"/>
      <c r="O2801" s="57"/>
    </row>
    <row r="2802" spans="1:15">
      <c r="A2802" s="57"/>
      <c r="B2802" s="653">
        <v>45806</v>
      </c>
      <c r="C2802" s="654">
        <f t="shared" si="42"/>
        <v>10372204136</v>
      </c>
      <c r="D2802" s="57"/>
      <c r="E2802" s="57"/>
      <c r="F2802" s="657">
        <v>833514024</v>
      </c>
      <c r="G2802" s="672">
        <v>430358698</v>
      </c>
      <c r="H2802" s="646">
        <v>43737</v>
      </c>
      <c r="I2802" s="646"/>
      <c r="K2802" s="57"/>
      <c r="L2802" s="57"/>
      <c r="M2802" s="638"/>
      <c r="N2802" s="638"/>
      <c r="O2802" s="57"/>
    </row>
    <row r="2803" spans="1:15">
      <c r="A2803" s="57"/>
      <c r="B2803" s="653">
        <v>45807</v>
      </c>
      <c r="C2803" s="654">
        <f t="shared" si="42"/>
        <v>9776763605</v>
      </c>
      <c r="D2803" s="57"/>
      <c r="E2803" s="57"/>
      <c r="F2803" s="657">
        <v>238073493</v>
      </c>
      <c r="G2803" s="672">
        <v>430577824</v>
      </c>
      <c r="H2803" s="646">
        <v>43950</v>
      </c>
      <c r="I2803" s="646"/>
      <c r="K2803" s="57"/>
      <c r="L2803" s="57"/>
      <c r="M2803" s="638"/>
      <c r="N2803" s="638"/>
      <c r="O2803" s="57"/>
    </row>
    <row r="2804" spans="1:15">
      <c r="A2804" s="57"/>
      <c r="B2804" s="653">
        <v>45808</v>
      </c>
      <c r="C2804" s="654">
        <f t="shared" si="42"/>
        <v>10104246976</v>
      </c>
      <c r="D2804" s="57"/>
      <c r="E2804" s="57"/>
      <c r="F2804" s="657">
        <v>565556864</v>
      </c>
      <c r="G2804" s="672">
        <v>430617756</v>
      </c>
      <c r="H2804" s="646">
        <v>49256</v>
      </c>
      <c r="I2804" s="646"/>
      <c r="K2804" s="57"/>
      <c r="L2804" s="57"/>
      <c r="M2804" s="638"/>
      <c r="N2804" s="638"/>
      <c r="O2804" s="57"/>
    </row>
    <row r="2805" spans="1:15">
      <c r="A2805" s="57"/>
      <c r="B2805" s="653">
        <v>45809</v>
      </c>
      <c r="C2805" s="654">
        <f t="shared" si="42"/>
        <v>9669343328</v>
      </c>
      <c r="D2805" s="57"/>
      <c r="E2805" s="57"/>
      <c r="F2805" s="657">
        <v>130653216</v>
      </c>
      <c r="G2805" s="672">
        <v>430633940</v>
      </c>
      <c r="H2805" s="646">
        <v>44332</v>
      </c>
      <c r="I2805" s="646"/>
      <c r="K2805" s="57"/>
      <c r="L2805" s="57"/>
      <c r="M2805" s="638"/>
      <c r="N2805" s="638"/>
      <c r="O2805" s="57"/>
    </row>
    <row r="2806" spans="1:15">
      <c r="A2806" s="57"/>
      <c r="B2806" s="653">
        <v>45810</v>
      </c>
      <c r="C2806" s="654">
        <f t="shared" si="42"/>
        <v>10217243934</v>
      </c>
      <c r="D2806" s="57"/>
      <c r="E2806" s="57"/>
      <c r="F2806" s="657">
        <v>678553822</v>
      </c>
      <c r="G2806" s="672">
        <v>430705085</v>
      </c>
      <c r="H2806" s="646">
        <v>47421</v>
      </c>
      <c r="I2806" s="646"/>
      <c r="K2806" s="57"/>
      <c r="L2806" s="57"/>
      <c r="M2806" s="638"/>
      <c r="N2806" s="638"/>
      <c r="O2806" s="57"/>
    </row>
    <row r="2807" spans="1:15">
      <c r="A2807" s="57"/>
      <c r="B2807" s="653">
        <v>45811</v>
      </c>
      <c r="C2807" s="654">
        <f t="shared" si="42"/>
        <v>10010916677</v>
      </c>
      <c r="D2807" s="57"/>
      <c r="E2807" s="57"/>
      <c r="F2807" s="657">
        <v>472226565</v>
      </c>
      <c r="G2807" s="672">
        <v>430794109</v>
      </c>
      <c r="H2807" s="646">
        <v>48666</v>
      </c>
      <c r="I2807" s="646"/>
      <c r="K2807" s="57"/>
      <c r="L2807" s="57"/>
      <c r="M2807" s="638"/>
      <c r="N2807" s="638"/>
      <c r="O2807" s="57"/>
    </row>
    <row r="2808" spans="1:15">
      <c r="A2808" s="57"/>
      <c r="B2808" s="653">
        <v>45812</v>
      </c>
      <c r="C2808" s="654">
        <f t="shared" si="42"/>
        <v>10294764367</v>
      </c>
      <c r="D2808" s="57"/>
      <c r="E2808" s="57"/>
      <c r="F2808" s="657">
        <v>756074255</v>
      </c>
      <c r="G2808" s="672">
        <v>430918998</v>
      </c>
      <c r="H2808" s="646">
        <v>43257</v>
      </c>
      <c r="I2808" s="646"/>
      <c r="K2808" s="57"/>
      <c r="L2808" s="57"/>
      <c r="M2808" s="638"/>
      <c r="N2808" s="638"/>
      <c r="O2808" s="57"/>
    </row>
    <row r="2809" spans="1:15">
      <c r="A2809" s="57"/>
      <c r="B2809" s="653">
        <v>45813</v>
      </c>
      <c r="C2809" s="654">
        <f t="shared" si="42"/>
        <v>10180018730</v>
      </c>
      <c r="D2809" s="57"/>
      <c r="E2809" s="57"/>
      <c r="F2809" s="657">
        <v>641328618</v>
      </c>
      <c r="G2809" s="672">
        <v>431365604</v>
      </c>
      <c r="H2809" s="646">
        <v>45706</v>
      </c>
      <c r="I2809" s="646"/>
      <c r="K2809" s="57"/>
      <c r="L2809" s="57"/>
      <c r="M2809" s="638"/>
      <c r="N2809" s="638"/>
      <c r="O2809" s="57"/>
    </row>
    <row r="2810" spans="1:15">
      <c r="A2810" s="57"/>
      <c r="B2810" s="653">
        <v>45814</v>
      </c>
      <c r="C2810" s="654">
        <f t="shared" si="42"/>
        <v>9868735342</v>
      </c>
      <c r="D2810" s="57"/>
      <c r="E2810" s="57"/>
      <c r="F2810" s="657">
        <v>330045230</v>
      </c>
      <c r="G2810" s="672">
        <v>431401645</v>
      </c>
      <c r="H2810" s="646">
        <v>45153</v>
      </c>
      <c r="I2810" s="646"/>
      <c r="K2810" s="57"/>
      <c r="L2810" s="57"/>
      <c r="M2810" s="638"/>
      <c r="N2810" s="638"/>
      <c r="O2810" s="57"/>
    </row>
    <row r="2811" spans="1:15">
      <c r="A2811" s="57"/>
      <c r="B2811" s="653">
        <v>45815</v>
      </c>
      <c r="C2811" s="654">
        <f t="shared" si="42"/>
        <v>10313668398</v>
      </c>
      <c r="D2811" s="57"/>
      <c r="E2811" s="57"/>
      <c r="F2811" s="657">
        <v>774978286</v>
      </c>
      <c r="G2811" s="672">
        <v>431441663</v>
      </c>
      <c r="H2811" s="646">
        <v>44539</v>
      </c>
      <c r="I2811" s="646"/>
      <c r="K2811" s="57"/>
      <c r="L2811" s="57"/>
      <c r="M2811" s="638"/>
      <c r="N2811" s="638"/>
      <c r="O2811" s="57"/>
    </row>
    <row r="2812" spans="1:15">
      <c r="A2812" s="57"/>
      <c r="B2812" s="653">
        <v>45816</v>
      </c>
      <c r="C2812" s="654">
        <f t="shared" si="42"/>
        <v>9696961637</v>
      </c>
      <c r="D2812" s="57"/>
      <c r="E2812" s="57"/>
      <c r="F2812" s="657">
        <v>158271525</v>
      </c>
      <c r="G2812" s="672">
        <v>431531012</v>
      </c>
      <c r="H2812" s="646">
        <v>44820</v>
      </c>
      <c r="I2812" s="646"/>
      <c r="K2812" s="57"/>
      <c r="L2812" s="57"/>
      <c r="M2812" s="638"/>
      <c r="N2812" s="638"/>
      <c r="O2812" s="57"/>
    </row>
    <row r="2813" spans="1:15">
      <c r="A2813" s="57"/>
      <c r="B2813" s="653">
        <v>45817</v>
      </c>
      <c r="C2813" s="654">
        <f t="shared" si="42"/>
        <v>9703244919</v>
      </c>
      <c r="D2813" s="57"/>
      <c r="E2813" s="57"/>
      <c r="F2813" s="657">
        <v>164554807</v>
      </c>
      <c r="G2813" s="672">
        <v>431619573</v>
      </c>
      <c r="H2813" s="646">
        <v>48782</v>
      </c>
      <c r="I2813" s="646"/>
      <c r="K2813" s="57"/>
      <c r="L2813" s="57"/>
      <c r="M2813" s="638"/>
      <c r="N2813" s="638"/>
      <c r="O2813" s="57"/>
    </row>
    <row r="2814" spans="1:15">
      <c r="A2814" s="57"/>
      <c r="B2814" s="653">
        <v>45818</v>
      </c>
      <c r="C2814" s="654">
        <f t="shared" si="42"/>
        <v>10150021842</v>
      </c>
      <c r="D2814" s="57"/>
      <c r="E2814" s="57"/>
      <c r="F2814" s="657">
        <v>611331730</v>
      </c>
      <c r="G2814" s="672">
        <v>431764852</v>
      </c>
      <c r="H2814" s="646">
        <v>45507</v>
      </c>
      <c r="I2814" s="646"/>
      <c r="K2814" s="57"/>
      <c r="L2814" s="57"/>
      <c r="M2814" s="638"/>
      <c r="N2814" s="638"/>
      <c r="O2814" s="57"/>
    </row>
    <row r="2815" spans="1:15">
      <c r="A2815" s="57"/>
      <c r="B2815" s="653">
        <v>45819</v>
      </c>
      <c r="C2815" s="654">
        <f t="shared" si="42"/>
        <v>9680665976</v>
      </c>
      <c r="D2815" s="57"/>
      <c r="E2815" s="57"/>
      <c r="F2815" s="657">
        <v>141975864</v>
      </c>
      <c r="G2815" s="672">
        <v>431810494</v>
      </c>
      <c r="H2815" s="646">
        <v>48606</v>
      </c>
      <c r="I2815" s="646"/>
      <c r="K2815" s="57"/>
      <c r="L2815" s="57"/>
      <c r="M2815" s="638"/>
      <c r="N2815" s="638"/>
      <c r="O2815" s="57"/>
    </row>
    <row r="2816" spans="1:15">
      <c r="A2816" s="57"/>
      <c r="B2816" s="653">
        <v>45820</v>
      </c>
      <c r="C2816" s="654">
        <f t="shared" si="42"/>
        <v>10526873938</v>
      </c>
      <c r="D2816" s="57"/>
      <c r="E2816" s="57"/>
      <c r="F2816" s="657">
        <v>988183826</v>
      </c>
      <c r="G2816" s="672">
        <v>431884207</v>
      </c>
      <c r="H2816" s="646">
        <v>44917</v>
      </c>
      <c r="I2816" s="646"/>
      <c r="K2816" s="57"/>
      <c r="L2816" s="57"/>
      <c r="M2816" s="638"/>
      <c r="N2816" s="638"/>
      <c r="O2816" s="57"/>
    </row>
    <row r="2817" spans="1:15">
      <c r="A2817" s="57"/>
      <c r="B2817" s="653">
        <v>45821</v>
      </c>
      <c r="C2817" s="654">
        <f t="shared" si="42"/>
        <v>9701488523</v>
      </c>
      <c r="D2817" s="57"/>
      <c r="E2817" s="57"/>
      <c r="F2817" s="657">
        <v>162798411</v>
      </c>
      <c r="G2817" s="672">
        <v>432046633</v>
      </c>
      <c r="H2817" s="646">
        <v>50153</v>
      </c>
      <c r="I2817" s="646"/>
      <c r="K2817" s="57"/>
      <c r="L2817" s="57"/>
      <c r="M2817" s="638"/>
      <c r="N2817" s="638"/>
      <c r="O2817" s="57"/>
    </row>
    <row r="2818" spans="1:15">
      <c r="A2818" s="57"/>
      <c r="B2818" s="653">
        <v>45822</v>
      </c>
      <c r="C2818" s="654">
        <f t="shared" si="42"/>
        <v>10344493739</v>
      </c>
      <c r="D2818" s="57"/>
      <c r="E2818" s="57"/>
      <c r="F2818" s="657">
        <v>805803627</v>
      </c>
      <c r="G2818" s="672">
        <v>432049300</v>
      </c>
      <c r="H2818" s="646">
        <v>46885</v>
      </c>
      <c r="I2818" s="646"/>
      <c r="K2818" s="57"/>
      <c r="L2818" s="57"/>
      <c r="M2818" s="638"/>
      <c r="N2818" s="638"/>
      <c r="O2818" s="57"/>
    </row>
    <row r="2819" spans="1:15">
      <c r="A2819" s="57"/>
      <c r="B2819" s="653">
        <v>45823</v>
      </c>
      <c r="C2819" s="654">
        <f t="shared" si="42"/>
        <v>9897114330</v>
      </c>
      <c r="D2819" s="57"/>
      <c r="E2819" s="57"/>
      <c r="F2819" s="657">
        <v>358424218</v>
      </c>
      <c r="G2819" s="672">
        <v>432154074</v>
      </c>
      <c r="H2819" s="646">
        <v>49203</v>
      </c>
      <c r="I2819" s="646"/>
      <c r="K2819" s="57"/>
      <c r="L2819" s="57"/>
      <c r="M2819" s="638"/>
      <c r="N2819" s="638"/>
      <c r="O2819" s="57"/>
    </row>
    <row r="2820" spans="1:15">
      <c r="A2820" s="57"/>
      <c r="B2820" s="653">
        <v>45824</v>
      </c>
      <c r="C2820" s="654">
        <f t="shared" si="42"/>
        <v>10295544084</v>
      </c>
      <c r="D2820" s="57"/>
      <c r="E2820" s="57"/>
      <c r="F2820" s="657">
        <v>756853972</v>
      </c>
      <c r="G2820" s="672">
        <v>432247565</v>
      </c>
      <c r="H2820" s="646">
        <v>47584</v>
      </c>
      <c r="I2820" s="646"/>
      <c r="K2820" s="57"/>
      <c r="L2820" s="57"/>
      <c r="M2820" s="638"/>
      <c r="N2820" s="638"/>
      <c r="O2820" s="57"/>
    </row>
    <row r="2821" spans="1:15">
      <c r="A2821" s="57"/>
      <c r="B2821" s="653">
        <v>45825</v>
      </c>
      <c r="C2821" s="654">
        <f t="shared" si="42"/>
        <v>10086943551</v>
      </c>
      <c r="D2821" s="57"/>
      <c r="E2821" s="57"/>
      <c r="F2821" s="657">
        <v>548253439</v>
      </c>
      <c r="G2821" s="672">
        <v>432276531</v>
      </c>
      <c r="H2821" s="646">
        <v>46366</v>
      </c>
      <c r="I2821" s="646"/>
      <c r="K2821" s="57"/>
      <c r="L2821" s="57"/>
      <c r="M2821" s="638"/>
      <c r="N2821" s="638"/>
      <c r="O2821" s="57"/>
    </row>
    <row r="2822" spans="1:15">
      <c r="A2822" s="57"/>
      <c r="B2822" s="653">
        <v>45826</v>
      </c>
      <c r="C2822" s="654">
        <f t="shared" si="42"/>
        <v>10282708749</v>
      </c>
      <c r="D2822" s="57"/>
      <c r="E2822" s="57"/>
      <c r="F2822" s="657">
        <v>744018637</v>
      </c>
      <c r="G2822" s="672">
        <v>432477856</v>
      </c>
      <c r="H2822" s="646">
        <v>47971</v>
      </c>
      <c r="I2822" s="646"/>
      <c r="K2822" s="57"/>
      <c r="L2822" s="57"/>
      <c r="M2822" s="638"/>
      <c r="N2822" s="638"/>
      <c r="O2822" s="57"/>
    </row>
    <row r="2823" spans="1:15">
      <c r="A2823" s="57"/>
      <c r="B2823" s="653">
        <v>45827</v>
      </c>
      <c r="C2823" s="654">
        <f t="shared" si="42"/>
        <v>9756220990</v>
      </c>
      <c r="D2823" s="57"/>
      <c r="E2823" s="57"/>
      <c r="F2823" s="657">
        <v>217530878</v>
      </c>
      <c r="G2823" s="672">
        <v>432499195</v>
      </c>
      <c r="H2823" s="646">
        <v>46994</v>
      </c>
      <c r="I2823" s="646"/>
      <c r="K2823" s="57"/>
      <c r="L2823" s="57"/>
      <c r="M2823" s="638"/>
      <c r="N2823" s="638"/>
      <c r="O2823" s="57"/>
    </row>
    <row r="2824" spans="1:15">
      <c r="A2824" s="57"/>
      <c r="B2824" s="653">
        <v>45828</v>
      </c>
      <c r="C2824" s="654">
        <f t="shared" si="42"/>
        <v>9881487779</v>
      </c>
      <c r="D2824" s="57"/>
      <c r="E2824" s="57"/>
      <c r="F2824" s="657">
        <v>342797667</v>
      </c>
      <c r="G2824" s="672">
        <v>433033128</v>
      </c>
      <c r="H2824" s="646">
        <v>47394</v>
      </c>
      <c r="I2824" s="646"/>
      <c r="K2824" s="57"/>
      <c r="L2824" s="57"/>
      <c r="M2824" s="638"/>
      <c r="N2824" s="638"/>
      <c r="O2824" s="57"/>
    </row>
    <row r="2825" spans="1:15">
      <c r="A2825" s="57"/>
      <c r="B2825" s="653">
        <v>45829</v>
      </c>
      <c r="C2825" s="654">
        <f t="shared" si="42"/>
        <v>10003498284</v>
      </c>
      <c r="D2825" s="57"/>
      <c r="E2825" s="57"/>
      <c r="F2825" s="657">
        <v>464808172</v>
      </c>
      <c r="G2825" s="672">
        <v>433040165</v>
      </c>
      <c r="H2825" s="646">
        <v>49447</v>
      </c>
      <c r="I2825" s="646"/>
      <c r="K2825" s="57"/>
      <c r="L2825" s="57"/>
      <c r="M2825" s="638"/>
      <c r="N2825" s="638"/>
      <c r="O2825" s="57"/>
    </row>
    <row r="2826" spans="1:15">
      <c r="A2826" s="57"/>
      <c r="B2826" s="653">
        <v>45830</v>
      </c>
      <c r="C2826" s="654">
        <f t="shared" si="42"/>
        <v>10341957753</v>
      </c>
      <c r="D2826" s="57"/>
      <c r="E2826" s="57"/>
      <c r="F2826" s="657">
        <v>803267641</v>
      </c>
      <c r="G2826" s="672">
        <v>433128420</v>
      </c>
      <c r="H2826" s="646">
        <v>50396</v>
      </c>
      <c r="I2826" s="646"/>
      <c r="K2826" s="57"/>
      <c r="L2826" s="57"/>
      <c r="M2826" s="638"/>
      <c r="N2826" s="638"/>
      <c r="O2826" s="57"/>
    </row>
    <row r="2827" spans="1:15">
      <c r="A2827" s="57"/>
      <c r="B2827" s="653">
        <v>45831</v>
      </c>
      <c r="C2827" s="654">
        <f t="shared" si="42"/>
        <v>9813350673</v>
      </c>
      <c r="D2827" s="57"/>
      <c r="E2827" s="57"/>
      <c r="F2827" s="657">
        <v>274660561</v>
      </c>
      <c r="G2827" s="672">
        <v>433139867</v>
      </c>
      <c r="H2827" s="646">
        <v>47390</v>
      </c>
      <c r="I2827" s="646"/>
      <c r="K2827" s="57"/>
      <c r="L2827" s="57"/>
      <c r="M2827" s="638"/>
      <c r="N2827" s="638"/>
      <c r="O2827" s="57"/>
    </row>
    <row r="2828" spans="1:15">
      <c r="A2828" s="57"/>
      <c r="B2828" s="653">
        <v>45832</v>
      </c>
      <c r="C2828" s="654">
        <f t="shared" si="42"/>
        <v>9855603982</v>
      </c>
      <c r="D2828" s="57"/>
      <c r="E2828" s="57"/>
      <c r="F2828" s="657">
        <v>316913870</v>
      </c>
      <c r="G2828" s="672">
        <v>433150614</v>
      </c>
      <c r="H2828" s="646">
        <v>50257</v>
      </c>
      <c r="I2828" s="646"/>
      <c r="K2828" s="57"/>
      <c r="L2828" s="57"/>
      <c r="M2828" s="638"/>
      <c r="N2828" s="638"/>
      <c r="O2828" s="57"/>
    </row>
    <row r="2829" spans="1:15">
      <c r="A2829" s="57"/>
      <c r="B2829" s="653">
        <v>45833</v>
      </c>
      <c r="C2829" s="654">
        <f t="shared" si="42"/>
        <v>10064074977</v>
      </c>
      <c r="D2829" s="57"/>
      <c r="E2829" s="57"/>
      <c r="F2829" s="657">
        <v>525384865</v>
      </c>
      <c r="G2829" s="672">
        <v>433198648</v>
      </c>
      <c r="H2829" s="646">
        <v>49125</v>
      </c>
      <c r="I2829" s="646"/>
      <c r="K2829" s="57"/>
      <c r="L2829" s="57"/>
      <c r="M2829" s="638"/>
      <c r="N2829" s="638"/>
      <c r="O2829" s="57"/>
    </row>
    <row r="2830" spans="1:15">
      <c r="A2830" s="57"/>
      <c r="B2830" s="653">
        <v>45834</v>
      </c>
      <c r="C2830" s="654">
        <f t="shared" si="42"/>
        <v>9738010046</v>
      </c>
      <c r="D2830" s="57"/>
      <c r="E2830" s="57"/>
      <c r="F2830" s="657">
        <v>199319934</v>
      </c>
      <c r="G2830" s="672">
        <v>433512839</v>
      </c>
      <c r="H2830" s="646">
        <v>48690</v>
      </c>
      <c r="I2830" s="646"/>
      <c r="K2830" s="57"/>
      <c r="L2830" s="57"/>
      <c r="M2830" s="638"/>
      <c r="N2830" s="638"/>
      <c r="O2830" s="57"/>
    </row>
    <row r="2831" spans="1:15">
      <c r="A2831" s="57"/>
      <c r="B2831" s="653">
        <v>45835</v>
      </c>
      <c r="C2831" s="654">
        <f t="shared" si="42"/>
        <v>10291069714</v>
      </c>
      <c r="D2831" s="57"/>
      <c r="E2831" s="57"/>
      <c r="F2831" s="657">
        <v>752379602</v>
      </c>
      <c r="G2831" s="672">
        <v>433702150</v>
      </c>
      <c r="H2831" s="646">
        <v>49543</v>
      </c>
      <c r="I2831" s="646"/>
      <c r="K2831" s="57"/>
      <c r="L2831" s="57"/>
      <c r="M2831" s="638"/>
      <c r="N2831" s="638"/>
      <c r="O2831" s="57"/>
    </row>
    <row r="2832" spans="1:15">
      <c r="A2832" s="57"/>
      <c r="B2832" s="653">
        <v>45836</v>
      </c>
      <c r="C2832" s="654">
        <f t="shared" si="42"/>
        <v>9710561936</v>
      </c>
      <c r="D2832" s="57"/>
      <c r="E2832" s="57"/>
      <c r="F2832" s="657">
        <v>171871824</v>
      </c>
      <c r="G2832" s="672">
        <v>434006647</v>
      </c>
      <c r="H2832" s="646">
        <v>47625</v>
      </c>
      <c r="I2832" s="646"/>
      <c r="K2832" s="57"/>
      <c r="L2832" s="57"/>
      <c r="M2832" s="638"/>
      <c r="N2832" s="638"/>
      <c r="O2832" s="57"/>
    </row>
    <row r="2833" spans="1:15">
      <c r="A2833" s="57"/>
      <c r="B2833" s="653">
        <v>45837</v>
      </c>
      <c r="C2833" s="654">
        <f t="shared" si="42"/>
        <v>10104877978</v>
      </c>
      <c r="D2833" s="57"/>
      <c r="E2833" s="57"/>
      <c r="F2833" s="657">
        <v>566187866</v>
      </c>
      <c r="G2833" s="672">
        <v>434050464</v>
      </c>
      <c r="H2833" s="646">
        <v>46369</v>
      </c>
      <c r="I2833" s="646"/>
      <c r="K2833" s="57"/>
      <c r="L2833" s="57"/>
      <c r="M2833" s="638"/>
      <c r="N2833" s="638"/>
      <c r="O2833" s="57"/>
    </row>
    <row r="2834" spans="1:15">
      <c r="A2834" s="57"/>
      <c r="B2834" s="653">
        <v>45838</v>
      </c>
      <c r="C2834" s="654">
        <f t="shared" si="42"/>
        <v>10216272213</v>
      </c>
      <c r="D2834" s="57"/>
      <c r="E2834" s="57"/>
      <c r="F2834" s="657">
        <v>677582101</v>
      </c>
      <c r="G2834" s="672">
        <v>434410129</v>
      </c>
      <c r="H2834" s="646">
        <v>44175</v>
      </c>
      <c r="I2834" s="646"/>
      <c r="K2834" s="57"/>
      <c r="L2834" s="57"/>
      <c r="M2834" s="638"/>
      <c r="N2834" s="638"/>
      <c r="O2834" s="57"/>
    </row>
    <row r="2835" spans="1:15">
      <c r="A2835" s="57"/>
      <c r="B2835" s="653">
        <v>45839</v>
      </c>
      <c r="C2835" s="654">
        <f t="shared" si="42"/>
        <v>9654392724</v>
      </c>
      <c r="D2835" s="57"/>
      <c r="E2835" s="57"/>
      <c r="F2835" s="657">
        <v>115702612</v>
      </c>
      <c r="G2835" s="672">
        <v>434575827</v>
      </c>
      <c r="H2835" s="646">
        <v>45748</v>
      </c>
      <c r="I2835" s="646"/>
      <c r="K2835" s="57"/>
      <c r="L2835" s="57"/>
      <c r="M2835" s="638"/>
      <c r="N2835" s="638"/>
      <c r="O2835" s="57"/>
    </row>
    <row r="2836" spans="1:15">
      <c r="A2836" s="57"/>
      <c r="B2836" s="653">
        <v>45840</v>
      </c>
      <c r="C2836" s="654">
        <f t="shared" si="42"/>
        <v>10176507152</v>
      </c>
      <c r="D2836" s="57"/>
      <c r="E2836" s="57"/>
      <c r="F2836" s="657">
        <v>637817040</v>
      </c>
      <c r="G2836" s="672">
        <v>434590939</v>
      </c>
      <c r="H2836" s="646">
        <v>47203</v>
      </c>
      <c r="I2836" s="646"/>
      <c r="K2836" s="57"/>
      <c r="L2836" s="57"/>
      <c r="M2836" s="638"/>
      <c r="N2836" s="638"/>
      <c r="O2836" s="57"/>
    </row>
    <row r="2837" spans="1:15">
      <c r="A2837" s="57"/>
      <c r="B2837" s="653">
        <v>45841</v>
      </c>
      <c r="C2837" s="654">
        <f t="shared" si="42"/>
        <v>9811570341</v>
      </c>
      <c r="D2837" s="57"/>
      <c r="E2837" s="57"/>
      <c r="F2837" s="657">
        <v>272880229</v>
      </c>
      <c r="G2837" s="672">
        <v>435417522</v>
      </c>
      <c r="H2837" s="646">
        <v>43622</v>
      </c>
      <c r="I2837" s="646"/>
      <c r="K2837" s="57"/>
      <c r="L2837" s="57"/>
      <c r="M2837" s="638"/>
      <c r="N2837" s="638"/>
      <c r="O2837" s="57"/>
    </row>
    <row r="2838" spans="1:15">
      <c r="A2838" s="57"/>
      <c r="B2838" s="653">
        <v>45842</v>
      </c>
      <c r="C2838" s="654">
        <f t="shared" si="42"/>
        <v>10497658628</v>
      </c>
      <c r="D2838" s="57"/>
      <c r="E2838" s="57"/>
      <c r="F2838" s="657">
        <v>958968516</v>
      </c>
      <c r="G2838" s="672">
        <v>435928744</v>
      </c>
      <c r="H2838" s="646">
        <v>46970</v>
      </c>
      <c r="I2838" s="646"/>
      <c r="K2838" s="57"/>
      <c r="L2838" s="57"/>
      <c r="M2838" s="638"/>
      <c r="N2838" s="638"/>
      <c r="O2838" s="57"/>
    </row>
    <row r="2839" spans="1:15">
      <c r="A2839" s="57"/>
      <c r="B2839" s="653">
        <v>45843</v>
      </c>
      <c r="C2839" s="654">
        <f t="shared" si="42"/>
        <v>9882012799</v>
      </c>
      <c r="D2839" s="57"/>
      <c r="E2839" s="57"/>
      <c r="F2839" s="657">
        <v>343322687</v>
      </c>
      <c r="G2839" s="672">
        <v>436098806</v>
      </c>
      <c r="H2839" s="646">
        <v>43183</v>
      </c>
      <c r="I2839" s="646"/>
      <c r="K2839" s="57"/>
      <c r="L2839" s="57"/>
      <c r="M2839" s="638"/>
      <c r="N2839" s="638"/>
      <c r="O2839" s="57"/>
    </row>
    <row r="2840" spans="1:15">
      <c r="A2840" s="57"/>
      <c r="B2840" s="653">
        <v>45844</v>
      </c>
      <c r="C2840" s="654">
        <f t="shared" si="42"/>
        <v>10106814210</v>
      </c>
      <c r="D2840" s="57"/>
      <c r="E2840" s="57"/>
      <c r="F2840" s="657">
        <v>568124098</v>
      </c>
      <c r="G2840" s="672">
        <v>436233126</v>
      </c>
      <c r="H2840" s="646">
        <v>49077</v>
      </c>
      <c r="I2840" s="646"/>
      <c r="K2840" s="57"/>
      <c r="L2840" s="57"/>
      <c r="M2840" s="638"/>
      <c r="N2840" s="638"/>
      <c r="O2840" s="57"/>
    </row>
    <row r="2841" spans="1:15">
      <c r="A2841" s="57"/>
      <c r="B2841" s="653">
        <v>45845</v>
      </c>
      <c r="C2841" s="654">
        <f t="shared" si="42"/>
        <v>9986177951</v>
      </c>
      <c r="D2841" s="57"/>
      <c r="E2841" s="57"/>
      <c r="F2841" s="657">
        <v>447487839</v>
      </c>
      <c r="G2841" s="672">
        <v>436242422</v>
      </c>
      <c r="H2841" s="646">
        <v>46912</v>
      </c>
      <c r="I2841" s="646"/>
      <c r="K2841" s="57"/>
      <c r="L2841" s="57"/>
      <c r="M2841" s="638"/>
      <c r="N2841" s="638"/>
      <c r="O2841" s="57"/>
    </row>
    <row r="2842" spans="1:15">
      <c r="A2842" s="57"/>
      <c r="B2842" s="653">
        <v>45846</v>
      </c>
      <c r="C2842" s="654">
        <f t="shared" si="42"/>
        <v>10067483369</v>
      </c>
      <c r="D2842" s="57"/>
      <c r="E2842" s="57"/>
      <c r="F2842" s="657">
        <v>528793257</v>
      </c>
      <c r="G2842" s="672">
        <v>436311399</v>
      </c>
      <c r="H2842" s="646">
        <v>43396</v>
      </c>
      <c r="I2842" s="646"/>
      <c r="K2842" s="57"/>
      <c r="L2842" s="57"/>
      <c r="M2842" s="638"/>
      <c r="N2842" s="638"/>
      <c r="O2842" s="57"/>
    </row>
    <row r="2843" spans="1:15">
      <c r="A2843" s="57"/>
      <c r="B2843" s="653">
        <v>45847</v>
      </c>
      <c r="C2843" s="654">
        <f t="shared" si="42"/>
        <v>10342478866</v>
      </c>
      <c r="D2843" s="57"/>
      <c r="E2843" s="57"/>
      <c r="F2843" s="657">
        <v>803788754</v>
      </c>
      <c r="G2843" s="672">
        <v>436537695</v>
      </c>
      <c r="H2843" s="646">
        <v>44463</v>
      </c>
      <c r="I2843" s="646"/>
      <c r="K2843" s="57"/>
      <c r="L2843" s="57"/>
      <c r="M2843" s="638"/>
      <c r="N2843" s="638"/>
      <c r="O2843" s="57"/>
    </row>
    <row r="2844" spans="1:15">
      <c r="A2844" s="57"/>
      <c r="B2844" s="653">
        <v>45848</v>
      </c>
      <c r="C2844" s="654">
        <f t="shared" si="42"/>
        <v>10404466532</v>
      </c>
      <c r="D2844" s="57"/>
      <c r="E2844" s="57"/>
      <c r="F2844" s="657">
        <v>865776420</v>
      </c>
      <c r="G2844" s="672">
        <v>437078231</v>
      </c>
      <c r="H2844" s="646">
        <v>43868</v>
      </c>
      <c r="I2844" s="646"/>
      <c r="K2844" s="57"/>
      <c r="L2844" s="57"/>
      <c r="M2844" s="638"/>
      <c r="N2844" s="638"/>
      <c r="O2844" s="57"/>
    </row>
    <row r="2845" spans="1:15">
      <c r="A2845" s="57"/>
      <c r="B2845" s="653">
        <v>45849</v>
      </c>
      <c r="C2845" s="654">
        <f t="shared" si="42"/>
        <v>9933315281</v>
      </c>
      <c r="D2845" s="57"/>
      <c r="E2845" s="57"/>
      <c r="F2845" s="657">
        <v>394625169</v>
      </c>
      <c r="G2845" s="672">
        <v>437188947</v>
      </c>
      <c r="H2845" s="646">
        <v>46762</v>
      </c>
      <c r="I2845" s="646"/>
      <c r="K2845" s="57"/>
      <c r="L2845" s="57"/>
      <c r="M2845" s="638"/>
      <c r="N2845" s="638"/>
      <c r="O2845" s="57"/>
    </row>
    <row r="2846" spans="1:15">
      <c r="A2846" s="57"/>
      <c r="B2846" s="653">
        <v>45850</v>
      </c>
      <c r="C2846" s="654">
        <f t="shared" si="42"/>
        <v>9944268863</v>
      </c>
      <c r="D2846" s="57"/>
      <c r="E2846" s="57"/>
      <c r="F2846" s="657">
        <v>405578751</v>
      </c>
      <c r="G2846" s="672">
        <v>437425013</v>
      </c>
      <c r="H2846" s="646">
        <v>43930</v>
      </c>
      <c r="I2846" s="646"/>
      <c r="K2846" s="57"/>
      <c r="L2846" s="57"/>
      <c r="M2846" s="638"/>
      <c r="N2846" s="638"/>
      <c r="O2846" s="57"/>
    </row>
    <row r="2847" spans="1:15">
      <c r="A2847" s="57"/>
      <c r="B2847" s="653">
        <v>45851</v>
      </c>
      <c r="C2847" s="654">
        <f t="shared" si="42"/>
        <v>10518134994</v>
      </c>
      <c r="D2847" s="57"/>
      <c r="E2847" s="57"/>
      <c r="F2847" s="657">
        <v>979444882</v>
      </c>
      <c r="G2847" s="672">
        <v>437568913</v>
      </c>
      <c r="H2847" s="646">
        <v>49618</v>
      </c>
      <c r="I2847" s="646"/>
      <c r="K2847" s="57"/>
      <c r="L2847" s="57"/>
      <c r="M2847" s="638"/>
      <c r="N2847" s="638"/>
      <c r="O2847" s="57"/>
    </row>
    <row r="2848" spans="1:15">
      <c r="A2848" s="57"/>
      <c r="B2848" s="653">
        <v>45852</v>
      </c>
      <c r="C2848" s="654">
        <f t="shared" ref="C2848:C2911" si="43">F2848+(F$88*28679+98765)+(G$88*6587+87654)+(E$88*9537+76543)+(J$88*5713+4528)</f>
        <v>10160438600</v>
      </c>
      <c r="D2848" s="57"/>
      <c r="E2848" s="57"/>
      <c r="F2848" s="657">
        <v>621748488</v>
      </c>
      <c r="G2848" s="672">
        <v>437599125</v>
      </c>
      <c r="H2848" s="646">
        <v>43344</v>
      </c>
      <c r="I2848" s="646"/>
      <c r="K2848" s="57"/>
      <c r="L2848" s="57"/>
      <c r="M2848" s="638"/>
      <c r="N2848" s="638"/>
      <c r="O2848" s="57"/>
    </row>
    <row r="2849" spans="1:15">
      <c r="A2849" s="57"/>
      <c r="B2849" s="653">
        <v>45853</v>
      </c>
      <c r="C2849" s="654">
        <f t="shared" si="43"/>
        <v>10473961462</v>
      </c>
      <c r="D2849" s="57"/>
      <c r="E2849" s="57"/>
      <c r="F2849" s="657">
        <v>935271350</v>
      </c>
      <c r="G2849" s="672">
        <v>437730826</v>
      </c>
      <c r="H2849" s="646">
        <v>49869</v>
      </c>
      <c r="I2849" s="646"/>
      <c r="K2849" s="57"/>
      <c r="L2849" s="57"/>
      <c r="M2849" s="638"/>
      <c r="N2849" s="638"/>
      <c r="O2849" s="57"/>
    </row>
    <row r="2850" spans="1:15">
      <c r="A2850" s="57"/>
      <c r="B2850" s="653">
        <v>45854</v>
      </c>
      <c r="C2850" s="654">
        <f t="shared" si="43"/>
        <v>9863250382</v>
      </c>
      <c r="D2850" s="57"/>
      <c r="E2850" s="57"/>
      <c r="F2850" s="657">
        <v>324560270</v>
      </c>
      <c r="G2850" s="672">
        <v>437874791</v>
      </c>
      <c r="H2850" s="646">
        <v>48970</v>
      </c>
      <c r="I2850" s="646"/>
      <c r="K2850" s="57"/>
      <c r="L2850" s="57"/>
      <c r="M2850" s="638"/>
      <c r="N2850" s="638"/>
      <c r="O2850" s="57"/>
    </row>
    <row r="2851" spans="1:15">
      <c r="A2851" s="57"/>
      <c r="B2851" s="653">
        <v>45855</v>
      </c>
      <c r="C2851" s="654">
        <f t="shared" si="43"/>
        <v>9981163825</v>
      </c>
      <c r="D2851" s="57"/>
      <c r="E2851" s="57"/>
      <c r="F2851" s="657">
        <v>442473713</v>
      </c>
      <c r="G2851" s="672">
        <v>437973401</v>
      </c>
      <c r="H2851" s="646">
        <v>47015</v>
      </c>
      <c r="I2851" s="646"/>
      <c r="K2851" s="57"/>
      <c r="L2851" s="57"/>
      <c r="M2851" s="638"/>
      <c r="N2851" s="638"/>
      <c r="O2851" s="57"/>
    </row>
    <row r="2852" spans="1:15">
      <c r="A2852" s="57"/>
      <c r="B2852" s="653">
        <v>45856</v>
      </c>
      <c r="C2852" s="654">
        <f t="shared" si="43"/>
        <v>10534066426</v>
      </c>
      <c r="D2852" s="57"/>
      <c r="E2852" s="57"/>
      <c r="F2852" s="657">
        <v>995376314</v>
      </c>
      <c r="G2852" s="672">
        <v>438014683</v>
      </c>
      <c r="H2852" s="646">
        <v>43176</v>
      </c>
      <c r="I2852" s="646"/>
      <c r="K2852" s="57"/>
      <c r="L2852" s="57"/>
      <c r="M2852" s="638"/>
      <c r="N2852" s="638"/>
      <c r="O2852" s="57"/>
    </row>
    <row r="2853" spans="1:15">
      <c r="A2853" s="57"/>
      <c r="B2853" s="653">
        <v>45857</v>
      </c>
      <c r="C2853" s="654">
        <f t="shared" si="43"/>
        <v>10229373176</v>
      </c>
      <c r="D2853" s="57"/>
      <c r="E2853" s="57"/>
      <c r="F2853" s="657">
        <v>690683064</v>
      </c>
      <c r="G2853" s="672">
        <v>438465727</v>
      </c>
      <c r="H2853" s="646">
        <v>49920</v>
      </c>
      <c r="I2853" s="646"/>
      <c r="K2853" s="57"/>
      <c r="L2853" s="57"/>
      <c r="M2853" s="638"/>
      <c r="N2853" s="638"/>
      <c r="O2853" s="57"/>
    </row>
    <row r="2854" spans="1:15">
      <c r="A2854" s="57"/>
      <c r="B2854" s="653">
        <v>45858</v>
      </c>
      <c r="C2854" s="654">
        <f t="shared" si="43"/>
        <v>10047071086</v>
      </c>
      <c r="D2854" s="57"/>
      <c r="E2854" s="57"/>
      <c r="F2854" s="657">
        <v>508380974</v>
      </c>
      <c r="G2854" s="672">
        <v>438466048</v>
      </c>
      <c r="H2854" s="646">
        <v>44352</v>
      </c>
      <c r="I2854" s="646"/>
      <c r="K2854" s="57"/>
      <c r="L2854" s="57"/>
      <c r="M2854" s="638"/>
      <c r="N2854" s="638"/>
      <c r="O2854" s="57"/>
    </row>
    <row r="2855" spans="1:15">
      <c r="A2855" s="57"/>
      <c r="B2855" s="653">
        <v>45859</v>
      </c>
      <c r="C2855" s="654">
        <f t="shared" si="43"/>
        <v>9937601567</v>
      </c>
      <c r="D2855" s="57"/>
      <c r="E2855" s="57"/>
      <c r="F2855" s="657">
        <v>398911455</v>
      </c>
      <c r="G2855" s="672">
        <v>438594581</v>
      </c>
      <c r="H2855" s="646">
        <v>44528</v>
      </c>
      <c r="I2855" s="646"/>
      <c r="K2855" s="57"/>
      <c r="L2855" s="57"/>
      <c r="M2855" s="638"/>
      <c r="N2855" s="638"/>
      <c r="O2855" s="57"/>
    </row>
    <row r="2856" spans="1:15">
      <c r="A2856" s="57"/>
      <c r="B2856" s="653">
        <v>45860</v>
      </c>
      <c r="C2856" s="654">
        <f t="shared" si="43"/>
        <v>10262565444</v>
      </c>
      <c r="D2856" s="57"/>
      <c r="E2856" s="57"/>
      <c r="F2856" s="657">
        <v>723875332</v>
      </c>
      <c r="G2856" s="672">
        <v>438677972</v>
      </c>
      <c r="H2856" s="646">
        <v>48935</v>
      </c>
      <c r="I2856" s="646"/>
      <c r="K2856" s="57"/>
      <c r="L2856" s="57"/>
      <c r="M2856" s="638"/>
      <c r="N2856" s="638"/>
      <c r="O2856" s="57"/>
    </row>
    <row r="2857" spans="1:15">
      <c r="A2857" s="57"/>
      <c r="B2857" s="653">
        <v>45861</v>
      </c>
      <c r="C2857" s="654">
        <f t="shared" si="43"/>
        <v>10295965540</v>
      </c>
      <c r="D2857" s="57"/>
      <c r="E2857" s="57"/>
      <c r="F2857" s="657">
        <v>757275428</v>
      </c>
      <c r="G2857" s="672">
        <v>438955384</v>
      </c>
      <c r="H2857" s="646">
        <v>48453</v>
      </c>
      <c r="I2857" s="646"/>
      <c r="K2857" s="57"/>
      <c r="L2857" s="57"/>
      <c r="M2857" s="638"/>
      <c r="N2857" s="638"/>
      <c r="O2857" s="57"/>
    </row>
    <row r="2858" spans="1:15">
      <c r="A2858" s="57"/>
      <c r="B2858" s="653">
        <v>45862</v>
      </c>
      <c r="C2858" s="654">
        <f t="shared" si="43"/>
        <v>10408938326</v>
      </c>
      <c r="D2858" s="57"/>
      <c r="E2858" s="57"/>
      <c r="F2858" s="657">
        <v>870248214</v>
      </c>
      <c r="G2858" s="672">
        <v>439272555</v>
      </c>
      <c r="H2858" s="646">
        <v>49418</v>
      </c>
      <c r="I2858" s="646"/>
      <c r="K2858" s="57"/>
      <c r="L2858" s="57"/>
      <c r="M2858" s="638"/>
      <c r="N2858" s="638"/>
      <c r="O2858" s="57"/>
    </row>
    <row r="2859" spans="1:15">
      <c r="A2859" s="57"/>
      <c r="B2859" s="653">
        <v>45863</v>
      </c>
      <c r="C2859" s="654">
        <f t="shared" si="43"/>
        <v>9731645074</v>
      </c>
      <c r="D2859" s="57"/>
      <c r="E2859" s="57"/>
      <c r="F2859" s="657">
        <v>192954962</v>
      </c>
      <c r="G2859" s="672">
        <v>439279270</v>
      </c>
      <c r="H2859" s="646">
        <v>43460</v>
      </c>
      <c r="I2859" s="646"/>
      <c r="K2859" s="57"/>
      <c r="L2859" s="57"/>
      <c r="M2859" s="638"/>
      <c r="N2859" s="638"/>
      <c r="O2859" s="57"/>
    </row>
    <row r="2860" spans="1:15">
      <c r="A2860" s="57"/>
      <c r="B2860" s="653">
        <v>45864</v>
      </c>
      <c r="C2860" s="654">
        <f t="shared" si="43"/>
        <v>10272637596</v>
      </c>
      <c r="D2860" s="57"/>
      <c r="E2860" s="57"/>
      <c r="F2860" s="657">
        <v>733947484</v>
      </c>
      <c r="G2860" s="672">
        <v>439342727</v>
      </c>
      <c r="H2860" s="646">
        <v>43298</v>
      </c>
      <c r="I2860" s="646"/>
      <c r="K2860" s="57"/>
      <c r="L2860" s="57"/>
      <c r="M2860" s="638"/>
      <c r="N2860" s="638"/>
      <c r="O2860" s="57"/>
    </row>
    <row r="2861" spans="1:15">
      <c r="A2861" s="57"/>
      <c r="B2861" s="653">
        <v>45865</v>
      </c>
      <c r="C2861" s="654">
        <f t="shared" si="43"/>
        <v>9882885622</v>
      </c>
      <c r="D2861" s="57"/>
      <c r="E2861" s="57"/>
      <c r="F2861" s="657">
        <v>344195510</v>
      </c>
      <c r="G2861" s="672">
        <v>439477301</v>
      </c>
      <c r="H2861" s="646">
        <v>48198</v>
      </c>
      <c r="I2861" s="646"/>
      <c r="K2861" s="57"/>
      <c r="L2861" s="57"/>
      <c r="M2861" s="638"/>
      <c r="N2861" s="638"/>
      <c r="O2861" s="57"/>
    </row>
    <row r="2862" spans="1:15">
      <c r="A2862" s="57"/>
      <c r="B2862" s="653">
        <v>45866</v>
      </c>
      <c r="C2862" s="654">
        <f t="shared" si="43"/>
        <v>9937136432</v>
      </c>
      <c r="D2862" s="57"/>
      <c r="E2862" s="57"/>
      <c r="F2862" s="657">
        <v>398446320</v>
      </c>
      <c r="G2862" s="672">
        <v>439621946</v>
      </c>
      <c r="H2862" s="646">
        <v>47124</v>
      </c>
      <c r="I2862" s="646"/>
      <c r="K2862" s="57"/>
      <c r="L2862" s="57"/>
      <c r="M2862" s="638"/>
      <c r="N2862" s="638"/>
      <c r="O2862" s="57"/>
    </row>
    <row r="2863" spans="1:15">
      <c r="A2863" s="57"/>
      <c r="B2863" s="653">
        <v>45867</v>
      </c>
      <c r="C2863" s="654">
        <f t="shared" si="43"/>
        <v>9684313983</v>
      </c>
      <c r="D2863" s="57"/>
      <c r="E2863" s="57"/>
      <c r="F2863" s="657">
        <v>145623871</v>
      </c>
      <c r="G2863" s="672">
        <v>439694563</v>
      </c>
      <c r="H2863" s="646">
        <v>46283</v>
      </c>
      <c r="I2863" s="646"/>
      <c r="K2863" s="57"/>
      <c r="L2863" s="57"/>
      <c r="M2863" s="638"/>
      <c r="N2863" s="638"/>
      <c r="O2863" s="57"/>
    </row>
    <row r="2864" spans="1:15">
      <c r="A2864" s="57"/>
      <c r="B2864" s="653">
        <v>45868</v>
      </c>
      <c r="C2864" s="654">
        <f t="shared" si="43"/>
        <v>10470803927</v>
      </c>
      <c r="D2864" s="57"/>
      <c r="E2864" s="57"/>
      <c r="F2864" s="657">
        <v>932113815</v>
      </c>
      <c r="G2864" s="672">
        <v>439802590</v>
      </c>
      <c r="H2864" s="646">
        <v>50236</v>
      </c>
      <c r="I2864" s="646"/>
      <c r="K2864" s="57"/>
      <c r="L2864" s="57"/>
      <c r="M2864" s="638"/>
      <c r="N2864" s="638"/>
      <c r="O2864" s="57"/>
    </row>
    <row r="2865" spans="1:15">
      <c r="A2865" s="57"/>
      <c r="B2865" s="653">
        <v>45869</v>
      </c>
      <c r="C2865" s="654">
        <f t="shared" si="43"/>
        <v>9849459659</v>
      </c>
      <c r="D2865" s="57"/>
      <c r="E2865" s="57"/>
      <c r="F2865" s="657">
        <v>310769547</v>
      </c>
      <c r="G2865" s="672">
        <v>440222460</v>
      </c>
      <c r="H2865" s="646">
        <v>43250</v>
      </c>
      <c r="I2865" s="646"/>
      <c r="K2865" s="57"/>
      <c r="L2865" s="57"/>
      <c r="M2865" s="638"/>
      <c r="N2865" s="638"/>
      <c r="O2865" s="57"/>
    </row>
    <row r="2866" spans="1:15">
      <c r="A2866" s="57"/>
      <c r="B2866" s="653">
        <v>45870</v>
      </c>
      <c r="C2866" s="654">
        <f t="shared" si="43"/>
        <v>10160749566</v>
      </c>
      <c r="D2866" s="57"/>
      <c r="E2866" s="57"/>
      <c r="F2866" s="657">
        <v>622059454</v>
      </c>
      <c r="G2866" s="672">
        <v>440263345</v>
      </c>
      <c r="H2866" s="646">
        <v>49349</v>
      </c>
      <c r="I2866" s="646"/>
      <c r="K2866" s="57"/>
      <c r="L2866" s="57"/>
      <c r="M2866" s="638"/>
      <c r="N2866" s="638"/>
      <c r="O2866" s="57"/>
    </row>
    <row r="2867" spans="1:15">
      <c r="A2867" s="57"/>
      <c r="B2867" s="653">
        <v>45871</v>
      </c>
      <c r="C2867" s="654">
        <f t="shared" si="43"/>
        <v>9641090140</v>
      </c>
      <c r="D2867" s="57"/>
      <c r="E2867" s="57"/>
      <c r="F2867" s="657">
        <v>102400028</v>
      </c>
      <c r="G2867" s="672">
        <v>440394305</v>
      </c>
      <c r="H2867" s="646">
        <v>43696</v>
      </c>
      <c r="I2867" s="646"/>
      <c r="K2867" s="57"/>
      <c r="L2867" s="57"/>
      <c r="M2867" s="638"/>
      <c r="N2867" s="638"/>
      <c r="O2867" s="57"/>
    </row>
    <row r="2868" spans="1:15">
      <c r="A2868" s="57"/>
      <c r="B2868" s="653">
        <v>45872</v>
      </c>
      <c r="C2868" s="654">
        <f t="shared" si="43"/>
        <v>10135278263</v>
      </c>
      <c r="D2868" s="57"/>
      <c r="E2868" s="57"/>
      <c r="F2868" s="657">
        <v>596588151</v>
      </c>
      <c r="G2868" s="672">
        <v>440561251</v>
      </c>
      <c r="H2868" s="646">
        <v>48352</v>
      </c>
      <c r="I2868" s="646"/>
      <c r="K2868" s="57"/>
      <c r="L2868" s="57"/>
      <c r="M2868" s="638"/>
      <c r="N2868" s="638"/>
      <c r="O2868" s="57"/>
    </row>
    <row r="2869" spans="1:15">
      <c r="A2869" s="57"/>
      <c r="B2869" s="653">
        <v>45873</v>
      </c>
      <c r="C2869" s="654">
        <f t="shared" si="43"/>
        <v>9956486277</v>
      </c>
      <c r="D2869" s="57"/>
      <c r="E2869" s="57"/>
      <c r="F2869" s="657">
        <v>417796165</v>
      </c>
      <c r="G2869" s="672">
        <v>440589279</v>
      </c>
      <c r="H2869" s="646">
        <v>45648</v>
      </c>
      <c r="I2869" s="646"/>
      <c r="K2869" s="57"/>
      <c r="L2869" s="57"/>
      <c r="M2869" s="638"/>
      <c r="N2869" s="638"/>
      <c r="O2869" s="57"/>
    </row>
    <row r="2870" spans="1:15">
      <c r="A2870" s="57"/>
      <c r="B2870" s="653">
        <v>45874</v>
      </c>
      <c r="C2870" s="654">
        <f t="shared" si="43"/>
        <v>10428289146</v>
      </c>
      <c r="D2870" s="57"/>
      <c r="E2870" s="57"/>
      <c r="F2870" s="657">
        <v>889599034</v>
      </c>
      <c r="G2870" s="672">
        <v>440963350</v>
      </c>
      <c r="H2870" s="646">
        <v>46079</v>
      </c>
      <c r="I2870" s="646"/>
      <c r="K2870" s="57"/>
      <c r="L2870" s="57"/>
      <c r="M2870" s="638"/>
      <c r="N2870" s="638"/>
      <c r="O2870" s="57"/>
    </row>
    <row r="2871" spans="1:15">
      <c r="A2871" s="57"/>
      <c r="B2871" s="653">
        <v>45875</v>
      </c>
      <c r="C2871" s="654">
        <f t="shared" si="43"/>
        <v>10452488431</v>
      </c>
      <c r="D2871" s="57"/>
      <c r="E2871" s="57"/>
      <c r="F2871" s="657">
        <v>913798319</v>
      </c>
      <c r="G2871" s="672">
        <v>441088300</v>
      </c>
      <c r="H2871" s="646">
        <v>46370</v>
      </c>
      <c r="I2871" s="646"/>
      <c r="K2871" s="57"/>
      <c r="L2871" s="57"/>
      <c r="M2871" s="638"/>
      <c r="N2871" s="638"/>
      <c r="O2871" s="57"/>
    </row>
    <row r="2872" spans="1:15">
      <c r="A2872" s="57"/>
      <c r="B2872" s="653">
        <v>45876</v>
      </c>
      <c r="C2872" s="654">
        <f t="shared" si="43"/>
        <v>9753806576</v>
      </c>
      <c r="D2872" s="57"/>
      <c r="E2872" s="57"/>
      <c r="F2872" s="657">
        <v>215116464</v>
      </c>
      <c r="G2872" s="672">
        <v>441199971</v>
      </c>
      <c r="H2872" s="646">
        <v>48677</v>
      </c>
      <c r="I2872" s="646"/>
      <c r="K2872" s="57"/>
      <c r="L2872" s="57"/>
      <c r="M2872" s="638"/>
      <c r="N2872" s="638"/>
      <c r="O2872" s="57"/>
    </row>
    <row r="2873" spans="1:15">
      <c r="A2873" s="57"/>
      <c r="B2873" s="653">
        <v>45877</v>
      </c>
      <c r="C2873" s="654">
        <f t="shared" si="43"/>
        <v>10498054189</v>
      </c>
      <c r="D2873" s="57"/>
      <c r="E2873" s="57"/>
      <c r="F2873" s="657">
        <v>959364077</v>
      </c>
      <c r="G2873" s="672">
        <v>441733427</v>
      </c>
      <c r="H2873" s="646">
        <v>43726</v>
      </c>
      <c r="I2873" s="646"/>
      <c r="K2873" s="57"/>
      <c r="L2873" s="57"/>
      <c r="M2873" s="638"/>
      <c r="N2873" s="638"/>
      <c r="O2873" s="57"/>
    </row>
    <row r="2874" spans="1:15">
      <c r="A2874" s="57"/>
      <c r="B2874" s="653">
        <v>45878</v>
      </c>
      <c r="C2874" s="654">
        <f t="shared" si="43"/>
        <v>10107954493</v>
      </c>
      <c r="D2874" s="57"/>
      <c r="E2874" s="57"/>
      <c r="F2874" s="657">
        <v>569264381</v>
      </c>
      <c r="G2874" s="672">
        <v>441770103</v>
      </c>
      <c r="H2874" s="646">
        <v>47487</v>
      </c>
      <c r="I2874" s="646"/>
      <c r="K2874" s="57"/>
      <c r="L2874" s="57"/>
      <c r="M2874" s="638"/>
      <c r="N2874" s="638"/>
      <c r="O2874" s="57"/>
    </row>
    <row r="2875" spans="1:15">
      <c r="A2875" s="57"/>
      <c r="B2875" s="653">
        <v>45879</v>
      </c>
      <c r="C2875" s="654">
        <f t="shared" si="43"/>
        <v>10091698015</v>
      </c>
      <c r="D2875" s="57"/>
      <c r="E2875" s="57"/>
      <c r="F2875" s="657">
        <v>553007903</v>
      </c>
      <c r="G2875" s="672">
        <v>442162380</v>
      </c>
      <c r="H2875" s="646">
        <v>45384</v>
      </c>
      <c r="I2875" s="646"/>
      <c r="K2875" s="57"/>
      <c r="L2875" s="57"/>
      <c r="M2875" s="638"/>
      <c r="N2875" s="638"/>
      <c r="O2875" s="57"/>
    </row>
    <row r="2876" spans="1:15">
      <c r="A2876" s="57"/>
      <c r="B2876" s="653">
        <v>45880</v>
      </c>
      <c r="C2876" s="654">
        <f t="shared" si="43"/>
        <v>9728490610</v>
      </c>
      <c r="D2876" s="57"/>
      <c r="E2876" s="57"/>
      <c r="F2876" s="657">
        <v>189800498</v>
      </c>
      <c r="G2876" s="672">
        <v>442345252</v>
      </c>
      <c r="H2876" s="646">
        <v>48601</v>
      </c>
      <c r="I2876" s="646"/>
      <c r="K2876" s="57"/>
      <c r="L2876" s="57"/>
      <c r="M2876" s="638"/>
      <c r="N2876" s="638"/>
      <c r="O2876" s="57"/>
    </row>
    <row r="2877" spans="1:15">
      <c r="A2877" s="57"/>
      <c r="B2877" s="653">
        <v>45881</v>
      </c>
      <c r="C2877" s="654">
        <f t="shared" si="43"/>
        <v>10357515114</v>
      </c>
      <c r="D2877" s="57"/>
      <c r="E2877" s="57"/>
      <c r="F2877" s="657">
        <v>818825002</v>
      </c>
      <c r="G2877" s="672">
        <v>442473713</v>
      </c>
      <c r="H2877" s="646">
        <v>45855</v>
      </c>
      <c r="I2877" s="646"/>
      <c r="K2877" s="57"/>
      <c r="L2877" s="57"/>
      <c r="M2877" s="638"/>
      <c r="N2877" s="638"/>
      <c r="O2877" s="57"/>
    </row>
    <row r="2878" spans="1:15">
      <c r="A2878" s="57"/>
      <c r="B2878" s="653">
        <v>45882</v>
      </c>
      <c r="C2878" s="654">
        <f t="shared" si="43"/>
        <v>10292500545</v>
      </c>
      <c r="D2878" s="57"/>
      <c r="E2878" s="57"/>
      <c r="F2878" s="657">
        <v>753810433</v>
      </c>
      <c r="G2878" s="672">
        <v>442830291</v>
      </c>
      <c r="H2878" s="646">
        <v>44786</v>
      </c>
      <c r="I2878" s="646"/>
      <c r="K2878" s="57"/>
      <c r="L2878" s="57"/>
      <c r="M2878" s="638"/>
      <c r="N2878" s="638"/>
      <c r="O2878" s="57"/>
    </row>
    <row r="2879" spans="1:15">
      <c r="A2879" s="57"/>
      <c r="B2879" s="653">
        <v>45883</v>
      </c>
      <c r="C2879" s="654">
        <f t="shared" si="43"/>
        <v>9673986255</v>
      </c>
      <c r="D2879" s="57"/>
      <c r="E2879" s="57"/>
      <c r="F2879" s="657">
        <v>135296143</v>
      </c>
      <c r="G2879" s="672">
        <v>443149906</v>
      </c>
      <c r="H2879" s="646">
        <v>46117</v>
      </c>
      <c r="I2879" s="646"/>
      <c r="K2879" s="57"/>
      <c r="L2879" s="57"/>
      <c r="M2879" s="638"/>
      <c r="N2879" s="638"/>
      <c r="O2879" s="57"/>
    </row>
    <row r="2880" spans="1:15">
      <c r="A2880" s="57"/>
      <c r="B2880" s="653">
        <v>45884</v>
      </c>
      <c r="C2880" s="654">
        <f t="shared" si="43"/>
        <v>10150834507</v>
      </c>
      <c r="D2880" s="57"/>
      <c r="E2880" s="57"/>
      <c r="F2880" s="657">
        <v>612144395</v>
      </c>
      <c r="G2880" s="672">
        <v>443339902</v>
      </c>
      <c r="H2880" s="646">
        <v>45687</v>
      </c>
      <c r="I2880" s="646"/>
      <c r="K2880" s="57"/>
      <c r="L2880" s="57"/>
      <c r="M2880" s="638"/>
      <c r="N2880" s="638"/>
      <c r="O2880" s="57"/>
    </row>
    <row r="2881" spans="1:15">
      <c r="A2881" s="57"/>
      <c r="B2881" s="653">
        <v>45885</v>
      </c>
      <c r="C2881" s="654">
        <f t="shared" si="43"/>
        <v>10209913508</v>
      </c>
      <c r="D2881" s="57"/>
      <c r="E2881" s="57"/>
      <c r="F2881" s="657">
        <v>671223396</v>
      </c>
      <c r="G2881" s="672">
        <v>443641908</v>
      </c>
      <c r="H2881" s="646">
        <v>43962</v>
      </c>
      <c r="I2881" s="646"/>
      <c r="K2881" s="57"/>
      <c r="L2881" s="57"/>
      <c r="M2881" s="638"/>
      <c r="N2881" s="638"/>
      <c r="O2881" s="57"/>
    </row>
    <row r="2882" spans="1:15">
      <c r="A2882" s="57"/>
      <c r="B2882" s="653">
        <v>45886</v>
      </c>
      <c r="C2882" s="654">
        <f t="shared" si="43"/>
        <v>10372578610</v>
      </c>
      <c r="D2882" s="57"/>
      <c r="E2882" s="57"/>
      <c r="F2882" s="657">
        <v>833888498</v>
      </c>
      <c r="G2882" s="672">
        <v>443663143</v>
      </c>
      <c r="H2882" s="646">
        <v>45213</v>
      </c>
      <c r="I2882" s="646"/>
      <c r="K2882" s="57"/>
      <c r="L2882" s="57"/>
      <c r="M2882" s="638"/>
      <c r="N2882" s="638"/>
      <c r="O2882" s="57"/>
    </row>
    <row r="2883" spans="1:15">
      <c r="A2883" s="57"/>
      <c r="B2883" s="653">
        <v>45887</v>
      </c>
      <c r="C2883" s="654">
        <f t="shared" si="43"/>
        <v>10111246876</v>
      </c>
      <c r="D2883" s="57"/>
      <c r="E2883" s="57"/>
      <c r="F2883" s="657">
        <v>572556764</v>
      </c>
      <c r="G2883" s="672">
        <v>443731217</v>
      </c>
      <c r="H2883" s="646">
        <v>49394</v>
      </c>
      <c r="I2883" s="646"/>
      <c r="K2883" s="57"/>
      <c r="L2883" s="57"/>
      <c r="M2883" s="638"/>
      <c r="N2883" s="638"/>
      <c r="O2883" s="57"/>
    </row>
    <row r="2884" spans="1:15">
      <c r="A2884" s="57"/>
      <c r="B2884" s="653">
        <v>45888</v>
      </c>
      <c r="C2884" s="654">
        <f t="shared" si="43"/>
        <v>10485475829</v>
      </c>
      <c r="D2884" s="57"/>
      <c r="E2884" s="57"/>
      <c r="F2884" s="657">
        <v>946785717</v>
      </c>
      <c r="G2884" s="672">
        <v>443760387</v>
      </c>
      <c r="H2884" s="646">
        <v>43891</v>
      </c>
      <c r="I2884" s="646"/>
      <c r="K2884" s="57"/>
      <c r="L2884" s="57"/>
      <c r="M2884" s="638"/>
      <c r="N2884" s="638"/>
      <c r="O2884" s="57"/>
    </row>
    <row r="2885" spans="1:15">
      <c r="A2885" s="57"/>
      <c r="B2885" s="653">
        <v>45889</v>
      </c>
      <c r="C2885" s="654">
        <f t="shared" si="43"/>
        <v>10309779078</v>
      </c>
      <c r="D2885" s="57"/>
      <c r="E2885" s="57"/>
      <c r="F2885" s="657">
        <v>771088966</v>
      </c>
      <c r="G2885" s="672">
        <v>443934506</v>
      </c>
      <c r="H2885" s="646">
        <v>50114</v>
      </c>
      <c r="I2885" s="646"/>
      <c r="K2885" s="57"/>
      <c r="L2885" s="57"/>
      <c r="M2885" s="638"/>
      <c r="N2885" s="638"/>
      <c r="O2885" s="57"/>
    </row>
    <row r="2886" spans="1:15">
      <c r="A2886" s="57"/>
      <c r="B2886" s="653">
        <v>45890</v>
      </c>
      <c r="C2886" s="654">
        <f t="shared" si="43"/>
        <v>10308529523</v>
      </c>
      <c r="D2886" s="57"/>
      <c r="E2886" s="57"/>
      <c r="F2886" s="657">
        <v>769839411</v>
      </c>
      <c r="G2886" s="672">
        <v>444182810</v>
      </c>
      <c r="H2886" s="646">
        <v>48803</v>
      </c>
      <c r="I2886" s="646"/>
      <c r="K2886" s="57"/>
      <c r="L2886" s="57"/>
      <c r="M2886" s="638"/>
      <c r="N2886" s="638"/>
      <c r="O2886" s="57"/>
    </row>
    <row r="2887" spans="1:15">
      <c r="A2887" s="57"/>
      <c r="B2887" s="653">
        <v>45891</v>
      </c>
      <c r="C2887" s="654">
        <f t="shared" si="43"/>
        <v>10324036236</v>
      </c>
      <c r="D2887" s="57"/>
      <c r="E2887" s="57"/>
      <c r="F2887" s="657">
        <v>785346124</v>
      </c>
      <c r="G2887" s="672">
        <v>444831912</v>
      </c>
      <c r="H2887" s="646">
        <v>50258</v>
      </c>
      <c r="I2887" s="646"/>
      <c r="K2887" s="57"/>
      <c r="L2887" s="57"/>
      <c r="M2887" s="638"/>
      <c r="N2887" s="638"/>
      <c r="O2887" s="57"/>
    </row>
    <row r="2888" spans="1:15">
      <c r="A2888" s="57"/>
      <c r="B2888" s="653">
        <v>45892</v>
      </c>
      <c r="C2888" s="654">
        <f t="shared" si="43"/>
        <v>9904597239</v>
      </c>
      <c r="D2888" s="57"/>
      <c r="E2888" s="57"/>
      <c r="F2888" s="657">
        <v>365907127</v>
      </c>
      <c r="G2888" s="672">
        <v>444860487</v>
      </c>
      <c r="H2888" s="646">
        <v>50372</v>
      </c>
      <c r="I2888" s="646"/>
      <c r="K2888" s="57"/>
      <c r="L2888" s="57"/>
      <c r="M2888" s="638"/>
      <c r="N2888" s="638"/>
      <c r="O2888" s="57"/>
    </row>
    <row r="2889" spans="1:15">
      <c r="A2889" s="57"/>
      <c r="B2889" s="653">
        <v>45893</v>
      </c>
      <c r="C2889" s="654">
        <f t="shared" si="43"/>
        <v>10394635887</v>
      </c>
      <c r="D2889" s="57"/>
      <c r="E2889" s="57"/>
      <c r="F2889" s="657">
        <v>855945775</v>
      </c>
      <c r="G2889" s="672">
        <v>444896479</v>
      </c>
      <c r="H2889" s="646">
        <v>44726</v>
      </c>
      <c r="I2889" s="646"/>
      <c r="K2889" s="57"/>
      <c r="L2889" s="57"/>
      <c r="M2889" s="638"/>
      <c r="N2889" s="638"/>
      <c r="O2889" s="57"/>
    </row>
    <row r="2890" spans="1:15">
      <c r="A2890" s="57"/>
      <c r="B2890" s="653">
        <v>45894</v>
      </c>
      <c r="C2890" s="654">
        <f t="shared" si="43"/>
        <v>10430348123</v>
      </c>
      <c r="D2890" s="57"/>
      <c r="E2890" s="57"/>
      <c r="F2890" s="657">
        <v>891658011</v>
      </c>
      <c r="G2890" s="672">
        <v>444926573</v>
      </c>
      <c r="H2890" s="646">
        <v>43751</v>
      </c>
      <c r="I2890" s="646"/>
      <c r="K2890" s="57"/>
      <c r="L2890" s="57"/>
      <c r="M2890" s="638"/>
      <c r="N2890" s="638"/>
      <c r="O2890" s="57"/>
    </row>
    <row r="2891" spans="1:15">
      <c r="A2891" s="57"/>
      <c r="B2891" s="653">
        <v>45895</v>
      </c>
      <c r="C2891" s="654">
        <f t="shared" si="43"/>
        <v>10142272302</v>
      </c>
      <c r="D2891" s="57"/>
      <c r="E2891" s="57"/>
      <c r="F2891" s="657">
        <v>603582190</v>
      </c>
      <c r="G2891" s="672">
        <v>444935043</v>
      </c>
      <c r="H2891" s="646">
        <v>48818</v>
      </c>
      <c r="I2891" s="646"/>
      <c r="K2891" s="57"/>
      <c r="L2891" s="57"/>
      <c r="M2891" s="638"/>
      <c r="N2891" s="638"/>
      <c r="O2891" s="57"/>
    </row>
    <row r="2892" spans="1:15">
      <c r="A2892" s="57"/>
      <c r="B2892" s="653">
        <v>45896</v>
      </c>
      <c r="C2892" s="654">
        <f t="shared" si="43"/>
        <v>10511417465</v>
      </c>
      <c r="D2892" s="57"/>
      <c r="E2892" s="57"/>
      <c r="F2892" s="657">
        <v>972727353</v>
      </c>
      <c r="G2892" s="672">
        <v>444969995</v>
      </c>
      <c r="H2892" s="646">
        <v>46783</v>
      </c>
      <c r="I2892" s="646"/>
      <c r="K2892" s="57"/>
      <c r="L2892" s="57"/>
      <c r="M2892" s="638"/>
      <c r="N2892" s="638"/>
      <c r="O2892" s="57"/>
    </row>
    <row r="2893" spans="1:15">
      <c r="A2893" s="57"/>
      <c r="B2893" s="653">
        <v>45897</v>
      </c>
      <c r="C2893" s="654">
        <f t="shared" si="43"/>
        <v>9652321429</v>
      </c>
      <c r="D2893" s="57"/>
      <c r="E2893" s="57"/>
      <c r="F2893" s="657">
        <v>113631317</v>
      </c>
      <c r="G2893" s="672">
        <v>445056684</v>
      </c>
      <c r="H2893" s="646">
        <v>46791</v>
      </c>
      <c r="I2893" s="646"/>
      <c r="K2893" s="57"/>
      <c r="L2893" s="57"/>
      <c r="M2893" s="638"/>
      <c r="N2893" s="638"/>
      <c r="O2893" s="57"/>
    </row>
    <row r="2894" spans="1:15">
      <c r="A2894" s="57"/>
      <c r="B2894" s="653">
        <v>45898</v>
      </c>
      <c r="C2894" s="654">
        <f t="shared" si="43"/>
        <v>10313050058</v>
      </c>
      <c r="D2894" s="57"/>
      <c r="E2894" s="57"/>
      <c r="F2894" s="657">
        <v>774359946</v>
      </c>
      <c r="G2894" s="672">
        <v>445076132</v>
      </c>
      <c r="H2894" s="646">
        <v>46750</v>
      </c>
      <c r="I2894" s="646"/>
      <c r="K2894" s="57"/>
      <c r="L2894" s="57"/>
      <c r="M2894" s="638"/>
      <c r="N2894" s="638"/>
      <c r="O2894" s="57"/>
    </row>
    <row r="2895" spans="1:15">
      <c r="A2895" s="57"/>
      <c r="B2895" s="653">
        <v>45899</v>
      </c>
      <c r="C2895" s="654">
        <f t="shared" si="43"/>
        <v>9863834831</v>
      </c>
      <c r="D2895" s="57"/>
      <c r="E2895" s="57"/>
      <c r="F2895" s="657">
        <v>325144719</v>
      </c>
      <c r="G2895" s="672">
        <v>445088126</v>
      </c>
      <c r="H2895" s="646">
        <v>48084</v>
      </c>
      <c r="I2895" s="646"/>
      <c r="K2895" s="57"/>
      <c r="L2895" s="57"/>
      <c r="M2895" s="638"/>
      <c r="N2895" s="638"/>
      <c r="O2895" s="57"/>
    </row>
    <row r="2896" spans="1:15">
      <c r="A2896" s="57"/>
      <c r="B2896" s="653">
        <v>45900</v>
      </c>
      <c r="C2896" s="654">
        <f t="shared" si="43"/>
        <v>10248492883</v>
      </c>
      <c r="D2896" s="57"/>
      <c r="E2896" s="57"/>
      <c r="F2896" s="657">
        <v>709802771</v>
      </c>
      <c r="G2896" s="672">
        <v>445503659</v>
      </c>
      <c r="H2896" s="646">
        <v>44149</v>
      </c>
      <c r="I2896" s="646"/>
      <c r="K2896" s="57"/>
      <c r="L2896" s="57"/>
      <c r="M2896" s="638"/>
      <c r="N2896" s="638"/>
      <c r="O2896" s="57"/>
    </row>
    <row r="2897" spans="1:15">
      <c r="A2897" s="57"/>
      <c r="B2897" s="653">
        <v>45901</v>
      </c>
      <c r="C2897" s="654">
        <f t="shared" si="43"/>
        <v>10070059749</v>
      </c>
      <c r="D2897" s="57"/>
      <c r="E2897" s="57"/>
      <c r="F2897" s="657">
        <v>531369637</v>
      </c>
      <c r="G2897" s="672">
        <v>445560501</v>
      </c>
      <c r="H2897" s="646">
        <v>43536</v>
      </c>
      <c r="I2897" s="646"/>
      <c r="K2897" s="57"/>
      <c r="L2897" s="57"/>
      <c r="M2897" s="638"/>
      <c r="N2897" s="638"/>
      <c r="O2897" s="57"/>
    </row>
    <row r="2898" spans="1:15">
      <c r="A2898" s="57"/>
      <c r="B2898" s="653">
        <v>45902</v>
      </c>
      <c r="C2898" s="654">
        <f t="shared" si="43"/>
        <v>10377100315</v>
      </c>
      <c r="D2898" s="57"/>
      <c r="E2898" s="57"/>
      <c r="F2898" s="657">
        <v>838410203</v>
      </c>
      <c r="G2898" s="672">
        <v>445600046</v>
      </c>
      <c r="H2898" s="646">
        <v>50145</v>
      </c>
      <c r="I2898" s="646"/>
      <c r="K2898" s="57"/>
      <c r="L2898" s="57"/>
      <c r="M2898" s="638"/>
      <c r="N2898" s="638"/>
      <c r="O2898" s="57"/>
    </row>
    <row r="2899" spans="1:15">
      <c r="A2899" s="57"/>
      <c r="B2899" s="653">
        <v>45903</v>
      </c>
      <c r="C2899" s="654">
        <f t="shared" si="43"/>
        <v>10340940676</v>
      </c>
      <c r="D2899" s="57"/>
      <c r="E2899" s="57"/>
      <c r="F2899" s="657">
        <v>802250564</v>
      </c>
      <c r="G2899" s="672">
        <v>445864785</v>
      </c>
      <c r="H2899" s="646">
        <v>44925</v>
      </c>
      <c r="I2899" s="646"/>
      <c r="K2899" s="57"/>
      <c r="L2899" s="57"/>
      <c r="M2899" s="638"/>
      <c r="N2899" s="638"/>
      <c r="O2899" s="57"/>
    </row>
    <row r="2900" spans="1:15">
      <c r="A2900" s="57"/>
      <c r="B2900" s="653">
        <v>45904</v>
      </c>
      <c r="C2900" s="654">
        <f t="shared" si="43"/>
        <v>10506424288</v>
      </c>
      <c r="D2900" s="57"/>
      <c r="E2900" s="57"/>
      <c r="F2900" s="657">
        <v>967734176</v>
      </c>
      <c r="G2900" s="672">
        <v>446142625</v>
      </c>
      <c r="H2900" s="646">
        <v>49342</v>
      </c>
      <c r="I2900" s="646"/>
      <c r="K2900" s="57"/>
      <c r="L2900" s="57"/>
      <c r="M2900" s="638"/>
      <c r="N2900" s="638"/>
      <c r="O2900" s="57"/>
    </row>
    <row r="2901" spans="1:15">
      <c r="A2901" s="57"/>
      <c r="B2901" s="653">
        <v>45905</v>
      </c>
      <c r="C2901" s="654">
        <f t="shared" si="43"/>
        <v>9672861720</v>
      </c>
      <c r="D2901" s="57"/>
      <c r="E2901" s="57"/>
      <c r="F2901" s="657">
        <v>134171608</v>
      </c>
      <c r="G2901" s="672">
        <v>446437216</v>
      </c>
      <c r="H2901" s="646">
        <v>50206</v>
      </c>
      <c r="I2901" s="646"/>
      <c r="K2901" s="57"/>
      <c r="L2901" s="57"/>
      <c r="M2901" s="638"/>
      <c r="N2901" s="638"/>
      <c r="O2901" s="57"/>
    </row>
    <row r="2902" spans="1:15">
      <c r="A2902" s="57"/>
      <c r="B2902" s="653">
        <v>45906</v>
      </c>
      <c r="C2902" s="654">
        <f t="shared" si="43"/>
        <v>10462110066</v>
      </c>
      <c r="D2902" s="57"/>
      <c r="E2902" s="57"/>
      <c r="F2902" s="657">
        <v>923419954</v>
      </c>
      <c r="G2902" s="672">
        <v>446439957</v>
      </c>
      <c r="H2902" s="646">
        <v>49952</v>
      </c>
      <c r="I2902" s="646"/>
      <c r="K2902" s="57"/>
      <c r="L2902" s="57"/>
      <c r="M2902" s="638"/>
      <c r="N2902" s="638"/>
      <c r="O2902" s="57"/>
    </row>
    <row r="2903" spans="1:15">
      <c r="A2903" s="57"/>
      <c r="B2903" s="653">
        <v>45907</v>
      </c>
      <c r="C2903" s="654">
        <f t="shared" si="43"/>
        <v>9880841596</v>
      </c>
      <c r="D2903" s="57"/>
      <c r="E2903" s="57"/>
      <c r="F2903" s="657">
        <v>342151484</v>
      </c>
      <c r="G2903" s="672">
        <v>446479859</v>
      </c>
      <c r="H2903" s="646">
        <v>43427</v>
      </c>
      <c r="I2903" s="646"/>
      <c r="K2903" s="57"/>
      <c r="L2903" s="57"/>
      <c r="M2903" s="638"/>
      <c r="N2903" s="638"/>
      <c r="O2903" s="57"/>
    </row>
    <row r="2904" spans="1:15">
      <c r="A2904" s="57"/>
      <c r="B2904" s="653">
        <v>45908</v>
      </c>
      <c r="C2904" s="654">
        <f t="shared" si="43"/>
        <v>9694665105</v>
      </c>
      <c r="D2904" s="57"/>
      <c r="E2904" s="57"/>
      <c r="F2904" s="657">
        <v>155974993</v>
      </c>
      <c r="G2904" s="672">
        <v>446611597</v>
      </c>
      <c r="H2904" s="646">
        <v>45671</v>
      </c>
      <c r="I2904" s="646"/>
      <c r="K2904" s="57"/>
      <c r="L2904" s="57"/>
      <c r="M2904" s="638"/>
      <c r="N2904" s="638"/>
      <c r="O2904" s="57"/>
    </row>
    <row r="2905" spans="1:15">
      <c r="A2905" s="57"/>
      <c r="B2905" s="653">
        <v>45909</v>
      </c>
      <c r="C2905" s="654">
        <f t="shared" si="43"/>
        <v>10160412172</v>
      </c>
      <c r="D2905" s="57"/>
      <c r="E2905" s="57"/>
      <c r="F2905" s="657">
        <v>621722060</v>
      </c>
      <c r="G2905" s="672">
        <v>446799357</v>
      </c>
      <c r="H2905" s="646">
        <v>46415</v>
      </c>
      <c r="I2905" s="646"/>
      <c r="K2905" s="57"/>
      <c r="L2905" s="57"/>
      <c r="M2905" s="638"/>
      <c r="N2905" s="638"/>
      <c r="O2905" s="57"/>
    </row>
    <row r="2906" spans="1:15">
      <c r="A2906" s="57"/>
      <c r="B2906" s="653">
        <v>45910</v>
      </c>
      <c r="C2906" s="654">
        <f t="shared" si="43"/>
        <v>10179514923</v>
      </c>
      <c r="D2906" s="57"/>
      <c r="E2906" s="57"/>
      <c r="F2906" s="657">
        <v>640824811</v>
      </c>
      <c r="G2906" s="672">
        <v>446856669</v>
      </c>
      <c r="H2906" s="646">
        <v>48176</v>
      </c>
      <c r="I2906" s="646"/>
      <c r="K2906" s="57"/>
      <c r="L2906" s="57"/>
      <c r="M2906" s="638"/>
      <c r="N2906" s="638"/>
      <c r="O2906" s="57"/>
    </row>
    <row r="2907" spans="1:15">
      <c r="A2907" s="57"/>
      <c r="B2907" s="653">
        <v>45911</v>
      </c>
      <c r="C2907" s="654">
        <f t="shared" si="43"/>
        <v>9790375807</v>
      </c>
      <c r="D2907" s="57"/>
      <c r="E2907" s="57"/>
      <c r="F2907" s="657">
        <v>251685695</v>
      </c>
      <c r="G2907" s="672">
        <v>446872197</v>
      </c>
      <c r="H2907" s="646">
        <v>48193</v>
      </c>
      <c r="I2907" s="646"/>
      <c r="K2907" s="57"/>
      <c r="L2907" s="57"/>
      <c r="M2907" s="638"/>
      <c r="N2907" s="638"/>
      <c r="O2907" s="57"/>
    </row>
    <row r="2908" spans="1:15">
      <c r="A2908" s="57"/>
      <c r="B2908" s="653">
        <v>45912</v>
      </c>
      <c r="C2908" s="654">
        <f t="shared" si="43"/>
        <v>10132555771</v>
      </c>
      <c r="D2908" s="57"/>
      <c r="E2908" s="57"/>
      <c r="F2908" s="657">
        <v>593865659</v>
      </c>
      <c r="G2908" s="672">
        <v>446956013</v>
      </c>
      <c r="H2908" s="646">
        <v>44144</v>
      </c>
      <c r="I2908" s="646"/>
      <c r="K2908" s="57"/>
      <c r="L2908" s="57"/>
      <c r="M2908" s="638"/>
      <c r="N2908" s="638"/>
      <c r="O2908" s="57"/>
    </row>
    <row r="2909" spans="1:15">
      <c r="A2909" s="57"/>
      <c r="B2909" s="653">
        <v>45913</v>
      </c>
      <c r="C2909" s="654">
        <f t="shared" si="43"/>
        <v>10496775285</v>
      </c>
      <c r="D2909" s="57"/>
      <c r="E2909" s="57"/>
      <c r="F2909" s="657">
        <v>958085173</v>
      </c>
      <c r="G2909" s="672">
        <v>447239819</v>
      </c>
      <c r="H2909" s="646">
        <v>49801</v>
      </c>
      <c r="I2909" s="646"/>
      <c r="K2909" s="57"/>
      <c r="L2909" s="57"/>
      <c r="M2909" s="638"/>
      <c r="N2909" s="638"/>
      <c r="O2909" s="57"/>
    </row>
    <row r="2910" spans="1:15">
      <c r="A2910" s="57"/>
      <c r="B2910" s="653">
        <v>45914</v>
      </c>
      <c r="C2910" s="654">
        <f t="shared" si="43"/>
        <v>10157736930</v>
      </c>
      <c r="D2910" s="57"/>
      <c r="E2910" s="57"/>
      <c r="F2910" s="657">
        <v>619046818</v>
      </c>
      <c r="G2910" s="672">
        <v>447248415</v>
      </c>
      <c r="H2910" s="646">
        <v>46693</v>
      </c>
      <c r="I2910" s="646"/>
      <c r="K2910" s="57"/>
      <c r="L2910" s="57"/>
      <c r="M2910" s="638"/>
      <c r="N2910" s="638"/>
      <c r="O2910" s="57"/>
    </row>
    <row r="2911" spans="1:15">
      <c r="A2911" s="57"/>
      <c r="B2911" s="653">
        <v>45915</v>
      </c>
      <c r="C2911" s="654">
        <f t="shared" si="43"/>
        <v>9750570110</v>
      </c>
      <c r="D2911" s="57"/>
      <c r="E2911" s="57"/>
      <c r="F2911" s="657">
        <v>211879998</v>
      </c>
      <c r="G2911" s="672">
        <v>447329213</v>
      </c>
      <c r="H2911" s="646">
        <v>46112</v>
      </c>
      <c r="I2911" s="646"/>
      <c r="K2911" s="57"/>
      <c r="L2911" s="57"/>
      <c r="M2911" s="638"/>
      <c r="N2911" s="638"/>
      <c r="O2911" s="57"/>
    </row>
    <row r="2912" spans="1:15">
      <c r="A2912" s="57"/>
      <c r="B2912" s="653">
        <v>45916</v>
      </c>
      <c r="C2912" s="654">
        <f t="shared" ref="C2912:C2975" si="44">F2912+(F$88*28679+98765)+(G$88*6587+87654)+(E$88*9537+76543)+(J$88*5713+4528)</f>
        <v>10120628429</v>
      </c>
      <c r="D2912" s="57"/>
      <c r="E2912" s="57"/>
      <c r="F2912" s="657">
        <v>581938317</v>
      </c>
      <c r="G2912" s="672">
        <v>447442974</v>
      </c>
      <c r="H2912" s="646">
        <v>49089</v>
      </c>
      <c r="I2912" s="646"/>
      <c r="K2912" s="57"/>
      <c r="L2912" s="57"/>
      <c r="M2912" s="638"/>
      <c r="N2912" s="638"/>
      <c r="O2912" s="57"/>
    </row>
    <row r="2913" spans="1:15">
      <c r="A2913" s="57"/>
      <c r="B2913" s="653">
        <v>45917</v>
      </c>
      <c r="C2913" s="654">
        <f t="shared" si="44"/>
        <v>9711244804</v>
      </c>
      <c r="D2913" s="57"/>
      <c r="E2913" s="57"/>
      <c r="F2913" s="657">
        <v>172554692</v>
      </c>
      <c r="G2913" s="672">
        <v>447483211</v>
      </c>
      <c r="H2913" s="646">
        <v>46125</v>
      </c>
      <c r="I2913" s="646"/>
      <c r="K2913" s="57"/>
      <c r="L2913" s="57"/>
      <c r="M2913" s="638"/>
      <c r="N2913" s="638"/>
      <c r="O2913" s="57"/>
    </row>
    <row r="2914" spans="1:15">
      <c r="A2914" s="57"/>
      <c r="B2914" s="653">
        <v>45918</v>
      </c>
      <c r="C2914" s="654">
        <f t="shared" si="44"/>
        <v>9839603698</v>
      </c>
      <c r="D2914" s="57"/>
      <c r="E2914" s="57"/>
      <c r="F2914" s="657">
        <v>300913586</v>
      </c>
      <c r="G2914" s="672">
        <v>447487839</v>
      </c>
      <c r="H2914" s="646">
        <v>45845</v>
      </c>
      <c r="I2914" s="646"/>
      <c r="K2914" s="57"/>
      <c r="L2914" s="57"/>
      <c r="M2914" s="638"/>
      <c r="N2914" s="638"/>
      <c r="O2914" s="57"/>
    </row>
    <row r="2915" spans="1:15">
      <c r="A2915" s="57"/>
      <c r="B2915" s="653">
        <v>45919</v>
      </c>
      <c r="C2915" s="654">
        <f t="shared" si="44"/>
        <v>10085682889</v>
      </c>
      <c r="D2915" s="57"/>
      <c r="E2915" s="57"/>
      <c r="F2915" s="657">
        <v>546992777</v>
      </c>
      <c r="G2915" s="672">
        <v>447493748</v>
      </c>
      <c r="H2915" s="646">
        <v>46090</v>
      </c>
      <c r="I2915" s="646"/>
      <c r="K2915" s="57"/>
      <c r="L2915" s="57"/>
      <c r="M2915" s="638"/>
      <c r="N2915" s="638"/>
      <c r="O2915" s="57"/>
    </row>
    <row r="2916" spans="1:15">
      <c r="A2916" s="57"/>
      <c r="B2916" s="653">
        <v>45920</v>
      </c>
      <c r="C2916" s="654">
        <f t="shared" si="44"/>
        <v>10533449159</v>
      </c>
      <c r="D2916" s="57"/>
      <c r="E2916" s="57"/>
      <c r="F2916" s="657">
        <v>994759047</v>
      </c>
      <c r="G2916" s="672">
        <v>447590941</v>
      </c>
      <c r="H2916" s="646">
        <v>45108</v>
      </c>
      <c r="I2916" s="646"/>
      <c r="K2916" s="57"/>
      <c r="L2916" s="57"/>
      <c r="M2916" s="638"/>
      <c r="N2916" s="638"/>
      <c r="O2916" s="57"/>
    </row>
    <row r="2917" spans="1:15">
      <c r="A2917" s="57"/>
      <c r="B2917" s="653">
        <v>45921</v>
      </c>
      <c r="C2917" s="654">
        <f t="shared" si="44"/>
        <v>9951097312</v>
      </c>
      <c r="D2917" s="57"/>
      <c r="E2917" s="57"/>
      <c r="F2917" s="657">
        <v>412407200</v>
      </c>
      <c r="G2917" s="672">
        <v>447639171</v>
      </c>
      <c r="H2917" s="646">
        <v>45468</v>
      </c>
      <c r="I2917" s="646"/>
      <c r="K2917" s="57"/>
      <c r="L2917" s="57"/>
      <c r="M2917" s="638"/>
      <c r="N2917" s="638"/>
      <c r="O2917" s="57"/>
    </row>
    <row r="2918" spans="1:15">
      <c r="A2918" s="57"/>
      <c r="B2918" s="653">
        <v>45922</v>
      </c>
      <c r="C2918" s="654">
        <f t="shared" si="44"/>
        <v>10156694611</v>
      </c>
      <c r="D2918" s="57"/>
      <c r="E2918" s="57"/>
      <c r="F2918" s="657">
        <v>618004499</v>
      </c>
      <c r="G2918" s="672">
        <v>447650302</v>
      </c>
      <c r="H2918" s="646">
        <v>47793</v>
      </c>
      <c r="I2918" s="646"/>
      <c r="K2918" s="57"/>
      <c r="L2918" s="57"/>
      <c r="M2918" s="638"/>
      <c r="N2918" s="638"/>
      <c r="O2918" s="57"/>
    </row>
    <row r="2919" spans="1:15">
      <c r="A2919" s="57"/>
      <c r="B2919" s="653">
        <v>45923</v>
      </c>
      <c r="C2919" s="654">
        <f t="shared" si="44"/>
        <v>10063728745</v>
      </c>
      <c r="D2919" s="57"/>
      <c r="E2919" s="57"/>
      <c r="F2919" s="657">
        <v>525038633</v>
      </c>
      <c r="G2919" s="672">
        <v>447709049</v>
      </c>
      <c r="H2919" s="646">
        <v>45484</v>
      </c>
      <c r="I2919" s="646"/>
      <c r="K2919" s="57"/>
      <c r="L2919" s="57"/>
      <c r="M2919" s="638"/>
      <c r="N2919" s="638"/>
      <c r="O2919" s="57"/>
    </row>
    <row r="2920" spans="1:15">
      <c r="A2920" s="57"/>
      <c r="B2920" s="653">
        <v>45924</v>
      </c>
      <c r="C2920" s="654">
        <f t="shared" si="44"/>
        <v>10518089079</v>
      </c>
      <c r="D2920" s="57"/>
      <c r="E2920" s="57"/>
      <c r="F2920" s="657">
        <v>979398967</v>
      </c>
      <c r="G2920" s="672">
        <v>447892786</v>
      </c>
      <c r="H2920" s="646">
        <v>45265</v>
      </c>
      <c r="I2920" s="646"/>
      <c r="K2920" s="57"/>
      <c r="L2920" s="57"/>
      <c r="M2920" s="638"/>
      <c r="N2920" s="638"/>
      <c r="O2920" s="57"/>
    </row>
    <row r="2921" spans="1:15">
      <c r="A2921" s="57"/>
      <c r="B2921" s="653">
        <v>45925</v>
      </c>
      <c r="C2921" s="654">
        <f t="shared" si="44"/>
        <v>10210854407</v>
      </c>
      <c r="D2921" s="57"/>
      <c r="E2921" s="57"/>
      <c r="F2921" s="657">
        <v>672164295</v>
      </c>
      <c r="G2921" s="672">
        <v>448175282</v>
      </c>
      <c r="H2921" s="646">
        <v>49298</v>
      </c>
      <c r="I2921" s="646"/>
      <c r="K2921" s="57"/>
      <c r="L2921" s="57"/>
      <c r="M2921" s="638"/>
      <c r="N2921" s="638"/>
      <c r="O2921" s="57"/>
    </row>
    <row r="2922" spans="1:15">
      <c r="A2922" s="57"/>
      <c r="B2922" s="653">
        <v>45926</v>
      </c>
      <c r="C2922" s="654">
        <f t="shared" si="44"/>
        <v>10143133536</v>
      </c>
      <c r="D2922" s="57"/>
      <c r="E2922" s="57"/>
      <c r="F2922" s="657">
        <v>604443424</v>
      </c>
      <c r="G2922" s="672">
        <v>448325715</v>
      </c>
      <c r="H2922" s="646">
        <v>46561</v>
      </c>
      <c r="I2922" s="646"/>
      <c r="K2922" s="57"/>
      <c r="L2922" s="57"/>
      <c r="M2922" s="638"/>
      <c r="N2922" s="638"/>
      <c r="O2922" s="57"/>
    </row>
    <row r="2923" spans="1:15">
      <c r="A2923" s="57"/>
      <c r="B2923" s="653">
        <v>45927</v>
      </c>
      <c r="C2923" s="654">
        <f t="shared" si="44"/>
        <v>10318296675</v>
      </c>
      <c r="D2923" s="57"/>
      <c r="E2923" s="57"/>
      <c r="F2923" s="657">
        <v>779606563</v>
      </c>
      <c r="G2923" s="672">
        <v>448338111</v>
      </c>
      <c r="H2923" s="646">
        <v>46671</v>
      </c>
      <c r="I2923" s="646"/>
      <c r="K2923" s="57"/>
      <c r="L2923" s="57"/>
      <c r="M2923" s="638"/>
      <c r="N2923" s="638"/>
      <c r="O2923" s="57"/>
    </row>
    <row r="2924" spans="1:15">
      <c r="A2924" s="57"/>
      <c r="B2924" s="653">
        <v>45928</v>
      </c>
      <c r="C2924" s="654">
        <f t="shared" si="44"/>
        <v>10297886968</v>
      </c>
      <c r="D2924" s="57"/>
      <c r="E2924" s="57"/>
      <c r="F2924" s="657">
        <v>759196856</v>
      </c>
      <c r="G2924" s="672">
        <v>448431535</v>
      </c>
      <c r="H2924" s="646">
        <v>48476</v>
      </c>
      <c r="I2924" s="646"/>
      <c r="K2924" s="57"/>
      <c r="L2924" s="57"/>
      <c r="M2924" s="638"/>
      <c r="N2924" s="638"/>
      <c r="O2924" s="57"/>
    </row>
    <row r="2925" spans="1:15">
      <c r="A2925" s="57"/>
      <c r="B2925" s="653">
        <v>45929</v>
      </c>
      <c r="C2925" s="654">
        <f t="shared" si="44"/>
        <v>10172104986</v>
      </c>
      <c r="D2925" s="57"/>
      <c r="E2925" s="57"/>
      <c r="F2925" s="657">
        <v>633414874</v>
      </c>
      <c r="G2925" s="672">
        <v>448556116</v>
      </c>
      <c r="H2925" s="646">
        <v>44547</v>
      </c>
      <c r="I2925" s="646"/>
      <c r="K2925" s="57"/>
      <c r="L2925" s="57"/>
      <c r="M2925" s="638"/>
      <c r="N2925" s="638"/>
      <c r="O2925" s="57"/>
    </row>
    <row r="2926" spans="1:15">
      <c r="A2926" s="57"/>
      <c r="B2926" s="653">
        <v>45930</v>
      </c>
      <c r="C2926" s="654">
        <f t="shared" si="44"/>
        <v>9763697632</v>
      </c>
      <c r="D2926" s="57"/>
      <c r="E2926" s="57"/>
      <c r="F2926" s="657">
        <v>225007520</v>
      </c>
      <c r="G2926" s="672">
        <v>448699996</v>
      </c>
      <c r="H2926" s="646">
        <v>44439</v>
      </c>
      <c r="I2926" s="646"/>
      <c r="K2926" s="57"/>
      <c r="L2926" s="57"/>
      <c r="M2926" s="638"/>
      <c r="N2926" s="638"/>
      <c r="O2926" s="57"/>
    </row>
    <row r="2927" spans="1:15">
      <c r="A2927" s="57"/>
      <c r="B2927" s="653">
        <v>45931</v>
      </c>
      <c r="C2927" s="654">
        <f t="shared" si="44"/>
        <v>9941622358</v>
      </c>
      <c r="D2927" s="57"/>
      <c r="E2927" s="57"/>
      <c r="F2927" s="657">
        <v>402932246</v>
      </c>
      <c r="G2927" s="672">
        <v>448748490</v>
      </c>
      <c r="H2927" s="646">
        <v>50169</v>
      </c>
      <c r="I2927" s="646"/>
      <c r="K2927" s="57"/>
      <c r="L2927" s="57"/>
      <c r="M2927" s="638"/>
      <c r="N2927" s="638"/>
      <c r="O2927" s="57"/>
    </row>
    <row r="2928" spans="1:15">
      <c r="A2928" s="57"/>
      <c r="B2928" s="653">
        <v>45932</v>
      </c>
      <c r="C2928" s="654">
        <f t="shared" si="44"/>
        <v>10471326018</v>
      </c>
      <c r="D2928" s="57"/>
      <c r="E2928" s="57"/>
      <c r="F2928" s="657">
        <v>932635906</v>
      </c>
      <c r="G2928" s="672">
        <v>448753854</v>
      </c>
      <c r="H2928" s="646">
        <v>49024</v>
      </c>
      <c r="I2928" s="646"/>
      <c r="K2928" s="57"/>
      <c r="L2928" s="57"/>
      <c r="M2928" s="638"/>
      <c r="N2928" s="638"/>
      <c r="O2928" s="57"/>
    </row>
    <row r="2929" spans="1:15">
      <c r="A2929" s="57"/>
      <c r="B2929" s="653">
        <v>45933</v>
      </c>
      <c r="C2929" s="654">
        <f t="shared" si="44"/>
        <v>9647930475</v>
      </c>
      <c r="D2929" s="57"/>
      <c r="E2929" s="57"/>
      <c r="F2929" s="657">
        <v>109240363</v>
      </c>
      <c r="G2929" s="672">
        <v>448762255</v>
      </c>
      <c r="H2929" s="646">
        <v>49680</v>
      </c>
      <c r="I2929" s="646"/>
      <c r="K2929" s="57"/>
      <c r="L2929" s="57"/>
      <c r="M2929" s="638"/>
      <c r="N2929" s="638"/>
      <c r="O2929" s="57"/>
    </row>
    <row r="2930" spans="1:15">
      <c r="A2930" s="57"/>
      <c r="B2930" s="653">
        <v>45934</v>
      </c>
      <c r="C2930" s="654">
        <f t="shared" si="44"/>
        <v>10106272521</v>
      </c>
      <c r="D2930" s="57"/>
      <c r="E2930" s="57"/>
      <c r="F2930" s="657">
        <v>567582409</v>
      </c>
      <c r="G2930" s="672">
        <v>449115160</v>
      </c>
      <c r="H2930" s="646">
        <v>48359</v>
      </c>
      <c r="I2930" s="646"/>
      <c r="K2930" s="57"/>
      <c r="L2930" s="57"/>
      <c r="M2930" s="638"/>
      <c r="N2930" s="638"/>
      <c r="O2930" s="57"/>
    </row>
    <row r="2931" spans="1:15">
      <c r="A2931" s="57"/>
      <c r="B2931" s="653">
        <v>45935</v>
      </c>
      <c r="C2931" s="654">
        <f t="shared" si="44"/>
        <v>9988923946</v>
      </c>
      <c r="D2931" s="57"/>
      <c r="E2931" s="57"/>
      <c r="F2931" s="657">
        <v>450233834</v>
      </c>
      <c r="G2931" s="672">
        <v>449278594</v>
      </c>
      <c r="H2931" s="646">
        <v>48901</v>
      </c>
      <c r="I2931" s="646"/>
      <c r="K2931" s="57"/>
      <c r="L2931" s="57"/>
      <c r="M2931" s="638"/>
      <c r="N2931" s="638"/>
      <c r="O2931" s="57"/>
    </row>
    <row r="2932" spans="1:15">
      <c r="A2932" s="57"/>
      <c r="B2932" s="653">
        <v>45936</v>
      </c>
      <c r="C2932" s="654">
        <f t="shared" si="44"/>
        <v>10181085951</v>
      </c>
      <c r="D2932" s="57"/>
      <c r="E2932" s="57"/>
      <c r="F2932" s="657">
        <v>642395839</v>
      </c>
      <c r="G2932" s="672">
        <v>449413091</v>
      </c>
      <c r="H2932" s="646">
        <v>45092</v>
      </c>
      <c r="I2932" s="646"/>
      <c r="K2932" s="57"/>
      <c r="L2932" s="57"/>
      <c r="M2932" s="638"/>
      <c r="N2932" s="638"/>
      <c r="O2932" s="57"/>
    </row>
    <row r="2933" spans="1:15">
      <c r="A2933" s="57"/>
      <c r="B2933" s="653">
        <v>45937</v>
      </c>
      <c r="C2933" s="654">
        <f t="shared" si="44"/>
        <v>9815796304</v>
      </c>
      <c r="D2933" s="57"/>
      <c r="E2933" s="57"/>
      <c r="F2933" s="657">
        <v>277106192</v>
      </c>
      <c r="G2933" s="672">
        <v>449486318</v>
      </c>
      <c r="H2933" s="646">
        <v>47746</v>
      </c>
      <c r="I2933" s="646"/>
      <c r="K2933" s="57"/>
      <c r="L2933" s="57"/>
      <c r="M2933" s="638"/>
      <c r="N2933" s="638"/>
      <c r="O2933" s="57"/>
    </row>
    <row r="2934" spans="1:15">
      <c r="A2934" s="57"/>
      <c r="B2934" s="653">
        <v>45938</v>
      </c>
      <c r="C2934" s="654">
        <f t="shared" si="44"/>
        <v>10243857646</v>
      </c>
      <c r="D2934" s="57"/>
      <c r="E2934" s="57"/>
      <c r="F2934" s="657">
        <v>705167534</v>
      </c>
      <c r="G2934" s="672">
        <v>449629460</v>
      </c>
      <c r="H2934" s="646">
        <v>46708</v>
      </c>
      <c r="I2934" s="646"/>
      <c r="K2934" s="57"/>
      <c r="L2934" s="57"/>
      <c r="M2934" s="638"/>
      <c r="N2934" s="638"/>
      <c r="O2934" s="57"/>
    </row>
    <row r="2935" spans="1:15">
      <c r="A2935" s="57"/>
      <c r="B2935" s="653">
        <v>45939</v>
      </c>
      <c r="C2935" s="654">
        <f t="shared" si="44"/>
        <v>10141126841</v>
      </c>
      <c r="D2935" s="57"/>
      <c r="E2935" s="57"/>
      <c r="F2935" s="657">
        <v>602436729</v>
      </c>
      <c r="G2935" s="672">
        <v>449778104</v>
      </c>
      <c r="H2935" s="646">
        <v>47065</v>
      </c>
      <c r="I2935" s="646"/>
      <c r="K2935" s="57"/>
      <c r="L2935" s="57"/>
      <c r="M2935" s="638"/>
      <c r="N2935" s="638"/>
      <c r="O2935" s="57"/>
    </row>
    <row r="2936" spans="1:15">
      <c r="A2936" s="57"/>
      <c r="B2936" s="653">
        <v>45940</v>
      </c>
      <c r="C2936" s="654">
        <f t="shared" si="44"/>
        <v>10263193510</v>
      </c>
      <c r="D2936" s="57"/>
      <c r="E2936" s="57"/>
      <c r="F2936" s="657">
        <v>724503398</v>
      </c>
      <c r="G2936" s="672">
        <v>449968886</v>
      </c>
      <c r="H2936" s="646">
        <v>44896</v>
      </c>
      <c r="I2936" s="646"/>
      <c r="K2936" s="57"/>
      <c r="L2936" s="57"/>
      <c r="M2936" s="638"/>
      <c r="N2936" s="638"/>
      <c r="O2936" s="57"/>
    </row>
    <row r="2937" spans="1:15">
      <c r="A2937" s="57"/>
      <c r="B2937" s="653">
        <v>45941</v>
      </c>
      <c r="C2937" s="654">
        <f t="shared" si="44"/>
        <v>10118401824</v>
      </c>
      <c r="D2937" s="57"/>
      <c r="E2937" s="57"/>
      <c r="F2937" s="657">
        <v>579711712</v>
      </c>
      <c r="G2937" s="672">
        <v>450048966</v>
      </c>
      <c r="H2937" s="646">
        <v>47814</v>
      </c>
      <c r="I2937" s="646"/>
      <c r="K2937" s="57"/>
      <c r="L2937" s="57"/>
      <c r="M2937" s="638"/>
      <c r="N2937" s="638"/>
      <c r="O2937" s="57"/>
    </row>
    <row r="2938" spans="1:15">
      <c r="A2938" s="57"/>
      <c r="B2938" s="653">
        <v>45942</v>
      </c>
      <c r="C2938" s="654">
        <f t="shared" si="44"/>
        <v>10257899186</v>
      </c>
      <c r="D2938" s="57"/>
      <c r="E2938" s="57"/>
      <c r="F2938" s="657">
        <v>719209074</v>
      </c>
      <c r="G2938" s="672">
        <v>450147022</v>
      </c>
      <c r="H2938" s="646">
        <v>48335</v>
      </c>
      <c r="I2938" s="646"/>
      <c r="K2938" s="57"/>
      <c r="L2938" s="57"/>
      <c r="M2938" s="638"/>
      <c r="N2938" s="638"/>
      <c r="O2938" s="57"/>
    </row>
    <row r="2939" spans="1:15">
      <c r="A2939" s="57"/>
      <c r="B2939" s="653">
        <v>45943</v>
      </c>
      <c r="C2939" s="654">
        <f t="shared" si="44"/>
        <v>9922023182</v>
      </c>
      <c r="D2939" s="57"/>
      <c r="E2939" s="57"/>
      <c r="F2939" s="657">
        <v>383333070</v>
      </c>
      <c r="G2939" s="672">
        <v>450233834</v>
      </c>
      <c r="H2939" s="646">
        <v>45935</v>
      </c>
      <c r="I2939" s="646"/>
      <c r="K2939" s="57"/>
      <c r="L2939" s="57"/>
      <c r="M2939" s="638"/>
      <c r="N2939" s="638"/>
      <c r="O2939" s="57"/>
    </row>
    <row r="2940" spans="1:15">
      <c r="A2940" s="57"/>
      <c r="B2940" s="653">
        <v>45944</v>
      </c>
      <c r="C2940" s="654">
        <f t="shared" si="44"/>
        <v>9702466373</v>
      </c>
      <c r="D2940" s="57"/>
      <c r="E2940" s="57"/>
      <c r="F2940" s="657">
        <v>163776261</v>
      </c>
      <c r="G2940" s="672">
        <v>450490395</v>
      </c>
      <c r="H2940" s="646">
        <v>43645</v>
      </c>
      <c r="I2940" s="646"/>
      <c r="K2940" s="57"/>
      <c r="L2940" s="57"/>
      <c r="M2940" s="638"/>
      <c r="N2940" s="638"/>
      <c r="O2940" s="57"/>
    </row>
    <row r="2941" spans="1:15">
      <c r="A2941" s="57"/>
      <c r="B2941" s="653">
        <v>45945</v>
      </c>
      <c r="C2941" s="654">
        <f t="shared" si="44"/>
        <v>10364935454</v>
      </c>
      <c r="D2941" s="57"/>
      <c r="E2941" s="57"/>
      <c r="F2941" s="657">
        <v>826245342</v>
      </c>
      <c r="G2941" s="672">
        <v>450676679</v>
      </c>
      <c r="H2941" s="646">
        <v>43174</v>
      </c>
      <c r="I2941" s="646"/>
      <c r="K2941" s="57"/>
      <c r="L2941" s="57"/>
      <c r="M2941" s="638"/>
      <c r="N2941" s="638"/>
      <c r="O2941" s="57"/>
    </row>
    <row r="2942" spans="1:15">
      <c r="A2942" s="57"/>
      <c r="B2942" s="653">
        <v>45946</v>
      </c>
      <c r="C2942" s="654">
        <f t="shared" si="44"/>
        <v>10180591789</v>
      </c>
      <c r="D2942" s="57"/>
      <c r="E2942" s="57"/>
      <c r="F2942" s="657">
        <v>641901677</v>
      </c>
      <c r="G2942" s="672">
        <v>450997301</v>
      </c>
      <c r="H2942" s="646">
        <v>43678</v>
      </c>
      <c r="I2942" s="646"/>
      <c r="K2942" s="57"/>
      <c r="L2942" s="57"/>
      <c r="M2942" s="638"/>
      <c r="N2942" s="638"/>
      <c r="O2942" s="57"/>
    </row>
    <row r="2943" spans="1:15">
      <c r="A2943" s="57"/>
      <c r="B2943" s="653">
        <v>45947</v>
      </c>
      <c r="C2943" s="654">
        <f t="shared" si="44"/>
        <v>10407135332</v>
      </c>
      <c r="D2943" s="57"/>
      <c r="E2943" s="57"/>
      <c r="F2943" s="657">
        <v>868445220</v>
      </c>
      <c r="G2943" s="672">
        <v>451026705</v>
      </c>
      <c r="H2943" s="646">
        <v>45395</v>
      </c>
      <c r="I2943" s="646"/>
      <c r="K2943" s="57"/>
      <c r="L2943" s="57"/>
      <c r="M2943" s="638"/>
      <c r="N2943" s="638"/>
      <c r="O2943" s="57"/>
    </row>
    <row r="2944" spans="1:15">
      <c r="A2944" s="57"/>
      <c r="B2944" s="653">
        <v>45948</v>
      </c>
      <c r="C2944" s="654">
        <f t="shared" si="44"/>
        <v>10311720786</v>
      </c>
      <c r="D2944" s="57"/>
      <c r="E2944" s="57"/>
      <c r="F2944" s="657">
        <v>773030674</v>
      </c>
      <c r="G2944" s="672">
        <v>451043156</v>
      </c>
      <c r="H2944" s="646">
        <v>48624</v>
      </c>
      <c r="I2944" s="646"/>
      <c r="K2944" s="57"/>
      <c r="L2944" s="57"/>
      <c r="M2944" s="638"/>
      <c r="N2944" s="638"/>
      <c r="O2944" s="57"/>
    </row>
    <row r="2945" spans="1:15">
      <c r="A2945" s="57"/>
      <c r="B2945" s="653">
        <v>45949</v>
      </c>
      <c r="C2945" s="654">
        <f t="shared" si="44"/>
        <v>10287480788</v>
      </c>
      <c r="D2945" s="57"/>
      <c r="E2945" s="57"/>
      <c r="F2945" s="657">
        <v>748790676</v>
      </c>
      <c r="G2945" s="672">
        <v>451045510</v>
      </c>
      <c r="H2945" s="646">
        <v>49453</v>
      </c>
      <c r="I2945" s="646"/>
      <c r="K2945" s="57"/>
      <c r="L2945" s="57"/>
      <c r="M2945" s="638"/>
      <c r="N2945" s="638"/>
      <c r="O2945" s="57"/>
    </row>
    <row r="2946" spans="1:15">
      <c r="A2946" s="57"/>
      <c r="B2946" s="653">
        <v>45950</v>
      </c>
      <c r="C2946" s="654">
        <f t="shared" si="44"/>
        <v>9673676319</v>
      </c>
      <c r="D2946" s="57"/>
      <c r="E2946" s="57"/>
      <c r="F2946" s="657">
        <v>134986207</v>
      </c>
      <c r="G2946" s="672">
        <v>451303213</v>
      </c>
      <c r="H2946" s="646">
        <v>45264</v>
      </c>
      <c r="I2946" s="646"/>
      <c r="K2946" s="57"/>
      <c r="L2946" s="57"/>
      <c r="M2946" s="638"/>
      <c r="N2946" s="638"/>
      <c r="O2946" s="57"/>
    </row>
    <row r="2947" spans="1:15">
      <c r="A2947" s="57"/>
      <c r="B2947" s="653">
        <v>45951</v>
      </c>
      <c r="C2947" s="654">
        <f t="shared" si="44"/>
        <v>10188232477</v>
      </c>
      <c r="D2947" s="57"/>
      <c r="E2947" s="57"/>
      <c r="F2947" s="657">
        <v>649542365</v>
      </c>
      <c r="G2947" s="672">
        <v>451330507</v>
      </c>
      <c r="H2947" s="646">
        <v>43107</v>
      </c>
      <c r="I2947" s="646"/>
      <c r="K2947" s="57"/>
      <c r="L2947" s="57"/>
      <c r="M2947" s="638"/>
      <c r="N2947" s="638"/>
      <c r="O2947" s="57"/>
    </row>
    <row r="2948" spans="1:15">
      <c r="A2948" s="57"/>
      <c r="B2948" s="653">
        <v>45952</v>
      </c>
      <c r="C2948" s="654">
        <f t="shared" si="44"/>
        <v>9692905673</v>
      </c>
      <c r="D2948" s="57"/>
      <c r="E2948" s="57"/>
      <c r="F2948" s="657">
        <v>154215561</v>
      </c>
      <c r="G2948" s="672">
        <v>451607657</v>
      </c>
      <c r="H2948" s="646">
        <v>48237</v>
      </c>
      <c r="I2948" s="646"/>
      <c r="K2948" s="57"/>
      <c r="L2948" s="57"/>
      <c r="M2948" s="638"/>
      <c r="N2948" s="638"/>
      <c r="O2948" s="57"/>
    </row>
    <row r="2949" spans="1:15">
      <c r="A2949" s="57"/>
      <c r="B2949" s="653">
        <v>45953</v>
      </c>
      <c r="C2949" s="654">
        <f t="shared" si="44"/>
        <v>9882929578</v>
      </c>
      <c r="D2949" s="57"/>
      <c r="E2949" s="57"/>
      <c r="F2949" s="657">
        <v>344239466</v>
      </c>
      <c r="G2949" s="672">
        <v>451706746</v>
      </c>
      <c r="H2949" s="646">
        <v>50388</v>
      </c>
      <c r="I2949" s="646"/>
      <c r="K2949" s="57"/>
      <c r="L2949" s="57"/>
      <c r="M2949" s="638"/>
      <c r="N2949" s="638"/>
      <c r="O2949" s="57"/>
    </row>
    <row r="2950" spans="1:15">
      <c r="A2950" s="57"/>
      <c r="B2950" s="653">
        <v>45954</v>
      </c>
      <c r="C2950" s="654">
        <f t="shared" si="44"/>
        <v>10202232144</v>
      </c>
      <c r="D2950" s="57"/>
      <c r="E2950" s="57"/>
      <c r="F2950" s="657">
        <v>663542032</v>
      </c>
      <c r="G2950" s="672">
        <v>451796227</v>
      </c>
      <c r="H2950" s="646">
        <v>43759</v>
      </c>
      <c r="I2950" s="646"/>
      <c r="K2950" s="57"/>
      <c r="L2950" s="57"/>
      <c r="M2950" s="638"/>
      <c r="N2950" s="638"/>
      <c r="O2950" s="57"/>
    </row>
    <row r="2951" spans="1:15">
      <c r="A2951" s="57"/>
      <c r="B2951" s="653">
        <v>45955</v>
      </c>
      <c r="C2951" s="654">
        <f t="shared" si="44"/>
        <v>10184822369</v>
      </c>
      <c r="D2951" s="57"/>
      <c r="E2951" s="57"/>
      <c r="F2951" s="657">
        <v>646132257</v>
      </c>
      <c r="G2951" s="672">
        <v>451923338</v>
      </c>
      <c r="H2951" s="646">
        <v>44276</v>
      </c>
      <c r="I2951" s="646"/>
      <c r="K2951" s="57"/>
      <c r="L2951" s="57"/>
      <c r="M2951" s="638"/>
      <c r="N2951" s="638"/>
      <c r="O2951" s="57"/>
    </row>
    <row r="2952" spans="1:15">
      <c r="A2952" s="57"/>
      <c r="B2952" s="653">
        <v>45956</v>
      </c>
      <c r="C2952" s="654">
        <f t="shared" si="44"/>
        <v>10148018359</v>
      </c>
      <c r="D2952" s="57"/>
      <c r="E2952" s="57"/>
      <c r="F2952" s="657">
        <v>609328247</v>
      </c>
      <c r="G2952" s="672">
        <v>451971941</v>
      </c>
      <c r="H2952" s="646">
        <v>43301</v>
      </c>
      <c r="I2952" s="646"/>
      <c r="K2952" s="57"/>
      <c r="L2952" s="57"/>
      <c r="M2952" s="638"/>
      <c r="N2952" s="638"/>
      <c r="O2952" s="57"/>
    </row>
    <row r="2953" spans="1:15">
      <c r="A2953" s="57"/>
      <c r="B2953" s="653">
        <v>45957</v>
      </c>
      <c r="C2953" s="654">
        <f t="shared" si="44"/>
        <v>9732015395</v>
      </c>
      <c r="D2953" s="57"/>
      <c r="E2953" s="57"/>
      <c r="F2953" s="657">
        <v>193325283</v>
      </c>
      <c r="G2953" s="672">
        <v>452359198</v>
      </c>
      <c r="H2953" s="646">
        <v>46703</v>
      </c>
      <c r="I2953" s="646"/>
      <c r="K2953" s="57"/>
      <c r="L2953" s="57"/>
      <c r="M2953" s="638"/>
      <c r="N2953" s="638"/>
      <c r="O2953" s="57"/>
    </row>
    <row r="2954" spans="1:15">
      <c r="A2954" s="57"/>
      <c r="B2954" s="653">
        <v>45958</v>
      </c>
      <c r="C2954" s="654">
        <f t="shared" si="44"/>
        <v>10125038873</v>
      </c>
      <c r="D2954" s="57"/>
      <c r="E2954" s="57"/>
      <c r="F2954" s="657">
        <v>586348761</v>
      </c>
      <c r="G2954" s="672">
        <v>452529058</v>
      </c>
      <c r="H2954" s="646">
        <v>48786</v>
      </c>
      <c r="I2954" s="646"/>
      <c r="K2954" s="57"/>
      <c r="L2954" s="57"/>
      <c r="M2954" s="638"/>
      <c r="N2954" s="638"/>
      <c r="O2954" s="57"/>
    </row>
    <row r="2955" spans="1:15">
      <c r="A2955" s="57"/>
      <c r="B2955" s="653">
        <v>45959</v>
      </c>
      <c r="C2955" s="654">
        <f t="shared" si="44"/>
        <v>10401601576</v>
      </c>
      <c r="D2955" s="57"/>
      <c r="E2955" s="57"/>
      <c r="F2955" s="657">
        <v>862911464</v>
      </c>
      <c r="G2955" s="672">
        <v>452577289</v>
      </c>
      <c r="H2955" s="646">
        <v>47993</v>
      </c>
      <c r="I2955" s="646"/>
      <c r="K2955" s="57"/>
      <c r="L2955" s="57"/>
      <c r="M2955" s="638"/>
      <c r="N2955" s="638"/>
      <c r="O2955" s="57"/>
    </row>
    <row r="2956" spans="1:15">
      <c r="A2956" s="57"/>
      <c r="B2956" s="653">
        <v>45960</v>
      </c>
      <c r="C2956" s="654">
        <f t="shared" si="44"/>
        <v>9957935509</v>
      </c>
      <c r="D2956" s="57"/>
      <c r="E2956" s="57"/>
      <c r="F2956" s="657">
        <v>419245397</v>
      </c>
      <c r="G2956" s="672">
        <v>452745515</v>
      </c>
      <c r="H2956" s="646">
        <v>47626</v>
      </c>
      <c r="I2956" s="646"/>
      <c r="K2956" s="57"/>
      <c r="L2956" s="57"/>
      <c r="M2956" s="638"/>
      <c r="N2956" s="638"/>
      <c r="O2956" s="57"/>
    </row>
    <row r="2957" spans="1:15">
      <c r="A2957" s="57"/>
      <c r="B2957" s="653">
        <v>45961</v>
      </c>
      <c r="C2957" s="654">
        <f t="shared" si="44"/>
        <v>10435771809</v>
      </c>
      <c r="D2957" s="57"/>
      <c r="E2957" s="57"/>
      <c r="F2957" s="657">
        <v>897081697</v>
      </c>
      <c r="G2957" s="672">
        <v>452787638</v>
      </c>
      <c r="H2957" s="646">
        <v>46449</v>
      </c>
      <c r="I2957" s="646"/>
      <c r="K2957" s="57"/>
      <c r="L2957" s="57"/>
      <c r="M2957" s="638"/>
      <c r="N2957" s="638"/>
      <c r="O2957" s="57"/>
    </row>
    <row r="2958" spans="1:15">
      <c r="A2958" s="57"/>
      <c r="B2958" s="653">
        <v>45962</v>
      </c>
      <c r="C2958" s="654">
        <f t="shared" si="44"/>
        <v>10401650566</v>
      </c>
      <c r="D2958" s="57"/>
      <c r="E2958" s="57"/>
      <c r="F2958" s="657">
        <v>862960454</v>
      </c>
      <c r="G2958" s="672">
        <v>452955373</v>
      </c>
      <c r="H2958" s="646">
        <v>46525</v>
      </c>
      <c r="I2958" s="646"/>
      <c r="K2958" s="57"/>
      <c r="L2958" s="57"/>
      <c r="M2958" s="638"/>
      <c r="N2958" s="638"/>
      <c r="O2958" s="57"/>
    </row>
    <row r="2959" spans="1:15">
      <c r="A2959" s="57"/>
      <c r="B2959" s="653">
        <v>45963</v>
      </c>
      <c r="C2959" s="654">
        <f t="shared" si="44"/>
        <v>10221361482</v>
      </c>
      <c r="D2959" s="57"/>
      <c r="E2959" s="57"/>
      <c r="F2959" s="657">
        <v>682671370</v>
      </c>
      <c r="G2959" s="672">
        <v>453359027</v>
      </c>
      <c r="H2959" s="646">
        <v>43488</v>
      </c>
      <c r="I2959" s="646"/>
      <c r="K2959" s="57"/>
      <c r="L2959" s="57"/>
      <c r="M2959" s="638"/>
      <c r="N2959" s="638"/>
      <c r="O2959" s="57"/>
    </row>
    <row r="2960" spans="1:15">
      <c r="A2960" s="57"/>
      <c r="B2960" s="653">
        <v>45964</v>
      </c>
      <c r="C2960" s="654">
        <f t="shared" si="44"/>
        <v>9754429151</v>
      </c>
      <c r="D2960" s="57"/>
      <c r="E2960" s="57"/>
      <c r="F2960" s="657">
        <v>215739039</v>
      </c>
      <c r="G2960" s="672">
        <v>453406208</v>
      </c>
      <c r="H2960" s="646">
        <v>43979</v>
      </c>
      <c r="I2960" s="646"/>
      <c r="K2960" s="57"/>
      <c r="L2960" s="57"/>
      <c r="M2960" s="638"/>
      <c r="N2960" s="638"/>
      <c r="O2960" s="57"/>
    </row>
    <row r="2961" spans="1:15">
      <c r="A2961" s="57"/>
      <c r="B2961" s="653">
        <v>45965</v>
      </c>
      <c r="C2961" s="654">
        <f t="shared" si="44"/>
        <v>9684252137</v>
      </c>
      <c r="D2961" s="57"/>
      <c r="E2961" s="57"/>
      <c r="F2961" s="657">
        <v>145562025</v>
      </c>
      <c r="G2961" s="672">
        <v>453502936</v>
      </c>
      <c r="H2961" s="646">
        <v>46523</v>
      </c>
      <c r="I2961" s="646"/>
      <c r="K2961" s="57"/>
      <c r="L2961" s="57"/>
      <c r="M2961" s="638"/>
      <c r="N2961" s="638"/>
      <c r="O2961" s="57"/>
    </row>
    <row r="2962" spans="1:15">
      <c r="A2962" s="57"/>
      <c r="B2962" s="653">
        <v>45966</v>
      </c>
      <c r="C2962" s="654">
        <f t="shared" si="44"/>
        <v>10210669735</v>
      </c>
      <c r="D2962" s="57"/>
      <c r="E2962" s="57"/>
      <c r="F2962" s="657">
        <v>671979623</v>
      </c>
      <c r="G2962" s="672">
        <v>453698327</v>
      </c>
      <c r="H2962" s="646">
        <v>47754</v>
      </c>
      <c r="I2962" s="646"/>
      <c r="K2962" s="57"/>
      <c r="L2962" s="57"/>
      <c r="M2962" s="638"/>
      <c r="N2962" s="638"/>
      <c r="O2962" s="57"/>
    </row>
    <row r="2963" spans="1:15">
      <c r="A2963" s="57"/>
      <c r="B2963" s="653">
        <v>45967</v>
      </c>
      <c r="C2963" s="654">
        <f t="shared" si="44"/>
        <v>9797570835</v>
      </c>
      <c r="D2963" s="57"/>
      <c r="E2963" s="57"/>
      <c r="F2963" s="657">
        <v>258880723</v>
      </c>
      <c r="G2963" s="672">
        <v>453731896</v>
      </c>
      <c r="H2963" s="646">
        <v>49296</v>
      </c>
      <c r="I2963" s="646"/>
      <c r="K2963" s="57"/>
      <c r="L2963" s="57"/>
      <c r="M2963" s="638"/>
      <c r="N2963" s="638"/>
      <c r="O2963" s="57"/>
    </row>
    <row r="2964" spans="1:15">
      <c r="A2964" s="57"/>
      <c r="B2964" s="653">
        <v>45968</v>
      </c>
      <c r="C2964" s="654">
        <f t="shared" si="44"/>
        <v>9740021597</v>
      </c>
      <c r="D2964" s="57"/>
      <c r="E2964" s="57"/>
      <c r="F2964" s="657">
        <v>201331485</v>
      </c>
      <c r="G2964" s="672">
        <v>453833675</v>
      </c>
      <c r="H2964" s="646">
        <v>44657</v>
      </c>
      <c r="I2964" s="646"/>
      <c r="K2964" s="57"/>
      <c r="L2964" s="57"/>
      <c r="M2964" s="638"/>
      <c r="N2964" s="638"/>
      <c r="O2964" s="57"/>
    </row>
    <row r="2965" spans="1:15">
      <c r="A2965" s="57"/>
      <c r="B2965" s="653">
        <v>45969</v>
      </c>
      <c r="C2965" s="654">
        <f t="shared" si="44"/>
        <v>9950673091</v>
      </c>
      <c r="D2965" s="57"/>
      <c r="E2965" s="57"/>
      <c r="F2965" s="657">
        <v>411982979</v>
      </c>
      <c r="G2965" s="672">
        <v>453896064</v>
      </c>
      <c r="H2965" s="646">
        <v>48908</v>
      </c>
      <c r="I2965" s="646"/>
      <c r="K2965" s="57"/>
      <c r="L2965" s="57"/>
      <c r="M2965" s="638"/>
      <c r="N2965" s="638"/>
      <c r="O2965" s="57"/>
    </row>
    <row r="2966" spans="1:15">
      <c r="A2966" s="57"/>
      <c r="B2966" s="653">
        <v>45970</v>
      </c>
      <c r="C2966" s="654">
        <f t="shared" si="44"/>
        <v>9765984310</v>
      </c>
      <c r="D2966" s="57"/>
      <c r="E2966" s="57"/>
      <c r="F2966" s="657">
        <v>227294198</v>
      </c>
      <c r="G2966" s="672">
        <v>453963935</v>
      </c>
      <c r="H2966" s="646">
        <v>49449</v>
      </c>
      <c r="I2966" s="646"/>
      <c r="K2966" s="57"/>
      <c r="L2966" s="57"/>
      <c r="M2966" s="638"/>
      <c r="N2966" s="638"/>
      <c r="O2966" s="57"/>
    </row>
    <row r="2967" spans="1:15">
      <c r="A2967" s="57"/>
      <c r="B2967" s="653">
        <v>45971</v>
      </c>
      <c r="C2967" s="654">
        <f t="shared" si="44"/>
        <v>9887624131</v>
      </c>
      <c r="D2967" s="57"/>
      <c r="E2967" s="57"/>
      <c r="F2967" s="657">
        <v>348934019</v>
      </c>
      <c r="G2967" s="672">
        <v>453997295</v>
      </c>
      <c r="H2967" s="646">
        <v>43853</v>
      </c>
      <c r="I2967" s="646"/>
      <c r="K2967" s="57"/>
      <c r="L2967" s="57"/>
      <c r="M2967" s="638"/>
      <c r="N2967" s="638"/>
      <c r="O2967" s="57"/>
    </row>
    <row r="2968" spans="1:15">
      <c r="A2968" s="57"/>
      <c r="B2968" s="653">
        <v>45972</v>
      </c>
      <c r="C2968" s="654">
        <f t="shared" si="44"/>
        <v>9930529446</v>
      </c>
      <c r="D2968" s="57"/>
      <c r="E2968" s="57"/>
      <c r="F2968" s="657">
        <v>391839334</v>
      </c>
      <c r="G2968" s="672">
        <v>454231230</v>
      </c>
      <c r="H2968" s="646">
        <v>49375</v>
      </c>
      <c r="I2968" s="646"/>
      <c r="K2968" s="57"/>
      <c r="L2968" s="57"/>
      <c r="M2968" s="638"/>
      <c r="N2968" s="638"/>
      <c r="O2968" s="57"/>
    </row>
    <row r="2969" spans="1:15">
      <c r="A2969" s="57"/>
      <c r="B2969" s="653">
        <v>45973</v>
      </c>
      <c r="C2969" s="654">
        <f t="shared" si="44"/>
        <v>9925129976</v>
      </c>
      <c r="D2969" s="57"/>
      <c r="E2969" s="57"/>
      <c r="F2969" s="657">
        <v>386439864</v>
      </c>
      <c r="G2969" s="672">
        <v>454319805</v>
      </c>
      <c r="H2969" s="646">
        <v>45132</v>
      </c>
      <c r="I2969" s="646"/>
      <c r="K2969" s="57"/>
      <c r="L2969" s="57"/>
      <c r="M2969" s="638"/>
      <c r="N2969" s="638"/>
      <c r="O2969" s="57"/>
    </row>
    <row r="2970" spans="1:15">
      <c r="A2970" s="57"/>
      <c r="B2970" s="653">
        <v>45974</v>
      </c>
      <c r="C2970" s="654">
        <f t="shared" si="44"/>
        <v>9761778743</v>
      </c>
      <c r="D2970" s="57"/>
      <c r="E2970" s="57"/>
      <c r="F2970" s="657">
        <v>223088631</v>
      </c>
      <c r="G2970" s="672">
        <v>454399925</v>
      </c>
      <c r="H2970" s="646">
        <v>49160</v>
      </c>
      <c r="I2970" s="646"/>
      <c r="K2970" s="57"/>
      <c r="L2970" s="57"/>
      <c r="M2970" s="638"/>
      <c r="N2970" s="638"/>
      <c r="O2970" s="57"/>
    </row>
    <row r="2971" spans="1:15">
      <c r="A2971" s="57"/>
      <c r="B2971" s="653">
        <v>45975</v>
      </c>
      <c r="C2971" s="654">
        <f t="shared" si="44"/>
        <v>10222040976</v>
      </c>
      <c r="D2971" s="57"/>
      <c r="E2971" s="57"/>
      <c r="F2971" s="657">
        <v>683350864</v>
      </c>
      <c r="G2971" s="672">
        <v>454504534</v>
      </c>
      <c r="H2971" s="646">
        <v>49382</v>
      </c>
      <c r="I2971" s="646"/>
      <c r="K2971" s="57"/>
      <c r="L2971" s="57"/>
      <c r="M2971" s="638"/>
      <c r="N2971" s="638"/>
      <c r="O2971" s="57"/>
    </row>
    <row r="2972" spans="1:15">
      <c r="A2972" s="57"/>
      <c r="B2972" s="653">
        <v>45976</v>
      </c>
      <c r="C2972" s="654">
        <f t="shared" si="44"/>
        <v>9716537606</v>
      </c>
      <c r="D2972" s="57"/>
      <c r="E2972" s="57"/>
      <c r="F2972" s="657">
        <v>177847494</v>
      </c>
      <c r="G2972" s="672">
        <v>454719229</v>
      </c>
      <c r="H2972" s="646">
        <v>49836</v>
      </c>
      <c r="I2972" s="646"/>
      <c r="K2972" s="57"/>
      <c r="L2972" s="57"/>
      <c r="M2972" s="638"/>
      <c r="N2972" s="638"/>
      <c r="O2972" s="57"/>
    </row>
    <row r="2973" spans="1:15">
      <c r="A2973" s="57"/>
      <c r="B2973" s="653">
        <v>45977</v>
      </c>
      <c r="C2973" s="654">
        <f t="shared" si="44"/>
        <v>10190222429</v>
      </c>
      <c r="D2973" s="57"/>
      <c r="E2973" s="57"/>
      <c r="F2973" s="657">
        <v>651532317</v>
      </c>
      <c r="G2973" s="672">
        <v>454998763</v>
      </c>
      <c r="H2973" s="646">
        <v>48461</v>
      </c>
      <c r="I2973" s="646"/>
      <c r="K2973" s="57"/>
      <c r="L2973" s="57"/>
      <c r="M2973" s="638"/>
      <c r="N2973" s="638"/>
      <c r="O2973" s="57"/>
    </row>
    <row r="2974" spans="1:15">
      <c r="A2974" s="57"/>
      <c r="B2974" s="653">
        <v>45978</v>
      </c>
      <c r="C2974" s="654">
        <f t="shared" si="44"/>
        <v>10014472577</v>
      </c>
      <c r="D2974" s="57"/>
      <c r="E2974" s="57"/>
      <c r="F2974" s="657">
        <v>475782465</v>
      </c>
      <c r="G2974" s="672">
        <v>455070167</v>
      </c>
      <c r="H2974" s="646">
        <v>48890</v>
      </c>
      <c r="I2974" s="646"/>
      <c r="K2974" s="57"/>
      <c r="L2974" s="57"/>
      <c r="M2974" s="638"/>
      <c r="N2974" s="638"/>
      <c r="O2974" s="57"/>
    </row>
    <row r="2975" spans="1:15">
      <c r="A2975" s="57"/>
      <c r="B2975" s="653">
        <v>45979</v>
      </c>
      <c r="C2975" s="654">
        <f t="shared" si="44"/>
        <v>10269235086</v>
      </c>
      <c r="D2975" s="57"/>
      <c r="E2975" s="57"/>
      <c r="F2975" s="657">
        <v>730544974</v>
      </c>
      <c r="G2975" s="672">
        <v>455074270</v>
      </c>
      <c r="H2975" s="646">
        <v>48202</v>
      </c>
      <c r="I2975" s="646"/>
      <c r="K2975" s="57"/>
      <c r="L2975" s="57"/>
      <c r="M2975" s="638"/>
      <c r="N2975" s="638"/>
      <c r="O2975" s="57"/>
    </row>
    <row r="2976" spans="1:15">
      <c r="A2976" s="57"/>
      <c r="B2976" s="653">
        <v>45980</v>
      </c>
      <c r="C2976" s="654">
        <f t="shared" ref="C2976:C3039" si="45">F2976+(F$88*28679+98765)+(G$88*6587+87654)+(E$88*9537+76543)+(J$88*5713+4528)</f>
        <v>9851789173</v>
      </c>
      <c r="D2976" s="57"/>
      <c r="E2976" s="57"/>
      <c r="F2976" s="657">
        <v>313099061</v>
      </c>
      <c r="G2976" s="672">
        <v>455107079</v>
      </c>
      <c r="H2976" s="646">
        <v>49684</v>
      </c>
      <c r="I2976" s="646"/>
      <c r="K2976" s="57"/>
      <c r="L2976" s="57"/>
      <c r="M2976" s="638"/>
      <c r="N2976" s="638"/>
      <c r="O2976" s="57"/>
    </row>
    <row r="2977" spans="1:15">
      <c r="A2977" s="57"/>
      <c r="B2977" s="653">
        <v>45981</v>
      </c>
      <c r="C2977" s="654">
        <f t="shared" si="45"/>
        <v>9731352762</v>
      </c>
      <c r="D2977" s="57"/>
      <c r="E2977" s="57"/>
      <c r="F2977" s="657">
        <v>192662650</v>
      </c>
      <c r="G2977" s="672">
        <v>455440450</v>
      </c>
      <c r="H2977" s="646">
        <v>46215</v>
      </c>
      <c r="I2977" s="646"/>
      <c r="K2977" s="57"/>
      <c r="L2977" s="57"/>
      <c r="M2977" s="638"/>
      <c r="N2977" s="638"/>
      <c r="O2977" s="57"/>
    </row>
    <row r="2978" spans="1:15">
      <c r="A2978" s="57"/>
      <c r="B2978" s="653">
        <v>45982</v>
      </c>
      <c r="C2978" s="654">
        <f t="shared" si="45"/>
        <v>9829869396</v>
      </c>
      <c r="D2978" s="57"/>
      <c r="E2978" s="57"/>
      <c r="F2978" s="657">
        <v>291179284</v>
      </c>
      <c r="G2978" s="672">
        <v>455523436</v>
      </c>
      <c r="H2978" s="646">
        <v>47418</v>
      </c>
      <c r="I2978" s="646"/>
      <c r="K2978" s="57"/>
      <c r="L2978" s="57"/>
      <c r="M2978" s="638"/>
      <c r="N2978" s="638"/>
      <c r="O2978" s="57"/>
    </row>
    <row r="2979" spans="1:15">
      <c r="A2979" s="57"/>
      <c r="B2979" s="653">
        <v>45983</v>
      </c>
      <c r="C2979" s="654">
        <f t="shared" si="45"/>
        <v>10360181194</v>
      </c>
      <c r="D2979" s="57"/>
      <c r="E2979" s="57"/>
      <c r="F2979" s="657">
        <v>821491082</v>
      </c>
      <c r="G2979" s="672">
        <v>455570923</v>
      </c>
      <c r="H2979" s="646">
        <v>47941</v>
      </c>
      <c r="I2979" s="646"/>
      <c r="K2979" s="57"/>
      <c r="L2979" s="57"/>
      <c r="M2979" s="638"/>
      <c r="N2979" s="638"/>
      <c r="O2979" s="57"/>
    </row>
    <row r="2980" spans="1:15">
      <c r="A2980" s="57"/>
      <c r="B2980" s="653">
        <v>45984</v>
      </c>
      <c r="C2980" s="654">
        <f t="shared" si="45"/>
        <v>9856403032</v>
      </c>
      <c r="D2980" s="57"/>
      <c r="E2980" s="57"/>
      <c r="F2980" s="657">
        <v>317712920</v>
      </c>
      <c r="G2980" s="672">
        <v>455745475</v>
      </c>
      <c r="H2980" s="646">
        <v>47400</v>
      </c>
      <c r="I2980" s="646"/>
      <c r="K2980" s="57"/>
      <c r="L2980" s="57"/>
      <c r="M2980" s="638"/>
      <c r="N2980" s="638"/>
      <c r="O2980" s="57"/>
    </row>
    <row r="2981" spans="1:15">
      <c r="A2981" s="57"/>
      <c r="B2981" s="653">
        <v>45985</v>
      </c>
      <c r="C2981" s="654">
        <f t="shared" si="45"/>
        <v>9638752214</v>
      </c>
      <c r="D2981" s="57"/>
      <c r="E2981" s="57"/>
      <c r="F2981" s="657">
        <v>100062102</v>
      </c>
      <c r="G2981" s="672">
        <v>455880743</v>
      </c>
      <c r="H2981" s="646">
        <v>43809</v>
      </c>
      <c r="I2981" s="646"/>
      <c r="K2981" s="57"/>
      <c r="L2981" s="57"/>
      <c r="M2981" s="638"/>
      <c r="N2981" s="638"/>
      <c r="O2981" s="57"/>
    </row>
    <row r="2982" spans="1:15">
      <c r="A2982" s="57"/>
      <c r="B2982" s="653">
        <v>45986</v>
      </c>
      <c r="C2982" s="654">
        <f t="shared" si="45"/>
        <v>9652611675</v>
      </c>
      <c r="D2982" s="57"/>
      <c r="E2982" s="57"/>
      <c r="F2982" s="657">
        <v>113921563</v>
      </c>
      <c r="G2982" s="672">
        <v>455950338</v>
      </c>
      <c r="H2982" s="646">
        <v>43568</v>
      </c>
      <c r="I2982" s="646"/>
      <c r="K2982" s="57"/>
      <c r="L2982" s="57"/>
      <c r="M2982" s="638"/>
      <c r="N2982" s="638"/>
      <c r="O2982" s="57"/>
    </row>
    <row r="2983" spans="1:15">
      <c r="A2983" s="57"/>
      <c r="B2983" s="653">
        <v>45987</v>
      </c>
      <c r="C2983" s="654">
        <f t="shared" si="45"/>
        <v>10372561192</v>
      </c>
      <c r="D2983" s="57"/>
      <c r="E2983" s="57"/>
      <c r="F2983" s="657">
        <v>833871080</v>
      </c>
      <c r="G2983" s="672">
        <v>456065760</v>
      </c>
      <c r="H2983" s="646">
        <v>44254</v>
      </c>
      <c r="I2983" s="646"/>
      <c r="K2983" s="57"/>
      <c r="L2983" s="57"/>
      <c r="M2983" s="638"/>
      <c r="N2983" s="638"/>
      <c r="O2983" s="57"/>
    </row>
    <row r="2984" spans="1:15">
      <c r="A2984" s="57"/>
      <c r="B2984" s="653">
        <v>45988</v>
      </c>
      <c r="C2984" s="654">
        <f t="shared" si="45"/>
        <v>9937900837</v>
      </c>
      <c r="D2984" s="57"/>
      <c r="E2984" s="57"/>
      <c r="F2984" s="657">
        <v>399210725</v>
      </c>
      <c r="G2984" s="672">
        <v>456300707</v>
      </c>
      <c r="H2984" s="646">
        <v>43498</v>
      </c>
      <c r="I2984" s="646"/>
      <c r="K2984" s="57"/>
      <c r="L2984" s="57"/>
      <c r="M2984" s="638"/>
      <c r="N2984" s="638"/>
      <c r="O2984" s="57"/>
    </row>
    <row r="2985" spans="1:15">
      <c r="A2985" s="57"/>
      <c r="B2985" s="653">
        <v>45989</v>
      </c>
      <c r="C2985" s="654">
        <f t="shared" si="45"/>
        <v>10138485533</v>
      </c>
      <c r="D2985" s="57"/>
      <c r="E2985" s="57"/>
      <c r="F2985" s="657">
        <v>599795421</v>
      </c>
      <c r="G2985" s="672">
        <v>456690346</v>
      </c>
      <c r="H2985" s="646">
        <v>49333</v>
      </c>
      <c r="I2985" s="646"/>
      <c r="K2985" s="57"/>
      <c r="L2985" s="57"/>
      <c r="M2985" s="638"/>
      <c r="N2985" s="638"/>
      <c r="O2985" s="57"/>
    </row>
    <row r="2986" spans="1:15">
      <c r="A2986" s="57"/>
      <c r="B2986" s="653">
        <v>45990</v>
      </c>
      <c r="C2986" s="654">
        <f t="shared" si="45"/>
        <v>10367369364</v>
      </c>
      <c r="D2986" s="57"/>
      <c r="E2986" s="57"/>
      <c r="F2986" s="657">
        <v>828679252</v>
      </c>
      <c r="G2986" s="672">
        <v>456767639</v>
      </c>
      <c r="H2986" s="646">
        <v>44815</v>
      </c>
      <c r="I2986" s="646"/>
      <c r="K2986" s="57"/>
      <c r="L2986" s="57"/>
      <c r="M2986" s="638"/>
      <c r="N2986" s="638"/>
      <c r="O2986" s="57"/>
    </row>
    <row r="2987" spans="1:15">
      <c r="A2987" s="57"/>
      <c r="B2987" s="653">
        <v>45991</v>
      </c>
      <c r="C2987" s="654">
        <f t="shared" si="45"/>
        <v>10306775316</v>
      </c>
      <c r="D2987" s="57"/>
      <c r="E2987" s="57"/>
      <c r="F2987" s="657">
        <v>768085204</v>
      </c>
      <c r="G2987" s="672">
        <v>456772324</v>
      </c>
      <c r="H2987" s="646">
        <v>47190</v>
      </c>
      <c r="I2987" s="646"/>
      <c r="K2987" s="57"/>
      <c r="L2987" s="57"/>
      <c r="M2987" s="638"/>
      <c r="N2987" s="638"/>
      <c r="O2987" s="57"/>
    </row>
    <row r="2988" spans="1:15">
      <c r="A2988" s="57"/>
      <c r="B2988" s="653">
        <v>45992</v>
      </c>
      <c r="C2988" s="654">
        <f t="shared" si="45"/>
        <v>10000111771</v>
      </c>
      <c r="D2988" s="57"/>
      <c r="E2988" s="57"/>
      <c r="F2988" s="657">
        <v>461421659</v>
      </c>
      <c r="G2988" s="672">
        <v>456794008</v>
      </c>
      <c r="H2988" s="646">
        <v>43129</v>
      </c>
      <c r="I2988" s="646"/>
      <c r="K2988" s="57"/>
      <c r="L2988" s="57"/>
      <c r="M2988" s="638"/>
      <c r="N2988" s="638"/>
      <c r="O2988" s="57"/>
    </row>
    <row r="2989" spans="1:15">
      <c r="A2989" s="57"/>
      <c r="B2989" s="653">
        <v>45993</v>
      </c>
      <c r="C2989" s="654">
        <f t="shared" si="45"/>
        <v>9644971644</v>
      </c>
      <c r="D2989" s="57"/>
      <c r="E2989" s="57"/>
      <c r="F2989" s="657">
        <v>106281532</v>
      </c>
      <c r="G2989" s="672">
        <v>456909498</v>
      </c>
      <c r="H2989" s="646">
        <v>45148</v>
      </c>
      <c r="I2989" s="646"/>
      <c r="K2989" s="57"/>
      <c r="L2989" s="57"/>
      <c r="M2989" s="638"/>
      <c r="N2989" s="638"/>
      <c r="O2989" s="57"/>
    </row>
    <row r="2990" spans="1:15">
      <c r="A2990" s="57"/>
      <c r="B2990" s="653">
        <v>45994</v>
      </c>
      <c r="C2990" s="654">
        <f t="shared" si="45"/>
        <v>10169637608</v>
      </c>
      <c r="D2990" s="57"/>
      <c r="E2990" s="57"/>
      <c r="F2990" s="657">
        <v>630947496</v>
      </c>
      <c r="G2990" s="672">
        <v>456923377</v>
      </c>
      <c r="H2990" s="646">
        <v>43110</v>
      </c>
      <c r="I2990" s="646"/>
      <c r="K2990" s="57"/>
      <c r="L2990" s="57"/>
      <c r="M2990" s="638"/>
      <c r="N2990" s="638"/>
      <c r="O2990" s="57"/>
    </row>
    <row r="2991" spans="1:15">
      <c r="A2991" s="57"/>
      <c r="B2991" s="653">
        <v>45995</v>
      </c>
      <c r="C2991" s="654">
        <f t="shared" si="45"/>
        <v>9896370606</v>
      </c>
      <c r="D2991" s="57"/>
      <c r="E2991" s="57"/>
      <c r="F2991" s="657">
        <v>357680494</v>
      </c>
      <c r="G2991" s="672">
        <v>456991335</v>
      </c>
      <c r="H2991" s="646">
        <v>48909</v>
      </c>
      <c r="I2991" s="646"/>
      <c r="K2991" s="57"/>
      <c r="L2991" s="57"/>
      <c r="M2991" s="638"/>
      <c r="N2991" s="638"/>
      <c r="O2991" s="57"/>
    </row>
    <row r="2992" spans="1:15">
      <c r="A2992" s="57"/>
      <c r="B2992" s="653">
        <v>45996</v>
      </c>
      <c r="C2992" s="654">
        <f t="shared" si="45"/>
        <v>10337597604</v>
      </c>
      <c r="D2992" s="57"/>
      <c r="E2992" s="57"/>
      <c r="F2992" s="657">
        <v>798907492</v>
      </c>
      <c r="G2992" s="672">
        <v>457142139</v>
      </c>
      <c r="H2992" s="646">
        <v>47944</v>
      </c>
      <c r="I2992" s="646"/>
      <c r="K2992" s="57"/>
      <c r="L2992" s="57"/>
      <c r="M2992" s="638"/>
      <c r="N2992" s="638"/>
      <c r="O2992" s="57"/>
    </row>
    <row r="2993" spans="1:15">
      <c r="A2993" s="57"/>
      <c r="B2993" s="653">
        <v>45997</v>
      </c>
      <c r="C2993" s="654">
        <f t="shared" si="45"/>
        <v>10227054135</v>
      </c>
      <c r="D2993" s="57"/>
      <c r="E2993" s="57"/>
      <c r="F2993" s="657">
        <v>688364023</v>
      </c>
      <c r="G2993" s="672">
        <v>457205144</v>
      </c>
      <c r="H2993" s="646">
        <v>44503</v>
      </c>
      <c r="I2993" s="646"/>
      <c r="K2993" s="57"/>
      <c r="L2993" s="57"/>
      <c r="M2993" s="638"/>
      <c r="N2993" s="638"/>
      <c r="O2993" s="57"/>
    </row>
    <row r="2994" spans="1:15">
      <c r="A2994" s="57"/>
      <c r="B2994" s="653">
        <v>45998</v>
      </c>
      <c r="C2994" s="654">
        <f t="shared" si="45"/>
        <v>10137588965</v>
      </c>
      <c r="D2994" s="57"/>
      <c r="E2994" s="57"/>
      <c r="F2994" s="657">
        <v>598898853</v>
      </c>
      <c r="G2994" s="672">
        <v>457221453</v>
      </c>
      <c r="H2994" s="646">
        <v>48747</v>
      </c>
      <c r="I2994" s="646"/>
      <c r="K2994" s="57"/>
      <c r="L2994" s="57"/>
      <c r="M2994" s="638"/>
      <c r="N2994" s="638"/>
      <c r="O2994" s="57"/>
    </row>
    <row r="2995" spans="1:15">
      <c r="A2995" s="57"/>
      <c r="B2995" s="653">
        <v>45999</v>
      </c>
      <c r="C2995" s="654">
        <f t="shared" si="45"/>
        <v>9698135547</v>
      </c>
      <c r="D2995" s="57"/>
      <c r="E2995" s="57"/>
      <c r="F2995" s="657">
        <v>159445435</v>
      </c>
      <c r="G2995" s="672">
        <v>457263018</v>
      </c>
      <c r="H2995" s="646">
        <v>44708</v>
      </c>
      <c r="I2995" s="646"/>
      <c r="K2995" s="57"/>
      <c r="L2995" s="57"/>
      <c r="M2995" s="638"/>
      <c r="N2995" s="638"/>
      <c r="O2995" s="57"/>
    </row>
    <row r="2996" spans="1:15">
      <c r="A2996" s="57"/>
      <c r="B2996" s="653">
        <v>46000</v>
      </c>
      <c r="C2996" s="654">
        <f t="shared" si="45"/>
        <v>9767443672</v>
      </c>
      <c r="D2996" s="57"/>
      <c r="E2996" s="57"/>
      <c r="F2996" s="657">
        <v>228753560</v>
      </c>
      <c r="G2996" s="672">
        <v>457404677</v>
      </c>
      <c r="H2996" s="646">
        <v>48868</v>
      </c>
      <c r="I2996" s="646"/>
      <c r="K2996" s="57"/>
      <c r="L2996" s="57"/>
      <c r="M2996" s="638"/>
      <c r="N2996" s="638"/>
      <c r="O2996" s="57"/>
    </row>
    <row r="2997" spans="1:15">
      <c r="A2997" s="57"/>
      <c r="B2997" s="653">
        <v>46001</v>
      </c>
      <c r="C2997" s="654">
        <f t="shared" si="45"/>
        <v>10070341328</v>
      </c>
      <c r="D2997" s="57"/>
      <c r="E2997" s="57"/>
      <c r="F2997" s="657">
        <v>531651216</v>
      </c>
      <c r="G2997" s="672">
        <v>457646559</v>
      </c>
      <c r="H2997" s="646">
        <v>44578</v>
      </c>
      <c r="I2997" s="646"/>
      <c r="K2997" s="57"/>
      <c r="L2997" s="57"/>
      <c r="M2997" s="638"/>
      <c r="N2997" s="638"/>
      <c r="O2997" s="57"/>
    </row>
    <row r="2998" spans="1:15">
      <c r="A2998" s="57"/>
      <c r="B2998" s="653">
        <v>46002</v>
      </c>
      <c r="C2998" s="654">
        <f t="shared" si="45"/>
        <v>10474826711</v>
      </c>
      <c r="D2998" s="57"/>
      <c r="E2998" s="57"/>
      <c r="F2998" s="657">
        <v>936136599</v>
      </c>
      <c r="G2998" s="672">
        <v>457950239</v>
      </c>
      <c r="H2998" s="646">
        <v>45111</v>
      </c>
      <c r="I2998" s="646"/>
      <c r="K2998" s="57"/>
      <c r="L2998" s="57"/>
      <c r="M2998" s="638"/>
      <c r="N2998" s="638"/>
      <c r="O2998" s="57"/>
    </row>
    <row r="2999" spans="1:15">
      <c r="A2999" s="57"/>
      <c r="B2999" s="653">
        <v>46003</v>
      </c>
      <c r="C2999" s="654">
        <f t="shared" si="45"/>
        <v>10037623863</v>
      </c>
      <c r="D2999" s="57"/>
      <c r="E2999" s="57"/>
      <c r="F2999" s="657">
        <v>498933751</v>
      </c>
      <c r="G2999" s="672">
        <v>458022712</v>
      </c>
      <c r="H2999" s="646">
        <v>45653</v>
      </c>
      <c r="I2999" s="646"/>
      <c r="K2999" s="57"/>
      <c r="L2999" s="57"/>
      <c r="M2999" s="638"/>
      <c r="N2999" s="638"/>
      <c r="O2999" s="57"/>
    </row>
    <row r="3000" spans="1:15">
      <c r="A3000" s="57"/>
      <c r="B3000" s="653">
        <v>46004</v>
      </c>
      <c r="C3000" s="654">
        <f t="shared" si="45"/>
        <v>9940233147</v>
      </c>
      <c r="D3000" s="57"/>
      <c r="E3000" s="57"/>
      <c r="F3000" s="657">
        <v>401543035</v>
      </c>
      <c r="G3000" s="672">
        <v>458202116</v>
      </c>
      <c r="H3000" s="646">
        <v>43788</v>
      </c>
      <c r="I3000" s="646"/>
      <c r="K3000" s="57"/>
      <c r="L3000" s="57"/>
      <c r="M3000" s="638"/>
      <c r="N3000" s="638"/>
      <c r="O3000" s="57"/>
    </row>
    <row r="3001" spans="1:15">
      <c r="A3001" s="57"/>
      <c r="B3001" s="653">
        <v>46005</v>
      </c>
      <c r="C3001" s="654">
        <f t="shared" si="45"/>
        <v>9780704521</v>
      </c>
      <c r="D3001" s="57"/>
      <c r="E3001" s="57"/>
      <c r="F3001" s="657">
        <v>242014409</v>
      </c>
      <c r="G3001" s="672">
        <v>458356189</v>
      </c>
      <c r="H3001" s="646">
        <v>48332</v>
      </c>
      <c r="I3001" s="646"/>
      <c r="K3001" s="57"/>
      <c r="L3001" s="57"/>
      <c r="M3001" s="638"/>
      <c r="N3001" s="638"/>
      <c r="O3001" s="57"/>
    </row>
    <row r="3002" spans="1:15">
      <c r="A3002" s="57"/>
      <c r="B3002" s="653">
        <v>46006</v>
      </c>
      <c r="C3002" s="654">
        <f t="shared" si="45"/>
        <v>10144834382</v>
      </c>
      <c r="D3002" s="57"/>
      <c r="E3002" s="57"/>
      <c r="F3002" s="657">
        <v>606144270</v>
      </c>
      <c r="G3002" s="672">
        <v>458577541</v>
      </c>
      <c r="H3002" s="646">
        <v>49567</v>
      </c>
      <c r="I3002" s="646"/>
      <c r="K3002" s="57"/>
      <c r="L3002" s="57"/>
      <c r="M3002" s="638"/>
      <c r="N3002" s="638"/>
      <c r="O3002" s="57"/>
    </row>
    <row r="3003" spans="1:15">
      <c r="A3003" s="57"/>
      <c r="B3003" s="653">
        <v>46007</v>
      </c>
      <c r="C3003" s="654">
        <f t="shared" si="45"/>
        <v>10177659231</v>
      </c>
      <c r="D3003" s="57"/>
      <c r="E3003" s="57"/>
      <c r="F3003" s="657">
        <v>638969119</v>
      </c>
      <c r="G3003" s="672">
        <v>458616358</v>
      </c>
      <c r="H3003" s="646">
        <v>46272</v>
      </c>
      <c r="I3003" s="646"/>
      <c r="K3003" s="57"/>
      <c r="L3003" s="57"/>
      <c r="M3003" s="638"/>
      <c r="N3003" s="638"/>
      <c r="O3003" s="57"/>
    </row>
    <row r="3004" spans="1:15">
      <c r="A3004" s="57"/>
      <c r="B3004" s="653">
        <v>46008</v>
      </c>
      <c r="C3004" s="654">
        <f t="shared" si="45"/>
        <v>10230414418</v>
      </c>
      <c r="D3004" s="57"/>
      <c r="E3004" s="57"/>
      <c r="F3004" s="657">
        <v>691724306</v>
      </c>
      <c r="G3004" s="672">
        <v>458791723</v>
      </c>
      <c r="H3004" s="646">
        <v>43368</v>
      </c>
      <c r="I3004" s="646"/>
      <c r="K3004" s="57"/>
      <c r="L3004" s="57"/>
      <c r="M3004" s="638"/>
      <c r="N3004" s="638"/>
      <c r="O3004" s="57"/>
    </row>
    <row r="3005" spans="1:15">
      <c r="A3005" s="57"/>
      <c r="B3005" s="653">
        <v>46009</v>
      </c>
      <c r="C3005" s="654">
        <f t="shared" si="45"/>
        <v>9767761099</v>
      </c>
      <c r="D3005" s="57"/>
      <c r="E3005" s="57"/>
      <c r="F3005" s="657">
        <v>229070987</v>
      </c>
      <c r="G3005" s="672">
        <v>458824289</v>
      </c>
      <c r="H3005" s="646">
        <v>48520</v>
      </c>
      <c r="I3005" s="646"/>
      <c r="K3005" s="57"/>
      <c r="L3005" s="57"/>
      <c r="M3005" s="638"/>
      <c r="N3005" s="638"/>
      <c r="O3005" s="57"/>
    </row>
    <row r="3006" spans="1:15">
      <c r="A3006" s="57"/>
      <c r="B3006" s="653">
        <v>46010</v>
      </c>
      <c r="C3006" s="654">
        <f t="shared" si="45"/>
        <v>9749292142</v>
      </c>
      <c r="D3006" s="57"/>
      <c r="E3006" s="57"/>
      <c r="F3006" s="657">
        <v>210602030</v>
      </c>
      <c r="G3006" s="672">
        <v>458873184</v>
      </c>
      <c r="H3006" s="646">
        <v>49205</v>
      </c>
      <c r="I3006" s="646"/>
      <c r="K3006" s="57"/>
      <c r="L3006" s="57"/>
      <c r="M3006" s="638"/>
      <c r="N3006" s="638"/>
      <c r="O3006" s="57"/>
    </row>
    <row r="3007" spans="1:15">
      <c r="A3007" s="57"/>
      <c r="B3007" s="653">
        <v>46011</v>
      </c>
      <c r="C3007" s="654">
        <f t="shared" si="45"/>
        <v>9931326892</v>
      </c>
      <c r="D3007" s="57"/>
      <c r="E3007" s="57"/>
      <c r="F3007" s="657">
        <v>392636780</v>
      </c>
      <c r="G3007" s="672">
        <v>459018384</v>
      </c>
      <c r="H3007" s="646">
        <v>44836</v>
      </c>
      <c r="I3007" s="646"/>
      <c r="K3007" s="57"/>
      <c r="L3007" s="57"/>
      <c r="M3007" s="638"/>
      <c r="N3007" s="638"/>
      <c r="O3007" s="57"/>
    </row>
    <row r="3008" spans="1:15">
      <c r="A3008" s="57"/>
      <c r="B3008" s="653">
        <v>46012</v>
      </c>
      <c r="C3008" s="654">
        <f t="shared" si="45"/>
        <v>10162595446</v>
      </c>
      <c r="D3008" s="57"/>
      <c r="E3008" s="57"/>
      <c r="F3008" s="657">
        <v>623905334</v>
      </c>
      <c r="G3008" s="672">
        <v>459038256</v>
      </c>
      <c r="H3008" s="646">
        <v>47790</v>
      </c>
      <c r="I3008" s="646"/>
      <c r="K3008" s="57"/>
      <c r="L3008" s="57"/>
      <c r="M3008" s="638"/>
      <c r="N3008" s="638"/>
      <c r="O3008" s="57"/>
    </row>
    <row r="3009" spans="1:15">
      <c r="A3009" s="57"/>
      <c r="B3009" s="653">
        <v>46013</v>
      </c>
      <c r="C3009" s="654">
        <f t="shared" si="45"/>
        <v>9753331468</v>
      </c>
      <c r="D3009" s="57"/>
      <c r="E3009" s="57"/>
      <c r="F3009" s="657">
        <v>214641356</v>
      </c>
      <c r="G3009" s="672">
        <v>459112611</v>
      </c>
      <c r="H3009" s="646">
        <v>46716</v>
      </c>
      <c r="I3009" s="646"/>
      <c r="K3009" s="57"/>
      <c r="L3009" s="57"/>
      <c r="M3009" s="638"/>
      <c r="N3009" s="638"/>
      <c r="O3009" s="57"/>
    </row>
    <row r="3010" spans="1:15">
      <c r="A3010" s="57"/>
      <c r="B3010" s="653">
        <v>46014</v>
      </c>
      <c r="C3010" s="654">
        <f t="shared" si="45"/>
        <v>10395345622</v>
      </c>
      <c r="D3010" s="57"/>
      <c r="E3010" s="57"/>
      <c r="F3010" s="657">
        <v>856655510</v>
      </c>
      <c r="G3010" s="672">
        <v>459164060</v>
      </c>
      <c r="H3010" s="646">
        <v>43856</v>
      </c>
      <c r="I3010" s="646"/>
      <c r="K3010" s="57"/>
      <c r="L3010" s="57"/>
      <c r="M3010" s="638"/>
      <c r="N3010" s="638"/>
      <c r="O3010" s="57"/>
    </row>
    <row r="3011" spans="1:15">
      <c r="A3011" s="57"/>
      <c r="B3011" s="653">
        <v>46015</v>
      </c>
      <c r="C3011" s="654">
        <f t="shared" si="45"/>
        <v>9807289363</v>
      </c>
      <c r="D3011" s="57"/>
      <c r="E3011" s="57"/>
      <c r="F3011" s="657">
        <v>268599251</v>
      </c>
      <c r="G3011" s="672">
        <v>459172408</v>
      </c>
      <c r="H3011" s="646">
        <v>45283</v>
      </c>
      <c r="I3011" s="646"/>
      <c r="K3011" s="57"/>
      <c r="L3011" s="57"/>
      <c r="M3011" s="638"/>
      <c r="N3011" s="638"/>
      <c r="O3011" s="57"/>
    </row>
    <row r="3012" spans="1:15">
      <c r="A3012" s="57"/>
      <c r="B3012" s="653">
        <v>46016</v>
      </c>
      <c r="C3012" s="654">
        <f t="shared" si="45"/>
        <v>10535368267</v>
      </c>
      <c r="D3012" s="57"/>
      <c r="E3012" s="57"/>
      <c r="F3012" s="657">
        <v>996678155</v>
      </c>
      <c r="G3012" s="672">
        <v>459590416</v>
      </c>
      <c r="H3012" s="646">
        <v>49791</v>
      </c>
      <c r="I3012" s="646"/>
      <c r="K3012" s="57"/>
      <c r="L3012" s="57"/>
      <c r="M3012" s="638"/>
      <c r="N3012" s="638"/>
      <c r="O3012" s="57"/>
    </row>
    <row r="3013" spans="1:15">
      <c r="A3013" s="57"/>
      <c r="B3013" s="653">
        <v>46017</v>
      </c>
      <c r="C3013" s="654">
        <f t="shared" si="45"/>
        <v>9677531681</v>
      </c>
      <c r="D3013" s="57"/>
      <c r="E3013" s="57"/>
      <c r="F3013" s="657">
        <v>138841569</v>
      </c>
      <c r="G3013" s="672">
        <v>459623310</v>
      </c>
      <c r="H3013" s="646">
        <v>46109</v>
      </c>
      <c r="I3013" s="646"/>
      <c r="K3013" s="57"/>
      <c r="L3013" s="57"/>
      <c r="M3013" s="638"/>
      <c r="N3013" s="638"/>
      <c r="O3013" s="57"/>
    </row>
    <row r="3014" spans="1:15">
      <c r="A3014" s="57"/>
      <c r="B3014" s="653">
        <v>46018</v>
      </c>
      <c r="C3014" s="654">
        <f t="shared" si="45"/>
        <v>9927190437</v>
      </c>
      <c r="D3014" s="57"/>
      <c r="E3014" s="57"/>
      <c r="F3014" s="657">
        <v>388500325</v>
      </c>
      <c r="G3014" s="672">
        <v>459740742</v>
      </c>
      <c r="H3014" s="646">
        <v>49054</v>
      </c>
      <c r="I3014" s="646"/>
      <c r="K3014" s="57"/>
      <c r="L3014" s="57"/>
      <c r="M3014" s="638"/>
      <c r="N3014" s="638"/>
      <c r="O3014" s="57"/>
    </row>
    <row r="3015" spans="1:15">
      <c r="A3015" s="57"/>
      <c r="B3015" s="653">
        <v>46019</v>
      </c>
      <c r="C3015" s="654">
        <f t="shared" si="45"/>
        <v>10316796298</v>
      </c>
      <c r="D3015" s="57"/>
      <c r="E3015" s="57"/>
      <c r="F3015" s="657">
        <v>778106186</v>
      </c>
      <c r="G3015" s="672">
        <v>459757633</v>
      </c>
      <c r="H3015" s="646">
        <v>43741</v>
      </c>
      <c r="I3015" s="646"/>
      <c r="K3015" s="57"/>
      <c r="L3015" s="57"/>
      <c r="M3015" s="638"/>
      <c r="N3015" s="638"/>
      <c r="O3015" s="57"/>
    </row>
    <row r="3016" spans="1:15">
      <c r="A3016" s="57"/>
      <c r="B3016" s="653">
        <v>46020</v>
      </c>
      <c r="C3016" s="654">
        <f t="shared" si="45"/>
        <v>10333865258</v>
      </c>
      <c r="D3016" s="57"/>
      <c r="E3016" s="57"/>
      <c r="F3016" s="657">
        <v>795175146</v>
      </c>
      <c r="G3016" s="672">
        <v>459873073</v>
      </c>
      <c r="H3016" s="646">
        <v>49530</v>
      </c>
      <c r="I3016" s="646"/>
      <c r="K3016" s="57"/>
      <c r="L3016" s="57"/>
      <c r="M3016" s="638"/>
      <c r="N3016" s="638"/>
      <c r="O3016" s="57"/>
    </row>
    <row r="3017" spans="1:15">
      <c r="A3017" s="57"/>
      <c r="B3017" s="653">
        <v>46021</v>
      </c>
      <c r="C3017" s="654">
        <f t="shared" si="45"/>
        <v>9857927736</v>
      </c>
      <c r="D3017" s="57"/>
      <c r="E3017" s="57"/>
      <c r="F3017" s="657">
        <v>319237624</v>
      </c>
      <c r="G3017" s="672">
        <v>459961882</v>
      </c>
      <c r="H3017" s="646">
        <v>45464</v>
      </c>
      <c r="I3017" s="646"/>
      <c r="K3017" s="57"/>
      <c r="L3017" s="57"/>
      <c r="M3017" s="638"/>
      <c r="N3017" s="638"/>
      <c r="O3017" s="57"/>
    </row>
    <row r="3018" spans="1:15">
      <c r="A3018" s="57"/>
      <c r="B3018" s="653">
        <v>46022</v>
      </c>
      <c r="C3018" s="654">
        <f t="shared" si="45"/>
        <v>10448970412</v>
      </c>
      <c r="D3018" s="57"/>
      <c r="E3018" s="57"/>
      <c r="F3018" s="657">
        <v>910280300</v>
      </c>
      <c r="G3018" s="672">
        <v>460017462</v>
      </c>
      <c r="H3018" s="646">
        <v>43653</v>
      </c>
      <c r="I3018" s="646"/>
      <c r="K3018" s="57"/>
      <c r="L3018" s="57"/>
      <c r="M3018" s="638"/>
      <c r="N3018" s="638"/>
      <c r="O3018" s="57"/>
    </row>
    <row r="3019" spans="1:15">
      <c r="A3019" s="57"/>
      <c r="B3019" s="653">
        <v>46023</v>
      </c>
      <c r="C3019" s="654">
        <f t="shared" si="45"/>
        <v>10067305034</v>
      </c>
      <c r="D3019" s="57"/>
      <c r="E3019" s="57"/>
      <c r="F3019" s="657">
        <v>528614922</v>
      </c>
      <c r="G3019" s="672">
        <v>460148524</v>
      </c>
      <c r="H3019" s="646">
        <v>47246</v>
      </c>
      <c r="I3019" s="646"/>
      <c r="K3019" s="57"/>
      <c r="L3019" s="57"/>
      <c r="M3019" s="638"/>
      <c r="N3019" s="638"/>
      <c r="O3019" s="57"/>
    </row>
    <row r="3020" spans="1:15">
      <c r="A3020" s="57"/>
      <c r="B3020" s="653">
        <v>46024</v>
      </c>
      <c r="C3020" s="654">
        <f t="shared" si="45"/>
        <v>10063176825</v>
      </c>
      <c r="D3020" s="57"/>
      <c r="E3020" s="57"/>
      <c r="F3020" s="657">
        <v>524486713</v>
      </c>
      <c r="G3020" s="672">
        <v>460565279</v>
      </c>
      <c r="H3020" s="646">
        <v>46040</v>
      </c>
      <c r="I3020" s="646"/>
      <c r="K3020" s="57"/>
      <c r="L3020" s="57"/>
      <c r="M3020" s="638"/>
      <c r="N3020" s="638"/>
      <c r="O3020" s="57"/>
    </row>
    <row r="3021" spans="1:15">
      <c r="A3021" s="57"/>
      <c r="B3021" s="653">
        <v>46025</v>
      </c>
      <c r="C3021" s="654">
        <f t="shared" si="45"/>
        <v>10532222934</v>
      </c>
      <c r="D3021" s="57"/>
      <c r="E3021" s="57"/>
      <c r="F3021" s="657">
        <v>993532822</v>
      </c>
      <c r="G3021" s="672">
        <v>460639157</v>
      </c>
      <c r="H3021" s="646">
        <v>44049</v>
      </c>
      <c r="I3021" s="646"/>
      <c r="K3021" s="57"/>
      <c r="L3021" s="57"/>
      <c r="M3021" s="638"/>
      <c r="N3021" s="638"/>
      <c r="O3021" s="57"/>
    </row>
    <row r="3022" spans="1:15">
      <c r="A3022" s="57"/>
      <c r="B3022" s="653">
        <v>46026</v>
      </c>
      <c r="C3022" s="654">
        <f t="shared" si="45"/>
        <v>10032625846</v>
      </c>
      <c r="D3022" s="57"/>
      <c r="E3022" s="57"/>
      <c r="F3022" s="657">
        <v>493935734</v>
      </c>
      <c r="G3022" s="672">
        <v>460662341</v>
      </c>
      <c r="H3022" s="646">
        <v>48152</v>
      </c>
      <c r="I3022" s="646"/>
      <c r="K3022" s="57"/>
      <c r="L3022" s="57"/>
      <c r="M3022" s="638"/>
      <c r="N3022" s="638"/>
      <c r="O3022" s="57"/>
    </row>
    <row r="3023" spans="1:15">
      <c r="A3023" s="57"/>
      <c r="B3023" s="653">
        <v>46027</v>
      </c>
      <c r="C3023" s="654">
        <f t="shared" si="45"/>
        <v>10338125805</v>
      </c>
      <c r="D3023" s="57"/>
      <c r="E3023" s="57"/>
      <c r="F3023" s="657">
        <v>799435693</v>
      </c>
      <c r="G3023" s="672">
        <v>460700205</v>
      </c>
      <c r="H3023" s="646">
        <v>50108</v>
      </c>
      <c r="I3023" s="646"/>
      <c r="K3023" s="57"/>
      <c r="L3023" s="57"/>
      <c r="M3023" s="638"/>
      <c r="N3023" s="638"/>
      <c r="O3023" s="57"/>
    </row>
    <row r="3024" spans="1:15">
      <c r="A3024" s="57"/>
      <c r="B3024" s="653">
        <v>46028</v>
      </c>
      <c r="C3024" s="654">
        <f t="shared" si="45"/>
        <v>9887989015</v>
      </c>
      <c r="D3024" s="57"/>
      <c r="E3024" s="57"/>
      <c r="F3024" s="657">
        <v>349298903</v>
      </c>
      <c r="G3024" s="672">
        <v>461147699</v>
      </c>
      <c r="H3024" s="646">
        <v>44450</v>
      </c>
      <c r="I3024" s="646"/>
      <c r="K3024" s="57"/>
      <c r="L3024" s="57"/>
      <c r="M3024" s="638"/>
      <c r="N3024" s="638"/>
      <c r="O3024" s="57"/>
    </row>
    <row r="3025" spans="1:15">
      <c r="A3025" s="57"/>
      <c r="B3025" s="653">
        <v>46029</v>
      </c>
      <c r="C3025" s="654">
        <f t="shared" si="45"/>
        <v>10124235907</v>
      </c>
      <c r="D3025" s="57"/>
      <c r="E3025" s="57"/>
      <c r="F3025" s="657">
        <v>585545795</v>
      </c>
      <c r="G3025" s="672">
        <v>461256226</v>
      </c>
      <c r="H3025" s="646">
        <v>45506</v>
      </c>
      <c r="I3025" s="646"/>
      <c r="K3025" s="57"/>
      <c r="L3025" s="57"/>
      <c r="M3025" s="638"/>
      <c r="N3025" s="638"/>
      <c r="O3025" s="57"/>
    </row>
    <row r="3026" spans="1:15">
      <c r="A3026" s="57"/>
      <c r="B3026" s="653">
        <v>46030</v>
      </c>
      <c r="C3026" s="654">
        <f t="shared" si="45"/>
        <v>9715306942</v>
      </c>
      <c r="D3026" s="57"/>
      <c r="E3026" s="57"/>
      <c r="F3026" s="657">
        <v>176616830</v>
      </c>
      <c r="G3026" s="672">
        <v>461278199</v>
      </c>
      <c r="H3026" s="646">
        <v>46779</v>
      </c>
      <c r="I3026" s="646"/>
      <c r="K3026" s="57"/>
      <c r="L3026" s="57"/>
      <c r="M3026" s="638"/>
      <c r="N3026" s="638"/>
      <c r="O3026" s="57"/>
    </row>
    <row r="3027" spans="1:15">
      <c r="A3027" s="57"/>
      <c r="B3027" s="653">
        <v>46031</v>
      </c>
      <c r="C3027" s="654">
        <f t="shared" si="45"/>
        <v>9956529783</v>
      </c>
      <c r="D3027" s="57"/>
      <c r="E3027" s="57"/>
      <c r="F3027" s="657">
        <v>417839671</v>
      </c>
      <c r="G3027" s="672">
        <v>461374813</v>
      </c>
      <c r="H3027" s="646">
        <v>49399</v>
      </c>
      <c r="I3027" s="646"/>
      <c r="K3027" s="57"/>
      <c r="L3027" s="57"/>
      <c r="M3027" s="638"/>
      <c r="N3027" s="638"/>
      <c r="O3027" s="57"/>
    </row>
    <row r="3028" spans="1:15">
      <c r="A3028" s="57"/>
      <c r="B3028" s="653">
        <v>46032</v>
      </c>
      <c r="C3028" s="654">
        <f t="shared" si="45"/>
        <v>10014715829</v>
      </c>
      <c r="D3028" s="57"/>
      <c r="E3028" s="57"/>
      <c r="F3028" s="657">
        <v>476025717</v>
      </c>
      <c r="G3028" s="672">
        <v>461421659</v>
      </c>
      <c r="H3028" s="646">
        <v>45992</v>
      </c>
      <c r="I3028" s="646"/>
      <c r="K3028" s="57"/>
      <c r="L3028" s="57"/>
      <c r="M3028" s="638"/>
      <c r="N3028" s="638"/>
      <c r="O3028" s="57"/>
    </row>
    <row r="3029" spans="1:15">
      <c r="A3029" s="57"/>
      <c r="B3029" s="653">
        <v>46033</v>
      </c>
      <c r="C3029" s="654">
        <f t="shared" si="45"/>
        <v>10203801735</v>
      </c>
      <c r="D3029" s="57"/>
      <c r="E3029" s="57"/>
      <c r="F3029" s="657">
        <v>665111623</v>
      </c>
      <c r="G3029" s="672">
        <v>461627542</v>
      </c>
      <c r="H3029" s="646">
        <v>45717</v>
      </c>
      <c r="I3029" s="646"/>
      <c r="K3029" s="57"/>
      <c r="L3029" s="57"/>
      <c r="M3029" s="638"/>
      <c r="N3029" s="638"/>
      <c r="O3029" s="57"/>
    </row>
    <row r="3030" spans="1:15">
      <c r="A3030" s="57"/>
      <c r="B3030" s="653">
        <v>46034</v>
      </c>
      <c r="C3030" s="654">
        <f t="shared" si="45"/>
        <v>10410255847</v>
      </c>
      <c r="D3030" s="57"/>
      <c r="E3030" s="57"/>
      <c r="F3030" s="657">
        <v>871565735</v>
      </c>
      <c r="G3030" s="672">
        <v>461750509</v>
      </c>
      <c r="H3030" s="646">
        <v>49995</v>
      </c>
      <c r="I3030" s="646"/>
      <c r="K3030" s="57"/>
      <c r="L3030" s="57"/>
      <c r="M3030" s="638"/>
      <c r="N3030" s="638"/>
      <c r="O3030" s="57"/>
    </row>
    <row r="3031" spans="1:15">
      <c r="A3031" s="57"/>
      <c r="B3031" s="653">
        <v>46035</v>
      </c>
      <c r="C3031" s="654">
        <f t="shared" si="45"/>
        <v>9898572550</v>
      </c>
      <c r="D3031" s="57"/>
      <c r="E3031" s="57"/>
      <c r="F3031" s="657">
        <v>359882438</v>
      </c>
      <c r="G3031" s="672">
        <v>461855611</v>
      </c>
      <c r="H3031" s="646">
        <v>44826</v>
      </c>
      <c r="I3031" s="646"/>
      <c r="K3031" s="57"/>
      <c r="L3031" s="57"/>
      <c r="M3031" s="638"/>
      <c r="N3031" s="638"/>
      <c r="O3031" s="57"/>
    </row>
    <row r="3032" spans="1:15">
      <c r="A3032" s="57"/>
      <c r="B3032" s="653">
        <v>46036</v>
      </c>
      <c r="C3032" s="654">
        <f t="shared" si="45"/>
        <v>10356930719</v>
      </c>
      <c r="D3032" s="57"/>
      <c r="E3032" s="57"/>
      <c r="F3032" s="657">
        <v>818240607</v>
      </c>
      <c r="G3032" s="672">
        <v>462018142</v>
      </c>
      <c r="H3032" s="646">
        <v>48497</v>
      </c>
      <c r="I3032" s="646"/>
      <c r="K3032" s="57"/>
      <c r="L3032" s="57"/>
      <c r="M3032" s="638"/>
      <c r="N3032" s="638"/>
      <c r="O3032" s="57"/>
    </row>
    <row r="3033" spans="1:15">
      <c r="A3033" s="57"/>
      <c r="B3033" s="653">
        <v>46037</v>
      </c>
      <c r="C3033" s="654">
        <f t="shared" si="45"/>
        <v>9932629917</v>
      </c>
      <c r="D3033" s="57"/>
      <c r="E3033" s="57"/>
      <c r="F3033" s="657">
        <v>393939805</v>
      </c>
      <c r="G3033" s="672">
        <v>462114625</v>
      </c>
      <c r="H3033" s="646">
        <v>50133</v>
      </c>
      <c r="I3033" s="646"/>
      <c r="K3033" s="57"/>
      <c r="L3033" s="57"/>
      <c r="M3033" s="638"/>
      <c r="N3033" s="638"/>
      <c r="O3033" s="57"/>
    </row>
    <row r="3034" spans="1:15">
      <c r="A3034" s="57"/>
      <c r="B3034" s="653">
        <v>46038</v>
      </c>
      <c r="C3034" s="654">
        <f t="shared" si="45"/>
        <v>9914399914</v>
      </c>
      <c r="D3034" s="57"/>
      <c r="E3034" s="57"/>
      <c r="F3034" s="657">
        <v>375709802</v>
      </c>
      <c r="G3034" s="672">
        <v>462198422</v>
      </c>
      <c r="H3034" s="646">
        <v>50085</v>
      </c>
      <c r="I3034" s="646"/>
      <c r="K3034" s="57"/>
      <c r="L3034" s="57"/>
      <c r="M3034" s="638"/>
      <c r="N3034" s="638"/>
      <c r="O3034" s="57"/>
    </row>
    <row r="3035" spans="1:15">
      <c r="A3035" s="57"/>
      <c r="B3035" s="653">
        <v>46039</v>
      </c>
      <c r="C3035" s="654">
        <f t="shared" si="45"/>
        <v>10406050459</v>
      </c>
      <c r="D3035" s="57"/>
      <c r="E3035" s="57"/>
      <c r="F3035" s="657">
        <v>867360347</v>
      </c>
      <c r="G3035" s="672">
        <v>462712595</v>
      </c>
      <c r="H3035" s="646">
        <v>50077</v>
      </c>
      <c r="I3035" s="646"/>
      <c r="K3035" s="57"/>
      <c r="L3035" s="57"/>
      <c r="M3035" s="638"/>
      <c r="N3035" s="638"/>
      <c r="O3035" s="57"/>
    </row>
    <row r="3036" spans="1:15">
      <c r="A3036" s="57"/>
      <c r="B3036" s="653">
        <v>46040</v>
      </c>
      <c r="C3036" s="654">
        <f t="shared" si="45"/>
        <v>9999255391</v>
      </c>
      <c r="D3036" s="57"/>
      <c r="E3036" s="57"/>
      <c r="F3036" s="657">
        <v>460565279</v>
      </c>
      <c r="G3036" s="672">
        <v>462838874</v>
      </c>
      <c r="H3036" s="646">
        <v>45743</v>
      </c>
      <c r="I3036" s="646"/>
      <c r="K3036" s="57"/>
      <c r="L3036" s="57"/>
      <c r="M3036" s="638"/>
      <c r="N3036" s="638"/>
      <c r="O3036" s="57"/>
    </row>
    <row r="3037" spans="1:15">
      <c r="A3037" s="57"/>
      <c r="B3037" s="653">
        <v>46041</v>
      </c>
      <c r="C3037" s="654">
        <f t="shared" si="45"/>
        <v>9907042558</v>
      </c>
      <c r="D3037" s="57"/>
      <c r="E3037" s="57"/>
      <c r="F3037" s="657">
        <v>368352446</v>
      </c>
      <c r="G3037" s="672">
        <v>462961376</v>
      </c>
      <c r="H3037" s="646">
        <v>48148</v>
      </c>
      <c r="I3037" s="646"/>
      <c r="K3037" s="57"/>
      <c r="L3037" s="57"/>
      <c r="M3037" s="638"/>
      <c r="N3037" s="638"/>
      <c r="O3037" s="57"/>
    </row>
    <row r="3038" spans="1:15">
      <c r="A3038" s="57"/>
      <c r="B3038" s="653">
        <v>46042</v>
      </c>
      <c r="C3038" s="654">
        <f t="shared" si="45"/>
        <v>10190155783</v>
      </c>
      <c r="D3038" s="57"/>
      <c r="E3038" s="57"/>
      <c r="F3038" s="657">
        <v>651465671</v>
      </c>
      <c r="G3038" s="672">
        <v>463016238</v>
      </c>
      <c r="H3038" s="646">
        <v>43071</v>
      </c>
      <c r="I3038" s="646"/>
      <c r="K3038" s="57"/>
      <c r="L3038" s="57"/>
      <c r="M3038" s="638"/>
      <c r="N3038" s="638"/>
      <c r="O3038" s="57"/>
    </row>
    <row r="3039" spans="1:15">
      <c r="A3039" s="57"/>
      <c r="B3039" s="653">
        <v>46043</v>
      </c>
      <c r="C3039" s="654">
        <f t="shared" si="45"/>
        <v>10386676357</v>
      </c>
      <c r="D3039" s="57"/>
      <c r="E3039" s="57"/>
      <c r="F3039" s="657">
        <v>847986245</v>
      </c>
      <c r="G3039" s="672">
        <v>463390766</v>
      </c>
      <c r="H3039" s="646">
        <v>49446</v>
      </c>
      <c r="I3039" s="646"/>
      <c r="K3039" s="57"/>
      <c r="L3039" s="57"/>
      <c r="M3039" s="638"/>
      <c r="N3039" s="638"/>
      <c r="O3039" s="57"/>
    </row>
    <row r="3040" spans="1:15">
      <c r="A3040" s="57"/>
      <c r="B3040" s="653">
        <v>46044</v>
      </c>
      <c r="C3040" s="654">
        <f t="shared" ref="C3040:C3103" si="46">F3040+(F$88*28679+98765)+(G$88*6587+87654)+(E$88*9537+76543)+(J$88*5713+4528)</f>
        <v>10188295171</v>
      </c>
      <c r="D3040" s="57"/>
      <c r="E3040" s="57"/>
      <c r="F3040" s="657">
        <v>649605059</v>
      </c>
      <c r="G3040" s="672">
        <v>463398134</v>
      </c>
      <c r="H3040" s="646">
        <v>44186</v>
      </c>
      <c r="I3040" s="646"/>
      <c r="K3040" s="57"/>
      <c r="L3040" s="57"/>
      <c r="M3040" s="638"/>
      <c r="N3040" s="638"/>
      <c r="O3040" s="57"/>
    </row>
    <row r="3041" spans="1:15">
      <c r="A3041" s="57"/>
      <c r="B3041" s="653">
        <v>46045</v>
      </c>
      <c r="C3041" s="654">
        <f t="shared" si="46"/>
        <v>9717649623</v>
      </c>
      <c r="D3041" s="57"/>
      <c r="E3041" s="57"/>
      <c r="F3041" s="657">
        <v>178959511</v>
      </c>
      <c r="G3041" s="672">
        <v>463535300</v>
      </c>
      <c r="H3041" s="646">
        <v>44316</v>
      </c>
      <c r="I3041" s="646"/>
      <c r="K3041" s="57"/>
      <c r="L3041" s="57"/>
      <c r="M3041" s="638"/>
      <c r="N3041" s="638"/>
      <c r="O3041" s="57"/>
    </row>
    <row r="3042" spans="1:15">
      <c r="A3042" s="57"/>
      <c r="B3042" s="653">
        <v>46046</v>
      </c>
      <c r="C3042" s="654">
        <f t="shared" si="46"/>
        <v>9672682058</v>
      </c>
      <c r="D3042" s="57"/>
      <c r="E3042" s="57"/>
      <c r="F3042" s="657">
        <v>133991946</v>
      </c>
      <c r="G3042" s="672">
        <v>463566071</v>
      </c>
      <c r="H3042" s="646">
        <v>43591</v>
      </c>
      <c r="I3042" s="646"/>
      <c r="K3042" s="57"/>
      <c r="L3042" s="57"/>
      <c r="M3042" s="638"/>
      <c r="N3042" s="638"/>
      <c r="O3042" s="57"/>
    </row>
    <row r="3043" spans="1:15">
      <c r="A3043" s="57"/>
      <c r="B3043" s="653">
        <v>46047</v>
      </c>
      <c r="C3043" s="654">
        <f t="shared" si="46"/>
        <v>9683229758</v>
      </c>
      <c r="D3043" s="57"/>
      <c r="E3043" s="57"/>
      <c r="F3043" s="657">
        <v>144539646</v>
      </c>
      <c r="G3043" s="672">
        <v>464002145</v>
      </c>
      <c r="H3043" s="646">
        <v>46553</v>
      </c>
      <c r="I3043" s="646"/>
      <c r="K3043" s="57"/>
      <c r="L3043" s="57"/>
      <c r="M3043" s="638"/>
      <c r="N3043" s="638"/>
      <c r="O3043" s="57"/>
    </row>
    <row r="3044" spans="1:15">
      <c r="A3044" s="57"/>
      <c r="B3044" s="653">
        <v>46048</v>
      </c>
      <c r="C3044" s="654">
        <f t="shared" si="46"/>
        <v>10454521628</v>
      </c>
      <c r="D3044" s="57"/>
      <c r="E3044" s="57"/>
      <c r="F3044" s="657">
        <v>915831516</v>
      </c>
      <c r="G3044" s="672">
        <v>464059738</v>
      </c>
      <c r="H3044" s="646">
        <v>44847</v>
      </c>
      <c r="I3044" s="646"/>
      <c r="K3044" s="57"/>
      <c r="L3044" s="57"/>
      <c r="M3044" s="638"/>
      <c r="N3044" s="638"/>
      <c r="O3044" s="57"/>
    </row>
    <row r="3045" spans="1:15">
      <c r="A3045" s="57"/>
      <c r="B3045" s="653">
        <v>46049</v>
      </c>
      <c r="C3045" s="654">
        <f t="shared" si="46"/>
        <v>10496019017</v>
      </c>
      <c r="D3045" s="57"/>
      <c r="E3045" s="57"/>
      <c r="F3045" s="657">
        <v>957328905</v>
      </c>
      <c r="G3045" s="672">
        <v>464434122</v>
      </c>
      <c r="H3045" s="646">
        <v>44050</v>
      </c>
      <c r="I3045" s="646"/>
      <c r="K3045" s="57"/>
      <c r="L3045" s="57"/>
      <c r="M3045" s="638"/>
      <c r="N3045" s="638"/>
      <c r="O3045" s="57"/>
    </row>
    <row r="3046" spans="1:15">
      <c r="A3046" s="57"/>
      <c r="B3046" s="653">
        <v>46050</v>
      </c>
      <c r="C3046" s="654">
        <f t="shared" si="46"/>
        <v>10407810244</v>
      </c>
      <c r="D3046" s="57"/>
      <c r="E3046" s="57"/>
      <c r="F3046" s="657">
        <v>869120132</v>
      </c>
      <c r="G3046" s="672">
        <v>464483038</v>
      </c>
      <c r="H3046" s="646">
        <v>43380</v>
      </c>
      <c r="I3046" s="646"/>
      <c r="K3046" s="57"/>
      <c r="L3046" s="57"/>
      <c r="M3046" s="638"/>
      <c r="N3046" s="638"/>
      <c r="O3046" s="57"/>
    </row>
    <row r="3047" spans="1:15">
      <c r="A3047" s="57"/>
      <c r="B3047" s="653">
        <v>46051</v>
      </c>
      <c r="C3047" s="654">
        <f t="shared" si="46"/>
        <v>9820882436</v>
      </c>
      <c r="D3047" s="57"/>
      <c r="E3047" s="57"/>
      <c r="F3047" s="657">
        <v>282192324</v>
      </c>
      <c r="G3047" s="672">
        <v>464674541</v>
      </c>
      <c r="H3047" s="646">
        <v>47373</v>
      </c>
      <c r="I3047" s="646"/>
      <c r="K3047" s="57"/>
      <c r="L3047" s="57"/>
      <c r="M3047" s="638"/>
      <c r="N3047" s="638"/>
      <c r="O3047" s="57"/>
    </row>
    <row r="3048" spans="1:15">
      <c r="A3048" s="57"/>
      <c r="B3048" s="653">
        <v>46052</v>
      </c>
      <c r="C3048" s="654">
        <f t="shared" si="46"/>
        <v>9738261341</v>
      </c>
      <c r="D3048" s="57"/>
      <c r="E3048" s="57"/>
      <c r="F3048" s="657">
        <v>199571229</v>
      </c>
      <c r="G3048" s="672">
        <v>464808172</v>
      </c>
      <c r="H3048" s="646">
        <v>45829</v>
      </c>
      <c r="I3048" s="646"/>
      <c r="K3048" s="57"/>
      <c r="L3048" s="57"/>
      <c r="M3048" s="638"/>
      <c r="N3048" s="638"/>
      <c r="O3048" s="57"/>
    </row>
    <row r="3049" spans="1:15">
      <c r="A3049" s="57"/>
      <c r="B3049" s="653">
        <v>46053</v>
      </c>
      <c r="C3049" s="654">
        <f t="shared" si="46"/>
        <v>10020734629</v>
      </c>
      <c r="D3049" s="57"/>
      <c r="E3049" s="57"/>
      <c r="F3049" s="657">
        <v>482044517</v>
      </c>
      <c r="G3049" s="672">
        <v>464881891</v>
      </c>
      <c r="H3049" s="646">
        <v>44060</v>
      </c>
      <c r="I3049" s="646"/>
      <c r="K3049" s="57"/>
      <c r="L3049" s="57"/>
      <c r="M3049" s="638"/>
      <c r="N3049" s="638"/>
      <c r="O3049" s="57"/>
    </row>
    <row r="3050" spans="1:15">
      <c r="A3050" s="57"/>
      <c r="B3050" s="653">
        <v>46054</v>
      </c>
      <c r="C3050" s="654">
        <f t="shared" si="46"/>
        <v>10212718328</v>
      </c>
      <c r="D3050" s="57"/>
      <c r="E3050" s="57"/>
      <c r="F3050" s="657">
        <v>674028216</v>
      </c>
      <c r="G3050" s="672">
        <v>465109014</v>
      </c>
      <c r="H3050" s="646">
        <v>44227</v>
      </c>
      <c r="I3050" s="646"/>
      <c r="K3050" s="57"/>
      <c r="L3050" s="57"/>
      <c r="M3050" s="638"/>
      <c r="N3050" s="638"/>
      <c r="O3050" s="57"/>
    </row>
    <row r="3051" spans="1:15">
      <c r="A3051" s="57"/>
      <c r="B3051" s="653">
        <v>46055</v>
      </c>
      <c r="C3051" s="654">
        <f t="shared" si="46"/>
        <v>10466300661</v>
      </c>
      <c r="D3051" s="57"/>
      <c r="E3051" s="57"/>
      <c r="F3051" s="657">
        <v>927610549</v>
      </c>
      <c r="G3051" s="672">
        <v>465148659</v>
      </c>
      <c r="H3051" s="646">
        <v>43773</v>
      </c>
      <c r="I3051" s="646"/>
      <c r="K3051" s="57"/>
      <c r="L3051" s="57"/>
      <c r="M3051" s="638"/>
      <c r="N3051" s="638"/>
      <c r="O3051" s="57"/>
    </row>
    <row r="3052" spans="1:15">
      <c r="A3052" s="57"/>
      <c r="B3052" s="653">
        <v>46056</v>
      </c>
      <c r="C3052" s="654">
        <f t="shared" si="46"/>
        <v>9745902250</v>
      </c>
      <c r="D3052" s="57"/>
      <c r="E3052" s="57"/>
      <c r="F3052" s="657">
        <v>207212138</v>
      </c>
      <c r="G3052" s="672">
        <v>465342594</v>
      </c>
      <c r="H3052" s="646">
        <v>48529</v>
      </c>
      <c r="I3052" s="646"/>
      <c r="K3052" s="57"/>
      <c r="L3052" s="57"/>
      <c r="M3052" s="638"/>
      <c r="N3052" s="638"/>
      <c r="O3052" s="57"/>
    </row>
    <row r="3053" spans="1:15">
      <c r="A3053" s="57"/>
      <c r="B3053" s="653">
        <v>46057</v>
      </c>
      <c r="C3053" s="654">
        <f t="shared" si="46"/>
        <v>9874155006</v>
      </c>
      <c r="D3053" s="57"/>
      <c r="E3053" s="57"/>
      <c r="F3053" s="657">
        <v>335464894</v>
      </c>
      <c r="G3053" s="672">
        <v>465778747</v>
      </c>
      <c r="H3053" s="646">
        <v>43878</v>
      </c>
      <c r="I3053" s="646"/>
      <c r="K3053" s="57"/>
      <c r="L3053" s="57"/>
      <c r="M3053" s="638"/>
      <c r="N3053" s="638"/>
      <c r="O3053" s="57"/>
    </row>
    <row r="3054" spans="1:15">
      <c r="A3054" s="57"/>
      <c r="B3054" s="653">
        <v>46058</v>
      </c>
      <c r="C3054" s="654">
        <f t="shared" si="46"/>
        <v>10171852723</v>
      </c>
      <c r="D3054" s="57"/>
      <c r="E3054" s="57"/>
      <c r="F3054" s="657">
        <v>633162611</v>
      </c>
      <c r="G3054" s="672">
        <v>465832476</v>
      </c>
      <c r="H3054" s="646">
        <v>44004</v>
      </c>
      <c r="I3054" s="646"/>
      <c r="K3054" s="57"/>
      <c r="L3054" s="57"/>
      <c r="M3054" s="638"/>
      <c r="N3054" s="638"/>
      <c r="O3054" s="57"/>
    </row>
    <row r="3055" spans="1:15">
      <c r="A3055" s="57"/>
      <c r="B3055" s="653">
        <v>46059</v>
      </c>
      <c r="C3055" s="654">
        <f t="shared" si="46"/>
        <v>9649229265</v>
      </c>
      <c r="D3055" s="57"/>
      <c r="E3055" s="57"/>
      <c r="F3055" s="657">
        <v>110539153</v>
      </c>
      <c r="G3055" s="672">
        <v>465922507</v>
      </c>
      <c r="H3055" s="646">
        <v>43338</v>
      </c>
      <c r="I3055" s="646"/>
      <c r="K3055" s="57"/>
      <c r="L3055" s="57"/>
      <c r="M3055" s="638"/>
      <c r="N3055" s="638"/>
      <c r="O3055" s="57"/>
    </row>
    <row r="3056" spans="1:15">
      <c r="A3056" s="57"/>
      <c r="B3056" s="653">
        <v>46060</v>
      </c>
      <c r="C3056" s="654">
        <f t="shared" si="46"/>
        <v>10429595313</v>
      </c>
      <c r="D3056" s="57"/>
      <c r="E3056" s="57"/>
      <c r="F3056" s="657">
        <v>890905201</v>
      </c>
      <c r="G3056" s="672">
        <v>465927419</v>
      </c>
      <c r="H3056" s="646">
        <v>46405</v>
      </c>
      <c r="I3056" s="646"/>
      <c r="K3056" s="57"/>
      <c r="L3056" s="57"/>
      <c r="M3056" s="638"/>
      <c r="N3056" s="638"/>
      <c r="O3056" s="57"/>
    </row>
    <row r="3057" spans="1:15">
      <c r="A3057" s="57"/>
      <c r="B3057" s="653">
        <v>46061</v>
      </c>
      <c r="C3057" s="654">
        <f t="shared" si="46"/>
        <v>10088231640</v>
      </c>
      <c r="D3057" s="57"/>
      <c r="E3057" s="57"/>
      <c r="F3057" s="657">
        <v>549541528</v>
      </c>
      <c r="G3057" s="672">
        <v>465978585</v>
      </c>
      <c r="H3057" s="646">
        <v>46870</v>
      </c>
      <c r="I3057" s="646"/>
      <c r="K3057" s="57"/>
      <c r="L3057" s="57"/>
      <c r="M3057" s="638"/>
      <c r="N3057" s="638"/>
      <c r="O3057" s="57"/>
    </row>
    <row r="3058" spans="1:15">
      <c r="A3058" s="57"/>
      <c r="B3058" s="653">
        <v>46062</v>
      </c>
      <c r="C3058" s="654">
        <f t="shared" si="46"/>
        <v>10516801573</v>
      </c>
      <c r="D3058" s="57"/>
      <c r="E3058" s="57"/>
      <c r="F3058" s="657">
        <v>978111461</v>
      </c>
      <c r="G3058" s="672">
        <v>466066173</v>
      </c>
      <c r="H3058" s="646">
        <v>47313</v>
      </c>
      <c r="I3058" s="646"/>
      <c r="K3058" s="57"/>
      <c r="L3058" s="57"/>
      <c r="M3058" s="638"/>
      <c r="N3058" s="638"/>
      <c r="O3058" s="57"/>
    </row>
    <row r="3059" spans="1:15">
      <c r="A3059" s="57"/>
      <c r="B3059" s="653">
        <v>46063</v>
      </c>
      <c r="C3059" s="654">
        <f t="shared" si="46"/>
        <v>10333569712</v>
      </c>
      <c r="D3059" s="57"/>
      <c r="E3059" s="57"/>
      <c r="F3059" s="657">
        <v>794879600</v>
      </c>
      <c r="G3059" s="672">
        <v>466102943</v>
      </c>
      <c r="H3059" s="646">
        <v>44637</v>
      </c>
      <c r="I3059" s="646"/>
      <c r="K3059" s="57"/>
      <c r="L3059" s="57"/>
      <c r="M3059" s="638"/>
      <c r="N3059" s="638"/>
      <c r="O3059" s="57"/>
    </row>
    <row r="3060" spans="1:15">
      <c r="A3060" s="57"/>
      <c r="B3060" s="653">
        <v>46064</v>
      </c>
      <c r="C3060" s="654">
        <f t="shared" si="46"/>
        <v>10502954946</v>
      </c>
      <c r="D3060" s="57"/>
      <c r="E3060" s="57"/>
      <c r="F3060" s="657">
        <v>964264834</v>
      </c>
      <c r="G3060" s="672">
        <v>466498713</v>
      </c>
      <c r="H3060" s="646">
        <v>43098</v>
      </c>
      <c r="I3060" s="646"/>
      <c r="K3060" s="57"/>
      <c r="L3060" s="57"/>
      <c r="M3060" s="638"/>
      <c r="N3060" s="638"/>
      <c r="O3060" s="57"/>
    </row>
    <row r="3061" spans="1:15">
      <c r="A3061" s="57"/>
      <c r="B3061" s="653">
        <v>46065</v>
      </c>
      <c r="C3061" s="654">
        <f t="shared" si="46"/>
        <v>9645030187</v>
      </c>
      <c r="D3061" s="57"/>
      <c r="E3061" s="57"/>
      <c r="F3061" s="657">
        <v>106340075</v>
      </c>
      <c r="G3061" s="672">
        <v>466499151</v>
      </c>
      <c r="H3061" s="646">
        <v>48210</v>
      </c>
      <c r="I3061" s="646"/>
      <c r="K3061" s="57"/>
      <c r="L3061" s="57"/>
      <c r="M3061" s="638"/>
      <c r="N3061" s="638"/>
      <c r="O3061" s="57"/>
    </row>
    <row r="3062" spans="1:15">
      <c r="A3062" s="57"/>
      <c r="B3062" s="653">
        <v>46066</v>
      </c>
      <c r="C3062" s="654">
        <f t="shared" si="46"/>
        <v>10287027870</v>
      </c>
      <c r="D3062" s="57"/>
      <c r="E3062" s="57"/>
      <c r="F3062" s="657">
        <v>748337758</v>
      </c>
      <c r="G3062" s="672">
        <v>466701478</v>
      </c>
      <c r="H3062" s="646">
        <v>47582</v>
      </c>
      <c r="I3062" s="646"/>
      <c r="K3062" s="57"/>
      <c r="L3062" s="57"/>
      <c r="M3062" s="638"/>
      <c r="N3062" s="638"/>
      <c r="O3062" s="57"/>
    </row>
    <row r="3063" spans="1:15">
      <c r="A3063" s="57"/>
      <c r="B3063" s="653">
        <v>46067</v>
      </c>
      <c r="C3063" s="654">
        <f t="shared" si="46"/>
        <v>9912168601</v>
      </c>
      <c r="D3063" s="57"/>
      <c r="E3063" s="57"/>
      <c r="F3063" s="657">
        <v>373478489</v>
      </c>
      <c r="G3063" s="672">
        <v>466850193</v>
      </c>
      <c r="H3063" s="646">
        <v>46626</v>
      </c>
      <c r="I3063" s="646"/>
      <c r="K3063" s="57"/>
      <c r="L3063" s="57"/>
      <c r="M3063" s="638"/>
      <c r="N3063" s="638"/>
      <c r="O3063" s="57"/>
    </row>
    <row r="3064" spans="1:15">
      <c r="A3064" s="57"/>
      <c r="B3064" s="653">
        <v>46068</v>
      </c>
      <c r="C3064" s="654">
        <f t="shared" si="46"/>
        <v>9719629325</v>
      </c>
      <c r="D3064" s="57"/>
      <c r="E3064" s="57"/>
      <c r="F3064" s="657">
        <v>180939213</v>
      </c>
      <c r="G3064" s="672">
        <v>467044757</v>
      </c>
      <c r="H3064" s="646">
        <v>45063</v>
      </c>
      <c r="I3064" s="646"/>
      <c r="K3064" s="57"/>
      <c r="L3064" s="57"/>
      <c r="M3064" s="638"/>
      <c r="N3064" s="638"/>
      <c r="O3064" s="57"/>
    </row>
    <row r="3065" spans="1:15">
      <c r="A3065" s="57"/>
      <c r="B3065" s="653">
        <v>46069</v>
      </c>
      <c r="C3065" s="654">
        <f t="shared" si="46"/>
        <v>10007863865</v>
      </c>
      <c r="D3065" s="57"/>
      <c r="E3065" s="57"/>
      <c r="F3065" s="657">
        <v>469173753</v>
      </c>
      <c r="G3065" s="672">
        <v>467280596</v>
      </c>
      <c r="H3065" s="646">
        <v>50172</v>
      </c>
      <c r="I3065" s="646"/>
      <c r="K3065" s="57"/>
      <c r="L3065" s="57"/>
      <c r="M3065" s="638"/>
      <c r="N3065" s="638"/>
      <c r="O3065" s="57"/>
    </row>
    <row r="3066" spans="1:15">
      <c r="A3066" s="57"/>
      <c r="B3066" s="653">
        <v>46070</v>
      </c>
      <c r="C3066" s="654">
        <f t="shared" si="46"/>
        <v>10479400674</v>
      </c>
      <c r="D3066" s="57"/>
      <c r="E3066" s="57"/>
      <c r="F3066" s="657">
        <v>940710562</v>
      </c>
      <c r="G3066" s="672">
        <v>467302773</v>
      </c>
      <c r="H3066" s="646">
        <v>49365</v>
      </c>
      <c r="I3066" s="646"/>
      <c r="K3066" s="57"/>
      <c r="L3066" s="57"/>
      <c r="M3066" s="638"/>
      <c r="N3066" s="638"/>
      <c r="O3066" s="57"/>
    </row>
    <row r="3067" spans="1:15">
      <c r="A3067" s="57"/>
      <c r="B3067" s="653">
        <v>46071</v>
      </c>
      <c r="C3067" s="654">
        <f t="shared" si="46"/>
        <v>9888736028</v>
      </c>
      <c r="D3067" s="57"/>
      <c r="E3067" s="57"/>
      <c r="F3067" s="657">
        <v>350045916</v>
      </c>
      <c r="G3067" s="672">
        <v>467363093</v>
      </c>
      <c r="H3067" s="646">
        <v>43031</v>
      </c>
      <c r="I3067" s="646"/>
      <c r="K3067" s="57"/>
      <c r="L3067" s="57"/>
      <c r="M3067" s="638"/>
      <c r="N3067" s="638"/>
      <c r="O3067" s="57"/>
    </row>
    <row r="3068" spans="1:15">
      <c r="A3068" s="57"/>
      <c r="B3068" s="653">
        <v>46072</v>
      </c>
      <c r="C3068" s="654">
        <f t="shared" si="46"/>
        <v>10218809178</v>
      </c>
      <c r="D3068" s="57"/>
      <c r="E3068" s="57"/>
      <c r="F3068" s="657">
        <v>680119066</v>
      </c>
      <c r="G3068" s="672">
        <v>467556251</v>
      </c>
      <c r="H3068" s="646">
        <v>46122</v>
      </c>
      <c r="I3068" s="646"/>
      <c r="K3068" s="57"/>
      <c r="L3068" s="57"/>
      <c r="M3068" s="638"/>
      <c r="N3068" s="638"/>
      <c r="O3068" s="57"/>
    </row>
    <row r="3069" spans="1:15">
      <c r="A3069" s="57"/>
      <c r="B3069" s="653">
        <v>46073</v>
      </c>
      <c r="C3069" s="654">
        <f t="shared" si="46"/>
        <v>10496295417</v>
      </c>
      <c r="D3069" s="57"/>
      <c r="E3069" s="57"/>
      <c r="F3069" s="657">
        <v>957605305</v>
      </c>
      <c r="G3069" s="672">
        <v>467578264</v>
      </c>
      <c r="H3069" s="646">
        <v>45317</v>
      </c>
      <c r="I3069" s="646"/>
      <c r="K3069" s="57"/>
      <c r="L3069" s="57"/>
      <c r="M3069" s="638"/>
      <c r="N3069" s="638"/>
      <c r="O3069" s="57"/>
    </row>
    <row r="3070" spans="1:15">
      <c r="A3070" s="57"/>
      <c r="B3070" s="653">
        <v>46074</v>
      </c>
      <c r="C3070" s="654">
        <f t="shared" si="46"/>
        <v>10299828088</v>
      </c>
      <c r="D3070" s="57"/>
      <c r="E3070" s="57"/>
      <c r="F3070" s="657">
        <v>761137976</v>
      </c>
      <c r="G3070" s="672">
        <v>467629426</v>
      </c>
      <c r="H3070" s="646">
        <v>46788</v>
      </c>
      <c r="I3070" s="646"/>
      <c r="K3070" s="57"/>
      <c r="L3070" s="57"/>
      <c r="M3070" s="638"/>
      <c r="N3070" s="638"/>
      <c r="O3070" s="57"/>
    </row>
    <row r="3071" spans="1:15">
      <c r="A3071" s="57"/>
      <c r="B3071" s="653">
        <v>46075</v>
      </c>
      <c r="C3071" s="654">
        <f t="shared" si="46"/>
        <v>10303248183</v>
      </c>
      <c r="D3071" s="57"/>
      <c r="E3071" s="57"/>
      <c r="F3071" s="657">
        <v>764558071</v>
      </c>
      <c r="G3071" s="672">
        <v>468000270</v>
      </c>
      <c r="H3071" s="646">
        <v>45257</v>
      </c>
      <c r="I3071" s="646"/>
      <c r="K3071" s="57"/>
      <c r="L3071" s="57"/>
      <c r="M3071" s="638"/>
      <c r="N3071" s="638"/>
      <c r="O3071" s="57"/>
    </row>
    <row r="3072" spans="1:15">
      <c r="A3072" s="57"/>
      <c r="B3072" s="653">
        <v>46076</v>
      </c>
      <c r="C3072" s="654">
        <f t="shared" si="46"/>
        <v>9892385942</v>
      </c>
      <c r="D3072" s="57"/>
      <c r="E3072" s="57"/>
      <c r="F3072" s="657">
        <v>353695830</v>
      </c>
      <c r="G3072" s="672">
        <v>468053153</v>
      </c>
      <c r="H3072" s="646">
        <v>47409</v>
      </c>
      <c r="I3072" s="646"/>
      <c r="K3072" s="57"/>
      <c r="L3072" s="57"/>
      <c r="M3072" s="638"/>
      <c r="N3072" s="638"/>
      <c r="O3072" s="57"/>
    </row>
    <row r="3073" spans="1:15">
      <c r="A3073" s="57"/>
      <c r="B3073" s="653">
        <v>46077</v>
      </c>
      <c r="C3073" s="654">
        <f t="shared" si="46"/>
        <v>10195738791</v>
      </c>
      <c r="D3073" s="57"/>
      <c r="E3073" s="57"/>
      <c r="F3073" s="657">
        <v>657048679</v>
      </c>
      <c r="G3073" s="672">
        <v>468056658</v>
      </c>
      <c r="H3073" s="646">
        <v>48372</v>
      </c>
      <c r="I3073" s="646"/>
      <c r="K3073" s="57"/>
      <c r="L3073" s="57"/>
      <c r="M3073" s="638"/>
      <c r="N3073" s="638"/>
      <c r="O3073" s="57"/>
    </row>
    <row r="3074" spans="1:15">
      <c r="A3074" s="57"/>
      <c r="B3074" s="653">
        <v>46078</v>
      </c>
      <c r="C3074" s="654">
        <f t="shared" si="46"/>
        <v>10488338457</v>
      </c>
      <c r="D3074" s="57"/>
      <c r="E3074" s="57"/>
      <c r="F3074" s="657">
        <v>949648345</v>
      </c>
      <c r="G3074" s="672">
        <v>468103585</v>
      </c>
      <c r="H3074" s="646">
        <v>46804</v>
      </c>
      <c r="I3074" s="646"/>
      <c r="K3074" s="57"/>
      <c r="L3074" s="57"/>
      <c r="M3074" s="638"/>
      <c r="N3074" s="638"/>
      <c r="O3074" s="57"/>
    </row>
    <row r="3075" spans="1:15">
      <c r="A3075" s="57"/>
      <c r="B3075" s="653">
        <v>46079</v>
      </c>
      <c r="C3075" s="654">
        <f t="shared" si="46"/>
        <v>9979653462</v>
      </c>
      <c r="D3075" s="57"/>
      <c r="E3075" s="57"/>
      <c r="F3075" s="657">
        <v>440963350</v>
      </c>
      <c r="G3075" s="672">
        <v>468148376</v>
      </c>
      <c r="H3075" s="646">
        <v>43404</v>
      </c>
      <c r="I3075" s="646"/>
      <c r="K3075" s="57"/>
      <c r="L3075" s="57"/>
      <c r="M3075" s="638"/>
      <c r="N3075" s="638"/>
      <c r="O3075" s="57"/>
    </row>
    <row r="3076" spans="1:15">
      <c r="A3076" s="57"/>
      <c r="B3076" s="653">
        <v>46080</v>
      </c>
      <c r="C3076" s="654">
        <f t="shared" si="46"/>
        <v>10309643724</v>
      </c>
      <c r="D3076" s="57"/>
      <c r="E3076" s="57"/>
      <c r="F3076" s="657">
        <v>770953612</v>
      </c>
      <c r="G3076" s="672">
        <v>468407067</v>
      </c>
      <c r="H3076" s="646">
        <v>48891</v>
      </c>
      <c r="I3076" s="646"/>
      <c r="K3076" s="57"/>
      <c r="L3076" s="57"/>
      <c r="M3076" s="638"/>
      <c r="N3076" s="638"/>
      <c r="O3076" s="57"/>
    </row>
    <row r="3077" spans="1:15">
      <c r="A3077" s="57"/>
      <c r="B3077" s="653">
        <v>46081</v>
      </c>
      <c r="C3077" s="654">
        <f t="shared" si="46"/>
        <v>10244424941</v>
      </c>
      <c r="D3077" s="57"/>
      <c r="E3077" s="57"/>
      <c r="F3077" s="657">
        <v>705734829</v>
      </c>
      <c r="G3077" s="672">
        <v>468601586</v>
      </c>
      <c r="H3077" s="646">
        <v>49765</v>
      </c>
      <c r="I3077" s="646"/>
      <c r="K3077" s="57"/>
      <c r="L3077" s="57"/>
      <c r="M3077" s="638"/>
      <c r="N3077" s="638"/>
      <c r="O3077" s="57"/>
    </row>
    <row r="3078" spans="1:15">
      <c r="A3078" s="57"/>
      <c r="B3078" s="653">
        <v>46082</v>
      </c>
      <c r="C3078" s="654">
        <f t="shared" si="46"/>
        <v>10180263138</v>
      </c>
      <c r="D3078" s="57"/>
      <c r="E3078" s="57"/>
      <c r="F3078" s="657">
        <v>641573026</v>
      </c>
      <c r="G3078" s="672">
        <v>468695165</v>
      </c>
      <c r="H3078" s="646">
        <v>47507</v>
      </c>
      <c r="I3078" s="646"/>
      <c r="K3078" s="57"/>
      <c r="L3078" s="57"/>
      <c r="M3078" s="638"/>
      <c r="N3078" s="638"/>
      <c r="O3078" s="57"/>
    </row>
    <row r="3079" spans="1:15">
      <c r="A3079" s="57"/>
      <c r="B3079" s="653">
        <v>46083</v>
      </c>
      <c r="C3079" s="654">
        <f t="shared" si="46"/>
        <v>10480765683</v>
      </c>
      <c r="D3079" s="57"/>
      <c r="E3079" s="57"/>
      <c r="F3079" s="657">
        <v>942075571</v>
      </c>
      <c r="G3079" s="672">
        <v>469021250</v>
      </c>
      <c r="H3079" s="646">
        <v>44225</v>
      </c>
      <c r="I3079" s="646"/>
      <c r="K3079" s="57"/>
      <c r="L3079" s="57"/>
      <c r="M3079" s="638"/>
      <c r="N3079" s="638"/>
      <c r="O3079" s="57"/>
    </row>
    <row r="3080" spans="1:15">
      <c r="A3080" s="57"/>
      <c r="B3080" s="653">
        <v>46084</v>
      </c>
      <c r="C3080" s="654">
        <f t="shared" si="46"/>
        <v>9835068508</v>
      </c>
      <c r="D3080" s="57"/>
      <c r="E3080" s="57"/>
      <c r="F3080" s="657">
        <v>296378396</v>
      </c>
      <c r="G3080" s="672">
        <v>469173753</v>
      </c>
      <c r="H3080" s="646">
        <v>46069</v>
      </c>
      <c r="I3080" s="646"/>
      <c r="K3080" s="57"/>
      <c r="L3080" s="57"/>
      <c r="M3080" s="638"/>
      <c r="N3080" s="638"/>
      <c r="O3080" s="57"/>
    </row>
    <row r="3081" spans="1:15">
      <c r="A3081" s="57"/>
      <c r="B3081" s="653">
        <v>46085</v>
      </c>
      <c r="C3081" s="654">
        <f t="shared" si="46"/>
        <v>10110033641</v>
      </c>
      <c r="D3081" s="57"/>
      <c r="E3081" s="57"/>
      <c r="F3081" s="657">
        <v>571343529</v>
      </c>
      <c r="G3081" s="672">
        <v>469546391</v>
      </c>
      <c r="H3081" s="646">
        <v>46700</v>
      </c>
      <c r="I3081" s="646"/>
      <c r="K3081" s="57"/>
      <c r="L3081" s="57"/>
      <c r="M3081" s="638"/>
      <c r="N3081" s="638"/>
      <c r="O3081" s="57"/>
    </row>
    <row r="3082" spans="1:15">
      <c r="A3082" s="57"/>
      <c r="B3082" s="653">
        <v>46086</v>
      </c>
      <c r="C3082" s="654">
        <f t="shared" si="46"/>
        <v>10353086741</v>
      </c>
      <c r="D3082" s="57"/>
      <c r="E3082" s="57"/>
      <c r="F3082" s="657">
        <v>814396629</v>
      </c>
      <c r="G3082" s="672">
        <v>469571082</v>
      </c>
      <c r="H3082" s="646">
        <v>43746</v>
      </c>
      <c r="I3082" s="646"/>
      <c r="K3082" s="57"/>
      <c r="L3082" s="57"/>
      <c r="M3082" s="638"/>
      <c r="N3082" s="638"/>
      <c r="O3082" s="57"/>
    </row>
    <row r="3083" spans="1:15">
      <c r="A3083" s="57"/>
      <c r="B3083" s="653">
        <v>46087</v>
      </c>
      <c r="C3083" s="654">
        <f t="shared" si="46"/>
        <v>10457980968</v>
      </c>
      <c r="D3083" s="57"/>
      <c r="E3083" s="57"/>
      <c r="F3083" s="657">
        <v>919290856</v>
      </c>
      <c r="G3083" s="672">
        <v>469638140</v>
      </c>
      <c r="H3083" s="646">
        <v>48268</v>
      </c>
      <c r="I3083" s="646"/>
      <c r="K3083" s="57"/>
      <c r="L3083" s="57"/>
      <c r="M3083" s="638"/>
      <c r="N3083" s="638"/>
      <c r="O3083" s="57"/>
    </row>
    <row r="3084" spans="1:15">
      <c r="A3084" s="57"/>
      <c r="B3084" s="653">
        <v>46088</v>
      </c>
      <c r="C3084" s="654">
        <f t="shared" si="46"/>
        <v>10430433369</v>
      </c>
      <c r="D3084" s="57"/>
      <c r="E3084" s="57"/>
      <c r="F3084" s="657">
        <v>891743257</v>
      </c>
      <c r="G3084" s="672">
        <v>469722428</v>
      </c>
      <c r="H3084" s="646">
        <v>49979</v>
      </c>
      <c r="I3084" s="646"/>
      <c r="K3084" s="57"/>
      <c r="L3084" s="57"/>
      <c r="M3084" s="638"/>
      <c r="N3084" s="638"/>
      <c r="O3084" s="57"/>
    </row>
    <row r="3085" spans="1:15">
      <c r="A3085" s="57"/>
      <c r="B3085" s="653">
        <v>46089</v>
      </c>
      <c r="C3085" s="654">
        <f t="shared" si="46"/>
        <v>9777974062</v>
      </c>
      <c r="D3085" s="57"/>
      <c r="E3085" s="57"/>
      <c r="F3085" s="657">
        <v>239283950</v>
      </c>
      <c r="G3085" s="672">
        <v>469740579</v>
      </c>
      <c r="H3085" s="646">
        <v>45769</v>
      </c>
      <c r="I3085" s="646"/>
      <c r="K3085" s="57"/>
      <c r="L3085" s="57"/>
      <c r="M3085" s="638"/>
      <c r="N3085" s="638"/>
      <c r="O3085" s="57"/>
    </row>
    <row r="3086" spans="1:15">
      <c r="A3086" s="57"/>
      <c r="B3086" s="653">
        <v>46090</v>
      </c>
      <c r="C3086" s="654">
        <f t="shared" si="46"/>
        <v>9986183860</v>
      </c>
      <c r="D3086" s="57"/>
      <c r="E3086" s="57"/>
      <c r="F3086" s="657">
        <v>447493748</v>
      </c>
      <c r="G3086" s="672">
        <v>469860913</v>
      </c>
      <c r="H3086" s="646">
        <v>44502</v>
      </c>
      <c r="I3086" s="646"/>
      <c r="K3086" s="57"/>
      <c r="L3086" s="57"/>
      <c r="M3086" s="638"/>
      <c r="N3086" s="638"/>
      <c r="O3086" s="57"/>
    </row>
    <row r="3087" spans="1:15">
      <c r="A3087" s="57"/>
      <c r="B3087" s="653">
        <v>46091</v>
      </c>
      <c r="C3087" s="654">
        <f t="shared" si="46"/>
        <v>10520630992</v>
      </c>
      <c r="D3087" s="57"/>
      <c r="E3087" s="57"/>
      <c r="F3087" s="657">
        <v>981940880</v>
      </c>
      <c r="G3087" s="672">
        <v>469869718</v>
      </c>
      <c r="H3087" s="646">
        <v>43268</v>
      </c>
      <c r="I3087" s="646"/>
      <c r="K3087" s="57"/>
      <c r="L3087" s="57"/>
      <c r="M3087" s="638"/>
      <c r="N3087" s="638"/>
      <c r="O3087" s="57"/>
    </row>
    <row r="3088" spans="1:15">
      <c r="A3088" s="57"/>
      <c r="B3088" s="653">
        <v>46092</v>
      </c>
      <c r="C3088" s="654">
        <f t="shared" si="46"/>
        <v>10154382167</v>
      </c>
      <c r="D3088" s="57"/>
      <c r="E3088" s="57"/>
      <c r="F3088" s="657">
        <v>615692055</v>
      </c>
      <c r="G3088" s="672">
        <v>470125267</v>
      </c>
      <c r="H3088" s="646">
        <v>43458</v>
      </c>
      <c r="I3088" s="646"/>
      <c r="K3088" s="57"/>
      <c r="L3088" s="57"/>
      <c r="M3088" s="638"/>
      <c r="N3088" s="638"/>
      <c r="O3088" s="57"/>
    </row>
    <row r="3089" spans="1:15">
      <c r="A3089" s="57"/>
      <c r="B3089" s="653">
        <v>46093</v>
      </c>
      <c r="C3089" s="654">
        <f t="shared" si="46"/>
        <v>10328957976</v>
      </c>
      <c r="D3089" s="57"/>
      <c r="E3089" s="57"/>
      <c r="F3089" s="657">
        <v>790267864</v>
      </c>
      <c r="G3089" s="672">
        <v>470183119</v>
      </c>
      <c r="H3089" s="646">
        <v>48282</v>
      </c>
      <c r="I3089" s="646"/>
      <c r="K3089" s="57"/>
      <c r="L3089" s="57"/>
      <c r="M3089" s="638"/>
      <c r="N3089" s="638"/>
      <c r="O3089" s="57"/>
    </row>
    <row r="3090" spans="1:15">
      <c r="A3090" s="57"/>
      <c r="B3090" s="653">
        <v>46094</v>
      </c>
      <c r="C3090" s="654">
        <f t="shared" si="46"/>
        <v>10440749235</v>
      </c>
      <c r="D3090" s="57"/>
      <c r="E3090" s="57"/>
      <c r="F3090" s="657">
        <v>902059123</v>
      </c>
      <c r="G3090" s="672">
        <v>470225300</v>
      </c>
      <c r="H3090" s="646">
        <v>47426</v>
      </c>
      <c r="I3090" s="646"/>
      <c r="K3090" s="57"/>
      <c r="L3090" s="57"/>
      <c r="M3090" s="638"/>
      <c r="N3090" s="638"/>
      <c r="O3090" s="57"/>
    </row>
    <row r="3091" spans="1:15">
      <c r="A3091" s="57"/>
      <c r="B3091" s="653">
        <v>46095</v>
      </c>
      <c r="C3091" s="654">
        <f t="shared" si="46"/>
        <v>9839694901</v>
      </c>
      <c r="D3091" s="57"/>
      <c r="E3091" s="57"/>
      <c r="F3091" s="657">
        <v>301004789</v>
      </c>
      <c r="G3091" s="672">
        <v>470228466</v>
      </c>
      <c r="H3091" s="646">
        <v>47673</v>
      </c>
      <c r="I3091" s="646"/>
      <c r="K3091" s="57"/>
      <c r="L3091" s="57"/>
      <c r="M3091" s="638"/>
      <c r="N3091" s="638"/>
      <c r="O3091" s="57"/>
    </row>
    <row r="3092" spans="1:15">
      <c r="A3092" s="57"/>
      <c r="B3092" s="653">
        <v>46096</v>
      </c>
      <c r="C3092" s="654">
        <f t="shared" si="46"/>
        <v>9790516717</v>
      </c>
      <c r="D3092" s="57"/>
      <c r="E3092" s="57"/>
      <c r="F3092" s="657">
        <v>251826605</v>
      </c>
      <c r="G3092" s="672">
        <v>470421146</v>
      </c>
      <c r="H3092" s="646">
        <v>47297</v>
      </c>
      <c r="I3092" s="646"/>
      <c r="K3092" s="57"/>
      <c r="L3092" s="57"/>
      <c r="M3092" s="638"/>
      <c r="N3092" s="638"/>
      <c r="O3092" s="57"/>
    </row>
    <row r="3093" spans="1:15">
      <c r="A3093" s="57"/>
      <c r="B3093" s="653">
        <v>46097</v>
      </c>
      <c r="C3093" s="654">
        <f t="shared" si="46"/>
        <v>9697366782</v>
      </c>
      <c r="D3093" s="57"/>
      <c r="E3093" s="57"/>
      <c r="F3093" s="657">
        <v>158676670</v>
      </c>
      <c r="G3093" s="672">
        <v>470570054</v>
      </c>
      <c r="H3093" s="646">
        <v>44109</v>
      </c>
      <c r="I3093" s="646"/>
      <c r="K3093" s="57"/>
      <c r="L3093" s="57"/>
      <c r="M3093" s="638"/>
      <c r="N3093" s="638"/>
      <c r="O3093" s="57"/>
    </row>
    <row r="3094" spans="1:15">
      <c r="A3094" s="57"/>
      <c r="B3094" s="653">
        <v>46098</v>
      </c>
      <c r="C3094" s="654">
        <f t="shared" si="46"/>
        <v>10451155487</v>
      </c>
      <c r="D3094" s="57"/>
      <c r="E3094" s="57"/>
      <c r="F3094" s="657">
        <v>912465375</v>
      </c>
      <c r="G3094" s="672">
        <v>470588861</v>
      </c>
      <c r="H3094" s="646">
        <v>47294</v>
      </c>
      <c r="I3094" s="646"/>
      <c r="K3094" s="57"/>
      <c r="L3094" s="57"/>
      <c r="M3094" s="638"/>
      <c r="N3094" s="638"/>
      <c r="O3094" s="57"/>
    </row>
    <row r="3095" spans="1:15">
      <c r="A3095" s="57"/>
      <c r="B3095" s="653">
        <v>46099</v>
      </c>
      <c r="C3095" s="654">
        <f t="shared" si="46"/>
        <v>9965869406</v>
      </c>
      <c r="D3095" s="57"/>
      <c r="E3095" s="57"/>
      <c r="F3095" s="657">
        <v>427179294</v>
      </c>
      <c r="G3095" s="672">
        <v>470630152</v>
      </c>
      <c r="H3095" s="646">
        <v>43631</v>
      </c>
      <c r="I3095" s="646"/>
      <c r="K3095" s="57"/>
      <c r="L3095" s="57"/>
      <c r="M3095" s="638"/>
      <c r="N3095" s="638"/>
      <c r="O3095" s="57"/>
    </row>
    <row r="3096" spans="1:15">
      <c r="A3096" s="57"/>
      <c r="B3096" s="653">
        <v>46100</v>
      </c>
      <c r="C3096" s="654">
        <f t="shared" si="46"/>
        <v>10406294550</v>
      </c>
      <c r="D3096" s="57"/>
      <c r="E3096" s="57"/>
      <c r="F3096" s="657">
        <v>867604438</v>
      </c>
      <c r="G3096" s="672">
        <v>470971307</v>
      </c>
      <c r="H3096" s="646">
        <v>45619</v>
      </c>
      <c r="I3096" s="646"/>
      <c r="K3096" s="57"/>
      <c r="L3096" s="57"/>
      <c r="M3096" s="638"/>
      <c r="N3096" s="638"/>
      <c r="O3096" s="57"/>
    </row>
    <row r="3097" spans="1:15">
      <c r="A3097" s="57"/>
      <c r="B3097" s="653">
        <v>46101</v>
      </c>
      <c r="C3097" s="654">
        <f t="shared" si="46"/>
        <v>10260151524</v>
      </c>
      <c r="D3097" s="57"/>
      <c r="E3097" s="57"/>
      <c r="F3097" s="657">
        <v>721461412</v>
      </c>
      <c r="G3097" s="672">
        <v>471207020</v>
      </c>
      <c r="H3097" s="646">
        <v>44135</v>
      </c>
      <c r="I3097" s="646"/>
      <c r="K3097" s="57"/>
      <c r="L3097" s="57"/>
      <c r="M3097" s="638"/>
      <c r="N3097" s="638"/>
      <c r="O3097" s="57"/>
    </row>
    <row r="3098" spans="1:15">
      <c r="A3098" s="57"/>
      <c r="B3098" s="653">
        <v>46102</v>
      </c>
      <c r="C3098" s="654">
        <f t="shared" si="46"/>
        <v>9965836399</v>
      </c>
      <c r="D3098" s="57"/>
      <c r="E3098" s="57"/>
      <c r="F3098" s="657">
        <v>427146287</v>
      </c>
      <c r="G3098" s="672">
        <v>471428586</v>
      </c>
      <c r="H3098" s="646">
        <v>43898</v>
      </c>
      <c r="I3098" s="646"/>
      <c r="K3098" s="57"/>
      <c r="L3098" s="57"/>
      <c r="M3098" s="638"/>
      <c r="N3098" s="638"/>
      <c r="O3098" s="57"/>
    </row>
    <row r="3099" spans="1:15">
      <c r="A3099" s="57"/>
      <c r="B3099" s="653">
        <v>46103</v>
      </c>
      <c r="C3099" s="654">
        <f t="shared" si="46"/>
        <v>9729158673</v>
      </c>
      <c r="D3099" s="57"/>
      <c r="E3099" s="57"/>
      <c r="F3099" s="657">
        <v>190468561</v>
      </c>
      <c r="G3099" s="672">
        <v>471522672</v>
      </c>
      <c r="H3099" s="646">
        <v>45074</v>
      </c>
      <c r="I3099" s="646"/>
      <c r="K3099" s="57"/>
      <c r="L3099" s="57"/>
      <c r="M3099" s="638"/>
      <c r="N3099" s="638"/>
      <c r="O3099" s="57"/>
    </row>
    <row r="3100" spans="1:15">
      <c r="A3100" s="57"/>
      <c r="B3100" s="653">
        <v>46104</v>
      </c>
      <c r="C3100" s="654">
        <f t="shared" si="46"/>
        <v>9736176231</v>
      </c>
      <c r="D3100" s="57"/>
      <c r="E3100" s="57"/>
      <c r="F3100" s="657">
        <v>197486119</v>
      </c>
      <c r="G3100" s="672">
        <v>471728086</v>
      </c>
      <c r="H3100" s="646">
        <v>46637</v>
      </c>
      <c r="I3100" s="646"/>
      <c r="K3100" s="57"/>
      <c r="L3100" s="57"/>
      <c r="M3100" s="638"/>
      <c r="N3100" s="638"/>
      <c r="O3100" s="57"/>
    </row>
    <row r="3101" spans="1:15">
      <c r="A3101" s="57"/>
      <c r="B3101" s="653">
        <v>46105</v>
      </c>
      <c r="C3101" s="654">
        <f t="shared" si="46"/>
        <v>10015766788</v>
      </c>
      <c r="D3101" s="57"/>
      <c r="E3101" s="57"/>
      <c r="F3101" s="657">
        <v>477076676</v>
      </c>
      <c r="G3101" s="672">
        <v>471797252</v>
      </c>
      <c r="H3101" s="646">
        <v>44565</v>
      </c>
      <c r="I3101" s="646"/>
      <c r="K3101" s="57"/>
      <c r="L3101" s="57"/>
      <c r="M3101" s="638"/>
      <c r="N3101" s="638"/>
      <c r="O3101" s="57"/>
    </row>
    <row r="3102" spans="1:15">
      <c r="A3102" s="57"/>
      <c r="B3102" s="653">
        <v>46106</v>
      </c>
      <c r="C3102" s="654">
        <f t="shared" si="46"/>
        <v>10173734349</v>
      </c>
      <c r="D3102" s="57"/>
      <c r="E3102" s="57"/>
      <c r="F3102" s="657">
        <v>635044237</v>
      </c>
      <c r="G3102" s="672">
        <v>471808360</v>
      </c>
      <c r="H3102" s="646">
        <v>44832</v>
      </c>
      <c r="I3102" s="646"/>
      <c r="K3102" s="57"/>
      <c r="L3102" s="57"/>
      <c r="M3102" s="638"/>
      <c r="N3102" s="638"/>
      <c r="O3102" s="57"/>
    </row>
    <row r="3103" spans="1:15">
      <c r="A3103" s="57"/>
      <c r="B3103" s="653">
        <v>46107</v>
      </c>
      <c r="C3103" s="654">
        <f t="shared" si="46"/>
        <v>10475921684</v>
      </c>
      <c r="D3103" s="57"/>
      <c r="E3103" s="57"/>
      <c r="F3103" s="657">
        <v>937231572</v>
      </c>
      <c r="G3103" s="672">
        <v>471823336</v>
      </c>
      <c r="H3103" s="646">
        <v>45115</v>
      </c>
      <c r="I3103" s="646"/>
      <c r="K3103" s="57"/>
      <c r="L3103" s="57"/>
      <c r="M3103" s="638"/>
      <c r="N3103" s="638"/>
      <c r="O3103" s="57"/>
    </row>
    <row r="3104" spans="1:15">
      <c r="A3104" s="57"/>
      <c r="B3104" s="653">
        <v>46108</v>
      </c>
      <c r="C3104" s="654">
        <f t="shared" ref="C3104:C3167" si="47">F3104+(F$88*28679+98765)+(G$88*6587+87654)+(E$88*9537+76543)+(J$88*5713+4528)</f>
        <v>10503865315</v>
      </c>
      <c r="D3104" s="57"/>
      <c r="E3104" s="57"/>
      <c r="F3104" s="657">
        <v>965175203</v>
      </c>
      <c r="G3104" s="672">
        <v>471867313</v>
      </c>
      <c r="H3104" s="646">
        <v>46604</v>
      </c>
      <c r="I3104" s="646"/>
      <c r="K3104" s="57"/>
      <c r="L3104" s="57"/>
      <c r="M3104" s="638"/>
      <c r="N3104" s="638"/>
      <c r="O3104" s="57"/>
    </row>
    <row r="3105" spans="1:15">
      <c r="A3105" s="57"/>
      <c r="B3105" s="653">
        <v>46109</v>
      </c>
      <c r="C3105" s="654">
        <f t="shared" si="47"/>
        <v>9998313422</v>
      </c>
      <c r="D3105" s="57"/>
      <c r="E3105" s="57"/>
      <c r="F3105" s="657">
        <v>459623310</v>
      </c>
      <c r="G3105" s="672">
        <v>471893216</v>
      </c>
      <c r="H3105" s="646">
        <v>48646</v>
      </c>
      <c r="I3105" s="646"/>
      <c r="K3105" s="57"/>
      <c r="L3105" s="57"/>
      <c r="M3105" s="638"/>
      <c r="N3105" s="638"/>
      <c r="O3105" s="57"/>
    </row>
    <row r="3106" spans="1:15">
      <c r="A3106" s="57"/>
      <c r="B3106" s="653">
        <v>46110</v>
      </c>
      <c r="C3106" s="654">
        <f t="shared" si="47"/>
        <v>10316575077</v>
      </c>
      <c r="D3106" s="57"/>
      <c r="E3106" s="57"/>
      <c r="F3106" s="657">
        <v>777884965</v>
      </c>
      <c r="G3106" s="672">
        <v>471917490</v>
      </c>
      <c r="H3106" s="646">
        <v>44398</v>
      </c>
      <c r="I3106" s="646"/>
      <c r="K3106" s="57"/>
      <c r="L3106" s="57"/>
      <c r="M3106" s="638"/>
      <c r="N3106" s="638"/>
      <c r="O3106" s="57"/>
    </row>
    <row r="3107" spans="1:15">
      <c r="A3107" s="57"/>
      <c r="B3107" s="653">
        <v>46111</v>
      </c>
      <c r="C3107" s="654">
        <f t="shared" si="47"/>
        <v>10355157679</v>
      </c>
      <c r="D3107" s="57"/>
      <c r="E3107" s="57"/>
      <c r="F3107" s="657">
        <v>816467567</v>
      </c>
      <c r="G3107" s="672">
        <v>472065160</v>
      </c>
      <c r="H3107" s="646">
        <v>43477</v>
      </c>
      <c r="I3107" s="646"/>
      <c r="K3107" s="57"/>
      <c r="L3107" s="57"/>
      <c r="M3107" s="638"/>
      <c r="N3107" s="638"/>
      <c r="O3107" s="57"/>
    </row>
    <row r="3108" spans="1:15">
      <c r="A3108" s="57"/>
      <c r="B3108" s="653">
        <v>46112</v>
      </c>
      <c r="C3108" s="654">
        <f t="shared" si="47"/>
        <v>9986019325</v>
      </c>
      <c r="D3108" s="57"/>
      <c r="E3108" s="57"/>
      <c r="F3108" s="657">
        <v>447329213</v>
      </c>
      <c r="G3108" s="672">
        <v>472226565</v>
      </c>
      <c r="H3108" s="646">
        <v>45811</v>
      </c>
      <c r="I3108" s="646"/>
      <c r="K3108" s="57"/>
      <c r="L3108" s="57"/>
      <c r="M3108" s="638"/>
      <c r="N3108" s="638"/>
      <c r="O3108" s="57"/>
    </row>
    <row r="3109" spans="1:15">
      <c r="A3109" s="57"/>
      <c r="B3109" s="653">
        <v>46113</v>
      </c>
      <c r="C3109" s="654">
        <f t="shared" si="47"/>
        <v>10472713417</v>
      </c>
      <c r="D3109" s="57"/>
      <c r="E3109" s="57"/>
      <c r="F3109" s="657">
        <v>934023305</v>
      </c>
      <c r="G3109" s="672">
        <v>472303604</v>
      </c>
      <c r="H3109" s="646">
        <v>45318</v>
      </c>
      <c r="I3109" s="646"/>
      <c r="K3109" s="57"/>
      <c r="L3109" s="57"/>
      <c r="M3109" s="638"/>
      <c r="N3109" s="638"/>
      <c r="O3109" s="57"/>
    </row>
    <row r="3110" spans="1:15">
      <c r="A3110" s="57"/>
      <c r="B3110" s="653">
        <v>46114</v>
      </c>
      <c r="C3110" s="654">
        <f t="shared" si="47"/>
        <v>9873053493</v>
      </c>
      <c r="D3110" s="57"/>
      <c r="E3110" s="57"/>
      <c r="F3110" s="657">
        <v>334363381</v>
      </c>
      <c r="G3110" s="672">
        <v>472382584</v>
      </c>
      <c r="H3110" s="646">
        <v>45518</v>
      </c>
      <c r="I3110" s="646"/>
      <c r="K3110" s="57"/>
      <c r="L3110" s="57"/>
      <c r="M3110" s="638"/>
      <c r="N3110" s="638"/>
      <c r="O3110" s="57"/>
    </row>
    <row r="3111" spans="1:15">
      <c r="A3111" s="57"/>
      <c r="B3111" s="653">
        <v>46115</v>
      </c>
      <c r="C3111" s="654">
        <f t="shared" si="47"/>
        <v>9875892963</v>
      </c>
      <c r="D3111" s="57"/>
      <c r="E3111" s="57"/>
      <c r="F3111" s="657">
        <v>337202851</v>
      </c>
      <c r="G3111" s="672">
        <v>472606335</v>
      </c>
      <c r="H3111" s="646">
        <v>44160</v>
      </c>
      <c r="I3111" s="646"/>
      <c r="K3111" s="57"/>
      <c r="L3111" s="57"/>
      <c r="M3111" s="638"/>
      <c r="N3111" s="638"/>
      <c r="O3111" s="57"/>
    </row>
    <row r="3112" spans="1:15">
      <c r="A3112" s="57"/>
      <c r="B3112" s="653">
        <v>46116</v>
      </c>
      <c r="C3112" s="654">
        <f t="shared" si="47"/>
        <v>10292186420</v>
      </c>
      <c r="D3112" s="57"/>
      <c r="E3112" s="57"/>
      <c r="F3112" s="657">
        <v>753496308</v>
      </c>
      <c r="G3112" s="672">
        <v>472655317</v>
      </c>
      <c r="H3112" s="646">
        <v>47826</v>
      </c>
      <c r="I3112" s="646"/>
      <c r="K3112" s="57"/>
      <c r="L3112" s="57"/>
      <c r="M3112" s="638"/>
      <c r="N3112" s="638"/>
      <c r="O3112" s="57"/>
    </row>
    <row r="3113" spans="1:15">
      <c r="A3113" s="57"/>
      <c r="B3113" s="653">
        <v>46117</v>
      </c>
      <c r="C3113" s="654">
        <f t="shared" si="47"/>
        <v>9981840018</v>
      </c>
      <c r="D3113" s="57"/>
      <c r="E3113" s="57"/>
      <c r="F3113" s="657">
        <v>443149906</v>
      </c>
      <c r="G3113" s="672">
        <v>472715899</v>
      </c>
      <c r="H3113" s="646">
        <v>50339</v>
      </c>
      <c r="I3113" s="646"/>
      <c r="K3113" s="57"/>
      <c r="L3113" s="57"/>
      <c r="M3113" s="638"/>
      <c r="N3113" s="638"/>
      <c r="O3113" s="57"/>
    </row>
    <row r="3114" spans="1:15">
      <c r="A3114" s="57"/>
      <c r="B3114" s="653">
        <v>46118</v>
      </c>
      <c r="C3114" s="654">
        <f t="shared" si="47"/>
        <v>10457958251</v>
      </c>
      <c r="D3114" s="57"/>
      <c r="E3114" s="57"/>
      <c r="F3114" s="657">
        <v>919268139</v>
      </c>
      <c r="G3114" s="672">
        <v>472753020</v>
      </c>
      <c r="H3114" s="646">
        <v>46149</v>
      </c>
      <c r="I3114" s="646"/>
      <c r="K3114" s="57"/>
      <c r="L3114" s="57"/>
      <c r="M3114" s="638"/>
      <c r="N3114" s="638"/>
      <c r="O3114" s="57"/>
    </row>
    <row r="3115" spans="1:15">
      <c r="A3115" s="57"/>
      <c r="B3115" s="653">
        <v>46119</v>
      </c>
      <c r="C3115" s="654">
        <f t="shared" si="47"/>
        <v>9928873787</v>
      </c>
      <c r="D3115" s="57"/>
      <c r="E3115" s="57"/>
      <c r="F3115" s="657">
        <v>390183675</v>
      </c>
      <c r="G3115" s="672">
        <v>473093398</v>
      </c>
      <c r="H3115" s="646">
        <v>48420</v>
      </c>
      <c r="I3115" s="646"/>
      <c r="K3115" s="57"/>
      <c r="L3115" s="57"/>
      <c r="M3115" s="638"/>
      <c r="N3115" s="638"/>
      <c r="O3115" s="57"/>
    </row>
    <row r="3116" spans="1:15">
      <c r="A3116" s="57"/>
      <c r="B3116" s="653">
        <v>46120</v>
      </c>
      <c r="C3116" s="654">
        <f t="shared" si="47"/>
        <v>10261869974</v>
      </c>
      <c r="D3116" s="57"/>
      <c r="E3116" s="57"/>
      <c r="F3116" s="657">
        <v>723179862</v>
      </c>
      <c r="G3116" s="672">
        <v>473215271</v>
      </c>
      <c r="H3116" s="646">
        <v>49525</v>
      </c>
      <c r="I3116" s="646"/>
      <c r="K3116" s="57"/>
      <c r="L3116" s="57"/>
      <c r="M3116" s="638"/>
      <c r="N3116" s="638"/>
      <c r="O3116" s="57"/>
    </row>
    <row r="3117" spans="1:15">
      <c r="A3117" s="57"/>
      <c r="B3117" s="653">
        <v>46121</v>
      </c>
      <c r="C3117" s="654">
        <f t="shared" si="47"/>
        <v>10025252825</v>
      </c>
      <c r="D3117" s="57"/>
      <c r="E3117" s="57"/>
      <c r="F3117" s="657">
        <v>486562713</v>
      </c>
      <c r="G3117" s="672">
        <v>473297612</v>
      </c>
      <c r="H3117" s="646">
        <v>49813</v>
      </c>
      <c r="I3117" s="646"/>
      <c r="K3117" s="57"/>
      <c r="L3117" s="57"/>
      <c r="M3117" s="638"/>
      <c r="N3117" s="638"/>
      <c r="O3117" s="57"/>
    </row>
    <row r="3118" spans="1:15">
      <c r="A3118" s="57"/>
      <c r="B3118" s="653">
        <v>46122</v>
      </c>
      <c r="C3118" s="654">
        <f t="shared" si="47"/>
        <v>10006246363</v>
      </c>
      <c r="D3118" s="57"/>
      <c r="E3118" s="57"/>
      <c r="F3118" s="657">
        <v>467556251</v>
      </c>
      <c r="G3118" s="672">
        <v>473388426</v>
      </c>
      <c r="H3118" s="646">
        <v>49605</v>
      </c>
      <c r="I3118" s="646"/>
      <c r="K3118" s="57"/>
      <c r="L3118" s="57"/>
      <c r="M3118" s="638"/>
      <c r="N3118" s="638"/>
      <c r="O3118" s="57"/>
    </row>
    <row r="3119" spans="1:15">
      <c r="A3119" s="57"/>
      <c r="B3119" s="653">
        <v>46123</v>
      </c>
      <c r="C3119" s="654">
        <f t="shared" si="47"/>
        <v>10109185784</v>
      </c>
      <c r="D3119" s="57"/>
      <c r="E3119" s="57"/>
      <c r="F3119" s="657">
        <v>570495672</v>
      </c>
      <c r="G3119" s="672">
        <v>473445272</v>
      </c>
      <c r="H3119" s="646">
        <v>44201</v>
      </c>
      <c r="I3119" s="646"/>
      <c r="K3119" s="57"/>
      <c r="L3119" s="57"/>
      <c r="M3119" s="638"/>
      <c r="N3119" s="638"/>
      <c r="O3119" s="57"/>
    </row>
    <row r="3120" spans="1:15">
      <c r="A3120" s="57"/>
      <c r="B3120" s="653">
        <v>46124</v>
      </c>
      <c r="C3120" s="654">
        <f t="shared" si="47"/>
        <v>10124724426</v>
      </c>
      <c r="D3120" s="57"/>
      <c r="E3120" s="57"/>
      <c r="F3120" s="657">
        <v>586034314</v>
      </c>
      <c r="G3120" s="672">
        <v>473553086</v>
      </c>
      <c r="H3120" s="646">
        <v>48205</v>
      </c>
      <c r="I3120" s="646"/>
      <c r="K3120" s="57"/>
      <c r="L3120" s="57"/>
      <c r="M3120" s="638"/>
      <c r="N3120" s="638"/>
      <c r="O3120" s="57"/>
    </row>
    <row r="3121" spans="1:15">
      <c r="A3121" s="57"/>
      <c r="B3121" s="653">
        <v>46125</v>
      </c>
      <c r="C3121" s="654">
        <f t="shared" si="47"/>
        <v>9986173323</v>
      </c>
      <c r="D3121" s="57"/>
      <c r="E3121" s="57"/>
      <c r="F3121" s="657">
        <v>447483211</v>
      </c>
      <c r="G3121" s="672">
        <v>473791861</v>
      </c>
      <c r="H3121" s="646">
        <v>48776</v>
      </c>
      <c r="I3121" s="646"/>
      <c r="K3121" s="57"/>
      <c r="L3121" s="57"/>
      <c r="M3121" s="638"/>
      <c r="N3121" s="638"/>
      <c r="O3121" s="57"/>
    </row>
    <row r="3122" spans="1:15">
      <c r="A3122" s="57"/>
      <c r="B3122" s="653">
        <v>46126</v>
      </c>
      <c r="C3122" s="654">
        <f t="shared" si="47"/>
        <v>9743062270</v>
      </c>
      <c r="D3122" s="57"/>
      <c r="E3122" s="57"/>
      <c r="F3122" s="657">
        <v>204372158</v>
      </c>
      <c r="G3122" s="672">
        <v>473923096</v>
      </c>
      <c r="H3122" s="646">
        <v>43526</v>
      </c>
      <c r="I3122" s="646"/>
      <c r="K3122" s="57"/>
      <c r="L3122" s="57"/>
      <c r="M3122" s="638"/>
      <c r="N3122" s="638"/>
      <c r="O3122" s="57"/>
    </row>
    <row r="3123" spans="1:15">
      <c r="A3123" s="57"/>
      <c r="B3123" s="653">
        <v>46127</v>
      </c>
      <c r="C3123" s="654">
        <f t="shared" si="47"/>
        <v>10173163344</v>
      </c>
      <c r="D3123" s="57"/>
      <c r="E3123" s="57"/>
      <c r="F3123" s="657">
        <v>634473232</v>
      </c>
      <c r="G3123" s="672">
        <v>474009690</v>
      </c>
      <c r="H3123" s="646">
        <v>45741</v>
      </c>
      <c r="I3123" s="646"/>
      <c r="K3123" s="57"/>
      <c r="L3123" s="57"/>
      <c r="M3123" s="638"/>
      <c r="N3123" s="638"/>
      <c r="O3123" s="57"/>
    </row>
    <row r="3124" spans="1:15">
      <c r="A3124" s="57"/>
      <c r="B3124" s="653">
        <v>46128</v>
      </c>
      <c r="C3124" s="654">
        <f t="shared" si="47"/>
        <v>9736575742</v>
      </c>
      <c r="D3124" s="57"/>
      <c r="E3124" s="57"/>
      <c r="F3124" s="657">
        <v>197885630</v>
      </c>
      <c r="G3124" s="672">
        <v>474254858</v>
      </c>
      <c r="H3124" s="646">
        <v>50234</v>
      </c>
      <c r="I3124" s="646"/>
      <c r="K3124" s="57"/>
      <c r="L3124" s="57"/>
      <c r="M3124" s="638"/>
      <c r="N3124" s="638"/>
      <c r="O3124" s="57"/>
    </row>
    <row r="3125" spans="1:15">
      <c r="A3125" s="57"/>
      <c r="B3125" s="653">
        <v>46129</v>
      </c>
      <c r="C3125" s="654">
        <f t="shared" si="47"/>
        <v>10497313378</v>
      </c>
      <c r="D3125" s="57"/>
      <c r="E3125" s="57"/>
      <c r="F3125" s="657">
        <v>958623266</v>
      </c>
      <c r="G3125" s="672">
        <v>474297353</v>
      </c>
      <c r="H3125" s="646">
        <v>47760</v>
      </c>
      <c r="I3125" s="646"/>
      <c r="K3125" s="57"/>
      <c r="L3125" s="57"/>
      <c r="M3125" s="638"/>
      <c r="N3125" s="638"/>
      <c r="O3125" s="57"/>
    </row>
    <row r="3126" spans="1:15">
      <c r="A3126" s="57"/>
      <c r="B3126" s="653">
        <v>46130</v>
      </c>
      <c r="C3126" s="654">
        <f t="shared" si="47"/>
        <v>10028661895</v>
      </c>
      <c r="D3126" s="57"/>
      <c r="E3126" s="57"/>
      <c r="F3126" s="657">
        <v>489971783</v>
      </c>
      <c r="G3126" s="672">
        <v>474309854</v>
      </c>
      <c r="H3126" s="646">
        <v>49186</v>
      </c>
      <c r="I3126" s="646"/>
      <c r="K3126" s="57"/>
      <c r="L3126" s="57"/>
      <c r="M3126" s="638"/>
      <c r="N3126" s="638"/>
      <c r="O3126" s="57"/>
    </row>
    <row r="3127" spans="1:15">
      <c r="A3127" s="57"/>
      <c r="B3127" s="653">
        <v>46131</v>
      </c>
      <c r="C3127" s="654">
        <f t="shared" si="47"/>
        <v>10189613513</v>
      </c>
      <c r="D3127" s="57"/>
      <c r="E3127" s="57"/>
      <c r="F3127" s="657">
        <v>650923401</v>
      </c>
      <c r="G3127" s="672">
        <v>474392425</v>
      </c>
      <c r="H3127" s="646">
        <v>50011</v>
      </c>
      <c r="I3127" s="646"/>
      <c r="K3127" s="57"/>
      <c r="L3127" s="57"/>
      <c r="M3127" s="638"/>
      <c r="N3127" s="638"/>
      <c r="O3127" s="57"/>
    </row>
    <row r="3128" spans="1:15">
      <c r="A3128" s="57"/>
      <c r="B3128" s="653">
        <v>46132</v>
      </c>
      <c r="C3128" s="654">
        <f t="shared" si="47"/>
        <v>10141683549</v>
      </c>
      <c r="D3128" s="57"/>
      <c r="E3128" s="57"/>
      <c r="F3128" s="657">
        <v>602993437</v>
      </c>
      <c r="G3128" s="672">
        <v>474411249</v>
      </c>
      <c r="H3128" s="646">
        <v>44068</v>
      </c>
      <c r="I3128" s="646"/>
      <c r="K3128" s="57"/>
      <c r="L3128" s="57"/>
      <c r="M3128" s="638"/>
      <c r="N3128" s="638"/>
      <c r="O3128" s="57"/>
    </row>
    <row r="3129" spans="1:15">
      <c r="A3129" s="57"/>
      <c r="B3129" s="653">
        <v>46133</v>
      </c>
      <c r="C3129" s="654">
        <f t="shared" si="47"/>
        <v>9733728464</v>
      </c>
      <c r="D3129" s="57"/>
      <c r="E3129" s="57"/>
      <c r="F3129" s="657">
        <v>195038352</v>
      </c>
      <c r="G3129" s="672">
        <v>474738260</v>
      </c>
      <c r="H3129" s="646">
        <v>43136</v>
      </c>
      <c r="I3129" s="646"/>
      <c r="K3129" s="57"/>
      <c r="L3129" s="57"/>
      <c r="M3129" s="638"/>
      <c r="N3129" s="638"/>
      <c r="O3129" s="57"/>
    </row>
    <row r="3130" spans="1:15">
      <c r="A3130" s="57"/>
      <c r="B3130" s="653">
        <v>46134</v>
      </c>
      <c r="C3130" s="654">
        <f t="shared" si="47"/>
        <v>10456266881</v>
      </c>
      <c r="D3130" s="57"/>
      <c r="E3130" s="57"/>
      <c r="F3130" s="657">
        <v>917576769</v>
      </c>
      <c r="G3130" s="672">
        <v>475007564</v>
      </c>
      <c r="H3130" s="646">
        <v>46640</v>
      </c>
      <c r="I3130" s="646"/>
      <c r="K3130" s="57"/>
      <c r="L3130" s="57"/>
      <c r="M3130" s="638"/>
      <c r="N3130" s="638"/>
      <c r="O3130" s="57"/>
    </row>
    <row r="3131" spans="1:15">
      <c r="A3131" s="57"/>
      <c r="B3131" s="653">
        <v>46135</v>
      </c>
      <c r="C3131" s="654">
        <f t="shared" si="47"/>
        <v>10253254756</v>
      </c>
      <c r="D3131" s="57"/>
      <c r="E3131" s="57"/>
      <c r="F3131" s="657">
        <v>714564644</v>
      </c>
      <c r="G3131" s="672">
        <v>475092801</v>
      </c>
      <c r="H3131" s="646">
        <v>47016</v>
      </c>
      <c r="I3131" s="646"/>
      <c r="K3131" s="57"/>
      <c r="L3131" s="57"/>
      <c r="M3131" s="638"/>
      <c r="N3131" s="638"/>
      <c r="O3131" s="57"/>
    </row>
    <row r="3132" spans="1:15">
      <c r="A3132" s="57"/>
      <c r="B3132" s="653">
        <v>46136</v>
      </c>
      <c r="C3132" s="654">
        <f t="shared" si="47"/>
        <v>9849101800</v>
      </c>
      <c r="D3132" s="57"/>
      <c r="E3132" s="57"/>
      <c r="F3132" s="657">
        <v>310411688</v>
      </c>
      <c r="G3132" s="672">
        <v>475133560</v>
      </c>
      <c r="H3132" s="646">
        <v>43673</v>
      </c>
      <c r="I3132" s="646"/>
      <c r="K3132" s="57"/>
      <c r="L3132" s="57"/>
      <c r="M3132" s="638"/>
      <c r="N3132" s="638"/>
      <c r="O3132" s="57"/>
    </row>
    <row r="3133" spans="1:15">
      <c r="A3133" s="57"/>
      <c r="B3133" s="653">
        <v>46137</v>
      </c>
      <c r="C3133" s="654">
        <f t="shared" si="47"/>
        <v>10468030665</v>
      </c>
      <c r="D3133" s="57"/>
      <c r="E3133" s="57"/>
      <c r="F3133" s="657">
        <v>929340553</v>
      </c>
      <c r="G3133" s="672">
        <v>475146414</v>
      </c>
      <c r="H3133" s="646">
        <v>45786</v>
      </c>
      <c r="I3133" s="646"/>
      <c r="K3133" s="57"/>
      <c r="L3133" s="57"/>
      <c r="M3133" s="638"/>
      <c r="N3133" s="638"/>
      <c r="O3133" s="57"/>
    </row>
    <row r="3134" spans="1:15">
      <c r="A3134" s="57"/>
      <c r="B3134" s="653">
        <v>46138</v>
      </c>
      <c r="C3134" s="654">
        <f t="shared" si="47"/>
        <v>10134311867</v>
      </c>
      <c r="D3134" s="57"/>
      <c r="E3134" s="57"/>
      <c r="F3134" s="657">
        <v>595621755</v>
      </c>
      <c r="G3134" s="672">
        <v>475159325</v>
      </c>
      <c r="H3134" s="646">
        <v>48724</v>
      </c>
      <c r="I3134" s="646"/>
      <c r="K3134" s="57"/>
      <c r="L3134" s="57"/>
      <c r="M3134" s="638"/>
      <c r="N3134" s="638"/>
      <c r="O3134" s="57"/>
    </row>
    <row r="3135" spans="1:15">
      <c r="A3135" s="57"/>
      <c r="B3135" s="653">
        <v>46139</v>
      </c>
      <c r="C3135" s="654">
        <f t="shared" si="47"/>
        <v>10446015518</v>
      </c>
      <c r="D3135" s="57"/>
      <c r="E3135" s="57"/>
      <c r="F3135" s="657">
        <v>907325406</v>
      </c>
      <c r="G3135" s="672">
        <v>475614461</v>
      </c>
      <c r="H3135" s="646">
        <v>49732</v>
      </c>
      <c r="I3135" s="646"/>
      <c r="K3135" s="57"/>
      <c r="L3135" s="57"/>
      <c r="M3135" s="638"/>
      <c r="N3135" s="638"/>
      <c r="O3135" s="57"/>
    </row>
    <row r="3136" spans="1:15">
      <c r="A3136" s="57"/>
      <c r="B3136" s="653">
        <v>46140</v>
      </c>
      <c r="C3136" s="654">
        <f t="shared" si="47"/>
        <v>10147610235</v>
      </c>
      <c r="D3136" s="57"/>
      <c r="E3136" s="57"/>
      <c r="F3136" s="657">
        <v>608920123</v>
      </c>
      <c r="G3136" s="672">
        <v>475628896</v>
      </c>
      <c r="H3136" s="646">
        <v>49960</v>
      </c>
      <c r="I3136" s="646"/>
      <c r="K3136" s="57"/>
      <c r="L3136" s="57"/>
      <c r="M3136" s="638"/>
      <c r="N3136" s="638"/>
      <c r="O3136" s="57"/>
    </row>
    <row r="3137" spans="1:15">
      <c r="A3137" s="57"/>
      <c r="B3137" s="653">
        <v>46141</v>
      </c>
      <c r="C3137" s="654">
        <f t="shared" si="47"/>
        <v>10416376790</v>
      </c>
      <c r="D3137" s="57"/>
      <c r="E3137" s="57"/>
      <c r="F3137" s="657">
        <v>877686678</v>
      </c>
      <c r="G3137" s="672">
        <v>475782465</v>
      </c>
      <c r="H3137" s="646">
        <v>45978</v>
      </c>
      <c r="I3137" s="646"/>
      <c r="K3137" s="57"/>
      <c r="L3137" s="57"/>
      <c r="M3137" s="638"/>
      <c r="N3137" s="638"/>
      <c r="O3137" s="57"/>
    </row>
    <row r="3138" spans="1:15">
      <c r="A3138" s="57"/>
      <c r="B3138" s="653">
        <v>46142</v>
      </c>
      <c r="C3138" s="654">
        <f t="shared" si="47"/>
        <v>10324638857</v>
      </c>
      <c r="D3138" s="57"/>
      <c r="E3138" s="57"/>
      <c r="F3138" s="657">
        <v>785948745</v>
      </c>
      <c r="G3138" s="672">
        <v>475814581</v>
      </c>
      <c r="H3138" s="646">
        <v>43604</v>
      </c>
      <c r="I3138" s="646"/>
      <c r="K3138" s="57"/>
      <c r="L3138" s="57"/>
      <c r="M3138" s="638"/>
      <c r="N3138" s="638"/>
      <c r="O3138" s="57"/>
    </row>
    <row r="3139" spans="1:15">
      <c r="A3139" s="57"/>
      <c r="B3139" s="653">
        <v>46143</v>
      </c>
      <c r="C3139" s="654">
        <f t="shared" si="47"/>
        <v>10186858693</v>
      </c>
      <c r="D3139" s="57"/>
      <c r="E3139" s="57"/>
      <c r="F3139" s="657">
        <v>648168581</v>
      </c>
      <c r="G3139" s="672">
        <v>475930936</v>
      </c>
      <c r="H3139" s="646">
        <v>44250</v>
      </c>
      <c r="I3139" s="646"/>
      <c r="K3139" s="57"/>
      <c r="L3139" s="57"/>
      <c r="M3139" s="638"/>
      <c r="N3139" s="638"/>
      <c r="O3139" s="57"/>
    </row>
    <row r="3140" spans="1:15">
      <c r="A3140" s="57"/>
      <c r="B3140" s="653">
        <v>46144</v>
      </c>
      <c r="C3140" s="654">
        <f t="shared" si="47"/>
        <v>9655614363</v>
      </c>
      <c r="D3140" s="57"/>
      <c r="E3140" s="57"/>
      <c r="F3140" s="657">
        <v>116924251</v>
      </c>
      <c r="G3140" s="672">
        <v>476025717</v>
      </c>
      <c r="H3140" s="646">
        <v>46032</v>
      </c>
      <c r="I3140" s="646"/>
      <c r="K3140" s="57"/>
      <c r="L3140" s="57"/>
      <c r="M3140" s="638"/>
      <c r="N3140" s="638"/>
      <c r="O3140" s="57"/>
    </row>
    <row r="3141" spans="1:15">
      <c r="A3141" s="57"/>
      <c r="B3141" s="653">
        <v>46145</v>
      </c>
      <c r="C3141" s="654">
        <f t="shared" si="47"/>
        <v>9926666105</v>
      </c>
      <c r="D3141" s="57"/>
      <c r="E3141" s="57"/>
      <c r="F3141" s="657">
        <v>387975993</v>
      </c>
      <c r="G3141" s="672">
        <v>476183983</v>
      </c>
      <c r="H3141" s="646">
        <v>44461</v>
      </c>
      <c r="I3141" s="646"/>
      <c r="K3141" s="57"/>
      <c r="L3141" s="57"/>
      <c r="M3141" s="638"/>
      <c r="N3141" s="638"/>
      <c r="O3141" s="57"/>
    </row>
    <row r="3142" spans="1:15">
      <c r="A3142" s="57"/>
      <c r="B3142" s="653">
        <v>46146</v>
      </c>
      <c r="C3142" s="654">
        <f t="shared" si="47"/>
        <v>10024697394</v>
      </c>
      <c r="D3142" s="57"/>
      <c r="E3142" s="57"/>
      <c r="F3142" s="657">
        <v>486007282</v>
      </c>
      <c r="G3142" s="672">
        <v>476245667</v>
      </c>
      <c r="H3142" s="646">
        <v>48009</v>
      </c>
      <c r="I3142" s="646"/>
      <c r="K3142" s="57"/>
      <c r="L3142" s="57"/>
      <c r="M3142" s="638"/>
      <c r="N3142" s="638"/>
      <c r="O3142" s="57"/>
    </row>
    <row r="3143" spans="1:15">
      <c r="A3143" s="57"/>
      <c r="B3143" s="653">
        <v>46147</v>
      </c>
      <c r="C3143" s="654">
        <f t="shared" si="47"/>
        <v>9891883349</v>
      </c>
      <c r="D3143" s="57"/>
      <c r="E3143" s="57"/>
      <c r="F3143" s="657">
        <v>353193237</v>
      </c>
      <c r="G3143" s="672">
        <v>476286327</v>
      </c>
      <c r="H3143" s="646">
        <v>44122</v>
      </c>
      <c r="I3143" s="646"/>
      <c r="K3143" s="57"/>
      <c r="L3143" s="57"/>
      <c r="M3143" s="638"/>
      <c r="N3143" s="638"/>
      <c r="O3143" s="57"/>
    </row>
    <row r="3144" spans="1:15">
      <c r="A3144" s="57"/>
      <c r="B3144" s="653">
        <v>46148</v>
      </c>
      <c r="C3144" s="654">
        <f t="shared" si="47"/>
        <v>10201376697</v>
      </c>
      <c r="D3144" s="57"/>
      <c r="E3144" s="57"/>
      <c r="F3144" s="657">
        <v>662686585</v>
      </c>
      <c r="G3144" s="672">
        <v>476448192</v>
      </c>
      <c r="H3144" s="646">
        <v>45628</v>
      </c>
      <c r="I3144" s="646"/>
      <c r="K3144" s="57"/>
      <c r="L3144" s="57"/>
      <c r="M3144" s="638"/>
      <c r="N3144" s="638"/>
      <c r="O3144" s="57"/>
    </row>
    <row r="3145" spans="1:15">
      <c r="A3145" s="57"/>
      <c r="B3145" s="653">
        <v>46149</v>
      </c>
      <c r="C3145" s="654">
        <f t="shared" si="47"/>
        <v>10011443132</v>
      </c>
      <c r="D3145" s="57"/>
      <c r="E3145" s="57"/>
      <c r="F3145" s="657">
        <v>472753020</v>
      </c>
      <c r="G3145" s="672">
        <v>476493370</v>
      </c>
      <c r="H3145" s="646">
        <v>46317</v>
      </c>
      <c r="I3145" s="646"/>
      <c r="K3145" s="57"/>
      <c r="L3145" s="57"/>
      <c r="M3145" s="638"/>
      <c r="N3145" s="638"/>
      <c r="O3145" s="57"/>
    </row>
    <row r="3146" spans="1:15">
      <c r="A3146" s="57"/>
      <c r="B3146" s="653">
        <v>46150</v>
      </c>
      <c r="C3146" s="654">
        <f t="shared" si="47"/>
        <v>10135599530</v>
      </c>
      <c r="D3146" s="57"/>
      <c r="E3146" s="57"/>
      <c r="F3146" s="657">
        <v>596909418</v>
      </c>
      <c r="G3146" s="672">
        <v>476500169</v>
      </c>
      <c r="H3146" s="646">
        <v>48371</v>
      </c>
      <c r="I3146" s="646"/>
      <c r="K3146" s="57"/>
      <c r="L3146" s="57"/>
      <c r="M3146" s="638"/>
      <c r="N3146" s="638"/>
      <c r="O3146" s="57"/>
    </row>
    <row r="3147" spans="1:15">
      <c r="A3147" s="57"/>
      <c r="B3147" s="653">
        <v>46151</v>
      </c>
      <c r="C3147" s="654">
        <f t="shared" si="47"/>
        <v>10311260499</v>
      </c>
      <c r="D3147" s="57"/>
      <c r="E3147" s="57"/>
      <c r="F3147" s="657">
        <v>772570387</v>
      </c>
      <c r="G3147" s="672">
        <v>476510923</v>
      </c>
      <c r="H3147" s="646">
        <v>45546</v>
      </c>
      <c r="I3147" s="646"/>
      <c r="K3147" s="57"/>
      <c r="L3147" s="57"/>
      <c r="M3147" s="638"/>
      <c r="N3147" s="638"/>
      <c r="O3147" s="57"/>
    </row>
    <row r="3148" spans="1:15">
      <c r="A3148" s="57"/>
      <c r="B3148" s="653">
        <v>46152</v>
      </c>
      <c r="C3148" s="654">
        <f t="shared" si="47"/>
        <v>10537961667</v>
      </c>
      <c r="D3148" s="57"/>
      <c r="E3148" s="57"/>
      <c r="F3148" s="657">
        <v>999271555</v>
      </c>
      <c r="G3148" s="672">
        <v>476525997</v>
      </c>
      <c r="H3148" s="646">
        <v>44957</v>
      </c>
      <c r="I3148" s="646"/>
      <c r="K3148" s="57"/>
      <c r="L3148" s="57"/>
      <c r="M3148" s="638"/>
      <c r="N3148" s="638"/>
      <c r="O3148" s="57"/>
    </row>
    <row r="3149" spans="1:15">
      <c r="A3149" s="57"/>
      <c r="B3149" s="653">
        <v>46153</v>
      </c>
      <c r="C3149" s="654">
        <f t="shared" si="47"/>
        <v>10421194702</v>
      </c>
      <c r="D3149" s="57"/>
      <c r="E3149" s="57"/>
      <c r="F3149" s="657">
        <v>882504590</v>
      </c>
      <c r="G3149" s="672">
        <v>476588190</v>
      </c>
      <c r="H3149" s="646">
        <v>43849</v>
      </c>
      <c r="I3149" s="646"/>
      <c r="K3149" s="57"/>
      <c r="L3149" s="57"/>
      <c r="M3149" s="638"/>
      <c r="N3149" s="638"/>
      <c r="O3149" s="57"/>
    </row>
    <row r="3150" spans="1:15">
      <c r="A3150" s="57"/>
      <c r="B3150" s="653">
        <v>46154</v>
      </c>
      <c r="C3150" s="654">
        <f t="shared" si="47"/>
        <v>10474981727</v>
      </c>
      <c r="D3150" s="57"/>
      <c r="E3150" s="57"/>
      <c r="F3150" s="657">
        <v>936291615</v>
      </c>
      <c r="G3150" s="672">
        <v>476622966</v>
      </c>
      <c r="H3150" s="646">
        <v>47937</v>
      </c>
      <c r="I3150" s="646"/>
      <c r="K3150" s="57"/>
      <c r="L3150" s="57"/>
      <c r="M3150" s="638"/>
      <c r="N3150" s="638"/>
      <c r="O3150" s="57"/>
    </row>
    <row r="3151" spans="1:15">
      <c r="A3151" s="57"/>
      <c r="B3151" s="653">
        <v>46155</v>
      </c>
      <c r="C3151" s="654">
        <f t="shared" si="47"/>
        <v>10498783411</v>
      </c>
      <c r="D3151" s="57"/>
      <c r="E3151" s="57"/>
      <c r="F3151" s="657">
        <v>960093299</v>
      </c>
      <c r="G3151" s="672">
        <v>476797037</v>
      </c>
      <c r="H3151" s="646">
        <v>44372</v>
      </c>
      <c r="I3151" s="646"/>
      <c r="K3151" s="57"/>
      <c r="L3151" s="57"/>
      <c r="M3151" s="638"/>
      <c r="N3151" s="638"/>
      <c r="O3151" s="57"/>
    </row>
    <row r="3152" spans="1:15">
      <c r="A3152" s="57"/>
      <c r="B3152" s="653">
        <v>46156</v>
      </c>
      <c r="C3152" s="654">
        <f t="shared" si="47"/>
        <v>10170018193</v>
      </c>
      <c r="D3152" s="57"/>
      <c r="E3152" s="57"/>
      <c r="F3152" s="657">
        <v>631328081</v>
      </c>
      <c r="G3152" s="672">
        <v>476843446</v>
      </c>
      <c r="H3152" s="646">
        <v>43019</v>
      </c>
      <c r="I3152" s="646"/>
      <c r="K3152" s="57"/>
      <c r="L3152" s="57"/>
      <c r="M3152" s="638"/>
      <c r="N3152" s="638"/>
      <c r="O3152" s="57"/>
    </row>
    <row r="3153" spans="1:15">
      <c r="A3153" s="57"/>
      <c r="B3153" s="653">
        <v>46157</v>
      </c>
      <c r="C3153" s="654">
        <f t="shared" si="47"/>
        <v>10475795212</v>
      </c>
      <c r="D3153" s="57"/>
      <c r="E3153" s="57"/>
      <c r="F3153" s="657">
        <v>937105100</v>
      </c>
      <c r="G3153" s="672">
        <v>476854599</v>
      </c>
      <c r="H3153" s="646">
        <v>44919</v>
      </c>
      <c r="I3153" s="646"/>
      <c r="K3153" s="57"/>
      <c r="L3153" s="57"/>
      <c r="M3153" s="638"/>
      <c r="N3153" s="638"/>
      <c r="O3153" s="57"/>
    </row>
    <row r="3154" spans="1:15">
      <c r="A3154" s="57"/>
      <c r="B3154" s="653">
        <v>46158</v>
      </c>
      <c r="C3154" s="654">
        <f t="shared" si="47"/>
        <v>10199873859</v>
      </c>
      <c r="D3154" s="57"/>
      <c r="E3154" s="57"/>
      <c r="F3154" s="657">
        <v>661183747</v>
      </c>
      <c r="G3154" s="672">
        <v>476903536</v>
      </c>
      <c r="H3154" s="646">
        <v>47810</v>
      </c>
      <c r="I3154" s="646"/>
      <c r="K3154" s="57"/>
      <c r="L3154" s="57"/>
      <c r="M3154" s="638"/>
      <c r="N3154" s="638"/>
      <c r="O3154" s="57"/>
    </row>
    <row r="3155" spans="1:15">
      <c r="A3155" s="57"/>
      <c r="B3155" s="653">
        <v>46159</v>
      </c>
      <c r="C3155" s="654">
        <f t="shared" si="47"/>
        <v>10116548623</v>
      </c>
      <c r="D3155" s="57"/>
      <c r="E3155" s="57"/>
      <c r="F3155" s="657">
        <v>577858511</v>
      </c>
      <c r="G3155" s="672">
        <v>477076676</v>
      </c>
      <c r="H3155" s="646">
        <v>46105</v>
      </c>
      <c r="I3155" s="646"/>
      <c r="K3155" s="57"/>
      <c r="L3155" s="57"/>
      <c r="M3155" s="638"/>
      <c r="N3155" s="638"/>
      <c r="O3155" s="57"/>
    </row>
    <row r="3156" spans="1:15">
      <c r="A3156" s="57"/>
      <c r="B3156" s="653">
        <v>46160</v>
      </c>
      <c r="C3156" s="654">
        <f t="shared" si="47"/>
        <v>9806713384</v>
      </c>
      <c r="D3156" s="57"/>
      <c r="E3156" s="57"/>
      <c r="F3156" s="657">
        <v>268023272</v>
      </c>
      <c r="G3156" s="672">
        <v>477149809</v>
      </c>
      <c r="H3156" s="646">
        <v>46857</v>
      </c>
      <c r="I3156" s="646"/>
      <c r="K3156" s="57"/>
      <c r="L3156" s="57"/>
      <c r="M3156" s="638"/>
      <c r="N3156" s="638"/>
      <c r="O3156" s="57"/>
    </row>
    <row r="3157" spans="1:15">
      <c r="A3157" s="57"/>
      <c r="B3157" s="653">
        <v>46161</v>
      </c>
      <c r="C3157" s="654">
        <f t="shared" si="47"/>
        <v>10517271116</v>
      </c>
      <c r="D3157" s="57"/>
      <c r="E3157" s="57"/>
      <c r="F3157" s="657">
        <v>978581004</v>
      </c>
      <c r="G3157" s="672">
        <v>477220047</v>
      </c>
      <c r="H3157" s="646">
        <v>50216</v>
      </c>
      <c r="I3157" s="646"/>
      <c r="K3157" s="57"/>
      <c r="L3157" s="57"/>
      <c r="M3157" s="638"/>
      <c r="N3157" s="638"/>
      <c r="O3157" s="57"/>
    </row>
    <row r="3158" spans="1:15">
      <c r="A3158" s="57"/>
      <c r="B3158" s="653">
        <v>46162</v>
      </c>
      <c r="C3158" s="654">
        <f t="shared" si="47"/>
        <v>10396430205</v>
      </c>
      <c r="D3158" s="57"/>
      <c r="E3158" s="57"/>
      <c r="F3158" s="657">
        <v>857740093</v>
      </c>
      <c r="G3158" s="672">
        <v>477340634</v>
      </c>
      <c r="H3158" s="646">
        <v>49047</v>
      </c>
      <c r="I3158" s="646"/>
      <c r="K3158" s="57"/>
      <c r="L3158" s="57"/>
      <c r="M3158" s="638"/>
      <c r="N3158" s="638"/>
      <c r="O3158" s="57"/>
    </row>
    <row r="3159" spans="1:15">
      <c r="A3159" s="57"/>
      <c r="B3159" s="653">
        <v>46163</v>
      </c>
      <c r="C3159" s="654">
        <f t="shared" si="47"/>
        <v>10054598689</v>
      </c>
      <c r="D3159" s="57"/>
      <c r="E3159" s="57"/>
      <c r="F3159" s="657">
        <v>515908577</v>
      </c>
      <c r="G3159" s="672">
        <v>477628683</v>
      </c>
      <c r="H3159" s="646">
        <v>47807</v>
      </c>
      <c r="I3159" s="646"/>
      <c r="K3159" s="57"/>
      <c r="L3159" s="57"/>
      <c r="M3159" s="638"/>
      <c r="N3159" s="638"/>
      <c r="O3159" s="57"/>
    </row>
    <row r="3160" spans="1:15">
      <c r="A3160" s="57"/>
      <c r="B3160" s="653">
        <v>46164</v>
      </c>
      <c r="C3160" s="654">
        <f t="shared" si="47"/>
        <v>10212208116</v>
      </c>
      <c r="D3160" s="57"/>
      <c r="E3160" s="57"/>
      <c r="F3160" s="657">
        <v>673518004</v>
      </c>
      <c r="G3160" s="672">
        <v>477908704</v>
      </c>
      <c r="H3160" s="646">
        <v>48792</v>
      </c>
      <c r="I3160" s="646"/>
      <c r="K3160" s="57"/>
      <c r="L3160" s="57"/>
      <c r="M3160" s="638"/>
      <c r="N3160" s="638"/>
      <c r="O3160" s="57"/>
    </row>
    <row r="3161" spans="1:15">
      <c r="A3161" s="57"/>
      <c r="B3161" s="653">
        <v>46165</v>
      </c>
      <c r="C3161" s="654">
        <f t="shared" si="47"/>
        <v>10138140689</v>
      </c>
      <c r="D3161" s="57"/>
      <c r="E3161" s="57"/>
      <c r="F3161" s="657">
        <v>599450577</v>
      </c>
      <c r="G3161" s="672">
        <v>477925522</v>
      </c>
      <c r="H3161" s="646">
        <v>49392</v>
      </c>
      <c r="I3161" s="646"/>
      <c r="K3161" s="57"/>
      <c r="L3161" s="57"/>
      <c r="M3161" s="638"/>
      <c r="N3161" s="638"/>
      <c r="O3161" s="57"/>
    </row>
    <row r="3162" spans="1:15">
      <c r="A3162" s="57"/>
      <c r="B3162" s="653">
        <v>46166</v>
      </c>
      <c r="C3162" s="654">
        <f t="shared" si="47"/>
        <v>10354046443</v>
      </c>
      <c r="D3162" s="57"/>
      <c r="E3162" s="57"/>
      <c r="F3162" s="657">
        <v>815356331</v>
      </c>
      <c r="G3162" s="672">
        <v>478089022</v>
      </c>
      <c r="H3162" s="646">
        <v>45448</v>
      </c>
      <c r="I3162" s="646"/>
      <c r="K3162" s="57"/>
      <c r="L3162" s="57"/>
      <c r="M3162" s="638"/>
      <c r="N3162" s="638"/>
      <c r="O3162" s="57"/>
    </row>
    <row r="3163" spans="1:15">
      <c r="A3163" s="57"/>
      <c r="B3163" s="653">
        <v>46167</v>
      </c>
      <c r="C3163" s="654">
        <f t="shared" si="47"/>
        <v>10397591997</v>
      </c>
      <c r="D3163" s="57"/>
      <c r="E3163" s="57"/>
      <c r="F3163" s="657">
        <v>858901885</v>
      </c>
      <c r="G3163" s="672">
        <v>478176614</v>
      </c>
      <c r="H3163" s="646">
        <v>49340</v>
      </c>
      <c r="I3163" s="646"/>
      <c r="K3163" s="57"/>
      <c r="L3163" s="57"/>
      <c r="M3163" s="638"/>
      <c r="N3163" s="638"/>
      <c r="O3163" s="57"/>
    </row>
    <row r="3164" spans="1:15">
      <c r="A3164" s="57"/>
      <c r="B3164" s="653">
        <v>46168</v>
      </c>
      <c r="C3164" s="654">
        <f t="shared" si="47"/>
        <v>10200740978</v>
      </c>
      <c r="D3164" s="57"/>
      <c r="E3164" s="57"/>
      <c r="F3164" s="657">
        <v>662050866</v>
      </c>
      <c r="G3164" s="672">
        <v>478182394</v>
      </c>
      <c r="H3164" s="646">
        <v>49592</v>
      </c>
      <c r="I3164" s="646"/>
      <c r="K3164" s="57"/>
      <c r="L3164" s="57"/>
      <c r="M3164" s="638"/>
      <c r="N3164" s="638"/>
      <c r="O3164" s="57"/>
    </row>
    <row r="3165" spans="1:15">
      <c r="A3165" s="57"/>
      <c r="B3165" s="653">
        <v>46169</v>
      </c>
      <c r="C3165" s="654">
        <f t="shared" si="47"/>
        <v>9662566571</v>
      </c>
      <c r="D3165" s="57"/>
      <c r="E3165" s="57"/>
      <c r="F3165" s="657">
        <v>123876459</v>
      </c>
      <c r="G3165" s="672">
        <v>478288005</v>
      </c>
      <c r="H3165" s="646">
        <v>43703</v>
      </c>
      <c r="I3165" s="646"/>
      <c r="K3165" s="57"/>
      <c r="L3165" s="57"/>
      <c r="M3165" s="638"/>
      <c r="N3165" s="638"/>
      <c r="O3165" s="57"/>
    </row>
    <row r="3166" spans="1:15">
      <c r="A3166" s="57"/>
      <c r="B3166" s="653">
        <v>46170</v>
      </c>
      <c r="C3166" s="654">
        <f t="shared" si="47"/>
        <v>10166792727</v>
      </c>
      <c r="D3166" s="57"/>
      <c r="E3166" s="57"/>
      <c r="F3166" s="657">
        <v>628102615</v>
      </c>
      <c r="G3166" s="672">
        <v>478405534</v>
      </c>
      <c r="H3166" s="646">
        <v>44663</v>
      </c>
      <c r="I3166" s="646"/>
      <c r="K3166" s="57"/>
      <c r="L3166" s="57"/>
      <c r="M3166" s="638"/>
      <c r="N3166" s="638"/>
      <c r="O3166" s="57"/>
    </row>
    <row r="3167" spans="1:15">
      <c r="A3167" s="57"/>
      <c r="B3167" s="653">
        <v>46171</v>
      </c>
      <c r="C3167" s="654">
        <f t="shared" si="47"/>
        <v>9922811559</v>
      </c>
      <c r="D3167" s="57"/>
      <c r="E3167" s="57"/>
      <c r="F3167" s="657">
        <v>384121447</v>
      </c>
      <c r="G3167" s="672">
        <v>478461197</v>
      </c>
      <c r="H3167" s="646">
        <v>49885</v>
      </c>
      <c r="I3167" s="646"/>
      <c r="K3167" s="57"/>
      <c r="L3167" s="57"/>
      <c r="M3167" s="638"/>
      <c r="N3167" s="638"/>
      <c r="O3167" s="57"/>
    </row>
    <row r="3168" spans="1:15">
      <c r="A3168" s="57"/>
      <c r="B3168" s="653">
        <v>46172</v>
      </c>
      <c r="C3168" s="654">
        <f t="shared" ref="C3168:C3231" si="48">F3168+(F$88*28679+98765)+(G$88*6587+87654)+(E$88*9537+76543)+(J$88*5713+4528)</f>
        <v>10129577227</v>
      </c>
      <c r="D3168" s="57"/>
      <c r="E3168" s="57"/>
      <c r="F3168" s="657">
        <v>590887115</v>
      </c>
      <c r="G3168" s="672">
        <v>478603973</v>
      </c>
      <c r="H3168" s="646">
        <v>49871</v>
      </c>
      <c r="I3168" s="646"/>
      <c r="K3168" s="57"/>
      <c r="L3168" s="57"/>
      <c r="M3168" s="638"/>
      <c r="N3168" s="638"/>
      <c r="O3168" s="57"/>
    </row>
    <row r="3169" spans="1:15">
      <c r="A3169" s="57"/>
      <c r="B3169" s="653">
        <v>46173</v>
      </c>
      <c r="C3169" s="654">
        <f t="shared" si="48"/>
        <v>10075673168</v>
      </c>
      <c r="D3169" s="57"/>
      <c r="E3169" s="57"/>
      <c r="F3169" s="657">
        <v>536983056</v>
      </c>
      <c r="G3169" s="672">
        <v>478802118</v>
      </c>
      <c r="H3169" s="646">
        <v>46920</v>
      </c>
      <c r="I3169" s="646"/>
      <c r="K3169" s="57"/>
      <c r="L3169" s="57"/>
      <c r="M3169" s="638"/>
      <c r="N3169" s="638"/>
      <c r="O3169" s="57"/>
    </row>
    <row r="3170" spans="1:15">
      <c r="A3170" s="57"/>
      <c r="B3170" s="653">
        <v>46174</v>
      </c>
      <c r="C3170" s="654">
        <f t="shared" si="48"/>
        <v>10242316963</v>
      </c>
      <c r="D3170" s="57"/>
      <c r="E3170" s="57"/>
      <c r="F3170" s="657">
        <v>703626851</v>
      </c>
      <c r="G3170" s="672">
        <v>478809158</v>
      </c>
      <c r="H3170" s="646">
        <v>46546</v>
      </c>
      <c r="I3170" s="646"/>
      <c r="K3170" s="57"/>
      <c r="L3170" s="57"/>
      <c r="M3170" s="638"/>
      <c r="N3170" s="638"/>
      <c r="O3170" s="57"/>
    </row>
    <row r="3171" spans="1:15">
      <c r="A3171" s="57"/>
      <c r="B3171" s="653">
        <v>46175</v>
      </c>
      <c r="C3171" s="654">
        <f t="shared" si="48"/>
        <v>10201132085</v>
      </c>
      <c r="D3171" s="57"/>
      <c r="E3171" s="57"/>
      <c r="F3171" s="657">
        <v>662441973</v>
      </c>
      <c r="G3171" s="672">
        <v>478828050</v>
      </c>
      <c r="H3171" s="646">
        <v>49511</v>
      </c>
      <c r="I3171" s="646"/>
      <c r="K3171" s="57"/>
      <c r="L3171" s="57"/>
      <c r="M3171" s="638"/>
      <c r="N3171" s="638"/>
      <c r="O3171" s="57"/>
    </row>
    <row r="3172" spans="1:15">
      <c r="A3172" s="57"/>
      <c r="B3172" s="653">
        <v>46176</v>
      </c>
      <c r="C3172" s="654">
        <f t="shared" si="48"/>
        <v>10351329589</v>
      </c>
      <c r="D3172" s="57"/>
      <c r="E3172" s="57"/>
      <c r="F3172" s="657">
        <v>812639477</v>
      </c>
      <c r="G3172" s="672">
        <v>478844347</v>
      </c>
      <c r="H3172" s="646">
        <v>43157</v>
      </c>
      <c r="I3172" s="646"/>
      <c r="K3172" s="57"/>
      <c r="L3172" s="57"/>
      <c r="M3172" s="638"/>
      <c r="N3172" s="638"/>
      <c r="O3172" s="57"/>
    </row>
    <row r="3173" spans="1:15">
      <c r="A3173" s="57"/>
      <c r="B3173" s="653">
        <v>46177</v>
      </c>
      <c r="C3173" s="654">
        <f t="shared" si="48"/>
        <v>9960082879</v>
      </c>
      <c r="D3173" s="57"/>
      <c r="E3173" s="57"/>
      <c r="F3173" s="657">
        <v>421392767</v>
      </c>
      <c r="G3173" s="672">
        <v>478957409</v>
      </c>
      <c r="H3173" s="646">
        <v>43821</v>
      </c>
      <c r="I3173" s="646"/>
      <c r="K3173" s="57"/>
      <c r="L3173" s="57"/>
      <c r="M3173" s="638"/>
      <c r="N3173" s="638"/>
      <c r="O3173" s="57"/>
    </row>
    <row r="3174" spans="1:15">
      <c r="A3174" s="57"/>
      <c r="B3174" s="653">
        <v>46178</v>
      </c>
      <c r="C3174" s="654">
        <f t="shared" si="48"/>
        <v>10409135379</v>
      </c>
      <c r="D3174" s="57"/>
      <c r="E3174" s="57"/>
      <c r="F3174" s="657">
        <v>870445267</v>
      </c>
      <c r="G3174" s="672">
        <v>479346346</v>
      </c>
      <c r="H3174" s="646">
        <v>48274</v>
      </c>
      <c r="I3174" s="646"/>
      <c r="K3174" s="57"/>
      <c r="L3174" s="57"/>
      <c r="M3174" s="638"/>
      <c r="N3174" s="638"/>
      <c r="O3174" s="57"/>
    </row>
    <row r="3175" spans="1:15">
      <c r="A3175" s="57"/>
      <c r="B3175" s="653">
        <v>46179</v>
      </c>
      <c r="C3175" s="654">
        <f t="shared" si="48"/>
        <v>10501276361</v>
      </c>
      <c r="D3175" s="57"/>
      <c r="E3175" s="57"/>
      <c r="F3175" s="657">
        <v>962586249</v>
      </c>
      <c r="G3175" s="672">
        <v>479419121</v>
      </c>
      <c r="H3175" s="646">
        <v>48997</v>
      </c>
      <c r="I3175" s="646"/>
      <c r="K3175" s="57"/>
      <c r="L3175" s="57"/>
      <c r="M3175" s="638"/>
      <c r="N3175" s="638"/>
      <c r="O3175" s="57"/>
    </row>
    <row r="3176" spans="1:15">
      <c r="A3176" s="57"/>
      <c r="B3176" s="653">
        <v>46180</v>
      </c>
      <c r="C3176" s="654">
        <f t="shared" si="48"/>
        <v>10390350666</v>
      </c>
      <c r="D3176" s="57"/>
      <c r="E3176" s="57"/>
      <c r="F3176" s="657">
        <v>851660554</v>
      </c>
      <c r="G3176" s="672">
        <v>479518400</v>
      </c>
      <c r="H3176" s="646">
        <v>47580</v>
      </c>
      <c r="I3176" s="646"/>
      <c r="K3176" s="57"/>
      <c r="L3176" s="57"/>
      <c r="M3176" s="638"/>
      <c r="N3176" s="638"/>
      <c r="O3176" s="57"/>
    </row>
    <row r="3177" spans="1:15">
      <c r="A3177" s="57"/>
      <c r="B3177" s="653">
        <v>46181</v>
      </c>
      <c r="C3177" s="654">
        <f t="shared" si="48"/>
        <v>10047954934</v>
      </c>
      <c r="D3177" s="57"/>
      <c r="E3177" s="57"/>
      <c r="F3177" s="657">
        <v>509264822</v>
      </c>
      <c r="G3177" s="672">
        <v>479883225</v>
      </c>
      <c r="H3177" s="646">
        <v>43850</v>
      </c>
      <c r="I3177" s="646"/>
      <c r="K3177" s="57"/>
      <c r="L3177" s="57"/>
      <c r="M3177" s="638"/>
      <c r="N3177" s="638"/>
      <c r="O3177" s="57"/>
    </row>
    <row r="3178" spans="1:15">
      <c r="A3178" s="57"/>
      <c r="B3178" s="653">
        <v>46182</v>
      </c>
      <c r="C3178" s="654">
        <f t="shared" si="48"/>
        <v>10358505120</v>
      </c>
      <c r="D3178" s="57"/>
      <c r="E3178" s="57"/>
      <c r="F3178" s="657">
        <v>819815008</v>
      </c>
      <c r="G3178" s="672">
        <v>479921088</v>
      </c>
      <c r="H3178" s="646">
        <v>49303</v>
      </c>
      <c r="I3178" s="646"/>
      <c r="K3178" s="57"/>
      <c r="L3178" s="57"/>
      <c r="M3178" s="638"/>
      <c r="N3178" s="638"/>
      <c r="O3178" s="57"/>
    </row>
    <row r="3179" spans="1:15">
      <c r="A3179" s="57"/>
      <c r="B3179" s="653">
        <v>46183</v>
      </c>
      <c r="C3179" s="654">
        <f t="shared" si="48"/>
        <v>9960620305</v>
      </c>
      <c r="D3179" s="57"/>
      <c r="E3179" s="57"/>
      <c r="F3179" s="657">
        <v>421930193</v>
      </c>
      <c r="G3179" s="672">
        <v>480149183</v>
      </c>
      <c r="H3179" s="646">
        <v>46706</v>
      </c>
      <c r="I3179" s="646"/>
      <c r="K3179" s="57"/>
      <c r="L3179" s="57"/>
      <c r="M3179" s="638"/>
      <c r="N3179" s="638"/>
      <c r="O3179" s="57"/>
    </row>
    <row r="3180" spans="1:15">
      <c r="A3180" s="57"/>
      <c r="B3180" s="653">
        <v>46184</v>
      </c>
      <c r="C3180" s="654">
        <f t="shared" si="48"/>
        <v>9660014234</v>
      </c>
      <c r="D3180" s="57"/>
      <c r="E3180" s="57"/>
      <c r="F3180" s="657">
        <v>121324122</v>
      </c>
      <c r="G3180" s="672">
        <v>480267420</v>
      </c>
      <c r="H3180" s="646">
        <v>47263</v>
      </c>
      <c r="I3180" s="646"/>
      <c r="K3180" s="57"/>
      <c r="L3180" s="57"/>
      <c r="M3180" s="638"/>
      <c r="N3180" s="638"/>
      <c r="O3180" s="57"/>
    </row>
    <row r="3181" spans="1:15">
      <c r="A3181" s="57"/>
      <c r="B3181" s="653">
        <v>46185</v>
      </c>
      <c r="C3181" s="654">
        <f t="shared" si="48"/>
        <v>10286637504</v>
      </c>
      <c r="D3181" s="57"/>
      <c r="E3181" s="57"/>
      <c r="F3181" s="657">
        <v>747947392</v>
      </c>
      <c r="G3181" s="672">
        <v>480481194</v>
      </c>
      <c r="H3181" s="646">
        <v>44241</v>
      </c>
      <c r="I3181" s="646"/>
      <c r="K3181" s="57"/>
      <c r="L3181" s="57"/>
      <c r="M3181" s="638"/>
      <c r="N3181" s="638"/>
      <c r="O3181" s="57"/>
    </row>
    <row r="3182" spans="1:15">
      <c r="A3182" s="57"/>
      <c r="B3182" s="653">
        <v>46186</v>
      </c>
      <c r="C3182" s="654">
        <f t="shared" si="48"/>
        <v>10031451425</v>
      </c>
      <c r="D3182" s="57"/>
      <c r="E3182" s="57"/>
      <c r="F3182" s="657">
        <v>492761313</v>
      </c>
      <c r="G3182" s="672">
        <v>480542376</v>
      </c>
      <c r="H3182" s="646">
        <v>50020</v>
      </c>
      <c r="I3182" s="646"/>
      <c r="K3182" s="57"/>
      <c r="L3182" s="57"/>
      <c r="M3182" s="638"/>
      <c r="N3182" s="638"/>
      <c r="O3182" s="57"/>
    </row>
    <row r="3183" spans="1:15">
      <c r="A3183" s="57"/>
      <c r="B3183" s="653">
        <v>46187</v>
      </c>
      <c r="C3183" s="654">
        <f t="shared" si="48"/>
        <v>9650928792</v>
      </c>
      <c r="D3183" s="57"/>
      <c r="E3183" s="57"/>
      <c r="F3183" s="657">
        <v>112238680</v>
      </c>
      <c r="G3183" s="672">
        <v>480681268</v>
      </c>
      <c r="H3183" s="646">
        <v>47284</v>
      </c>
      <c r="I3183" s="646"/>
      <c r="K3183" s="57"/>
      <c r="L3183" s="57"/>
      <c r="M3183" s="638"/>
      <c r="N3183" s="638"/>
      <c r="O3183" s="57"/>
    </row>
    <row r="3184" spans="1:15">
      <c r="A3184" s="57"/>
      <c r="B3184" s="653">
        <v>46188</v>
      </c>
      <c r="C3184" s="654">
        <f t="shared" si="48"/>
        <v>9849968397</v>
      </c>
      <c r="D3184" s="57"/>
      <c r="E3184" s="57"/>
      <c r="F3184" s="657">
        <v>311278285</v>
      </c>
      <c r="G3184" s="672">
        <v>480684747</v>
      </c>
      <c r="H3184" s="646">
        <v>49002</v>
      </c>
      <c r="I3184" s="646"/>
      <c r="K3184" s="57"/>
      <c r="L3184" s="57"/>
      <c r="M3184" s="638"/>
      <c r="N3184" s="638"/>
      <c r="O3184" s="57"/>
    </row>
    <row r="3185" spans="1:15">
      <c r="A3185" s="57"/>
      <c r="B3185" s="653">
        <v>46189</v>
      </c>
      <c r="C3185" s="654">
        <f t="shared" si="48"/>
        <v>10287427449</v>
      </c>
      <c r="D3185" s="57"/>
      <c r="E3185" s="57"/>
      <c r="F3185" s="657">
        <v>748737337</v>
      </c>
      <c r="G3185" s="672">
        <v>480707035</v>
      </c>
      <c r="H3185" s="646">
        <v>46967</v>
      </c>
      <c r="I3185" s="646"/>
      <c r="K3185" s="57"/>
      <c r="L3185" s="57"/>
      <c r="M3185" s="638"/>
      <c r="N3185" s="638"/>
      <c r="O3185" s="57"/>
    </row>
    <row r="3186" spans="1:15">
      <c r="A3186" s="57"/>
      <c r="B3186" s="653">
        <v>46190</v>
      </c>
      <c r="C3186" s="654">
        <f t="shared" si="48"/>
        <v>10153864314</v>
      </c>
      <c r="D3186" s="57"/>
      <c r="E3186" s="57"/>
      <c r="F3186" s="657">
        <v>615174202</v>
      </c>
      <c r="G3186" s="672">
        <v>480717029</v>
      </c>
      <c r="H3186" s="646">
        <v>47098</v>
      </c>
      <c r="I3186" s="646"/>
      <c r="K3186" s="57"/>
      <c r="L3186" s="57"/>
      <c r="M3186" s="638"/>
      <c r="N3186" s="638"/>
      <c r="O3186" s="57"/>
    </row>
    <row r="3187" spans="1:15">
      <c r="A3187" s="57"/>
      <c r="B3187" s="653">
        <v>46191</v>
      </c>
      <c r="C3187" s="654">
        <f t="shared" si="48"/>
        <v>10483785658</v>
      </c>
      <c r="D3187" s="57"/>
      <c r="E3187" s="57"/>
      <c r="F3187" s="657">
        <v>945095546</v>
      </c>
      <c r="G3187" s="672">
        <v>481028480</v>
      </c>
      <c r="H3187" s="646">
        <v>49150</v>
      </c>
      <c r="I3187" s="646"/>
      <c r="K3187" s="57"/>
      <c r="L3187" s="57"/>
      <c r="M3187" s="638"/>
      <c r="N3187" s="638"/>
      <c r="O3187" s="57"/>
    </row>
    <row r="3188" spans="1:15">
      <c r="A3188" s="57"/>
      <c r="B3188" s="653">
        <v>46192</v>
      </c>
      <c r="C3188" s="654">
        <f t="shared" si="48"/>
        <v>10246642567</v>
      </c>
      <c r="D3188" s="57"/>
      <c r="E3188" s="57"/>
      <c r="F3188" s="657">
        <v>707952455</v>
      </c>
      <c r="G3188" s="672">
        <v>481147649</v>
      </c>
      <c r="H3188" s="646">
        <v>43485</v>
      </c>
      <c r="I3188" s="646"/>
      <c r="K3188" s="57"/>
      <c r="L3188" s="57"/>
      <c r="M3188" s="638"/>
      <c r="N3188" s="638"/>
      <c r="O3188" s="57"/>
    </row>
    <row r="3189" spans="1:15">
      <c r="A3189" s="57"/>
      <c r="B3189" s="653">
        <v>46193</v>
      </c>
      <c r="C3189" s="654">
        <f t="shared" si="48"/>
        <v>9707820601</v>
      </c>
      <c r="D3189" s="57"/>
      <c r="E3189" s="57"/>
      <c r="F3189" s="657">
        <v>169130489</v>
      </c>
      <c r="G3189" s="672">
        <v>481200691</v>
      </c>
      <c r="H3189" s="646">
        <v>47125</v>
      </c>
      <c r="I3189" s="646"/>
      <c r="K3189" s="57"/>
      <c r="L3189" s="57"/>
      <c r="M3189" s="638"/>
      <c r="N3189" s="638"/>
      <c r="O3189" s="57"/>
    </row>
    <row r="3190" spans="1:15">
      <c r="A3190" s="57"/>
      <c r="B3190" s="653">
        <v>46194</v>
      </c>
      <c r="C3190" s="654">
        <f t="shared" si="48"/>
        <v>9910286101</v>
      </c>
      <c r="D3190" s="57"/>
      <c r="E3190" s="57"/>
      <c r="F3190" s="657">
        <v>371595989</v>
      </c>
      <c r="G3190" s="672">
        <v>481321534</v>
      </c>
      <c r="H3190" s="646">
        <v>49482</v>
      </c>
      <c r="I3190" s="646"/>
      <c r="K3190" s="57"/>
      <c r="L3190" s="57"/>
      <c r="M3190" s="638"/>
      <c r="N3190" s="638"/>
      <c r="O3190" s="57"/>
    </row>
    <row r="3191" spans="1:15">
      <c r="A3191" s="57"/>
      <c r="B3191" s="653">
        <v>46195</v>
      </c>
      <c r="C3191" s="654">
        <f t="shared" si="48"/>
        <v>9963958162</v>
      </c>
      <c r="D3191" s="57"/>
      <c r="E3191" s="57"/>
      <c r="F3191" s="657">
        <v>425268050</v>
      </c>
      <c r="G3191" s="672">
        <v>481356065</v>
      </c>
      <c r="H3191" s="646">
        <v>43422</v>
      </c>
      <c r="I3191" s="646"/>
      <c r="K3191" s="57"/>
      <c r="L3191" s="57"/>
      <c r="M3191" s="638"/>
      <c r="N3191" s="638"/>
      <c r="O3191" s="57"/>
    </row>
    <row r="3192" spans="1:15">
      <c r="A3192" s="57"/>
      <c r="B3192" s="653">
        <v>46196</v>
      </c>
      <c r="C3192" s="654">
        <f t="shared" si="48"/>
        <v>10176330054</v>
      </c>
      <c r="D3192" s="57"/>
      <c r="E3192" s="57"/>
      <c r="F3192" s="657">
        <v>637639942</v>
      </c>
      <c r="G3192" s="672">
        <v>481539680</v>
      </c>
      <c r="H3192" s="646">
        <v>44520</v>
      </c>
      <c r="I3192" s="646"/>
      <c r="K3192" s="57"/>
      <c r="L3192" s="57"/>
      <c r="M3192" s="638"/>
      <c r="N3192" s="638"/>
      <c r="O3192" s="57"/>
    </row>
    <row r="3193" spans="1:15">
      <c r="A3193" s="57"/>
      <c r="B3193" s="653">
        <v>46197</v>
      </c>
      <c r="C3193" s="654">
        <f t="shared" si="48"/>
        <v>9923922435</v>
      </c>
      <c r="D3193" s="57"/>
      <c r="E3193" s="57"/>
      <c r="F3193" s="657">
        <v>385232323</v>
      </c>
      <c r="G3193" s="672">
        <v>481809829</v>
      </c>
      <c r="H3193" s="646">
        <v>50081</v>
      </c>
      <c r="I3193" s="646"/>
      <c r="K3193" s="57"/>
      <c r="L3193" s="57"/>
      <c r="M3193" s="638"/>
      <c r="N3193" s="638"/>
      <c r="O3193" s="57"/>
    </row>
    <row r="3194" spans="1:15">
      <c r="A3194" s="57"/>
      <c r="B3194" s="653">
        <v>46198</v>
      </c>
      <c r="C3194" s="654">
        <f t="shared" si="48"/>
        <v>10266275257</v>
      </c>
      <c r="D3194" s="57"/>
      <c r="E3194" s="57"/>
      <c r="F3194" s="657">
        <v>727585145</v>
      </c>
      <c r="G3194" s="672">
        <v>482044517</v>
      </c>
      <c r="H3194" s="646">
        <v>46053</v>
      </c>
      <c r="I3194" s="646"/>
      <c r="K3194" s="57"/>
      <c r="L3194" s="57"/>
      <c r="M3194" s="638"/>
      <c r="N3194" s="638"/>
      <c r="O3194" s="57"/>
    </row>
    <row r="3195" spans="1:15">
      <c r="A3195" s="57"/>
      <c r="B3195" s="653">
        <v>46199</v>
      </c>
      <c r="C3195" s="654">
        <f t="shared" si="48"/>
        <v>10375282280</v>
      </c>
      <c r="D3195" s="57"/>
      <c r="E3195" s="57"/>
      <c r="F3195" s="657">
        <v>836592168</v>
      </c>
      <c r="G3195" s="672">
        <v>482060657</v>
      </c>
      <c r="H3195" s="646">
        <v>46537</v>
      </c>
      <c r="I3195" s="646"/>
      <c r="K3195" s="57"/>
      <c r="L3195" s="57"/>
      <c r="M3195" s="638"/>
      <c r="N3195" s="638"/>
      <c r="O3195" s="57"/>
    </row>
    <row r="3196" spans="1:15">
      <c r="A3196" s="57"/>
      <c r="B3196" s="653">
        <v>46200</v>
      </c>
      <c r="C3196" s="654">
        <f t="shared" si="48"/>
        <v>10248728948</v>
      </c>
      <c r="D3196" s="57"/>
      <c r="E3196" s="57"/>
      <c r="F3196" s="657">
        <v>710038836</v>
      </c>
      <c r="G3196" s="672">
        <v>482094156</v>
      </c>
      <c r="H3196" s="646">
        <v>47318</v>
      </c>
      <c r="I3196" s="646"/>
      <c r="K3196" s="57"/>
      <c r="L3196" s="57"/>
      <c r="M3196" s="638"/>
      <c r="N3196" s="638"/>
      <c r="O3196" s="57"/>
    </row>
    <row r="3197" spans="1:15">
      <c r="A3197" s="57"/>
      <c r="B3197" s="653">
        <v>46201</v>
      </c>
      <c r="C3197" s="654">
        <f t="shared" si="48"/>
        <v>10412737808</v>
      </c>
      <c r="D3197" s="57"/>
      <c r="E3197" s="57"/>
      <c r="F3197" s="657">
        <v>874047696</v>
      </c>
      <c r="G3197" s="672">
        <v>482145554</v>
      </c>
      <c r="H3197" s="646">
        <v>43715</v>
      </c>
      <c r="I3197" s="646"/>
      <c r="K3197" s="57"/>
      <c r="L3197" s="57"/>
      <c r="M3197" s="638"/>
      <c r="N3197" s="638"/>
      <c r="O3197" s="57"/>
    </row>
    <row r="3198" spans="1:15">
      <c r="A3198" s="57"/>
      <c r="B3198" s="653">
        <v>46202</v>
      </c>
      <c r="C3198" s="654">
        <f t="shared" si="48"/>
        <v>10433036663</v>
      </c>
      <c r="D3198" s="57"/>
      <c r="E3198" s="57"/>
      <c r="F3198" s="657">
        <v>894346551</v>
      </c>
      <c r="G3198" s="672">
        <v>482155439</v>
      </c>
      <c r="H3198" s="646">
        <v>49223</v>
      </c>
      <c r="I3198" s="646"/>
      <c r="K3198" s="57"/>
      <c r="L3198" s="57"/>
      <c r="M3198" s="638"/>
      <c r="N3198" s="638"/>
      <c r="O3198" s="57"/>
    </row>
    <row r="3199" spans="1:15">
      <c r="A3199" s="57"/>
      <c r="B3199" s="653">
        <v>46203</v>
      </c>
      <c r="C3199" s="654">
        <f t="shared" si="48"/>
        <v>9838113038</v>
      </c>
      <c r="D3199" s="57"/>
      <c r="E3199" s="57"/>
      <c r="F3199" s="657">
        <v>299422926</v>
      </c>
      <c r="G3199" s="672">
        <v>482214457</v>
      </c>
      <c r="H3199" s="646">
        <v>44846</v>
      </c>
      <c r="I3199" s="646"/>
      <c r="K3199" s="57"/>
      <c r="L3199" s="57"/>
      <c r="M3199" s="638"/>
      <c r="N3199" s="638"/>
      <c r="O3199" s="57"/>
    </row>
    <row r="3200" spans="1:15">
      <c r="A3200" s="57"/>
      <c r="B3200" s="653">
        <v>46204</v>
      </c>
      <c r="C3200" s="654">
        <f t="shared" si="48"/>
        <v>10082420398</v>
      </c>
      <c r="D3200" s="57"/>
      <c r="E3200" s="57"/>
      <c r="F3200" s="657">
        <v>543730286</v>
      </c>
      <c r="G3200" s="672">
        <v>482476348</v>
      </c>
      <c r="H3200" s="646">
        <v>49916</v>
      </c>
      <c r="I3200" s="646"/>
      <c r="K3200" s="57"/>
      <c r="L3200" s="57"/>
      <c r="M3200" s="638"/>
      <c r="N3200" s="638"/>
      <c r="O3200" s="57"/>
    </row>
    <row r="3201" spans="1:15">
      <c r="A3201" s="57"/>
      <c r="B3201" s="653">
        <v>46205</v>
      </c>
      <c r="C3201" s="654">
        <f t="shared" si="48"/>
        <v>10497265191</v>
      </c>
      <c r="D3201" s="57"/>
      <c r="E3201" s="57"/>
      <c r="F3201" s="657">
        <v>958575079</v>
      </c>
      <c r="G3201" s="672">
        <v>482593208</v>
      </c>
      <c r="H3201" s="646">
        <v>45204</v>
      </c>
      <c r="I3201" s="646"/>
      <c r="K3201" s="57"/>
      <c r="L3201" s="57"/>
      <c r="M3201" s="638"/>
      <c r="N3201" s="638"/>
      <c r="O3201" s="57"/>
    </row>
    <row r="3202" spans="1:15">
      <c r="A3202" s="57"/>
      <c r="B3202" s="653">
        <v>46206</v>
      </c>
      <c r="C3202" s="654">
        <f t="shared" si="48"/>
        <v>10445504330</v>
      </c>
      <c r="D3202" s="57"/>
      <c r="E3202" s="57"/>
      <c r="F3202" s="657">
        <v>906814218</v>
      </c>
      <c r="G3202" s="672">
        <v>482616292</v>
      </c>
      <c r="H3202" s="646">
        <v>44745</v>
      </c>
      <c r="I3202" s="646"/>
      <c r="K3202" s="57"/>
      <c r="L3202" s="57"/>
      <c r="M3202" s="638"/>
      <c r="N3202" s="638"/>
      <c r="O3202" s="57"/>
    </row>
    <row r="3203" spans="1:15">
      <c r="A3203" s="57"/>
      <c r="B3203" s="653">
        <v>46207</v>
      </c>
      <c r="C3203" s="654">
        <f t="shared" si="48"/>
        <v>9742365600</v>
      </c>
      <c r="D3203" s="57"/>
      <c r="E3203" s="57"/>
      <c r="F3203" s="657">
        <v>203675488</v>
      </c>
      <c r="G3203" s="672">
        <v>482947651</v>
      </c>
      <c r="H3203" s="646">
        <v>45429</v>
      </c>
      <c r="I3203" s="646"/>
      <c r="K3203" s="57"/>
      <c r="L3203" s="57"/>
      <c r="M3203" s="638"/>
      <c r="N3203" s="638"/>
      <c r="O3203" s="57"/>
    </row>
    <row r="3204" spans="1:15">
      <c r="A3204" s="57"/>
      <c r="B3204" s="653">
        <v>46208</v>
      </c>
      <c r="C3204" s="654">
        <f t="shared" si="48"/>
        <v>9916172991</v>
      </c>
      <c r="D3204" s="57"/>
      <c r="E3204" s="57"/>
      <c r="F3204" s="657">
        <v>377482879</v>
      </c>
      <c r="G3204" s="672">
        <v>483006894</v>
      </c>
      <c r="H3204" s="646">
        <v>48214</v>
      </c>
      <c r="I3204" s="646"/>
      <c r="K3204" s="57"/>
      <c r="L3204" s="57"/>
      <c r="M3204" s="638"/>
      <c r="N3204" s="638"/>
      <c r="O3204" s="57"/>
    </row>
    <row r="3205" spans="1:15">
      <c r="A3205" s="57"/>
      <c r="B3205" s="653">
        <v>46209</v>
      </c>
      <c r="C3205" s="654">
        <f t="shared" si="48"/>
        <v>10077188694</v>
      </c>
      <c r="D3205" s="57"/>
      <c r="E3205" s="57"/>
      <c r="F3205" s="657">
        <v>538498582</v>
      </c>
      <c r="G3205" s="672">
        <v>483011633</v>
      </c>
      <c r="H3205" s="646">
        <v>47668</v>
      </c>
      <c r="I3205" s="646"/>
      <c r="K3205" s="57"/>
      <c r="L3205" s="57"/>
      <c r="M3205" s="638"/>
      <c r="N3205" s="638"/>
      <c r="O3205" s="57"/>
    </row>
    <row r="3206" spans="1:15">
      <c r="A3206" s="57"/>
      <c r="B3206" s="653">
        <v>46210</v>
      </c>
      <c r="C3206" s="654">
        <f t="shared" si="48"/>
        <v>10270840490</v>
      </c>
      <c r="D3206" s="57"/>
      <c r="E3206" s="57"/>
      <c r="F3206" s="657">
        <v>732150378</v>
      </c>
      <c r="G3206" s="672">
        <v>483036944</v>
      </c>
      <c r="H3206" s="646">
        <v>47122</v>
      </c>
      <c r="I3206" s="646"/>
      <c r="K3206" s="57"/>
      <c r="L3206" s="57"/>
      <c r="M3206" s="638"/>
      <c r="N3206" s="638"/>
      <c r="O3206" s="57"/>
    </row>
    <row r="3207" spans="1:15">
      <c r="A3207" s="57"/>
      <c r="B3207" s="653">
        <v>46211</v>
      </c>
      <c r="C3207" s="654">
        <f t="shared" si="48"/>
        <v>9785430615</v>
      </c>
      <c r="D3207" s="57"/>
      <c r="E3207" s="57"/>
      <c r="F3207" s="657">
        <v>246740503</v>
      </c>
      <c r="G3207" s="672">
        <v>483131260</v>
      </c>
      <c r="H3207" s="646">
        <v>43308</v>
      </c>
      <c r="I3207" s="646"/>
      <c r="K3207" s="57"/>
      <c r="L3207" s="57"/>
      <c r="M3207" s="638"/>
      <c r="N3207" s="638"/>
      <c r="O3207" s="57"/>
    </row>
    <row r="3208" spans="1:15">
      <c r="A3208" s="57"/>
      <c r="B3208" s="653">
        <v>46212</v>
      </c>
      <c r="C3208" s="654">
        <f t="shared" si="48"/>
        <v>9678846874</v>
      </c>
      <c r="D3208" s="57"/>
      <c r="E3208" s="57"/>
      <c r="F3208" s="657">
        <v>140156762</v>
      </c>
      <c r="G3208" s="672">
        <v>483355386</v>
      </c>
      <c r="H3208" s="646">
        <v>43719</v>
      </c>
      <c r="I3208" s="646"/>
      <c r="K3208" s="57"/>
      <c r="L3208" s="57"/>
      <c r="M3208" s="638"/>
      <c r="N3208" s="638"/>
      <c r="O3208" s="57"/>
    </row>
    <row r="3209" spans="1:15">
      <c r="A3209" s="57"/>
      <c r="B3209" s="653">
        <v>46213</v>
      </c>
      <c r="C3209" s="654">
        <f t="shared" si="48"/>
        <v>10304454331</v>
      </c>
      <c r="D3209" s="57"/>
      <c r="E3209" s="57"/>
      <c r="F3209" s="657">
        <v>765764219</v>
      </c>
      <c r="G3209" s="672">
        <v>483363715</v>
      </c>
      <c r="H3209" s="646">
        <v>48731</v>
      </c>
      <c r="I3209" s="646"/>
      <c r="K3209" s="57"/>
      <c r="L3209" s="57"/>
      <c r="M3209" s="638"/>
      <c r="N3209" s="638"/>
      <c r="O3209" s="57"/>
    </row>
    <row r="3210" spans="1:15">
      <c r="A3210" s="57"/>
      <c r="B3210" s="653">
        <v>46214</v>
      </c>
      <c r="C3210" s="654">
        <f t="shared" si="48"/>
        <v>9701826975</v>
      </c>
      <c r="D3210" s="57"/>
      <c r="E3210" s="57"/>
      <c r="F3210" s="657">
        <v>163136863</v>
      </c>
      <c r="G3210" s="672">
        <v>483605998</v>
      </c>
      <c r="H3210" s="646">
        <v>43365</v>
      </c>
      <c r="I3210" s="646"/>
      <c r="K3210" s="57"/>
      <c r="L3210" s="57"/>
      <c r="M3210" s="638"/>
      <c r="N3210" s="638"/>
      <c r="O3210" s="57"/>
    </row>
    <row r="3211" spans="1:15">
      <c r="A3211" s="57"/>
      <c r="B3211" s="653">
        <v>46215</v>
      </c>
      <c r="C3211" s="654">
        <f t="shared" si="48"/>
        <v>9994130562</v>
      </c>
      <c r="D3211" s="57"/>
      <c r="E3211" s="57"/>
      <c r="F3211" s="657">
        <v>455440450</v>
      </c>
      <c r="G3211" s="672">
        <v>483629060</v>
      </c>
      <c r="H3211" s="646">
        <v>44720</v>
      </c>
      <c r="I3211" s="646"/>
      <c r="K3211" s="57"/>
      <c r="L3211" s="57"/>
      <c r="M3211" s="638"/>
      <c r="N3211" s="638"/>
      <c r="O3211" s="57"/>
    </row>
    <row r="3212" spans="1:15">
      <c r="A3212" s="57"/>
      <c r="B3212" s="653">
        <v>46216</v>
      </c>
      <c r="C3212" s="654">
        <f t="shared" si="48"/>
        <v>9856473395</v>
      </c>
      <c r="D3212" s="57"/>
      <c r="E3212" s="57"/>
      <c r="F3212" s="657">
        <v>317783283</v>
      </c>
      <c r="G3212" s="672">
        <v>483772109</v>
      </c>
      <c r="H3212" s="646">
        <v>49528</v>
      </c>
      <c r="I3212" s="646"/>
      <c r="K3212" s="57"/>
      <c r="L3212" s="57"/>
      <c r="M3212" s="638"/>
      <c r="N3212" s="638"/>
      <c r="O3212" s="57"/>
    </row>
    <row r="3213" spans="1:15">
      <c r="A3213" s="57"/>
      <c r="B3213" s="653">
        <v>46217</v>
      </c>
      <c r="C3213" s="654">
        <f t="shared" si="48"/>
        <v>10273995057</v>
      </c>
      <c r="D3213" s="57"/>
      <c r="E3213" s="57"/>
      <c r="F3213" s="657">
        <v>735304945</v>
      </c>
      <c r="G3213" s="672">
        <v>483915956</v>
      </c>
      <c r="H3213" s="646">
        <v>48779</v>
      </c>
      <c r="I3213" s="646"/>
      <c r="K3213" s="57"/>
      <c r="L3213" s="57"/>
      <c r="M3213" s="638"/>
      <c r="N3213" s="638"/>
      <c r="O3213" s="57"/>
    </row>
    <row r="3214" spans="1:15">
      <c r="A3214" s="57"/>
      <c r="B3214" s="653">
        <v>46218</v>
      </c>
      <c r="C3214" s="654">
        <f t="shared" si="48"/>
        <v>9874235624</v>
      </c>
      <c r="D3214" s="57"/>
      <c r="E3214" s="57"/>
      <c r="F3214" s="657">
        <v>335545512</v>
      </c>
      <c r="G3214" s="672">
        <v>484004606</v>
      </c>
      <c r="H3214" s="646">
        <v>47080</v>
      </c>
      <c r="I3214" s="646"/>
      <c r="K3214" s="57"/>
      <c r="L3214" s="57"/>
      <c r="M3214" s="638"/>
      <c r="N3214" s="638"/>
      <c r="O3214" s="57"/>
    </row>
    <row r="3215" spans="1:15">
      <c r="A3215" s="57"/>
      <c r="B3215" s="653">
        <v>46219</v>
      </c>
      <c r="C3215" s="654">
        <f t="shared" si="48"/>
        <v>10078183446</v>
      </c>
      <c r="D3215" s="57"/>
      <c r="E3215" s="57"/>
      <c r="F3215" s="657">
        <v>539493334</v>
      </c>
      <c r="G3215" s="672">
        <v>484034649</v>
      </c>
      <c r="H3215" s="646">
        <v>48570</v>
      </c>
      <c r="I3215" s="646"/>
      <c r="K3215" s="57"/>
      <c r="L3215" s="57"/>
      <c r="M3215" s="638"/>
      <c r="N3215" s="638"/>
      <c r="O3215" s="57"/>
    </row>
    <row r="3216" spans="1:15">
      <c r="A3216" s="57"/>
      <c r="B3216" s="653">
        <v>46220</v>
      </c>
      <c r="C3216" s="654">
        <f t="shared" si="48"/>
        <v>9775571323</v>
      </c>
      <c r="D3216" s="57"/>
      <c r="E3216" s="57"/>
      <c r="F3216" s="657">
        <v>236881211</v>
      </c>
      <c r="G3216" s="672">
        <v>484061575</v>
      </c>
      <c r="H3216" s="646">
        <v>46258</v>
      </c>
      <c r="I3216" s="646"/>
      <c r="K3216" s="57"/>
      <c r="L3216" s="57"/>
      <c r="M3216" s="638"/>
      <c r="N3216" s="638"/>
      <c r="O3216" s="57"/>
    </row>
    <row r="3217" spans="1:15">
      <c r="A3217" s="57"/>
      <c r="B3217" s="653">
        <v>46221</v>
      </c>
      <c r="C3217" s="654">
        <f t="shared" si="48"/>
        <v>9955312872</v>
      </c>
      <c r="D3217" s="57"/>
      <c r="E3217" s="57"/>
      <c r="F3217" s="657">
        <v>416622760</v>
      </c>
      <c r="G3217" s="672">
        <v>484069007</v>
      </c>
      <c r="H3217" s="646">
        <v>49187</v>
      </c>
      <c r="I3217" s="646"/>
      <c r="K3217" s="57"/>
      <c r="L3217" s="57"/>
      <c r="M3217" s="638"/>
      <c r="N3217" s="638"/>
      <c r="O3217" s="57"/>
    </row>
    <row r="3218" spans="1:15">
      <c r="A3218" s="57"/>
      <c r="B3218" s="653">
        <v>46222</v>
      </c>
      <c r="C3218" s="654">
        <f t="shared" si="48"/>
        <v>10134344968</v>
      </c>
      <c r="D3218" s="57"/>
      <c r="E3218" s="57"/>
      <c r="F3218" s="657">
        <v>595654856</v>
      </c>
      <c r="G3218" s="672">
        <v>484113799</v>
      </c>
      <c r="H3218" s="646">
        <v>47758</v>
      </c>
      <c r="I3218" s="646"/>
      <c r="K3218" s="57"/>
      <c r="L3218" s="57"/>
      <c r="M3218" s="638"/>
      <c r="N3218" s="638"/>
      <c r="O3218" s="57"/>
    </row>
    <row r="3219" spans="1:15">
      <c r="A3219" s="57"/>
      <c r="B3219" s="653">
        <v>46223</v>
      </c>
      <c r="C3219" s="654">
        <f t="shared" si="48"/>
        <v>9744777082</v>
      </c>
      <c r="D3219" s="57"/>
      <c r="E3219" s="57"/>
      <c r="F3219" s="657">
        <v>206086970</v>
      </c>
      <c r="G3219" s="672">
        <v>484214490</v>
      </c>
      <c r="H3219" s="646">
        <v>44454</v>
      </c>
      <c r="I3219" s="646"/>
      <c r="K3219" s="57"/>
      <c r="L3219" s="57"/>
      <c r="M3219" s="638"/>
      <c r="N3219" s="638"/>
      <c r="O3219" s="57"/>
    </row>
    <row r="3220" spans="1:15">
      <c r="A3220" s="57"/>
      <c r="B3220" s="653">
        <v>46224</v>
      </c>
      <c r="C3220" s="654">
        <f t="shared" si="48"/>
        <v>10140222170</v>
      </c>
      <c r="D3220" s="57"/>
      <c r="E3220" s="57"/>
      <c r="F3220" s="657">
        <v>601532058</v>
      </c>
      <c r="G3220" s="672">
        <v>484390984</v>
      </c>
      <c r="H3220" s="646">
        <v>44698</v>
      </c>
      <c r="I3220" s="646"/>
      <c r="K3220" s="57"/>
      <c r="L3220" s="57"/>
      <c r="M3220" s="638"/>
      <c r="N3220" s="638"/>
      <c r="O3220" s="57"/>
    </row>
    <row r="3221" spans="1:15">
      <c r="A3221" s="57"/>
      <c r="B3221" s="653">
        <v>46225</v>
      </c>
      <c r="C3221" s="654">
        <f t="shared" si="48"/>
        <v>10368909978</v>
      </c>
      <c r="D3221" s="57"/>
      <c r="E3221" s="57"/>
      <c r="F3221" s="657">
        <v>830219866</v>
      </c>
      <c r="G3221" s="672">
        <v>484496316</v>
      </c>
      <c r="H3221" s="646">
        <v>46717</v>
      </c>
      <c r="I3221" s="646"/>
      <c r="K3221" s="57"/>
      <c r="L3221" s="57"/>
      <c r="M3221" s="638"/>
      <c r="N3221" s="638"/>
      <c r="O3221" s="57"/>
    </row>
    <row r="3222" spans="1:15">
      <c r="A3222" s="57"/>
      <c r="B3222" s="653">
        <v>46226</v>
      </c>
      <c r="C3222" s="654">
        <f t="shared" si="48"/>
        <v>9790285508</v>
      </c>
      <c r="D3222" s="57"/>
      <c r="E3222" s="57"/>
      <c r="F3222" s="657">
        <v>251595396</v>
      </c>
      <c r="G3222" s="672">
        <v>485134298</v>
      </c>
      <c r="H3222" s="646">
        <v>50202</v>
      </c>
      <c r="I3222" s="646"/>
      <c r="K3222" s="57"/>
      <c r="L3222" s="57"/>
      <c r="M3222" s="638"/>
      <c r="N3222" s="638"/>
      <c r="O3222" s="57"/>
    </row>
    <row r="3223" spans="1:15">
      <c r="A3223" s="57"/>
      <c r="B3223" s="653">
        <v>46227</v>
      </c>
      <c r="C3223" s="654">
        <f t="shared" si="48"/>
        <v>10108667292</v>
      </c>
      <c r="D3223" s="57"/>
      <c r="E3223" s="57"/>
      <c r="F3223" s="657">
        <v>569977180</v>
      </c>
      <c r="G3223" s="672">
        <v>485176986</v>
      </c>
      <c r="H3223" s="646">
        <v>47068</v>
      </c>
      <c r="I3223" s="646"/>
      <c r="K3223" s="57"/>
      <c r="L3223" s="57"/>
      <c r="M3223" s="638"/>
      <c r="N3223" s="638"/>
      <c r="O3223" s="57"/>
    </row>
    <row r="3224" spans="1:15">
      <c r="A3224" s="57"/>
      <c r="B3224" s="653">
        <v>46228</v>
      </c>
      <c r="C3224" s="654">
        <f t="shared" si="48"/>
        <v>10205408591</v>
      </c>
      <c r="D3224" s="57"/>
      <c r="E3224" s="57"/>
      <c r="F3224" s="657">
        <v>666718479</v>
      </c>
      <c r="G3224" s="672">
        <v>485278827</v>
      </c>
      <c r="H3224" s="646">
        <v>48129</v>
      </c>
      <c r="I3224" s="646"/>
      <c r="K3224" s="57"/>
      <c r="L3224" s="57"/>
      <c r="M3224" s="638"/>
      <c r="N3224" s="638"/>
      <c r="O3224" s="57"/>
    </row>
    <row r="3225" spans="1:15">
      <c r="A3225" s="57"/>
      <c r="B3225" s="653">
        <v>46229</v>
      </c>
      <c r="C3225" s="654">
        <f t="shared" si="48"/>
        <v>10062167054</v>
      </c>
      <c r="D3225" s="57"/>
      <c r="E3225" s="57"/>
      <c r="F3225" s="657">
        <v>523476942</v>
      </c>
      <c r="G3225" s="672">
        <v>485335629</v>
      </c>
      <c r="H3225" s="646">
        <v>48734</v>
      </c>
      <c r="I3225" s="646"/>
      <c r="K3225" s="57"/>
      <c r="L3225" s="57"/>
      <c r="M3225" s="638"/>
      <c r="N3225" s="638"/>
      <c r="O3225" s="57"/>
    </row>
    <row r="3226" spans="1:15">
      <c r="A3226" s="57"/>
      <c r="B3226" s="653">
        <v>46230</v>
      </c>
      <c r="C3226" s="654">
        <f t="shared" si="48"/>
        <v>10053856387</v>
      </c>
      <c r="D3226" s="57"/>
      <c r="E3226" s="57"/>
      <c r="F3226" s="657">
        <v>515166275</v>
      </c>
      <c r="G3226" s="672">
        <v>485494216</v>
      </c>
      <c r="H3226" s="646">
        <v>48531</v>
      </c>
      <c r="I3226" s="646"/>
      <c r="K3226" s="57"/>
      <c r="L3226" s="57"/>
      <c r="M3226" s="638"/>
      <c r="N3226" s="638"/>
      <c r="O3226" s="57"/>
    </row>
    <row r="3227" spans="1:15">
      <c r="A3227" s="57"/>
      <c r="B3227" s="653">
        <v>46231</v>
      </c>
      <c r="C3227" s="654">
        <f t="shared" si="48"/>
        <v>9682506562</v>
      </c>
      <c r="D3227" s="57"/>
      <c r="E3227" s="57"/>
      <c r="F3227" s="657">
        <v>143816450</v>
      </c>
      <c r="G3227" s="672">
        <v>485541589</v>
      </c>
      <c r="H3227" s="646">
        <v>49679</v>
      </c>
      <c r="I3227" s="646"/>
      <c r="K3227" s="57"/>
      <c r="L3227" s="57"/>
      <c r="M3227" s="638"/>
      <c r="N3227" s="638"/>
      <c r="O3227" s="57"/>
    </row>
    <row r="3228" spans="1:15">
      <c r="A3228" s="57"/>
      <c r="B3228" s="653">
        <v>46232</v>
      </c>
      <c r="C3228" s="654">
        <f t="shared" si="48"/>
        <v>9933370931</v>
      </c>
      <c r="D3228" s="57"/>
      <c r="E3228" s="57"/>
      <c r="F3228" s="657">
        <v>394680819</v>
      </c>
      <c r="G3228" s="672">
        <v>485581068</v>
      </c>
      <c r="H3228" s="646">
        <v>50132</v>
      </c>
      <c r="I3228" s="646"/>
      <c r="K3228" s="57"/>
      <c r="L3228" s="57"/>
      <c r="M3228" s="638"/>
      <c r="N3228" s="638"/>
      <c r="O3228" s="57"/>
    </row>
    <row r="3229" spans="1:15">
      <c r="A3229" s="57"/>
      <c r="B3229" s="653">
        <v>46233</v>
      </c>
      <c r="C3229" s="654">
        <f t="shared" si="48"/>
        <v>9872810356</v>
      </c>
      <c r="D3229" s="57"/>
      <c r="E3229" s="57"/>
      <c r="F3229" s="657">
        <v>334120244</v>
      </c>
      <c r="G3229" s="672">
        <v>485605082</v>
      </c>
      <c r="H3229" s="646">
        <v>43206</v>
      </c>
      <c r="I3229" s="646"/>
      <c r="K3229" s="57"/>
      <c r="L3229" s="57"/>
      <c r="M3229" s="638"/>
      <c r="N3229" s="638"/>
      <c r="O3229" s="57"/>
    </row>
    <row r="3230" spans="1:15">
      <c r="A3230" s="57"/>
      <c r="B3230" s="653">
        <v>46234</v>
      </c>
      <c r="C3230" s="654">
        <f t="shared" si="48"/>
        <v>9834858460</v>
      </c>
      <c r="D3230" s="57"/>
      <c r="E3230" s="57"/>
      <c r="F3230" s="657">
        <v>296168348</v>
      </c>
      <c r="G3230" s="672">
        <v>485826851</v>
      </c>
      <c r="H3230" s="646">
        <v>48824</v>
      </c>
      <c r="I3230" s="646"/>
      <c r="K3230" s="57"/>
      <c r="L3230" s="57"/>
      <c r="M3230" s="638"/>
      <c r="N3230" s="638"/>
      <c r="O3230" s="57"/>
    </row>
    <row r="3231" spans="1:15">
      <c r="A3231" s="57"/>
      <c r="B3231" s="653">
        <v>46235</v>
      </c>
      <c r="C3231" s="654">
        <f t="shared" si="48"/>
        <v>10343690328</v>
      </c>
      <c r="D3231" s="57"/>
      <c r="E3231" s="57"/>
      <c r="F3231" s="657">
        <v>805000216</v>
      </c>
      <c r="G3231" s="672">
        <v>486007282</v>
      </c>
      <c r="H3231" s="646">
        <v>46146</v>
      </c>
      <c r="I3231" s="646"/>
      <c r="K3231" s="57"/>
      <c r="L3231" s="57"/>
      <c r="M3231" s="638"/>
      <c r="N3231" s="638"/>
      <c r="O3231" s="57"/>
    </row>
    <row r="3232" spans="1:15">
      <c r="A3232" s="57"/>
      <c r="B3232" s="653">
        <v>46236</v>
      </c>
      <c r="C3232" s="654">
        <f t="shared" ref="C3232:C3295" si="49">F3232+(F$88*28679+98765)+(G$88*6587+87654)+(E$88*9537+76543)+(J$88*5713+4528)</f>
        <v>10106813047</v>
      </c>
      <c r="D3232" s="57"/>
      <c r="E3232" s="57"/>
      <c r="F3232" s="657">
        <v>568122935</v>
      </c>
      <c r="G3232" s="672">
        <v>486194384</v>
      </c>
      <c r="H3232" s="646">
        <v>50353</v>
      </c>
      <c r="I3232" s="646"/>
      <c r="K3232" s="57"/>
      <c r="L3232" s="57"/>
      <c r="M3232" s="638"/>
      <c r="N3232" s="638"/>
      <c r="O3232" s="57"/>
    </row>
    <row r="3233" spans="1:15">
      <c r="A3233" s="57"/>
      <c r="B3233" s="653">
        <v>46237</v>
      </c>
      <c r="C3233" s="654">
        <f t="shared" si="49"/>
        <v>10320712216</v>
      </c>
      <c r="D3233" s="57"/>
      <c r="E3233" s="57"/>
      <c r="F3233" s="657">
        <v>782022104</v>
      </c>
      <c r="G3233" s="672">
        <v>486233568</v>
      </c>
      <c r="H3233" s="646">
        <v>47151</v>
      </c>
      <c r="I3233" s="646"/>
      <c r="K3233" s="57"/>
      <c r="L3233" s="57"/>
      <c r="M3233" s="638"/>
      <c r="N3233" s="638"/>
      <c r="O3233" s="57"/>
    </row>
    <row r="3234" spans="1:15">
      <c r="A3234" s="57"/>
      <c r="B3234" s="653">
        <v>46238</v>
      </c>
      <c r="C3234" s="654">
        <f t="shared" si="49"/>
        <v>10176241659</v>
      </c>
      <c r="D3234" s="57"/>
      <c r="E3234" s="57"/>
      <c r="F3234" s="657">
        <v>637551547</v>
      </c>
      <c r="G3234" s="672">
        <v>486374176</v>
      </c>
      <c r="H3234" s="646">
        <v>49870</v>
      </c>
      <c r="I3234" s="646"/>
      <c r="K3234" s="57"/>
      <c r="L3234" s="57"/>
      <c r="M3234" s="638"/>
      <c r="N3234" s="638"/>
      <c r="O3234" s="57"/>
    </row>
    <row r="3235" spans="1:15">
      <c r="A3235" s="57"/>
      <c r="B3235" s="653">
        <v>46239</v>
      </c>
      <c r="C3235" s="654">
        <f t="shared" si="49"/>
        <v>10429774401</v>
      </c>
      <c r="D3235" s="57"/>
      <c r="E3235" s="57"/>
      <c r="F3235" s="657">
        <v>891084289</v>
      </c>
      <c r="G3235" s="672">
        <v>486558272</v>
      </c>
      <c r="H3235" s="646">
        <v>43189</v>
      </c>
      <c r="I3235" s="646"/>
      <c r="K3235" s="57"/>
      <c r="L3235" s="57"/>
      <c r="M3235" s="638"/>
      <c r="N3235" s="638"/>
      <c r="O3235" s="57"/>
    </row>
    <row r="3236" spans="1:15">
      <c r="A3236" s="57"/>
      <c r="B3236" s="653">
        <v>46240</v>
      </c>
      <c r="C3236" s="654">
        <f t="shared" si="49"/>
        <v>10236634063</v>
      </c>
      <c r="D3236" s="57"/>
      <c r="E3236" s="57"/>
      <c r="F3236" s="657">
        <v>697943951</v>
      </c>
      <c r="G3236" s="672">
        <v>486562713</v>
      </c>
      <c r="H3236" s="646">
        <v>46121</v>
      </c>
      <c r="I3236" s="646"/>
      <c r="K3236" s="57"/>
      <c r="L3236" s="57"/>
      <c r="M3236" s="638"/>
      <c r="N3236" s="638"/>
      <c r="O3236" s="57"/>
    </row>
    <row r="3237" spans="1:15">
      <c r="A3237" s="57"/>
      <c r="B3237" s="653">
        <v>46241</v>
      </c>
      <c r="C3237" s="654">
        <f t="shared" si="49"/>
        <v>9801071156</v>
      </c>
      <c r="D3237" s="57"/>
      <c r="E3237" s="57"/>
      <c r="F3237" s="657">
        <v>262381044</v>
      </c>
      <c r="G3237" s="672">
        <v>486861366</v>
      </c>
      <c r="H3237" s="646">
        <v>44306</v>
      </c>
      <c r="I3237" s="646"/>
      <c r="K3237" s="57"/>
      <c r="L3237" s="57"/>
      <c r="M3237" s="638"/>
      <c r="N3237" s="638"/>
      <c r="O3237" s="57"/>
    </row>
    <row r="3238" spans="1:15">
      <c r="A3238" s="57"/>
      <c r="B3238" s="653">
        <v>46242</v>
      </c>
      <c r="C3238" s="654">
        <f t="shared" si="49"/>
        <v>9644256559</v>
      </c>
      <c r="D3238" s="57"/>
      <c r="E3238" s="57"/>
      <c r="F3238" s="657">
        <v>105566447</v>
      </c>
      <c r="G3238" s="672">
        <v>487118963</v>
      </c>
      <c r="H3238" s="646">
        <v>48732</v>
      </c>
      <c r="I3238" s="646"/>
      <c r="K3238" s="57"/>
      <c r="L3238" s="57"/>
      <c r="M3238" s="638"/>
      <c r="N3238" s="638"/>
      <c r="O3238" s="57"/>
    </row>
    <row r="3239" spans="1:15">
      <c r="A3239" s="57"/>
      <c r="B3239" s="653">
        <v>46243</v>
      </c>
      <c r="C3239" s="654">
        <f t="shared" si="49"/>
        <v>10201906264</v>
      </c>
      <c r="D3239" s="57"/>
      <c r="E3239" s="57"/>
      <c r="F3239" s="657">
        <v>663216152</v>
      </c>
      <c r="G3239" s="672">
        <v>487352411</v>
      </c>
      <c r="H3239" s="646">
        <v>47519</v>
      </c>
      <c r="I3239" s="646"/>
      <c r="K3239" s="57"/>
      <c r="L3239" s="57"/>
      <c r="M3239" s="638"/>
      <c r="N3239" s="638"/>
      <c r="O3239" s="57"/>
    </row>
    <row r="3240" spans="1:15">
      <c r="A3240" s="57"/>
      <c r="B3240" s="653">
        <v>46244</v>
      </c>
      <c r="C3240" s="654">
        <f t="shared" si="49"/>
        <v>10360127923</v>
      </c>
      <c r="D3240" s="57"/>
      <c r="E3240" s="57"/>
      <c r="F3240" s="657">
        <v>821437811</v>
      </c>
      <c r="G3240" s="672">
        <v>487512199</v>
      </c>
      <c r="H3240" s="646">
        <v>45379</v>
      </c>
      <c r="I3240" s="646"/>
      <c r="K3240" s="57"/>
      <c r="L3240" s="57"/>
      <c r="M3240" s="638"/>
      <c r="N3240" s="638"/>
      <c r="O3240" s="57"/>
    </row>
    <row r="3241" spans="1:15">
      <c r="A3241" s="57"/>
      <c r="B3241" s="653">
        <v>46245</v>
      </c>
      <c r="C3241" s="654">
        <f t="shared" si="49"/>
        <v>10077452830</v>
      </c>
      <c r="D3241" s="57"/>
      <c r="E3241" s="57"/>
      <c r="F3241" s="657">
        <v>538762718</v>
      </c>
      <c r="G3241" s="672">
        <v>487618695</v>
      </c>
      <c r="H3241" s="646">
        <v>47509</v>
      </c>
      <c r="I3241" s="646"/>
      <c r="K3241" s="57"/>
      <c r="L3241" s="57"/>
      <c r="M3241" s="638"/>
      <c r="N3241" s="638"/>
      <c r="O3241" s="57"/>
    </row>
    <row r="3242" spans="1:15">
      <c r="A3242" s="57"/>
      <c r="B3242" s="653">
        <v>46246</v>
      </c>
      <c r="C3242" s="654">
        <f t="shared" si="49"/>
        <v>10260628673</v>
      </c>
      <c r="D3242" s="57"/>
      <c r="E3242" s="57"/>
      <c r="F3242" s="657">
        <v>721938561</v>
      </c>
      <c r="G3242" s="672">
        <v>487715752</v>
      </c>
      <c r="H3242" s="646">
        <v>48189</v>
      </c>
      <c r="I3242" s="646"/>
      <c r="K3242" s="57"/>
      <c r="L3242" s="57"/>
      <c r="M3242" s="638"/>
      <c r="N3242" s="638"/>
      <c r="O3242" s="57"/>
    </row>
    <row r="3243" spans="1:15">
      <c r="A3243" s="57"/>
      <c r="B3243" s="653">
        <v>46247</v>
      </c>
      <c r="C3243" s="654">
        <f t="shared" si="49"/>
        <v>10263244295</v>
      </c>
      <c r="D3243" s="57"/>
      <c r="E3243" s="57"/>
      <c r="F3243" s="657">
        <v>724554183</v>
      </c>
      <c r="G3243" s="672">
        <v>487806083</v>
      </c>
      <c r="H3243" s="646">
        <v>50342</v>
      </c>
      <c r="I3243" s="646"/>
      <c r="K3243" s="57"/>
      <c r="L3243" s="57"/>
      <c r="M3243" s="638"/>
      <c r="N3243" s="638"/>
      <c r="O3243" s="57"/>
    </row>
    <row r="3244" spans="1:15">
      <c r="A3244" s="57"/>
      <c r="B3244" s="653">
        <v>46248</v>
      </c>
      <c r="C3244" s="654">
        <f t="shared" si="49"/>
        <v>9909891208</v>
      </c>
      <c r="D3244" s="57"/>
      <c r="E3244" s="57"/>
      <c r="F3244" s="657">
        <v>371201096</v>
      </c>
      <c r="G3244" s="672">
        <v>487884088</v>
      </c>
      <c r="H3244" s="646">
        <v>45603</v>
      </c>
      <c r="I3244" s="646"/>
      <c r="K3244" s="57"/>
      <c r="L3244" s="57"/>
      <c r="M3244" s="638"/>
      <c r="N3244" s="638"/>
      <c r="O3244" s="57"/>
    </row>
    <row r="3245" spans="1:15">
      <c r="A3245" s="57"/>
      <c r="B3245" s="653">
        <v>46249</v>
      </c>
      <c r="C3245" s="654">
        <f t="shared" si="49"/>
        <v>10215957934</v>
      </c>
      <c r="D3245" s="57"/>
      <c r="E3245" s="57"/>
      <c r="F3245" s="657">
        <v>677267822</v>
      </c>
      <c r="G3245" s="672">
        <v>487922767</v>
      </c>
      <c r="H3245" s="646">
        <v>43040</v>
      </c>
      <c r="I3245" s="646"/>
      <c r="K3245" s="57"/>
      <c r="L3245" s="57"/>
      <c r="M3245" s="638"/>
      <c r="N3245" s="638"/>
      <c r="O3245" s="57"/>
    </row>
    <row r="3246" spans="1:15">
      <c r="A3246" s="57"/>
      <c r="B3246" s="653">
        <v>46250</v>
      </c>
      <c r="C3246" s="654">
        <f t="shared" si="49"/>
        <v>10530887924</v>
      </c>
      <c r="D3246" s="57"/>
      <c r="E3246" s="57"/>
      <c r="F3246" s="657">
        <v>992197812</v>
      </c>
      <c r="G3246" s="672">
        <v>488152172</v>
      </c>
      <c r="H3246" s="646">
        <v>49829</v>
      </c>
      <c r="I3246" s="646"/>
      <c r="K3246" s="57"/>
      <c r="L3246" s="57"/>
      <c r="M3246" s="638"/>
      <c r="N3246" s="638"/>
      <c r="O3246" s="57"/>
    </row>
    <row r="3247" spans="1:15">
      <c r="A3247" s="57"/>
      <c r="B3247" s="653">
        <v>46251</v>
      </c>
      <c r="C3247" s="654">
        <f t="shared" si="49"/>
        <v>10036710328</v>
      </c>
      <c r="D3247" s="57"/>
      <c r="E3247" s="57"/>
      <c r="F3247" s="657">
        <v>498020216</v>
      </c>
      <c r="G3247" s="672">
        <v>488243318</v>
      </c>
      <c r="H3247" s="646">
        <v>47311</v>
      </c>
      <c r="I3247" s="646"/>
      <c r="K3247" s="57"/>
      <c r="L3247" s="57"/>
      <c r="M3247" s="638"/>
      <c r="N3247" s="638"/>
      <c r="O3247" s="57"/>
    </row>
    <row r="3248" spans="1:15">
      <c r="A3248" s="57"/>
      <c r="B3248" s="653">
        <v>46252</v>
      </c>
      <c r="C3248" s="654">
        <f t="shared" si="49"/>
        <v>10392944330</v>
      </c>
      <c r="D3248" s="57"/>
      <c r="E3248" s="57"/>
      <c r="F3248" s="657">
        <v>854254218</v>
      </c>
      <c r="G3248" s="672">
        <v>488678761</v>
      </c>
      <c r="H3248" s="646">
        <v>45301</v>
      </c>
      <c r="I3248" s="646"/>
      <c r="K3248" s="57"/>
      <c r="L3248" s="57"/>
      <c r="M3248" s="638"/>
      <c r="N3248" s="638"/>
      <c r="O3248" s="57"/>
    </row>
    <row r="3249" spans="1:15">
      <c r="A3249" s="57"/>
      <c r="B3249" s="653">
        <v>46253</v>
      </c>
      <c r="C3249" s="654">
        <f t="shared" si="49"/>
        <v>9869153821</v>
      </c>
      <c r="D3249" s="57"/>
      <c r="E3249" s="57"/>
      <c r="F3249" s="657">
        <v>330463709</v>
      </c>
      <c r="G3249" s="672">
        <v>488866099</v>
      </c>
      <c r="H3249" s="646">
        <v>49348</v>
      </c>
      <c r="I3249" s="646"/>
      <c r="K3249" s="57"/>
      <c r="L3249" s="57"/>
      <c r="M3249" s="638"/>
      <c r="N3249" s="638"/>
      <c r="O3249" s="57"/>
    </row>
    <row r="3250" spans="1:15">
      <c r="A3250" s="57"/>
      <c r="B3250" s="653">
        <v>46254</v>
      </c>
      <c r="C3250" s="654">
        <f t="shared" si="49"/>
        <v>10234106403</v>
      </c>
      <c r="D3250" s="57"/>
      <c r="E3250" s="57"/>
      <c r="F3250" s="657">
        <v>695416291</v>
      </c>
      <c r="G3250" s="672">
        <v>488903936</v>
      </c>
      <c r="H3250" s="646">
        <v>46720</v>
      </c>
      <c r="I3250" s="646"/>
      <c r="K3250" s="57"/>
      <c r="L3250" s="57"/>
      <c r="M3250" s="638"/>
      <c r="N3250" s="638"/>
      <c r="O3250" s="57"/>
    </row>
    <row r="3251" spans="1:15">
      <c r="A3251" s="57"/>
      <c r="B3251" s="653">
        <v>46255</v>
      </c>
      <c r="C3251" s="654">
        <f t="shared" si="49"/>
        <v>9692331661</v>
      </c>
      <c r="D3251" s="57"/>
      <c r="E3251" s="57"/>
      <c r="F3251" s="657">
        <v>153641549</v>
      </c>
      <c r="G3251" s="672">
        <v>489047475</v>
      </c>
      <c r="H3251" s="646">
        <v>48122</v>
      </c>
      <c r="I3251" s="646"/>
      <c r="K3251" s="57"/>
      <c r="L3251" s="57"/>
      <c r="M3251" s="638"/>
      <c r="N3251" s="638"/>
      <c r="O3251" s="57"/>
    </row>
    <row r="3252" spans="1:15">
      <c r="A3252" s="57"/>
      <c r="B3252" s="653">
        <v>46256</v>
      </c>
      <c r="C3252" s="654">
        <f t="shared" si="49"/>
        <v>10310373487</v>
      </c>
      <c r="D3252" s="57"/>
      <c r="E3252" s="57"/>
      <c r="F3252" s="657">
        <v>771683375</v>
      </c>
      <c r="G3252" s="672">
        <v>489384316</v>
      </c>
      <c r="H3252" s="646">
        <v>48860</v>
      </c>
      <c r="I3252" s="646"/>
      <c r="K3252" s="57"/>
      <c r="L3252" s="57"/>
      <c r="M3252" s="638"/>
      <c r="N3252" s="638"/>
      <c r="O3252" s="57"/>
    </row>
    <row r="3253" spans="1:15">
      <c r="A3253" s="57"/>
      <c r="B3253" s="653">
        <v>46257</v>
      </c>
      <c r="C3253" s="654">
        <f t="shared" si="49"/>
        <v>9874856500</v>
      </c>
      <c r="D3253" s="57"/>
      <c r="E3253" s="57"/>
      <c r="F3253" s="657">
        <v>336166388</v>
      </c>
      <c r="G3253" s="672">
        <v>489384424</v>
      </c>
      <c r="H3253" s="646">
        <v>48534</v>
      </c>
      <c r="I3253" s="646"/>
      <c r="K3253" s="57"/>
      <c r="L3253" s="57"/>
      <c r="M3253" s="638"/>
      <c r="N3253" s="638"/>
      <c r="O3253" s="57"/>
    </row>
    <row r="3254" spans="1:15">
      <c r="A3254" s="57"/>
      <c r="B3254" s="653">
        <v>46258</v>
      </c>
      <c r="C3254" s="654">
        <f t="shared" si="49"/>
        <v>10022751687</v>
      </c>
      <c r="D3254" s="57"/>
      <c r="E3254" s="57"/>
      <c r="F3254" s="657">
        <v>484061575</v>
      </c>
      <c r="G3254" s="672">
        <v>489470915</v>
      </c>
      <c r="H3254" s="646">
        <v>48613</v>
      </c>
      <c r="I3254" s="646"/>
      <c r="K3254" s="57"/>
      <c r="L3254" s="57"/>
      <c r="M3254" s="638"/>
      <c r="N3254" s="638"/>
      <c r="O3254" s="57"/>
    </row>
    <row r="3255" spans="1:15">
      <c r="A3255" s="57"/>
      <c r="B3255" s="653">
        <v>46259</v>
      </c>
      <c r="C3255" s="654">
        <f t="shared" si="49"/>
        <v>9805658362</v>
      </c>
      <c r="D3255" s="57"/>
      <c r="E3255" s="57"/>
      <c r="F3255" s="657">
        <v>266968250</v>
      </c>
      <c r="G3255" s="672">
        <v>489614737</v>
      </c>
      <c r="H3255" s="646">
        <v>43874</v>
      </c>
      <c r="I3255" s="646"/>
      <c r="K3255" s="57"/>
      <c r="L3255" s="57"/>
      <c r="M3255" s="638"/>
      <c r="N3255" s="638"/>
      <c r="O3255" s="57"/>
    </row>
    <row r="3256" spans="1:15">
      <c r="A3256" s="57"/>
      <c r="B3256" s="653">
        <v>46260</v>
      </c>
      <c r="C3256" s="654">
        <f t="shared" si="49"/>
        <v>10165508990</v>
      </c>
      <c r="D3256" s="57"/>
      <c r="E3256" s="57"/>
      <c r="F3256" s="657">
        <v>626818878</v>
      </c>
      <c r="G3256" s="672">
        <v>489641497</v>
      </c>
      <c r="H3256" s="646">
        <v>45091</v>
      </c>
      <c r="I3256" s="646"/>
      <c r="K3256" s="57"/>
      <c r="L3256" s="57"/>
      <c r="M3256" s="638"/>
      <c r="N3256" s="638"/>
      <c r="O3256" s="57"/>
    </row>
    <row r="3257" spans="1:15">
      <c r="A3257" s="57"/>
      <c r="B3257" s="653">
        <v>46261</v>
      </c>
      <c r="C3257" s="654">
        <f t="shared" si="49"/>
        <v>10224482733</v>
      </c>
      <c r="D3257" s="57"/>
      <c r="E3257" s="57"/>
      <c r="F3257" s="657">
        <v>685792621</v>
      </c>
      <c r="G3257" s="672">
        <v>489971783</v>
      </c>
      <c r="H3257" s="646">
        <v>46130</v>
      </c>
      <c r="I3257" s="646"/>
      <c r="K3257" s="57"/>
      <c r="L3257" s="57"/>
      <c r="M3257" s="638"/>
      <c r="N3257" s="638"/>
      <c r="O3257" s="57"/>
    </row>
    <row r="3258" spans="1:15">
      <c r="A3258" s="57"/>
      <c r="B3258" s="653">
        <v>46262</v>
      </c>
      <c r="C3258" s="654">
        <f t="shared" si="49"/>
        <v>10534229769</v>
      </c>
      <c r="D3258" s="57"/>
      <c r="E3258" s="57"/>
      <c r="F3258" s="657">
        <v>995539657</v>
      </c>
      <c r="G3258" s="672">
        <v>490076197</v>
      </c>
      <c r="H3258" s="646">
        <v>48170</v>
      </c>
      <c r="I3258" s="646"/>
      <c r="K3258" s="57"/>
      <c r="L3258" s="57"/>
      <c r="M3258" s="638"/>
      <c r="N3258" s="638"/>
      <c r="O3258" s="57"/>
    </row>
    <row r="3259" spans="1:15">
      <c r="A3259" s="57"/>
      <c r="B3259" s="653">
        <v>46263</v>
      </c>
      <c r="C3259" s="654">
        <f t="shared" si="49"/>
        <v>9880521709</v>
      </c>
      <c r="D3259" s="57"/>
      <c r="E3259" s="57"/>
      <c r="F3259" s="657">
        <v>341831597</v>
      </c>
      <c r="G3259" s="672">
        <v>490315657</v>
      </c>
      <c r="H3259" s="646">
        <v>50217</v>
      </c>
      <c r="I3259" s="646"/>
      <c r="K3259" s="57"/>
      <c r="L3259" s="57"/>
      <c r="M3259" s="638"/>
      <c r="N3259" s="638"/>
      <c r="O3259" s="57"/>
    </row>
    <row r="3260" spans="1:15">
      <c r="A3260" s="57"/>
      <c r="B3260" s="653">
        <v>46264</v>
      </c>
      <c r="C3260" s="654">
        <f t="shared" si="49"/>
        <v>9678706814</v>
      </c>
      <c r="D3260" s="57"/>
      <c r="E3260" s="57"/>
      <c r="F3260" s="657">
        <v>140016702</v>
      </c>
      <c r="G3260" s="672">
        <v>490346258</v>
      </c>
      <c r="H3260" s="646">
        <v>47440</v>
      </c>
      <c r="I3260" s="646"/>
      <c r="K3260" s="57"/>
      <c r="L3260" s="57"/>
      <c r="M3260" s="638"/>
      <c r="N3260" s="638"/>
      <c r="O3260" s="57"/>
    </row>
    <row r="3261" spans="1:15">
      <c r="A3261" s="57"/>
      <c r="B3261" s="653">
        <v>46265</v>
      </c>
      <c r="C3261" s="654">
        <f t="shared" si="49"/>
        <v>10318379253</v>
      </c>
      <c r="D3261" s="57"/>
      <c r="E3261" s="57"/>
      <c r="F3261" s="657">
        <v>779689141</v>
      </c>
      <c r="G3261" s="672">
        <v>490480103</v>
      </c>
      <c r="H3261" s="646">
        <v>44066</v>
      </c>
      <c r="I3261" s="646"/>
      <c r="K3261" s="57"/>
      <c r="L3261" s="57"/>
      <c r="M3261" s="638"/>
      <c r="N3261" s="638"/>
      <c r="O3261" s="57"/>
    </row>
    <row r="3262" spans="1:15">
      <c r="A3262" s="57"/>
      <c r="B3262" s="653">
        <v>46266</v>
      </c>
      <c r="C3262" s="654">
        <f t="shared" si="49"/>
        <v>10383932814</v>
      </c>
      <c r="D3262" s="57"/>
      <c r="E3262" s="57"/>
      <c r="F3262" s="657">
        <v>845242702</v>
      </c>
      <c r="G3262" s="672">
        <v>490542264</v>
      </c>
      <c r="H3262" s="646">
        <v>45253</v>
      </c>
      <c r="I3262" s="646"/>
      <c r="K3262" s="57"/>
      <c r="L3262" s="57"/>
      <c r="M3262" s="638"/>
      <c r="N3262" s="638"/>
      <c r="O3262" s="57"/>
    </row>
    <row r="3263" spans="1:15">
      <c r="A3263" s="57"/>
      <c r="B3263" s="653">
        <v>46267</v>
      </c>
      <c r="C3263" s="654">
        <f t="shared" si="49"/>
        <v>10400413200</v>
      </c>
      <c r="D3263" s="57"/>
      <c r="E3263" s="57"/>
      <c r="F3263" s="657">
        <v>861723088</v>
      </c>
      <c r="G3263" s="672">
        <v>490620526</v>
      </c>
      <c r="H3263" s="646">
        <v>47684</v>
      </c>
      <c r="I3263" s="646"/>
      <c r="K3263" s="57"/>
      <c r="L3263" s="57"/>
      <c r="M3263" s="638"/>
      <c r="N3263" s="638"/>
      <c r="O3263" s="57"/>
    </row>
    <row r="3264" spans="1:15">
      <c r="A3264" s="57"/>
      <c r="B3264" s="653">
        <v>46268</v>
      </c>
      <c r="C3264" s="654">
        <f t="shared" si="49"/>
        <v>10146881369</v>
      </c>
      <c r="D3264" s="57"/>
      <c r="E3264" s="57"/>
      <c r="F3264" s="657">
        <v>608191257</v>
      </c>
      <c r="G3264" s="672">
        <v>490691631</v>
      </c>
      <c r="H3264" s="646">
        <v>44673</v>
      </c>
      <c r="I3264" s="646"/>
      <c r="K3264" s="57"/>
      <c r="L3264" s="57"/>
      <c r="M3264" s="638"/>
      <c r="N3264" s="638"/>
      <c r="O3264" s="57"/>
    </row>
    <row r="3265" spans="1:15">
      <c r="A3265" s="57"/>
      <c r="B3265" s="653">
        <v>46269</v>
      </c>
      <c r="C3265" s="654">
        <f t="shared" si="49"/>
        <v>9834625234</v>
      </c>
      <c r="D3265" s="57"/>
      <c r="E3265" s="57"/>
      <c r="F3265" s="657">
        <v>295935122</v>
      </c>
      <c r="G3265" s="672">
        <v>490815014</v>
      </c>
      <c r="H3265" s="646">
        <v>44672</v>
      </c>
      <c r="I3265" s="646"/>
      <c r="K3265" s="57"/>
      <c r="L3265" s="57"/>
      <c r="M3265" s="638"/>
      <c r="N3265" s="638"/>
      <c r="O3265" s="57"/>
    </row>
    <row r="3266" spans="1:15">
      <c r="A3266" s="57"/>
      <c r="B3266" s="653">
        <v>46270</v>
      </c>
      <c r="C3266" s="654">
        <f t="shared" si="49"/>
        <v>9741661018</v>
      </c>
      <c r="D3266" s="57"/>
      <c r="E3266" s="57"/>
      <c r="F3266" s="657">
        <v>202970906</v>
      </c>
      <c r="G3266" s="672">
        <v>491346923</v>
      </c>
      <c r="H3266" s="646">
        <v>43325</v>
      </c>
      <c r="I3266" s="646"/>
      <c r="K3266" s="57"/>
      <c r="L3266" s="57"/>
      <c r="M3266" s="638"/>
      <c r="N3266" s="638"/>
      <c r="O3266" s="57"/>
    </row>
    <row r="3267" spans="1:15">
      <c r="A3267" s="57"/>
      <c r="B3267" s="653">
        <v>46271</v>
      </c>
      <c r="C3267" s="654">
        <f t="shared" si="49"/>
        <v>10261124399</v>
      </c>
      <c r="D3267" s="57"/>
      <c r="E3267" s="57"/>
      <c r="F3267" s="657">
        <v>722434287</v>
      </c>
      <c r="G3267" s="672">
        <v>491392565</v>
      </c>
      <c r="H3267" s="646">
        <v>47599</v>
      </c>
      <c r="I3267" s="646"/>
      <c r="K3267" s="57"/>
      <c r="L3267" s="57"/>
      <c r="M3267" s="638"/>
      <c r="N3267" s="638"/>
      <c r="O3267" s="57"/>
    </row>
    <row r="3268" spans="1:15">
      <c r="A3268" s="57"/>
      <c r="B3268" s="653">
        <v>46272</v>
      </c>
      <c r="C3268" s="654">
        <f t="shared" si="49"/>
        <v>9997306470</v>
      </c>
      <c r="D3268" s="57"/>
      <c r="E3268" s="57"/>
      <c r="F3268" s="657">
        <v>458616358</v>
      </c>
      <c r="G3268" s="672">
        <v>491396914</v>
      </c>
      <c r="H3268" s="646">
        <v>49875</v>
      </c>
      <c r="I3268" s="646"/>
      <c r="K3268" s="57"/>
      <c r="L3268" s="57"/>
      <c r="M3268" s="638"/>
      <c r="N3268" s="638"/>
      <c r="O3268" s="57"/>
    </row>
    <row r="3269" spans="1:15">
      <c r="A3269" s="57"/>
      <c r="B3269" s="653">
        <v>46273</v>
      </c>
      <c r="C3269" s="654">
        <f t="shared" si="49"/>
        <v>9669319089</v>
      </c>
      <c r="D3269" s="57"/>
      <c r="E3269" s="57"/>
      <c r="F3269" s="657">
        <v>130628977</v>
      </c>
      <c r="G3269" s="672">
        <v>491500717</v>
      </c>
      <c r="H3269" s="646">
        <v>43943</v>
      </c>
      <c r="I3269" s="646"/>
      <c r="K3269" s="57"/>
      <c r="L3269" s="57"/>
      <c r="M3269" s="638"/>
      <c r="N3269" s="638"/>
      <c r="O3269" s="57"/>
    </row>
    <row r="3270" spans="1:15">
      <c r="A3270" s="57"/>
      <c r="B3270" s="653">
        <v>46274</v>
      </c>
      <c r="C3270" s="654">
        <f t="shared" si="49"/>
        <v>9798396133</v>
      </c>
      <c r="D3270" s="57"/>
      <c r="E3270" s="57"/>
      <c r="F3270" s="657">
        <v>259706021</v>
      </c>
      <c r="G3270" s="672">
        <v>491520569</v>
      </c>
      <c r="H3270" s="646">
        <v>48969</v>
      </c>
      <c r="I3270" s="646"/>
      <c r="K3270" s="57"/>
      <c r="L3270" s="57"/>
      <c r="M3270" s="638"/>
      <c r="N3270" s="638"/>
      <c r="O3270" s="57"/>
    </row>
    <row r="3271" spans="1:15">
      <c r="A3271" s="57"/>
      <c r="B3271" s="653">
        <v>46275</v>
      </c>
      <c r="C3271" s="654">
        <f t="shared" si="49"/>
        <v>10080894246</v>
      </c>
      <c r="D3271" s="57"/>
      <c r="E3271" s="57"/>
      <c r="F3271" s="657">
        <v>542204134</v>
      </c>
      <c r="G3271" s="672">
        <v>491710403</v>
      </c>
      <c r="H3271" s="646">
        <v>45315</v>
      </c>
      <c r="I3271" s="646"/>
      <c r="K3271" s="57"/>
      <c r="L3271" s="57"/>
      <c r="M3271" s="638"/>
      <c r="N3271" s="638"/>
      <c r="O3271" s="57"/>
    </row>
    <row r="3272" spans="1:15">
      <c r="A3272" s="57"/>
      <c r="B3272" s="653">
        <v>46276</v>
      </c>
      <c r="C3272" s="654">
        <f t="shared" si="49"/>
        <v>10261245314</v>
      </c>
      <c r="D3272" s="57"/>
      <c r="E3272" s="57"/>
      <c r="F3272" s="657">
        <v>722555202</v>
      </c>
      <c r="G3272" s="672">
        <v>491885167</v>
      </c>
      <c r="H3272" s="646">
        <v>43975</v>
      </c>
      <c r="I3272" s="646"/>
      <c r="K3272" s="57"/>
      <c r="L3272" s="57"/>
      <c r="M3272" s="638"/>
      <c r="N3272" s="638"/>
      <c r="O3272" s="57"/>
    </row>
    <row r="3273" spans="1:15">
      <c r="A3273" s="57"/>
      <c r="B3273" s="653">
        <v>46277</v>
      </c>
      <c r="C3273" s="654">
        <f t="shared" si="49"/>
        <v>9909764557</v>
      </c>
      <c r="D3273" s="57"/>
      <c r="E3273" s="57"/>
      <c r="F3273" s="657">
        <v>371074445</v>
      </c>
      <c r="G3273" s="672">
        <v>492078538</v>
      </c>
      <c r="H3273" s="646">
        <v>45686</v>
      </c>
      <c r="I3273" s="646"/>
      <c r="K3273" s="57"/>
      <c r="L3273" s="57"/>
      <c r="M3273" s="638"/>
      <c r="N3273" s="638"/>
      <c r="O3273" s="57"/>
    </row>
    <row r="3274" spans="1:15">
      <c r="A3274" s="57"/>
      <c r="B3274" s="653">
        <v>46278</v>
      </c>
      <c r="C3274" s="654">
        <f t="shared" si="49"/>
        <v>9762362679</v>
      </c>
      <c r="D3274" s="57"/>
      <c r="E3274" s="57"/>
      <c r="F3274" s="657">
        <v>223672567</v>
      </c>
      <c r="G3274" s="672">
        <v>492104804</v>
      </c>
      <c r="H3274" s="646">
        <v>48687</v>
      </c>
      <c r="I3274" s="646"/>
      <c r="K3274" s="57"/>
      <c r="L3274" s="57"/>
      <c r="M3274" s="638"/>
      <c r="N3274" s="638"/>
      <c r="O3274" s="57"/>
    </row>
    <row r="3275" spans="1:15">
      <c r="A3275" s="57"/>
      <c r="B3275" s="653">
        <v>46279</v>
      </c>
      <c r="C3275" s="654">
        <f t="shared" si="49"/>
        <v>10414460868</v>
      </c>
      <c r="D3275" s="57"/>
      <c r="E3275" s="57"/>
      <c r="F3275" s="657">
        <v>875770756</v>
      </c>
      <c r="G3275" s="672">
        <v>492197777</v>
      </c>
      <c r="H3275" s="646">
        <v>48035</v>
      </c>
      <c r="I3275" s="646"/>
      <c r="K3275" s="57"/>
      <c r="L3275" s="57"/>
      <c r="M3275" s="638"/>
      <c r="N3275" s="638"/>
      <c r="O3275" s="57"/>
    </row>
    <row r="3276" spans="1:15">
      <c r="A3276" s="57"/>
      <c r="B3276" s="653">
        <v>46280</v>
      </c>
      <c r="C3276" s="654">
        <f t="shared" si="49"/>
        <v>10436632728</v>
      </c>
      <c r="D3276" s="57"/>
      <c r="E3276" s="57"/>
      <c r="F3276" s="657">
        <v>897942616</v>
      </c>
      <c r="G3276" s="672">
        <v>492522375</v>
      </c>
      <c r="H3276" s="646">
        <v>44296</v>
      </c>
      <c r="I3276" s="646"/>
      <c r="K3276" s="57"/>
      <c r="L3276" s="57"/>
      <c r="M3276" s="638"/>
      <c r="N3276" s="638"/>
      <c r="O3276" s="57"/>
    </row>
    <row r="3277" spans="1:15">
      <c r="A3277" s="57"/>
      <c r="B3277" s="653">
        <v>46281</v>
      </c>
      <c r="C3277" s="654">
        <f t="shared" si="49"/>
        <v>10506794351</v>
      </c>
      <c r="D3277" s="57"/>
      <c r="E3277" s="57"/>
      <c r="F3277" s="657">
        <v>968104239</v>
      </c>
      <c r="G3277" s="672">
        <v>492761313</v>
      </c>
      <c r="H3277" s="646">
        <v>46186</v>
      </c>
      <c r="I3277" s="646"/>
      <c r="K3277" s="57"/>
      <c r="L3277" s="57"/>
      <c r="M3277" s="638"/>
      <c r="N3277" s="638"/>
      <c r="O3277" s="57"/>
    </row>
    <row r="3278" spans="1:15">
      <c r="A3278" s="57"/>
      <c r="B3278" s="653">
        <v>46282</v>
      </c>
      <c r="C3278" s="654">
        <f t="shared" si="49"/>
        <v>9756119556</v>
      </c>
      <c r="D3278" s="57"/>
      <c r="E3278" s="57"/>
      <c r="F3278" s="657">
        <v>217429444</v>
      </c>
      <c r="G3278" s="672">
        <v>492877931</v>
      </c>
      <c r="H3278" s="646">
        <v>43092</v>
      </c>
      <c r="I3278" s="646"/>
      <c r="K3278" s="57"/>
      <c r="L3278" s="57"/>
      <c r="M3278" s="638"/>
      <c r="N3278" s="638"/>
      <c r="O3278" s="57"/>
    </row>
    <row r="3279" spans="1:15">
      <c r="A3279" s="57"/>
      <c r="B3279" s="653">
        <v>46283</v>
      </c>
      <c r="C3279" s="654">
        <f t="shared" si="49"/>
        <v>9978384675</v>
      </c>
      <c r="D3279" s="57"/>
      <c r="E3279" s="57"/>
      <c r="F3279" s="657">
        <v>439694563</v>
      </c>
      <c r="G3279" s="672">
        <v>493020236</v>
      </c>
      <c r="H3279" s="646">
        <v>50124</v>
      </c>
      <c r="I3279" s="646"/>
      <c r="K3279" s="57"/>
      <c r="L3279" s="57"/>
      <c r="M3279" s="638"/>
      <c r="N3279" s="638"/>
      <c r="O3279" s="57"/>
    </row>
    <row r="3280" spans="1:15">
      <c r="A3280" s="57"/>
      <c r="B3280" s="653">
        <v>46284</v>
      </c>
      <c r="C3280" s="654">
        <f t="shared" si="49"/>
        <v>10283271710</v>
      </c>
      <c r="D3280" s="57"/>
      <c r="E3280" s="57"/>
      <c r="F3280" s="657">
        <v>744581598</v>
      </c>
      <c r="G3280" s="672">
        <v>493074160</v>
      </c>
      <c r="H3280" s="646">
        <v>44903</v>
      </c>
      <c r="I3280" s="646"/>
      <c r="K3280" s="57"/>
      <c r="L3280" s="57"/>
      <c r="M3280" s="638"/>
      <c r="N3280" s="638"/>
      <c r="O3280" s="57"/>
    </row>
    <row r="3281" spans="1:15">
      <c r="A3281" s="57"/>
      <c r="B3281" s="653">
        <v>46285</v>
      </c>
      <c r="C3281" s="654">
        <f t="shared" si="49"/>
        <v>10537929816</v>
      </c>
      <c r="D3281" s="57"/>
      <c r="E3281" s="57"/>
      <c r="F3281" s="657">
        <v>999239704</v>
      </c>
      <c r="G3281" s="672">
        <v>493150184</v>
      </c>
      <c r="H3281" s="646">
        <v>48641</v>
      </c>
      <c r="I3281" s="646"/>
      <c r="K3281" s="57"/>
      <c r="L3281" s="57"/>
      <c r="M3281" s="638"/>
      <c r="N3281" s="638"/>
      <c r="O3281" s="57"/>
    </row>
    <row r="3282" spans="1:15">
      <c r="A3282" s="57"/>
      <c r="B3282" s="653">
        <v>46286</v>
      </c>
      <c r="C3282" s="654">
        <f t="shared" si="49"/>
        <v>10086012466</v>
      </c>
      <c r="D3282" s="57"/>
      <c r="E3282" s="57"/>
      <c r="F3282" s="657">
        <v>547322354</v>
      </c>
      <c r="G3282" s="672">
        <v>493171684</v>
      </c>
      <c r="H3282" s="646">
        <v>47565</v>
      </c>
      <c r="I3282" s="646"/>
      <c r="K3282" s="57"/>
      <c r="L3282" s="57"/>
      <c r="M3282" s="638"/>
      <c r="N3282" s="638"/>
      <c r="O3282" s="57"/>
    </row>
    <row r="3283" spans="1:15">
      <c r="A3283" s="57"/>
      <c r="B3283" s="653">
        <v>46287</v>
      </c>
      <c r="C3283" s="654">
        <f t="shared" si="49"/>
        <v>10498487166</v>
      </c>
      <c r="D3283" s="57"/>
      <c r="E3283" s="57"/>
      <c r="F3283" s="657">
        <v>959797054</v>
      </c>
      <c r="G3283" s="672">
        <v>493374146</v>
      </c>
      <c r="H3283" s="646">
        <v>44700</v>
      </c>
      <c r="I3283" s="646"/>
      <c r="K3283" s="57"/>
      <c r="L3283" s="57"/>
      <c r="M3283" s="638"/>
      <c r="N3283" s="638"/>
      <c r="O3283" s="57"/>
    </row>
    <row r="3284" spans="1:15">
      <c r="A3284" s="57"/>
      <c r="B3284" s="653">
        <v>46288</v>
      </c>
      <c r="C3284" s="654">
        <f t="shared" si="49"/>
        <v>9674397017</v>
      </c>
      <c r="D3284" s="57"/>
      <c r="E3284" s="57"/>
      <c r="F3284" s="657">
        <v>135706905</v>
      </c>
      <c r="G3284" s="672">
        <v>493526562</v>
      </c>
      <c r="H3284" s="646">
        <v>44142</v>
      </c>
      <c r="I3284" s="646"/>
      <c r="K3284" s="57"/>
      <c r="L3284" s="57"/>
      <c r="M3284" s="638"/>
      <c r="N3284" s="638"/>
      <c r="O3284" s="57"/>
    </row>
    <row r="3285" spans="1:15">
      <c r="A3285" s="57"/>
      <c r="B3285" s="653">
        <v>46289</v>
      </c>
      <c r="C3285" s="654">
        <f t="shared" si="49"/>
        <v>10235593339</v>
      </c>
      <c r="D3285" s="57"/>
      <c r="E3285" s="57"/>
      <c r="F3285" s="657">
        <v>696903227</v>
      </c>
      <c r="G3285" s="672">
        <v>493576341</v>
      </c>
      <c r="H3285" s="646">
        <v>44153</v>
      </c>
      <c r="I3285" s="646"/>
      <c r="K3285" s="57"/>
      <c r="L3285" s="57"/>
      <c r="M3285" s="638"/>
      <c r="N3285" s="638"/>
      <c r="O3285" s="57"/>
    </row>
    <row r="3286" spans="1:15">
      <c r="A3286" s="57"/>
      <c r="B3286" s="653">
        <v>46290</v>
      </c>
      <c r="C3286" s="654">
        <f t="shared" si="49"/>
        <v>10294607533</v>
      </c>
      <c r="D3286" s="57"/>
      <c r="E3286" s="57"/>
      <c r="F3286" s="657">
        <v>755917421</v>
      </c>
      <c r="G3286" s="672">
        <v>493588454</v>
      </c>
      <c r="H3286" s="646">
        <v>45541</v>
      </c>
      <c r="I3286" s="646"/>
      <c r="K3286" s="57"/>
      <c r="L3286" s="57"/>
      <c r="M3286" s="638"/>
      <c r="N3286" s="638"/>
      <c r="O3286" s="57"/>
    </row>
    <row r="3287" spans="1:15">
      <c r="A3287" s="57"/>
      <c r="B3287" s="653">
        <v>46291</v>
      </c>
      <c r="C3287" s="654">
        <f t="shared" si="49"/>
        <v>10413508750</v>
      </c>
      <c r="D3287" s="57"/>
      <c r="E3287" s="57"/>
      <c r="F3287" s="657">
        <v>874818638</v>
      </c>
      <c r="G3287" s="672">
        <v>493687362</v>
      </c>
      <c r="H3287" s="646">
        <v>45362</v>
      </c>
      <c r="I3287" s="646"/>
      <c r="K3287" s="57"/>
      <c r="L3287" s="57"/>
      <c r="M3287" s="638"/>
      <c r="N3287" s="638"/>
      <c r="O3287" s="57"/>
    </row>
    <row r="3288" spans="1:15">
      <c r="A3288" s="57"/>
      <c r="B3288" s="653">
        <v>46292</v>
      </c>
      <c r="C3288" s="654">
        <f t="shared" si="49"/>
        <v>10201173447</v>
      </c>
      <c r="D3288" s="57"/>
      <c r="E3288" s="57"/>
      <c r="F3288" s="657">
        <v>662483335</v>
      </c>
      <c r="G3288" s="672">
        <v>493708232</v>
      </c>
      <c r="H3288" s="646">
        <v>46494</v>
      </c>
      <c r="I3288" s="646"/>
      <c r="K3288" s="57"/>
      <c r="L3288" s="57"/>
      <c r="M3288" s="638"/>
      <c r="N3288" s="638"/>
      <c r="O3288" s="57"/>
    </row>
    <row r="3289" spans="1:15">
      <c r="A3289" s="57"/>
      <c r="B3289" s="653">
        <v>46293</v>
      </c>
      <c r="C3289" s="654">
        <f t="shared" si="49"/>
        <v>10454272198</v>
      </c>
      <c r="D3289" s="57"/>
      <c r="E3289" s="57"/>
      <c r="F3289" s="657">
        <v>915582086</v>
      </c>
      <c r="G3289" s="672">
        <v>493774578</v>
      </c>
      <c r="H3289" s="646">
        <v>47354</v>
      </c>
      <c r="I3289" s="646"/>
      <c r="K3289" s="57"/>
      <c r="L3289" s="57"/>
      <c r="M3289" s="638"/>
      <c r="N3289" s="638"/>
      <c r="O3289" s="57"/>
    </row>
    <row r="3290" spans="1:15">
      <c r="A3290" s="57"/>
      <c r="B3290" s="653">
        <v>46294</v>
      </c>
      <c r="C3290" s="654">
        <f t="shared" si="49"/>
        <v>9798307226</v>
      </c>
      <c r="D3290" s="57"/>
      <c r="E3290" s="57"/>
      <c r="F3290" s="657">
        <v>259617114</v>
      </c>
      <c r="G3290" s="672">
        <v>493809299</v>
      </c>
      <c r="H3290" s="646">
        <v>44101</v>
      </c>
      <c r="I3290" s="646"/>
      <c r="K3290" s="57"/>
      <c r="L3290" s="57"/>
      <c r="M3290" s="638"/>
      <c r="N3290" s="638"/>
      <c r="O3290" s="57"/>
    </row>
    <row r="3291" spans="1:15">
      <c r="A3291" s="57"/>
      <c r="B3291" s="653">
        <v>46295</v>
      </c>
      <c r="C3291" s="654">
        <f t="shared" si="49"/>
        <v>10123399752</v>
      </c>
      <c r="D3291" s="57"/>
      <c r="E3291" s="57"/>
      <c r="F3291" s="657">
        <v>584709640</v>
      </c>
      <c r="G3291" s="672">
        <v>493823152</v>
      </c>
      <c r="H3291" s="646">
        <v>47382</v>
      </c>
      <c r="I3291" s="646"/>
      <c r="K3291" s="57"/>
      <c r="L3291" s="57"/>
      <c r="M3291" s="638"/>
      <c r="N3291" s="638"/>
      <c r="O3291" s="57"/>
    </row>
    <row r="3292" spans="1:15">
      <c r="A3292" s="57"/>
      <c r="B3292" s="653">
        <v>46296</v>
      </c>
      <c r="C3292" s="654">
        <f t="shared" si="49"/>
        <v>10365420734</v>
      </c>
      <c r="D3292" s="57"/>
      <c r="E3292" s="57"/>
      <c r="F3292" s="657">
        <v>826730622</v>
      </c>
      <c r="G3292" s="672">
        <v>493855099</v>
      </c>
      <c r="H3292" s="646">
        <v>43931</v>
      </c>
      <c r="I3292" s="646"/>
      <c r="K3292" s="57"/>
      <c r="L3292" s="57"/>
      <c r="M3292" s="638"/>
      <c r="N3292" s="638"/>
      <c r="O3292" s="57"/>
    </row>
    <row r="3293" spans="1:15">
      <c r="A3293" s="57"/>
      <c r="B3293" s="653">
        <v>46297</v>
      </c>
      <c r="C3293" s="654">
        <f t="shared" si="49"/>
        <v>10167752870</v>
      </c>
      <c r="D3293" s="57"/>
      <c r="E3293" s="57"/>
      <c r="F3293" s="657">
        <v>629062758</v>
      </c>
      <c r="G3293" s="672">
        <v>493935734</v>
      </c>
      <c r="H3293" s="646">
        <v>46026</v>
      </c>
      <c r="I3293" s="646"/>
      <c r="K3293" s="57"/>
      <c r="L3293" s="57"/>
      <c r="M3293" s="638"/>
      <c r="N3293" s="638"/>
      <c r="O3293" s="57"/>
    </row>
    <row r="3294" spans="1:15">
      <c r="A3294" s="57"/>
      <c r="B3294" s="653">
        <v>46298</v>
      </c>
      <c r="C3294" s="654">
        <f t="shared" si="49"/>
        <v>10227869939</v>
      </c>
      <c r="D3294" s="57"/>
      <c r="E3294" s="57"/>
      <c r="F3294" s="657">
        <v>689179827</v>
      </c>
      <c r="G3294" s="672">
        <v>494046555</v>
      </c>
      <c r="H3294" s="646">
        <v>44574</v>
      </c>
      <c r="I3294" s="646"/>
      <c r="K3294" s="57"/>
      <c r="L3294" s="57"/>
      <c r="M3294" s="638"/>
      <c r="N3294" s="638"/>
      <c r="O3294" s="57"/>
    </row>
    <row r="3295" spans="1:15">
      <c r="A3295" s="57"/>
      <c r="B3295" s="653">
        <v>46299</v>
      </c>
      <c r="C3295" s="654">
        <f t="shared" si="49"/>
        <v>10469739727</v>
      </c>
      <c r="D3295" s="57"/>
      <c r="E3295" s="57"/>
      <c r="F3295" s="657">
        <v>931049615</v>
      </c>
      <c r="G3295" s="672">
        <v>494086595</v>
      </c>
      <c r="H3295" s="646">
        <v>46510</v>
      </c>
      <c r="I3295" s="646"/>
      <c r="K3295" s="57"/>
      <c r="L3295" s="57"/>
      <c r="M3295" s="638"/>
      <c r="N3295" s="638"/>
      <c r="O3295" s="57"/>
    </row>
    <row r="3296" spans="1:15">
      <c r="A3296" s="57"/>
      <c r="B3296" s="653">
        <v>46300</v>
      </c>
      <c r="C3296" s="654">
        <f t="shared" ref="C3296:C3359" si="50">F3296+(F$88*28679+98765)+(G$88*6587+87654)+(E$88*9537+76543)+(J$88*5713+4528)</f>
        <v>9739070472</v>
      </c>
      <c r="D3296" s="57"/>
      <c r="E3296" s="57"/>
      <c r="F3296" s="657">
        <v>200380360</v>
      </c>
      <c r="G3296" s="672">
        <v>494311489</v>
      </c>
      <c r="H3296" s="646">
        <v>43050</v>
      </c>
      <c r="I3296" s="646"/>
      <c r="K3296" s="57"/>
      <c r="L3296" s="57"/>
      <c r="M3296" s="638"/>
      <c r="N3296" s="638"/>
      <c r="O3296" s="57"/>
    </row>
    <row r="3297" spans="1:15">
      <c r="A3297" s="57"/>
      <c r="B3297" s="653">
        <v>46301</v>
      </c>
      <c r="C3297" s="654">
        <f t="shared" si="50"/>
        <v>10040015934</v>
      </c>
      <c r="D3297" s="57"/>
      <c r="E3297" s="57"/>
      <c r="F3297" s="657">
        <v>501325822</v>
      </c>
      <c r="G3297" s="672">
        <v>494365288</v>
      </c>
      <c r="H3297" s="646">
        <v>48478</v>
      </c>
      <c r="I3297" s="646"/>
      <c r="K3297" s="57"/>
      <c r="L3297" s="57"/>
      <c r="M3297" s="638"/>
      <c r="N3297" s="638"/>
      <c r="O3297" s="57"/>
    </row>
    <row r="3298" spans="1:15">
      <c r="A3298" s="57"/>
      <c r="B3298" s="653">
        <v>46302</v>
      </c>
      <c r="C3298" s="654">
        <f t="shared" si="50"/>
        <v>9700591129</v>
      </c>
      <c r="D3298" s="57"/>
      <c r="E3298" s="57"/>
      <c r="F3298" s="657">
        <v>161901017</v>
      </c>
      <c r="G3298" s="672">
        <v>494590920</v>
      </c>
      <c r="H3298" s="646">
        <v>46459</v>
      </c>
      <c r="I3298" s="646"/>
      <c r="K3298" s="57"/>
      <c r="L3298" s="57"/>
      <c r="M3298" s="638"/>
      <c r="N3298" s="638"/>
      <c r="O3298" s="57"/>
    </row>
    <row r="3299" spans="1:15">
      <c r="A3299" s="57"/>
      <c r="B3299" s="653">
        <v>46303</v>
      </c>
      <c r="C3299" s="654">
        <f t="shared" si="50"/>
        <v>9811242981</v>
      </c>
      <c r="D3299" s="57"/>
      <c r="E3299" s="57"/>
      <c r="F3299" s="657">
        <v>272552869</v>
      </c>
      <c r="G3299" s="672">
        <v>494743454</v>
      </c>
      <c r="H3299" s="646">
        <v>46519</v>
      </c>
      <c r="I3299" s="646"/>
      <c r="K3299" s="57"/>
      <c r="L3299" s="57"/>
      <c r="M3299" s="638"/>
      <c r="N3299" s="638"/>
      <c r="O3299" s="57"/>
    </row>
    <row r="3300" spans="1:15">
      <c r="A3300" s="57"/>
      <c r="B3300" s="653">
        <v>46304</v>
      </c>
      <c r="C3300" s="654">
        <f t="shared" si="50"/>
        <v>10241150531</v>
      </c>
      <c r="D3300" s="57"/>
      <c r="E3300" s="57"/>
      <c r="F3300" s="657">
        <v>702460419</v>
      </c>
      <c r="G3300" s="672">
        <v>495046828</v>
      </c>
      <c r="H3300" s="646">
        <v>43030</v>
      </c>
      <c r="I3300" s="646"/>
      <c r="K3300" s="57"/>
      <c r="L3300" s="57"/>
      <c r="M3300" s="638"/>
      <c r="N3300" s="638"/>
      <c r="O3300" s="57"/>
    </row>
    <row r="3301" spans="1:15">
      <c r="A3301" s="57"/>
      <c r="B3301" s="653">
        <v>46305</v>
      </c>
      <c r="C3301" s="654">
        <f t="shared" si="50"/>
        <v>10147577476</v>
      </c>
      <c r="D3301" s="57"/>
      <c r="E3301" s="57"/>
      <c r="F3301" s="657">
        <v>608887364</v>
      </c>
      <c r="G3301" s="672">
        <v>495058039</v>
      </c>
      <c r="H3301" s="646">
        <v>48883</v>
      </c>
      <c r="I3301" s="646"/>
      <c r="K3301" s="57"/>
      <c r="L3301" s="57"/>
      <c r="M3301" s="638"/>
      <c r="N3301" s="638"/>
      <c r="O3301" s="57"/>
    </row>
    <row r="3302" spans="1:15">
      <c r="A3302" s="57"/>
      <c r="B3302" s="653">
        <v>46306</v>
      </c>
      <c r="C3302" s="654">
        <f t="shared" si="50"/>
        <v>10117458323</v>
      </c>
      <c r="D3302" s="57"/>
      <c r="E3302" s="57"/>
      <c r="F3302" s="657">
        <v>578768211</v>
      </c>
      <c r="G3302" s="672">
        <v>495207576</v>
      </c>
      <c r="H3302" s="646">
        <v>45102</v>
      </c>
      <c r="I3302" s="646"/>
      <c r="K3302" s="57"/>
      <c r="L3302" s="57"/>
      <c r="M3302" s="638"/>
      <c r="N3302" s="638"/>
      <c r="O3302" s="57"/>
    </row>
    <row r="3303" spans="1:15">
      <c r="A3303" s="57"/>
      <c r="B3303" s="653">
        <v>46307</v>
      </c>
      <c r="C3303" s="654">
        <f t="shared" si="50"/>
        <v>10367026008</v>
      </c>
      <c r="D3303" s="57"/>
      <c r="E3303" s="57"/>
      <c r="F3303" s="657">
        <v>828335896</v>
      </c>
      <c r="G3303" s="672">
        <v>495238913</v>
      </c>
      <c r="H3303" s="646">
        <v>47129</v>
      </c>
      <c r="I3303" s="646"/>
      <c r="K3303" s="57"/>
      <c r="L3303" s="57"/>
      <c r="M3303" s="638"/>
      <c r="N3303" s="638"/>
      <c r="O3303" s="57"/>
    </row>
    <row r="3304" spans="1:15">
      <c r="A3304" s="57"/>
      <c r="B3304" s="653">
        <v>46308</v>
      </c>
      <c r="C3304" s="654">
        <f t="shared" si="50"/>
        <v>10449283048</v>
      </c>
      <c r="D3304" s="57"/>
      <c r="E3304" s="57"/>
      <c r="F3304" s="657">
        <v>910592936</v>
      </c>
      <c r="G3304" s="672">
        <v>495321247</v>
      </c>
      <c r="H3304" s="646">
        <v>49698</v>
      </c>
      <c r="I3304" s="646"/>
      <c r="K3304" s="57"/>
      <c r="L3304" s="57"/>
      <c r="M3304" s="638"/>
      <c r="N3304" s="638"/>
      <c r="O3304" s="57"/>
    </row>
    <row r="3305" spans="1:15">
      <c r="A3305" s="57"/>
      <c r="B3305" s="653">
        <v>46309</v>
      </c>
      <c r="C3305" s="654">
        <f t="shared" si="50"/>
        <v>10292219944</v>
      </c>
      <c r="D3305" s="57"/>
      <c r="E3305" s="57"/>
      <c r="F3305" s="657">
        <v>753529832</v>
      </c>
      <c r="G3305" s="672">
        <v>495341282</v>
      </c>
      <c r="H3305" s="646">
        <v>45540</v>
      </c>
      <c r="I3305" s="646"/>
      <c r="K3305" s="57"/>
      <c r="L3305" s="57"/>
      <c r="M3305" s="638"/>
      <c r="N3305" s="638"/>
      <c r="O3305" s="57"/>
    </row>
    <row r="3306" spans="1:15">
      <c r="A3306" s="57"/>
      <c r="B3306" s="653">
        <v>46310</v>
      </c>
      <c r="C3306" s="654">
        <f t="shared" si="50"/>
        <v>9841023632</v>
      </c>
      <c r="D3306" s="57"/>
      <c r="E3306" s="57"/>
      <c r="F3306" s="657">
        <v>302333520</v>
      </c>
      <c r="G3306" s="672">
        <v>495373004</v>
      </c>
      <c r="H3306" s="646">
        <v>44243</v>
      </c>
      <c r="I3306" s="646"/>
      <c r="K3306" s="57"/>
      <c r="L3306" s="57"/>
      <c r="M3306" s="638"/>
      <c r="N3306" s="638"/>
      <c r="O3306" s="57"/>
    </row>
    <row r="3307" spans="1:15">
      <c r="A3307" s="57"/>
      <c r="B3307" s="653">
        <v>46311</v>
      </c>
      <c r="C3307" s="654">
        <f t="shared" si="50"/>
        <v>10381667217</v>
      </c>
      <c r="D3307" s="57"/>
      <c r="E3307" s="57"/>
      <c r="F3307" s="657">
        <v>842977105</v>
      </c>
      <c r="G3307" s="672">
        <v>495430321</v>
      </c>
      <c r="H3307" s="646">
        <v>43101</v>
      </c>
      <c r="I3307" s="646"/>
      <c r="K3307" s="57"/>
      <c r="L3307" s="57"/>
      <c r="M3307" s="638"/>
      <c r="N3307" s="638"/>
      <c r="O3307" s="57"/>
    </row>
    <row r="3308" spans="1:15">
      <c r="A3308" s="57"/>
      <c r="B3308" s="653">
        <v>46312</v>
      </c>
      <c r="C3308" s="654">
        <f t="shared" si="50"/>
        <v>9954619746</v>
      </c>
      <c r="D3308" s="57"/>
      <c r="E3308" s="57"/>
      <c r="F3308" s="657">
        <v>415929634</v>
      </c>
      <c r="G3308" s="672">
        <v>495629354</v>
      </c>
      <c r="H3308" s="646">
        <v>43629</v>
      </c>
      <c r="I3308" s="646"/>
      <c r="K3308" s="57"/>
      <c r="L3308" s="57"/>
      <c r="M3308" s="638"/>
      <c r="N3308" s="638"/>
      <c r="O3308" s="57"/>
    </row>
    <row r="3309" spans="1:15">
      <c r="A3309" s="57"/>
      <c r="B3309" s="653">
        <v>46313</v>
      </c>
      <c r="C3309" s="654">
        <f t="shared" si="50"/>
        <v>10253680014</v>
      </c>
      <c r="D3309" s="57"/>
      <c r="E3309" s="57"/>
      <c r="F3309" s="657">
        <v>714989902</v>
      </c>
      <c r="G3309" s="672">
        <v>495777591</v>
      </c>
      <c r="H3309" s="646">
        <v>50013</v>
      </c>
      <c r="I3309" s="646"/>
      <c r="K3309" s="57"/>
      <c r="L3309" s="57"/>
      <c r="M3309" s="638"/>
      <c r="N3309" s="638"/>
      <c r="O3309" s="57"/>
    </row>
    <row r="3310" spans="1:15">
      <c r="A3310" s="57"/>
      <c r="B3310" s="653">
        <v>46314</v>
      </c>
      <c r="C3310" s="654">
        <f t="shared" si="50"/>
        <v>10230564205</v>
      </c>
      <c r="D3310" s="57"/>
      <c r="E3310" s="57"/>
      <c r="F3310" s="657">
        <v>691874093</v>
      </c>
      <c r="G3310" s="672">
        <v>495847581</v>
      </c>
      <c r="H3310" s="646">
        <v>49498</v>
      </c>
      <c r="I3310" s="646"/>
      <c r="K3310" s="57"/>
      <c r="L3310" s="57"/>
      <c r="M3310" s="638"/>
      <c r="N3310" s="638"/>
      <c r="O3310" s="57"/>
    </row>
    <row r="3311" spans="1:15">
      <c r="A3311" s="57"/>
      <c r="B3311" s="653">
        <v>46315</v>
      </c>
      <c r="C3311" s="654">
        <f t="shared" si="50"/>
        <v>10077569243</v>
      </c>
      <c r="D3311" s="57"/>
      <c r="E3311" s="57"/>
      <c r="F3311" s="657">
        <v>538879131</v>
      </c>
      <c r="G3311" s="672">
        <v>495872214</v>
      </c>
      <c r="H3311" s="646">
        <v>49149</v>
      </c>
      <c r="I3311" s="646"/>
      <c r="K3311" s="57"/>
      <c r="L3311" s="57"/>
      <c r="M3311" s="638"/>
      <c r="N3311" s="638"/>
      <c r="O3311" s="57"/>
    </row>
    <row r="3312" spans="1:15">
      <c r="A3312" s="57"/>
      <c r="B3312" s="653">
        <v>46316</v>
      </c>
      <c r="C3312" s="654">
        <f t="shared" si="50"/>
        <v>10177321680</v>
      </c>
      <c r="D3312" s="57"/>
      <c r="E3312" s="57"/>
      <c r="F3312" s="657">
        <v>638631568</v>
      </c>
      <c r="G3312" s="672">
        <v>495885642</v>
      </c>
      <c r="H3312" s="646">
        <v>48103</v>
      </c>
      <c r="I3312" s="646"/>
      <c r="K3312" s="57"/>
      <c r="L3312" s="57"/>
      <c r="M3312" s="638"/>
      <c r="N3312" s="638"/>
      <c r="O3312" s="57"/>
    </row>
    <row r="3313" spans="1:15">
      <c r="A3313" s="57"/>
      <c r="B3313" s="653">
        <v>46317</v>
      </c>
      <c r="C3313" s="654">
        <f t="shared" si="50"/>
        <v>10015183482</v>
      </c>
      <c r="D3313" s="57"/>
      <c r="E3313" s="57"/>
      <c r="F3313" s="657">
        <v>476493370</v>
      </c>
      <c r="G3313" s="672">
        <v>495945133</v>
      </c>
      <c r="H3313" s="646">
        <v>47534</v>
      </c>
      <c r="I3313" s="646"/>
      <c r="K3313" s="57"/>
      <c r="L3313" s="57"/>
      <c r="M3313" s="638"/>
      <c r="N3313" s="638"/>
      <c r="O3313" s="57"/>
    </row>
    <row r="3314" spans="1:15">
      <c r="A3314" s="57"/>
      <c r="B3314" s="653">
        <v>46318</v>
      </c>
      <c r="C3314" s="654">
        <f t="shared" si="50"/>
        <v>9698041839</v>
      </c>
      <c r="D3314" s="57"/>
      <c r="E3314" s="57"/>
      <c r="F3314" s="657">
        <v>159351727</v>
      </c>
      <c r="G3314" s="672">
        <v>495960850</v>
      </c>
      <c r="H3314" s="646">
        <v>44369</v>
      </c>
      <c r="I3314" s="646"/>
      <c r="K3314" s="57"/>
      <c r="L3314" s="57"/>
      <c r="M3314" s="638"/>
      <c r="N3314" s="638"/>
      <c r="O3314" s="57"/>
    </row>
    <row r="3315" spans="1:15">
      <c r="A3315" s="57"/>
      <c r="B3315" s="653">
        <v>46319</v>
      </c>
      <c r="C3315" s="654">
        <f t="shared" si="50"/>
        <v>10446847689</v>
      </c>
      <c r="D3315" s="57"/>
      <c r="E3315" s="57"/>
      <c r="F3315" s="657">
        <v>908157577</v>
      </c>
      <c r="G3315" s="672">
        <v>495989266</v>
      </c>
      <c r="H3315" s="646">
        <v>44592</v>
      </c>
      <c r="I3315" s="646"/>
      <c r="K3315" s="57"/>
      <c r="L3315" s="57"/>
      <c r="M3315" s="638"/>
      <c r="N3315" s="638"/>
      <c r="O3315" s="57"/>
    </row>
    <row r="3316" spans="1:15">
      <c r="A3316" s="57"/>
      <c r="B3316" s="653">
        <v>46320</v>
      </c>
      <c r="C3316" s="654">
        <f t="shared" si="50"/>
        <v>10041870700</v>
      </c>
      <c r="D3316" s="57"/>
      <c r="E3316" s="57"/>
      <c r="F3316" s="657">
        <v>503180588</v>
      </c>
      <c r="G3316" s="672">
        <v>496025163</v>
      </c>
      <c r="H3316" s="646">
        <v>43579</v>
      </c>
      <c r="I3316" s="646"/>
      <c r="K3316" s="57"/>
      <c r="L3316" s="57"/>
      <c r="M3316" s="638"/>
      <c r="N3316" s="638"/>
      <c r="O3316" s="57"/>
    </row>
    <row r="3317" spans="1:15">
      <c r="A3317" s="57"/>
      <c r="B3317" s="653">
        <v>46321</v>
      </c>
      <c r="C3317" s="654">
        <f t="shared" si="50"/>
        <v>9655478057</v>
      </c>
      <c r="D3317" s="57"/>
      <c r="E3317" s="57"/>
      <c r="F3317" s="657">
        <v>116787945</v>
      </c>
      <c r="G3317" s="672">
        <v>496367192</v>
      </c>
      <c r="H3317" s="646">
        <v>45168</v>
      </c>
      <c r="I3317" s="646"/>
      <c r="K3317" s="57"/>
      <c r="L3317" s="57"/>
      <c r="M3317" s="638"/>
      <c r="N3317" s="638"/>
      <c r="O3317" s="57"/>
    </row>
    <row r="3318" spans="1:15">
      <c r="A3318" s="57"/>
      <c r="B3318" s="653">
        <v>46322</v>
      </c>
      <c r="C3318" s="654">
        <f t="shared" si="50"/>
        <v>9857203596</v>
      </c>
      <c r="D3318" s="57"/>
      <c r="E3318" s="57"/>
      <c r="F3318" s="657">
        <v>318513484</v>
      </c>
      <c r="G3318" s="672">
        <v>496567803</v>
      </c>
      <c r="H3318" s="646">
        <v>48484</v>
      </c>
      <c r="I3318" s="646"/>
      <c r="K3318" s="57"/>
      <c r="L3318" s="57"/>
      <c r="M3318" s="638"/>
      <c r="N3318" s="638"/>
      <c r="O3318" s="57"/>
    </row>
    <row r="3319" spans="1:15">
      <c r="A3319" s="57"/>
      <c r="B3319" s="653">
        <v>46323</v>
      </c>
      <c r="C3319" s="654">
        <f t="shared" si="50"/>
        <v>10065927834</v>
      </c>
      <c r="D3319" s="57"/>
      <c r="E3319" s="57"/>
      <c r="F3319" s="657">
        <v>527237722</v>
      </c>
      <c r="G3319" s="672">
        <v>496572509</v>
      </c>
      <c r="H3319" s="646">
        <v>45173</v>
      </c>
      <c r="I3319" s="646"/>
      <c r="K3319" s="57"/>
      <c r="L3319" s="57"/>
      <c r="M3319" s="638"/>
      <c r="N3319" s="638"/>
      <c r="O3319" s="57"/>
    </row>
    <row r="3320" spans="1:15">
      <c r="A3320" s="57"/>
      <c r="B3320" s="653">
        <v>46324</v>
      </c>
      <c r="C3320" s="654">
        <f t="shared" si="50"/>
        <v>9866393113</v>
      </c>
      <c r="D3320" s="57"/>
      <c r="E3320" s="57"/>
      <c r="F3320" s="657">
        <v>327703001</v>
      </c>
      <c r="G3320" s="672">
        <v>496958488</v>
      </c>
      <c r="H3320" s="646">
        <v>44176</v>
      </c>
      <c r="I3320" s="646"/>
      <c r="K3320" s="57"/>
      <c r="L3320" s="57"/>
      <c r="M3320" s="638"/>
      <c r="N3320" s="638"/>
      <c r="O3320" s="57"/>
    </row>
    <row r="3321" spans="1:15">
      <c r="A3321" s="57"/>
      <c r="B3321" s="653">
        <v>46325</v>
      </c>
      <c r="C3321" s="654">
        <f t="shared" si="50"/>
        <v>10074898482</v>
      </c>
      <c r="D3321" s="57"/>
      <c r="E3321" s="57"/>
      <c r="F3321" s="657">
        <v>536208370</v>
      </c>
      <c r="G3321" s="672">
        <v>497267820</v>
      </c>
      <c r="H3321" s="646">
        <v>49727</v>
      </c>
      <c r="I3321" s="646"/>
      <c r="K3321" s="57"/>
      <c r="L3321" s="57"/>
      <c r="M3321" s="638"/>
      <c r="N3321" s="638"/>
      <c r="O3321" s="57"/>
    </row>
    <row r="3322" spans="1:15">
      <c r="A3322" s="57"/>
      <c r="B3322" s="653">
        <v>46326</v>
      </c>
      <c r="C3322" s="654">
        <f t="shared" si="50"/>
        <v>9658007809</v>
      </c>
      <c r="D3322" s="57"/>
      <c r="E3322" s="57"/>
      <c r="F3322" s="657">
        <v>119317697</v>
      </c>
      <c r="G3322" s="672">
        <v>497371686</v>
      </c>
      <c r="H3322" s="646">
        <v>43900</v>
      </c>
      <c r="I3322" s="646"/>
      <c r="K3322" s="57"/>
      <c r="L3322" s="57"/>
      <c r="M3322" s="638"/>
      <c r="N3322" s="638"/>
      <c r="O3322" s="57"/>
    </row>
    <row r="3323" spans="1:15">
      <c r="A3323" s="57"/>
      <c r="B3323" s="653">
        <v>46327</v>
      </c>
      <c r="C3323" s="654">
        <f t="shared" si="50"/>
        <v>10461322299</v>
      </c>
      <c r="D3323" s="57"/>
      <c r="E3323" s="57"/>
      <c r="F3323" s="657">
        <v>922632187</v>
      </c>
      <c r="G3323" s="672">
        <v>497469772</v>
      </c>
      <c r="H3323" s="646">
        <v>48629</v>
      </c>
      <c r="I3323" s="646"/>
      <c r="K3323" s="57"/>
      <c r="L3323" s="57"/>
      <c r="M3323" s="638"/>
      <c r="N3323" s="638"/>
      <c r="O3323" s="57"/>
    </row>
    <row r="3324" spans="1:15">
      <c r="A3324" s="57"/>
      <c r="B3324" s="653">
        <v>46328</v>
      </c>
      <c r="C3324" s="654">
        <f t="shared" si="50"/>
        <v>9849910541</v>
      </c>
      <c r="D3324" s="57"/>
      <c r="E3324" s="57"/>
      <c r="F3324" s="657">
        <v>311220429</v>
      </c>
      <c r="G3324" s="672">
        <v>497479510</v>
      </c>
      <c r="H3324" s="646">
        <v>46670</v>
      </c>
      <c r="I3324" s="646"/>
      <c r="K3324" s="57"/>
      <c r="L3324" s="57"/>
      <c r="M3324" s="638"/>
      <c r="N3324" s="638"/>
      <c r="O3324" s="57"/>
    </row>
    <row r="3325" spans="1:15">
      <c r="A3325" s="57"/>
      <c r="B3325" s="653">
        <v>46329</v>
      </c>
      <c r="C3325" s="654">
        <f t="shared" si="50"/>
        <v>9857423831</v>
      </c>
      <c r="D3325" s="57"/>
      <c r="E3325" s="57"/>
      <c r="F3325" s="657">
        <v>318733719</v>
      </c>
      <c r="G3325" s="672">
        <v>497569388</v>
      </c>
      <c r="H3325" s="646">
        <v>45218</v>
      </c>
      <c r="I3325" s="646"/>
      <c r="K3325" s="57"/>
      <c r="L3325" s="57"/>
      <c r="M3325" s="638"/>
      <c r="N3325" s="638"/>
      <c r="O3325" s="57"/>
    </row>
    <row r="3326" spans="1:15">
      <c r="A3326" s="57"/>
      <c r="B3326" s="653">
        <v>46330</v>
      </c>
      <c r="C3326" s="654">
        <f t="shared" si="50"/>
        <v>10096131156</v>
      </c>
      <c r="D3326" s="57"/>
      <c r="E3326" s="57"/>
      <c r="F3326" s="657">
        <v>557441044</v>
      </c>
      <c r="G3326" s="672">
        <v>497659526</v>
      </c>
      <c r="H3326" s="646">
        <v>44475</v>
      </c>
      <c r="I3326" s="646"/>
      <c r="K3326" s="57"/>
      <c r="L3326" s="57"/>
      <c r="M3326" s="638"/>
      <c r="N3326" s="638"/>
      <c r="O3326" s="57"/>
    </row>
    <row r="3327" spans="1:15">
      <c r="A3327" s="57"/>
      <c r="B3327" s="653">
        <v>46331</v>
      </c>
      <c r="C3327" s="654">
        <f t="shared" si="50"/>
        <v>10358871795</v>
      </c>
      <c r="D3327" s="57"/>
      <c r="E3327" s="57"/>
      <c r="F3327" s="657">
        <v>820181683</v>
      </c>
      <c r="G3327" s="672">
        <v>497986596</v>
      </c>
      <c r="H3327" s="646">
        <v>44489</v>
      </c>
      <c r="I3327" s="646"/>
      <c r="K3327" s="57"/>
      <c r="L3327" s="57"/>
      <c r="M3327" s="638"/>
      <c r="N3327" s="638"/>
      <c r="O3327" s="57"/>
    </row>
    <row r="3328" spans="1:15">
      <c r="A3328" s="57"/>
      <c r="B3328" s="653">
        <v>46332</v>
      </c>
      <c r="C3328" s="654">
        <f t="shared" si="50"/>
        <v>9666093213</v>
      </c>
      <c r="D3328" s="57"/>
      <c r="E3328" s="57"/>
      <c r="F3328" s="657">
        <v>127403101</v>
      </c>
      <c r="G3328" s="672">
        <v>498020216</v>
      </c>
      <c r="H3328" s="646">
        <v>46251</v>
      </c>
      <c r="I3328" s="646"/>
      <c r="K3328" s="57"/>
      <c r="L3328" s="57"/>
      <c r="M3328" s="638"/>
      <c r="N3328" s="638"/>
      <c r="O3328" s="57"/>
    </row>
    <row r="3329" spans="1:15">
      <c r="A3329" s="57"/>
      <c r="B3329" s="653">
        <v>46333</v>
      </c>
      <c r="C3329" s="654">
        <f t="shared" si="50"/>
        <v>9851698628</v>
      </c>
      <c r="D3329" s="57"/>
      <c r="E3329" s="57"/>
      <c r="F3329" s="657">
        <v>313008516</v>
      </c>
      <c r="G3329" s="672">
        <v>498276598</v>
      </c>
      <c r="H3329" s="646">
        <v>43364</v>
      </c>
      <c r="I3329" s="646"/>
      <c r="K3329" s="57"/>
      <c r="L3329" s="57"/>
      <c r="M3329" s="638"/>
      <c r="N3329" s="638"/>
      <c r="O3329" s="57"/>
    </row>
    <row r="3330" spans="1:15">
      <c r="A3330" s="57"/>
      <c r="B3330" s="653">
        <v>46334</v>
      </c>
      <c r="C3330" s="654">
        <f t="shared" si="50"/>
        <v>10135903034</v>
      </c>
      <c r="D3330" s="57"/>
      <c r="E3330" s="57"/>
      <c r="F3330" s="657">
        <v>597212922</v>
      </c>
      <c r="G3330" s="672">
        <v>498454060</v>
      </c>
      <c r="H3330" s="646">
        <v>46744</v>
      </c>
      <c r="I3330" s="646"/>
      <c r="K3330" s="57"/>
      <c r="L3330" s="57"/>
      <c r="M3330" s="638"/>
      <c r="N3330" s="638"/>
      <c r="O3330" s="57"/>
    </row>
    <row r="3331" spans="1:15">
      <c r="A3331" s="57"/>
      <c r="B3331" s="653">
        <v>46335</v>
      </c>
      <c r="C3331" s="654">
        <f t="shared" si="50"/>
        <v>9933005861</v>
      </c>
      <c r="D3331" s="57"/>
      <c r="E3331" s="57"/>
      <c r="F3331" s="657">
        <v>394315749</v>
      </c>
      <c r="G3331" s="672">
        <v>498594946</v>
      </c>
      <c r="H3331" s="646">
        <v>46446</v>
      </c>
      <c r="I3331" s="646"/>
      <c r="K3331" s="57"/>
      <c r="L3331" s="57"/>
      <c r="M3331" s="638"/>
      <c r="N3331" s="638"/>
      <c r="O3331" s="57"/>
    </row>
    <row r="3332" spans="1:15">
      <c r="A3332" s="57"/>
      <c r="B3332" s="653">
        <v>46336</v>
      </c>
      <c r="C3332" s="654">
        <f t="shared" si="50"/>
        <v>10246540514</v>
      </c>
      <c r="D3332" s="57"/>
      <c r="E3332" s="57"/>
      <c r="F3332" s="657">
        <v>707850402</v>
      </c>
      <c r="G3332" s="672">
        <v>498933751</v>
      </c>
      <c r="H3332" s="646">
        <v>46003</v>
      </c>
      <c r="I3332" s="646"/>
      <c r="K3332" s="57"/>
      <c r="L3332" s="57"/>
      <c r="M3332" s="638"/>
      <c r="N3332" s="638"/>
      <c r="O3332" s="57"/>
    </row>
    <row r="3333" spans="1:15">
      <c r="A3333" s="57"/>
      <c r="B3333" s="653">
        <v>46337</v>
      </c>
      <c r="C3333" s="654">
        <f t="shared" si="50"/>
        <v>9897258347</v>
      </c>
      <c r="D3333" s="57"/>
      <c r="E3333" s="57"/>
      <c r="F3333" s="657">
        <v>358568235</v>
      </c>
      <c r="G3333" s="672">
        <v>499091516</v>
      </c>
      <c r="H3333" s="646">
        <v>45241</v>
      </c>
      <c r="I3333" s="646"/>
      <c r="K3333" s="57"/>
      <c r="L3333" s="57"/>
      <c r="M3333" s="638"/>
      <c r="N3333" s="638"/>
      <c r="O3333" s="57"/>
    </row>
    <row r="3334" spans="1:15">
      <c r="A3334" s="57"/>
      <c r="B3334" s="653">
        <v>46338</v>
      </c>
      <c r="C3334" s="654">
        <f t="shared" si="50"/>
        <v>10218608842</v>
      </c>
      <c r="D3334" s="57"/>
      <c r="E3334" s="57"/>
      <c r="F3334" s="657">
        <v>679918730</v>
      </c>
      <c r="G3334" s="672">
        <v>499254760</v>
      </c>
      <c r="H3334" s="646">
        <v>48962</v>
      </c>
      <c r="I3334" s="646"/>
      <c r="K3334" s="57"/>
      <c r="L3334" s="57"/>
      <c r="M3334" s="638"/>
      <c r="N3334" s="638"/>
      <c r="O3334" s="57"/>
    </row>
    <row r="3335" spans="1:15">
      <c r="A3335" s="57"/>
      <c r="B3335" s="653">
        <v>46339</v>
      </c>
      <c r="C3335" s="654">
        <f t="shared" si="50"/>
        <v>10386124333</v>
      </c>
      <c r="D3335" s="57"/>
      <c r="E3335" s="57"/>
      <c r="F3335" s="657">
        <v>847434221</v>
      </c>
      <c r="G3335" s="672">
        <v>499355715</v>
      </c>
      <c r="H3335" s="646">
        <v>47464</v>
      </c>
      <c r="I3335" s="646"/>
      <c r="K3335" s="57"/>
      <c r="L3335" s="57"/>
      <c r="M3335" s="638"/>
      <c r="N3335" s="638"/>
      <c r="O3335" s="57"/>
    </row>
    <row r="3336" spans="1:15">
      <c r="A3336" s="57"/>
      <c r="B3336" s="653">
        <v>46340</v>
      </c>
      <c r="C3336" s="654">
        <f t="shared" si="50"/>
        <v>10476888058</v>
      </c>
      <c r="D3336" s="57"/>
      <c r="E3336" s="57"/>
      <c r="F3336" s="657">
        <v>938197946</v>
      </c>
      <c r="G3336" s="672">
        <v>499393414</v>
      </c>
      <c r="H3336" s="646">
        <v>49882</v>
      </c>
      <c r="I3336" s="646"/>
      <c r="K3336" s="57"/>
      <c r="L3336" s="57"/>
      <c r="M3336" s="638"/>
      <c r="N3336" s="638"/>
      <c r="O3336" s="57"/>
    </row>
    <row r="3337" spans="1:15">
      <c r="A3337" s="57"/>
      <c r="B3337" s="653">
        <v>46341</v>
      </c>
      <c r="C3337" s="654">
        <f t="shared" si="50"/>
        <v>10377523722</v>
      </c>
      <c r="D3337" s="57"/>
      <c r="E3337" s="57"/>
      <c r="F3337" s="657">
        <v>838833610</v>
      </c>
      <c r="G3337" s="672">
        <v>499570053</v>
      </c>
      <c r="H3337" s="646">
        <v>49083</v>
      </c>
      <c r="I3337" s="646"/>
      <c r="K3337" s="57"/>
      <c r="L3337" s="57"/>
      <c r="M3337" s="638"/>
      <c r="N3337" s="638"/>
      <c r="O3337" s="57"/>
    </row>
    <row r="3338" spans="1:15">
      <c r="A3338" s="57"/>
      <c r="B3338" s="653">
        <v>46342</v>
      </c>
      <c r="C3338" s="654">
        <f t="shared" si="50"/>
        <v>9856837878</v>
      </c>
      <c r="D3338" s="57"/>
      <c r="E3338" s="57"/>
      <c r="F3338" s="657">
        <v>318147766</v>
      </c>
      <c r="G3338" s="672">
        <v>499662401</v>
      </c>
      <c r="H3338" s="646">
        <v>44926</v>
      </c>
      <c r="I3338" s="646"/>
      <c r="K3338" s="57"/>
      <c r="L3338" s="57"/>
      <c r="M3338" s="638"/>
      <c r="N3338" s="638"/>
      <c r="O3338" s="57"/>
    </row>
    <row r="3339" spans="1:15">
      <c r="A3339" s="57"/>
      <c r="B3339" s="653">
        <v>46343</v>
      </c>
      <c r="C3339" s="654">
        <f t="shared" si="50"/>
        <v>9850736174</v>
      </c>
      <c r="D3339" s="57"/>
      <c r="E3339" s="57"/>
      <c r="F3339" s="657">
        <v>312046062</v>
      </c>
      <c r="G3339" s="672">
        <v>499685465</v>
      </c>
      <c r="H3339" s="646">
        <v>48577</v>
      </c>
      <c r="I3339" s="646"/>
      <c r="K3339" s="57"/>
      <c r="L3339" s="57"/>
      <c r="M3339" s="638"/>
      <c r="N3339" s="638"/>
      <c r="O3339" s="57"/>
    </row>
    <row r="3340" spans="1:15">
      <c r="A3340" s="57"/>
      <c r="B3340" s="653">
        <v>46344</v>
      </c>
      <c r="C3340" s="654">
        <f t="shared" si="50"/>
        <v>10104703326</v>
      </c>
      <c r="D3340" s="57"/>
      <c r="E3340" s="57"/>
      <c r="F3340" s="657">
        <v>566013214</v>
      </c>
      <c r="G3340" s="672">
        <v>499808538</v>
      </c>
      <c r="H3340" s="646">
        <v>48987</v>
      </c>
      <c r="I3340" s="646"/>
      <c r="K3340" s="57"/>
      <c r="L3340" s="57"/>
      <c r="M3340" s="638"/>
      <c r="N3340" s="638"/>
      <c r="O3340" s="57"/>
    </row>
    <row r="3341" spans="1:15">
      <c r="A3341" s="57"/>
      <c r="B3341" s="653">
        <v>46345</v>
      </c>
      <c r="C3341" s="654">
        <f t="shared" si="50"/>
        <v>10292755558</v>
      </c>
      <c r="D3341" s="57"/>
      <c r="E3341" s="57"/>
      <c r="F3341" s="657">
        <v>754065446</v>
      </c>
      <c r="G3341" s="672">
        <v>499844884</v>
      </c>
      <c r="H3341" s="646">
        <v>44302</v>
      </c>
      <c r="I3341" s="646"/>
      <c r="K3341" s="57"/>
      <c r="L3341" s="57"/>
      <c r="M3341" s="638"/>
      <c r="N3341" s="638"/>
      <c r="O3341" s="57"/>
    </row>
    <row r="3342" spans="1:15">
      <c r="A3342" s="57"/>
      <c r="B3342" s="653">
        <v>46346</v>
      </c>
      <c r="C3342" s="654">
        <f t="shared" si="50"/>
        <v>9643609584</v>
      </c>
      <c r="D3342" s="57"/>
      <c r="E3342" s="57"/>
      <c r="F3342" s="657">
        <v>104919472</v>
      </c>
      <c r="G3342" s="672">
        <v>499856302</v>
      </c>
      <c r="H3342" s="646">
        <v>45294</v>
      </c>
      <c r="I3342" s="646"/>
      <c r="K3342" s="57"/>
      <c r="L3342" s="57"/>
      <c r="M3342" s="638"/>
      <c r="N3342" s="638"/>
      <c r="O3342" s="57"/>
    </row>
    <row r="3343" spans="1:15">
      <c r="A3343" s="57"/>
      <c r="B3343" s="653">
        <v>46347</v>
      </c>
      <c r="C3343" s="654">
        <f t="shared" si="50"/>
        <v>10208330805</v>
      </c>
      <c r="D3343" s="57"/>
      <c r="E3343" s="57"/>
      <c r="F3343" s="657">
        <v>669640693</v>
      </c>
      <c r="G3343" s="672">
        <v>499919146</v>
      </c>
      <c r="H3343" s="646">
        <v>44077</v>
      </c>
      <c r="I3343" s="646"/>
      <c r="K3343" s="57"/>
      <c r="L3343" s="57"/>
      <c r="M3343" s="638"/>
      <c r="N3343" s="638"/>
      <c r="O3343" s="57"/>
    </row>
    <row r="3344" spans="1:15">
      <c r="A3344" s="57"/>
      <c r="B3344" s="653">
        <v>46348</v>
      </c>
      <c r="C3344" s="654">
        <f t="shared" si="50"/>
        <v>9690876863</v>
      </c>
      <c r="D3344" s="57"/>
      <c r="E3344" s="57"/>
      <c r="F3344" s="657">
        <v>152186751</v>
      </c>
      <c r="G3344" s="672">
        <v>500000594</v>
      </c>
      <c r="H3344" s="646">
        <v>49105</v>
      </c>
      <c r="I3344" s="646"/>
      <c r="K3344" s="57"/>
      <c r="L3344" s="57"/>
      <c r="M3344" s="638"/>
      <c r="N3344" s="638"/>
      <c r="O3344" s="57"/>
    </row>
    <row r="3345" spans="1:15">
      <c r="A3345" s="57"/>
      <c r="B3345" s="653">
        <v>46349</v>
      </c>
      <c r="C3345" s="654">
        <f t="shared" si="50"/>
        <v>10198074400</v>
      </c>
      <c r="D3345" s="57"/>
      <c r="E3345" s="57"/>
      <c r="F3345" s="657">
        <v>659384288</v>
      </c>
      <c r="G3345" s="672">
        <v>500038579</v>
      </c>
      <c r="H3345" s="646">
        <v>44935</v>
      </c>
      <c r="I3345" s="646"/>
      <c r="K3345" s="57"/>
      <c r="L3345" s="57"/>
      <c r="M3345" s="638"/>
      <c r="N3345" s="638"/>
      <c r="O3345" s="57"/>
    </row>
    <row r="3346" spans="1:15">
      <c r="A3346" s="57"/>
      <c r="B3346" s="653">
        <v>46350</v>
      </c>
      <c r="C3346" s="654">
        <f t="shared" si="50"/>
        <v>10334120819</v>
      </c>
      <c r="D3346" s="57"/>
      <c r="E3346" s="57"/>
      <c r="F3346" s="657">
        <v>795430707</v>
      </c>
      <c r="G3346" s="672">
        <v>500108680</v>
      </c>
      <c r="H3346" s="646">
        <v>45567</v>
      </c>
      <c r="I3346" s="646"/>
      <c r="K3346" s="57"/>
      <c r="L3346" s="57"/>
      <c r="M3346" s="638"/>
      <c r="N3346" s="638"/>
      <c r="O3346" s="57"/>
    </row>
    <row r="3347" spans="1:15">
      <c r="A3347" s="57"/>
      <c r="B3347" s="653">
        <v>46351</v>
      </c>
      <c r="C3347" s="654">
        <f t="shared" si="50"/>
        <v>10265273797</v>
      </c>
      <c r="D3347" s="57"/>
      <c r="E3347" s="57"/>
      <c r="F3347" s="657">
        <v>726583685</v>
      </c>
      <c r="G3347" s="672">
        <v>500193909</v>
      </c>
      <c r="H3347" s="646">
        <v>48262</v>
      </c>
      <c r="I3347" s="646"/>
      <c r="K3347" s="57"/>
      <c r="L3347" s="57"/>
      <c r="M3347" s="638"/>
      <c r="N3347" s="638"/>
      <c r="O3347" s="57"/>
    </row>
    <row r="3348" spans="1:15">
      <c r="A3348" s="57"/>
      <c r="B3348" s="653">
        <v>46352</v>
      </c>
      <c r="C3348" s="654">
        <f t="shared" si="50"/>
        <v>10522446207</v>
      </c>
      <c r="D3348" s="57"/>
      <c r="E3348" s="57"/>
      <c r="F3348" s="657">
        <v>983756095</v>
      </c>
      <c r="G3348" s="672">
        <v>500308784</v>
      </c>
      <c r="H3348" s="646">
        <v>44074</v>
      </c>
      <c r="I3348" s="646"/>
      <c r="K3348" s="57"/>
      <c r="L3348" s="57"/>
      <c r="M3348" s="638"/>
      <c r="N3348" s="638"/>
      <c r="O3348" s="57"/>
    </row>
    <row r="3349" spans="1:15">
      <c r="A3349" s="57"/>
      <c r="B3349" s="653">
        <v>46353</v>
      </c>
      <c r="C3349" s="654">
        <f t="shared" si="50"/>
        <v>10519911162</v>
      </c>
      <c r="D3349" s="57"/>
      <c r="E3349" s="57"/>
      <c r="F3349" s="657">
        <v>981221050</v>
      </c>
      <c r="G3349" s="672">
        <v>500662689</v>
      </c>
      <c r="H3349" s="646">
        <v>47774</v>
      </c>
      <c r="I3349" s="646"/>
      <c r="K3349" s="57"/>
      <c r="L3349" s="57"/>
      <c r="M3349" s="638"/>
      <c r="N3349" s="638"/>
      <c r="O3349" s="57"/>
    </row>
    <row r="3350" spans="1:15">
      <c r="A3350" s="57"/>
      <c r="B3350" s="653">
        <v>46354</v>
      </c>
      <c r="C3350" s="654">
        <f t="shared" si="50"/>
        <v>10185539825</v>
      </c>
      <c r="D3350" s="57"/>
      <c r="E3350" s="57"/>
      <c r="F3350" s="657">
        <v>646849713</v>
      </c>
      <c r="G3350" s="672">
        <v>500876909</v>
      </c>
      <c r="H3350" s="646">
        <v>44634</v>
      </c>
      <c r="I3350" s="646"/>
      <c r="K3350" s="57"/>
      <c r="L3350" s="57"/>
      <c r="M3350" s="638"/>
      <c r="N3350" s="638"/>
      <c r="O3350" s="57"/>
    </row>
    <row r="3351" spans="1:15">
      <c r="A3351" s="57"/>
      <c r="B3351" s="653">
        <v>46355</v>
      </c>
      <c r="C3351" s="654">
        <f t="shared" si="50"/>
        <v>10366119714</v>
      </c>
      <c r="D3351" s="57"/>
      <c r="E3351" s="57"/>
      <c r="F3351" s="657">
        <v>827429602</v>
      </c>
      <c r="G3351" s="672">
        <v>501003543</v>
      </c>
      <c r="H3351" s="646">
        <v>49591</v>
      </c>
      <c r="I3351" s="646"/>
      <c r="K3351" s="57"/>
      <c r="L3351" s="57"/>
      <c r="M3351" s="638"/>
      <c r="N3351" s="638"/>
      <c r="O3351" s="57"/>
    </row>
    <row r="3352" spans="1:15">
      <c r="A3352" s="57"/>
      <c r="B3352" s="653">
        <v>46356</v>
      </c>
      <c r="C3352" s="654">
        <f t="shared" si="50"/>
        <v>10382224991</v>
      </c>
      <c r="D3352" s="57"/>
      <c r="E3352" s="57"/>
      <c r="F3352" s="657">
        <v>843534879</v>
      </c>
      <c r="G3352" s="672">
        <v>501325822</v>
      </c>
      <c r="H3352" s="646">
        <v>46301</v>
      </c>
      <c r="I3352" s="646"/>
      <c r="K3352" s="57"/>
      <c r="L3352" s="57"/>
      <c r="M3352" s="638"/>
      <c r="N3352" s="638"/>
      <c r="O3352" s="57"/>
    </row>
    <row r="3353" spans="1:15">
      <c r="A3353" s="57"/>
      <c r="B3353" s="653">
        <v>46357</v>
      </c>
      <c r="C3353" s="654">
        <f t="shared" si="50"/>
        <v>10055324473</v>
      </c>
      <c r="D3353" s="57"/>
      <c r="E3353" s="57"/>
      <c r="F3353" s="657">
        <v>516634361</v>
      </c>
      <c r="G3353" s="672">
        <v>501495904</v>
      </c>
      <c r="H3353" s="646">
        <v>43104</v>
      </c>
      <c r="I3353" s="646"/>
      <c r="K3353" s="57"/>
      <c r="L3353" s="57"/>
      <c r="M3353" s="638"/>
      <c r="N3353" s="638"/>
      <c r="O3353" s="57"/>
    </row>
    <row r="3354" spans="1:15">
      <c r="A3354" s="57"/>
      <c r="B3354" s="653">
        <v>46358</v>
      </c>
      <c r="C3354" s="654">
        <f t="shared" si="50"/>
        <v>10324923716</v>
      </c>
      <c r="D3354" s="57"/>
      <c r="E3354" s="57"/>
      <c r="F3354" s="657">
        <v>786233604</v>
      </c>
      <c r="G3354" s="672">
        <v>502152859</v>
      </c>
      <c r="H3354" s="646">
        <v>49862</v>
      </c>
      <c r="I3354" s="646"/>
      <c r="K3354" s="57"/>
      <c r="L3354" s="57"/>
      <c r="M3354" s="638"/>
      <c r="N3354" s="638"/>
      <c r="O3354" s="57"/>
    </row>
    <row r="3355" spans="1:15">
      <c r="A3355" s="57"/>
      <c r="B3355" s="653">
        <v>46359</v>
      </c>
      <c r="C3355" s="654">
        <f t="shared" si="50"/>
        <v>10481840685</v>
      </c>
      <c r="D3355" s="57"/>
      <c r="E3355" s="57"/>
      <c r="F3355" s="657">
        <v>943150573</v>
      </c>
      <c r="G3355" s="672">
        <v>502209635</v>
      </c>
      <c r="H3355" s="646">
        <v>47999</v>
      </c>
      <c r="I3355" s="646"/>
      <c r="K3355" s="57"/>
      <c r="L3355" s="57"/>
      <c r="M3355" s="638"/>
      <c r="N3355" s="638"/>
      <c r="O3355" s="57"/>
    </row>
    <row r="3356" spans="1:15">
      <c r="A3356" s="57"/>
      <c r="B3356" s="653">
        <v>46360</v>
      </c>
      <c r="C3356" s="654">
        <f t="shared" si="50"/>
        <v>10357651563</v>
      </c>
      <c r="D3356" s="57"/>
      <c r="E3356" s="57"/>
      <c r="F3356" s="657">
        <v>818961451</v>
      </c>
      <c r="G3356" s="672">
        <v>502285549</v>
      </c>
      <c r="H3356" s="646">
        <v>47427</v>
      </c>
      <c r="I3356" s="646"/>
      <c r="K3356" s="57"/>
      <c r="L3356" s="57"/>
      <c r="M3356" s="638"/>
      <c r="N3356" s="638"/>
      <c r="O3356" s="57"/>
    </row>
    <row r="3357" spans="1:15">
      <c r="A3357" s="57"/>
      <c r="B3357" s="653">
        <v>46361</v>
      </c>
      <c r="C3357" s="654">
        <f t="shared" si="50"/>
        <v>10315108427</v>
      </c>
      <c r="D3357" s="57"/>
      <c r="E3357" s="57"/>
      <c r="F3357" s="657">
        <v>776418315</v>
      </c>
      <c r="G3357" s="672">
        <v>502614787</v>
      </c>
      <c r="H3357" s="646">
        <v>43075</v>
      </c>
      <c r="I3357" s="646"/>
      <c r="K3357" s="57"/>
      <c r="L3357" s="57"/>
      <c r="M3357" s="638"/>
      <c r="N3357" s="638"/>
      <c r="O3357" s="57"/>
    </row>
    <row r="3358" spans="1:15">
      <c r="A3358" s="57"/>
      <c r="B3358" s="653">
        <v>46362</v>
      </c>
      <c r="C3358" s="654">
        <f t="shared" si="50"/>
        <v>10454186784</v>
      </c>
      <c r="D3358" s="57"/>
      <c r="E3358" s="57"/>
      <c r="F3358" s="657">
        <v>915496672</v>
      </c>
      <c r="G3358" s="672">
        <v>502963202</v>
      </c>
      <c r="H3358" s="646">
        <v>44285</v>
      </c>
      <c r="I3358" s="646"/>
      <c r="K3358" s="57"/>
      <c r="L3358" s="57"/>
      <c r="M3358" s="638"/>
      <c r="N3358" s="638"/>
      <c r="O3358" s="57"/>
    </row>
    <row r="3359" spans="1:15">
      <c r="A3359" s="57"/>
      <c r="B3359" s="653">
        <v>46363</v>
      </c>
      <c r="C3359" s="654">
        <f t="shared" si="50"/>
        <v>10228064331</v>
      </c>
      <c r="D3359" s="57"/>
      <c r="E3359" s="57"/>
      <c r="F3359" s="657">
        <v>689374219</v>
      </c>
      <c r="G3359" s="672">
        <v>503050554</v>
      </c>
      <c r="H3359" s="646">
        <v>47279</v>
      </c>
      <c r="I3359" s="646"/>
      <c r="K3359" s="57"/>
      <c r="L3359" s="57"/>
      <c r="M3359" s="638"/>
      <c r="N3359" s="638"/>
      <c r="O3359" s="57"/>
    </row>
    <row r="3360" spans="1:15">
      <c r="A3360" s="57"/>
      <c r="B3360" s="653">
        <v>46364</v>
      </c>
      <c r="C3360" s="654">
        <f t="shared" ref="C3360:C3423" si="51">F3360+(F$88*28679+98765)+(G$88*6587+87654)+(E$88*9537+76543)+(J$88*5713+4528)</f>
        <v>9785653847</v>
      </c>
      <c r="D3360" s="57"/>
      <c r="E3360" s="57"/>
      <c r="F3360" s="657">
        <v>246963735</v>
      </c>
      <c r="G3360" s="672">
        <v>503050946</v>
      </c>
      <c r="H3360" s="646">
        <v>43367</v>
      </c>
      <c r="I3360" s="646"/>
      <c r="K3360" s="57"/>
      <c r="L3360" s="57"/>
      <c r="M3360" s="638"/>
      <c r="N3360" s="638"/>
      <c r="O3360" s="57"/>
    </row>
    <row r="3361" spans="1:15">
      <c r="A3361" s="57"/>
      <c r="B3361" s="653">
        <v>46365</v>
      </c>
      <c r="C3361" s="654">
        <f t="shared" si="51"/>
        <v>10120459616</v>
      </c>
      <c r="D3361" s="57"/>
      <c r="E3361" s="57"/>
      <c r="F3361" s="657">
        <v>581769504</v>
      </c>
      <c r="G3361" s="672">
        <v>503053706</v>
      </c>
      <c r="H3361" s="646">
        <v>47818</v>
      </c>
      <c r="I3361" s="646"/>
      <c r="K3361" s="57"/>
      <c r="L3361" s="57"/>
      <c r="M3361" s="638"/>
      <c r="N3361" s="638"/>
      <c r="O3361" s="57"/>
    </row>
    <row r="3362" spans="1:15">
      <c r="A3362" s="57"/>
      <c r="B3362" s="653">
        <v>46366</v>
      </c>
      <c r="C3362" s="654">
        <f t="shared" si="51"/>
        <v>9970966643</v>
      </c>
      <c r="D3362" s="57"/>
      <c r="E3362" s="57"/>
      <c r="F3362" s="657">
        <v>432276531</v>
      </c>
      <c r="G3362" s="672">
        <v>503133018</v>
      </c>
      <c r="H3362" s="646">
        <v>43946</v>
      </c>
      <c r="I3362" s="646"/>
      <c r="K3362" s="57"/>
      <c r="L3362" s="57"/>
      <c r="M3362" s="638"/>
      <c r="N3362" s="638"/>
      <c r="O3362" s="57"/>
    </row>
    <row r="3363" spans="1:15">
      <c r="A3363" s="57"/>
      <c r="B3363" s="653">
        <v>46367</v>
      </c>
      <c r="C3363" s="654">
        <f t="shared" si="51"/>
        <v>9915359473</v>
      </c>
      <c r="D3363" s="57"/>
      <c r="E3363" s="57"/>
      <c r="F3363" s="657">
        <v>376669361</v>
      </c>
      <c r="G3363" s="672">
        <v>503180588</v>
      </c>
      <c r="H3363" s="646">
        <v>46320</v>
      </c>
      <c r="I3363" s="646"/>
      <c r="K3363" s="57"/>
      <c r="L3363" s="57"/>
      <c r="M3363" s="638"/>
      <c r="N3363" s="638"/>
      <c r="O3363" s="57"/>
    </row>
    <row r="3364" spans="1:15">
      <c r="A3364" s="57"/>
      <c r="B3364" s="653">
        <v>46368</v>
      </c>
      <c r="C3364" s="654">
        <f t="shared" si="51"/>
        <v>9963102390</v>
      </c>
      <c r="D3364" s="57"/>
      <c r="E3364" s="57"/>
      <c r="F3364" s="657">
        <v>424412278</v>
      </c>
      <c r="G3364" s="672">
        <v>503187842</v>
      </c>
      <c r="H3364" s="646">
        <v>47043</v>
      </c>
      <c r="I3364" s="646"/>
      <c r="K3364" s="57"/>
      <c r="L3364" s="57"/>
      <c r="M3364" s="638"/>
      <c r="N3364" s="638"/>
      <c r="O3364" s="57"/>
    </row>
    <row r="3365" spans="1:15">
      <c r="A3365" s="57"/>
      <c r="B3365" s="653">
        <v>46369</v>
      </c>
      <c r="C3365" s="654">
        <f t="shared" si="51"/>
        <v>9972740576</v>
      </c>
      <c r="D3365" s="57"/>
      <c r="E3365" s="57"/>
      <c r="F3365" s="657">
        <v>434050464</v>
      </c>
      <c r="G3365" s="672">
        <v>503194621</v>
      </c>
      <c r="H3365" s="646">
        <v>49540</v>
      </c>
      <c r="I3365" s="646"/>
      <c r="K3365" s="57"/>
      <c r="L3365" s="57"/>
      <c r="M3365" s="638"/>
      <c r="N3365" s="638"/>
      <c r="O3365" s="57"/>
    </row>
    <row r="3366" spans="1:15">
      <c r="A3366" s="57"/>
      <c r="B3366" s="653">
        <v>46370</v>
      </c>
      <c r="C3366" s="654">
        <f t="shared" si="51"/>
        <v>9979778412</v>
      </c>
      <c r="D3366" s="57"/>
      <c r="E3366" s="57"/>
      <c r="F3366" s="657">
        <v>441088300</v>
      </c>
      <c r="G3366" s="672">
        <v>503195932</v>
      </c>
      <c r="H3366" s="646">
        <v>47663</v>
      </c>
      <c r="I3366" s="646"/>
      <c r="K3366" s="57"/>
      <c r="L3366" s="57"/>
      <c r="M3366" s="638"/>
      <c r="N3366" s="638"/>
      <c r="O3366" s="57"/>
    </row>
    <row r="3367" spans="1:15">
      <c r="A3367" s="57"/>
      <c r="B3367" s="653">
        <v>46371</v>
      </c>
      <c r="C3367" s="654">
        <f t="shared" si="51"/>
        <v>9675564556</v>
      </c>
      <c r="D3367" s="57"/>
      <c r="E3367" s="57"/>
      <c r="F3367" s="657">
        <v>136874444</v>
      </c>
      <c r="G3367" s="672">
        <v>503313533</v>
      </c>
      <c r="H3367" s="646">
        <v>47952</v>
      </c>
      <c r="I3367" s="646"/>
      <c r="K3367" s="57"/>
      <c r="L3367" s="57"/>
      <c r="M3367" s="638"/>
      <c r="N3367" s="638"/>
      <c r="O3367" s="57"/>
    </row>
    <row r="3368" spans="1:15">
      <c r="A3368" s="57"/>
      <c r="B3368" s="653">
        <v>46372</v>
      </c>
      <c r="C3368" s="654">
        <f t="shared" si="51"/>
        <v>10314866118</v>
      </c>
      <c r="D3368" s="57"/>
      <c r="E3368" s="57"/>
      <c r="F3368" s="657">
        <v>776176006</v>
      </c>
      <c r="G3368" s="672">
        <v>503478739</v>
      </c>
      <c r="H3368" s="646">
        <v>43731</v>
      </c>
      <c r="I3368" s="646"/>
      <c r="K3368" s="57"/>
      <c r="L3368" s="57"/>
      <c r="M3368" s="638"/>
      <c r="N3368" s="638"/>
      <c r="O3368" s="57"/>
    </row>
    <row r="3369" spans="1:15">
      <c r="A3369" s="57"/>
      <c r="B3369" s="653">
        <v>46373</v>
      </c>
      <c r="C3369" s="654">
        <f t="shared" si="51"/>
        <v>10095658781</v>
      </c>
      <c r="D3369" s="57"/>
      <c r="E3369" s="57"/>
      <c r="F3369" s="657">
        <v>556968669</v>
      </c>
      <c r="G3369" s="672">
        <v>503511486</v>
      </c>
      <c r="H3369" s="646">
        <v>45471</v>
      </c>
      <c r="I3369" s="646"/>
      <c r="K3369" s="57"/>
      <c r="L3369" s="57"/>
      <c r="M3369" s="638"/>
      <c r="N3369" s="638"/>
      <c r="O3369" s="57"/>
    </row>
    <row r="3370" spans="1:15">
      <c r="A3370" s="57"/>
      <c r="B3370" s="653">
        <v>46374</v>
      </c>
      <c r="C3370" s="654">
        <f t="shared" si="51"/>
        <v>10097459649</v>
      </c>
      <c r="D3370" s="57"/>
      <c r="E3370" s="57"/>
      <c r="F3370" s="657">
        <v>558769537</v>
      </c>
      <c r="G3370" s="672">
        <v>503515184</v>
      </c>
      <c r="H3370" s="646">
        <v>48088</v>
      </c>
      <c r="I3370" s="646"/>
      <c r="K3370" s="57"/>
      <c r="L3370" s="57"/>
      <c r="M3370" s="638"/>
      <c r="N3370" s="638"/>
      <c r="O3370" s="57"/>
    </row>
    <row r="3371" spans="1:15">
      <c r="A3371" s="57"/>
      <c r="B3371" s="653">
        <v>46375</v>
      </c>
      <c r="C3371" s="654">
        <f t="shared" si="51"/>
        <v>10413546773</v>
      </c>
      <c r="D3371" s="57"/>
      <c r="E3371" s="57"/>
      <c r="F3371" s="657">
        <v>874856661</v>
      </c>
      <c r="G3371" s="672">
        <v>503926006</v>
      </c>
      <c r="H3371" s="646">
        <v>45624</v>
      </c>
      <c r="I3371" s="646"/>
      <c r="K3371" s="57"/>
      <c r="L3371" s="57"/>
      <c r="M3371" s="638"/>
      <c r="N3371" s="638"/>
      <c r="O3371" s="57"/>
    </row>
    <row r="3372" spans="1:15">
      <c r="A3372" s="57"/>
      <c r="B3372" s="653">
        <v>46376</v>
      </c>
      <c r="C3372" s="654">
        <f t="shared" si="51"/>
        <v>10447605705</v>
      </c>
      <c r="D3372" s="57"/>
      <c r="E3372" s="57"/>
      <c r="F3372" s="657">
        <v>908915593</v>
      </c>
      <c r="G3372" s="672">
        <v>504038589</v>
      </c>
      <c r="H3372" s="646">
        <v>44223</v>
      </c>
      <c r="I3372" s="646"/>
      <c r="K3372" s="57"/>
      <c r="L3372" s="57"/>
      <c r="M3372" s="638"/>
      <c r="N3372" s="638"/>
      <c r="O3372" s="57"/>
    </row>
    <row r="3373" spans="1:15">
      <c r="A3373" s="57"/>
      <c r="B3373" s="653">
        <v>46377</v>
      </c>
      <c r="C3373" s="654">
        <f t="shared" si="51"/>
        <v>10083008856</v>
      </c>
      <c r="D3373" s="57"/>
      <c r="E3373" s="57"/>
      <c r="F3373" s="657">
        <v>544318744</v>
      </c>
      <c r="G3373" s="672">
        <v>504254965</v>
      </c>
      <c r="H3373" s="646">
        <v>43864</v>
      </c>
      <c r="I3373" s="646"/>
      <c r="K3373" s="57"/>
      <c r="L3373" s="57"/>
      <c r="M3373" s="638"/>
      <c r="N3373" s="638"/>
      <c r="O3373" s="57"/>
    </row>
    <row r="3374" spans="1:15">
      <c r="A3374" s="57"/>
      <c r="B3374" s="653">
        <v>46378</v>
      </c>
      <c r="C3374" s="654">
        <f t="shared" si="51"/>
        <v>10263395116</v>
      </c>
      <c r="D3374" s="57"/>
      <c r="E3374" s="57"/>
      <c r="F3374" s="657">
        <v>724705004</v>
      </c>
      <c r="G3374" s="672">
        <v>504431866</v>
      </c>
      <c r="H3374" s="646">
        <v>48510</v>
      </c>
      <c r="I3374" s="646"/>
      <c r="K3374" s="57"/>
      <c r="L3374" s="57"/>
      <c r="M3374" s="638"/>
      <c r="N3374" s="638"/>
      <c r="O3374" s="57"/>
    </row>
    <row r="3375" spans="1:15">
      <c r="A3375" s="57"/>
      <c r="B3375" s="653">
        <v>46379</v>
      </c>
      <c r="C3375" s="654">
        <f t="shared" si="51"/>
        <v>10218962373</v>
      </c>
      <c r="D3375" s="57"/>
      <c r="E3375" s="57"/>
      <c r="F3375" s="657">
        <v>680272261</v>
      </c>
      <c r="G3375" s="672">
        <v>504684004</v>
      </c>
      <c r="H3375" s="646">
        <v>48197</v>
      </c>
      <c r="I3375" s="646"/>
      <c r="K3375" s="57"/>
      <c r="L3375" s="57"/>
      <c r="M3375" s="638"/>
      <c r="N3375" s="638"/>
      <c r="O3375" s="57"/>
    </row>
    <row r="3376" spans="1:15">
      <c r="A3376" s="57"/>
      <c r="B3376" s="653">
        <v>46380</v>
      </c>
      <c r="C3376" s="654">
        <f t="shared" si="51"/>
        <v>9683276877</v>
      </c>
      <c r="D3376" s="57"/>
      <c r="E3376" s="57"/>
      <c r="F3376" s="657">
        <v>144586765</v>
      </c>
      <c r="G3376" s="672">
        <v>504696745</v>
      </c>
      <c r="H3376" s="646">
        <v>46439</v>
      </c>
      <c r="I3376" s="646"/>
      <c r="K3376" s="57"/>
      <c r="L3376" s="57"/>
      <c r="M3376" s="638"/>
      <c r="N3376" s="638"/>
      <c r="O3376" s="57"/>
    </row>
    <row r="3377" spans="1:15">
      <c r="A3377" s="57"/>
      <c r="B3377" s="653">
        <v>46381</v>
      </c>
      <c r="C3377" s="654">
        <f t="shared" si="51"/>
        <v>10368574041</v>
      </c>
      <c r="D3377" s="57"/>
      <c r="E3377" s="57"/>
      <c r="F3377" s="657">
        <v>829883929</v>
      </c>
      <c r="G3377" s="672">
        <v>504871499</v>
      </c>
      <c r="H3377" s="646">
        <v>43736</v>
      </c>
      <c r="I3377" s="646"/>
      <c r="K3377" s="57"/>
      <c r="L3377" s="57"/>
      <c r="M3377" s="638"/>
      <c r="N3377" s="638"/>
      <c r="O3377" s="57"/>
    </row>
    <row r="3378" spans="1:15">
      <c r="A3378" s="57"/>
      <c r="B3378" s="653">
        <v>46382</v>
      </c>
      <c r="C3378" s="654">
        <f t="shared" si="51"/>
        <v>10197038456</v>
      </c>
      <c r="D3378" s="57"/>
      <c r="E3378" s="57"/>
      <c r="F3378" s="657">
        <v>658348344</v>
      </c>
      <c r="G3378" s="672">
        <v>505055686</v>
      </c>
      <c r="H3378" s="646">
        <v>49117</v>
      </c>
      <c r="I3378" s="646"/>
      <c r="K3378" s="57"/>
      <c r="L3378" s="57"/>
      <c r="M3378" s="638"/>
      <c r="N3378" s="638"/>
      <c r="O3378" s="57"/>
    </row>
    <row r="3379" spans="1:15">
      <c r="A3379" s="57"/>
      <c r="B3379" s="653">
        <v>46383</v>
      </c>
      <c r="C3379" s="654">
        <f t="shared" si="51"/>
        <v>9795804098</v>
      </c>
      <c r="D3379" s="57"/>
      <c r="E3379" s="57"/>
      <c r="F3379" s="657">
        <v>257113986</v>
      </c>
      <c r="G3379" s="672">
        <v>505297600</v>
      </c>
      <c r="H3379" s="646">
        <v>49746</v>
      </c>
      <c r="I3379" s="646"/>
      <c r="K3379" s="57"/>
      <c r="L3379" s="57"/>
      <c r="M3379" s="638"/>
      <c r="N3379" s="638"/>
      <c r="O3379" s="57"/>
    </row>
    <row r="3380" spans="1:15">
      <c r="A3380" s="57"/>
      <c r="B3380" s="653">
        <v>46384</v>
      </c>
      <c r="C3380" s="654">
        <f t="shared" si="51"/>
        <v>10120526475</v>
      </c>
      <c r="D3380" s="57"/>
      <c r="E3380" s="57"/>
      <c r="F3380" s="657">
        <v>581836363</v>
      </c>
      <c r="G3380" s="672">
        <v>505348534</v>
      </c>
      <c r="H3380" s="646">
        <v>48204</v>
      </c>
      <c r="I3380" s="646"/>
      <c r="K3380" s="57"/>
      <c r="L3380" s="57"/>
      <c r="M3380" s="638"/>
      <c r="N3380" s="638"/>
      <c r="O3380" s="57"/>
    </row>
    <row r="3381" spans="1:15">
      <c r="A3381" s="57"/>
      <c r="B3381" s="653">
        <v>46385</v>
      </c>
      <c r="C3381" s="654">
        <f t="shared" si="51"/>
        <v>10372586916</v>
      </c>
      <c r="D3381" s="57"/>
      <c r="E3381" s="57"/>
      <c r="F3381" s="657">
        <v>833896804</v>
      </c>
      <c r="G3381" s="672">
        <v>505396098</v>
      </c>
      <c r="H3381" s="646">
        <v>46733</v>
      </c>
      <c r="I3381" s="646"/>
      <c r="K3381" s="57"/>
      <c r="L3381" s="57"/>
      <c r="M3381" s="638"/>
      <c r="N3381" s="638"/>
      <c r="O3381" s="57"/>
    </row>
    <row r="3382" spans="1:15">
      <c r="A3382" s="57"/>
      <c r="B3382" s="653">
        <v>46386</v>
      </c>
      <c r="C3382" s="654">
        <f t="shared" si="51"/>
        <v>10406104425</v>
      </c>
      <c r="D3382" s="57"/>
      <c r="E3382" s="57"/>
      <c r="F3382" s="657">
        <v>867414313</v>
      </c>
      <c r="G3382" s="672">
        <v>505431791</v>
      </c>
      <c r="H3382" s="646">
        <v>50056</v>
      </c>
      <c r="I3382" s="646"/>
      <c r="K3382" s="57"/>
      <c r="L3382" s="57"/>
      <c r="M3382" s="638"/>
      <c r="N3382" s="638"/>
      <c r="O3382" s="57"/>
    </row>
    <row r="3383" spans="1:15">
      <c r="A3383" s="57"/>
      <c r="B3383" s="653">
        <v>46387</v>
      </c>
      <c r="C3383" s="654">
        <f t="shared" si="51"/>
        <v>10482816946</v>
      </c>
      <c r="D3383" s="57"/>
      <c r="E3383" s="57"/>
      <c r="F3383" s="657">
        <v>944126834</v>
      </c>
      <c r="G3383" s="672">
        <v>505571069</v>
      </c>
      <c r="H3383" s="646">
        <v>48847</v>
      </c>
      <c r="I3383" s="646"/>
      <c r="K3383" s="57"/>
      <c r="L3383" s="57"/>
      <c r="M3383" s="638"/>
      <c r="N3383" s="638"/>
      <c r="O3383" s="57"/>
    </row>
    <row r="3384" spans="1:15">
      <c r="A3384" s="57"/>
      <c r="B3384" s="653">
        <v>46388</v>
      </c>
      <c r="C3384" s="654">
        <f t="shared" si="51"/>
        <v>10219748605</v>
      </c>
      <c r="D3384" s="57"/>
      <c r="E3384" s="57"/>
      <c r="F3384" s="657">
        <v>681058493</v>
      </c>
      <c r="G3384" s="672">
        <v>505793615</v>
      </c>
      <c r="H3384" s="646">
        <v>43635</v>
      </c>
      <c r="I3384" s="646"/>
      <c r="K3384" s="57"/>
      <c r="L3384" s="57"/>
      <c r="M3384" s="638"/>
      <c r="N3384" s="638"/>
      <c r="O3384" s="57"/>
    </row>
    <row r="3385" spans="1:15">
      <c r="A3385" s="57"/>
      <c r="B3385" s="653">
        <v>46389</v>
      </c>
      <c r="C3385" s="654">
        <f t="shared" si="51"/>
        <v>9766480110</v>
      </c>
      <c r="D3385" s="57"/>
      <c r="E3385" s="57"/>
      <c r="F3385" s="657">
        <v>227789998</v>
      </c>
      <c r="G3385" s="672">
        <v>505837069</v>
      </c>
      <c r="H3385" s="646">
        <v>47167</v>
      </c>
      <c r="I3385" s="646"/>
      <c r="K3385" s="57"/>
      <c r="L3385" s="57"/>
      <c r="M3385" s="638"/>
      <c r="N3385" s="638"/>
      <c r="O3385" s="57"/>
    </row>
    <row r="3386" spans="1:15">
      <c r="A3386" s="57"/>
      <c r="B3386" s="653">
        <v>46390</v>
      </c>
      <c r="C3386" s="654">
        <f t="shared" si="51"/>
        <v>10489025234</v>
      </c>
      <c r="D3386" s="57"/>
      <c r="E3386" s="57"/>
      <c r="F3386" s="657">
        <v>950335122</v>
      </c>
      <c r="G3386" s="672">
        <v>505869004</v>
      </c>
      <c r="H3386" s="646">
        <v>48856</v>
      </c>
      <c r="I3386" s="646"/>
      <c r="K3386" s="57"/>
      <c r="L3386" s="57"/>
      <c r="M3386" s="638"/>
      <c r="N3386" s="638"/>
      <c r="O3386" s="57"/>
    </row>
    <row r="3387" spans="1:15">
      <c r="A3387" s="57"/>
      <c r="B3387" s="653">
        <v>46391</v>
      </c>
      <c r="C3387" s="654">
        <f t="shared" si="51"/>
        <v>10069509743</v>
      </c>
      <c r="D3387" s="57"/>
      <c r="E3387" s="57"/>
      <c r="F3387" s="657">
        <v>530819631</v>
      </c>
      <c r="G3387" s="672">
        <v>505871119</v>
      </c>
      <c r="H3387" s="646">
        <v>47923</v>
      </c>
      <c r="I3387" s="646"/>
      <c r="K3387" s="57"/>
      <c r="L3387" s="57"/>
      <c r="M3387" s="638"/>
      <c r="N3387" s="638"/>
      <c r="O3387" s="57"/>
    </row>
    <row r="3388" spans="1:15">
      <c r="A3388" s="57"/>
      <c r="B3388" s="653">
        <v>46392</v>
      </c>
      <c r="C3388" s="654">
        <f t="shared" si="51"/>
        <v>10202255507</v>
      </c>
      <c r="D3388" s="57"/>
      <c r="E3388" s="57"/>
      <c r="F3388" s="657">
        <v>663565395</v>
      </c>
      <c r="G3388" s="672">
        <v>505967767</v>
      </c>
      <c r="H3388" s="646">
        <v>43677</v>
      </c>
      <c r="I3388" s="646"/>
      <c r="K3388" s="57"/>
      <c r="L3388" s="57"/>
      <c r="M3388" s="638"/>
      <c r="N3388" s="638"/>
      <c r="O3388" s="57"/>
    </row>
    <row r="3389" spans="1:15">
      <c r="A3389" s="57"/>
      <c r="B3389" s="653">
        <v>46393</v>
      </c>
      <c r="C3389" s="654">
        <f t="shared" si="51"/>
        <v>9775524258</v>
      </c>
      <c r="D3389" s="57"/>
      <c r="E3389" s="57"/>
      <c r="F3389" s="657">
        <v>236834146</v>
      </c>
      <c r="G3389" s="672">
        <v>506094756</v>
      </c>
      <c r="H3389" s="646">
        <v>49090</v>
      </c>
      <c r="I3389" s="646"/>
      <c r="K3389" s="57"/>
      <c r="L3389" s="57"/>
      <c r="M3389" s="638"/>
      <c r="N3389" s="638"/>
      <c r="O3389" s="57"/>
    </row>
    <row r="3390" spans="1:15">
      <c r="A3390" s="57"/>
      <c r="B3390" s="653">
        <v>46394</v>
      </c>
      <c r="C3390" s="654">
        <f t="shared" si="51"/>
        <v>9720388781</v>
      </c>
      <c r="D3390" s="57"/>
      <c r="E3390" s="57"/>
      <c r="F3390" s="657">
        <v>181698669</v>
      </c>
      <c r="G3390" s="672">
        <v>506113830</v>
      </c>
      <c r="H3390" s="646">
        <v>48490</v>
      </c>
      <c r="I3390" s="646"/>
      <c r="K3390" s="57"/>
      <c r="L3390" s="57"/>
      <c r="M3390" s="638"/>
      <c r="N3390" s="638"/>
      <c r="O3390" s="57"/>
    </row>
    <row r="3391" spans="1:15">
      <c r="A3391" s="57"/>
      <c r="B3391" s="653">
        <v>46395</v>
      </c>
      <c r="C3391" s="654">
        <f t="shared" si="51"/>
        <v>10457766180</v>
      </c>
      <c r="D3391" s="57"/>
      <c r="E3391" s="57"/>
      <c r="F3391" s="657">
        <v>919076068</v>
      </c>
      <c r="G3391" s="672">
        <v>506304443</v>
      </c>
      <c r="H3391" s="646">
        <v>43357</v>
      </c>
      <c r="I3391" s="646"/>
      <c r="K3391" s="57"/>
      <c r="L3391" s="57"/>
      <c r="M3391" s="638"/>
      <c r="N3391" s="638"/>
      <c r="O3391" s="57"/>
    </row>
    <row r="3392" spans="1:15">
      <c r="A3392" s="57"/>
      <c r="B3392" s="653">
        <v>46396</v>
      </c>
      <c r="C3392" s="654">
        <f t="shared" si="51"/>
        <v>10049986374</v>
      </c>
      <c r="D3392" s="57"/>
      <c r="E3392" s="57"/>
      <c r="F3392" s="657">
        <v>511296262</v>
      </c>
      <c r="G3392" s="672">
        <v>506371804</v>
      </c>
      <c r="H3392" s="646">
        <v>44052</v>
      </c>
      <c r="I3392" s="646"/>
      <c r="K3392" s="57"/>
      <c r="L3392" s="57"/>
      <c r="M3392" s="638"/>
      <c r="N3392" s="638"/>
      <c r="O3392" s="57"/>
    </row>
    <row r="3393" spans="1:15">
      <c r="A3393" s="57"/>
      <c r="B3393" s="653">
        <v>46397</v>
      </c>
      <c r="C3393" s="654">
        <f t="shared" si="51"/>
        <v>9888498817</v>
      </c>
      <c r="D3393" s="57"/>
      <c r="E3393" s="57"/>
      <c r="F3393" s="657">
        <v>349808705</v>
      </c>
      <c r="G3393" s="672">
        <v>506399523</v>
      </c>
      <c r="H3393" s="646">
        <v>48653</v>
      </c>
      <c r="I3393" s="646"/>
      <c r="K3393" s="57"/>
      <c r="L3393" s="57"/>
      <c r="M3393" s="638"/>
      <c r="N3393" s="638"/>
      <c r="O3393" s="57"/>
    </row>
    <row r="3394" spans="1:15">
      <c r="A3394" s="57"/>
      <c r="B3394" s="653">
        <v>46398</v>
      </c>
      <c r="C3394" s="654">
        <f t="shared" si="51"/>
        <v>9809624792</v>
      </c>
      <c r="D3394" s="57"/>
      <c r="E3394" s="57"/>
      <c r="F3394" s="657">
        <v>270934680</v>
      </c>
      <c r="G3394" s="672">
        <v>506790080</v>
      </c>
      <c r="H3394" s="646">
        <v>48798</v>
      </c>
      <c r="I3394" s="646"/>
      <c r="K3394" s="57"/>
      <c r="L3394" s="57"/>
      <c r="M3394" s="638"/>
      <c r="N3394" s="638"/>
      <c r="O3394" s="57"/>
    </row>
    <row r="3395" spans="1:15">
      <c r="A3395" s="57"/>
      <c r="B3395" s="653">
        <v>46399</v>
      </c>
      <c r="C3395" s="654">
        <f t="shared" si="51"/>
        <v>9953539029</v>
      </c>
      <c r="D3395" s="57"/>
      <c r="E3395" s="57"/>
      <c r="F3395" s="657">
        <v>414848917</v>
      </c>
      <c r="G3395" s="672">
        <v>507140328</v>
      </c>
      <c r="H3395" s="646">
        <v>50187</v>
      </c>
      <c r="I3395" s="646"/>
      <c r="K3395" s="57"/>
      <c r="L3395" s="57"/>
      <c r="M3395" s="638"/>
      <c r="N3395" s="638"/>
      <c r="O3395" s="57"/>
    </row>
    <row r="3396" spans="1:15">
      <c r="A3396" s="57"/>
      <c r="B3396" s="653">
        <v>46400</v>
      </c>
      <c r="C3396" s="654">
        <f t="shared" si="51"/>
        <v>10203210206</v>
      </c>
      <c r="D3396" s="57"/>
      <c r="E3396" s="57"/>
      <c r="F3396" s="657">
        <v>664520094</v>
      </c>
      <c r="G3396" s="672">
        <v>507384218</v>
      </c>
      <c r="H3396" s="646">
        <v>45766</v>
      </c>
      <c r="I3396" s="646"/>
      <c r="K3396" s="57"/>
      <c r="L3396" s="57"/>
      <c r="M3396" s="638"/>
      <c r="N3396" s="638"/>
      <c r="O3396" s="57"/>
    </row>
    <row r="3397" spans="1:15">
      <c r="A3397" s="57"/>
      <c r="B3397" s="653">
        <v>46401</v>
      </c>
      <c r="C3397" s="654">
        <f t="shared" si="51"/>
        <v>9691989384</v>
      </c>
      <c r="D3397" s="57"/>
      <c r="E3397" s="57"/>
      <c r="F3397" s="657">
        <v>153299272</v>
      </c>
      <c r="G3397" s="672">
        <v>507397438</v>
      </c>
      <c r="H3397" s="646">
        <v>43208</v>
      </c>
      <c r="I3397" s="646"/>
      <c r="K3397" s="57"/>
      <c r="L3397" s="57"/>
      <c r="M3397" s="638"/>
      <c r="N3397" s="638"/>
      <c r="O3397" s="57"/>
    </row>
    <row r="3398" spans="1:15">
      <c r="A3398" s="57"/>
      <c r="B3398" s="653">
        <v>46402</v>
      </c>
      <c r="C3398" s="654">
        <f t="shared" si="51"/>
        <v>9732237860</v>
      </c>
      <c r="D3398" s="57"/>
      <c r="E3398" s="57"/>
      <c r="F3398" s="657">
        <v>193547748</v>
      </c>
      <c r="G3398" s="672">
        <v>507418790</v>
      </c>
      <c r="H3398" s="646">
        <v>47546</v>
      </c>
      <c r="I3398" s="646"/>
      <c r="K3398" s="57"/>
      <c r="L3398" s="57"/>
      <c r="M3398" s="638"/>
      <c r="N3398" s="638"/>
      <c r="O3398" s="57"/>
    </row>
    <row r="3399" spans="1:15">
      <c r="A3399" s="57"/>
      <c r="B3399" s="653">
        <v>46403</v>
      </c>
      <c r="C3399" s="654">
        <f t="shared" si="51"/>
        <v>9824676552</v>
      </c>
      <c r="D3399" s="57"/>
      <c r="E3399" s="57"/>
      <c r="F3399" s="657">
        <v>285986440</v>
      </c>
      <c r="G3399" s="672">
        <v>507478640</v>
      </c>
      <c r="H3399" s="646">
        <v>43160</v>
      </c>
      <c r="I3399" s="646"/>
      <c r="K3399" s="57"/>
      <c r="L3399" s="57"/>
      <c r="M3399" s="638"/>
      <c r="N3399" s="638"/>
      <c r="O3399" s="57"/>
    </row>
    <row r="3400" spans="1:15">
      <c r="A3400" s="57"/>
      <c r="B3400" s="653">
        <v>46404</v>
      </c>
      <c r="C3400" s="654">
        <f t="shared" si="51"/>
        <v>9837049510</v>
      </c>
      <c r="D3400" s="57"/>
      <c r="E3400" s="57"/>
      <c r="F3400" s="657">
        <v>298359398</v>
      </c>
      <c r="G3400" s="672">
        <v>507677398</v>
      </c>
      <c r="H3400" s="646">
        <v>48422</v>
      </c>
      <c r="I3400" s="646"/>
      <c r="K3400" s="57"/>
      <c r="L3400" s="57"/>
      <c r="M3400" s="638"/>
      <c r="N3400" s="638"/>
      <c r="O3400" s="57"/>
    </row>
    <row r="3401" spans="1:15">
      <c r="A3401" s="57"/>
      <c r="B3401" s="653">
        <v>46405</v>
      </c>
      <c r="C3401" s="654">
        <f t="shared" si="51"/>
        <v>10004617531</v>
      </c>
      <c r="D3401" s="57"/>
      <c r="E3401" s="57"/>
      <c r="F3401" s="657">
        <v>465927419</v>
      </c>
      <c r="G3401" s="672">
        <v>507780270</v>
      </c>
      <c r="H3401" s="646">
        <v>45756</v>
      </c>
      <c r="I3401" s="646"/>
      <c r="K3401" s="57"/>
      <c r="L3401" s="57"/>
      <c r="M3401" s="638"/>
      <c r="N3401" s="638"/>
      <c r="O3401" s="57"/>
    </row>
    <row r="3402" spans="1:15">
      <c r="A3402" s="57"/>
      <c r="B3402" s="653">
        <v>46406</v>
      </c>
      <c r="C3402" s="654">
        <f t="shared" si="51"/>
        <v>10293560109</v>
      </c>
      <c r="D3402" s="57"/>
      <c r="E3402" s="57"/>
      <c r="F3402" s="657">
        <v>754869997</v>
      </c>
      <c r="G3402" s="672">
        <v>507982400</v>
      </c>
      <c r="H3402" s="646">
        <v>48537</v>
      </c>
      <c r="I3402" s="646"/>
      <c r="K3402" s="57"/>
      <c r="L3402" s="57"/>
      <c r="M3402" s="638"/>
      <c r="N3402" s="638"/>
      <c r="O3402" s="57"/>
    </row>
    <row r="3403" spans="1:15">
      <c r="A3403" s="57"/>
      <c r="B3403" s="653">
        <v>46407</v>
      </c>
      <c r="C3403" s="654">
        <f t="shared" si="51"/>
        <v>9897567927</v>
      </c>
      <c r="D3403" s="57"/>
      <c r="E3403" s="57"/>
      <c r="F3403" s="657">
        <v>358877815</v>
      </c>
      <c r="G3403" s="672">
        <v>508084177</v>
      </c>
      <c r="H3403" s="646">
        <v>43191</v>
      </c>
      <c r="I3403" s="646"/>
      <c r="K3403" s="57"/>
      <c r="L3403" s="57"/>
      <c r="M3403" s="638"/>
      <c r="N3403" s="638"/>
      <c r="O3403" s="57"/>
    </row>
    <row r="3404" spans="1:15">
      <c r="A3404" s="57"/>
      <c r="B3404" s="653">
        <v>46408</v>
      </c>
      <c r="C3404" s="654">
        <f t="shared" si="51"/>
        <v>10423397630</v>
      </c>
      <c r="D3404" s="57"/>
      <c r="E3404" s="57"/>
      <c r="F3404" s="657">
        <v>884707518</v>
      </c>
      <c r="G3404" s="672">
        <v>508232973</v>
      </c>
      <c r="H3404" s="646">
        <v>43922</v>
      </c>
      <c r="I3404" s="646"/>
      <c r="K3404" s="57"/>
      <c r="L3404" s="57"/>
      <c r="M3404" s="638"/>
      <c r="N3404" s="638"/>
      <c r="O3404" s="57"/>
    </row>
    <row r="3405" spans="1:15">
      <c r="A3405" s="57"/>
      <c r="B3405" s="653">
        <v>46409</v>
      </c>
      <c r="C3405" s="654">
        <f t="shared" si="51"/>
        <v>10161896768</v>
      </c>
      <c r="D3405" s="57"/>
      <c r="E3405" s="57"/>
      <c r="F3405" s="657">
        <v>623206656</v>
      </c>
      <c r="G3405" s="672">
        <v>508239091</v>
      </c>
      <c r="H3405" s="646">
        <v>44508</v>
      </c>
      <c r="I3405" s="646"/>
      <c r="K3405" s="57"/>
      <c r="L3405" s="57"/>
      <c r="M3405" s="638"/>
      <c r="N3405" s="638"/>
      <c r="O3405" s="57"/>
    </row>
    <row r="3406" spans="1:15">
      <c r="A3406" s="57"/>
      <c r="B3406" s="653">
        <v>46410</v>
      </c>
      <c r="C3406" s="654">
        <f t="shared" si="51"/>
        <v>10239335139</v>
      </c>
      <c r="D3406" s="57"/>
      <c r="E3406" s="57"/>
      <c r="F3406" s="657">
        <v>700645027</v>
      </c>
      <c r="G3406" s="672">
        <v>508308228</v>
      </c>
      <c r="H3406" s="646">
        <v>43802</v>
      </c>
      <c r="I3406" s="646"/>
      <c r="K3406" s="57"/>
      <c r="L3406" s="57"/>
      <c r="M3406" s="638"/>
      <c r="N3406" s="638"/>
      <c r="O3406" s="57"/>
    </row>
    <row r="3407" spans="1:15">
      <c r="A3407" s="57"/>
      <c r="B3407" s="653">
        <v>46411</v>
      </c>
      <c r="C3407" s="654">
        <f t="shared" si="51"/>
        <v>10390315063</v>
      </c>
      <c r="D3407" s="57"/>
      <c r="E3407" s="57"/>
      <c r="F3407" s="657">
        <v>851624951</v>
      </c>
      <c r="G3407" s="672">
        <v>508380974</v>
      </c>
      <c r="H3407" s="646">
        <v>45858</v>
      </c>
      <c r="I3407" s="646"/>
      <c r="K3407" s="57"/>
      <c r="L3407" s="57"/>
      <c r="M3407" s="638"/>
      <c r="N3407" s="638"/>
      <c r="O3407" s="57"/>
    </row>
    <row r="3408" spans="1:15">
      <c r="A3408" s="57"/>
      <c r="B3408" s="653">
        <v>46412</v>
      </c>
      <c r="C3408" s="654">
        <f t="shared" si="51"/>
        <v>10276868138</v>
      </c>
      <c r="D3408" s="57"/>
      <c r="E3408" s="57"/>
      <c r="F3408" s="657">
        <v>738178026</v>
      </c>
      <c r="G3408" s="672">
        <v>508427031</v>
      </c>
      <c r="H3408" s="646">
        <v>44614</v>
      </c>
      <c r="I3408" s="646"/>
      <c r="K3408" s="57"/>
      <c r="L3408" s="57"/>
      <c r="M3408" s="638"/>
      <c r="N3408" s="638"/>
      <c r="O3408" s="57"/>
    </row>
    <row r="3409" spans="1:15">
      <c r="A3409" s="57"/>
      <c r="B3409" s="653">
        <v>46413</v>
      </c>
      <c r="C3409" s="654">
        <f t="shared" si="51"/>
        <v>9710245433</v>
      </c>
      <c r="D3409" s="57"/>
      <c r="E3409" s="57"/>
      <c r="F3409" s="657">
        <v>171555321</v>
      </c>
      <c r="G3409" s="672">
        <v>508994612</v>
      </c>
      <c r="H3409" s="646">
        <v>45762</v>
      </c>
      <c r="I3409" s="646"/>
      <c r="K3409" s="57"/>
      <c r="L3409" s="57"/>
      <c r="M3409" s="638"/>
      <c r="N3409" s="638"/>
      <c r="O3409" s="57"/>
    </row>
    <row r="3410" spans="1:15">
      <c r="A3410" s="57"/>
      <c r="B3410" s="653">
        <v>46414</v>
      </c>
      <c r="C3410" s="654">
        <f t="shared" si="51"/>
        <v>9690561257</v>
      </c>
      <c r="D3410" s="57"/>
      <c r="E3410" s="57"/>
      <c r="F3410" s="657">
        <v>151871145</v>
      </c>
      <c r="G3410" s="672">
        <v>509027129</v>
      </c>
      <c r="H3410" s="646">
        <v>45675</v>
      </c>
      <c r="I3410" s="646"/>
      <c r="K3410" s="57"/>
      <c r="L3410" s="57"/>
      <c r="M3410" s="638"/>
      <c r="N3410" s="638"/>
      <c r="O3410" s="57"/>
    </row>
    <row r="3411" spans="1:15">
      <c r="A3411" s="57"/>
      <c r="B3411" s="653">
        <v>46415</v>
      </c>
      <c r="C3411" s="654">
        <f t="shared" si="51"/>
        <v>9985489469</v>
      </c>
      <c r="D3411" s="57"/>
      <c r="E3411" s="57"/>
      <c r="F3411" s="657">
        <v>446799357</v>
      </c>
      <c r="G3411" s="672">
        <v>509161325</v>
      </c>
      <c r="H3411" s="646">
        <v>43782</v>
      </c>
      <c r="I3411" s="646"/>
      <c r="K3411" s="57"/>
      <c r="L3411" s="57"/>
      <c r="M3411" s="638"/>
      <c r="N3411" s="638"/>
      <c r="O3411" s="57"/>
    </row>
    <row r="3412" spans="1:15">
      <c r="A3412" s="57"/>
      <c r="B3412" s="653">
        <v>46416</v>
      </c>
      <c r="C3412" s="654">
        <f t="shared" si="51"/>
        <v>10413420113</v>
      </c>
      <c r="D3412" s="57"/>
      <c r="E3412" s="57"/>
      <c r="F3412" s="657">
        <v>874730001</v>
      </c>
      <c r="G3412" s="672">
        <v>509259515</v>
      </c>
      <c r="H3412" s="646">
        <v>44167</v>
      </c>
      <c r="I3412" s="646"/>
      <c r="K3412" s="57"/>
      <c r="L3412" s="57"/>
      <c r="M3412" s="638"/>
      <c r="N3412" s="638"/>
      <c r="O3412" s="57"/>
    </row>
    <row r="3413" spans="1:15">
      <c r="A3413" s="57"/>
      <c r="B3413" s="653">
        <v>46417</v>
      </c>
      <c r="C3413" s="654">
        <f t="shared" si="51"/>
        <v>10525404197</v>
      </c>
      <c r="D3413" s="57"/>
      <c r="E3413" s="57"/>
      <c r="F3413" s="657">
        <v>986714085</v>
      </c>
      <c r="G3413" s="672">
        <v>509264822</v>
      </c>
      <c r="H3413" s="646">
        <v>46181</v>
      </c>
      <c r="I3413" s="646"/>
      <c r="K3413" s="57"/>
      <c r="L3413" s="57"/>
      <c r="M3413" s="638"/>
      <c r="N3413" s="638"/>
      <c r="O3413" s="57"/>
    </row>
    <row r="3414" spans="1:15">
      <c r="A3414" s="57"/>
      <c r="B3414" s="653">
        <v>46418</v>
      </c>
      <c r="C3414" s="654">
        <f t="shared" si="51"/>
        <v>9884414270</v>
      </c>
      <c r="D3414" s="57"/>
      <c r="E3414" s="57"/>
      <c r="F3414" s="657">
        <v>345724158</v>
      </c>
      <c r="G3414" s="672">
        <v>509340240</v>
      </c>
      <c r="H3414" s="646">
        <v>44782</v>
      </c>
      <c r="I3414" s="646"/>
      <c r="K3414" s="57"/>
      <c r="L3414" s="57"/>
      <c r="M3414" s="638"/>
      <c r="N3414" s="638"/>
      <c r="O3414" s="57"/>
    </row>
    <row r="3415" spans="1:15">
      <c r="A3415" s="57"/>
      <c r="B3415" s="653">
        <v>46419</v>
      </c>
      <c r="C3415" s="654">
        <f t="shared" si="51"/>
        <v>9964242584</v>
      </c>
      <c r="D3415" s="57"/>
      <c r="E3415" s="57"/>
      <c r="F3415" s="657">
        <v>425552472</v>
      </c>
      <c r="G3415" s="672">
        <v>509437294</v>
      </c>
      <c r="H3415" s="646">
        <v>49756</v>
      </c>
      <c r="I3415" s="646"/>
      <c r="K3415" s="57"/>
      <c r="L3415" s="57"/>
      <c r="M3415" s="638"/>
      <c r="N3415" s="638"/>
      <c r="O3415" s="57"/>
    </row>
    <row r="3416" spans="1:15">
      <c r="A3416" s="57"/>
      <c r="B3416" s="653">
        <v>46420</v>
      </c>
      <c r="C3416" s="654">
        <f t="shared" si="51"/>
        <v>10445056362</v>
      </c>
      <c r="D3416" s="57"/>
      <c r="E3416" s="57"/>
      <c r="F3416" s="657">
        <v>906366250</v>
      </c>
      <c r="G3416" s="672">
        <v>509483409</v>
      </c>
      <c r="H3416" s="646">
        <v>49172</v>
      </c>
      <c r="I3416" s="646"/>
      <c r="K3416" s="57"/>
      <c r="L3416" s="57"/>
      <c r="M3416" s="638"/>
      <c r="N3416" s="638"/>
      <c r="O3416" s="57"/>
    </row>
    <row r="3417" spans="1:15">
      <c r="A3417" s="57"/>
      <c r="B3417" s="653">
        <v>46421</v>
      </c>
      <c r="C3417" s="654">
        <f t="shared" si="51"/>
        <v>10463217218</v>
      </c>
      <c r="D3417" s="57"/>
      <c r="E3417" s="57"/>
      <c r="F3417" s="657">
        <v>924527106</v>
      </c>
      <c r="G3417" s="672">
        <v>509834988</v>
      </c>
      <c r="H3417" s="646">
        <v>47863</v>
      </c>
      <c r="I3417" s="646"/>
      <c r="K3417" s="57"/>
      <c r="L3417" s="57"/>
      <c r="M3417" s="638"/>
      <c r="N3417" s="638"/>
      <c r="O3417" s="57"/>
    </row>
    <row r="3418" spans="1:15">
      <c r="A3418" s="57"/>
      <c r="B3418" s="653">
        <v>46422</v>
      </c>
      <c r="C3418" s="654">
        <f t="shared" si="51"/>
        <v>9910714439</v>
      </c>
      <c r="D3418" s="57"/>
      <c r="E3418" s="57"/>
      <c r="F3418" s="657">
        <v>372024327</v>
      </c>
      <c r="G3418" s="672">
        <v>509945067</v>
      </c>
      <c r="H3418" s="646">
        <v>47358</v>
      </c>
      <c r="I3418" s="646"/>
      <c r="K3418" s="57"/>
      <c r="L3418" s="57"/>
      <c r="M3418" s="638"/>
      <c r="N3418" s="638"/>
      <c r="O3418" s="57"/>
    </row>
    <row r="3419" spans="1:15">
      <c r="A3419" s="57"/>
      <c r="B3419" s="653">
        <v>46423</v>
      </c>
      <c r="C3419" s="654">
        <f t="shared" si="51"/>
        <v>10060708799</v>
      </c>
      <c r="D3419" s="57"/>
      <c r="E3419" s="57"/>
      <c r="F3419" s="657">
        <v>522018687</v>
      </c>
      <c r="G3419" s="672">
        <v>509950677</v>
      </c>
      <c r="H3419" s="646">
        <v>45135</v>
      </c>
      <c r="I3419" s="646"/>
      <c r="K3419" s="57"/>
      <c r="L3419" s="57"/>
      <c r="M3419" s="638"/>
      <c r="N3419" s="638"/>
      <c r="O3419" s="57"/>
    </row>
    <row r="3420" spans="1:15">
      <c r="A3420" s="57"/>
      <c r="B3420" s="653">
        <v>46424</v>
      </c>
      <c r="C3420" s="654">
        <f t="shared" si="51"/>
        <v>9862733949</v>
      </c>
      <c r="D3420" s="57"/>
      <c r="E3420" s="57"/>
      <c r="F3420" s="657">
        <v>324043837</v>
      </c>
      <c r="G3420" s="672">
        <v>510016048</v>
      </c>
      <c r="H3420" s="646">
        <v>47730</v>
      </c>
      <c r="I3420" s="646"/>
      <c r="K3420" s="57"/>
      <c r="L3420" s="57"/>
      <c r="M3420" s="638"/>
      <c r="N3420" s="638"/>
      <c r="O3420" s="57"/>
    </row>
    <row r="3421" spans="1:15">
      <c r="A3421" s="57"/>
      <c r="B3421" s="653">
        <v>46425</v>
      </c>
      <c r="C3421" s="654">
        <f t="shared" si="51"/>
        <v>9684552558</v>
      </c>
      <c r="D3421" s="57"/>
      <c r="E3421" s="57"/>
      <c r="F3421" s="657">
        <v>145862446</v>
      </c>
      <c r="G3421" s="672">
        <v>510032424</v>
      </c>
      <c r="H3421" s="646">
        <v>49369</v>
      </c>
      <c r="I3421" s="646"/>
      <c r="K3421" s="57"/>
      <c r="L3421" s="57"/>
      <c r="M3421" s="638"/>
      <c r="N3421" s="638"/>
      <c r="O3421" s="57"/>
    </row>
    <row r="3422" spans="1:15">
      <c r="A3422" s="57"/>
      <c r="B3422" s="653">
        <v>46426</v>
      </c>
      <c r="C3422" s="654">
        <f t="shared" si="51"/>
        <v>9697046420</v>
      </c>
      <c r="D3422" s="57"/>
      <c r="E3422" s="57"/>
      <c r="F3422" s="657">
        <v>158356308</v>
      </c>
      <c r="G3422" s="672">
        <v>510110233</v>
      </c>
      <c r="H3422" s="646">
        <v>47022</v>
      </c>
      <c r="I3422" s="646"/>
      <c r="K3422" s="57"/>
      <c r="L3422" s="57"/>
      <c r="M3422" s="638"/>
      <c r="N3422" s="638"/>
      <c r="O3422" s="57"/>
    </row>
    <row r="3423" spans="1:15">
      <c r="A3423" s="57"/>
      <c r="B3423" s="653">
        <v>46427</v>
      </c>
      <c r="C3423" s="654">
        <f t="shared" si="51"/>
        <v>10294892689</v>
      </c>
      <c r="D3423" s="57"/>
      <c r="E3423" s="57"/>
      <c r="F3423" s="657">
        <v>756202577</v>
      </c>
      <c r="G3423" s="672">
        <v>510168028</v>
      </c>
      <c r="H3423" s="646">
        <v>45635</v>
      </c>
      <c r="I3423" s="646"/>
      <c r="K3423" s="57"/>
      <c r="L3423" s="57"/>
      <c r="M3423" s="638"/>
      <c r="N3423" s="638"/>
      <c r="O3423" s="57"/>
    </row>
    <row r="3424" spans="1:15">
      <c r="A3424" s="57"/>
      <c r="B3424" s="653">
        <v>46428</v>
      </c>
      <c r="C3424" s="654">
        <f t="shared" ref="C3424:C3487" si="52">F3424+(F$88*28679+98765)+(G$88*6587+87654)+(E$88*9537+76543)+(J$88*5713+4528)</f>
        <v>9716470394</v>
      </c>
      <c r="D3424" s="57"/>
      <c r="E3424" s="57"/>
      <c r="F3424" s="657">
        <v>177780282</v>
      </c>
      <c r="G3424" s="672">
        <v>510349896</v>
      </c>
      <c r="H3424" s="646">
        <v>45279</v>
      </c>
      <c r="I3424" s="646"/>
      <c r="K3424" s="57"/>
      <c r="L3424" s="57"/>
      <c r="M3424" s="638"/>
      <c r="N3424" s="638"/>
      <c r="O3424" s="57"/>
    </row>
    <row r="3425" spans="1:15">
      <c r="A3425" s="57"/>
      <c r="B3425" s="653">
        <v>46429</v>
      </c>
      <c r="C3425" s="654">
        <f t="shared" si="52"/>
        <v>10313609082</v>
      </c>
      <c r="D3425" s="57"/>
      <c r="E3425" s="57"/>
      <c r="F3425" s="657">
        <v>774918970</v>
      </c>
      <c r="G3425" s="672">
        <v>510404461</v>
      </c>
      <c r="H3425" s="646">
        <v>44741</v>
      </c>
      <c r="I3425" s="646"/>
      <c r="K3425" s="57"/>
      <c r="L3425" s="57"/>
      <c r="M3425" s="638"/>
      <c r="N3425" s="638"/>
      <c r="O3425" s="57"/>
    </row>
    <row r="3426" spans="1:15">
      <c r="A3426" s="57"/>
      <c r="B3426" s="653">
        <v>46430</v>
      </c>
      <c r="C3426" s="654">
        <f t="shared" si="52"/>
        <v>9782167783</v>
      </c>
      <c r="D3426" s="57"/>
      <c r="E3426" s="57"/>
      <c r="F3426" s="657">
        <v>243477671</v>
      </c>
      <c r="G3426" s="672">
        <v>510427836</v>
      </c>
      <c r="H3426" s="646">
        <v>48203</v>
      </c>
      <c r="I3426" s="646"/>
      <c r="K3426" s="57"/>
      <c r="L3426" s="57"/>
      <c r="M3426" s="638"/>
      <c r="N3426" s="638"/>
      <c r="O3426" s="57"/>
    </row>
    <row r="3427" spans="1:15">
      <c r="A3427" s="57"/>
      <c r="B3427" s="653">
        <v>46431</v>
      </c>
      <c r="C3427" s="654">
        <f t="shared" si="52"/>
        <v>10277641334</v>
      </c>
      <c r="D3427" s="57"/>
      <c r="E3427" s="57"/>
      <c r="F3427" s="657">
        <v>738951222</v>
      </c>
      <c r="G3427" s="672">
        <v>510616858</v>
      </c>
      <c r="H3427" s="646">
        <v>48869</v>
      </c>
      <c r="I3427" s="646"/>
      <c r="K3427" s="57"/>
      <c r="L3427" s="57"/>
      <c r="M3427" s="638"/>
      <c r="N3427" s="638"/>
      <c r="O3427" s="57"/>
    </row>
    <row r="3428" spans="1:15">
      <c r="A3428" s="57"/>
      <c r="B3428" s="653">
        <v>46432</v>
      </c>
      <c r="C3428" s="654">
        <f t="shared" si="52"/>
        <v>9896442337</v>
      </c>
      <c r="D3428" s="57"/>
      <c r="E3428" s="57"/>
      <c r="F3428" s="657">
        <v>357752225</v>
      </c>
      <c r="G3428" s="672">
        <v>510690494</v>
      </c>
      <c r="H3428" s="646">
        <v>43083</v>
      </c>
      <c r="I3428" s="646"/>
      <c r="K3428" s="57"/>
      <c r="L3428" s="57"/>
      <c r="M3428" s="638"/>
      <c r="N3428" s="638"/>
      <c r="O3428" s="57"/>
    </row>
    <row r="3429" spans="1:15">
      <c r="A3429" s="57"/>
      <c r="B3429" s="653">
        <v>46433</v>
      </c>
      <c r="C3429" s="654">
        <f t="shared" si="52"/>
        <v>10307321690</v>
      </c>
      <c r="D3429" s="57"/>
      <c r="E3429" s="57"/>
      <c r="F3429" s="657">
        <v>768631578</v>
      </c>
      <c r="G3429" s="672">
        <v>510974342</v>
      </c>
      <c r="H3429" s="646">
        <v>45729</v>
      </c>
      <c r="I3429" s="646"/>
      <c r="K3429" s="57"/>
      <c r="L3429" s="57"/>
      <c r="M3429" s="638"/>
      <c r="N3429" s="638"/>
      <c r="O3429" s="57"/>
    </row>
    <row r="3430" spans="1:15">
      <c r="A3430" s="57"/>
      <c r="B3430" s="653">
        <v>46434</v>
      </c>
      <c r="C3430" s="654">
        <f t="shared" si="52"/>
        <v>10284180075</v>
      </c>
      <c r="D3430" s="57"/>
      <c r="E3430" s="57"/>
      <c r="F3430" s="657">
        <v>745489963</v>
      </c>
      <c r="G3430" s="672">
        <v>511094916</v>
      </c>
      <c r="H3430" s="646">
        <v>49144</v>
      </c>
      <c r="I3430" s="646"/>
      <c r="K3430" s="57"/>
      <c r="L3430" s="57"/>
      <c r="M3430" s="638"/>
      <c r="N3430" s="638"/>
      <c r="O3430" s="57"/>
    </row>
    <row r="3431" spans="1:15">
      <c r="A3431" s="57"/>
      <c r="B3431" s="653">
        <v>46435</v>
      </c>
      <c r="C3431" s="654">
        <f t="shared" si="52"/>
        <v>9662129465</v>
      </c>
      <c r="D3431" s="57"/>
      <c r="E3431" s="57"/>
      <c r="F3431" s="657">
        <v>123439353</v>
      </c>
      <c r="G3431" s="672">
        <v>511096704</v>
      </c>
      <c r="H3431" s="646">
        <v>43583</v>
      </c>
      <c r="I3431" s="646"/>
      <c r="K3431" s="57"/>
      <c r="L3431" s="57"/>
      <c r="M3431" s="638"/>
      <c r="N3431" s="638"/>
      <c r="O3431" s="57"/>
    </row>
    <row r="3432" spans="1:15">
      <c r="A3432" s="57"/>
      <c r="B3432" s="653">
        <v>46436</v>
      </c>
      <c r="C3432" s="654">
        <f t="shared" si="52"/>
        <v>9883674811</v>
      </c>
      <c r="D3432" s="57"/>
      <c r="E3432" s="57"/>
      <c r="F3432" s="657">
        <v>344984699</v>
      </c>
      <c r="G3432" s="672">
        <v>511185750</v>
      </c>
      <c r="H3432" s="646">
        <v>44063</v>
      </c>
      <c r="I3432" s="646"/>
      <c r="K3432" s="57"/>
      <c r="L3432" s="57"/>
      <c r="M3432" s="638"/>
      <c r="N3432" s="638"/>
      <c r="O3432" s="57"/>
    </row>
    <row r="3433" spans="1:15">
      <c r="A3433" s="57"/>
      <c r="B3433" s="653">
        <v>46437</v>
      </c>
      <c r="C3433" s="654">
        <f t="shared" si="52"/>
        <v>10094953896</v>
      </c>
      <c r="D3433" s="57"/>
      <c r="E3433" s="57"/>
      <c r="F3433" s="657">
        <v>556263784</v>
      </c>
      <c r="G3433" s="672">
        <v>511296262</v>
      </c>
      <c r="H3433" s="646">
        <v>46396</v>
      </c>
      <c r="I3433" s="646"/>
      <c r="K3433" s="57"/>
      <c r="L3433" s="57"/>
      <c r="M3433" s="638"/>
      <c r="N3433" s="638"/>
      <c r="O3433" s="57"/>
    </row>
    <row r="3434" spans="1:15">
      <c r="A3434" s="57"/>
      <c r="B3434" s="653">
        <v>46438</v>
      </c>
      <c r="C3434" s="654">
        <f t="shared" si="52"/>
        <v>10429651262</v>
      </c>
      <c r="D3434" s="57"/>
      <c r="E3434" s="57"/>
      <c r="F3434" s="657">
        <v>890961150</v>
      </c>
      <c r="G3434" s="672">
        <v>511821562</v>
      </c>
      <c r="H3434" s="646">
        <v>48675</v>
      </c>
      <c r="I3434" s="646"/>
      <c r="K3434" s="57"/>
      <c r="L3434" s="57"/>
      <c r="M3434" s="638"/>
      <c r="N3434" s="638"/>
      <c r="O3434" s="57"/>
    </row>
    <row r="3435" spans="1:15">
      <c r="A3435" s="57"/>
      <c r="B3435" s="653">
        <v>46439</v>
      </c>
      <c r="C3435" s="654">
        <f t="shared" si="52"/>
        <v>10043386857</v>
      </c>
      <c r="D3435" s="57"/>
      <c r="E3435" s="57"/>
      <c r="F3435" s="657">
        <v>504696745</v>
      </c>
      <c r="G3435" s="672">
        <v>512058877</v>
      </c>
      <c r="H3435" s="646">
        <v>46587</v>
      </c>
      <c r="I3435" s="646"/>
      <c r="K3435" s="57"/>
      <c r="L3435" s="57"/>
      <c r="M3435" s="638"/>
      <c r="N3435" s="638"/>
      <c r="O3435" s="57"/>
    </row>
    <row r="3436" spans="1:15">
      <c r="A3436" s="57"/>
      <c r="B3436" s="653">
        <v>46440</v>
      </c>
      <c r="C3436" s="654">
        <f t="shared" si="52"/>
        <v>10257295328</v>
      </c>
      <c r="D3436" s="57"/>
      <c r="E3436" s="57"/>
      <c r="F3436" s="657">
        <v>718605216</v>
      </c>
      <c r="G3436" s="672">
        <v>512213006</v>
      </c>
      <c r="H3436" s="646">
        <v>45553</v>
      </c>
      <c r="I3436" s="646"/>
      <c r="K3436" s="57"/>
      <c r="L3436" s="57"/>
      <c r="M3436" s="638"/>
      <c r="N3436" s="638"/>
      <c r="O3436" s="57"/>
    </row>
    <row r="3437" spans="1:15">
      <c r="A3437" s="57"/>
      <c r="B3437" s="653">
        <v>46441</v>
      </c>
      <c r="C3437" s="654">
        <f t="shared" si="52"/>
        <v>10228852584</v>
      </c>
      <c r="D3437" s="57"/>
      <c r="E3437" s="57"/>
      <c r="F3437" s="657">
        <v>690162472</v>
      </c>
      <c r="G3437" s="672">
        <v>512315774</v>
      </c>
      <c r="H3437" s="646">
        <v>49571</v>
      </c>
      <c r="I3437" s="646"/>
      <c r="K3437" s="57"/>
      <c r="L3437" s="57"/>
      <c r="M3437" s="638"/>
      <c r="N3437" s="638"/>
      <c r="O3437" s="57"/>
    </row>
    <row r="3438" spans="1:15">
      <c r="A3438" s="57"/>
      <c r="B3438" s="653">
        <v>46442</v>
      </c>
      <c r="C3438" s="654">
        <f t="shared" si="52"/>
        <v>9747636042</v>
      </c>
      <c r="D3438" s="57"/>
      <c r="E3438" s="57"/>
      <c r="F3438" s="657">
        <v>208945930</v>
      </c>
      <c r="G3438" s="672">
        <v>512315878</v>
      </c>
      <c r="H3438" s="646">
        <v>44321</v>
      </c>
      <c r="I3438" s="646"/>
      <c r="K3438" s="57"/>
      <c r="L3438" s="57"/>
      <c r="M3438" s="638"/>
      <c r="N3438" s="638"/>
      <c r="O3438" s="57"/>
    </row>
    <row r="3439" spans="1:15">
      <c r="A3439" s="57"/>
      <c r="B3439" s="653">
        <v>46443</v>
      </c>
      <c r="C3439" s="654">
        <f t="shared" si="52"/>
        <v>10121610733</v>
      </c>
      <c r="D3439" s="57"/>
      <c r="E3439" s="57"/>
      <c r="F3439" s="657">
        <v>582920621</v>
      </c>
      <c r="G3439" s="672">
        <v>512364039</v>
      </c>
      <c r="H3439" s="646">
        <v>45794</v>
      </c>
      <c r="I3439" s="646"/>
      <c r="K3439" s="57"/>
      <c r="L3439" s="57"/>
      <c r="M3439" s="638"/>
      <c r="N3439" s="638"/>
      <c r="O3439" s="57"/>
    </row>
    <row r="3440" spans="1:15">
      <c r="A3440" s="57"/>
      <c r="B3440" s="653">
        <v>46444</v>
      </c>
      <c r="C3440" s="654">
        <f t="shared" si="52"/>
        <v>10303887056</v>
      </c>
      <c r="D3440" s="57"/>
      <c r="E3440" s="57"/>
      <c r="F3440" s="657">
        <v>765196944</v>
      </c>
      <c r="G3440" s="672">
        <v>512469923</v>
      </c>
      <c r="H3440" s="646">
        <v>46927</v>
      </c>
      <c r="I3440" s="646"/>
      <c r="K3440" s="57"/>
      <c r="L3440" s="57"/>
      <c r="M3440" s="638"/>
      <c r="N3440" s="638"/>
      <c r="O3440" s="57"/>
    </row>
    <row r="3441" spans="1:15">
      <c r="A3441" s="57"/>
      <c r="B3441" s="653">
        <v>46445</v>
      </c>
      <c r="C3441" s="654">
        <f t="shared" si="52"/>
        <v>10449044355</v>
      </c>
      <c r="D3441" s="57"/>
      <c r="E3441" s="57"/>
      <c r="F3441" s="657">
        <v>910354243</v>
      </c>
      <c r="G3441" s="672">
        <v>512680611</v>
      </c>
      <c r="H3441" s="646">
        <v>43976</v>
      </c>
      <c r="I3441" s="646"/>
      <c r="K3441" s="57"/>
      <c r="L3441" s="57"/>
      <c r="M3441" s="638"/>
      <c r="N3441" s="638"/>
      <c r="O3441" s="57"/>
    </row>
    <row r="3442" spans="1:15">
      <c r="A3442" s="57"/>
      <c r="B3442" s="653">
        <v>46446</v>
      </c>
      <c r="C3442" s="654">
        <f t="shared" si="52"/>
        <v>10037285058</v>
      </c>
      <c r="D3442" s="57"/>
      <c r="E3442" s="57"/>
      <c r="F3442" s="657">
        <v>498594946</v>
      </c>
      <c r="G3442" s="672">
        <v>513048898</v>
      </c>
      <c r="H3442" s="646">
        <v>47188</v>
      </c>
      <c r="I3442" s="646"/>
      <c r="K3442" s="57"/>
      <c r="L3442" s="57"/>
      <c r="M3442" s="638"/>
      <c r="N3442" s="638"/>
      <c r="O3442" s="57"/>
    </row>
    <row r="3443" spans="1:15">
      <c r="A3443" s="57"/>
      <c r="B3443" s="653">
        <v>46447</v>
      </c>
      <c r="C3443" s="654">
        <f t="shared" si="52"/>
        <v>9923869483</v>
      </c>
      <c r="D3443" s="57"/>
      <c r="E3443" s="57"/>
      <c r="F3443" s="657">
        <v>385179371</v>
      </c>
      <c r="G3443" s="672">
        <v>513065837</v>
      </c>
      <c r="H3443" s="646">
        <v>49622</v>
      </c>
      <c r="I3443" s="646"/>
      <c r="K3443" s="57"/>
      <c r="L3443" s="57"/>
      <c r="M3443" s="638"/>
      <c r="N3443" s="638"/>
      <c r="O3443" s="57"/>
    </row>
    <row r="3444" spans="1:15">
      <c r="A3444" s="57"/>
      <c r="B3444" s="653">
        <v>46448</v>
      </c>
      <c r="C3444" s="654">
        <f t="shared" si="52"/>
        <v>9774423310</v>
      </c>
      <c r="D3444" s="57"/>
      <c r="E3444" s="57"/>
      <c r="F3444" s="657">
        <v>235733198</v>
      </c>
      <c r="G3444" s="672">
        <v>513092687</v>
      </c>
      <c r="H3444" s="646">
        <v>50140</v>
      </c>
      <c r="I3444" s="646"/>
      <c r="K3444" s="57"/>
      <c r="L3444" s="57"/>
      <c r="M3444" s="638"/>
      <c r="N3444" s="638"/>
      <c r="O3444" s="57"/>
    </row>
    <row r="3445" spans="1:15">
      <c r="A3445" s="57"/>
      <c r="B3445" s="653">
        <v>46449</v>
      </c>
      <c r="C3445" s="654">
        <f t="shared" si="52"/>
        <v>9991477750</v>
      </c>
      <c r="D3445" s="57"/>
      <c r="E3445" s="57"/>
      <c r="F3445" s="657">
        <v>452787638</v>
      </c>
      <c r="G3445" s="672">
        <v>513109447</v>
      </c>
      <c r="H3445" s="646">
        <v>48597</v>
      </c>
      <c r="I3445" s="646"/>
      <c r="K3445" s="57"/>
      <c r="L3445" s="57"/>
      <c r="M3445" s="638"/>
      <c r="N3445" s="638"/>
      <c r="O3445" s="57"/>
    </row>
    <row r="3446" spans="1:15">
      <c r="A3446" s="57"/>
      <c r="B3446" s="653">
        <v>46450</v>
      </c>
      <c r="C3446" s="654">
        <f t="shared" si="52"/>
        <v>9728116333</v>
      </c>
      <c r="D3446" s="57"/>
      <c r="E3446" s="57"/>
      <c r="F3446" s="657">
        <v>189426221</v>
      </c>
      <c r="G3446" s="672">
        <v>513271003</v>
      </c>
      <c r="H3446" s="646">
        <v>45480</v>
      </c>
      <c r="I3446" s="646"/>
      <c r="K3446" s="57"/>
      <c r="L3446" s="57"/>
      <c r="M3446" s="638"/>
      <c r="N3446" s="638"/>
      <c r="O3446" s="57"/>
    </row>
    <row r="3447" spans="1:15">
      <c r="A3447" s="57"/>
      <c r="B3447" s="653">
        <v>46451</v>
      </c>
      <c r="C3447" s="654">
        <f t="shared" si="52"/>
        <v>10290154111</v>
      </c>
      <c r="D3447" s="57"/>
      <c r="E3447" s="57"/>
      <c r="F3447" s="657">
        <v>751463999</v>
      </c>
      <c r="G3447" s="672">
        <v>513312133</v>
      </c>
      <c r="H3447" s="646">
        <v>50102</v>
      </c>
      <c r="I3447" s="646"/>
      <c r="K3447" s="57"/>
      <c r="L3447" s="57"/>
      <c r="M3447" s="638"/>
      <c r="N3447" s="638"/>
      <c r="O3447" s="57"/>
    </row>
    <row r="3448" spans="1:15">
      <c r="A3448" s="57"/>
      <c r="B3448" s="653">
        <v>46452</v>
      </c>
      <c r="C3448" s="654">
        <f t="shared" si="52"/>
        <v>9709197549</v>
      </c>
      <c r="D3448" s="57"/>
      <c r="E3448" s="57"/>
      <c r="F3448" s="657">
        <v>170507437</v>
      </c>
      <c r="G3448" s="672">
        <v>513334010</v>
      </c>
      <c r="H3448" s="646">
        <v>49704</v>
      </c>
      <c r="I3448" s="646"/>
      <c r="K3448" s="57"/>
      <c r="L3448" s="57"/>
      <c r="M3448" s="638"/>
      <c r="N3448" s="638"/>
      <c r="O3448" s="57"/>
    </row>
    <row r="3449" spans="1:15">
      <c r="A3449" s="57"/>
      <c r="B3449" s="653">
        <v>46453</v>
      </c>
      <c r="C3449" s="654">
        <f t="shared" si="52"/>
        <v>9778827429</v>
      </c>
      <c r="D3449" s="57"/>
      <c r="E3449" s="57"/>
      <c r="F3449" s="657">
        <v>240137317</v>
      </c>
      <c r="G3449" s="672">
        <v>513468632</v>
      </c>
      <c r="H3449" s="646">
        <v>43684</v>
      </c>
      <c r="I3449" s="646"/>
      <c r="K3449" s="57"/>
      <c r="L3449" s="57"/>
      <c r="M3449" s="638"/>
      <c r="N3449" s="638"/>
      <c r="O3449" s="57"/>
    </row>
    <row r="3450" spans="1:15">
      <c r="A3450" s="57"/>
      <c r="B3450" s="653">
        <v>46454</v>
      </c>
      <c r="C3450" s="654">
        <f t="shared" si="52"/>
        <v>10078234535</v>
      </c>
      <c r="D3450" s="57"/>
      <c r="E3450" s="57"/>
      <c r="F3450" s="657">
        <v>539544423</v>
      </c>
      <c r="G3450" s="672">
        <v>513492289</v>
      </c>
      <c r="H3450" s="646">
        <v>49272</v>
      </c>
      <c r="I3450" s="646"/>
      <c r="K3450" s="57"/>
      <c r="L3450" s="57"/>
      <c r="M3450" s="638"/>
      <c r="N3450" s="638"/>
      <c r="O3450" s="57"/>
    </row>
    <row r="3451" spans="1:15">
      <c r="A3451" s="57"/>
      <c r="B3451" s="653">
        <v>46455</v>
      </c>
      <c r="C3451" s="654">
        <f t="shared" si="52"/>
        <v>9962733530</v>
      </c>
      <c r="D3451" s="57"/>
      <c r="E3451" s="57"/>
      <c r="F3451" s="657">
        <v>424043418</v>
      </c>
      <c r="G3451" s="672">
        <v>513604486</v>
      </c>
      <c r="H3451" s="646">
        <v>48931</v>
      </c>
      <c r="I3451" s="646"/>
      <c r="K3451" s="57"/>
      <c r="L3451" s="57"/>
      <c r="M3451" s="638"/>
      <c r="N3451" s="638"/>
      <c r="O3451" s="57"/>
    </row>
    <row r="3452" spans="1:15">
      <c r="A3452" s="57"/>
      <c r="B3452" s="653">
        <v>46456</v>
      </c>
      <c r="C3452" s="654">
        <f t="shared" si="52"/>
        <v>10324750590</v>
      </c>
      <c r="D3452" s="57"/>
      <c r="E3452" s="57"/>
      <c r="F3452" s="657">
        <v>786060478</v>
      </c>
      <c r="G3452" s="672">
        <v>513668613</v>
      </c>
      <c r="H3452" s="646">
        <v>43275</v>
      </c>
      <c r="I3452" s="646"/>
      <c r="K3452" s="57"/>
      <c r="L3452" s="57"/>
      <c r="M3452" s="638"/>
      <c r="N3452" s="638"/>
      <c r="O3452" s="57"/>
    </row>
    <row r="3453" spans="1:15">
      <c r="A3453" s="57"/>
      <c r="B3453" s="653">
        <v>46457</v>
      </c>
      <c r="C3453" s="654">
        <f t="shared" si="52"/>
        <v>9763027749</v>
      </c>
      <c r="D3453" s="57"/>
      <c r="E3453" s="57"/>
      <c r="F3453" s="657">
        <v>224337637</v>
      </c>
      <c r="G3453" s="672">
        <v>513740048</v>
      </c>
      <c r="H3453" s="646">
        <v>43461</v>
      </c>
      <c r="I3453" s="646"/>
      <c r="K3453" s="57"/>
      <c r="L3453" s="57"/>
      <c r="M3453" s="638"/>
      <c r="N3453" s="638"/>
      <c r="O3453" s="57"/>
    </row>
    <row r="3454" spans="1:15">
      <c r="A3454" s="57"/>
      <c r="B3454" s="653">
        <v>46458</v>
      </c>
      <c r="C3454" s="654">
        <f t="shared" si="52"/>
        <v>9828907002</v>
      </c>
      <c r="D3454" s="57"/>
      <c r="E3454" s="57"/>
      <c r="F3454" s="657">
        <v>290216890</v>
      </c>
      <c r="G3454" s="672">
        <v>513777993</v>
      </c>
      <c r="H3454" s="646">
        <v>43220</v>
      </c>
      <c r="I3454" s="646"/>
      <c r="K3454" s="57"/>
      <c r="L3454" s="57"/>
      <c r="M3454" s="638"/>
      <c r="N3454" s="638"/>
      <c r="O3454" s="57"/>
    </row>
    <row r="3455" spans="1:15">
      <c r="A3455" s="57"/>
      <c r="B3455" s="653">
        <v>46459</v>
      </c>
      <c r="C3455" s="654">
        <f t="shared" si="52"/>
        <v>10033281032</v>
      </c>
      <c r="D3455" s="57"/>
      <c r="E3455" s="57"/>
      <c r="F3455" s="657">
        <v>494590920</v>
      </c>
      <c r="G3455" s="672">
        <v>513803558</v>
      </c>
      <c r="H3455" s="646">
        <v>44849</v>
      </c>
      <c r="I3455" s="646"/>
      <c r="K3455" s="57"/>
      <c r="L3455" s="57"/>
      <c r="M3455" s="638"/>
      <c r="N3455" s="638"/>
      <c r="O3455" s="57"/>
    </row>
    <row r="3456" spans="1:15">
      <c r="A3456" s="57"/>
      <c r="B3456" s="653">
        <v>46460</v>
      </c>
      <c r="C3456" s="654">
        <f t="shared" si="52"/>
        <v>10478027589</v>
      </c>
      <c r="D3456" s="57"/>
      <c r="E3456" s="57"/>
      <c r="F3456" s="657">
        <v>939337477</v>
      </c>
      <c r="G3456" s="672">
        <v>513895705</v>
      </c>
      <c r="H3456" s="646">
        <v>47895</v>
      </c>
      <c r="I3456" s="646"/>
      <c r="K3456" s="57"/>
      <c r="L3456" s="57"/>
      <c r="M3456" s="638"/>
      <c r="N3456" s="638"/>
      <c r="O3456" s="57"/>
    </row>
    <row r="3457" spans="1:15">
      <c r="A3457" s="57"/>
      <c r="B3457" s="653">
        <v>46461</v>
      </c>
      <c r="C3457" s="654">
        <f t="shared" si="52"/>
        <v>9722496563</v>
      </c>
      <c r="D3457" s="57"/>
      <c r="E3457" s="57"/>
      <c r="F3457" s="657">
        <v>183806451</v>
      </c>
      <c r="G3457" s="672">
        <v>514156280</v>
      </c>
      <c r="H3457" s="646">
        <v>48399</v>
      </c>
      <c r="I3457" s="646"/>
      <c r="K3457" s="57"/>
      <c r="L3457" s="57"/>
      <c r="M3457" s="638"/>
      <c r="N3457" s="638"/>
      <c r="O3457" s="57"/>
    </row>
    <row r="3458" spans="1:15">
      <c r="A3458" s="57"/>
      <c r="B3458" s="653">
        <v>46462</v>
      </c>
      <c r="C3458" s="654">
        <f t="shared" si="52"/>
        <v>10174407310</v>
      </c>
      <c r="D3458" s="57"/>
      <c r="E3458" s="57"/>
      <c r="F3458" s="657">
        <v>635717198</v>
      </c>
      <c r="G3458" s="672">
        <v>514307045</v>
      </c>
      <c r="H3458" s="646">
        <v>47299</v>
      </c>
      <c r="I3458" s="646"/>
      <c r="K3458" s="57"/>
      <c r="L3458" s="57"/>
      <c r="M3458" s="638"/>
      <c r="N3458" s="638"/>
      <c r="O3458" s="57"/>
    </row>
    <row r="3459" spans="1:15">
      <c r="A3459" s="57"/>
      <c r="B3459" s="653">
        <v>46463</v>
      </c>
      <c r="C3459" s="654">
        <f t="shared" si="52"/>
        <v>9661033969</v>
      </c>
      <c r="D3459" s="57"/>
      <c r="E3459" s="57"/>
      <c r="F3459" s="657">
        <v>122343857</v>
      </c>
      <c r="G3459" s="672">
        <v>514356760</v>
      </c>
      <c r="H3459" s="646">
        <v>45159</v>
      </c>
      <c r="I3459" s="646"/>
      <c r="K3459" s="57"/>
      <c r="L3459" s="57"/>
      <c r="M3459" s="638"/>
      <c r="N3459" s="638"/>
      <c r="O3459" s="57"/>
    </row>
    <row r="3460" spans="1:15">
      <c r="A3460" s="57"/>
      <c r="B3460" s="653">
        <v>46464</v>
      </c>
      <c r="C3460" s="654">
        <f t="shared" si="52"/>
        <v>10431844936</v>
      </c>
      <c r="D3460" s="57"/>
      <c r="E3460" s="57"/>
      <c r="F3460" s="657">
        <v>893154824</v>
      </c>
      <c r="G3460" s="672">
        <v>514430071</v>
      </c>
      <c r="H3460" s="646">
        <v>43269</v>
      </c>
      <c r="I3460" s="646"/>
      <c r="K3460" s="57"/>
      <c r="L3460" s="57"/>
      <c r="M3460" s="638"/>
      <c r="N3460" s="638"/>
      <c r="O3460" s="57"/>
    </row>
    <row r="3461" spans="1:15">
      <c r="A3461" s="57"/>
      <c r="B3461" s="653">
        <v>46465</v>
      </c>
      <c r="C3461" s="654">
        <f t="shared" si="52"/>
        <v>9841321654</v>
      </c>
      <c r="D3461" s="57"/>
      <c r="E3461" s="57"/>
      <c r="F3461" s="657">
        <v>302631542</v>
      </c>
      <c r="G3461" s="672">
        <v>514443546</v>
      </c>
      <c r="H3461" s="646">
        <v>46921</v>
      </c>
      <c r="I3461" s="646"/>
      <c r="K3461" s="57"/>
      <c r="L3461" s="57"/>
      <c r="M3461" s="638"/>
      <c r="N3461" s="638"/>
      <c r="O3461" s="57"/>
    </row>
    <row r="3462" spans="1:15">
      <c r="A3462" s="57"/>
      <c r="B3462" s="653">
        <v>46466</v>
      </c>
      <c r="C3462" s="654">
        <f t="shared" si="52"/>
        <v>10327719346</v>
      </c>
      <c r="D3462" s="57"/>
      <c r="E3462" s="57"/>
      <c r="F3462" s="657">
        <v>789029234</v>
      </c>
      <c r="G3462" s="672">
        <v>514743478</v>
      </c>
      <c r="H3462" s="646">
        <v>49357</v>
      </c>
      <c r="I3462" s="646"/>
      <c r="K3462" s="57"/>
      <c r="L3462" s="57"/>
      <c r="M3462" s="638"/>
      <c r="N3462" s="638"/>
      <c r="O3462" s="57"/>
    </row>
    <row r="3463" spans="1:15">
      <c r="A3463" s="57"/>
      <c r="B3463" s="653">
        <v>46467</v>
      </c>
      <c r="C3463" s="654">
        <f t="shared" si="52"/>
        <v>10149478531</v>
      </c>
      <c r="D3463" s="57"/>
      <c r="E3463" s="57"/>
      <c r="F3463" s="657">
        <v>610788419</v>
      </c>
      <c r="G3463" s="672">
        <v>514975883</v>
      </c>
      <c r="H3463" s="646">
        <v>46589</v>
      </c>
      <c r="I3463" s="646"/>
      <c r="K3463" s="57"/>
      <c r="L3463" s="57"/>
      <c r="M3463" s="638"/>
      <c r="N3463" s="638"/>
      <c r="O3463" s="57"/>
    </row>
    <row r="3464" spans="1:15">
      <c r="A3464" s="57"/>
      <c r="B3464" s="653">
        <v>46468</v>
      </c>
      <c r="C3464" s="654">
        <f t="shared" si="52"/>
        <v>9699821630</v>
      </c>
      <c r="D3464" s="57"/>
      <c r="E3464" s="57"/>
      <c r="F3464" s="657">
        <v>161131518</v>
      </c>
      <c r="G3464" s="672">
        <v>515085005</v>
      </c>
      <c r="H3464" s="646">
        <v>44129</v>
      </c>
      <c r="I3464" s="646"/>
      <c r="K3464" s="57"/>
      <c r="L3464" s="57"/>
      <c r="M3464" s="638"/>
      <c r="N3464" s="638"/>
      <c r="O3464" s="57"/>
    </row>
    <row r="3465" spans="1:15">
      <c r="A3465" s="57"/>
      <c r="B3465" s="653">
        <v>46469</v>
      </c>
      <c r="C3465" s="654">
        <f t="shared" si="52"/>
        <v>9839418053</v>
      </c>
      <c r="D3465" s="57"/>
      <c r="E3465" s="57"/>
      <c r="F3465" s="657">
        <v>300727941</v>
      </c>
      <c r="G3465" s="672">
        <v>515166275</v>
      </c>
      <c r="H3465" s="646">
        <v>46230</v>
      </c>
      <c r="I3465" s="646"/>
      <c r="K3465" s="57"/>
      <c r="L3465" s="57"/>
      <c r="M3465" s="638"/>
      <c r="N3465" s="638"/>
      <c r="O3465" s="57"/>
    </row>
    <row r="3466" spans="1:15">
      <c r="A3466" s="57"/>
      <c r="B3466" s="653">
        <v>46470</v>
      </c>
      <c r="C3466" s="654">
        <f t="shared" si="52"/>
        <v>10390446479</v>
      </c>
      <c r="D3466" s="57"/>
      <c r="E3466" s="57"/>
      <c r="F3466" s="657">
        <v>851756367</v>
      </c>
      <c r="G3466" s="672">
        <v>515246939</v>
      </c>
      <c r="H3466" s="646">
        <v>50089</v>
      </c>
      <c r="I3466" s="646"/>
      <c r="K3466" s="57"/>
      <c r="L3466" s="57"/>
      <c r="M3466" s="638"/>
      <c r="N3466" s="638"/>
      <c r="O3466" s="57"/>
    </row>
    <row r="3467" spans="1:15">
      <c r="A3467" s="57"/>
      <c r="B3467" s="653">
        <v>46471</v>
      </c>
      <c r="C3467" s="654">
        <f t="shared" si="52"/>
        <v>10072275404</v>
      </c>
      <c r="D3467" s="57"/>
      <c r="E3467" s="57"/>
      <c r="F3467" s="657">
        <v>533585292</v>
      </c>
      <c r="G3467" s="672">
        <v>515300336</v>
      </c>
      <c r="H3467" s="646">
        <v>49586</v>
      </c>
      <c r="I3467" s="646"/>
      <c r="K3467" s="57"/>
      <c r="L3467" s="57"/>
      <c r="M3467" s="638"/>
      <c r="N3467" s="638"/>
      <c r="O3467" s="57"/>
    </row>
    <row r="3468" spans="1:15">
      <c r="A3468" s="57"/>
      <c r="B3468" s="653">
        <v>46472</v>
      </c>
      <c r="C3468" s="654">
        <f t="shared" si="52"/>
        <v>10266465275</v>
      </c>
      <c r="D3468" s="57"/>
      <c r="E3468" s="57"/>
      <c r="F3468" s="657">
        <v>727775163</v>
      </c>
      <c r="G3468" s="672">
        <v>515344185</v>
      </c>
      <c r="H3468" s="646">
        <v>47874</v>
      </c>
      <c r="I3468" s="646"/>
      <c r="K3468" s="57"/>
      <c r="L3468" s="57"/>
      <c r="M3468" s="638"/>
      <c r="N3468" s="638"/>
      <c r="O3468" s="57"/>
    </row>
    <row r="3469" spans="1:15">
      <c r="A3469" s="57"/>
      <c r="B3469" s="653">
        <v>46473</v>
      </c>
      <c r="C3469" s="654">
        <f t="shared" si="52"/>
        <v>9827913731</v>
      </c>
      <c r="D3469" s="57"/>
      <c r="E3469" s="57"/>
      <c r="F3469" s="657">
        <v>289223619</v>
      </c>
      <c r="G3469" s="672">
        <v>515357566</v>
      </c>
      <c r="H3469" s="646">
        <v>45060</v>
      </c>
      <c r="I3469" s="646"/>
      <c r="K3469" s="57"/>
      <c r="L3469" s="57"/>
      <c r="M3469" s="638"/>
      <c r="N3469" s="638"/>
      <c r="O3469" s="57"/>
    </row>
    <row r="3470" spans="1:15">
      <c r="A3470" s="57"/>
      <c r="B3470" s="653">
        <v>46474</v>
      </c>
      <c r="C3470" s="654">
        <f t="shared" si="52"/>
        <v>9847535290</v>
      </c>
      <c r="D3470" s="57"/>
      <c r="E3470" s="57"/>
      <c r="F3470" s="657">
        <v>308845178</v>
      </c>
      <c r="G3470" s="672">
        <v>515388450</v>
      </c>
      <c r="H3470" s="646">
        <v>48154</v>
      </c>
      <c r="I3470" s="646"/>
      <c r="K3470" s="57"/>
      <c r="L3470" s="57"/>
      <c r="M3470" s="638"/>
      <c r="N3470" s="638"/>
      <c r="O3470" s="57"/>
    </row>
    <row r="3471" spans="1:15">
      <c r="A3471" s="57"/>
      <c r="B3471" s="653">
        <v>46475</v>
      </c>
      <c r="C3471" s="654">
        <f t="shared" si="52"/>
        <v>9756732404</v>
      </c>
      <c r="D3471" s="57"/>
      <c r="E3471" s="57"/>
      <c r="F3471" s="657">
        <v>218042292</v>
      </c>
      <c r="G3471" s="672">
        <v>515477581</v>
      </c>
      <c r="H3471" s="646">
        <v>43732</v>
      </c>
      <c r="I3471" s="646"/>
      <c r="K3471" s="57"/>
      <c r="L3471" s="57"/>
      <c r="M3471" s="638"/>
      <c r="N3471" s="638"/>
      <c r="O3471" s="57"/>
    </row>
    <row r="3472" spans="1:15">
      <c r="A3472" s="57"/>
      <c r="B3472" s="653">
        <v>46476</v>
      </c>
      <c r="C3472" s="654">
        <f t="shared" si="52"/>
        <v>10308618675</v>
      </c>
      <c r="D3472" s="57"/>
      <c r="E3472" s="57"/>
      <c r="F3472" s="657">
        <v>769928563</v>
      </c>
      <c r="G3472" s="672">
        <v>515679763</v>
      </c>
      <c r="H3472" s="646">
        <v>43202</v>
      </c>
      <c r="I3472" s="646"/>
      <c r="K3472" s="57"/>
      <c r="L3472" s="57"/>
      <c r="M3472" s="638"/>
      <c r="N3472" s="638"/>
      <c r="O3472" s="57"/>
    </row>
    <row r="3473" spans="1:15">
      <c r="A3473" s="57"/>
      <c r="B3473" s="653">
        <v>46477</v>
      </c>
      <c r="C3473" s="654">
        <f t="shared" si="52"/>
        <v>10098439705</v>
      </c>
      <c r="D3473" s="57"/>
      <c r="E3473" s="57"/>
      <c r="F3473" s="657">
        <v>559749593</v>
      </c>
      <c r="G3473" s="672">
        <v>515681671</v>
      </c>
      <c r="H3473" s="646">
        <v>46776</v>
      </c>
      <c r="I3473" s="646"/>
      <c r="K3473" s="57"/>
      <c r="L3473" s="57"/>
      <c r="M3473" s="638"/>
      <c r="N3473" s="638"/>
      <c r="O3473" s="57"/>
    </row>
    <row r="3474" spans="1:15">
      <c r="A3474" s="57"/>
      <c r="B3474" s="653">
        <v>46478</v>
      </c>
      <c r="C3474" s="654">
        <f t="shared" si="52"/>
        <v>10113810417</v>
      </c>
      <c r="D3474" s="57"/>
      <c r="E3474" s="57"/>
      <c r="F3474" s="657">
        <v>575120305</v>
      </c>
      <c r="G3474" s="672">
        <v>515780846</v>
      </c>
      <c r="H3474" s="646">
        <v>50126</v>
      </c>
      <c r="I3474" s="646"/>
      <c r="K3474" s="57"/>
      <c r="L3474" s="57"/>
      <c r="M3474" s="638"/>
      <c r="N3474" s="638"/>
      <c r="O3474" s="57"/>
    </row>
    <row r="3475" spans="1:15">
      <c r="A3475" s="57"/>
      <c r="B3475" s="653">
        <v>46479</v>
      </c>
      <c r="C3475" s="654">
        <f t="shared" si="52"/>
        <v>10309896045</v>
      </c>
      <c r="D3475" s="57"/>
      <c r="E3475" s="57"/>
      <c r="F3475" s="657">
        <v>771205933</v>
      </c>
      <c r="G3475" s="672">
        <v>515908577</v>
      </c>
      <c r="H3475" s="646">
        <v>46163</v>
      </c>
      <c r="I3475" s="646"/>
      <c r="K3475" s="57"/>
      <c r="L3475" s="57"/>
      <c r="M3475" s="638"/>
      <c r="N3475" s="638"/>
      <c r="O3475" s="57"/>
    </row>
    <row r="3476" spans="1:15">
      <c r="A3476" s="57"/>
      <c r="B3476" s="653">
        <v>46480</v>
      </c>
      <c r="C3476" s="654">
        <f t="shared" si="52"/>
        <v>10294257417</v>
      </c>
      <c r="D3476" s="57"/>
      <c r="E3476" s="57"/>
      <c r="F3476" s="657">
        <v>755567305</v>
      </c>
      <c r="G3476" s="672">
        <v>516194196</v>
      </c>
      <c r="H3476" s="646">
        <v>47184</v>
      </c>
      <c r="I3476" s="646"/>
      <c r="K3476" s="57"/>
      <c r="L3476" s="57"/>
      <c r="M3476" s="638"/>
      <c r="N3476" s="638"/>
      <c r="O3476" s="57"/>
    </row>
    <row r="3477" spans="1:15">
      <c r="A3477" s="57"/>
      <c r="B3477" s="653">
        <v>46481</v>
      </c>
      <c r="C3477" s="654">
        <f t="shared" si="52"/>
        <v>10136879809</v>
      </c>
      <c r="D3477" s="57"/>
      <c r="E3477" s="57"/>
      <c r="F3477" s="657">
        <v>598189697</v>
      </c>
      <c r="G3477" s="672">
        <v>516196651</v>
      </c>
      <c r="H3477" s="646">
        <v>48567</v>
      </c>
      <c r="I3477" s="646"/>
      <c r="K3477" s="57"/>
      <c r="L3477" s="57"/>
      <c r="M3477" s="638"/>
      <c r="N3477" s="638"/>
      <c r="O3477" s="57"/>
    </row>
    <row r="3478" spans="1:15">
      <c r="A3478" s="57"/>
      <c r="B3478" s="653">
        <v>46482</v>
      </c>
      <c r="C3478" s="654">
        <f t="shared" si="52"/>
        <v>10161335447</v>
      </c>
      <c r="D3478" s="57"/>
      <c r="E3478" s="57"/>
      <c r="F3478" s="657">
        <v>622645335</v>
      </c>
      <c r="G3478" s="672">
        <v>516200507</v>
      </c>
      <c r="H3478" s="646">
        <v>47217</v>
      </c>
      <c r="I3478" s="646"/>
      <c r="K3478" s="57"/>
      <c r="L3478" s="57"/>
      <c r="M3478" s="638"/>
      <c r="N3478" s="638"/>
      <c r="O3478" s="57"/>
    </row>
    <row r="3479" spans="1:15">
      <c r="A3479" s="57"/>
      <c r="B3479" s="653">
        <v>46483</v>
      </c>
      <c r="C3479" s="654">
        <f t="shared" si="52"/>
        <v>10536773838</v>
      </c>
      <c r="D3479" s="57"/>
      <c r="E3479" s="57"/>
      <c r="F3479" s="657">
        <v>998083726</v>
      </c>
      <c r="G3479" s="672">
        <v>516273944</v>
      </c>
      <c r="H3479" s="646">
        <v>49139</v>
      </c>
      <c r="I3479" s="646"/>
      <c r="K3479" s="57"/>
      <c r="L3479" s="57"/>
      <c r="M3479" s="638"/>
      <c r="N3479" s="638"/>
      <c r="O3479" s="57"/>
    </row>
    <row r="3480" spans="1:15">
      <c r="A3480" s="57"/>
      <c r="B3480" s="653">
        <v>46484</v>
      </c>
      <c r="C3480" s="654">
        <f t="shared" si="52"/>
        <v>10135414974</v>
      </c>
      <c r="D3480" s="57"/>
      <c r="E3480" s="57"/>
      <c r="F3480" s="657">
        <v>596724862</v>
      </c>
      <c r="G3480" s="672">
        <v>516496924</v>
      </c>
      <c r="H3480" s="646">
        <v>47237</v>
      </c>
      <c r="I3480" s="646"/>
      <c r="K3480" s="57"/>
      <c r="L3480" s="57"/>
      <c r="M3480" s="638"/>
      <c r="N3480" s="638"/>
      <c r="O3480" s="57"/>
    </row>
    <row r="3481" spans="1:15">
      <c r="A3481" s="57"/>
      <c r="B3481" s="653">
        <v>46485</v>
      </c>
      <c r="C3481" s="654">
        <f t="shared" si="52"/>
        <v>10401295920</v>
      </c>
      <c r="D3481" s="57"/>
      <c r="E3481" s="57"/>
      <c r="F3481" s="657">
        <v>862605808</v>
      </c>
      <c r="G3481" s="672">
        <v>516634361</v>
      </c>
      <c r="H3481" s="646">
        <v>46357</v>
      </c>
      <c r="I3481" s="646"/>
      <c r="K3481" s="57"/>
      <c r="L3481" s="57"/>
      <c r="M3481" s="638"/>
      <c r="N3481" s="638"/>
      <c r="O3481" s="57"/>
    </row>
    <row r="3482" spans="1:15">
      <c r="A3482" s="57"/>
      <c r="B3482" s="653">
        <v>46486</v>
      </c>
      <c r="C3482" s="654">
        <f t="shared" si="52"/>
        <v>10470442150</v>
      </c>
      <c r="D3482" s="57"/>
      <c r="E3482" s="57"/>
      <c r="F3482" s="657">
        <v>931752038</v>
      </c>
      <c r="G3482" s="672">
        <v>516791537</v>
      </c>
      <c r="H3482" s="646">
        <v>46999</v>
      </c>
      <c r="I3482" s="646"/>
      <c r="K3482" s="57"/>
      <c r="L3482" s="57"/>
      <c r="M3482" s="638"/>
      <c r="N3482" s="638"/>
      <c r="O3482" s="57"/>
    </row>
    <row r="3483" spans="1:15">
      <c r="A3483" s="57"/>
      <c r="B3483" s="653">
        <v>46487</v>
      </c>
      <c r="C3483" s="654">
        <f t="shared" si="52"/>
        <v>10341725267</v>
      </c>
      <c r="D3483" s="57"/>
      <c r="E3483" s="57"/>
      <c r="F3483" s="657">
        <v>803035155</v>
      </c>
      <c r="G3483" s="672">
        <v>516861639</v>
      </c>
      <c r="H3483" s="646">
        <v>45136</v>
      </c>
      <c r="I3483" s="646"/>
      <c r="K3483" s="57"/>
      <c r="L3483" s="57"/>
      <c r="M3483" s="638"/>
      <c r="N3483" s="638"/>
      <c r="O3483" s="57"/>
    </row>
    <row r="3484" spans="1:15">
      <c r="A3484" s="57"/>
      <c r="B3484" s="653">
        <v>46488</v>
      </c>
      <c r="C3484" s="654">
        <f t="shared" si="52"/>
        <v>10336886848</v>
      </c>
      <c r="D3484" s="57"/>
      <c r="E3484" s="57"/>
      <c r="F3484" s="657">
        <v>798196736</v>
      </c>
      <c r="G3484" s="672">
        <v>516879204</v>
      </c>
      <c r="H3484" s="646">
        <v>46710</v>
      </c>
      <c r="I3484" s="646"/>
      <c r="K3484" s="57"/>
      <c r="L3484" s="57"/>
      <c r="M3484" s="638"/>
      <c r="N3484" s="638"/>
      <c r="O3484" s="57"/>
    </row>
    <row r="3485" spans="1:15">
      <c r="A3485" s="57"/>
      <c r="B3485" s="653">
        <v>46489</v>
      </c>
      <c r="C3485" s="654">
        <f t="shared" si="52"/>
        <v>10241518001</v>
      </c>
      <c r="D3485" s="57"/>
      <c r="E3485" s="57"/>
      <c r="F3485" s="657">
        <v>702827889</v>
      </c>
      <c r="G3485" s="672">
        <v>516946241</v>
      </c>
      <c r="H3485" s="646">
        <v>49113</v>
      </c>
      <c r="I3485" s="646"/>
      <c r="K3485" s="57"/>
      <c r="L3485" s="57"/>
      <c r="M3485" s="638"/>
      <c r="N3485" s="638"/>
      <c r="O3485" s="57"/>
    </row>
    <row r="3486" spans="1:15">
      <c r="A3486" s="57"/>
      <c r="B3486" s="653">
        <v>46490</v>
      </c>
      <c r="C3486" s="654">
        <f t="shared" si="52"/>
        <v>9656791588</v>
      </c>
      <c r="D3486" s="57"/>
      <c r="E3486" s="57"/>
      <c r="F3486" s="657">
        <v>118101476</v>
      </c>
      <c r="G3486" s="672">
        <v>516994069</v>
      </c>
      <c r="H3486" s="646">
        <v>46610</v>
      </c>
      <c r="I3486" s="646"/>
      <c r="K3486" s="57"/>
      <c r="L3486" s="57"/>
      <c r="M3486" s="638"/>
      <c r="N3486" s="638"/>
      <c r="O3486" s="57"/>
    </row>
    <row r="3487" spans="1:15">
      <c r="A3487" s="57"/>
      <c r="B3487" s="653">
        <v>46491</v>
      </c>
      <c r="C3487" s="654">
        <f t="shared" si="52"/>
        <v>10077393859</v>
      </c>
      <c r="D3487" s="57"/>
      <c r="E3487" s="57"/>
      <c r="F3487" s="657">
        <v>538703747</v>
      </c>
      <c r="G3487" s="672">
        <v>517104214</v>
      </c>
      <c r="H3487" s="646">
        <v>43239</v>
      </c>
      <c r="I3487" s="646"/>
      <c r="K3487" s="57"/>
      <c r="L3487" s="57"/>
      <c r="M3487" s="638"/>
      <c r="N3487" s="638"/>
      <c r="O3487" s="57"/>
    </row>
    <row r="3488" spans="1:15">
      <c r="A3488" s="57"/>
      <c r="B3488" s="653">
        <v>46492</v>
      </c>
      <c r="C3488" s="654">
        <f t="shared" ref="C3488:C3551" si="53">F3488+(F$88*28679+98765)+(G$88*6587+87654)+(E$88*9537+76543)+(J$88*5713+4528)</f>
        <v>9837102712</v>
      </c>
      <c r="D3488" s="57"/>
      <c r="E3488" s="57"/>
      <c r="F3488" s="657">
        <v>298412600</v>
      </c>
      <c r="G3488" s="672">
        <v>517134783</v>
      </c>
      <c r="H3488" s="646">
        <v>47924</v>
      </c>
      <c r="I3488" s="646"/>
      <c r="K3488" s="57"/>
      <c r="L3488" s="57"/>
      <c r="M3488" s="638"/>
      <c r="N3488" s="638"/>
      <c r="O3488" s="57"/>
    </row>
    <row r="3489" spans="1:15">
      <c r="A3489" s="57"/>
      <c r="B3489" s="653">
        <v>46493</v>
      </c>
      <c r="C3489" s="654">
        <f t="shared" si="53"/>
        <v>10092581814</v>
      </c>
      <c r="D3489" s="57"/>
      <c r="E3489" s="57"/>
      <c r="F3489" s="657">
        <v>553891702</v>
      </c>
      <c r="G3489" s="672">
        <v>517268878</v>
      </c>
      <c r="H3489" s="646">
        <v>43327</v>
      </c>
      <c r="I3489" s="646"/>
      <c r="K3489" s="57"/>
      <c r="L3489" s="57"/>
      <c r="M3489" s="638"/>
      <c r="N3489" s="638"/>
      <c r="O3489" s="57"/>
    </row>
    <row r="3490" spans="1:15">
      <c r="A3490" s="57"/>
      <c r="B3490" s="653">
        <v>46494</v>
      </c>
      <c r="C3490" s="654">
        <f t="shared" si="53"/>
        <v>10032398344</v>
      </c>
      <c r="D3490" s="57"/>
      <c r="E3490" s="57"/>
      <c r="F3490" s="657">
        <v>493708232</v>
      </c>
      <c r="G3490" s="672">
        <v>517288414</v>
      </c>
      <c r="H3490" s="646">
        <v>44371</v>
      </c>
      <c r="I3490" s="646"/>
      <c r="K3490" s="57"/>
      <c r="L3490" s="57"/>
      <c r="M3490" s="638"/>
      <c r="N3490" s="638"/>
      <c r="O3490" s="57"/>
    </row>
    <row r="3491" spans="1:15">
      <c r="A3491" s="57"/>
      <c r="B3491" s="653">
        <v>46495</v>
      </c>
      <c r="C3491" s="654">
        <f t="shared" si="53"/>
        <v>9709344079</v>
      </c>
      <c r="D3491" s="57"/>
      <c r="E3491" s="57"/>
      <c r="F3491" s="657">
        <v>170653967</v>
      </c>
      <c r="G3491" s="672">
        <v>517318992</v>
      </c>
      <c r="H3491" s="646">
        <v>43407</v>
      </c>
      <c r="I3491" s="646"/>
      <c r="K3491" s="57"/>
      <c r="L3491" s="57"/>
      <c r="M3491" s="638"/>
      <c r="N3491" s="638"/>
      <c r="O3491" s="57"/>
    </row>
    <row r="3492" spans="1:15">
      <c r="A3492" s="57"/>
      <c r="B3492" s="653">
        <v>46496</v>
      </c>
      <c r="C3492" s="654">
        <f t="shared" si="53"/>
        <v>10487503180</v>
      </c>
      <c r="D3492" s="57"/>
      <c r="E3492" s="57"/>
      <c r="F3492" s="657">
        <v>948813068</v>
      </c>
      <c r="G3492" s="672">
        <v>517434652</v>
      </c>
      <c r="H3492" s="646">
        <v>49675</v>
      </c>
      <c r="I3492" s="646"/>
      <c r="K3492" s="57"/>
      <c r="L3492" s="57"/>
      <c r="M3492" s="638"/>
      <c r="N3492" s="638"/>
      <c r="O3492" s="57"/>
    </row>
    <row r="3493" spans="1:15">
      <c r="A3493" s="57"/>
      <c r="B3493" s="653">
        <v>46497</v>
      </c>
      <c r="C3493" s="654">
        <f t="shared" si="53"/>
        <v>9906518466</v>
      </c>
      <c r="D3493" s="57"/>
      <c r="E3493" s="57"/>
      <c r="F3493" s="657">
        <v>367828354</v>
      </c>
      <c r="G3493" s="672">
        <v>517445044</v>
      </c>
      <c r="H3493" s="646">
        <v>49689</v>
      </c>
      <c r="I3493" s="646"/>
      <c r="K3493" s="57"/>
      <c r="L3493" s="57"/>
      <c r="M3493" s="638"/>
      <c r="N3493" s="638"/>
      <c r="O3493" s="57"/>
    </row>
    <row r="3494" spans="1:15">
      <c r="A3494" s="57"/>
      <c r="B3494" s="653">
        <v>46498</v>
      </c>
      <c r="C3494" s="654">
        <f t="shared" si="53"/>
        <v>10089133749</v>
      </c>
      <c r="D3494" s="57"/>
      <c r="E3494" s="57"/>
      <c r="F3494" s="657">
        <v>550443637</v>
      </c>
      <c r="G3494" s="672">
        <v>517592459</v>
      </c>
      <c r="H3494" s="646">
        <v>49814</v>
      </c>
      <c r="I3494" s="646"/>
      <c r="K3494" s="57"/>
      <c r="L3494" s="57"/>
      <c r="M3494" s="638"/>
      <c r="N3494" s="638"/>
      <c r="O3494" s="57"/>
    </row>
    <row r="3495" spans="1:15">
      <c r="A3495" s="57"/>
      <c r="B3495" s="653">
        <v>46499</v>
      </c>
      <c r="C3495" s="654">
        <f t="shared" si="53"/>
        <v>9744133875</v>
      </c>
      <c r="D3495" s="57"/>
      <c r="E3495" s="57"/>
      <c r="F3495" s="657">
        <v>205443763</v>
      </c>
      <c r="G3495" s="672">
        <v>517647645</v>
      </c>
      <c r="H3495" s="646">
        <v>43592</v>
      </c>
      <c r="I3495" s="646"/>
      <c r="K3495" s="57"/>
      <c r="L3495" s="57"/>
      <c r="M3495" s="638"/>
      <c r="N3495" s="638"/>
      <c r="O3495" s="57"/>
    </row>
    <row r="3496" spans="1:15">
      <c r="A3496" s="57"/>
      <c r="B3496" s="653">
        <v>46500</v>
      </c>
      <c r="C3496" s="654">
        <f t="shared" si="53"/>
        <v>10443673356</v>
      </c>
      <c r="D3496" s="57"/>
      <c r="E3496" s="57"/>
      <c r="F3496" s="657">
        <v>904983244</v>
      </c>
      <c r="G3496" s="672">
        <v>517685621</v>
      </c>
      <c r="H3496" s="646">
        <v>49917</v>
      </c>
      <c r="I3496" s="646"/>
      <c r="K3496" s="57"/>
      <c r="L3496" s="57"/>
      <c r="M3496" s="638"/>
      <c r="N3496" s="638"/>
      <c r="O3496" s="57"/>
    </row>
    <row r="3497" spans="1:15">
      <c r="A3497" s="57"/>
      <c r="B3497" s="653">
        <v>46501</v>
      </c>
      <c r="C3497" s="654">
        <f t="shared" si="53"/>
        <v>10533274163</v>
      </c>
      <c r="D3497" s="57"/>
      <c r="E3497" s="57"/>
      <c r="F3497" s="657">
        <v>994584051</v>
      </c>
      <c r="G3497" s="672">
        <v>517738275</v>
      </c>
      <c r="H3497" s="646">
        <v>44853</v>
      </c>
      <c r="I3497" s="646"/>
      <c r="K3497" s="57"/>
      <c r="L3497" s="57"/>
      <c r="M3497" s="638"/>
      <c r="N3497" s="638"/>
      <c r="O3497" s="57"/>
    </row>
    <row r="3498" spans="1:15">
      <c r="A3498" s="57"/>
      <c r="B3498" s="653">
        <v>46502</v>
      </c>
      <c r="C3498" s="654">
        <f t="shared" si="53"/>
        <v>10259466782</v>
      </c>
      <c r="D3498" s="57"/>
      <c r="E3498" s="57"/>
      <c r="F3498" s="657">
        <v>720776670</v>
      </c>
      <c r="G3498" s="672">
        <v>517823953</v>
      </c>
      <c r="H3498" s="646">
        <v>43615</v>
      </c>
      <c r="I3498" s="646"/>
      <c r="K3498" s="57"/>
      <c r="L3498" s="57"/>
      <c r="M3498" s="638"/>
      <c r="N3498" s="638"/>
      <c r="O3498" s="57"/>
    </row>
    <row r="3499" spans="1:15">
      <c r="A3499" s="57"/>
      <c r="B3499" s="653">
        <v>46503</v>
      </c>
      <c r="C3499" s="654">
        <f t="shared" si="53"/>
        <v>9834645054</v>
      </c>
      <c r="D3499" s="57"/>
      <c r="E3499" s="57"/>
      <c r="F3499" s="657">
        <v>295954942</v>
      </c>
      <c r="G3499" s="672">
        <v>517879045</v>
      </c>
      <c r="H3499" s="646">
        <v>46801</v>
      </c>
      <c r="I3499" s="646"/>
      <c r="K3499" s="57"/>
      <c r="L3499" s="57"/>
      <c r="M3499" s="638"/>
      <c r="N3499" s="638"/>
      <c r="O3499" s="57"/>
    </row>
    <row r="3500" spans="1:15">
      <c r="A3500" s="57"/>
      <c r="B3500" s="653">
        <v>46504</v>
      </c>
      <c r="C3500" s="654">
        <f t="shared" si="53"/>
        <v>9919709227</v>
      </c>
      <c r="D3500" s="57"/>
      <c r="E3500" s="57"/>
      <c r="F3500" s="657">
        <v>381019115</v>
      </c>
      <c r="G3500" s="672">
        <v>518019197</v>
      </c>
      <c r="H3500" s="646">
        <v>48714</v>
      </c>
      <c r="I3500" s="646"/>
      <c r="K3500" s="57"/>
      <c r="L3500" s="57"/>
      <c r="M3500" s="638"/>
      <c r="N3500" s="638"/>
      <c r="O3500" s="57"/>
    </row>
    <row r="3501" spans="1:15">
      <c r="A3501" s="57"/>
      <c r="B3501" s="653">
        <v>46505</v>
      </c>
      <c r="C3501" s="654">
        <f t="shared" si="53"/>
        <v>9887079019</v>
      </c>
      <c r="D3501" s="57"/>
      <c r="E3501" s="57"/>
      <c r="F3501" s="657">
        <v>348388907</v>
      </c>
      <c r="G3501" s="672">
        <v>518202597</v>
      </c>
      <c r="H3501" s="646">
        <v>46727</v>
      </c>
      <c r="I3501" s="646"/>
      <c r="K3501" s="57"/>
      <c r="L3501" s="57"/>
      <c r="M3501" s="638"/>
      <c r="N3501" s="638"/>
      <c r="O3501" s="57"/>
    </row>
    <row r="3502" spans="1:15">
      <c r="A3502" s="57"/>
      <c r="B3502" s="653">
        <v>46506</v>
      </c>
      <c r="C3502" s="654">
        <f t="shared" si="53"/>
        <v>10446298774</v>
      </c>
      <c r="D3502" s="57"/>
      <c r="E3502" s="57"/>
      <c r="F3502" s="657">
        <v>907608662</v>
      </c>
      <c r="G3502" s="672">
        <v>518416616</v>
      </c>
      <c r="H3502" s="646">
        <v>47447</v>
      </c>
      <c r="I3502" s="646"/>
      <c r="K3502" s="57"/>
      <c r="L3502" s="57"/>
      <c r="M3502" s="638"/>
      <c r="N3502" s="638"/>
      <c r="O3502" s="57"/>
    </row>
    <row r="3503" spans="1:15">
      <c r="A3503" s="57"/>
      <c r="B3503" s="653">
        <v>46507</v>
      </c>
      <c r="C3503" s="654">
        <f t="shared" si="53"/>
        <v>9915252356</v>
      </c>
      <c r="D3503" s="57"/>
      <c r="E3503" s="57"/>
      <c r="F3503" s="657">
        <v>376562244</v>
      </c>
      <c r="G3503" s="672">
        <v>518485945</v>
      </c>
      <c r="H3503" s="646">
        <v>43886</v>
      </c>
      <c r="I3503" s="646"/>
      <c r="K3503" s="57"/>
      <c r="L3503" s="57"/>
      <c r="M3503" s="638"/>
      <c r="N3503" s="638"/>
      <c r="O3503" s="57"/>
    </row>
    <row r="3504" spans="1:15">
      <c r="A3504" s="57"/>
      <c r="B3504" s="653">
        <v>46508</v>
      </c>
      <c r="C3504" s="654">
        <f t="shared" si="53"/>
        <v>9648949883</v>
      </c>
      <c r="D3504" s="57"/>
      <c r="E3504" s="57"/>
      <c r="F3504" s="657">
        <v>110259771</v>
      </c>
      <c r="G3504" s="672">
        <v>518507599</v>
      </c>
      <c r="H3504" s="646">
        <v>46512</v>
      </c>
      <c r="I3504" s="646"/>
      <c r="K3504" s="57"/>
      <c r="L3504" s="57"/>
      <c r="M3504" s="638"/>
      <c r="N3504" s="638"/>
      <c r="O3504" s="57"/>
    </row>
    <row r="3505" spans="1:15">
      <c r="A3505" s="57"/>
      <c r="B3505" s="653">
        <v>46509</v>
      </c>
      <c r="C3505" s="654">
        <f t="shared" si="53"/>
        <v>9860459878</v>
      </c>
      <c r="D3505" s="57"/>
      <c r="E3505" s="57"/>
      <c r="F3505" s="657">
        <v>321769766</v>
      </c>
      <c r="G3505" s="672">
        <v>518541045</v>
      </c>
      <c r="H3505" s="646">
        <v>44963</v>
      </c>
      <c r="I3505" s="646"/>
      <c r="K3505" s="57"/>
      <c r="L3505" s="57"/>
      <c r="M3505" s="638"/>
      <c r="N3505" s="638"/>
      <c r="O3505" s="57"/>
    </row>
    <row r="3506" spans="1:15">
      <c r="A3506" s="57"/>
      <c r="B3506" s="653">
        <v>46510</v>
      </c>
      <c r="C3506" s="654">
        <f t="shared" si="53"/>
        <v>10032776707</v>
      </c>
      <c r="D3506" s="57"/>
      <c r="E3506" s="57"/>
      <c r="F3506" s="657">
        <v>494086595</v>
      </c>
      <c r="G3506" s="672">
        <v>518568768</v>
      </c>
      <c r="H3506" s="646">
        <v>47055</v>
      </c>
      <c r="I3506" s="646"/>
      <c r="K3506" s="57"/>
      <c r="L3506" s="57"/>
      <c r="M3506" s="638"/>
      <c r="N3506" s="638"/>
      <c r="O3506" s="57"/>
    </row>
    <row r="3507" spans="1:15">
      <c r="A3507" s="57"/>
      <c r="B3507" s="653">
        <v>46511</v>
      </c>
      <c r="C3507" s="654">
        <f t="shared" si="53"/>
        <v>9749453055</v>
      </c>
      <c r="D3507" s="57"/>
      <c r="E3507" s="57"/>
      <c r="F3507" s="657">
        <v>210762943</v>
      </c>
      <c r="G3507" s="672">
        <v>518614422</v>
      </c>
      <c r="H3507" s="646">
        <v>48104</v>
      </c>
      <c r="I3507" s="646"/>
      <c r="K3507" s="57"/>
      <c r="L3507" s="57"/>
      <c r="M3507" s="638"/>
      <c r="N3507" s="638"/>
      <c r="O3507" s="57"/>
    </row>
    <row r="3508" spans="1:15">
      <c r="A3508" s="57"/>
      <c r="B3508" s="653">
        <v>46512</v>
      </c>
      <c r="C3508" s="654">
        <f t="shared" si="53"/>
        <v>10057197711</v>
      </c>
      <c r="D3508" s="57"/>
      <c r="E3508" s="57"/>
      <c r="F3508" s="657">
        <v>518507599</v>
      </c>
      <c r="G3508" s="672">
        <v>518659920</v>
      </c>
      <c r="H3508" s="646">
        <v>48619</v>
      </c>
      <c r="I3508" s="646"/>
      <c r="K3508" s="57"/>
      <c r="L3508" s="57"/>
      <c r="M3508" s="638"/>
      <c r="N3508" s="638"/>
      <c r="O3508" s="57"/>
    </row>
    <row r="3509" spans="1:15">
      <c r="A3509" s="57"/>
      <c r="B3509" s="653">
        <v>46513</v>
      </c>
      <c r="C3509" s="654">
        <f t="shared" si="53"/>
        <v>9686751754</v>
      </c>
      <c r="D3509" s="57"/>
      <c r="E3509" s="57"/>
      <c r="F3509" s="657">
        <v>148061642</v>
      </c>
      <c r="G3509" s="672">
        <v>518660833</v>
      </c>
      <c r="H3509" s="646">
        <v>47539</v>
      </c>
      <c r="I3509" s="646"/>
      <c r="K3509" s="57"/>
      <c r="L3509" s="57"/>
      <c r="M3509" s="638"/>
      <c r="N3509" s="638"/>
      <c r="O3509" s="57"/>
    </row>
    <row r="3510" spans="1:15">
      <c r="A3510" s="57"/>
      <c r="B3510" s="653">
        <v>46514</v>
      </c>
      <c r="C3510" s="654">
        <f t="shared" si="53"/>
        <v>10438010821</v>
      </c>
      <c r="D3510" s="57"/>
      <c r="E3510" s="57"/>
      <c r="F3510" s="657">
        <v>899320709</v>
      </c>
      <c r="G3510" s="672">
        <v>519104291</v>
      </c>
      <c r="H3510" s="646">
        <v>49818</v>
      </c>
      <c r="I3510" s="646"/>
      <c r="K3510" s="57"/>
      <c r="L3510" s="57"/>
      <c r="M3510" s="638"/>
      <c r="N3510" s="638"/>
      <c r="O3510" s="57"/>
    </row>
    <row r="3511" spans="1:15">
      <c r="A3511" s="57"/>
      <c r="B3511" s="653">
        <v>46515</v>
      </c>
      <c r="C3511" s="654">
        <f t="shared" si="53"/>
        <v>9963930963</v>
      </c>
      <c r="D3511" s="57"/>
      <c r="E3511" s="57"/>
      <c r="F3511" s="657">
        <v>425240851</v>
      </c>
      <c r="G3511" s="672">
        <v>519168768</v>
      </c>
      <c r="H3511" s="646">
        <v>49985</v>
      </c>
      <c r="I3511" s="646"/>
      <c r="K3511" s="57"/>
      <c r="L3511" s="57"/>
      <c r="M3511" s="638"/>
      <c r="N3511" s="638"/>
      <c r="O3511" s="57"/>
    </row>
    <row r="3512" spans="1:15">
      <c r="A3512" s="57"/>
      <c r="B3512" s="653">
        <v>46516</v>
      </c>
      <c r="C3512" s="654">
        <f t="shared" si="53"/>
        <v>10183833507</v>
      </c>
      <c r="D3512" s="57"/>
      <c r="E3512" s="57"/>
      <c r="F3512" s="657">
        <v>645143395</v>
      </c>
      <c r="G3512" s="672">
        <v>519335647</v>
      </c>
      <c r="H3512" s="646">
        <v>44119</v>
      </c>
      <c r="I3512" s="646"/>
      <c r="K3512" s="57"/>
      <c r="L3512" s="57"/>
      <c r="M3512" s="638"/>
      <c r="N3512" s="638"/>
      <c r="O3512" s="57"/>
    </row>
    <row r="3513" spans="1:15">
      <c r="A3513" s="57"/>
      <c r="B3513" s="653">
        <v>46517</v>
      </c>
      <c r="C3513" s="654">
        <f t="shared" si="53"/>
        <v>9701631667</v>
      </c>
      <c r="D3513" s="57"/>
      <c r="E3513" s="57"/>
      <c r="F3513" s="657">
        <v>162941555</v>
      </c>
      <c r="G3513" s="672">
        <v>519361980</v>
      </c>
      <c r="H3513" s="646">
        <v>45350</v>
      </c>
      <c r="I3513" s="646"/>
      <c r="K3513" s="57"/>
      <c r="L3513" s="57"/>
      <c r="M3513" s="638"/>
      <c r="N3513" s="638"/>
      <c r="O3513" s="57"/>
    </row>
    <row r="3514" spans="1:15">
      <c r="A3514" s="57"/>
      <c r="B3514" s="653">
        <v>46518</v>
      </c>
      <c r="C3514" s="654">
        <f t="shared" si="53"/>
        <v>9778546656</v>
      </c>
      <c r="D3514" s="57"/>
      <c r="E3514" s="57"/>
      <c r="F3514" s="657">
        <v>239856544</v>
      </c>
      <c r="G3514" s="672">
        <v>519475249</v>
      </c>
      <c r="H3514" s="646">
        <v>47110</v>
      </c>
      <c r="I3514" s="646"/>
      <c r="K3514" s="57"/>
      <c r="L3514" s="57"/>
      <c r="M3514" s="638"/>
      <c r="N3514" s="638"/>
      <c r="O3514" s="57"/>
    </row>
    <row r="3515" spans="1:15">
      <c r="A3515" s="57"/>
      <c r="B3515" s="653">
        <v>46519</v>
      </c>
      <c r="C3515" s="654">
        <f t="shared" si="53"/>
        <v>10033433566</v>
      </c>
      <c r="D3515" s="57"/>
      <c r="E3515" s="57"/>
      <c r="F3515" s="657">
        <v>494743454</v>
      </c>
      <c r="G3515" s="672">
        <v>519478361</v>
      </c>
      <c r="H3515" s="646">
        <v>47307</v>
      </c>
      <c r="I3515" s="646"/>
      <c r="K3515" s="57"/>
      <c r="L3515" s="57"/>
      <c r="M3515" s="638"/>
      <c r="N3515" s="638"/>
      <c r="O3515" s="57"/>
    </row>
    <row r="3516" spans="1:15">
      <c r="A3516" s="57"/>
      <c r="B3516" s="653">
        <v>46520</v>
      </c>
      <c r="C3516" s="654">
        <f t="shared" si="53"/>
        <v>10444692758</v>
      </c>
      <c r="D3516" s="57"/>
      <c r="E3516" s="57"/>
      <c r="F3516" s="657">
        <v>906002646</v>
      </c>
      <c r="G3516" s="672">
        <v>519671041</v>
      </c>
      <c r="H3516" s="646">
        <v>47345</v>
      </c>
      <c r="I3516" s="646"/>
      <c r="K3516" s="57"/>
      <c r="L3516" s="57"/>
      <c r="M3516" s="638"/>
      <c r="N3516" s="638"/>
      <c r="O3516" s="57"/>
    </row>
    <row r="3517" spans="1:15">
      <c r="A3517" s="57"/>
      <c r="B3517" s="653">
        <v>46521</v>
      </c>
      <c r="C3517" s="654">
        <f t="shared" si="53"/>
        <v>10437865776</v>
      </c>
      <c r="D3517" s="57"/>
      <c r="E3517" s="57"/>
      <c r="F3517" s="657">
        <v>899175664</v>
      </c>
      <c r="G3517" s="672">
        <v>519850598</v>
      </c>
      <c r="H3517" s="646">
        <v>47276</v>
      </c>
      <c r="I3517" s="646"/>
      <c r="K3517" s="57"/>
      <c r="L3517" s="57"/>
      <c r="M3517" s="638"/>
      <c r="N3517" s="638"/>
      <c r="O3517" s="57"/>
    </row>
    <row r="3518" spans="1:15">
      <c r="A3518" s="57"/>
      <c r="B3518" s="653">
        <v>46522</v>
      </c>
      <c r="C3518" s="654">
        <f t="shared" si="53"/>
        <v>9863076963</v>
      </c>
      <c r="D3518" s="57"/>
      <c r="E3518" s="57"/>
      <c r="F3518" s="657">
        <v>324386851</v>
      </c>
      <c r="G3518" s="672">
        <v>519993358</v>
      </c>
      <c r="H3518" s="646">
        <v>44117</v>
      </c>
      <c r="I3518" s="646"/>
      <c r="K3518" s="57"/>
      <c r="L3518" s="57"/>
      <c r="M3518" s="638"/>
      <c r="N3518" s="638"/>
      <c r="O3518" s="57"/>
    </row>
    <row r="3519" spans="1:15">
      <c r="A3519" s="57"/>
      <c r="B3519" s="653">
        <v>46523</v>
      </c>
      <c r="C3519" s="654">
        <f t="shared" si="53"/>
        <v>9992193048</v>
      </c>
      <c r="D3519" s="57"/>
      <c r="E3519" s="57"/>
      <c r="F3519" s="657">
        <v>453502936</v>
      </c>
      <c r="G3519" s="672">
        <v>520458830</v>
      </c>
      <c r="H3519" s="646">
        <v>45531</v>
      </c>
      <c r="I3519" s="646"/>
      <c r="K3519" s="57"/>
      <c r="L3519" s="57"/>
      <c r="M3519" s="638"/>
      <c r="N3519" s="638"/>
      <c r="O3519" s="57"/>
    </row>
    <row r="3520" spans="1:15">
      <c r="A3520" s="57"/>
      <c r="B3520" s="653">
        <v>46524</v>
      </c>
      <c r="C3520" s="654">
        <f t="shared" si="53"/>
        <v>10208690839</v>
      </c>
      <c r="D3520" s="57"/>
      <c r="E3520" s="57"/>
      <c r="F3520" s="657">
        <v>670000727</v>
      </c>
      <c r="G3520" s="672">
        <v>520513208</v>
      </c>
      <c r="H3520" s="646">
        <v>43399</v>
      </c>
      <c r="I3520" s="646"/>
      <c r="K3520" s="57"/>
      <c r="L3520" s="57"/>
      <c r="M3520" s="638"/>
      <c r="N3520" s="638"/>
      <c r="O3520" s="57"/>
    </row>
    <row r="3521" spans="1:15">
      <c r="A3521" s="57"/>
      <c r="B3521" s="653">
        <v>46525</v>
      </c>
      <c r="C3521" s="654">
        <f t="shared" si="53"/>
        <v>9991645485</v>
      </c>
      <c r="D3521" s="57"/>
      <c r="E3521" s="57"/>
      <c r="F3521" s="657">
        <v>452955373</v>
      </c>
      <c r="G3521" s="672">
        <v>520532638</v>
      </c>
      <c r="H3521" s="646">
        <v>47001</v>
      </c>
      <c r="I3521" s="646"/>
      <c r="K3521" s="57"/>
      <c r="L3521" s="57"/>
      <c r="M3521" s="638"/>
      <c r="N3521" s="638"/>
      <c r="O3521" s="57"/>
    </row>
    <row r="3522" spans="1:15">
      <c r="A3522" s="57"/>
      <c r="B3522" s="653">
        <v>46526</v>
      </c>
      <c r="C3522" s="654">
        <f t="shared" si="53"/>
        <v>10456401325</v>
      </c>
      <c r="D3522" s="57"/>
      <c r="E3522" s="57"/>
      <c r="F3522" s="657">
        <v>917711213</v>
      </c>
      <c r="G3522" s="672">
        <v>520628831</v>
      </c>
      <c r="H3522" s="646">
        <v>45609</v>
      </c>
      <c r="I3522" s="646"/>
      <c r="K3522" s="57"/>
      <c r="L3522" s="57"/>
      <c r="M3522" s="638"/>
      <c r="N3522" s="638"/>
      <c r="O3522" s="57"/>
    </row>
    <row r="3523" spans="1:15">
      <c r="A3523" s="57"/>
      <c r="B3523" s="653">
        <v>46527</v>
      </c>
      <c r="C3523" s="654">
        <f t="shared" si="53"/>
        <v>10491751406</v>
      </c>
      <c r="D3523" s="57"/>
      <c r="E3523" s="57"/>
      <c r="F3523" s="657">
        <v>953061294</v>
      </c>
      <c r="G3523" s="672">
        <v>520752776</v>
      </c>
      <c r="H3523" s="646">
        <v>44373</v>
      </c>
      <c r="I3523" s="646"/>
      <c r="K3523" s="57"/>
      <c r="L3523" s="57"/>
      <c r="M3523" s="638"/>
      <c r="N3523" s="638"/>
      <c r="O3523" s="57"/>
    </row>
    <row r="3524" spans="1:15">
      <c r="A3524" s="57"/>
      <c r="B3524" s="653">
        <v>46528</v>
      </c>
      <c r="C3524" s="654">
        <f t="shared" si="53"/>
        <v>10496654798</v>
      </c>
      <c r="D3524" s="57"/>
      <c r="E3524" s="57"/>
      <c r="F3524" s="657">
        <v>957964686</v>
      </c>
      <c r="G3524" s="672">
        <v>520772813</v>
      </c>
      <c r="H3524" s="646">
        <v>43987</v>
      </c>
      <c r="I3524" s="646"/>
      <c r="K3524" s="57"/>
      <c r="L3524" s="57"/>
      <c r="M3524" s="638"/>
      <c r="N3524" s="638"/>
      <c r="O3524" s="57"/>
    </row>
    <row r="3525" spans="1:15">
      <c r="A3525" s="57"/>
      <c r="B3525" s="653">
        <v>46529</v>
      </c>
      <c r="C3525" s="654">
        <f t="shared" si="53"/>
        <v>9936997294</v>
      </c>
      <c r="D3525" s="57"/>
      <c r="E3525" s="57"/>
      <c r="F3525" s="657">
        <v>398307182</v>
      </c>
      <c r="G3525" s="672">
        <v>520845434</v>
      </c>
      <c r="H3525" s="646">
        <v>48746</v>
      </c>
      <c r="I3525" s="646"/>
      <c r="K3525" s="57"/>
      <c r="L3525" s="57"/>
      <c r="M3525" s="638"/>
      <c r="N3525" s="638"/>
      <c r="O3525" s="57"/>
    </row>
    <row r="3526" spans="1:15">
      <c r="A3526" s="57"/>
      <c r="B3526" s="653">
        <v>46530</v>
      </c>
      <c r="C3526" s="654">
        <f t="shared" si="53"/>
        <v>10527361183</v>
      </c>
      <c r="D3526" s="57"/>
      <c r="E3526" s="57"/>
      <c r="F3526" s="657">
        <v>988671071</v>
      </c>
      <c r="G3526" s="672">
        <v>520968139</v>
      </c>
      <c r="H3526" s="646">
        <v>43928</v>
      </c>
      <c r="I3526" s="646"/>
      <c r="K3526" s="57"/>
      <c r="L3526" s="57"/>
      <c r="M3526" s="638"/>
      <c r="N3526" s="638"/>
      <c r="O3526" s="57"/>
    </row>
    <row r="3527" spans="1:15">
      <c r="A3527" s="57"/>
      <c r="B3527" s="653">
        <v>46531</v>
      </c>
      <c r="C3527" s="654">
        <f t="shared" si="53"/>
        <v>10463214792</v>
      </c>
      <c r="D3527" s="57"/>
      <c r="E3527" s="57"/>
      <c r="F3527" s="657">
        <v>924524680</v>
      </c>
      <c r="G3527" s="672">
        <v>521055453</v>
      </c>
      <c r="H3527" s="646">
        <v>49442</v>
      </c>
      <c r="I3527" s="646"/>
      <c r="K3527" s="57"/>
      <c r="L3527" s="57"/>
      <c r="M3527" s="638"/>
      <c r="N3527" s="638"/>
      <c r="O3527" s="57"/>
    </row>
    <row r="3528" spans="1:15">
      <c r="A3528" s="57"/>
      <c r="B3528" s="653">
        <v>46532</v>
      </c>
      <c r="C3528" s="654">
        <f t="shared" si="53"/>
        <v>10139460328</v>
      </c>
      <c r="D3528" s="57"/>
      <c r="E3528" s="57"/>
      <c r="F3528" s="657">
        <v>600770216</v>
      </c>
      <c r="G3528" s="672">
        <v>521336260</v>
      </c>
      <c r="H3528" s="646">
        <v>47007</v>
      </c>
      <c r="I3528" s="646"/>
      <c r="K3528" s="57"/>
      <c r="L3528" s="57"/>
      <c r="M3528" s="638"/>
      <c r="N3528" s="638"/>
      <c r="O3528" s="57"/>
    </row>
    <row r="3529" spans="1:15">
      <c r="A3529" s="57"/>
      <c r="B3529" s="653">
        <v>46533</v>
      </c>
      <c r="C3529" s="654">
        <f t="shared" si="53"/>
        <v>9777635255</v>
      </c>
      <c r="D3529" s="57"/>
      <c r="E3529" s="57"/>
      <c r="F3529" s="657">
        <v>238945143</v>
      </c>
      <c r="G3529" s="672">
        <v>521465919</v>
      </c>
      <c r="H3529" s="646">
        <v>47988</v>
      </c>
      <c r="I3529" s="646"/>
      <c r="K3529" s="57"/>
      <c r="L3529" s="57"/>
      <c r="M3529" s="638"/>
      <c r="N3529" s="638"/>
      <c r="O3529" s="57"/>
    </row>
    <row r="3530" spans="1:15">
      <c r="A3530" s="57"/>
      <c r="B3530" s="653">
        <v>46534</v>
      </c>
      <c r="C3530" s="654">
        <f t="shared" si="53"/>
        <v>10463956694</v>
      </c>
      <c r="D3530" s="57"/>
      <c r="E3530" s="57"/>
      <c r="F3530" s="657">
        <v>925266582</v>
      </c>
      <c r="G3530" s="672">
        <v>521526122</v>
      </c>
      <c r="H3530" s="646">
        <v>45381</v>
      </c>
      <c r="I3530" s="646"/>
      <c r="K3530" s="57"/>
      <c r="L3530" s="57"/>
      <c r="M3530" s="638"/>
      <c r="N3530" s="638"/>
      <c r="O3530" s="57"/>
    </row>
    <row r="3531" spans="1:15">
      <c r="A3531" s="57"/>
      <c r="B3531" s="653">
        <v>46535</v>
      </c>
      <c r="C3531" s="654">
        <f t="shared" si="53"/>
        <v>10531694731</v>
      </c>
      <c r="D3531" s="57"/>
      <c r="E3531" s="57"/>
      <c r="F3531" s="657">
        <v>993004619</v>
      </c>
      <c r="G3531" s="672">
        <v>522018687</v>
      </c>
      <c r="H3531" s="646">
        <v>46423</v>
      </c>
      <c r="I3531" s="646"/>
      <c r="K3531" s="57"/>
      <c r="L3531" s="57"/>
      <c r="M3531" s="638"/>
      <c r="N3531" s="638"/>
      <c r="O3531" s="57"/>
    </row>
    <row r="3532" spans="1:15">
      <c r="A3532" s="57"/>
      <c r="B3532" s="653">
        <v>46536</v>
      </c>
      <c r="C3532" s="654">
        <f t="shared" si="53"/>
        <v>10315544966</v>
      </c>
      <c r="D3532" s="57"/>
      <c r="E3532" s="57"/>
      <c r="F3532" s="657">
        <v>776854854</v>
      </c>
      <c r="G3532" s="672">
        <v>522031240</v>
      </c>
      <c r="H3532" s="646">
        <v>50374</v>
      </c>
      <c r="I3532" s="646"/>
      <c r="K3532" s="57"/>
      <c r="L3532" s="57"/>
      <c r="M3532" s="638"/>
      <c r="N3532" s="638"/>
      <c r="O3532" s="57"/>
    </row>
    <row r="3533" spans="1:15">
      <c r="A3533" s="57"/>
      <c r="B3533" s="653">
        <v>46537</v>
      </c>
      <c r="C3533" s="654">
        <f t="shared" si="53"/>
        <v>10020750769</v>
      </c>
      <c r="D3533" s="57"/>
      <c r="E3533" s="57"/>
      <c r="F3533" s="657">
        <v>482060657</v>
      </c>
      <c r="G3533" s="672">
        <v>522226032</v>
      </c>
      <c r="H3533" s="646">
        <v>43990</v>
      </c>
      <c r="I3533" s="646"/>
      <c r="K3533" s="57"/>
      <c r="L3533" s="57"/>
      <c r="M3533" s="638"/>
      <c r="N3533" s="638"/>
      <c r="O3533" s="57"/>
    </row>
    <row r="3534" spans="1:15">
      <c r="A3534" s="57"/>
      <c r="B3534" s="653">
        <v>46538</v>
      </c>
      <c r="C3534" s="654">
        <f t="shared" si="53"/>
        <v>10415803424</v>
      </c>
      <c r="D3534" s="57"/>
      <c r="E3534" s="57"/>
      <c r="F3534" s="657">
        <v>877113312</v>
      </c>
      <c r="G3534" s="672">
        <v>522487562</v>
      </c>
      <c r="H3534" s="646">
        <v>47745</v>
      </c>
      <c r="I3534" s="646"/>
      <c r="K3534" s="57"/>
      <c r="L3534" s="57"/>
      <c r="M3534" s="638"/>
      <c r="N3534" s="638"/>
      <c r="O3534" s="57"/>
    </row>
    <row r="3535" spans="1:15">
      <c r="A3535" s="57"/>
      <c r="B3535" s="653">
        <v>46539</v>
      </c>
      <c r="C3535" s="654">
        <f t="shared" si="53"/>
        <v>10261520325</v>
      </c>
      <c r="D3535" s="57"/>
      <c r="E3535" s="57"/>
      <c r="F3535" s="657">
        <v>722830213</v>
      </c>
      <c r="G3535" s="672">
        <v>522733103</v>
      </c>
      <c r="H3535" s="646">
        <v>50003</v>
      </c>
      <c r="I3535" s="646"/>
      <c r="K3535" s="57"/>
      <c r="L3535" s="57"/>
      <c r="M3535" s="638"/>
      <c r="N3535" s="638"/>
      <c r="O3535" s="57"/>
    </row>
    <row r="3536" spans="1:15">
      <c r="A3536" s="57"/>
      <c r="B3536" s="653">
        <v>46540</v>
      </c>
      <c r="C3536" s="654">
        <f t="shared" si="53"/>
        <v>10353799525</v>
      </c>
      <c r="D3536" s="57"/>
      <c r="E3536" s="57"/>
      <c r="F3536" s="657">
        <v>815109413</v>
      </c>
      <c r="G3536" s="672">
        <v>522934797</v>
      </c>
      <c r="H3536" s="646">
        <v>48702</v>
      </c>
      <c r="I3536" s="646"/>
      <c r="K3536" s="57"/>
      <c r="L3536" s="57"/>
      <c r="M3536" s="638"/>
      <c r="N3536" s="638"/>
      <c r="O3536" s="57"/>
    </row>
    <row r="3537" spans="1:15">
      <c r="A3537" s="57"/>
      <c r="B3537" s="653">
        <v>46541</v>
      </c>
      <c r="C3537" s="654">
        <f t="shared" si="53"/>
        <v>10152616197</v>
      </c>
      <c r="D3537" s="57"/>
      <c r="E3537" s="57"/>
      <c r="F3537" s="657">
        <v>613926085</v>
      </c>
      <c r="G3537" s="672">
        <v>523046972</v>
      </c>
      <c r="H3537" s="646">
        <v>47550</v>
      </c>
      <c r="I3537" s="646"/>
      <c r="K3537" s="57"/>
      <c r="L3537" s="57"/>
      <c r="M3537" s="638"/>
      <c r="N3537" s="638"/>
      <c r="O3537" s="57"/>
    </row>
    <row r="3538" spans="1:15">
      <c r="A3538" s="57"/>
      <c r="B3538" s="653">
        <v>46542</v>
      </c>
      <c r="C3538" s="654">
        <f t="shared" si="53"/>
        <v>9677239288</v>
      </c>
      <c r="D3538" s="57"/>
      <c r="E3538" s="57"/>
      <c r="F3538" s="657">
        <v>138549176</v>
      </c>
      <c r="G3538" s="672">
        <v>523355661</v>
      </c>
      <c r="H3538" s="646">
        <v>45269</v>
      </c>
      <c r="I3538" s="646"/>
      <c r="K3538" s="57"/>
      <c r="L3538" s="57"/>
      <c r="M3538" s="638"/>
      <c r="N3538" s="638"/>
      <c r="O3538" s="57"/>
    </row>
    <row r="3539" spans="1:15">
      <c r="A3539" s="57"/>
      <c r="B3539" s="653">
        <v>46543</v>
      </c>
      <c r="C3539" s="654">
        <f t="shared" si="53"/>
        <v>9832170267</v>
      </c>
      <c r="D3539" s="57"/>
      <c r="E3539" s="57"/>
      <c r="F3539" s="657">
        <v>293480155</v>
      </c>
      <c r="G3539" s="672">
        <v>523476942</v>
      </c>
      <c r="H3539" s="646">
        <v>46229</v>
      </c>
      <c r="I3539" s="646"/>
      <c r="K3539" s="57"/>
      <c r="L3539" s="57"/>
      <c r="M3539" s="638"/>
      <c r="N3539" s="638"/>
      <c r="O3539" s="57"/>
    </row>
    <row r="3540" spans="1:15">
      <c r="A3540" s="57"/>
      <c r="B3540" s="653">
        <v>46544</v>
      </c>
      <c r="C3540" s="654">
        <f t="shared" si="53"/>
        <v>10504720749</v>
      </c>
      <c r="D3540" s="57"/>
      <c r="E3540" s="57"/>
      <c r="F3540" s="657">
        <v>966030637</v>
      </c>
      <c r="G3540" s="672">
        <v>523655919</v>
      </c>
      <c r="H3540" s="646">
        <v>49590</v>
      </c>
      <c r="I3540" s="646"/>
      <c r="K3540" s="57"/>
      <c r="L3540" s="57"/>
      <c r="M3540" s="638"/>
      <c r="N3540" s="638"/>
      <c r="O3540" s="57"/>
    </row>
    <row r="3541" spans="1:15">
      <c r="A3541" s="57"/>
      <c r="B3541" s="653">
        <v>46545</v>
      </c>
      <c r="C3541" s="654">
        <f t="shared" si="53"/>
        <v>9966988719</v>
      </c>
      <c r="D3541" s="57"/>
      <c r="E3541" s="57"/>
      <c r="F3541" s="657">
        <v>428298607</v>
      </c>
      <c r="G3541" s="672">
        <v>523702269</v>
      </c>
      <c r="H3541" s="646">
        <v>47366</v>
      </c>
      <c r="I3541" s="646"/>
      <c r="K3541" s="57"/>
      <c r="L3541" s="57"/>
      <c r="M3541" s="638"/>
      <c r="N3541" s="638"/>
      <c r="O3541" s="57"/>
    </row>
    <row r="3542" spans="1:15">
      <c r="A3542" s="57"/>
      <c r="B3542" s="653">
        <v>46546</v>
      </c>
      <c r="C3542" s="654">
        <f t="shared" si="53"/>
        <v>10017499270</v>
      </c>
      <c r="D3542" s="57"/>
      <c r="E3542" s="57"/>
      <c r="F3542" s="657">
        <v>478809158</v>
      </c>
      <c r="G3542" s="672">
        <v>523703269</v>
      </c>
      <c r="H3542" s="646">
        <v>45664</v>
      </c>
      <c r="I3542" s="646"/>
      <c r="K3542" s="57"/>
      <c r="L3542" s="57"/>
      <c r="M3542" s="638"/>
      <c r="N3542" s="638"/>
      <c r="O3542" s="57"/>
    </row>
    <row r="3543" spans="1:15">
      <c r="A3543" s="57"/>
      <c r="B3543" s="653">
        <v>46547</v>
      </c>
      <c r="C3543" s="654">
        <f t="shared" si="53"/>
        <v>10182499411</v>
      </c>
      <c r="D3543" s="57"/>
      <c r="E3543" s="57"/>
      <c r="F3543" s="657">
        <v>643809299</v>
      </c>
      <c r="G3543" s="672">
        <v>524035268</v>
      </c>
      <c r="H3543" s="646">
        <v>45655</v>
      </c>
      <c r="I3543" s="646"/>
      <c r="K3543" s="57"/>
      <c r="L3543" s="57"/>
      <c r="M3543" s="638"/>
      <c r="N3543" s="638"/>
      <c r="O3543" s="57"/>
    </row>
    <row r="3544" spans="1:15">
      <c r="A3544" s="57"/>
      <c r="B3544" s="653">
        <v>46548</v>
      </c>
      <c r="C3544" s="654">
        <f t="shared" si="53"/>
        <v>10262812002</v>
      </c>
      <c r="D3544" s="57"/>
      <c r="E3544" s="57"/>
      <c r="F3544" s="657">
        <v>724121890</v>
      </c>
      <c r="G3544" s="672">
        <v>524108900</v>
      </c>
      <c r="H3544" s="646">
        <v>43669</v>
      </c>
      <c r="I3544" s="646"/>
      <c r="K3544" s="57"/>
      <c r="L3544" s="57"/>
      <c r="M3544" s="638"/>
      <c r="N3544" s="638"/>
      <c r="O3544" s="57"/>
    </row>
    <row r="3545" spans="1:15">
      <c r="A3545" s="57"/>
      <c r="B3545" s="653">
        <v>46549</v>
      </c>
      <c r="C3545" s="654">
        <f t="shared" si="53"/>
        <v>10517427970</v>
      </c>
      <c r="D3545" s="57"/>
      <c r="E3545" s="57"/>
      <c r="F3545" s="657">
        <v>978737858</v>
      </c>
      <c r="G3545" s="672">
        <v>524178707</v>
      </c>
      <c r="H3545" s="646">
        <v>47116</v>
      </c>
      <c r="I3545" s="646"/>
      <c r="K3545" s="57"/>
      <c r="L3545" s="57"/>
      <c r="M3545" s="638"/>
      <c r="N3545" s="638"/>
      <c r="O3545" s="57"/>
    </row>
    <row r="3546" spans="1:15">
      <c r="A3546" s="57"/>
      <c r="B3546" s="653">
        <v>46550</v>
      </c>
      <c r="C3546" s="654">
        <f t="shared" si="53"/>
        <v>10228665358</v>
      </c>
      <c r="D3546" s="57"/>
      <c r="E3546" s="57"/>
      <c r="F3546" s="657">
        <v>689975246</v>
      </c>
      <c r="G3546" s="672">
        <v>524282202</v>
      </c>
      <c r="H3546" s="646">
        <v>45211</v>
      </c>
      <c r="I3546" s="646"/>
      <c r="K3546" s="57"/>
      <c r="L3546" s="57"/>
      <c r="M3546" s="638"/>
      <c r="N3546" s="638"/>
      <c r="O3546" s="57"/>
    </row>
    <row r="3547" spans="1:15">
      <c r="A3547" s="57"/>
      <c r="B3547" s="653">
        <v>46551</v>
      </c>
      <c r="C3547" s="654">
        <f t="shared" si="53"/>
        <v>10466608989</v>
      </c>
      <c r="D3547" s="57"/>
      <c r="E3547" s="57"/>
      <c r="F3547" s="657">
        <v>927918877</v>
      </c>
      <c r="G3547" s="672">
        <v>524317497</v>
      </c>
      <c r="H3547" s="646">
        <v>46973</v>
      </c>
      <c r="I3547" s="646"/>
      <c r="K3547" s="57"/>
      <c r="L3547" s="57"/>
      <c r="M3547" s="638"/>
      <c r="N3547" s="638"/>
      <c r="O3547" s="57"/>
    </row>
    <row r="3548" spans="1:15">
      <c r="A3548" s="57"/>
      <c r="B3548" s="653">
        <v>46552</v>
      </c>
      <c r="C3548" s="654">
        <f t="shared" si="53"/>
        <v>10194841701</v>
      </c>
      <c r="D3548" s="57"/>
      <c r="E3548" s="57"/>
      <c r="F3548" s="657">
        <v>656151589</v>
      </c>
      <c r="G3548" s="672">
        <v>524437052</v>
      </c>
      <c r="H3548" s="646">
        <v>43253</v>
      </c>
      <c r="I3548" s="646"/>
      <c r="K3548" s="57"/>
      <c r="L3548" s="57"/>
      <c r="M3548" s="638"/>
      <c r="N3548" s="638"/>
      <c r="O3548" s="57"/>
    </row>
    <row r="3549" spans="1:15">
      <c r="A3549" s="57"/>
      <c r="B3549" s="653">
        <v>46553</v>
      </c>
      <c r="C3549" s="654">
        <f t="shared" si="53"/>
        <v>10002692257</v>
      </c>
      <c r="D3549" s="57"/>
      <c r="E3549" s="57"/>
      <c r="F3549" s="657">
        <v>464002145</v>
      </c>
      <c r="G3549" s="672">
        <v>524482924</v>
      </c>
      <c r="H3549" s="646">
        <v>48995</v>
      </c>
      <c r="I3549" s="646"/>
      <c r="K3549" s="57"/>
      <c r="L3549" s="57"/>
      <c r="M3549" s="638"/>
      <c r="N3549" s="638"/>
      <c r="O3549" s="57"/>
    </row>
    <row r="3550" spans="1:15">
      <c r="A3550" s="57"/>
      <c r="B3550" s="653">
        <v>46554</v>
      </c>
      <c r="C3550" s="654">
        <f t="shared" si="53"/>
        <v>10366001512</v>
      </c>
      <c r="D3550" s="57"/>
      <c r="E3550" s="57"/>
      <c r="F3550" s="657">
        <v>827311400</v>
      </c>
      <c r="G3550" s="672">
        <v>524486713</v>
      </c>
      <c r="H3550" s="646">
        <v>46024</v>
      </c>
      <c r="I3550" s="646"/>
      <c r="K3550" s="57"/>
      <c r="L3550" s="57"/>
      <c r="M3550" s="638"/>
      <c r="N3550" s="638"/>
      <c r="O3550" s="57"/>
    </row>
    <row r="3551" spans="1:15">
      <c r="A3551" s="57"/>
      <c r="B3551" s="653">
        <v>46555</v>
      </c>
      <c r="C3551" s="654">
        <f t="shared" si="53"/>
        <v>9641193089</v>
      </c>
      <c r="D3551" s="57"/>
      <c r="E3551" s="57"/>
      <c r="F3551" s="657">
        <v>102502977</v>
      </c>
      <c r="G3551" s="672">
        <v>524643741</v>
      </c>
      <c r="H3551" s="646">
        <v>43661</v>
      </c>
      <c r="I3551" s="646"/>
      <c r="K3551" s="57"/>
      <c r="L3551" s="57"/>
      <c r="M3551" s="638"/>
      <c r="N3551" s="638"/>
      <c r="O3551" s="57"/>
    </row>
    <row r="3552" spans="1:15">
      <c r="A3552" s="57"/>
      <c r="B3552" s="653">
        <v>46556</v>
      </c>
      <c r="C3552" s="654">
        <f t="shared" ref="C3552:C3615" si="54">F3552+(F$88*28679+98765)+(G$88*6587+87654)+(E$88*9537+76543)+(J$88*5713+4528)</f>
        <v>10144755030</v>
      </c>
      <c r="D3552" s="57"/>
      <c r="E3552" s="57"/>
      <c r="F3552" s="657">
        <v>606064918</v>
      </c>
      <c r="G3552" s="672">
        <v>524775549</v>
      </c>
      <c r="H3552" s="646">
        <v>43517</v>
      </c>
      <c r="I3552" s="646"/>
      <c r="K3552" s="57"/>
      <c r="L3552" s="57"/>
      <c r="M3552" s="638"/>
      <c r="N3552" s="638"/>
      <c r="O3552" s="57"/>
    </row>
    <row r="3553" spans="1:15">
      <c r="A3553" s="57"/>
      <c r="B3553" s="653">
        <v>46557</v>
      </c>
      <c r="C3553" s="654">
        <f t="shared" si="54"/>
        <v>10326491208</v>
      </c>
      <c r="D3553" s="57"/>
      <c r="E3553" s="57"/>
      <c r="F3553" s="657">
        <v>787801096</v>
      </c>
      <c r="G3553" s="672">
        <v>524853692</v>
      </c>
      <c r="H3553" s="646">
        <v>45144</v>
      </c>
      <c r="I3553" s="646"/>
      <c r="K3553" s="57"/>
      <c r="L3553" s="57"/>
      <c r="M3553" s="638"/>
      <c r="N3553" s="638"/>
      <c r="O3553" s="57"/>
    </row>
    <row r="3554" spans="1:15">
      <c r="A3554" s="57"/>
      <c r="B3554" s="653">
        <v>46558</v>
      </c>
      <c r="C3554" s="654">
        <f t="shared" si="54"/>
        <v>9771617492</v>
      </c>
      <c r="D3554" s="57"/>
      <c r="E3554" s="57"/>
      <c r="F3554" s="657">
        <v>232927380</v>
      </c>
      <c r="G3554" s="672">
        <v>524915103</v>
      </c>
      <c r="H3554" s="646">
        <v>48689</v>
      </c>
      <c r="I3554" s="646"/>
      <c r="K3554" s="57"/>
      <c r="L3554" s="57"/>
      <c r="M3554" s="638"/>
      <c r="N3554" s="638"/>
      <c r="O3554" s="57"/>
    </row>
    <row r="3555" spans="1:15">
      <c r="A3555" s="57"/>
      <c r="B3555" s="653">
        <v>46559</v>
      </c>
      <c r="C3555" s="654">
        <f t="shared" si="54"/>
        <v>9854598426</v>
      </c>
      <c r="D3555" s="57"/>
      <c r="E3555" s="57"/>
      <c r="F3555" s="657">
        <v>315908314</v>
      </c>
      <c r="G3555" s="672">
        <v>525038633</v>
      </c>
      <c r="H3555" s="646">
        <v>45923</v>
      </c>
      <c r="I3555" s="646"/>
      <c r="K3555" s="57"/>
      <c r="L3555" s="57"/>
      <c r="M3555" s="638"/>
      <c r="N3555" s="638"/>
      <c r="O3555" s="57"/>
    </row>
    <row r="3556" spans="1:15">
      <c r="A3556" s="57"/>
      <c r="B3556" s="653">
        <v>46560</v>
      </c>
      <c r="C3556" s="654">
        <f t="shared" si="54"/>
        <v>10393956974</v>
      </c>
      <c r="D3556" s="57"/>
      <c r="E3556" s="57"/>
      <c r="F3556" s="657">
        <v>855266862</v>
      </c>
      <c r="G3556" s="672">
        <v>525143136</v>
      </c>
      <c r="H3556" s="646">
        <v>48532</v>
      </c>
      <c r="I3556" s="646"/>
      <c r="K3556" s="57"/>
      <c r="L3556" s="57"/>
      <c r="M3556" s="638"/>
      <c r="N3556" s="638"/>
      <c r="O3556" s="57"/>
    </row>
    <row r="3557" spans="1:15">
      <c r="A3557" s="57"/>
      <c r="B3557" s="653">
        <v>46561</v>
      </c>
      <c r="C3557" s="654">
        <f t="shared" si="54"/>
        <v>9987015827</v>
      </c>
      <c r="D3557" s="57"/>
      <c r="E3557" s="57"/>
      <c r="F3557" s="657">
        <v>448325715</v>
      </c>
      <c r="G3557" s="672">
        <v>525336082</v>
      </c>
      <c r="H3557" s="646">
        <v>45070</v>
      </c>
      <c r="I3557" s="646"/>
      <c r="K3557" s="57"/>
      <c r="L3557" s="57"/>
      <c r="M3557" s="638"/>
      <c r="N3557" s="638"/>
      <c r="O3557" s="57"/>
    </row>
    <row r="3558" spans="1:15">
      <c r="A3558" s="57"/>
      <c r="B3558" s="653">
        <v>46562</v>
      </c>
      <c r="C3558" s="654">
        <f t="shared" si="54"/>
        <v>10150759542</v>
      </c>
      <c r="D3558" s="57"/>
      <c r="E3558" s="57"/>
      <c r="F3558" s="657">
        <v>612069430</v>
      </c>
      <c r="G3558" s="672">
        <v>525384865</v>
      </c>
      <c r="H3558" s="646">
        <v>45833</v>
      </c>
      <c r="I3558" s="646"/>
      <c r="K3558" s="57"/>
      <c r="L3558" s="57"/>
      <c r="M3558" s="638"/>
      <c r="N3558" s="638"/>
      <c r="O3558" s="57"/>
    </row>
    <row r="3559" spans="1:15">
      <c r="A3559" s="57"/>
      <c r="B3559" s="653">
        <v>46563</v>
      </c>
      <c r="C3559" s="654">
        <f t="shared" si="54"/>
        <v>10150124881</v>
      </c>
      <c r="D3559" s="57"/>
      <c r="E3559" s="57"/>
      <c r="F3559" s="657">
        <v>611434769</v>
      </c>
      <c r="G3559" s="672">
        <v>525404685</v>
      </c>
      <c r="H3559" s="646">
        <v>48893</v>
      </c>
      <c r="I3559" s="646"/>
      <c r="K3559" s="57"/>
      <c r="L3559" s="57"/>
      <c r="M3559" s="638"/>
      <c r="N3559" s="638"/>
      <c r="O3559" s="57"/>
    </row>
    <row r="3560" spans="1:15">
      <c r="A3560" s="57"/>
      <c r="B3560" s="653">
        <v>46564</v>
      </c>
      <c r="C3560" s="654">
        <f t="shared" si="54"/>
        <v>10448471423</v>
      </c>
      <c r="D3560" s="57"/>
      <c r="E3560" s="57"/>
      <c r="F3560" s="657">
        <v>909781311</v>
      </c>
      <c r="G3560" s="672">
        <v>525529469</v>
      </c>
      <c r="H3560" s="646">
        <v>44785</v>
      </c>
      <c r="I3560" s="646"/>
      <c r="K3560" s="57"/>
      <c r="L3560" s="57"/>
      <c r="M3560" s="638"/>
      <c r="N3560" s="638"/>
      <c r="O3560" s="57"/>
    </row>
    <row r="3561" spans="1:15">
      <c r="A3561" s="57"/>
      <c r="B3561" s="653">
        <v>46565</v>
      </c>
      <c r="C3561" s="654">
        <f t="shared" si="54"/>
        <v>9836382413</v>
      </c>
      <c r="D3561" s="57"/>
      <c r="E3561" s="57"/>
      <c r="F3561" s="657">
        <v>297692301</v>
      </c>
      <c r="G3561" s="672">
        <v>525750881</v>
      </c>
      <c r="H3561" s="646">
        <v>46880</v>
      </c>
      <c r="I3561" s="646"/>
      <c r="K3561" s="57"/>
      <c r="L3561" s="57"/>
      <c r="M3561" s="638"/>
      <c r="N3561" s="638"/>
      <c r="O3561" s="57"/>
    </row>
    <row r="3562" spans="1:15">
      <c r="A3562" s="57"/>
      <c r="B3562" s="653">
        <v>46566</v>
      </c>
      <c r="C3562" s="654">
        <f t="shared" si="54"/>
        <v>10156468916</v>
      </c>
      <c r="D3562" s="57"/>
      <c r="E3562" s="57"/>
      <c r="F3562" s="657">
        <v>617778804</v>
      </c>
      <c r="G3562" s="672">
        <v>525772324</v>
      </c>
      <c r="H3562" s="646">
        <v>47524</v>
      </c>
      <c r="I3562" s="646"/>
      <c r="K3562" s="57"/>
      <c r="L3562" s="57"/>
      <c r="M3562" s="638"/>
      <c r="N3562" s="638"/>
      <c r="O3562" s="57"/>
    </row>
    <row r="3563" spans="1:15">
      <c r="A3563" s="57"/>
      <c r="B3563" s="653">
        <v>46567</v>
      </c>
      <c r="C3563" s="654">
        <f t="shared" si="54"/>
        <v>10263957396</v>
      </c>
      <c r="D3563" s="57"/>
      <c r="E3563" s="57"/>
      <c r="F3563" s="657">
        <v>725267284</v>
      </c>
      <c r="G3563" s="672">
        <v>525963679</v>
      </c>
      <c r="H3563" s="646">
        <v>47931</v>
      </c>
      <c r="I3563" s="646"/>
      <c r="K3563" s="57"/>
      <c r="L3563" s="57"/>
      <c r="M3563" s="638"/>
      <c r="N3563" s="638"/>
      <c r="O3563" s="57"/>
    </row>
    <row r="3564" spans="1:15">
      <c r="A3564" s="57"/>
      <c r="B3564" s="653">
        <v>46568</v>
      </c>
      <c r="C3564" s="654">
        <f t="shared" si="54"/>
        <v>10337953084</v>
      </c>
      <c r="D3564" s="57"/>
      <c r="E3564" s="57"/>
      <c r="F3564" s="657">
        <v>799262972</v>
      </c>
      <c r="G3564" s="672">
        <v>526169482</v>
      </c>
      <c r="H3564" s="646">
        <v>47000</v>
      </c>
      <c r="I3564" s="646"/>
      <c r="K3564" s="57"/>
      <c r="L3564" s="57"/>
      <c r="M3564" s="638"/>
      <c r="N3564" s="638"/>
      <c r="O3564" s="57"/>
    </row>
    <row r="3565" spans="1:15">
      <c r="A3565" s="57"/>
      <c r="B3565" s="653">
        <v>46569</v>
      </c>
      <c r="C3565" s="654">
        <f t="shared" si="54"/>
        <v>10527925803</v>
      </c>
      <c r="D3565" s="57"/>
      <c r="E3565" s="57"/>
      <c r="F3565" s="657">
        <v>989235691</v>
      </c>
      <c r="G3565" s="672">
        <v>526198572</v>
      </c>
      <c r="H3565" s="646">
        <v>44668</v>
      </c>
      <c r="I3565" s="646"/>
      <c r="K3565" s="57"/>
      <c r="L3565" s="57"/>
      <c r="M3565" s="638"/>
      <c r="N3565" s="638"/>
      <c r="O3565" s="57"/>
    </row>
    <row r="3566" spans="1:15">
      <c r="A3566" s="57"/>
      <c r="B3566" s="653">
        <v>46570</v>
      </c>
      <c r="C3566" s="654">
        <f t="shared" si="54"/>
        <v>10173612114</v>
      </c>
      <c r="D3566" s="57"/>
      <c r="E3566" s="57"/>
      <c r="F3566" s="657">
        <v>634922002</v>
      </c>
      <c r="G3566" s="672">
        <v>526489613</v>
      </c>
      <c r="H3566" s="646">
        <v>46949</v>
      </c>
      <c r="I3566" s="646"/>
      <c r="K3566" s="57"/>
      <c r="L3566" s="57"/>
      <c r="M3566" s="638"/>
      <c r="N3566" s="638"/>
      <c r="O3566" s="57"/>
    </row>
    <row r="3567" spans="1:15">
      <c r="A3567" s="57"/>
      <c r="B3567" s="653">
        <v>46571</v>
      </c>
      <c r="C3567" s="654">
        <f t="shared" si="54"/>
        <v>9900175850</v>
      </c>
      <c r="D3567" s="57"/>
      <c r="E3567" s="57"/>
      <c r="F3567" s="657">
        <v>361485738</v>
      </c>
      <c r="G3567" s="672">
        <v>526648996</v>
      </c>
      <c r="H3567" s="646">
        <v>44244</v>
      </c>
      <c r="I3567" s="646"/>
      <c r="K3567" s="57"/>
      <c r="L3567" s="57"/>
      <c r="M3567" s="638"/>
      <c r="N3567" s="638"/>
      <c r="O3567" s="57"/>
    </row>
    <row r="3568" spans="1:15">
      <c r="A3568" s="57"/>
      <c r="B3568" s="653">
        <v>46572</v>
      </c>
      <c r="C3568" s="654">
        <f t="shared" si="54"/>
        <v>10443800839</v>
      </c>
      <c r="D3568" s="57"/>
      <c r="E3568" s="57"/>
      <c r="F3568" s="657">
        <v>905110727</v>
      </c>
      <c r="G3568" s="672">
        <v>526714366</v>
      </c>
      <c r="H3568" s="646">
        <v>43664</v>
      </c>
      <c r="I3568" s="646"/>
      <c r="K3568" s="57"/>
      <c r="L3568" s="57"/>
      <c r="M3568" s="638"/>
      <c r="N3568" s="638"/>
      <c r="O3568" s="57"/>
    </row>
    <row r="3569" spans="1:15">
      <c r="A3569" s="57"/>
      <c r="B3569" s="653">
        <v>46573</v>
      </c>
      <c r="C3569" s="654">
        <f t="shared" si="54"/>
        <v>10143962453</v>
      </c>
      <c r="D3569" s="57"/>
      <c r="E3569" s="57"/>
      <c r="F3569" s="657">
        <v>605272341</v>
      </c>
      <c r="G3569" s="672">
        <v>526885703</v>
      </c>
      <c r="H3569" s="646">
        <v>47586</v>
      </c>
      <c r="I3569" s="646"/>
      <c r="K3569" s="57"/>
      <c r="L3569" s="57"/>
      <c r="M3569" s="638"/>
      <c r="N3569" s="638"/>
      <c r="O3569" s="57"/>
    </row>
    <row r="3570" spans="1:15">
      <c r="A3570" s="57"/>
      <c r="B3570" s="653">
        <v>46574</v>
      </c>
      <c r="C3570" s="654">
        <f t="shared" si="54"/>
        <v>9953622888</v>
      </c>
      <c r="D3570" s="57"/>
      <c r="E3570" s="57"/>
      <c r="F3570" s="657">
        <v>414932776</v>
      </c>
      <c r="G3570" s="672">
        <v>527017987</v>
      </c>
      <c r="H3570" s="646">
        <v>47570</v>
      </c>
      <c r="I3570" s="646"/>
      <c r="K3570" s="57"/>
      <c r="L3570" s="57"/>
      <c r="M3570" s="638"/>
      <c r="N3570" s="638"/>
      <c r="O3570" s="57"/>
    </row>
    <row r="3571" spans="1:15">
      <c r="A3571" s="57"/>
      <c r="B3571" s="653">
        <v>46575</v>
      </c>
      <c r="C3571" s="654">
        <f t="shared" si="54"/>
        <v>10187163772</v>
      </c>
      <c r="D3571" s="57"/>
      <c r="E3571" s="57"/>
      <c r="F3571" s="657">
        <v>648473660</v>
      </c>
      <c r="G3571" s="672">
        <v>527129058</v>
      </c>
      <c r="H3571" s="646">
        <v>47046</v>
      </c>
      <c r="I3571" s="646"/>
      <c r="K3571" s="57"/>
      <c r="L3571" s="57"/>
      <c r="M3571" s="638"/>
      <c r="N3571" s="638"/>
      <c r="O3571" s="57"/>
    </row>
    <row r="3572" spans="1:15">
      <c r="A3572" s="57"/>
      <c r="B3572" s="653">
        <v>46576</v>
      </c>
      <c r="C3572" s="654">
        <f t="shared" si="54"/>
        <v>9934326356</v>
      </c>
      <c r="D3572" s="57"/>
      <c r="E3572" s="57"/>
      <c r="F3572" s="657">
        <v>395636244</v>
      </c>
      <c r="G3572" s="672">
        <v>527236125</v>
      </c>
      <c r="H3572" s="646">
        <v>50193</v>
      </c>
      <c r="I3572" s="646"/>
      <c r="K3572" s="57"/>
      <c r="L3572" s="57"/>
      <c r="M3572" s="638"/>
      <c r="N3572" s="638"/>
      <c r="O3572" s="57"/>
    </row>
    <row r="3573" spans="1:15">
      <c r="A3573" s="57"/>
      <c r="B3573" s="653">
        <v>46577</v>
      </c>
      <c r="C3573" s="654">
        <f t="shared" si="54"/>
        <v>9763243746</v>
      </c>
      <c r="D3573" s="57"/>
      <c r="E3573" s="57"/>
      <c r="F3573" s="657">
        <v>224553634</v>
      </c>
      <c r="G3573" s="672">
        <v>527237722</v>
      </c>
      <c r="H3573" s="646">
        <v>46323</v>
      </c>
      <c r="I3573" s="646"/>
      <c r="K3573" s="57"/>
      <c r="L3573" s="57"/>
      <c r="M3573" s="638"/>
      <c r="N3573" s="638"/>
      <c r="O3573" s="57"/>
    </row>
    <row r="3574" spans="1:15">
      <c r="A3574" s="57"/>
      <c r="B3574" s="653">
        <v>46578</v>
      </c>
      <c r="C3574" s="654">
        <f t="shared" si="54"/>
        <v>10357485551</v>
      </c>
      <c r="D3574" s="57"/>
      <c r="E3574" s="57"/>
      <c r="F3574" s="657">
        <v>818795439</v>
      </c>
      <c r="G3574" s="672">
        <v>527240627</v>
      </c>
      <c r="H3574" s="646">
        <v>47174</v>
      </c>
      <c r="I3574" s="646"/>
      <c r="K3574" s="57"/>
      <c r="L3574" s="57"/>
      <c r="M3574" s="638"/>
      <c r="N3574" s="638"/>
      <c r="O3574" s="57"/>
    </row>
    <row r="3575" spans="1:15">
      <c r="A3575" s="57"/>
      <c r="B3575" s="653">
        <v>46579</v>
      </c>
      <c r="C3575" s="654">
        <f t="shared" si="54"/>
        <v>9643608994</v>
      </c>
      <c r="D3575" s="57"/>
      <c r="E3575" s="57"/>
      <c r="F3575" s="657">
        <v>104918882</v>
      </c>
      <c r="G3575" s="672">
        <v>527297100</v>
      </c>
      <c r="H3575" s="646">
        <v>43479</v>
      </c>
      <c r="I3575" s="646"/>
      <c r="K3575" s="57"/>
      <c r="L3575" s="57"/>
      <c r="M3575" s="638"/>
      <c r="N3575" s="638"/>
      <c r="O3575" s="57"/>
    </row>
    <row r="3576" spans="1:15">
      <c r="A3576" s="57"/>
      <c r="B3576" s="653">
        <v>46580</v>
      </c>
      <c r="C3576" s="654">
        <f t="shared" si="54"/>
        <v>10142087754</v>
      </c>
      <c r="D3576" s="57"/>
      <c r="E3576" s="57"/>
      <c r="F3576" s="657">
        <v>603397642</v>
      </c>
      <c r="G3576" s="672">
        <v>527541902</v>
      </c>
      <c r="H3576" s="646">
        <v>45178</v>
      </c>
      <c r="I3576" s="646"/>
      <c r="K3576" s="57"/>
      <c r="L3576" s="57"/>
      <c r="M3576" s="638"/>
      <c r="N3576" s="638"/>
      <c r="O3576" s="57"/>
    </row>
    <row r="3577" spans="1:15">
      <c r="A3577" s="57"/>
      <c r="B3577" s="653">
        <v>46581</v>
      </c>
      <c r="C3577" s="654">
        <f t="shared" si="54"/>
        <v>10429361280</v>
      </c>
      <c r="D3577" s="57"/>
      <c r="E3577" s="57"/>
      <c r="F3577" s="657">
        <v>890671168</v>
      </c>
      <c r="G3577" s="672">
        <v>527741202</v>
      </c>
      <c r="H3577" s="646">
        <v>45730</v>
      </c>
      <c r="I3577" s="646"/>
      <c r="K3577" s="57"/>
      <c r="L3577" s="57"/>
      <c r="M3577" s="638"/>
      <c r="N3577" s="638"/>
      <c r="O3577" s="57"/>
    </row>
    <row r="3578" spans="1:15">
      <c r="A3578" s="57"/>
      <c r="B3578" s="653">
        <v>46582</v>
      </c>
      <c r="C3578" s="654">
        <f t="shared" si="54"/>
        <v>10101272291</v>
      </c>
      <c r="D3578" s="57"/>
      <c r="E3578" s="57"/>
      <c r="F3578" s="657">
        <v>562582179</v>
      </c>
      <c r="G3578" s="672">
        <v>527855525</v>
      </c>
      <c r="H3578" s="646">
        <v>47903</v>
      </c>
      <c r="I3578" s="646"/>
      <c r="K3578" s="57"/>
      <c r="L3578" s="57"/>
      <c r="M3578" s="638"/>
      <c r="N3578" s="638"/>
      <c r="O3578" s="57"/>
    </row>
    <row r="3579" spans="1:15">
      <c r="A3579" s="57"/>
      <c r="B3579" s="653">
        <v>46583</v>
      </c>
      <c r="C3579" s="654">
        <f t="shared" si="54"/>
        <v>10366093447</v>
      </c>
      <c r="D3579" s="57"/>
      <c r="E3579" s="57"/>
      <c r="F3579" s="657">
        <v>827403335</v>
      </c>
      <c r="G3579" s="672">
        <v>528401936</v>
      </c>
      <c r="H3579" s="646">
        <v>48217</v>
      </c>
      <c r="I3579" s="646"/>
      <c r="K3579" s="57"/>
      <c r="L3579" s="57"/>
      <c r="M3579" s="638"/>
      <c r="N3579" s="638"/>
      <c r="O3579" s="57"/>
    </row>
    <row r="3580" spans="1:15">
      <c r="A3580" s="57"/>
      <c r="B3580" s="653">
        <v>46584</v>
      </c>
      <c r="C3580" s="654">
        <f t="shared" si="54"/>
        <v>10531096721</v>
      </c>
      <c r="D3580" s="57"/>
      <c r="E3580" s="57"/>
      <c r="F3580" s="657">
        <v>992406609</v>
      </c>
      <c r="G3580" s="672">
        <v>528457756</v>
      </c>
      <c r="H3580" s="646">
        <v>45065</v>
      </c>
      <c r="I3580" s="646"/>
      <c r="K3580" s="57"/>
      <c r="L3580" s="57"/>
      <c r="M3580" s="638"/>
      <c r="N3580" s="638"/>
      <c r="O3580" s="57"/>
    </row>
    <row r="3581" spans="1:15">
      <c r="A3581" s="57"/>
      <c r="B3581" s="653">
        <v>46585</v>
      </c>
      <c r="C3581" s="654">
        <f t="shared" si="54"/>
        <v>9823709980</v>
      </c>
      <c r="D3581" s="57"/>
      <c r="E3581" s="57"/>
      <c r="F3581" s="657">
        <v>285019868</v>
      </c>
      <c r="G3581" s="672">
        <v>528614922</v>
      </c>
      <c r="H3581" s="646">
        <v>46023</v>
      </c>
      <c r="I3581" s="646"/>
      <c r="K3581" s="57"/>
      <c r="L3581" s="57"/>
      <c r="M3581" s="638"/>
      <c r="N3581" s="638"/>
      <c r="O3581" s="57"/>
    </row>
    <row r="3582" spans="1:15">
      <c r="A3582" s="57"/>
      <c r="B3582" s="653">
        <v>46586</v>
      </c>
      <c r="C3582" s="654">
        <f t="shared" si="54"/>
        <v>10172386294</v>
      </c>
      <c r="D3582" s="57"/>
      <c r="E3582" s="57"/>
      <c r="F3582" s="657">
        <v>633696182</v>
      </c>
      <c r="G3582" s="672">
        <v>528630729</v>
      </c>
      <c r="H3582" s="646">
        <v>46948</v>
      </c>
      <c r="I3582" s="646"/>
      <c r="K3582" s="57"/>
      <c r="L3582" s="57"/>
      <c r="M3582" s="638"/>
      <c r="N3582" s="638"/>
      <c r="O3582" s="57"/>
    </row>
    <row r="3583" spans="1:15">
      <c r="A3583" s="57"/>
      <c r="B3583" s="653">
        <v>46587</v>
      </c>
      <c r="C3583" s="654">
        <f t="shared" si="54"/>
        <v>10050748989</v>
      </c>
      <c r="D3583" s="57"/>
      <c r="E3583" s="57"/>
      <c r="F3583" s="657">
        <v>512058877</v>
      </c>
      <c r="G3583" s="672">
        <v>528793257</v>
      </c>
      <c r="H3583" s="646">
        <v>45846</v>
      </c>
      <c r="I3583" s="646"/>
      <c r="K3583" s="57"/>
      <c r="L3583" s="57"/>
      <c r="M3583" s="638"/>
      <c r="N3583" s="638"/>
      <c r="O3583" s="57"/>
    </row>
    <row r="3584" spans="1:15">
      <c r="A3584" s="57"/>
      <c r="B3584" s="653">
        <v>46588</v>
      </c>
      <c r="C3584" s="654">
        <f t="shared" si="54"/>
        <v>10314248363</v>
      </c>
      <c r="D3584" s="57"/>
      <c r="E3584" s="57"/>
      <c r="F3584" s="657">
        <v>775558251</v>
      </c>
      <c r="G3584" s="672">
        <v>529114642</v>
      </c>
      <c r="H3584" s="646">
        <v>44640</v>
      </c>
      <c r="I3584" s="646"/>
      <c r="K3584" s="57"/>
      <c r="L3584" s="57"/>
      <c r="M3584" s="638"/>
      <c r="N3584" s="638"/>
      <c r="O3584" s="57"/>
    </row>
    <row r="3585" spans="1:15">
      <c r="A3585" s="57"/>
      <c r="B3585" s="653">
        <v>46589</v>
      </c>
      <c r="C3585" s="654">
        <f t="shared" si="54"/>
        <v>10053665995</v>
      </c>
      <c r="D3585" s="57"/>
      <c r="E3585" s="57"/>
      <c r="F3585" s="657">
        <v>514975883</v>
      </c>
      <c r="G3585" s="672">
        <v>529117331</v>
      </c>
      <c r="H3585" s="646">
        <v>45657</v>
      </c>
      <c r="I3585" s="646"/>
      <c r="K3585" s="57"/>
      <c r="L3585" s="57"/>
      <c r="M3585" s="638"/>
      <c r="N3585" s="638"/>
      <c r="O3585" s="57"/>
    </row>
    <row r="3586" spans="1:15">
      <c r="A3586" s="57"/>
      <c r="B3586" s="653">
        <v>46590</v>
      </c>
      <c r="C3586" s="654">
        <f t="shared" si="54"/>
        <v>10215212409</v>
      </c>
      <c r="D3586" s="57"/>
      <c r="E3586" s="57"/>
      <c r="F3586" s="657">
        <v>676522297</v>
      </c>
      <c r="G3586" s="672">
        <v>529198534</v>
      </c>
      <c r="H3586" s="646">
        <v>48774</v>
      </c>
      <c r="I3586" s="646"/>
      <c r="K3586" s="57"/>
      <c r="L3586" s="57"/>
      <c r="M3586" s="638"/>
      <c r="N3586" s="638"/>
      <c r="O3586" s="57"/>
    </row>
    <row r="3587" spans="1:15">
      <c r="A3587" s="57"/>
      <c r="B3587" s="653">
        <v>46591</v>
      </c>
      <c r="C3587" s="654">
        <f t="shared" si="54"/>
        <v>10460908707</v>
      </c>
      <c r="D3587" s="57"/>
      <c r="E3587" s="57"/>
      <c r="F3587" s="657">
        <v>922218595</v>
      </c>
      <c r="G3587" s="672">
        <v>529430743</v>
      </c>
      <c r="H3587" s="646">
        <v>50014</v>
      </c>
      <c r="I3587" s="646"/>
      <c r="K3587" s="57"/>
      <c r="L3587" s="57"/>
      <c r="M3587" s="638"/>
      <c r="N3587" s="638"/>
      <c r="O3587" s="57"/>
    </row>
    <row r="3588" spans="1:15">
      <c r="A3588" s="57"/>
      <c r="B3588" s="653">
        <v>46592</v>
      </c>
      <c r="C3588" s="654">
        <f t="shared" si="54"/>
        <v>10531339926</v>
      </c>
      <c r="D3588" s="57"/>
      <c r="E3588" s="57"/>
      <c r="F3588" s="657">
        <v>992649814</v>
      </c>
      <c r="G3588" s="672">
        <v>529548746</v>
      </c>
      <c r="H3588" s="646">
        <v>48470</v>
      </c>
      <c r="I3588" s="646"/>
      <c r="K3588" s="57"/>
      <c r="L3588" s="57"/>
      <c r="M3588" s="638"/>
      <c r="N3588" s="638"/>
      <c r="O3588" s="57"/>
    </row>
    <row r="3589" spans="1:15">
      <c r="A3589" s="57"/>
      <c r="B3589" s="653">
        <v>46593</v>
      </c>
      <c r="C3589" s="654">
        <f t="shared" si="54"/>
        <v>10089830705</v>
      </c>
      <c r="D3589" s="57"/>
      <c r="E3589" s="57"/>
      <c r="F3589" s="657">
        <v>551140593</v>
      </c>
      <c r="G3589" s="672">
        <v>529632717</v>
      </c>
      <c r="H3589" s="646">
        <v>49140</v>
      </c>
      <c r="I3589" s="646"/>
      <c r="K3589" s="57"/>
      <c r="L3589" s="57"/>
      <c r="M3589" s="638"/>
      <c r="N3589" s="638"/>
      <c r="O3589" s="57"/>
    </row>
    <row r="3590" spans="1:15">
      <c r="A3590" s="57"/>
      <c r="B3590" s="653">
        <v>46594</v>
      </c>
      <c r="C3590" s="654">
        <f t="shared" si="54"/>
        <v>10137378050</v>
      </c>
      <c r="D3590" s="57"/>
      <c r="E3590" s="57"/>
      <c r="F3590" s="657">
        <v>598687938</v>
      </c>
      <c r="G3590" s="672">
        <v>529674262</v>
      </c>
      <c r="H3590" s="646">
        <v>48545</v>
      </c>
      <c r="I3590" s="646"/>
      <c r="K3590" s="57"/>
      <c r="L3590" s="57"/>
      <c r="M3590" s="638"/>
      <c r="N3590" s="638"/>
      <c r="O3590" s="57"/>
    </row>
    <row r="3591" spans="1:15">
      <c r="A3591" s="57"/>
      <c r="B3591" s="653">
        <v>46595</v>
      </c>
      <c r="C3591" s="654">
        <f t="shared" si="54"/>
        <v>10192404115</v>
      </c>
      <c r="D3591" s="57"/>
      <c r="E3591" s="57"/>
      <c r="F3591" s="657">
        <v>653714003</v>
      </c>
      <c r="G3591" s="672">
        <v>529706302</v>
      </c>
      <c r="H3591" s="646">
        <v>46846</v>
      </c>
      <c r="I3591" s="646"/>
      <c r="K3591" s="57"/>
      <c r="L3591" s="57"/>
      <c r="M3591" s="638"/>
      <c r="N3591" s="638"/>
      <c r="O3591" s="57"/>
    </row>
    <row r="3592" spans="1:15">
      <c r="A3592" s="57"/>
      <c r="B3592" s="653">
        <v>46596</v>
      </c>
      <c r="C3592" s="654">
        <f t="shared" si="54"/>
        <v>10322292419</v>
      </c>
      <c r="D3592" s="57"/>
      <c r="E3592" s="57"/>
      <c r="F3592" s="657">
        <v>783602307</v>
      </c>
      <c r="G3592" s="672">
        <v>529739883</v>
      </c>
      <c r="H3592" s="646">
        <v>45562</v>
      </c>
      <c r="I3592" s="646"/>
      <c r="K3592" s="57"/>
      <c r="L3592" s="57"/>
      <c r="M3592" s="638"/>
      <c r="N3592" s="638"/>
      <c r="O3592" s="57"/>
    </row>
    <row r="3593" spans="1:15">
      <c r="A3593" s="57"/>
      <c r="B3593" s="653">
        <v>46597</v>
      </c>
      <c r="C3593" s="654">
        <f t="shared" si="54"/>
        <v>10310322233</v>
      </c>
      <c r="D3593" s="57"/>
      <c r="E3593" s="57"/>
      <c r="F3593" s="657">
        <v>771632121</v>
      </c>
      <c r="G3593" s="672">
        <v>529769930</v>
      </c>
      <c r="H3593" s="646">
        <v>43315</v>
      </c>
      <c r="I3593" s="646"/>
      <c r="K3593" s="57"/>
      <c r="L3593" s="57"/>
      <c r="M3593" s="638"/>
      <c r="N3593" s="638"/>
      <c r="O3593" s="57"/>
    </row>
    <row r="3594" spans="1:15">
      <c r="A3594" s="57"/>
      <c r="B3594" s="653">
        <v>46598</v>
      </c>
      <c r="C3594" s="654">
        <f t="shared" si="54"/>
        <v>10356519911</v>
      </c>
      <c r="D3594" s="57"/>
      <c r="E3594" s="57"/>
      <c r="F3594" s="657">
        <v>817829799</v>
      </c>
      <c r="G3594" s="672">
        <v>529812551</v>
      </c>
      <c r="H3594" s="646">
        <v>43167</v>
      </c>
      <c r="I3594" s="646"/>
      <c r="K3594" s="57"/>
      <c r="L3594" s="57"/>
      <c r="M3594" s="638"/>
      <c r="N3594" s="638"/>
      <c r="O3594" s="57"/>
    </row>
    <row r="3595" spans="1:15">
      <c r="A3595" s="57"/>
      <c r="B3595" s="653">
        <v>46599</v>
      </c>
      <c r="C3595" s="654">
        <f t="shared" si="54"/>
        <v>10269880301</v>
      </c>
      <c r="D3595" s="57"/>
      <c r="E3595" s="57"/>
      <c r="F3595" s="657">
        <v>731190189</v>
      </c>
      <c r="G3595" s="672">
        <v>529815578</v>
      </c>
      <c r="H3595" s="646">
        <v>46953</v>
      </c>
      <c r="I3595" s="646"/>
      <c r="K3595" s="57"/>
      <c r="L3595" s="57"/>
      <c r="M3595" s="638"/>
      <c r="N3595" s="638"/>
      <c r="O3595" s="57"/>
    </row>
    <row r="3596" spans="1:15">
      <c r="A3596" s="57"/>
      <c r="B3596" s="653">
        <v>46600</v>
      </c>
      <c r="C3596" s="654">
        <f t="shared" si="54"/>
        <v>9930413381</v>
      </c>
      <c r="D3596" s="57"/>
      <c r="E3596" s="57"/>
      <c r="F3596" s="657">
        <v>391723269</v>
      </c>
      <c r="G3596" s="672">
        <v>529820973</v>
      </c>
      <c r="H3596" s="646">
        <v>44711</v>
      </c>
      <c r="I3596" s="646"/>
      <c r="K3596" s="57"/>
      <c r="L3596" s="57"/>
      <c r="M3596" s="638"/>
      <c r="N3596" s="638"/>
      <c r="O3596" s="57"/>
    </row>
    <row r="3597" spans="1:15">
      <c r="A3597" s="57"/>
      <c r="B3597" s="653">
        <v>46601</v>
      </c>
      <c r="C3597" s="654">
        <f t="shared" si="54"/>
        <v>10395344267</v>
      </c>
      <c r="D3597" s="57"/>
      <c r="E3597" s="57"/>
      <c r="F3597" s="657">
        <v>856654155</v>
      </c>
      <c r="G3597" s="672">
        <v>529834542</v>
      </c>
      <c r="H3597" s="646">
        <v>50277</v>
      </c>
      <c r="I3597" s="646"/>
      <c r="K3597" s="57"/>
      <c r="L3597" s="57"/>
      <c r="M3597" s="638"/>
      <c r="N3597" s="638"/>
      <c r="O3597" s="57"/>
    </row>
    <row r="3598" spans="1:15">
      <c r="A3598" s="57"/>
      <c r="B3598" s="653">
        <v>46602</v>
      </c>
      <c r="C3598" s="654">
        <f t="shared" si="54"/>
        <v>10186021453</v>
      </c>
      <c r="D3598" s="57"/>
      <c r="E3598" s="57"/>
      <c r="F3598" s="657">
        <v>647331341</v>
      </c>
      <c r="G3598" s="672">
        <v>529973493</v>
      </c>
      <c r="H3598" s="646">
        <v>43218</v>
      </c>
      <c r="I3598" s="646"/>
      <c r="K3598" s="57"/>
      <c r="L3598" s="57"/>
      <c r="M3598" s="638"/>
      <c r="N3598" s="638"/>
      <c r="O3598" s="57"/>
    </row>
    <row r="3599" spans="1:15">
      <c r="A3599" s="57"/>
      <c r="B3599" s="653">
        <v>46603</v>
      </c>
      <c r="C3599" s="654">
        <f t="shared" si="54"/>
        <v>9849129360</v>
      </c>
      <c r="D3599" s="57"/>
      <c r="E3599" s="57"/>
      <c r="F3599" s="657">
        <v>310439248</v>
      </c>
      <c r="G3599" s="672">
        <v>530007842</v>
      </c>
      <c r="H3599" s="646">
        <v>49337</v>
      </c>
      <c r="I3599" s="646"/>
      <c r="K3599" s="57"/>
      <c r="L3599" s="57"/>
      <c r="M3599" s="638"/>
      <c r="N3599" s="638"/>
      <c r="O3599" s="57"/>
    </row>
    <row r="3600" spans="1:15">
      <c r="A3600" s="57"/>
      <c r="B3600" s="653">
        <v>46604</v>
      </c>
      <c r="C3600" s="654">
        <f t="shared" si="54"/>
        <v>10010557425</v>
      </c>
      <c r="D3600" s="57"/>
      <c r="E3600" s="57"/>
      <c r="F3600" s="657">
        <v>471867313</v>
      </c>
      <c r="G3600" s="672">
        <v>530090742</v>
      </c>
      <c r="H3600" s="646">
        <v>44466</v>
      </c>
      <c r="I3600" s="646"/>
      <c r="K3600" s="57"/>
      <c r="L3600" s="57"/>
      <c r="M3600" s="638"/>
      <c r="N3600" s="638"/>
      <c r="O3600" s="57"/>
    </row>
    <row r="3601" spans="1:15">
      <c r="A3601" s="57"/>
      <c r="B3601" s="653">
        <v>46605</v>
      </c>
      <c r="C3601" s="654">
        <f t="shared" si="54"/>
        <v>10088684303</v>
      </c>
      <c r="D3601" s="57"/>
      <c r="E3601" s="57"/>
      <c r="F3601" s="657">
        <v>549994191</v>
      </c>
      <c r="G3601" s="672">
        <v>530148126</v>
      </c>
      <c r="H3601" s="646">
        <v>43200</v>
      </c>
      <c r="I3601" s="646"/>
      <c r="K3601" s="57"/>
      <c r="L3601" s="57"/>
      <c r="M3601" s="638"/>
      <c r="N3601" s="638"/>
      <c r="O3601" s="57"/>
    </row>
    <row r="3602" spans="1:15">
      <c r="A3602" s="57"/>
      <c r="B3602" s="653">
        <v>46606</v>
      </c>
      <c r="C3602" s="654">
        <f t="shared" si="54"/>
        <v>10283820689</v>
      </c>
      <c r="D3602" s="57"/>
      <c r="E3602" s="57"/>
      <c r="F3602" s="657">
        <v>745130577</v>
      </c>
      <c r="G3602" s="672">
        <v>530318842</v>
      </c>
      <c r="H3602" s="646">
        <v>45201</v>
      </c>
      <c r="I3602" s="646"/>
      <c r="K3602" s="57"/>
      <c r="L3602" s="57"/>
      <c r="M3602" s="638"/>
      <c r="N3602" s="638"/>
      <c r="O3602" s="57"/>
    </row>
    <row r="3603" spans="1:15">
      <c r="A3603" s="57"/>
      <c r="B3603" s="653">
        <v>46607</v>
      </c>
      <c r="C3603" s="654">
        <f t="shared" si="54"/>
        <v>9780195404</v>
      </c>
      <c r="D3603" s="57"/>
      <c r="E3603" s="57"/>
      <c r="F3603" s="657">
        <v>241505292</v>
      </c>
      <c r="G3603" s="672">
        <v>530320938</v>
      </c>
      <c r="H3603" s="646">
        <v>48344</v>
      </c>
      <c r="I3603" s="646"/>
      <c r="K3603" s="57"/>
      <c r="L3603" s="57"/>
      <c r="M3603" s="638"/>
      <c r="N3603" s="638"/>
      <c r="O3603" s="57"/>
    </row>
    <row r="3604" spans="1:15">
      <c r="A3604" s="57"/>
      <c r="B3604" s="653">
        <v>46608</v>
      </c>
      <c r="C3604" s="654">
        <f t="shared" si="54"/>
        <v>9938766884</v>
      </c>
      <c r="D3604" s="57"/>
      <c r="E3604" s="57"/>
      <c r="F3604" s="657">
        <v>400076772</v>
      </c>
      <c r="G3604" s="672">
        <v>530386229</v>
      </c>
      <c r="H3604" s="646">
        <v>47405</v>
      </c>
      <c r="I3604" s="646"/>
      <c r="K3604" s="57"/>
      <c r="L3604" s="57"/>
      <c r="M3604" s="638"/>
      <c r="N3604" s="638"/>
      <c r="O3604" s="57"/>
    </row>
    <row r="3605" spans="1:15">
      <c r="A3605" s="57"/>
      <c r="B3605" s="653">
        <v>46609</v>
      </c>
      <c r="C3605" s="654">
        <f t="shared" si="54"/>
        <v>10262361991</v>
      </c>
      <c r="D3605" s="57"/>
      <c r="E3605" s="57"/>
      <c r="F3605" s="657">
        <v>723671879</v>
      </c>
      <c r="G3605" s="672">
        <v>530819631</v>
      </c>
      <c r="H3605" s="646">
        <v>46391</v>
      </c>
      <c r="I3605" s="646"/>
      <c r="K3605" s="57"/>
      <c r="L3605" s="57"/>
      <c r="M3605" s="638"/>
      <c r="N3605" s="638"/>
      <c r="O3605" s="57"/>
    </row>
    <row r="3606" spans="1:15">
      <c r="A3606" s="57"/>
      <c r="B3606" s="653">
        <v>46610</v>
      </c>
      <c r="C3606" s="654">
        <f t="shared" si="54"/>
        <v>10055684181</v>
      </c>
      <c r="D3606" s="57"/>
      <c r="E3606" s="57"/>
      <c r="F3606" s="657">
        <v>516994069</v>
      </c>
      <c r="G3606" s="672">
        <v>530848568</v>
      </c>
      <c r="H3606" s="646">
        <v>43491</v>
      </c>
      <c r="I3606" s="646"/>
      <c r="K3606" s="57"/>
      <c r="L3606" s="57"/>
      <c r="M3606" s="638"/>
      <c r="N3606" s="638"/>
      <c r="O3606" s="57"/>
    </row>
    <row r="3607" spans="1:15">
      <c r="A3607" s="57"/>
      <c r="B3607" s="653">
        <v>46611</v>
      </c>
      <c r="C3607" s="654">
        <f t="shared" si="54"/>
        <v>10451096665</v>
      </c>
      <c r="D3607" s="57"/>
      <c r="E3607" s="57"/>
      <c r="F3607" s="657">
        <v>912406553</v>
      </c>
      <c r="G3607" s="672">
        <v>531068660</v>
      </c>
      <c r="H3607" s="646">
        <v>48743</v>
      </c>
      <c r="I3607" s="646"/>
      <c r="K3607" s="57"/>
      <c r="L3607" s="57"/>
      <c r="M3607" s="638"/>
      <c r="N3607" s="638"/>
      <c r="O3607" s="57"/>
    </row>
    <row r="3608" spans="1:15">
      <c r="A3608" s="57"/>
      <c r="B3608" s="653">
        <v>46612</v>
      </c>
      <c r="C3608" s="654">
        <f t="shared" si="54"/>
        <v>9780729905</v>
      </c>
      <c r="D3608" s="57"/>
      <c r="E3608" s="57"/>
      <c r="F3608" s="657">
        <v>242039793</v>
      </c>
      <c r="G3608" s="672">
        <v>531356963</v>
      </c>
      <c r="H3608" s="646">
        <v>46987</v>
      </c>
      <c r="I3608" s="646"/>
      <c r="K3608" s="57"/>
      <c r="L3608" s="57"/>
      <c r="M3608" s="638"/>
      <c r="N3608" s="638"/>
      <c r="O3608" s="57"/>
    </row>
    <row r="3609" spans="1:15">
      <c r="A3609" s="57"/>
      <c r="B3609" s="653">
        <v>46613</v>
      </c>
      <c r="C3609" s="654">
        <f t="shared" si="54"/>
        <v>9640239481</v>
      </c>
      <c r="D3609" s="57"/>
      <c r="E3609" s="57"/>
      <c r="F3609" s="657">
        <v>101549369</v>
      </c>
      <c r="G3609" s="672">
        <v>531369637</v>
      </c>
      <c r="H3609" s="646">
        <v>45901</v>
      </c>
      <c r="I3609" s="646"/>
      <c r="K3609" s="57"/>
      <c r="L3609" s="57"/>
      <c r="M3609" s="638"/>
      <c r="N3609" s="638"/>
      <c r="O3609" s="57"/>
    </row>
    <row r="3610" spans="1:15">
      <c r="A3610" s="57"/>
      <c r="B3610" s="653">
        <v>46614</v>
      </c>
      <c r="C3610" s="654">
        <f t="shared" si="54"/>
        <v>10529436967</v>
      </c>
      <c r="D3610" s="57"/>
      <c r="E3610" s="57"/>
      <c r="F3610" s="657">
        <v>990746855</v>
      </c>
      <c r="G3610" s="672">
        <v>531537008</v>
      </c>
      <c r="H3610" s="646">
        <v>43571</v>
      </c>
      <c r="I3610" s="646"/>
      <c r="K3610" s="57"/>
      <c r="L3610" s="57"/>
      <c r="M3610" s="638"/>
      <c r="N3610" s="638"/>
      <c r="O3610" s="57"/>
    </row>
    <row r="3611" spans="1:15">
      <c r="A3611" s="57"/>
      <c r="B3611" s="653">
        <v>46615</v>
      </c>
      <c r="C3611" s="654">
        <f t="shared" si="54"/>
        <v>10536230011</v>
      </c>
      <c r="D3611" s="57"/>
      <c r="E3611" s="57"/>
      <c r="F3611" s="657">
        <v>997539899</v>
      </c>
      <c r="G3611" s="672">
        <v>531651216</v>
      </c>
      <c r="H3611" s="646">
        <v>46001</v>
      </c>
      <c r="I3611" s="646"/>
      <c r="K3611" s="57"/>
      <c r="L3611" s="57"/>
      <c r="M3611" s="638"/>
      <c r="N3611" s="638"/>
      <c r="O3611" s="57"/>
    </row>
    <row r="3612" spans="1:15">
      <c r="A3612" s="57"/>
      <c r="B3612" s="653">
        <v>46616</v>
      </c>
      <c r="C3612" s="654">
        <f t="shared" si="54"/>
        <v>10138138136</v>
      </c>
      <c r="D3612" s="57"/>
      <c r="E3612" s="57"/>
      <c r="F3612" s="657">
        <v>599448024</v>
      </c>
      <c r="G3612" s="672">
        <v>531661294</v>
      </c>
      <c r="H3612" s="646">
        <v>45203</v>
      </c>
      <c r="I3612" s="646"/>
      <c r="K3612" s="57"/>
      <c r="L3612" s="57"/>
      <c r="M3612" s="638"/>
      <c r="N3612" s="638"/>
      <c r="O3612" s="57"/>
    </row>
    <row r="3613" spans="1:15">
      <c r="A3613" s="57"/>
      <c r="B3613" s="653">
        <v>46617</v>
      </c>
      <c r="C3613" s="654">
        <f t="shared" si="54"/>
        <v>10176918961</v>
      </c>
      <c r="D3613" s="57"/>
      <c r="E3613" s="57"/>
      <c r="F3613" s="657">
        <v>638228849</v>
      </c>
      <c r="G3613" s="672">
        <v>531688506</v>
      </c>
      <c r="H3613" s="646">
        <v>44260</v>
      </c>
      <c r="I3613" s="646"/>
      <c r="K3613" s="57"/>
      <c r="L3613" s="57"/>
      <c r="M3613" s="638"/>
      <c r="N3613" s="638"/>
      <c r="O3613" s="57"/>
    </row>
    <row r="3614" spans="1:15">
      <c r="A3614" s="57"/>
      <c r="B3614" s="653">
        <v>46618</v>
      </c>
      <c r="C3614" s="654">
        <f t="shared" si="54"/>
        <v>10513350016</v>
      </c>
      <c r="D3614" s="57"/>
      <c r="E3614" s="57"/>
      <c r="F3614" s="657">
        <v>974659904</v>
      </c>
      <c r="G3614" s="672">
        <v>531950205</v>
      </c>
      <c r="H3614" s="646">
        <v>44742</v>
      </c>
      <c r="I3614" s="646"/>
      <c r="K3614" s="57"/>
      <c r="L3614" s="57"/>
      <c r="M3614" s="638"/>
      <c r="N3614" s="638"/>
      <c r="O3614" s="57"/>
    </row>
    <row r="3615" spans="1:15">
      <c r="A3615" s="57"/>
      <c r="B3615" s="653">
        <v>46619</v>
      </c>
      <c r="C3615" s="654">
        <f t="shared" si="54"/>
        <v>10271184702</v>
      </c>
      <c r="D3615" s="57"/>
      <c r="E3615" s="57"/>
      <c r="F3615" s="657">
        <v>732494590</v>
      </c>
      <c r="G3615" s="672">
        <v>531993210</v>
      </c>
      <c r="H3615" s="646">
        <v>45753</v>
      </c>
      <c r="I3615" s="646"/>
      <c r="K3615" s="57"/>
      <c r="L3615" s="57"/>
      <c r="M3615" s="638"/>
      <c r="N3615" s="638"/>
      <c r="O3615" s="57"/>
    </row>
    <row r="3616" spans="1:15">
      <c r="A3616" s="57"/>
      <c r="B3616" s="653">
        <v>46620</v>
      </c>
      <c r="C3616" s="654">
        <f t="shared" ref="C3616:C3679" si="55">F3616+(F$88*28679+98765)+(G$88*6587+87654)+(E$88*9537+76543)+(J$88*5713+4528)</f>
        <v>9960857541</v>
      </c>
      <c r="D3616" s="57"/>
      <c r="E3616" s="57"/>
      <c r="F3616" s="657">
        <v>422167429</v>
      </c>
      <c r="G3616" s="672">
        <v>532472175</v>
      </c>
      <c r="H3616" s="646">
        <v>47556</v>
      </c>
      <c r="I3616" s="646"/>
      <c r="K3616" s="57"/>
      <c r="L3616" s="57"/>
      <c r="M3616" s="638"/>
      <c r="N3616" s="638"/>
      <c r="O3616" s="57"/>
    </row>
    <row r="3617" spans="1:15">
      <c r="A3617" s="57"/>
      <c r="B3617" s="653">
        <v>46621</v>
      </c>
      <c r="C3617" s="654">
        <f t="shared" si="55"/>
        <v>9900638093</v>
      </c>
      <c r="D3617" s="57"/>
      <c r="E3617" s="57"/>
      <c r="F3617" s="657">
        <v>361947981</v>
      </c>
      <c r="G3617" s="672">
        <v>532486633</v>
      </c>
      <c r="H3617" s="646">
        <v>49722</v>
      </c>
      <c r="I3617" s="646"/>
      <c r="K3617" s="57"/>
      <c r="L3617" s="57"/>
      <c r="M3617" s="638"/>
      <c r="N3617" s="638"/>
      <c r="O3617" s="57"/>
    </row>
    <row r="3618" spans="1:15">
      <c r="A3618" s="57"/>
      <c r="B3618" s="653">
        <v>46622</v>
      </c>
      <c r="C3618" s="654">
        <f t="shared" si="55"/>
        <v>10164736169</v>
      </c>
      <c r="D3618" s="57"/>
      <c r="E3618" s="57"/>
      <c r="F3618" s="657">
        <v>626046057</v>
      </c>
      <c r="G3618" s="672">
        <v>532509720</v>
      </c>
      <c r="H3618" s="646">
        <v>45242</v>
      </c>
      <c r="I3618" s="646"/>
      <c r="K3618" s="57"/>
      <c r="L3618" s="57"/>
      <c r="M3618" s="638"/>
      <c r="N3618" s="638"/>
      <c r="O3618" s="57"/>
    </row>
    <row r="3619" spans="1:15">
      <c r="A3619" s="57"/>
      <c r="B3619" s="653">
        <v>46623</v>
      </c>
      <c r="C3619" s="654">
        <f t="shared" si="55"/>
        <v>10469094972</v>
      </c>
      <c r="D3619" s="57"/>
      <c r="E3619" s="57"/>
      <c r="F3619" s="657">
        <v>930404860</v>
      </c>
      <c r="G3619" s="672">
        <v>532659850</v>
      </c>
      <c r="H3619" s="646">
        <v>43432</v>
      </c>
      <c r="I3619" s="646"/>
      <c r="K3619" s="57"/>
      <c r="L3619" s="57"/>
      <c r="M3619" s="638"/>
      <c r="N3619" s="638"/>
      <c r="O3619" s="57"/>
    </row>
    <row r="3620" spans="1:15">
      <c r="A3620" s="57"/>
      <c r="B3620" s="653">
        <v>46624</v>
      </c>
      <c r="C3620" s="654">
        <f t="shared" si="55"/>
        <v>9916601867</v>
      </c>
      <c r="D3620" s="57"/>
      <c r="E3620" s="57"/>
      <c r="F3620" s="657">
        <v>377911755</v>
      </c>
      <c r="G3620" s="672">
        <v>532981266</v>
      </c>
      <c r="H3620" s="646">
        <v>44253</v>
      </c>
      <c r="I3620" s="646"/>
      <c r="K3620" s="57"/>
      <c r="L3620" s="57"/>
      <c r="M3620" s="638"/>
      <c r="N3620" s="638"/>
      <c r="O3620" s="57"/>
    </row>
    <row r="3621" spans="1:15">
      <c r="A3621" s="57"/>
      <c r="B3621" s="653">
        <v>46625</v>
      </c>
      <c r="C3621" s="654">
        <f t="shared" si="55"/>
        <v>10116508919</v>
      </c>
      <c r="D3621" s="57"/>
      <c r="E3621" s="57"/>
      <c r="F3621" s="657">
        <v>577818807</v>
      </c>
      <c r="G3621" s="672">
        <v>533187054</v>
      </c>
      <c r="H3621" s="646">
        <v>43478</v>
      </c>
      <c r="I3621" s="646"/>
      <c r="K3621" s="57"/>
      <c r="L3621" s="57"/>
      <c r="M3621" s="638"/>
      <c r="N3621" s="638"/>
      <c r="O3621" s="57"/>
    </row>
    <row r="3622" spans="1:15">
      <c r="A3622" s="57"/>
      <c r="B3622" s="653">
        <v>46626</v>
      </c>
      <c r="C3622" s="654">
        <f t="shared" si="55"/>
        <v>10005540305</v>
      </c>
      <c r="D3622" s="57"/>
      <c r="E3622" s="57"/>
      <c r="F3622" s="657">
        <v>466850193</v>
      </c>
      <c r="G3622" s="672">
        <v>533220415</v>
      </c>
      <c r="H3622" s="646">
        <v>43271</v>
      </c>
      <c r="I3622" s="646"/>
      <c r="K3622" s="57"/>
      <c r="L3622" s="57"/>
      <c r="M3622" s="638"/>
      <c r="N3622" s="638"/>
      <c r="O3622" s="57"/>
    </row>
    <row r="3623" spans="1:15">
      <c r="A3623" s="57"/>
      <c r="B3623" s="653">
        <v>46627</v>
      </c>
      <c r="C3623" s="654">
        <f t="shared" si="55"/>
        <v>10261830142</v>
      </c>
      <c r="D3623" s="57"/>
      <c r="E3623" s="57"/>
      <c r="F3623" s="657">
        <v>723140030</v>
      </c>
      <c r="G3623" s="672">
        <v>533268459</v>
      </c>
      <c r="H3623" s="646">
        <v>48542</v>
      </c>
      <c r="I3623" s="646"/>
      <c r="K3623" s="57"/>
      <c r="L3623" s="57"/>
      <c r="M3623" s="638"/>
      <c r="N3623" s="638"/>
      <c r="O3623" s="57"/>
    </row>
    <row r="3624" spans="1:15">
      <c r="A3624" s="57"/>
      <c r="B3624" s="653">
        <v>46628</v>
      </c>
      <c r="C3624" s="654">
        <f t="shared" si="55"/>
        <v>9937369675</v>
      </c>
      <c r="D3624" s="57"/>
      <c r="E3624" s="57"/>
      <c r="F3624" s="657">
        <v>398679563</v>
      </c>
      <c r="G3624" s="672">
        <v>533319259</v>
      </c>
      <c r="H3624" s="646">
        <v>47751</v>
      </c>
      <c r="I3624" s="646"/>
      <c r="K3624" s="57"/>
      <c r="L3624" s="57"/>
      <c r="M3624" s="638"/>
      <c r="N3624" s="638"/>
      <c r="O3624" s="57"/>
    </row>
    <row r="3625" spans="1:15">
      <c r="A3625" s="57"/>
      <c r="B3625" s="653">
        <v>46629</v>
      </c>
      <c r="C3625" s="654">
        <f t="shared" si="55"/>
        <v>9943961785</v>
      </c>
      <c r="D3625" s="57"/>
      <c r="E3625" s="57"/>
      <c r="F3625" s="657">
        <v>405271673</v>
      </c>
      <c r="G3625" s="672">
        <v>533404491</v>
      </c>
      <c r="H3625" s="646">
        <v>45133</v>
      </c>
      <c r="I3625" s="646"/>
      <c r="K3625" s="57"/>
      <c r="L3625" s="57"/>
      <c r="M3625" s="638"/>
      <c r="N3625" s="638"/>
      <c r="O3625" s="57"/>
    </row>
    <row r="3626" spans="1:15">
      <c r="A3626" s="57"/>
      <c r="B3626" s="653">
        <v>46630</v>
      </c>
      <c r="C3626" s="654">
        <f t="shared" si="55"/>
        <v>10471405286</v>
      </c>
      <c r="D3626" s="57"/>
      <c r="E3626" s="57"/>
      <c r="F3626" s="657">
        <v>932715174</v>
      </c>
      <c r="G3626" s="672">
        <v>533585292</v>
      </c>
      <c r="H3626" s="646">
        <v>46471</v>
      </c>
      <c r="I3626" s="646"/>
      <c r="K3626" s="57"/>
      <c r="L3626" s="57"/>
      <c r="M3626" s="638"/>
      <c r="N3626" s="638"/>
      <c r="O3626" s="57"/>
    </row>
    <row r="3627" spans="1:15">
      <c r="A3627" s="57"/>
      <c r="B3627" s="653">
        <v>46631</v>
      </c>
      <c r="C3627" s="654">
        <f t="shared" si="55"/>
        <v>10335403093</v>
      </c>
      <c r="D3627" s="57"/>
      <c r="E3627" s="57"/>
      <c r="F3627" s="657">
        <v>796712981</v>
      </c>
      <c r="G3627" s="672">
        <v>533773400</v>
      </c>
      <c r="H3627" s="646">
        <v>45693</v>
      </c>
      <c r="I3627" s="646"/>
      <c r="K3627" s="57"/>
      <c r="L3627" s="57"/>
      <c r="M3627" s="638"/>
      <c r="N3627" s="638"/>
      <c r="O3627" s="57"/>
    </row>
    <row r="3628" spans="1:15">
      <c r="A3628" s="57"/>
      <c r="B3628" s="653">
        <v>46632</v>
      </c>
      <c r="C3628" s="654">
        <f t="shared" si="55"/>
        <v>10150974624</v>
      </c>
      <c r="D3628" s="57"/>
      <c r="E3628" s="57"/>
      <c r="F3628" s="657">
        <v>612284512</v>
      </c>
      <c r="G3628" s="672">
        <v>534112495</v>
      </c>
      <c r="H3628" s="646">
        <v>49503</v>
      </c>
      <c r="I3628" s="646"/>
      <c r="K3628" s="57"/>
      <c r="L3628" s="57"/>
      <c r="M3628" s="638"/>
      <c r="N3628" s="638"/>
      <c r="O3628" s="57"/>
    </row>
    <row r="3629" spans="1:15">
      <c r="A3629" s="57"/>
      <c r="B3629" s="653">
        <v>46633</v>
      </c>
      <c r="C3629" s="654">
        <f t="shared" si="55"/>
        <v>9919389908</v>
      </c>
      <c r="D3629" s="57"/>
      <c r="E3629" s="57"/>
      <c r="F3629" s="657">
        <v>380699796</v>
      </c>
      <c r="G3629" s="672">
        <v>534239484</v>
      </c>
      <c r="H3629" s="646">
        <v>50292</v>
      </c>
      <c r="I3629" s="646"/>
      <c r="K3629" s="57"/>
      <c r="L3629" s="57"/>
      <c r="M3629" s="638"/>
      <c r="N3629" s="638"/>
      <c r="O3629" s="57"/>
    </row>
    <row r="3630" spans="1:15">
      <c r="A3630" s="57"/>
      <c r="B3630" s="653">
        <v>46634</v>
      </c>
      <c r="C3630" s="654">
        <f t="shared" si="55"/>
        <v>9788974286</v>
      </c>
      <c r="D3630" s="57"/>
      <c r="E3630" s="57"/>
      <c r="F3630" s="657">
        <v>250284174</v>
      </c>
      <c r="G3630" s="672">
        <v>534268651</v>
      </c>
      <c r="H3630" s="646">
        <v>46775</v>
      </c>
      <c r="I3630" s="646"/>
      <c r="K3630" s="57"/>
      <c r="L3630" s="57"/>
      <c r="M3630" s="638"/>
      <c r="N3630" s="638"/>
      <c r="O3630" s="57"/>
    </row>
    <row r="3631" spans="1:15">
      <c r="A3631" s="57"/>
      <c r="B3631" s="653">
        <v>46635</v>
      </c>
      <c r="C3631" s="654">
        <f t="shared" si="55"/>
        <v>9660657891</v>
      </c>
      <c r="D3631" s="57"/>
      <c r="E3631" s="57"/>
      <c r="F3631" s="657">
        <v>121967779</v>
      </c>
      <c r="G3631" s="672">
        <v>534297998</v>
      </c>
      <c r="H3631" s="646">
        <v>43578</v>
      </c>
      <c r="I3631" s="646"/>
      <c r="K3631" s="57"/>
      <c r="L3631" s="57"/>
      <c r="M3631" s="638"/>
      <c r="N3631" s="638"/>
      <c r="O3631" s="57"/>
    </row>
    <row r="3632" spans="1:15">
      <c r="A3632" s="57"/>
      <c r="B3632" s="653">
        <v>46636</v>
      </c>
      <c r="C3632" s="654">
        <f t="shared" si="55"/>
        <v>10272047191</v>
      </c>
      <c r="D3632" s="57"/>
      <c r="E3632" s="57"/>
      <c r="F3632" s="657">
        <v>733357079</v>
      </c>
      <c r="G3632" s="672">
        <v>534309770</v>
      </c>
      <c r="H3632" s="646">
        <v>44715</v>
      </c>
      <c r="I3632" s="646"/>
      <c r="K3632" s="57"/>
      <c r="L3632" s="57"/>
      <c r="M3632" s="638"/>
      <c r="N3632" s="638"/>
      <c r="O3632" s="57"/>
    </row>
    <row r="3633" spans="1:15">
      <c r="A3633" s="57"/>
      <c r="B3633" s="653">
        <v>46637</v>
      </c>
      <c r="C3633" s="654">
        <f t="shared" si="55"/>
        <v>10010418198</v>
      </c>
      <c r="D3633" s="57"/>
      <c r="E3633" s="57"/>
      <c r="F3633" s="657">
        <v>471728086</v>
      </c>
      <c r="G3633" s="672">
        <v>534455978</v>
      </c>
      <c r="H3633" s="646">
        <v>45390</v>
      </c>
      <c r="I3633" s="646"/>
      <c r="K3633" s="57"/>
      <c r="L3633" s="57"/>
      <c r="M3633" s="638"/>
      <c r="N3633" s="638"/>
      <c r="O3633" s="57"/>
    </row>
    <row r="3634" spans="1:15">
      <c r="A3634" s="57"/>
      <c r="B3634" s="653">
        <v>46638</v>
      </c>
      <c r="C3634" s="654">
        <f t="shared" si="55"/>
        <v>9695645355</v>
      </c>
      <c r="D3634" s="57"/>
      <c r="E3634" s="57"/>
      <c r="F3634" s="657">
        <v>156955243</v>
      </c>
      <c r="G3634" s="672">
        <v>534795319</v>
      </c>
      <c r="H3634" s="646">
        <v>43476</v>
      </c>
      <c r="I3634" s="646"/>
      <c r="K3634" s="57"/>
      <c r="L3634" s="57"/>
      <c r="M3634" s="638"/>
      <c r="N3634" s="638"/>
      <c r="O3634" s="57"/>
    </row>
    <row r="3635" spans="1:15">
      <c r="A3635" s="57"/>
      <c r="B3635" s="653">
        <v>46639</v>
      </c>
      <c r="C3635" s="654">
        <f t="shared" si="55"/>
        <v>9777099938</v>
      </c>
      <c r="D3635" s="57"/>
      <c r="E3635" s="57"/>
      <c r="F3635" s="657">
        <v>238409826</v>
      </c>
      <c r="G3635" s="672">
        <v>534883071</v>
      </c>
      <c r="H3635" s="646">
        <v>43416</v>
      </c>
      <c r="I3635" s="646"/>
      <c r="K3635" s="57"/>
      <c r="L3635" s="57"/>
      <c r="M3635" s="638"/>
      <c r="N3635" s="638"/>
      <c r="O3635" s="57"/>
    </row>
    <row r="3636" spans="1:15">
      <c r="A3636" s="57"/>
      <c r="B3636" s="653">
        <v>46640</v>
      </c>
      <c r="C3636" s="654">
        <f t="shared" si="55"/>
        <v>10013697676</v>
      </c>
      <c r="D3636" s="57"/>
      <c r="E3636" s="57"/>
      <c r="F3636" s="657">
        <v>475007564</v>
      </c>
      <c r="G3636" s="672">
        <v>535068341</v>
      </c>
      <c r="H3636" s="646">
        <v>44467</v>
      </c>
      <c r="I3636" s="646"/>
      <c r="K3636" s="57"/>
      <c r="L3636" s="57"/>
      <c r="M3636" s="638"/>
      <c r="N3636" s="638"/>
      <c r="O3636" s="57"/>
    </row>
    <row r="3637" spans="1:15">
      <c r="A3637" s="57"/>
      <c r="B3637" s="653">
        <v>46641</v>
      </c>
      <c r="C3637" s="654">
        <f t="shared" si="55"/>
        <v>9798712680</v>
      </c>
      <c r="D3637" s="57"/>
      <c r="E3637" s="57"/>
      <c r="F3637" s="657">
        <v>260022568</v>
      </c>
      <c r="G3637" s="672">
        <v>535249867</v>
      </c>
      <c r="H3637" s="646">
        <v>45417</v>
      </c>
      <c r="I3637" s="646"/>
      <c r="K3637" s="57"/>
      <c r="L3637" s="57"/>
      <c r="M3637" s="638"/>
      <c r="N3637" s="638"/>
      <c r="O3637" s="57"/>
    </row>
    <row r="3638" spans="1:15">
      <c r="A3638" s="57"/>
      <c r="B3638" s="653">
        <v>46642</v>
      </c>
      <c r="C3638" s="654">
        <f t="shared" si="55"/>
        <v>10125679352</v>
      </c>
      <c r="D3638" s="57"/>
      <c r="E3638" s="57"/>
      <c r="F3638" s="657">
        <v>586989240</v>
      </c>
      <c r="G3638" s="672">
        <v>535436629</v>
      </c>
      <c r="H3638" s="646">
        <v>43096</v>
      </c>
      <c r="I3638" s="646"/>
      <c r="K3638" s="57"/>
      <c r="L3638" s="57"/>
      <c r="M3638" s="638"/>
      <c r="N3638" s="638"/>
      <c r="O3638" s="57"/>
    </row>
    <row r="3639" spans="1:15">
      <c r="A3639" s="57"/>
      <c r="B3639" s="653">
        <v>46643</v>
      </c>
      <c r="C3639" s="654">
        <f t="shared" si="55"/>
        <v>9775461043</v>
      </c>
      <c r="D3639" s="57"/>
      <c r="E3639" s="57"/>
      <c r="F3639" s="657">
        <v>236770931</v>
      </c>
      <c r="G3639" s="672">
        <v>535686011</v>
      </c>
      <c r="H3639" s="646">
        <v>44185</v>
      </c>
      <c r="I3639" s="646"/>
      <c r="K3639" s="57"/>
      <c r="L3639" s="57"/>
      <c r="M3639" s="638"/>
      <c r="N3639" s="638"/>
      <c r="O3639" s="57"/>
    </row>
    <row r="3640" spans="1:15">
      <c r="A3640" s="57"/>
      <c r="B3640" s="653">
        <v>46644</v>
      </c>
      <c r="C3640" s="654">
        <f t="shared" si="55"/>
        <v>10478459645</v>
      </c>
      <c r="D3640" s="57"/>
      <c r="E3640" s="57"/>
      <c r="F3640" s="657">
        <v>939769533</v>
      </c>
      <c r="G3640" s="672">
        <v>535717067</v>
      </c>
      <c r="H3640" s="646">
        <v>45221</v>
      </c>
      <c r="I3640" s="646"/>
      <c r="K3640" s="57"/>
      <c r="L3640" s="57"/>
      <c r="M3640" s="638"/>
      <c r="N3640" s="638"/>
      <c r="O3640" s="57"/>
    </row>
    <row r="3641" spans="1:15">
      <c r="A3641" s="57"/>
      <c r="B3641" s="653">
        <v>46645</v>
      </c>
      <c r="C3641" s="654">
        <f t="shared" si="55"/>
        <v>10354140708</v>
      </c>
      <c r="D3641" s="57"/>
      <c r="E3641" s="57"/>
      <c r="F3641" s="657">
        <v>815450596</v>
      </c>
      <c r="G3641" s="672">
        <v>535845789</v>
      </c>
      <c r="H3641" s="646">
        <v>45411</v>
      </c>
      <c r="I3641" s="646"/>
      <c r="K3641" s="57"/>
      <c r="L3641" s="57"/>
      <c r="M3641" s="638"/>
      <c r="N3641" s="638"/>
      <c r="O3641" s="57"/>
    </row>
    <row r="3642" spans="1:15">
      <c r="A3642" s="57"/>
      <c r="B3642" s="653">
        <v>46646</v>
      </c>
      <c r="C3642" s="654">
        <f t="shared" si="55"/>
        <v>9671518578</v>
      </c>
      <c r="D3642" s="57"/>
      <c r="E3642" s="57"/>
      <c r="F3642" s="657">
        <v>132828466</v>
      </c>
      <c r="G3642" s="672">
        <v>535887938</v>
      </c>
      <c r="H3642" s="646">
        <v>50098</v>
      </c>
      <c r="I3642" s="646"/>
      <c r="K3642" s="57"/>
      <c r="L3642" s="57"/>
      <c r="M3642" s="638"/>
      <c r="N3642" s="638"/>
      <c r="O3642" s="57"/>
    </row>
    <row r="3643" spans="1:15">
      <c r="A3643" s="57"/>
      <c r="B3643" s="653">
        <v>46647</v>
      </c>
      <c r="C3643" s="654">
        <f t="shared" si="55"/>
        <v>9945487673</v>
      </c>
      <c r="D3643" s="57"/>
      <c r="E3643" s="57"/>
      <c r="F3643" s="657">
        <v>406797561</v>
      </c>
      <c r="G3643" s="672">
        <v>535893445</v>
      </c>
      <c r="H3643" s="646">
        <v>45641</v>
      </c>
      <c r="I3643" s="646"/>
      <c r="K3643" s="57"/>
      <c r="L3643" s="57"/>
      <c r="M3643" s="638"/>
      <c r="N3643" s="638"/>
      <c r="O3643" s="57"/>
    </row>
    <row r="3644" spans="1:15">
      <c r="A3644" s="57"/>
      <c r="B3644" s="653">
        <v>46648</v>
      </c>
      <c r="C3644" s="654">
        <f t="shared" si="55"/>
        <v>10411993910</v>
      </c>
      <c r="D3644" s="57"/>
      <c r="E3644" s="57"/>
      <c r="F3644" s="657">
        <v>873303798</v>
      </c>
      <c r="G3644" s="672">
        <v>536033888</v>
      </c>
      <c r="H3644" s="646">
        <v>47104</v>
      </c>
      <c r="I3644" s="646"/>
      <c r="K3644" s="57"/>
      <c r="L3644" s="57"/>
      <c r="M3644" s="638"/>
      <c r="N3644" s="638"/>
      <c r="O3644" s="57"/>
    </row>
    <row r="3645" spans="1:15">
      <c r="A3645" s="57"/>
      <c r="B3645" s="653">
        <v>46649</v>
      </c>
      <c r="C3645" s="654">
        <f t="shared" si="55"/>
        <v>10136819218</v>
      </c>
      <c r="D3645" s="57"/>
      <c r="E3645" s="57"/>
      <c r="F3645" s="657">
        <v>598129106</v>
      </c>
      <c r="G3645" s="672">
        <v>536083149</v>
      </c>
      <c r="H3645" s="646">
        <v>48051</v>
      </c>
      <c r="I3645" s="646"/>
      <c r="K3645" s="57"/>
      <c r="L3645" s="57"/>
      <c r="M3645" s="638"/>
      <c r="N3645" s="638"/>
      <c r="O3645" s="57"/>
    </row>
    <row r="3646" spans="1:15">
      <c r="A3646" s="57"/>
      <c r="B3646" s="653">
        <v>46650</v>
      </c>
      <c r="C3646" s="654">
        <f t="shared" si="55"/>
        <v>10342178655</v>
      </c>
      <c r="D3646" s="57"/>
      <c r="E3646" s="57"/>
      <c r="F3646" s="657">
        <v>803488543</v>
      </c>
      <c r="G3646" s="672">
        <v>536208370</v>
      </c>
      <c r="H3646" s="646">
        <v>46325</v>
      </c>
      <c r="I3646" s="646"/>
      <c r="K3646" s="57"/>
      <c r="L3646" s="57"/>
      <c r="M3646" s="638"/>
      <c r="N3646" s="638"/>
      <c r="O3646" s="57"/>
    </row>
    <row r="3647" spans="1:15">
      <c r="A3647" s="57"/>
      <c r="B3647" s="653">
        <v>46651</v>
      </c>
      <c r="C3647" s="654">
        <f t="shared" si="55"/>
        <v>9735918974</v>
      </c>
      <c r="D3647" s="57"/>
      <c r="E3647" s="57"/>
      <c r="F3647" s="657">
        <v>197228862</v>
      </c>
      <c r="G3647" s="672">
        <v>536214377</v>
      </c>
      <c r="H3647" s="646">
        <v>48142</v>
      </c>
      <c r="I3647" s="646"/>
      <c r="K3647" s="57"/>
      <c r="L3647" s="57"/>
      <c r="M3647" s="638"/>
      <c r="N3647" s="638"/>
      <c r="O3647" s="57"/>
    </row>
    <row r="3648" spans="1:15">
      <c r="A3648" s="57"/>
      <c r="B3648" s="653">
        <v>46652</v>
      </c>
      <c r="C3648" s="654">
        <f t="shared" si="55"/>
        <v>9883537524</v>
      </c>
      <c r="D3648" s="57"/>
      <c r="E3648" s="57"/>
      <c r="F3648" s="657">
        <v>344847412</v>
      </c>
      <c r="G3648" s="672">
        <v>536396652</v>
      </c>
      <c r="H3648" s="646">
        <v>47893</v>
      </c>
      <c r="I3648" s="646"/>
      <c r="K3648" s="57"/>
      <c r="L3648" s="57"/>
      <c r="M3648" s="638"/>
      <c r="N3648" s="638"/>
      <c r="O3648" s="57"/>
    </row>
    <row r="3649" spans="1:15">
      <c r="A3649" s="57"/>
      <c r="B3649" s="653">
        <v>46653</v>
      </c>
      <c r="C3649" s="654">
        <f t="shared" si="55"/>
        <v>10330165809</v>
      </c>
      <c r="D3649" s="57"/>
      <c r="E3649" s="57"/>
      <c r="F3649" s="657">
        <v>791475697</v>
      </c>
      <c r="G3649" s="672">
        <v>536461239</v>
      </c>
      <c r="H3649" s="646">
        <v>45789</v>
      </c>
      <c r="I3649" s="646"/>
      <c r="K3649" s="57"/>
      <c r="L3649" s="57"/>
      <c r="M3649" s="638"/>
      <c r="N3649" s="638"/>
      <c r="O3649" s="57"/>
    </row>
    <row r="3650" spans="1:15">
      <c r="A3650" s="57"/>
      <c r="B3650" s="653">
        <v>46654</v>
      </c>
      <c r="C3650" s="654">
        <f t="shared" si="55"/>
        <v>10152257329</v>
      </c>
      <c r="D3650" s="57"/>
      <c r="E3650" s="57"/>
      <c r="F3650" s="657">
        <v>613567217</v>
      </c>
      <c r="G3650" s="672">
        <v>536595342</v>
      </c>
      <c r="H3650" s="646">
        <v>45416</v>
      </c>
      <c r="I3650" s="646"/>
      <c r="K3650" s="57"/>
      <c r="L3650" s="57"/>
      <c r="M3650" s="638"/>
      <c r="N3650" s="638"/>
      <c r="O3650" s="57"/>
    </row>
    <row r="3651" spans="1:15">
      <c r="A3651" s="57"/>
      <c r="B3651" s="653">
        <v>46655</v>
      </c>
      <c r="C3651" s="654">
        <f t="shared" si="55"/>
        <v>10381103105</v>
      </c>
      <c r="D3651" s="57"/>
      <c r="E3651" s="57"/>
      <c r="F3651" s="657">
        <v>842412993</v>
      </c>
      <c r="G3651" s="672">
        <v>536596716</v>
      </c>
      <c r="H3651" s="646">
        <v>49496</v>
      </c>
      <c r="I3651" s="646"/>
      <c r="K3651" s="57"/>
      <c r="L3651" s="57"/>
      <c r="M3651" s="638"/>
      <c r="N3651" s="638"/>
      <c r="O3651" s="57"/>
    </row>
    <row r="3652" spans="1:15">
      <c r="A3652" s="57"/>
      <c r="B3652" s="653">
        <v>46656</v>
      </c>
      <c r="C3652" s="654">
        <f t="shared" si="55"/>
        <v>9686870324</v>
      </c>
      <c r="D3652" s="57"/>
      <c r="E3652" s="57"/>
      <c r="F3652" s="657">
        <v>148180212</v>
      </c>
      <c r="G3652" s="672">
        <v>536635195</v>
      </c>
      <c r="H3652" s="646">
        <v>44339</v>
      </c>
      <c r="I3652" s="646"/>
      <c r="K3652" s="57"/>
      <c r="L3652" s="57"/>
      <c r="M3652" s="638"/>
      <c r="N3652" s="638"/>
      <c r="O3652" s="57"/>
    </row>
    <row r="3653" spans="1:15">
      <c r="A3653" s="57"/>
      <c r="B3653" s="653">
        <v>46657</v>
      </c>
      <c r="C3653" s="654">
        <f t="shared" si="55"/>
        <v>9962054892</v>
      </c>
      <c r="D3653" s="57"/>
      <c r="E3653" s="57"/>
      <c r="F3653" s="657">
        <v>423364780</v>
      </c>
      <c r="G3653" s="672">
        <v>536760843</v>
      </c>
      <c r="H3653" s="646">
        <v>47033</v>
      </c>
      <c r="I3653" s="646"/>
      <c r="K3653" s="57"/>
      <c r="L3653" s="57"/>
      <c r="M3653" s="638"/>
      <c r="N3653" s="638"/>
      <c r="O3653" s="57"/>
    </row>
    <row r="3654" spans="1:15">
      <c r="A3654" s="57"/>
      <c r="B3654" s="653">
        <v>46658</v>
      </c>
      <c r="C3654" s="654">
        <f t="shared" si="55"/>
        <v>10215101643</v>
      </c>
      <c r="D3654" s="57"/>
      <c r="E3654" s="57"/>
      <c r="F3654" s="657">
        <v>676411531</v>
      </c>
      <c r="G3654" s="672">
        <v>536969484</v>
      </c>
      <c r="H3654" s="646">
        <v>43584</v>
      </c>
      <c r="I3654" s="646"/>
      <c r="K3654" s="57"/>
      <c r="L3654" s="57"/>
      <c r="M3654" s="638"/>
      <c r="N3654" s="638"/>
      <c r="O3654" s="57"/>
    </row>
    <row r="3655" spans="1:15">
      <c r="A3655" s="57"/>
      <c r="B3655" s="653">
        <v>46659</v>
      </c>
      <c r="C3655" s="654">
        <f t="shared" si="55"/>
        <v>10463670510</v>
      </c>
      <c r="D3655" s="57"/>
      <c r="E3655" s="57"/>
      <c r="F3655" s="657">
        <v>924980398</v>
      </c>
      <c r="G3655" s="672">
        <v>536983056</v>
      </c>
      <c r="H3655" s="646">
        <v>46173</v>
      </c>
      <c r="I3655" s="646"/>
      <c r="K3655" s="57"/>
      <c r="L3655" s="57"/>
      <c r="M3655" s="638"/>
      <c r="N3655" s="638"/>
      <c r="O3655" s="57"/>
    </row>
    <row r="3656" spans="1:15">
      <c r="A3656" s="57"/>
      <c r="B3656" s="653">
        <v>46660</v>
      </c>
      <c r="C3656" s="654">
        <f t="shared" si="55"/>
        <v>9761305253</v>
      </c>
      <c r="D3656" s="57"/>
      <c r="E3656" s="57"/>
      <c r="F3656" s="657">
        <v>222615141</v>
      </c>
      <c r="G3656" s="672">
        <v>537083590</v>
      </c>
      <c r="H3656" s="646">
        <v>46819</v>
      </c>
      <c r="I3656" s="646"/>
      <c r="K3656" s="57"/>
      <c r="L3656" s="57"/>
      <c r="M3656" s="638"/>
      <c r="N3656" s="638"/>
      <c r="O3656" s="57"/>
    </row>
    <row r="3657" spans="1:15">
      <c r="A3657" s="57"/>
      <c r="B3657" s="653">
        <v>46661</v>
      </c>
      <c r="C3657" s="654">
        <f t="shared" si="55"/>
        <v>10489172679</v>
      </c>
      <c r="D3657" s="57"/>
      <c r="E3657" s="57"/>
      <c r="F3657" s="657">
        <v>950482567</v>
      </c>
      <c r="G3657" s="672">
        <v>537115601</v>
      </c>
      <c r="H3657" s="646">
        <v>46852</v>
      </c>
      <c r="I3657" s="646"/>
      <c r="K3657" s="57"/>
      <c r="L3657" s="57"/>
      <c r="M3657" s="638"/>
      <c r="N3657" s="638"/>
      <c r="O3657" s="57"/>
    </row>
    <row r="3658" spans="1:15">
      <c r="A3658" s="57"/>
      <c r="B3658" s="653">
        <v>46662</v>
      </c>
      <c r="C3658" s="654">
        <f t="shared" si="55"/>
        <v>9959429228</v>
      </c>
      <c r="D3658" s="57"/>
      <c r="E3658" s="57"/>
      <c r="F3658" s="657">
        <v>420739116</v>
      </c>
      <c r="G3658" s="672">
        <v>537169288</v>
      </c>
      <c r="H3658" s="646">
        <v>47331</v>
      </c>
      <c r="I3658" s="646"/>
      <c r="K3658" s="57"/>
      <c r="L3658" s="57"/>
      <c r="M3658" s="638"/>
      <c r="N3658" s="638"/>
      <c r="O3658" s="57"/>
    </row>
    <row r="3659" spans="1:15">
      <c r="A3659" s="57"/>
      <c r="B3659" s="653">
        <v>46663</v>
      </c>
      <c r="C3659" s="654">
        <f t="shared" si="55"/>
        <v>10433533804</v>
      </c>
      <c r="D3659" s="57"/>
      <c r="E3659" s="57"/>
      <c r="F3659" s="657">
        <v>894843692</v>
      </c>
      <c r="G3659" s="672">
        <v>537171693</v>
      </c>
      <c r="H3659" s="646">
        <v>43211</v>
      </c>
      <c r="I3659" s="646"/>
      <c r="K3659" s="57"/>
      <c r="L3659" s="57"/>
      <c r="M3659" s="638"/>
      <c r="N3659" s="638"/>
      <c r="O3659" s="57"/>
    </row>
    <row r="3660" spans="1:15">
      <c r="A3660" s="57"/>
      <c r="B3660" s="653">
        <v>46664</v>
      </c>
      <c r="C3660" s="654">
        <f t="shared" si="55"/>
        <v>9962309953</v>
      </c>
      <c r="D3660" s="57"/>
      <c r="E3660" s="57"/>
      <c r="F3660" s="657">
        <v>423619841</v>
      </c>
      <c r="G3660" s="672">
        <v>537356626</v>
      </c>
      <c r="H3660" s="646">
        <v>43603</v>
      </c>
      <c r="I3660" s="646"/>
      <c r="K3660" s="57"/>
      <c r="L3660" s="57"/>
      <c r="M3660" s="638"/>
      <c r="N3660" s="638"/>
      <c r="O3660" s="57"/>
    </row>
    <row r="3661" spans="1:15">
      <c r="A3661" s="57"/>
      <c r="B3661" s="653">
        <v>46665</v>
      </c>
      <c r="C3661" s="654">
        <f t="shared" si="55"/>
        <v>10377609080</v>
      </c>
      <c r="D3661" s="57"/>
      <c r="E3661" s="57"/>
      <c r="F3661" s="657">
        <v>838918968</v>
      </c>
      <c r="G3661" s="672">
        <v>537373296</v>
      </c>
      <c r="H3661" s="646">
        <v>48681</v>
      </c>
      <c r="I3661" s="646"/>
      <c r="K3661" s="57"/>
      <c r="L3661" s="57"/>
      <c r="M3661" s="638"/>
      <c r="N3661" s="638"/>
      <c r="O3661" s="57"/>
    </row>
    <row r="3662" spans="1:15">
      <c r="A3662" s="57"/>
      <c r="B3662" s="653">
        <v>46666</v>
      </c>
      <c r="C3662" s="654">
        <f t="shared" si="55"/>
        <v>10110258209</v>
      </c>
      <c r="D3662" s="57"/>
      <c r="E3662" s="57"/>
      <c r="F3662" s="657">
        <v>571568097</v>
      </c>
      <c r="G3662" s="672">
        <v>537448243</v>
      </c>
      <c r="H3662" s="646">
        <v>49988</v>
      </c>
      <c r="I3662" s="646"/>
      <c r="K3662" s="57"/>
      <c r="L3662" s="57"/>
      <c r="M3662" s="638"/>
      <c r="N3662" s="638"/>
      <c r="O3662" s="57"/>
    </row>
    <row r="3663" spans="1:15">
      <c r="A3663" s="57"/>
      <c r="B3663" s="653">
        <v>46667</v>
      </c>
      <c r="C3663" s="654">
        <f t="shared" si="55"/>
        <v>9737359799</v>
      </c>
      <c r="D3663" s="57"/>
      <c r="E3663" s="57"/>
      <c r="F3663" s="657">
        <v>198669687</v>
      </c>
      <c r="G3663" s="672">
        <v>537580883</v>
      </c>
      <c r="H3663" s="646">
        <v>47120</v>
      </c>
      <c r="I3663" s="646"/>
      <c r="K3663" s="57"/>
      <c r="L3663" s="57"/>
      <c r="M3663" s="638"/>
      <c r="N3663" s="638"/>
      <c r="O3663" s="57"/>
    </row>
    <row r="3664" spans="1:15">
      <c r="A3664" s="57"/>
      <c r="B3664" s="653">
        <v>46668</v>
      </c>
      <c r="C3664" s="654">
        <f t="shared" si="55"/>
        <v>9644420543</v>
      </c>
      <c r="D3664" s="57"/>
      <c r="E3664" s="57"/>
      <c r="F3664" s="657">
        <v>105730431</v>
      </c>
      <c r="G3664" s="672">
        <v>537701799</v>
      </c>
      <c r="H3664" s="646">
        <v>44164</v>
      </c>
      <c r="I3664" s="646"/>
      <c r="K3664" s="57"/>
      <c r="L3664" s="57"/>
      <c r="M3664" s="638"/>
      <c r="N3664" s="638"/>
      <c r="O3664" s="57"/>
    </row>
    <row r="3665" spans="1:15">
      <c r="A3665" s="57"/>
      <c r="B3665" s="653">
        <v>46669</v>
      </c>
      <c r="C3665" s="654">
        <f t="shared" si="55"/>
        <v>9965514287</v>
      </c>
      <c r="D3665" s="57"/>
      <c r="E3665" s="57"/>
      <c r="F3665" s="657">
        <v>426824175</v>
      </c>
      <c r="G3665" s="672">
        <v>537742571</v>
      </c>
      <c r="H3665" s="646">
        <v>47782</v>
      </c>
      <c r="I3665" s="646"/>
      <c r="K3665" s="57"/>
      <c r="L3665" s="57"/>
      <c r="M3665" s="638"/>
      <c r="N3665" s="638"/>
      <c r="O3665" s="57"/>
    </row>
    <row r="3666" spans="1:15">
      <c r="A3666" s="57"/>
      <c r="B3666" s="653">
        <v>46670</v>
      </c>
      <c r="C3666" s="654">
        <f t="shared" si="55"/>
        <v>10036169622</v>
      </c>
      <c r="D3666" s="57"/>
      <c r="E3666" s="57"/>
      <c r="F3666" s="657">
        <v>497479510</v>
      </c>
      <c r="G3666" s="672">
        <v>537749233</v>
      </c>
      <c r="H3666" s="646">
        <v>48658</v>
      </c>
      <c r="I3666" s="646"/>
      <c r="K3666" s="57"/>
      <c r="L3666" s="57"/>
      <c r="M3666" s="638"/>
      <c r="N3666" s="638"/>
      <c r="O3666" s="57"/>
    </row>
    <row r="3667" spans="1:15">
      <c r="A3667" s="57"/>
      <c r="B3667" s="653">
        <v>46671</v>
      </c>
      <c r="C3667" s="654">
        <f t="shared" si="55"/>
        <v>9987028223</v>
      </c>
      <c r="D3667" s="57"/>
      <c r="E3667" s="57"/>
      <c r="F3667" s="657">
        <v>448338111</v>
      </c>
      <c r="G3667" s="672">
        <v>537799929</v>
      </c>
      <c r="H3667" s="646">
        <v>47107</v>
      </c>
      <c r="I3667" s="646"/>
      <c r="K3667" s="57"/>
      <c r="L3667" s="57"/>
      <c r="M3667" s="638"/>
      <c r="N3667" s="638"/>
      <c r="O3667" s="57"/>
    </row>
    <row r="3668" spans="1:15">
      <c r="A3668" s="57"/>
      <c r="B3668" s="653">
        <v>46672</v>
      </c>
      <c r="C3668" s="654">
        <f t="shared" si="55"/>
        <v>9805645482</v>
      </c>
      <c r="D3668" s="57"/>
      <c r="E3668" s="57"/>
      <c r="F3668" s="657">
        <v>266955370</v>
      </c>
      <c r="G3668" s="672">
        <v>537803497</v>
      </c>
      <c r="H3668" s="646">
        <v>49611</v>
      </c>
      <c r="I3668" s="646"/>
      <c r="K3668" s="57"/>
      <c r="L3668" s="57"/>
      <c r="M3668" s="638"/>
      <c r="N3668" s="638"/>
      <c r="O3668" s="57"/>
    </row>
    <row r="3669" spans="1:15">
      <c r="A3669" s="57"/>
      <c r="B3669" s="653">
        <v>46673</v>
      </c>
      <c r="C3669" s="654">
        <f t="shared" si="55"/>
        <v>10318552578</v>
      </c>
      <c r="D3669" s="57"/>
      <c r="E3669" s="57"/>
      <c r="F3669" s="657">
        <v>779862466</v>
      </c>
      <c r="G3669" s="672">
        <v>537912215</v>
      </c>
      <c r="H3669" s="646">
        <v>44566</v>
      </c>
      <c r="I3669" s="646"/>
      <c r="K3669" s="57"/>
      <c r="L3669" s="57"/>
      <c r="M3669" s="638"/>
      <c r="N3669" s="638"/>
      <c r="O3669" s="57"/>
    </row>
    <row r="3670" spans="1:15">
      <c r="A3670" s="57"/>
      <c r="B3670" s="653">
        <v>46674</v>
      </c>
      <c r="C3670" s="654">
        <f t="shared" si="55"/>
        <v>10123910373</v>
      </c>
      <c r="D3670" s="57"/>
      <c r="E3670" s="57"/>
      <c r="F3670" s="657">
        <v>585220261</v>
      </c>
      <c r="G3670" s="672">
        <v>537990839</v>
      </c>
      <c r="H3670" s="646">
        <v>49759</v>
      </c>
      <c r="I3670" s="646"/>
      <c r="K3670" s="57"/>
      <c r="L3670" s="57"/>
      <c r="M3670" s="638"/>
      <c r="N3670" s="638"/>
      <c r="O3670" s="57"/>
    </row>
    <row r="3671" spans="1:15">
      <c r="A3671" s="57"/>
      <c r="B3671" s="653">
        <v>46675</v>
      </c>
      <c r="C3671" s="654">
        <f t="shared" si="55"/>
        <v>10120370874</v>
      </c>
      <c r="D3671" s="57"/>
      <c r="E3671" s="57"/>
      <c r="F3671" s="657">
        <v>581680762</v>
      </c>
      <c r="G3671" s="672">
        <v>538141942</v>
      </c>
      <c r="H3671" s="646">
        <v>48630</v>
      </c>
      <c r="I3671" s="646"/>
      <c r="K3671" s="57"/>
      <c r="L3671" s="57"/>
      <c r="M3671" s="638"/>
      <c r="N3671" s="638"/>
      <c r="O3671" s="57"/>
    </row>
    <row r="3672" spans="1:15">
      <c r="A3672" s="57"/>
      <c r="B3672" s="653">
        <v>46676</v>
      </c>
      <c r="C3672" s="654">
        <f t="shared" si="55"/>
        <v>10420416537</v>
      </c>
      <c r="D3672" s="57"/>
      <c r="E3672" s="57"/>
      <c r="F3672" s="657">
        <v>881726425</v>
      </c>
      <c r="G3672" s="672">
        <v>538303265</v>
      </c>
      <c r="H3672" s="646">
        <v>46856</v>
      </c>
      <c r="I3672" s="646"/>
      <c r="K3672" s="57"/>
      <c r="L3672" s="57"/>
      <c r="M3672" s="638"/>
      <c r="N3672" s="638"/>
      <c r="O3672" s="57"/>
    </row>
    <row r="3673" spans="1:15">
      <c r="A3673" s="57"/>
      <c r="B3673" s="653">
        <v>46677</v>
      </c>
      <c r="C3673" s="654">
        <f t="shared" si="55"/>
        <v>9820886991</v>
      </c>
      <c r="D3673" s="57"/>
      <c r="E3673" s="57"/>
      <c r="F3673" s="657">
        <v>282196879</v>
      </c>
      <c r="G3673" s="672">
        <v>538498582</v>
      </c>
      <c r="H3673" s="646">
        <v>46209</v>
      </c>
      <c r="I3673" s="646"/>
      <c r="K3673" s="57"/>
      <c r="L3673" s="57"/>
      <c r="M3673" s="638"/>
      <c r="N3673" s="638"/>
      <c r="O3673" s="57"/>
    </row>
    <row r="3674" spans="1:15">
      <c r="A3674" s="57"/>
      <c r="B3674" s="653">
        <v>46678</v>
      </c>
      <c r="C3674" s="654">
        <f t="shared" si="55"/>
        <v>10387953449</v>
      </c>
      <c r="D3674" s="57"/>
      <c r="E3674" s="57"/>
      <c r="F3674" s="657">
        <v>849263337</v>
      </c>
      <c r="G3674" s="672">
        <v>538684546</v>
      </c>
      <c r="H3674" s="646">
        <v>45080</v>
      </c>
      <c r="I3674" s="646"/>
      <c r="K3674" s="57"/>
      <c r="L3674" s="57"/>
      <c r="M3674" s="638"/>
      <c r="N3674" s="638"/>
      <c r="O3674" s="57"/>
    </row>
    <row r="3675" spans="1:15">
      <c r="A3675" s="57"/>
      <c r="B3675" s="653">
        <v>46679</v>
      </c>
      <c r="C3675" s="654">
        <f t="shared" si="55"/>
        <v>10313981527</v>
      </c>
      <c r="D3675" s="57"/>
      <c r="E3675" s="57"/>
      <c r="F3675" s="657">
        <v>775291415</v>
      </c>
      <c r="G3675" s="672">
        <v>538703747</v>
      </c>
      <c r="H3675" s="646">
        <v>46491</v>
      </c>
      <c r="I3675" s="646"/>
      <c r="K3675" s="57"/>
      <c r="L3675" s="57"/>
      <c r="M3675" s="638"/>
      <c r="N3675" s="638"/>
      <c r="O3675" s="57"/>
    </row>
    <row r="3676" spans="1:15">
      <c r="A3676" s="57"/>
      <c r="B3676" s="653">
        <v>46680</v>
      </c>
      <c r="C3676" s="654">
        <f t="shared" si="55"/>
        <v>9894572066</v>
      </c>
      <c r="D3676" s="57"/>
      <c r="E3676" s="57"/>
      <c r="F3676" s="657">
        <v>355881954</v>
      </c>
      <c r="G3676" s="672">
        <v>538762718</v>
      </c>
      <c r="H3676" s="646">
        <v>46245</v>
      </c>
      <c r="I3676" s="646"/>
      <c r="K3676" s="57"/>
      <c r="L3676" s="57"/>
      <c r="M3676" s="638"/>
      <c r="N3676" s="638"/>
      <c r="O3676" s="57"/>
    </row>
    <row r="3677" spans="1:15">
      <c r="A3677" s="57"/>
      <c r="B3677" s="653">
        <v>46681</v>
      </c>
      <c r="C3677" s="654">
        <f t="shared" si="55"/>
        <v>10408932154</v>
      </c>
      <c r="D3677" s="57"/>
      <c r="E3677" s="57"/>
      <c r="F3677" s="657">
        <v>870242042</v>
      </c>
      <c r="G3677" s="672">
        <v>538879131</v>
      </c>
      <c r="H3677" s="646">
        <v>46315</v>
      </c>
      <c r="I3677" s="646"/>
      <c r="K3677" s="57"/>
      <c r="L3677" s="57"/>
      <c r="M3677" s="638"/>
      <c r="N3677" s="638"/>
      <c r="O3677" s="57"/>
    </row>
    <row r="3678" spans="1:15">
      <c r="A3678" s="57"/>
      <c r="B3678" s="653">
        <v>46682</v>
      </c>
      <c r="C3678" s="654">
        <f t="shared" si="55"/>
        <v>9766631644</v>
      </c>
      <c r="D3678" s="57"/>
      <c r="E3678" s="57"/>
      <c r="F3678" s="657">
        <v>227941532</v>
      </c>
      <c r="G3678" s="672">
        <v>538969228</v>
      </c>
      <c r="H3678" s="646">
        <v>45125</v>
      </c>
      <c r="I3678" s="646"/>
      <c r="K3678" s="57"/>
      <c r="L3678" s="57"/>
      <c r="M3678" s="638"/>
      <c r="N3678" s="638"/>
      <c r="O3678" s="57"/>
    </row>
    <row r="3679" spans="1:15">
      <c r="A3679" s="57"/>
      <c r="B3679" s="653">
        <v>46683</v>
      </c>
      <c r="C3679" s="654">
        <f t="shared" si="55"/>
        <v>10350753306</v>
      </c>
      <c r="D3679" s="57"/>
      <c r="E3679" s="57"/>
      <c r="F3679" s="657">
        <v>812063194</v>
      </c>
      <c r="G3679" s="672">
        <v>538973234</v>
      </c>
      <c r="H3679" s="646">
        <v>45702</v>
      </c>
      <c r="I3679" s="646"/>
      <c r="K3679" s="57"/>
      <c r="L3679" s="57"/>
      <c r="M3679" s="638"/>
      <c r="N3679" s="638"/>
      <c r="O3679" s="57"/>
    </row>
    <row r="3680" spans="1:15">
      <c r="A3680" s="57"/>
      <c r="B3680" s="653">
        <v>46684</v>
      </c>
      <c r="C3680" s="654">
        <f t="shared" ref="C3680:C3743" si="56">F3680+(F$88*28679+98765)+(G$88*6587+87654)+(E$88*9537+76543)+(J$88*5713+4528)</f>
        <v>9694461411</v>
      </c>
      <c r="D3680" s="57"/>
      <c r="E3680" s="57"/>
      <c r="F3680" s="657">
        <v>155771299</v>
      </c>
      <c r="G3680" s="672">
        <v>538979143</v>
      </c>
      <c r="H3680" s="646">
        <v>49074</v>
      </c>
      <c r="I3680" s="646"/>
      <c r="K3680" s="57"/>
      <c r="L3680" s="57"/>
      <c r="M3680" s="638"/>
      <c r="N3680" s="638"/>
      <c r="O3680" s="57"/>
    </row>
    <row r="3681" spans="1:15">
      <c r="A3681" s="57"/>
      <c r="B3681" s="653">
        <v>46685</v>
      </c>
      <c r="C3681" s="654">
        <f t="shared" si="56"/>
        <v>10441704447</v>
      </c>
      <c r="D3681" s="57"/>
      <c r="E3681" s="57"/>
      <c r="F3681" s="657">
        <v>903014335</v>
      </c>
      <c r="G3681" s="672">
        <v>538993887</v>
      </c>
      <c r="H3681" s="646">
        <v>46956</v>
      </c>
      <c r="I3681" s="646"/>
      <c r="K3681" s="57"/>
      <c r="L3681" s="57"/>
      <c r="M3681" s="638"/>
      <c r="N3681" s="638"/>
      <c r="O3681" s="57"/>
    </row>
    <row r="3682" spans="1:15">
      <c r="A3682" s="57"/>
      <c r="B3682" s="653">
        <v>46686</v>
      </c>
      <c r="C3682" s="654">
        <f t="shared" si="56"/>
        <v>10202419378</v>
      </c>
      <c r="D3682" s="57"/>
      <c r="E3682" s="57"/>
      <c r="F3682" s="657">
        <v>663729266</v>
      </c>
      <c r="G3682" s="672">
        <v>539134523</v>
      </c>
      <c r="H3682" s="646">
        <v>44252</v>
      </c>
      <c r="I3682" s="646"/>
      <c r="K3682" s="57"/>
      <c r="L3682" s="57"/>
      <c r="M3682" s="638"/>
      <c r="N3682" s="638"/>
      <c r="O3682" s="57"/>
    </row>
    <row r="3683" spans="1:15">
      <c r="A3683" s="57"/>
      <c r="B3683" s="653">
        <v>46687</v>
      </c>
      <c r="C3683" s="654">
        <f t="shared" si="56"/>
        <v>10149168832</v>
      </c>
      <c r="D3683" s="57"/>
      <c r="E3683" s="57"/>
      <c r="F3683" s="657">
        <v>610478720</v>
      </c>
      <c r="G3683" s="672">
        <v>539166083</v>
      </c>
      <c r="H3683" s="646">
        <v>49246</v>
      </c>
      <c r="I3683" s="646"/>
      <c r="K3683" s="57"/>
      <c r="L3683" s="57"/>
      <c r="M3683" s="638"/>
      <c r="N3683" s="638"/>
      <c r="O3683" s="57"/>
    </row>
    <row r="3684" spans="1:15">
      <c r="A3684" s="57"/>
      <c r="B3684" s="653">
        <v>46688</v>
      </c>
      <c r="C3684" s="654">
        <f t="shared" si="56"/>
        <v>10525163193</v>
      </c>
      <c r="D3684" s="57"/>
      <c r="E3684" s="57"/>
      <c r="F3684" s="657">
        <v>986473081</v>
      </c>
      <c r="G3684" s="672">
        <v>539169221</v>
      </c>
      <c r="H3684" s="646">
        <v>50380</v>
      </c>
      <c r="I3684" s="646"/>
      <c r="K3684" s="57"/>
      <c r="L3684" s="57"/>
      <c r="M3684" s="638"/>
      <c r="N3684" s="638"/>
      <c r="O3684" s="57"/>
    </row>
    <row r="3685" spans="1:15">
      <c r="A3685" s="57"/>
      <c r="B3685" s="653">
        <v>46689</v>
      </c>
      <c r="C3685" s="654">
        <f t="shared" si="56"/>
        <v>9666872159</v>
      </c>
      <c r="D3685" s="57"/>
      <c r="E3685" s="57"/>
      <c r="F3685" s="657">
        <v>128182047</v>
      </c>
      <c r="G3685" s="672">
        <v>539181003</v>
      </c>
      <c r="H3685" s="646">
        <v>43823</v>
      </c>
      <c r="I3685" s="646"/>
      <c r="K3685" s="57"/>
      <c r="L3685" s="57"/>
      <c r="M3685" s="638"/>
      <c r="N3685" s="638"/>
      <c r="O3685" s="57"/>
    </row>
    <row r="3686" spans="1:15">
      <c r="A3686" s="57"/>
      <c r="B3686" s="653">
        <v>46690</v>
      </c>
      <c r="C3686" s="654">
        <f t="shared" si="56"/>
        <v>9776601210</v>
      </c>
      <c r="D3686" s="57"/>
      <c r="E3686" s="57"/>
      <c r="F3686" s="657">
        <v>237911098</v>
      </c>
      <c r="G3686" s="672">
        <v>539343710</v>
      </c>
      <c r="H3686" s="646">
        <v>50190</v>
      </c>
      <c r="I3686" s="646"/>
      <c r="K3686" s="57"/>
      <c r="L3686" s="57"/>
      <c r="M3686" s="638"/>
      <c r="N3686" s="638"/>
      <c r="O3686" s="57"/>
    </row>
    <row r="3687" spans="1:15">
      <c r="A3687" s="57"/>
      <c r="B3687" s="653">
        <v>46691</v>
      </c>
      <c r="C3687" s="654">
        <f t="shared" si="56"/>
        <v>10511968271</v>
      </c>
      <c r="D3687" s="57"/>
      <c r="E3687" s="57"/>
      <c r="F3687" s="657">
        <v>973278159</v>
      </c>
      <c r="G3687" s="672">
        <v>539399076</v>
      </c>
      <c r="H3687" s="646">
        <v>44953</v>
      </c>
      <c r="I3687" s="646"/>
      <c r="K3687" s="57"/>
      <c r="L3687" s="57"/>
      <c r="M3687" s="638"/>
      <c r="N3687" s="638"/>
      <c r="O3687" s="57"/>
    </row>
    <row r="3688" spans="1:15">
      <c r="A3688" s="57"/>
      <c r="B3688" s="653">
        <v>46692</v>
      </c>
      <c r="C3688" s="654">
        <f t="shared" si="56"/>
        <v>10256824268</v>
      </c>
      <c r="D3688" s="57"/>
      <c r="E3688" s="57"/>
      <c r="F3688" s="657">
        <v>718134156</v>
      </c>
      <c r="G3688" s="672">
        <v>539493334</v>
      </c>
      <c r="H3688" s="646">
        <v>46219</v>
      </c>
      <c r="I3688" s="646"/>
      <c r="K3688" s="57"/>
      <c r="L3688" s="57"/>
      <c r="M3688" s="638"/>
      <c r="N3688" s="638"/>
      <c r="O3688" s="57"/>
    </row>
    <row r="3689" spans="1:15">
      <c r="A3689" s="57"/>
      <c r="B3689" s="653">
        <v>46693</v>
      </c>
      <c r="C3689" s="654">
        <f t="shared" si="56"/>
        <v>9985938527</v>
      </c>
      <c r="D3689" s="57"/>
      <c r="E3689" s="57"/>
      <c r="F3689" s="657">
        <v>447248415</v>
      </c>
      <c r="G3689" s="672">
        <v>539544423</v>
      </c>
      <c r="H3689" s="646">
        <v>46454</v>
      </c>
      <c r="I3689" s="646"/>
      <c r="K3689" s="57"/>
      <c r="L3689" s="57"/>
      <c r="M3689" s="638"/>
      <c r="N3689" s="638"/>
      <c r="O3689" s="57"/>
    </row>
    <row r="3690" spans="1:15">
      <c r="A3690" s="57"/>
      <c r="B3690" s="653">
        <v>46694</v>
      </c>
      <c r="C3690" s="654">
        <f t="shared" si="56"/>
        <v>10385669686</v>
      </c>
      <c r="D3690" s="57"/>
      <c r="E3690" s="57"/>
      <c r="F3690" s="657">
        <v>846979574</v>
      </c>
      <c r="G3690" s="672">
        <v>539871944</v>
      </c>
      <c r="H3690" s="646">
        <v>47481</v>
      </c>
      <c r="I3690" s="646"/>
      <c r="K3690" s="57"/>
      <c r="L3690" s="57"/>
      <c r="M3690" s="638"/>
      <c r="N3690" s="638"/>
      <c r="O3690" s="57"/>
    </row>
    <row r="3691" spans="1:15">
      <c r="A3691" s="57"/>
      <c r="B3691" s="653">
        <v>46695</v>
      </c>
      <c r="C3691" s="654">
        <f t="shared" si="56"/>
        <v>9850677898</v>
      </c>
      <c r="D3691" s="57"/>
      <c r="E3691" s="57"/>
      <c r="F3691" s="657">
        <v>311987786</v>
      </c>
      <c r="G3691" s="672">
        <v>539901498</v>
      </c>
      <c r="H3691" s="646">
        <v>47611</v>
      </c>
      <c r="I3691" s="646"/>
      <c r="K3691" s="57"/>
      <c r="L3691" s="57"/>
      <c r="M3691" s="638"/>
      <c r="N3691" s="638"/>
      <c r="O3691" s="57"/>
    </row>
    <row r="3692" spans="1:15">
      <c r="A3692" s="57"/>
      <c r="B3692" s="653">
        <v>46696</v>
      </c>
      <c r="C3692" s="654">
        <f t="shared" si="56"/>
        <v>9819614167</v>
      </c>
      <c r="D3692" s="57"/>
      <c r="E3692" s="57"/>
      <c r="F3692" s="657">
        <v>280924055</v>
      </c>
      <c r="G3692" s="672">
        <v>540064547</v>
      </c>
      <c r="H3692" s="646">
        <v>43882</v>
      </c>
      <c r="I3692" s="646"/>
      <c r="K3692" s="57"/>
      <c r="L3692" s="57"/>
      <c r="M3692" s="638"/>
      <c r="N3692" s="638"/>
      <c r="O3692" s="57"/>
    </row>
    <row r="3693" spans="1:15">
      <c r="A3693" s="57"/>
      <c r="B3693" s="653">
        <v>46697</v>
      </c>
      <c r="C3693" s="654">
        <f t="shared" si="56"/>
        <v>10447194164</v>
      </c>
      <c r="D3693" s="57"/>
      <c r="E3693" s="57"/>
      <c r="F3693" s="657">
        <v>908504052</v>
      </c>
      <c r="G3693" s="672">
        <v>540115994</v>
      </c>
      <c r="H3693" s="646">
        <v>46995</v>
      </c>
      <c r="I3693" s="646"/>
      <c r="K3693" s="57"/>
      <c r="L3693" s="57"/>
      <c r="M3693" s="638"/>
      <c r="N3693" s="638"/>
      <c r="O3693" s="57"/>
    </row>
    <row r="3694" spans="1:15">
      <c r="A3694" s="57"/>
      <c r="B3694" s="653">
        <v>46698</v>
      </c>
      <c r="C3694" s="654">
        <f t="shared" si="56"/>
        <v>9845922111</v>
      </c>
      <c r="D3694" s="57"/>
      <c r="E3694" s="57"/>
      <c r="F3694" s="657">
        <v>307231999</v>
      </c>
      <c r="G3694" s="672">
        <v>540202857</v>
      </c>
      <c r="H3694" s="646">
        <v>47346</v>
      </c>
      <c r="I3694" s="646"/>
      <c r="K3694" s="57"/>
      <c r="L3694" s="57"/>
      <c r="M3694" s="638"/>
      <c r="N3694" s="638"/>
      <c r="O3694" s="57"/>
    </row>
    <row r="3695" spans="1:15">
      <c r="A3695" s="57"/>
      <c r="B3695" s="653">
        <v>46699</v>
      </c>
      <c r="C3695" s="654">
        <f t="shared" si="56"/>
        <v>10336413345</v>
      </c>
      <c r="D3695" s="57"/>
      <c r="E3695" s="57"/>
      <c r="F3695" s="657">
        <v>797723233</v>
      </c>
      <c r="G3695" s="672">
        <v>540449836</v>
      </c>
      <c r="H3695" s="646">
        <v>45321</v>
      </c>
      <c r="I3695" s="646"/>
      <c r="K3695" s="57"/>
      <c r="L3695" s="57"/>
      <c r="M3695" s="638"/>
      <c r="N3695" s="638"/>
      <c r="O3695" s="57"/>
    </row>
    <row r="3696" spans="1:15">
      <c r="A3696" s="57"/>
      <c r="B3696" s="653">
        <v>46700</v>
      </c>
      <c r="C3696" s="654">
        <f t="shared" si="56"/>
        <v>10008236503</v>
      </c>
      <c r="D3696" s="57"/>
      <c r="E3696" s="57"/>
      <c r="F3696" s="657">
        <v>469546391</v>
      </c>
      <c r="G3696" s="672">
        <v>540601848</v>
      </c>
      <c r="H3696" s="646">
        <v>45644</v>
      </c>
      <c r="I3696" s="646"/>
      <c r="K3696" s="57"/>
      <c r="L3696" s="57"/>
      <c r="M3696" s="638"/>
      <c r="N3696" s="638"/>
      <c r="O3696" s="57"/>
    </row>
    <row r="3697" spans="1:15">
      <c r="A3697" s="57"/>
      <c r="B3697" s="653">
        <v>46701</v>
      </c>
      <c r="C3697" s="654">
        <f t="shared" si="56"/>
        <v>9727784471</v>
      </c>
      <c r="D3697" s="57"/>
      <c r="E3697" s="57"/>
      <c r="F3697" s="657">
        <v>189094359</v>
      </c>
      <c r="G3697" s="672">
        <v>540639644</v>
      </c>
      <c r="H3697" s="646">
        <v>44922</v>
      </c>
      <c r="I3697" s="646"/>
      <c r="K3697" s="57"/>
      <c r="L3697" s="57"/>
      <c r="M3697" s="638"/>
      <c r="N3697" s="638"/>
      <c r="O3697" s="57"/>
    </row>
    <row r="3698" spans="1:15">
      <c r="A3698" s="57"/>
      <c r="B3698" s="653">
        <v>46702</v>
      </c>
      <c r="C3698" s="654">
        <f t="shared" si="56"/>
        <v>10141482090</v>
      </c>
      <c r="D3698" s="57"/>
      <c r="E3698" s="57"/>
      <c r="F3698" s="657">
        <v>602791978</v>
      </c>
      <c r="G3698" s="672">
        <v>540847931</v>
      </c>
      <c r="H3698" s="646">
        <v>44704</v>
      </c>
      <c r="I3698" s="646"/>
      <c r="K3698" s="57"/>
      <c r="L3698" s="57"/>
      <c r="M3698" s="638"/>
      <c r="N3698" s="638"/>
      <c r="O3698" s="57"/>
    </row>
    <row r="3699" spans="1:15">
      <c r="A3699" s="57"/>
      <c r="B3699" s="653">
        <v>46703</v>
      </c>
      <c r="C3699" s="654">
        <f t="shared" si="56"/>
        <v>9991049310</v>
      </c>
      <c r="D3699" s="57"/>
      <c r="E3699" s="57"/>
      <c r="F3699" s="657">
        <v>452359198</v>
      </c>
      <c r="G3699" s="672">
        <v>541051033</v>
      </c>
      <c r="H3699" s="646">
        <v>49435</v>
      </c>
      <c r="I3699" s="646"/>
      <c r="K3699" s="57"/>
      <c r="L3699" s="57"/>
      <c r="M3699" s="638"/>
      <c r="N3699" s="638"/>
      <c r="O3699" s="57"/>
    </row>
    <row r="3700" spans="1:15">
      <c r="A3700" s="57"/>
      <c r="B3700" s="653">
        <v>46704</v>
      </c>
      <c r="C3700" s="654">
        <f t="shared" si="56"/>
        <v>9895534665</v>
      </c>
      <c r="D3700" s="57"/>
      <c r="E3700" s="57"/>
      <c r="F3700" s="657">
        <v>356844553</v>
      </c>
      <c r="G3700" s="672">
        <v>541344866</v>
      </c>
      <c r="H3700" s="646">
        <v>49541</v>
      </c>
      <c r="I3700" s="646"/>
      <c r="K3700" s="57"/>
      <c r="L3700" s="57"/>
      <c r="M3700" s="638"/>
      <c r="N3700" s="638"/>
      <c r="O3700" s="57"/>
    </row>
    <row r="3701" spans="1:15">
      <c r="A3701" s="57"/>
      <c r="B3701" s="653">
        <v>46705</v>
      </c>
      <c r="C3701" s="654">
        <f t="shared" si="56"/>
        <v>10519347260</v>
      </c>
      <c r="D3701" s="57"/>
      <c r="E3701" s="57"/>
      <c r="F3701" s="657">
        <v>980657148</v>
      </c>
      <c r="G3701" s="672">
        <v>541550613</v>
      </c>
      <c r="H3701" s="646">
        <v>48790</v>
      </c>
      <c r="I3701" s="646"/>
      <c r="K3701" s="57"/>
      <c r="L3701" s="57"/>
      <c r="M3701" s="638"/>
      <c r="N3701" s="638"/>
      <c r="O3701" s="57"/>
    </row>
    <row r="3702" spans="1:15">
      <c r="A3702" s="57"/>
      <c r="B3702" s="653">
        <v>46706</v>
      </c>
      <c r="C3702" s="654">
        <f t="shared" si="56"/>
        <v>10018839295</v>
      </c>
      <c r="D3702" s="57"/>
      <c r="E3702" s="57"/>
      <c r="F3702" s="657">
        <v>480149183</v>
      </c>
      <c r="G3702" s="672">
        <v>541646217</v>
      </c>
      <c r="H3702" s="646">
        <v>48781</v>
      </c>
      <c r="I3702" s="646"/>
      <c r="K3702" s="57"/>
      <c r="L3702" s="57"/>
      <c r="M3702" s="638"/>
      <c r="N3702" s="638"/>
      <c r="O3702" s="57"/>
    </row>
    <row r="3703" spans="1:15">
      <c r="A3703" s="57"/>
      <c r="B3703" s="653">
        <v>46707</v>
      </c>
      <c r="C3703" s="654">
        <f t="shared" si="56"/>
        <v>10122226922</v>
      </c>
      <c r="D3703" s="57"/>
      <c r="E3703" s="57"/>
      <c r="F3703" s="657">
        <v>583536810</v>
      </c>
      <c r="G3703" s="672">
        <v>541818074</v>
      </c>
      <c r="H3703" s="646">
        <v>44036</v>
      </c>
      <c r="I3703" s="646"/>
      <c r="K3703" s="57"/>
      <c r="L3703" s="57"/>
      <c r="M3703" s="638"/>
      <c r="N3703" s="638"/>
      <c r="O3703" s="57"/>
    </row>
    <row r="3704" spans="1:15">
      <c r="A3704" s="57"/>
      <c r="B3704" s="653">
        <v>46708</v>
      </c>
      <c r="C3704" s="654">
        <f t="shared" si="56"/>
        <v>9988319572</v>
      </c>
      <c r="D3704" s="57"/>
      <c r="E3704" s="57"/>
      <c r="F3704" s="657">
        <v>449629460</v>
      </c>
      <c r="G3704" s="672">
        <v>541889983</v>
      </c>
      <c r="H3704" s="646">
        <v>47476</v>
      </c>
      <c r="I3704" s="646"/>
      <c r="K3704" s="57"/>
      <c r="L3704" s="57"/>
      <c r="M3704" s="638"/>
      <c r="N3704" s="638"/>
      <c r="O3704" s="57"/>
    </row>
    <row r="3705" spans="1:15">
      <c r="A3705" s="57"/>
      <c r="B3705" s="653">
        <v>46709</v>
      </c>
      <c r="C3705" s="654">
        <f t="shared" si="56"/>
        <v>10241444369</v>
      </c>
      <c r="D3705" s="57"/>
      <c r="E3705" s="57"/>
      <c r="F3705" s="657">
        <v>702754257</v>
      </c>
      <c r="G3705" s="672">
        <v>542204134</v>
      </c>
      <c r="H3705" s="646">
        <v>46275</v>
      </c>
      <c r="I3705" s="646"/>
      <c r="K3705" s="57"/>
      <c r="L3705" s="57"/>
      <c r="M3705" s="638"/>
      <c r="N3705" s="638"/>
      <c r="O3705" s="57"/>
    </row>
    <row r="3706" spans="1:15">
      <c r="A3706" s="57"/>
      <c r="B3706" s="653">
        <v>46710</v>
      </c>
      <c r="C3706" s="654">
        <f t="shared" si="56"/>
        <v>10055569316</v>
      </c>
      <c r="D3706" s="57"/>
      <c r="E3706" s="57"/>
      <c r="F3706" s="657">
        <v>516879204</v>
      </c>
      <c r="G3706" s="672">
        <v>542266056</v>
      </c>
      <c r="H3706" s="646">
        <v>48195</v>
      </c>
      <c r="I3706" s="646"/>
      <c r="K3706" s="57"/>
      <c r="L3706" s="57"/>
      <c r="M3706" s="638"/>
      <c r="N3706" s="638"/>
      <c r="O3706" s="57"/>
    </row>
    <row r="3707" spans="1:15">
      <c r="A3707" s="57"/>
      <c r="B3707" s="653">
        <v>46711</v>
      </c>
      <c r="C3707" s="654">
        <f t="shared" si="56"/>
        <v>9697011405</v>
      </c>
      <c r="D3707" s="57"/>
      <c r="E3707" s="57"/>
      <c r="F3707" s="657">
        <v>158321293</v>
      </c>
      <c r="G3707" s="672">
        <v>542356096</v>
      </c>
      <c r="H3707" s="646">
        <v>45196</v>
      </c>
      <c r="I3707" s="646"/>
      <c r="K3707" s="57"/>
      <c r="L3707" s="57"/>
      <c r="M3707" s="638"/>
      <c r="N3707" s="638"/>
      <c r="O3707" s="57"/>
    </row>
    <row r="3708" spans="1:15">
      <c r="A3708" s="57"/>
      <c r="B3708" s="653">
        <v>46712</v>
      </c>
      <c r="C3708" s="654">
        <f t="shared" si="56"/>
        <v>10173189473</v>
      </c>
      <c r="D3708" s="57"/>
      <c r="E3708" s="57"/>
      <c r="F3708" s="657">
        <v>634499361</v>
      </c>
      <c r="G3708" s="672">
        <v>542376571</v>
      </c>
      <c r="H3708" s="646">
        <v>44776</v>
      </c>
      <c r="I3708" s="646"/>
      <c r="K3708" s="57"/>
      <c r="L3708" s="57"/>
      <c r="M3708" s="638"/>
      <c r="N3708" s="638"/>
      <c r="O3708" s="57"/>
    </row>
    <row r="3709" spans="1:15">
      <c r="A3709" s="57"/>
      <c r="B3709" s="653">
        <v>46713</v>
      </c>
      <c r="C3709" s="654">
        <f t="shared" si="56"/>
        <v>9643789162</v>
      </c>
      <c r="D3709" s="57"/>
      <c r="E3709" s="57"/>
      <c r="F3709" s="657">
        <v>105099050</v>
      </c>
      <c r="G3709" s="672">
        <v>542722855</v>
      </c>
      <c r="H3709" s="646">
        <v>46896</v>
      </c>
      <c r="I3709" s="646"/>
      <c r="K3709" s="57"/>
      <c r="L3709" s="57"/>
      <c r="M3709" s="638"/>
      <c r="N3709" s="638"/>
      <c r="O3709" s="57"/>
    </row>
    <row r="3710" spans="1:15">
      <c r="A3710" s="57"/>
      <c r="B3710" s="653">
        <v>46714</v>
      </c>
      <c r="C3710" s="654">
        <f t="shared" si="56"/>
        <v>10366872504</v>
      </c>
      <c r="D3710" s="57"/>
      <c r="E3710" s="57"/>
      <c r="F3710" s="657">
        <v>828182392</v>
      </c>
      <c r="G3710" s="672">
        <v>542844732</v>
      </c>
      <c r="H3710" s="646">
        <v>44833</v>
      </c>
      <c r="I3710" s="646"/>
      <c r="K3710" s="57"/>
      <c r="L3710" s="57"/>
      <c r="M3710" s="638"/>
      <c r="N3710" s="638"/>
      <c r="O3710" s="57"/>
    </row>
    <row r="3711" spans="1:15">
      <c r="A3711" s="57"/>
      <c r="B3711" s="653">
        <v>46715</v>
      </c>
      <c r="C3711" s="654">
        <f t="shared" si="56"/>
        <v>9792710722</v>
      </c>
      <c r="D3711" s="57"/>
      <c r="E3711" s="57"/>
      <c r="F3711" s="657">
        <v>254020610</v>
      </c>
      <c r="G3711" s="672">
        <v>543289266</v>
      </c>
      <c r="H3711" s="646">
        <v>48581</v>
      </c>
      <c r="I3711" s="646"/>
      <c r="K3711" s="57"/>
      <c r="L3711" s="57"/>
      <c r="M3711" s="638"/>
      <c r="N3711" s="638"/>
      <c r="O3711" s="57"/>
    </row>
    <row r="3712" spans="1:15">
      <c r="A3712" s="57"/>
      <c r="B3712" s="653">
        <v>46716</v>
      </c>
      <c r="C3712" s="654">
        <f t="shared" si="56"/>
        <v>9997802723</v>
      </c>
      <c r="D3712" s="57"/>
      <c r="E3712" s="57"/>
      <c r="F3712" s="657">
        <v>459112611</v>
      </c>
      <c r="G3712" s="672">
        <v>543291459</v>
      </c>
      <c r="H3712" s="646">
        <v>48253</v>
      </c>
      <c r="I3712" s="646"/>
      <c r="K3712" s="57"/>
      <c r="L3712" s="57"/>
      <c r="M3712" s="638"/>
      <c r="N3712" s="638"/>
      <c r="O3712" s="57"/>
    </row>
    <row r="3713" spans="1:15">
      <c r="A3713" s="57"/>
      <c r="B3713" s="653">
        <v>46717</v>
      </c>
      <c r="C3713" s="654">
        <f t="shared" si="56"/>
        <v>10023186428</v>
      </c>
      <c r="D3713" s="57"/>
      <c r="E3713" s="57"/>
      <c r="F3713" s="657">
        <v>484496316</v>
      </c>
      <c r="G3713" s="672">
        <v>543730286</v>
      </c>
      <c r="H3713" s="646">
        <v>46204</v>
      </c>
      <c r="I3713" s="646"/>
      <c r="K3713" s="57"/>
      <c r="L3713" s="57"/>
      <c r="M3713" s="638"/>
      <c r="N3713" s="638"/>
      <c r="O3713" s="57"/>
    </row>
    <row r="3714" spans="1:15">
      <c r="A3714" s="57"/>
      <c r="B3714" s="653">
        <v>46718</v>
      </c>
      <c r="C3714" s="654">
        <f t="shared" si="56"/>
        <v>9856470195</v>
      </c>
      <c r="D3714" s="57"/>
      <c r="E3714" s="57"/>
      <c r="F3714" s="657">
        <v>317780083</v>
      </c>
      <c r="G3714" s="672">
        <v>543774005</v>
      </c>
      <c r="H3714" s="646">
        <v>48330</v>
      </c>
      <c r="I3714" s="646"/>
      <c r="K3714" s="57"/>
      <c r="L3714" s="57"/>
      <c r="M3714" s="638"/>
      <c r="N3714" s="638"/>
      <c r="O3714" s="57"/>
    </row>
    <row r="3715" spans="1:15">
      <c r="A3715" s="57"/>
      <c r="B3715" s="653">
        <v>46719</v>
      </c>
      <c r="C3715" s="654">
        <f t="shared" si="56"/>
        <v>9941972433</v>
      </c>
      <c r="D3715" s="57"/>
      <c r="E3715" s="57"/>
      <c r="F3715" s="657">
        <v>403282321</v>
      </c>
      <c r="G3715" s="672">
        <v>544121352</v>
      </c>
      <c r="H3715" s="646">
        <v>49616</v>
      </c>
      <c r="I3715" s="646"/>
      <c r="K3715" s="57"/>
      <c r="L3715" s="57"/>
      <c r="M3715" s="638"/>
      <c r="N3715" s="638"/>
      <c r="O3715" s="57"/>
    </row>
    <row r="3716" spans="1:15">
      <c r="A3716" s="57"/>
      <c r="B3716" s="653">
        <v>46720</v>
      </c>
      <c r="C3716" s="654">
        <f t="shared" si="56"/>
        <v>10027594048</v>
      </c>
      <c r="D3716" s="57"/>
      <c r="E3716" s="57"/>
      <c r="F3716" s="657">
        <v>488903936</v>
      </c>
      <c r="G3716" s="672">
        <v>544254499</v>
      </c>
      <c r="H3716" s="646">
        <v>50203</v>
      </c>
      <c r="I3716" s="646"/>
      <c r="K3716" s="57"/>
      <c r="L3716" s="57"/>
      <c r="M3716" s="638"/>
      <c r="N3716" s="638"/>
      <c r="O3716" s="57"/>
    </row>
    <row r="3717" spans="1:15">
      <c r="A3717" s="57"/>
      <c r="B3717" s="653">
        <v>46721</v>
      </c>
      <c r="C3717" s="654">
        <f t="shared" si="56"/>
        <v>10290565696</v>
      </c>
      <c r="D3717" s="57"/>
      <c r="E3717" s="57"/>
      <c r="F3717" s="657">
        <v>751875584</v>
      </c>
      <c r="G3717" s="672">
        <v>544281065</v>
      </c>
      <c r="H3717" s="646">
        <v>47906</v>
      </c>
      <c r="I3717" s="646"/>
      <c r="K3717" s="57"/>
      <c r="L3717" s="57"/>
      <c r="M3717" s="638"/>
      <c r="N3717" s="638"/>
      <c r="O3717" s="57"/>
    </row>
    <row r="3718" spans="1:15">
      <c r="A3718" s="57"/>
      <c r="B3718" s="653">
        <v>46722</v>
      </c>
      <c r="C3718" s="654">
        <f t="shared" si="56"/>
        <v>10458687749</v>
      </c>
      <c r="D3718" s="57"/>
      <c r="E3718" s="57"/>
      <c r="F3718" s="657">
        <v>919997637</v>
      </c>
      <c r="G3718" s="672">
        <v>544318744</v>
      </c>
      <c r="H3718" s="646">
        <v>46377</v>
      </c>
      <c r="I3718" s="646"/>
      <c r="K3718" s="57"/>
      <c r="L3718" s="57"/>
      <c r="M3718" s="638"/>
      <c r="N3718" s="638"/>
      <c r="O3718" s="57"/>
    </row>
    <row r="3719" spans="1:15">
      <c r="A3719" s="57"/>
      <c r="B3719" s="653">
        <v>46723</v>
      </c>
      <c r="C3719" s="654">
        <f t="shared" si="56"/>
        <v>9680191422</v>
      </c>
      <c r="D3719" s="57"/>
      <c r="E3719" s="57"/>
      <c r="F3719" s="657">
        <v>141501310</v>
      </c>
      <c r="G3719" s="672">
        <v>544365449</v>
      </c>
      <c r="H3719" s="646">
        <v>43626</v>
      </c>
      <c r="I3719" s="646"/>
      <c r="K3719" s="57"/>
      <c r="L3719" s="57"/>
      <c r="M3719" s="638"/>
      <c r="N3719" s="638"/>
      <c r="O3719" s="57"/>
    </row>
    <row r="3720" spans="1:15">
      <c r="A3720" s="57"/>
      <c r="B3720" s="653">
        <v>46724</v>
      </c>
      <c r="C3720" s="654">
        <f t="shared" si="56"/>
        <v>10359835957</v>
      </c>
      <c r="D3720" s="57"/>
      <c r="E3720" s="57"/>
      <c r="F3720" s="657">
        <v>821145845</v>
      </c>
      <c r="G3720" s="672">
        <v>544388197</v>
      </c>
      <c r="H3720" s="646">
        <v>48916</v>
      </c>
      <c r="I3720" s="646"/>
      <c r="K3720" s="57"/>
      <c r="L3720" s="57"/>
      <c r="M3720" s="638"/>
      <c r="N3720" s="638"/>
      <c r="O3720" s="57"/>
    </row>
    <row r="3721" spans="1:15">
      <c r="A3721" s="57"/>
      <c r="B3721" s="653">
        <v>46725</v>
      </c>
      <c r="C3721" s="654">
        <f t="shared" si="56"/>
        <v>10358522601</v>
      </c>
      <c r="D3721" s="57"/>
      <c r="E3721" s="57"/>
      <c r="F3721" s="657">
        <v>819832489</v>
      </c>
      <c r="G3721" s="672">
        <v>544453525</v>
      </c>
      <c r="H3721" s="646">
        <v>49521</v>
      </c>
      <c r="I3721" s="646"/>
      <c r="K3721" s="57"/>
      <c r="L3721" s="57"/>
      <c r="M3721" s="638"/>
      <c r="N3721" s="638"/>
      <c r="O3721" s="57"/>
    </row>
    <row r="3722" spans="1:15">
      <c r="A3722" s="57"/>
      <c r="B3722" s="653">
        <v>46726</v>
      </c>
      <c r="C3722" s="654">
        <f t="shared" si="56"/>
        <v>10353640396</v>
      </c>
      <c r="D3722" s="57"/>
      <c r="E3722" s="57"/>
      <c r="F3722" s="657">
        <v>814950284</v>
      </c>
      <c r="G3722" s="672">
        <v>544463664</v>
      </c>
      <c r="H3722" s="646">
        <v>50051</v>
      </c>
      <c r="I3722" s="646"/>
      <c r="K3722" s="57"/>
      <c r="L3722" s="57"/>
      <c r="M3722" s="638"/>
      <c r="N3722" s="638"/>
      <c r="O3722" s="57"/>
    </row>
    <row r="3723" spans="1:15">
      <c r="A3723" s="57"/>
      <c r="B3723" s="653">
        <v>46727</v>
      </c>
      <c r="C3723" s="654">
        <f t="shared" si="56"/>
        <v>10056892709</v>
      </c>
      <c r="D3723" s="57"/>
      <c r="E3723" s="57"/>
      <c r="F3723" s="657">
        <v>518202597</v>
      </c>
      <c r="G3723" s="672">
        <v>544643268</v>
      </c>
      <c r="H3723" s="646">
        <v>46764</v>
      </c>
      <c r="I3723" s="646"/>
      <c r="K3723" s="57"/>
      <c r="L3723" s="57"/>
      <c r="M3723" s="638"/>
      <c r="N3723" s="638"/>
      <c r="O3723" s="57"/>
    </row>
    <row r="3724" spans="1:15">
      <c r="A3724" s="57"/>
      <c r="B3724" s="653">
        <v>46728</v>
      </c>
      <c r="C3724" s="654">
        <f t="shared" si="56"/>
        <v>9718098946</v>
      </c>
      <c r="D3724" s="57"/>
      <c r="E3724" s="57"/>
      <c r="F3724" s="657">
        <v>179408834</v>
      </c>
      <c r="G3724" s="672">
        <v>544685094</v>
      </c>
      <c r="H3724" s="646">
        <v>45728</v>
      </c>
      <c r="I3724" s="646"/>
      <c r="K3724" s="57"/>
      <c r="L3724" s="57"/>
      <c r="M3724" s="638"/>
      <c r="N3724" s="638"/>
      <c r="O3724" s="57"/>
    </row>
    <row r="3725" spans="1:15">
      <c r="A3725" s="57"/>
      <c r="B3725" s="653">
        <v>46729</v>
      </c>
      <c r="C3725" s="654">
        <f t="shared" si="56"/>
        <v>9899321093</v>
      </c>
      <c r="D3725" s="57"/>
      <c r="E3725" s="57"/>
      <c r="F3725" s="657">
        <v>360630981</v>
      </c>
      <c r="G3725" s="672">
        <v>544886672</v>
      </c>
      <c r="H3725" s="646">
        <v>48522</v>
      </c>
      <c r="I3725" s="646"/>
      <c r="K3725" s="57"/>
      <c r="L3725" s="57"/>
      <c r="M3725" s="638"/>
      <c r="N3725" s="638"/>
      <c r="O3725" s="57"/>
    </row>
    <row r="3726" spans="1:15">
      <c r="A3726" s="57"/>
      <c r="B3726" s="653">
        <v>46730</v>
      </c>
      <c r="C3726" s="654">
        <f t="shared" si="56"/>
        <v>9845153607</v>
      </c>
      <c r="D3726" s="57"/>
      <c r="E3726" s="57"/>
      <c r="F3726" s="657">
        <v>306463495</v>
      </c>
      <c r="G3726" s="672">
        <v>544924098</v>
      </c>
      <c r="H3726" s="646">
        <v>44632</v>
      </c>
      <c r="I3726" s="646"/>
      <c r="K3726" s="57"/>
      <c r="L3726" s="57"/>
      <c r="M3726" s="638"/>
      <c r="N3726" s="638"/>
      <c r="O3726" s="57"/>
    </row>
    <row r="3727" spans="1:15">
      <c r="A3727" s="57"/>
      <c r="B3727" s="653">
        <v>46731</v>
      </c>
      <c r="C3727" s="654">
        <f t="shared" si="56"/>
        <v>10215706598</v>
      </c>
      <c r="D3727" s="57"/>
      <c r="E3727" s="57"/>
      <c r="F3727" s="657">
        <v>677016486</v>
      </c>
      <c r="G3727" s="672">
        <v>545091958</v>
      </c>
      <c r="H3727" s="646">
        <v>48187</v>
      </c>
      <c r="I3727" s="646"/>
      <c r="K3727" s="57"/>
      <c r="L3727" s="57"/>
      <c r="M3727" s="638"/>
      <c r="N3727" s="638"/>
      <c r="O3727" s="57"/>
    </row>
    <row r="3728" spans="1:15">
      <c r="A3728" s="57"/>
      <c r="B3728" s="653">
        <v>46732</v>
      </c>
      <c r="C3728" s="654">
        <f t="shared" si="56"/>
        <v>10124319591</v>
      </c>
      <c r="D3728" s="57"/>
      <c r="E3728" s="57"/>
      <c r="F3728" s="657">
        <v>585629479</v>
      </c>
      <c r="G3728" s="672">
        <v>545439023</v>
      </c>
      <c r="H3728" s="646">
        <v>48558</v>
      </c>
      <c r="I3728" s="646"/>
      <c r="K3728" s="57"/>
      <c r="L3728" s="57"/>
      <c r="M3728" s="638"/>
      <c r="N3728" s="638"/>
      <c r="O3728" s="57"/>
    </row>
    <row r="3729" spans="1:15">
      <c r="A3729" s="57"/>
      <c r="B3729" s="653">
        <v>46733</v>
      </c>
      <c r="C3729" s="654">
        <f t="shared" si="56"/>
        <v>10044086210</v>
      </c>
      <c r="D3729" s="57"/>
      <c r="E3729" s="57"/>
      <c r="F3729" s="657">
        <v>505396098</v>
      </c>
      <c r="G3729" s="672">
        <v>545695082</v>
      </c>
      <c r="H3729" s="646">
        <v>49146</v>
      </c>
      <c r="I3729" s="646"/>
      <c r="K3729" s="57"/>
      <c r="L3729" s="57"/>
      <c r="M3729" s="638"/>
      <c r="N3729" s="638"/>
      <c r="O3729" s="57"/>
    </row>
    <row r="3730" spans="1:15">
      <c r="A3730" s="57"/>
      <c r="B3730" s="653">
        <v>46734</v>
      </c>
      <c r="C3730" s="654">
        <f t="shared" si="56"/>
        <v>9852691495</v>
      </c>
      <c r="D3730" s="57"/>
      <c r="E3730" s="57"/>
      <c r="F3730" s="657">
        <v>314001383</v>
      </c>
      <c r="G3730" s="672">
        <v>545766799</v>
      </c>
      <c r="H3730" s="646">
        <v>43270</v>
      </c>
      <c r="I3730" s="646"/>
      <c r="K3730" s="57"/>
      <c r="L3730" s="57"/>
      <c r="M3730" s="638"/>
      <c r="N3730" s="638"/>
      <c r="O3730" s="57"/>
    </row>
    <row r="3731" spans="1:15">
      <c r="A3731" s="57"/>
      <c r="B3731" s="653">
        <v>46735</v>
      </c>
      <c r="C3731" s="654">
        <f t="shared" si="56"/>
        <v>9912445081</v>
      </c>
      <c r="D3731" s="57"/>
      <c r="E3731" s="57"/>
      <c r="F3731" s="657">
        <v>373754969</v>
      </c>
      <c r="G3731" s="672">
        <v>545831118</v>
      </c>
      <c r="H3731" s="646">
        <v>49561</v>
      </c>
      <c r="I3731" s="646"/>
      <c r="K3731" s="57"/>
      <c r="L3731" s="57"/>
      <c r="M3731" s="638"/>
      <c r="N3731" s="638"/>
      <c r="O3731" s="57"/>
    </row>
    <row r="3732" spans="1:15">
      <c r="A3732" s="57"/>
      <c r="B3732" s="653">
        <v>46736</v>
      </c>
      <c r="C3732" s="654">
        <f t="shared" si="56"/>
        <v>10427102539</v>
      </c>
      <c r="D3732" s="57"/>
      <c r="E3732" s="57"/>
      <c r="F3732" s="657">
        <v>888412427</v>
      </c>
      <c r="G3732" s="672">
        <v>545865960</v>
      </c>
      <c r="H3732" s="646">
        <v>44709</v>
      </c>
      <c r="I3732" s="646"/>
      <c r="K3732" s="57"/>
      <c r="L3732" s="57"/>
      <c r="M3732" s="638"/>
      <c r="N3732" s="638"/>
      <c r="O3732" s="57"/>
    </row>
    <row r="3733" spans="1:15">
      <c r="A3733" s="57"/>
      <c r="B3733" s="653">
        <v>46737</v>
      </c>
      <c r="C3733" s="654">
        <f t="shared" si="56"/>
        <v>10214458924</v>
      </c>
      <c r="D3733" s="57"/>
      <c r="E3733" s="57"/>
      <c r="F3733" s="657">
        <v>675768812</v>
      </c>
      <c r="G3733" s="672">
        <v>546172224</v>
      </c>
      <c r="H3733" s="646">
        <v>43329</v>
      </c>
      <c r="I3733" s="646"/>
      <c r="K3733" s="57"/>
      <c r="L3733" s="57"/>
      <c r="M3733" s="638"/>
      <c r="N3733" s="638"/>
      <c r="O3733" s="57"/>
    </row>
    <row r="3734" spans="1:15">
      <c r="A3734" s="57"/>
      <c r="B3734" s="653">
        <v>46738</v>
      </c>
      <c r="C3734" s="654">
        <f t="shared" si="56"/>
        <v>10427154123</v>
      </c>
      <c r="D3734" s="57"/>
      <c r="E3734" s="57"/>
      <c r="F3734" s="657">
        <v>888464011</v>
      </c>
      <c r="G3734" s="672">
        <v>546463116</v>
      </c>
      <c r="H3734" s="646">
        <v>44598</v>
      </c>
      <c r="I3734" s="646"/>
      <c r="K3734" s="57"/>
      <c r="L3734" s="57"/>
      <c r="M3734" s="638"/>
      <c r="N3734" s="638"/>
      <c r="O3734" s="57"/>
    </row>
    <row r="3735" spans="1:15">
      <c r="A3735" s="57"/>
      <c r="B3735" s="653">
        <v>46739</v>
      </c>
      <c r="C3735" s="654">
        <f t="shared" si="56"/>
        <v>9847280135</v>
      </c>
      <c r="D3735" s="57"/>
      <c r="E3735" s="57"/>
      <c r="F3735" s="657">
        <v>308590023</v>
      </c>
      <c r="G3735" s="672">
        <v>546469433</v>
      </c>
      <c r="H3735" s="646">
        <v>49118</v>
      </c>
      <c r="I3735" s="646"/>
      <c r="K3735" s="57"/>
      <c r="L3735" s="57"/>
      <c r="M3735" s="638"/>
      <c r="N3735" s="638"/>
      <c r="O3735" s="57"/>
    </row>
    <row r="3736" spans="1:15">
      <c r="A3736" s="57"/>
      <c r="B3736" s="653">
        <v>46740</v>
      </c>
      <c r="C3736" s="654">
        <f t="shared" si="56"/>
        <v>10469479643</v>
      </c>
      <c r="D3736" s="57"/>
      <c r="E3736" s="57"/>
      <c r="F3736" s="657">
        <v>930789531</v>
      </c>
      <c r="G3736" s="672">
        <v>546799774</v>
      </c>
      <c r="H3736" s="646">
        <v>45282</v>
      </c>
      <c r="I3736" s="646"/>
      <c r="K3736" s="57"/>
      <c r="L3736" s="57"/>
      <c r="M3736" s="638"/>
      <c r="N3736" s="638"/>
      <c r="O3736" s="57"/>
    </row>
    <row r="3737" spans="1:15">
      <c r="A3737" s="57"/>
      <c r="B3737" s="653">
        <v>46741</v>
      </c>
      <c r="C3737" s="654">
        <f t="shared" si="56"/>
        <v>10511034496</v>
      </c>
      <c r="D3737" s="57"/>
      <c r="E3737" s="57"/>
      <c r="F3737" s="657">
        <v>972344384</v>
      </c>
      <c r="G3737" s="672">
        <v>546799856</v>
      </c>
      <c r="H3737" s="646">
        <v>43562</v>
      </c>
      <c r="I3737" s="646"/>
      <c r="K3737" s="57"/>
      <c r="L3737" s="57"/>
      <c r="M3737" s="638"/>
      <c r="N3737" s="638"/>
      <c r="O3737" s="57"/>
    </row>
    <row r="3738" spans="1:15">
      <c r="A3738" s="57"/>
      <c r="B3738" s="653">
        <v>46742</v>
      </c>
      <c r="C3738" s="654">
        <f t="shared" si="56"/>
        <v>9915137143</v>
      </c>
      <c r="D3738" s="57"/>
      <c r="E3738" s="57"/>
      <c r="F3738" s="657">
        <v>376447031</v>
      </c>
      <c r="G3738" s="672">
        <v>546876162</v>
      </c>
      <c r="H3738" s="646">
        <v>44694</v>
      </c>
      <c r="I3738" s="646"/>
      <c r="K3738" s="57"/>
      <c r="L3738" s="57"/>
      <c r="M3738" s="638"/>
      <c r="N3738" s="638"/>
      <c r="O3738" s="57"/>
    </row>
    <row r="3739" spans="1:15">
      <c r="A3739" s="57"/>
      <c r="B3739" s="653">
        <v>46743</v>
      </c>
      <c r="C3739" s="654">
        <f t="shared" si="56"/>
        <v>9780786405</v>
      </c>
      <c r="D3739" s="57"/>
      <c r="E3739" s="57"/>
      <c r="F3739" s="657">
        <v>242096293</v>
      </c>
      <c r="G3739" s="672">
        <v>546992777</v>
      </c>
      <c r="H3739" s="646">
        <v>45919</v>
      </c>
      <c r="I3739" s="646"/>
      <c r="K3739" s="57"/>
      <c r="L3739" s="57"/>
      <c r="M3739" s="638"/>
      <c r="N3739" s="638"/>
      <c r="O3739" s="57"/>
    </row>
    <row r="3740" spans="1:15">
      <c r="A3740" s="57"/>
      <c r="B3740" s="653">
        <v>46744</v>
      </c>
      <c r="C3740" s="654">
        <f t="shared" si="56"/>
        <v>10037144172</v>
      </c>
      <c r="D3740" s="57"/>
      <c r="E3740" s="57"/>
      <c r="F3740" s="657">
        <v>498454060</v>
      </c>
      <c r="G3740" s="672">
        <v>547065138</v>
      </c>
      <c r="H3740" s="646">
        <v>45576</v>
      </c>
      <c r="I3740" s="646"/>
      <c r="K3740" s="57"/>
      <c r="L3740" s="57"/>
      <c r="M3740" s="638"/>
      <c r="N3740" s="638"/>
      <c r="O3740" s="57"/>
    </row>
    <row r="3741" spans="1:15">
      <c r="A3741" s="57"/>
      <c r="B3741" s="653">
        <v>46745</v>
      </c>
      <c r="C3741" s="654">
        <f t="shared" si="56"/>
        <v>10467356664</v>
      </c>
      <c r="D3741" s="57"/>
      <c r="E3741" s="57"/>
      <c r="F3741" s="657">
        <v>928666552</v>
      </c>
      <c r="G3741" s="672">
        <v>547206223</v>
      </c>
      <c r="H3741" s="646">
        <v>44474</v>
      </c>
      <c r="I3741" s="646"/>
      <c r="K3741" s="57"/>
      <c r="L3741" s="57"/>
      <c r="M3741" s="638"/>
      <c r="N3741" s="638"/>
      <c r="O3741" s="57"/>
    </row>
    <row r="3742" spans="1:15">
      <c r="A3742" s="57"/>
      <c r="B3742" s="653">
        <v>46746</v>
      </c>
      <c r="C3742" s="654">
        <f t="shared" si="56"/>
        <v>9930544202</v>
      </c>
      <c r="D3742" s="57"/>
      <c r="E3742" s="57"/>
      <c r="F3742" s="657">
        <v>391854090</v>
      </c>
      <c r="G3742" s="672">
        <v>547276882</v>
      </c>
      <c r="H3742" s="646">
        <v>48391</v>
      </c>
      <c r="I3742" s="646"/>
      <c r="K3742" s="57"/>
      <c r="L3742" s="57"/>
      <c r="M3742" s="638"/>
      <c r="N3742" s="638"/>
      <c r="O3742" s="57"/>
    </row>
    <row r="3743" spans="1:15">
      <c r="A3743" s="57"/>
      <c r="B3743" s="653">
        <v>46747</v>
      </c>
      <c r="C3743" s="654">
        <f t="shared" si="56"/>
        <v>9715718848</v>
      </c>
      <c r="D3743" s="57"/>
      <c r="E3743" s="57"/>
      <c r="F3743" s="657">
        <v>177028736</v>
      </c>
      <c r="G3743" s="672">
        <v>547322354</v>
      </c>
      <c r="H3743" s="646">
        <v>46286</v>
      </c>
      <c r="I3743" s="646"/>
      <c r="K3743" s="57"/>
      <c r="L3743" s="57"/>
      <c r="M3743" s="638"/>
      <c r="N3743" s="638"/>
      <c r="O3743" s="57"/>
    </row>
    <row r="3744" spans="1:15">
      <c r="A3744" s="57"/>
      <c r="B3744" s="653">
        <v>46748</v>
      </c>
      <c r="C3744" s="654">
        <f t="shared" ref="C3744:C3807" si="57">F3744+(F$88*28679+98765)+(G$88*6587+87654)+(E$88*9537+76543)+(J$88*5713+4528)</f>
        <v>9882591501</v>
      </c>
      <c r="D3744" s="57"/>
      <c r="E3744" s="57"/>
      <c r="F3744" s="657">
        <v>343901389</v>
      </c>
      <c r="G3744" s="672">
        <v>547403009</v>
      </c>
      <c r="H3744" s="646">
        <v>43798</v>
      </c>
      <c r="I3744" s="646"/>
      <c r="K3744" s="57"/>
      <c r="L3744" s="57"/>
      <c r="M3744" s="638"/>
      <c r="N3744" s="638"/>
      <c r="O3744" s="57"/>
    </row>
    <row r="3745" spans="1:15">
      <c r="A3745" s="57"/>
      <c r="B3745" s="653">
        <v>46749</v>
      </c>
      <c r="C3745" s="654">
        <f t="shared" si="57"/>
        <v>10466666884</v>
      </c>
      <c r="D3745" s="57"/>
      <c r="E3745" s="57"/>
      <c r="F3745" s="657">
        <v>927976772</v>
      </c>
      <c r="G3745" s="672">
        <v>547412632</v>
      </c>
      <c r="H3745" s="646">
        <v>44395</v>
      </c>
      <c r="I3745" s="646"/>
      <c r="K3745" s="57"/>
      <c r="L3745" s="57"/>
      <c r="M3745" s="638"/>
      <c r="N3745" s="638"/>
      <c r="O3745" s="57"/>
    </row>
    <row r="3746" spans="1:15">
      <c r="A3746" s="57"/>
      <c r="B3746" s="653">
        <v>46750</v>
      </c>
      <c r="C3746" s="654">
        <f t="shared" si="57"/>
        <v>9983766244</v>
      </c>
      <c r="D3746" s="57"/>
      <c r="E3746" s="57"/>
      <c r="F3746" s="657">
        <v>445076132</v>
      </c>
      <c r="G3746" s="672">
        <v>547526265</v>
      </c>
      <c r="H3746" s="646">
        <v>48906</v>
      </c>
      <c r="I3746" s="646"/>
      <c r="K3746" s="57"/>
      <c r="L3746" s="57"/>
      <c r="M3746" s="638"/>
      <c r="N3746" s="638"/>
      <c r="O3746" s="57"/>
    </row>
    <row r="3747" spans="1:15">
      <c r="A3747" s="57"/>
      <c r="B3747" s="653">
        <v>46751</v>
      </c>
      <c r="C3747" s="654">
        <f t="shared" si="57"/>
        <v>10265339736</v>
      </c>
      <c r="D3747" s="57"/>
      <c r="E3747" s="57"/>
      <c r="F3747" s="657">
        <v>726649624</v>
      </c>
      <c r="G3747" s="672">
        <v>547611437</v>
      </c>
      <c r="H3747" s="646">
        <v>47645</v>
      </c>
      <c r="I3747" s="646"/>
      <c r="K3747" s="57"/>
      <c r="L3747" s="57"/>
      <c r="M3747" s="638"/>
      <c r="N3747" s="638"/>
      <c r="O3747" s="57"/>
    </row>
    <row r="3748" spans="1:15">
      <c r="A3748" s="57"/>
      <c r="B3748" s="653">
        <v>46752</v>
      </c>
      <c r="C3748" s="654">
        <f t="shared" si="57"/>
        <v>10206428056</v>
      </c>
      <c r="D3748" s="57"/>
      <c r="E3748" s="57"/>
      <c r="F3748" s="657">
        <v>667737944</v>
      </c>
      <c r="G3748" s="672">
        <v>547637623</v>
      </c>
      <c r="H3748" s="646">
        <v>48026</v>
      </c>
      <c r="I3748" s="646"/>
      <c r="K3748" s="57"/>
      <c r="L3748" s="57"/>
      <c r="M3748" s="638"/>
      <c r="N3748" s="638"/>
      <c r="O3748" s="57"/>
    </row>
    <row r="3749" spans="1:15">
      <c r="A3749" s="57"/>
      <c r="B3749" s="653">
        <v>46753</v>
      </c>
      <c r="C3749" s="654">
        <f t="shared" si="57"/>
        <v>10518309256</v>
      </c>
      <c r="D3749" s="57"/>
      <c r="E3749" s="57"/>
      <c r="F3749" s="657">
        <v>979619144</v>
      </c>
      <c r="G3749" s="672">
        <v>547693115</v>
      </c>
      <c r="H3749" s="646">
        <v>49617</v>
      </c>
      <c r="I3749" s="646"/>
      <c r="K3749" s="57"/>
      <c r="L3749" s="57"/>
      <c r="M3749" s="638"/>
      <c r="N3749" s="638"/>
      <c r="O3749" s="57"/>
    </row>
    <row r="3750" spans="1:15">
      <c r="A3750" s="57"/>
      <c r="B3750" s="653">
        <v>46754</v>
      </c>
      <c r="C3750" s="654">
        <f t="shared" si="57"/>
        <v>9675056389</v>
      </c>
      <c r="D3750" s="57"/>
      <c r="E3750" s="57"/>
      <c r="F3750" s="657">
        <v>136366277</v>
      </c>
      <c r="G3750" s="672">
        <v>547938646</v>
      </c>
      <c r="H3750" s="646">
        <v>49317</v>
      </c>
      <c r="I3750" s="646"/>
      <c r="K3750" s="57"/>
      <c r="L3750" s="57"/>
      <c r="M3750" s="638"/>
      <c r="N3750" s="638"/>
      <c r="O3750" s="57"/>
    </row>
    <row r="3751" spans="1:15">
      <c r="A3751" s="57"/>
      <c r="B3751" s="653">
        <v>46755</v>
      </c>
      <c r="C3751" s="654">
        <f t="shared" si="57"/>
        <v>10453312476</v>
      </c>
      <c r="D3751" s="57"/>
      <c r="E3751" s="57"/>
      <c r="F3751" s="657">
        <v>914622364</v>
      </c>
      <c r="G3751" s="672">
        <v>548253439</v>
      </c>
      <c r="H3751" s="646">
        <v>45825</v>
      </c>
      <c r="I3751" s="646"/>
      <c r="K3751" s="57"/>
      <c r="L3751" s="57"/>
      <c r="M3751" s="638"/>
      <c r="N3751" s="638"/>
      <c r="O3751" s="57"/>
    </row>
    <row r="3752" spans="1:15">
      <c r="A3752" s="57"/>
      <c r="B3752" s="653">
        <v>46756</v>
      </c>
      <c r="C3752" s="654">
        <f t="shared" si="57"/>
        <v>10407701214</v>
      </c>
      <c r="D3752" s="57"/>
      <c r="E3752" s="57"/>
      <c r="F3752" s="657">
        <v>869011102</v>
      </c>
      <c r="G3752" s="672">
        <v>548270843</v>
      </c>
      <c r="H3752" s="646">
        <v>45293</v>
      </c>
      <c r="I3752" s="646"/>
      <c r="K3752" s="57"/>
      <c r="L3752" s="57"/>
      <c r="M3752" s="638"/>
      <c r="N3752" s="638"/>
      <c r="O3752" s="57"/>
    </row>
    <row r="3753" spans="1:15">
      <c r="A3753" s="57"/>
      <c r="B3753" s="653">
        <v>46757</v>
      </c>
      <c r="C3753" s="654">
        <f t="shared" si="57"/>
        <v>9801868158</v>
      </c>
      <c r="D3753" s="57"/>
      <c r="E3753" s="57"/>
      <c r="F3753" s="657">
        <v>263178046</v>
      </c>
      <c r="G3753" s="672">
        <v>548620916</v>
      </c>
      <c r="H3753" s="646">
        <v>44484</v>
      </c>
      <c r="I3753" s="646"/>
      <c r="K3753" s="57"/>
      <c r="L3753" s="57"/>
      <c r="M3753" s="638"/>
      <c r="N3753" s="638"/>
      <c r="O3753" s="57"/>
    </row>
    <row r="3754" spans="1:15">
      <c r="A3754" s="57"/>
      <c r="B3754" s="653">
        <v>46758</v>
      </c>
      <c r="C3754" s="654">
        <f t="shared" si="57"/>
        <v>9648334823</v>
      </c>
      <c r="D3754" s="57"/>
      <c r="E3754" s="57"/>
      <c r="F3754" s="657">
        <v>109644711</v>
      </c>
      <c r="G3754" s="672">
        <v>548675901</v>
      </c>
      <c r="H3754" s="646">
        <v>49084</v>
      </c>
      <c r="I3754" s="646"/>
      <c r="K3754" s="57"/>
      <c r="L3754" s="57"/>
      <c r="M3754" s="638"/>
      <c r="N3754" s="638"/>
      <c r="O3754" s="57"/>
    </row>
    <row r="3755" spans="1:15">
      <c r="A3755" s="57"/>
      <c r="B3755" s="653">
        <v>46759</v>
      </c>
      <c r="C3755" s="654">
        <f t="shared" si="57"/>
        <v>10131988772</v>
      </c>
      <c r="D3755" s="57"/>
      <c r="E3755" s="57"/>
      <c r="F3755" s="657">
        <v>593298660</v>
      </c>
      <c r="G3755" s="672">
        <v>548679629</v>
      </c>
      <c r="H3755" s="646">
        <v>48768</v>
      </c>
      <c r="I3755" s="646"/>
      <c r="K3755" s="57"/>
      <c r="L3755" s="57"/>
      <c r="M3755" s="638"/>
      <c r="N3755" s="638"/>
      <c r="O3755" s="57"/>
    </row>
    <row r="3756" spans="1:15">
      <c r="A3756" s="57"/>
      <c r="B3756" s="653">
        <v>46760</v>
      </c>
      <c r="C3756" s="654">
        <f t="shared" si="57"/>
        <v>9757410628</v>
      </c>
      <c r="D3756" s="57"/>
      <c r="E3756" s="57"/>
      <c r="F3756" s="657">
        <v>218720516</v>
      </c>
      <c r="G3756" s="672">
        <v>549168174</v>
      </c>
      <c r="H3756" s="646">
        <v>44401</v>
      </c>
      <c r="I3756" s="646"/>
      <c r="K3756" s="57"/>
      <c r="L3756" s="57"/>
      <c r="M3756" s="638"/>
      <c r="N3756" s="638"/>
      <c r="O3756" s="57"/>
    </row>
    <row r="3757" spans="1:15">
      <c r="A3757" s="57"/>
      <c r="B3757" s="653">
        <v>46761</v>
      </c>
      <c r="C3757" s="654">
        <f t="shared" si="57"/>
        <v>10259924527</v>
      </c>
      <c r="D3757" s="57"/>
      <c r="E3757" s="57"/>
      <c r="F3757" s="657">
        <v>721234415</v>
      </c>
      <c r="G3757" s="672">
        <v>549300614</v>
      </c>
      <c r="H3757" s="646">
        <v>50244</v>
      </c>
      <c r="I3757" s="646"/>
      <c r="K3757" s="57"/>
      <c r="L3757" s="57"/>
      <c r="M3757" s="638"/>
      <c r="N3757" s="638"/>
      <c r="O3757" s="57"/>
    </row>
    <row r="3758" spans="1:15">
      <c r="A3758" s="57"/>
      <c r="B3758" s="653">
        <v>46762</v>
      </c>
      <c r="C3758" s="654">
        <f t="shared" si="57"/>
        <v>9975879059</v>
      </c>
      <c r="D3758" s="57"/>
      <c r="E3758" s="57"/>
      <c r="F3758" s="657">
        <v>437188947</v>
      </c>
      <c r="G3758" s="672">
        <v>549442904</v>
      </c>
      <c r="H3758" s="646">
        <v>44956</v>
      </c>
      <c r="I3758" s="646"/>
      <c r="K3758" s="57"/>
      <c r="L3758" s="57"/>
      <c r="M3758" s="638"/>
      <c r="N3758" s="638"/>
      <c r="O3758" s="57"/>
    </row>
    <row r="3759" spans="1:15">
      <c r="A3759" s="57"/>
      <c r="B3759" s="653">
        <v>46763</v>
      </c>
      <c r="C3759" s="654">
        <f t="shared" si="57"/>
        <v>9797247258</v>
      </c>
      <c r="D3759" s="57"/>
      <c r="E3759" s="57"/>
      <c r="F3759" s="657">
        <v>258557146</v>
      </c>
      <c r="G3759" s="672">
        <v>549541528</v>
      </c>
      <c r="H3759" s="646">
        <v>46061</v>
      </c>
      <c r="I3759" s="646"/>
      <c r="K3759" s="57"/>
      <c r="L3759" s="57"/>
      <c r="M3759" s="638"/>
      <c r="N3759" s="638"/>
      <c r="O3759" s="57"/>
    </row>
    <row r="3760" spans="1:15">
      <c r="A3760" s="57"/>
      <c r="B3760" s="653">
        <v>46764</v>
      </c>
      <c r="C3760" s="654">
        <f t="shared" si="57"/>
        <v>10083333380</v>
      </c>
      <c r="D3760" s="57"/>
      <c r="E3760" s="57"/>
      <c r="F3760" s="657">
        <v>544643268</v>
      </c>
      <c r="G3760" s="672">
        <v>549577953</v>
      </c>
      <c r="H3760" s="646">
        <v>43451</v>
      </c>
      <c r="I3760" s="646"/>
      <c r="K3760" s="57"/>
      <c r="L3760" s="57"/>
      <c r="M3760" s="638"/>
      <c r="N3760" s="638"/>
      <c r="O3760" s="57"/>
    </row>
    <row r="3761" spans="1:15">
      <c r="A3761" s="57"/>
      <c r="B3761" s="653">
        <v>46765</v>
      </c>
      <c r="C3761" s="654">
        <f t="shared" si="57"/>
        <v>10177175208</v>
      </c>
      <c r="D3761" s="57"/>
      <c r="E3761" s="57"/>
      <c r="F3761" s="657">
        <v>638485096</v>
      </c>
      <c r="G3761" s="672">
        <v>549624132</v>
      </c>
      <c r="H3761" s="646">
        <v>47562</v>
      </c>
      <c r="I3761" s="646"/>
      <c r="K3761" s="57"/>
      <c r="L3761" s="57"/>
      <c r="M3761" s="638"/>
      <c r="N3761" s="638"/>
      <c r="O3761" s="57"/>
    </row>
    <row r="3762" spans="1:15">
      <c r="A3762" s="57"/>
      <c r="B3762" s="653">
        <v>46766</v>
      </c>
      <c r="C3762" s="654">
        <f t="shared" si="57"/>
        <v>9946026980</v>
      </c>
      <c r="D3762" s="57"/>
      <c r="E3762" s="57"/>
      <c r="F3762" s="657">
        <v>407336868</v>
      </c>
      <c r="G3762" s="672">
        <v>549994191</v>
      </c>
      <c r="H3762" s="646">
        <v>46605</v>
      </c>
      <c r="I3762" s="646"/>
      <c r="K3762" s="57"/>
      <c r="L3762" s="57"/>
      <c r="M3762" s="638"/>
      <c r="N3762" s="638"/>
      <c r="O3762" s="57"/>
    </row>
    <row r="3763" spans="1:15">
      <c r="A3763" s="57"/>
      <c r="B3763" s="653">
        <v>46767</v>
      </c>
      <c r="C3763" s="654">
        <f t="shared" si="57"/>
        <v>9660242318</v>
      </c>
      <c r="D3763" s="57"/>
      <c r="E3763" s="57"/>
      <c r="F3763" s="657">
        <v>121552206</v>
      </c>
      <c r="G3763" s="672">
        <v>550024386</v>
      </c>
      <c r="H3763" s="646">
        <v>47062</v>
      </c>
      <c r="I3763" s="646"/>
      <c r="K3763" s="57"/>
      <c r="L3763" s="57"/>
      <c r="M3763" s="638"/>
      <c r="N3763" s="638"/>
      <c r="O3763" s="57"/>
    </row>
    <row r="3764" spans="1:15">
      <c r="A3764" s="57"/>
      <c r="B3764" s="653">
        <v>46768</v>
      </c>
      <c r="C3764" s="654">
        <f t="shared" si="57"/>
        <v>9911525834</v>
      </c>
      <c r="D3764" s="57"/>
      <c r="E3764" s="57"/>
      <c r="F3764" s="657">
        <v>372835722</v>
      </c>
      <c r="G3764" s="672">
        <v>550113386</v>
      </c>
      <c r="H3764" s="646">
        <v>48994</v>
      </c>
      <c r="I3764" s="646"/>
      <c r="K3764" s="57"/>
      <c r="L3764" s="57"/>
      <c r="M3764" s="638"/>
      <c r="N3764" s="638"/>
      <c r="O3764" s="57"/>
    </row>
    <row r="3765" spans="1:15">
      <c r="A3765" s="57"/>
      <c r="B3765" s="653">
        <v>46769</v>
      </c>
      <c r="C3765" s="654">
        <f t="shared" si="57"/>
        <v>10142001168</v>
      </c>
      <c r="D3765" s="57"/>
      <c r="E3765" s="57"/>
      <c r="F3765" s="657">
        <v>603311056</v>
      </c>
      <c r="G3765" s="672">
        <v>550245419</v>
      </c>
      <c r="H3765" s="646">
        <v>43519</v>
      </c>
      <c r="I3765" s="646"/>
      <c r="K3765" s="57"/>
      <c r="L3765" s="57"/>
      <c r="M3765" s="638"/>
      <c r="N3765" s="638"/>
      <c r="O3765" s="57"/>
    </row>
    <row r="3766" spans="1:15">
      <c r="A3766" s="57"/>
      <c r="B3766" s="653">
        <v>46770</v>
      </c>
      <c r="C3766" s="654">
        <f t="shared" si="57"/>
        <v>9903616246</v>
      </c>
      <c r="D3766" s="57"/>
      <c r="E3766" s="57"/>
      <c r="F3766" s="657">
        <v>364926134</v>
      </c>
      <c r="G3766" s="672">
        <v>550443637</v>
      </c>
      <c r="H3766" s="646">
        <v>46498</v>
      </c>
      <c r="I3766" s="646"/>
      <c r="K3766" s="57"/>
      <c r="L3766" s="57"/>
      <c r="M3766" s="638"/>
      <c r="N3766" s="638"/>
      <c r="O3766" s="57"/>
    </row>
    <row r="3767" spans="1:15">
      <c r="A3767" s="57"/>
      <c r="B3767" s="653">
        <v>46771</v>
      </c>
      <c r="C3767" s="654">
        <f t="shared" si="57"/>
        <v>9942248851</v>
      </c>
      <c r="D3767" s="57"/>
      <c r="E3767" s="57"/>
      <c r="F3767" s="657">
        <v>403558739</v>
      </c>
      <c r="G3767" s="672">
        <v>550470989</v>
      </c>
      <c r="H3767" s="646">
        <v>45452</v>
      </c>
      <c r="I3767" s="646"/>
      <c r="K3767" s="57"/>
      <c r="L3767" s="57"/>
      <c r="M3767" s="638"/>
      <c r="N3767" s="638"/>
      <c r="O3767" s="57"/>
    </row>
    <row r="3768" spans="1:15">
      <c r="A3768" s="57"/>
      <c r="B3768" s="653">
        <v>46772</v>
      </c>
      <c r="C3768" s="654">
        <f t="shared" si="57"/>
        <v>9888216779</v>
      </c>
      <c r="D3768" s="57"/>
      <c r="E3768" s="57"/>
      <c r="F3768" s="657">
        <v>349526667</v>
      </c>
      <c r="G3768" s="672">
        <v>550572657</v>
      </c>
      <c r="H3768" s="646">
        <v>48321</v>
      </c>
      <c r="I3768" s="646"/>
      <c r="K3768" s="57"/>
      <c r="L3768" s="57"/>
      <c r="M3768" s="638"/>
      <c r="N3768" s="638"/>
      <c r="O3768" s="57"/>
    </row>
    <row r="3769" spans="1:15">
      <c r="A3769" s="57"/>
      <c r="B3769" s="653">
        <v>46773</v>
      </c>
      <c r="C3769" s="654">
        <f t="shared" si="57"/>
        <v>9761051554</v>
      </c>
      <c r="D3769" s="57"/>
      <c r="E3769" s="57"/>
      <c r="F3769" s="657">
        <v>222361442</v>
      </c>
      <c r="G3769" s="672">
        <v>550704583</v>
      </c>
      <c r="H3769" s="646">
        <v>43351</v>
      </c>
      <c r="I3769" s="646"/>
      <c r="K3769" s="57"/>
      <c r="L3769" s="57"/>
      <c r="M3769" s="638"/>
      <c r="N3769" s="638"/>
      <c r="O3769" s="57"/>
    </row>
    <row r="3770" spans="1:15">
      <c r="A3770" s="57"/>
      <c r="B3770" s="653">
        <v>46774</v>
      </c>
      <c r="C3770" s="654">
        <f t="shared" si="57"/>
        <v>9671265522</v>
      </c>
      <c r="D3770" s="57"/>
      <c r="E3770" s="57"/>
      <c r="F3770" s="657">
        <v>132575410</v>
      </c>
      <c r="G3770" s="672">
        <v>550973443</v>
      </c>
      <c r="H3770" s="646">
        <v>48729</v>
      </c>
      <c r="I3770" s="646"/>
      <c r="K3770" s="57"/>
      <c r="L3770" s="57"/>
      <c r="M3770" s="638"/>
      <c r="N3770" s="638"/>
      <c r="O3770" s="57"/>
    </row>
    <row r="3771" spans="1:15">
      <c r="A3771" s="57"/>
      <c r="B3771" s="653">
        <v>46775</v>
      </c>
      <c r="C3771" s="654">
        <f t="shared" si="57"/>
        <v>10072958763</v>
      </c>
      <c r="D3771" s="57"/>
      <c r="E3771" s="57"/>
      <c r="F3771" s="657">
        <v>534268651</v>
      </c>
      <c r="G3771" s="672">
        <v>550976291</v>
      </c>
      <c r="H3771" s="646">
        <v>46848</v>
      </c>
      <c r="I3771" s="646"/>
      <c r="K3771" s="57"/>
      <c r="L3771" s="57"/>
      <c r="M3771" s="638"/>
      <c r="N3771" s="638"/>
      <c r="O3771" s="57"/>
    </row>
    <row r="3772" spans="1:15">
      <c r="A3772" s="57"/>
      <c r="B3772" s="653">
        <v>46776</v>
      </c>
      <c r="C3772" s="654">
        <f t="shared" si="57"/>
        <v>10054371783</v>
      </c>
      <c r="D3772" s="57"/>
      <c r="E3772" s="57"/>
      <c r="F3772" s="657">
        <v>515681671</v>
      </c>
      <c r="G3772" s="672">
        <v>551140593</v>
      </c>
      <c r="H3772" s="646">
        <v>46593</v>
      </c>
      <c r="I3772" s="646"/>
      <c r="K3772" s="57"/>
      <c r="L3772" s="57"/>
      <c r="M3772" s="638"/>
      <c r="N3772" s="638"/>
      <c r="O3772" s="57"/>
    </row>
    <row r="3773" spans="1:15">
      <c r="A3773" s="57"/>
      <c r="B3773" s="653">
        <v>46777</v>
      </c>
      <c r="C3773" s="654">
        <f t="shared" si="57"/>
        <v>10385832716</v>
      </c>
      <c r="D3773" s="57"/>
      <c r="E3773" s="57"/>
      <c r="F3773" s="657">
        <v>847142604</v>
      </c>
      <c r="G3773" s="672">
        <v>551147244</v>
      </c>
      <c r="H3773" s="646">
        <v>49549</v>
      </c>
      <c r="I3773" s="646"/>
      <c r="K3773" s="57"/>
      <c r="L3773" s="57"/>
      <c r="M3773" s="638"/>
      <c r="N3773" s="638"/>
      <c r="O3773" s="57"/>
    </row>
    <row r="3774" spans="1:15">
      <c r="A3774" s="57"/>
      <c r="B3774" s="653">
        <v>46778</v>
      </c>
      <c r="C3774" s="654">
        <f t="shared" si="57"/>
        <v>10459345504</v>
      </c>
      <c r="D3774" s="57"/>
      <c r="E3774" s="57"/>
      <c r="F3774" s="657">
        <v>920655392</v>
      </c>
      <c r="G3774" s="672">
        <v>551155943</v>
      </c>
      <c r="H3774" s="646">
        <v>49786</v>
      </c>
      <c r="I3774" s="646"/>
      <c r="K3774" s="57"/>
      <c r="L3774" s="57"/>
      <c r="M3774" s="638"/>
      <c r="N3774" s="638"/>
      <c r="O3774" s="57"/>
    </row>
    <row r="3775" spans="1:15">
      <c r="A3775" s="57"/>
      <c r="B3775" s="653">
        <v>46779</v>
      </c>
      <c r="C3775" s="654">
        <f t="shared" si="57"/>
        <v>9999968311</v>
      </c>
      <c r="D3775" s="57"/>
      <c r="E3775" s="57"/>
      <c r="F3775" s="657">
        <v>461278199</v>
      </c>
      <c r="G3775" s="672">
        <v>551197713</v>
      </c>
      <c r="H3775" s="646">
        <v>48610</v>
      </c>
      <c r="I3775" s="646"/>
      <c r="K3775" s="57"/>
      <c r="L3775" s="57"/>
      <c r="M3775" s="638"/>
      <c r="N3775" s="638"/>
      <c r="O3775" s="57"/>
    </row>
    <row r="3776" spans="1:15">
      <c r="A3776" s="57"/>
      <c r="B3776" s="653">
        <v>46780</v>
      </c>
      <c r="C3776" s="654">
        <f t="shared" si="57"/>
        <v>10203079316</v>
      </c>
      <c r="D3776" s="57"/>
      <c r="E3776" s="57"/>
      <c r="F3776" s="657">
        <v>664389204</v>
      </c>
      <c r="G3776" s="672">
        <v>551214155</v>
      </c>
      <c r="H3776" s="646">
        <v>44018</v>
      </c>
      <c r="I3776" s="646"/>
      <c r="K3776" s="57"/>
      <c r="L3776" s="57"/>
      <c r="M3776" s="638"/>
      <c r="N3776" s="638"/>
      <c r="O3776" s="57"/>
    </row>
    <row r="3777" spans="1:15">
      <c r="A3777" s="57"/>
      <c r="B3777" s="653">
        <v>46781</v>
      </c>
      <c r="C3777" s="654">
        <f t="shared" si="57"/>
        <v>10127671493</v>
      </c>
      <c r="D3777" s="57"/>
      <c r="E3777" s="57"/>
      <c r="F3777" s="657">
        <v>588981381</v>
      </c>
      <c r="G3777" s="672">
        <v>551290898</v>
      </c>
      <c r="H3777" s="646">
        <v>45226</v>
      </c>
      <c r="I3777" s="646"/>
      <c r="K3777" s="57"/>
      <c r="L3777" s="57"/>
      <c r="M3777" s="638"/>
      <c r="N3777" s="638"/>
      <c r="O3777" s="57"/>
    </row>
    <row r="3778" spans="1:15">
      <c r="A3778" s="57"/>
      <c r="B3778" s="653">
        <v>46782</v>
      </c>
      <c r="C3778" s="654">
        <f t="shared" si="57"/>
        <v>10156479572</v>
      </c>
      <c r="D3778" s="57"/>
      <c r="E3778" s="57"/>
      <c r="F3778" s="657">
        <v>617789460</v>
      </c>
      <c r="G3778" s="672">
        <v>551382971</v>
      </c>
      <c r="H3778" s="646">
        <v>43941</v>
      </c>
      <c r="I3778" s="646"/>
      <c r="K3778" s="57"/>
      <c r="L3778" s="57"/>
      <c r="M3778" s="638"/>
      <c r="N3778" s="638"/>
      <c r="O3778" s="57"/>
    </row>
    <row r="3779" spans="1:15">
      <c r="A3779" s="57"/>
      <c r="B3779" s="653">
        <v>46783</v>
      </c>
      <c r="C3779" s="654">
        <f t="shared" si="57"/>
        <v>9983660107</v>
      </c>
      <c r="D3779" s="57"/>
      <c r="E3779" s="57"/>
      <c r="F3779" s="657">
        <v>444969995</v>
      </c>
      <c r="G3779" s="672">
        <v>551433725</v>
      </c>
      <c r="H3779" s="646">
        <v>43093</v>
      </c>
      <c r="I3779" s="646"/>
      <c r="K3779" s="57"/>
      <c r="L3779" s="57"/>
      <c r="M3779" s="638"/>
      <c r="N3779" s="638"/>
      <c r="O3779" s="57"/>
    </row>
    <row r="3780" spans="1:15">
      <c r="A3780" s="57"/>
      <c r="B3780" s="653">
        <v>46784</v>
      </c>
      <c r="C3780" s="654">
        <f t="shared" si="57"/>
        <v>10477610299</v>
      </c>
      <c r="D3780" s="57"/>
      <c r="E3780" s="57"/>
      <c r="F3780" s="657">
        <v>938920187</v>
      </c>
      <c r="G3780" s="672">
        <v>551740900</v>
      </c>
      <c r="H3780" s="646">
        <v>49970</v>
      </c>
      <c r="I3780" s="646"/>
      <c r="K3780" s="57"/>
      <c r="L3780" s="57"/>
      <c r="M3780" s="638"/>
      <c r="N3780" s="638"/>
      <c r="O3780" s="57"/>
    </row>
    <row r="3781" spans="1:15">
      <c r="A3781" s="57"/>
      <c r="B3781" s="653">
        <v>46785</v>
      </c>
      <c r="C3781" s="654">
        <f t="shared" si="57"/>
        <v>9721224066</v>
      </c>
      <c r="D3781" s="57"/>
      <c r="E3781" s="57"/>
      <c r="F3781" s="657">
        <v>182533954</v>
      </c>
      <c r="G3781" s="672">
        <v>551873505</v>
      </c>
      <c r="H3781" s="646">
        <v>49080</v>
      </c>
      <c r="I3781" s="646"/>
      <c r="K3781" s="57"/>
      <c r="L3781" s="57"/>
      <c r="M3781" s="638"/>
      <c r="N3781" s="638"/>
      <c r="O3781" s="57"/>
    </row>
    <row r="3782" spans="1:15">
      <c r="A3782" s="57"/>
      <c r="B3782" s="653">
        <v>46786</v>
      </c>
      <c r="C3782" s="654">
        <f t="shared" si="57"/>
        <v>10410912637</v>
      </c>
      <c r="D3782" s="57"/>
      <c r="E3782" s="57"/>
      <c r="F3782" s="657">
        <v>872222525</v>
      </c>
      <c r="G3782" s="672">
        <v>552013773</v>
      </c>
      <c r="H3782" s="646">
        <v>43766</v>
      </c>
      <c r="I3782" s="646"/>
      <c r="K3782" s="57"/>
      <c r="L3782" s="57"/>
      <c r="M3782" s="638"/>
      <c r="N3782" s="638"/>
      <c r="O3782" s="57"/>
    </row>
    <row r="3783" spans="1:15">
      <c r="A3783" s="57"/>
      <c r="B3783" s="653">
        <v>46787</v>
      </c>
      <c r="C3783" s="654">
        <f t="shared" si="57"/>
        <v>10442414576</v>
      </c>
      <c r="D3783" s="57"/>
      <c r="E3783" s="57"/>
      <c r="F3783" s="657">
        <v>903724464</v>
      </c>
      <c r="G3783" s="672">
        <v>552373365</v>
      </c>
      <c r="H3783" s="646">
        <v>48266</v>
      </c>
      <c r="I3783" s="646"/>
      <c r="K3783" s="57"/>
      <c r="L3783" s="57"/>
      <c r="M3783" s="638"/>
      <c r="N3783" s="638"/>
      <c r="O3783" s="57"/>
    </row>
    <row r="3784" spans="1:15">
      <c r="A3784" s="57"/>
      <c r="B3784" s="653">
        <v>46788</v>
      </c>
      <c r="C3784" s="654">
        <f t="shared" si="57"/>
        <v>10006319538</v>
      </c>
      <c r="D3784" s="57"/>
      <c r="E3784" s="57"/>
      <c r="F3784" s="657">
        <v>467629426</v>
      </c>
      <c r="G3784" s="672">
        <v>552622897</v>
      </c>
      <c r="H3784" s="646">
        <v>50402</v>
      </c>
      <c r="I3784" s="646"/>
      <c r="K3784" s="57"/>
      <c r="L3784" s="57"/>
      <c r="M3784" s="638"/>
      <c r="N3784" s="638"/>
      <c r="O3784" s="57"/>
    </row>
    <row r="3785" spans="1:15">
      <c r="A3785" s="57"/>
      <c r="B3785" s="653">
        <v>46789</v>
      </c>
      <c r="C3785" s="654">
        <f t="shared" si="57"/>
        <v>10361369080</v>
      </c>
      <c r="D3785" s="57"/>
      <c r="E3785" s="57"/>
      <c r="F3785" s="657">
        <v>822678968</v>
      </c>
      <c r="G3785" s="672">
        <v>552735345</v>
      </c>
      <c r="H3785" s="646">
        <v>47393</v>
      </c>
      <c r="I3785" s="646"/>
      <c r="K3785" s="57"/>
      <c r="L3785" s="57"/>
      <c r="M3785" s="638"/>
      <c r="N3785" s="638"/>
      <c r="O3785" s="57"/>
    </row>
    <row r="3786" spans="1:15">
      <c r="A3786" s="57"/>
      <c r="B3786" s="653">
        <v>46790</v>
      </c>
      <c r="C3786" s="654">
        <f t="shared" si="57"/>
        <v>10146271598</v>
      </c>
      <c r="D3786" s="57"/>
      <c r="E3786" s="57"/>
      <c r="F3786" s="657">
        <v>607581486</v>
      </c>
      <c r="G3786" s="672">
        <v>552745672</v>
      </c>
      <c r="H3786" s="646">
        <v>49479</v>
      </c>
      <c r="I3786" s="646"/>
      <c r="K3786" s="57"/>
      <c r="L3786" s="57"/>
      <c r="M3786" s="638"/>
      <c r="N3786" s="638"/>
      <c r="O3786" s="57"/>
    </row>
    <row r="3787" spans="1:15">
      <c r="A3787" s="57"/>
      <c r="B3787" s="653">
        <v>46791</v>
      </c>
      <c r="C3787" s="654">
        <f t="shared" si="57"/>
        <v>9983746796</v>
      </c>
      <c r="D3787" s="57"/>
      <c r="E3787" s="57"/>
      <c r="F3787" s="657">
        <v>445056684</v>
      </c>
      <c r="G3787" s="672">
        <v>552761950</v>
      </c>
      <c r="H3787" s="646">
        <v>44867</v>
      </c>
      <c r="I3787" s="646"/>
      <c r="K3787" s="57"/>
      <c r="L3787" s="57"/>
      <c r="M3787" s="638"/>
      <c r="N3787" s="638"/>
      <c r="O3787" s="57"/>
    </row>
    <row r="3788" spans="1:15">
      <c r="A3788" s="57"/>
      <c r="B3788" s="653">
        <v>46792</v>
      </c>
      <c r="C3788" s="654">
        <f t="shared" si="57"/>
        <v>9818908184</v>
      </c>
      <c r="D3788" s="57"/>
      <c r="E3788" s="57"/>
      <c r="F3788" s="657">
        <v>280218072</v>
      </c>
      <c r="G3788" s="672">
        <v>552789709</v>
      </c>
      <c r="H3788" s="646">
        <v>48592</v>
      </c>
      <c r="I3788" s="646"/>
      <c r="K3788" s="57"/>
      <c r="L3788" s="57"/>
      <c r="M3788" s="638"/>
      <c r="N3788" s="638"/>
      <c r="O3788" s="57"/>
    </row>
    <row r="3789" spans="1:15">
      <c r="A3789" s="57"/>
      <c r="B3789" s="653">
        <v>46793</v>
      </c>
      <c r="C3789" s="654">
        <f t="shared" si="57"/>
        <v>10170470243</v>
      </c>
      <c r="D3789" s="57"/>
      <c r="E3789" s="57"/>
      <c r="F3789" s="657">
        <v>631780131</v>
      </c>
      <c r="G3789" s="672">
        <v>552988507</v>
      </c>
      <c r="H3789" s="646">
        <v>45697</v>
      </c>
      <c r="I3789" s="646"/>
      <c r="K3789" s="57"/>
      <c r="L3789" s="57"/>
      <c r="M3789" s="638"/>
      <c r="N3789" s="638"/>
      <c r="O3789" s="57"/>
    </row>
    <row r="3790" spans="1:15">
      <c r="A3790" s="57"/>
      <c r="B3790" s="653">
        <v>46794</v>
      </c>
      <c r="C3790" s="654">
        <f t="shared" si="57"/>
        <v>9663900699</v>
      </c>
      <c r="D3790" s="57"/>
      <c r="E3790" s="57"/>
      <c r="F3790" s="657">
        <v>125210587</v>
      </c>
      <c r="G3790" s="672">
        <v>553007903</v>
      </c>
      <c r="H3790" s="646">
        <v>45879</v>
      </c>
      <c r="I3790" s="646"/>
      <c r="K3790" s="57"/>
      <c r="L3790" s="57"/>
      <c r="M3790" s="638"/>
      <c r="N3790" s="638"/>
      <c r="O3790" s="57"/>
    </row>
    <row r="3791" spans="1:15">
      <c r="A3791" s="57"/>
      <c r="B3791" s="653">
        <v>46795</v>
      </c>
      <c r="C3791" s="654">
        <f t="shared" si="57"/>
        <v>10519526191</v>
      </c>
      <c r="D3791" s="57"/>
      <c r="E3791" s="57"/>
      <c r="F3791" s="657">
        <v>980836079</v>
      </c>
      <c r="G3791" s="672">
        <v>553133683</v>
      </c>
      <c r="H3791" s="646">
        <v>49873</v>
      </c>
      <c r="I3791" s="646"/>
      <c r="K3791" s="57"/>
      <c r="L3791" s="57"/>
      <c r="M3791" s="638"/>
      <c r="N3791" s="638"/>
      <c r="O3791" s="57"/>
    </row>
    <row r="3792" spans="1:15">
      <c r="A3792" s="57"/>
      <c r="B3792" s="653">
        <v>46796</v>
      </c>
      <c r="C3792" s="654">
        <f t="shared" si="57"/>
        <v>10116818748</v>
      </c>
      <c r="D3792" s="57"/>
      <c r="E3792" s="57"/>
      <c r="F3792" s="657">
        <v>578128636</v>
      </c>
      <c r="G3792" s="672">
        <v>553211482</v>
      </c>
      <c r="H3792" s="646">
        <v>49762</v>
      </c>
      <c r="I3792" s="646"/>
      <c r="K3792" s="57"/>
      <c r="L3792" s="57"/>
      <c r="M3792" s="638"/>
      <c r="N3792" s="638"/>
      <c r="O3792" s="57"/>
    </row>
    <row r="3793" spans="1:15">
      <c r="A3793" s="57"/>
      <c r="B3793" s="653">
        <v>46797</v>
      </c>
      <c r="C3793" s="654">
        <f t="shared" si="57"/>
        <v>9728922137</v>
      </c>
      <c r="D3793" s="57"/>
      <c r="E3793" s="57"/>
      <c r="F3793" s="657">
        <v>190232025</v>
      </c>
      <c r="G3793" s="672">
        <v>553665616</v>
      </c>
      <c r="H3793" s="646">
        <v>48144</v>
      </c>
      <c r="I3793" s="646"/>
      <c r="K3793" s="57"/>
      <c r="L3793" s="57"/>
      <c r="M3793" s="638"/>
      <c r="N3793" s="638"/>
      <c r="O3793" s="57"/>
    </row>
    <row r="3794" spans="1:15">
      <c r="A3794" s="57"/>
      <c r="B3794" s="653">
        <v>46798</v>
      </c>
      <c r="C3794" s="654">
        <f t="shared" si="57"/>
        <v>9754700310</v>
      </c>
      <c r="D3794" s="57"/>
      <c r="E3794" s="57"/>
      <c r="F3794" s="657">
        <v>216010198</v>
      </c>
      <c r="G3794" s="672">
        <v>553792964</v>
      </c>
      <c r="H3794" s="646">
        <v>47700</v>
      </c>
      <c r="I3794" s="646"/>
      <c r="K3794" s="57"/>
      <c r="L3794" s="57"/>
      <c r="M3794" s="638"/>
      <c r="N3794" s="638"/>
      <c r="O3794" s="57"/>
    </row>
    <row r="3795" spans="1:15">
      <c r="A3795" s="57"/>
      <c r="B3795" s="653">
        <v>46799</v>
      </c>
      <c r="C3795" s="654">
        <f t="shared" si="57"/>
        <v>10106121807</v>
      </c>
      <c r="D3795" s="57"/>
      <c r="E3795" s="57"/>
      <c r="F3795" s="657">
        <v>567431695</v>
      </c>
      <c r="G3795" s="672">
        <v>553859147</v>
      </c>
      <c r="H3795" s="646">
        <v>49929</v>
      </c>
      <c r="I3795" s="646"/>
      <c r="K3795" s="57"/>
      <c r="L3795" s="57"/>
      <c r="M3795" s="638"/>
      <c r="N3795" s="638"/>
      <c r="O3795" s="57"/>
    </row>
    <row r="3796" spans="1:15">
      <c r="A3796" s="57"/>
      <c r="B3796" s="653">
        <v>46800</v>
      </c>
      <c r="C3796" s="654">
        <f t="shared" si="57"/>
        <v>9956142604</v>
      </c>
      <c r="D3796" s="57"/>
      <c r="E3796" s="57"/>
      <c r="F3796" s="657">
        <v>417452492</v>
      </c>
      <c r="G3796" s="672">
        <v>553870293</v>
      </c>
      <c r="H3796" s="646">
        <v>44855</v>
      </c>
      <c r="I3796" s="646"/>
      <c r="K3796" s="57"/>
      <c r="L3796" s="57"/>
      <c r="M3796" s="638"/>
      <c r="N3796" s="638"/>
      <c r="O3796" s="57"/>
    </row>
    <row r="3797" spans="1:15">
      <c r="A3797" s="57"/>
      <c r="B3797" s="653">
        <v>46801</v>
      </c>
      <c r="C3797" s="654">
        <f t="shared" si="57"/>
        <v>10056569157</v>
      </c>
      <c r="D3797" s="57"/>
      <c r="E3797" s="57"/>
      <c r="F3797" s="657">
        <v>517879045</v>
      </c>
      <c r="G3797" s="672">
        <v>553886874</v>
      </c>
      <c r="H3797" s="646">
        <v>45458</v>
      </c>
      <c r="I3797" s="646"/>
      <c r="K3797" s="57"/>
      <c r="L3797" s="57"/>
      <c r="M3797" s="638"/>
      <c r="N3797" s="638"/>
      <c r="O3797" s="57"/>
    </row>
    <row r="3798" spans="1:15">
      <c r="A3798" s="57"/>
      <c r="B3798" s="653">
        <v>46802</v>
      </c>
      <c r="C3798" s="654">
        <f t="shared" si="57"/>
        <v>10191031354</v>
      </c>
      <c r="D3798" s="57"/>
      <c r="E3798" s="57"/>
      <c r="F3798" s="657">
        <v>652341242</v>
      </c>
      <c r="G3798" s="672">
        <v>553891702</v>
      </c>
      <c r="H3798" s="646">
        <v>46493</v>
      </c>
      <c r="I3798" s="646"/>
      <c r="K3798" s="57"/>
      <c r="L3798" s="57"/>
      <c r="M3798" s="638"/>
      <c r="N3798" s="638"/>
      <c r="O3798" s="57"/>
    </row>
    <row r="3799" spans="1:15">
      <c r="A3799" s="57"/>
      <c r="B3799" s="653">
        <v>46803</v>
      </c>
      <c r="C3799" s="654">
        <f t="shared" si="57"/>
        <v>10507964261</v>
      </c>
      <c r="D3799" s="57"/>
      <c r="E3799" s="57"/>
      <c r="F3799" s="657">
        <v>969274149</v>
      </c>
      <c r="G3799" s="672">
        <v>554579268</v>
      </c>
      <c r="H3799" s="646">
        <v>45583</v>
      </c>
      <c r="I3799" s="646"/>
      <c r="K3799" s="57"/>
      <c r="L3799" s="57"/>
      <c r="M3799" s="638"/>
      <c r="N3799" s="638"/>
      <c r="O3799" s="57"/>
    </row>
    <row r="3800" spans="1:15">
      <c r="A3800" s="57"/>
      <c r="B3800" s="653">
        <v>46804</v>
      </c>
      <c r="C3800" s="654">
        <f t="shared" si="57"/>
        <v>10006793697</v>
      </c>
      <c r="D3800" s="57"/>
      <c r="E3800" s="57"/>
      <c r="F3800" s="657">
        <v>468103585</v>
      </c>
      <c r="G3800" s="672">
        <v>554660267</v>
      </c>
      <c r="H3800" s="646">
        <v>50212</v>
      </c>
      <c r="I3800" s="646"/>
      <c r="K3800" s="57"/>
      <c r="L3800" s="57"/>
      <c r="M3800" s="638"/>
      <c r="N3800" s="638"/>
      <c r="O3800" s="57"/>
    </row>
    <row r="3801" spans="1:15">
      <c r="A3801" s="57"/>
      <c r="B3801" s="653">
        <v>46805</v>
      </c>
      <c r="C3801" s="654">
        <f t="shared" si="57"/>
        <v>9750204309</v>
      </c>
      <c r="D3801" s="57"/>
      <c r="E3801" s="57"/>
      <c r="F3801" s="657">
        <v>211514197</v>
      </c>
      <c r="G3801" s="672">
        <v>554783771</v>
      </c>
      <c r="H3801" s="646">
        <v>47855</v>
      </c>
      <c r="I3801" s="646"/>
      <c r="K3801" s="57"/>
      <c r="L3801" s="57"/>
      <c r="M3801" s="638"/>
      <c r="N3801" s="638"/>
      <c r="O3801" s="57"/>
    </row>
    <row r="3802" spans="1:15">
      <c r="A3802" s="57"/>
      <c r="B3802" s="653">
        <v>46806</v>
      </c>
      <c r="C3802" s="654">
        <f t="shared" si="57"/>
        <v>9710290555</v>
      </c>
      <c r="D3802" s="57"/>
      <c r="E3802" s="57"/>
      <c r="F3802" s="657">
        <v>171600443</v>
      </c>
      <c r="G3802" s="672">
        <v>554908758</v>
      </c>
      <c r="H3802" s="646">
        <v>44536</v>
      </c>
      <c r="I3802" s="646"/>
      <c r="K3802" s="57"/>
      <c r="L3802" s="57"/>
      <c r="M3802" s="638"/>
      <c r="N3802" s="638"/>
      <c r="O3802" s="57"/>
    </row>
    <row r="3803" spans="1:15">
      <c r="A3803" s="57"/>
      <c r="B3803" s="653">
        <v>46807</v>
      </c>
      <c r="C3803" s="654">
        <f t="shared" si="57"/>
        <v>10452470749</v>
      </c>
      <c r="D3803" s="57"/>
      <c r="E3803" s="57"/>
      <c r="F3803" s="657">
        <v>913780637</v>
      </c>
      <c r="G3803" s="672">
        <v>555039223</v>
      </c>
      <c r="H3803" s="646">
        <v>44073</v>
      </c>
      <c r="I3803" s="646"/>
      <c r="K3803" s="57"/>
      <c r="L3803" s="57"/>
      <c r="M3803" s="638"/>
      <c r="N3803" s="638"/>
      <c r="O3803" s="57"/>
    </row>
    <row r="3804" spans="1:15">
      <c r="A3804" s="57"/>
      <c r="B3804" s="653">
        <v>46808</v>
      </c>
      <c r="C3804" s="654">
        <f t="shared" si="57"/>
        <v>9839013029</v>
      </c>
      <c r="D3804" s="57"/>
      <c r="E3804" s="57"/>
      <c r="F3804" s="657">
        <v>300322917</v>
      </c>
      <c r="G3804" s="672">
        <v>555068793</v>
      </c>
      <c r="H3804" s="646">
        <v>47825</v>
      </c>
      <c r="I3804" s="646"/>
      <c r="K3804" s="57"/>
      <c r="L3804" s="57"/>
      <c r="M3804" s="638"/>
      <c r="N3804" s="638"/>
      <c r="O3804" s="57"/>
    </row>
    <row r="3805" spans="1:15">
      <c r="A3805" s="57"/>
      <c r="B3805" s="653">
        <v>46809</v>
      </c>
      <c r="C3805" s="654">
        <f t="shared" si="57"/>
        <v>10432336425</v>
      </c>
      <c r="D3805" s="57"/>
      <c r="E3805" s="57"/>
      <c r="F3805" s="657">
        <v>893646313</v>
      </c>
      <c r="G3805" s="672">
        <v>555088768</v>
      </c>
      <c r="H3805" s="646">
        <v>46905</v>
      </c>
      <c r="I3805" s="646"/>
      <c r="K3805" s="57"/>
      <c r="L3805" s="57"/>
      <c r="M3805" s="638"/>
      <c r="N3805" s="638"/>
      <c r="O3805" s="57"/>
    </row>
    <row r="3806" spans="1:15">
      <c r="A3806" s="57"/>
      <c r="B3806" s="653">
        <v>46810</v>
      </c>
      <c r="C3806" s="654">
        <f t="shared" si="57"/>
        <v>9884490069</v>
      </c>
      <c r="D3806" s="57"/>
      <c r="E3806" s="57"/>
      <c r="F3806" s="657">
        <v>345799957</v>
      </c>
      <c r="G3806" s="672">
        <v>555143872</v>
      </c>
      <c r="H3806" s="646">
        <v>49776</v>
      </c>
      <c r="I3806" s="646"/>
      <c r="K3806" s="57"/>
      <c r="L3806" s="57"/>
      <c r="M3806" s="638"/>
      <c r="N3806" s="638"/>
      <c r="O3806" s="57"/>
    </row>
    <row r="3807" spans="1:15">
      <c r="A3807" s="57"/>
      <c r="B3807" s="653">
        <v>46811</v>
      </c>
      <c r="C3807" s="654">
        <f t="shared" si="57"/>
        <v>9956777708</v>
      </c>
      <c r="D3807" s="57"/>
      <c r="E3807" s="57"/>
      <c r="F3807" s="657">
        <v>418087596</v>
      </c>
      <c r="G3807" s="672">
        <v>555199660</v>
      </c>
      <c r="H3807" s="646">
        <v>43569</v>
      </c>
      <c r="I3807" s="646"/>
      <c r="K3807" s="57"/>
      <c r="L3807" s="57"/>
      <c r="M3807" s="638"/>
      <c r="N3807" s="638"/>
      <c r="O3807" s="57"/>
    </row>
    <row r="3808" spans="1:15">
      <c r="A3808" s="57"/>
      <c r="B3808" s="653">
        <v>46812</v>
      </c>
      <c r="C3808" s="654">
        <f t="shared" ref="C3808:C3871" si="58">F3808+(F$88*28679+98765)+(G$88*6587+87654)+(E$88*9537+76543)+(J$88*5713+4528)</f>
        <v>9957199607</v>
      </c>
      <c r="D3808" s="57"/>
      <c r="E3808" s="57"/>
      <c r="F3808" s="657">
        <v>418509495</v>
      </c>
      <c r="G3808" s="672">
        <v>555244603</v>
      </c>
      <c r="H3808" s="646">
        <v>47655</v>
      </c>
      <c r="I3808" s="646"/>
      <c r="K3808" s="57"/>
      <c r="L3808" s="57"/>
      <c r="M3808" s="638"/>
      <c r="N3808" s="638"/>
      <c r="O3808" s="57"/>
    </row>
    <row r="3809" spans="1:15">
      <c r="A3809" s="57"/>
      <c r="B3809" s="653">
        <v>46813</v>
      </c>
      <c r="C3809" s="654">
        <f t="shared" si="58"/>
        <v>9938003704</v>
      </c>
      <c r="D3809" s="57"/>
      <c r="E3809" s="57"/>
      <c r="F3809" s="657">
        <v>399313592</v>
      </c>
      <c r="G3809" s="672">
        <v>555471918</v>
      </c>
      <c r="H3809" s="646">
        <v>44411</v>
      </c>
      <c r="I3809" s="646"/>
      <c r="K3809" s="57"/>
      <c r="L3809" s="57"/>
      <c r="M3809" s="638"/>
      <c r="N3809" s="638"/>
      <c r="O3809" s="57"/>
    </row>
    <row r="3810" spans="1:15">
      <c r="A3810" s="57"/>
      <c r="B3810" s="653">
        <v>46814</v>
      </c>
      <c r="C3810" s="654">
        <f t="shared" si="58"/>
        <v>10297737985</v>
      </c>
      <c r="D3810" s="57"/>
      <c r="E3810" s="57"/>
      <c r="F3810" s="657">
        <v>759047873</v>
      </c>
      <c r="G3810" s="672">
        <v>555492505</v>
      </c>
      <c r="H3810" s="646">
        <v>43492</v>
      </c>
      <c r="I3810" s="646"/>
      <c r="K3810" s="57"/>
      <c r="L3810" s="57"/>
      <c r="M3810" s="638"/>
      <c r="N3810" s="638"/>
      <c r="O3810" s="57"/>
    </row>
    <row r="3811" spans="1:15">
      <c r="A3811" s="57"/>
      <c r="B3811" s="653">
        <v>46815</v>
      </c>
      <c r="C3811" s="654">
        <f t="shared" si="58"/>
        <v>10450475792</v>
      </c>
      <c r="D3811" s="57"/>
      <c r="E3811" s="57"/>
      <c r="F3811" s="657">
        <v>911785680</v>
      </c>
      <c r="G3811" s="672">
        <v>556256203</v>
      </c>
      <c r="H3811" s="646">
        <v>49847</v>
      </c>
      <c r="I3811" s="646"/>
      <c r="K3811" s="57"/>
      <c r="L3811" s="57"/>
      <c r="M3811" s="638"/>
      <c r="N3811" s="638"/>
      <c r="O3811" s="57"/>
    </row>
    <row r="3812" spans="1:15">
      <c r="A3812" s="57"/>
      <c r="B3812" s="653">
        <v>46816</v>
      </c>
      <c r="C3812" s="654">
        <f t="shared" si="58"/>
        <v>10131118844</v>
      </c>
      <c r="D3812" s="57"/>
      <c r="E3812" s="57"/>
      <c r="F3812" s="657">
        <v>592428732</v>
      </c>
      <c r="G3812" s="672">
        <v>556262671</v>
      </c>
      <c r="H3812" s="646">
        <v>49204</v>
      </c>
      <c r="I3812" s="646"/>
      <c r="K3812" s="57"/>
      <c r="L3812" s="57"/>
      <c r="M3812" s="638"/>
      <c r="N3812" s="638"/>
      <c r="O3812" s="57"/>
    </row>
    <row r="3813" spans="1:15">
      <c r="A3813" s="57"/>
      <c r="B3813" s="653">
        <v>46817</v>
      </c>
      <c r="C3813" s="654">
        <f t="shared" si="58"/>
        <v>10221972161</v>
      </c>
      <c r="D3813" s="57"/>
      <c r="E3813" s="57"/>
      <c r="F3813" s="657">
        <v>683282049</v>
      </c>
      <c r="G3813" s="672">
        <v>556263784</v>
      </c>
      <c r="H3813" s="646">
        <v>46437</v>
      </c>
      <c r="I3813" s="646"/>
      <c r="K3813" s="57"/>
      <c r="L3813" s="57"/>
      <c r="M3813" s="638"/>
      <c r="N3813" s="638"/>
      <c r="O3813" s="57"/>
    </row>
    <row r="3814" spans="1:15">
      <c r="A3814" s="57"/>
      <c r="B3814" s="653">
        <v>46818</v>
      </c>
      <c r="C3814" s="654">
        <f t="shared" si="58"/>
        <v>10402300881</v>
      </c>
      <c r="D3814" s="57"/>
      <c r="E3814" s="57"/>
      <c r="F3814" s="657">
        <v>863610769</v>
      </c>
      <c r="G3814" s="672">
        <v>556363698</v>
      </c>
      <c r="H3814" s="646">
        <v>49497</v>
      </c>
      <c r="I3814" s="646"/>
      <c r="K3814" s="57"/>
      <c r="L3814" s="57"/>
      <c r="M3814" s="638"/>
      <c r="N3814" s="638"/>
      <c r="O3814" s="57"/>
    </row>
    <row r="3815" spans="1:15">
      <c r="A3815" s="57"/>
      <c r="B3815" s="653">
        <v>46819</v>
      </c>
      <c r="C3815" s="654">
        <f t="shared" si="58"/>
        <v>10075773702</v>
      </c>
      <c r="D3815" s="57"/>
      <c r="E3815" s="57"/>
      <c r="F3815" s="657">
        <v>537083590</v>
      </c>
      <c r="G3815" s="672">
        <v>556553116</v>
      </c>
      <c r="H3815" s="646">
        <v>47553</v>
      </c>
      <c r="I3815" s="646"/>
      <c r="K3815" s="57"/>
      <c r="L3815" s="57"/>
      <c r="M3815" s="638"/>
      <c r="N3815" s="638"/>
      <c r="O3815" s="57"/>
    </row>
    <row r="3816" spans="1:15">
      <c r="A3816" s="57"/>
      <c r="B3816" s="653">
        <v>46820</v>
      </c>
      <c r="C3816" s="654">
        <f t="shared" si="58"/>
        <v>10144930611</v>
      </c>
      <c r="D3816" s="57"/>
      <c r="E3816" s="57"/>
      <c r="F3816" s="657">
        <v>606240499</v>
      </c>
      <c r="G3816" s="672">
        <v>556629087</v>
      </c>
      <c r="H3816" s="646">
        <v>49741</v>
      </c>
      <c r="I3816" s="646"/>
      <c r="K3816" s="57"/>
      <c r="L3816" s="57"/>
      <c r="M3816" s="638"/>
      <c r="N3816" s="638"/>
      <c r="O3816" s="57"/>
    </row>
    <row r="3817" spans="1:15">
      <c r="A3817" s="57"/>
      <c r="B3817" s="653">
        <v>46821</v>
      </c>
      <c r="C3817" s="654">
        <f t="shared" si="58"/>
        <v>10136682523</v>
      </c>
      <c r="D3817" s="57"/>
      <c r="E3817" s="57"/>
      <c r="F3817" s="657">
        <v>597992411</v>
      </c>
      <c r="G3817" s="672">
        <v>556678227</v>
      </c>
      <c r="H3817" s="646">
        <v>43013</v>
      </c>
      <c r="I3817" s="646"/>
      <c r="K3817" s="57"/>
      <c r="L3817" s="57"/>
      <c r="M3817" s="638"/>
      <c r="N3817" s="638"/>
      <c r="O3817" s="57"/>
    </row>
    <row r="3818" spans="1:15">
      <c r="A3818" s="57"/>
      <c r="B3818" s="653">
        <v>46822</v>
      </c>
      <c r="C3818" s="654">
        <f t="shared" si="58"/>
        <v>9740244381</v>
      </c>
      <c r="D3818" s="57"/>
      <c r="E3818" s="57"/>
      <c r="F3818" s="657">
        <v>201554269</v>
      </c>
      <c r="G3818" s="672">
        <v>556751636</v>
      </c>
      <c r="H3818" s="646">
        <v>49321</v>
      </c>
      <c r="I3818" s="646"/>
      <c r="K3818" s="57"/>
      <c r="L3818" s="57"/>
      <c r="M3818" s="638"/>
      <c r="N3818" s="638"/>
      <c r="O3818" s="57"/>
    </row>
    <row r="3819" spans="1:15">
      <c r="A3819" s="57"/>
      <c r="B3819" s="653">
        <v>46823</v>
      </c>
      <c r="C3819" s="654">
        <f t="shared" si="58"/>
        <v>10208127300</v>
      </c>
      <c r="D3819" s="57"/>
      <c r="E3819" s="57"/>
      <c r="F3819" s="657">
        <v>669437188</v>
      </c>
      <c r="G3819" s="672">
        <v>556968669</v>
      </c>
      <c r="H3819" s="646">
        <v>46373</v>
      </c>
      <c r="I3819" s="646"/>
      <c r="K3819" s="57"/>
      <c r="L3819" s="57"/>
      <c r="M3819" s="638"/>
      <c r="N3819" s="638"/>
      <c r="O3819" s="57"/>
    </row>
    <row r="3820" spans="1:15">
      <c r="A3820" s="57"/>
      <c r="B3820" s="653">
        <v>46824</v>
      </c>
      <c r="C3820" s="654">
        <f t="shared" si="58"/>
        <v>10237246389</v>
      </c>
      <c r="D3820" s="57"/>
      <c r="E3820" s="57"/>
      <c r="F3820" s="657">
        <v>698556277</v>
      </c>
      <c r="G3820" s="672">
        <v>556999764</v>
      </c>
      <c r="H3820" s="646">
        <v>44642</v>
      </c>
      <c r="I3820" s="646"/>
      <c r="K3820" s="57"/>
      <c r="L3820" s="57"/>
      <c r="M3820" s="638"/>
      <c r="N3820" s="638"/>
      <c r="O3820" s="57"/>
    </row>
    <row r="3821" spans="1:15">
      <c r="A3821" s="57"/>
      <c r="B3821" s="653">
        <v>46825</v>
      </c>
      <c r="C3821" s="654">
        <f t="shared" si="58"/>
        <v>10405157206</v>
      </c>
      <c r="D3821" s="57"/>
      <c r="E3821" s="57"/>
      <c r="F3821" s="657">
        <v>866467094</v>
      </c>
      <c r="G3821" s="672">
        <v>557145552</v>
      </c>
      <c r="H3821" s="646">
        <v>48039</v>
      </c>
      <c r="I3821" s="646"/>
      <c r="K3821" s="57"/>
      <c r="L3821" s="57"/>
      <c r="M3821" s="638"/>
      <c r="N3821" s="638"/>
      <c r="O3821" s="57"/>
    </row>
    <row r="3822" spans="1:15">
      <c r="A3822" s="57"/>
      <c r="B3822" s="653">
        <v>46826</v>
      </c>
      <c r="C3822" s="654">
        <f t="shared" si="58"/>
        <v>9917714526</v>
      </c>
      <c r="D3822" s="57"/>
      <c r="E3822" s="57"/>
      <c r="F3822" s="657">
        <v>379024414</v>
      </c>
      <c r="G3822" s="672">
        <v>557286022</v>
      </c>
      <c r="H3822" s="646">
        <v>44486</v>
      </c>
      <c r="I3822" s="646"/>
      <c r="K3822" s="57"/>
      <c r="L3822" s="57"/>
      <c r="M3822" s="638"/>
      <c r="N3822" s="638"/>
      <c r="O3822" s="57"/>
    </row>
    <row r="3823" spans="1:15">
      <c r="A3823" s="57"/>
      <c r="B3823" s="653">
        <v>46827</v>
      </c>
      <c r="C3823" s="654">
        <f t="shared" si="58"/>
        <v>9906552685</v>
      </c>
      <c r="D3823" s="57"/>
      <c r="E3823" s="57"/>
      <c r="F3823" s="657">
        <v>367862573</v>
      </c>
      <c r="G3823" s="672">
        <v>557325424</v>
      </c>
      <c r="H3823" s="646">
        <v>47179</v>
      </c>
      <c r="I3823" s="646"/>
      <c r="K3823" s="57"/>
      <c r="L3823" s="57"/>
      <c r="M3823" s="638"/>
      <c r="N3823" s="638"/>
      <c r="O3823" s="57"/>
    </row>
    <row r="3824" spans="1:15">
      <c r="A3824" s="57"/>
      <c r="B3824" s="653">
        <v>46828</v>
      </c>
      <c r="C3824" s="654">
        <f t="shared" si="58"/>
        <v>10259629450</v>
      </c>
      <c r="D3824" s="57"/>
      <c r="E3824" s="57"/>
      <c r="F3824" s="657">
        <v>720939338</v>
      </c>
      <c r="G3824" s="672">
        <v>557334005</v>
      </c>
      <c r="H3824" s="646">
        <v>45659</v>
      </c>
      <c r="I3824" s="646"/>
      <c r="K3824" s="57"/>
      <c r="L3824" s="57"/>
      <c r="M3824" s="638"/>
      <c r="N3824" s="638"/>
      <c r="O3824" s="57"/>
    </row>
    <row r="3825" spans="1:15">
      <c r="A3825" s="57"/>
      <c r="B3825" s="653">
        <v>46829</v>
      </c>
      <c r="C3825" s="654">
        <f t="shared" si="58"/>
        <v>10267871883</v>
      </c>
      <c r="D3825" s="57"/>
      <c r="E3825" s="57"/>
      <c r="F3825" s="657">
        <v>729181771</v>
      </c>
      <c r="G3825" s="672">
        <v>557375168</v>
      </c>
      <c r="H3825" s="646">
        <v>48402</v>
      </c>
      <c r="I3825" s="646"/>
      <c r="K3825" s="57"/>
      <c r="L3825" s="57"/>
      <c r="M3825" s="638"/>
      <c r="N3825" s="638"/>
      <c r="O3825" s="57"/>
    </row>
    <row r="3826" spans="1:15">
      <c r="A3826" s="57"/>
      <c r="B3826" s="653">
        <v>46830</v>
      </c>
      <c r="C3826" s="654">
        <f t="shared" si="58"/>
        <v>10176216426</v>
      </c>
      <c r="D3826" s="57"/>
      <c r="E3826" s="57"/>
      <c r="F3826" s="657">
        <v>637526314</v>
      </c>
      <c r="G3826" s="672">
        <v>557377672</v>
      </c>
      <c r="H3826" s="646">
        <v>49176</v>
      </c>
      <c r="I3826" s="646"/>
      <c r="K3826" s="57"/>
      <c r="L3826" s="57"/>
      <c r="M3826" s="638"/>
      <c r="N3826" s="638"/>
      <c r="O3826" s="57"/>
    </row>
    <row r="3827" spans="1:15">
      <c r="A3827" s="57"/>
      <c r="B3827" s="653">
        <v>46831</v>
      </c>
      <c r="C3827" s="654">
        <f t="shared" si="58"/>
        <v>9793227971</v>
      </c>
      <c r="D3827" s="57"/>
      <c r="E3827" s="57"/>
      <c r="F3827" s="657">
        <v>254537859</v>
      </c>
      <c r="G3827" s="672">
        <v>557397890</v>
      </c>
      <c r="H3827" s="646">
        <v>45669</v>
      </c>
      <c r="I3827" s="646"/>
      <c r="K3827" s="57"/>
      <c r="L3827" s="57"/>
      <c r="M3827" s="638"/>
      <c r="N3827" s="638"/>
      <c r="O3827" s="57"/>
    </row>
    <row r="3828" spans="1:15">
      <c r="A3828" s="57"/>
      <c r="B3828" s="653">
        <v>46832</v>
      </c>
      <c r="C3828" s="654">
        <f t="shared" si="58"/>
        <v>9888039909</v>
      </c>
      <c r="D3828" s="57"/>
      <c r="E3828" s="57"/>
      <c r="F3828" s="657">
        <v>349349797</v>
      </c>
      <c r="G3828" s="672">
        <v>557402776</v>
      </c>
      <c r="H3828" s="646">
        <v>48983</v>
      </c>
      <c r="I3828" s="646"/>
      <c r="K3828" s="57"/>
      <c r="L3828" s="57"/>
      <c r="M3828" s="638"/>
      <c r="N3828" s="638"/>
      <c r="O3828" s="57"/>
    </row>
    <row r="3829" spans="1:15">
      <c r="A3829" s="57"/>
      <c r="B3829" s="653">
        <v>46833</v>
      </c>
      <c r="C3829" s="654">
        <f t="shared" si="58"/>
        <v>9702721873</v>
      </c>
      <c r="D3829" s="57"/>
      <c r="E3829" s="57"/>
      <c r="F3829" s="657">
        <v>164031761</v>
      </c>
      <c r="G3829" s="672">
        <v>557441044</v>
      </c>
      <c r="H3829" s="646">
        <v>46330</v>
      </c>
      <c r="I3829" s="646"/>
      <c r="K3829" s="57"/>
      <c r="L3829" s="57"/>
      <c r="M3829" s="638"/>
      <c r="N3829" s="638"/>
      <c r="O3829" s="57"/>
    </row>
    <row r="3830" spans="1:15">
      <c r="A3830" s="57"/>
      <c r="B3830" s="653">
        <v>46834</v>
      </c>
      <c r="C3830" s="654">
        <f t="shared" si="58"/>
        <v>9932192783</v>
      </c>
      <c r="D3830" s="57"/>
      <c r="E3830" s="57"/>
      <c r="F3830" s="657">
        <v>393502671</v>
      </c>
      <c r="G3830" s="672">
        <v>557557313</v>
      </c>
      <c r="H3830" s="646">
        <v>49355</v>
      </c>
      <c r="I3830" s="646"/>
      <c r="K3830" s="57"/>
      <c r="L3830" s="57"/>
      <c r="M3830" s="638"/>
      <c r="N3830" s="638"/>
      <c r="O3830" s="57"/>
    </row>
    <row r="3831" spans="1:15">
      <c r="A3831" s="57"/>
      <c r="B3831" s="653">
        <v>46835</v>
      </c>
      <c r="C3831" s="654">
        <f t="shared" si="58"/>
        <v>9800575143</v>
      </c>
      <c r="D3831" s="57"/>
      <c r="E3831" s="57"/>
      <c r="F3831" s="657">
        <v>261885031</v>
      </c>
      <c r="G3831" s="672">
        <v>557807861</v>
      </c>
      <c r="H3831" s="646">
        <v>47681</v>
      </c>
      <c r="I3831" s="646"/>
      <c r="K3831" s="57"/>
      <c r="L3831" s="57"/>
      <c r="M3831" s="638"/>
      <c r="N3831" s="638"/>
      <c r="O3831" s="57"/>
    </row>
    <row r="3832" spans="1:15">
      <c r="A3832" s="57"/>
      <c r="B3832" s="653">
        <v>46836</v>
      </c>
      <c r="C3832" s="654">
        <f t="shared" si="58"/>
        <v>9963522225</v>
      </c>
      <c r="D3832" s="57"/>
      <c r="E3832" s="57"/>
      <c r="F3832" s="657">
        <v>424832113</v>
      </c>
      <c r="G3832" s="672">
        <v>557823220</v>
      </c>
      <c r="H3832" s="646">
        <v>43644</v>
      </c>
      <c r="I3832" s="646"/>
      <c r="K3832" s="57"/>
      <c r="L3832" s="57"/>
      <c r="M3832" s="638"/>
      <c r="N3832" s="638"/>
      <c r="O3832" s="57"/>
    </row>
    <row r="3833" spans="1:15">
      <c r="A3833" s="57"/>
      <c r="B3833" s="653">
        <v>46837</v>
      </c>
      <c r="C3833" s="654">
        <f t="shared" si="58"/>
        <v>9735781750</v>
      </c>
      <c r="D3833" s="57"/>
      <c r="E3833" s="57"/>
      <c r="F3833" s="657">
        <v>197091638</v>
      </c>
      <c r="G3833" s="672">
        <v>558202298</v>
      </c>
      <c r="H3833" s="646">
        <v>48117</v>
      </c>
      <c r="I3833" s="646"/>
      <c r="K3833" s="57"/>
      <c r="L3833" s="57"/>
      <c r="M3833" s="638"/>
      <c r="N3833" s="638"/>
      <c r="O3833" s="57"/>
    </row>
    <row r="3834" spans="1:15">
      <c r="A3834" s="57"/>
      <c r="B3834" s="653">
        <v>46838</v>
      </c>
      <c r="C3834" s="654">
        <f t="shared" si="58"/>
        <v>10249059829</v>
      </c>
      <c r="D3834" s="57"/>
      <c r="E3834" s="57"/>
      <c r="F3834" s="657">
        <v>710369717</v>
      </c>
      <c r="G3834" s="672">
        <v>558364529</v>
      </c>
      <c r="H3834" s="646">
        <v>45681</v>
      </c>
      <c r="I3834" s="646"/>
      <c r="K3834" s="57"/>
      <c r="L3834" s="57"/>
      <c r="M3834" s="638"/>
      <c r="N3834" s="638"/>
      <c r="O3834" s="57"/>
    </row>
    <row r="3835" spans="1:15">
      <c r="A3835" s="57"/>
      <c r="B3835" s="653">
        <v>46839</v>
      </c>
      <c r="C3835" s="654">
        <f t="shared" si="58"/>
        <v>9681925773</v>
      </c>
      <c r="D3835" s="57"/>
      <c r="E3835" s="57"/>
      <c r="F3835" s="657">
        <v>143235661</v>
      </c>
      <c r="G3835" s="672">
        <v>558514608</v>
      </c>
      <c r="H3835" s="646">
        <v>45401</v>
      </c>
      <c r="I3835" s="646"/>
      <c r="K3835" s="57"/>
      <c r="L3835" s="57"/>
      <c r="M3835" s="638"/>
      <c r="N3835" s="638"/>
      <c r="O3835" s="57"/>
    </row>
    <row r="3836" spans="1:15">
      <c r="A3836" s="57"/>
      <c r="B3836" s="653">
        <v>46840</v>
      </c>
      <c r="C3836" s="654">
        <f t="shared" si="58"/>
        <v>9939994584</v>
      </c>
      <c r="D3836" s="57"/>
      <c r="E3836" s="57"/>
      <c r="F3836" s="657">
        <v>401304472</v>
      </c>
      <c r="G3836" s="672">
        <v>558657314</v>
      </c>
      <c r="H3836" s="646">
        <v>43668</v>
      </c>
      <c r="I3836" s="646"/>
      <c r="K3836" s="57"/>
      <c r="L3836" s="57"/>
      <c r="M3836" s="638"/>
      <c r="N3836" s="638"/>
      <c r="O3836" s="57"/>
    </row>
    <row r="3837" spans="1:15">
      <c r="A3837" s="57"/>
      <c r="B3837" s="653">
        <v>46841</v>
      </c>
      <c r="C3837" s="654">
        <f t="shared" si="58"/>
        <v>10512714084</v>
      </c>
      <c r="D3837" s="57"/>
      <c r="E3837" s="57"/>
      <c r="F3837" s="657">
        <v>974023972</v>
      </c>
      <c r="G3837" s="672">
        <v>558727109</v>
      </c>
      <c r="H3837" s="646">
        <v>44390</v>
      </c>
      <c r="I3837" s="646"/>
      <c r="K3837" s="57"/>
      <c r="L3837" s="57"/>
      <c r="M3837" s="638"/>
      <c r="N3837" s="638"/>
      <c r="O3837" s="57"/>
    </row>
    <row r="3838" spans="1:15">
      <c r="A3838" s="57"/>
      <c r="B3838" s="653">
        <v>46842</v>
      </c>
      <c r="C3838" s="654">
        <f t="shared" si="58"/>
        <v>10291402977</v>
      </c>
      <c r="D3838" s="57"/>
      <c r="E3838" s="57"/>
      <c r="F3838" s="657">
        <v>752712865</v>
      </c>
      <c r="G3838" s="672">
        <v>558769537</v>
      </c>
      <c r="H3838" s="646">
        <v>46374</v>
      </c>
      <c r="I3838" s="646"/>
      <c r="K3838" s="57"/>
      <c r="L3838" s="57"/>
      <c r="M3838" s="638"/>
      <c r="N3838" s="638"/>
      <c r="O3838" s="57"/>
    </row>
    <row r="3839" spans="1:15">
      <c r="A3839" s="57"/>
      <c r="B3839" s="653">
        <v>46843</v>
      </c>
      <c r="C3839" s="654">
        <f t="shared" si="58"/>
        <v>9708342631</v>
      </c>
      <c r="D3839" s="57"/>
      <c r="E3839" s="57"/>
      <c r="F3839" s="657">
        <v>169652519</v>
      </c>
      <c r="G3839" s="672">
        <v>558817877</v>
      </c>
      <c r="H3839" s="646">
        <v>48553</v>
      </c>
      <c r="I3839" s="646"/>
      <c r="K3839" s="57"/>
      <c r="L3839" s="57"/>
      <c r="M3839" s="638"/>
      <c r="N3839" s="638"/>
      <c r="O3839" s="57"/>
    </row>
    <row r="3840" spans="1:15">
      <c r="A3840" s="57"/>
      <c r="B3840" s="653">
        <v>46844</v>
      </c>
      <c r="C3840" s="654">
        <f t="shared" si="58"/>
        <v>9945019545</v>
      </c>
      <c r="D3840" s="57"/>
      <c r="E3840" s="57"/>
      <c r="F3840" s="657">
        <v>406329433</v>
      </c>
      <c r="G3840" s="672">
        <v>558909671</v>
      </c>
      <c r="H3840" s="646">
        <v>43106</v>
      </c>
      <c r="I3840" s="646"/>
      <c r="K3840" s="57"/>
      <c r="L3840" s="57"/>
      <c r="M3840" s="638"/>
      <c r="N3840" s="638"/>
      <c r="O3840" s="57"/>
    </row>
    <row r="3841" spans="1:15">
      <c r="A3841" s="57"/>
      <c r="B3841" s="653">
        <v>46845</v>
      </c>
      <c r="C3841" s="654">
        <f t="shared" si="58"/>
        <v>10423183077</v>
      </c>
      <c r="D3841" s="57"/>
      <c r="E3841" s="57"/>
      <c r="F3841" s="657">
        <v>884492965</v>
      </c>
      <c r="G3841" s="672">
        <v>559007906</v>
      </c>
      <c r="H3841" s="646">
        <v>44038</v>
      </c>
      <c r="I3841" s="646"/>
      <c r="K3841" s="57"/>
      <c r="L3841" s="57"/>
      <c r="M3841" s="638"/>
      <c r="N3841" s="638"/>
      <c r="O3841" s="57"/>
    </row>
    <row r="3842" spans="1:15">
      <c r="A3842" s="57"/>
      <c r="B3842" s="653">
        <v>46846</v>
      </c>
      <c r="C3842" s="654">
        <f t="shared" si="58"/>
        <v>10068396414</v>
      </c>
      <c r="D3842" s="57"/>
      <c r="E3842" s="57"/>
      <c r="F3842" s="657">
        <v>529706302</v>
      </c>
      <c r="G3842" s="672">
        <v>559039754</v>
      </c>
      <c r="H3842" s="646">
        <v>49877</v>
      </c>
      <c r="I3842" s="646"/>
      <c r="K3842" s="57"/>
      <c r="L3842" s="57"/>
      <c r="M3842" s="638"/>
      <c r="N3842" s="638"/>
      <c r="O3842" s="57"/>
    </row>
    <row r="3843" spans="1:15">
      <c r="A3843" s="57"/>
      <c r="B3843" s="653">
        <v>46847</v>
      </c>
      <c r="C3843" s="654">
        <f t="shared" si="58"/>
        <v>10173089335</v>
      </c>
      <c r="D3843" s="57"/>
      <c r="E3843" s="57"/>
      <c r="F3843" s="657">
        <v>634399223</v>
      </c>
      <c r="G3843" s="672">
        <v>559150917</v>
      </c>
      <c r="H3843" s="646">
        <v>50254</v>
      </c>
      <c r="I3843" s="646"/>
      <c r="K3843" s="57"/>
      <c r="L3843" s="57"/>
      <c r="M3843" s="638"/>
      <c r="N3843" s="638"/>
      <c r="O3843" s="57"/>
    </row>
    <row r="3844" spans="1:15">
      <c r="A3844" s="57"/>
      <c r="B3844" s="653">
        <v>46848</v>
      </c>
      <c r="C3844" s="654">
        <f t="shared" si="58"/>
        <v>10089666403</v>
      </c>
      <c r="D3844" s="57"/>
      <c r="E3844" s="57"/>
      <c r="F3844" s="657">
        <v>550976291</v>
      </c>
      <c r="G3844" s="672">
        <v>559309512</v>
      </c>
      <c r="H3844" s="646">
        <v>43033</v>
      </c>
      <c r="I3844" s="646"/>
      <c r="K3844" s="57"/>
      <c r="L3844" s="57"/>
      <c r="M3844" s="638"/>
      <c r="N3844" s="638"/>
      <c r="O3844" s="57"/>
    </row>
    <row r="3845" spans="1:15">
      <c r="A3845" s="57"/>
      <c r="B3845" s="653">
        <v>46849</v>
      </c>
      <c r="C3845" s="654">
        <f t="shared" si="58"/>
        <v>9744395458</v>
      </c>
      <c r="D3845" s="57"/>
      <c r="E3845" s="57"/>
      <c r="F3845" s="657">
        <v>205705346</v>
      </c>
      <c r="G3845" s="672">
        <v>559566520</v>
      </c>
      <c r="H3845" s="646">
        <v>43640</v>
      </c>
      <c r="I3845" s="646"/>
      <c r="K3845" s="57"/>
      <c r="L3845" s="57"/>
      <c r="M3845" s="638"/>
      <c r="N3845" s="638"/>
      <c r="O3845" s="57"/>
    </row>
    <row r="3846" spans="1:15">
      <c r="A3846" s="57"/>
      <c r="B3846" s="653">
        <v>46850</v>
      </c>
      <c r="C3846" s="654">
        <f t="shared" si="58"/>
        <v>10151217199</v>
      </c>
      <c r="D3846" s="57"/>
      <c r="E3846" s="57"/>
      <c r="F3846" s="657">
        <v>612527087</v>
      </c>
      <c r="G3846" s="672">
        <v>559571850</v>
      </c>
      <c r="H3846" s="646">
        <v>46932</v>
      </c>
      <c r="I3846" s="646"/>
      <c r="K3846" s="57"/>
      <c r="L3846" s="57"/>
      <c r="M3846" s="638"/>
      <c r="N3846" s="638"/>
      <c r="O3846" s="57"/>
    </row>
    <row r="3847" spans="1:15">
      <c r="A3847" s="57"/>
      <c r="B3847" s="653">
        <v>46851</v>
      </c>
      <c r="C3847" s="654">
        <f t="shared" si="58"/>
        <v>9760918240</v>
      </c>
      <c r="D3847" s="57"/>
      <c r="E3847" s="57"/>
      <c r="F3847" s="657">
        <v>222228128</v>
      </c>
      <c r="G3847" s="672">
        <v>559628160</v>
      </c>
      <c r="H3847" s="646">
        <v>43285</v>
      </c>
      <c r="I3847" s="646"/>
      <c r="K3847" s="57"/>
      <c r="L3847" s="57"/>
      <c r="M3847" s="638"/>
      <c r="N3847" s="638"/>
      <c r="O3847" s="57"/>
    </row>
    <row r="3848" spans="1:15">
      <c r="A3848" s="57"/>
      <c r="B3848" s="653">
        <v>46852</v>
      </c>
      <c r="C3848" s="654">
        <f t="shared" si="58"/>
        <v>10075805713</v>
      </c>
      <c r="D3848" s="57"/>
      <c r="E3848" s="57"/>
      <c r="F3848" s="657">
        <v>537115601</v>
      </c>
      <c r="G3848" s="672">
        <v>559714778</v>
      </c>
      <c r="H3848" s="646">
        <v>47047</v>
      </c>
      <c r="I3848" s="646"/>
      <c r="K3848" s="57"/>
      <c r="L3848" s="57"/>
      <c r="M3848" s="638"/>
      <c r="N3848" s="638"/>
      <c r="O3848" s="57"/>
    </row>
    <row r="3849" spans="1:15">
      <c r="A3849" s="57"/>
      <c r="B3849" s="653">
        <v>46853</v>
      </c>
      <c r="C3849" s="654">
        <f t="shared" si="58"/>
        <v>9932782262</v>
      </c>
      <c r="D3849" s="57"/>
      <c r="E3849" s="57"/>
      <c r="F3849" s="657">
        <v>394092150</v>
      </c>
      <c r="G3849" s="672">
        <v>559729504</v>
      </c>
      <c r="H3849" s="646">
        <v>43834</v>
      </c>
      <c r="I3849" s="646"/>
      <c r="K3849" s="57"/>
      <c r="L3849" s="57"/>
      <c r="M3849" s="638"/>
      <c r="N3849" s="638"/>
      <c r="O3849" s="57"/>
    </row>
    <row r="3850" spans="1:15">
      <c r="A3850" s="57"/>
      <c r="B3850" s="653">
        <v>46854</v>
      </c>
      <c r="C3850" s="654">
        <f t="shared" si="58"/>
        <v>9713278666</v>
      </c>
      <c r="D3850" s="57"/>
      <c r="E3850" s="57"/>
      <c r="F3850" s="657">
        <v>174588554</v>
      </c>
      <c r="G3850" s="672">
        <v>559749593</v>
      </c>
      <c r="H3850" s="646">
        <v>46477</v>
      </c>
      <c r="I3850" s="646"/>
      <c r="K3850" s="57"/>
      <c r="L3850" s="57"/>
      <c r="M3850" s="638"/>
      <c r="N3850" s="638"/>
      <c r="O3850" s="57"/>
    </row>
    <row r="3851" spans="1:15">
      <c r="A3851" s="57"/>
      <c r="B3851" s="653">
        <v>46855</v>
      </c>
      <c r="C3851" s="654">
        <f t="shared" si="58"/>
        <v>9725074407</v>
      </c>
      <c r="D3851" s="57"/>
      <c r="E3851" s="57"/>
      <c r="F3851" s="657">
        <v>186384295</v>
      </c>
      <c r="G3851" s="672">
        <v>560021889</v>
      </c>
      <c r="H3851" s="646">
        <v>43742</v>
      </c>
      <c r="I3851" s="646"/>
      <c r="K3851" s="57"/>
      <c r="L3851" s="57"/>
      <c r="M3851" s="638"/>
      <c r="N3851" s="638"/>
      <c r="O3851" s="57"/>
    </row>
    <row r="3852" spans="1:15">
      <c r="A3852" s="57"/>
      <c r="B3852" s="653">
        <v>46856</v>
      </c>
      <c r="C3852" s="654">
        <f t="shared" si="58"/>
        <v>10076993377</v>
      </c>
      <c r="D3852" s="57"/>
      <c r="E3852" s="57"/>
      <c r="F3852" s="657">
        <v>538303265</v>
      </c>
      <c r="G3852" s="672">
        <v>560121214</v>
      </c>
      <c r="H3852" s="646">
        <v>47389</v>
      </c>
      <c r="I3852" s="646"/>
      <c r="K3852" s="57"/>
      <c r="L3852" s="57"/>
      <c r="M3852" s="638"/>
      <c r="N3852" s="638"/>
      <c r="O3852" s="57"/>
    </row>
    <row r="3853" spans="1:15">
      <c r="A3853" s="57"/>
      <c r="B3853" s="653">
        <v>46857</v>
      </c>
      <c r="C3853" s="654">
        <f t="shared" si="58"/>
        <v>10015839921</v>
      </c>
      <c r="D3853" s="57"/>
      <c r="E3853" s="57"/>
      <c r="F3853" s="657">
        <v>477149809</v>
      </c>
      <c r="G3853" s="672">
        <v>560343946</v>
      </c>
      <c r="H3853" s="646">
        <v>45795</v>
      </c>
      <c r="I3853" s="646"/>
      <c r="K3853" s="57"/>
      <c r="L3853" s="57"/>
      <c r="M3853" s="638"/>
      <c r="N3853" s="638"/>
      <c r="O3853" s="57"/>
    </row>
    <row r="3854" spans="1:15">
      <c r="A3854" s="57"/>
      <c r="B3854" s="653">
        <v>46858</v>
      </c>
      <c r="C3854" s="654">
        <f t="shared" si="58"/>
        <v>9715655255</v>
      </c>
      <c r="D3854" s="57"/>
      <c r="E3854" s="57"/>
      <c r="F3854" s="657">
        <v>176965143</v>
      </c>
      <c r="G3854" s="672">
        <v>560385910</v>
      </c>
      <c r="H3854" s="646">
        <v>47963</v>
      </c>
      <c r="I3854" s="646"/>
      <c r="K3854" s="57"/>
      <c r="L3854" s="57"/>
      <c r="M3854" s="638"/>
      <c r="N3854" s="638"/>
      <c r="O3854" s="57"/>
    </row>
    <row r="3855" spans="1:15">
      <c r="A3855" s="57"/>
      <c r="B3855" s="653">
        <v>46859</v>
      </c>
      <c r="C3855" s="654">
        <f t="shared" si="58"/>
        <v>10200923275</v>
      </c>
      <c r="D3855" s="57"/>
      <c r="E3855" s="57"/>
      <c r="F3855" s="657">
        <v>662233163</v>
      </c>
      <c r="G3855" s="672">
        <v>560759388</v>
      </c>
      <c r="H3855" s="646">
        <v>45130</v>
      </c>
      <c r="I3855" s="646"/>
      <c r="K3855" s="57"/>
      <c r="L3855" s="57"/>
      <c r="M3855" s="638"/>
      <c r="N3855" s="638"/>
      <c r="O3855" s="57"/>
    </row>
    <row r="3856" spans="1:15">
      <c r="A3856" s="57"/>
      <c r="B3856" s="653">
        <v>46860</v>
      </c>
      <c r="C3856" s="654">
        <f t="shared" si="58"/>
        <v>10224339733</v>
      </c>
      <c r="D3856" s="57"/>
      <c r="E3856" s="57"/>
      <c r="F3856" s="657">
        <v>685649621</v>
      </c>
      <c r="G3856" s="672">
        <v>560803851</v>
      </c>
      <c r="H3856" s="646">
        <v>47905</v>
      </c>
      <c r="I3856" s="646"/>
      <c r="K3856" s="57"/>
      <c r="L3856" s="57"/>
      <c r="M3856" s="638"/>
      <c r="N3856" s="638"/>
      <c r="O3856" s="57"/>
    </row>
    <row r="3857" spans="1:15">
      <c r="A3857" s="57"/>
      <c r="B3857" s="653">
        <v>46861</v>
      </c>
      <c r="C3857" s="654">
        <f t="shared" si="58"/>
        <v>9688937740</v>
      </c>
      <c r="D3857" s="57"/>
      <c r="E3857" s="57"/>
      <c r="F3857" s="657">
        <v>150247628</v>
      </c>
      <c r="G3857" s="672">
        <v>560849298</v>
      </c>
      <c r="H3857" s="646">
        <v>43262</v>
      </c>
      <c r="I3857" s="646"/>
      <c r="K3857" s="57"/>
      <c r="L3857" s="57"/>
      <c r="M3857" s="638"/>
      <c r="N3857" s="638"/>
      <c r="O3857" s="57"/>
    </row>
    <row r="3858" spans="1:15">
      <c r="A3858" s="57"/>
      <c r="B3858" s="653">
        <v>46862</v>
      </c>
      <c r="C3858" s="654">
        <f t="shared" si="58"/>
        <v>9949492498</v>
      </c>
      <c r="D3858" s="57"/>
      <c r="E3858" s="57"/>
      <c r="F3858" s="657">
        <v>410802386</v>
      </c>
      <c r="G3858" s="672">
        <v>561152756</v>
      </c>
      <c r="H3858" s="646">
        <v>48005</v>
      </c>
      <c r="I3858" s="646"/>
      <c r="K3858" s="57"/>
      <c r="L3858" s="57"/>
      <c r="M3858" s="638"/>
      <c r="N3858" s="638"/>
      <c r="O3858" s="57"/>
    </row>
    <row r="3859" spans="1:15">
      <c r="A3859" s="57"/>
      <c r="B3859" s="653">
        <v>46863</v>
      </c>
      <c r="C3859" s="654">
        <f t="shared" si="58"/>
        <v>9821002934</v>
      </c>
      <c r="D3859" s="57"/>
      <c r="E3859" s="57"/>
      <c r="F3859" s="657">
        <v>282312822</v>
      </c>
      <c r="G3859" s="672">
        <v>561173279</v>
      </c>
      <c r="H3859" s="646">
        <v>49583</v>
      </c>
      <c r="I3859" s="646"/>
      <c r="K3859" s="57"/>
      <c r="L3859" s="57"/>
      <c r="M3859" s="638"/>
      <c r="N3859" s="638"/>
      <c r="O3859" s="57"/>
    </row>
    <row r="3860" spans="1:15">
      <c r="A3860" s="57"/>
      <c r="B3860" s="653">
        <v>46864</v>
      </c>
      <c r="C3860" s="654">
        <f t="shared" si="58"/>
        <v>10100222122</v>
      </c>
      <c r="D3860" s="57"/>
      <c r="E3860" s="57"/>
      <c r="F3860" s="657">
        <v>561532010</v>
      </c>
      <c r="G3860" s="672">
        <v>561296228</v>
      </c>
      <c r="H3860" s="646">
        <v>49457</v>
      </c>
      <c r="I3860" s="646"/>
      <c r="K3860" s="57"/>
      <c r="L3860" s="57"/>
      <c r="M3860" s="638"/>
      <c r="N3860" s="638"/>
      <c r="O3860" s="57"/>
    </row>
    <row r="3861" spans="1:15">
      <c r="A3861" s="57"/>
      <c r="B3861" s="653">
        <v>46865</v>
      </c>
      <c r="C3861" s="654">
        <f t="shared" si="58"/>
        <v>10148764757</v>
      </c>
      <c r="D3861" s="57"/>
      <c r="E3861" s="57"/>
      <c r="F3861" s="657">
        <v>610074645</v>
      </c>
      <c r="G3861" s="672">
        <v>561401951</v>
      </c>
      <c r="H3861" s="646">
        <v>48426</v>
      </c>
      <c r="I3861" s="646"/>
      <c r="K3861" s="57"/>
      <c r="L3861" s="57"/>
      <c r="M3861" s="638"/>
      <c r="N3861" s="638"/>
      <c r="O3861" s="57"/>
    </row>
    <row r="3862" spans="1:15">
      <c r="A3862" s="57"/>
      <c r="B3862" s="653">
        <v>46866</v>
      </c>
      <c r="C3862" s="654">
        <f t="shared" si="58"/>
        <v>10323999671</v>
      </c>
      <c r="D3862" s="57"/>
      <c r="E3862" s="57"/>
      <c r="F3862" s="657">
        <v>785309559</v>
      </c>
      <c r="G3862" s="672">
        <v>561405719</v>
      </c>
      <c r="H3862" s="646">
        <v>43170</v>
      </c>
      <c r="I3862" s="646"/>
      <c r="K3862" s="57"/>
      <c r="L3862" s="57"/>
      <c r="M3862" s="638"/>
      <c r="N3862" s="638"/>
      <c r="O3862" s="57"/>
    </row>
    <row r="3863" spans="1:15">
      <c r="A3863" s="57"/>
      <c r="B3863" s="653">
        <v>46867</v>
      </c>
      <c r="C3863" s="654">
        <f t="shared" si="58"/>
        <v>10144485217</v>
      </c>
      <c r="D3863" s="57"/>
      <c r="E3863" s="57"/>
      <c r="F3863" s="657">
        <v>605795105</v>
      </c>
      <c r="G3863" s="672">
        <v>561519846</v>
      </c>
      <c r="H3863" s="646">
        <v>43178</v>
      </c>
      <c r="I3863" s="646"/>
      <c r="K3863" s="57"/>
      <c r="L3863" s="57"/>
      <c r="M3863" s="638"/>
      <c r="N3863" s="638"/>
      <c r="O3863" s="57"/>
    </row>
    <row r="3864" spans="1:15">
      <c r="A3864" s="57"/>
      <c r="B3864" s="653">
        <v>46868</v>
      </c>
      <c r="C3864" s="654">
        <f t="shared" si="58"/>
        <v>10521147469</v>
      </c>
      <c r="D3864" s="57"/>
      <c r="E3864" s="57"/>
      <c r="F3864" s="657">
        <v>982457357</v>
      </c>
      <c r="G3864" s="672">
        <v>561532010</v>
      </c>
      <c r="H3864" s="646">
        <v>46864</v>
      </c>
      <c r="I3864" s="646"/>
      <c r="K3864" s="57"/>
      <c r="L3864" s="57"/>
      <c r="M3864" s="638"/>
      <c r="N3864" s="638"/>
      <c r="O3864" s="57"/>
    </row>
    <row r="3865" spans="1:15">
      <c r="A3865" s="57"/>
      <c r="B3865" s="653">
        <v>46869</v>
      </c>
      <c r="C3865" s="654">
        <f t="shared" si="58"/>
        <v>9662266456</v>
      </c>
      <c r="D3865" s="57"/>
      <c r="E3865" s="57"/>
      <c r="F3865" s="657">
        <v>123576344</v>
      </c>
      <c r="G3865" s="672">
        <v>561626499</v>
      </c>
      <c r="H3865" s="646">
        <v>44366</v>
      </c>
      <c r="I3865" s="646"/>
      <c r="K3865" s="57"/>
      <c r="L3865" s="57"/>
      <c r="M3865" s="638"/>
      <c r="N3865" s="638"/>
      <c r="O3865" s="57"/>
    </row>
    <row r="3866" spans="1:15">
      <c r="A3866" s="57"/>
      <c r="B3866" s="653">
        <v>46870</v>
      </c>
      <c r="C3866" s="654">
        <f t="shared" si="58"/>
        <v>10004668697</v>
      </c>
      <c r="D3866" s="57"/>
      <c r="E3866" s="57"/>
      <c r="F3866" s="657">
        <v>465978585</v>
      </c>
      <c r="G3866" s="672">
        <v>562247461</v>
      </c>
      <c r="H3866" s="646">
        <v>44605</v>
      </c>
      <c r="I3866" s="646"/>
      <c r="K3866" s="57"/>
      <c r="L3866" s="57"/>
      <c r="M3866" s="638"/>
      <c r="N3866" s="638"/>
      <c r="O3866" s="57"/>
    </row>
    <row r="3867" spans="1:15">
      <c r="A3867" s="57"/>
      <c r="B3867" s="653">
        <v>46871</v>
      </c>
      <c r="C3867" s="654">
        <f t="shared" si="58"/>
        <v>10216287524</v>
      </c>
      <c r="D3867" s="57"/>
      <c r="E3867" s="57"/>
      <c r="F3867" s="657">
        <v>677597412</v>
      </c>
      <c r="G3867" s="672">
        <v>562366686</v>
      </c>
      <c r="H3867" s="646">
        <v>48679</v>
      </c>
      <c r="I3867" s="646"/>
      <c r="K3867" s="57"/>
      <c r="L3867" s="57"/>
      <c r="M3867" s="638"/>
      <c r="N3867" s="638"/>
      <c r="O3867" s="57"/>
    </row>
    <row r="3868" spans="1:15">
      <c r="A3868" s="57"/>
      <c r="B3868" s="653">
        <v>46872</v>
      </c>
      <c r="C3868" s="654">
        <f t="shared" si="58"/>
        <v>10351057656</v>
      </c>
      <c r="D3868" s="57"/>
      <c r="E3868" s="57"/>
      <c r="F3868" s="657">
        <v>812367544</v>
      </c>
      <c r="G3868" s="672">
        <v>562415882</v>
      </c>
      <c r="H3868" s="646">
        <v>45736</v>
      </c>
      <c r="I3868" s="646"/>
      <c r="K3868" s="57"/>
      <c r="L3868" s="57"/>
      <c r="M3868" s="638"/>
      <c r="N3868" s="638"/>
      <c r="O3868" s="57"/>
    </row>
    <row r="3869" spans="1:15">
      <c r="A3869" s="57"/>
      <c r="B3869" s="653">
        <v>46873</v>
      </c>
      <c r="C3869" s="654">
        <f t="shared" si="58"/>
        <v>9717504400</v>
      </c>
      <c r="D3869" s="57"/>
      <c r="E3869" s="57"/>
      <c r="F3869" s="657">
        <v>178814288</v>
      </c>
      <c r="G3869" s="672">
        <v>562473769</v>
      </c>
      <c r="H3869" s="646">
        <v>43180</v>
      </c>
      <c r="I3869" s="646"/>
      <c r="K3869" s="57"/>
      <c r="L3869" s="57"/>
      <c r="M3869" s="638"/>
      <c r="N3869" s="638"/>
      <c r="O3869" s="57"/>
    </row>
    <row r="3870" spans="1:15">
      <c r="A3870" s="57"/>
      <c r="B3870" s="653">
        <v>46874</v>
      </c>
      <c r="C3870" s="654">
        <f t="shared" si="58"/>
        <v>10314310964</v>
      </c>
      <c r="D3870" s="57"/>
      <c r="E3870" s="57"/>
      <c r="F3870" s="657">
        <v>775620852</v>
      </c>
      <c r="G3870" s="672">
        <v>562582179</v>
      </c>
      <c r="H3870" s="646">
        <v>46582</v>
      </c>
      <c r="I3870" s="646"/>
      <c r="K3870" s="57"/>
      <c r="L3870" s="57"/>
      <c r="M3870" s="638"/>
      <c r="N3870" s="638"/>
      <c r="O3870" s="57"/>
    </row>
    <row r="3871" spans="1:15">
      <c r="A3871" s="57"/>
      <c r="B3871" s="653">
        <v>46875</v>
      </c>
      <c r="C3871" s="654">
        <f t="shared" si="58"/>
        <v>9703236233</v>
      </c>
      <c r="D3871" s="57"/>
      <c r="E3871" s="57"/>
      <c r="F3871" s="657">
        <v>164546121</v>
      </c>
      <c r="G3871" s="672">
        <v>562645305</v>
      </c>
      <c r="H3871" s="646">
        <v>47134</v>
      </c>
      <c r="I3871" s="646"/>
      <c r="K3871" s="57"/>
      <c r="L3871" s="57"/>
      <c r="M3871" s="638"/>
      <c r="N3871" s="638"/>
      <c r="O3871" s="57"/>
    </row>
    <row r="3872" spans="1:15">
      <c r="A3872" s="57"/>
      <c r="B3872" s="653">
        <v>46876</v>
      </c>
      <c r="C3872" s="654">
        <f t="shared" ref="C3872:C3935" si="59">F3872+(F$88*28679+98765)+(G$88*6587+87654)+(E$88*9537+76543)+(J$88*5713+4528)</f>
        <v>10193282221</v>
      </c>
      <c r="D3872" s="57"/>
      <c r="E3872" s="57"/>
      <c r="F3872" s="657">
        <v>654592109</v>
      </c>
      <c r="G3872" s="672">
        <v>562676651</v>
      </c>
      <c r="H3872" s="646">
        <v>47349</v>
      </c>
      <c r="I3872" s="646"/>
      <c r="K3872" s="57"/>
      <c r="L3872" s="57"/>
      <c r="M3872" s="638"/>
      <c r="N3872" s="638"/>
      <c r="O3872" s="57"/>
    </row>
    <row r="3873" spans="1:15">
      <c r="A3873" s="57"/>
      <c r="B3873" s="653">
        <v>46877</v>
      </c>
      <c r="C3873" s="654">
        <f t="shared" si="59"/>
        <v>9727766917</v>
      </c>
      <c r="D3873" s="57"/>
      <c r="E3873" s="57"/>
      <c r="F3873" s="657">
        <v>189076805</v>
      </c>
      <c r="G3873" s="672">
        <v>562820860</v>
      </c>
      <c r="H3873" s="646">
        <v>45413</v>
      </c>
      <c r="I3873" s="646"/>
      <c r="K3873" s="57"/>
      <c r="L3873" s="57"/>
      <c r="M3873" s="638"/>
      <c r="N3873" s="638"/>
      <c r="O3873" s="57"/>
    </row>
    <row r="3874" spans="1:15">
      <c r="A3874" s="57"/>
      <c r="B3874" s="653">
        <v>46878</v>
      </c>
      <c r="C3874" s="654">
        <f t="shared" si="59"/>
        <v>10319084914</v>
      </c>
      <c r="D3874" s="57"/>
      <c r="E3874" s="57"/>
      <c r="F3874" s="657">
        <v>780394802</v>
      </c>
      <c r="G3874" s="672">
        <v>562866203</v>
      </c>
      <c r="H3874" s="646">
        <v>49048</v>
      </c>
      <c r="I3874" s="646"/>
      <c r="K3874" s="57"/>
      <c r="L3874" s="57"/>
      <c r="M3874" s="638"/>
      <c r="N3874" s="638"/>
      <c r="O3874" s="57"/>
    </row>
    <row r="3875" spans="1:15">
      <c r="A3875" s="57"/>
      <c r="B3875" s="653">
        <v>46879</v>
      </c>
      <c r="C3875" s="654">
        <f t="shared" si="59"/>
        <v>9684829650</v>
      </c>
      <c r="D3875" s="57"/>
      <c r="E3875" s="57"/>
      <c r="F3875" s="657">
        <v>146139538</v>
      </c>
      <c r="G3875" s="672">
        <v>563101581</v>
      </c>
      <c r="H3875" s="646">
        <v>49440</v>
      </c>
      <c r="I3875" s="646"/>
      <c r="K3875" s="57"/>
      <c r="L3875" s="57"/>
      <c r="M3875" s="638"/>
      <c r="N3875" s="638"/>
      <c r="O3875" s="57"/>
    </row>
    <row r="3876" spans="1:15">
      <c r="A3876" s="57"/>
      <c r="B3876" s="653">
        <v>46880</v>
      </c>
      <c r="C3876" s="654">
        <f t="shared" si="59"/>
        <v>10064440993</v>
      </c>
      <c r="D3876" s="57"/>
      <c r="E3876" s="57"/>
      <c r="F3876" s="657">
        <v>525750881</v>
      </c>
      <c r="G3876" s="672">
        <v>563205768</v>
      </c>
      <c r="H3876" s="646">
        <v>47501</v>
      </c>
      <c r="I3876" s="646"/>
      <c r="K3876" s="57"/>
      <c r="L3876" s="57"/>
      <c r="M3876" s="638"/>
      <c r="N3876" s="638"/>
      <c r="O3876" s="57"/>
    </row>
    <row r="3877" spans="1:15">
      <c r="A3877" s="57"/>
      <c r="B3877" s="653">
        <v>46881</v>
      </c>
      <c r="C3877" s="654">
        <f t="shared" si="59"/>
        <v>9876886279</v>
      </c>
      <c r="D3877" s="57"/>
      <c r="E3877" s="57"/>
      <c r="F3877" s="657">
        <v>338196167</v>
      </c>
      <c r="G3877" s="672">
        <v>563390906</v>
      </c>
      <c r="H3877" s="646">
        <v>43317</v>
      </c>
      <c r="I3877" s="646"/>
      <c r="K3877" s="57"/>
      <c r="L3877" s="57"/>
      <c r="M3877" s="638"/>
      <c r="N3877" s="638"/>
      <c r="O3877" s="57"/>
    </row>
    <row r="3878" spans="1:15">
      <c r="A3878" s="57"/>
      <c r="B3878" s="653">
        <v>46882</v>
      </c>
      <c r="C3878" s="654">
        <f t="shared" si="59"/>
        <v>10395078321</v>
      </c>
      <c r="D3878" s="57"/>
      <c r="E3878" s="57"/>
      <c r="F3878" s="657">
        <v>856388209</v>
      </c>
      <c r="G3878" s="672">
        <v>563391400</v>
      </c>
      <c r="H3878" s="646">
        <v>49828</v>
      </c>
      <c r="I3878" s="646"/>
      <c r="K3878" s="57"/>
      <c r="L3878" s="57"/>
      <c r="M3878" s="638"/>
      <c r="N3878" s="638"/>
      <c r="O3878" s="57"/>
    </row>
    <row r="3879" spans="1:15">
      <c r="A3879" s="57"/>
      <c r="B3879" s="653">
        <v>46883</v>
      </c>
      <c r="C3879" s="654">
        <f t="shared" si="59"/>
        <v>9954435410</v>
      </c>
      <c r="D3879" s="57"/>
      <c r="E3879" s="57"/>
      <c r="F3879" s="657">
        <v>415745298</v>
      </c>
      <c r="G3879" s="672">
        <v>563432998</v>
      </c>
      <c r="H3879" s="646">
        <v>47817</v>
      </c>
      <c r="I3879" s="646"/>
      <c r="K3879" s="57"/>
      <c r="L3879" s="57"/>
      <c r="M3879" s="638"/>
      <c r="N3879" s="638"/>
      <c r="O3879" s="57"/>
    </row>
    <row r="3880" spans="1:15">
      <c r="A3880" s="57"/>
      <c r="B3880" s="653">
        <v>46884</v>
      </c>
      <c r="C3880" s="654">
        <f t="shared" si="59"/>
        <v>9951268171</v>
      </c>
      <c r="D3880" s="57"/>
      <c r="E3880" s="57"/>
      <c r="F3880" s="657">
        <v>412578059</v>
      </c>
      <c r="G3880" s="672">
        <v>564219222</v>
      </c>
      <c r="H3880" s="646">
        <v>48821</v>
      </c>
      <c r="I3880" s="646"/>
      <c r="K3880" s="57"/>
      <c r="L3880" s="57"/>
      <c r="M3880" s="638"/>
      <c r="N3880" s="638"/>
      <c r="O3880" s="57"/>
    </row>
    <row r="3881" spans="1:15">
      <c r="A3881" s="57"/>
      <c r="B3881" s="653">
        <v>46885</v>
      </c>
      <c r="C3881" s="654">
        <f t="shared" si="59"/>
        <v>9970739412</v>
      </c>
      <c r="D3881" s="57"/>
      <c r="E3881" s="57"/>
      <c r="F3881" s="657">
        <v>432049300</v>
      </c>
      <c r="G3881" s="672">
        <v>564362632</v>
      </c>
      <c r="H3881" s="646">
        <v>45068</v>
      </c>
      <c r="I3881" s="646"/>
      <c r="K3881" s="57"/>
      <c r="L3881" s="57"/>
      <c r="M3881" s="638"/>
      <c r="N3881" s="638"/>
      <c r="O3881" s="57"/>
    </row>
    <row r="3882" spans="1:15">
      <c r="A3882" s="57"/>
      <c r="B3882" s="653">
        <v>46886</v>
      </c>
      <c r="C3882" s="654">
        <f t="shared" si="59"/>
        <v>10392911856</v>
      </c>
      <c r="D3882" s="57"/>
      <c r="E3882" s="57"/>
      <c r="F3882" s="657">
        <v>854221744</v>
      </c>
      <c r="G3882" s="672">
        <v>564380372</v>
      </c>
      <c r="H3882" s="646">
        <v>48557</v>
      </c>
      <c r="I3882" s="646"/>
      <c r="K3882" s="57"/>
      <c r="L3882" s="57"/>
      <c r="M3882" s="638"/>
      <c r="N3882" s="638"/>
      <c r="O3882" s="57"/>
    </row>
    <row r="3883" spans="1:15">
      <c r="A3883" s="57"/>
      <c r="B3883" s="653">
        <v>46887</v>
      </c>
      <c r="C3883" s="654">
        <f t="shared" si="59"/>
        <v>10426273891</v>
      </c>
      <c r="D3883" s="57"/>
      <c r="E3883" s="57"/>
      <c r="F3883" s="657">
        <v>887583779</v>
      </c>
      <c r="G3883" s="672">
        <v>564771507</v>
      </c>
      <c r="H3883" s="646">
        <v>48973</v>
      </c>
      <c r="I3883" s="646"/>
      <c r="K3883" s="57"/>
      <c r="L3883" s="57"/>
      <c r="M3883" s="638"/>
      <c r="N3883" s="638"/>
      <c r="O3883" s="57"/>
    </row>
    <row r="3884" spans="1:15">
      <c r="A3884" s="57"/>
      <c r="B3884" s="653">
        <v>46888</v>
      </c>
      <c r="C3884" s="654">
        <f t="shared" si="59"/>
        <v>10204043191</v>
      </c>
      <c r="D3884" s="57"/>
      <c r="E3884" s="57"/>
      <c r="F3884" s="657">
        <v>665353079</v>
      </c>
      <c r="G3884" s="672">
        <v>565055245</v>
      </c>
      <c r="H3884" s="646">
        <v>49102</v>
      </c>
      <c r="I3884" s="646"/>
      <c r="K3884" s="57"/>
      <c r="L3884" s="57"/>
      <c r="M3884" s="638"/>
      <c r="N3884" s="638"/>
      <c r="O3884" s="57"/>
    </row>
    <row r="3885" spans="1:15">
      <c r="A3885" s="57"/>
      <c r="B3885" s="653">
        <v>46889</v>
      </c>
      <c r="C3885" s="654">
        <f t="shared" si="59"/>
        <v>9912683662</v>
      </c>
      <c r="D3885" s="57"/>
      <c r="E3885" s="57"/>
      <c r="F3885" s="657">
        <v>373993550</v>
      </c>
      <c r="G3885" s="672">
        <v>565133557</v>
      </c>
      <c r="H3885" s="646">
        <v>49599</v>
      </c>
      <c r="I3885" s="646"/>
      <c r="K3885" s="57"/>
      <c r="L3885" s="57"/>
      <c r="M3885" s="638"/>
      <c r="N3885" s="638"/>
      <c r="O3885" s="57"/>
    </row>
    <row r="3886" spans="1:15">
      <c r="A3886" s="57"/>
      <c r="B3886" s="653">
        <v>46890</v>
      </c>
      <c r="C3886" s="654">
        <f t="shared" si="59"/>
        <v>10270056737</v>
      </c>
      <c r="D3886" s="57"/>
      <c r="E3886" s="57"/>
      <c r="F3886" s="657">
        <v>731366625</v>
      </c>
      <c r="G3886" s="672">
        <v>565257432</v>
      </c>
      <c r="H3886" s="646">
        <v>50284</v>
      </c>
      <c r="I3886" s="646"/>
      <c r="K3886" s="57"/>
      <c r="L3886" s="57"/>
      <c r="M3886" s="638"/>
      <c r="N3886" s="638"/>
      <c r="O3886" s="57"/>
    </row>
    <row r="3887" spans="1:15">
      <c r="A3887" s="57"/>
      <c r="B3887" s="653">
        <v>46891</v>
      </c>
      <c r="C3887" s="654">
        <f t="shared" si="59"/>
        <v>10113889325</v>
      </c>
      <c r="D3887" s="57"/>
      <c r="E3887" s="57"/>
      <c r="F3887" s="657">
        <v>575199213</v>
      </c>
      <c r="G3887" s="672">
        <v>565264486</v>
      </c>
      <c r="H3887" s="646">
        <v>48299</v>
      </c>
      <c r="I3887" s="646"/>
      <c r="K3887" s="57"/>
      <c r="L3887" s="57"/>
      <c r="M3887" s="638"/>
      <c r="N3887" s="638"/>
      <c r="O3887" s="57"/>
    </row>
    <row r="3888" spans="1:15">
      <c r="A3888" s="57"/>
      <c r="B3888" s="653">
        <v>46892</v>
      </c>
      <c r="C3888" s="654">
        <f t="shared" si="59"/>
        <v>10106303870</v>
      </c>
      <c r="D3888" s="57"/>
      <c r="E3888" s="57"/>
      <c r="F3888" s="657">
        <v>567613758</v>
      </c>
      <c r="G3888" s="672">
        <v>565556864</v>
      </c>
      <c r="H3888" s="646">
        <v>45808</v>
      </c>
      <c r="I3888" s="646"/>
      <c r="K3888" s="57"/>
      <c r="L3888" s="57"/>
      <c r="M3888" s="638"/>
      <c r="N3888" s="638"/>
      <c r="O3888" s="57"/>
    </row>
    <row r="3889" spans="1:15">
      <c r="A3889" s="57"/>
      <c r="B3889" s="653">
        <v>46893</v>
      </c>
      <c r="C3889" s="654">
        <f t="shared" si="59"/>
        <v>9758449454</v>
      </c>
      <c r="D3889" s="57"/>
      <c r="E3889" s="57"/>
      <c r="F3889" s="657">
        <v>219759342</v>
      </c>
      <c r="G3889" s="672">
        <v>565796412</v>
      </c>
      <c r="H3889" s="646">
        <v>43510</v>
      </c>
      <c r="I3889" s="646"/>
      <c r="K3889" s="57"/>
      <c r="L3889" s="57"/>
      <c r="M3889" s="638"/>
      <c r="N3889" s="638"/>
      <c r="O3889" s="57"/>
    </row>
    <row r="3890" spans="1:15">
      <c r="A3890" s="57"/>
      <c r="B3890" s="653">
        <v>46894</v>
      </c>
      <c r="C3890" s="654">
        <f t="shared" si="59"/>
        <v>10399567951</v>
      </c>
      <c r="D3890" s="57"/>
      <c r="E3890" s="57"/>
      <c r="F3890" s="657">
        <v>860877839</v>
      </c>
      <c r="G3890" s="672">
        <v>565802857</v>
      </c>
      <c r="H3890" s="646">
        <v>49924</v>
      </c>
      <c r="I3890" s="646"/>
      <c r="K3890" s="57"/>
      <c r="L3890" s="57"/>
      <c r="M3890" s="638"/>
      <c r="N3890" s="638"/>
      <c r="O3890" s="57"/>
    </row>
    <row r="3891" spans="1:15">
      <c r="A3891" s="57"/>
      <c r="B3891" s="653">
        <v>46895</v>
      </c>
      <c r="C3891" s="654">
        <f t="shared" si="59"/>
        <v>10376368137</v>
      </c>
      <c r="D3891" s="57"/>
      <c r="E3891" s="57"/>
      <c r="F3891" s="657">
        <v>837678025</v>
      </c>
      <c r="G3891" s="672">
        <v>565931817</v>
      </c>
      <c r="H3891" s="646">
        <v>48232</v>
      </c>
      <c r="I3891" s="646"/>
      <c r="K3891" s="57"/>
      <c r="L3891" s="57"/>
      <c r="M3891" s="638"/>
      <c r="N3891" s="638"/>
      <c r="O3891" s="57"/>
    </row>
    <row r="3892" spans="1:15">
      <c r="A3892" s="57"/>
      <c r="B3892" s="653">
        <v>46896</v>
      </c>
      <c r="C3892" s="654">
        <f t="shared" si="59"/>
        <v>10081412967</v>
      </c>
      <c r="D3892" s="57"/>
      <c r="E3892" s="57"/>
      <c r="F3892" s="657">
        <v>542722855</v>
      </c>
      <c r="G3892" s="672">
        <v>566013214</v>
      </c>
      <c r="H3892" s="646">
        <v>46344</v>
      </c>
      <c r="I3892" s="646"/>
      <c r="K3892" s="57"/>
      <c r="L3892" s="57"/>
      <c r="M3892" s="638"/>
      <c r="N3892" s="638"/>
      <c r="O3892" s="57"/>
    </row>
    <row r="3893" spans="1:15">
      <c r="A3893" s="57"/>
      <c r="B3893" s="653">
        <v>46897</v>
      </c>
      <c r="C3893" s="654">
        <f t="shared" si="59"/>
        <v>10526495536</v>
      </c>
      <c r="D3893" s="57"/>
      <c r="E3893" s="57"/>
      <c r="F3893" s="657">
        <v>987805424</v>
      </c>
      <c r="G3893" s="672">
        <v>566034155</v>
      </c>
      <c r="H3893" s="646">
        <v>43998</v>
      </c>
      <c r="I3893" s="646"/>
      <c r="K3893" s="57"/>
      <c r="L3893" s="57"/>
      <c r="M3893" s="638"/>
      <c r="N3893" s="638"/>
      <c r="O3893" s="57"/>
    </row>
    <row r="3894" spans="1:15">
      <c r="A3894" s="57"/>
      <c r="B3894" s="653">
        <v>46898</v>
      </c>
      <c r="C3894" s="654">
        <f t="shared" si="59"/>
        <v>9943065695</v>
      </c>
      <c r="D3894" s="57"/>
      <c r="E3894" s="57"/>
      <c r="F3894" s="657">
        <v>404375583</v>
      </c>
      <c r="G3894" s="672">
        <v>566116573</v>
      </c>
      <c r="H3894" s="646">
        <v>47537</v>
      </c>
      <c r="I3894" s="646"/>
      <c r="K3894" s="57"/>
      <c r="L3894" s="57"/>
      <c r="M3894" s="638"/>
      <c r="N3894" s="638"/>
      <c r="O3894" s="57"/>
    </row>
    <row r="3895" spans="1:15">
      <c r="A3895" s="57"/>
      <c r="B3895" s="653">
        <v>46899</v>
      </c>
      <c r="C3895" s="654">
        <f t="shared" si="59"/>
        <v>9841606954</v>
      </c>
      <c r="D3895" s="57"/>
      <c r="E3895" s="57"/>
      <c r="F3895" s="657">
        <v>302916842</v>
      </c>
      <c r="G3895" s="672">
        <v>566127523</v>
      </c>
      <c r="H3895" s="646">
        <v>46928</v>
      </c>
      <c r="I3895" s="646"/>
      <c r="K3895" s="57"/>
      <c r="L3895" s="57"/>
      <c r="M3895" s="638"/>
      <c r="N3895" s="638"/>
      <c r="O3895" s="57"/>
    </row>
    <row r="3896" spans="1:15">
      <c r="A3896" s="57"/>
      <c r="B3896" s="653">
        <v>46900</v>
      </c>
      <c r="C3896" s="654">
        <f t="shared" si="59"/>
        <v>10465397793</v>
      </c>
      <c r="D3896" s="57"/>
      <c r="E3896" s="57"/>
      <c r="F3896" s="657">
        <v>926707681</v>
      </c>
      <c r="G3896" s="672">
        <v>566140260</v>
      </c>
      <c r="H3896" s="646">
        <v>48130</v>
      </c>
      <c r="I3896" s="646"/>
      <c r="K3896" s="57"/>
      <c r="L3896" s="57"/>
      <c r="M3896" s="638"/>
      <c r="N3896" s="638"/>
      <c r="O3896" s="57"/>
    </row>
    <row r="3897" spans="1:15">
      <c r="A3897" s="57"/>
      <c r="B3897" s="653">
        <v>46901</v>
      </c>
      <c r="C3897" s="654">
        <f t="shared" si="59"/>
        <v>9811034922</v>
      </c>
      <c r="D3897" s="57"/>
      <c r="E3897" s="57"/>
      <c r="F3897" s="657">
        <v>272344810</v>
      </c>
      <c r="G3897" s="672">
        <v>566187866</v>
      </c>
      <c r="H3897" s="646">
        <v>45837</v>
      </c>
      <c r="I3897" s="646"/>
      <c r="K3897" s="57"/>
      <c r="L3897" s="57"/>
      <c r="M3897" s="638"/>
      <c r="N3897" s="638"/>
      <c r="O3897" s="57"/>
    </row>
    <row r="3898" spans="1:15">
      <c r="A3898" s="57"/>
      <c r="B3898" s="653">
        <v>46902</v>
      </c>
      <c r="C3898" s="654">
        <f t="shared" si="59"/>
        <v>10425484931</v>
      </c>
      <c r="D3898" s="57"/>
      <c r="E3898" s="57"/>
      <c r="F3898" s="657">
        <v>886794819</v>
      </c>
      <c r="G3898" s="672">
        <v>566287330</v>
      </c>
      <c r="H3898" s="646">
        <v>44556</v>
      </c>
      <c r="I3898" s="646"/>
      <c r="K3898" s="57"/>
      <c r="L3898" s="57"/>
      <c r="M3898" s="638"/>
      <c r="N3898" s="638"/>
      <c r="O3898" s="57"/>
    </row>
    <row r="3899" spans="1:15">
      <c r="A3899" s="57"/>
      <c r="B3899" s="653">
        <v>46903</v>
      </c>
      <c r="C3899" s="654">
        <f t="shared" si="59"/>
        <v>10152568869</v>
      </c>
      <c r="D3899" s="57"/>
      <c r="E3899" s="57"/>
      <c r="F3899" s="657">
        <v>613878757</v>
      </c>
      <c r="G3899" s="672">
        <v>566502851</v>
      </c>
      <c r="H3899" s="646">
        <v>47034</v>
      </c>
      <c r="I3899" s="646"/>
      <c r="K3899" s="57"/>
      <c r="L3899" s="57"/>
      <c r="M3899" s="638"/>
      <c r="N3899" s="638"/>
      <c r="O3899" s="57"/>
    </row>
    <row r="3900" spans="1:15">
      <c r="A3900" s="57"/>
      <c r="B3900" s="653">
        <v>46904</v>
      </c>
      <c r="C3900" s="654">
        <f t="shared" si="59"/>
        <v>9905452625</v>
      </c>
      <c r="D3900" s="57"/>
      <c r="E3900" s="57"/>
      <c r="F3900" s="657">
        <v>366762513</v>
      </c>
      <c r="G3900" s="672">
        <v>566634257</v>
      </c>
      <c r="H3900" s="646">
        <v>49951</v>
      </c>
      <c r="I3900" s="646"/>
      <c r="K3900" s="57"/>
      <c r="L3900" s="57"/>
      <c r="M3900" s="638"/>
      <c r="N3900" s="638"/>
      <c r="O3900" s="57"/>
    </row>
    <row r="3901" spans="1:15">
      <c r="A3901" s="57"/>
      <c r="B3901" s="653">
        <v>46905</v>
      </c>
      <c r="C3901" s="654">
        <f t="shared" si="59"/>
        <v>10093778880</v>
      </c>
      <c r="D3901" s="57"/>
      <c r="E3901" s="57"/>
      <c r="F3901" s="657">
        <v>555088768</v>
      </c>
      <c r="G3901" s="672">
        <v>566856651</v>
      </c>
      <c r="H3901" s="646">
        <v>49087</v>
      </c>
      <c r="I3901" s="646"/>
      <c r="K3901" s="57"/>
      <c r="L3901" s="57"/>
      <c r="M3901" s="638"/>
      <c r="N3901" s="638"/>
      <c r="O3901" s="57"/>
    </row>
    <row r="3902" spans="1:15">
      <c r="A3902" s="57"/>
      <c r="B3902" s="653">
        <v>46906</v>
      </c>
      <c r="C3902" s="654">
        <f t="shared" si="59"/>
        <v>9842965970</v>
      </c>
      <c r="D3902" s="57"/>
      <c r="E3902" s="57"/>
      <c r="F3902" s="657">
        <v>304275858</v>
      </c>
      <c r="G3902" s="672">
        <v>567241785</v>
      </c>
      <c r="H3902" s="646">
        <v>44488</v>
      </c>
      <c r="I3902" s="646"/>
      <c r="K3902" s="57"/>
      <c r="L3902" s="57"/>
      <c r="M3902" s="638"/>
      <c r="N3902" s="638"/>
      <c r="O3902" s="57"/>
    </row>
    <row r="3903" spans="1:15">
      <c r="A3903" s="57"/>
      <c r="B3903" s="653">
        <v>46907</v>
      </c>
      <c r="C3903" s="654">
        <f t="shared" si="59"/>
        <v>9717709243</v>
      </c>
      <c r="D3903" s="57"/>
      <c r="E3903" s="57"/>
      <c r="F3903" s="657">
        <v>179019131</v>
      </c>
      <c r="G3903" s="672">
        <v>567431695</v>
      </c>
      <c r="H3903" s="646">
        <v>46799</v>
      </c>
      <c r="I3903" s="646"/>
      <c r="K3903" s="57"/>
      <c r="L3903" s="57"/>
      <c r="M3903" s="638"/>
      <c r="N3903" s="638"/>
      <c r="O3903" s="57"/>
    </row>
    <row r="3904" spans="1:15">
      <c r="A3904" s="57"/>
      <c r="B3904" s="653">
        <v>46908</v>
      </c>
      <c r="C3904" s="654">
        <f t="shared" si="59"/>
        <v>10160549948</v>
      </c>
      <c r="D3904" s="57"/>
      <c r="E3904" s="57"/>
      <c r="F3904" s="657">
        <v>621859836</v>
      </c>
      <c r="G3904" s="672">
        <v>567436215</v>
      </c>
      <c r="H3904" s="646">
        <v>43059</v>
      </c>
      <c r="I3904" s="646"/>
      <c r="K3904" s="57"/>
      <c r="L3904" s="57"/>
      <c r="M3904" s="638"/>
      <c r="N3904" s="638"/>
      <c r="O3904" s="57"/>
    </row>
    <row r="3905" spans="1:15">
      <c r="A3905" s="57"/>
      <c r="B3905" s="653">
        <v>46909</v>
      </c>
      <c r="C3905" s="654">
        <f t="shared" si="59"/>
        <v>10128724772</v>
      </c>
      <c r="D3905" s="57"/>
      <c r="E3905" s="57"/>
      <c r="F3905" s="657">
        <v>590034660</v>
      </c>
      <c r="G3905" s="672">
        <v>567471269</v>
      </c>
      <c r="H3905" s="646">
        <v>44932</v>
      </c>
      <c r="I3905" s="646"/>
      <c r="K3905" s="57"/>
      <c r="L3905" s="57"/>
      <c r="M3905" s="638"/>
      <c r="N3905" s="638"/>
      <c r="O3905" s="57"/>
    </row>
    <row r="3906" spans="1:15">
      <c r="A3906" s="57"/>
      <c r="B3906" s="653">
        <v>46910</v>
      </c>
      <c r="C3906" s="654">
        <f t="shared" si="59"/>
        <v>9876730772</v>
      </c>
      <c r="D3906" s="57"/>
      <c r="E3906" s="57"/>
      <c r="F3906" s="657">
        <v>338040660</v>
      </c>
      <c r="G3906" s="672">
        <v>567582409</v>
      </c>
      <c r="H3906" s="646">
        <v>45934</v>
      </c>
      <c r="I3906" s="646"/>
      <c r="K3906" s="57"/>
      <c r="L3906" s="57"/>
      <c r="M3906" s="638"/>
      <c r="N3906" s="638"/>
      <c r="O3906" s="57"/>
    </row>
    <row r="3907" spans="1:15">
      <c r="A3907" s="57"/>
      <c r="B3907" s="653">
        <v>46911</v>
      </c>
      <c r="C3907" s="654">
        <f t="shared" si="59"/>
        <v>9922943486</v>
      </c>
      <c r="D3907" s="57"/>
      <c r="E3907" s="57"/>
      <c r="F3907" s="657">
        <v>384253374</v>
      </c>
      <c r="G3907" s="672">
        <v>567604523</v>
      </c>
      <c r="H3907" s="646">
        <v>44923</v>
      </c>
      <c r="I3907" s="646"/>
      <c r="K3907" s="57"/>
      <c r="L3907" s="57"/>
      <c r="M3907" s="638"/>
      <c r="N3907" s="638"/>
      <c r="O3907" s="57"/>
    </row>
    <row r="3908" spans="1:15">
      <c r="A3908" s="57"/>
      <c r="B3908" s="653">
        <v>46912</v>
      </c>
      <c r="C3908" s="654">
        <f t="shared" si="59"/>
        <v>9974932534</v>
      </c>
      <c r="D3908" s="57"/>
      <c r="E3908" s="57"/>
      <c r="F3908" s="657">
        <v>436242422</v>
      </c>
      <c r="G3908" s="672">
        <v>567613758</v>
      </c>
      <c r="H3908" s="646">
        <v>46892</v>
      </c>
      <c r="I3908" s="646"/>
      <c r="K3908" s="57"/>
      <c r="L3908" s="57"/>
      <c r="M3908" s="638"/>
      <c r="N3908" s="638"/>
      <c r="O3908" s="57"/>
    </row>
    <row r="3909" spans="1:15">
      <c r="A3909" s="57"/>
      <c r="B3909" s="653">
        <v>46913</v>
      </c>
      <c r="C3909" s="654">
        <f t="shared" si="59"/>
        <v>10223291544</v>
      </c>
      <c r="D3909" s="57"/>
      <c r="E3909" s="57"/>
      <c r="F3909" s="657">
        <v>684601432</v>
      </c>
      <c r="G3909" s="672">
        <v>567910973</v>
      </c>
      <c r="H3909" s="646">
        <v>48921</v>
      </c>
      <c r="I3909" s="646"/>
      <c r="K3909" s="57"/>
      <c r="L3909" s="57"/>
      <c r="M3909" s="638"/>
      <c r="N3909" s="638"/>
      <c r="O3909" s="57"/>
    </row>
    <row r="3910" spans="1:15">
      <c r="A3910" s="57"/>
      <c r="B3910" s="653">
        <v>46914</v>
      </c>
      <c r="C3910" s="654">
        <f t="shared" si="59"/>
        <v>9815266763</v>
      </c>
      <c r="D3910" s="57"/>
      <c r="E3910" s="57"/>
      <c r="F3910" s="657">
        <v>276576651</v>
      </c>
      <c r="G3910" s="672">
        <v>568070925</v>
      </c>
      <c r="H3910" s="646">
        <v>50005</v>
      </c>
      <c r="I3910" s="646"/>
      <c r="K3910" s="57"/>
      <c r="L3910" s="57"/>
      <c r="M3910" s="638"/>
      <c r="N3910" s="638"/>
      <c r="O3910" s="57"/>
    </row>
    <row r="3911" spans="1:15">
      <c r="A3911" s="57"/>
      <c r="B3911" s="653">
        <v>46915</v>
      </c>
      <c r="C3911" s="654">
        <f t="shared" si="59"/>
        <v>10188088073</v>
      </c>
      <c r="D3911" s="57"/>
      <c r="E3911" s="57"/>
      <c r="F3911" s="657">
        <v>649397961</v>
      </c>
      <c r="G3911" s="672">
        <v>568122935</v>
      </c>
      <c r="H3911" s="646">
        <v>46236</v>
      </c>
      <c r="I3911" s="646"/>
      <c r="K3911" s="57"/>
      <c r="L3911" s="57"/>
      <c r="M3911" s="638"/>
      <c r="N3911" s="638"/>
      <c r="O3911" s="57"/>
    </row>
    <row r="3912" spans="1:15">
      <c r="A3912" s="57"/>
      <c r="B3912" s="653">
        <v>46916</v>
      </c>
      <c r="C3912" s="654">
        <f t="shared" si="59"/>
        <v>10345992403</v>
      </c>
      <c r="D3912" s="57"/>
      <c r="E3912" s="57"/>
      <c r="F3912" s="657">
        <v>807302291</v>
      </c>
      <c r="G3912" s="672">
        <v>568124098</v>
      </c>
      <c r="H3912" s="646">
        <v>45844</v>
      </c>
      <c r="I3912" s="646"/>
      <c r="K3912" s="57"/>
      <c r="L3912" s="57"/>
      <c r="M3912" s="638"/>
      <c r="N3912" s="638"/>
      <c r="O3912" s="57"/>
    </row>
    <row r="3913" spans="1:15">
      <c r="A3913" s="57"/>
      <c r="B3913" s="653">
        <v>46917</v>
      </c>
      <c r="C3913" s="654">
        <f t="shared" si="59"/>
        <v>9965871230</v>
      </c>
      <c r="D3913" s="57"/>
      <c r="E3913" s="57"/>
      <c r="F3913" s="657">
        <v>427181118</v>
      </c>
      <c r="G3913" s="672">
        <v>568267324</v>
      </c>
      <c r="H3913" s="646">
        <v>47540</v>
      </c>
      <c r="I3913" s="646"/>
      <c r="K3913" s="57"/>
      <c r="L3913" s="57"/>
      <c r="M3913" s="638"/>
      <c r="N3913" s="638"/>
      <c r="O3913" s="57"/>
    </row>
    <row r="3914" spans="1:15">
      <c r="A3914" s="57"/>
      <c r="B3914" s="653">
        <v>46918</v>
      </c>
      <c r="C3914" s="654">
        <f t="shared" si="59"/>
        <v>10223947982</v>
      </c>
      <c r="D3914" s="57"/>
      <c r="E3914" s="57"/>
      <c r="F3914" s="657">
        <v>685257870</v>
      </c>
      <c r="G3914" s="672">
        <v>568268863</v>
      </c>
      <c r="H3914" s="646">
        <v>45682</v>
      </c>
      <c r="I3914" s="646"/>
      <c r="K3914" s="57"/>
      <c r="L3914" s="57"/>
      <c r="M3914" s="638"/>
      <c r="N3914" s="638"/>
      <c r="O3914" s="57"/>
    </row>
    <row r="3915" spans="1:15">
      <c r="A3915" s="57"/>
      <c r="B3915" s="653">
        <v>46919</v>
      </c>
      <c r="C3915" s="654">
        <f t="shared" si="59"/>
        <v>9647976879</v>
      </c>
      <c r="D3915" s="57"/>
      <c r="E3915" s="57"/>
      <c r="F3915" s="657">
        <v>109286767</v>
      </c>
      <c r="G3915" s="672">
        <v>568281073</v>
      </c>
      <c r="H3915" s="646">
        <v>48477</v>
      </c>
      <c r="I3915" s="646"/>
      <c r="K3915" s="57"/>
      <c r="L3915" s="57"/>
      <c r="M3915" s="638"/>
      <c r="N3915" s="638"/>
      <c r="O3915" s="57"/>
    </row>
    <row r="3916" spans="1:15">
      <c r="A3916" s="57"/>
      <c r="B3916" s="653">
        <v>46920</v>
      </c>
      <c r="C3916" s="654">
        <f t="shared" si="59"/>
        <v>10017492230</v>
      </c>
      <c r="D3916" s="57"/>
      <c r="E3916" s="57"/>
      <c r="F3916" s="657">
        <v>478802118</v>
      </c>
      <c r="G3916" s="672">
        <v>568421472</v>
      </c>
      <c r="H3916" s="646">
        <v>47555</v>
      </c>
      <c r="I3916" s="646"/>
      <c r="K3916" s="57"/>
      <c r="L3916" s="57"/>
      <c r="M3916" s="638"/>
      <c r="N3916" s="638"/>
      <c r="O3916" s="57"/>
    </row>
    <row r="3917" spans="1:15">
      <c r="A3917" s="57"/>
      <c r="B3917" s="653">
        <v>46921</v>
      </c>
      <c r="C3917" s="654">
        <f t="shared" si="59"/>
        <v>10053133658</v>
      </c>
      <c r="D3917" s="57"/>
      <c r="E3917" s="57"/>
      <c r="F3917" s="657">
        <v>514443546</v>
      </c>
      <c r="G3917" s="672">
        <v>568446825</v>
      </c>
      <c r="H3917" s="646">
        <v>45298</v>
      </c>
      <c r="I3917" s="646"/>
      <c r="K3917" s="57"/>
      <c r="L3917" s="57"/>
      <c r="M3917" s="638"/>
      <c r="N3917" s="638"/>
      <c r="O3917" s="57"/>
    </row>
    <row r="3918" spans="1:15">
      <c r="A3918" s="57"/>
      <c r="B3918" s="653">
        <v>46922</v>
      </c>
      <c r="C3918" s="654">
        <f t="shared" si="59"/>
        <v>10435848998</v>
      </c>
      <c r="D3918" s="57"/>
      <c r="E3918" s="57"/>
      <c r="F3918" s="657">
        <v>897158886</v>
      </c>
      <c r="G3918" s="672">
        <v>568652530</v>
      </c>
      <c r="H3918" s="646">
        <v>50084</v>
      </c>
      <c r="I3918" s="646"/>
      <c r="K3918" s="57"/>
      <c r="L3918" s="57"/>
      <c r="M3918" s="638"/>
      <c r="N3918" s="638"/>
      <c r="O3918" s="57"/>
    </row>
    <row r="3919" spans="1:15">
      <c r="A3919" s="57"/>
      <c r="B3919" s="653">
        <v>46923</v>
      </c>
      <c r="C3919" s="654">
        <f t="shared" si="59"/>
        <v>9916400091</v>
      </c>
      <c r="D3919" s="57"/>
      <c r="E3919" s="57"/>
      <c r="F3919" s="657">
        <v>377709979</v>
      </c>
      <c r="G3919" s="672">
        <v>568673881</v>
      </c>
      <c r="H3919" s="646">
        <v>44824</v>
      </c>
      <c r="I3919" s="646"/>
      <c r="K3919" s="57"/>
      <c r="L3919" s="57"/>
      <c r="M3919" s="638"/>
      <c r="N3919" s="638"/>
      <c r="O3919" s="57"/>
    </row>
    <row r="3920" spans="1:15">
      <c r="A3920" s="57"/>
      <c r="B3920" s="653">
        <v>46924</v>
      </c>
      <c r="C3920" s="654">
        <f t="shared" si="59"/>
        <v>10431495276</v>
      </c>
      <c r="D3920" s="57"/>
      <c r="E3920" s="57"/>
      <c r="F3920" s="657">
        <v>892805164</v>
      </c>
      <c r="G3920" s="672">
        <v>568684517</v>
      </c>
      <c r="H3920" s="646">
        <v>49694</v>
      </c>
      <c r="I3920" s="646"/>
      <c r="K3920" s="57"/>
      <c r="L3920" s="57"/>
      <c r="M3920" s="638"/>
      <c r="N3920" s="638"/>
      <c r="O3920" s="57"/>
    </row>
    <row r="3921" spans="1:15">
      <c r="A3921" s="57"/>
      <c r="B3921" s="653">
        <v>46925</v>
      </c>
      <c r="C3921" s="654">
        <f t="shared" si="59"/>
        <v>9765964388</v>
      </c>
      <c r="D3921" s="57"/>
      <c r="E3921" s="57"/>
      <c r="F3921" s="657">
        <v>227274276</v>
      </c>
      <c r="G3921" s="672">
        <v>568914994</v>
      </c>
      <c r="H3921" s="646">
        <v>49678</v>
      </c>
      <c r="I3921" s="646"/>
      <c r="K3921" s="57"/>
      <c r="L3921" s="57"/>
      <c r="M3921" s="638"/>
      <c r="N3921" s="638"/>
      <c r="O3921" s="57"/>
    </row>
    <row r="3922" spans="1:15">
      <c r="A3922" s="57"/>
      <c r="B3922" s="653">
        <v>46926</v>
      </c>
      <c r="C3922" s="654">
        <f t="shared" si="59"/>
        <v>9799929689</v>
      </c>
      <c r="D3922" s="57"/>
      <c r="E3922" s="57"/>
      <c r="F3922" s="657">
        <v>261239577</v>
      </c>
      <c r="G3922" s="672">
        <v>568977279</v>
      </c>
      <c r="H3922" s="646">
        <v>43734</v>
      </c>
      <c r="I3922" s="646"/>
      <c r="K3922" s="57"/>
      <c r="L3922" s="57"/>
      <c r="M3922" s="638"/>
      <c r="N3922" s="638"/>
      <c r="O3922" s="57"/>
    </row>
    <row r="3923" spans="1:15">
      <c r="A3923" s="57"/>
      <c r="B3923" s="653">
        <v>46927</v>
      </c>
      <c r="C3923" s="654">
        <f t="shared" si="59"/>
        <v>10051160035</v>
      </c>
      <c r="D3923" s="57"/>
      <c r="E3923" s="57"/>
      <c r="F3923" s="657">
        <v>512469923</v>
      </c>
      <c r="G3923" s="672">
        <v>569013910</v>
      </c>
      <c r="H3923" s="646">
        <v>48291</v>
      </c>
      <c r="I3923" s="646"/>
      <c r="K3923" s="57"/>
      <c r="L3923" s="57"/>
      <c r="M3923" s="638"/>
      <c r="N3923" s="638"/>
      <c r="O3923" s="57"/>
    </row>
    <row r="3924" spans="1:15">
      <c r="A3924" s="57"/>
      <c r="B3924" s="653">
        <v>46928</v>
      </c>
      <c r="C3924" s="654">
        <f t="shared" si="59"/>
        <v>10104817635</v>
      </c>
      <c r="D3924" s="57"/>
      <c r="E3924" s="57"/>
      <c r="F3924" s="657">
        <v>566127523</v>
      </c>
      <c r="G3924" s="672">
        <v>569129854</v>
      </c>
      <c r="H3924" s="646">
        <v>47869</v>
      </c>
      <c r="I3924" s="646"/>
      <c r="K3924" s="57"/>
      <c r="L3924" s="57"/>
      <c r="M3924" s="638"/>
      <c r="N3924" s="638"/>
      <c r="O3924" s="57"/>
    </row>
    <row r="3925" spans="1:15">
      <c r="A3925" s="57"/>
      <c r="B3925" s="653">
        <v>46929</v>
      </c>
      <c r="C3925" s="654">
        <f t="shared" si="59"/>
        <v>10202564287</v>
      </c>
      <c r="D3925" s="57"/>
      <c r="E3925" s="57"/>
      <c r="F3925" s="657">
        <v>663874175</v>
      </c>
      <c r="G3925" s="672">
        <v>569136223</v>
      </c>
      <c r="H3925" s="646">
        <v>47680</v>
      </c>
      <c r="I3925" s="646"/>
      <c r="K3925" s="57"/>
      <c r="L3925" s="57"/>
      <c r="M3925" s="638"/>
      <c r="N3925" s="638"/>
      <c r="O3925" s="57"/>
    </row>
    <row r="3926" spans="1:15">
      <c r="A3926" s="57"/>
      <c r="B3926" s="653">
        <v>46930</v>
      </c>
      <c r="C3926" s="654">
        <f t="shared" si="59"/>
        <v>10448675716</v>
      </c>
      <c r="D3926" s="57"/>
      <c r="E3926" s="57"/>
      <c r="F3926" s="657">
        <v>909985604</v>
      </c>
      <c r="G3926" s="672">
        <v>569264381</v>
      </c>
      <c r="H3926" s="646">
        <v>45878</v>
      </c>
      <c r="I3926" s="646"/>
      <c r="K3926" s="57"/>
      <c r="L3926" s="57"/>
      <c r="M3926" s="638"/>
      <c r="N3926" s="638"/>
      <c r="O3926" s="57"/>
    </row>
    <row r="3927" spans="1:15">
      <c r="A3927" s="57"/>
      <c r="B3927" s="653">
        <v>46931</v>
      </c>
      <c r="C3927" s="654">
        <f t="shared" si="59"/>
        <v>10146866811</v>
      </c>
      <c r="D3927" s="57"/>
      <c r="E3927" s="57"/>
      <c r="F3927" s="657">
        <v>608176699</v>
      </c>
      <c r="G3927" s="672">
        <v>569380982</v>
      </c>
      <c r="H3927" s="646">
        <v>48351</v>
      </c>
      <c r="I3927" s="646"/>
      <c r="K3927" s="57"/>
      <c r="L3927" s="57"/>
      <c r="M3927" s="638"/>
      <c r="N3927" s="638"/>
      <c r="O3927" s="57"/>
    </row>
    <row r="3928" spans="1:15">
      <c r="A3928" s="57"/>
      <c r="B3928" s="653">
        <v>46932</v>
      </c>
      <c r="C3928" s="654">
        <f t="shared" si="59"/>
        <v>10098261962</v>
      </c>
      <c r="D3928" s="57"/>
      <c r="E3928" s="57"/>
      <c r="F3928" s="657">
        <v>559571850</v>
      </c>
      <c r="G3928" s="672">
        <v>569632966</v>
      </c>
      <c r="H3928" s="646">
        <v>49830</v>
      </c>
      <c r="I3928" s="646"/>
      <c r="K3928" s="57"/>
      <c r="L3928" s="57"/>
      <c r="M3928" s="638"/>
      <c r="N3928" s="638"/>
      <c r="O3928" s="57"/>
    </row>
    <row r="3929" spans="1:15">
      <c r="A3929" s="57"/>
      <c r="B3929" s="653">
        <v>46933</v>
      </c>
      <c r="C3929" s="654">
        <f t="shared" si="59"/>
        <v>10283777523</v>
      </c>
      <c r="D3929" s="57"/>
      <c r="E3929" s="57"/>
      <c r="F3929" s="657">
        <v>745087411</v>
      </c>
      <c r="G3929" s="672">
        <v>569673590</v>
      </c>
      <c r="H3929" s="646">
        <v>48754</v>
      </c>
      <c r="I3929" s="646"/>
      <c r="K3929" s="57"/>
      <c r="L3929" s="57"/>
      <c r="M3929" s="638"/>
      <c r="N3929" s="638"/>
      <c r="O3929" s="57"/>
    </row>
    <row r="3930" spans="1:15">
      <c r="A3930" s="57"/>
      <c r="B3930" s="653">
        <v>46934</v>
      </c>
      <c r="C3930" s="654">
        <f t="shared" si="59"/>
        <v>10193197708</v>
      </c>
      <c r="D3930" s="57"/>
      <c r="E3930" s="57"/>
      <c r="F3930" s="657">
        <v>654507596</v>
      </c>
      <c r="G3930" s="672">
        <v>569801963</v>
      </c>
      <c r="H3930" s="646">
        <v>44189</v>
      </c>
      <c r="I3930" s="646"/>
      <c r="K3930" s="57"/>
      <c r="L3930" s="57"/>
      <c r="M3930" s="638"/>
      <c r="N3930" s="638"/>
      <c r="O3930" s="57"/>
    </row>
    <row r="3931" spans="1:15">
      <c r="A3931" s="57"/>
      <c r="B3931" s="653">
        <v>46935</v>
      </c>
      <c r="C3931" s="654">
        <f t="shared" si="59"/>
        <v>9876114693</v>
      </c>
      <c r="D3931" s="57"/>
      <c r="E3931" s="57"/>
      <c r="F3931" s="657">
        <v>337424581</v>
      </c>
      <c r="G3931" s="672">
        <v>569977180</v>
      </c>
      <c r="H3931" s="646">
        <v>46227</v>
      </c>
      <c r="I3931" s="646"/>
      <c r="K3931" s="57"/>
      <c r="L3931" s="57"/>
      <c r="M3931" s="638"/>
      <c r="N3931" s="638"/>
      <c r="O3931" s="57"/>
    </row>
    <row r="3932" spans="1:15">
      <c r="A3932" s="57"/>
      <c r="B3932" s="653">
        <v>46936</v>
      </c>
      <c r="C3932" s="654">
        <f t="shared" si="59"/>
        <v>10245577399</v>
      </c>
      <c r="D3932" s="57"/>
      <c r="E3932" s="57"/>
      <c r="F3932" s="657">
        <v>706887287</v>
      </c>
      <c r="G3932" s="672">
        <v>570046600</v>
      </c>
      <c r="H3932" s="646">
        <v>47912</v>
      </c>
      <c r="I3932" s="646"/>
      <c r="K3932" s="57"/>
      <c r="L3932" s="57"/>
      <c r="M3932" s="638"/>
      <c r="N3932" s="638"/>
      <c r="O3932" s="57"/>
    </row>
    <row r="3933" spans="1:15">
      <c r="A3933" s="57"/>
      <c r="B3933" s="653">
        <v>46937</v>
      </c>
      <c r="C3933" s="654">
        <f t="shared" si="59"/>
        <v>9921043279</v>
      </c>
      <c r="D3933" s="57"/>
      <c r="E3933" s="57"/>
      <c r="F3933" s="657">
        <v>382353167</v>
      </c>
      <c r="G3933" s="672">
        <v>570244577</v>
      </c>
      <c r="H3933" s="646">
        <v>44436</v>
      </c>
      <c r="I3933" s="646"/>
      <c r="K3933" s="57"/>
      <c r="L3933" s="57"/>
      <c r="M3933" s="638"/>
      <c r="N3933" s="638"/>
      <c r="O3933" s="57"/>
    </row>
    <row r="3934" spans="1:15">
      <c r="A3934" s="57"/>
      <c r="B3934" s="653">
        <v>46938</v>
      </c>
      <c r="C3934" s="654">
        <f t="shared" si="59"/>
        <v>9729399023</v>
      </c>
      <c r="D3934" s="57"/>
      <c r="E3934" s="57"/>
      <c r="F3934" s="657">
        <v>190708911</v>
      </c>
      <c r="G3934" s="672">
        <v>570276550</v>
      </c>
      <c r="H3934" s="646">
        <v>50387</v>
      </c>
      <c r="I3934" s="646"/>
      <c r="K3934" s="57"/>
      <c r="L3934" s="57"/>
      <c r="M3934" s="638"/>
      <c r="N3934" s="638"/>
      <c r="O3934" s="57"/>
    </row>
    <row r="3935" spans="1:15">
      <c r="A3935" s="57"/>
      <c r="B3935" s="653">
        <v>46939</v>
      </c>
      <c r="C3935" s="654">
        <f t="shared" si="59"/>
        <v>10495875022</v>
      </c>
      <c r="D3935" s="57"/>
      <c r="E3935" s="57"/>
      <c r="F3935" s="657">
        <v>957184910</v>
      </c>
      <c r="G3935" s="672">
        <v>570393010</v>
      </c>
      <c r="H3935" s="646">
        <v>49888</v>
      </c>
      <c r="I3935" s="646"/>
      <c r="K3935" s="57"/>
      <c r="L3935" s="57"/>
      <c r="M3935" s="638"/>
      <c r="N3935" s="638"/>
      <c r="O3935" s="57"/>
    </row>
    <row r="3936" spans="1:15">
      <c r="A3936" s="57"/>
      <c r="B3936" s="653">
        <v>46940</v>
      </c>
      <c r="C3936" s="654">
        <f t="shared" ref="C3936:C3999" si="60">F3936+(F$88*28679+98765)+(G$88*6587+87654)+(E$88*9537+76543)+(J$88*5713+4528)</f>
        <v>10221194596</v>
      </c>
      <c r="D3936" s="57"/>
      <c r="E3936" s="57"/>
      <c r="F3936" s="657">
        <v>682504484</v>
      </c>
      <c r="G3936" s="672">
        <v>570425923</v>
      </c>
      <c r="H3936" s="646">
        <v>43144</v>
      </c>
      <c r="I3936" s="646"/>
      <c r="K3936" s="57"/>
      <c r="L3936" s="57"/>
      <c r="M3936" s="638"/>
      <c r="N3936" s="638"/>
      <c r="O3936" s="57"/>
    </row>
    <row r="3937" spans="1:15">
      <c r="A3937" s="57"/>
      <c r="B3937" s="653">
        <v>46941</v>
      </c>
      <c r="C3937" s="654">
        <f t="shared" si="60"/>
        <v>9773962363</v>
      </c>
      <c r="D3937" s="57"/>
      <c r="E3937" s="57"/>
      <c r="F3937" s="657">
        <v>235272251</v>
      </c>
      <c r="G3937" s="672">
        <v>570495672</v>
      </c>
      <c r="H3937" s="646">
        <v>46123</v>
      </c>
      <c r="I3937" s="646"/>
      <c r="K3937" s="57"/>
      <c r="L3937" s="57"/>
      <c r="M3937" s="638"/>
      <c r="N3937" s="638"/>
      <c r="O3937" s="57"/>
    </row>
    <row r="3938" spans="1:15">
      <c r="A3938" s="57"/>
      <c r="B3938" s="653">
        <v>46942</v>
      </c>
      <c r="C3938" s="654">
        <f t="shared" si="60"/>
        <v>9837834941</v>
      </c>
      <c r="D3938" s="57"/>
      <c r="E3938" s="57"/>
      <c r="F3938" s="657">
        <v>299144829</v>
      </c>
      <c r="G3938" s="672">
        <v>570664941</v>
      </c>
      <c r="H3938" s="646">
        <v>48252</v>
      </c>
      <c r="I3938" s="646"/>
      <c r="K3938" s="57"/>
      <c r="L3938" s="57"/>
      <c r="M3938" s="638"/>
      <c r="N3938" s="638"/>
      <c r="O3938" s="57"/>
    </row>
    <row r="3939" spans="1:15">
      <c r="A3939" s="57"/>
      <c r="B3939" s="653">
        <v>46943</v>
      </c>
      <c r="C3939" s="654">
        <f t="shared" si="60"/>
        <v>9848147372</v>
      </c>
      <c r="D3939" s="57"/>
      <c r="E3939" s="57"/>
      <c r="F3939" s="657">
        <v>309457260</v>
      </c>
      <c r="G3939" s="672">
        <v>570732227</v>
      </c>
      <c r="H3939" s="646">
        <v>47091</v>
      </c>
      <c r="I3939" s="646"/>
      <c r="K3939" s="57"/>
      <c r="L3939" s="57"/>
      <c r="M3939" s="638"/>
      <c r="N3939" s="638"/>
      <c r="O3939" s="57"/>
    </row>
    <row r="3940" spans="1:15">
      <c r="A3940" s="57"/>
      <c r="B3940" s="653">
        <v>46944</v>
      </c>
      <c r="C3940" s="654">
        <f t="shared" si="60"/>
        <v>9794366777</v>
      </c>
      <c r="D3940" s="57"/>
      <c r="E3940" s="57"/>
      <c r="F3940" s="657">
        <v>255676665</v>
      </c>
      <c r="G3940" s="672">
        <v>571013369</v>
      </c>
      <c r="H3940" s="646">
        <v>44169</v>
      </c>
      <c r="I3940" s="646"/>
      <c r="K3940" s="57"/>
      <c r="L3940" s="57"/>
      <c r="M3940" s="638"/>
      <c r="N3940" s="638"/>
      <c r="O3940" s="57"/>
    </row>
    <row r="3941" spans="1:15">
      <c r="A3941" s="57"/>
      <c r="B3941" s="653">
        <v>46945</v>
      </c>
      <c r="C3941" s="654">
        <f t="shared" si="60"/>
        <v>9905151038</v>
      </c>
      <c r="D3941" s="57"/>
      <c r="E3941" s="57"/>
      <c r="F3941" s="657">
        <v>366460926</v>
      </c>
      <c r="G3941" s="672">
        <v>571053019</v>
      </c>
      <c r="H3941" s="646">
        <v>44872</v>
      </c>
      <c r="I3941" s="646"/>
      <c r="K3941" s="57"/>
      <c r="L3941" s="57"/>
      <c r="M3941" s="638"/>
      <c r="N3941" s="638"/>
      <c r="O3941" s="57"/>
    </row>
    <row r="3942" spans="1:15">
      <c r="A3942" s="57"/>
      <c r="B3942" s="653">
        <v>46946</v>
      </c>
      <c r="C3942" s="654">
        <f t="shared" si="60"/>
        <v>9765581299</v>
      </c>
      <c r="D3942" s="57"/>
      <c r="E3942" s="57"/>
      <c r="F3942" s="657">
        <v>226891187</v>
      </c>
      <c r="G3942" s="672">
        <v>571343529</v>
      </c>
      <c r="H3942" s="646">
        <v>46085</v>
      </c>
      <c r="I3942" s="646"/>
      <c r="K3942" s="57"/>
      <c r="L3942" s="57"/>
      <c r="M3942" s="638"/>
      <c r="N3942" s="638"/>
      <c r="O3942" s="57"/>
    </row>
    <row r="3943" spans="1:15">
      <c r="A3943" s="57"/>
      <c r="B3943" s="653">
        <v>46947</v>
      </c>
      <c r="C3943" s="654">
        <f t="shared" si="60"/>
        <v>10402809565</v>
      </c>
      <c r="D3943" s="57"/>
      <c r="E3943" s="57"/>
      <c r="F3943" s="657">
        <v>864119453</v>
      </c>
      <c r="G3943" s="672">
        <v>571509241</v>
      </c>
      <c r="H3943" s="646">
        <v>50075</v>
      </c>
      <c r="I3943" s="646"/>
      <c r="K3943" s="57"/>
      <c r="L3943" s="57"/>
      <c r="M3943" s="638"/>
      <c r="N3943" s="638"/>
      <c r="O3943" s="57"/>
    </row>
    <row r="3944" spans="1:15">
      <c r="A3944" s="57"/>
      <c r="B3944" s="653">
        <v>46948</v>
      </c>
      <c r="C3944" s="654">
        <f t="shared" si="60"/>
        <v>10067320841</v>
      </c>
      <c r="D3944" s="57"/>
      <c r="E3944" s="57"/>
      <c r="F3944" s="657">
        <v>528630729</v>
      </c>
      <c r="G3944" s="672">
        <v>571568097</v>
      </c>
      <c r="H3944" s="646">
        <v>46666</v>
      </c>
      <c r="I3944" s="646"/>
      <c r="K3944" s="57"/>
      <c r="L3944" s="57"/>
      <c r="M3944" s="638"/>
      <c r="N3944" s="638"/>
      <c r="O3944" s="57"/>
    </row>
    <row r="3945" spans="1:15">
      <c r="A3945" s="57"/>
      <c r="B3945" s="653">
        <v>46949</v>
      </c>
      <c r="C3945" s="654">
        <f t="shared" si="60"/>
        <v>10065179725</v>
      </c>
      <c r="D3945" s="57"/>
      <c r="E3945" s="57"/>
      <c r="F3945" s="657">
        <v>526489613</v>
      </c>
      <c r="G3945" s="672">
        <v>571667292</v>
      </c>
      <c r="H3945" s="646">
        <v>47500</v>
      </c>
      <c r="I3945" s="646"/>
      <c r="K3945" s="57"/>
      <c r="L3945" s="57"/>
      <c r="M3945" s="638"/>
      <c r="N3945" s="638"/>
      <c r="O3945" s="57"/>
    </row>
    <row r="3946" spans="1:15">
      <c r="A3946" s="57"/>
      <c r="B3946" s="653">
        <v>46950</v>
      </c>
      <c r="C3946" s="654">
        <f t="shared" si="60"/>
        <v>9906465635</v>
      </c>
      <c r="D3946" s="57"/>
      <c r="E3946" s="57"/>
      <c r="F3946" s="657">
        <v>367775523</v>
      </c>
      <c r="G3946" s="672">
        <v>571712892</v>
      </c>
      <c r="H3946" s="646">
        <v>45446</v>
      </c>
      <c r="I3946" s="646"/>
      <c r="K3946" s="57"/>
      <c r="L3946" s="57"/>
      <c r="M3946" s="638"/>
      <c r="N3946" s="638"/>
      <c r="O3946" s="57"/>
    </row>
    <row r="3947" spans="1:15">
      <c r="A3947" s="57"/>
      <c r="B3947" s="653">
        <v>46951</v>
      </c>
      <c r="C3947" s="654">
        <f t="shared" si="60"/>
        <v>9701344744</v>
      </c>
      <c r="D3947" s="57"/>
      <c r="E3947" s="57"/>
      <c r="F3947" s="657">
        <v>162654632</v>
      </c>
      <c r="G3947" s="672">
        <v>571998982</v>
      </c>
      <c r="H3947" s="646">
        <v>43122</v>
      </c>
      <c r="I3947" s="646"/>
      <c r="K3947" s="57"/>
      <c r="L3947" s="57"/>
      <c r="M3947" s="638"/>
      <c r="N3947" s="638"/>
      <c r="O3947" s="57"/>
    </row>
    <row r="3948" spans="1:15">
      <c r="A3948" s="57"/>
      <c r="B3948" s="653">
        <v>46952</v>
      </c>
      <c r="C3948" s="654">
        <f t="shared" si="60"/>
        <v>10125678605</v>
      </c>
      <c r="D3948" s="57"/>
      <c r="E3948" s="57"/>
      <c r="F3948" s="657">
        <v>586988493</v>
      </c>
      <c r="G3948" s="672">
        <v>572090153</v>
      </c>
      <c r="H3948" s="646">
        <v>47951</v>
      </c>
      <c r="I3948" s="646"/>
      <c r="K3948" s="57"/>
      <c r="L3948" s="57"/>
      <c r="M3948" s="638"/>
      <c r="N3948" s="638"/>
      <c r="O3948" s="57"/>
    </row>
    <row r="3949" spans="1:15">
      <c r="A3949" s="57"/>
      <c r="B3949" s="653">
        <v>46953</v>
      </c>
      <c r="C3949" s="654">
        <f t="shared" si="60"/>
        <v>10068505690</v>
      </c>
      <c r="D3949" s="57"/>
      <c r="E3949" s="57"/>
      <c r="F3949" s="657">
        <v>529815578</v>
      </c>
      <c r="G3949" s="672">
        <v>572220056</v>
      </c>
      <c r="H3949" s="646">
        <v>47749</v>
      </c>
      <c r="I3949" s="646"/>
      <c r="K3949" s="57"/>
      <c r="L3949" s="57"/>
      <c r="M3949" s="638"/>
      <c r="N3949" s="638"/>
      <c r="O3949" s="57"/>
    </row>
    <row r="3950" spans="1:15">
      <c r="A3950" s="57"/>
      <c r="B3950" s="653">
        <v>46954</v>
      </c>
      <c r="C3950" s="654">
        <f t="shared" si="60"/>
        <v>9912232753</v>
      </c>
      <c r="D3950" s="57"/>
      <c r="E3950" s="57"/>
      <c r="F3950" s="657">
        <v>373542641</v>
      </c>
      <c r="G3950" s="672">
        <v>572554117</v>
      </c>
      <c r="H3950" s="646">
        <v>44013</v>
      </c>
      <c r="I3950" s="646"/>
      <c r="K3950" s="57"/>
      <c r="L3950" s="57"/>
      <c r="M3950" s="638"/>
      <c r="N3950" s="638"/>
      <c r="O3950" s="57"/>
    </row>
    <row r="3951" spans="1:15">
      <c r="A3951" s="57"/>
      <c r="B3951" s="653">
        <v>46955</v>
      </c>
      <c r="C3951" s="654">
        <f t="shared" si="60"/>
        <v>9906015793</v>
      </c>
      <c r="D3951" s="57"/>
      <c r="E3951" s="57"/>
      <c r="F3951" s="657">
        <v>367325681</v>
      </c>
      <c r="G3951" s="672">
        <v>572556764</v>
      </c>
      <c r="H3951" s="646">
        <v>45887</v>
      </c>
      <c r="I3951" s="646"/>
      <c r="K3951" s="57"/>
      <c r="L3951" s="57"/>
      <c r="M3951" s="638"/>
      <c r="N3951" s="638"/>
      <c r="O3951" s="57"/>
    </row>
    <row r="3952" spans="1:15">
      <c r="A3952" s="57"/>
      <c r="B3952" s="653">
        <v>46956</v>
      </c>
      <c r="C3952" s="654">
        <f t="shared" si="60"/>
        <v>10077683999</v>
      </c>
      <c r="D3952" s="57"/>
      <c r="E3952" s="57"/>
      <c r="F3952" s="657">
        <v>538993887</v>
      </c>
      <c r="G3952" s="672">
        <v>572997570</v>
      </c>
      <c r="H3952" s="646">
        <v>44345</v>
      </c>
      <c r="I3952" s="646"/>
      <c r="K3952" s="57"/>
      <c r="L3952" s="57"/>
      <c r="M3952" s="638"/>
      <c r="N3952" s="638"/>
      <c r="O3952" s="57"/>
    </row>
    <row r="3953" spans="1:15">
      <c r="A3953" s="57"/>
      <c r="B3953" s="653">
        <v>46957</v>
      </c>
      <c r="C3953" s="654">
        <f t="shared" si="60"/>
        <v>10432433930</v>
      </c>
      <c r="D3953" s="57"/>
      <c r="E3953" s="57"/>
      <c r="F3953" s="657">
        <v>893743818</v>
      </c>
      <c r="G3953" s="672">
        <v>573004576</v>
      </c>
      <c r="H3953" s="646">
        <v>43960</v>
      </c>
      <c r="I3953" s="646"/>
      <c r="K3953" s="57"/>
      <c r="L3953" s="57"/>
      <c r="M3953" s="638"/>
      <c r="N3953" s="638"/>
      <c r="O3953" s="57"/>
    </row>
    <row r="3954" spans="1:15">
      <c r="A3954" s="57"/>
      <c r="B3954" s="653">
        <v>46958</v>
      </c>
      <c r="C3954" s="654">
        <f t="shared" si="60"/>
        <v>10226005317</v>
      </c>
      <c r="D3954" s="57"/>
      <c r="E3954" s="57"/>
      <c r="F3954" s="657">
        <v>687315205</v>
      </c>
      <c r="G3954" s="672">
        <v>573405263</v>
      </c>
      <c r="H3954" s="646">
        <v>45248</v>
      </c>
      <c r="I3954" s="646"/>
      <c r="K3954" s="57"/>
      <c r="L3954" s="57"/>
      <c r="M3954" s="638"/>
      <c r="N3954" s="638"/>
      <c r="O3954" s="57"/>
    </row>
    <row r="3955" spans="1:15">
      <c r="A3955" s="57"/>
      <c r="B3955" s="653">
        <v>46959</v>
      </c>
      <c r="C3955" s="654">
        <f t="shared" si="60"/>
        <v>10512937467</v>
      </c>
      <c r="D3955" s="57"/>
      <c r="E3955" s="57"/>
      <c r="F3955" s="657">
        <v>974247355</v>
      </c>
      <c r="G3955" s="672">
        <v>573559150</v>
      </c>
      <c r="H3955" s="646">
        <v>45658</v>
      </c>
      <c r="I3955" s="646"/>
      <c r="K3955" s="57"/>
      <c r="L3955" s="57"/>
      <c r="M3955" s="638"/>
      <c r="N3955" s="638"/>
      <c r="O3955" s="57"/>
    </row>
    <row r="3956" spans="1:15">
      <c r="A3956" s="57"/>
      <c r="B3956" s="653">
        <v>46960</v>
      </c>
      <c r="C3956" s="654">
        <f t="shared" si="60"/>
        <v>9818115939</v>
      </c>
      <c r="D3956" s="57"/>
      <c r="E3956" s="57"/>
      <c r="F3956" s="657">
        <v>279425827</v>
      </c>
      <c r="G3956" s="672">
        <v>573745545</v>
      </c>
      <c r="H3956" s="646">
        <v>48118</v>
      </c>
      <c r="I3956" s="646"/>
      <c r="K3956" s="57"/>
      <c r="L3956" s="57"/>
      <c r="M3956" s="638"/>
      <c r="N3956" s="638"/>
      <c r="O3956" s="57"/>
    </row>
    <row r="3957" spans="1:15">
      <c r="A3957" s="57"/>
      <c r="B3957" s="653">
        <v>46961</v>
      </c>
      <c r="C3957" s="654">
        <f t="shared" si="60"/>
        <v>10211088817</v>
      </c>
      <c r="D3957" s="57"/>
      <c r="E3957" s="57"/>
      <c r="F3957" s="657">
        <v>672398705</v>
      </c>
      <c r="G3957" s="672">
        <v>573877696</v>
      </c>
      <c r="H3957" s="646">
        <v>49782</v>
      </c>
      <c r="I3957" s="646"/>
      <c r="K3957" s="57"/>
      <c r="L3957" s="57"/>
      <c r="M3957" s="638"/>
      <c r="N3957" s="638"/>
      <c r="O3957" s="57"/>
    </row>
    <row r="3958" spans="1:15">
      <c r="A3958" s="57"/>
      <c r="B3958" s="653">
        <v>46962</v>
      </c>
      <c r="C3958" s="654">
        <f t="shared" si="60"/>
        <v>9886756299</v>
      </c>
      <c r="D3958" s="57"/>
      <c r="E3958" s="57"/>
      <c r="F3958" s="657">
        <v>348066187</v>
      </c>
      <c r="G3958" s="672">
        <v>573935764</v>
      </c>
      <c r="H3958" s="646">
        <v>43550</v>
      </c>
      <c r="I3958" s="646"/>
      <c r="K3958" s="57"/>
      <c r="L3958" s="57"/>
      <c r="M3958" s="638"/>
      <c r="N3958" s="638"/>
      <c r="O3958" s="57"/>
    </row>
    <row r="3959" spans="1:15">
      <c r="A3959" s="57"/>
      <c r="B3959" s="653">
        <v>46963</v>
      </c>
      <c r="C3959" s="654">
        <f t="shared" si="60"/>
        <v>10303114423</v>
      </c>
      <c r="D3959" s="57"/>
      <c r="E3959" s="57"/>
      <c r="F3959" s="657">
        <v>764424311</v>
      </c>
      <c r="G3959" s="672">
        <v>573947281</v>
      </c>
      <c r="H3959" s="646">
        <v>48320</v>
      </c>
      <c r="I3959" s="646"/>
      <c r="K3959" s="57"/>
      <c r="L3959" s="57"/>
      <c r="M3959" s="638"/>
      <c r="N3959" s="638"/>
      <c r="O3959" s="57"/>
    </row>
    <row r="3960" spans="1:15">
      <c r="A3960" s="57"/>
      <c r="B3960" s="653">
        <v>46964</v>
      </c>
      <c r="C3960" s="654">
        <f t="shared" si="60"/>
        <v>9909290580</v>
      </c>
      <c r="D3960" s="57"/>
      <c r="E3960" s="57"/>
      <c r="F3960" s="657">
        <v>370600468</v>
      </c>
      <c r="G3960" s="672">
        <v>573970172</v>
      </c>
      <c r="H3960" s="646">
        <v>47683</v>
      </c>
      <c r="I3960" s="646"/>
      <c r="K3960" s="57"/>
      <c r="L3960" s="57"/>
      <c r="M3960" s="638"/>
      <c r="N3960" s="638"/>
      <c r="O3960" s="57"/>
    </row>
    <row r="3961" spans="1:15">
      <c r="A3961" s="57"/>
      <c r="B3961" s="653">
        <v>46965</v>
      </c>
      <c r="C3961" s="654">
        <f t="shared" si="60"/>
        <v>9757981016</v>
      </c>
      <c r="D3961" s="57"/>
      <c r="E3961" s="57"/>
      <c r="F3961" s="657">
        <v>219290904</v>
      </c>
      <c r="G3961" s="672">
        <v>573994995</v>
      </c>
      <c r="H3961" s="646">
        <v>49557</v>
      </c>
      <c r="I3961" s="646"/>
      <c r="K3961" s="57"/>
      <c r="L3961" s="57"/>
      <c r="M3961" s="638"/>
      <c r="N3961" s="638"/>
      <c r="O3961" s="57"/>
    </row>
    <row r="3962" spans="1:15">
      <c r="A3962" s="57"/>
      <c r="B3962" s="653">
        <v>46966</v>
      </c>
      <c r="C3962" s="654">
        <f t="shared" si="60"/>
        <v>10323735398</v>
      </c>
      <c r="D3962" s="57"/>
      <c r="E3962" s="57"/>
      <c r="F3962" s="657">
        <v>785045286</v>
      </c>
      <c r="G3962" s="672">
        <v>574100441</v>
      </c>
      <c r="H3962" s="646">
        <v>50266</v>
      </c>
      <c r="I3962" s="646"/>
      <c r="K3962" s="57"/>
      <c r="L3962" s="57"/>
      <c r="M3962" s="638"/>
      <c r="N3962" s="638"/>
      <c r="O3962" s="57"/>
    </row>
    <row r="3963" spans="1:15">
      <c r="A3963" s="57"/>
      <c r="B3963" s="653">
        <v>46967</v>
      </c>
      <c r="C3963" s="654">
        <f t="shared" si="60"/>
        <v>10019397147</v>
      </c>
      <c r="D3963" s="57"/>
      <c r="E3963" s="57"/>
      <c r="F3963" s="657">
        <v>480707035</v>
      </c>
      <c r="G3963" s="672">
        <v>574519959</v>
      </c>
      <c r="H3963" s="646">
        <v>48451</v>
      </c>
      <c r="I3963" s="646"/>
      <c r="K3963" s="57"/>
      <c r="L3963" s="57"/>
      <c r="M3963" s="638"/>
      <c r="N3963" s="638"/>
      <c r="O3963" s="57"/>
    </row>
    <row r="3964" spans="1:15">
      <c r="A3964" s="57"/>
      <c r="B3964" s="653">
        <v>46968</v>
      </c>
      <c r="C3964" s="654">
        <f t="shared" si="60"/>
        <v>10339681266</v>
      </c>
      <c r="D3964" s="57"/>
      <c r="E3964" s="57"/>
      <c r="F3964" s="657">
        <v>800991154</v>
      </c>
      <c r="G3964" s="672">
        <v>574544251</v>
      </c>
      <c r="H3964" s="646">
        <v>44199</v>
      </c>
      <c r="I3964" s="646"/>
      <c r="K3964" s="57"/>
      <c r="L3964" s="57"/>
      <c r="M3964" s="638"/>
      <c r="N3964" s="638"/>
      <c r="O3964" s="57"/>
    </row>
    <row r="3965" spans="1:15">
      <c r="A3965" s="57"/>
      <c r="B3965" s="653">
        <v>46969</v>
      </c>
      <c r="C3965" s="654">
        <f t="shared" si="60"/>
        <v>9683389173</v>
      </c>
      <c r="D3965" s="57"/>
      <c r="E3965" s="57"/>
      <c r="F3965" s="657">
        <v>144699061</v>
      </c>
      <c r="G3965" s="672">
        <v>574653679</v>
      </c>
      <c r="H3965" s="646">
        <v>44399</v>
      </c>
      <c r="I3965" s="646"/>
      <c r="K3965" s="57"/>
      <c r="L3965" s="57"/>
      <c r="M3965" s="638"/>
      <c r="N3965" s="638"/>
      <c r="O3965" s="57"/>
    </row>
    <row r="3966" spans="1:15">
      <c r="A3966" s="57"/>
      <c r="B3966" s="653">
        <v>46970</v>
      </c>
      <c r="C3966" s="654">
        <f t="shared" si="60"/>
        <v>9974618856</v>
      </c>
      <c r="D3966" s="57"/>
      <c r="E3966" s="57"/>
      <c r="F3966" s="657">
        <v>435928744</v>
      </c>
      <c r="G3966" s="672">
        <v>574788584</v>
      </c>
      <c r="H3966" s="646">
        <v>50336</v>
      </c>
      <c r="I3966" s="646"/>
      <c r="K3966" s="57"/>
      <c r="L3966" s="57"/>
      <c r="M3966" s="638"/>
      <c r="N3966" s="638"/>
      <c r="O3966" s="57"/>
    </row>
    <row r="3967" spans="1:15">
      <c r="A3967" s="57"/>
      <c r="B3967" s="653">
        <v>46971</v>
      </c>
      <c r="C3967" s="654">
        <f t="shared" si="60"/>
        <v>9720570635</v>
      </c>
      <c r="D3967" s="57"/>
      <c r="E3967" s="57"/>
      <c r="F3967" s="657">
        <v>181880523</v>
      </c>
      <c r="G3967" s="672">
        <v>574815583</v>
      </c>
      <c r="H3967" s="646">
        <v>48902</v>
      </c>
      <c r="I3967" s="646"/>
      <c r="K3967" s="57"/>
      <c r="L3967" s="57"/>
      <c r="M3967" s="638"/>
      <c r="N3967" s="638"/>
      <c r="O3967" s="57"/>
    </row>
    <row r="3968" spans="1:15">
      <c r="A3968" s="57"/>
      <c r="B3968" s="653">
        <v>46972</v>
      </c>
      <c r="C3968" s="654">
        <f t="shared" si="60"/>
        <v>9967920872</v>
      </c>
      <c r="D3968" s="57"/>
      <c r="E3968" s="57"/>
      <c r="F3968" s="657">
        <v>429230760</v>
      </c>
      <c r="G3968" s="672">
        <v>575120305</v>
      </c>
      <c r="H3968" s="646">
        <v>46478</v>
      </c>
      <c r="I3968" s="646"/>
      <c r="K3968" s="57"/>
      <c r="L3968" s="57"/>
      <c r="M3968" s="638"/>
      <c r="N3968" s="638"/>
      <c r="O3968" s="57"/>
    </row>
    <row r="3969" spans="1:15">
      <c r="A3969" s="57"/>
      <c r="B3969" s="653">
        <v>46973</v>
      </c>
      <c r="C3969" s="654">
        <f t="shared" si="60"/>
        <v>10063007609</v>
      </c>
      <c r="D3969" s="57"/>
      <c r="E3969" s="57"/>
      <c r="F3969" s="657">
        <v>524317497</v>
      </c>
      <c r="G3969" s="672">
        <v>575177998</v>
      </c>
      <c r="H3969" s="646">
        <v>47551</v>
      </c>
      <c r="I3969" s="646"/>
      <c r="K3969" s="57"/>
      <c r="L3969" s="57"/>
      <c r="M3969" s="638"/>
      <c r="N3969" s="638"/>
      <c r="O3969" s="57"/>
    </row>
    <row r="3970" spans="1:15">
      <c r="A3970" s="57"/>
      <c r="B3970" s="653">
        <v>46974</v>
      </c>
      <c r="C3970" s="654">
        <f t="shared" si="60"/>
        <v>10394508565</v>
      </c>
      <c r="D3970" s="57"/>
      <c r="E3970" s="57"/>
      <c r="F3970" s="657">
        <v>855818453</v>
      </c>
      <c r="G3970" s="672">
        <v>575186841</v>
      </c>
      <c r="H3970" s="646">
        <v>44638</v>
      </c>
      <c r="I3970" s="646"/>
      <c r="K3970" s="57"/>
      <c r="L3970" s="57"/>
      <c r="M3970" s="638"/>
      <c r="N3970" s="638"/>
      <c r="O3970" s="57"/>
    </row>
    <row r="3971" spans="1:15">
      <c r="A3971" s="57"/>
      <c r="B3971" s="653">
        <v>46975</v>
      </c>
      <c r="C3971" s="654">
        <f t="shared" si="60"/>
        <v>9708129328</v>
      </c>
      <c r="D3971" s="57"/>
      <c r="E3971" s="57"/>
      <c r="F3971" s="657">
        <v>169439216</v>
      </c>
      <c r="G3971" s="672">
        <v>575199213</v>
      </c>
      <c r="H3971" s="646">
        <v>46891</v>
      </c>
      <c r="I3971" s="646"/>
      <c r="K3971" s="57"/>
      <c r="L3971" s="57"/>
      <c r="M3971" s="638"/>
      <c r="N3971" s="638"/>
      <c r="O3971" s="57"/>
    </row>
    <row r="3972" spans="1:15">
      <c r="A3972" s="57"/>
      <c r="B3972" s="653">
        <v>46976</v>
      </c>
      <c r="C3972" s="654">
        <f t="shared" si="60"/>
        <v>10189458665</v>
      </c>
      <c r="D3972" s="57"/>
      <c r="E3972" s="57"/>
      <c r="F3972" s="657">
        <v>650768553</v>
      </c>
      <c r="G3972" s="672">
        <v>575251632</v>
      </c>
      <c r="H3972" s="646">
        <v>44927</v>
      </c>
      <c r="I3972" s="646"/>
      <c r="K3972" s="57"/>
      <c r="L3972" s="57"/>
      <c r="M3972" s="638"/>
      <c r="N3972" s="638"/>
      <c r="O3972" s="57"/>
    </row>
    <row r="3973" spans="1:15">
      <c r="A3973" s="57"/>
      <c r="B3973" s="653">
        <v>46977</v>
      </c>
      <c r="C3973" s="654">
        <f t="shared" si="60"/>
        <v>10367597532</v>
      </c>
      <c r="D3973" s="57"/>
      <c r="E3973" s="57"/>
      <c r="F3973" s="657">
        <v>828907420</v>
      </c>
      <c r="G3973" s="672">
        <v>575469871</v>
      </c>
      <c r="H3973" s="646">
        <v>45431</v>
      </c>
      <c r="I3973" s="646"/>
      <c r="K3973" s="57"/>
      <c r="L3973" s="57"/>
      <c r="M3973" s="638"/>
      <c r="N3973" s="638"/>
      <c r="O3973" s="57"/>
    </row>
    <row r="3974" spans="1:15">
      <c r="A3974" s="57"/>
      <c r="B3974" s="653">
        <v>46978</v>
      </c>
      <c r="C3974" s="654">
        <f t="shared" si="60"/>
        <v>9671936437</v>
      </c>
      <c r="D3974" s="57"/>
      <c r="E3974" s="57"/>
      <c r="F3974" s="657">
        <v>133246325</v>
      </c>
      <c r="G3974" s="672">
        <v>575660370</v>
      </c>
      <c r="H3974" s="646">
        <v>44837</v>
      </c>
      <c r="I3974" s="646"/>
      <c r="K3974" s="57"/>
      <c r="L3974" s="57"/>
      <c r="M3974" s="638"/>
      <c r="N3974" s="638"/>
      <c r="O3974" s="57"/>
    </row>
    <row r="3975" spans="1:15">
      <c r="A3975" s="57"/>
      <c r="B3975" s="653">
        <v>46979</v>
      </c>
      <c r="C3975" s="654">
        <f t="shared" si="60"/>
        <v>10433405667</v>
      </c>
      <c r="D3975" s="57"/>
      <c r="E3975" s="57"/>
      <c r="F3975" s="657">
        <v>894715555</v>
      </c>
      <c r="G3975" s="672">
        <v>576119626</v>
      </c>
      <c r="H3975" s="646">
        <v>49519</v>
      </c>
      <c r="I3975" s="646"/>
      <c r="K3975" s="57"/>
      <c r="L3975" s="57"/>
      <c r="M3975" s="638"/>
      <c r="N3975" s="638"/>
      <c r="O3975" s="57"/>
    </row>
    <row r="3976" spans="1:15">
      <c r="A3976" s="57"/>
      <c r="B3976" s="653">
        <v>46980</v>
      </c>
      <c r="C3976" s="654">
        <f t="shared" si="60"/>
        <v>9912612998</v>
      </c>
      <c r="D3976" s="57"/>
      <c r="E3976" s="57"/>
      <c r="F3976" s="657">
        <v>373922886</v>
      </c>
      <c r="G3976" s="672">
        <v>576176302</v>
      </c>
      <c r="H3976" s="646">
        <v>43585</v>
      </c>
      <c r="I3976" s="646"/>
      <c r="K3976" s="57"/>
      <c r="L3976" s="57"/>
      <c r="M3976" s="638"/>
      <c r="N3976" s="638"/>
      <c r="O3976" s="57"/>
    </row>
    <row r="3977" spans="1:15">
      <c r="A3977" s="57"/>
      <c r="B3977" s="653">
        <v>46981</v>
      </c>
      <c r="C3977" s="654">
        <f t="shared" si="60"/>
        <v>9770368454</v>
      </c>
      <c r="D3977" s="57"/>
      <c r="E3977" s="57"/>
      <c r="F3977" s="657">
        <v>231678342</v>
      </c>
      <c r="G3977" s="672">
        <v>576524493</v>
      </c>
      <c r="H3977" s="646">
        <v>47638</v>
      </c>
      <c r="I3977" s="646"/>
      <c r="K3977" s="57"/>
      <c r="L3977" s="57"/>
      <c r="M3977" s="638"/>
      <c r="N3977" s="638"/>
      <c r="O3977" s="57"/>
    </row>
    <row r="3978" spans="1:15">
      <c r="A3978" s="57"/>
      <c r="B3978" s="653">
        <v>46982</v>
      </c>
      <c r="C3978" s="654">
        <f t="shared" si="60"/>
        <v>9843143539</v>
      </c>
      <c r="D3978" s="57"/>
      <c r="E3978" s="57"/>
      <c r="F3978" s="657">
        <v>304453427</v>
      </c>
      <c r="G3978" s="672">
        <v>576834758</v>
      </c>
      <c r="H3978" s="646">
        <v>45754</v>
      </c>
      <c r="I3978" s="646"/>
      <c r="K3978" s="57"/>
      <c r="L3978" s="57"/>
      <c r="M3978" s="638"/>
      <c r="N3978" s="638"/>
      <c r="O3978" s="57"/>
    </row>
    <row r="3979" spans="1:15">
      <c r="A3979" s="57"/>
      <c r="B3979" s="653">
        <v>46983</v>
      </c>
      <c r="C3979" s="654">
        <f t="shared" si="60"/>
        <v>10276949716</v>
      </c>
      <c r="D3979" s="57"/>
      <c r="E3979" s="57"/>
      <c r="F3979" s="657">
        <v>738259604</v>
      </c>
      <c r="G3979" s="672">
        <v>576875655</v>
      </c>
      <c r="H3979" s="646">
        <v>48963</v>
      </c>
      <c r="I3979" s="646"/>
      <c r="K3979" s="57"/>
      <c r="L3979" s="57"/>
      <c r="M3979" s="638"/>
      <c r="N3979" s="638"/>
      <c r="O3979" s="57"/>
    </row>
    <row r="3980" spans="1:15">
      <c r="A3980" s="57"/>
      <c r="B3980" s="653">
        <v>46984</v>
      </c>
      <c r="C3980" s="654">
        <f t="shared" si="60"/>
        <v>9840793376</v>
      </c>
      <c r="D3980" s="57"/>
      <c r="E3980" s="57"/>
      <c r="F3980" s="657">
        <v>302103264</v>
      </c>
      <c r="G3980" s="672">
        <v>577091130</v>
      </c>
      <c r="H3980" s="646">
        <v>45414</v>
      </c>
      <c r="I3980" s="646"/>
      <c r="K3980" s="57"/>
      <c r="L3980" s="57"/>
      <c r="M3980" s="638"/>
      <c r="N3980" s="638"/>
      <c r="O3980" s="57"/>
    </row>
    <row r="3981" spans="1:15">
      <c r="A3981" s="57"/>
      <c r="B3981" s="653">
        <v>46985</v>
      </c>
      <c r="C3981" s="654">
        <f t="shared" si="60"/>
        <v>10391220189</v>
      </c>
      <c r="D3981" s="57"/>
      <c r="E3981" s="57"/>
      <c r="F3981" s="657">
        <v>852530077</v>
      </c>
      <c r="G3981" s="672">
        <v>577314271</v>
      </c>
      <c r="H3981" s="646">
        <v>48841</v>
      </c>
      <c r="I3981" s="646"/>
      <c r="K3981" s="57"/>
      <c r="L3981" s="57"/>
      <c r="M3981" s="638"/>
      <c r="N3981" s="638"/>
      <c r="O3981" s="57"/>
    </row>
    <row r="3982" spans="1:15">
      <c r="A3982" s="57"/>
      <c r="B3982" s="653">
        <v>46986</v>
      </c>
      <c r="C3982" s="654">
        <f t="shared" si="60"/>
        <v>9759538414</v>
      </c>
      <c r="D3982" s="57"/>
      <c r="E3982" s="57"/>
      <c r="F3982" s="657">
        <v>220848302</v>
      </c>
      <c r="G3982" s="672">
        <v>577319571</v>
      </c>
      <c r="H3982" s="646">
        <v>44864</v>
      </c>
      <c r="I3982" s="646"/>
      <c r="K3982" s="57"/>
      <c r="L3982" s="57"/>
      <c r="M3982" s="638"/>
      <c r="N3982" s="638"/>
      <c r="O3982" s="57"/>
    </row>
    <row r="3983" spans="1:15">
      <c r="A3983" s="57"/>
      <c r="B3983" s="653">
        <v>46987</v>
      </c>
      <c r="C3983" s="654">
        <f t="shared" si="60"/>
        <v>10070047075</v>
      </c>
      <c r="D3983" s="57"/>
      <c r="E3983" s="57"/>
      <c r="F3983" s="657">
        <v>531356963</v>
      </c>
      <c r="G3983" s="672">
        <v>577448810</v>
      </c>
      <c r="H3983" s="646">
        <v>44220</v>
      </c>
      <c r="I3983" s="646"/>
      <c r="K3983" s="57"/>
      <c r="L3983" s="57"/>
      <c r="M3983" s="638"/>
      <c r="N3983" s="638"/>
      <c r="O3983" s="57"/>
    </row>
    <row r="3984" spans="1:15">
      <c r="A3984" s="57"/>
      <c r="B3984" s="653">
        <v>46988</v>
      </c>
      <c r="C3984" s="654">
        <f t="shared" si="60"/>
        <v>9898074205</v>
      </c>
      <c r="D3984" s="57"/>
      <c r="E3984" s="57"/>
      <c r="F3984" s="657">
        <v>359384093</v>
      </c>
      <c r="G3984" s="672">
        <v>577540887</v>
      </c>
      <c r="H3984" s="646">
        <v>48784</v>
      </c>
      <c r="I3984" s="646"/>
      <c r="K3984" s="57"/>
      <c r="L3984" s="57"/>
      <c r="M3984" s="638"/>
      <c r="N3984" s="638"/>
      <c r="O3984" s="57"/>
    </row>
    <row r="3985" spans="1:15">
      <c r="A3985" s="57"/>
      <c r="B3985" s="653">
        <v>46989</v>
      </c>
      <c r="C3985" s="654">
        <f t="shared" si="60"/>
        <v>9813621389</v>
      </c>
      <c r="D3985" s="57"/>
      <c r="E3985" s="57"/>
      <c r="F3985" s="657">
        <v>274931277</v>
      </c>
      <c r="G3985" s="672">
        <v>577703034</v>
      </c>
      <c r="H3985" s="646">
        <v>44492</v>
      </c>
      <c r="I3985" s="646"/>
      <c r="K3985" s="57"/>
      <c r="L3985" s="57"/>
      <c r="M3985" s="638"/>
      <c r="N3985" s="638"/>
      <c r="O3985" s="57"/>
    </row>
    <row r="3986" spans="1:15">
      <c r="A3986" s="57"/>
      <c r="B3986" s="653">
        <v>46990</v>
      </c>
      <c r="C3986" s="654">
        <f t="shared" si="60"/>
        <v>10209562197</v>
      </c>
      <c r="D3986" s="57"/>
      <c r="E3986" s="57"/>
      <c r="F3986" s="657">
        <v>670872085</v>
      </c>
      <c r="G3986" s="672">
        <v>577818807</v>
      </c>
      <c r="H3986" s="646">
        <v>46625</v>
      </c>
      <c r="I3986" s="646"/>
      <c r="K3986" s="57"/>
      <c r="L3986" s="57"/>
      <c r="M3986" s="638"/>
      <c r="N3986" s="638"/>
      <c r="O3986" s="57"/>
    </row>
    <row r="3987" spans="1:15">
      <c r="A3987" s="57"/>
      <c r="B3987" s="653">
        <v>46991</v>
      </c>
      <c r="C3987" s="654">
        <f t="shared" si="60"/>
        <v>10374506213</v>
      </c>
      <c r="D3987" s="57"/>
      <c r="E3987" s="57"/>
      <c r="F3987" s="657">
        <v>835816101</v>
      </c>
      <c r="G3987" s="672">
        <v>577841868</v>
      </c>
      <c r="H3987" s="646">
        <v>45805</v>
      </c>
      <c r="I3987" s="646"/>
      <c r="K3987" s="57"/>
      <c r="L3987" s="57"/>
      <c r="M3987" s="638"/>
      <c r="N3987" s="638"/>
      <c r="O3987" s="57"/>
    </row>
    <row r="3988" spans="1:15">
      <c r="A3988" s="57"/>
      <c r="B3988" s="653">
        <v>46992</v>
      </c>
      <c r="C3988" s="654">
        <f t="shared" si="60"/>
        <v>9872341074</v>
      </c>
      <c r="D3988" s="57"/>
      <c r="E3988" s="57"/>
      <c r="F3988" s="657">
        <v>333650962</v>
      </c>
      <c r="G3988" s="672">
        <v>577858511</v>
      </c>
      <c r="H3988" s="646">
        <v>46159</v>
      </c>
      <c r="I3988" s="646"/>
      <c r="K3988" s="57"/>
      <c r="L3988" s="57"/>
      <c r="M3988" s="638"/>
      <c r="N3988" s="638"/>
      <c r="O3988" s="57"/>
    </row>
    <row r="3989" spans="1:15">
      <c r="A3989" s="57"/>
      <c r="B3989" s="653">
        <v>46993</v>
      </c>
      <c r="C3989" s="654">
        <f t="shared" si="60"/>
        <v>10147264220</v>
      </c>
      <c r="D3989" s="57"/>
      <c r="E3989" s="57"/>
      <c r="F3989" s="657">
        <v>608574108</v>
      </c>
      <c r="G3989" s="672">
        <v>577883620</v>
      </c>
      <c r="H3989" s="646">
        <v>44962</v>
      </c>
      <c r="I3989" s="646"/>
      <c r="K3989" s="57"/>
      <c r="L3989" s="57"/>
      <c r="M3989" s="638"/>
      <c r="N3989" s="638"/>
      <c r="O3989" s="57"/>
    </row>
    <row r="3990" spans="1:15">
      <c r="A3990" s="57"/>
      <c r="B3990" s="653">
        <v>46994</v>
      </c>
      <c r="C3990" s="654">
        <f t="shared" si="60"/>
        <v>9971189307</v>
      </c>
      <c r="D3990" s="57"/>
      <c r="E3990" s="57"/>
      <c r="F3990" s="657">
        <v>432499195</v>
      </c>
      <c r="G3990" s="672">
        <v>577944122</v>
      </c>
      <c r="H3990" s="646">
        <v>44549</v>
      </c>
      <c r="I3990" s="646"/>
      <c r="K3990" s="57"/>
      <c r="L3990" s="57"/>
      <c r="M3990" s="638"/>
      <c r="N3990" s="638"/>
      <c r="O3990" s="57"/>
    </row>
    <row r="3991" spans="1:15">
      <c r="A3991" s="57"/>
      <c r="B3991" s="653">
        <v>46995</v>
      </c>
      <c r="C3991" s="654">
        <f t="shared" si="60"/>
        <v>10078806106</v>
      </c>
      <c r="D3991" s="57"/>
      <c r="E3991" s="57"/>
      <c r="F3991" s="657">
        <v>540115994</v>
      </c>
      <c r="G3991" s="672">
        <v>577990280</v>
      </c>
      <c r="H3991" s="646">
        <v>50269</v>
      </c>
      <c r="I3991" s="646"/>
      <c r="K3991" s="57"/>
      <c r="L3991" s="57"/>
      <c r="M3991" s="638"/>
      <c r="N3991" s="638"/>
      <c r="O3991" s="57"/>
    </row>
    <row r="3992" spans="1:15">
      <c r="A3992" s="57"/>
      <c r="B3992" s="653">
        <v>46996</v>
      </c>
      <c r="C3992" s="654">
        <f t="shared" si="60"/>
        <v>9702074497</v>
      </c>
      <c r="D3992" s="57"/>
      <c r="E3992" s="57"/>
      <c r="F3992" s="657">
        <v>163384385</v>
      </c>
      <c r="G3992" s="672">
        <v>578128636</v>
      </c>
      <c r="H3992" s="646">
        <v>46796</v>
      </c>
      <c r="I3992" s="646"/>
      <c r="K3992" s="57"/>
      <c r="L3992" s="57"/>
      <c r="M3992" s="638"/>
      <c r="N3992" s="638"/>
      <c r="O3992" s="57"/>
    </row>
    <row r="3993" spans="1:15">
      <c r="A3993" s="57"/>
      <c r="B3993" s="653">
        <v>46997</v>
      </c>
      <c r="C3993" s="654">
        <f t="shared" si="60"/>
        <v>9790806639</v>
      </c>
      <c r="D3993" s="57"/>
      <c r="E3993" s="57"/>
      <c r="F3993" s="657">
        <v>252116527</v>
      </c>
      <c r="G3993" s="672">
        <v>578208114</v>
      </c>
      <c r="H3993" s="646">
        <v>43484</v>
      </c>
      <c r="I3993" s="646"/>
      <c r="K3993" s="57"/>
      <c r="L3993" s="57"/>
      <c r="M3993" s="638"/>
      <c r="N3993" s="638"/>
      <c r="O3993" s="57"/>
    </row>
    <row r="3994" spans="1:15">
      <c r="A3994" s="57"/>
      <c r="B3994" s="653">
        <v>46998</v>
      </c>
      <c r="C3994" s="654">
        <f t="shared" si="60"/>
        <v>10377311639</v>
      </c>
      <c r="D3994" s="57"/>
      <c r="E3994" s="57"/>
      <c r="F3994" s="657">
        <v>838621527</v>
      </c>
      <c r="G3994" s="672">
        <v>578246824</v>
      </c>
      <c r="H3994" s="646">
        <v>48832</v>
      </c>
      <c r="I3994" s="646"/>
      <c r="K3994" s="57"/>
      <c r="L3994" s="57"/>
      <c r="M3994" s="638"/>
      <c r="N3994" s="638"/>
      <c r="O3994" s="57"/>
    </row>
    <row r="3995" spans="1:15">
      <c r="A3995" s="57"/>
      <c r="B3995" s="653">
        <v>46999</v>
      </c>
      <c r="C3995" s="654">
        <f t="shared" si="60"/>
        <v>10055481649</v>
      </c>
      <c r="D3995" s="57"/>
      <c r="E3995" s="57"/>
      <c r="F3995" s="657">
        <v>516791537</v>
      </c>
      <c r="G3995" s="672">
        <v>578275055</v>
      </c>
      <c r="H3995" s="646">
        <v>50381</v>
      </c>
      <c r="I3995" s="646"/>
      <c r="K3995" s="57"/>
      <c r="L3995" s="57"/>
      <c r="M3995" s="638"/>
      <c r="N3995" s="638"/>
      <c r="O3995" s="57"/>
    </row>
    <row r="3996" spans="1:15">
      <c r="A3996" s="57"/>
      <c r="B3996" s="653">
        <v>47000</v>
      </c>
      <c r="C3996" s="654">
        <f t="shared" si="60"/>
        <v>10064859594</v>
      </c>
      <c r="D3996" s="57"/>
      <c r="E3996" s="57"/>
      <c r="F3996" s="657">
        <v>526169482</v>
      </c>
      <c r="G3996" s="672">
        <v>578316705</v>
      </c>
      <c r="H3996" s="646">
        <v>49043</v>
      </c>
      <c r="I3996" s="646"/>
      <c r="K3996" s="57"/>
      <c r="L3996" s="57"/>
      <c r="M3996" s="638"/>
      <c r="N3996" s="638"/>
      <c r="O3996" s="57"/>
    </row>
    <row r="3997" spans="1:15">
      <c r="A3997" s="57"/>
      <c r="B3997" s="653">
        <v>47001</v>
      </c>
      <c r="C3997" s="654">
        <f t="shared" si="60"/>
        <v>10059222750</v>
      </c>
      <c r="D3997" s="57"/>
      <c r="E3997" s="57"/>
      <c r="F3997" s="657">
        <v>520532638</v>
      </c>
      <c r="G3997" s="672">
        <v>578382996</v>
      </c>
      <c r="H3997" s="646">
        <v>45240</v>
      </c>
      <c r="I3997" s="646"/>
      <c r="K3997" s="57"/>
      <c r="L3997" s="57"/>
      <c r="M3997" s="638"/>
      <c r="N3997" s="638"/>
      <c r="O3997" s="57"/>
    </row>
    <row r="3998" spans="1:15">
      <c r="A3998" s="57"/>
      <c r="B3998" s="653">
        <v>47002</v>
      </c>
      <c r="C3998" s="654">
        <f t="shared" si="60"/>
        <v>10243291550</v>
      </c>
      <c r="D3998" s="57"/>
      <c r="E3998" s="57"/>
      <c r="F3998" s="657">
        <v>704601438</v>
      </c>
      <c r="G3998" s="672">
        <v>578478003</v>
      </c>
      <c r="H3998" s="646">
        <v>48431</v>
      </c>
      <c r="I3998" s="646"/>
      <c r="K3998" s="57"/>
      <c r="L3998" s="57"/>
      <c r="M3998" s="638"/>
      <c r="N3998" s="638"/>
      <c r="O3998" s="57"/>
    </row>
    <row r="3999" spans="1:15">
      <c r="A3999" s="57"/>
      <c r="B3999" s="653">
        <v>47003</v>
      </c>
      <c r="C3999" s="654">
        <f t="shared" si="60"/>
        <v>10138232044</v>
      </c>
      <c r="D3999" s="57"/>
      <c r="E3999" s="57"/>
      <c r="F3999" s="657">
        <v>599541932</v>
      </c>
      <c r="G3999" s="672">
        <v>578482942</v>
      </c>
      <c r="H3999" s="646">
        <v>49892</v>
      </c>
      <c r="I3999" s="646"/>
      <c r="K3999" s="57"/>
      <c r="L3999" s="57"/>
      <c r="M3999" s="638"/>
      <c r="N3999" s="638"/>
      <c r="O3999" s="57"/>
    </row>
    <row r="4000" spans="1:15">
      <c r="A4000" s="57"/>
      <c r="B4000" s="653">
        <v>47004</v>
      </c>
      <c r="C4000" s="654">
        <f t="shared" ref="C4000:C4063" si="61">F4000+(F$88*28679+98765)+(G$88*6587+87654)+(E$88*9537+76543)+(J$88*5713+4528)</f>
        <v>10242992315</v>
      </c>
      <c r="D4000" s="57"/>
      <c r="E4000" s="57"/>
      <c r="F4000" s="657">
        <v>704302203</v>
      </c>
      <c r="G4000" s="672">
        <v>578768211</v>
      </c>
      <c r="H4000" s="646">
        <v>46306</v>
      </c>
      <c r="I4000" s="646"/>
      <c r="K4000" s="57"/>
      <c r="L4000" s="57"/>
      <c r="M4000" s="638"/>
      <c r="N4000" s="638"/>
      <c r="O4000" s="57"/>
    </row>
    <row r="4001" spans="1:15">
      <c r="A4001" s="57"/>
      <c r="B4001" s="653">
        <v>47005</v>
      </c>
      <c r="C4001" s="654">
        <f t="shared" si="61"/>
        <v>9700167377</v>
      </c>
      <c r="D4001" s="57"/>
      <c r="E4001" s="57"/>
      <c r="F4001" s="657">
        <v>161477265</v>
      </c>
      <c r="G4001" s="672">
        <v>579219613</v>
      </c>
      <c r="H4001" s="646">
        <v>44196</v>
      </c>
      <c r="I4001" s="646"/>
      <c r="K4001" s="57"/>
      <c r="L4001" s="57"/>
      <c r="M4001" s="638"/>
      <c r="N4001" s="638"/>
      <c r="O4001" s="57"/>
    </row>
    <row r="4002" spans="1:15">
      <c r="A4002" s="57"/>
      <c r="B4002" s="653">
        <v>47006</v>
      </c>
      <c r="C4002" s="654">
        <f t="shared" si="61"/>
        <v>9895416467</v>
      </c>
      <c r="D4002" s="57"/>
      <c r="E4002" s="57"/>
      <c r="F4002" s="657">
        <v>356726355</v>
      </c>
      <c r="G4002" s="672">
        <v>579367187</v>
      </c>
      <c r="H4002" s="646">
        <v>47024</v>
      </c>
      <c r="I4002" s="646"/>
      <c r="K4002" s="57"/>
      <c r="L4002" s="57"/>
      <c r="M4002" s="638"/>
      <c r="N4002" s="638"/>
      <c r="O4002" s="57"/>
    </row>
    <row r="4003" spans="1:15">
      <c r="A4003" s="57"/>
      <c r="B4003" s="653">
        <v>47007</v>
      </c>
      <c r="C4003" s="654">
        <f t="shared" si="61"/>
        <v>10060026372</v>
      </c>
      <c r="D4003" s="57"/>
      <c r="E4003" s="57"/>
      <c r="F4003" s="657">
        <v>521336260</v>
      </c>
      <c r="G4003" s="672">
        <v>579418041</v>
      </c>
      <c r="H4003" s="646">
        <v>44328</v>
      </c>
      <c r="I4003" s="646"/>
      <c r="K4003" s="57"/>
      <c r="L4003" s="57"/>
      <c r="M4003" s="638"/>
      <c r="N4003" s="638"/>
      <c r="O4003" s="57"/>
    </row>
    <row r="4004" spans="1:15">
      <c r="A4004" s="57"/>
      <c r="B4004" s="653">
        <v>47008</v>
      </c>
      <c r="C4004" s="654">
        <f t="shared" si="61"/>
        <v>9707859945</v>
      </c>
      <c r="D4004" s="57"/>
      <c r="E4004" s="57"/>
      <c r="F4004" s="657">
        <v>169169833</v>
      </c>
      <c r="G4004" s="672">
        <v>579534510</v>
      </c>
      <c r="H4004" s="646">
        <v>49262</v>
      </c>
      <c r="I4004" s="646"/>
      <c r="K4004" s="57"/>
      <c r="L4004" s="57"/>
      <c r="M4004" s="638"/>
      <c r="N4004" s="638"/>
      <c r="O4004" s="57"/>
    </row>
    <row r="4005" spans="1:15">
      <c r="A4005" s="57"/>
      <c r="B4005" s="653">
        <v>47009</v>
      </c>
      <c r="C4005" s="654">
        <f t="shared" si="61"/>
        <v>10322908926</v>
      </c>
      <c r="D4005" s="57"/>
      <c r="E4005" s="57"/>
      <c r="F4005" s="657">
        <v>784218814</v>
      </c>
      <c r="G4005" s="672">
        <v>579599946</v>
      </c>
      <c r="H4005" s="646">
        <v>48019</v>
      </c>
      <c r="I4005" s="646"/>
      <c r="K4005" s="57"/>
      <c r="L4005" s="57"/>
      <c r="M4005" s="638"/>
      <c r="N4005" s="638"/>
      <c r="O4005" s="57"/>
    </row>
    <row r="4006" spans="1:15">
      <c r="A4006" s="57"/>
      <c r="B4006" s="653">
        <v>47010</v>
      </c>
      <c r="C4006" s="654">
        <f t="shared" si="61"/>
        <v>9779164866</v>
      </c>
      <c r="D4006" s="57"/>
      <c r="E4006" s="57"/>
      <c r="F4006" s="657">
        <v>240474754</v>
      </c>
      <c r="G4006" s="672">
        <v>579711712</v>
      </c>
      <c r="H4006" s="646">
        <v>45941</v>
      </c>
      <c r="I4006" s="646"/>
      <c r="K4006" s="57"/>
      <c r="L4006" s="57"/>
      <c r="M4006" s="638"/>
      <c r="N4006" s="638"/>
      <c r="O4006" s="57"/>
    </row>
    <row r="4007" spans="1:15">
      <c r="A4007" s="57"/>
      <c r="B4007" s="653">
        <v>47011</v>
      </c>
      <c r="C4007" s="654">
        <f t="shared" si="61"/>
        <v>10314266636</v>
      </c>
      <c r="D4007" s="57"/>
      <c r="E4007" s="57"/>
      <c r="F4007" s="657">
        <v>775576524</v>
      </c>
      <c r="G4007" s="672">
        <v>580070319</v>
      </c>
      <c r="H4007" s="646">
        <v>49393</v>
      </c>
      <c r="I4007" s="646"/>
      <c r="K4007" s="57"/>
      <c r="L4007" s="57"/>
      <c r="M4007" s="638"/>
      <c r="N4007" s="638"/>
      <c r="O4007" s="57"/>
    </row>
    <row r="4008" spans="1:15">
      <c r="A4008" s="57"/>
      <c r="B4008" s="653">
        <v>47012</v>
      </c>
      <c r="C4008" s="654">
        <f t="shared" si="61"/>
        <v>9962477080</v>
      </c>
      <c r="D4008" s="57"/>
      <c r="E4008" s="57"/>
      <c r="F4008" s="657">
        <v>423786968</v>
      </c>
      <c r="G4008" s="672">
        <v>580131515</v>
      </c>
      <c r="H4008" s="646">
        <v>49547</v>
      </c>
      <c r="I4008" s="646"/>
      <c r="K4008" s="57"/>
      <c r="L4008" s="57"/>
      <c r="M4008" s="638"/>
      <c r="N4008" s="638"/>
      <c r="O4008" s="57"/>
    </row>
    <row r="4009" spans="1:15">
      <c r="A4009" s="57"/>
      <c r="B4009" s="653">
        <v>47013</v>
      </c>
      <c r="C4009" s="654">
        <f t="shared" si="61"/>
        <v>10233360119</v>
      </c>
      <c r="D4009" s="57"/>
      <c r="E4009" s="57"/>
      <c r="F4009" s="657">
        <v>694670007</v>
      </c>
      <c r="G4009" s="672">
        <v>580171947</v>
      </c>
      <c r="H4009" s="646">
        <v>48564</v>
      </c>
      <c r="I4009" s="646"/>
      <c r="K4009" s="57"/>
      <c r="L4009" s="57"/>
      <c r="M4009" s="638"/>
      <c r="N4009" s="638"/>
      <c r="O4009" s="57"/>
    </row>
    <row r="4010" spans="1:15">
      <c r="A4010" s="57"/>
      <c r="B4010" s="653">
        <v>47014</v>
      </c>
      <c r="C4010" s="654">
        <f t="shared" si="61"/>
        <v>10203327121</v>
      </c>
      <c r="D4010" s="57"/>
      <c r="E4010" s="57"/>
      <c r="F4010" s="657">
        <v>664637009</v>
      </c>
      <c r="G4010" s="672">
        <v>580237935</v>
      </c>
      <c r="H4010" s="646">
        <v>49013</v>
      </c>
      <c r="I4010" s="646"/>
      <c r="K4010" s="57"/>
      <c r="L4010" s="57"/>
      <c r="M4010" s="638"/>
      <c r="N4010" s="638"/>
      <c r="O4010" s="57"/>
    </row>
    <row r="4011" spans="1:15">
      <c r="A4011" s="57"/>
      <c r="B4011" s="653">
        <v>47015</v>
      </c>
      <c r="C4011" s="654">
        <f t="shared" si="61"/>
        <v>9976663513</v>
      </c>
      <c r="D4011" s="57"/>
      <c r="E4011" s="57"/>
      <c r="F4011" s="657">
        <v>437973401</v>
      </c>
      <c r="G4011" s="672">
        <v>580543994</v>
      </c>
      <c r="H4011" s="646">
        <v>49608</v>
      </c>
      <c r="I4011" s="646"/>
      <c r="K4011" s="57"/>
      <c r="L4011" s="57"/>
      <c r="M4011" s="638"/>
      <c r="N4011" s="638"/>
      <c r="O4011" s="57"/>
    </row>
    <row r="4012" spans="1:15">
      <c r="A4012" s="57"/>
      <c r="B4012" s="653">
        <v>47016</v>
      </c>
      <c r="C4012" s="654">
        <f t="shared" si="61"/>
        <v>10013782913</v>
      </c>
      <c r="D4012" s="57"/>
      <c r="E4012" s="57"/>
      <c r="F4012" s="657">
        <v>475092801</v>
      </c>
      <c r="G4012" s="672">
        <v>580621718</v>
      </c>
      <c r="H4012" s="646">
        <v>50358</v>
      </c>
      <c r="I4012" s="646"/>
      <c r="K4012" s="57"/>
      <c r="L4012" s="57"/>
      <c r="M4012" s="638"/>
      <c r="N4012" s="638"/>
      <c r="O4012" s="57"/>
    </row>
    <row r="4013" spans="1:15">
      <c r="A4013" s="57"/>
      <c r="B4013" s="653">
        <v>47017</v>
      </c>
      <c r="C4013" s="654">
        <f t="shared" si="61"/>
        <v>9761062661</v>
      </c>
      <c r="D4013" s="57"/>
      <c r="E4013" s="57"/>
      <c r="F4013" s="657">
        <v>222372549</v>
      </c>
      <c r="G4013" s="672">
        <v>580705305</v>
      </c>
      <c r="H4013" s="646">
        <v>49707</v>
      </c>
      <c r="I4013" s="646"/>
      <c r="K4013" s="57"/>
      <c r="L4013" s="57"/>
      <c r="M4013" s="638"/>
      <c r="N4013" s="638"/>
      <c r="O4013" s="57"/>
    </row>
    <row r="4014" spans="1:15">
      <c r="A4014" s="57"/>
      <c r="B4014" s="653">
        <v>47018</v>
      </c>
      <c r="C4014" s="654">
        <f t="shared" si="61"/>
        <v>10457189649</v>
      </c>
      <c r="D4014" s="57"/>
      <c r="E4014" s="57"/>
      <c r="F4014" s="657">
        <v>918499537</v>
      </c>
      <c r="G4014" s="672">
        <v>580808797</v>
      </c>
      <c r="H4014" s="646">
        <v>49522</v>
      </c>
      <c r="I4014" s="646"/>
      <c r="K4014" s="57"/>
      <c r="L4014" s="57"/>
      <c r="M4014" s="638"/>
      <c r="N4014" s="638"/>
      <c r="O4014" s="57"/>
    </row>
    <row r="4015" spans="1:15">
      <c r="A4015" s="57"/>
      <c r="B4015" s="653">
        <v>47019</v>
      </c>
      <c r="C4015" s="654">
        <f t="shared" si="61"/>
        <v>10171154200</v>
      </c>
      <c r="D4015" s="57"/>
      <c r="E4015" s="57"/>
      <c r="F4015" s="657">
        <v>632464088</v>
      </c>
      <c r="G4015" s="672">
        <v>581032713</v>
      </c>
      <c r="H4015" s="646">
        <v>48246</v>
      </c>
      <c r="I4015" s="646"/>
      <c r="K4015" s="57"/>
      <c r="L4015" s="57"/>
      <c r="M4015" s="638"/>
      <c r="N4015" s="638"/>
      <c r="O4015" s="57"/>
    </row>
    <row r="4016" spans="1:15">
      <c r="A4016" s="57"/>
      <c r="B4016" s="653">
        <v>47020</v>
      </c>
      <c r="C4016" s="654">
        <f t="shared" si="61"/>
        <v>9855413172</v>
      </c>
      <c r="D4016" s="57"/>
      <c r="E4016" s="57"/>
      <c r="F4016" s="657">
        <v>316723060</v>
      </c>
      <c r="G4016" s="672">
        <v>581038801</v>
      </c>
      <c r="H4016" s="646">
        <v>50078</v>
      </c>
      <c r="I4016" s="646"/>
      <c r="K4016" s="57"/>
      <c r="L4016" s="57"/>
      <c r="M4016" s="638"/>
      <c r="N4016" s="638"/>
      <c r="O4016" s="57"/>
    </row>
    <row r="4017" spans="1:15">
      <c r="A4017" s="57"/>
      <c r="B4017" s="653">
        <v>47021</v>
      </c>
      <c r="C4017" s="654">
        <f t="shared" si="61"/>
        <v>10483333491</v>
      </c>
      <c r="D4017" s="57"/>
      <c r="E4017" s="57"/>
      <c r="F4017" s="657">
        <v>944643379</v>
      </c>
      <c r="G4017" s="672">
        <v>581297335</v>
      </c>
      <c r="H4017" s="646">
        <v>48231</v>
      </c>
      <c r="I4017" s="646"/>
      <c r="K4017" s="57"/>
      <c r="L4017" s="57"/>
      <c r="M4017" s="638"/>
      <c r="N4017" s="638"/>
      <c r="O4017" s="57"/>
    </row>
    <row r="4018" spans="1:15">
      <c r="A4018" s="57"/>
      <c r="B4018" s="653">
        <v>47022</v>
      </c>
      <c r="C4018" s="654">
        <f t="shared" si="61"/>
        <v>10048800345</v>
      </c>
      <c r="D4018" s="57"/>
      <c r="E4018" s="57"/>
      <c r="F4018" s="657">
        <v>510110233</v>
      </c>
      <c r="G4018" s="672">
        <v>581488529</v>
      </c>
      <c r="H4018" s="646">
        <v>50200</v>
      </c>
      <c r="I4018" s="646"/>
      <c r="K4018" s="57"/>
      <c r="L4018" s="57"/>
      <c r="M4018" s="638"/>
      <c r="N4018" s="638"/>
      <c r="O4018" s="57"/>
    </row>
    <row r="4019" spans="1:15">
      <c r="A4019" s="57"/>
      <c r="B4019" s="653">
        <v>47023</v>
      </c>
      <c r="C4019" s="654">
        <f t="shared" si="61"/>
        <v>10168446112</v>
      </c>
      <c r="D4019" s="57"/>
      <c r="E4019" s="57"/>
      <c r="F4019" s="657">
        <v>629756000</v>
      </c>
      <c r="G4019" s="672">
        <v>581622814</v>
      </c>
      <c r="H4019" s="646">
        <v>50183</v>
      </c>
      <c r="I4019" s="646"/>
      <c r="K4019" s="57"/>
      <c r="L4019" s="57"/>
      <c r="M4019" s="638"/>
      <c r="N4019" s="638"/>
      <c r="O4019" s="57"/>
    </row>
    <row r="4020" spans="1:15">
      <c r="A4020" s="57"/>
      <c r="B4020" s="653">
        <v>47024</v>
      </c>
      <c r="C4020" s="654">
        <f t="shared" si="61"/>
        <v>10118057299</v>
      </c>
      <c r="D4020" s="57"/>
      <c r="E4020" s="57"/>
      <c r="F4020" s="657">
        <v>579367187</v>
      </c>
      <c r="G4020" s="672">
        <v>581680762</v>
      </c>
      <c r="H4020" s="646">
        <v>46675</v>
      </c>
      <c r="I4020" s="646"/>
      <c r="K4020" s="57"/>
      <c r="L4020" s="57"/>
      <c r="M4020" s="638"/>
      <c r="N4020" s="638"/>
      <c r="O4020" s="57"/>
    </row>
    <row r="4021" spans="1:15">
      <c r="A4021" s="57"/>
      <c r="B4021" s="653">
        <v>47025</v>
      </c>
      <c r="C4021" s="654">
        <f t="shared" si="61"/>
        <v>10489791329</v>
      </c>
      <c r="D4021" s="57"/>
      <c r="E4021" s="57"/>
      <c r="F4021" s="657">
        <v>951101217</v>
      </c>
      <c r="G4021" s="672">
        <v>581767748</v>
      </c>
      <c r="H4021" s="646">
        <v>48590</v>
      </c>
      <c r="I4021" s="646"/>
      <c r="K4021" s="57"/>
      <c r="L4021" s="57"/>
      <c r="M4021" s="638"/>
      <c r="N4021" s="638"/>
      <c r="O4021" s="57"/>
    </row>
    <row r="4022" spans="1:15">
      <c r="A4022" s="57"/>
      <c r="B4022" s="653">
        <v>47026</v>
      </c>
      <c r="C4022" s="654">
        <f t="shared" si="61"/>
        <v>10423311763</v>
      </c>
      <c r="D4022" s="57"/>
      <c r="E4022" s="57"/>
      <c r="F4022" s="657">
        <v>884621651</v>
      </c>
      <c r="G4022" s="672">
        <v>581769504</v>
      </c>
      <c r="H4022" s="646">
        <v>46365</v>
      </c>
      <c r="I4022" s="646"/>
      <c r="K4022" s="57"/>
      <c r="L4022" s="57"/>
      <c r="M4022" s="638"/>
      <c r="N4022" s="638"/>
      <c r="O4022" s="57"/>
    </row>
    <row r="4023" spans="1:15">
      <c r="A4023" s="57"/>
      <c r="B4023" s="653">
        <v>47027</v>
      </c>
      <c r="C4023" s="654">
        <f t="shared" si="61"/>
        <v>10217748367</v>
      </c>
      <c r="D4023" s="57"/>
      <c r="E4023" s="57"/>
      <c r="F4023" s="657">
        <v>679058255</v>
      </c>
      <c r="G4023" s="672">
        <v>581836363</v>
      </c>
      <c r="H4023" s="646">
        <v>46384</v>
      </c>
      <c r="I4023" s="646"/>
      <c r="K4023" s="57"/>
      <c r="L4023" s="57"/>
      <c r="M4023" s="638"/>
      <c r="N4023" s="638"/>
      <c r="O4023" s="57"/>
    </row>
    <row r="4024" spans="1:15">
      <c r="A4024" s="57"/>
      <c r="B4024" s="653">
        <v>47028</v>
      </c>
      <c r="C4024" s="654">
        <f t="shared" si="61"/>
        <v>9912291162</v>
      </c>
      <c r="D4024" s="57"/>
      <c r="E4024" s="57"/>
      <c r="F4024" s="657">
        <v>373601050</v>
      </c>
      <c r="G4024" s="672">
        <v>581929077</v>
      </c>
      <c r="H4024" s="646">
        <v>44278</v>
      </c>
      <c r="I4024" s="646"/>
      <c r="K4024" s="57"/>
      <c r="L4024" s="57"/>
      <c r="M4024" s="638"/>
      <c r="N4024" s="638"/>
      <c r="O4024" s="57"/>
    </row>
    <row r="4025" spans="1:15">
      <c r="A4025" s="57"/>
      <c r="B4025" s="653">
        <v>47029</v>
      </c>
      <c r="C4025" s="654">
        <f t="shared" si="61"/>
        <v>9656651460</v>
      </c>
      <c r="D4025" s="57"/>
      <c r="E4025" s="57"/>
      <c r="F4025" s="657">
        <v>117961348</v>
      </c>
      <c r="G4025" s="672">
        <v>581938317</v>
      </c>
      <c r="H4025" s="646">
        <v>45916</v>
      </c>
      <c r="I4025" s="646"/>
      <c r="K4025" s="57"/>
      <c r="L4025" s="57"/>
      <c r="M4025" s="638"/>
      <c r="N4025" s="638"/>
      <c r="O4025" s="57"/>
    </row>
    <row r="4026" spans="1:15">
      <c r="A4026" s="57"/>
      <c r="B4026" s="653">
        <v>47030</v>
      </c>
      <c r="C4026" s="654">
        <f t="shared" si="61"/>
        <v>9716102227</v>
      </c>
      <c r="D4026" s="57"/>
      <c r="E4026" s="57"/>
      <c r="F4026" s="657">
        <v>177412115</v>
      </c>
      <c r="G4026" s="672">
        <v>582300829</v>
      </c>
      <c r="H4026" s="646">
        <v>49619</v>
      </c>
      <c r="I4026" s="646"/>
      <c r="K4026" s="57"/>
      <c r="L4026" s="57"/>
      <c r="M4026" s="638"/>
      <c r="N4026" s="638"/>
      <c r="O4026" s="57"/>
    </row>
    <row r="4027" spans="1:15">
      <c r="A4027" s="57"/>
      <c r="B4027" s="653">
        <v>47031</v>
      </c>
      <c r="C4027" s="654">
        <f t="shared" si="61"/>
        <v>9856191751</v>
      </c>
      <c r="D4027" s="57"/>
      <c r="E4027" s="57"/>
      <c r="F4027" s="657">
        <v>317501639</v>
      </c>
      <c r="G4027" s="672">
        <v>582428962</v>
      </c>
      <c r="H4027" s="646">
        <v>48631</v>
      </c>
      <c r="I4027" s="646"/>
      <c r="K4027" s="57"/>
      <c r="L4027" s="57"/>
      <c r="M4027" s="638"/>
      <c r="N4027" s="638"/>
      <c r="O4027" s="57"/>
    </row>
    <row r="4028" spans="1:15">
      <c r="A4028" s="57"/>
      <c r="B4028" s="653">
        <v>47032</v>
      </c>
      <c r="C4028" s="654">
        <f t="shared" si="61"/>
        <v>10170234014</v>
      </c>
      <c r="D4028" s="57"/>
      <c r="E4028" s="57"/>
      <c r="F4028" s="657">
        <v>631543902</v>
      </c>
      <c r="G4028" s="672">
        <v>582484189</v>
      </c>
      <c r="H4028" s="646">
        <v>43895</v>
      </c>
      <c r="I4028" s="646"/>
      <c r="K4028" s="57"/>
      <c r="L4028" s="57"/>
      <c r="M4028" s="638"/>
      <c r="N4028" s="638"/>
      <c r="O4028" s="57"/>
    </row>
    <row r="4029" spans="1:15">
      <c r="A4029" s="57"/>
      <c r="B4029" s="653">
        <v>47033</v>
      </c>
      <c r="C4029" s="654">
        <f t="shared" si="61"/>
        <v>10075450955</v>
      </c>
      <c r="D4029" s="57"/>
      <c r="E4029" s="57"/>
      <c r="F4029" s="657">
        <v>536760843</v>
      </c>
      <c r="G4029" s="672">
        <v>582740674</v>
      </c>
      <c r="H4029" s="646">
        <v>45270</v>
      </c>
      <c r="I4029" s="646"/>
      <c r="K4029" s="57"/>
      <c r="L4029" s="57"/>
      <c r="M4029" s="638"/>
      <c r="N4029" s="638"/>
      <c r="O4029" s="57"/>
    </row>
    <row r="4030" spans="1:15">
      <c r="A4030" s="57"/>
      <c r="B4030" s="653">
        <v>47034</v>
      </c>
      <c r="C4030" s="654">
        <f t="shared" si="61"/>
        <v>10105192963</v>
      </c>
      <c r="D4030" s="57"/>
      <c r="E4030" s="57"/>
      <c r="F4030" s="657">
        <v>566502851</v>
      </c>
      <c r="G4030" s="672">
        <v>582831156</v>
      </c>
      <c r="H4030" s="646">
        <v>48047</v>
      </c>
      <c r="I4030" s="646"/>
      <c r="K4030" s="57"/>
      <c r="L4030" s="57"/>
      <c r="M4030" s="638"/>
      <c r="N4030" s="638"/>
      <c r="O4030" s="57"/>
    </row>
    <row r="4031" spans="1:15">
      <c r="A4031" s="57"/>
      <c r="B4031" s="653">
        <v>47035</v>
      </c>
      <c r="C4031" s="654">
        <f t="shared" si="61"/>
        <v>10294559088</v>
      </c>
      <c r="D4031" s="57"/>
      <c r="E4031" s="57"/>
      <c r="F4031" s="657">
        <v>755868976</v>
      </c>
      <c r="G4031" s="672">
        <v>582874975</v>
      </c>
      <c r="H4031" s="646">
        <v>43797</v>
      </c>
      <c r="I4031" s="646"/>
      <c r="K4031" s="57"/>
      <c r="L4031" s="57"/>
      <c r="M4031" s="638"/>
      <c r="N4031" s="638"/>
      <c r="O4031" s="57"/>
    </row>
    <row r="4032" spans="1:15">
      <c r="A4032" s="57"/>
      <c r="B4032" s="653">
        <v>47036</v>
      </c>
      <c r="C4032" s="654">
        <f t="shared" si="61"/>
        <v>10381763645</v>
      </c>
      <c r="D4032" s="57"/>
      <c r="E4032" s="57"/>
      <c r="F4032" s="657">
        <v>843073533</v>
      </c>
      <c r="G4032" s="672">
        <v>582920621</v>
      </c>
      <c r="H4032" s="646">
        <v>46443</v>
      </c>
      <c r="I4032" s="646"/>
      <c r="K4032" s="57"/>
      <c r="L4032" s="57"/>
      <c r="M4032" s="638"/>
      <c r="N4032" s="638"/>
      <c r="O4032" s="57"/>
    </row>
    <row r="4033" spans="1:15">
      <c r="A4033" s="57"/>
      <c r="B4033" s="653">
        <v>47037</v>
      </c>
      <c r="C4033" s="654">
        <f t="shared" si="61"/>
        <v>9935057476</v>
      </c>
      <c r="D4033" s="57"/>
      <c r="E4033" s="57"/>
      <c r="F4033" s="657">
        <v>396367364</v>
      </c>
      <c r="G4033" s="672">
        <v>582961774</v>
      </c>
      <c r="H4033" s="646">
        <v>47917</v>
      </c>
      <c r="I4033" s="646"/>
      <c r="K4033" s="57"/>
      <c r="L4033" s="57"/>
      <c r="M4033" s="638"/>
      <c r="N4033" s="638"/>
      <c r="O4033" s="57"/>
    </row>
    <row r="4034" spans="1:15">
      <c r="A4034" s="57"/>
      <c r="B4034" s="653">
        <v>47038</v>
      </c>
      <c r="C4034" s="654">
        <f t="shared" si="61"/>
        <v>10342710715</v>
      </c>
      <c r="D4034" s="57"/>
      <c r="E4034" s="57"/>
      <c r="F4034" s="657">
        <v>804020603</v>
      </c>
      <c r="G4034" s="672">
        <v>583067709</v>
      </c>
      <c r="H4034" s="646">
        <v>47954</v>
      </c>
      <c r="I4034" s="646"/>
      <c r="K4034" s="57"/>
      <c r="L4034" s="57"/>
      <c r="M4034" s="638"/>
      <c r="N4034" s="638"/>
      <c r="O4034" s="57"/>
    </row>
    <row r="4035" spans="1:15">
      <c r="A4035" s="57"/>
      <c r="B4035" s="653">
        <v>47039</v>
      </c>
      <c r="C4035" s="654">
        <f t="shared" si="61"/>
        <v>10487217484</v>
      </c>
      <c r="D4035" s="57"/>
      <c r="E4035" s="57"/>
      <c r="F4035" s="657">
        <v>948527372</v>
      </c>
      <c r="G4035" s="672">
        <v>583257662</v>
      </c>
      <c r="H4035" s="646">
        <v>48924</v>
      </c>
      <c r="I4035" s="646"/>
      <c r="K4035" s="57"/>
      <c r="L4035" s="57"/>
      <c r="M4035" s="638"/>
      <c r="N4035" s="638"/>
      <c r="O4035" s="57"/>
    </row>
    <row r="4036" spans="1:15">
      <c r="A4036" s="57"/>
      <c r="B4036" s="653">
        <v>47040</v>
      </c>
      <c r="C4036" s="654">
        <f t="shared" si="61"/>
        <v>10244362605</v>
      </c>
      <c r="D4036" s="57"/>
      <c r="E4036" s="57"/>
      <c r="F4036" s="657">
        <v>705672493</v>
      </c>
      <c r="G4036" s="672">
        <v>583274328</v>
      </c>
      <c r="H4036" s="646">
        <v>45250</v>
      </c>
      <c r="I4036" s="646"/>
      <c r="K4036" s="57"/>
      <c r="L4036" s="57"/>
      <c r="M4036" s="638"/>
      <c r="N4036" s="638"/>
      <c r="O4036" s="57"/>
    </row>
    <row r="4037" spans="1:15">
      <c r="A4037" s="57"/>
      <c r="B4037" s="653">
        <v>47041</v>
      </c>
      <c r="C4037" s="654">
        <f t="shared" si="61"/>
        <v>10382694188</v>
      </c>
      <c r="D4037" s="57"/>
      <c r="E4037" s="57"/>
      <c r="F4037" s="657">
        <v>844004076</v>
      </c>
      <c r="G4037" s="672">
        <v>583520955</v>
      </c>
      <c r="H4037" s="646">
        <v>49534</v>
      </c>
      <c r="I4037" s="646"/>
      <c r="K4037" s="57"/>
      <c r="L4037" s="57"/>
      <c r="M4037" s="638"/>
      <c r="N4037" s="638"/>
      <c r="O4037" s="57"/>
    </row>
    <row r="4038" spans="1:15">
      <c r="A4038" s="57"/>
      <c r="B4038" s="653">
        <v>47042</v>
      </c>
      <c r="C4038" s="654">
        <f t="shared" si="61"/>
        <v>10204268251</v>
      </c>
      <c r="D4038" s="57"/>
      <c r="E4038" s="57"/>
      <c r="F4038" s="657">
        <v>665578139</v>
      </c>
      <c r="G4038" s="672">
        <v>583536810</v>
      </c>
      <c r="H4038" s="646">
        <v>46707</v>
      </c>
      <c r="I4038" s="646"/>
      <c r="K4038" s="57"/>
      <c r="L4038" s="57"/>
      <c r="M4038" s="638"/>
      <c r="N4038" s="638"/>
      <c r="O4038" s="57"/>
    </row>
    <row r="4039" spans="1:15">
      <c r="A4039" s="57"/>
      <c r="B4039" s="653">
        <v>47043</v>
      </c>
      <c r="C4039" s="654">
        <f t="shared" si="61"/>
        <v>10041877954</v>
      </c>
      <c r="D4039" s="57"/>
      <c r="E4039" s="57"/>
      <c r="F4039" s="657">
        <v>503187842</v>
      </c>
      <c r="G4039" s="672">
        <v>583634406</v>
      </c>
      <c r="H4039" s="646">
        <v>44848</v>
      </c>
      <c r="I4039" s="646"/>
      <c r="K4039" s="57"/>
      <c r="L4039" s="57"/>
      <c r="M4039" s="638"/>
      <c r="N4039" s="638"/>
      <c r="O4039" s="57"/>
    </row>
    <row r="4040" spans="1:15">
      <c r="A4040" s="57"/>
      <c r="B4040" s="653">
        <v>47044</v>
      </c>
      <c r="C4040" s="654">
        <f t="shared" si="61"/>
        <v>9817273894</v>
      </c>
      <c r="D4040" s="57"/>
      <c r="E4040" s="57"/>
      <c r="F4040" s="657">
        <v>278583782</v>
      </c>
      <c r="G4040" s="672">
        <v>583687294</v>
      </c>
      <c r="H4040" s="646">
        <v>48212</v>
      </c>
      <c r="I4040" s="646"/>
      <c r="K4040" s="57"/>
      <c r="L4040" s="57"/>
      <c r="M4040" s="638"/>
      <c r="N4040" s="638"/>
      <c r="O4040" s="57"/>
    </row>
    <row r="4041" spans="1:15">
      <c r="A4041" s="57"/>
      <c r="B4041" s="653">
        <v>47045</v>
      </c>
      <c r="C4041" s="654">
        <f t="shared" si="61"/>
        <v>9640687462</v>
      </c>
      <c r="D4041" s="57"/>
      <c r="E4041" s="57"/>
      <c r="F4041" s="657">
        <v>101997350</v>
      </c>
      <c r="G4041" s="672">
        <v>583704875</v>
      </c>
      <c r="H4041" s="646">
        <v>48317</v>
      </c>
      <c r="I4041" s="646"/>
      <c r="K4041" s="57"/>
      <c r="L4041" s="57"/>
      <c r="M4041" s="638"/>
      <c r="N4041" s="638"/>
      <c r="O4041" s="57"/>
    </row>
    <row r="4042" spans="1:15">
      <c r="A4042" s="57"/>
      <c r="B4042" s="653">
        <v>47046</v>
      </c>
      <c r="C4042" s="654">
        <f t="shared" si="61"/>
        <v>10065819170</v>
      </c>
      <c r="D4042" s="57"/>
      <c r="E4042" s="57"/>
      <c r="F4042" s="657">
        <v>527129058</v>
      </c>
      <c r="G4042" s="672">
        <v>584004913</v>
      </c>
      <c r="H4042" s="646">
        <v>43247</v>
      </c>
      <c r="I4042" s="646"/>
      <c r="K4042" s="57"/>
      <c r="L4042" s="57"/>
      <c r="M4042" s="638"/>
      <c r="N4042" s="638"/>
      <c r="O4042" s="57"/>
    </row>
    <row r="4043" spans="1:15">
      <c r="A4043" s="57"/>
      <c r="B4043" s="653">
        <v>47047</v>
      </c>
      <c r="C4043" s="654">
        <f t="shared" si="61"/>
        <v>10098404890</v>
      </c>
      <c r="D4043" s="57"/>
      <c r="E4043" s="57"/>
      <c r="F4043" s="657">
        <v>559714778</v>
      </c>
      <c r="G4043" s="672">
        <v>584084019</v>
      </c>
      <c r="H4043" s="646">
        <v>43614</v>
      </c>
      <c r="I4043" s="646"/>
      <c r="K4043" s="57"/>
      <c r="L4043" s="57"/>
      <c r="M4043" s="638"/>
      <c r="N4043" s="638"/>
      <c r="O4043" s="57"/>
    </row>
    <row r="4044" spans="1:15">
      <c r="A4044" s="57"/>
      <c r="B4044" s="653">
        <v>47048</v>
      </c>
      <c r="C4044" s="654">
        <f t="shared" si="61"/>
        <v>10298170524</v>
      </c>
      <c r="D4044" s="57"/>
      <c r="E4044" s="57"/>
      <c r="F4044" s="657">
        <v>759480412</v>
      </c>
      <c r="G4044" s="672">
        <v>584218785</v>
      </c>
      <c r="H4044" s="646">
        <v>42997</v>
      </c>
      <c r="I4044" s="646"/>
      <c r="K4044" s="57"/>
      <c r="L4044" s="57"/>
      <c r="M4044" s="638"/>
      <c r="N4044" s="638"/>
      <c r="O4044" s="57"/>
    </row>
    <row r="4045" spans="1:15">
      <c r="A4045" s="57"/>
      <c r="B4045" s="653">
        <v>47049</v>
      </c>
      <c r="C4045" s="654">
        <f t="shared" si="61"/>
        <v>10497799923</v>
      </c>
      <c r="D4045" s="57"/>
      <c r="E4045" s="57"/>
      <c r="F4045" s="657">
        <v>959109811</v>
      </c>
      <c r="G4045" s="672">
        <v>584358736</v>
      </c>
      <c r="H4045" s="646">
        <v>43647</v>
      </c>
      <c r="I4045" s="646"/>
      <c r="K4045" s="57"/>
      <c r="L4045" s="57"/>
      <c r="M4045" s="638"/>
      <c r="N4045" s="638"/>
      <c r="O4045" s="57"/>
    </row>
    <row r="4046" spans="1:15">
      <c r="A4046" s="57"/>
      <c r="B4046" s="653">
        <v>47050</v>
      </c>
      <c r="C4046" s="654">
        <f t="shared" si="61"/>
        <v>10224725804</v>
      </c>
      <c r="D4046" s="57"/>
      <c r="E4046" s="57"/>
      <c r="F4046" s="657">
        <v>686035692</v>
      </c>
      <c r="G4046" s="672">
        <v>584537266</v>
      </c>
      <c r="H4046" s="646">
        <v>49749</v>
      </c>
      <c r="I4046" s="646"/>
      <c r="K4046" s="57"/>
      <c r="L4046" s="57"/>
      <c r="M4046" s="638"/>
      <c r="N4046" s="638"/>
      <c r="O4046" s="57"/>
    </row>
    <row r="4047" spans="1:15">
      <c r="A4047" s="57"/>
      <c r="B4047" s="653">
        <v>47051</v>
      </c>
      <c r="C4047" s="654">
        <f t="shared" si="61"/>
        <v>9963513107</v>
      </c>
      <c r="D4047" s="57"/>
      <c r="E4047" s="57"/>
      <c r="F4047" s="657">
        <v>424822995</v>
      </c>
      <c r="G4047" s="672">
        <v>584663479</v>
      </c>
      <c r="H4047" s="646">
        <v>43162</v>
      </c>
      <c r="I4047" s="646"/>
      <c r="K4047" s="57"/>
      <c r="L4047" s="57"/>
      <c r="M4047" s="638"/>
      <c r="N4047" s="638"/>
      <c r="O4047" s="57"/>
    </row>
    <row r="4048" spans="1:15">
      <c r="A4048" s="57"/>
      <c r="B4048" s="653">
        <v>47052</v>
      </c>
      <c r="C4048" s="654">
        <f t="shared" si="61"/>
        <v>10205563421</v>
      </c>
      <c r="D4048" s="57"/>
      <c r="E4048" s="57"/>
      <c r="F4048" s="657">
        <v>666873309</v>
      </c>
      <c r="G4048" s="672">
        <v>584709640</v>
      </c>
      <c r="H4048" s="646">
        <v>46295</v>
      </c>
      <c r="I4048" s="646"/>
      <c r="K4048" s="57"/>
      <c r="L4048" s="57"/>
      <c r="M4048" s="638"/>
      <c r="N4048" s="638"/>
      <c r="O4048" s="57"/>
    </row>
    <row r="4049" spans="1:15">
      <c r="A4049" s="57"/>
      <c r="B4049" s="653">
        <v>47053</v>
      </c>
      <c r="C4049" s="654">
        <f t="shared" si="61"/>
        <v>9822393909</v>
      </c>
      <c r="D4049" s="57"/>
      <c r="E4049" s="57"/>
      <c r="F4049" s="657">
        <v>283703797</v>
      </c>
      <c r="G4049" s="672">
        <v>584873843</v>
      </c>
      <c r="H4049" s="646">
        <v>45699</v>
      </c>
      <c r="I4049" s="646"/>
      <c r="K4049" s="57"/>
      <c r="L4049" s="57"/>
      <c r="M4049" s="638"/>
      <c r="N4049" s="638"/>
      <c r="O4049" s="57"/>
    </row>
    <row r="4050" spans="1:15">
      <c r="A4050" s="57"/>
      <c r="B4050" s="653">
        <v>47054</v>
      </c>
      <c r="C4050" s="654">
        <f t="shared" si="61"/>
        <v>10421897636</v>
      </c>
      <c r="D4050" s="57"/>
      <c r="E4050" s="57"/>
      <c r="F4050" s="657">
        <v>883207524</v>
      </c>
      <c r="G4050" s="672">
        <v>584909731</v>
      </c>
      <c r="H4050" s="646">
        <v>44200</v>
      </c>
      <c r="I4050" s="646"/>
      <c r="K4050" s="57"/>
      <c r="L4050" s="57"/>
      <c r="M4050" s="638"/>
      <c r="N4050" s="638"/>
      <c r="O4050" s="57"/>
    </row>
    <row r="4051" spans="1:15">
      <c r="A4051" s="57"/>
      <c r="B4051" s="653">
        <v>47055</v>
      </c>
      <c r="C4051" s="654">
        <f t="shared" si="61"/>
        <v>10057258880</v>
      </c>
      <c r="D4051" s="57"/>
      <c r="E4051" s="57"/>
      <c r="F4051" s="657">
        <v>518568768</v>
      </c>
      <c r="G4051" s="672">
        <v>585172436</v>
      </c>
      <c r="H4051" s="646">
        <v>48138</v>
      </c>
      <c r="I4051" s="646"/>
      <c r="K4051" s="57"/>
      <c r="L4051" s="57"/>
      <c r="M4051" s="638"/>
      <c r="N4051" s="638"/>
      <c r="O4051" s="57"/>
    </row>
    <row r="4052" spans="1:15">
      <c r="A4052" s="57"/>
      <c r="B4052" s="653">
        <v>47056</v>
      </c>
      <c r="C4052" s="654">
        <f t="shared" si="61"/>
        <v>9952500003</v>
      </c>
      <c r="D4052" s="57"/>
      <c r="E4052" s="57"/>
      <c r="F4052" s="657">
        <v>413809891</v>
      </c>
      <c r="G4052" s="672">
        <v>585220261</v>
      </c>
      <c r="H4052" s="646">
        <v>46674</v>
      </c>
      <c r="I4052" s="646"/>
      <c r="K4052" s="57"/>
      <c r="L4052" s="57"/>
      <c r="M4052" s="638"/>
      <c r="N4052" s="638"/>
      <c r="O4052" s="57"/>
    </row>
    <row r="4053" spans="1:15">
      <c r="A4053" s="57"/>
      <c r="B4053" s="653">
        <v>47057</v>
      </c>
      <c r="C4053" s="654">
        <f t="shared" si="61"/>
        <v>10510241447</v>
      </c>
      <c r="D4053" s="57"/>
      <c r="E4053" s="57"/>
      <c r="F4053" s="657">
        <v>971551335</v>
      </c>
      <c r="G4053" s="672">
        <v>585353568</v>
      </c>
      <c r="H4053" s="646">
        <v>45482</v>
      </c>
      <c r="I4053" s="646"/>
      <c r="K4053" s="57"/>
      <c r="L4053" s="57"/>
      <c r="M4053" s="638"/>
      <c r="N4053" s="638"/>
      <c r="O4053" s="57"/>
    </row>
    <row r="4054" spans="1:15">
      <c r="A4054" s="57"/>
      <c r="B4054" s="653">
        <v>47058</v>
      </c>
      <c r="C4054" s="654">
        <f t="shared" si="61"/>
        <v>9769437678</v>
      </c>
      <c r="D4054" s="57"/>
      <c r="E4054" s="57"/>
      <c r="F4054" s="657">
        <v>230747566</v>
      </c>
      <c r="G4054" s="672">
        <v>585432516</v>
      </c>
      <c r="H4054" s="646">
        <v>50009</v>
      </c>
      <c r="I4054" s="646"/>
      <c r="K4054" s="57"/>
      <c r="L4054" s="57"/>
      <c r="M4054" s="638"/>
      <c r="N4054" s="638"/>
      <c r="O4054" s="57"/>
    </row>
    <row r="4055" spans="1:15">
      <c r="A4055" s="57"/>
      <c r="B4055" s="653">
        <v>47059</v>
      </c>
      <c r="C4055" s="654">
        <f t="shared" si="61"/>
        <v>10160169581</v>
      </c>
      <c r="D4055" s="57"/>
      <c r="E4055" s="57"/>
      <c r="F4055" s="657">
        <v>621479469</v>
      </c>
      <c r="G4055" s="672">
        <v>585545795</v>
      </c>
      <c r="H4055" s="646">
        <v>46029</v>
      </c>
      <c r="I4055" s="646"/>
      <c r="K4055" s="57"/>
      <c r="L4055" s="57"/>
      <c r="M4055" s="638"/>
      <c r="N4055" s="638"/>
      <c r="O4055" s="57"/>
    </row>
    <row r="4056" spans="1:15">
      <c r="A4056" s="57"/>
      <c r="B4056" s="653">
        <v>47060</v>
      </c>
      <c r="C4056" s="654">
        <f t="shared" si="61"/>
        <v>10457406614</v>
      </c>
      <c r="D4056" s="57"/>
      <c r="E4056" s="57"/>
      <c r="F4056" s="657">
        <v>918716502</v>
      </c>
      <c r="G4056" s="672">
        <v>585555945</v>
      </c>
      <c r="H4056" s="646">
        <v>49115</v>
      </c>
      <c r="I4056" s="646"/>
      <c r="K4056" s="57"/>
      <c r="L4056" s="57"/>
      <c r="M4056" s="638"/>
      <c r="N4056" s="638"/>
      <c r="O4056" s="57"/>
    </row>
    <row r="4057" spans="1:15">
      <c r="A4057" s="57"/>
      <c r="B4057" s="653">
        <v>47061</v>
      </c>
      <c r="C4057" s="654">
        <f t="shared" si="61"/>
        <v>10323349170</v>
      </c>
      <c r="D4057" s="57"/>
      <c r="E4057" s="57"/>
      <c r="F4057" s="657">
        <v>784659058</v>
      </c>
      <c r="G4057" s="672">
        <v>585629479</v>
      </c>
      <c r="H4057" s="646">
        <v>46732</v>
      </c>
      <c r="I4057" s="646"/>
      <c r="K4057" s="57"/>
      <c r="L4057" s="57"/>
      <c r="M4057" s="638"/>
      <c r="N4057" s="638"/>
      <c r="O4057" s="57"/>
    </row>
    <row r="4058" spans="1:15">
      <c r="A4058" s="57"/>
      <c r="B4058" s="653">
        <v>47062</v>
      </c>
      <c r="C4058" s="654">
        <f t="shared" si="61"/>
        <v>10088714498</v>
      </c>
      <c r="D4058" s="57"/>
      <c r="E4058" s="57"/>
      <c r="F4058" s="657">
        <v>550024386</v>
      </c>
      <c r="G4058" s="672">
        <v>585951630</v>
      </c>
      <c r="H4058" s="646">
        <v>44493</v>
      </c>
      <c r="I4058" s="646"/>
      <c r="K4058" s="57"/>
      <c r="L4058" s="57"/>
      <c r="M4058" s="638"/>
      <c r="N4058" s="638"/>
      <c r="O4058" s="57"/>
    </row>
    <row r="4059" spans="1:15">
      <c r="A4059" s="57"/>
      <c r="B4059" s="653">
        <v>47063</v>
      </c>
      <c r="C4059" s="654">
        <f t="shared" si="61"/>
        <v>9872040658</v>
      </c>
      <c r="D4059" s="57"/>
      <c r="E4059" s="57"/>
      <c r="F4059" s="657">
        <v>333350546</v>
      </c>
      <c r="G4059" s="672">
        <v>585979287</v>
      </c>
      <c r="H4059" s="646">
        <v>43195</v>
      </c>
      <c r="I4059" s="646"/>
      <c r="K4059" s="57"/>
      <c r="L4059" s="57"/>
      <c r="M4059" s="638"/>
      <c r="N4059" s="638"/>
      <c r="O4059" s="57"/>
    </row>
    <row r="4060" spans="1:15">
      <c r="A4060" s="57"/>
      <c r="B4060" s="653">
        <v>47064</v>
      </c>
      <c r="C4060" s="654">
        <f t="shared" si="61"/>
        <v>10201052507</v>
      </c>
      <c r="D4060" s="57"/>
      <c r="E4060" s="57"/>
      <c r="F4060" s="657">
        <v>662362395</v>
      </c>
      <c r="G4060" s="672">
        <v>586034314</v>
      </c>
      <c r="H4060" s="646">
        <v>46124</v>
      </c>
      <c r="I4060" s="646"/>
      <c r="K4060" s="57"/>
      <c r="L4060" s="57"/>
      <c r="M4060" s="638"/>
      <c r="N4060" s="638"/>
      <c r="O4060" s="57"/>
    </row>
    <row r="4061" spans="1:15">
      <c r="A4061" s="57"/>
      <c r="B4061" s="653">
        <v>47065</v>
      </c>
      <c r="C4061" s="654">
        <f t="shared" si="61"/>
        <v>9988468216</v>
      </c>
      <c r="D4061" s="57"/>
      <c r="E4061" s="57"/>
      <c r="F4061" s="657">
        <v>449778104</v>
      </c>
      <c r="G4061" s="672">
        <v>586209284</v>
      </c>
      <c r="H4061" s="646">
        <v>44446</v>
      </c>
      <c r="I4061" s="646"/>
      <c r="K4061" s="57"/>
      <c r="L4061" s="57"/>
      <c r="M4061" s="638"/>
      <c r="N4061" s="638"/>
      <c r="O4061" s="57"/>
    </row>
    <row r="4062" spans="1:15">
      <c r="A4062" s="57"/>
      <c r="B4062" s="653">
        <v>47066</v>
      </c>
      <c r="C4062" s="654">
        <f t="shared" si="61"/>
        <v>10298001758</v>
      </c>
      <c r="D4062" s="57"/>
      <c r="E4062" s="57"/>
      <c r="F4062" s="657">
        <v>759311646</v>
      </c>
      <c r="G4062" s="672">
        <v>586348761</v>
      </c>
      <c r="H4062" s="646">
        <v>45958</v>
      </c>
      <c r="I4062" s="646"/>
      <c r="K4062" s="57"/>
      <c r="L4062" s="57"/>
      <c r="M4062" s="638"/>
      <c r="N4062" s="638"/>
      <c r="O4062" s="57"/>
    </row>
    <row r="4063" spans="1:15">
      <c r="A4063" s="57"/>
      <c r="B4063" s="653">
        <v>47067</v>
      </c>
      <c r="C4063" s="654">
        <f t="shared" si="61"/>
        <v>10350632180</v>
      </c>
      <c r="D4063" s="57"/>
      <c r="E4063" s="57"/>
      <c r="F4063" s="657">
        <v>811942068</v>
      </c>
      <c r="G4063" s="672">
        <v>586386657</v>
      </c>
      <c r="H4063" s="646">
        <v>44350</v>
      </c>
      <c r="I4063" s="646"/>
      <c r="K4063" s="57"/>
      <c r="L4063" s="57"/>
      <c r="M4063" s="638"/>
      <c r="N4063" s="638"/>
      <c r="O4063" s="57"/>
    </row>
    <row r="4064" spans="1:15">
      <c r="A4064" s="57"/>
      <c r="B4064" s="653">
        <v>47068</v>
      </c>
      <c r="C4064" s="654">
        <f t="shared" ref="C4064:C4127" si="62">F4064+(F$88*28679+98765)+(G$88*6587+87654)+(E$88*9537+76543)+(J$88*5713+4528)</f>
        <v>10023867098</v>
      </c>
      <c r="D4064" s="57"/>
      <c r="E4064" s="57"/>
      <c r="F4064" s="657">
        <v>485176986</v>
      </c>
      <c r="G4064" s="672">
        <v>586401208</v>
      </c>
      <c r="H4064" s="646">
        <v>49969</v>
      </c>
      <c r="I4064" s="646"/>
      <c r="K4064" s="57"/>
      <c r="L4064" s="57"/>
      <c r="M4064" s="638"/>
      <c r="N4064" s="638"/>
      <c r="O4064" s="57"/>
    </row>
    <row r="4065" spans="1:15">
      <c r="A4065" s="57"/>
      <c r="B4065" s="653">
        <v>47069</v>
      </c>
      <c r="C4065" s="654">
        <f t="shared" si="62"/>
        <v>10455059438</v>
      </c>
      <c r="D4065" s="57"/>
      <c r="E4065" s="57"/>
      <c r="F4065" s="657">
        <v>916369326</v>
      </c>
      <c r="G4065" s="672">
        <v>586550569</v>
      </c>
      <c r="H4065" s="646">
        <v>45436</v>
      </c>
      <c r="I4065" s="646"/>
      <c r="K4065" s="57"/>
      <c r="L4065" s="57"/>
      <c r="M4065" s="638"/>
      <c r="N4065" s="638"/>
      <c r="O4065" s="57"/>
    </row>
    <row r="4066" spans="1:15">
      <c r="A4066" s="57"/>
      <c r="B4066" s="653">
        <v>47070</v>
      </c>
      <c r="C4066" s="654">
        <f t="shared" si="62"/>
        <v>9728827932</v>
      </c>
      <c r="D4066" s="57"/>
      <c r="E4066" s="57"/>
      <c r="F4066" s="657">
        <v>190137820</v>
      </c>
      <c r="G4066" s="672">
        <v>586712185</v>
      </c>
      <c r="H4066" s="646">
        <v>50087</v>
      </c>
      <c r="I4066" s="646"/>
      <c r="K4066" s="57"/>
      <c r="L4066" s="57"/>
      <c r="M4066" s="638"/>
      <c r="N4066" s="638"/>
      <c r="O4066" s="57"/>
    </row>
    <row r="4067" spans="1:15">
      <c r="A4067" s="57"/>
      <c r="B4067" s="653">
        <v>47071</v>
      </c>
      <c r="C4067" s="654">
        <f t="shared" si="62"/>
        <v>9665071073</v>
      </c>
      <c r="D4067" s="57"/>
      <c r="E4067" s="57"/>
      <c r="F4067" s="657">
        <v>126380961</v>
      </c>
      <c r="G4067" s="672">
        <v>586988493</v>
      </c>
      <c r="H4067" s="646">
        <v>46952</v>
      </c>
      <c r="I4067" s="646"/>
      <c r="K4067" s="57"/>
      <c r="L4067" s="57"/>
      <c r="M4067" s="638"/>
      <c r="N4067" s="638"/>
      <c r="O4067" s="57"/>
    </row>
    <row r="4068" spans="1:15">
      <c r="A4068" s="57"/>
      <c r="B4068" s="653">
        <v>47072</v>
      </c>
      <c r="C4068" s="654">
        <f t="shared" si="62"/>
        <v>10491571863</v>
      </c>
      <c r="D4068" s="57"/>
      <c r="E4068" s="57"/>
      <c r="F4068" s="657">
        <v>952881751</v>
      </c>
      <c r="G4068" s="672">
        <v>586989240</v>
      </c>
      <c r="H4068" s="646">
        <v>46642</v>
      </c>
      <c r="I4068" s="646"/>
      <c r="K4068" s="57"/>
      <c r="L4068" s="57"/>
      <c r="M4068" s="638"/>
      <c r="N4068" s="638"/>
      <c r="O4068" s="57"/>
    </row>
    <row r="4069" spans="1:15">
      <c r="A4069" s="57"/>
      <c r="B4069" s="653">
        <v>47073</v>
      </c>
      <c r="C4069" s="654">
        <f t="shared" si="62"/>
        <v>10157074464</v>
      </c>
      <c r="D4069" s="57"/>
      <c r="E4069" s="57"/>
      <c r="F4069" s="657">
        <v>618384352</v>
      </c>
      <c r="G4069" s="672">
        <v>586995532</v>
      </c>
      <c r="H4069" s="646">
        <v>45649</v>
      </c>
      <c r="I4069" s="646"/>
      <c r="K4069" s="57"/>
      <c r="L4069" s="57"/>
      <c r="M4069" s="638"/>
      <c r="N4069" s="638"/>
      <c r="O4069" s="57"/>
    </row>
    <row r="4070" spans="1:15">
      <c r="A4070" s="57"/>
      <c r="B4070" s="653">
        <v>47074</v>
      </c>
      <c r="C4070" s="654">
        <f t="shared" si="62"/>
        <v>9948476557</v>
      </c>
      <c r="D4070" s="57"/>
      <c r="E4070" s="57"/>
      <c r="F4070" s="657">
        <v>409786445</v>
      </c>
      <c r="G4070" s="672">
        <v>587119569</v>
      </c>
      <c r="H4070" s="646">
        <v>47101</v>
      </c>
      <c r="I4070" s="646"/>
      <c r="K4070" s="57"/>
      <c r="L4070" s="57"/>
      <c r="M4070" s="638"/>
      <c r="N4070" s="638"/>
      <c r="O4070" s="57"/>
    </row>
    <row r="4071" spans="1:15">
      <c r="A4071" s="57"/>
      <c r="B4071" s="653">
        <v>47075</v>
      </c>
      <c r="C4071" s="654">
        <f t="shared" si="62"/>
        <v>10136019797</v>
      </c>
      <c r="D4071" s="57"/>
      <c r="E4071" s="57"/>
      <c r="F4071" s="657">
        <v>597329685</v>
      </c>
      <c r="G4071" s="672">
        <v>587210898</v>
      </c>
      <c r="H4071" s="646">
        <v>49467</v>
      </c>
      <c r="I4071" s="646"/>
      <c r="K4071" s="57"/>
      <c r="L4071" s="57"/>
      <c r="M4071" s="638"/>
      <c r="N4071" s="638"/>
      <c r="O4071" s="57"/>
    </row>
    <row r="4072" spans="1:15">
      <c r="A4072" s="57"/>
      <c r="B4072" s="653">
        <v>47076</v>
      </c>
      <c r="C4072" s="654">
        <f t="shared" si="62"/>
        <v>10420427761</v>
      </c>
      <c r="D4072" s="57"/>
      <c r="E4072" s="57"/>
      <c r="F4072" s="657">
        <v>881737649</v>
      </c>
      <c r="G4072" s="672">
        <v>587658374</v>
      </c>
      <c r="H4072" s="646">
        <v>47378</v>
      </c>
      <c r="I4072" s="646"/>
      <c r="K4072" s="57"/>
      <c r="L4072" s="57"/>
      <c r="M4072" s="638"/>
      <c r="N4072" s="638"/>
      <c r="O4072" s="57"/>
    </row>
    <row r="4073" spans="1:15">
      <c r="A4073" s="57"/>
      <c r="B4073" s="653">
        <v>47077</v>
      </c>
      <c r="C4073" s="654">
        <f t="shared" si="62"/>
        <v>10172600810</v>
      </c>
      <c r="D4073" s="57"/>
      <c r="E4073" s="57"/>
      <c r="F4073" s="657">
        <v>633910698</v>
      </c>
      <c r="G4073" s="672">
        <v>587776966</v>
      </c>
      <c r="H4073" s="646">
        <v>47532</v>
      </c>
      <c r="I4073" s="646"/>
      <c r="K4073" s="57"/>
      <c r="L4073" s="57"/>
      <c r="M4073" s="638"/>
      <c r="N4073" s="638"/>
      <c r="O4073" s="57"/>
    </row>
    <row r="4074" spans="1:15">
      <c r="A4074" s="57"/>
      <c r="B4074" s="653">
        <v>47078</v>
      </c>
      <c r="C4074" s="654">
        <f t="shared" si="62"/>
        <v>10137499589</v>
      </c>
      <c r="D4074" s="57"/>
      <c r="E4074" s="57"/>
      <c r="F4074" s="657">
        <v>598809477</v>
      </c>
      <c r="G4074" s="672">
        <v>587861810</v>
      </c>
      <c r="H4074" s="646">
        <v>43807</v>
      </c>
      <c r="I4074" s="646"/>
      <c r="K4074" s="57"/>
      <c r="L4074" s="57"/>
      <c r="M4074" s="638"/>
      <c r="N4074" s="638"/>
      <c r="O4074" s="57"/>
    </row>
    <row r="4075" spans="1:15">
      <c r="A4075" s="57"/>
      <c r="B4075" s="653">
        <v>47079</v>
      </c>
      <c r="C4075" s="654">
        <f t="shared" si="62"/>
        <v>10468600677</v>
      </c>
      <c r="D4075" s="57"/>
      <c r="E4075" s="57"/>
      <c r="F4075" s="657">
        <v>929910565</v>
      </c>
      <c r="G4075" s="672">
        <v>588044270</v>
      </c>
      <c r="H4075" s="646">
        <v>49602</v>
      </c>
      <c r="I4075" s="646"/>
      <c r="K4075" s="57"/>
      <c r="L4075" s="57"/>
      <c r="M4075" s="638"/>
      <c r="N4075" s="638"/>
      <c r="O4075" s="57"/>
    </row>
    <row r="4076" spans="1:15">
      <c r="A4076" s="57"/>
      <c r="B4076" s="653">
        <v>47080</v>
      </c>
      <c r="C4076" s="654">
        <f t="shared" si="62"/>
        <v>10022694718</v>
      </c>
      <c r="D4076" s="57"/>
      <c r="E4076" s="57"/>
      <c r="F4076" s="657">
        <v>484004606</v>
      </c>
      <c r="G4076" s="672">
        <v>588102158</v>
      </c>
      <c r="H4076" s="646">
        <v>47275</v>
      </c>
      <c r="I4076" s="646"/>
      <c r="K4076" s="57"/>
      <c r="L4076" s="57"/>
      <c r="M4076" s="638"/>
      <c r="N4076" s="638"/>
      <c r="O4076" s="57"/>
    </row>
    <row r="4077" spans="1:15">
      <c r="A4077" s="57"/>
      <c r="B4077" s="653">
        <v>47081</v>
      </c>
      <c r="C4077" s="654">
        <f t="shared" si="62"/>
        <v>9869704260</v>
      </c>
      <c r="D4077" s="57"/>
      <c r="E4077" s="57"/>
      <c r="F4077" s="657">
        <v>331014148</v>
      </c>
      <c r="G4077" s="672">
        <v>588447402</v>
      </c>
      <c r="H4077" s="646">
        <v>49658</v>
      </c>
      <c r="I4077" s="646"/>
      <c r="K4077" s="57"/>
      <c r="L4077" s="57"/>
      <c r="M4077" s="638"/>
      <c r="N4077" s="638"/>
      <c r="O4077" s="57"/>
    </row>
    <row r="4078" spans="1:15">
      <c r="A4078" s="57"/>
      <c r="B4078" s="653">
        <v>47082</v>
      </c>
      <c r="C4078" s="654">
        <f t="shared" si="62"/>
        <v>9815901868</v>
      </c>
      <c r="D4078" s="57"/>
      <c r="E4078" s="57"/>
      <c r="F4078" s="657">
        <v>277211756</v>
      </c>
      <c r="G4078" s="672">
        <v>588495438</v>
      </c>
      <c r="H4078" s="646">
        <v>49568</v>
      </c>
      <c r="I4078" s="646"/>
      <c r="K4078" s="57"/>
      <c r="L4078" s="57"/>
      <c r="M4078" s="638"/>
      <c r="N4078" s="638"/>
      <c r="O4078" s="57"/>
    </row>
    <row r="4079" spans="1:15">
      <c r="A4079" s="57"/>
      <c r="B4079" s="653">
        <v>47083</v>
      </c>
      <c r="C4079" s="654">
        <f t="shared" si="62"/>
        <v>9851980800</v>
      </c>
      <c r="D4079" s="57"/>
      <c r="E4079" s="57"/>
      <c r="F4079" s="657">
        <v>313290688</v>
      </c>
      <c r="G4079" s="672">
        <v>588864597</v>
      </c>
      <c r="H4079" s="646">
        <v>48001</v>
      </c>
      <c r="I4079" s="646"/>
      <c r="K4079" s="57"/>
      <c r="L4079" s="57"/>
      <c r="M4079" s="638"/>
      <c r="N4079" s="638"/>
      <c r="O4079" s="57"/>
    </row>
    <row r="4080" spans="1:15">
      <c r="A4080" s="57"/>
      <c r="B4080" s="653">
        <v>47084</v>
      </c>
      <c r="C4080" s="654">
        <f t="shared" si="62"/>
        <v>10273168351</v>
      </c>
      <c r="D4080" s="57"/>
      <c r="E4080" s="57"/>
      <c r="F4080" s="657">
        <v>734478239</v>
      </c>
      <c r="G4080" s="672">
        <v>588941774</v>
      </c>
      <c r="H4080" s="646">
        <v>48800</v>
      </c>
      <c r="I4080" s="646"/>
      <c r="K4080" s="57"/>
      <c r="L4080" s="57"/>
      <c r="M4080" s="638"/>
      <c r="N4080" s="638"/>
      <c r="O4080" s="57"/>
    </row>
    <row r="4081" spans="1:15">
      <c r="A4081" s="57"/>
      <c r="B4081" s="653">
        <v>47085</v>
      </c>
      <c r="C4081" s="654">
        <f t="shared" si="62"/>
        <v>10193146218</v>
      </c>
      <c r="D4081" s="57"/>
      <c r="E4081" s="57"/>
      <c r="F4081" s="657">
        <v>654456106</v>
      </c>
      <c r="G4081" s="672">
        <v>588981381</v>
      </c>
      <c r="H4081" s="646">
        <v>46781</v>
      </c>
      <c r="I4081" s="646"/>
      <c r="K4081" s="57"/>
      <c r="L4081" s="57"/>
      <c r="M4081" s="638"/>
      <c r="N4081" s="638"/>
      <c r="O4081" s="57"/>
    </row>
    <row r="4082" spans="1:15">
      <c r="A4082" s="57"/>
      <c r="B4082" s="653">
        <v>47086</v>
      </c>
      <c r="C4082" s="654">
        <f t="shared" si="62"/>
        <v>10279919732</v>
      </c>
      <c r="D4082" s="57"/>
      <c r="E4082" s="57"/>
      <c r="F4082" s="657">
        <v>741229620</v>
      </c>
      <c r="G4082" s="672">
        <v>589179055</v>
      </c>
      <c r="H4082" s="646">
        <v>47707</v>
      </c>
      <c r="I4082" s="646"/>
      <c r="K4082" s="57"/>
      <c r="L4082" s="57"/>
      <c r="M4082" s="638"/>
      <c r="N4082" s="638"/>
      <c r="O4082" s="57"/>
    </row>
    <row r="4083" spans="1:15">
      <c r="A4083" s="57"/>
      <c r="B4083" s="653">
        <v>47087</v>
      </c>
      <c r="C4083" s="654">
        <f t="shared" si="62"/>
        <v>10258382227</v>
      </c>
      <c r="D4083" s="57"/>
      <c r="E4083" s="57"/>
      <c r="F4083" s="657">
        <v>719692115</v>
      </c>
      <c r="G4083" s="672">
        <v>589238897</v>
      </c>
      <c r="H4083" s="646">
        <v>45374</v>
      </c>
      <c r="I4083" s="646"/>
      <c r="K4083" s="57"/>
      <c r="L4083" s="57"/>
      <c r="M4083" s="638"/>
      <c r="N4083" s="638"/>
      <c r="O4083" s="57"/>
    </row>
    <row r="4084" spans="1:15">
      <c r="A4084" s="57"/>
      <c r="B4084" s="653">
        <v>47088</v>
      </c>
      <c r="C4084" s="654">
        <f t="shared" si="62"/>
        <v>10407185741</v>
      </c>
      <c r="D4084" s="57"/>
      <c r="E4084" s="57"/>
      <c r="F4084" s="657">
        <v>868495629</v>
      </c>
      <c r="G4084" s="672">
        <v>589325598</v>
      </c>
      <c r="H4084" s="646">
        <v>49524</v>
      </c>
      <c r="I4084" s="646"/>
      <c r="K4084" s="57"/>
      <c r="L4084" s="57"/>
      <c r="M4084" s="638"/>
      <c r="N4084" s="638"/>
      <c r="O4084" s="57"/>
    </row>
    <row r="4085" spans="1:15">
      <c r="A4085" s="57"/>
      <c r="B4085" s="653">
        <v>47089</v>
      </c>
      <c r="C4085" s="654">
        <f t="shared" si="62"/>
        <v>10495430093</v>
      </c>
      <c r="D4085" s="57"/>
      <c r="E4085" s="57"/>
      <c r="F4085" s="657">
        <v>956739981</v>
      </c>
      <c r="G4085" s="672">
        <v>589689710</v>
      </c>
      <c r="H4085" s="646">
        <v>50302</v>
      </c>
      <c r="I4085" s="646"/>
      <c r="K4085" s="57"/>
      <c r="L4085" s="57"/>
      <c r="M4085" s="638"/>
      <c r="N4085" s="638"/>
      <c r="O4085" s="57"/>
    </row>
    <row r="4086" spans="1:15">
      <c r="A4086" s="57"/>
      <c r="B4086" s="653">
        <v>47090</v>
      </c>
      <c r="C4086" s="654">
        <f t="shared" si="62"/>
        <v>9938049366</v>
      </c>
      <c r="D4086" s="57"/>
      <c r="E4086" s="57"/>
      <c r="F4086" s="657">
        <v>399359254</v>
      </c>
      <c r="G4086" s="672">
        <v>589887379</v>
      </c>
      <c r="H4086" s="646">
        <v>43884</v>
      </c>
      <c r="I4086" s="646"/>
      <c r="K4086" s="57"/>
      <c r="L4086" s="57"/>
      <c r="M4086" s="638"/>
      <c r="N4086" s="638"/>
      <c r="O4086" s="57"/>
    </row>
    <row r="4087" spans="1:15">
      <c r="A4087" s="57"/>
      <c r="B4087" s="653">
        <v>47091</v>
      </c>
      <c r="C4087" s="654">
        <f t="shared" si="62"/>
        <v>10109422339</v>
      </c>
      <c r="D4087" s="57"/>
      <c r="E4087" s="57"/>
      <c r="F4087" s="657">
        <v>570732227</v>
      </c>
      <c r="G4087" s="672">
        <v>589896895</v>
      </c>
      <c r="H4087" s="646">
        <v>49267</v>
      </c>
      <c r="I4087" s="646"/>
      <c r="K4087" s="57"/>
      <c r="L4087" s="57"/>
      <c r="M4087" s="638"/>
      <c r="N4087" s="638"/>
      <c r="O4087" s="57"/>
    </row>
    <row r="4088" spans="1:15">
      <c r="A4088" s="57"/>
      <c r="B4088" s="653">
        <v>47092</v>
      </c>
      <c r="C4088" s="654">
        <f t="shared" si="62"/>
        <v>10243799826</v>
      </c>
      <c r="D4088" s="57"/>
      <c r="E4088" s="57"/>
      <c r="F4088" s="657">
        <v>705109714</v>
      </c>
      <c r="G4088" s="672">
        <v>590034660</v>
      </c>
      <c r="H4088" s="646">
        <v>46909</v>
      </c>
      <c r="I4088" s="646"/>
      <c r="K4088" s="57"/>
      <c r="L4088" s="57"/>
      <c r="M4088" s="638"/>
      <c r="N4088" s="638"/>
      <c r="O4088" s="57"/>
    </row>
    <row r="4089" spans="1:15">
      <c r="A4089" s="57"/>
      <c r="B4089" s="653">
        <v>47093</v>
      </c>
      <c r="C4089" s="654">
        <f t="shared" si="62"/>
        <v>10286641311</v>
      </c>
      <c r="D4089" s="57"/>
      <c r="E4089" s="57"/>
      <c r="F4089" s="657">
        <v>747951199</v>
      </c>
      <c r="G4089" s="672">
        <v>590092567</v>
      </c>
      <c r="H4089" s="646">
        <v>48571</v>
      </c>
      <c r="I4089" s="646"/>
      <c r="K4089" s="57"/>
      <c r="L4089" s="57"/>
      <c r="M4089" s="638"/>
      <c r="N4089" s="638"/>
      <c r="O4089" s="57"/>
    </row>
    <row r="4090" spans="1:15">
      <c r="A4090" s="57"/>
      <c r="B4090" s="653">
        <v>47094</v>
      </c>
      <c r="C4090" s="654">
        <f t="shared" si="62"/>
        <v>9886901130</v>
      </c>
      <c r="D4090" s="57"/>
      <c r="E4090" s="57"/>
      <c r="F4090" s="657">
        <v>348211018</v>
      </c>
      <c r="G4090" s="672">
        <v>590203724</v>
      </c>
      <c r="H4090" s="646">
        <v>47198</v>
      </c>
      <c r="I4090" s="646"/>
      <c r="K4090" s="57"/>
      <c r="L4090" s="57"/>
      <c r="M4090" s="638"/>
      <c r="N4090" s="638"/>
      <c r="O4090" s="57"/>
    </row>
    <row r="4091" spans="1:15">
      <c r="A4091" s="57"/>
      <c r="B4091" s="653">
        <v>47095</v>
      </c>
      <c r="C4091" s="654">
        <f t="shared" si="62"/>
        <v>9747557510</v>
      </c>
      <c r="D4091" s="57"/>
      <c r="E4091" s="57"/>
      <c r="F4091" s="657">
        <v>208867398</v>
      </c>
      <c r="G4091" s="672">
        <v>590472794</v>
      </c>
      <c r="H4091" s="646">
        <v>48744</v>
      </c>
      <c r="I4091" s="646"/>
      <c r="K4091" s="57"/>
      <c r="L4091" s="57"/>
      <c r="M4091" s="638"/>
      <c r="N4091" s="638"/>
      <c r="O4091" s="57"/>
    </row>
    <row r="4092" spans="1:15">
      <c r="A4092" s="57"/>
      <c r="B4092" s="653">
        <v>47096</v>
      </c>
      <c r="C4092" s="654">
        <f t="shared" si="62"/>
        <v>9697957722</v>
      </c>
      <c r="D4092" s="57"/>
      <c r="E4092" s="57"/>
      <c r="F4092" s="657">
        <v>159267610</v>
      </c>
      <c r="G4092" s="672">
        <v>590819109</v>
      </c>
      <c r="H4092" s="646">
        <v>50199</v>
      </c>
      <c r="I4092" s="646"/>
      <c r="K4092" s="57"/>
      <c r="L4092" s="57"/>
      <c r="M4092" s="638"/>
      <c r="N4092" s="638"/>
      <c r="O4092" s="57"/>
    </row>
    <row r="4093" spans="1:15">
      <c r="A4093" s="57"/>
      <c r="B4093" s="653">
        <v>47097</v>
      </c>
      <c r="C4093" s="654">
        <f t="shared" si="62"/>
        <v>10158128290</v>
      </c>
      <c r="D4093" s="57"/>
      <c r="E4093" s="57"/>
      <c r="F4093" s="657">
        <v>619438178</v>
      </c>
      <c r="G4093" s="672">
        <v>590887115</v>
      </c>
      <c r="H4093" s="646">
        <v>46172</v>
      </c>
      <c r="I4093" s="646"/>
      <c r="K4093" s="57"/>
      <c r="L4093" s="57"/>
      <c r="M4093" s="638"/>
      <c r="N4093" s="638"/>
      <c r="O4093" s="57"/>
    </row>
    <row r="4094" spans="1:15">
      <c r="A4094" s="57"/>
      <c r="B4094" s="653">
        <v>47098</v>
      </c>
      <c r="C4094" s="654">
        <f t="shared" si="62"/>
        <v>10019407141</v>
      </c>
      <c r="D4094" s="57"/>
      <c r="E4094" s="57"/>
      <c r="F4094" s="657">
        <v>480717029</v>
      </c>
      <c r="G4094" s="672">
        <v>591189133</v>
      </c>
      <c r="H4094" s="646">
        <v>47623</v>
      </c>
      <c r="I4094" s="646"/>
      <c r="K4094" s="57"/>
      <c r="L4094" s="57"/>
      <c r="M4094" s="638"/>
      <c r="N4094" s="638"/>
      <c r="O4094" s="57"/>
    </row>
    <row r="4095" spans="1:15">
      <c r="A4095" s="57"/>
      <c r="B4095" s="653">
        <v>47099</v>
      </c>
      <c r="C4095" s="654">
        <f t="shared" si="62"/>
        <v>9855379483</v>
      </c>
      <c r="D4095" s="57"/>
      <c r="E4095" s="57"/>
      <c r="F4095" s="657">
        <v>316689371</v>
      </c>
      <c r="G4095" s="672">
        <v>591330452</v>
      </c>
      <c r="H4095" s="646">
        <v>50229</v>
      </c>
      <c r="I4095" s="646"/>
      <c r="K4095" s="57"/>
      <c r="L4095" s="57"/>
      <c r="M4095" s="638"/>
      <c r="N4095" s="638"/>
      <c r="O4095" s="57"/>
    </row>
    <row r="4096" spans="1:15">
      <c r="A4096" s="57"/>
      <c r="B4096" s="653">
        <v>47100</v>
      </c>
      <c r="C4096" s="654">
        <f t="shared" si="62"/>
        <v>9732547721</v>
      </c>
      <c r="D4096" s="57"/>
      <c r="E4096" s="57"/>
      <c r="F4096" s="657">
        <v>193857609</v>
      </c>
      <c r="G4096" s="672">
        <v>591400659</v>
      </c>
      <c r="H4096" s="646">
        <v>43559</v>
      </c>
      <c r="I4096" s="646"/>
      <c r="K4096" s="57"/>
      <c r="L4096" s="57"/>
      <c r="M4096" s="638"/>
      <c r="N4096" s="638"/>
      <c r="O4096" s="57"/>
    </row>
    <row r="4097" spans="1:15">
      <c r="A4097" s="57"/>
      <c r="B4097" s="653">
        <v>47101</v>
      </c>
      <c r="C4097" s="654">
        <f t="shared" si="62"/>
        <v>10125809681</v>
      </c>
      <c r="D4097" s="57"/>
      <c r="E4097" s="57"/>
      <c r="F4097" s="657">
        <v>587119569</v>
      </c>
      <c r="G4097" s="672">
        <v>591434313</v>
      </c>
      <c r="H4097" s="646">
        <v>47836</v>
      </c>
      <c r="I4097" s="646"/>
      <c r="K4097" s="57"/>
      <c r="L4097" s="57"/>
      <c r="M4097" s="638"/>
      <c r="N4097" s="638"/>
      <c r="O4097" s="57"/>
    </row>
    <row r="4098" spans="1:15">
      <c r="A4098" s="57"/>
      <c r="B4098" s="653">
        <v>47102</v>
      </c>
      <c r="C4098" s="654">
        <f t="shared" si="62"/>
        <v>10481445040</v>
      </c>
      <c r="D4098" s="57"/>
      <c r="E4098" s="57"/>
      <c r="F4098" s="657">
        <v>942754928</v>
      </c>
      <c r="G4098" s="672">
        <v>591475085</v>
      </c>
      <c r="H4098" s="646">
        <v>49258</v>
      </c>
      <c r="I4098" s="646"/>
      <c r="K4098" s="57"/>
      <c r="L4098" s="57"/>
      <c r="M4098" s="638"/>
      <c r="N4098" s="638"/>
      <c r="O4098" s="57"/>
    </row>
    <row r="4099" spans="1:15">
      <c r="A4099" s="57"/>
      <c r="B4099" s="653">
        <v>47103</v>
      </c>
      <c r="C4099" s="654">
        <f t="shared" si="62"/>
        <v>9852323107</v>
      </c>
      <c r="D4099" s="57"/>
      <c r="E4099" s="57"/>
      <c r="F4099" s="657">
        <v>313632995</v>
      </c>
      <c r="G4099" s="672">
        <v>591630752</v>
      </c>
      <c r="H4099" s="646">
        <v>45420</v>
      </c>
      <c r="I4099" s="646"/>
      <c r="K4099" s="57"/>
      <c r="L4099" s="57"/>
      <c r="M4099" s="638"/>
      <c r="N4099" s="638"/>
      <c r="O4099" s="57"/>
    </row>
    <row r="4100" spans="1:15">
      <c r="A4100" s="57"/>
      <c r="B4100" s="653">
        <v>47104</v>
      </c>
      <c r="C4100" s="654">
        <f t="shared" si="62"/>
        <v>10074724000</v>
      </c>
      <c r="D4100" s="57"/>
      <c r="E4100" s="57"/>
      <c r="F4100" s="657">
        <v>536033888</v>
      </c>
      <c r="G4100" s="672">
        <v>592064506</v>
      </c>
      <c r="H4100" s="646">
        <v>43230</v>
      </c>
      <c r="I4100" s="646"/>
      <c r="K4100" s="57"/>
      <c r="L4100" s="57"/>
      <c r="M4100" s="638"/>
      <c r="N4100" s="638"/>
      <c r="O4100" s="57"/>
    </row>
    <row r="4101" spans="1:15">
      <c r="A4101" s="57"/>
      <c r="B4101" s="653">
        <v>47105</v>
      </c>
      <c r="C4101" s="654">
        <f t="shared" si="62"/>
        <v>9777772304</v>
      </c>
      <c r="D4101" s="57"/>
      <c r="E4101" s="57"/>
      <c r="F4101" s="657">
        <v>239082192</v>
      </c>
      <c r="G4101" s="672">
        <v>592145570</v>
      </c>
      <c r="H4101" s="646">
        <v>44358</v>
      </c>
      <c r="I4101" s="646"/>
      <c r="K4101" s="57"/>
      <c r="L4101" s="57"/>
      <c r="M4101" s="638"/>
      <c r="N4101" s="638"/>
      <c r="O4101" s="57"/>
    </row>
    <row r="4102" spans="1:15">
      <c r="A4102" s="57"/>
      <c r="B4102" s="653">
        <v>47106</v>
      </c>
      <c r="C4102" s="654">
        <f t="shared" si="62"/>
        <v>10417106683</v>
      </c>
      <c r="D4102" s="57"/>
      <c r="E4102" s="57"/>
      <c r="F4102" s="657">
        <v>878416571</v>
      </c>
      <c r="G4102" s="672">
        <v>592264689</v>
      </c>
      <c r="H4102" s="646">
        <v>44387</v>
      </c>
      <c r="I4102" s="646"/>
      <c r="K4102" s="57"/>
      <c r="L4102" s="57"/>
      <c r="M4102" s="638"/>
      <c r="N4102" s="638"/>
      <c r="O4102" s="57"/>
    </row>
    <row r="4103" spans="1:15">
      <c r="A4103" s="57"/>
      <c r="B4103" s="653">
        <v>47107</v>
      </c>
      <c r="C4103" s="654">
        <f t="shared" si="62"/>
        <v>10076490041</v>
      </c>
      <c r="D4103" s="57"/>
      <c r="E4103" s="57"/>
      <c r="F4103" s="657">
        <v>537799929</v>
      </c>
      <c r="G4103" s="672">
        <v>592428732</v>
      </c>
      <c r="H4103" s="646">
        <v>46816</v>
      </c>
      <c r="I4103" s="646"/>
      <c r="K4103" s="57"/>
      <c r="L4103" s="57"/>
      <c r="M4103" s="638"/>
      <c r="N4103" s="638"/>
      <c r="O4103" s="57"/>
    </row>
    <row r="4104" spans="1:15">
      <c r="A4104" s="57"/>
      <c r="B4104" s="653">
        <v>47108</v>
      </c>
      <c r="C4104" s="654">
        <f t="shared" si="62"/>
        <v>9665727283</v>
      </c>
      <c r="D4104" s="57"/>
      <c r="E4104" s="57"/>
      <c r="F4104" s="657">
        <v>127037171</v>
      </c>
      <c r="G4104" s="672">
        <v>592471571</v>
      </c>
      <c r="H4104" s="646">
        <v>47977</v>
      </c>
      <c r="I4104" s="646"/>
      <c r="K4104" s="57"/>
      <c r="L4104" s="57"/>
      <c r="M4104" s="638"/>
      <c r="N4104" s="638"/>
      <c r="O4104" s="57"/>
    </row>
    <row r="4105" spans="1:15">
      <c r="A4105" s="57"/>
      <c r="B4105" s="653">
        <v>47109</v>
      </c>
      <c r="C4105" s="654">
        <f t="shared" si="62"/>
        <v>10133998168</v>
      </c>
      <c r="D4105" s="57"/>
      <c r="E4105" s="57"/>
      <c r="F4105" s="657">
        <v>595308056</v>
      </c>
      <c r="G4105" s="672">
        <v>592511893</v>
      </c>
      <c r="H4105" s="646">
        <v>43528</v>
      </c>
      <c r="I4105" s="646"/>
      <c r="K4105" s="57"/>
      <c r="L4105" s="57"/>
      <c r="M4105" s="638"/>
      <c r="N4105" s="638"/>
      <c r="O4105" s="57"/>
    </row>
    <row r="4106" spans="1:15">
      <c r="A4106" s="57"/>
      <c r="B4106" s="653">
        <v>47110</v>
      </c>
      <c r="C4106" s="654">
        <f t="shared" si="62"/>
        <v>10058165361</v>
      </c>
      <c r="D4106" s="57"/>
      <c r="E4106" s="57"/>
      <c r="F4106" s="657">
        <v>519475249</v>
      </c>
      <c r="G4106" s="672">
        <v>592594017</v>
      </c>
      <c r="H4106" s="646">
        <v>49368</v>
      </c>
      <c r="I4106" s="646"/>
      <c r="K4106" s="57"/>
      <c r="L4106" s="57"/>
      <c r="M4106" s="638"/>
      <c r="N4106" s="638"/>
      <c r="O4106" s="57"/>
    </row>
    <row r="4107" spans="1:15">
      <c r="A4107" s="57"/>
      <c r="B4107" s="653">
        <v>47111</v>
      </c>
      <c r="C4107" s="654">
        <f t="shared" si="62"/>
        <v>9870373230</v>
      </c>
      <c r="D4107" s="57"/>
      <c r="E4107" s="57"/>
      <c r="F4107" s="657">
        <v>331683118</v>
      </c>
      <c r="G4107" s="672">
        <v>592825524</v>
      </c>
      <c r="H4107" s="646">
        <v>48432</v>
      </c>
      <c r="I4107" s="646"/>
      <c r="K4107" s="57"/>
      <c r="L4107" s="57"/>
      <c r="M4107" s="638"/>
      <c r="N4107" s="638"/>
      <c r="O4107" s="57"/>
    </row>
    <row r="4108" spans="1:15">
      <c r="A4108" s="57"/>
      <c r="B4108" s="653">
        <v>47112</v>
      </c>
      <c r="C4108" s="654">
        <f t="shared" si="62"/>
        <v>9647246638</v>
      </c>
      <c r="D4108" s="57"/>
      <c r="E4108" s="57"/>
      <c r="F4108" s="657">
        <v>108556526</v>
      </c>
      <c r="G4108" s="672">
        <v>592898250</v>
      </c>
      <c r="H4108" s="646">
        <v>45581</v>
      </c>
      <c r="I4108" s="646"/>
      <c r="K4108" s="57"/>
      <c r="L4108" s="57"/>
      <c r="M4108" s="638"/>
      <c r="N4108" s="638"/>
      <c r="O4108" s="57"/>
    </row>
    <row r="4109" spans="1:15">
      <c r="A4109" s="57"/>
      <c r="B4109" s="653">
        <v>47113</v>
      </c>
      <c r="C4109" s="654">
        <f t="shared" si="62"/>
        <v>9724830480</v>
      </c>
      <c r="D4109" s="57"/>
      <c r="E4109" s="57"/>
      <c r="F4109" s="657">
        <v>186140368</v>
      </c>
      <c r="G4109" s="672">
        <v>592967609</v>
      </c>
      <c r="H4109" s="646">
        <v>45499</v>
      </c>
      <c r="I4109" s="646"/>
      <c r="K4109" s="57"/>
      <c r="L4109" s="57"/>
      <c r="M4109" s="638"/>
      <c r="N4109" s="638"/>
      <c r="O4109" s="57"/>
    </row>
    <row r="4110" spans="1:15">
      <c r="A4110" s="57"/>
      <c r="B4110" s="653">
        <v>47114</v>
      </c>
      <c r="C4110" s="654">
        <f t="shared" si="62"/>
        <v>10274114293</v>
      </c>
      <c r="D4110" s="57"/>
      <c r="E4110" s="57"/>
      <c r="F4110" s="657">
        <v>735424181</v>
      </c>
      <c r="G4110" s="672">
        <v>593243575</v>
      </c>
      <c r="H4110" s="646">
        <v>45780</v>
      </c>
      <c r="I4110" s="646"/>
      <c r="K4110" s="57"/>
      <c r="L4110" s="57"/>
      <c r="M4110" s="638"/>
      <c r="N4110" s="638"/>
      <c r="O4110" s="57"/>
    </row>
    <row r="4111" spans="1:15">
      <c r="A4111" s="57"/>
      <c r="B4111" s="653">
        <v>47115</v>
      </c>
      <c r="C4111" s="654">
        <f t="shared" si="62"/>
        <v>9821586752</v>
      </c>
      <c r="D4111" s="57"/>
      <c r="E4111" s="57"/>
      <c r="F4111" s="657">
        <v>282896640</v>
      </c>
      <c r="G4111" s="672">
        <v>593298660</v>
      </c>
      <c r="H4111" s="646">
        <v>46759</v>
      </c>
      <c r="I4111" s="646"/>
      <c r="K4111" s="57"/>
      <c r="L4111" s="57"/>
      <c r="M4111" s="638"/>
      <c r="N4111" s="638"/>
      <c r="O4111" s="57"/>
    </row>
    <row r="4112" spans="1:15">
      <c r="A4112" s="57"/>
      <c r="B4112" s="653">
        <v>47116</v>
      </c>
      <c r="C4112" s="654">
        <f t="shared" si="62"/>
        <v>10062868819</v>
      </c>
      <c r="D4112" s="57"/>
      <c r="E4112" s="57"/>
      <c r="F4112" s="657">
        <v>524178707</v>
      </c>
      <c r="G4112" s="672">
        <v>593464957</v>
      </c>
      <c r="H4112" s="646">
        <v>44495</v>
      </c>
      <c r="I4112" s="646"/>
      <c r="K4112" s="57"/>
      <c r="L4112" s="57"/>
      <c r="M4112" s="638"/>
      <c r="N4112" s="638"/>
      <c r="O4112" s="57"/>
    </row>
    <row r="4113" spans="1:15">
      <c r="A4113" s="57"/>
      <c r="B4113" s="653">
        <v>47117</v>
      </c>
      <c r="C4113" s="654">
        <f t="shared" si="62"/>
        <v>10453354570</v>
      </c>
      <c r="D4113" s="57"/>
      <c r="E4113" s="57"/>
      <c r="F4113" s="657">
        <v>914664458</v>
      </c>
      <c r="G4113" s="672">
        <v>593467630</v>
      </c>
      <c r="H4113" s="646">
        <v>43537</v>
      </c>
      <c r="I4113" s="646"/>
      <c r="K4113" s="57"/>
      <c r="L4113" s="57"/>
      <c r="M4113" s="638"/>
      <c r="N4113" s="638"/>
      <c r="O4113" s="57"/>
    </row>
    <row r="4114" spans="1:15">
      <c r="A4114" s="57"/>
      <c r="B4114" s="653">
        <v>47118</v>
      </c>
      <c r="C4114" s="654">
        <f t="shared" si="62"/>
        <v>10406371325</v>
      </c>
      <c r="D4114" s="57"/>
      <c r="E4114" s="57"/>
      <c r="F4114" s="657">
        <v>867681213</v>
      </c>
      <c r="G4114" s="672">
        <v>593865659</v>
      </c>
      <c r="H4114" s="646">
        <v>45912</v>
      </c>
      <c r="I4114" s="646"/>
      <c r="K4114" s="57"/>
      <c r="L4114" s="57"/>
      <c r="M4114" s="638"/>
      <c r="N4114" s="638"/>
      <c r="O4114" s="57"/>
    </row>
    <row r="4115" spans="1:15">
      <c r="A4115" s="57"/>
      <c r="B4115" s="653">
        <v>47119</v>
      </c>
      <c r="C4115" s="654">
        <f t="shared" si="62"/>
        <v>10261384563</v>
      </c>
      <c r="D4115" s="57"/>
      <c r="E4115" s="57"/>
      <c r="F4115" s="657">
        <v>722694451</v>
      </c>
      <c r="G4115" s="672">
        <v>593900677</v>
      </c>
      <c r="H4115" s="646">
        <v>48958</v>
      </c>
      <c r="I4115" s="646"/>
      <c r="K4115" s="57"/>
      <c r="L4115" s="57"/>
      <c r="M4115" s="638"/>
      <c r="N4115" s="638"/>
      <c r="O4115" s="57"/>
    </row>
    <row r="4116" spans="1:15">
      <c r="A4116" s="57"/>
      <c r="B4116" s="653">
        <v>47120</v>
      </c>
      <c r="C4116" s="654">
        <f t="shared" si="62"/>
        <v>10076270995</v>
      </c>
      <c r="D4116" s="57"/>
      <c r="E4116" s="57"/>
      <c r="F4116" s="657">
        <v>537580883</v>
      </c>
      <c r="G4116" s="672">
        <v>593923710</v>
      </c>
      <c r="H4116" s="646">
        <v>44655</v>
      </c>
      <c r="I4116" s="646"/>
      <c r="K4116" s="57"/>
      <c r="L4116" s="57"/>
      <c r="M4116" s="638"/>
      <c r="N4116" s="638"/>
      <c r="O4116" s="57"/>
    </row>
    <row r="4117" spans="1:15">
      <c r="A4117" s="57"/>
      <c r="B4117" s="653">
        <v>47121</v>
      </c>
      <c r="C4117" s="654">
        <f t="shared" si="62"/>
        <v>9936534416</v>
      </c>
      <c r="D4117" s="57"/>
      <c r="E4117" s="57"/>
      <c r="F4117" s="657">
        <v>397844304</v>
      </c>
      <c r="G4117" s="672">
        <v>594165174</v>
      </c>
      <c r="H4117" s="646">
        <v>49291</v>
      </c>
      <c r="I4117" s="646"/>
      <c r="K4117" s="57"/>
      <c r="L4117" s="57"/>
      <c r="M4117" s="638"/>
      <c r="N4117" s="638"/>
      <c r="O4117" s="57"/>
    </row>
    <row r="4118" spans="1:15">
      <c r="A4118" s="57"/>
      <c r="B4118" s="653">
        <v>47122</v>
      </c>
      <c r="C4118" s="654">
        <f t="shared" si="62"/>
        <v>10021727056</v>
      </c>
      <c r="D4118" s="57"/>
      <c r="E4118" s="57"/>
      <c r="F4118" s="657">
        <v>483036944</v>
      </c>
      <c r="G4118" s="672">
        <v>594169423</v>
      </c>
      <c r="H4118" s="646">
        <v>48398</v>
      </c>
      <c r="I4118" s="646"/>
      <c r="K4118" s="57"/>
      <c r="L4118" s="57"/>
      <c r="M4118" s="638"/>
      <c r="N4118" s="638"/>
      <c r="O4118" s="57"/>
    </row>
    <row r="4119" spans="1:15">
      <c r="A4119" s="57"/>
      <c r="B4119" s="653">
        <v>47123</v>
      </c>
      <c r="C4119" s="654">
        <f t="shared" si="62"/>
        <v>9910736210</v>
      </c>
      <c r="D4119" s="57"/>
      <c r="E4119" s="57"/>
      <c r="F4119" s="657">
        <v>372046098</v>
      </c>
      <c r="G4119" s="672">
        <v>594404934</v>
      </c>
      <c r="H4119" s="646">
        <v>45078</v>
      </c>
      <c r="I4119" s="646"/>
      <c r="K4119" s="57"/>
      <c r="L4119" s="57"/>
      <c r="M4119" s="638"/>
      <c r="N4119" s="638"/>
      <c r="O4119" s="57"/>
    </row>
    <row r="4120" spans="1:15">
      <c r="A4120" s="57"/>
      <c r="B4120" s="653">
        <v>47124</v>
      </c>
      <c r="C4120" s="654">
        <f t="shared" si="62"/>
        <v>9978312058</v>
      </c>
      <c r="D4120" s="57"/>
      <c r="E4120" s="57"/>
      <c r="F4120" s="657">
        <v>439621946</v>
      </c>
      <c r="G4120" s="672">
        <v>594449133</v>
      </c>
      <c r="H4120" s="646">
        <v>48471</v>
      </c>
      <c r="I4120" s="646"/>
      <c r="K4120" s="57"/>
      <c r="L4120" s="57"/>
      <c r="M4120" s="638"/>
      <c r="N4120" s="638"/>
      <c r="O4120" s="57"/>
    </row>
    <row r="4121" spans="1:15">
      <c r="A4121" s="57"/>
      <c r="B4121" s="653">
        <v>47125</v>
      </c>
      <c r="C4121" s="654">
        <f t="shared" si="62"/>
        <v>10019890803</v>
      </c>
      <c r="D4121" s="57"/>
      <c r="E4121" s="57"/>
      <c r="F4121" s="657">
        <v>481200691</v>
      </c>
      <c r="G4121" s="672">
        <v>594514418</v>
      </c>
      <c r="H4121" s="646">
        <v>45774</v>
      </c>
      <c r="I4121" s="646"/>
      <c r="K4121" s="57"/>
      <c r="L4121" s="57"/>
      <c r="M4121" s="638"/>
      <c r="N4121" s="638"/>
      <c r="O4121" s="57"/>
    </row>
    <row r="4122" spans="1:15">
      <c r="A4122" s="57"/>
      <c r="B4122" s="653">
        <v>47126</v>
      </c>
      <c r="C4122" s="654">
        <f t="shared" si="62"/>
        <v>10141437100</v>
      </c>
      <c r="D4122" s="57"/>
      <c r="E4122" s="57"/>
      <c r="F4122" s="657">
        <v>602746988</v>
      </c>
      <c r="G4122" s="672">
        <v>594719650</v>
      </c>
      <c r="H4122" s="646">
        <v>43854</v>
      </c>
      <c r="I4122" s="646"/>
      <c r="K4122" s="57"/>
      <c r="L4122" s="57"/>
      <c r="M4122" s="638"/>
      <c r="N4122" s="638"/>
      <c r="O4122" s="57"/>
    </row>
    <row r="4123" spans="1:15">
      <c r="A4123" s="57"/>
      <c r="B4123" s="653">
        <v>47127</v>
      </c>
      <c r="C4123" s="654">
        <f t="shared" si="62"/>
        <v>10317037651</v>
      </c>
      <c r="D4123" s="57"/>
      <c r="E4123" s="57"/>
      <c r="F4123" s="657">
        <v>778347539</v>
      </c>
      <c r="G4123" s="672">
        <v>594761978</v>
      </c>
      <c r="H4123" s="646">
        <v>48616</v>
      </c>
      <c r="I4123" s="646"/>
      <c r="K4123" s="57"/>
      <c r="L4123" s="57"/>
      <c r="M4123" s="638"/>
      <c r="N4123" s="638"/>
      <c r="O4123" s="57"/>
    </row>
    <row r="4124" spans="1:15">
      <c r="A4124" s="57"/>
      <c r="B4124" s="653">
        <v>47128</v>
      </c>
      <c r="C4124" s="654">
        <f t="shared" si="62"/>
        <v>10162411324</v>
      </c>
      <c r="D4124" s="57"/>
      <c r="E4124" s="57"/>
      <c r="F4124" s="657">
        <v>623721212</v>
      </c>
      <c r="G4124" s="672">
        <v>594764884</v>
      </c>
      <c r="H4124" s="646">
        <v>48966</v>
      </c>
      <c r="I4124" s="646"/>
      <c r="K4124" s="57"/>
      <c r="L4124" s="57"/>
      <c r="M4124" s="638"/>
      <c r="N4124" s="638"/>
      <c r="O4124" s="57"/>
    </row>
    <row r="4125" spans="1:15">
      <c r="A4125" s="57"/>
      <c r="B4125" s="653">
        <v>47129</v>
      </c>
      <c r="C4125" s="654">
        <f t="shared" si="62"/>
        <v>10033929025</v>
      </c>
      <c r="D4125" s="57"/>
      <c r="E4125" s="57"/>
      <c r="F4125" s="657">
        <v>495238913</v>
      </c>
      <c r="G4125" s="672">
        <v>595002209</v>
      </c>
      <c r="H4125" s="646">
        <v>47168</v>
      </c>
      <c r="I4125" s="646"/>
      <c r="K4125" s="57"/>
      <c r="L4125" s="57"/>
      <c r="M4125" s="638"/>
      <c r="N4125" s="638"/>
      <c r="O4125" s="57"/>
    </row>
    <row r="4126" spans="1:15">
      <c r="A4126" s="57"/>
      <c r="B4126" s="653">
        <v>47130</v>
      </c>
      <c r="C4126" s="654">
        <f t="shared" si="62"/>
        <v>10529911169</v>
      </c>
      <c r="D4126" s="57"/>
      <c r="E4126" s="57"/>
      <c r="F4126" s="657">
        <v>991221057</v>
      </c>
      <c r="G4126" s="672">
        <v>595308056</v>
      </c>
      <c r="H4126" s="646">
        <v>47109</v>
      </c>
      <c r="I4126" s="646"/>
      <c r="K4126" s="57"/>
      <c r="L4126" s="57"/>
      <c r="M4126" s="638"/>
      <c r="N4126" s="638"/>
      <c r="O4126" s="57"/>
    </row>
    <row r="4127" spans="1:15">
      <c r="A4127" s="57"/>
      <c r="B4127" s="653">
        <v>47131</v>
      </c>
      <c r="C4127" s="654">
        <f t="shared" si="62"/>
        <v>10307158958</v>
      </c>
      <c r="D4127" s="57"/>
      <c r="E4127" s="57"/>
      <c r="F4127" s="657">
        <v>768468846</v>
      </c>
      <c r="G4127" s="672">
        <v>595318788</v>
      </c>
      <c r="H4127" s="646">
        <v>43184</v>
      </c>
      <c r="I4127" s="646"/>
      <c r="K4127" s="57"/>
      <c r="L4127" s="57"/>
      <c r="M4127" s="638"/>
      <c r="N4127" s="638"/>
      <c r="O4127" s="57"/>
    </row>
    <row r="4128" spans="1:15">
      <c r="A4128" s="57"/>
      <c r="B4128" s="653">
        <v>47132</v>
      </c>
      <c r="C4128" s="654">
        <f t="shared" ref="C4128:C4191" si="63">F4128+(F$88*28679+98765)+(G$88*6587+87654)+(E$88*9537+76543)+(J$88*5713+4528)</f>
        <v>10319999598</v>
      </c>
      <c r="D4128" s="57"/>
      <c r="E4128" s="57"/>
      <c r="F4128" s="657">
        <v>781309486</v>
      </c>
      <c r="G4128" s="672">
        <v>595621755</v>
      </c>
      <c r="H4128" s="646">
        <v>46138</v>
      </c>
      <c r="I4128" s="646"/>
      <c r="K4128" s="57"/>
      <c r="L4128" s="57"/>
      <c r="M4128" s="638"/>
      <c r="N4128" s="638"/>
      <c r="O4128" s="57"/>
    </row>
    <row r="4129" spans="1:15">
      <c r="A4129" s="57"/>
      <c r="B4129" s="653">
        <v>47133</v>
      </c>
      <c r="C4129" s="654">
        <f t="shared" si="63"/>
        <v>10226916767</v>
      </c>
      <c r="D4129" s="57"/>
      <c r="E4129" s="57"/>
      <c r="F4129" s="657">
        <v>688226655</v>
      </c>
      <c r="G4129" s="672">
        <v>595654856</v>
      </c>
      <c r="H4129" s="646">
        <v>46222</v>
      </c>
      <c r="I4129" s="646"/>
      <c r="K4129" s="57"/>
      <c r="L4129" s="57"/>
      <c r="M4129" s="638"/>
      <c r="N4129" s="638"/>
      <c r="O4129" s="57"/>
    </row>
    <row r="4130" spans="1:15">
      <c r="A4130" s="57"/>
      <c r="B4130" s="653">
        <v>47134</v>
      </c>
      <c r="C4130" s="654">
        <f t="shared" si="63"/>
        <v>10101335417</v>
      </c>
      <c r="D4130" s="57"/>
      <c r="E4130" s="57"/>
      <c r="F4130" s="657">
        <v>562645305</v>
      </c>
      <c r="G4130" s="672">
        <v>595676736</v>
      </c>
      <c r="H4130" s="646">
        <v>43468</v>
      </c>
      <c r="I4130" s="646"/>
      <c r="K4130" s="57"/>
      <c r="L4130" s="57"/>
      <c r="M4130" s="638"/>
      <c r="N4130" s="638"/>
      <c r="O4130" s="57"/>
    </row>
    <row r="4131" spans="1:15">
      <c r="A4131" s="57"/>
      <c r="B4131" s="653">
        <v>47135</v>
      </c>
      <c r="C4131" s="654">
        <f t="shared" si="63"/>
        <v>10532237066</v>
      </c>
      <c r="D4131" s="57"/>
      <c r="E4131" s="57"/>
      <c r="F4131" s="657">
        <v>993546954</v>
      </c>
      <c r="G4131" s="672">
        <v>595782866</v>
      </c>
      <c r="H4131" s="646">
        <v>48022</v>
      </c>
      <c r="I4131" s="646"/>
      <c r="K4131" s="57"/>
      <c r="L4131" s="57"/>
      <c r="M4131" s="638"/>
      <c r="N4131" s="638"/>
      <c r="O4131" s="57"/>
    </row>
    <row r="4132" spans="1:15">
      <c r="A4132" s="57"/>
      <c r="B4132" s="653">
        <v>47136</v>
      </c>
      <c r="C4132" s="654">
        <f t="shared" si="63"/>
        <v>9928763199</v>
      </c>
      <c r="D4132" s="57"/>
      <c r="E4132" s="57"/>
      <c r="F4132" s="657">
        <v>390073087</v>
      </c>
      <c r="G4132" s="672">
        <v>595796920</v>
      </c>
      <c r="H4132" s="646">
        <v>49108</v>
      </c>
      <c r="I4132" s="646"/>
      <c r="K4132" s="57"/>
      <c r="L4132" s="57"/>
      <c r="M4132" s="638"/>
      <c r="N4132" s="638"/>
      <c r="O4132" s="57"/>
    </row>
    <row r="4133" spans="1:15">
      <c r="A4133" s="57"/>
      <c r="B4133" s="653">
        <v>47137</v>
      </c>
      <c r="C4133" s="654">
        <f t="shared" si="63"/>
        <v>10339133862</v>
      </c>
      <c r="D4133" s="57"/>
      <c r="E4133" s="57"/>
      <c r="F4133" s="657">
        <v>800443750</v>
      </c>
      <c r="G4133" s="672">
        <v>595799583</v>
      </c>
      <c r="H4133" s="646">
        <v>48715</v>
      </c>
      <c r="I4133" s="646"/>
      <c r="K4133" s="57"/>
      <c r="L4133" s="57"/>
      <c r="M4133" s="638"/>
      <c r="N4133" s="638"/>
      <c r="O4133" s="57"/>
    </row>
    <row r="4134" spans="1:15">
      <c r="A4134" s="57"/>
      <c r="B4134" s="653">
        <v>47138</v>
      </c>
      <c r="C4134" s="654">
        <f t="shared" si="63"/>
        <v>10531101326</v>
      </c>
      <c r="D4134" s="57"/>
      <c r="E4134" s="57"/>
      <c r="F4134" s="657">
        <v>992411214</v>
      </c>
      <c r="G4134" s="672">
        <v>595920465</v>
      </c>
      <c r="H4134" s="646">
        <v>45292</v>
      </c>
      <c r="I4134" s="646"/>
      <c r="K4134" s="57"/>
      <c r="L4134" s="57"/>
      <c r="M4134" s="638"/>
      <c r="N4134" s="638"/>
      <c r="O4134" s="57"/>
    </row>
    <row r="4135" spans="1:15">
      <c r="A4135" s="57"/>
      <c r="B4135" s="653">
        <v>47139</v>
      </c>
      <c r="C4135" s="654">
        <f t="shared" si="63"/>
        <v>9836812441</v>
      </c>
      <c r="D4135" s="57"/>
      <c r="E4135" s="57"/>
      <c r="F4135" s="657">
        <v>298122329</v>
      </c>
      <c r="G4135" s="672">
        <v>595942906</v>
      </c>
      <c r="H4135" s="646">
        <v>50298</v>
      </c>
      <c r="I4135" s="646"/>
      <c r="K4135" s="57"/>
      <c r="L4135" s="57"/>
      <c r="M4135" s="638"/>
      <c r="N4135" s="638"/>
      <c r="O4135" s="57"/>
    </row>
    <row r="4136" spans="1:15">
      <c r="A4136" s="57"/>
      <c r="B4136" s="653">
        <v>47140</v>
      </c>
      <c r="C4136" s="654">
        <f t="shared" si="63"/>
        <v>10396914972</v>
      </c>
      <c r="D4136" s="57"/>
      <c r="E4136" s="57"/>
      <c r="F4136" s="657">
        <v>858224860</v>
      </c>
      <c r="G4136" s="672">
        <v>596181306</v>
      </c>
      <c r="H4136" s="646">
        <v>44242</v>
      </c>
      <c r="I4136" s="646"/>
      <c r="K4136" s="57"/>
      <c r="L4136" s="57"/>
      <c r="M4136" s="638"/>
      <c r="N4136" s="638"/>
      <c r="O4136" s="57"/>
    </row>
    <row r="4137" spans="1:15">
      <c r="A4137" s="57"/>
      <c r="B4137" s="653">
        <v>47141</v>
      </c>
      <c r="C4137" s="654">
        <f t="shared" si="63"/>
        <v>9640810329</v>
      </c>
      <c r="D4137" s="57"/>
      <c r="E4137" s="57"/>
      <c r="F4137" s="657">
        <v>102120217</v>
      </c>
      <c r="G4137" s="672">
        <v>596194749</v>
      </c>
      <c r="H4137" s="646">
        <v>44363</v>
      </c>
      <c r="I4137" s="646"/>
      <c r="K4137" s="57"/>
      <c r="L4137" s="57"/>
      <c r="M4137" s="638"/>
      <c r="N4137" s="638"/>
      <c r="O4137" s="57"/>
    </row>
    <row r="4138" spans="1:15">
      <c r="A4138" s="57"/>
      <c r="B4138" s="653">
        <v>47142</v>
      </c>
      <c r="C4138" s="654">
        <f t="shared" si="63"/>
        <v>9722820119</v>
      </c>
      <c r="D4138" s="57"/>
      <c r="E4138" s="57"/>
      <c r="F4138" s="657">
        <v>184130007</v>
      </c>
      <c r="G4138" s="672">
        <v>596228874</v>
      </c>
      <c r="H4138" s="646">
        <v>43109</v>
      </c>
      <c r="I4138" s="646"/>
      <c r="K4138" s="57"/>
      <c r="L4138" s="57"/>
      <c r="M4138" s="638"/>
      <c r="N4138" s="638"/>
      <c r="O4138" s="57"/>
    </row>
    <row r="4139" spans="1:15">
      <c r="A4139" s="57"/>
      <c r="B4139" s="653">
        <v>47143</v>
      </c>
      <c r="C4139" s="654">
        <f t="shared" si="63"/>
        <v>10401757259</v>
      </c>
      <c r="D4139" s="57"/>
      <c r="E4139" s="57"/>
      <c r="F4139" s="657">
        <v>863067147</v>
      </c>
      <c r="G4139" s="672">
        <v>596325268</v>
      </c>
      <c r="H4139" s="646">
        <v>47564</v>
      </c>
      <c r="I4139" s="646"/>
      <c r="K4139" s="57"/>
      <c r="L4139" s="57"/>
      <c r="M4139" s="638"/>
      <c r="N4139" s="638"/>
      <c r="O4139" s="57"/>
    </row>
    <row r="4140" spans="1:15">
      <c r="A4140" s="57"/>
      <c r="B4140" s="653">
        <v>47144</v>
      </c>
      <c r="C4140" s="654">
        <f t="shared" si="63"/>
        <v>9794693925</v>
      </c>
      <c r="D4140" s="57"/>
      <c r="E4140" s="57"/>
      <c r="F4140" s="657">
        <v>256003813</v>
      </c>
      <c r="G4140" s="672">
        <v>596450386</v>
      </c>
      <c r="H4140" s="646">
        <v>44615</v>
      </c>
      <c r="I4140" s="646"/>
      <c r="K4140" s="57"/>
      <c r="L4140" s="57"/>
      <c r="M4140" s="638"/>
      <c r="N4140" s="638"/>
      <c r="O4140" s="57"/>
    </row>
    <row r="4141" spans="1:15">
      <c r="A4141" s="57"/>
      <c r="B4141" s="653">
        <v>47145</v>
      </c>
      <c r="C4141" s="654">
        <f t="shared" si="63"/>
        <v>9669231473</v>
      </c>
      <c r="D4141" s="57"/>
      <c r="E4141" s="57"/>
      <c r="F4141" s="657">
        <v>130541361</v>
      </c>
      <c r="G4141" s="672">
        <v>596556423</v>
      </c>
      <c r="H4141" s="646">
        <v>44874</v>
      </c>
      <c r="I4141" s="646"/>
      <c r="K4141" s="57"/>
      <c r="L4141" s="57"/>
      <c r="M4141" s="638"/>
      <c r="N4141" s="638"/>
      <c r="O4141" s="57"/>
    </row>
    <row r="4142" spans="1:15">
      <c r="A4142" s="57"/>
      <c r="B4142" s="653">
        <v>47146</v>
      </c>
      <c r="C4142" s="654">
        <f t="shared" si="63"/>
        <v>10419308330</v>
      </c>
      <c r="D4142" s="57"/>
      <c r="E4142" s="57"/>
      <c r="F4142" s="657">
        <v>880618218</v>
      </c>
      <c r="G4142" s="672">
        <v>596588151</v>
      </c>
      <c r="H4142" s="646">
        <v>45872</v>
      </c>
      <c r="I4142" s="646"/>
      <c r="K4142" s="57"/>
      <c r="L4142" s="57"/>
      <c r="M4142" s="638"/>
      <c r="N4142" s="638"/>
      <c r="O4142" s="57"/>
    </row>
    <row r="4143" spans="1:15">
      <c r="A4143" s="57"/>
      <c r="B4143" s="653">
        <v>47147</v>
      </c>
      <c r="C4143" s="654">
        <f t="shared" si="63"/>
        <v>9895451033</v>
      </c>
      <c r="D4143" s="57"/>
      <c r="E4143" s="57"/>
      <c r="F4143" s="657">
        <v>356760921</v>
      </c>
      <c r="G4143" s="672">
        <v>596676196</v>
      </c>
      <c r="H4143" s="646">
        <v>44274</v>
      </c>
      <c r="I4143" s="646"/>
      <c r="K4143" s="57"/>
      <c r="L4143" s="57"/>
      <c r="M4143" s="638"/>
      <c r="N4143" s="638"/>
      <c r="O4143" s="57"/>
    </row>
    <row r="4144" spans="1:15">
      <c r="A4144" s="57"/>
      <c r="B4144" s="653">
        <v>47148</v>
      </c>
      <c r="C4144" s="654">
        <f t="shared" si="63"/>
        <v>9905845178</v>
      </c>
      <c r="D4144" s="57"/>
      <c r="E4144" s="57"/>
      <c r="F4144" s="657">
        <v>367155066</v>
      </c>
      <c r="G4144" s="672">
        <v>596724862</v>
      </c>
      <c r="H4144" s="646">
        <v>46484</v>
      </c>
      <c r="I4144" s="646"/>
      <c r="K4144" s="57"/>
      <c r="L4144" s="57"/>
      <c r="M4144" s="638"/>
      <c r="N4144" s="638"/>
      <c r="O4144" s="57"/>
    </row>
    <row r="4145" spans="1:15">
      <c r="A4145" s="57"/>
      <c r="B4145" s="653">
        <v>47149</v>
      </c>
      <c r="C4145" s="654">
        <f t="shared" si="63"/>
        <v>10184182599</v>
      </c>
      <c r="D4145" s="57"/>
      <c r="E4145" s="57"/>
      <c r="F4145" s="657">
        <v>645492487</v>
      </c>
      <c r="G4145" s="672">
        <v>596733391</v>
      </c>
      <c r="H4145" s="646">
        <v>49200</v>
      </c>
      <c r="I4145" s="646"/>
      <c r="K4145" s="57"/>
      <c r="L4145" s="57"/>
      <c r="M4145" s="638"/>
      <c r="N4145" s="638"/>
      <c r="O4145" s="57"/>
    </row>
    <row r="4146" spans="1:15">
      <c r="A4146" s="57"/>
      <c r="B4146" s="653">
        <v>47150</v>
      </c>
      <c r="C4146" s="654">
        <f t="shared" si="63"/>
        <v>10355243629</v>
      </c>
      <c r="D4146" s="57"/>
      <c r="E4146" s="57"/>
      <c r="F4146" s="657">
        <v>816553517</v>
      </c>
      <c r="G4146" s="672">
        <v>596760287</v>
      </c>
      <c r="H4146" s="646">
        <v>48913</v>
      </c>
      <c r="I4146" s="646"/>
      <c r="K4146" s="57"/>
      <c r="L4146" s="57"/>
      <c r="M4146" s="638"/>
      <c r="N4146" s="638"/>
      <c r="O4146" s="57"/>
    </row>
    <row r="4147" spans="1:15">
      <c r="A4147" s="57"/>
      <c r="B4147" s="653">
        <v>47151</v>
      </c>
      <c r="C4147" s="654">
        <f t="shared" si="63"/>
        <v>10024923680</v>
      </c>
      <c r="D4147" s="57"/>
      <c r="E4147" s="57"/>
      <c r="F4147" s="657">
        <v>486233568</v>
      </c>
      <c r="G4147" s="672">
        <v>596909418</v>
      </c>
      <c r="H4147" s="646">
        <v>46150</v>
      </c>
      <c r="I4147" s="646"/>
      <c r="K4147" s="57"/>
      <c r="L4147" s="57"/>
      <c r="M4147" s="638"/>
      <c r="N4147" s="638"/>
      <c r="O4147" s="57"/>
    </row>
    <row r="4148" spans="1:15">
      <c r="A4148" s="57"/>
      <c r="B4148" s="653">
        <v>47152</v>
      </c>
      <c r="C4148" s="654">
        <f t="shared" si="63"/>
        <v>9937635893</v>
      </c>
      <c r="D4148" s="57"/>
      <c r="E4148" s="57"/>
      <c r="F4148" s="657">
        <v>398945781</v>
      </c>
      <c r="G4148" s="672">
        <v>597149271</v>
      </c>
      <c r="H4148" s="646">
        <v>44831</v>
      </c>
      <c r="I4148" s="646"/>
      <c r="K4148" s="57"/>
      <c r="L4148" s="57"/>
      <c r="M4148" s="638"/>
      <c r="N4148" s="638"/>
      <c r="O4148" s="57"/>
    </row>
    <row r="4149" spans="1:15">
      <c r="A4149" s="57"/>
      <c r="B4149" s="653">
        <v>47153</v>
      </c>
      <c r="C4149" s="654">
        <f t="shared" si="63"/>
        <v>9844348166</v>
      </c>
      <c r="D4149" s="57"/>
      <c r="E4149" s="57"/>
      <c r="F4149" s="657">
        <v>305658054</v>
      </c>
      <c r="G4149" s="672">
        <v>597212922</v>
      </c>
      <c r="H4149" s="646">
        <v>46334</v>
      </c>
      <c r="I4149" s="646"/>
      <c r="K4149" s="57"/>
      <c r="L4149" s="57"/>
      <c r="M4149" s="638"/>
      <c r="N4149" s="638"/>
      <c r="O4149" s="57"/>
    </row>
    <row r="4150" spans="1:15">
      <c r="A4150" s="57"/>
      <c r="B4150" s="653">
        <v>47154</v>
      </c>
      <c r="C4150" s="654">
        <f t="shared" si="63"/>
        <v>10414756105</v>
      </c>
      <c r="D4150" s="57"/>
      <c r="E4150" s="57"/>
      <c r="F4150" s="657">
        <v>876065993</v>
      </c>
      <c r="G4150" s="672">
        <v>597329685</v>
      </c>
      <c r="H4150" s="646">
        <v>47075</v>
      </c>
      <c r="I4150" s="646"/>
      <c r="K4150" s="57"/>
      <c r="L4150" s="57"/>
      <c r="M4150" s="638"/>
      <c r="N4150" s="638"/>
      <c r="O4150" s="57"/>
    </row>
    <row r="4151" spans="1:15">
      <c r="A4151" s="57"/>
      <c r="B4151" s="653">
        <v>47155</v>
      </c>
      <c r="C4151" s="654">
        <f t="shared" si="63"/>
        <v>9679425385</v>
      </c>
      <c r="D4151" s="57"/>
      <c r="E4151" s="57"/>
      <c r="F4151" s="657">
        <v>140735273</v>
      </c>
      <c r="G4151" s="672">
        <v>597611205</v>
      </c>
      <c r="H4151" s="646">
        <v>47853</v>
      </c>
      <c r="I4151" s="646"/>
      <c r="K4151" s="57"/>
      <c r="L4151" s="57"/>
      <c r="M4151" s="638"/>
      <c r="N4151" s="638"/>
      <c r="O4151" s="57"/>
    </row>
    <row r="4152" spans="1:15">
      <c r="A4152" s="57"/>
      <c r="B4152" s="653">
        <v>47156</v>
      </c>
      <c r="C4152" s="654">
        <f t="shared" si="63"/>
        <v>10280862689</v>
      </c>
      <c r="D4152" s="57"/>
      <c r="E4152" s="57"/>
      <c r="F4152" s="657">
        <v>742172577</v>
      </c>
      <c r="G4152" s="672">
        <v>597686720</v>
      </c>
      <c r="H4152" s="646">
        <v>43113</v>
      </c>
      <c r="I4152" s="646"/>
      <c r="K4152" s="57"/>
      <c r="L4152" s="57"/>
      <c r="M4152" s="638"/>
      <c r="N4152" s="638"/>
      <c r="O4152" s="57"/>
    </row>
    <row r="4153" spans="1:15">
      <c r="A4153" s="57"/>
      <c r="B4153" s="653">
        <v>47157</v>
      </c>
      <c r="C4153" s="654">
        <f t="shared" si="63"/>
        <v>9819870377</v>
      </c>
      <c r="D4153" s="57"/>
      <c r="E4153" s="57"/>
      <c r="F4153" s="657">
        <v>281180265</v>
      </c>
      <c r="G4153" s="672">
        <v>597992411</v>
      </c>
      <c r="H4153" s="646">
        <v>46821</v>
      </c>
      <c r="I4153" s="646"/>
      <c r="K4153" s="57"/>
      <c r="L4153" s="57"/>
      <c r="M4153" s="638"/>
      <c r="N4153" s="638"/>
      <c r="O4153" s="57"/>
    </row>
    <row r="4154" spans="1:15">
      <c r="A4154" s="57"/>
      <c r="B4154" s="653">
        <v>47158</v>
      </c>
      <c r="C4154" s="654">
        <f t="shared" si="63"/>
        <v>9639342322</v>
      </c>
      <c r="D4154" s="57"/>
      <c r="E4154" s="57"/>
      <c r="F4154" s="657">
        <v>100652210</v>
      </c>
      <c r="G4154" s="672">
        <v>598129106</v>
      </c>
      <c r="H4154" s="646">
        <v>46649</v>
      </c>
      <c r="I4154" s="646"/>
      <c r="K4154" s="57"/>
      <c r="L4154" s="57"/>
      <c r="M4154" s="638"/>
      <c r="N4154" s="638"/>
      <c r="O4154" s="57"/>
    </row>
    <row r="4155" spans="1:15">
      <c r="A4155" s="57"/>
      <c r="B4155" s="653">
        <v>47159</v>
      </c>
      <c r="C4155" s="654">
        <f t="shared" si="63"/>
        <v>10503004310</v>
      </c>
      <c r="D4155" s="57"/>
      <c r="E4155" s="57"/>
      <c r="F4155" s="657">
        <v>964314198</v>
      </c>
      <c r="G4155" s="672">
        <v>598189697</v>
      </c>
      <c r="H4155" s="646">
        <v>46481</v>
      </c>
      <c r="I4155" s="646"/>
      <c r="K4155" s="57"/>
      <c r="L4155" s="57"/>
      <c r="M4155" s="638"/>
      <c r="N4155" s="638"/>
      <c r="O4155" s="57"/>
    </row>
    <row r="4156" spans="1:15">
      <c r="A4156" s="57"/>
      <c r="B4156" s="653">
        <v>47160</v>
      </c>
      <c r="C4156" s="654">
        <f t="shared" si="63"/>
        <v>10512586100</v>
      </c>
      <c r="D4156" s="57"/>
      <c r="E4156" s="57"/>
      <c r="F4156" s="657">
        <v>973895988</v>
      </c>
      <c r="G4156" s="672">
        <v>598272644</v>
      </c>
      <c r="H4156" s="646">
        <v>49463</v>
      </c>
      <c r="I4156" s="646"/>
      <c r="K4156" s="57"/>
      <c r="L4156" s="57"/>
      <c r="M4156" s="638"/>
      <c r="N4156" s="638"/>
      <c r="O4156" s="57"/>
    </row>
    <row r="4157" spans="1:15">
      <c r="A4157" s="57"/>
      <c r="B4157" s="653">
        <v>47161</v>
      </c>
      <c r="C4157" s="654">
        <f t="shared" si="63"/>
        <v>9767855101</v>
      </c>
      <c r="D4157" s="57"/>
      <c r="E4157" s="57"/>
      <c r="F4157" s="657">
        <v>229164989</v>
      </c>
      <c r="G4157" s="672">
        <v>598371924</v>
      </c>
      <c r="H4157" s="646">
        <v>45399</v>
      </c>
      <c r="I4157" s="646"/>
      <c r="K4157" s="57"/>
      <c r="L4157" s="57"/>
      <c r="M4157" s="638"/>
      <c r="N4157" s="638"/>
      <c r="O4157" s="57"/>
    </row>
    <row r="4158" spans="1:15">
      <c r="A4158" s="57"/>
      <c r="B4158" s="653">
        <v>47162</v>
      </c>
      <c r="C4158" s="654">
        <f t="shared" si="63"/>
        <v>10161698514</v>
      </c>
      <c r="D4158" s="57"/>
      <c r="E4158" s="57"/>
      <c r="F4158" s="657">
        <v>623008402</v>
      </c>
      <c r="G4158" s="672">
        <v>598395655</v>
      </c>
      <c r="H4158" s="646">
        <v>43681</v>
      </c>
      <c r="I4158" s="646"/>
      <c r="K4158" s="57"/>
      <c r="L4158" s="57"/>
      <c r="M4158" s="638"/>
      <c r="N4158" s="638"/>
      <c r="O4158" s="57"/>
    </row>
    <row r="4159" spans="1:15">
      <c r="A4159" s="57"/>
      <c r="B4159" s="653">
        <v>47163</v>
      </c>
      <c r="C4159" s="654">
        <f t="shared" si="63"/>
        <v>10169380018</v>
      </c>
      <c r="D4159" s="57"/>
      <c r="E4159" s="57"/>
      <c r="F4159" s="657">
        <v>630689906</v>
      </c>
      <c r="G4159" s="672">
        <v>598471180</v>
      </c>
      <c r="H4159" s="646">
        <v>45548</v>
      </c>
      <c r="I4159" s="646"/>
      <c r="K4159" s="57"/>
      <c r="L4159" s="57"/>
      <c r="M4159" s="638"/>
      <c r="N4159" s="638"/>
      <c r="O4159" s="57"/>
    </row>
    <row r="4160" spans="1:15">
      <c r="A4160" s="57"/>
      <c r="B4160" s="653">
        <v>47164</v>
      </c>
      <c r="C4160" s="654">
        <f t="shared" si="63"/>
        <v>9684837045</v>
      </c>
      <c r="D4160" s="57"/>
      <c r="E4160" s="57"/>
      <c r="F4160" s="657">
        <v>146146933</v>
      </c>
      <c r="G4160" s="672">
        <v>598485726</v>
      </c>
      <c r="H4160" s="646">
        <v>43851</v>
      </c>
      <c r="I4160" s="646"/>
      <c r="K4160" s="57"/>
      <c r="L4160" s="57"/>
      <c r="M4160" s="638"/>
      <c r="N4160" s="638"/>
      <c r="O4160" s="57"/>
    </row>
    <row r="4161" spans="1:15">
      <c r="A4161" s="57"/>
      <c r="B4161" s="653">
        <v>47165</v>
      </c>
      <c r="C4161" s="654">
        <f t="shared" si="63"/>
        <v>9754494540</v>
      </c>
      <c r="D4161" s="57"/>
      <c r="E4161" s="57"/>
      <c r="F4161" s="657">
        <v>215804428</v>
      </c>
      <c r="G4161" s="672">
        <v>598508918</v>
      </c>
      <c r="H4161" s="646">
        <v>49907</v>
      </c>
      <c r="I4161" s="646"/>
      <c r="K4161" s="57"/>
      <c r="L4161" s="57"/>
      <c r="M4161" s="638"/>
      <c r="N4161" s="638"/>
      <c r="O4161" s="57"/>
    </row>
    <row r="4162" spans="1:15">
      <c r="A4162" s="57"/>
      <c r="B4162" s="653">
        <v>47166</v>
      </c>
      <c r="C4162" s="654">
        <f t="shared" si="63"/>
        <v>10256613780</v>
      </c>
      <c r="D4162" s="57"/>
      <c r="E4162" s="57"/>
      <c r="F4162" s="657">
        <v>717923668</v>
      </c>
      <c r="G4162" s="672">
        <v>598687938</v>
      </c>
      <c r="H4162" s="646">
        <v>46594</v>
      </c>
      <c r="I4162" s="646"/>
      <c r="K4162" s="57"/>
      <c r="L4162" s="57"/>
      <c r="M4162" s="638"/>
      <c r="N4162" s="638"/>
      <c r="O4162" s="57"/>
    </row>
    <row r="4163" spans="1:15">
      <c r="A4163" s="57"/>
      <c r="B4163" s="653">
        <v>47167</v>
      </c>
      <c r="C4163" s="654">
        <f t="shared" si="63"/>
        <v>10044527181</v>
      </c>
      <c r="D4163" s="57"/>
      <c r="E4163" s="57"/>
      <c r="F4163" s="657">
        <v>505837069</v>
      </c>
      <c r="G4163" s="672">
        <v>598748977</v>
      </c>
      <c r="H4163" s="646">
        <v>44738</v>
      </c>
      <c r="I4163" s="646"/>
      <c r="K4163" s="57"/>
      <c r="L4163" s="57"/>
      <c r="M4163" s="638"/>
      <c r="N4163" s="638"/>
      <c r="O4163" s="57"/>
    </row>
    <row r="4164" spans="1:15">
      <c r="A4164" s="57"/>
      <c r="B4164" s="653">
        <v>47168</v>
      </c>
      <c r="C4164" s="654">
        <f t="shared" si="63"/>
        <v>10133692321</v>
      </c>
      <c r="D4164" s="57"/>
      <c r="E4164" s="57"/>
      <c r="F4164" s="657">
        <v>595002209</v>
      </c>
      <c r="G4164" s="672">
        <v>598809477</v>
      </c>
      <c r="H4164" s="646">
        <v>47078</v>
      </c>
      <c r="I4164" s="646"/>
      <c r="K4164" s="57"/>
      <c r="L4164" s="57"/>
      <c r="M4164" s="638"/>
      <c r="N4164" s="638"/>
      <c r="O4164" s="57"/>
    </row>
    <row r="4165" spans="1:15">
      <c r="A4165" s="57"/>
      <c r="B4165" s="653">
        <v>47169</v>
      </c>
      <c r="C4165" s="654">
        <f t="shared" si="63"/>
        <v>10424399793</v>
      </c>
      <c r="D4165" s="57"/>
      <c r="E4165" s="57"/>
      <c r="F4165" s="657">
        <v>885709681</v>
      </c>
      <c r="G4165" s="672">
        <v>598898853</v>
      </c>
      <c r="H4165" s="646">
        <v>45998</v>
      </c>
      <c r="I4165" s="646"/>
      <c r="K4165" s="57"/>
      <c r="L4165" s="57"/>
      <c r="M4165" s="638"/>
      <c r="N4165" s="638"/>
      <c r="O4165" s="57"/>
    </row>
    <row r="4166" spans="1:15">
      <c r="A4166" s="57"/>
      <c r="B4166" s="653">
        <v>47170</v>
      </c>
      <c r="C4166" s="654">
        <f t="shared" si="63"/>
        <v>9743369689</v>
      </c>
      <c r="D4166" s="57"/>
      <c r="E4166" s="57"/>
      <c r="F4166" s="657">
        <v>204679577</v>
      </c>
      <c r="G4166" s="672">
        <v>598943710</v>
      </c>
      <c r="H4166" s="646">
        <v>44396</v>
      </c>
      <c r="I4166" s="646"/>
      <c r="K4166" s="57"/>
      <c r="L4166" s="57"/>
      <c r="M4166" s="638"/>
      <c r="N4166" s="638"/>
      <c r="O4166" s="57"/>
    </row>
    <row r="4167" spans="1:15">
      <c r="A4167" s="57"/>
      <c r="B4167" s="653">
        <v>47171</v>
      </c>
      <c r="C4167" s="654">
        <f t="shared" si="63"/>
        <v>9733286026</v>
      </c>
      <c r="D4167" s="57"/>
      <c r="E4167" s="57"/>
      <c r="F4167" s="657">
        <v>194595914</v>
      </c>
      <c r="G4167" s="672">
        <v>598948645</v>
      </c>
      <c r="H4167" s="646">
        <v>44418</v>
      </c>
      <c r="I4167" s="646"/>
      <c r="K4167" s="57"/>
      <c r="L4167" s="57"/>
      <c r="M4167" s="638"/>
      <c r="N4167" s="638"/>
      <c r="O4167" s="57"/>
    </row>
    <row r="4168" spans="1:15">
      <c r="A4168" s="57"/>
      <c r="B4168" s="653">
        <v>47172</v>
      </c>
      <c r="C4168" s="654">
        <f t="shared" si="63"/>
        <v>10364892200</v>
      </c>
      <c r="D4168" s="57"/>
      <c r="E4168" s="57"/>
      <c r="F4168" s="657">
        <v>826202088</v>
      </c>
      <c r="G4168" s="672">
        <v>599035311</v>
      </c>
      <c r="H4168" s="646">
        <v>44796</v>
      </c>
      <c r="I4168" s="646"/>
      <c r="K4168" s="57"/>
      <c r="L4168" s="57"/>
      <c r="M4168" s="638"/>
      <c r="N4168" s="638"/>
      <c r="O4168" s="57"/>
    </row>
    <row r="4169" spans="1:15">
      <c r="A4169" s="57"/>
      <c r="B4169" s="653">
        <v>47173</v>
      </c>
      <c r="C4169" s="654">
        <f t="shared" si="63"/>
        <v>10401315943</v>
      </c>
      <c r="D4169" s="57"/>
      <c r="E4169" s="57"/>
      <c r="F4169" s="657">
        <v>862625831</v>
      </c>
      <c r="G4169" s="672">
        <v>599448024</v>
      </c>
      <c r="H4169" s="646">
        <v>46616</v>
      </c>
      <c r="I4169" s="646"/>
      <c r="K4169" s="57"/>
      <c r="L4169" s="57"/>
      <c r="M4169" s="638"/>
      <c r="N4169" s="638"/>
      <c r="O4169" s="57"/>
    </row>
    <row r="4170" spans="1:15">
      <c r="A4170" s="57"/>
      <c r="B4170" s="653">
        <v>47174</v>
      </c>
      <c r="C4170" s="654">
        <f t="shared" si="63"/>
        <v>10065930739</v>
      </c>
      <c r="D4170" s="57"/>
      <c r="E4170" s="57"/>
      <c r="F4170" s="657">
        <v>527240627</v>
      </c>
      <c r="G4170" s="672">
        <v>599450577</v>
      </c>
      <c r="H4170" s="646">
        <v>46165</v>
      </c>
      <c r="I4170" s="646"/>
      <c r="K4170" s="57"/>
      <c r="L4170" s="57"/>
      <c r="M4170" s="638"/>
      <c r="N4170" s="638"/>
      <c r="O4170" s="57"/>
    </row>
    <row r="4171" spans="1:15">
      <c r="A4171" s="57"/>
      <c r="B4171" s="653">
        <v>47175</v>
      </c>
      <c r="C4171" s="654">
        <f t="shared" si="63"/>
        <v>10389285408</v>
      </c>
      <c r="D4171" s="57"/>
      <c r="E4171" s="57"/>
      <c r="F4171" s="657">
        <v>850595296</v>
      </c>
      <c r="G4171" s="672">
        <v>599465329</v>
      </c>
      <c r="H4171" s="646">
        <v>48040</v>
      </c>
      <c r="I4171" s="646"/>
      <c r="K4171" s="57"/>
      <c r="L4171" s="57"/>
      <c r="M4171" s="638"/>
      <c r="N4171" s="638"/>
      <c r="O4171" s="57"/>
    </row>
    <row r="4172" spans="1:15">
      <c r="A4172" s="57"/>
      <c r="B4172" s="653">
        <v>47176</v>
      </c>
      <c r="C4172" s="654">
        <f t="shared" si="63"/>
        <v>10428491441</v>
      </c>
      <c r="D4172" s="57"/>
      <c r="E4172" s="57"/>
      <c r="F4172" s="657">
        <v>889801329</v>
      </c>
      <c r="G4172" s="672">
        <v>599525446</v>
      </c>
      <c r="H4172" s="646">
        <v>44383</v>
      </c>
      <c r="I4172" s="646"/>
      <c r="K4172" s="57"/>
      <c r="L4172" s="57"/>
      <c r="M4172" s="638"/>
      <c r="N4172" s="638"/>
      <c r="O4172" s="57"/>
    </row>
    <row r="4173" spans="1:15">
      <c r="A4173" s="57"/>
      <c r="B4173" s="653">
        <v>47177</v>
      </c>
      <c r="C4173" s="654">
        <f t="shared" si="63"/>
        <v>9663610587</v>
      </c>
      <c r="D4173" s="57"/>
      <c r="E4173" s="57"/>
      <c r="F4173" s="657">
        <v>124920475</v>
      </c>
      <c r="G4173" s="672">
        <v>599541932</v>
      </c>
      <c r="H4173" s="646">
        <v>47003</v>
      </c>
      <c r="I4173" s="646"/>
      <c r="K4173" s="57"/>
      <c r="L4173" s="57"/>
      <c r="M4173" s="638"/>
      <c r="N4173" s="638"/>
      <c r="O4173" s="57"/>
    </row>
    <row r="4174" spans="1:15">
      <c r="A4174" s="57"/>
      <c r="B4174" s="653">
        <v>47178</v>
      </c>
      <c r="C4174" s="654">
        <f t="shared" si="63"/>
        <v>9860977787</v>
      </c>
      <c r="D4174" s="57"/>
      <c r="E4174" s="57"/>
      <c r="F4174" s="657">
        <v>322287675</v>
      </c>
      <c r="G4174" s="672">
        <v>599572442</v>
      </c>
      <c r="H4174" s="646">
        <v>43035</v>
      </c>
      <c r="I4174" s="646"/>
      <c r="K4174" s="57"/>
      <c r="L4174" s="57"/>
      <c r="M4174" s="638"/>
      <c r="N4174" s="638"/>
      <c r="O4174" s="57"/>
    </row>
    <row r="4175" spans="1:15">
      <c r="A4175" s="57"/>
      <c r="B4175" s="653">
        <v>47179</v>
      </c>
      <c r="C4175" s="654">
        <f t="shared" si="63"/>
        <v>10096015536</v>
      </c>
      <c r="D4175" s="57"/>
      <c r="E4175" s="57"/>
      <c r="F4175" s="657">
        <v>557325424</v>
      </c>
      <c r="G4175" s="672">
        <v>599737498</v>
      </c>
      <c r="H4175" s="646">
        <v>47293</v>
      </c>
      <c r="I4175" s="646"/>
      <c r="K4175" s="57"/>
      <c r="L4175" s="57"/>
      <c r="M4175" s="638"/>
      <c r="N4175" s="638"/>
      <c r="O4175" s="57"/>
    </row>
    <row r="4176" spans="1:15">
      <c r="A4176" s="57"/>
      <c r="B4176" s="653">
        <v>47180</v>
      </c>
      <c r="C4176" s="654">
        <f t="shared" si="63"/>
        <v>10480735863</v>
      </c>
      <c r="D4176" s="57"/>
      <c r="E4176" s="57"/>
      <c r="F4176" s="657">
        <v>942045751</v>
      </c>
      <c r="G4176" s="672">
        <v>599795421</v>
      </c>
      <c r="H4176" s="646">
        <v>45989</v>
      </c>
      <c r="I4176" s="646"/>
      <c r="K4176" s="57"/>
      <c r="L4176" s="57"/>
      <c r="M4176" s="638"/>
      <c r="N4176" s="638"/>
      <c r="O4176" s="57"/>
    </row>
    <row r="4177" spans="1:15">
      <c r="A4177" s="57"/>
      <c r="B4177" s="653">
        <v>47181</v>
      </c>
      <c r="C4177" s="654">
        <f t="shared" si="63"/>
        <v>10162937734</v>
      </c>
      <c r="D4177" s="57"/>
      <c r="E4177" s="57"/>
      <c r="F4177" s="657">
        <v>624247622</v>
      </c>
      <c r="G4177" s="672">
        <v>599882469</v>
      </c>
      <c r="H4177" s="646">
        <v>48360</v>
      </c>
      <c r="I4177" s="646"/>
      <c r="K4177" s="57"/>
      <c r="L4177" s="57"/>
      <c r="M4177" s="638"/>
      <c r="N4177" s="638"/>
      <c r="O4177" s="57"/>
    </row>
    <row r="4178" spans="1:15">
      <c r="A4178" s="57"/>
      <c r="B4178" s="653">
        <v>47182</v>
      </c>
      <c r="C4178" s="654">
        <f t="shared" si="63"/>
        <v>9655748459</v>
      </c>
      <c r="D4178" s="57"/>
      <c r="E4178" s="57"/>
      <c r="F4178" s="657">
        <v>117058347</v>
      </c>
      <c r="G4178" s="672">
        <v>600038512</v>
      </c>
      <c r="H4178" s="646">
        <v>49332</v>
      </c>
      <c r="I4178" s="646"/>
      <c r="K4178" s="57"/>
      <c r="L4178" s="57"/>
      <c r="M4178" s="638"/>
      <c r="N4178" s="638"/>
      <c r="O4178" s="57"/>
    </row>
    <row r="4179" spans="1:15">
      <c r="A4179" s="57"/>
      <c r="B4179" s="653">
        <v>47183</v>
      </c>
      <c r="C4179" s="654">
        <f t="shared" si="63"/>
        <v>10340809285</v>
      </c>
      <c r="D4179" s="57"/>
      <c r="E4179" s="57"/>
      <c r="F4179" s="657">
        <v>802119173</v>
      </c>
      <c r="G4179" s="672">
        <v>600256130</v>
      </c>
      <c r="H4179" s="646">
        <v>48574</v>
      </c>
      <c r="I4179" s="646"/>
      <c r="K4179" s="57"/>
      <c r="L4179" s="57"/>
      <c r="M4179" s="638"/>
      <c r="N4179" s="638"/>
      <c r="O4179" s="57"/>
    </row>
    <row r="4180" spans="1:15">
      <c r="A4180" s="57"/>
      <c r="B4180" s="653">
        <v>47184</v>
      </c>
      <c r="C4180" s="654">
        <f t="shared" si="63"/>
        <v>10054884308</v>
      </c>
      <c r="D4180" s="57"/>
      <c r="E4180" s="57"/>
      <c r="F4180" s="657">
        <v>516194196</v>
      </c>
      <c r="G4180" s="672">
        <v>600347016</v>
      </c>
      <c r="H4180" s="646">
        <v>47399</v>
      </c>
      <c r="I4180" s="646"/>
      <c r="K4180" s="57"/>
      <c r="L4180" s="57"/>
      <c r="M4180" s="638"/>
      <c r="N4180" s="638"/>
      <c r="O4180" s="57"/>
    </row>
    <row r="4181" spans="1:15">
      <c r="A4181" s="57"/>
      <c r="B4181" s="653">
        <v>47185</v>
      </c>
      <c r="C4181" s="654">
        <f t="shared" si="63"/>
        <v>9932878869</v>
      </c>
      <c r="D4181" s="57"/>
      <c r="E4181" s="57"/>
      <c r="F4181" s="657">
        <v>394188757</v>
      </c>
      <c r="G4181" s="672">
        <v>600605822</v>
      </c>
      <c r="H4181" s="646">
        <v>50010</v>
      </c>
      <c r="I4181" s="646"/>
      <c r="K4181" s="57"/>
      <c r="L4181" s="57"/>
      <c r="M4181" s="638"/>
      <c r="N4181" s="638"/>
      <c r="O4181" s="57"/>
    </row>
    <row r="4182" spans="1:15">
      <c r="A4182" s="57"/>
      <c r="B4182" s="653">
        <v>47186</v>
      </c>
      <c r="C4182" s="654">
        <f t="shared" si="63"/>
        <v>10451434284</v>
      </c>
      <c r="D4182" s="57"/>
      <c r="E4182" s="57"/>
      <c r="F4182" s="657">
        <v>912744172</v>
      </c>
      <c r="G4182" s="672">
        <v>600654227</v>
      </c>
      <c r="H4182" s="646">
        <v>44379</v>
      </c>
      <c r="I4182" s="646"/>
      <c r="K4182" s="57"/>
      <c r="L4182" s="57"/>
      <c r="M4182" s="638"/>
      <c r="N4182" s="638"/>
      <c r="O4182" s="57"/>
    </row>
    <row r="4183" spans="1:15">
      <c r="A4183" s="57"/>
      <c r="B4183" s="653">
        <v>47187</v>
      </c>
      <c r="C4183" s="654">
        <f t="shared" si="63"/>
        <v>10262143440</v>
      </c>
      <c r="D4183" s="57"/>
      <c r="E4183" s="57"/>
      <c r="F4183" s="657">
        <v>723453328</v>
      </c>
      <c r="G4183" s="672">
        <v>600717877</v>
      </c>
      <c r="H4183" s="646">
        <v>49546</v>
      </c>
      <c r="I4183" s="646"/>
      <c r="K4183" s="57"/>
      <c r="L4183" s="57"/>
      <c r="M4183" s="638"/>
      <c r="N4183" s="638"/>
      <c r="O4183" s="57"/>
    </row>
    <row r="4184" spans="1:15">
      <c r="A4184" s="57"/>
      <c r="B4184" s="653">
        <v>47188</v>
      </c>
      <c r="C4184" s="654">
        <f t="shared" si="63"/>
        <v>10051739010</v>
      </c>
      <c r="D4184" s="57"/>
      <c r="E4184" s="57"/>
      <c r="F4184" s="657">
        <v>513048898</v>
      </c>
      <c r="G4184" s="672">
        <v>600770216</v>
      </c>
      <c r="H4184" s="646">
        <v>46532</v>
      </c>
      <c r="I4184" s="646"/>
      <c r="K4184" s="57"/>
      <c r="L4184" s="57"/>
      <c r="M4184" s="638"/>
      <c r="N4184" s="638"/>
      <c r="O4184" s="57"/>
    </row>
    <row r="4185" spans="1:15">
      <c r="A4185" s="57"/>
      <c r="B4185" s="653">
        <v>47189</v>
      </c>
      <c r="C4185" s="654">
        <f t="shared" si="63"/>
        <v>10365701670</v>
      </c>
      <c r="D4185" s="57"/>
      <c r="E4185" s="57"/>
      <c r="F4185" s="657">
        <v>827011558</v>
      </c>
      <c r="G4185" s="672">
        <v>600879348</v>
      </c>
      <c r="H4185" s="646">
        <v>47505</v>
      </c>
      <c r="I4185" s="646"/>
      <c r="K4185" s="57"/>
      <c r="L4185" s="57"/>
      <c r="M4185" s="638"/>
      <c r="N4185" s="638"/>
      <c r="O4185" s="57"/>
    </row>
    <row r="4186" spans="1:15">
      <c r="A4186" s="57"/>
      <c r="B4186" s="653">
        <v>47190</v>
      </c>
      <c r="C4186" s="654">
        <f t="shared" si="63"/>
        <v>9995462436</v>
      </c>
      <c r="D4186" s="57"/>
      <c r="E4186" s="57"/>
      <c r="F4186" s="657">
        <v>456772324</v>
      </c>
      <c r="G4186" s="672">
        <v>600884587</v>
      </c>
      <c r="H4186" s="646">
        <v>49533</v>
      </c>
      <c r="I4186" s="646"/>
      <c r="K4186" s="57"/>
      <c r="L4186" s="57"/>
      <c r="M4186" s="638"/>
      <c r="N4186" s="638"/>
      <c r="O4186" s="57"/>
    </row>
    <row r="4187" spans="1:15">
      <c r="A4187" s="57"/>
      <c r="B4187" s="653">
        <v>47191</v>
      </c>
      <c r="C4187" s="654">
        <f t="shared" si="63"/>
        <v>10266682030</v>
      </c>
      <c r="D4187" s="57"/>
      <c r="E4187" s="57"/>
      <c r="F4187" s="657">
        <v>727991918</v>
      </c>
      <c r="G4187" s="672">
        <v>600899939</v>
      </c>
      <c r="H4187" s="646">
        <v>48234</v>
      </c>
      <c r="I4187" s="646"/>
      <c r="K4187" s="57"/>
      <c r="L4187" s="57"/>
      <c r="M4187" s="638"/>
      <c r="N4187" s="638"/>
      <c r="O4187" s="57"/>
    </row>
    <row r="4188" spans="1:15">
      <c r="A4188" s="57"/>
      <c r="B4188" s="653">
        <v>47192</v>
      </c>
      <c r="C4188" s="654">
        <f t="shared" si="63"/>
        <v>9805209103</v>
      </c>
      <c r="D4188" s="57"/>
      <c r="E4188" s="57"/>
      <c r="F4188" s="657">
        <v>266518991</v>
      </c>
      <c r="G4188" s="672">
        <v>601017339</v>
      </c>
      <c r="H4188" s="646">
        <v>48618</v>
      </c>
      <c r="I4188" s="646"/>
      <c r="K4188" s="57"/>
      <c r="L4188" s="57"/>
      <c r="M4188" s="638"/>
      <c r="N4188" s="638"/>
      <c r="O4188" s="57"/>
    </row>
    <row r="4189" spans="1:15">
      <c r="A4189" s="57"/>
      <c r="B4189" s="653">
        <v>47193</v>
      </c>
      <c r="C4189" s="654">
        <f t="shared" si="63"/>
        <v>9730563231</v>
      </c>
      <c r="D4189" s="57"/>
      <c r="E4189" s="57"/>
      <c r="F4189" s="657">
        <v>191873119</v>
      </c>
      <c r="G4189" s="672">
        <v>601022476</v>
      </c>
      <c r="H4189" s="646">
        <v>49165</v>
      </c>
      <c r="I4189" s="646"/>
      <c r="K4189" s="57"/>
      <c r="L4189" s="57"/>
      <c r="M4189" s="638"/>
      <c r="N4189" s="638"/>
      <c r="O4189" s="57"/>
    </row>
    <row r="4190" spans="1:15">
      <c r="A4190" s="57"/>
      <c r="B4190" s="653">
        <v>47194</v>
      </c>
      <c r="C4190" s="654">
        <f t="shared" si="63"/>
        <v>10413015276</v>
      </c>
      <c r="D4190" s="57"/>
      <c r="E4190" s="57"/>
      <c r="F4190" s="657">
        <v>874325164</v>
      </c>
      <c r="G4190" s="672">
        <v>601033225</v>
      </c>
      <c r="H4190" s="646">
        <v>45421</v>
      </c>
      <c r="I4190" s="646"/>
      <c r="K4190" s="57"/>
      <c r="L4190" s="57"/>
      <c r="M4190" s="638"/>
      <c r="N4190" s="638"/>
      <c r="O4190" s="57"/>
    </row>
    <row r="4191" spans="1:15">
      <c r="A4191" s="57"/>
      <c r="B4191" s="653">
        <v>47195</v>
      </c>
      <c r="C4191" s="654">
        <f t="shared" si="63"/>
        <v>10425292083</v>
      </c>
      <c r="D4191" s="57"/>
      <c r="E4191" s="57"/>
      <c r="F4191" s="657">
        <v>886601971</v>
      </c>
      <c r="G4191" s="672">
        <v>601118714</v>
      </c>
      <c r="H4191" s="646">
        <v>44255</v>
      </c>
      <c r="I4191" s="646"/>
      <c r="K4191" s="57"/>
      <c r="L4191" s="57"/>
      <c r="M4191" s="638"/>
      <c r="N4191" s="638"/>
      <c r="O4191" s="57"/>
    </row>
    <row r="4192" spans="1:15">
      <c r="A4192" s="57"/>
      <c r="B4192" s="653">
        <v>47196</v>
      </c>
      <c r="C4192" s="654">
        <f t="shared" ref="C4192:C4255" si="64">F4192+(F$88*28679+98765)+(G$88*6587+87654)+(E$88*9537+76543)+(J$88*5713+4528)</f>
        <v>9863679856</v>
      </c>
      <c r="D4192" s="57"/>
      <c r="E4192" s="57"/>
      <c r="F4192" s="657">
        <v>324989744</v>
      </c>
      <c r="G4192" s="672">
        <v>601175398</v>
      </c>
      <c r="H4192" s="646">
        <v>43360</v>
      </c>
      <c r="I4192" s="646"/>
      <c r="K4192" s="57"/>
      <c r="L4192" s="57"/>
      <c r="M4192" s="638"/>
      <c r="N4192" s="638"/>
      <c r="O4192" s="57"/>
    </row>
    <row r="4193" spans="1:15">
      <c r="A4193" s="57"/>
      <c r="B4193" s="653">
        <v>47197</v>
      </c>
      <c r="C4193" s="654">
        <f t="shared" si="64"/>
        <v>9945875543</v>
      </c>
      <c r="D4193" s="57"/>
      <c r="E4193" s="57"/>
      <c r="F4193" s="657">
        <v>407185431</v>
      </c>
      <c r="G4193" s="672">
        <v>601220095</v>
      </c>
      <c r="H4193" s="646">
        <v>49052</v>
      </c>
      <c r="I4193" s="646"/>
      <c r="K4193" s="57"/>
      <c r="L4193" s="57"/>
      <c r="M4193" s="638"/>
      <c r="N4193" s="638"/>
      <c r="O4193" s="57"/>
    </row>
    <row r="4194" spans="1:15">
      <c r="A4194" s="57"/>
      <c r="B4194" s="653">
        <v>47198</v>
      </c>
      <c r="C4194" s="654">
        <f t="shared" si="64"/>
        <v>10128893836</v>
      </c>
      <c r="D4194" s="57"/>
      <c r="E4194" s="57"/>
      <c r="F4194" s="657">
        <v>590203724</v>
      </c>
      <c r="G4194" s="672">
        <v>601347054</v>
      </c>
      <c r="H4194" s="646">
        <v>43462</v>
      </c>
      <c r="I4194" s="646"/>
      <c r="K4194" s="57"/>
      <c r="L4194" s="57"/>
      <c r="M4194" s="638"/>
      <c r="N4194" s="638"/>
      <c r="O4194" s="57"/>
    </row>
    <row r="4195" spans="1:15">
      <c r="A4195" s="57"/>
      <c r="B4195" s="653">
        <v>47199</v>
      </c>
      <c r="C4195" s="654">
        <f t="shared" si="64"/>
        <v>10484701065</v>
      </c>
      <c r="D4195" s="57"/>
      <c r="E4195" s="57"/>
      <c r="F4195" s="657">
        <v>946010953</v>
      </c>
      <c r="G4195" s="672">
        <v>601398547</v>
      </c>
      <c r="H4195" s="646">
        <v>49805</v>
      </c>
      <c r="I4195" s="646"/>
      <c r="K4195" s="57"/>
      <c r="L4195" s="57"/>
      <c r="M4195" s="638"/>
      <c r="N4195" s="638"/>
      <c r="O4195" s="57"/>
    </row>
    <row r="4196" spans="1:15">
      <c r="A4196" s="57"/>
      <c r="B4196" s="653">
        <v>47200</v>
      </c>
      <c r="C4196" s="654">
        <f t="shared" si="64"/>
        <v>10314614574</v>
      </c>
      <c r="D4196" s="57"/>
      <c r="E4196" s="57"/>
      <c r="F4196" s="657">
        <v>775924462</v>
      </c>
      <c r="G4196" s="672">
        <v>601461704</v>
      </c>
      <c r="H4196" s="646">
        <v>45776</v>
      </c>
      <c r="I4196" s="646"/>
      <c r="K4196" s="57"/>
      <c r="L4196" s="57"/>
      <c r="M4196" s="638"/>
      <c r="N4196" s="638"/>
      <c r="O4196" s="57"/>
    </row>
    <row r="4197" spans="1:15">
      <c r="A4197" s="57"/>
      <c r="B4197" s="653">
        <v>47201</v>
      </c>
      <c r="C4197" s="654">
        <f t="shared" si="64"/>
        <v>9901162591</v>
      </c>
      <c r="D4197" s="57"/>
      <c r="E4197" s="57"/>
      <c r="F4197" s="657">
        <v>362472479</v>
      </c>
      <c r="G4197" s="672">
        <v>601508356</v>
      </c>
      <c r="H4197" s="646">
        <v>43060</v>
      </c>
      <c r="I4197" s="646"/>
      <c r="K4197" s="57"/>
      <c r="L4197" s="57"/>
      <c r="M4197" s="638"/>
      <c r="N4197" s="638"/>
      <c r="O4197" s="57"/>
    </row>
    <row r="4198" spans="1:15">
      <c r="A4198" s="57"/>
      <c r="B4198" s="653">
        <v>47202</v>
      </c>
      <c r="C4198" s="654">
        <f t="shared" si="64"/>
        <v>10300539560</v>
      </c>
      <c r="D4198" s="57"/>
      <c r="E4198" s="57"/>
      <c r="F4198" s="657">
        <v>761849448</v>
      </c>
      <c r="G4198" s="672">
        <v>601532058</v>
      </c>
      <c r="H4198" s="646">
        <v>46224</v>
      </c>
      <c r="I4198" s="646"/>
      <c r="K4198" s="57"/>
      <c r="L4198" s="57"/>
      <c r="M4198" s="638"/>
      <c r="N4198" s="638"/>
      <c r="O4198" s="57"/>
    </row>
    <row r="4199" spans="1:15">
      <c r="A4199" s="57"/>
      <c r="B4199" s="653">
        <v>47203</v>
      </c>
      <c r="C4199" s="654">
        <f t="shared" si="64"/>
        <v>9973281051</v>
      </c>
      <c r="D4199" s="57"/>
      <c r="E4199" s="57"/>
      <c r="F4199" s="657">
        <v>434590939</v>
      </c>
      <c r="G4199" s="672">
        <v>601701253</v>
      </c>
      <c r="H4199" s="646">
        <v>43597</v>
      </c>
      <c r="I4199" s="646"/>
      <c r="K4199" s="57"/>
      <c r="L4199" s="57"/>
      <c r="M4199" s="638"/>
      <c r="N4199" s="638"/>
      <c r="O4199" s="57"/>
    </row>
    <row r="4200" spans="1:15">
      <c r="A4200" s="57"/>
      <c r="B4200" s="653">
        <v>47204</v>
      </c>
      <c r="C4200" s="654">
        <f t="shared" si="64"/>
        <v>10437000651</v>
      </c>
      <c r="D4200" s="57"/>
      <c r="E4200" s="57"/>
      <c r="F4200" s="657">
        <v>898310539</v>
      </c>
      <c r="G4200" s="672">
        <v>601704489</v>
      </c>
      <c r="H4200" s="646">
        <v>44550</v>
      </c>
      <c r="I4200" s="646"/>
      <c r="K4200" s="57"/>
      <c r="L4200" s="57"/>
      <c r="M4200" s="638"/>
      <c r="N4200" s="638"/>
      <c r="O4200" s="57"/>
    </row>
    <row r="4201" spans="1:15">
      <c r="A4201" s="57"/>
      <c r="B4201" s="653">
        <v>47205</v>
      </c>
      <c r="C4201" s="654">
        <f t="shared" si="64"/>
        <v>10496329528</v>
      </c>
      <c r="D4201" s="57"/>
      <c r="E4201" s="57"/>
      <c r="F4201" s="657">
        <v>957639416</v>
      </c>
      <c r="G4201" s="672">
        <v>601773471</v>
      </c>
      <c r="H4201" s="646">
        <v>45281</v>
      </c>
      <c r="I4201" s="646"/>
      <c r="K4201" s="57"/>
      <c r="L4201" s="57"/>
      <c r="M4201" s="638"/>
      <c r="N4201" s="638"/>
      <c r="O4201" s="57"/>
    </row>
    <row r="4202" spans="1:15">
      <c r="A4202" s="57"/>
      <c r="B4202" s="653">
        <v>47206</v>
      </c>
      <c r="C4202" s="654">
        <f t="shared" si="64"/>
        <v>10296078021</v>
      </c>
      <c r="D4202" s="57"/>
      <c r="E4202" s="57"/>
      <c r="F4202" s="657">
        <v>757387909</v>
      </c>
      <c r="G4202" s="672">
        <v>601871919</v>
      </c>
      <c r="H4202" s="646">
        <v>47295</v>
      </c>
      <c r="I4202" s="646"/>
      <c r="K4202" s="57"/>
      <c r="L4202" s="57"/>
      <c r="M4202" s="638"/>
      <c r="N4202" s="638"/>
      <c r="O4202" s="57"/>
    </row>
    <row r="4203" spans="1:15">
      <c r="A4203" s="57"/>
      <c r="B4203" s="653">
        <v>47207</v>
      </c>
      <c r="C4203" s="654">
        <f t="shared" si="64"/>
        <v>10431073509</v>
      </c>
      <c r="D4203" s="57"/>
      <c r="E4203" s="57"/>
      <c r="F4203" s="657">
        <v>892383397</v>
      </c>
      <c r="G4203" s="672">
        <v>601991225</v>
      </c>
      <c r="H4203" s="646">
        <v>44830</v>
      </c>
      <c r="I4203" s="646"/>
      <c r="K4203" s="57"/>
      <c r="L4203" s="57"/>
      <c r="M4203" s="638"/>
      <c r="N4203" s="638"/>
      <c r="O4203" s="57"/>
    </row>
    <row r="4204" spans="1:15">
      <c r="A4204" s="57"/>
      <c r="B4204" s="653">
        <v>47208</v>
      </c>
      <c r="C4204" s="654">
        <f t="shared" si="64"/>
        <v>10506773859</v>
      </c>
      <c r="D4204" s="57"/>
      <c r="E4204" s="57"/>
      <c r="F4204" s="657">
        <v>968083747</v>
      </c>
      <c r="G4204" s="672">
        <v>602055350</v>
      </c>
      <c r="H4204" s="646">
        <v>43377</v>
      </c>
      <c r="I4204" s="646"/>
      <c r="K4204" s="57"/>
      <c r="L4204" s="57"/>
      <c r="M4204" s="638"/>
      <c r="N4204" s="638"/>
      <c r="O4204" s="57"/>
    </row>
    <row r="4205" spans="1:15">
      <c r="A4205" s="57"/>
      <c r="B4205" s="653">
        <v>47209</v>
      </c>
      <c r="C4205" s="654">
        <f t="shared" si="64"/>
        <v>9953524811</v>
      </c>
      <c r="D4205" s="57"/>
      <c r="E4205" s="57"/>
      <c r="F4205" s="657">
        <v>414834699</v>
      </c>
      <c r="G4205" s="672">
        <v>602099490</v>
      </c>
      <c r="H4205" s="646">
        <v>50264</v>
      </c>
      <c r="I4205" s="646"/>
      <c r="K4205" s="57"/>
      <c r="L4205" s="57"/>
      <c r="M4205" s="638"/>
      <c r="N4205" s="638"/>
      <c r="O4205" s="57"/>
    </row>
    <row r="4206" spans="1:15">
      <c r="A4206" s="57"/>
      <c r="B4206" s="653">
        <v>47210</v>
      </c>
      <c r="C4206" s="654">
        <f t="shared" si="64"/>
        <v>10225608744</v>
      </c>
      <c r="D4206" s="57"/>
      <c r="E4206" s="57"/>
      <c r="F4206" s="657">
        <v>686918632</v>
      </c>
      <c r="G4206" s="672">
        <v>602214560</v>
      </c>
      <c r="H4206" s="646">
        <v>49863</v>
      </c>
      <c r="I4206" s="646"/>
      <c r="K4206" s="57"/>
      <c r="L4206" s="57"/>
      <c r="M4206" s="638"/>
      <c r="N4206" s="638"/>
      <c r="O4206" s="57"/>
    </row>
    <row r="4207" spans="1:15">
      <c r="A4207" s="57"/>
      <c r="B4207" s="653">
        <v>47211</v>
      </c>
      <c r="C4207" s="654">
        <f t="shared" si="64"/>
        <v>9730288180</v>
      </c>
      <c r="D4207" s="57"/>
      <c r="E4207" s="57"/>
      <c r="F4207" s="657">
        <v>191598068</v>
      </c>
      <c r="G4207" s="672">
        <v>602248915</v>
      </c>
      <c r="H4207" s="646">
        <v>43372</v>
      </c>
      <c r="I4207" s="646"/>
      <c r="K4207" s="57"/>
      <c r="L4207" s="57"/>
      <c r="M4207" s="638"/>
      <c r="N4207" s="638"/>
      <c r="O4207" s="57"/>
    </row>
    <row r="4208" spans="1:15">
      <c r="A4208" s="57"/>
      <c r="B4208" s="653">
        <v>47212</v>
      </c>
      <c r="C4208" s="654">
        <f t="shared" si="64"/>
        <v>10367695607</v>
      </c>
      <c r="D4208" s="57"/>
      <c r="E4208" s="57"/>
      <c r="F4208" s="657">
        <v>829005495</v>
      </c>
      <c r="G4208" s="672">
        <v>602436729</v>
      </c>
      <c r="H4208" s="646">
        <v>45939</v>
      </c>
      <c r="I4208" s="646"/>
      <c r="K4208" s="57"/>
      <c r="L4208" s="57"/>
      <c r="M4208" s="638"/>
      <c r="N4208" s="638"/>
      <c r="O4208" s="57"/>
    </row>
    <row r="4209" spans="1:15">
      <c r="A4209" s="57"/>
      <c r="B4209" s="653">
        <v>47213</v>
      </c>
      <c r="C4209" s="654">
        <f t="shared" si="64"/>
        <v>9684715209</v>
      </c>
      <c r="D4209" s="57"/>
      <c r="E4209" s="57"/>
      <c r="F4209" s="657">
        <v>146025097</v>
      </c>
      <c r="G4209" s="672">
        <v>602517637</v>
      </c>
      <c r="H4209" s="646">
        <v>43027</v>
      </c>
      <c r="I4209" s="646"/>
      <c r="K4209" s="57"/>
      <c r="L4209" s="57"/>
      <c r="M4209" s="638"/>
      <c r="N4209" s="638"/>
      <c r="O4209" s="57"/>
    </row>
    <row r="4210" spans="1:15">
      <c r="A4210" s="57"/>
      <c r="B4210" s="653">
        <v>47214</v>
      </c>
      <c r="C4210" s="654">
        <f t="shared" si="64"/>
        <v>10497158941</v>
      </c>
      <c r="D4210" s="57"/>
      <c r="E4210" s="57"/>
      <c r="F4210" s="657">
        <v>958468829</v>
      </c>
      <c r="G4210" s="672">
        <v>602553942</v>
      </c>
      <c r="H4210" s="646">
        <v>43493</v>
      </c>
      <c r="I4210" s="646"/>
      <c r="K4210" s="57"/>
      <c r="L4210" s="57"/>
      <c r="M4210" s="638"/>
      <c r="N4210" s="638"/>
      <c r="O4210" s="57"/>
    </row>
    <row r="4211" spans="1:15">
      <c r="A4211" s="57"/>
      <c r="B4211" s="653">
        <v>47215</v>
      </c>
      <c r="C4211" s="654">
        <f t="shared" si="64"/>
        <v>10500117981</v>
      </c>
      <c r="D4211" s="57"/>
      <c r="E4211" s="57"/>
      <c r="F4211" s="657">
        <v>961427869</v>
      </c>
      <c r="G4211" s="672">
        <v>602566541</v>
      </c>
      <c r="H4211" s="646">
        <v>48910</v>
      </c>
      <c r="I4211" s="646"/>
      <c r="K4211" s="57"/>
      <c r="L4211" s="57"/>
      <c r="M4211" s="638"/>
      <c r="N4211" s="638"/>
      <c r="O4211" s="57"/>
    </row>
    <row r="4212" spans="1:15">
      <c r="A4212" s="57"/>
      <c r="B4212" s="653">
        <v>47216</v>
      </c>
      <c r="C4212" s="654">
        <f t="shared" si="64"/>
        <v>10381501272</v>
      </c>
      <c r="D4212" s="57"/>
      <c r="E4212" s="57"/>
      <c r="F4212" s="657">
        <v>842811160</v>
      </c>
      <c r="G4212" s="672">
        <v>602628237</v>
      </c>
      <c r="H4212" s="646">
        <v>43123</v>
      </c>
      <c r="I4212" s="646"/>
      <c r="K4212" s="57"/>
      <c r="L4212" s="57"/>
      <c r="M4212" s="638"/>
      <c r="N4212" s="638"/>
      <c r="O4212" s="57"/>
    </row>
    <row r="4213" spans="1:15">
      <c r="A4213" s="57"/>
      <c r="B4213" s="653">
        <v>47217</v>
      </c>
      <c r="C4213" s="654">
        <f t="shared" si="64"/>
        <v>10054890619</v>
      </c>
      <c r="D4213" s="57"/>
      <c r="E4213" s="57"/>
      <c r="F4213" s="657">
        <v>516200507</v>
      </c>
      <c r="G4213" s="672">
        <v>602693798</v>
      </c>
      <c r="H4213" s="646">
        <v>48421</v>
      </c>
      <c r="I4213" s="646"/>
      <c r="K4213" s="57"/>
      <c r="L4213" s="57"/>
      <c r="M4213" s="638"/>
      <c r="N4213" s="638"/>
      <c r="O4213" s="57"/>
    </row>
    <row r="4214" spans="1:15">
      <c r="A4214" s="57"/>
      <c r="B4214" s="653">
        <v>47218</v>
      </c>
      <c r="C4214" s="654">
        <f t="shared" si="64"/>
        <v>9949718710</v>
      </c>
      <c r="D4214" s="57"/>
      <c r="E4214" s="57"/>
      <c r="F4214" s="657">
        <v>411028598</v>
      </c>
      <c r="G4214" s="672">
        <v>602708593</v>
      </c>
      <c r="H4214" s="646">
        <v>44543</v>
      </c>
      <c r="I4214" s="646"/>
      <c r="K4214" s="57"/>
      <c r="L4214" s="57"/>
      <c r="M4214" s="638"/>
      <c r="N4214" s="638"/>
      <c r="O4214" s="57"/>
    </row>
    <row r="4215" spans="1:15">
      <c r="A4215" s="57"/>
      <c r="B4215" s="653">
        <v>47219</v>
      </c>
      <c r="C4215" s="654">
        <f t="shared" si="64"/>
        <v>9811815330</v>
      </c>
      <c r="D4215" s="57"/>
      <c r="E4215" s="57"/>
      <c r="F4215" s="657">
        <v>273125218</v>
      </c>
      <c r="G4215" s="672">
        <v>602746988</v>
      </c>
      <c r="H4215" s="646">
        <v>47126</v>
      </c>
      <c r="I4215" s="646"/>
      <c r="K4215" s="57"/>
      <c r="L4215" s="57"/>
      <c r="M4215" s="638"/>
      <c r="N4215" s="638"/>
      <c r="O4215" s="57"/>
    </row>
    <row r="4216" spans="1:15">
      <c r="A4216" s="57"/>
      <c r="B4216" s="653">
        <v>47220</v>
      </c>
      <c r="C4216" s="654">
        <f t="shared" si="64"/>
        <v>10536163944</v>
      </c>
      <c r="D4216" s="57"/>
      <c r="E4216" s="57"/>
      <c r="F4216" s="657">
        <v>997473832</v>
      </c>
      <c r="G4216" s="672">
        <v>602756165</v>
      </c>
      <c r="H4216" s="646">
        <v>48284</v>
      </c>
      <c r="I4216" s="646"/>
      <c r="K4216" s="57"/>
      <c r="L4216" s="57"/>
      <c r="M4216" s="638"/>
      <c r="N4216" s="638"/>
      <c r="O4216" s="57"/>
    </row>
    <row r="4217" spans="1:15">
      <c r="A4217" s="57"/>
      <c r="B4217" s="653">
        <v>47221</v>
      </c>
      <c r="C4217" s="654">
        <f t="shared" si="64"/>
        <v>9849378541</v>
      </c>
      <c r="D4217" s="57"/>
      <c r="E4217" s="57"/>
      <c r="F4217" s="657">
        <v>310688429</v>
      </c>
      <c r="G4217" s="672">
        <v>602791978</v>
      </c>
      <c r="H4217" s="646">
        <v>46702</v>
      </c>
      <c r="I4217" s="646"/>
      <c r="K4217" s="57"/>
      <c r="L4217" s="57"/>
      <c r="M4217" s="638"/>
      <c r="N4217" s="638"/>
      <c r="O4217" s="57"/>
    </row>
    <row r="4218" spans="1:15">
      <c r="A4218" s="57"/>
      <c r="B4218" s="653">
        <v>47222</v>
      </c>
      <c r="C4218" s="654">
        <f t="shared" si="64"/>
        <v>10452888256</v>
      </c>
      <c r="D4218" s="57"/>
      <c r="E4218" s="57"/>
      <c r="F4218" s="657">
        <v>914198144</v>
      </c>
      <c r="G4218" s="672">
        <v>602987313</v>
      </c>
      <c r="H4218" s="646">
        <v>49676</v>
      </c>
      <c r="I4218" s="646"/>
      <c r="K4218" s="57"/>
      <c r="L4218" s="57"/>
      <c r="M4218" s="638"/>
      <c r="N4218" s="638"/>
      <c r="O4218" s="57"/>
    </row>
    <row r="4219" spans="1:15">
      <c r="A4219" s="57"/>
      <c r="B4219" s="653">
        <v>47223</v>
      </c>
      <c r="C4219" s="654">
        <f t="shared" si="64"/>
        <v>10496705955</v>
      </c>
      <c r="D4219" s="57"/>
      <c r="E4219" s="57"/>
      <c r="F4219" s="657">
        <v>958015843</v>
      </c>
      <c r="G4219" s="672">
        <v>602993437</v>
      </c>
      <c r="H4219" s="646">
        <v>46132</v>
      </c>
      <c r="I4219" s="646"/>
      <c r="K4219" s="57"/>
      <c r="L4219" s="57"/>
      <c r="M4219" s="638"/>
      <c r="N4219" s="638"/>
      <c r="O4219" s="57"/>
    </row>
    <row r="4220" spans="1:15">
      <c r="A4220" s="57"/>
      <c r="B4220" s="653">
        <v>47224</v>
      </c>
      <c r="C4220" s="654">
        <f t="shared" si="64"/>
        <v>9890838432</v>
      </c>
      <c r="D4220" s="57"/>
      <c r="E4220" s="57"/>
      <c r="F4220" s="657">
        <v>352148320</v>
      </c>
      <c r="G4220" s="672">
        <v>603101579</v>
      </c>
      <c r="H4220" s="646">
        <v>44572</v>
      </c>
      <c r="I4220" s="646"/>
      <c r="K4220" s="57"/>
      <c r="L4220" s="57"/>
      <c r="M4220" s="638"/>
      <c r="N4220" s="638"/>
      <c r="O4220" s="57"/>
    </row>
    <row r="4221" spans="1:15">
      <c r="A4221" s="57"/>
      <c r="B4221" s="653">
        <v>47225</v>
      </c>
      <c r="C4221" s="654">
        <f t="shared" si="64"/>
        <v>10158485897</v>
      </c>
      <c r="D4221" s="57"/>
      <c r="E4221" s="57"/>
      <c r="F4221" s="657">
        <v>619795785</v>
      </c>
      <c r="G4221" s="672">
        <v>603200986</v>
      </c>
      <c r="H4221" s="646">
        <v>43390</v>
      </c>
      <c r="I4221" s="646"/>
      <c r="K4221" s="57"/>
      <c r="L4221" s="57"/>
      <c r="M4221" s="638"/>
      <c r="N4221" s="638"/>
      <c r="O4221" s="57"/>
    </row>
    <row r="4222" spans="1:15">
      <c r="A4222" s="57"/>
      <c r="B4222" s="653">
        <v>47226</v>
      </c>
      <c r="C4222" s="654">
        <f t="shared" si="64"/>
        <v>10429209685</v>
      </c>
      <c r="D4222" s="57"/>
      <c r="E4222" s="57"/>
      <c r="F4222" s="657">
        <v>890519573</v>
      </c>
      <c r="G4222" s="672">
        <v>603241978</v>
      </c>
      <c r="H4222" s="646">
        <v>48992</v>
      </c>
      <c r="I4222" s="646"/>
      <c r="K4222" s="57"/>
      <c r="L4222" s="57"/>
      <c r="M4222" s="638"/>
      <c r="N4222" s="638"/>
      <c r="O4222" s="57"/>
    </row>
    <row r="4223" spans="1:15">
      <c r="A4223" s="57"/>
      <c r="B4223" s="653">
        <v>47227</v>
      </c>
      <c r="C4223" s="654">
        <f t="shared" si="64"/>
        <v>9770143793</v>
      </c>
      <c r="D4223" s="57"/>
      <c r="E4223" s="57"/>
      <c r="F4223" s="657">
        <v>231453681</v>
      </c>
      <c r="G4223" s="672">
        <v>603244839</v>
      </c>
      <c r="H4223" s="646">
        <v>44777</v>
      </c>
      <c r="I4223" s="646"/>
      <c r="K4223" s="57"/>
      <c r="L4223" s="57"/>
      <c r="M4223" s="638"/>
      <c r="N4223" s="638"/>
      <c r="O4223" s="57"/>
    </row>
    <row r="4224" spans="1:15">
      <c r="A4224" s="57"/>
      <c r="B4224" s="653">
        <v>47228</v>
      </c>
      <c r="C4224" s="654">
        <f t="shared" si="64"/>
        <v>10352143462</v>
      </c>
      <c r="D4224" s="57"/>
      <c r="E4224" s="57"/>
      <c r="F4224" s="657">
        <v>813453350</v>
      </c>
      <c r="G4224" s="672">
        <v>603290710</v>
      </c>
      <c r="H4224" s="646">
        <v>43463</v>
      </c>
      <c r="I4224" s="646"/>
      <c r="K4224" s="57"/>
      <c r="L4224" s="57"/>
      <c r="M4224" s="638"/>
      <c r="N4224" s="638"/>
      <c r="O4224" s="57"/>
    </row>
    <row r="4225" spans="1:15">
      <c r="A4225" s="57"/>
      <c r="B4225" s="653">
        <v>47229</v>
      </c>
      <c r="C4225" s="654">
        <f t="shared" si="64"/>
        <v>10377517170</v>
      </c>
      <c r="D4225" s="57"/>
      <c r="E4225" s="57"/>
      <c r="F4225" s="657">
        <v>838827058</v>
      </c>
      <c r="G4225" s="672">
        <v>603293730</v>
      </c>
      <c r="H4225" s="646">
        <v>45771</v>
      </c>
      <c r="I4225" s="646"/>
      <c r="K4225" s="57"/>
      <c r="L4225" s="57"/>
      <c r="M4225" s="638"/>
      <c r="N4225" s="638"/>
      <c r="O4225" s="57"/>
    </row>
    <row r="4226" spans="1:15">
      <c r="A4226" s="57"/>
      <c r="B4226" s="653">
        <v>47230</v>
      </c>
      <c r="C4226" s="654">
        <f t="shared" si="64"/>
        <v>9822502113</v>
      </c>
      <c r="D4226" s="57"/>
      <c r="E4226" s="57"/>
      <c r="F4226" s="657">
        <v>283812001</v>
      </c>
      <c r="G4226" s="672">
        <v>603311056</v>
      </c>
      <c r="H4226" s="646">
        <v>46769</v>
      </c>
      <c r="I4226" s="646"/>
      <c r="K4226" s="57"/>
      <c r="L4226" s="57"/>
      <c r="M4226" s="638"/>
      <c r="N4226" s="638"/>
      <c r="O4226" s="57"/>
    </row>
    <row r="4227" spans="1:15">
      <c r="A4227" s="57"/>
      <c r="B4227" s="653">
        <v>47231</v>
      </c>
      <c r="C4227" s="654">
        <f t="shared" si="64"/>
        <v>10522483495</v>
      </c>
      <c r="D4227" s="57"/>
      <c r="E4227" s="57"/>
      <c r="F4227" s="657">
        <v>983793383</v>
      </c>
      <c r="G4227" s="672">
        <v>603397642</v>
      </c>
      <c r="H4227" s="646">
        <v>46580</v>
      </c>
      <c r="I4227" s="646"/>
      <c r="K4227" s="57"/>
      <c r="L4227" s="57"/>
      <c r="M4227" s="638"/>
      <c r="N4227" s="638"/>
      <c r="O4227" s="57"/>
    </row>
    <row r="4228" spans="1:15">
      <c r="A4228" s="57"/>
      <c r="B4228" s="653">
        <v>47232</v>
      </c>
      <c r="C4228" s="654">
        <f t="shared" si="64"/>
        <v>10410901302</v>
      </c>
      <c r="D4228" s="57"/>
      <c r="E4228" s="57"/>
      <c r="F4228" s="657">
        <v>872211190</v>
      </c>
      <c r="G4228" s="672">
        <v>603406634</v>
      </c>
      <c r="H4228" s="646">
        <v>49935</v>
      </c>
      <c r="I4228" s="646"/>
      <c r="K4228" s="57"/>
      <c r="L4228" s="57"/>
      <c r="M4228" s="638"/>
      <c r="N4228" s="638"/>
      <c r="O4228" s="57"/>
    </row>
    <row r="4229" spans="1:15">
      <c r="A4229" s="57"/>
      <c r="B4229" s="653">
        <v>47233</v>
      </c>
      <c r="C4229" s="654">
        <f t="shared" si="64"/>
        <v>9664637870</v>
      </c>
      <c r="D4229" s="57"/>
      <c r="E4229" s="57"/>
      <c r="F4229" s="657">
        <v>125947758</v>
      </c>
      <c r="G4229" s="672">
        <v>603476177</v>
      </c>
      <c r="H4229" s="646">
        <v>44348</v>
      </c>
      <c r="I4229" s="646"/>
      <c r="K4229" s="57"/>
      <c r="L4229" s="57"/>
      <c r="M4229" s="638"/>
      <c r="N4229" s="638"/>
      <c r="O4229" s="57"/>
    </row>
    <row r="4230" spans="1:15">
      <c r="A4230" s="57"/>
      <c r="B4230" s="653">
        <v>47234</v>
      </c>
      <c r="C4230" s="654">
        <f t="shared" si="64"/>
        <v>9772020431</v>
      </c>
      <c r="D4230" s="57"/>
      <c r="E4230" s="57"/>
      <c r="F4230" s="657">
        <v>233330319</v>
      </c>
      <c r="G4230" s="672">
        <v>603582190</v>
      </c>
      <c r="H4230" s="646">
        <v>45895</v>
      </c>
      <c r="I4230" s="646"/>
      <c r="K4230" s="57"/>
      <c r="L4230" s="57"/>
      <c r="M4230" s="638"/>
      <c r="N4230" s="638"/>
      <c r="O4230" s="57"/>
    </row>
    <row r="4231" spans="1:15">
      <c r="A4231" s="57"/>
      <c r="B4231" s="653">
        <v>47235</v>
      </c>
      <c r="C4231" s="654">
        <f t="shared" si="64"/>
        <v>10201223255</v>
      </c>
      <c r="D4231" s="57"/>
      <c r="E4231" s="57"/>
      <c r="F4231" s="657">
        <v>662533143</v>
      </c>
      <c r="G4231" s="672">
        <v>603613128</v>
      </c>
      <c r="H4231" s="646">
        <v>49845</v>
      </c>
      <c r="I4231" s="646"/>
      <c r="K4231" s="57"/>
      <c r="L4231" s="57"/>
      <c r="M4231" s="638"/>
      <c r="N4231" s="638"/>
      <c r="O4231" s="57"/>
    </row>
    <row r="4232" spans="1:15">
      <c r="A4232" s="57"/>
      <c r="B4232" s="653">
        <v>47236</v>
      </c>
      <c r="C4232" s="654">
        <f t="shared" si="64"/>
        <v>10275237458</v>
      </c>
      <c r="D4232" s="57"/>
      <c r="E4232" s="57"/>
      <c r="F4232" s="657">
        <v>736547346</v>
      </c>
      <c r="G4232" s="672">
        <v>603621362</v>
      </c>
      <c r="H4232" s="646">
        <v>49743</v>
      </c>
      <c r="I4232" s="646"/>
      <c r="K4232" s="57"/>
      <c r="L4232" s="57"/>
      <c r="M4232" s="638"/>
      <c r="N4232" s="638"/>
      <c r="O4232" s="57"/>
    </row>
    <row r="4233" spans="1:15">
      <c r="A4233" s="57"/>
      <c r="B4233" s="653">
        <v>47237</v>
      </c>
      <c r="C4233" s="654">
        <f t="shared" si="64"/>
        <v>10055187036</v>
      </c>
      <c r="D4233" s="57"/>
      <c r="E4233" s="57"/>
      <c r="F4233" s="657">
        <v>516496924</v>
      </c>
      <c r="G4233" s="672">
        <v>603685697</v>
      </c>
      <c r="H4233" s="646">
        <v>48073</v>
      </c>
      <c r="I4233" s="646"/>
      <c r="K4233" s="57"/>
      <c r="L4233" s="57"/>
      <c r="M4233" s="638"/>
      <c r="N4233" s="638"/>
      <c r="O4233" s="57"/>
    </row>
    <row r="4234" spans="1:15">
      <c r="A4234" s="57"/>
      <c r="B4234" s="653">
        <v>47238</v>
      </c>
      <c r="C4234" s="654">
        <f t="shared" si="64"/>
        <v>10332871812</v>
      </c>
      <c r="D4234" s="57"/>
      <c r="E4234" s="57"/>
      <c r="F4234" s="657">
        <v>794181700</v>
      </c>
      <c r="G4234" s="672">
        <v>603795651</v>
      </c>
      <c r="H4234" s="646">
        <v>44613</v>
      </c>
      <c r="I4234" s="646"/>
      <c r="K4234" s="57"/>
      <c r="L4234" s="57"/>
      <c r="M4234" s="638"/>
      <c r="N4234" s="638"/>
      <c r="O4234" s="57"/>
    </row>
    <row r="4235" spans="1:15">
      <c r="A4235" s="57"/>
      <c r="B4235" s="653">
        <v>47239</v>
      </c>
      <c r="C4235" s="654">
        <f t="shared" si="64"/>
        <v>9875460606</v>
      </c>
      <c r="D4235" s="57"/>
      <c r="E4235" s="57"/>
      <c r="F4235" s="657">
        <v>336770494</v>
      </c>
      <c r="G4235" s="672">
        <v>603895162</v>
      </c>
      <c r="H4235" s="646">
        <v>45222</v>
      </c>
      <c r="I4235" s="646"/>
      <c r="K4235" s="57"/>
      <c r="L4235" s="57"/>
      <c r="M4235" s="638"/>
      <c r="N4235" s="638"/>
      <c r="O4235" s="57"/>
    </row>
    <row r="4236" spans="1:15">
      <c r="A4236" s="57"/>
      <c r="B4236" s="653">
        <v>47240</v>
      </c>
      <c r="C4236" s="654">
        <f t="shared" si="64"/>
        <v>9743969944</v>
      </c>
      <c r="D4236" s="57"/>
      <c r="E4236" s="57"/>
      <c r="F4236" s="657">
        <v>205279832</v>
      </c>
      <c r="G4236" s="672">
        <v>603968536</v>
      </c>
      <c r="H4236" s="646">
        <v>43772</v>
      </c>
      <c r="I4236" s="646"/>
      <c r="K4236" s="57"/>
      <c r="L4236" s="57"/>
      <c r="M4236" s="638"/>
      <c r="N4236" s="638"/>
      <c r="O4236" s="57"/>
    </row>
    <row r="4237" spans="1:15">
      <c r="A4237" s="57"/>
      <c r="B4237" s="653">
        <v>47241</v>
      </c>
      <c r="C4237" s="654">
        <f t="shared" si="64"/>
        <v>9718462487</v>
      </c>
      <c r="D4237" s="57"/>
      <c r="E4237" s="57"/>
      <c r="F4237" s="657">
        <v>179772375</v>
      </c>
      <c r="G4237" s="672">
        <v>604443424</v>
      </c>
      <c r="H4237" s="646">
        <v>45926</v>
      </c>
      <c r="I4237" s="646"/>
      <c r="K4237" s="57"/>
      <c r="L4237" s="57"/>
      <c r="M4237" s="638"/>
      <c r="N4237" s="638"/>
      <c r="O4237" s="57"/>
    </row>
    <row r="4238" spans="1:15">
      <c r="A4238" s="57"/>
      <c r="B4238" s="653">
        <v>47242</v>
      </c>
      <c r="C4238" s="654">
        <f t="shared" si="64"/>
        <v>9805164223</v>
      </c>
      <c r="D4238" s="57"/>
      <c r="E4238" s="57"/>
      <c r="F4238" s="657">
        <v>266474111</v>
      </c>
      <c r="G4238" s="672">
        <v>604518733</v>
      </c>
      <c r="H4238" s="646">
        <v>50062</v>
      </c>
      <c r="I4238" s="646"/>
      <c r="K4238" s="57"/>
      <c r="L4238" s="57"/>
      <c r="M4238" s="638"/>
      <c r="N4238" s="638"/>
      <c r="O4238" s="57"/>
    </row>
    <row r="4239" spans="1:15">
      <c r="A4239" s="57"/>
      <c r="B4239" s="653">
        <v>47243</v>
      </c>
      <c r="C4239" s="654">
        <f t="shared" si="64"/>
        <v>10526829584</v>
      </c>
      <c r="D4239" s="57"/>
      <c r="E4239" s="57"/>
      <c r="F4239" s="657">
        <v>988139472</v>
      </c>
      <c r="G4239" s="672">
        <v>604728860</v>
      </c>
      <c r="H4239" s="646">
        <v>48989</v>
      </c>
      <c r="I4239" s="646"/>
      <c r="K4239" s="57"/>
      <c r="L4239" s="57"/>
      <c r="M4239" s="638"/>
      <c r="N4239" s="638"/>
      <c r="O4239" s="57"/>
    </row>
    <row r="4240" spans="1:15">
      <c r="A4240" s="57"/>
      <c r="B4240" s="653">
        <v>47244</v>
      </c>
      <c r="C4240" s="654">
        <f t="shared" si="64"/>
        <v>10352861131</v>
      </c>
      <c r="D4240" s="57"/>
      <c r="E4240" s="57"/>
      <c r="F4240" s="657">
        <v>814171019</v>
      </c>
      <c r="G4240" s="672">
        <v>604792611</v>
      </c>
      <c r="H4240" s="646">
        <v>49378</v>
      </c>
      <c r="I4240" s="646"/>
      <c r="K4240" s="57"/>
      <c r="L4240" s="57"/>
      <c r="M4240" s="638"/>
      <c r="N4240" s="638"/>
      <c r="O4240" s="57"/>
    </row>
    <row r="4241" spans="1:15">
      <c r="A4241" s="57"/>
      <c r="B4241" s="653">
        <v>47245</v>
      </c>
      <c r="C4241" s="654">
        <f t="shared" si="64"/>
        <v>9870118079</v>
      </c>
      <c r="D4241" s="57"/>
      <c r="E4241" s="57"/>
      <c r="F4241" s="657">
        <v>331427967</v>
      </c>
      <c r="G4241" s="672">
        <v>604936054</v>
      </c>
      <c r="H4241" s="646">
        <v>47762</v>
      </c>
      <c r="I4241" s="646"/>
      <c r="K4241" s="57"/>
      <c r="L4241" s="57"/>
      <c r="M4241" s="638"/>
      <c r="N4241" s="638"/>
      <c r="O4241" s="57"/>
    </row>
    <row r="4242" spans="1:15">
      <c r="A4242" s="57"/>
      <c r="B4242" s="653">
        <v>47246</v>
      </c>
      <c r="C4242" s="654">
        <f t="shared" si="64"/>
        <v>9998838636</v>
      </c>
      <c r="D4242" s="57"/>
      <c r="E4242" s="57"/>
      <c r="F4242" s="657">
        <v>460148524</v>
      </c>
      <c r="G4242" s="672">
        <v>605176423</v>
      </c>
      <c r="H4242" s="646">
        <v>45723</v>
      </c>
      <c r="I4242" s="646"/>
      <c r="K4242" s="57"/>
      <c r="L4242" s="57"/>
      <c r="M4242" s="638"/>
      <c r="N4242" s="638"/>
      <c r="O4242" s="57"/>
    </row>
    <row r="4243" spans="1:15">
      <c r="A4243" s="57"/>
      <c r="B4243" s="653">
        <v>47247</v>
      </c>
      <c r="C4243" s="654">
        <f t="shared" si="64"/>
        <v>10485802324</v>
      </c>
      <c r="D4243" s="57"/>
      <c r="E4243" s="57"/>
      <c r="F4243" s="657">
        <v>947112212</v>
      </c>
      <c r="G4243" s="672">
        <v>605272341</v>
      </c>
      <c r="H4243" s="646">
        <v>46573</v>
      </c>
      <c r="I4243" s="646"/>
      <c r="K4243" s="57"/>
      <c r="L4243" s="57"/>
      <c r="M4243" s="638"/>
      <c r="N4243" s="638"/>
      <c r="O4243" s="57"/>
    </row>
    <row r="4244" spans="1:15">
      <c r="A4244" s="57"/>
      <c r="B4244" s="653">
        <v>47248</v>
      </c>
      <c r="C4244" s="654">
        <f t="shared" si="64"/>
        <v>10154059390</v>
      </c>
      <c r="D4244" s="57"/>
      <c r="E4244" s="57"/>
      <c r="F4244" s="657">
        <v>615369278</v>
      </c>
      <c r="G4244" s="672">
        <v>605363554</v>
      </c>
      <c r="H4244" s="646">
        <v>49729</v>
      </c>
      <c r="I4244" s="646"/>
      <c r="K4244" s="57"/>
      <c r="L4244" s="57"/>
      <c r="M4244" s="638"/>
      <c r="N4244" s="638"/>
      <c r="O4244" s="57"/>
    </row>
    <row r="4245" spans="1:15">
      <c r="A4245" s="57"/>
      <c r="B4245" s="653">
        <v>47249</v>
      </c>
      <c r="C4245" s="654">
        <f t="shared" si="64"/>
        <v>9694828216</v>
      </c>
      <c r="D4245" s="57"/>
      <c r="E4245" s="57"/>
      <c r="F4245" s="657">
        <v>156138104</v>
      </c>
      <c r="G4245" s="672">
        <v>605393305</v>
      </c>
      <c r="H4245" s="646">
        <v>50088</v>
      </c>
      <c r="I4245" s="646"/>
      <c r="K4245" s="57"/>
      <c r="L4245" s="57"/>
      <c r="M4245" s="638"/>
      <c r="N4245" s="638"/>
      <c r="O4245" s="57"/>
    </row>
    <row r="4246" spans="1:15">
      <c r="A4246" s="57"/>
      <c r="B4246" s="653">
        <v>47250</v>
      </c>
      <c r="C4246" s="654">
        <f t="shared" si="64"/>
        <v>10293709045</v>
      </c>
      <c r="D4246" s="57"/>
      <c r="E4246" s="57"/>
      <c r="F4246" s="657">
        <v>755018933</v>
      </c>
      <c r="G4246" s="672">
        <v>605751575</v>
      </c>
      <c r="H4246" s="646">
        <v>50343</v>
      </c>
      <c r="I4246" s="646"/>
      <c r="K4246" s="57"/>
      <c r="L4246" s="57"/>
      <c r="M4246" s="638"/>
      <c r="N4246" s="638"/>
      <c r="O4246" s="57"/>
    </row>
    <row r="4247" spans="1:15">
      <c r="A4247" s="57"/>
      <c r="B4247" s="653">
        <v>47251</v>
      </c>
      <c r="C4247" s="654">
        <f t="shared" si="64"/>
        <v>10296423951</v>
      </c>
      <c r="D4247" s="57"/>
      <c r="E4247" s="57"/>
      <c r="F4247" s="657">
        <v>757733839</v>
      </c>
      <c r="G4247" s="672">
        <v>605778019</v>
      </c>
      <c r="H4247" s="646">
        <v>50170</v>
      </c>
      <c r="I4247" s="646"/>
      <c r="K4247" s="57"/>
      <c r="L4247" s="57"/>
      <c r="M4247" s="638"/>
      <c r="N4247" s="638"/>
      <c r="O4247" s="57"/>
    </row>
    <row r="4248" spans="1:15">
      <c r="A4248" s="57"/>
      <c r="B4248" s="653">
        <v>47252</v>
      </c>
      <c r="C4248" s="654">
        <f t="shared" si="64"/>
        <v>9658648178</v>
      </c>
      <c r="D4248" s="57"/>
      <c r="E4248" s="57"/>
      <c r="F4248" s="657">
        <v>119958066</v>
      </c>
      <c r="G4248" s="672">
        <v>605795105</v>
      </c>
      <c r="H4248" s="646">
        <v>46867</v>
      </c>
      <c r="I4248" s="646"/>
      <c r="K4248" s="57"/>
      <c r="L4248" s="57"/>
      <c r="M4248" s="638"/>
      <c r="N4248" s="638"/>
      <c r="O4248" s="57"/>
    </row>
    <row r="4249" spans="1:15">
      <c r="A4249" s="57"/>
      <c r="B4249" s="653">
        <v>47253</v>
      </c>
      <c r="C4249" s="654">
        <f t="shared" si="64"/>
        <v>10393819827</v>
      </c>
      <c r="D4249" s="57"/>
      <c r="E4249" s="57"/>
      <c r="F4249" s="657">
        <v>855129715</v>
      </c>
      <c r="G4249" s="672">
        <v>606051989</v>
      </c>
      <c r="H4249" s="646">
        <v>48020</v>
      </c>
      <c r="I4249" s="646"/>
      <c r="K4249" s="57"/>
      <c r="L4249" s="57"/>
      <c r="M4249" s="638"/>
      <c r="N4249" s="638"/>
      <c r="O4249" s="57"/>
    </row>
    <row r="4250" spans="1:15">
      <c r="A4250" s="57"/>
      <c r="B4250" s="653">
        <v>47254</v>
      </c>
      <c r="C4250" s="654">
        <f t="shared" si="64"/>
        <v>10177931261</v>
      </c>
      <c r="D4250" s="57"/>
      <c r="E4250" s="57"/>
      <c r="F4250" s="657">
        <v>639241149</v>
      </c>
      <c r="G4250" s="672">
        <v>606064918</v>
      </c>
      <c r="H4250" s="646">
        <v>46556</v>
      </c>
      <c r="I4250" s="646"/>
      <c r="K4250" s="57"/>
      <c r="L4250" s="57"/>
      <c r="M4250" s="638"/>
      <c r="N4250" s="638"/>
      <c r="O4250" s="57"/>
    </row>
    <row r="4251" spans="1:15">
      <c r="A4251" s="57"/>
      <c r="B4251" s="653">
        <v>47255</v>
      </c>
      <c r="C4251" s="654">
        <f t="shared" si="64"/>
        <v>9762659395</v>
      </c>
      <c r="D4251" s="57"/>
      <c r="E4251" s="57"/>
      <c r="F4251" s="657">
        <v>223969283</v>
      </c>
      <c r="G4251" s="672">
        <v>606067340</v>
      </c>
      <c r="H4251" s="646">
        <v>49038</v>
      </c>
      <c r="I4251" s="646"/>
      <c r="K4251" s="57"/>
      <c r="L4251" s="57"/>
      <c r="M4251" s="638"/>
      <c r="N4251" s="638"/>
      <c r="O4251" s="57"/>
    </row>
    <row r="4252" spans="1:15">
      <c r="A4252" s="57"/>
      <c r="B4252" s="653">
        <v>47256</v>
      </c>
      <c r="C4252" s="654">
        <f t="shared" si="64"/>
        <v>10300021854</v>
      </c>
      <c r="D4252" s="57"/>
      <c r="E4252" s="57"/>
      <c r="F4252" s="657">
        <v>761331742</v>
      </c>
      <c r="G4252" s="672">
        <v>606098636</v>
      </c>
      <c r="H4252" s="646">
        <v>44003</v>
      </c>
      <c r="I4252" s="646"/>
      <c r="K4252" s="57"/>
      <c r="L4252" s="57"/>
      <c r="M4252" s="638"/>
      <c r="N4252" s="638"/>
      <c r="O4252" s="57"/>
    </row>
    <row r="4253" spans="1:15">
      <c r="A4253" s="57"/>
      <c r="B4253" s="653">
        <v>47257</v>
      </c>
      <c r="C4253" s="654">
        <f t="shared" si="64"/>
        <v>10247204019</v>
      </c>
      <c r="D4253" s="57"/>
      <c r="E4253" s="57"/>
      <c r="F4253" s="657">
        <v>708513907</v>
      </c>
      <c r="G4253" s="672">
        <v>606144270</v>
      </c>
      <c r="H4253" s="646">
        <v>46006</v>
      </c>
      <c r="I4253" s="646"/>
      <c r="K4253" s="57"/>
      <c r="L4253" s="57"/>
      <c r="M4253" s="638"/>
      <c r="N4253" s="638"/>
      <c r="O4253" s="57"/>
    </row>
    <row r="4254" spans="1:15">
      <c r="A4254" s="57"/>
      <c r="B4254" s="653">
        <v>47258</v>
      </c>
      <c r="C4254" s="654">
        <f t="shared" si="64"/>
        <v>9752560720</v>
      </c>
      <c r="D4254" s="57"/>
      <c r="E4254" s="57"/>
      <c r="F4254" s="657">
        <v>213870608</v>
      </c>
      <c r="G4254" s="672">
        <v>606240499</v>
      </c>
      <c r="H4254" s="646">
        <v>46820</v>
      </c>
      <c r="I4254" s="646"/>
      <c r="K4254" s="57"/>
      <c r="L4254" s="57"/>
      <c r="M4254" s="638"/>
      <c r="N4254" s="638"/>
      <c r="O4254" s="57"/>
    </row>
    <row r="4255" spans="1:15">
      <c r="A4255" s="57"/>
      <c r="B4255" s="653">
        <v>47259</v>
      </c>
      <c r="C4255" s="654">
        <f t="shared" si="64"/>
        <v>10515260856</v>
      </c>
      <c r="D4255" s="57"/>
      <c r="E4255" s="57"/>
      <c r="F4255" s="657">
        <v>976570744</v>
      </c>
      <c r="G4255" s="672">
        <v>606336297</v>
      </c>
      <c r="H4255" s="646">
        <v>48884</v>
      </c>
      <c r="I4255" s="646"/>
      <c r="K4255" s="57"/>
      <c r="L4255" s="57"/>
      <c r="M4255" s="638"/>
      <c r="N4255" s="638"/>
      <c r="O4255" s="57"/>
    </row>
    <row r="4256" spans="1:15">
      <c r="A4256" s="57"/>
      <c r="B4256" s="653">
        <v>47260</v>
      </c>
      <c r="C4256" s="654">
        <f t="shared" ref="C4256:C4319" si="65">F4256+(F$88*28679+98765)+(G$88*6587+87654)+(E$88*9537+76543)+(J$88*5713+4528)</f>
        <v>10248024459</v>
      </c>
      <c r="D4256" s="57"/>
      <c r="E4256" s="57"/>
      <c r="F4256" s="657">
        <v>709334347</v>
      </c>
      <c r="G4256" s="672">
        <v>606366578</v>
      </c>
      <c r="H4256" s="646">
        <v>43716</v>
      </c>
      <c r="I4256" s="646"/>
      <c r="K4256" s="57"/>
      <c r="L4256" s="57"/>
      <c r="M4256" s="638"/>
      <c r="N4256" s="638"/>
      <c r="O4256" s="57"/>
    </row>
    <row r="4257" spans="1:15">
      <c r="A4257" s="57"/>
      <c r="B4257" s="653">
        <v>47261</v>
      </c>
      <c r="C4257" s="654">
        <f t="shared" si="65"/>
        <v>10366734275</v>
      </c>
      <c r="D4257" s="57"/>
      <c r="E4257" s="57"/>
      <c r="F4257" s="657">
        <v>828044163</v>
      </c>
      <c r="G4257" s="672">
        <v>606625258</v>
      </c>
      <c r="H4257" s="646">
        <v>44569</v>
      </c>
      <c r="I4257" s="646"/>
      <c r="K4257" s="57"/>
      <c r="L4257" s="57"/>
      <c r="M4257" s="638"/>
      <c r="N4257" s="638"/>
      <c r="O4257" s="57"/>
    </row>
    <row r="4258" spans="1:15">
      <c r="A4258" s="57"/>
      <c r="B4258" s="653">
        <v>47262</v>
      </c>
      <c r="C4258" s="654">
        <f t="shared" si="65"/>
        <v>10229383426</v>
      </c>
      <c r="D4258" s="57"/>
      <c r="E4258" s="57"/>
      <c r="F4258" s="657">
        <v>690693314</v>
      </c>
      <c r="G4258" s="672">
        <v>606692719</v>
      </c>
      <c r="H4258" s="646">
        <v>48362</v>
      </c>
      <c r="I4258" s="646"/>
      <c r="K4258" s="57"/>
      <c r="L4258" s="57"/>
      <c r="M4258" s="638"/>
      <c r="N4258" s="638"/>
      <c r="O4258" s="57"/>
    </row>
    <row r="4259" spans="1:15">
      <c r="A4259" s="57"/>
      <c r="B4259" s="653">
        <v>47263</v>
      </c>
      <c r="C4259" s="654">
        <f t="shared" si="65"/>
        <v>10018957532</v>
      </c>
      <c r="D4259" s="57"/>
      <c r="E4259" s="57"/>
      <c r="F4259" s="657">
        <v>480267420</v>
      </c>
      <c r="G4259" s="672">
        <v>606766900</v>
      </c>
      <c r="H4259" s="646">
        <v>48297</v>
      </c>
      <c r="I4259" s="646"/>
      <c r="K4259" s="57"/>
      <c r="L4259" s="57"/>
      <c r="M4259" s="638"/>
      <c r="N4259" s="638"/>
      <c r="O4259" s="57"/>
    </row>
    <row r="4260" spans="1:15">
      <c r="A4260" s="57"/>
      <c r="B4260" s="653">
        <v>47264</v>
      </c>
      <c r="C4260" s="654">
        <f t="shared" si="65"/>
        <v>10198352842</v>
      </c>
      <c r="D4260" s="57"/>
      <c r="E4260" s="57"/>
      <c r="F4260" s="657">
        <v>659662730</v>
      </c>
      <c r="G4260" s="672">
        <v>606768414</v>
      </c>
      <c r="H4260" s="646">
        <v>43011</v>
      </c>
      <c r="I4260" s="646"/>
      <c r="K4260" s="57"/>
      <c r="L4260" s="57"/>
      <c r="M4260" s="638"/>
      <c r="N4260" s="638"/>
      <c r="O4260" s="57"/>
    </row>
    <row r="4261" spans="1:15">
      <c r="A4261" s="57"/>
      <c r="B4261" s="653">
        <v>47265</v>
      </c>
      <c r="C4261" s="654">
        <f t="shared" si="65"/>
        <v>9767027064</v>
      </c>
      <c r="D4261" s="57"/>
      <c r="E4261" s="57"/>
      <c r="F4261" s="657">
        <v>228336952</v>
      </c>
      <c r="G4261" s="672">
        <v>606904320</v>
      </c>
      <c r="H4261" s="646">
        <v>48314</v>
      </c>
      <c r="I4261" s="646"/>
      <c r="K4261" s="57"/>
      <c r="L4261" s="57"/>
      <c r="M4261" s="638"/>
      <c r="N4261" s="638"/>
      <c r="O4261" s="57"/>
    </row>
    <row r="4262" spans="1:15">
      <c r="A4262" s="57"/>
      <c r="B4262" s="653">
        <v>47266</v>
      </c>
      <c r="C4262" s="654">
        <f t="shared" si="65"/>
        <v>9741452287</v>
      </c>
      <c r="D4262" s="57"/>
      <c r="E4262" s="57"/>
      <c r="F4262" s="657">
        <v>202762175</v>
      </c>
      <c r="G4262" s="672">
        <v>606930962</v>
      </c>
      <c r="H4262" s="646">
        <v>47983</v>
      </c>
      <c r="I4262" s="646"/>
      <c r="K4262" s="57"/>
      <c r="L4262" s="57"/>
      <c r="M4262" s="638"/>
      <c r="N4262" s="638"/>
      <c r="O4262" s="57"/>
    </row>
    <row r="4263" spans="1:15">
      <c r="A4263" s="57"/>
      <c r="B4263" s="653">
        <v>47267</v>
      </c>
      <c r="C4263" s="654">
        <f t="shared" si="65"/>
        <v>10209587273</v>
      </c>
      <c r="D4263" s="57"/>
      <c r="E4263" s="57"/>
      <c r="F4263" s="657">
        <v>670897161</v>
      </c>
      <c r="G4263" s="672">
        <v>606959160</v>
      </c>
      <c r="H4263" s="646">
        <v>47595</v>
      </c>
      <c r="I4263" s="646"/>
      <c r="K4263" s="57"/>
      <c r="L4263" s="57"/>
      <c r="M4263" s="638"/>
      <c r="N4263" s="638"/>
      <c r="O4263" s="57"/>
    </row>
    <row r="4264" spans="1:15">
      <c r="A4264" s="57"/>
      <c r="B4264" s="653">
        <v>47268</v>
      </c>
      <c r="C4264" s="654">
        <f t="shared" si="65"/>
        <v>10173978187</v>
      </c>
      <c r="D4264" s="57"/>
      <c r="E4264" s="57"/>
      <c r="F4264" s="657">
        <v>635288075</v>
      </c>
      <c r="G4264" s="672">
        <v>606982850</v>
      </c>
      <c r="H4264" s="646">
        <v>49313</v>
      </c>
      <c r="I4264" s="646"/>
      <c r="K4264" s="57"/>
      <c r="L4264" s="57"/>
      <c r="M4264" s="638"/>
      <c r="N4264" s="638"/>
      <c r="O4264" s="57"/>
    </row>
    <row r="4265" spans="1:15">
      <c r="A4265" s="57"/>
      <c r="B4265" s="653">
        <v>47269</v>
      </c>
      <c r="C4265" s="654">
        <f t="shared" si="65"/>
        <v>10444864856</v>
      </c>
      <c r="D4265" s="57"/>
      <c r="E4265" s="57"/>
      <c r="F4265" s="657">
        <v>906174744</v>
      </c>
      <c r="G4265" s="672">
        <v>607160946</v>
      </c>
      <c r="H4265" s="646">
        <v>45098</v>
      </c>
      <c r="I4265" s="646"/>
      <c r="K4265" s="57"/>
      <c r="L4265" s="57"/>
      <c r="M4265" s="638"/>
      <c r="N4265" s="638"/>
      <c r="O4265" s="57"/>
    </row>
    <row r="4266" spans="1:15">
      <c r="A4266" s="57"/>
      <c r="B4266" s="653">
        <v>47270</v>
      </c>
      <c r="C4266" s="654">
        <f t="shared" si="65"/>
        <v>9689425974</v>
      </c>
      <c r="D4266" s="57"/>
      <c r="E4266" s="57"/>
      <c r="F4266" s="657">
        <v>150735862</v>
      </c>
      <c r="G4266" s="672">
        <v>607163534</v>
      </c>
      <c r="H4266" s="646">
        <v>45498</v>
      </c>
      <c r="I4266" s="646"/>
      <c r="K4266" s="57"/>
      <c r="L4266" s="57"/>
      <c r="M4266" s="638"/>
      <c r="N4266" s="638"/>
      <c r="O4266" s="57"/>
    </row>
    <row r="4267" spans="1:15">
      <c r="A4267" s="57"/>
      <c r="B4267" s="653">
        <v>47271</v>
      </c>
      <c r="C4267" s="654">
        <f t="shared" si="65"/>
        <v>10193813254</v>
      </c>
      <c r="D4267" s="57"/>
      <c r="E4267" s="57"/>
      <c r="F4267" s="657">
        <v>655123142</v>
      </c>
      <c r="G4267" s="672">
        <v>607283282</v>
      </c>
      <c r="H4267" s="646">
        <v>44213</v>
      </c>
      <c r="I4267" s="646"/>
      <c r="K4267" s="57"/>
      <c r="L4267" s="57"/>
      <c r="M4267" s="638"/>
      <c r="N4267" s="638"/>
      <c r="O4267" s="57"/>
    </row>
    <row r="4268" spans="1:15">
      <c r="A4268" s="57"/>
      <c r="B4268" s="653">
        <v>47272</v>
      </c>
      <c r="C4268" s="654">
        <f t="shared" si="65"/>
        <v>10207575175</v>
      </c>
      <c r="D4268" s="57"/>
      <c r="E4268" s="57"/>
      <c r="F4268" s="657">
        <v>668885063</v>
      </c>
      <c r="G4268" s="672">
        <v>607498979</v>
      </c>
      <c r="H4268" s="646">
        <v>48569</v>
      </c>
      <c r="I4268" s="646"/>
      <c r="K4268" s="57"/>
      <c r="L4268" s="57"/>
      <c r="M4268" s="638"/>
      <c r="N4268" s="638"/>
      <c r="O4268" s="57"/>
    </row>
    <row r="4269" spans="1:15">
      <c r="A4269" s="57"/>
      <c r="B4269" s="653">
        <v>47273</v>
      </c>
      <c r="C4269" s="654">
        <f t="shared" si="65"/>
        <v>9754949661</v>
      </c>
      <c r="D4269" s="57"/>
      <c r="E4269" s="57"/>
      <c r="F4269" s="657">
        <v>216259549</v>
      </c>
      <c r="G4269" s="672">
        <v>607558782</v>
      </c>
      <c r="H4269" s="646">
        <v>47930</v>
      </c>
      <c r="I4269" s="646"/>
      <c r="K4269" s="57"/>
      <c r="L4269" s="57"/>
      <c r="M4269" s="638"/>
      <c r="N4269" s="638"/>
      <c r="O4269" s="57"/>
    </row>
    <row r="4270" spans="1:15">
      <c r="A4270" s="57"/>
      <c r="B4270" s="653">
        <v>47274</v>
      </c>
      <c r="C4270" s="654">
        <f t="shared" si="65"/>
        <v>10151411517</v>
      </c>
      <c r="D4270" s="57"/>
      <c r="E4270" s="57"/>
      <c r="F4270" s="657">
        <v>612721405</v>
      </c>
      <c r="G4270" s="672">
        <v>607581486</v>
      </c>
      <c r="H4270" s="646">
        <v>46790</v>
      </c>
      <c r="I4270" s="646"/>
      <c r="K4270" s="57"/>
      <c r="L4270" s="57"/>
      <c r="M4270" s="638"/>
      <c r="N4270" s="638"/>
      <c r="O4270" s="57"/>
    </row>
    <row r="4271" spans="1:15">
      <c r="A4271" s="57"/>
      <c r="B4271" s="653">
        <v>47275</v>
      </c>
      <c r="C4271" s="654">
        <f t="shared" si="65"/>
        <v>10126792270</v>
      </c>
      <c r="D4271" s="57"/>
      <c r="E4271" s="57"/>
      <c r="F4271" s="657">
        <v>588102158</v>
      </c>
      <c r="G4271" s="672">
        <v>607696679</v>
      </c>
      <c r="H4271" s="646">
        <v>43561</v>
      </c>
      <c r="I4271" s="646"/>
      <c r="K4271" s="57"/>
      <c r="L4271" s="57"/>
      <c r="M4271" s="638"/>
      <c r="N4271" s="638"/>
      <c r="O4271" s="57"/>
    </row>
    <row r="4272" spans="1:15">
      <c r="A4272" s="57"/>
      <c r="B4272" s="653">
        <v>47276</v>
      </c>
      <c r="C4272" s="654">
        <f t="shared" si="65"/>
        <v>10058540710</v>
      </c>
      <c r="D4272" s="57"/>
      <c r="E4272" s="57"/>
      <c r="F4272" s="657">
        <v>519850598</v>
      </c>
      <c r="G4272" s="672">
        <v>608106391</v>
      </c>
      <c r="H4272" s="646">
        <v>44178</v>
      </c>
      <c r="I4272" s="646"/>
      <c r="K4272" s="57"/>
      <c r="L4272" s="57"/>
      <c r="M4272" s="638"/>
      <c r="N4272" s="638"/>
      <c r="O4272" s="57"/>
    </row>
    <row r="4273" spans="1:15">
      <c r="A4273" s="57"/>
      <c r="B4273" s="653">
        <v>47277</v>
      </c>
      <c r="C4273" s="654">
        <f t="shared" si="65"/>
        <v>10421423265</v>
      </c>
      <c r="D4273" s="57"/>
      <c r="E4273" s="57"/>
      <c r="F4273" s="657">
        <v>882733153</v>
      </c>
      <c r="G4273" s="672">
        <v>608176699</v>
      </c>
      <c r="H4273" s="646">
        <v>46931</v>
      </c>
      <c r="I4273" s="646"/>
      <c r="K4273" s="57"/>
      <c r="L4273" s="57"/>
      <c r="M4273" s="638"/>
      <c r="N4273" s="638"/>
      <c r="O4273" s="57"/>
    </row>
    <row r="4274" spans="1:15">
      <c r="A4274" s="57"/>
      <c r="B4274" s="653">
        <v>47278</v>
      </c>
      <c r="C4274" s="654">
        <f t="shared" si="65"/>
        <v>9688592689</v>
      </c>
      <c r="D4274" s="57"/>
      <c r="E4274" s="57"/>
      <c r="F4274" s="657">
        <v>149902577</v>
      </c>
      <c r="G4274" s="672">
        <v>608191257</v>
      </c>
      <c r="H4274" s="646">
        <v>46268</v>
      </c>
      <c r="I4274" s="646"/>
      <c r="K4274" s="57"/>
      <c r="L4274" s="57"/>
      <c r="M4274" s="638"/>
      <c r="N4274" s="638"/>
      <c r="O4274" s="57"/>
    </row>
    <row r="4275" spans="1:15">
      <c r="A4275" s="57"/>
      <c r="B4275" s="653">
        <v>47279</v>
      </c>
      <c r="C4275" s="654">
        <f t="shared" si="65"/>
        <v>10041740666</v>
      </c>
      <c r="D4275" s="57"/>
      <c r="E4275" s="57"/>
      <c r="F4275" s="657">
        <v>503050554</v>
      </c>
      <c r="G4275" s="672">
        <v>608250335</v>
      </c>
      <c r="H4275" s="646">
        <v>43500</v>
      </c>
      <c r="I4275" s="646"/>
      <c r="K4275" s="57"/>
      <c r="L4275" s="57"/>
      <c r="M4275" s="638"/>
      <c r="N4275" s="638"/>
      <c r="O4275" s="57"/>
    </row>
    <row r="4276" spans="1:15">
      <c r="A4276" s="57"/>
      <c r="B4276" s="653">
        <v>47280</v>
      </c>
      <c r="C4276" s="654">
        <f t="shared" si="65"/>
        <v>10198127663</v>
      </c>
      <c r="D4276" s="57"/>
      <c r="E4276" s="57"/>
      <c r="F4276" s="657">
        <v>659437551</v>
      </c>
      <c r="G4276" s="672">
        <v>608293046</v>
      </c>
      <c r="H4276" s="646">
        <v>44714</v>
      </c>
      <c r="I4276" s="646"/>
      <c r="K4276" s="57"/>
      <c r="L4276" s="57"/>
      <c r="M4276" s="638"/>
      <c r="N4276" s="638"/>
      <c r="O4276" s="57"/>
    </row>
    <row r="4277" spans="1:15">
      <c r="A4277" s="57"/>
      <c r="B4277" s="653">
        <v>47281</v>
      </c>
      <c r="C4277" s="654">
        <f t="shared" si="65"/>
        <v>10149546092</v>
      </c>
      <c r="D4277" s="57"/>
      <c r="E4277" s="57"/>
      <c r="F4277" s="657">
        <v>610855980</v>
      </c>
      <c r="G4277" s="672">
        <v>608380477</v>
      </c>
      <c r="H4277" s="646">
        <v>47619</v>
      </c>
      <c r="I4277" s="646"/>
      <c r="K4277" s="57"/>
      <c r="L4277" s="57"/>
      <c r="M4277" s="638"/>
      <c r="N4277" s="638"/>
      <c r="O4277" s="57"/>
    </row>
    <row r="4278" spans="1:15">
      <c r="A4278" s="57"/>
      <c r="B4278" s="653">
        <v>47282</v>
      </c>
      <c r="C4278" s="654">
        <f t="shared" si="65"/>
        <v>9895135602</v>
      </c>
      <c r="D4278" s="57"/>
      <c r="E4278" s="57"/>
      <c r="F4278" s="657">
        <v>356445490</v>
      </c>
      <c r="G4278" s="672">
        <v>608461150</v>
      </c>
      <c r="H4278" s="646">
        <v>47961</v>
      </c>
      <c r="I4278" s="646"/>
      <c r="K4278" s="57"/>
      <c r="L4278" s="57"/>
      <c r="M4278" s="638"/>
      <c r="N4278" s="638"/>
      <c r="O4278" s="57"/>
    </row>
    <row r="4279" spans="1:15">
      <c r="A4279" s="57"/>
      <c r="B4279" s="653">
        <v>47283</v>
      </c>
      <c r="C4279" s="654">
        <f t="shared" si="65"/>
        <v>10266099348</v>
      </c>
      <c r="D4279" s="57"/>
      <c r="E4279" s="57"/>
      <c r="F4279" s="657">
        <v>727409236</v>
      </c>
      <c r="G4279" s="672">
        <v>608574108</v>
      </c>
      <c r="H4279" s="646">
        <v>46993</v>
      </c>
      <c r="I4279" s="646"/>
      <c r="K4279" s="57"/>
      <c r="L4279" s="57"/>
      <c r="M4279" s="638"/>
      <c r="N4279" s="638"/>
      <c r="O4279" s="57"/>
    </row>
    <row r="4280" spans="1:15">
      <c r="A4280" s="57"/>
      <c r="B4280" s="653">
        <v>47284</v>
      </c>
      <c r="C4280" s="654">
        <f t="shared" si="65"/>
        <v>10019371380</v>
      </c>
      <c r="D4280" s="57"/>
      <c r="E4280" s="57"/>
      <c r="F4280" s="657">
        <v>480681268</v>
      </c>
      <c r="G4280" s="672">
        <v>608601966</v>
      </c>
      <c r="H4280" s="646">
        <v>44746</v>
      </c>
      <c r="I4280" s="646"/>
      <c r="K4280" s="57"/>
      <c r="L4280" s="57"/>
      <c r="M4280" s="638"/>
      <c r="N4280" s="638"/>
      <c r="O4280" s="57"/>
    </row>
    <row r="4281" spans="1:15">
      <c r="A4281" s="57"/>
      <c r="B4281" s="653">
        <v>47285</v>
      </c>
      <c r="C4281" s="654">
        <f t="shared" si="65"/>
        <v>9905885631</v>
      </c>
      <c r="D4281" s="57"/>
      <c r="E4281" s="57"/>
      <c r="F4281" s="657">
        <v>367195519</v>
      </c>
      <c r="G4281" s="672">
        <v>608791332</v>
      </c>
      <c r="H4281" s="646">
        <v>49185</v>
      </c>
      <c r="I4281" s="646"/>
      <c r="K4281" s="57"/>
      <c r="L4281" s="57"/>
      <c r="M4281" s="638"/>
      <c r="N4281" s="638"/>
      <c r="O4281" s="57"/>
    </row>
    <row r="4282" spans="1:15">
      <c r="A4282" s="57"/>
      <c r="B4282" s="653">
        <v>47286</v>
      </c>
      <c r="C4282" s="654">
        <f t="shared" si="65"/>
        <v>10436789893</v>
      </c>
      <c r="D4282" s="57"/>
      <c r="E4282" s="57"/>
      <c r="F4282" s="657">
        <v>898099781</v>
      </c>
      <c r="G4282" s="672">
        <v>608887364</v>
      </c>
      <c r="H4282" s="646">
        <v>46305</v>
      </c>
      <c r="I4282" s="646"/>
      <c r="K4282" s="57"/>
      <c r="L4282" s="57"/>
      <c r="M4282" s="638"/>
      <c r="N4282" s="638"/>
      <c r="O4282" s="57"/>
    </row>
    <row r="4283" spans="1:15">
      <c r="A4283" s="57"/>
      <c r="B4283" s="653">
        <v>47287</v>
      </c>
      <c r="C4283" s="654">
        <f t="shared" si="65"/>
        <v>9757045505</v>
      </c>
      <c r="D4283" s="57"/>
      <c r="E4283" s="57"/>
      <c r="F4283" s="657">
        <v>218355393</v>
      </c>
      <c r="G4283" s="672">
        <v>608920123</v>
      </c>
      <c r="H4283" s="646">
        <v>46140</v>
      </c>
      <c r="I4283" s="646"/>
      <c r="K4283" s="57"/>
      <c r="L4283" s="57"/>
      <c r="M4283" s="638"/>
      <c r="N4283" s="638"/>
      <c r="O4283" s="57"/>
    </row>
    <row r="4284" spans="1:15">
      <c r="A4284" s="57"/>
      <c r="B4284" s="653">
        <v>47288</v>
      </c>
      <c r="C4284" s="654">
        <f t="shared" si="65"/>
        <v>9931458074</v>
      </c>
      <c r="D4284" s="57"/>
      <c r="E4284" s="57"/>
      <c r="F4284" s="657">
        <v>392767962</v>
      </c>
      <c r="G4284" s="672">
        <v>608973399</v>
      </c>
      <c r="H4284" s="646">
        <v>48929</v>
      </c>
      <c r="I4284" s="646"/>
      <c r="K4284" s="57"/>
      <c r="L4284" s="57"/>
      <c r="M4284" s="638"/>
      <c r="N4284" s="638"/>
      <c r="O4284" s="57"/>
    </row>
    <row r="4285" spans="1:15">
      <c r="A4285" s="57"/>
      <c r="B4285" s="653">
        <v>47289</v>
      </c>
      <c r="C4285" s="654">
        <f t="shared" si="65"/>
        <v>9762215944</v>
      </c>
      <c r="D4285" s="57"/>
      <c r="E4285" s="57"/>
      <c r="F4285" s="657">
        <v>223525832</v>
      </c>
      <c r="G4285" s="672">
        <v>609178090</v>
      </c>
      <c r="H4285" s="646">
        <v>45616</v>
      </c>
      <c r="I4285" s="646"/>
      <c r="K4285" s="57"/>
      <c r="L4285" s="57"/>
      <c r="M4285" s="638"/>
      <c r="N4285" s="638"/>
      <c r="O4285" s="57"/>
    </row>
    <row r="4286" spans="1:15">
      <c r="A4286" s="57"/>
      <c r="B4286" s="653">
        <v>47290</v>
      </c>
      <c r="C4286" s="654">
        <f t="shared" si="65"/>
        <v>10233753293</v>
      </c>
      <c r="D4286" s="57"/>
      <c r="E4286" s="57"/>
      <c r="F4286" s="657">
        <v>695063181</v>
      </c>
      <c r="G4286" s="672">
        <v>609328247</v>
      </c>
      <c r="H4286" s="646">
        <v>45956</v>
      </c>
      <c r="I4286" s="646"/>
      <c r="K4286" s="57"/>
      <c r="L4286" s="57"/>
      <c r="M4286" s="638"/>
      <c r="N4286" s="638"/>
      <c r="O4286" s="57"/>
    </row>
    <row r="4287" spans="1:15">
      <c r="A4287" s="57"/>
      <c r="B4287" s="653">
        <v>47291</v>
      </c>
      <c r="C4287" s="654">
        <f t="shared" si="65"/>
        <v>9824977584</v>
      </c>
      <c r="D4287" s="57"/>
      <c r="E4287" s="57"/>
      <c r="F4287" s="657">
        <v>286287472</v>
      </c>
      <c r="G4287" s="672">
        <v>609360284</v>
      </c>
      <c r="H4287" s="646">
        <v>43577</v>
      </c>
      <c r="I4287" s="646"/>
      <c r="K4287" s="57"/>
      <c r="L4287" s="57"/>
      <c r="M4287" s="638"/>
      <c r="N4287" s="638"/>
      <c r="O4287" s="57"/>
    </row>
    <row r="4288" spans="1:15">
      <c r="A4288" s="57"/>
      <c r="B4288" s="653">
        <v>47292</v>
      </c>
      <c r="C4288" s="654">
        <f t="shared" si="65"/>
        <v>10280455701</v>
      </c>
      <c r="D4288" s="57"/>
      <c r="E4288" s="57"/>
      <c r="F4288" s="657">
        <v>741765589</v>
      </c>
      <c r="G4288" s="672">
        <v>609880495</v>
      </c>
      <c r="H4288" s="646">
        <v>49056</v>
      </c>
      <c r="I4288" s="646"/>
      <c r="K4288" s="57"/>
      <c r="L4288" s="57"/>
      <c r="M4288" s="638"/>
      <c r="N4288" s="638"/>
      <c r="O4288" s="57"/>
    </row>
    <row r="4289" spans="1:15">
      <c r="A4289" s="57"/>
      <c r="B4289" s="653">
        <v>47293</v>
      </c>
      <c r="C4289" s="654">
        <f t="shared" si="65"/>
        <v>10138427610</v>
      </c>
      <c r="D4289" s="57"/>
      <c r="E4289" s="57"/>
      <c r="F4289" s="657">
        <v>599737498</v>
      </c>
      <c r="G4289" s="672">
        <v>610074645</v>
      </c>
      <c r="H4289" s="646">
        <v>46865</v>
      </c>
      <c r="I4289" s="646"/>
      <c r="K4289" s="57"/>
      <c r="L4289" s="57"/>
      <c r="M4289" s="638"/>
      <c r="N4289" s="638"/>
      <c r="O4289" s="57"/>
    </row>
    <row r="4290" spans="1:15">
      <c r="A4290" s="57"/>
      <c r="B4290" s="653">
        <v>47294</v>
      </c>
      <c r="C4290" s="654">
        <f t="shared" si="65"/>
        <v>10009278973</v>
      </c>
      <c r="D4290" s="57"/>
      <c r="E4290" s="57"/>
      <c r="F4290" s="657">
        <v>470588861</v>
      </c>
      <c r="G4290" s="672">
        <v>610478720</v>
      </c>
      <c r="H4290" s="646">
        <v>46687</v>
      </c>
      <c r="I4290" s="646"/>
      <c r="K4290" s="57"/>
      <c r="L4290" s="57"/>
      <c r="M4290" s="638"/>
      <c r="N4290" s="638"/>
      <c r="O4290" s="57"/>
    </row>
    <row r="4291" spans="1:15">
      <c r="A4291" s="57"/>
      <c r="B4291" s="653">
        <v>47295</v>
      </c>
      <c r="C4291" s="654">
        <f t="shared" si="65"/>
        <v>10140562031</v>
      </c>
      <c r="D4291" s="57"/>
      <c r="E4291" s="57"/>
      <c r="F4291" s="657">
        <v>601871919</v>
      </c>
      <c r="G4291" s="672">
        <v>610505779</v>
      </c>
      <c r="H4291" s="646">
        <v>48753</v>
      </c>
      <c r="I4291" s="646"/>
      <c r="K4291" s="57"/>
      <c r="L4291" s="57"/>
      <c r="M4291" s="638"/>
      <c r="N4291" s="638"/>
      <c r="O4291" s="57"/>
    </row>
    <row r="4292" spans="1:15">
      <c r="A4292" s="57"/>
      <c r="B4292" s="653">
        <v>47296</v>
      </c>
      <c r="C4292" s="654">
        <f t="shared" si="65"/>
        <v>10382885175</v>
      </c>
      <c r="D4292" s="57"/>
      <c r="E4292" s="57"/>
      <c r="F4292" s="657">
        <v>844195063</v>
      </c>
      <c r="G4292" s="672">
        <v>610788419</v>
      </c>
      <c r="H4292" s="646">
        <v>46467</v>
      </c>
      <c r="I4292" s="646"/>
      <c r="K4292" s="57"/>
      <c r="L4292" s="57"/>
      <c r="M4292" s="638"/>
      <c r="N4292" s="638"/>
      <c r="O4292" s="57"/>
    </row>
    <row r="4293" spans="1:15">
      <c r="A4293" s="57"/>
      <c r="B4293" s="653">
        <v>47297</v>
      </c>
      <c r="C4293" s="654">
        <f t="shared" si="65"/>
        <v>10009111258</v>
      </c>
      <c r="D4293" s="57"/>
      <c r="E4293" s="57"/>
      <c r="F4293" s="657">
        <v>470421146</v>
      </c>
      <c r="G4293" s="672">
        <v>610819473</v>
      </c>
      <c r="H4293" s="646">
        <v>45727</v>
      </c>
      <c r="I4293" s="646"/>
      <c r="K4293" s="57"/>
      <c r="L4293" s="57"/>
      <c r="M4293" s="638"/>
      <c r="N4293" s="638"/>
      <c r="O4293" s="57"/>
    </row>
    <row r="4294" spans="1:15">
      <c r="A4294" s="57"/>
      <c r="B4294" s="653">
        <v>47298</v>
      </c>
      <c r="C4294" s="654">
        <f t="shared" si="65"/>
        <v>9874564882</v>
      </c>
      <c r="D4294" s="57"/>
      <c r="E4294" s="57"/>
      <c r="F4294" s="657">
        <v>335874770</v>
      </c>
      <c r="G4294" s="672">
        <v>610855980</v>
      </c>
      <c r="H4294" s="646">
        <v>47281</v>
      </c>
      <c r="I4294" s="646"/>
      <c r="K4294" s="57"/>
      <c r="L4294" s="57"/>
      <c r="M4294" s="638"/>
      <c r="N4294" s="638"/>
      <c r="O4294" s="57"/>
    </row>
    <row r="4295" spans="1:15">
      <c r="A4295" s="57"/>
      <c r="B4295" s="653">
        <v>47299</v>
      </c>
      <c r="C4295" s="654">
        <f t="shared" si="65"/>
        <v>10052997157</v>
      </c>
      <c r="D4295" s="57"/>
      <c r="E4295" s="57"/>
      <c r="F4295" s="657">
        <v>514307045</v>
      </c>
      <c r="G4295" s="672">
        <v>610928809</v>
      </c>
      <c r="H4295" s="646">
        <v>44173</v>
      </c>
      <c r="I4295" s="646"/>
      <c r="K4295" s="57"/>
      <c r="L4295" s="57"/>
      <c r="M4295" s="638"/>
      <c r="N4295" s="638"/>
      <c r="O4295" s="57"/>
    </row>
    <row r="4296" spans="1:15">
      <c r="A4296" s="57"/>
      <c r="B4296" s="653">
        <v>47300</v>
      </c>
      <c r="C4296" s="654">
        <f t="shared" si="65"/>
        <v>9946765275</v>
      </c>
      <c r="D4296" s="57"/>
      <c r="E4296" s="57"/>
      <c r="F4296" s="657">
        <v>408075163</v>
      </c>
      <c r="G4296" s="672">
        <v>611235149</v>
      </c>
      <c r="H4296" s="646">
        <v>49279</v>
      </c>
      <c r="I4296" s="646"/>
      <c r="K4296" s="57"/>
      <c r="L4296" s="57"/>
      <c r="M4296" s="638"/>
      <c r="N4296" s="638"/>
      <c r="O4296" s="57"/>
    </row>
    <row r="4297" spans="1:15">
      <c r="A4297" s="57"/>
      <c r="B4297" s="653">
        <v>47301</v>
      </c>
      <c r="C4297" s="654">
        <f t="shared" si="65"/>
        <v>9722730416</v>
      </c>
      <c r="D4297" s="57"/>
      <c r="E4297" s="57"/>
      <c r="F4297" s="657">
        <v>184040304</v>
      </c>
      <c r="G4297" s="672">
        <v>611275837</v>
      </c>
      <c r="H4297" s="646">
        <v>47726</v>
      </c>
      <c r="I4297" s="646"/>
      <c r="K4297" s="57"/>
      <c r="L4297" s="57"/>
      <c r="M4297" s="638"/>
      <c r="N4297" s="638"/>
      <c r="O4297" s="57"/>
    </row>
    <row r="4298" spans="1:15">
      <c r="A4298" s="57"/>
      <c r="B4298" s="653">
        <v>47302</v>
      </c>
      <c r="C4298" s="654">
        <f t="shared" si="65"/>
        <v>9701554924</v>
      </c>
      <c r="D4298" s="57"/>
      <c r="E4298" s="57"/>
      <c r="F4298" s="657">
        <v>162864812</v>
      </c>
      <c r="G4298" s="672">
        <v>611331730</v>
      </c>
      <c r="H4298" s="646">
        <v>45818</v>
      </c>
      <c r="I4298" s="646"/>
      <c r="K4298" s="57"/>
      <c r="L4298" s="57"/>
      <c r="M4298" s="638"/>
      <c r="N4298" s="638"/>
      <c r="O4298" s="57"/>
    </row>
    <row r="4299" spans="1:15">
      <c r="A4299" s="57"/>
      <c r="B4299" s="653">
        <v>47303</v>
      </c>
      <c r="C4299" s="654">
        <f t="shared" si="65"/>
        <v>10203105058</v>
      </c>
      <c r="D4299" s="57"/>
      <c r="E4299" s="57"/>
      <c r="F4299" s="657">
        <v>664414946</v>
      </c>
      <c r="G4299" s="672">
        <v>611434769</v>
      </c>
      <c r="H4299" s="646">
        <v>46563</v>
      </c>
      <c r="I4299" s="646"/>
      <c r="K4299" s="57"/>
      <c r="L4299" s="57"/>
      <c r="M4299" s="638"/>
      <c r="N4299" s="638"/>
      <c r="O4299" s="57"/>
    </row>
    <row r="4300" spans="1:15">
      <c r="A4300" s="57"/>
      <c r="B4300" s="653">
        <v>47304</v>
      </c>
      <c r="C4300" s="654">
        <f t="shared" si="65"/>
        <v>10187193532</v>
      </c>
      <c r="D4300" s="57"/>
      <c r="E4300" s="57"/>
      <c r="F4300" s="657">
        <v>648503420</v>
      </c>
      <c r="G4300" s="672">
        <v>611445102</v>
      </c>
      <c r="H4300" s="646">
        <v>45746</v>
      </c>
      <c r="I4300" s="646"/>
      <c r="K4300" s="57"/>
      <c r="L4300" s="57"/>
      <c r="M4300" s="638"/>
      <c r="N4300" s="638"/>
      <c r="O4300" s="57"/>
    </row>
    <row r="4301" spans="1:15">
      <c r="A4301" s="57"/>
      <c r="B4301" s="653">
        <v>47305</v>
      </c>
      <c r="C4301" s="654">
        <f t="shared" si="65"/>
        <v>9837611312</v>
      </c>
      <c r="D4301" s="57"/>
      <c r="E4301" s="57"/>
      <c r="F4301" s="657">
        <v>298921200</v>
      </c>
      <c r="G4301" s="672">
        <v>611447752</v>
      </c>
      <c r="H4301" s="646">
        <v>45183</v>
      </c>
      <c r="I4301" s="646"/>
      <c r="K4301" s="57"/>
      <c r="L4301" s="57"/>
      <c r="M4301" s="638"/>
      <c r="N4301" s="638"/>
      <c r="O4301" s="57"/>
    </row>
    <row r="4302" spans="1:15">
      <c r="A4302" s="57"/>
      <c r="B4302" s="653">
        <v>47306</v>
      </c>
      <c r="C4302" s="654">
        <f t="shared" si="65"/>
        <v>10429400737</v>
      </c>
      <c r="D4302" s="57"/>
      <c r="E4302" s="57"/>
      <c r="F4302" s="657">
        <v>890710625</v>
      </c>
      <c r="G4302" s="672">
        <v>611480651</v>
      </c>
      <c r="H4302" s="646">
        <v>43418</v>
      </c>
      <c r="I4302" s="646"/>
      <c r="K4302" s="57"/>
      <c r="L4302" s="57"/>
      <c r="M4302" s="638"/>
      <c r="N4302" s="638"/>
      <c r="O4302" s="57"/>
    </row>
    <row r="4303" spans="1:15">
      <c r="A4303" s="57"/>
      <c r="B4303" s="653">
        <v>47307</v>
      </c>
      <c r="C4303" s="654">
        <f t="shared" si="65"/>
        <v>10058168473</v>
      </c>
      <c r="D4303" s="57"/>
      <c r="E4303" s="57"/>
      <c r="F4303" s="657">
        <v>519478361</v>
      </c>
      <c r="G4303" s="672">
        <v>611640992</v>
      </c>
      <c r="H4303" s="646">
        <v>43654</v>
      </c>
      <c r="I4303" s="646"/>
      <c r="K4303" s="57"/>
      <c r="L4303" s="57"/>
      <c r="M4303" s="638"/>
      <c r="N4303" s="638"/>
      <c r="O4303" s="57"/>
    </row>
    <row r="4304" spans="1:15">
      <c r="A4304" s="57"/>
      <c r="B4304" s="653">
        <v>47308</v>
      </c>
      <c r="C4304" s="654">
        <f t="shared" si="65"/>
        <v>10256859130</v>
      </c>
      <c r="D4304" s="57"/>
      <c r="E4304" s="57"/>
      <c r="F4304" s="657">
        <v>718169018</v>
      </c>
      <c r="G4304" s="672">
        <v>611753933</v>
      </c>
      <c r="H4304" s="646">
        <v>49141</v>
      </c>
      <c r="I4304" s="646"/>
      <c r="K4304" s="57"/>
      <c r="L4304" s="57"/>
      <c r="M4304" s="638"/>
      <c r="N4304" s="638"/>
      <c r="O4304" s="57"/>
    </row>
    <row r="4305" spans="1:15">
      <c r="A4305" s="57"/>
      <c r="B4305" s="653">
        <v>47309</v>
      </c>
      <c r="C4305" s="654">
        <f t="shared" si="65"/>
        <v>10480521517</v>
      </c>
      <c r="D4305" s="57"/>
      <c r="E4305" s="57"/>
      <c r="F4305" s="657">
        <v>941831405</v>
      </c>
      <c r="G4305" s="672">
        <v>611828727</v>
      </c>
      <c r="H4305" s="646">
        <v>45391</v>
      </c>
      <c r="I4305" s="646"/>
      <c r="K4305" s="57"/>
      <c r="L4305" s="57"/>
      <c r="M4305" s="638"/>
      <c r="N4305" s="638"/>
      <c r="O4305" s="57"/>
    </row>
    <row r="4306" spans="1:15">
      <c r="A4306" s="57"/>
      <c r="B4306" s="653">
        <v>47310</v>
      </c>
      <c r="C4306" s="654">
        <f t="shared" si="65"/>
        <v>10330696058</v>
      </c>
      <c r="D4306" s="57"/>
      <c r="E4306" s="57"/>
      <c r="F4306" s="657">
        <v>792005946</v>
      </c>
      <c r="G4306" s="672">
        <v>611934868</v>
      </c>
      <c r="H4306" s="646">
        <v>48494</v>
      </c>
      <c r="I4306" s="646"/>
      <c r="K4306" s="57"/>
      <c r="L4306" s="57"/>
      <c r="M4306" s="638"/>
      <c r="N4306" s="638"/>
      <c r="O4306" s="57"/>
    </row>
    <row r="4307" spans="1:15">
      <c r="A4307" s="57"/>
      <c r="B4307" s="653">
        <v>47311</v>
      </c>
      <c r="C4307" s="654">
        <f t="shared" si="65"/>
        <v>10026933430</v>
      </c>
      <c r="D4307" s="57"/>
      <c r="E4307" s="57"/>
      <c r="F4307" s="657">
        <v>488243318</v>
      </c>
      <c r="G4307" s="672">
        <v>611941583</v>
      </c>
      <c r="H4307" s="646">
        <v>50168</v>
      </c>
      <c r="I4307" s="646"/>
      <c r="K4307" s="57"/>
      <c r="L4307" s="57"/>
      <c r="M4307" s="638"/>
      <c r="N4307" s="638"/>
      <c r="O4307" s="57"/>
    </row>
    <row r="4308" spans="1:15">
      <c r="A4308" s="57"/>
      <c r="B4308" s="653">
        <v>47312</v>
      </c>
      <c r="C4308" s="654">
        <f t="shared" si="65"/>
        <v>10331167041</v>
      </c>
      <c r="D4308" s="57"/>
      <c r="E4308" s="57"/>
      <c r="F4308" s="657">
        <v>792476929</v>
      </c>
      <c r="G4308" s="672">
        <v>612024620</v>
      </c>
      <c r="H4308" s="646">
        <v>47783</v>
      </c>
      <c r="I4308" s="646"/>
      <c r="K4308" s="57"/>
      <c r="L4308" s="57"/>
      <c r="M4308" s="638"/>
      <c r="N4308" s="638"/>
      <c r="O4308" s="57"/>
    </row>
    <row r="4309" spans="1:15">
      <c r="A4309" s="57"/>
      <c r="B4309" s="653">
        <v>47313</v>
      </c>
      <c r="C4309" s="654">
        <f t="shared" si="65"/>
        <v>10004756285</v>
      </c>
      <c r="D4309" s="57"/>
      <c r="E4309" s="57"/>
      <c r="F4309" s="657">
        <v>466066173</v>
      </c>
      <c r="G4309" s="672">
        <v>612069430</v>
      </c>
      <c r="H4309" s="646">
        <v>46562</v>
      </c>
      <c r="I4309" s="646"/>
      <c r="K4309" s="57"/>
      <c r="L4309" s="57"/>
      <c r="M4309" s="638"/>
      <c r="N4309" s="638"/>
      <c r="O4309" s="57"/>
    </row>
    <row r="4310" spans="1:15">
      <c r="A4310" s="57"/>
      <c r="B4310" s="653">
        <v>47314</v>
      </c>
      <c r="C4310" s="654">
        <f t="shared" si="65"/>
        <v>9882040217</v>
      </c>
      <c r="D4310" s="57"/>
      <c r="E4310" s="57"/>
      <c r="F4310" s="657">
        <v>343350105</v>
      </c>
      <c r="G4310" s="672">
        <v>612144395</v>
      </c>
      <c r="H4310" s="646">
        <v>45884</v>
      </c>
      <c r="I4310" s="646"/>
      <c r="K4310" s="57"/>
      <c r="L4310" s="57"/>
      <c r="M4310" s="638"/>
      <c r="N4310" s="638"/>
      <c r="O4310" s="57"/>
    </row>
    <row r="4311" spans="1:15">
      <c r="A4311" s="57"/>
      <c r="B4311" s="653">
        <v>47315</v>
      </c>
      <c r="C4311" s="654">
        <f t="shared" si="65"/>
        <v>10357720608</v>
      </c>
      <c r="D4311" s="57"/>
      <c r="E4311" s="57"/>
      <c r="F4311" s="657">
        <v>819030496</v>
      </c>
      <c r="G4311" s="672">
        <v>612225818</v>
      </c>
      <c r="H4311" s="646">
        <v>49249</v>
      </c>
      <c r="I4311" s="646"/>
      <c r="K4311" s="57"/>
      <c r="L4311" s="57"/>
      <c r="M4311" s="638"/>
      <c r="N4311" s="638"/>
      <c r="O4311" s="57"/>
    </row>
    <row r="4312" spans="1:15">
      <c r="A4312" s="57"/>
      <c r="B4312" s="653">
        <v>47316</v>
      </c>
      <c r="C4312" s="654">
        <f t="shared" si="65"/>
        <v>9932476288</v>
      </c>
      <c r="D4312" s="57"/>
      <c r="E4312" s="57"/>
      <c r="F4312" s="657">
        <v>393786176</v>
      </c>
      <c r="G4312" s="672">
        <v>612284512</v>
      </c>
      <c r="H4312" s="646">
        <v>46632</v>
      </c>
      <c r="I4312" s="646"/>
      <c r="K4312" s="57"/>
      <c r="L4312" s="57"/>
      <c r="M4312" s="638"/>
      <c r="N4312" s="638"/>
      <c r="O4312" s="57"/>
    </row>
    <row r="4313" spans="1:15">
      <c r="A4313" s="57"/>
      <c r="B4313" s="653">
        <v>47317</v>
      </c>
      <c r="C4313" s="654">
        <f t="shared" si="65"/>
        <v>10218383635</v>
      </c>
      <c r="D4313" s="57"/>
      <c r="E4313" s="57"/>
      <c r="F4313" s="657">
        <v>679693523</v>
      </c>
      <c r="G4313" s="672">
        <v>612527087</v>
      </c>
      <c r="H4313" s="646">
        <v>46850</v>
      </c>
      <c r="I4313" s="646"/>
      <c r="K4313" s="57"/>
      <c r="L4313" s="57"/>
      <c r="M4313" s="638"/>
      <c r="N4313" s="638"/>
      <c r="O4313" s="57"/>
    </row>
    <row r="4314" spans="1:15">
      <c r="A4314" s="57"/>
      <c r="B4314" s="653">
        <v>47318</v>
      </c>
      <c r="C4314" s="654">
        <f t="shared" si="65"/>
        <v>10020784268</v>
      </c>
      <c r="D4314" s="57"/>
      <c r="E4314" s="57"/>
      <c r="F4314" s="657">
        <v>482094156</v>
      </c>
      <c r="G4314" s="672">
        <v>612721405</v>
      </c>
      <c r="H4314" s="646">
        <v>47274</v>
      </c>
      <c r="I4314" s="646"/>
      <c r="K4314" s="57"/>
      <c r="L4314" s="57"/>
      <c r="M4314" s="638"/>
      <c r="N4314" s="638"/>
      <c r="O4314" s="57"/>
    </row>
    <row r="4315" spans="1:15">
      <c r="A4315" s="57"/>
      <c r="B4315" s="653">
        <v>47319</v>
      </c>
      <c r="C4315" s="654">
        <f t="shared" si="65"/>
        <v>10367711642</v>
      </c>
      <c r="D4315" s="57"/>
      <c r="E4315" s="57"/>
      <c r="F4315" s="657">
        <v>829021530</v>
      </c>
      <c r="G4315" s="672">
        <v>613227579</v>
      </c>
      <c r="H4315" s="646">
        <v>45516</v>
      </c>
      <c r="I4315" s="646"/>
      <c r="K4315" s="57"/>
      <c r="L4315" s="57"/>
      <c r="M4315" s="638"/>
      <c r="N4315" s="638"/>
      <c r="O4315" s="57"/>
    </row>
    <row r="4316" spans="1:15">
      <c r="A4316" s="57"/>
      <c r="B4316" s="653">
        <v>47320</v>
      </c>
      <c r="C4316" s="654">
        <f t="shared" si="65"/>
        <v>10251257446</v>
      </c>
      <c r="D4316" s="57"/>
      <c r="E4316" s="57"/>
      <c r="F4316" s="657">
        <v>712567334</v>
      </c>
      <c r="G4316" s="672">
        <v>613393810</v>
      </c>
      <c r="H4316" s="646">
        <v>48549</v>
      </c>
      <c r="I4316" s="646"/>
      <c r="K4316" s="57"/>
      <c r="L4316" s="57"/>
      <c r="M4316" s="638"/>
      <c r="N4316" s="638"/>
      <c r="O4316" s="57"/>
    </row>
    <row r="4317" spans="1:15">
      <c r="A4317" s="57"/>
      <c r="B4317" s="653">
        <v>47321</v>
      </c>
      <c r="C4317" s="654">
        <f t="shared" si="65"/>
        <v>10354929276</v>
      </c>
      <c r="D4317" s="57"/>
      <c r="E4317" s="57"/>
      <c r="F4317" s="657">
        <v>816239164</v>
      </c>
      <c r="G4317" s="672">
        <v>613428758</v>
      </c>
      <c r="H4317" s="646">
        <v>43296</v>
      </c>
      <c r="I4317" s="646"/>
      <c r="K4317" s="57"/>
      <c r="L4317" s="57"/>
      <c r="M4317" s="638"/>
      <c r="N4317" s="638"/>
      <c r="O4317" s="57"/>
    </row>
    <row r="4318" spans="1:15">
      <c r="A4318" s="57"/>
      <c r="B4318" s="653">
        <v>47322</v>
      </c>
      <c r="C4318" s="654">
        <f t="shared" si="65"/>
        <v>9670472581</v>
      </c>
      <c r="D4318" s="57"/>
      <c r="E4318" s="57"/>
      <c r="F4318" s="657">
        <v>131782469</v>
      </c>
      <c r="G4318" s="672">
        <v>613432909</v>
      </c>
      <c r="H4318" s="646">
        <v>48684</v>
      </c>
      <c r="I4318" s="646"/>
      <c r="K4318" s="57"/>
      <c r="L4318" s="57"/>
      <c r="M4318" s="638"/>
      <c r="N4318" s="638"/>
      <c r="O4318" s="57"/>
    </row>
    <row r="4319" spans="1:15">
      <c r="A4319" s="57"/>
      <c r="B4319" s="653">
        <v>47323</v>
      </c>
      <c r="C4319" s="654">
        <f t="shared" si="65"/>
        <v>9651780410</v>
      </c>
      <c r="D4319" s="57"/>
      <c r="E4319" s="57"/>
      <c r="F4319" s="657">
        <v>113090298</v>
      </c>
      <c r="G4319" s="672">
        <v>613456020</v>
      </c>
      <c r="H4319" s="646">
        <v>48388</v>
      </c>
      <c r="I4319" s="646"/>
      <c r="K4319" s="57"/>
      <c r="L4319" s="57"/>
      <c r="M4319" s="638"/>
      <c r="N4319" s="638"/>
      <c r="O4319" s="57"/>
    </row>
    <row r="4320" spans="1:15">
      <c r="A4320" s="57"/>
      <c r="B4320" s="653">
        <v>47324</v>
      </c>
      <c r="C4320" s="654">
        <f t="shared" ref="C4320:C4383" si="66">F4320+(F$88*28679+98765)+(G$88*6587+87654)+(E$88*9537+76543)+(J$88*5713+4528)</f>
        <v>10391924044</v>
      </c>
      <c r="D4320" s="57"/>
      <c r="E4320" s="57"/>
      <c r="F4320" s="657">
        <v>853233932</v>
      </c>
      <c r="G4320" s="672">
        <v>613476555</v>
      </c>
      <c r="H4320" s="646">
        <v>44530</v>
      </c>
      <c r="I4320" s="646"/>
      <c r="K4320" s="57"/>
      <c r="L4320" s="57"/>
      <c r="M4320" s="638"/>
      <c r="N4320" s="638"/>
      <c r="O4320" s="57"/>
    </row>
    <row r="4321" spans="1:15">
      <c r="A4321" s="57"/>
      <c r="B4321" s="653">
        <v>47325</v>
      </c>
      <c r="C4321" s="654">
        <f t="shared" si="66"/>
        <v>9716523476</v>
      </c>
      <c r="D4321" s="57"/>
      <c r="E4321" s="57"/>
      <c r="F4321" s="657">
        <v>177833364</v>
      </c>
      <c r="G4321" s="672">
        <v>613515964</v>
      </c>
      <c r="H4321" s="646">
        <v>48153</v>
      </c>
      <c r="I4321" s="646"/>
      <c r="K4321" s="57"/>
      <c r="L4321" s="57"/>
      <c r="M4321" s="638"/>
      <c r="N4321" s="638"/>
      <c r="O4321" s="57"/>
    </row>
    <row r="4322" spans="1:15">
      <c r="A4322" s="57"/>
      <c r="B4322" s="653">
        <v>47326</v>
      </c>
      <c r="C4322" s="654">
        <f t="shared" si="66"/>
        <v>10506576117</v>
      </c>
      <c r="D4322" s="57"/>
      <c r="E4322" s="57"/>
      <c r="F4322" s="657">
        <v>967886005</v>
      </c>
      <c r="G4322" s="672">
        <v>613567217</v>
      </c>
      <c r="H4322" s="646">
        <v>46654</v>
      </c>
      <c r="I4322" s="646"/>
      <c r="K4322" s="57"/>
      <c r="L4322" s="57"/>
      <c r="M4322" s="638"/>
      <c r="N4322" s="638"/>
      <c r="O4322" s="57"/>
    </row>
    <row r="4323" spans="1:15">
      <c r="A4323" s="57"/>
      <c r="B4323" s="653">
        <v>47327</v>
      </c>
      <c r="C4323" s="654">
        <f t="shared" si="66"/>
        <v>10373630599</v>
      </c>
      <c r="D4323" s="57"/>
      <c r="E4323" s="57"/>
      <c r="F4323" s="657">
        <v>834940487</v>
      </c>
      <c r="G4323" s="672">
        <v>613599693</v>
      </c>
      <c r="H4323" s="646">
        <v>49049</v>
      </c>
      <c r="I4323" s="646"/>
      <c r="K4323" s="57"/>
      <c r="L4323" s="57"/>
      <c r="M4323" s="638"/>
      <c r="N4323" s="638"/>
      <c r="O4323" s="57"/>
    </row>
    <row r="4324" spans="1:15">
      <c r="A4324" s="57"/>
      <c r="B4324" s="653">
        <v>47328</v>
      </c>
      <c r="C4324" s="654">
        <f t="shared" si="66"/>
        <v>10447331390</v>
      </c>
      <c r="D4324" s="57"/>
      <c r="E4324" s="57"/>
      <c r="F4324" s="657">
        <v>908641278</v>
      </c>
      <c r="G4324" s="672">
        <v>613878757</v>
      </c>
      <c r="H4324" s="646">
        <v>46903</v>
      </c>
      <c r="I4324" s="646"/>
      <c r="K4324" s="57"/>
      <c r="L4324" s="57"/>
      <c r="M4324" s="638"/>
      <c r="N4324" s="638"/>
      <c r="O4324" s="57"/>
    </row>
    <row r="4325" spans="1:15">
      <c r="A4325" s="57"/>
      <c r="B4325" s="653">
        <v>47329</v>
      </c>
      <c r="C4325" s="654">
        <f t="shared" si="66"/>
        <v>10315227458</v>
      </c>
      <c r="D4325" s="57"/>
      <c r="E4325" s="57"/>
      <c r="F4325" s="657">
        <v>776537346</v>
      </c>
      <c r="G4325" s="672">
        <v>613908101</v>
      </c>
      <c r="H4325" s="646">
        <v>43566</v>
      </c>
      <c r="I4325" s="646"/>
      <c r="K4325" s="57"/>
      <c r="L4325" s="57"/>
      <c r="M4325" s="638"/>
      <c r="N4325" s="638"/>
      <c r="O4325" s="57"/>
    </row>
    <row r="4326" spans="1:15">
      <c r="A4326" s="57"/>
      <c r="B4326" s="653">
        <v>47330</v>
      </c>
      <c r="C4326" s="654">
        <f t="shared" si="66"/>
        <v>10415426294</v>
      </c>
      <c r="D4326" s="57"/>
      <c r="E4326" s="57"/>
      <c r="F4326" s="657">
        <v>876736182</v>
      </c>
      <c r="G4326" s="672">
        <v>613926085</v>
      </c>
      <c r="H4326" s="646">
        <v>46541</v>
      </c>
      <c r="I4326" s="646"/>
      <c r="K4326" s="57"/>
      <c r="L4326" s="57"/>
      <c r="M4326" s="638"/>
      <c r="N4326" s="638"/>
      <c r="O4326" s="57"/>
    </row>
    <row r="4327" spans="1:15">
      <c r="A4327" s="57"/>
      <c r="B4327" s="653">
        <v>47331</v>
      </c>
      <c r="C4327" s="654">
        <f t="shared" si="66"/>
        <v>10075859400</v>
      </c>
      <c r="D4327" s="57"/>
      <c r="E4327" s="57"/>
      <c r="F4327" s="657">
        <v>537169288</v>
      </c>
      <c r="G4327" s="672">
        <v>614151763</v>
      </c>
      <c r="H4327" s="646">
        <v>45179</v>
      </c>
      <c r="I4327" s="646"/>
      <c r="K4327" s="57"/>
      <c r="L4327" s="57"/>
      <c r="M4327" s="638"/>
      <c r="N4327" s="638"/>
      <c r="O4327" s="57"/>
    </row>
    <row r="4328" spans="1:15">
      <c r="A4328" s="57"/>
      <c r="B4328" s="653">
        <v>47332</v>
      </c>
      <c r="C4328" s="654">
        <f t="shared" si="66"/>
        <v>10215200229</v>
      </c>
      <c r="D4328" s="57"/>
      <c r="E4328" s="57"/>
      <c r="F4328" s="657">
        <v>676510117</v>
      </c>
      <c r="G4328" s="672">
        <v>614345892</v>
      </c>
      <c r="H4328" s="646">
        <v>44163</v>
      </c>
      <c r="I4328" s="646"/>
      <c r="K4328" s="57"/>
      <c r="L4328" s="57"/>
      <c r="M4328" s="638"/>
      <c r="N4328" s="638"/>
      <c r="O4328" s="57"/>
    </row>
    <row r="4329" spans="1:15">
      <c r="A4329" s="57"/>
      <c r="B4329" s="653">
        <v>47333</v>
      </c>
      <c r="C4329" s="654">
        <f t="shared" si="66"/>
        <v>9739467511</v>
      </c>
      <c r="D4329" s="57"/>
      <c r="E4329" s="57"/>
      <c r="F4329" s="657">
        <v>200777399</v>
      </c>
      <c r="G4329" s="672">
        <v>614465132</v>
      </c>
      <c r="H4329" s="646">
        <v>45549</v>
      </c>
      <c r="I4329" s="646"/>
      <c r="K4329" s="57"/>
      <c r="L4329" s="57"/>
      <c r="M4329" s="638"/>
      <c r="N4329" s="638"/>
      <c r="O4329" s="57"/>
    </row>
    <row r="4330" spans="1:15">
      <c r="A4330" s="57"/>
      <c r="B4330" s="653">
        <v>47334</v>
      </c>
      <c r="C4330" s="654">
        <f t="shared" si="66"/>
        <v>9855744980</v>
      </c>
      <c r="D4330" s="57"/>
      <c r="E4330" s="57"/>
      <c r="F4330" s="657">
        <v>317054868</v>
      </c>
      <c r="G4330" s="672">
        <v>614480799</v>
      </c>
      <c r="H4330" s="646">
        <v>48037</v>
      </c>
      <c r="I4330" s="646"/>
      <c r="K4330" s="57"/>
      <c r="L4330" s="57"/>
      <c r="M4330" s="638"/>
      <c r="N4330" s="638"/>
      <c r="O4330" s="57"/>
    </row>
    <row r="4331" spans="1:15">
      <c r="A4331" s="57"/>
      <c r="B4331" s="653">
        <v>47335</v>
      </c>
      <c r="C4331" s="654">
        <f t="shared" si="66"/>
        <v>10399441655</v>
      </c>
      <c r="D4331" s="57"/>
      <c r="E4331" s="57"/>
      <c r="F4331" s="657">
        <v>860751543</v>
      </c>
      <c r="G4331" s="672">
        <v>614622251</v>
      </c>
      <c r="H4331" s="646">
        <v>45596</v>
      </c>
      <c r="I4331" s="646"/>
      <c r="K4331" s="57"/>
      <c r="L4331" s="57"/>
      <c r="M4331" s="638"/>
      <c r="N4331" s="638"/>
      <c r="O4331" s="57"/>
    </row>
    <row r="4332" spans="1:15">
      <c r="A4332" s="57"/>
      <c r="B4332" s="653">
        <v>47336</v>
      </c>
      <c r="C4332" s="654">
        <f t="shared" si="66"/>
        <v>9805299687</v>
      </c>
      <c r="D4332" s="57"/>
      <c r="E4332" s="57"/>
      <c r="F4332" s="657">
        <v>266609575</v>
      </c>
      <c r="G4332" s="672">
        <v>615174202</v>
      </c>
      <c r="H4332" s="646">
        <v>46190</v>
      </c>
      <c r="I4332" s="646"/>
      <c r="K4332" s="57"/>
      <c r="L4332" s="57"/>
      <c r="M4332" s="638"/>
      <c r="N4332" s="638"/>
      <c r="O4332" s="57"/>
    </row>
    <row r="4333" spans="1:15">
      <c r="A4333" s="57"/>
      <c r="B4333" s="653">
        <v>47337</v>
      </c>
      <c r="C4333" s="654">
        <f t="shared" si="66"/>
        <v>9797425082</v>
      </c>
      <c r="D4333" s="57"/>
      <c r="E4333" s="57"/>
      <c r="F4333" s="657">
        <v>258734970</v>
      </c>
      <c r="G4333" s="672">
        <v>615369278</v>
      </c>
      <c r="H4333" s="646">
        <v>47248</v>
      </c>
      <c r="I4333" s="646"/>
      <c r="K4333" s="57"/>
      <c r="L4333" s="57"/>
      <c r="M4333" s="638"/>
      <c r="N4333" s="638"/>
      <c r="O4333" s="57"/>
    </row>
    <row r="4334" spans="1:15">
      <c r="A4334" s="57"/>
      <c r="B4334" s="653">
        <v>47338</v>
      </c>
      <c r="C4334" s="654">
        <f t="shared" si="66"/>
        <v>9908435505</v>
      </c>
      <c r="D4334" s="57"/>
      <c r="E4334" s="57"/>
      <c r="F4334" s="657">
        <v>369745393</v>
      </c>
      <c r="G4334" s="672">
        <v>615418656</v>
      </c>
      <c r="H4334" s="646">
        <v>50377</v>
      </c>
      <c r="I4334" s="646"/>
      <c r="K4334" s="57"/>
      <c r="L4334" s="57"/>
      <c r="M4334" s="638"/>
      <c r="N4334" s="638"/>
      <c r="O4334" s="57"/>
    </row>
    <row r="4335" spans="1:15">
      <c r="A4335" s="57"/>
      <c r="B4335" s="653">
        <v>47339</v>
      </c>
      <c r="C4335" s="654">
        <f t="shared" si="66"/>
        <v>10254335747</v>
      </c>
      <c r="D4335" s="57"/>
      <c r="E4335" s="57"/>
      <c r="F4335" s="657">
        <v>715645635</v>
      </c>
      <c r="G4335" s="672">
        <v>615461333</v>
      </c>
      <c r="H4335" s="646">
        <v>45389</v>
      </c>
      <c r="I4335" s="646"/>
      <c r="K4335" s="57"/>
      <c r="L4335" s="57"/>
      <c r="M4335" s="638"/>
      <c r="N4335" s="638"/>
      <c r="O4335" s="57"/>
    </row>
    <row r="4336" spans="1:15">
      <c r="A4336" s="57"/>
      <c r="B4336" s="653">
        <v>47340</v>
      </c>
      <c r="C4336" s="654">
        <f t="shared" si="66"/>
        <v>10173850825</v>
      </c>
      <c r="D4336" s="57"/>
      <c r="E4336" s="57"/>
      <c r="F4336" s="657">
        <v>635160713</v>
      </c>
      <c r="G4336" s="672">
        <v>615567862</v>
      </c>
      <c r="H4336" s="646">
        <v>44246</v>
      </c>
      <c r="I4336" s="646"/>
      <c r="K4336" s="57"/>
      <c r="L4336" s="57"/>
      <c r="M4336" s="638"/>
      <c r="N4336" s="638"/>
      <c r="O4336" s="57"/>
    </row>
    <row r="4337" spans="1:15">
      <c r="A4337" s="57"/>
      <c r="B4337" s="653">
        <v>47341</v>
      </c>
      <c r="C4337" s="654">
        <f t="shared" si="66"/>
        <v>10235975960</v>
      </c>
      <c r="D4337" s="57"/>
      <c r="E4337" s="57"/>
      <c r="F4337" s="657">
        <v>697285848</v>
      </c>
      <c r="G4337" s="672">
        <v>615604491</v>
      </c>
      <c r="H4337" s="646">
        <v>50340</v>
      </c>
      <c r="I4337" s="646"/>
      <c r="K4337" s="57"/>
      <c r="L4337" s="57"/>
      <c r="M4337" s="638"/>
      <c r="N4337" s="638"/>
      <c r="O4337" s="57"/>
    </row>
    <row r="4338" spans="1:15">
      <c r="A4338" s="57"/>
      <c r="B4338" s="653">
        <v>47342</v>
      </c>
      <c r="C4338" s="654">
        <f t="shared" si="66"/>
        <v>10495533560</v>
      </c>
      <c r="D4338" s="57"/>
      <c r="E4338" s="57"/>
      <c r="F4338" s="657">
        <v>956843448</v>
      </c>
      <c r="G4338" s="672">
        <v>615616706</v>
      </c>
      <c r="H4338" s="646">
        <v>44229</v>
      </c>
      <c r="I4338" s="646"/>
      <c r="K4338" s="57"/>
      <c r="L4338" s="57"/>
      <c r="M4338" s="638"/>
      <c r="N4338" s="638"/>
      <c r="O4338" s="57"/>
    </row>
    <row r="4339" spans="1:15">
      <c r="A4339" s="57"/>
      <c r="B4339" s="653">
        <v>47343</v>
      </c>
      <c r="C4339" s="654">
        <f t="shared" si="66"/>
        <v>10455470843</v>
      </c>
      <c r="D4339" s="57"/>
      <c r="E4339" s="57"/>
      <c r="F4339" s="657">
        <v>916780731</v>
      </c>
      <c r="G4339" s="672">
        <v>615651732</v>
      </c>
      <c r="H4339" s="646">
        <v>49338</v>
      </c>
      <c r="I4339" s="646"/>
      <c r="K4339" s="57"/>
      <c r="L4339" s="57"/>
      <c r="M4339" s="638"/>
      <c r="N4339" s="638"/>
      <c r="O4339" s="57"/>
    </row>
    <row r="4340" spans="1:15">
      <c r="A4340" s="57"/>
      <c r="B4340" s="653">
        <v>47344</v>
      </c>
      <c r="C4340" s="654">
        <f t="shared" si="66"/>
        <v>10480183418</v>
      </c>
      <c r="D4340" s="57"/>
      <c r="E4340" s="57"/>
      <c r="F4340" s="657">
        <v>941493306</v>
      </c>
      <c r="G4340" s="672">
        <v>615692055</v>
      </c>
      <c r="H4340" s="646">
        <v>46092</v>
      </c>
      <c r="I4340" s="646"/>
      <c r="K4340" s="57"/>
      <c r="L4340" s="57"/>
      <c r="M4340" s="638"/>
      <c r="N4340" s="638"/>
      <c r="O4340" s="57"/>
    </row>
    <row r="4341" spans="1:15">
      <c r="A4341" s="57"/>
      <c r="B4341" s="653">
        <v>47345</v>
      </c>
      <c r="C4341" s="654">
        <f t="shared" si="66"/>
        <v>10058361153</v>
      </c>
      <c r="D4341" s="57"/>
      <c r="E4341" s="57"/>
      <c r="F4341" s="657">
        <v>519671041</v>
      </c>
      <c r="G4341" s="672">
        <v>615908939</v>
      </c>
      <c r="H4341" s="646">
        <v>45712</v>
      </c>
      <c r="I4341" s="646"/>
      <c r="K4341" s="57"/>
      <c r="L4341" s="57"/>
      <c r="M4341" s="638"/>
      <c r="N4341" s="638"/>
      <c r="O4341" s="57"/>
    </row>
    <row r="4342" spans="1:15">
      <c r="A4342" s="57"/>
      <c r="B4342" s="653">
        <v>47346</v>
      </c>
      <c r="C4342" s="654">
        <f t="shared" si="66"/>
        <v>10078892969</v>
      </c>
      <c r="D4342" s="57"/>
      <c r="E4342" s="57"/>
      <c r="F4342" s="657">
        <v>540202857</v>
      </c>
      <c r="G4342" s="672">
        <v>616391788</v>
      </c>
      <c r="H4342" s="646">
        <v>48230</v>
      </c>
      <c r="I4342" s="646"/>
      <c r="K4342" s="57"/>
      <c r="L4342" s="57"/>
      <c r="M4342" s="638"/>
      <c r="N4342" s="638"/>
      <c r="O4342" s="57"/>
    </row>
    <row r="4343" spans="1:15">
      <c r="A4343" s="57"/>
      <c r="B4343" s="653">
        <v>47347</v>
      </c>
      <c r="C4343" s="654">
        <f t="shared" si="66"/>
        <v>9811980420</v>
      </c>
      <c r="D4343" s="57"/>
      <c r="E4343" s="57"/>
      <c r="F4343" s="657">
        <v>273290308</v>
      </c>
      <c r="G4343" s="672">
        <v>616468991</v>
      </c>
      <c r="H4343" s="646">
        <v>47729</v>
      </c>
      <c r="I4343" s="646"/>
      <c r="K4343" s="57"/>
      <c r="L4343" s="57"/>
      <c r="M4343" s="638"/>
      <c r="N4343" s="638"/>
      <c r="O4343" s="57"/>
    </row>
    <row r="4344" spans="1:15">
      <c r="A4344" s="57"/>
      <c r="B4344" s="653">
        <v>47348</v>
      </c>
      <c r="C4344" s="654">
        <f t="shared" si="66"/>
        <v>10203409869</v>
      </c>
      <c r="D4344" s="57"/>
      <c r="E4344" s="57"/>
      <c r="F4344" s="657">
        <v>664719757</v>
      </c>
      <c r="G4344" s="672">
        <v>616497352</v>
      </c>
      <c r="H4344" s="646">
        <v>47483</v>
      </c>
      <c r="I4344" s="646"/>
      <c r="K4344" s="57"/>
      <c r="L4344" s="57"/>
      <c r="M4344" s="638"/>
      <c r="N4344" s="638"/>
      <c r="O4344" s="57"/>
    </row>
    <row r="4345" spans="1:15">
      <c r="A4345" s="57"/>
      <c r="B4345" s="653">
        <v>47349</v>
      </c>
      <c r="C4345" s="654">
        <f t="shared" si="66"/>
        <v>10101366763</v>
      </c>
      <c r="D4345" s="57"/>
      <c r="E4345" s="57"/>
      <c r="F4345" s="657">
        <v>562676651</v>
      </c>
      <c r="G4345" s="672">
        <v>616994178</v>
      </c>
      <c r="H4345" s="646">
        <v>43679</v>
      </c>
      <c r="I4345" s="646"/>
      <c r="K4345" s="57"/>
      <c r="L4345" s="57"/>
      <c r="M4345" s="638"/>
      <c r="N4345" s="638"/>
      <c r="O4345" s="57"/>
    </row>
    <row r="4346" spans="1:15">
      <c r="A4346" s="57"/>
      <c r="B4346" s="653">
        <v>47350</v>
      </c>
      <c r="C4346" s="654">
        <f t="shared" si="66"/>
        <v>10458889296</v>
      </c>
      <c r="D4346" s="57"/>
      <c r="E4346" s="57"/>
      <c r="F4346" s="657">
        <v>920199184</v>
      </c>
      <c r="G4346" s="672">
        <v>617003218</v>
      </c>
      <c r="H4346" s="646">
        <v>43590</v>
      </c>
      <c r="I4346" s="646"/>
      <c r="K4346" s="57"/>
      <c r="L4346" s="57"/>
      <c r="M4346" s="638"/>
      <c r="N4346" s="638"/>
      <c r="O4346" s="57"/>
    </row>
    <row r="4347" spans="1:15">
      <c r="A4347" s="57"/>
      <c r="B4347" s="653">
        <v>47351</v>
      </c>
      <c r="C4347" s="654">
        <f t="shared" si="66"/>
        <v>9831460561</v>
      </c>
      <c r="D4347" s="57"/>
      <c r="E4347" s="57"/>
      <c r="F4347" s="657">
        <v>292770449</v>
      </c>
      <c r="G4347" s="672">
        <v>617027057</v>
      </c>
      <c r="H4347" s="646">
        <v>48928</v>
      </c>
      <c r="I4347" s="646"/>
      <c r="K4347" s="57"/>
      <c r="L4347" s="57"/>
      <c r="M4347" s="638"/>
      <c r="N4347" s="638"/>
      <c r="O4347" s="57"/>
    </row>
    <row r="4348" spans="1:15">
      <c r="A4348" s="57"/>
      <c r="B4348" s="653">
        <v>47352</v>
      </c>
      <c r="C4348" s="654">
        <f t="shared" si="66"/>
        <v>9682725056</v>
      </c>
      <c r="D4348" s="57"/>
      <c r="E4348" s="57"/>
      <c r="F4348" s="657">
        <v>144034944</v>
      </c>
      <c r="G4348" s="672">
        <v>617119684</v>
      </c>
      <c r="H4348" s="646">
        <v>45695</v>
      </c>
      <c r="I4348" s="646"/>
      <c r="K4348" s="57"/>
      <c r="L4348" s="57"/>
      <c r="M4348" s="638"/>
      <c r="N4348" s="638"/>
      <c r="O4348" s="57"/>
    </row>
    <row r="4349" spans="1:15">
      <c r="A4349" s="57"/>
      <c r="B4349" s="653">
        <v>47353</v>
      </c>
      <c r="C4349" s="654">
        <f t="shared" si="66"/>
        <v>9705448220</v>
      </c>
      <c r="D4349" s="57"/>
      <c r="E4349" s="57"/>
      <c r="F4349" s="657">
        <v>166758108</v>
      </c>
      <c r="G4349" s="672">
        <v>617144919</v>
      </c>
      <c r="H4349" s="646">
        <v>45751</v>
      </c>
      <c r="I4349" s="646"/>
      <c r="K4349" s="57"/>
      <c r="L4349" s="57"/>
      <c r="M4349" s="638"/>
      <c r="N4349" s="638"/>
      <c r="O4349" s="57"/>
    </row>
    <row r="4350" spans="1:15">
      <c r="A4350" s="57"/>
      <c r="B4350" s="653">
        <v>47354</v>
      </c>
      <c r="C4350" s="654">
        <f t="shared" si="66"/>
        <v>10032464690</v>
      </c>
      <c r="D4350" s="57"/>
      <c r="E4350" s="57"/>
      <c r="F4350" s="657">
        <v>493774578</v>
      </c>
      <c r="G4350" s="672">
        <v>617333167</v>
      </c>
      <c r="H4350" s="646">
        <v>44354</v>
      </c>
      <c r="I4350" s="646"/>
      <c r="K4350" s="57"/>
      <c r="L4350" s="57"/>
      <c r="M4350" s="638"/>
      <c r="N4350" s="638"/>
      <c r="O4350" s="57"/>
    </row>
    <row r="4351" spans="1:15">
      <c r="A4351" s="57"/>
      <c r="B4351" s="653">
        <v>47355</v>
      </c>
      <c r="C4351" s="654">
        <f t="shared" si="66"/>
        <v>10385100470</v>
      </c>
      <c r="D4351" s="57"/>
      <c r="E4351" s="57"/>
      <c r="F4351" s="657">
        <v>846410358</v>
      </c>
      <c r="G4351" s="672">
        <v>617379469</v>
      </c>
      <c r="H4351" s="646">
        <v>44819</v>
      </c>
      <c r="I4351" s="646"/>
      <c r="K4351" s="57"/>
      <c r="L4351" s="57"/>
      <c r="M4351" s="638"/>
      <c r="N4351" s="638"/>
      <c r="O4351" s="57"/>
    </row>
    <row r="4352" spans="1:15">
      <c r="A4352" s="57"/>
      <c r="B4352" s="653">
        <v>47356</v>
      </c>
      <c r="C4352" s="654">
        <f t="shared" si="66"/>
        <v>10492828802</v>
      </c>
      <c r="D4352" s="57"/>
      <c r="E4352" s="57"/>
      <c r="F4352" s="657">
        <v>954138690</v>
      </c>
      <c r="G4352" s="672">
        <v>617778804</v>
      </c>
      <c r="H4352" s="646">
        <v>46566</v>
      </c>
      <c r="I4352" s="646"/>
      <c r="K4352" s="57"/>
      <c r="L4352" s="57"/>
      <c r="M4352" s="638"/>
      <c r="N4352" s="638"/>
      <c r="O4352" s="57"/>
    </row>
    <row r="4353" spans="1:15">
      <c r="A4353" s="57"/>
      <c r="B4353" s="653">
        <v>47357</v>
      </c>
      <c r="C4353" s="654">
        <f t="shared" si="66"/>
        <v>10276421162</v>
      </c>
      <c r="D4353" s="57"/>
      <c r="E4353" s="57"/>
      <c r="F4353" s="657">
        <v>737731050</v>
      </c>
      <c r="G4353" s="672">
        <v>617789460</v>
      </c>
      <c r="H4353" s="646">
        <v>46782</v>
      </c>
      <c r="I4353" s="646"/>
      <c r="K4353" s="57"/>
      <c r="L4353" s="57"/>
      <c r="M4353" s="638"/>
      <c r="N4353" s="638"/>
      <c r="O4353" s="57"/>
    </row>
    <row r="4354" spans="1:15">
      <c r="A4354" s="57"/>
      <c r="B4354" s="653">
        <v>47358</v>
      </c>
      <c r="C4354" s="654">
        <f t="shared" si="66"/>
        <v>10048635179</v>
      </c>
      <c r="D4354" s="57"/>
      <c r="E4354" s="57"/>
      <c r="F4354" s="657">
        <v>509945067</v>
      </c>
      <c r="G4354" s="672">
        <v>618004499</v>
      </c>
      <c r="H4354" s="646">
        <v>45922</v>
      </c>
      <c r="I4354" s="646"/>
      <c r="K4354" s="57"/>
      <c r="L4354" s="57"/>
      <c r="M4354" s="638"/>
      <c r="N4354" s="638"/>
      <c r="O4354" s="57"/>
    </row>
    <row r="4355" spans="1:15">
      <c r="A4355" s="57"/>
      <c r="B4355" s="653">
        <v>47359</v>
      </c>
      <c r="C4355" s="654">
        <f t="shared" si="66"/>
        <v>10407018343</v>
      </c>
      <c r="D4355" s="57"/>
      <c r="E4355" s="57"/>
      <c r="F4355" s="657">
        <v>868328231</v>
      </c>
      <c r="G4355" s="672">
        <v>618019860</v>
      </c>
      <c r="H4355" s="646">
        <v>48110</v>
      </c>
      <c r="I4355" s="646"/>
      <c r="K4355" s="57"/>
      <c r="L4355" s="57"/>
      <c r="M4355" s="638"/>
      <c r="N4355" s="638"/>
      <c r="O4355" s="57"/>
    </row>
    <row r="4356" spans="1:15">
      <c r="A4356" s="57"/>
      <c r="B4356" s="653">
        <v>47360</v>
      </c>
      <c r="C4356" s="654">
        <f t="shared" si="66"/>
        <v>9836488936</v>
      </c>
      <c r="D4356" s="57"/>
      <c r="E4356" s="57"/>
      <c r="F4356" s="657">
        <v>297798824</v>
      </c>
      <c r="G4356" s="672">
        <v>618118905</v>
      </c>
      <c r="H4356" s="646">
        <v>50019</v>
      </c>
      <c r="I4356" s="646"/>
      <c r="K4356" s="57"/>
      <c r="L4356" s="57"/>
      <c r="M4356" s="638"/>
      <c r="N4356" s="638"/>
      <c r="O4356" s="57"/>
    </row>
    <row r="4357" spans="1:15">
      <c r="A4357" s="57"/>
      <c r="B4357" s="653">
        <v>47361</v>
      </c>
      <c r="C4357" s="654">
        <f t="shared" si="66"/>
        <v>9882691818</v>
      </c>
      <c r="D4357" s="57"/>
      <c r="E4357" s="57"/>
      <c r="F4357" s="657">
        <v>344001706</v>
      </c>
      <c r="G4357" s="672">
        <v>618322435</v>
      </c>
      <c r="H4357" s="646">
        <v>43112</v>
      </c>
      <c r="I4357" s="646"/>
      <c r="K4357" s="57"/>
      <c r="L4357" s="57"/>
      <c r="M4357" s="638"/>
      <c r="N4357" s="638"/>
      <c r="O4357" s="57"/>
    </row>
    <row r="4358" spans="1:15">
      <c r="A4358" s="57"/>
      <c r="B4358" s="653">
        <v>47362</v>
      </c>
      <c r="C4358" s="654">
        <f t="shared" si="66"/>
        <v>9872684131</v>
      </c>
      <c r="D4358" s="57"/>
      <c r="E4358" s="57"/>
      <c r="F4358" s="657">
        <v>333994019</v>
      </c>
      <c r="G4358" s="672">
        <v>618384352</v>
      </c>
      <c r="H4358" s="646">
        <v>47073</v>
      </c>
      <c r="I4358" s="646"/>
      <c r="K4358" s="57"/>
      <c r="L4358" s="57"/>
      <c r="M4358" s="638"/>
      <c r="N4358" s="638"/>
      <c r="O4358" s="57"/>
    </row>
    <row r="4359" spans="1:15">
      <c r="A4359" s="57"/>
      <c r="B4359" s="653">
        <v>47363</v>
      </c>
      <c r="C4359" s="654">
        <f t="shared" si="66"/>
        <v>9924593420</v>
      </c>
      <c r="D4359" s="57"/>
      <c r="E4359" s="57"/>
      <c r="F4359" s="657">
        <v>385903308</v>
      </c>
      <c r="G4359" s="672">
        <v>618708529</v>
      </c>
      <c r="H4359" s="646">
        <v>48097</v>
      </c>
      <c r="I4359" s="646"/>
      <c r="K4359" s="57"/>
      <c r="L4359" s="57"/>
      <c r="M4359" s="638"/>
      <c r="N4359" s="638"/>
      <c r="O4359" s="57"/>
    </row>
    <row r="4360" spans="1:15">
      <c r="A4360" s="57"/>
      <c r="B4360" s="653">
        <v>47364</v>
      </c>
      <c r="C4360" s="654">
        <f t="shared" si="66"/>
        <v>10364257123</v>
      </c>
      <c r="D4360" s="57"/>
      <c r="E4360" s="57"/>
      <c r="F4360" s="657">
        <v>825567011</v>
      </c>
      <c r="G4360" s="672">
        <v>619046818</v>
      </c>
      <c r="H4360" s="646">
        <v>45914</v>
      </c>
      <c r="I4360" s="646"/>
      <c r="K4360" s="57"/>
      <c r="L4360" s="57"/>
      <c r="M4360" s="638"/>
      <c r="N4360" s="638"/>
      <c r="O4360" s="57"/>
    </row>
    <row r="4361" spans="1:15">
      <c r="A4361" s="57"/>
      <c r="B4361" s="653">
        <v>47365</v>
      </c>
      <c r="C4361" s="654">
        <f t="shared" si="66"/>
        <v>10370146364</v>
      </c>
      <c r="D4361" s="57"/>
      <c r="E4361" s="57"/>
      <c r="F4361" s="657">
        <v>831456252</v>
      </c>
      <c r="G4361" s="672">
        <v>619438178</v>
      </c>
      <c r="H4361" s="646">
        <v>47097</v>
      </c>
      <c r="I4361" s="646"/>
      <c r="K4361" s="57"/>
      <c r="L4361" s="57"/>
      <c r="M4361" s="638"/>
      <c r="N4361" s="638"/>
      <c r="O4361" s="57"/>
    </row>
    <row r="4362" spans="1:15">
      <c r="A4362" s="57"/>
      <c r="B4362" s="653">
        <v>47366</v>
      </c>
      <c r="C4362" s="654">
        <f t="shared" si="66"/>
        <v>10062392381</v>
      </c>
      <c r="D4362" s="57"/>
      <c r="E4362" s="57"/>
      <c r="F4362" s="657">
        <v>523702269</v>
      </c>
      <c r="G4362" s="672">
        <v>619446308</v>
      </c>
      <c r="H4362" s="646">
        <v>43086</v>
      </c>
      <c r="I4362" s="646"/>
      <c r="K4362" s="57"/>
      <c r="L4362" s="57"/>
      <c r="M4362" s="638"/>
      <c r="N4362" s="638"/>
      <c r="O4362" s="57"/>
    </row>
    <row r="4363" spans="1:15">
      <c r="A4363" s="57"/>
      <c r="B4363" s="653">
        <v>47367</v>
      </c>
      <c r="C4363" s="654">
        <f t="shared" si="66"/>
        <v>9873229748</v>
      </c>
      <c r="D4363" s="57"/>
      <c r="E4363" s="57"/>
      <c r="F4363" s="657">
        <v>334539636</v>
      </c>
      <c r="G4363" s="672">
        <v>619458601</v>
      </c>
      <c r="H4363" s="646">
        <v>48886</v>
      </c>
      <c r="I4363" s="646"/>
      <c r="K4363" s="57"/>
      <c r="L4363" s="57"/>
      <c r="M4363" s="638"/>
      <c r="N4363" s="638"/>
      <c r="O4363" s="57"/>
    </row>
    <row r="4364" spans="1:15">
      <c r="A4364" s="57"/>
      <c r="B4364" s="653">
        <v>47368</v>
      </c>
      <c r="C4364" s="654">
        <f t="shared" si="66"/>
        <v>9920157814</v>
      </c>
      <c r="D4364" s="57"/>
      <c r="E4364" s="57"/>
      <c r="F4364" s="657">
        <v>381467702</v>
      </c>
      <c r="G4364" s="672">
        <v>619669337</v>
      </c>
      <c r="H4364" s="646">
        <v>49826</v>
      </c>
      <c r="I4364" s="646"/>
      <c r="K4364" s="57"/>
      <c r="L4364" s="57"/>
      <c r="M4364" s="638"/>
      <c r="N4364" s="638"/>
      <c r="O4364" s="57"/>
    </row>
    <row r="4365" spans="1:15">
      <c r="A4365" s="57"/>
      <c r="B4365" s="653">
        <v>47369</v>
      </c>
      <c r="C4365" s="654">
        <f t="shared" si="66"/>
        <v>9737183243</v>
      </c>
      <c r="D4365" s="57"/>
      <c r="E4365" s="57"/>
      <c r="F4365" s="657">
        <v>198493131</v>
      </c>
      <c r="G4365" s="672">
        <v>619775224</v>
      </c>
      <c r="H4365" s="646">
        <v>48067</v>
      </c>
      <c r="I4365" s="646"/>
      <c r="K4365" s="57"/>
      <c r="L4365" s="57"/>
      <c r="M4365" s="638"/>
      <c r="N4365" s="638"/>
      <c r="O4365" s="57"/>
    </row>
    <row r="4366" spans="1:15">
      <c r="A4366" s="57"/>
      <c r="B4366" s="653">
        <v>47370</v>
      </c>
      <c r="C4366" s="654">
        <f t="shared" si="66"/>
        <v>9951487535</v>
      </c>
      <c r="D4366" s="57"/>
      <c r="E4366" s="57"/>
      <c r="F4366" s="657">
        <v>412797423</v>
      </c>
      <c r="G4366" s="672">
        <v>619795785</v>
      </c>
      <c r="H4366" s="646">
        <v>47225</v>
      </c>
      <c r="I4366" s="646"/>
      <c r="K4366" s="57"/>
      <c r="L4366" s="57"/>
      <c r="M4366" s="638"/>
      <c r="N4366" s="638"/>
      <c r="O4366" s="57"/>
    </row>
    <row r="4367" spans="1:15">
      <c r="A4367" s="57"/>
      <c r="B4367" s="653">
        <v>47371</v>
      </c>
      <c r="C4367" s="654">
        <f t="shared" si="66"/>
        <v>9919089822</v>
      </c>
      <c r="D4367" s="57"/>
      <c r="E4367" s="57"/>
      <c r="F4367" s="657">
        <v>380399710</v>
      </c>
      <c r="G4367" s="672">
        <v>619870592</v>
      </c>
      <c r="H4367" s="646">
        <v>44425</v>
      </c>
      <c r="I4367" s="646"/>
      <c r="K4367" s="57"/>
      <c r="L4367" s="57"/>
      <c r="M4367" s="638"/>
      <c r="N4367" s="638"/>
      <c r="O4367" s="57"/>
    </row>
    <row r="4368" spans="1:15">
      <c r="A4368" s="57"/>
      <c r="B4368" s="653">
        <v>47372</v>
      </c>
      <c r="C4368" s="654">
        <f t="shared" si="66"/>
        <v>10363628586</v>
      </c>
      <c r="D4368" s="57"/>
      <c r="E4368" s="57"/>
      <c r="F4368" s="657">
        <v>824938474</v>
      </c>
      <c r="G4368" s="672">
        <v>619961403</v>
      </c>
      <c r="H4368" s="646">
        <v>43146</v>
      </c>
      <c r="I4368" s="646"/>
      <c r="K4368" s="57"/>
      <c r="L4368" s="57"/>
      <c r="M4368" s="638"/>
      <c r="N4368" s="638"/>
      <c r="O4368" s="57"/>
    </row>
    <row r="4369" spans="1:15">
      <c r="A4369" s="57"/>
      <c r="B4369" s="653">
        <v>47373</v>
      </c>
      <c r="C4369" s="654">
        <f t="shared" si="66"/>
        <v>10003364653</v>
      </c>
      <c r="D4369" s="57"/>
      <c r="E4369" s="57"/>
      <c r="F4369" s="657">
        <v>464674541</v>
      </c>
      <c r="G4369" s="672">
        <v>620282785</v>
      </c>
      <c r="H4369" s="646">
        <v>43938</v>
      </c>
      <c r="I4369" s="646"/>
      <c r="K4369" s="57"/>
      <c r="L4369" s="57"/>
      <c r="M4369" s="638"/>
      <c r="N4369" s="638"/>
      <c r="O4369" s="57"/>
    </row>
    <row r="4370" spans="1:15">
      <c r="A4370" s="57"/>
      <c r="B4370" s="653">
        <v>47374</v>
      </c>
      <c r="C4370" s="654">
        <f t="shared" si="66"/>
        <v>9710348543</v>
      </c>
      <c r="D4370" s="57"/>
      <c r="E4370" s="57"/>
      <c r="F4370" s="657">
        <v>171658431</v>
      </c>
      <c r="G4370" s="672">
        <v>620733725</v>
      </c>
      <c r="H4370" s="646">
        <v>49478</v>
      </c>
      <c r="I4370" s="646"/>
      <c r="K4370" s="57"/>
      <c r="L4370" s="57"/>
      <c r="M4370" s="638"/>
      <c r="N4370" s="638"/>
      <c r="O4370" s="57"/>
    </row>
    <row r="4371" spans="1:15">
      <c r="A4371" s="57"/>
      <c r="B4371" s="653">
        <v>47375</v>
      </c>
      <c r="C4371" s="654">
        <f t="shared" si="66"/>
        <v>9712452918</v>
      </c>
      <c r="D4371" s="57"/>
      <c r="E4371" s="57"/>
      <c r="F4371" s="657">
        <v>173762806</v>
      </c>
      <c r="G4371" s="672">
        <v>620787701</v>
      </c>
      <c r="H4371" s="646">
        <v>50282</v>
      </c>
      <c r="I4371" s="646"/>
      <c r="K4371" s="57"/>
      <c r="L4371" s="57"/>
      <c r="M4371" s="638"/>
      <c r="N4371" s="638"/>
      <c r="O4371" s="57"/>
    </row>
    <row r="4372" spans="1:15">
      <c r="A4372" s="57"/>
      <c r="B4372" s="653">
        <v>47376</v>
      </c>
      <c r="C4372" s="654">
        <f t="shared" si="66"/>
        <v>9943078512</v>
      </c>
      <c r="D4372" s="57"/>
      <c r="E4372" s="57"/>
      <c r="F4372" s="657">
        <v>404388400</v>
      </c>
      <c r="G4372" s="672">
        <v>621059844</v>
      </c>
      <c r="H4372" s="646">
        <v>43182</v>
      </c>
      <c r="I4372" s="646"/>
      <c r="K4372" s="57"/>
      <c r="L4372" s="57"/>
      <c r="M4372" s="638"/>
      <c r="N4372" s="638"/>
      <c r="O4372" s="57"/>
    </row>
    <row r="4373" spans="1:15">
      <c r="A4373" s="57"/>
      <c r="B4373" s="653">
        <v>47377</v>
      </c>
      <c r="C4373" s="654">
        <f t="shared" si="66"/>
        <v>9853893783</v>
      </c>
      <c r="D4373" s="57"/>
      <c r="E4373" s="57"/>
      <c r="F4373" s="657">
        <v>315203671</v>
      </c>
      <c r="G4373" s="672">
        <v>621104607</v>
      </c>
      <c r="H4373" s="646">
        <v>49777</v>
      </c>
      <c r="I4373" s="646"/>
      <c r="K4373" s="57"/>
      <c r="L4373" s="57"/>
      <c r="M4373" s="638"/>
      <c r="N4373" s="638"/>
      <c r="O4373" s="57"/>
    </row>
    <row r="4374" spans="1:15">
      <c r="A4374" s="57"/>
      <c r="B4374" s="653">
        <v>47378</v>
      </c>
      <c r="C4374" s="654">
        <f t="shared" si="66"/>
        <v>10126348486</v>
      </c>
      <c r="D4374" s="57"/>
      <c r="E4374" s="57"/>
      <c r="F4374" s="657">
        <v>587658374</v>
      </c>
      <c r="G4374" s="672">
        <v>621479469</v>
      </c>
      <c r="H4374" s="646">
        <v>47059</v>
      </c>
      <c r="I4374" s="646"/>
      <c r="K4374" s="57"/>
      <c r="L4374" s="57"/>
      <c r="M4374" s="638"/>
      <c r="N4374" s="638"/>
      <c r="O4374" s="57"/>
    </row>
    <row r="4375" spans="1:15">
      <c r="A4375" s="57"/>
      <c r="B4375" s="653">
        <v>47379</v>
      </c>
      <c r="C4375" s="654">
        <f t="shared" si="66"/>
        <v>9820061443</v>
      </c>
      <c r="D4375" s="57"/>
      <c r="E4375" s="57"/>
      <c r="F4375" s="657">
        <v>281371331</v>
      </c>
      <c r="G4375" s="672">
        <v>621722060</v>
      </c>
      <c r="H4375" s="646">
        <v>45909</v>
      </c>
      <c r="I4375" s="646"/>
      <c r="K4375" s="57"/>
      <c r="L4375" s="57"/>
      <c r="M4375" s="638"/>
      <c r="N4375" s="638"/>
      <c r="O4375" s="57"/>
    </row>
    <row r="4376" spans="1:15">
      <c r="A4376" s="57"/>
      <c r="B4376" s="653">
        <v>47380</v>
      </c>
      <c r="C4376" s="654">
        <f t="shared" si="66"/>
        <v>9675616228</v>
      </c>
      <c r="D4376" s="57"/>
      <c r="E4376" s="57"/>
      <c r="F4376" s="657">
        <v>136926116</v>
      </c>
      <c r="G4376" s="672">
        <v>621748488</v>
      </c>
      <c r="H4376" s="646">
        <v>45852</v>
      </c>
      <c r="I4376" s="646"/>
      <c r="K4376" s="57"/>
      <c r="L4376" s="57"/>
      <c r="M4376" s="638"/>
      <c r="N4376" s="638"/>
      <c r="O4376" s="57"/>
    </row>
    <row r="4377" spans="1:15">
      <c r="A4377" s="57"/>
      <c r="B4377" s="653">
        <v>47381</v>
      </c>
      <c r="C4377" s="654">
        <f t="shared" si="66"/>
        <v>10439379239</v>
      </c>
      <c r="D4377" s="57"/>
      <c r="E4377" s="57"/>
      <c r="F4377" s="657">
        <v>900689127</v>
      </c>
      <c r="G4377" s="672">
        <v>621859836</v>
      </c>
      <c r="H4377" s="646">
        <v>46908</v>
      </c>
      <c r="I4377" s="646"/>
      <c r="K4377" s="57"/>
      <c r="L4377" s="57"/>
      <c r="M4377" s="638"/>
      <c r="N4377" s="638"/>
      <c r="O4377" s="57"/>
    </row>
    <row r="4378" spans="1:15">
      <c r="A4378" s="57"/>
      <c r="B4378" s="653">
        <v>47382</v>
      </c>
      <c r="C4378" s="654">
        <f t="shared" si="66"/>
        <v>10032513264</v>
      </c>
      <c r="D4378" s="57"/>
      <c r="E4378" s="57"/>
      <c r="F4378" s="657">
        <v>493823152</v>
      </c>
      <c r="G4378" s="672">
        <v>622059454</v>
      </c>
      <c r="H4378" s="646">
        <v>45870</v>
      </c>
      <c r="I4378" s="646"/>
      <c r="K4378" s="57"/>
      <c r="L4378" s="57"/>
      <c r="M4378" s="638"/>
      <c r="N4378" s="638"/>
      <c r="O4378" s="57"/>
    </row>
    <row r="4379" spans="1:15">
      <c r="A4379" s="57"/>
      <c r="B4379" s="653">
        <v>47383</v>
      </c>
      <c r="C4379" s="654">
        <f t="shared" si="66"/>
        <v>10416146461</v>
      </c>
      <c r="D4379" s="57"/>
      <c r="E4379" s="57"/>
      <c r="F4379" s="657">
        <v>877456349</v>
      </c>
      <c r="G4379" s="672">
        <v>622236986</v>
      </c>
      <c r="H4379" s="646">
        <v>49468</v>
      </c>
      <c r="I4379" s="646"/>
      <c r="K4379" s="57"/>
      <c r="L4379" s="57"/>
      <c r="M4379" s="638"/>
      <c r="N4379" s="638"/>
      <c r="O4379" s="57"/>
    </row>
    <row r="4380" spans="1:15">
      <c r="A4380" s="57"/>
      <c r="B4380" s="653">
        <v>47384</v>
      </c>
      <c r="C4380" s="654">
        <f t="shared" si="66"/>
        <v>10461952461</v>
      </c>
      <c r="D4380" s="57"/>
      <c r="E4380" s="57"/>
      <c r="F4380" s="657">
        <v>923262349</v>
      </c>
      <c r="G4380" s="672">
        <v>622532183</v>
      </c>
      <c r="H4380" s="646">
        <v>43397</v>
      </c>
      <c r="I4380" s="646"/>
      <c r="K4380" s="57"/>
      <c r="L4380" s="57"/>
      <c r="M4380" s="638"/>
      <c r="N4380" s="638"/>
      <c r="O4380" s="57"/>
    </row>
    <row r="4381" spans="1:15">
      <c r="A4381" s="57"/>
      <c r="B4381" s="653">
        <v>47385</v>
      </c>
      <c r="C4381" s="654">
        <f t="shared" si="66"/>
        <v>10464539421</v>
      </c>
      <c r="D4381" s="57"/>
      <c r="E4381" s="57"/>
      <c r="F4381" s="657">
        <v>925849309</v>
      </c>
      <c r="G4381" s="672">
        <v>622596335</v>
      </c>
      <c r="H4381" s="646">
        <v>50004</v>
      </c>
      <c r="I4381" s="646"/>
      <c r="K4381" s="57"/>
      <c r="L4381" s="57"/>
      <c r="M4381" s="638"/>
      <c r="N4381" s="638"/>
      <c r="O4381" s="57"/>
    </row>
    <row r="4382" spans="1:15">
      <c r="A4382" s="57"/>
      <c r="B4382" s="653">
        <v>47386</v>
      </c>
      <c r="C4382" s="654">
        <f t="shared" si="66"/>
        <v>10492156688</v>
      </c>
      <c r="D4382" s="57"/>
      <c r="E4382" s="57"/>
      <c r="F4382" s="657">
        <v>953466576</v>
      </c>
      <c r="G4382" s="672">
        <v>622645335</v>
      </c>
      <c r="H4382" s="646">
        <v>46482</v>
      </c>
      <c r="I4382" s="646"/>
      <c r="K4382" s="57"/>
      <c r="L4382" s="57"/>
      <c r="M4382" s="638"/>
      <c r="N4382" s="638"/>
      <c r="O4382" s="57"/>
    </row>
    <row r="4383" spans="1:15">
      <c r="A4383" s="57"/>
      <c r="B4383" s="653">
        <v>47387</v>
      </c>
      <c r="C4383" s="654">
        <f t="shared" si="66"/>
        <v>10194407173</v>
      </c>
      <c r="D4383" s="57"/>
      <c r="E4383" s="57"/>
      <c r="F4383" s="657">
        <v>655717061</v>
      </c>
      <c r="G4383" s="672">
        <v>622713637</v>
      </c>
      <c r="H4383" s="646">
        <v>49071</v>
      </c>
      <c r="I4383" s="646"/>
      <c r="K4383" s="57"/>
      <c r="L4383" s="57"/>
      <c r="M4383" s="638"/>
      <c r="N4383" s="638"/>
      <c r="O4383" s="57"/>
    </row>
    <row r="4384" spans="1:15">
      <c r="A4384" s="57"/>
      <c r="B4384" s="653">
        <v>47388</v>
      </c>
      <c r="C4384" s="654">
        <f t="shared" ref="C4384:C4447" si="67">F4384+(F$88*28679+98765)+(G$88*6587+87654)+(E$88*9537+76543)+(J$88*5713+4528)</f>
        <v>9879803871</v>
      </c>
      <c r="D4384" s="57"/>
      <c r="E4384" s="57"/>
      <c r="F4384" s="657">
        <v>341113759</v>
      </c>
      <c r="G4384" s="672">
        <v>622870047</v>
      </c>
      <c r="H4384" s="646">
        <v>47915</v>
      </c>
      <c r="I4384" s="646"/>
      <c r="K4384" s="57"/>
      <c r="L4384" s="57"/>
      <c r="M4384" s="638"/>
      <c r="N4384" s="638"/>
      <c r="O4384" s="57"/>
    </row>
    <row r="4385" spans="1:15">
      <c r="A4385" s="57"/>
      <c r="B4385" s="653">
        <v>47389</v>
      </c>
      <c r="C4385" s="654">
        <f t="shared" si="67"/>
        <v>10098811326</v>
      </c>
      <c r="D4385" s="57"/>
      <c r="E4385" s="57"/>
      <c r="F4385" s="657">
        <v>560121214</v>
      </c>
      <c r="G4385" s="672">
        <v>623008402</v>
      </c>
      <c r="H4385" s="646">
        <v>47162</v>
      </c>
      <c r="I4385" s="646"/>
      <c r="K4385" s="57"/>
      <c r="L4385" s="57"/>
      <c r="M4385" s="638"/>
      <c r="N4385" s="638"/>
      <c r="O4385" s="57"/>
    </row>
    <row r="4386" spans="1:15">
      <c r="A4386" s="57"/>
      <c r="B4386" s="653">
        <v>47390</v>
      </c>
      <c r="C4386" s="654">
        <f t="shared" si="67"/>
        <v>9971829979</v>
      </c>
      <c r="D4386" s="57"/>
      <c r="E4386" s="57"/>
      <c r="F4386" s="657">
        <v>433139867</v>
      </c>
      <c r="G4386" s="672">
        <v>623206656</v>
      </c>
      <c r="H4386" s="646">
        <v>46409</v>
      </c>
      <c r="I4386" s="646"/>
      <c r="K4386" s="57"/>
      <c r="L4386" s="57"/>
      <c r="M4386" s="638"/>
      <c r="N4386" s="638"/>
      <c r="O4386" s="57"/>
    </row>
    <row r="4387" spans="1:15">
      <c r="A4387" s="57"/>
      <c r="B4387" s="653">
        <v>47391</v>
      </c>
      <c r="C4387" s="654">
        <f t="shared" si="67"/>
        <v>10452557639</v>
      </c>
      <c r="D4387" s="57"/>
      <c r="E4387" s="57"/>
      <c r="F4387" s="657">
        <v>913867527</v>
      </c>
      <c r="G4387" s="672">
        <v>623303846</v>
      </c>
      <c r="H4387" s="646">
        <v>47765</v>
      </c>
      <c r="I4387" s="646"/>
      <c r="K4387" s="57"/>
      <c r="L4387" s="57"/>
      <c r="M4387" s="638"/>
      <c r="N4387" s="638"/>
      <c r="O4387" s="57"/>
    </row>
    <row r="4388" spans="1:15">
      <c r="A4388" s="57"/>
      <c r="B4388" s="653">
        <v>47392</v>
      </c>
      <c r="C4388" s="654">
        <f t="shared" si="67"/>
        <v>10257568636</v>
      </c>
      <c r="D4388" s="57"/>
      <c r="E4388" s="57"/>
      <c r="F4388" s="657">
        <v>718878524</v>
      </c>
      <c r="G4388" s="672">
        <v>623401218</v>
      </c>
      <c r="H4388" s="646">
        <v>44327</v>
      </c>
      <c r="I4388" s="646"/>
      <c r="K4388" s="57"/>
      <c r="L4388" s="57"/>
      <c r="M4388" s="638"/>
      <c r="N4388" s="638"/>
      <c r="O4388" s="57"/>
    </row>
    <row r="4389" spans="1:15">
      <c r="A4389" s="57"/>
      <c r="B4389" s="653">
        <v>47393</v>
      </c>
      <c r="C4389" s="654">
        <f t="shared" si="67"/>
        <v>10091425457</v>
      </c>
      <c r="D4389" s="57"/>
      <c r="E4389" s="57"/>
      <c r="F4389" s="657">
        <v>552735345</v>
      </c>
      <c r="G4389" s="672">
        <v>623499901</v>
      </c>
      <c r="H4389" s="646">
        <v>49339</v>
      </c>
      <c r="I4389" s="646"/>
      <c r="K4389" s="57"/>
      <c r="L4389" s="57"/>
      <c r="M4389" s="638"/>
      <c r="N4389" s="638"/>
      <c r="O4389" s="57"/>
    </row>
    <row r="4390" spans="1:15">
      <c r="A4390" s="57"/>
      <c r="B4390" s="653">
        <v>47394</v>
      </c>
      <c r="C4390" s="654">
        <f t="shared" si="67"/>
        <v>9971723240</v>
      </c>
      <c r="D4390" s="57"/>
      <c r="E4390" s="57"/>
      <c r="F4390" s="657">
        <v>433033128</v>
      </c>
      <c r="G4390" s="672">
        <v>623594192</v>
      </c>
      <c r="H4390" s="646">
        <v>44218</v>
      </c>
      <c r="I4390" s="646"/>
      <c r="K4390" s="57"/>
      <c r="L4390" s="57"/>
      <c r="M4390" s="638"/>
      <c r="N4390" s="638"/>
      <c r="O4390" s="57"/>
    </row>
    <row r="4391" spans="1:15">
      <c r="A4391" s="57"/>
      <c r="B4391" s="653">
        <v>47395</v>
      </c>
      <c r="C4391" s="654">
        <f t="shared" si="67"/>
        <v>10503755372</v>
      </c>
      <c r="D4391" s="57"/>
      <c r="E4391" s="57"/>
      <c r="F4391" s="657">
        <v>965065260</v>
      </c>
      <c r="G4391" s="672">
        <v>623721212</v>
      </c>
      <c r="H4391" s="646">
        <v>47128</v>
      </c>
      <c r="I4391" s="646"/>
      <c r="K4391" s="57"/>
      <c r="L4391" s="57"/>
      <c r="M4391" s="638"/>
      <c r="N4391" s="638"/>
      <c r="O4391" s="57"/>
    </row>
    <row r="4392" spans="1:15">
      <c r="A4392" s="57"/>
      <c r="B4392" s="653">
        <v>47396</v>
      </c>
      <c r="C4392" s="654">
        <f t="shared" si="67"/>
        <v>10311231745</v>
      </c>
      <c r="D4392" s="57"/>
      <c r="E4392" s="57"/>
      <c r="F4392" s="657">
        <v>772541633</v>
      </c>
      <c r="G4392" s="672">
        <v>623905334</v>
      </c>
      <c r="H4392" s="646">
        <v>46012</v>
      </c>
      <c r="I4392" s="646"/>
      <c r="K4392" s="57"/>
      <c r="L4392" s="57"/>
      <c r="M4392" s="638"/>
      <c r="N4392" s="638"/>
      <c r="O4392" s="57"/>
    </row>
    <row r="4393" spans="1:15">
      <c r="A4393" s="57"/>
      <c r="B4393" s="653">
        <v>47397</v>
      </c>
      <c r="C4393" s="654">
        <f t="shared" si="67"/>
        <v>10348983230</v>
      </c>
      <c r="D4393" s="57"/>
      <c r="E4393" s="57"/>
      <c r="F4393" s="657">
        <v>810293118</v>
      </c>
      <c r="G4393" s="672">
        <v>624018286</v>
      </c>
      <c r="H4393" s="646">
        <v>43893</v>
      </c>
      <c r="I4393" s="646"/>
      <c r="K4393" s="57"/>
      <c r="L4393" s="57"/>
      <c r="M4393" s="638"/>
      <c r="N4393" s="638"/>
      <c r="O4393" s="57"/>
    </row>
    <row r="4394" spans="1:15">
      <c r="A4394" s="57"/>
      <c r="B4394" s="653">
        <v>47398</v>
      </c>
      <c r="C4394" s="654">
        <f t="shared" si="67"/>
        <v>10430677250</v>
      </c>
      <c r="D4394" s="57"/>
      <c r="E4394" s="57"/>
      <c r="F4394" s="657">
        <v>891987138</v>
      </c>
      <c r="G4394" s="672">
        <v>624087944</v>
      </c>
      <c r="H4394" s="646">
        <v>44594</v>
      </c>
      <c r="I4394" s="646"/>
      <c r="K4394" s="57"/>
      <c r="L4394" s="57"/>
      <c r="M4394" s="638"/>
      <c r="N4394" s="638"/>
      <c r="O4394" s="57"/>
    </row>
    <row r="4395" spans="1:15">
      <c r="A4395" s="57"/>
      <c r="B4395" s="653">
        <v>47399</v>
      </c>
      <c r="C4395" s="654">
        <f t="shared" si="67"/>
        <v>10139037128</v>
      </c>
      <c r="D4395" s="57"/>
      <c r="E4395" s="57"/>
      <c r="F4395" s="657">
        <v>600347016</v>
      </c>
      <c r="G4395" s="672">
        <v>624247622</v>
      </c>
      <c r="H4395" s="646">
        <v>47181</v>
      </c>
      <c r="I4395" s="646"/>
      <c r="K4395" s="57"/>
      <c r="L4395" s="57"/>
      <c r="M4395" s="638"/>
      <c r="N4395" s="638"/>
      <c r="O4395" s="57"/>
    </row>
    <row r="4396" spans="1:15">
      <c r="A4396" s="57"/>
      <c r="B4396" s="653">
        <v>47400</v>
      </c>
      <c r="C4396" s="654">
        <f t="shared" si="67"/>
        <v>9994435587</v>
      </c>
      <c r="D4396" s="57"/>
      <c r="E4396" s="57"/>
      <c r="F4396" s="657">
        <v>455745475</v>
      </c>
      <c r="G4396" s="672">
        <v>624399450</v>
      </c>
      <c r="H4396" s="646">
        <v>47828</v>
      </c>
      <c r="I4396" s="646"/>
      <c r="K4396" s="57"/>
      <c r="L4396" s="57"/>
      <c r="M4396" s="638"/>
      <c r="N4396" s="638"/>
      <c r="O4396" s="57"/>
    </row>
    <row r="4397" spans="1:15">
      <c r="A4397" s="57"/>
      <c r="B4397" s="653">
        <v>47401</v>
      </c>
      <c r="C4397" s="654">
        <f t="shared" si="67"/>
        <v>10409878604</v>
      </c>
      <c r="D4397" s="57"/>
      <c r="E4397" s="57"/>
      <c r="F4397" s="657">
        <v>871188492</v>
      </c>
      <c r="G4397" s="672">
        <v>624511445</v>
      </c>
      <c r="H4397" s="646">
        <v>43078</v>
      </c>
      <c r="I4397" s="646"/>
      <c r="K4397" s="57"/>
      <c r="L4397" s="57"/>
      <c r="M4397" s="638"/>
      <c r="N4397" s="638"/>
      <c r="O4397" s="57"/>
    </row>
    <row r="4398" spans="1:15">
      <c r="A4398" s="57"/>
      <c r="B4398" s="653">
        <v>47402</v>
      </c>
      <c r="C4398" s="654">
        <f t="shared" si="67"/>
        <v>10258227737</v>
      </c>
      <c r="D4398" s="57"/>
      <c r="E4398" s="57"/>
      <c r="F4398" s="657">
        <v>719537625</v>
      </c>
      <c r="G4398" s="672">
        <v>624868066</v>
      </c>
      <c r="H4398" s="646">
        <v>48961</v>
      </c>
      <c r="I4398" s="646"/>
      <c r="K4398" s="57"/>
      <c r="L4398" s="57"/>
      <c r="M4398" s="638"/>
      <c r="N4398" s="638"/>
      <c r="O4398" s="57"/>
    </row>
    <row r="4399" spans="1:15">
      <c r="A4399" s="57"/>
      <c r="B4399" s="653">
        <v>47403</v>
      </c>
      <c r="C4399" s="654">
        <f t="shared" si="67"/>
        <v>10282366755</v>
      </c>
      <c r="D4399" s="57"/>
      <c r="E4399" s="57"/>
      <c r="F4399" s="657">
        <v>743676643</v>
      </c>
      <c r="G4399" s="672">
        <v>624934312</v>
      </c>
      <c r="H4399" s="646">
        <v>43572</v>
      </c>
      <c r="I4399" s="646"/>
      <c r="K4399" s="57"/>
      <c r="L4399" s="57"/>
      <c r="M4399" s="638"/>
      <c r="N4399" s="638"/>
      <c r="O4399" s="57"/>
    </row>
    <row r="4400" spans="1:15">
      <c r="A4400" s="57"/>
      <c r="B4400" s="653">
        <v>47404</v>
      </c>
      <c r="C4400" s="654">
        <f t="shared" si="67"/>
        <v>9812678816</v>
      </c>
      <c r="D4400" s="57"/>
      <c r="E4400" s="57"/>
      <c r="F4400" s="657">
        <v>273988704</v>
      </c>
      <c r="G4400" s="672">
        <v>625282360</v>
      </c>
      <c r="H4400" s="646">
        <v>48336</v>
      </c>
      <c r="I4400" s="646"/>
      <c r="K4400" s="57"/>
      <c r="L4400" s="57"/>
      <c r="M4400" s="638"/>
      <c r="N4400" s="638"/>
      <c r="O4400" s="57"/>
    </row>
    <row r="4401" spans="1:15">
      <c r="A4401" s="57"/>
      <c r="B4401" s="653">
        <v>47405</v>
      </c>
      <c r="C4401" s="654">
        <f t="shared" si="67"/>
        <v>10069076341</v>
      </c>
      <c r="D4401" s="57"/>
      <c r="E4401" s="57"/>
      <c r="F4401" s="657">
        <v>530386229</v>
      </c>
      <c r="G4401" s="672">
        <v>625522997</v>
      </c>
      <c r="H4401" s="646">
        <v>44166</v>
      </c>
      <c r="I4401" s="646"/>
      <c r="K4401" s="57"/>
      <c r="L4401" s="57"/>
      <c r="M4401" s="638"/>
      <c r="N4401" s="638"/>
      <c r="O4401" s="57"/>
    </row>
    <row r="4402" spans="1:15">
      <c r="A4402" s="57"/>
      <c r="B4402" s="653">
        <v>47406</v>
      </c>
      <c r="C4402" s="654">
        <f t="shared" si="67"/>
        <v>10207761187</v>
      </c>
      <c r="D4402" s="57"/>
      <c r="E4402" s="57"/>
      <c r="F4402" s="657">
        <v>669071075</v>
      </c>
      <c r="G4402" s="672">
        <v>625536380</v>
      </c>
      <c r="H4402" s="646">
        <v>45509</v>
      </c>
      <c r="I4402" s="646"/>
      <c r="K4402" s="57"/>
      <c r="L4402" s="57"/>
      <c r="M4402" s="638"/>
      <c r="N4402" s="638"/>
      <c r="O4402" s="57"/>
    </row>
    <row r="4403" spans="1:15">
      <c r="A4403" s="57"/>
      <c r="B4403" s="653">
        <v>47407</v>
      </c>
      <c r="C4403" s="654">
        <f t="shared" si="67"/>
        <v>9809834635</v>
      </c>
      <c r="D4403" s="57"/>
      <c r="E4403" s="57"/>
      <c r="F4403" s="657">
        <v>271144523</v>
      </c>
      <c r="G4403" s="672">
        <v>625593334</v>
      </c>
      <c r="H4403" s="646">
        <v>48473</v>
      </c>
      <c r="I4403" s="646"/>
      <c r="K4403" s="57"/>
      <c r="L4403" s="57"/>
      <c r="M4403" s="638"/>
      <c r="N4403" s="638"/>
      <c r="O4403" s="57"/>
    </row>
    <row r="4404" spans="1:15">
      <c r="A4404" s="57"/>
      <c r="B4404" s="653">
        <v>47408</v>
      </c>
      <c r="C4404" s="654">
        <f t="shared" si="67"/>
        <v>9751757286</v>
      </c>
      <c r="D4404" s="57"/>
      <c r="E4404" s="57"/>
      <c r="F4404" s="657">
        <v>213067174</v>
      </c>
      <c r="G4404" s="672">
        <v>625805964</v>
      </c>
      <c r="H4404" s="646">
        <v>47834</v>
      </c>
      <c r="I4404" s="646"/>
      <c r="K4404" s="57"/>
      <c r="L4404" s="57"/>
      <c r="M4404" s="638"/>
      <c r="N4404" s="638"/>
      <c r="O4404" s="57"/>
    </row>
    <row r="4405" spans="1:15">
      <c r="A4405" s="57"/>
      <c r="B4405" s="653">
        <v>47409</v>
      </c>
      <c r="C4405" s="654">
        <f t="shared" si="67"/>
        <v>10006743265</v>
      </c>
      <c r="D4405" s="57"/>
      <c r="E4405" s="57"/>
      <c r="F4405" s="657">
        <v>468053153</v>
      </c>
      <c r="G4405" s="672">
        <v>625953399</v>
      </c>
      <c r="H4405" s="646">
        <v>44810</v>
      </c>
      <c r="I4405" s="646"/>
      <c r="K4405" s="57"/>
      <c r="L4405" s="57"/>
      <c r="M4405" s="638"/>
      <c r="N4405" s="638"/>
      <c r="O4405" s="57"/>
    </row>
    <row r="4406" spans="1:15">
      <c r="A4406" s="57"/>
      <c r="B4406" s="653">
        <v>47410</v>
      </c>
      <c r="C4406" s="654">
        <f t="shared" si="67"/>
        <v>9857639163</v>
      </c>
      <c r="D4406" s="57"/>
      <c r="E4406" s="57"/>
      <c r="F4406" s="657">
        <v>318949051</v>
      </c>
      <c r="G4406" s="672">
        <v>626046057</v>
      </c>
      <c r="H4406" s="646">
        <v>46622</v>
      </c>
      <c r="I4406" s="646"/>
      <c r="K4406" s="57"/>
      <c r="L4406" s="57"/>
      <c r="M4406" s="638"/>
      <c r="N4406" s="638"/>
      <c r="O4406" s="57"/>
    </row>
    <row r="4407" spans="1:15">
      <c r="A4407" s="57"/>
      <c r="B4407" s="653">
        <v>47411</v>
      </c>
      <c r="C4407" s="654">
        <f t="shared" si="67"/>
        <v>9909092987</v>
      </c>
      <c r="D4407" s="57"/>
      <c r="E4407" s="57"/>
      <c r="F4407" s="657">
        <v>370402875</v>
      </c>
      <c r="G4407" s="672">
        <v>626195367</v>
      </c>
      <c r="H4407" s="646">
        <v>49032</v>
      </c>
      <c r="I4407" s="646"/>
      <c r="K4407" s="57"/>
      <c r="L4407" s="57"/>
      <c r="M4407" s="638"/>
      <c r="N4407" s="638"/>
      <c r="O4407" s="57"/>
    </row>
    <row r="4408" spans="1:15">
      <c r="A4408" s="57"/>
      <c r="B4408" s="653">
        <v>47412</v>
      </c>
      <c r="C4408" s="654">
        <f t="shared" si="67"/>
        <v>9889360736</v>
      </c>
      <c r="D4408" s="57"/>
      <c r="E4408" s="57"/>
      <c r="F4408" s="657">
        <v>350670624</v>
      </c>
      <c r="G4408" s="672">
        <v>626255015</v>
      </c>
      <c r="H4408" s="646">
        <v>50305</v>
      </c>
      <c r="I4408" s="646"/>
      <c r="K4408" s="57"/>
      <c r="L4408" s="57"/>
      <c r="M4408" s="638"/>
      <c r="N4408" s="638"/>
      <c r="O4408" s="57"/>
    </row>
    <row r="4409" spans="1:15">
      <c r="A4409" s="57"/>
      <c r="B4409" s="653">
        <v>47413</v>
      </c>
      <c r="C4409" s="654">
        <f t="shared" si="67"/>
        <v>9680201944</v>
      </c>
      <c r="D4409" s="57"/>
      <c r="E4409" s="57"/>
      <c r="F4409" s="657">
        <v>141511832</v>
      </c>
      <c r="G4409" s="672">
        <v>626314719</v>
      </c>
      <c r="H4409" s="646">
        <v>49625</v>
      </c>
      <c r="I4409" s="646"/>
      <c r="K4409" s="57"/>
      <c r="L4409" s="57"/>
      <c r="M4409" s="638"/>
      <c r="N4409" s="638"/>
      <c r="O4409" s="57"/>
    </row>
    <row r="4410" spans="1:15">
      <c r="A4410" s="57"/>
      <c r="B4410" s="653">
        <v>47414</v>
      </c>
      <c r="C4410" s="654">
        <f t="shared" si="67"/>
        <v>9904829834</v>
      </c>
      <c r="D4410" s="57"/>
      <c r="E4410" s="57"/>
      <c r="F4410" s="657">
        <v>366139722</v>
      </c>
      <c r="G4410" s="672">
        <v>626452484</v>
      </c>
      <c r="H4410" s="646">
        <v>45634</v>
      </c>
      <c r="I4410" s="646"/>
      <c r="K4410" s="57"/>
      <c r="L4410" s="57"/>
      <c r="M4410" s="638"/>
      <c r="N4410" s="638"/>
      <c r="O4410" s="57"/>
    </row>
    <row r="4411" spans="1:15">
      <c r="A4411" s="57"/>
      <c r="B4411" s="653">
        <v>47415</v>
      </c>
      <c r="C4411" s="654">
        <f t="shared" si="67"/>
        <v>9654434060</v>
      </c>
      <c r="D4411" s="57"/>
      <c r="E4411" s="57"/>
      <c r="F4411" s="657">
        <v>115743948</v>
      </c>
      <c r="G4411" s="672">
        <v>626556985</v>
      </c>
      <c r="H4411" s="646">
        <v>45747</v>
      </c>
      <c r="I4411" s="646"/>
      <c r="K4411" s="57"/>
      <c r="L4411" s="57"/>
      <c r="M4411" s="638"/>
      <c r="N4411" s="638"/>
      <c r="O4411" s="57"/>
    </row>
    <row r="4412" spans="1:15">
      <c r="A4412" s="57"/>
      <c r="B4412" s="653">
        <v>47416</v>
      </c>
      <c r="C4412" s="654">
        <f t="shared" si="67"/>
        <v>9913560877</v>
      </c>
      <c r="D4412" s="57"/>
      <c r="E4412" s="57"/>
      <c r="F4412" s="657">
        <v>374870765</v>
      </c>
      <c r="G4412" s="672">
        <v>626789724</v>
      </c>
      <c r="H4412" s="646">
        <v>44045</v>
      </c>
      <c r="I4412" s="646"/>
      <c r="K4412" s="57"/>
      <c r="L4412" s="57"/>
      <c r="M4412" s="638"/>
      <c r="N4412" s="638"/>
      <c r="O4412" s="57"/>
    </row>
    <row r="4413" spans="1:15">
      <c r="A4413" s="57"/>
      <c r="B4413" s="653">
        <v>47417</v>
      </c>
      <c r="C4413" s="654">
        <f t="shared" si="67"/>
        <v>9818324198</v>
      </c>
      <c r="D4413" s="57"/>
      <c r="E4413" s="57"/>
      <c r="F4413" s="657">
        <v>279634086</v>
      </c>
      <c r="G4413" s="672">
        <v>626810281</v>
      </c>
      <c r="H4413" s="646">
        <v>50341</v>
      </c>
      <c r="I4413" s="646"/>
      <c r="K4413" s="57"/>
      <c r="L4413" s="57"/>
      <c r="M4413" s="638"/>
      <c r="N4413" s="638"/>
      <c r="O4413" s="57"/>
    </row>
    <row r="4414" spans="1:15">
      <c r="A4414" s="57"/>
      <c r="B4414" s="653">
        <v>47418</v>
      </c>
      <c r="C4414" s="654">
        <f t="shared" si="67"/>
        <v>9994213548</v>
      </c>
      <c r="D4414" s="57"/>
      <c r="E4414" s="57"/>
      <c r="F4414" s="657">
        <v>455523436</v>
      </c>
      <c r="G4414" s="672">
        <v>626818878</v>
      </c>
      <c r="H4414" s="646">
        <v>46260</v>
      </c>
      <c r="I4414" s="646"/>
      <c r="K4414" s="57"/>
      <c r="L4414" s="57"/>
      <c r="M4414" s="638"/>
      <c r="N4414" s="638"/>
      <c r="O4414" s="57"/>
    </row>
    <row r="4415" spans="1:15">
      <c r="A4415" s="57"/>
      <c r="B4415" s="653">
        <v>47419</v>
      </c>
      <c r="C4415" s="654">
        <f t="shared" si="67"/>
        <v>9801121593</v>
      </c>
      <c r="D4415" s="57"/>
      <c r="E4415" s="57"/>
      <c r="F4415" s="657">
        <v>262431481</v>
      </c>
      <c r="G4415" s="672">
        <v>627065351</v>
      </c>
      <c r="H4415" s="646">
        <v>48279</v>
      </c>
      <c r="I4415" s="646"/>
      <c r="K4415" s="57"/>
      <c r="L4415" s="57"/>
      <c r="M4415" s="638"/>
      <c r="N4415" s="638"/>
      <c r="O4415" s="57"/>
    </row>
    <row r="4416" spans="1:15">
      <c r="A4416" s="57"/>
      <c r="B4416" s="653">
        <v>47420</v>
      </c>
      <c r="C4416" s="654">
        <f t="shared" si="67"/>
        <v>10501338269</v>
      </c>
      <c r="D4416" s="57"/>
      <c r="E4416" s="57"/>
      <c r="F4416" s="657">
        <v>962648157</v>
      </c>
      <c r="G4416" s="672">
        <v>627169974</v>
      </c>
      <c r="H4416" s="646">
        <v>44571</v>
      </c>
      <c r="I4416" s="646"/>
      <c r="K4416" s="57"/>
      <c r="L4416" s="57"/>
      <c r="M4416" s="638"/>
      <c r="N4416" s="638"/>
      <c r="O4416" s="57"/>
    </row>
    <row r="4417" spans="1:15">
      <c r="A4417" s="57"/>
      <c r="B4417" s="653">
        <v>47421</v>
      </c>
      <c r="C4417" s="654">
        <f t="shared" si="67"/>
        <v>9969395197</v>
      </c>
      <c r="D4417" s="57"/>
      <c r="E4417" s="57"/>
      <c r="F4417" s="657">
        <v>430705085</v>
      </c>
      <c r="G4417" s="672">
        <v>627206822</v>
      </c>
      <c r="H4417" s="646">
        <v>43054</v>
      </c>
      <c r="I4417" s="646"/>
      <c r="K4417" s="57"/>
      <c r="L4417" s="57"/>
      <c r="M4417" s="638"/>
      <c r="N4417" s="638"/>
      <c r="O4417" s="57"/>
    </row>
    <row r="4418" spans="1:15">
      <c r="A4418" s="57"/>
      <c r="B4418" s="653">
        <v>47422</v>
      </c>
      <c r="C4418" s="654">
        <f t="shared" si="67"/>
        <v>10453771903</v>
      </c>
      <c r="D4418" s="57"/>
      <c r="E4418" s="57"/>
      <c r="F4418" s="657">
        <v>915081791</v>
      </c>
      <c r="G4418" s="672">
        <v>627207746</v>
      </c>
      <c r="H4418" s="646">
        <v>43149</v>
      </c>
      <c r="I4418" s="646"/>
      <c r="K4418" s="57"/>
      <c r="L4418" s="57"/>
      <c r="M4418" s="638"/>
      <c r="N4418" s="638"/>
      <c r="O4418" s="57"/>
    </row>
    <row r="4419" spans="1:15">
      <c r="A4419" s="57"/>
      <c r="B4419" s="653">
        <v>47423</v>
      </c>
      <c r="C4419" s="654">
        <f t="shared" si="67"/>
        <v>10360208143</v>
      </c>
      <c r="D4419" s="57"/>
      <c r="E4419" s="57"/>
      <c r="F4419" s="657">
        <v>821518031</v>
      </c>
      <c r="G4419" s="672">
        <v>627356278</v>
      </c>
      <c r="H4419" s="646">
        <v>45396</v>
      </c>
      <c r="I4419" s="646"/>
      <c r="K4419" s="57"/>
      <c r="L4419" s="57"/>
      <c r="M4419" s="638"/>
      <c r="N4419" s="638"/>
      <c r="O4419" s="57"/>
    </row>
    <row r="4420" spans="1:15">
      <c r="A4420" s="57"/>
      <c r="B4420" s="653">
        <v>47424</v>
      </c>
      <c r="C4420" s="654">
        <f t="shared" si="67"/>
        <v>10283417399</v>
      </c>
      <c r="D4420" s="57"/>
      <c r="E4420" s="57"/>
      <c r="F4420" s="657">
        <v>744727287</v>
      </c>
      <c r="G4420" s="672">
        <v>627871658</v>
      </c>
      <c r="H4420" s="646">
        <v>50274</v>
      </c>
      <c r="I4420" s="646"/>
      <c r="K4420" s="57"/>
      <c r="L4420" s="57"/>
      <c r="M4420" s="638"/>
      <c r="N4420" s="638"/>
      <c r="O4420" s="57"/>
    </row>
    <row r="4421" spans="1:15">
      <c r="A4421" s="57"/>
      <c r="B4421" s="653">
        <v>47425</v>
      </c>
      <c r="C4421" s="654">
        <f t="shared" si="67"/>
        <v>10505301036</v>
      </c>
      <c r="D4421" s="57"/>
      <c r="E4421" s="57"/>
      <c r="F4421" s="657">
        <v>966610924</v>
      </c>
      <c r="G4421" s="672">
        <v>628077234</v>
      </c>
      <c r="H4421" s="646">
        <v>43992</v>
      </c>
      <c r="I4421" s="646"/>
      <c r="K4421" s="57"/>
      <c r="L4421" s="57"/>
      <c r="M4421" s="638"/>
      <c r="N4421" s="638"/>
      <c r="O4421" s="57"/>
    </row>
    <row r="4422" spans="1:15">
      <c r="A4422" s="57"/>
      <c r="B4422" s="653">
        <v>47426</v>
      </c>
      <c r="C4422" s="654">
        <f t="shared" si="67"/>
        <v>10008915412</v>
      </c>
      <c r="D4422" s="57"/>
      <c r="E4422" s="57"/>
      <c r="F4422" s="657">
        <v>470225300</v>
      </c>
      <c r="G4422" s="672">
        <v>628102615</v>
      </c>
      <c r="H4422" s="646">
        <v>46170</v>
      </c>
      <c r="I4422" s="646"/>
      <c r="K4422" s="57"/>
      <c r="L4422" s="57"/>
      <c r="M4422" s="638"/>
      <c r="N4422" s="638"/>
      <c r="O4422" s="57"/>
    </row>
    <row r="4423" spans="1:15">
      <c r="A4423" s="57"/>
      <c r="B4423" s="653">
        <v>47427</v>
      </c>
      <c r="C4423" s="654">
        <f t="shared" si="67"/>
        <v>10040975661</v>
      </c>
      <c r="D4423" s="57"/>
      <c r="E4423" s="57"/>
      <c r="F4423" s="657">
        <v>502285549</v>
      </c>
      <c r="G4423" s="672">
        <v>628132487</v>
      </c>
      <c r="H4423" s="646">
        <v>50399</v>
      </c>
      <c r="I4423" s="646"/>
      <c r="K4423" s="57"/>
      <c r="L4423" s="57"/>
      <c r="M4423" s="638"/>
      <c r="N4423" s="638"/>
      <c r="O4423" s="57"/>
    </row>
    <row r="4424" spans="1:15">
      <c r="A4424" s="57"/>
      <c r="B4424" s="653">
        <v>47428</v>
      </c>
      <c r="C4424" s="654">
        <f t="shared" si="67"/>
        <v>10394017691</v>
      </c>
      <c r="D4424" s="57"/>
      <c r="E4424" s="57"/>
      <c r="F4424" s="657">
        <v>855327579</v>
      </c>
      <c r="G4424" s="672">
        <v>628299001</v>
      </c>
      <c r="H4424" s="646">
        <v>44747</v>
      </c>
      <c r="I4424" s="646"/>
      <c r="K4424" s="57"/>
      <c r="L4424" s="57"/>
      <c r="M4424" s="638"/>
      <c r="N4424" s="638"/>
      <c r="O4424" s="57"/>
    </row>
    <row r="4425" spans="1:15">
      <c r="A4425" s="57"/>
      <c r="B4425" s="653">
        <v>47429</v>
      </c>
      <c r="C4425" s="654">
        <f t="shared" si="67"/>
        <v>9667141609</v>
      </c>
      <c r="D4425" s="57"/>
      <c r="E4425" s="57"/>
      <c r="F4425" s="657">
        <v>128451497</v>
      </c>
      <c r="G4425" s="672">
        <v>628317636</v>
      </c>
      <c r="H4425" s="646">
        <v>43041</v>
      </c>
      <c r="I4425" s="646"/>
      <c r="K4425" s="57"/>
      <c r="L4425" s="57"/>
      <c r="M4425" s="638"/>
      <c r="N4425" s="638"/>
      <c r="O4425" s="57"/>
    </row>
    <row r="4426" spans="1:15">
      <c r="A4426" s="57"/>
      <c r="B4426" s="653">
        <v>47430</v>
      </c>
      <c r="C4426" s="654">
        <f t="shared" si="67"/>
        <v>10389786779</v>
      </c>
      <c r="D4426" s="57"/>
      <c r="E4426" s="57"/>
      <c r="F4426" s="657">
        <v>851096667</v>
      </c>
      <c r="G4426" s="672">
        <v>628694280</v>
      </c>
      <c r="H4426" s="646">
        <v>49649</v>
      </c>
      <c r="I4426" s="646"/>
      <c r="K4426" s="57"/>
      <c r="L4426" s="57"/>
      <c r="M4426" s="638"/>
      <c r="N4426" s="638"/>
      <c r="O4426" s="57"/>
    </row>
    <row r="4427" spans="1:15">
      <c r="A4427" s="57"/>
      <c r="B4427" s="653">
        <v>47431</v>
      </c>
      <c r="C4427" s="654">
        <f t="shared" si="67"/>
        <v>9885910401</v>
      </c>
      <c r="D4427" s="57"/>
      <c r="E4427" s="57"/>
      <c r="F4427" s="657">
        <v>347220289</v>
      </c>
      <c r="G4427" s="672">
        <v>628735132</v>
      </c>
      <c r="H4427" s="646">
        <v>44968</v>
      </c>
      <c r="I4427" s="646"/>
      <c r="K4427" s="57"/>
      <c r="L4427" s="57"/>
      <c r="M4427" s="638"/>
      <c r="N4427" s="638"/>
      <c r="O4427" s="57"/>
    </row>
    <row r="4428" spans="1:15">
      <c r="A4428" s="57"/>
      <c r="B4428" s="653">
        <v>47432</v>
      </c>
      <c r="C4428" s="654">
        <f t="shared" si="67"/>
        <v>10251347101</v>
      </c>
      <c r="D4428" s="57"/>
      <c r="E4428" s="57"/>
      <c r="F4428" s="657">
        <v>712656989</v>
      </c>
      <c r="G4428" s="672">
        <v>628894793</v>
      </c>
      <c r="H4428" s="646">
        <v>43915</v>
      </c>
      <c r="I4428" s="646"/>
      <c r="K4428" s="57"/>
      <c r="L4428" s="57"/>
      <c r="M4428" s="638"/>
      <c r="N4428" s="638"/>
      <c r="O4428" s="57"/>
    </row>
    <row r="4429" spans="1:15">
      <c r="A4429" s="57"/>
      <c r="B4429" s="653">
        <v>47433</v>
      </c>
      <c r="C4429" s="654">
        <f t="shared" si="67"/>
        <v>9646475791</v>
      </c>
      <c r="D4429" s="57"/>
      <c r="E4429" s="57"/>
      <c r="F4429" s="657">
        <v>107785679</v>
      </c>
      <c r="G4429" s="672">
        <v>628923269</v>
      </c>
      <c r="H4429" s="646">
        <v>50162</v>
      </c>
      <c r="I4429" s="646"/>
      <c r="K4429" s="57"/>
      <c r="L4429" s="57"/>
      <c r="M4429" s="638"/>
      <c r="N4429" s="638"/>
      <c r="O4429" s="57"/>
    </row>
    <row r="4430" spans="1:15">
      <c r="A4430" s="57"/>
      <c r="B4430" s="653">
        <v>47434</v>
      </c>
      <c r="C4430" s="654">
        <f t="shared" si="67"/>
        <v>10242594642</v>
      </c>
      <c r="D4430" s="57"/>
      <c r="E4430" s="57"/>
      <c r="F4430" s="657">
        <v>703904530</v>
      </c>
      <c r="G4430" s="672">
        <v>629027522</v>
      </c>
      <c r="H4430" s="646">
        <v>43612</v>
      </c>
      <c r="I4430" s="646"/>
      <c r="K4430" s="57"/>
      <c r="L4430" s="57"/>
      <c r="M4430" s="638"/>
      <c r="N4430" s="638"/>
      <c r="O4430" s="57"/>
    </row>
    <row r="4431" spans="1:15">
      <c r="A4431" s="57"/>
      <c r="B4431" s="653">
        <v>47435</v>
      </c>
      <c r="C4431" s="654">
        <f t="shared" si="67"/>
        <v>9784451394</v>
      </c>
      <c r="D4431" s="57"/>
      <c r="E4431" s="57"/>
      <c r="F4431" s="657">
        <v>245761282</v>
      </c>
      <c r="G4431" s="672">
        <v>629062758</v>
      </c>
      <c r="H4431" s="646">
        <v>46297</v>
      </c>
      <c r="I4431" s="646"/>
      <c r="K4431" s="57"/>
      <c r="L4431" s="57"/>
      <c r="M4431" s="638"/>
      <c r="N4431" s="638"/>
      <c r="O4431" s="57"/>
    </row>
    <row r="4432" spans="1:15">
      <c r="A4432" s="57"/>
      <c r="B4432" s="653">
        <v>47436</v>
      </c>
      <c r="C4432" s="654">
        <f t="shared" si="67"/>
        <v>10232106969</v>
      </c>
      <c r="D4432" s="57"/>
      <c r="E4432" s="57"/>
      <c r="F4432" s="657">
        <v>693416857</v>
      </c>
      <c r="G4432" s="672">
        <v>629069518</v>
      </c>
      <c r="H4432" s="646">
        <v>48079</v>
      </c>
      <c r="I4432" s="646"/>
      <c r="K4432" s="57"/>
      <c r="L4432" s="57"/>
      <c r="M4432" s="638"/>
      <c r="N4432" s="638"/>
      <c r="O4432" s="57"/>
    </row>
    <row r="4433" spans="1:15">
      <c r="A4433" s="57"/>
      <c r="B4433" s="653">
        <v>47437</v>
      </c>
      <c r="C4433" s="654">
        <f t="shared" si="67"/>
        <v>9727833590</v>
      </c>
      <c r="D4433" s="57"/>
      <c r="E4433" s="57"/>
      <c r="F4433" s="657">
        <v>189143478</v>
      </c>
      <c r="G4433" s="672">
        <v>629592757</v>
      </c>
      <c r="H4433" s="646">
        <v>45403</v>
      </c>
      <c r="I4433" s="646"/>
      <c r="K4433" s="57"/>
      <c r="L4433" s="57"/>
      <c r="M4433" s="638"/>
      <c r="N4433" s="638"/>
      <c r="O4433" s="57"/>
    </row>
    <row r="4434" spans="1:15">
      <c r="A4434" s="57"/>
      <c r="B4434" s="653">
        <v>47438</v>
      </c>
      <c r="C4434" s="654">
        <f t="shared" si="67"/>
        <v>9732200960</v>
      </c>
      <c r="D4434" s="57"/>
      <c r="E4434" s="57"/>
      <c r="F4434" s="657">
        <v>193510848</v>
      </c>
      <c r="G4434" s="672">
        <v>629594548</v>
      </c>
      <c r="H4434" s="646">
        <v>50398</v>
      </c>
      <c r="I4434" s="646"/>
      <c r="K4434" s="57"/>
      <c r="L4434" s="57"/>
      <c r="M4434" s="638"/>
      <c r="N4434" s="638"/>
      <c r="O4434" s="57"/>
    </row>
    <row r="4435" spans="1:15">
      <c r="A4435" s="57"/>
      <c r="B4435" s="653">
        <v>47439</v>
      </c>
      <c r="C4435" s="654">
        <f t="shared" si="67"/>
        <v>10209664464</v>
      </c>
      <c r="D4435" s="57"/>
      <c r="E4435" s="57"/>
      <c r="F4435" s="657">
        <v>670974352</v>
      </c>
      <c r="G4435" s="672">
        <v>629756000</v>
      </c>
      <c r="H4435" s="646">
        <v>47023</v>
      </c>
      <c r="I4435" s="646"/>
      <c r="K4435" s="57"/>
      <c r="L4435" s="57"/>
      <c r="M4435" s="638"/>
      <c r="N4435" s="638"/>
      <c r="O4435" s="57"/>
    </row>
    <row r="4436" spans="1:15">
      <c r="A4436" s="57"/>
      <c r="B4436" s="653">
        <v>47440</v>
      </c>
      <c r="C4436" s="654">
        <f t="shared" si="67"/>
        <v>10029036370</v>
      </c>
      <c r="D4436" s="57"/>
      <c r="E4436" s="57"/>
      <c r="F4436" s="657">
        <v>490346258</v>
      </c>
      <c r="G4436" s="672">
        <v>629872897</v>
      </c>
      <c r="H4436" s="646">
        <v>43781</v>
      </c>
      <c r="I4436" s="646"/>
      <c r="K4436" s="57"/>
      <c r="L4436" s="57"/>
      <c r="M4436" s="638"/>
      <c r="N4436" s="638"/>
      <c r="O4436" s="57"/>
    </row>
    <row r="4437" spans="1:15">
      <c r="A4437" s="57"/>
      <c r="B4437" s="653">
        <v>47441</v>
      </c>
      <c r="C4437" s="654">
        <f t="shared" si="67"/>
        <v>10240169531</v>
      </c>
      <c r="D4437" s="57"/>
      <c r="E4437" s="57"/>
      <c r="F4437" s="657">
        <v>701479419</v>
      </c>
      <c r="G4437" s="672">
        <v>629977985</v>
      </c>
      <c r="H4437" s="646">
        <v>45668</v>
      </c>
      <c r="I4437" s="646"/>
      <c r="K4437" s="57"/>
      <c r="L4437" s="57"/>
      <c r="M4437" s="638"/>
      <c r="N4437" s="638"/>
      <c r="O4437" s="57"/>
    </row>
    <row r="4438" spans="1:15">
      <c r="A4438" s="57"/>
      <c r="B4438" s="653">
        <v>47442</v>
      </c>
      <c r="C4438" s="654">
        <f t="shared" si="67"/>
        <v>10192860576</v>
      </c>
      <c r="D4438" s="57"/>
      <c r="E4438" s="57"/>
      <c r="F4438" s="657">
        <v>654170464</v>
      </c>
      <c r="G4438" s="672">
        <v>630304760</v>
      </c>
      <c r="H4438" s="646">
        <v>49065</v>
      </c>
      <c r="I4438" s="646"/>
      <c r="K4438" s="57"/>
      <c r="L4438" s="57"/>
      <c r="M4438" s="638"/>
      <c r="N4438" s="638"/>
      <c r="O4438" s="57"/>
    </row>
    <row r="4439" spans="1:15">
      <c r="A4439" s="57"/>
      <c r="B4439" s="653">
        <v>47443</v>
      </c>
      <c r="C4439" s="654">
        <f t="shared" si="67"/>
        <v>9780349415</v>
      </c>
      <c r="D4439" s="57"/>
      <c r="E4439" s="57"/>
      <c r="F4439" s="657">
        <v>241659303</v>
      </c>
      <c r="G4439" s="672">
        <v>630382140</v>
      </c>
      <c r="H4439" s="646">
        <v>49736</v>
      </c>
      <c r="I4439" s="646"/>
      <c r="K4439" s="57"/>
      <c r="L4439" s="57"/>
      <c r="M4439" s="638"/>
      <c r="N4439" s="638"/>
      <c r="O4439" s="57"/>
    </row>
    <row r="4440" spans="1:15">
      <c r="A4440" s="57"/>
      <c r="B4440" s="653">
        <v>47444</v>
      </c>
      <c r="C4440" s="654">
        <f t="shared" si="67"/>
        <v>10277256453</v>
      </c>
      <c r="D4440" s="57"/>
      <c r="E4440" s="57"/>
      <c r="F4440" s="657">
        <v>738566341</v>
      </c>
      <c r="G4440" s="672">
        <v>630489290</v>
      </c>
      <c r="H4440" s="646">
        <v>43589</v>
      </c>
      <c r="I4440" s="646"/>
      <c r="K4440" s="57"/>
      <c r="L4440" s="57"/>
      <c r="M4440" s="638"/>
      <c r="N4440" s="638"/>
      <c r="O4440" s="57"/>
    </row>
    <row r="4441" spans="1:15">
      <c r="A4441" s="57"/>
      <c r="B4441" s="653">
        <v>47445</v>
      </c>
      <c r="C4441" s="654">
        <f t="shared" si="67"/>
        <v>10314143020</v>
      </c>
      <c r="D4441" s="57"/>
      <c r="E4441" s="57"/>
      <c r="F4441" s="657">
        <v>775452908</v>
      </c>
      <c r="G4441" s="672">
        <v>630575893</v>
      </c>
      <c r="H4441" s="646">
        <v>45793</v>
      </c>
      <c r="I4441" s="646"/>
      <c r="K4441" s="57"/>
      <c r="L4441" s="57"/>
      <c r="M4441" s="638"/>
      <c r="N4441" s="638"/>
      <c r="O4441" s="57"/>
    </row>
    <row r="4442" spans="1:15">
      <c r="A4442" s="57"/>
      <c r="B4442" s="653">
        <v>47446</v>
      </c>
      <c r="C4442" s="654">
        <f t="shared" si="67"/>
        <v>9657578963</v>
      </c>
      <c r="D4442" s="57"/>
      <c r="E4442" s="57"/>
      <c r="F4442" s="657">
        <v>118888851</v>
      </c>
      <c r="G4442" s="672">
        <v>630581608</v>
      </c>
      <c r="H4442" s="646">
        <v>43642</v>
      </c>
      <c r="I4442" s="646"/>
      <c r="K4442" s="57"/>
      <c r="L4442" s="57"/>
      <c r="M4442" s="638"/>
      <c r="N4442" s="638"/>
      <c r="O4442" s="57"/>
    </row>
    <row r="4443" spans="1:15">
      <c r="A4443" s="57"/>
      <c r="B4443" s="653">
        <v>47447</v>
      </c>
      <c r="C4443" s="654">
        <f t="shared" si="67"/>
        <v>10057106728</v>
      </c>
      <c r="D4443" s="57"/>
      <c r="E4443" s="57"/>
      <c r="F4443" s="657">
        <v>518416616</v>
      </c>
      <c r="G4443" s="672">
        <v>630689906</v>
      </c>
      <c r="H4443" s="646">
        <v>47163</v>
      </c>
      <c r="I4443" s="646"/>
      <c r="K4443" s="57"/>
      <c r="L4443" s="57"/>
      <c r="M4443" s="638"/>
      <c r="N4443" s="638"/>
      <c r="O4443" s="57"/>
    </row>
    <row r="4444" spans="1:15">
      <c r="A4444" s="57"/>
      <c r="B4444" s="653">
        <v>47448</v>
      </c>
      <c r="C4444" s="654">
        <f t="shared" si="67"/>
        <v>9942224963</v>
      </c>
      <c r="D4444" s="57"/>
      <c r="E4444" s="57"/>
      <c r="F4444" s="657">
        <v>403534851</v>
      </c>
      <c r="G4444" s="672">
        <v>630947496</v>
      </c>
      <c r="H4444" s="646">
        <v>45994</v>
      </c>
      <c r="I4444" s="646"/>
      <c r="K4444" s="57"/>
      <c r="L4444" s="57"/>
      <c r="M4444" s="638"/>
      <c r="N4444" s="638"/>
      <c r="O4444" s="57"/>
    </row>
    <row r="4445" spans="1:15">
      <c r="A4445" s="57"/>
      <c r="B4445" s="653">
        <v>47449</v>
      </c>
      <c r="C4445" s="654">
        <f t="shared" si="67"/>
        <v>10266617728</v>
      </c>
      <c r="D4445" s="57"/>
      <c r="E4445" s="57"/>
      <c r="F4445" s="657">
        <v>727927616</v>
      </c>
      <c r="G4445" s="672">
        <v>631237705</v>
      </c>
      <c r="H4445" s="646">
        <v>45554</v>
      </c>
      <c r="I4445" s="646"/>
      <c r="K4445" s="57"/>
      <c r="L4445" s="57"/>
      <c r="M4445" s="638"/>
      <c r="N4445" s="638"/>
      <c r="O4445" s="57"/>
    </row>
    <row r="4446" spans="1:15">
      <c r="A4446" s="57"/>
      <c r="B4446" s="653">
        <v>47450</v>
      </c>
      <c r="C4446" s="654">
        <f t="shared" si="67"/>
        <v>10240308782</v>
      </c>
      <c r="D4446" s="57"/>
      <c r="E4446" s="57"/>
      <c r="F4446" s="657">
        <v>701618670</v>
      </c>
      <c r="G4446" s="672">
        <v>631328081</v>
      </c>
      <c r="H4446" s="646">
        <v>46156</v>
      </c>
      <c r="I4446" s="646"/>
      <c r="K4446" s="57"/>
      <c r="L4446" s="57"/>
      <c r="M4446" s="638"/>
      <c r="N4446" s="638"/>
      <c r="O4446" s="57"/>
    </row>
    <row r="4447" spans="1:15">
      <c r="A4447" s="57"/>
      <c r="B4447" s="653">
        <v>47451</v>
      </c>
      <c r="C4447" s="654">
        <f t="shared" si="67"/>
        <v>10279229222</v>
      </c>
      <c r="D4447" s="57"/>
      <c r="E4447" s="57"/>
      <c r="F4447" s="657">
        <v>740539110</v>
      </c>
      <c r="G4447" s="672">
        <v>631543902</v>
      </c>
      <c r="H4447" s="646">
        <v>47032</v>
      </c>
      <c r="I4447" s="646"/>
      <c r="K4447" s="57"/>
      <c r="L4447" s="57"/>
      <c r="M4447" s="638"/>
      <c r="N4447" s="638"/>
      <c r="O4447" s="57"/>
    </row>
    <row r="4448" spans="1:15">
      <c r="A4448" s="57"/>
      <c r="B4448" s="653">
        <v>47452</v>
      </c>
      <c r="C4448" s="654">
        <f t="shared" ref="C4448:C4511" si="68">F4448+(F$88*28679+98765)+(G$88*6587+87654)+(E$88*9537+76543)+(J$88*5713+4528)</f>
        <v>9647164411</v>
      </c>
      <c r="D4448" s="57"/>
      <c r="E4448" s="57"/>
      <c r="F4448" s="657">
        <v>108474299</v>
      </c>
      <c r="G4448" s="672">
        <v>631780131</v>
      </c>
      <c r="H4448" s="646">
        <v>46793</v>
      </c>
      <c r="I4448" s="646"/>
      <c r="K4448" s="57"/>
      <c r="L4448" s="57"/>
      <c r="M4448" s="638"/>
      <c r="N4448" s="638"/>
      <c r="O4448" s="57"/>
    </row>
    <row r="4449" spans="1:15">
      <c r="A4449" s="57"/>
      <c r="B4449" s="653">
        <v>47453</v>
      </c>
      <c r="C4449" s="654">
        <f t="shared" si="68"/>
        <v>9691236248</v>
      </c>
      <c r="D4449" s="57"/>
      <c r="E4449" s="57"/>
      <c r="F4449" s="657">
        <v>152546136</v>
      </c>
      <c r="G4449" s="672">
        <v>631896267</v>
      </c>
      <c r="H4449" s="646">
        <v>48160</v>
      </c>
      <c r="I4449" s="646"/>
      <c r="K4449" s="57"/>
      <c r="L4449" s="57"/>
      <c r="M4449" s="638"/>
      <c r="N4449" s="638"/>
      <c r="O4449" s="57"/>
    </row>
    <row r="4450" spans="1:15">
      <c r="A4450" s="57"/>
      <c r="B4450" s="653">
        <v>47454</v>
      </c>
      <c r="C4450" s="654">
        <f t="shared" si="68"/>
        <v>10502590518</v>
      </c>
      <c r="D4450" s="57"/>
      <c r="E4450" s="57"/>
      <c r="F4450" s="657">
        <v>963900406</v>
      </c>
      <c r="G4450" s="672">
        <v>632344007</v>
      </c>
      <c r="H4450" s="646">
        <v>50195</v>
      </c>
      <c r="I4450" s="646"/>
      <c r="K4450" s="57"/>
      <c r="L4450" s="57"/>
      <c r="M4450" s="638"/>
      <c r="N4450" s="638"/>
      <c r="O4450" s="57"/>
    </row>
    <row r="4451" spans="1:15">
      <c r="A4451" s="57"/>
      <c r="B4451" s="653">
        <v>47455</v>
      </c>
      <c r="C4451" s="654">
        <f t="shared" si="68"/>
        <v>9947520800</v>
      </c>
      <c r="D4451" s="57"/>
      <c r="E4451" s="57"/>
      <c r="F4451" s="657">
        <v>408830688</v>
      </c>
      <c r="G4451" s="672">
        <v>632464088</v>
      </c>
      <c r="H4451" s="646">
        <v>47019</v>
      </c>
      <c r="I4451" s="646"/>
      <c r="K4451" s="57"/>
      <c r="L4451" s="57"/>
      <c r="M4451" s="638"/>
      <c r="N4451" s="638"/>
      <c r="O4451" s="57"/>
    </row>
    <row r="4452" spans="1:15">
      <c r="A4452" s="57"/>
      <c r="B4452" s="653">
        <v>47456</v>
      </c>
      <c r="C4452" s="654">
        <f t="shared" si="68"/>
        <v>10317920657</v>
      </c>
      <c r="D4452" s="57"/>
      <c r="E4452" s="57"/>
      <c r="F4452" s="657">
        <v>779230545</v>
      </c>
      <c r="G4452" s="672">
        <v>632613299</v>
      </c>
      <c r="H4452" s="646">
        <v>44513</v>
      </c>
      <c r="I4452" s="646"/>
      <c r="K4452" s="57"/>
      <c r="L4452" s="57"/>
      <c r="M4452" s="638"/>
      <c r="N4452" s="638"/>
      <c r="O4452" s="57"/>
    </row>
    <row r="4453" spans="1:15">
      <c r="A4453" s="57"/>
      <c r="B4453" s="653">
        <v>47457</v>
      </c>
      <c r="C4453" s="654">
        <f t="shared" si="68"/>
        <v>9793643529</v>
      </c>
      <c r="D4453" s="57"/>
      <c r="E4453" s="57"/>
      <c r="F4453" s="657">
        <v>254953417</v>
      </c>
      <c r="G4453" s="672">
        <v>632980547</v>
      </c>
      <c r="H4453" s="646">
        <v>45676</v>
      </c>
      <c r="I4453" s="646"/>
      <c r="K4453" s="57"/>
      <c r="L4453" s="57"/>
      <c r="M4453" s="638"/>
      <c r="N4453" s="638"/>
      <c r="O4453" s="57"/>
    </row>
    <row r="4454" spans="1:15">
      <c r="A4454" s="57"/>
      <c r="B4454" s="653">
        <v>47458</v>
      </c>
      <c r="C4454" s="654">
        <f t="shared" si="68"/>
        <v>10409556397</v>
      </c>
      <c r="D4454" s="57"/>
      <c r="E4454" s="57"/>
      <c r="F4454" s="657">
        <v>870866285</v>
      </c>
      <c r="G4454" s="672">
        <v>633162611</v>
      </c>
      <c r="H4454" s="646">
        <v>46058</v>
      </c>
      <c r="I4454" s="646"/>
      <c r="K4454" s="57"/>
      <c r="L4454" s="57"/>
      <c r="M4454" s="638"/>
      <c r="N4454" s="638"/>
      <c r="O4454" s="57"/>
    </row>
    <row r="4455" spans="1:15">
      <c r="A4455" s="57"/>
      <c r="B4455" s="653">
        <v>47459</v>
      </c>
      <c r="C4455" s="654">
        <f t="shared" si="68"/>
        <v>10445960018</v>
      </c>
      <c r="D4455" s="57"/>
      <c r="E4455" s="57"/>
      <c r="F4455" s="657">
        <v>907269906</v>
      </c>
      <c r="G4455" s="672">
        <v>633275365</v>
      </c>
      <c r="H4455" s="646">
        <v>44417</v>
      </c>
      <c r="I4455" s="646"/>
      <c r="K4455" s="57"/>
      <c r="L4455" s="57"/>
      <c r="M4455" s="638"/>
      <c r="N4455" s="638"/>
      <c r="O4455" s="57"/>
    </row>
    <row r="4456" spans="1:15">
      <c r="A4456" s="57"/>
      <c r="B4456" s="653">
        <v>47460</v>
      </c>
      <c r="C4456" s="654">
        <f t="shared" si="68"/>
        <v>9782219272</v>
      </c>
      <c r="D4456" s="57"/>
      <c r="E4456" s="57"/>
      <c r="F4456" s="657">
        <v>243529160</v>
      </c>
      <c r="G4456" s="672">
        <v>633414874</v>
      </c>
      <c r="H4456" s="646">
        <v>45929</v>
      </c>
      <c r="I4456" s="646"/>
      <c r="K4456" s="57"/>
      <c r="L4456" s="57"/>
      <c r="M4456" s="638"/>
      <c r="N4456" s="638"/>
      <c r="O4456" s="57"/>
    </row>
    <row r="4457" spans="1:15">
      <c r="A4457" s="57"/>
      <c r="B4457" s="653">
        <v>47461</v>
      </c>
      <c r="C4457" s="654">
        <f t="shared" si="68"/>
        <v>9856569905</v>
      </c>
      <c r="D4457" s="57"/>
      <c r="E4457" s="57"/>
      <c r="F4457" s="657">
        <v>317879793</v>
      </c>
      <c r="G4457" s="672">
        <v>633427950</v>
      </c>
      <c r="H4457" s="646">
        <v>44639</v>
      </c>
      <c r="I4457" s="646"/>
      <c r="K4457" s="57"/>
      <c r="L4457" s="57"/>
      <c r="M4457" s="638"/>
      <c r="N4457" s="638"/>
      <c r="O4457" s="57"/>
    </row>
    <row r="4458" spans="1:15">
      <c r="A4458" s="57"/>
      <c r="B4458" s="653">
        <v>47462</v>
      </c>
      <c r="C4458" s="654">
        <f t="shared" si="68"/>
        <v>10364066661</v>
      </c>
      <c r="D4458" s="57"/>
      <c r="E4458" s="57"/>
      <c r="F4458" s="657">
        <v>825376549</v>
      </c>
      <c r="G4458" s="672">
        <v>633670957</v>
      </c>
      <c r="H4458" s="646">
        <v>44207</v>
      </c>
      <c r="I4458" s="646"/>
      <c r="K4458" s="57"/>
      <c r="L4458" s="57"/>
      <c r="M4458" s="638"/>
      <c r="N4458" s="638"/>
      <c r="O4458" s="57"/>
    </row>
    <row r="4459" spans="1:15">
      <c r="A4459" s="57"/>
      <c r="B4459" s="653">
        <v>47463</v>
      </c>
      <c r="C4459" s="654">
        <f t="shared" si="68"/>
        <v>10425301004</v>
      </c>
      <c r="D4459" s="57"/>
      <c r="E4459" s="57"/>
      <c r="F4459" s="657">
        <v>886610892</v>
      </c>
      <c r="G4459" s="672">
        <v>633696182</v>
      </c>
      <c r="H4459" s="646">
        <v>46586</v>
      </c>
      <c r="I4459" s="646"/>
      <c r="K4459" s="57"/>
      <c r="L4459" s="57"/>
      <c r="M4459" s="638"/>
      <c r="N4459" s="638"/>
      <c r="O4459" s="57"/>
    </row>
    <row r="4460" spans="1:15">
      <c r="A4460" s="57"/>
      <c r="B4460" s="653">
        <v>47464</v>
      </c>
      <c r="C4460" s="654">
        <f t="shared" si="68"/>
        <v>10038045827</v>
      </c>
      <c r="D4460" s="57"/>
      <c r="E4460" s="57"/>
      <c r="F4460" s="657">
        <v>499355715</v>
      </c>
      <c r="G4460" s="672">
        <v>633859747</v>
      </c>
      <c r="H4460" s="646">
        <v>49912</v>
      </c>
      <c r="I4460" s="646"/>
      <c r="K4460" s="57"/>
      <c r="L4460" s="57"/>
      <c r="M4460" s="638"/>
      <c r="N4460" s="638"/>
      <c r="O4460" s="57"/>
    </row>
    <row r="4461" spans="1:15">
      <c r="A4461" s="57"/>
      <c r="B4461" s="653">
        <v>47465</v>
      </c>
      <c r="C4461" s="654">
        <f t="shared" si="68"/>
        <v>10534930138</v>
      </c>
      <c r="D4461" s="57"/>
      <c r="E4461" s="57"/>
      <c r="F4461" s="657">
        <v>996240026</v>
      </c>
      <c r="G4461" s="672">
        <v>633910698</v>
      </c>
      <c r="H4461" s="646">
        <v>47077</v>
      </c>
      <c r="I4461" s="646"/>
      <c r="K4461" s="57"/>
      <c r="L4461" s="57"/>
      <c r="M4461" s="638"/>
      <c r="N4461" s="638"/>
      <c r="O4461" s="57"/>
    </row>
    <row r="4462" spans="1:15">
      <c r="A4462" s="57"/>
      <c r="B4462" s="653">
        <v>47466</v>
      </c>
      <c r="C4462" s="654">
        <f t="shared" si="68"/>
        <v>9835446548</v>
      </c>
      <c r="D4462" s="57"/>
      <c r="E4462" s="57"/>
      <c r="F4462" s="657">
        <v>296756436</v>
      </c>
      <c r="G4462" s="672">
        <v>634328343</v>
      </c>
      <c r="H4462" s="646">
        <v>44636</v>
      </c>
      <c r="I4462" s="646"/>
      <c r="K4462" s="57"/>
      <c r="L4462" s="57"/>
      <c r="M4462" s="638"/>
      <c r="N4462" s="638"/>
      <c r="O4462" s="57"/>
    </row>
    <row r="4463" spans="1:15">
      <c r="A4463" s="57"/>
      <c r="B4463" s="653">
        <v>47467</v>
      </c>
      <c r="C4463" s="654">
        <f t="shared" si="68"/>
        <v>10268458899</v>
      </c>
      <c r="D4463" s="57"/>
      <c r="E4463" s="57"/>
      <c r="F4463" s="657">
        <v>729768787</v>
      </c>
      <c r="G4463" s="672">
        <v>634349200</v>
      </c>
      <c r="H4463" s="646">
        <v>48942</v>
      </c>
      <c r="I4463" s="646"/>
      <c r="K4463" s="57"/>
      <c r="L4463" s="57"/>
      <c r="M4463" s="638"/>
      <c r="N4463" s="638"/>
      <c r="O4463" s="57"/>
    </row>
    <row r="4464" spans="1:15">
      <c r="A4464" s="57"/>
      <c r="B4464" s="653">
        <v>47468</v>
      </c>
      <c r="C4464" s="654">
        <f t="shared" si="68"/>
        <v>10537223012</v>
      </c>
      <c r="D4464" s="57"/>
      <c r="E4464" s="57"/>
      <c r="F4464" s="657">
        <v>998532900</v>
      </c>
      <c r="G4464" s="672">
        <v>634384954</v>
      </c>
      <c r="H4464" s="646">
        <v>43017</v>
      </c>
      <c r="I4464" s="646"/>
      <c r="K4464" s="57"/>
      <c r="L4464" s="57"/>
      <c r="M4464" s="638"/>
      <c r="N4464" s="638"/>
      <c r="O4464" s="57"/>
    </row>
    <row r="4465" spans="1:15">
      <c r="A4465" s="57"/>
      <c r="B4465" s="653">
        <v>47469</v>
      </c>
      <c r="C4465" s="654">
        <f t="shared" si="68"/>
        <v>9867608545</v>
      </c>
      <c r="D4465" s="57"/>
      <c r="E4465" s="57"/>
      <c r="F4465" s="657">
        <v>328918433</v>
      </c>
      <c r="G4465" s="672">
        <v>634399223</v>
      </c>
      <c r="H4465" s="646">
        <v>46847</v>
      </c>
      <c r="I4465" s="646"/>
      <c r="K4465" s="57"/>
      <c r="L4465" s="57"/>
      <c r="M4465" s="638"/>
      <c r="N4465" s="638"/>
      <c r="O4465" s="57"/>
    </row>
    <row r="4466" spans="1:15">
      <c r="A4466" s="57"/>
      <c r="B4466" s="653">
        <v>47470</v>
      </c>
      <c r="C4466" s="654">
        <f t="shared" si="68"/>
        <v>9942592249</v>
      </c>
      <c r="D4466" s="57"/>
      <c r="E4466" s="57"/>
      <c r="F4466" s="657">
        <v>403902137</v>
      </c>
      <c r="G4466" s="672">
        <v>634473232</v>
      </c>
      <c r="H4466" s="646">
        <v>46127</v>
      </c>
      <c r="I4466" s="646"/>
      <c r="K4466" s="57"/>
      <c r="L4466" s="57"/>
      <c r="M4466" s="638"/>
      <c r="N4466" s="638"/>
      <c r="O4466" s="57"/>
    </row>
    <row r="4467" spans="1:15">
      <c r="A4467" s="57"/>
      <c r="B4467" s="653">
        <v>47471</v>
      </c>
      <c r="C4467" s="654">
        <f t="shared" si="68"/>
        <v>10338460016</v>
      </c>
      <c r="D4467" s="57"/>
      <c r="E4467" s="57"/>
      <c r="F4467" s="657">
        <v>799769904</v>
      </c>
      <c r="G4467" s="672">
        <v>634499361</v>
      </c>
      <c r="H4467" s="646">
        <v>46712</v>
      </c>
      <c r="I4467" s="646"/>
      <c r="K4467" s="57"/>
      <c r="L4467" s="57"/>
      <c r="M4467" s="638"/>
      <c r="N4467" s="638"/>
      <c r="O4467" s="57"/>
    </row>
    <row r="4468" spans="1:15">
      <c r="A4468" s="57"/>
      <c r="B4468" s="653">
        <v>47472</v>
      </c>
      <c r="C4468" s="654">
        <f t="shared" si="68"/>
        <v>10191862107</v>
      </c>
      <c r="D4468" s="57"/>
      <c r="E4468" s="57"/>
      <c r="F4468" s="657">
        <v>653171995</v>
      </c>
      <c r="G4468" s="672">
        <v>634586068</v>
      </c>
      <c r="H4468" s="646">
        <v>43621</v>
      </c>
      <c r="I4468" s="646"/>
      <c r="K4468" s="57"/>
      <c r="L4468" s="57"/>
      <c r="M4468" s="638"/>
      <c r="N4468" s="638"/>
      <c r="O4468" s="57"/>
    </row>
    <row r="4469" spans="1:15">
      <c r="A4469" s="57"/>
      <c r="B4469" s="653">
        <v>47473</v>
      </c>
      <c r="C4469" s="654">
        <f t="shared" si="68"/>
        <v>10319369348</v>
      </c>
      <c r="D4469" s="57"/>
      <c r="E4469" s="57"/>
      <c r="F4469" s="657">
        <v>780679236</v>
      </c>
      <c r="G4469" s="672">
        <v>634728834</v>
      </c>
      <c r="H4469" s="646">
        <v>44412</v>
      </c>
      <c r="I4469" s="646"/>
      <c r="K4469" s="57"/>
      <c r="L4469" s="57"/>
      <c r="M4469" s="638"/>
      <c r="N4469" s="638"/>
      <c r="O4469" s="57"/>
    </row>
    <row r="4470" spans="1:15">
      <c r="A4470" s="57"/>
      <c r="B4470" s="653">
        <v>47474</v>
      </c>
      <c r="C4470" s="654">
        <f t="shared" si="68"/>
        <v>10287329813</v>
      </c>
      <c r="D4470" s="57"/>
      <c r="E4470" s="57"/>
      <c r="F4470" s="657">
        <v>748639701</v>
      </c>
      <c r="G4470" s="672">
        <v>634742704</v>
      </c>
      <c r="H4470" s="646">
        <v>43353</v>
      </c>
      <c r="I4470" s="646"/>
      <c r="K4470" s="57"/>
      <c r="L4470" s="57"/>
      <c r="M4470" s="638"/>
      <c r="N4470" s="638"/>
      <c r="O4470" s="57"/>
    </row>
    <row r="4471" spans="1:15">
      <c r="A4471" s="57"/>
      <c r="B4471" s="653">
        <v>47475</v>
      </c>
      <c r="C4471" s="654">
        <f t="shared" si="68"/>
        <v>10450911771</v>
      </c>
      <c r="D4471" s="57"/>
      <c r="E4471" s="57"/>
      <c r="F4471" s="657">
        <v>912221659</v>
      </c>
      <c r="G4471" s="672">
        <v>634922002</v>
      </c>
      <c r="H4471" s="646">
        <v>46570</v>
      </c>
      <c r="I4471" s="646"/>
      <c r="K4471" s="57"/>
      <c r="L4471" s="57"/>
      <c r="M4471" s="638"/>
      <c r="N4471" s="638"/>
      <c r="O4471" s="57"/>
    </row>
    <row r="4472" spans="1:15">
      <c r="A4472" s="57"/>
      <c r="B4472" s="653">
        <v>47476</v>
      </c>
      <c r="C4472" s="654">
        <f t="shared" si="68"/>
        <v>10080580095</v>
      </c>
      <c r="D4472" s="57"/>
      <c r="E4472" s="57"/>
      <c r="F4472" s="657">
        <v>541889983</v>
      </c>
      <c r="G4472" s="672">
        <v>635013487</v>
      </c>
      <c r="H4472" s="646">
        <v>43393</v>
      </c>
      <c r="I4472" s="646"/>
      <c r="K4472" s="57"/>
      <c r="L4472" s="57"/>
      <c r="M4472" s="638"/>
      <c r="N4472" s="638"/>
      <c r="O4472" s="57"/>
    </row>
    <row r="4473" spans="1:15">
      <c r="A4473" s="57"/>
      <c r="B4473" s="653">
        <v>47477</v>
      </c>
      <c r="C4473" s="654">
        <f t="shared" si="68"/>
        <v>10346490925</v>
      </c>
      <c r="D4473" s="57"/>
      <c r="E4473" s="57"/>
      <c r="F4473" s="657">
        <v>807800813</v>
      </c>
      <c r="G4473" s="672">
        <v>635044237</v>
      </c>
      <c r="H4473" s="646">
        <v>46106</v>
      </c>
      <c r="I4473" s="646"/>
      <c r="K4473" s="57"/>
      <c r="L4473" s="57"/>
      <c r="M4473" s="638"/>
      <c r="N4473" s="638"/>
      <c r="O4473" s="57"/>
    </row>
    <row r="4474" spans="1:15">
      <c r="A4474" s="57"/>
      <c r="B4474" s="653">
        <v>47478</v>
      </c>
      <c r="C4474" s="654">
        <f t="shared" si="68"/>
        <v>10463995709</v>
      </c>
      <c r="D4474" s="57"/>
      <c r="E4474" s="57"/>
      <c r="F4474" s="657">
        <v>925305597</v>
      </c>
      <c r="G4474" s="672">
        <v>635160713</v>
      </c>
      <c r="H4474" s="646">
        <v>47340</v>
      </c>
      <c r="I4474" s="646"/>
      <c r="K4474" s="57"/>
      <c r="L4474" s="57"/>
      <c r="M4474" s="638"/>
      <c r="N4474" s="638"/>
      <c r="O4474" s="57"/>
    </row>
    <row r="4475" spans="1:15">
      <c r="A4475" s="57"/>
      <c r="B4475" s="653">
        <v>47479</v>
      </c>
      <c r="C4475" s="654">
        <f t="shared" si="68"/>
        <v>10494463111</v>
      </c>
      <c r="D4475" s="57"/>
      <c r="E4475" s="57"/>
      <c r="F4475" s="657">
        <v>955772999</v>
      </c>
      <c r="G4475" s="672">
        <v>635288075</v>
      </c>
      <c r="H4475" s="646">
        <v>47268</v>
      </c>
      <c r="I4475" s="646"/>
      <c r="K4475" s="57"/>
      <c r="L4475" s="57"/>
      <c r="M4475" s="638"/>
      <c r="N4475" s="638"/>
      <c r="O4475" s="57"/>
    </row>
    <row r="4476" spans="1:15">
      <c r="A4476" s="57"/>
      <c r="B4476" s="653">
        <v>47480</v>
      </c>
      <c r="C4476" s="654">
        <f t="shared" si="68"/>
        <v>10273528213</v>
      </c>
      <c r="D4476" s="57"/>
      <c r="E4476" s="57"/>
      <c r="F4476" s="657">
        <v>734838101</v>
      </c>
      <c r="G4476" s="672">
        <v>635629359</v>
      </c>
      <c r="H4476" s="646">
        <v>49672</v>
      </c>
      <c r="I4476" s="646"/>
      <c r="K4476" s="57"/>
      <c r="L4476" s="57"/>
      <c r="M4476" s="638"/>
      <c r="N4476" s="638"/>
      <c r="O4476" s="57"/>
    </row>
    <row r="4477" spans="1:15">
      <c r="A4477" s="57"/>
      <c r="B4477" s="653">
        <v>47481</v>
      </c>
      <c r="C4477" s="654">
        <f t="shared" si="68"/>
        <v>10078562056</v>
      </c>
      <c r="D4477" s="57"/>
      <c r="E4477" s="57"/>
      <c r="F4477" s="657">
        <v>539871944</v>
      </c>
      <c r="G4477" s="672">
        <v>635683072</v>
      </c>
      <c r="H4477" s="646">
        <v>50197</v>
      </c>
      <c r="I4477" s="646"/>
      <c r="K4477" s="57"/>
      <c r="L4477" s="57"/>
      <c r="M4477" s="638"/>
      <c r="N4477" s="638"/>
      <c r="O4477" s="57"/>
    </row>
    <row r="4478" spans="1:15">
      <c r="A4478" s="57"/>
      <c r="B4478" s="653">
        <v>47482</v>
      </c>
      <c r="C4478" s="654">
        <f t="shared" si="68"/>
        <v>9776406631</v>
      </c>
      <c r="D4478" s="57"/>
      <c r="E4478" s="57"/>
      <c r="F4478" s="657">
        <v>237716519</v>
      </c>
      <c r="G4478" s="672">
        <v>635717198</v>
      </c>
      <c r="H4478" s="646">
        <v>46462</v>
      </c>
      <c r="I4478" s="646"/>
      <c r="K4478" s="57"/>
      <c r="L4478" s="57"/>
      <c r="M4478" s="638"/>
      <c r="N4478" s="638"/>
      <c r="O4478" s="57"/>
    </row>
    <row r="4479" spans="1:15">
      <c r="A4479" s="57"/>
      <c r="B4479" s="653">
        <v>47483</v>
      </c>
      <c r="C4479" s="654">
        <f t="shared" si="68"/>
        <v>10155187464</v>
      </c>
      <c r="D4479" s="57"/>
      <c r="E4479" s="57"/>
      <c r="F4479" s="657">
        <v>616497352</v>
      </c>
      <c r="G4479" s="672">
        <v>635763128</v>
      </c>
      <c r="H4479" s="646">
        <v>45344</v>
      </c>
      <c r="I4479" s="646"/>
      <c r="K4479" s="57"/>
      <c r="L4479" s="57"/>
      <c r="M4479" s="638"/>
      <c r="N4479" s="638"/>
      <c r="O4479" s="57"/>
    </row>
    <row r="4480" spans="1:15">
      <c r="A4480" s="57"/>
      <c r="B4480" s="653">
        <v>47484</v>
      </c>
      <c r="C4480" s="654">
        <f t="shared" si="68"/>
        <v>9806018532</v>
      </c>
      <c r="D4480" s="57"/>
      <c r="E4480" s="57"/>
      <c r="F4480" s="657">
        <v>267328420</v>
      </c>
      <c r="G4480" s="672">
        <v>635830649</v>
      </c>
      <c r="H4480" s="646">
        <v>44157</v>
      </c>
      <c r="I4480" s="646"/>
      <c r="K4480" s="57"/>
      <c r="L4480" s="57"/>
      <c r="M4480" s="638"/>
      <c r="N4480" s="638"/>
      <c r="O4480" s="57"/>
    </row>
    <row r="4481" spans="1:15">
      <c r="A4481" s="57"/>
      <c r="B4481" s="653">
        <v>47485</v>
      </c>
      <c r="C4481" s="654">
        <f t="shared" si="68"/>
        <v>9717695111</v>
      </c>
      <c r="D4481" s="57"/>
      <c r="E4481" s="57"/>
      <c r="F4481" s="657">
        <v>179004999</v>
      </c>
      <c r="G4481" s="672">
        <v>635917183</v>
      </c>
      <c r="H4481" s="646">
        <v>45533</v>
      </c>
      <c r="I4481" s="646"/>
      <c r="K4481" s="57"/>
      <c r="L4481" s="57"/>
      <c r="M4481" s="638"/>
      <c r="N4481" s="638"/>
      <c r="O4481" s="57"/>
    </row>
    <row r="4482" spans="1:15">
      <c r="A4482" s="57"/>
      <c r="B4482" s="653">
        <v>47486</v>
      </c>
      <c r="C4482" s="654">
        <f t="shared" si="68"/>
        <v>10232451767</v>
      </c>
      <c r="D4482" s="57"/>
      <c r="E4482" s="57"/>
      <c r="F4482" s="657">
        <v>693761655</v>
      </c>
      <c r="G4482" s="672">
        <v>635939629</v>
      </c>
      <c r="H4482" s="646">
        <v>45602</v>
      </c>
      <c r="I4482" s="646"/>
      <c r="K4482" s="57"/>
      <c r="L4482" s="57"/>
      <c r="M4482" s="638"/>
      <c r="N4482" s="638"/>
      <c r="O4482" s="57"/>
    </row>
    <row r="4483" spans="1:15">
      <c r="A4483" s="57"/>
      <c r="B4483" s="653">
        <v>47487</v>
      </c>
      <c r="C4483" s="654">
        <f t="shared" si="68"/>
        <v>9980460215</v>
      </c>
      <c r="D4483" s="57"/>
      <c r="E4483" s="57"/>
      <c r="F4483" s="657">
        <v>441770103</v>
      </c>
      <c r="G4483" s="672">
        <v>636038266</v>
      </c>
      <c r="H4483" s="646">
        <v>48861</v>
      </c>
      <c r="I4483" s="646"/>
      <c r="K4483" s="57"/>
      <c r="L4483" s="57"/>
      <c r="M4483" s="638"/>
      <c r="N4483" s="638"/>
      <c r="O4483" s="57"/>
    </row>
    <row r="4484" spans="1:15">
      <c r="A4484" s="57"/>
      <c r="B4484" s="653">
        <v>47488</v>
      </c>
      <c r="C4484" s="654">
        <f t="shared" si="68"/>
        <v>10226973060</v>
      </c>
      <c r="D4484" s="57"/>
      <c r="E4484" s="57"/>
      <c r="F4484" s="657">
        <v>688282948</v>
      </c>
      <c r="G4484" s="672">
        <v>636120930</v>
      </c>
      <c r="H4484" s="646">
        <v>45551</v>
      </c>
      <c r="I4484" s="646"/>
      <c r="K4484" s="57"/>
      <c r="L4484" s="57"/>
      <c r="M4484" s="638"/>
      <c r="N4484" s="638"/>
      <c r="O4484" s="57"/>
    </row>
    <row r="4485" spans="1:15">
      <c r="A4485" s="57"/>
      <c r="B4485" s="653">
        <v>47489</v>
      </c>
      <c r="C4485" s="654">
        <f t="shared" si="68"/>
        <v>9938748710</v>
      </c>
      <c r="D4485" s="57"/>
      <c r="E4485" s="57"/>
      <c r="F4485" s="657">
        <v>400058598</v>
      </c>
      <c r="G4485" s="672">
        <v>636358163</v>
      </c>
      <c r="H4485" s="646">
        <v>48996</v>
      </c>
      <c r="I4485" s="646"/>
      <c r="K4485" s="57"/>
      <c r="L4485" s="57"/>
      <c r="M4485" s="638"/>
      <c r="N4485" s="638"/>
      <c r="O4485" s="57"/>
    </row>
    <row r="4486" spans="1:15">
      <c r="A4486" s="57"/>
      <c r="B4486" s="653">
        <v>47490</v>
      </c>
      <c r="C4486" s="654">
        <f t="shared" si="68"/>
        <v>9654405996</v>
      </c>
      <c r="D4486" s="57"/>
      <c r="E4486" s="57"/>
      <c r="F4486" s="657">
        <v>115715884</v>
      </c>
      <c r="G4486" s="672">
        <v>636400833</v>
      </c>
      <c r="H4486" s="646">
        <v>50323</v>
      </c>
      <c r="I4486" s="646"/>
      <c r="K4486" s="57"/>
      <c r="L4486" s="57"/>
      <c r="M4486" s="638"/>
      <c r="N4486" s="638"/>
      <c r="O4486" s="57"/>
    </row>
    <row r="4487" spans="1:15">
      <c r="A4487" s="57"/>
      <c r="B4487" s="653">
        <v>47491</v>
      </c>
      <c r="C4487" s="654">
        <f t="shared" si="68"/>
        <v>9710505907</v>
      </c>
      <c r="D4487" s="57"/>
      <c r="E4487" s="57"/>
      <c r="F4487" s="657">
        <v>171815795</v>
      </c>
      <c r="G4487" s="672">
        <v>636462055</v>
      </c>
      <c r="H4487" s="646">
        <v>48010</v>
      </c>
      <c r="I4487" s="646"/>
      <c r="K4487" s="57"/>
      <c r="L4487" s="57"/>
      <c r="M4487" s="638"/>
      <c r="N4487" s="638"/>
      <c r="O4487" s="57"/>
    </row>
    <row r="4488" spans="1:15">
      <c r="A4488" s="57"/>
      <c r="B4488" s="653">
        <v>47492</v>
      </c>
      <c r="C4488" s="654">
        <f t="shared" si="68"/>
        <v>9964102821</v>
      </c>
      <c r="D4488" s="57"/>
      <c r="E4488" s="57"/>
      <c r="F4488" s="657">
        <v>425412709</v>
      </c>
      <c r="G4488" s="672">
        <v>636805620</v>
      </c>
      <c r="H4488" s="646">
        <v>45195</v>
      </c>
      <c r="I4488" s="646"/>
      <c r="K4488" s="57"/>
      <c r="L4488" s="57"/>
      <c r="M4488" s="638"/>
      <c r="N4488" s="638"/>
      <c r="O4488" s="57"/>
    </row>
    <row r="4489" spans="1:15">
      <c r="A4489" s="57"/>
      <c r="B4489" s="653">
        <v>47493</v>
      </c>
      <c r="C4489" s="654">
        <f t="shared" si="68"/>
        <v>9748965296</v>
      </c>
      <c r="D4489" s="57"/>
      <c r="E4489" s="57"/>
      <c r="F4489" s="657">
        <v>210275184</v>
      </c>
      <c r="G4489" s="672">
        <v>636843127</v>
      </c>
      <c r="H4489" s="646">
        <v>47635</v>
      </c>
      <c r="I4489" s="646"/>
      <c r="K4489" s="57"/>
      <c r="L4489" s="57"/>
      <c r="M4489" s="638"/>
      <c r="N4489" s="638"/>
      <c r="O4489" s="57"/>
    </row>
    <row r="4490" spans="1:15">
      <c r="A4490" s="57"/>
      <c r="B4490" s="653">
        <v>47494</v>
      </c>
      <c r="C4490" s="654">
        <f t="shared" si="68"/>
        <v>9941899709</v>
      </c>
      <c r="D4490" s="57"/>
      <c r="E4490" s="57"/>
      <c r="F4490" s="657">
        <v>403209597</v>
      </c>
      <c r="G4490" s="672">
        <v>636877993</v>
      </c>
      <c r="H4490" s="646">
        <v>44042</v>
      </c>
      <c r="I4490" s="646"/>
      <c r="K4490" s="57"/>
      <c r="L4490" s="57"/>
      <c r="M4490" s="638"/>
      <c r="N4490" s="638"/>
      <c r="O4490" s="57"/>
    </row>
    <row r="4491" spans="1:15">
      <c r="A4491" s="57"/>
      <c r="B4491" s="653">
        <v>47495</v>
      </c>
      <c r="C4491" s="654">
        <f t="shared" si="68"/>
        <v>10334806595</v>
      </c>
      <c r="D4491" s="57"/>
      <c r="E4491" s="57"/>
      <c r="F4491" s="657">
        <v>796116483</v>
      </c>
      <c r="G4491" s="672">
        <v>637077686</v>
      </c>
      <c r="H4491" s="646">
        <v>44198</v>
      </c>
      <c r="I4491" s="646"/>
      <c r="K4491" s="57"/>
      <c r="L4491" s="57"/>
      <c r="M4491" s="638"/>
      <c r="N4491" s="638"/>
      <c r="O4491" s="57"/>
    </row>
    <row r="4492" spans="1:15">
      <c r="A4492" s="57"/>
      <c r="B4492" s="653">
        <v>47496</v>
      </c>
      <c r="C4492" s="654">
        <f t="shared" si="68"/>
        <v>10436943370</v>
      </c>
      <c r="D4492" s="57"/>
      <c r="E4492" s="57"/>
      <c r="F4492" s="657">
        <v>898253258</v>
      </c>
      <c r="G4492" s="672">
        <v>637162911</v>
      </c>
      <c r="H4492" s="646">
        <v>44145</v>
      </c>
      <c r="I4492" s="646"/>
      <c r="K4492" s="57"/>
      <c r="L4492" s="57"/>
      <c r="M4492" s="638"/>
      <c r="N4492" s="638"/>
      <c r="O4492" s="57"/>
    </row>
    <row r="4493" spans="1:15">
      <c r="A4493" s="57"/>
      <c r="B4493" s="653">
        <v>47497</v>
      </c>
      <c r="C4493" s="654">
        <f t="shared" si="68"/>
        <v>9701142987</v>
      </c>
      <c r="D4493" s="57"/>
      <c r="E4493" s="57"/>
      <c r="F4493" s="657">
        <v>162452875</v>
      </c>
      <c r="G4493" s="672">
        <v>637254690</v>
      </c>
      <c r="H4493" s="646">
        <v>47639</v>
      </c>
      <c r="I4493" s="646"/>
      <c r="K4493" s="57"/>
      <c r="L4493" s="57"/>
      <c r="M4493" s="638"/>
      <c r="N4493" s="638"/>
      <c r="O4493" s="57"/>
    </row>
    <row r="4494" spans="1:15">
      <c r="A4494" s="57"/>
      <c r="B4494" s="653">
        <v>47498</v>
      </c>
      <c r="C4494" s="654">
        <f t="shared" si="68"/>
        <v>10526247506</v>
      </c>
      <c r="D4494" s="57"/>
      <c r="E4494" s="57"/>
      <c r="F4494" s="657">
        <v>987557394</v>
      </c>
      <c r="G4494" s="672">
        <v>637280348</v>
      </c>
      <c r="H4494" s="646">
        <v>44231</v>
      </c>
      <c r="I4494" s="646"/>
      <c r="K4494" s="57"/>
      <c r="L4494" s="57"/>
      <c r="M4494" s="638"/>
      <c r="N4494" s="638"/>
      <c r="O4494" s="57"/>
    </row>
    <row r="4495" spans="1:15">
      <c r="A4495" s="57"/>
      <c r="B4495" s="653">
        <v>47499</v>
      </c>
      <c r="C4495" s="654">
        <f t="shared" si="68"/>
        <v>10249072338</v>
      </c>
      <c r="D4495" s="57"/>
      <c r="E4495" s="57"/>
      <c r="F4495" s="657">
        <v>710382226</v>
      </c>
      <c r="G4495" s="672">
        <v>637315283</v>
      </c>
      <c r="H4495" s="646">
        <v>48418</v>
      </c>
      <c r="I4495" s="646"/>
      <c r="K4495" s="57"/>
      <c r="L4495" s="57"/>
      <c r="M4495" s="638"/>
      <c r="N4495" s="638"/>
      <c r="O4495" s="57"/>
    </row>
    <row r="4496" spans="1:15">
      <c r="A4496" s="57"/>
      <c r="B4496" s="653">
        <v>47500</v>
      </c>
      <c r="C4496" s="654">
        <f t="shared" si="68"/>
        <v>10110357404</v>
      </c>
      <c r="D4496" s="57"/>
      <c r="E4496" s="57"/>
      <c r="F4496" s="657">
        <v>571667292</v>
      </c>
      <c r="G4496" s="672">
        <v>637493712</v>
      </c>
      <c r="H4496" s="646">
        <v>49589</v>
      </c>
      <c r="I4496" s="646"/>
      <c r="K4496" s="57"/>
      <c r="L4496" s="57"/>
      <c r="M4496" s="638"/>
      <c r="N4496" s="638"/>
      <c r="O4496" s="57"/>
    </row>
    <row r="4497" spans="1:15">
      <c r="A4497" s="57"/>
      <c r="B4497" s="653">
        <v>47501</v>
      </c>
      <c r="C4497" s="654">
        <f t="shared" si="68"/>
        <v>10101895880</v>
      </c>
      <c r="D4497" s="57"/>
      <c r="E4497" s="57"/>
      <c r="F4497" s="657">
        <v>563205768</v>
      </c>
      <c r="G4497" s="672">
        <v>637526314</v>
      </c>
      <c r="H4497" s="646">
        <v>46830</v>
      </c>
      <c r="I4497" s="646"/>
      <c r="K4497" s="57"/>
      <c r="L4497" s="57"/>
      <c r="M4497" s="638"/>
      <c r="N4497" s="638"/>
      <c r="O4497" s="57"/>
    </row>
    <row r="4498" spans="1:15">
      <c r="A4498" s="57"/>
      <c r="B4498" s="653">
        <v>47502</v>
      </c>
      <c r="C4498" s="654">
        <f t="shared" si="68"/>
        <v>9918525318</v>
      </c>
      <c r="D4498" s="57"/>
      <c r="E4498" s="57"/>
      <c r="F4498" s="657">
        <v>379835206</v>
      </c>
      <c r="G4498" s="672">
        <v>637551547</v>
      </c>
      <c r="H4498" s="646">
        <v>46238</v>
      </c>
      <c r="I4498" s="646"/>
      <c r="K4498" s="57"/>
      <c r="L4498" s="57"/>
      <c r="M4498" s="638"/>
      <c r="N4498" s="638"/>
      <c r="O4498" s="57"/>
    </row>
    <row r="4499" spans="1:15">
      <c r="A4499" s="57"/>
      <c r="B4499" s="653">
        <v>47503</v>
      </c>
      <c r="C4499" s="654">
        <f t="shared" si="68"/>
        <v>10394833019</v>
      </c>
      <c r="D4499" s="57"/>
      <c r="E4499" s="57"/>
      <c r="F4499" s="657">
        <v>856142907</v>
      </c>
      <c r="G4499" s="672">
        <v>637639942</v>
      </c>
      <c r="H4499" s="646">
        <v>46196</v>
      </c>
      <c r="I4499" s="646"/>
      <c r="K4499" s="57"/>
      <c r="L4499" s="57"/>
      <c r="M4499" s="638"/>
      <c r="N4499" s="638"/>
      <c r="O4499" s="57"/>
    </row>
    <row r="4500" spans="1:15">
      <c r="A4500" s="57"/>
      <c r="B4500" s="653">
        <v>47504</v>
      </c>
      <c r="C4500" s="654">
        <f t="shared" si="68"/>
        <v>10384315350</v>
      </c>
      <c r="D4500" s="57"/>
      <c r="E4500" s="57"/>
      <c r="F4500" s="657">
        <v>845625238</v>
      </c>
      <c r="G4500" s="672">
        <v>637817040</v>
      </c>
      <c r="H4500" s="646">
        <v>45840</v>
      </c>
      <c r="I4500" s="646"/>
      <c r="K4500" s="57"/>
      <c r="L4500" s="57"/>
      <c r="M4500" s="638"/>
      <c r="N4500" s="638"/>
      <c r="O4500" s="57"/>
    </row>
    <row r="4501" spans="1:15">
      <c r="A4501" s="57"/>
      <c r="B4501" s="653">
        <v>47505</v>
      </c>
      <c r="C4501" s="654">
        <f t="shared" si="68"/>
        <v>10139569460</v>
      </c>
      <c r="D4501" s="57"/>
      <c r="E4501" s="57"/>
      <c r="F4501" s="657">
        <v>600879348</v>
      </c>
      <c r="G4501" s="672">
        <v>637962204</v>
      </c>
      <c r="H4501" s="646">
        <v>47554</v>
      </c>
      <c r="I4501" s="646"/>
      <c r="K4501" s="57"/>
      <c r="L4501" s="57"/>
      <c r="M4501" s="638"/>
      <c r="N4501" s="638"/>
      <c r="O4501" s="57"/>
    </row>
    <row r="4502" spans="1:15">
      <c r="A4502" s="57"/>
      <c r="B4502" s="653">
        <v>47506</v>
      </c>
      <c r="C4502" s="654">
        <f t="shared" si="68"/>
        <v>10378016970</v>
      </c>
      <c r="D4502" s="57"/>
      <c r="E4502" s="57"/>
      <c r="F4502" s="657">
        <v>839326858</v>
      </c>
      <c r="G4502" s="672">
        <v>638228849</v>
      </c>
      <c r="H4502" s="646">
        <v>46617</v>
      </c>
      <c r="I4502" s="646"/>
      <c r="K4502" s="57"/>
      <c r="L4502" s="57"/>
      <c r="M4502" s="638"/>
      <c r="N4502" s="638"/>
      <c r="O4502" s="57"/>
    </row>
    <row r="4503" spans="1:15">
      <c r="A4503" s="57"/>
      <c r="B4503" s="653">
        <v>47507</v>
      </c>
      <c r="C4503" s="654">
        <f t="shared" si="68"/>
        <v>10007385277</v>
      </c>
      <c r="D4503" s="57"/>
      <c r="E4503" s="57"/>
      <c r="F4503" s="657">
        <v>468695165</v>
      </c>
      <c r="G4503" s="672">
        <v>638237349</v>
      </c>
      <c r="H4503" s="646">
        <v>50243</v>
      </c>
      <c r="I4503" s="646"/>
      <c r="K4503" s="57"/>
      <c r="L4503" s="57"/>
      <c r="M4503" s="638"/>
      <c r="N4503" s="638"/>
      <c r="O4503" s="57"/>
    </row>
    <row r="4504" spans="1:15">
      <c r="A4504" s="57"/>
      <c r="B4504" s="653">
        <v>47508</v>
      </c>
      <c r="C4504" s="654">
        <f t="shared" si="68"/>
        <v>10497851552</v>
      </c>
      <c r="D4504" s="57"/>
      <c r="E4504" s="57"/>
      <c r="F4504" s="657">
        <v>959161440</v>
      </c>
      <c r="G4504" s="672">
        <v>638265508</v>
      </c>
      <c r="H4504" s="646">
        <v>48585</v>
      </c>
      <c r="I4504" s="646"/>
      <c r="K4504" s="57"/>
      <c r="L4504" s="57"/>
      <c r="M4504" s="638"/>
      <c r="N4504" s="638"/>
      <c r="O4504" s="57"/>
    </row>
    <row r="4505" spans="1:15">
      <c r="A4505" s="57"/>
      <c r="B4505" s="653">
        <v>47509</v>
      </c>
      <c r="C4505" s="654">
        <f t="shared" si="68"/>
        <v>10026308807</v>
      </c>
      <c r="D4505" s="57"/>
      <c r="E4505" s="57"/>
      <c r="F4505" s="657">
        <v>487618695</v>
      </c>
      <c r="G4505" s="672">
        <v>638485096</v>
      </c>
      <c r="H4505" s="646">
        <v>46765</v>
      </c>
      <c r="I4505" s="646"/>
      <c r="K4505" s="57"/>
      <c r="L4505" s="57"/>
      <c r="M4505" s="638"/>
      <c r="N4505" s="638"/>
      <c r="O4505" s="57"/>
    </row>
    <row r="4506" spans="1:15">
      <c r="A4506" s="57"/>
      <c r="B4506" s="653">
        <v>47510</v>
      </c>
      <c r="C4506" s="654">
        <f t="shared" si="68"/>
        <v>10184815880</v>
      </c>
      <c r="D4506" s="57"/>
      <c r="E4506" s="57"/>
      <c r="F4506" s="657">
        <v>646125768</v>
      </c>
      <c r="G4506" s="672">
        <v>638546742</v>
      </c>
      <c r="H4506" s="646">
        <v>43076</v>
      </c>
      <c r="I4506" s="646"/>
      <c r="K4506" s="57"/>
      <c r="L4506" s="57"/>
      <c r="M4506" s="638"/>
      <c r="N4506" s="638"/>
      <c r="O4506" s="57"/>
    </row>
    <row r="4507" spans="1:15">
      <c r="A4507" s="57"/>
      <c r="B4507" s="653">
        <v>47511</v>
      </c>
      <c r="C4507" s="654">
        <f t="shared" si="68"/>
        <v>9740322013</v>
      </c>
      <c r="D4507" s="57"/>
      <c r="E4507" s="57"/>
      <c r="F4507" s="657">
        <v>201631901</v>
      </c>
      <c r="G4507" s="672">
        <v>638631568</v>
      </c>
      <c r="H4507" s="646">
        <v>46316</v>
      </c>
      <c r="I4507" s="646"/>
      <c r="K4507" s="57"/>
      <c r="L4507" s="57"/>
      <c r="M4507" s="638"/>
      <c r="N4507" s="638"/>
      <c r="O4507" s="57"/>
    </row>
    <row r="4508" spans="1:15">
      <c r="A4508" s="57"/>
      <c r="B4508" s="653">
        <v>47512</v>
      </c>
      <c r="C4508" s="654">
        <f t="shared" si="68"/>
        <v>10329027067</v>
      </c>
      <c r="D4508" s="57"/>
      <c r="E4508" s="57"/>
      <c r="F4508" s="657">
        <v>790336955</v>
      </c>
      <c r="G4508" s="672">
        <v>638640059</v>
      </c>
      <c r="H4508" s="646">
        <v>47824</v>
      </c>
      <c r="I4508" s="646"/>
      <c r="K4508" s="57"/>
      <c r="L4508" s="57"/>
      <c r="M4508" s="638"/>
      <c r="N4508" s="638"/>
      <c r="O4508" s="57"/>
    </row>
    <row r="4509" spans="1:15">
      <c r="A4509" s="57"/>
      <c r="B4509" s="653">
        <v>47513</v>
      </c>
      <c r="C4509" s="654">
        <f t="shared" si="68"/>
        <v>9826758749</v>
      </c>
      <c r="D4509" s="57"/>
      <c r="E4509" s="57"/>
      <c r="F4509" s="657">
        <v>288068637</v>
      </c>
      <c r="G4509" s="672">
        <v>638969119</v>
      </c>
      <c r="H4509" s="646">
        <v>46007</v>
      </c>
      <c r="I4509" s="646"/>
      <c r="K4509" s="57"/>
      <c r="L4509" s="57"/>
      <c r="M4509" s="638"/>
      <c r="N4509" s="638"/>
      <c r="O4509" s="57"/>
    </row>
    <row r="4510" spans="1:15">
      <c r="A4510" s="57"/>
      <c r="B4510" s="653">
        <v>47514</v>
      </c>
      <c r="C4510" s="654">
        <f t="shared" si="68"/>
        <v>9826382739</v>
      </c>
      <c r="D4510" s="57"/>
      <c r="E4510" s="57"/>
      <c r="F4510" s="657">
        <v>287692627</v>
      </c>
      <c r="G4510" s="672">
        <v>639016452</v>
      </c>
      <c r="H4510" s="646">
        <v>49350</v>
      </c>
      <c r="I4510" s="646"/>
      <c r="K4510" s="57"/>
      <c r="L4510" s="57"/>
      <c r="M4510" s="638"/>
      <c r="N4510" s="638"/>
      <c r="O4510" s="57"/>
    </row>
    <row r="4511" spans="1:15">
      <c r="A4511" s="57"/>
      <c r="B4511" s="653">
        <v>47515</v>
      </c>
      <c r="C4511" s="654">
        <f t="shared" si="68"/>
        <v>10240492067</v>
      </c>
      <c r="D4511" s="57"/>
      <c r="E4511" s="57"/>
      <c r="F4511" s="657">
        <v>701801955</v>
      </c>
      <c r="G4511" s="672">
        <v>639069443</v>
      </c>
      <c r="H4511" s="646">
        <v>48489</v>
      </c>
      <c r="I4511" s="646"/>
      <c r="K4511" s="57"/>
      <c r="L4511" s="57"/>
      <c r="M4511" s="638"/>
      <c r="N4511" s="638"/>
      <c r="O4511" s="57"/>
    </row>
    <row r="4512" spans="1:15">
      <c r="A4512" s="57"/>
      <c r="B4512" s="653">
        <v>47516</v>
      </c>
      <c r="C4512" s="654">
        <f t="shared" ref="C4512:C4575" si="69">F4512+(F$88*28679+98765)+(G$88*6587+87654)+(E$88*9537+76543)+(J$88*5713+4528)</f>
        <v>9868695009</v>
      </c>
      <c r="D4512" s="57"/>
      <c r="E4512" s="57"/>
      <c r="F4512" s="657">
        <v>330004897</v>
      </c>
      <c r="G4512" s="672">
        <v>639202984</v>
      </c>
      <c r="H4512" s="646">
        <v>43707</v>
      </c>
      <c r="I4512" s="646"/>
      <c r="K4512" s="57"/>
      <c r="L4512" s="57"/>
      <c r="M4512" s="638"/>
      <c r="N4512" s="638"/>
      <c r="O4512" s="57"/>
    </row>
    <row r="4513" spans="1:15">
      <c r="A4513" s="57"/>
      <c r="B4513" s="653">
        <v>47517</v>
      </c>
      <c r="C4513" s="654">
        <f t="shared" si="69"/>
        <v>10366902219</v>
      </c>
      <c r="D4513" s="57"/>
      <c r="E4513" s="57"/>
      <c r="F4513" s="657">
        <v>828212107</v>
      </c>
      <c r="G4513" s="672">
        <v>639241149</v>
      </c>
      <c r="H4513" s="646">
        <v>47254</v>
      </c>
      <c r="I4513" s="646"/>
      <c r="K4513" s="57"/>
      <c r="L4513" s="57"/>
      <c r="M4513" s="638"/>
      <c r="N4513" s="638"/>
      <c r="O4513" s="57"/>
    </row>
    <row r="4514" spans="1:15">
      <c r="A4514" s="57"/>
      <c r="B4514" s="653">
        <v>47518</v>
      </c>
      <c r="C4514" s="654">
        <f t="shared" si="69"/>
        <v>10375937696</v>
      </c>
      <c r="D4514" s="57"/>
      <c r="E4514" s="57"/>
      <c r="F4514" s="657">
        <v>837247584</v>
      </c>
      <c r="G4514" s="672">
        <v>639283272</v>
      </c>
      <c r="H4514" s="646">
        <v>48710</v>
      </c>
      <c r="I4514" s="646"/>
      <c r="K4514" s="57"/>
      <c r="L4514" s="57"/>
      <c r="M4514" s="638"/>
      <c r="N4514" s="638"/>
      <c r="O4514" s="57"/>
    </row>
    <row r="4515" spans="1:15">
      <c r="A4515" s="57"/>
      <c r="B4515" s="653">
        <v>47519</v>
      </c>
      <c r="C4515" s="654">
        <f t="shared" si="69"/>
        <v>10026042523</v>
      </c>
      <c r="D4515" s="57"/>
      <c r="E4515" s="57"/>
      <c r="F4515" s="657">
        <v>487352411</v>
      </c>
      <c r="G4515" s="672">
        <v>639285964</v>
      </c>
      <c r="H4515" s="646">
        <v>49386</v>
      </c>
      <c r="I4515" s="646"/>
      <c r="K4515" s="57"/>
      <c r="L4515" s="57"/>
      <c r="M4515" s="638"/>
      <c r="N4515" s="638"/>
      <c r="O4515" s="57"/>
    </row>
    <row r="4516" spans="1:15">
      <c r="A4516" s="57"/>
      <c r="B4516" s="653">
        <v>47520</v>
      </c>
      <c r="C4516" s="654">
        <f t="shared" si="69"/>
        <v>9760939779</v>
      </c>
      <c r="D4516" s="57"/>
      <c r="E4516" s="57"/>
      <c r="F4516" s="657">
        <v>222249667</v>
      </c>
      <c r="G4516" s="672">
        <v>639345314</v>
      </c>
      <c r="H4516" s="646">
        <v>43795</v>
      </c>
      <c r="I4516" s="646"/>
      <c r="K4516" s="57"/>
      <c r="L4516" s="57"/>
      <c r="M4516" s="638"/>
      <c r="N4516" s="638"/>
      <c r="O4516" s="57"/>
    </row>
    <row r="4517" spans="1:15">
      <c r="A4517" s="57"/>
      <c r="B4517" s="653">
        <v>47521</v>
      </c>
      <c r="C4517" s="654">
        <f t="shared" si="69"/>
        <v>9842244530</v>
      </c>
      <c r="D4517" s="57"/>
      <c r="E4517" s="57"/>
      <c r="F4517" s="657">
        <v>303554418</v>
      </c>
      <c r="G4517" s="672">
        <v>639433011</v>
      </c>
      <c r="H4517" s="646">
        <v>43613</v>
      </c>
      <c r="I4517" s="646"/>
      <c r="K4517" s="57"/>
      <c r="L4517" s="57"/>
      <c r="M4517" s="638"/>
      <c r="N4517" s="638"/>
      <c r="O4517" s="57"/>
    </row>
    <row r="4518" spans="1:15">
      <c r="A4518" s="57"/>
      <c r="B4518" s="653">
        <v>47522</v>
      </c>
      <c r="C4518" s="654">
        <f t="shared" si="69"/>
        <v>9900972744</v>
      </c>
      <c r="D4518" s="57"/>
      <c r="E4518" s="57"/>
      <c r="F4518" s="657">
        <v>362282632</v>
      </c>
      <c r="G4518" s="672">
        <v>639479040</v>
      </c>
      <c r="H4518" s="646">
        <v>45343</v>
      </c>
      <c r="I4518" s="646"/>
      <c r="K4518" s="57"/>
      <c r="L4518" s="57"/>
      <c r="M4518" s="638"/>
      <c r="N4518" s="638"/>
      <c r="O4518" s="57"/>
    </row>
    <row r="4519" spans="1:15">
      <c r="A4519" s="57"/>
      <c r="B4519" s="653">
        <v>47523</v>
      </c>
      <c r="C4519" s="654">
        <f t="shared" si="69"/>
        <v>9747324684</v>
      </c>
      <c r="D4519" s="57"/>
      <c r="E4519" s="57"/>
      <c r="F4519" s="657">
        <v>208634572</v>
      </c>
      <c r="G4519" s="672">
        <v>639562264</v>
      </c>
      <c r="H4519" s="646">
        <v>49915</v>
      </c>
      <c r="I4519" s="646"/>
      <c r="K4519" s="57"/>
      <c r="L4519" s="57"/>
      <c r="M4519" s="638"/>
      <c r="N4519" s="638"/>
      <c r="O4519" s="57"/>
    </row>
    <row r="4520" spans="1:15">
      <c r="A4520" s="57"/>
      <c r="B4520" s="653">
        <v>47524</v>
      </c>
      <c r="C4520" s="654">
        <f t="shared" si="69"/>
        <v>10064462436</v>
      </c>
      <c r="D4520" s="57"/>
      <c r="E4520" s="57"/>
      <c r="F4520" s="657">
        <v>525772324</v>
      </c>
      <c r="G4520" s="672">
        <v>640249049</v>
      </c>
      <c r="H4520" s="646">
        <v>48445</v>
      </c>
      <c r="I4520" s="646"/>
      <c r="K4520" s="57"/>
      <c r="L4520" s="57"/>
      <c r="M4520" s="638"/>
      <c r="N4520" s="638"/>
      <c r="O4520" s="57"/>
    </row>
    <row r="4521" spans="1:15">
      <c r="A4521" s="57"/>
      <c r="B4521" s="653">
        <v>47525</v>
      </c>
      <c r="C4521" s="654">
        <f t="shared" si="69"/>
        <v>9942364038</v>
      </c>
      <c r="D4521" s="57"/>
      <c r="E4521" s="57"/>
      <c r="F4521" s="657">
        <v>403673926</v>
      </c>
      <c r="G4521" s="672">
        <v>640511206</v>
      </c>
      <c r="H4521" s="646">
        <v>47602</v>
      </c>
      <c r="I4521" s="646"/>
      <c r="K4521" s="57"/>
      <c r="L4521" s="57"/>
      <c r="M4521" s="638"/>
      <c r="N4521" s="638"/>
      <c r="O4521" s="57"/>
    </row>
    <row r="4522" spans="1:15">
      <c r="A4522" s="57"/>
      <c r="B4522" s="653">
        <v>47526</v>
      </c>
      <c r="C4522" s="654">
        <f t="shared" si="69"/>
        <v>9652950717</v>
      </c>
      <c r="D4522" s="57"/>
      <c r="E4522" s="57"/>
      <c r="F4522" s="657">
        <v>114260605</v>
      </c>
      <c r="G4522" s="672">
        <v>640824811</v>
      </c>
      <c r="H4522" s="646">
        <v>45910</v>
      </c>
      <c r="I4522" s="646"/>
      <c r="K4522" s="57"/>
      <c r="L4522" s="57"/>
      <c r="M4522" s="638"/>
      <c r="N4522" s="638"/>
      <c r="O4522" s="57"/>
    </row>
    <row r="4523" spans="1:15">
      <c r="A4523" s="57"/>
      <c r="B4523" s="653">
        <v>47527</v>
      </c>
      <c r="C4523" s="654">
        <f t="shared" si="69"/>
        <v>9745566500</v>
      </c>
      <c r="D4523" s="57"/>
      <c r="E4523" s="57"/>
      <c r="F4523" s="657">
        <v>206876388</v>
      </c>
      <c r="G4523" s="672">
        <v>640909716</v>
      </c>
      <c r="H4523" s="646">
        <v>49718</v>
      </c>
      <c r="I4523" s="646"/>
      <c r="K4523" s="57"/>
      <c r="L4523" s="57"/>
      <c r="M4523" s="638"/>
      <c r="N4523" s="638"/>
      <c r="O4523" s="57"/>
    </row>
    <row r="4524" spans="1:15">
      <c r="A4524" s="57"/>
      <c r="B4524" s="653">
        <v>47528</v>
      </c>
      <c r="C4524" s="654">
        <f t="shared" si="69"/>
        <v>9665038386</v>
      </c>
      <c r="D4524" s="57"/>
      <c r="E4524" s="57"/>
      <c r="F4524" s="657">
        <v>126348274</v>
      </c>
      <c r="G4524" s="672">
        <v>641025978</v>
      </c>
      <c r="H4524" s="646">
        <v>48623</v>
      </c>
      <c r="I4524" s="646"/>
      <c r="K4524" s="57"/>
      <c r="L4524" s="57"/>
      <c r="M4524" s="638"/>
      <c r="N4524" s="638"/>
      <c r="O4524" s="57"/>
    </row>
    <row r="4525" spans="1:15">
      <c r="A4525" s="57"/>
      <c r="B4525" s="653">
        <v>47529</v>
      </c>
      <c r="C4525" s="654">
        <f t="shared" si="69"/>
        <v>10526731604</v>
      </c>
      <c r="D4525" s="57"/>
      <c r="E4525" s="57"/>
      <c r="F4525" s="657">
        <v>988041492</v>
      </c>
      <c r="G4525" s="672">
        <v>641272876</v>
      </c>
      <c r="H4525" s="646">
        <v>50152</v>
      </c>
      <c r="I4525" s="646"/>
      <c r="K4525" s="57"/>
      <c r="L4525" s="57"/>
      <c r="M4525" s="638"/>
      <c r="N4525" s="638"/>
      <c r="O4525" s="57"/>
    </row>
    <row r="4526" spans="1:15">
      <c r="A4526" s="57"/>
      <c r="B4526" s="653">
        <v>47530</v>
      </c>
      <c r="C4526" s="654">
        <f t="shared" si="69"/>
        <v>10306473649</v>
      </c>
      <c r="D4526" s="57"/>
      <c r="E4526" s="57"/>
      <c r="F4526" s="657">
        <v>767783537</v>
      </c>
      <c r="G4526" s="672">
        <v>641328618</v>
      </c>
      <c r="H4526" s="646">
        <v>45813</v>
      </c>
      <c r="I4526" s="646"/>
      <c r="K4526" s="57"/>
      <c r="L4526" s="57"/>
      <c r="M4526" s="638"/>
      <c r="N4526" s="638"/>
      <c r="O4526" s="57"/>
    </row>
    <row r="4527" spans="1:15">
      <c r="A4527" s="57"/>
      <c r="B4527" s="653">
        <v>47531</v>
      </c>
      <c r="C4527" s="654">
        <f t="shared" si="69"/>
        <v>10456328443</v>
      </c>
      <c r="D4527" s="57"/>
      <c r="E4527" s="57"/>
      <c r="F4527" s="657">
        <v>917638331</v>
      </c>
      <c r="G4527" s="672">
        <v>641429482</v>
      </c>
      <c r="H4527" s="646">
        <v>49825</v>
      </c>
      <c r="I4527" s="646"/>
      <c r="K4527" s="57"/>
      <c r="L4527" s="57"/>
      <c r="M4527" s="638"/>
      <c r="N4527" s="638"/>
      <c r="O4527" s="57"/>
    </row>
    <row r="4528" spans="1:15">
      <c r="A4528" s="57"/>
      <c r="B4528" s="653">
        <v>47532</v>
      </c>
      <c r="C4528" s="654">
        <f t="shared" si="69"/>
        <v>10126467078</v>
      </c>
      <c r="D4528" s="57"/>
      <c r="E4528" s="57"/>
      <c r="F4528" s="657">
        <v>587776966</v>
      </c>
      <c r="G4528" s="672">
        <v>641573026</v>
      </c>
      <c r="H4528" s="646">
        <v>46082</v>
      </c>
      <c r="I4528" s="646"/>
      <c r="K4528" s="57"/>
      <c r="L4528" s="57"/>
      <c r="M4528" s="638"/>
      <c r="N4528" s="638"/>
      <c r="O4528" s="57"/>
    </row>
    <row r="4529" spans="1:15">
      <c r="A4529" s="57"/>
      <c r="B4529" s="653">
        <v>47533</v>
      </c>
      <c r="C4529" s="654">
        <f t="shared" si="69"/>
        <v>10205325257</v>
      </c>
      <c r="D4529" s="57"/>
      <c r="E4529" s="57"/>
      <c r="F4529" s="657">
        <v>666635145</v>
      </c>
      <c r="G4529" s="672">
        <v>641901677</v>
      </c>
      <c r="H4529" s="646">
        <v>45946</v>
      </c>
      <c r="I4529" s="646"/>
      <c r="K4529" s="57"/>
      <c r="L4529" s="57"/>
      <c r="M4529" s="638"/>
      <c r="N4529" s="638"/>
      <c r="O4529" s="57"/>
    </row>
    <row r="4530" spans="1:15">
      <c r="A4530" s="57"/>
      <c r="B4530" s="653">
        <v>47534</v>
      </c>
      <c r="C4530" s="654">
        <f t="shared" si="69"/>
        <v>10034635245</v>
      </c>
      <c r="D4530" s="57"/>
      <c r="E4530" s="57"/>
      <c r="F4530" s="657">
        <v>495945133</v>
      </c>
      <c r="G4530" s="672">
        <v>642091220</v>
      </c>
      <c r="H4530" s="646">
        <v>48135</v>
      </c>
      <c r="I4530" s="646"/>
      <c r="K4530" s="57"/>
      <c r="L4530" s="57"/>
      <c r="M4530" s="638"/>
      <c r="N4530" s="638"/>
      <c r="O4530" s="57"/>
    </row>
    <row r="4531" spans="1:15">
      <c r="A4531" s="57"/>
      <c r="B4531" s="653">
        <v>47535</v>
      </c>
      <c r="C4531" s="654">
        <f t="shared" si="69"/>
        <v>10518400629</v>
      </c>
      <c r="D4531" s="57"/>
      <c r="E4531" s="57"/>
      <c r="F4531" s="657">
        <v>979710517</v>
      </c>
      <c r="G4531" s="672">
        <v>642135976</v>
      </c>
      <c r="H4531" s="646">
        <v>45278</v>
      </c>
      <c r="I4531" s="646"/>
      <c r="K4531" s="57"/>
      <c r="L4531" s="57"/>
      <c r="M4531" s="638"/>
      <c r="N4531" s="638"/>
      <c r="O4531" s="57"/>
    </row>
    <row r="4532" spans="1:15">
      <c r="A4532" s="57"/>
      <c r="B4532" s="653">
        <v>47536</v>
      </c>
      <c r="C4532" s="654">
        <f t="shared" si="69"/>
        <v>9787621719</v>
      </c>
      <c r="D4532" s="57"/>
      <c r="E4532" s="57"/>
      <c r="F4532" s="657">
        <v>248931607</v>
      </c>
      <c r="G4532" s="672">
        <v>642395839</v>
      </c>
      <c r="H4532" s="646">
        <v>45936</v>
      </c>
      <c r="I4532" s="646"/>
      <c r="K4532" s="57"/>
      <c r="L4532" s="57"/>
      <c r="M4532" s="638"/>
      <c r="N4532" s="638"/>
      <c r="O4532" s="57"/>
    </row>
    <row r="4533" spans="1:15">
      <c r="A4533" s="57"/>
      <c r="B4533" s="653">
        <v>47537</v>
      </c>
      <c r="C4533" s="654">
        <f t="shared" si="69"/>
        <v>10104806685</v>
      </c>
      <c r="D4533" s="57"/>
      <c r="E4533" s="57"/>
      <c r="F4533" s="657">
        <v>566116573</v>
      </c>
      <c r="G4533" s="672">
        <v>642431427</v>
      </c>
      <c r="H4533" s="646">
        <v>43330</v>
      </c>
      <c r="I4533" s="646"/>
      <c r="K4533" s="57"/>
      <c r="L4533" s="57"/>
      <c r="M4533" s="638"/>
      <c r="N4533" s="638"/>
      <c r="O4533" s="57"/>
    </row>
    <row r="4534" spans="1:15">
      <c r="A4534" s="57"/>
      <c r="B4534" s="653">
        <v>47538</v>
      </c>
      <c r="C4534" s="654">
        <f t="shared" si="69"/>
        <v>10526873948</v>
      </c>
      <c r="D4534" s="57"/>
      <c r="E4534" s="57"/>
      <c r="F4534" s="657">
        <v>988183836</v>
      </c>
      <c r="G4534" s="672">
        <v>642772510</v>
      </c>
      <c r="H4534" s="646">
        <v>45625</v>
      </c>
      <c r="I4534" s="646"/>
      <c r="K4534" s="57"/>
      <c r="L4534" s="57"/>
      <c r="M4534" s="638"/>
      <c r="N4534" s="638"/>
      <c r="O4534" s="57"/>
    </row>
    <row r="4535" spans="1:15">
      <c r="A4535" s="57"/>
      <c r="B4535" s="653">
        <v>47539</v>
      </c>
      <c r="C4535" s="654">
        <f t="shared" si="69"/>
        <v>10057350945</v>
      </c>
      <c r="D4535" s="57"/>
      <c r="E4535" s="57"/>
      <c r="F4535" s="657">
        <v>518660833</v>
      </c>
      <c r="G4535" s="672">
        <v>643065299</v>
      </c>
      <c r="H4535" s="646">
        <v>50393</v>
      </c>
      <c r="I4535" s="646"/>
      <c r="K4535" s="57"/>
      <c r="L4535" s="57"/>
      <c r="M4535" s="638"/>
      <c r="N4535" s="638"/>
      <c r="O4535" s="57"/>
    </row>
    <row r="4536" spans="1:15">
      <c r="A4536" s="57"/>
      <c r="B4536" s="653">
        <v>47540</v>
      </c>
      <c r="C4536" s="654">
        <f t="shared" si="69"/>
        <v>10106957436</v>
      </c>
      <c r="D4536" s="57"/>
      <c r="E4536" s="57"/>
      <c r="F4536" s="657">
        <v>568267324</v>
      </c>
      <c r="G4536" s="672">
        <v>643252205</v>
      </c>
      <c r="H4536" s="646">
        <v>45457</v>
      </c>
      <c r="I4536" s="646"/>
      <c r="K4536" s="57"/>
      <c r="L4536" s="57"/>
      <c r="M4536" s="638"/>
      <c r="N4536" s="638"/>
      <c r="O4536" s="57"/>
    </row>
    <row r="4537" spans="1:15">
      <c r="A4537" s="57"/>
      <c r="B4537" s="653">
        <v>47541</v>
      </c>
      <c r="C4537" s="654">
        <f t="shared" si="69"/>
        <v>9666906926</v>
      </c>
      <c r="D4537" s="57"/>
      <c r="E4537" s="57"/>
      <c r="F4537" s="657">
        <v>128216814</v>
      </c>
      <c r="G4537" s="672">
        <v>643253394</v>
      </c>
      <c r="H4537" s="646">
        <v>45151</v>
      </c>
      <c r="I4537" s="646"/>
      <c r="K4537" s="57"/>
      <c r="L4537" s="57"/>
      <c r="M4537" s="638"/>
      <c r="N4537" s="638"/>
      <c r="O4537" s="57"/>
    </row>
    <row r="4538" spans="1:15">
      <c r="A4538" s="57"/>
      <c r="B4538" s="653">
        <v>47542</v>
      </c>
      <c r="C4538" s="654">
        <f t="shared" si="69"/>
        <v>9878916397</v>
      </c>
      <c r="D4538" s="57"/>
      <c r="E4538" s="57"/>
      <c r="F4538" s="657">
        <v>340226285</v>
      </c>
      <c r="G4538" s="672">
        <v>643509691</v>
      </c>
      <c r="H4538" s="646">
        <v>49905</v>
      </c>
      <c r="I4538" s="646"/>
      <c r="K4538" s="57"/>
      <c r="L4538" s="57"/>
      <c r="M4538" s="638"/>
      <c r="N4538" s="638"/>
      <c r="O4538" s="57"/>
    </row>
    <row r="4539" spans="1:15">
      <c r="A4539" s="57"/>
      <c r="B4539" s="653">
        <v>47543</v>
      </c>
      <c r="C4539" s="654">
        <f t="shared" si="69"/>
        <v>10523306091</v>
      </c>
      <c r="D4539" s="57"/>
      <c r="E4539" s="57"/>
      <c r="F4539" s="657">
        <v>984615979</v>
      </c>
      <c r="G4539" s="672">
        <v>643520323</v>
      </c>
      <c r="H4539" s="646">
        <v>45661</v>
      </c>
      <c r="I4539" s="646"/>
      <c r="K4539" s="57"/>
      <c r="L4539" s="57"/>
      <c r="M4539" s="638"/>
      <c r="N4539" s="638"/>
      <c r="O4539" s="57"/>
    </row>
    <row r="4540" spans="1:15">
      <c r="A4540" s="57"/>
      <c r="B4540" s="653">
        <v>47544</v>
      </c>
      <c r="C4540" s="654">
        <f t="shared" si="69"/>
        <v>9699620762</v>
      </c>
      <c r="D4540" s="57"/>
      <c r="E4540" s="57"/>
      <c r="F4540" s="657">
        <v>160930650</v>
      </c>
      <c r="G4540" s="672">
        <v>643635743</v>
      </c>
      <c r="H4540" s="646">
        <v>48648</v>
      </c>
      <c r="I4540" s="646"/>
      <c r="K4540" s="57"/>
      <c r="L4540" s="57"/>
      <c r="M4540" s="638"/>
      <c r="N4540" s="638"/>
      <c r="O4540" s="57"/>
    </row>
    <row r="4541" spans="1:15">
      <c r="A4541" s="57"/>
      <c r="B4541" s="653">
        <v>47545</v>
      </c>
      <c r="C4541" s="654">
        <f t="shared" si="69"/>
        <v>10518531644</v>
      </c>
      <c r="D4541" s="57"/>
      <c r="E4541" s="57"/>
      <c r="F4541" s="657">
        <v>979841532</v>
      </c>
      <c r="G4541" s="672">
        <v>643795536</v>
      </c>
      <c r="H4541" s="646">
        <v>49821</v>
      </c>
      <c r="I4541" s="646"/>
      <c r="K4541" s="57"/>
      <c r="L4541" s="57"/>
      <c r="M4541" s="638"/>
      <c r="N4541" s="638"/>
      <c r="O4541" s="57"/>
    </row>
    <row r="4542" spans="1:15">
      <c r="A4542" s="57"/>
      <c r="B4542" s="653">
        <v>47546</v>
      </c>
      <c r="C4542" s="654">
        <f t="shared" si="69"/>
        <v>10046108902</v>
      </c>
      <c r="D4542" s="57"/>
      <c r="E4542" s="57"/>
      <c r="F4542" s="657">
        <v>507418790</v>
      </c>
      <c r="G4542" s="672">
        <v>643809299</v>
      </c>
      <c r="H4542" s="646">
        <v>46547</v>
      </c>
      <c r="I4542" s="646"/>
      <c r="K4542" s="57"/>
      <c r="L4542" s="57"/>
      <c r="M4542" s="638"/>
      <c r="N4542" s="638"/>
      <c r="O4542" s="57"/>
    </row>
    <row r="4543" spans="1:15">
      <c r="A4543" s="57"/>
      <c r="B4543" s="653">
        <v>47547</v>
      </c>
      <c r="C4543" s="654">
        <f t="shared" si="69"/>
        <v>10529274857</v>
      </c>
      <c r="D4543" s="57"/>
      <c r="E4543" s="57"/>
      <c r="F4543" s="657">
        <v>990584745</v>
      </c>
      <c r="G4543" s="672">
        <v>643961544</v>
      </c>
      <c r="H4543" s="646">
        <v>43277</v>
      </c>
      <c r="I4543" s="646"/>
      <c r="K4543" s="57"/>
      <c r="L4543" s="57"/>
      <c r="M4543" s="638"/>
      <c r="N4543" s="638"/>
      <c r="O4543" s="57"/>
    </row>
    <row r="4544" spans="1:15">
      <c r="A4544" s="57"/>
      <c r="B4544" s="653">
        <v>47548</v>
      </c>
      <c r="C4544" s="654">
        <f t="shared" si="69"/>
        <v>10237383416</v>
      </c>
      <c r="D4544" s="57"/>
      <c r="E4544" s="57"/>
      <c r="F4544" s="657">
        <v>698693304</v>
      </c>
      <c r="G4544" s="672">
        <v>643961650</v>
      </c>
      <c r="H4544" s="646">
        <v>47875</v>
      </c>
      <c r="I4544" s="646"/>
      <c r="K4544" s="57"/>
      <c r="L4544" s="57"/>
      <c r="M4544" s="638"/>
      <c r="N4544" s="638"/>
      <c r="O4544" s="57"/>
    </row>
    <row r="4545" spans="1:15">
      <c r="A4545" s="57"/>
      <c r="B4545" s="653">
        <v>47549</v>
      </c>
      <c r="C4545" s="654">
        <f t="shared" si="69"/>
        <v>10527841817</v>
      </c>
      <c r="D4545" s="57"/>
      <c r="E4545" s="57"/>
      <c r="F4545" s="657">
        <v>989151705</v>
      </c>
      <c r="G4545" s="672">
        <v>643978578</v>
      </c>
      <c r="H4545" s="646">
        <v>48718</v>
      </c>
      <c r="I4545" s="646"/>
      <c r="K4545" s="57"/>
      <c r="L4545" s="57"/>
      <c r="M4545" s="638"/>
      <c r="N4545" s="638"/>
      <c r="O4545" s="57"/>
    </row>
    <row r="4546" spans="1:15">
      <c r="A4546" s="57"/>
      <c r="B4546" s="653">
        <v>47550</v>
      </c>
      <c r="C4546" s="654">
        <f t="shared" si="69"/>
        <v>10061737084</v>
      </c>
      <c r="D4546" s="57"/>
      <c r="E4546" s="57"/>
      <c r="F4546" s="657">
        <v>523046972</v>
      </c>
      <c r="G4546" s="672">
        <v>644394506</v>
      </c>
      <c r="H4546" s="646">
        <v>44295</v>
      </c>
      <c r="I4546" s="646"/>
      <c r="K4546" s="57"/>
      <c r="L4546" s="57"/>
      <c r="M4546" s="638"/>
      <c r="N4546" s="638"/>
      <c r="O4546" s="57"/>
    </row>
    <row r="4547" spans="1:15">
      <c r="A4547" s="57"/>
      <c r="B4547" s="653">
        <v>47551</v>
      </c>
      <c r="C4547" s="654">
        <f t="shared" si="69"/>
        <v>10113868110</v>
      </c>
      <c r="D4547" s="57"/>
      <c r="E4547" s="57"/>
      <c r="F4547" s="657">
        <v>575177998</v>
      </c>
      <c r="G4547" s="672">
        <v>644437325</v>
      </c>
      <c r="H4547" s="646">
        <v>44652</v>
      </c>
      <c r="I4547" s="646"/>
      <c r="K4547" s="57"/>
      <c r="L4547" s="57"/>
      <c r="M4547" s="638"/>
      <c r="N4547" s="638"/>
      <c r="O4547" s="57"/>
    </row>
    <row r="4548" spans="1:15">
      <c r="A4548" s="57"/>
      <c r="B4548" s="653">
        <v>47552</v>
      </c>
      <c r="C4548" s="654">
        <f t="shared" si="69"/>
        <v>9717597549</v>
      </c>
      <c r="D4548" s="57"/>
      <c r="E4548" s="57"/>
      <c r="F4548" s="657">
        <v>178907437</v>
      </c>
      <c r="G4548" s="672">
        <v>644642009</v>
      </c>
      <c r="H4548" s="646">
        <v>49261</v>
      </c>
      <c r="I4548" s="646"/>
      <c r="K4548" s="57"/>
      <c r="L4548" s="57"/>
      <c r="M4548" s="638"/>
      <c r="N4548" s="638"/>
      <c r="O4548" s="57"/>
    </row>
    <row r="4549" spans="1:15">
      <c r="A4549" s="57"/>
      <c r="B4549" s="653">
        <v>47553</v>
      </c>
      <c r="C4549" s="654">
        <f t="shared" si="69"/>
        <v>10095243228</v>
      </c>
      <c r="D4549" s="57"/>
      <c r="E4549" s="57"/>
      <c r="F4549" s="657">
        <v>556553116</v>
      </c>
      <c r="G4549" s="672">
        <v>644693081</v>
      </c>
      <c r="H4549" s="646">
        <v>48873</v>
      </c>
      <c r="I4549" s="646"/>
      <c r="K4549" s="57"/>
      <c r="L4549" s="57"/>
      <c r="M4549" s="638"/>
      <c r="N4549" s="638"/>
      <c r="O4549" s="57"/>
    </row>
    <row r="4550" spans="1:15">
      <c r="A4550" s="57"/>
      <c r="B4550" s="653">
        <v>47554</v>
      </c>
      <c r="C4550" s="654">
        <f t="shared" si="69"/>
        <v>10176652316</v>
      </c>
      <c r="D4550" s="57"/>
      <c r="E4550" s="57"/>
      <c r="F4550" s="657">
        <v>637962204</v>
      </c>
      <c r="G4550" s="672">
        <v>644715101</v>
      </c>
      <c r="H4550" s="646">
        <v>43193</v>
      </c>
      <c r="I4550" s="646"/>
      <c r="K4550" s="57"/>
      <c r="L4550" s="57"/>
      <c r="M4550" s="638"/>
      <c r="N4550" s="638"/>
      <c r="O4550" s="57"/>
    </row>
    <row r="4551" spans="1:15">
      <c r="A4551" s="57"/>
      <c r="B4551" s="653">
        <v>47555</v>
      </c>
      <c r="C4551" s="654">
        <f t="shared" si="69"/>
        <v>10107111584</v>
      </c>
      <c r="D4551" s="57"/>
      <c r="E4551" s="57"/>
      <c r="F4551" s="657">
        <v>568421472</v>
      </c>
      <c r="G4551" s="672">
        <v>644770994</v>
      </c>
      <c r="H4551" s="646">
        <v>43354</v>
      </c>
      <c r="I4551" s="646"/>
      <c r="K4551" s="57"/>
      <c r="L4551" s="57"/>
      <c r="M4551" s="638"/>
      <c r="N4551" s="638"/>
      <c r="O4551" s="57"/>
    </row>
    <row r="4552" spans="1:15">
      <c r="A4552" s="57"/>
      <c r="B4552" s="653">
        <v>47556</v>
      </c>
      <c r="C4552" s="654">
        <f t="shared" si="69"/>
        <v>10071162287</v>
      </c>
      <c r="D4552" s="57"/>
      <c r="E4552" s="57"/>
      <c r="F4552" s="657">
        <v>532472175</v>
      </c>
      <c r="G4552" s="672">
        <v>644814525</v>
      </c>
      <c r="H4552" s="646">
        <v>45584</v>
      </c>
      <c r="I4552" s="646"/>
      <c r="K4552" s="57"/>
      <c r="L4552" s="57"/>
      <c r="M4552" s="638"/>
      <c r="N4552" s="638"/>
      <c r="O4552" s="57"/>
    </row>
    <row r="4553" spans="1:15">
      <c r="A4553" s="57"/>
      <c r="B4553" s="653">
        <v>47557</v>
      </c>
      <c r="C4553" s="654">
        <f t="shared" si="69"/>
        <v>10223063664</v>
      </c>
      <c r="D4553" s="57"/>
      <c r="E4553" s="57"/>
      <c r="F4553" s="657">
        <v>684373552</v>
      </c>
      <c r="G4553" s="672">
        <v>644956959</v>
      </c>
      <c r="H4553" s="646">
        <v>47953</v>
      </c>
      <c r="I4553" s="646"/>
      <c r="K4553" s="57"/>
      <c r="L4553" s="57"/>
      <c r="M4553" s="638"/>
      <c r="N4553" s="638"/>
      <c r="O4553" s="57"/>
    </row>
    <row r="4554" spans="1:15">
      <c r="A4554" s="57"/>
      <c r="B4554" s="653">
        <v>47558</v>
      </c>
      <c r="C4554" s="654">
        <f t="shared" si="69"/>
        <v>10458382519</v>
      </c>
      <c r="D4554" s="57"/>
      <c r="E4554" s="57"/>
      <c r="F4554" s="657">
        <v>919692407</v>
      </c>
      <c r="G4554" s="672">
        <v>645143395</v>
      </c>
      <c r="H4554" s="646">
        <v>46516</v>
      </c>
      <c r="I4554" s="646"/>
      <c r="K4554" s="57"/>
      <c r="L4554" s="57"/>
      <c r="M4554" s="638"/>
      <c r="N4554" s="638"/>
      <c r="O4554" s="57"/>
    </row>
    <row r="4555" spans="1:15">
      <c r="A4555" s="57"/>
      <c r="B4555" s="653">
        <v>47559</v>
      </c>
      <c r="C4555" s="654">
        <f t="shared" si="69"/>
        <v>9812712123</v>
      </c>
      <c r="D4555" s="57"/>
      <c r="E4555" s="57"/>
      <c r="F4555" s="657">
        <v>274022011</v>
      </c>
      <c r="G4555" s="672">
        <v>645492487</v>
      </c>
      <c r="H4555" s="646">
        <v>47149</v>
      </c>
      <c r="I4555" s="646"/>
      <c r="K4555" s="57"/>
      <c r="L4555" s="57"/>
      <c r="M4555" s="638"/>
      <c r="N4555" s="638"/>
      <c r="O4555" s="57"/>
    </row>
    <row r="4556" spans="1:15">
      <c r="A4556" s="57"/>
      <c r="B4556" s="653">
        <v>47560</v>
      </c>
      <c r="C4556" s="654">
        <f t="shared" si="69"/>
        <v>10332286510</v>
      </c>
      <c r="D4556" s="57"/>
      <c r="E4556" s="57"/>
      <c r="F4556" s="657">
        <v>793596398</v>
      </c>
      <c r="G4556" s="672">
        <v>645512799</v>
      </c>
      <c r="H4556" s="646">
        <v>43153</v>
      </c>
      <c r="I4556" s="646"/>
      <c r="K4556" s="57"/>
      <c r="L4556" s="57"/>
      <c r="M4556" s="638"/>
      <c r="N4556" s="638"/>
      <c r="O4556" s="57"/>
    </row>
    <row r="4557" spans="1:15">
      <c r="A4557" s="57"/>
      <c r="B4557" s="653">
        <v>47561</v>
      </c>
      <c r="C4557" s="654">
        <f t="shared" si="69"/>
        <v>9786870594</v>
      </c>
      <c r="D4557" s="57"/>
      <c r="E4557" s="57"/>
      <c r="F4557" s="657">
        <v>248180482</v>
      </c>
      <c r="G4557" s="672">
        <v>645581832</v>
      </c>
      <c r="H4557" s="646">
        <v>43871</v>
      </c>
      <c r="I4557" s="646"/>
      <c r="K4557" s="57"/>
      <c r="L4557" s="57"/>
      <c r="M4557" s="638"/>
      <c r="N4557" s="638"/>
      <c r="O4557" s="57"/>
    </row>
    <row r="4558" spans="1:15">
      <c r="A4558" s="57"/>
      <c r="B4558" s="653">
        <v>47562</v>
      </c>
      <c r="C4558" s="654">
        <f t="shared" si="69"/>
        <v>10088314244</v>
      </c>
      <c r="D4558" s="57"/>
      <c r="E4558" s="57"/>
      <c r="F4558" s="657">
        <v>549624132</v>
      </c>
      <c r="G4558" s="672">
        <v>646013212</v>
      </c>
      <c r="H4558" s="646">
        <v>47675</v>
      </c>
      <c r="I4558" s="646"/>
      <c r="K4558" s="57"/>
      <c r="L4558" s="57"/>
      <c r="M4558" s="638"/>
      <c r="N4558" s="638"/>
      <c r="O4558" s="57"/>
    </row>
    <row r="4559" spans="1:15">
      <c r="A4559" s="57"/>
      <c r="B4559" s="653">
        <v>47563</v>
      </c>
      <c r="C4559" s="654">
        <f t="shared" si="69"/>
        <v>10412240815</v>
      </c>
      <c r="D4559" s="57"/>
      <c r="E4559" s="57"/>
      <c r="F4559" s="657">
        <v>873550703</v>
      </c>
      <c r="G4559" s="672">
        <v>646125768</v>
      </c>
      <c r="H4559" s="646">
        <v>47510</v>
      </c>
      <c r="I4559" s="646"/>
      <c r="K4559" s="57"/>
      <c r="L4559" s="57"/>
      <c r="M4559" s="638"/>
      <c r="N4559" s="638"/>
      <c r="O4559" s="57"/>
    </row>
    <row r="4560" spans="1:15">
      <c r="A4560" s="57"/>
      <c r="B4560" s="653">
        <v>47564</v>
      </c>
      <c r="C4560" s="654">
        <f t="shared" si="69"/>
        <v>10135015380</v>
      </c>
      <c r="D4560" s="57"/>
      <c r="E4560" s="57"/>
      <c r="F4560" s="657">
        <v>596325268</v>
      </c>
      <c r="G4560" s="672">
        <v>646132257</v>
      </c>
      <c r="H4560" s="646">
        <v>45955</v>
      </c>
      <c r="I4560" s="646"/>
      <c r="K4560" s="57"/>
      <c r="L4560" s="57"/>
      <c r="M4560" s="638"/>
      <c r="N4560" s="638"/>
      <c r="O4560" s="57"/>
    </row>
    <row r="4561" spans="1:15">
      <c r="A4561" s="57"/>
      <c r="B4561" s="653">
        <v>47565</v>
      </c>
      <c r="C4561" s="654">
        <f t="shared" si="69"/>
        <v>10031861796</v>
      </c>
      <c r="D4561" s="57"/>
      <c r="E4561" s="57"/>
      <c r="F4561" s="657">
        <v>493171684</v>
      </c>
      <c r="G4561" s="672">
        <v>646210882</v>
      </c>
      <c r="H4561" s="646">
        <v>47567</v>
      </c>
      <c r="I4561" s="646"/>
      <c r="K4561" s="57"/>
      <c r="L4561" s="57"/>
      <c r="M4561" s="638"/>
      <c r="N4561" s="638"/>
      <c r="O4561" s="57"/>
    </row>
    <row r="4562" spans="1:15">
      <c r="A4562" s="57"/>
      <c r="B4562" s="653">
        <v>47566</v>
      </c>
      <c r="C4562" s="654">
        <f t="shared" si="69"/>
        <v>10375853535</v>
      </c>
      <c r="D4562" s="57"/>
      <c r="E4562" s="57"/>
      <c r="F4562" s="657">
        <v>837163423</v>
      </c>
      <c r="G4562" s="672">
        <v>646453093</v>
      </c>
      <c r="H4562" s="646">
        <v>43901</v>
      </c>
      <c r="I4562" s="646"/>
      <c r="K4562" s="57"/>
      <c r="L4562" s="57"/>
      <c r="M4562" s="638"/>
      <c r="N4562" s="638"/>
      <c r="O4562" s="57"/>
    </row>
    <row r="4563" spans="1:15">
      <c r="A4563" s="57"/>
      <c r="B4563" s="653">
        <v>47567</v>
      </c>
      <c r="C4563" s="654">
        <f t="shared" si="69"/>
        <v>10184900994</v>
      </c>
      <c r="D4563" s="57"/>
      <c r="E4563" s="57"/>
      <c r="F4563" s="657">
        <v>646210882</v>
      </c>
      <c r="G4563" s="672">
        <v>646548240</v>
      </c>
      <c r="H4563" s="646">
        <v>43970</v>
      </c>
      <c r="I4563" s="646"/>
      <c r="K4563" s="57"/>
      <c r="L4563" s="57"/>
      <c r="M4563" s="638"/>
      <c r="N4563" s="638"/>
      <c r="O4563" s="57"/>
    </row>
    <row r="4564" spans="1:15">
      <c r="A4564" s="57"/>
      <c r="B4564" s="653">
        <v>47568</v>
      </c>
      <c r="C4564" s="654">
        <f t="shared" si="69"/>
        <v>9922152582</v>
      </c>
      <c r="D4564" s="57"/>
      <c r="E4564" s="57"/>
      <c r="F4564" s="657">
        <v>383462470</v>
      </c>
      <c r="G4564" s="672">
        <v>646849713</v>
      </c>
      <c r="H4564" s="646">
        <v>46354</v>
      </c>
      <c r="I4564" s="646"/>
      <c r="K4564" s="57"/>
      <c r="L4564" s="57"/>
      <c r="M4564" s="638"/>
      <c r="N4564" s="638"/>
      <c r="O4564" s="57"/>
    </row>
    <row r="4565" spans="1:15">
      <c r="A4565" s="57"/>
      <c r="B4565" s="653">
        <v>47569</v>
      </c>
      <c r="C4565" s="654">
        <f t="shared" si="69"/>
        <v>9721681867</v>
      </c>
      <c r="D4565" s="57"/>
      <c r="E4565" s="57"/>
      <c r="F4565" s="657">
        <v>182991755</v>
      </c>
      <c r="G4565" s="672">
        <v>646936148</v>
      </c>
      <c r="H4565" s="646">
        <v>47785</v>
      </c>
      <c r="I4565" s="646"/>
      <c r="K4565" s="57"/>
      <c r="L4565" s="57"/>
      <c r="M4565" s="638"/>
      <c r="N4565" s="638"/>
      <c r="O4565" s="57"/>
    </row>
    <row r="4566" spans="1:15">
      <c r="A4566" s="57"/>
      <c r="B4566" s="653">
        <v>47570</v>
      </c>
      <c r="C4566" s="654">
        <f t="shared" si="69"/>
        <v>10065708099</v>
      </c>
      <c r="D4566" s="57"/>
      <c r="E4566" s="57"/>
      <c r="F4566" s="657">
        <v>527017987</v>
      </c>
      <c r="G4566" s="672">
        <v>647265589</v>
      </c>
      <c r="H4566" s="646">
        <v>45784</v>
      </c>
      <c r="I4566" s="646"/>
      <c r="K4566" s="57"/>
      <c r="L4566" s="57"/>
      <c r="M4566" s="638"/>
      <c r="N4566" s="638"/>
      <c r="O4566" s="57"/>
    </row>
    <row r="4567" spans="1:15">
      <c r="A4567" s="57"/>
      <c r="B4567" s="653">
        <v>47571</v>
      </c>
      <c r="C4567" s="654">
        <f t="shared" si="69"/>
        <v>9785037245</v>
      </c>
      <c r="D4567" s="57"/>
      <c r="E4567" s="57"/>
      <c r="F4567" s="657">
        <v>246347133</v>
      </c>
      <c r="G4567" s="672">
        <v>647290347</v>
      </c>
      <c r="H4567" s="646">
        <v>43288</v>
      </c>
      <c r="I4567" s="646"/>
      <c r="K4567" s="57"/>
      <c r="L4567" s="57"/>
      <c r="M4567" s="638"/>
      <c r="N4567" s="638"/>
      <c r="O4567" s="57"/>
    </row>
    <row r="4568" spans="1:15">
      <c r="A4568" s="57"/>
      <c r="B4568" s="653">
        <v>47572</v>
      </c>
      <c r="C4568" s="654">
        <f t="shared" si="69"/>
        <v>9836411993</v>
      </c>
      <c r="D4568" s="57"/>
      <c r="E4568" s="57"/>
      <c r="F4568" s="657">
        <v>297721881</v>
      </c>
      <c r="G4568" s="672">
        <v>647331341</v>
      </c>
      <c r="H4568" s="646">
        <v>46602</v>
      </c>
      <c r="I4568" s="646"/>
      <c r="K4568" s="57"/>
      <c r="L4568" s="57"/>
      <c r="M4568" s="638"/>
      <c r="N4568" s="638"/>
      <c r="O4568" s="57"/>
    </row>
    <row r="4569" spans="1:15">
      <c r="A4569" s="57"/>
      <c r="B4569" s="653">
        <v>47573</v>
      </c>
      <c r="C4569" s="654">
        <f t="shared" si="69"/>
        <v>10240175951</v>
      </c>
      <c r="D4569" s="57"/>
      <c r="E4569" s="57"/>
      <c r="F4569" s="657">
        <v>701485839</v>
      </c>
      <c r="G4569" s="672">
        <v>647347607</v>
      </c>
      <c r="H4569" s="646">
        <v>43776</v>
      </c>
      <c r="I4569" s="646"/>
      <c r="K4569" s="57"/>
      <c r="L4569" s="57"/>
      <c r="M4569" s="638"/>
      <c r="N4569" s="638"/>
      <c r="O4569" s="57"/>
    </row>
    <row r="4570" spans="1:15">
      <c r="A4570" s="57"/>
      <c r="B4570" s="653">
        <v>47574</v>
      </c>
      <c r="C4570" s="654">
        <f t="shared" si="69"/>
        <v>9863637052</v>
      </c>
      <c r="D4570" s="57"/>
      <c r="E4570" s="57"/>
      <c r="F4570" s="657">
        <v>324946940</v>
      </c>
      <c r="G4570" s="672">
        <v>647803997</v>
      </c>
      <c r="H4570" s="646">
        <v>43749</v>
      </c>
      <c r="I4570" s="646"/>
      <c r="K4570" s="57"/>
      <c r="L4570" s="57"/>
      <c r="M4570" s="638"/>
      <c r="N4570" s="638"/>
      <c r="O4570" s="57"/>
    </row>
    <row r="4571" spans="1:15">
      <c r="A4571" s="57"/>
      <c r="B4571" s="653">
        <v>47575</v>
      </c>
      <c r="C4571" s="654">
        <f t="shared" si="69"/>
        <v>10521463264</v>
      </c>
      <c r="D4571" s="57"/>
      <c r="E4571" s="57"/>
      <c r="F4571" s="657">
        <v>982773152</v>
      </c>
      <c r="G4571" s="672">
        <v>647976830</v>
      </c>
      <c r="H4571" s="646">
        <v>49211</v>
      </c>
      <c r="I4571" s="646"/>
      <c r="K4571" s="57"/>
      <c r="L4571" s="57"/>
      <c r="M4571" s="638"/>
      <c r="N4571" s="638"/>
      <c r="O4571" s="57"/>
    </row>
    <row r="4572" spans="1:15">
      <c r="A4572" s="57"/>
      <c r="B4572" s="653">
        <v>47576</v>
      </c>
      <c r="C4572" s="654">
        <f t="shared" si="69"/>
        <v>10381200128</v>
      </c>
      <c r="D4572" s="57"/>
      <c r="E4572" s="57"/>
      <c r="F4572" s="657">
        <v>842510016</v>
      </c>
      <c r="G4572" s="672">
        <v>648168581</v>
      </c>
      <c r="H4572" s="646">
        <v>46143</v>
      </c>
      <c r="I4572" s="646"/>
      <c r="K4572" s="57"/>
      <c r="L4572" s="57"/>
      <c r="M4572" s="638"/>
      <c r="N4572" s="638"/>
      <c r="O4572" s="57"/>
    </row>
    <row r="4573" spans="1:15">
      <c r="A4573" s="57"/>
      <c r="B4573" s="653">
        <v>47577</v>
      </c>
      <c r="C4573" s="654">
        <f t="shared" si="69"/>
        <v>10420804968</v>
      </c>
      <c r="D4573" s="57"/>
      <c r="E4573" s="57"/>
      <c r="F4573" s="657">
        <v>882114856</v>
      </c>
      <c r="G4573" s="672">
        <v>648349863</v>
      </c>
      <c r="H4573" s="646">
        <v>45593</v>
      </c>
      <c r="I4573" s="646"/>
      <c r="K4573" s="57"/>
      <c r="L4573" s="57"/>
      <c r="M4573" s="638"/>
      <c r="N4573" s="638"/>
      <c r="O4573" s="57"/>
    </row>
    <row r="4574" spans="1:15">
      <c r="A4574" s="57"/>
      <c r="B4574" s="653">
        <v>47578</v>
      </c>
      <c r="C4574" s="654">
        <f t="shared" si="69"/>
        <v>10430573156</v>
      </c>
      <c r="D4574" s="57"/>
      <c r="E4574" s="57"/>
      <c r="F4574" s="657">
        <v>891883044</v>
      </c>
      <c r="G4574" s="672">
        <v>648381554</v>
      </c>
      <c r="H4574" s="646">
        <v>43680</v>
      </c>
      <c r="I4574" s="646"/>
      <c r="K4574" s="57"/>
      <c r="L4574" s="57"/>
      <c r="M4574" s="638"/>
      <c r="N4574" s="638"/>
      <c r="O4574" s="57"/>
    </row>
    <row r="4575" spans="1:15">
      <c r="A4575" s="57"/>
      <c r="B4575" s="653">
        <v>47579</v>
      </c>
      <c r="C4575" s="654">
        <f t="shared" si="69"/>
        <v>9805662130</v>
      </c>
      <c r="D4575" s="57"/>
      <c r="E4575" s="57"/>
      <c r="F4575" s="657">
        <v>266972018</v>
      </c>
      <c r="G4575" s="672">
        <v>648473660</v>
      </c>
      <c r="H4575" s="646">
        <v>46575</v>
      </c>
      <c r="I4575" s="646"/>
      <c r="K4575" s="57"/>
      <c r="L4575" s="57"/>
      <c r="M4575" s="638"/>
      <c r="N4575" s="638"/>
      <c r="O4575" s="57"/>
    </row>
    <row r="4576" spans="1:15">
      <c r="A4576" s="57"/>
      <c r="B4576" s="653">
        <v>47580</v>
      </c>
      <c r="C4576" s="654">
        <f t="shared" ref="C4576:C4639" si="70">F4576+(F$88*28679+98765)+(G$88*6587+87654)+(E$88*9537+76543)+(J$88*5713+4528)</f>
        <v>10018208512</v>
      </c>
      <c r="D4576" s="57"/>
      <c r="E4576" s="57"/>
      <c r="F4576" s="657">
        <v>479518400</v>
      </c>
      <c r="G4576" s="672">
        <v>648503420</v>
      </c>
      <c r="H4576" s="646">
        <v>47304</v>
      </c>
      <c r="I4576" s="646"/>
      <c r="K4576" s="57"/>
      <c r="L4576" s="57"/>
      <c r="M4576" s="638"/>
      <c r="N4576" s="638"/>
      <c r="O4576" s="57"/>
    </row>
    <row r="4577" spans="1:15">
      <c r="A4577" s="57"/>
      <c r="B4577" s="653">
        <v>47581</v>
      </c>
      <c r="C4577" s="654">
        <f t="shared" si="70"/>
        <v>9750126544</v>
      </c>
      <c r="D4577" s="57"/>
      <c r="E4577" s="57"/>
      <c r="F4577" s="657">
        <v>211436432</v>
      </c>
      <c r="G4577" s="672">
        <v>648527422</v>
      </c>
      <c r="H4577" s="646">
        <v>48561</v>
      </c>
      <c r="I4577" s="646"/>
      <c r="K4577" s="57"/>
      <c r="L4577" s="57"/>
      <c r="M4577" s="638"/>
      <c r="N4577" s="638"/>
      <c r="O4577" s="57"/>
    </row>
    <row r="4578" spans="1:15">
      <c r="A4578" s="57"/>
      <c r="B4578" s="653">
        <v>47582</v>
      </c>
      <c r="C4578" s="654">
        <f t="shared" si="70"/>
        <v>10005391590</v>
      </c>
      <c r="D4578" s="57"/>
      <c r="E4578" s="57"/>
      <c r="F4578" s="657">
        <v>466701478</v>
      </c>
      <c r="G4578" s="672">
        <v>648844190</v>
      </c>
      <c r="H4578" s="646">
        <v>48208</v>
      </c>
      <c r="I4578" s="646"/>
      <c r="K4578" s="57"/>
      <c r="L4578" s="57"/>
      <c r="M4578" s="638"/>
      <c r="N4578" s="638"/>
      <c r="O4578" s="57"/>
    </row>
    <row r="4579" spans="1:15">
      <c r="A4579" s="57"/>
      <c r="B4579" s="653">
        <v>47583</v>
      </c>
      <c r="C4579" s="654">
        <f t="shared" si="70"/>
        <v>9757624333</v>
      </c>
      <c r="D4579" s="57"/>
      <c r="E4579" s="57"/>
      <c r="F4579" s="657">
        <v>218934221</v>
      </c>
      <c r="G4579" s="672">
        <v>648912671</v>
      </c>
      <c r="H4579" s="646">
        <v>49434</v>
      </c>
      <c r="I4579" s="646"/>
      <c r="K4579" s="57"/>
      <c r="L4579" s="57"/>
      <c r="M4579" s="638"/>
      <c r="N4579" s="638"/>
      <c r="O4579" s="57"/>
    </row>
    <row r="4580" spans="1:15">
      <c r="A4580" s="57"/>
      <c r="B4580" s="653">
        <v>47584</v>
      </c>
      <c r="C4580" s="654">
        <f t="shared" si="70"/>
        <v>9970937677</v>
      </c>
      <c r="D4580" s="57"/>
      <c r="E4580" s="57"/>
      <c r="F4580" s="657">
        <v>432247565</v>
      </c>
      <c r="G4580" s="672">
        <v>649259501</v>
      </c>
      <c r="H4580" s="646">
        <v>45577</v>
      </c>
      <c r="I4580" s="646"/>
      <c r="K4580" s="57"/>
      <c r="L4580" s="57"/>
      <c r="M4580" s="638"/>
      <c r="N4580" s="638"/>
      <c r="O4580" s="57"/>
    </row>
    <row r="4581" spans="1:15">
      <c r="A4581" s="57"/>
      <c r="B4581" s="653">
        <v>47585</v>
      </c>
      <c r="C4581" s="654">
        <f t="shared" si="70"/>
        <v>10505560803</v>
      </c>
      <c r="D4581" s="57"/>
      <c r="E4581" s="57"/>
      <c r="F4581" s="657">
        <v>966870691</v>
      </c>
      <c r="G4581" s="672">
        <v>649315993</v>
      </c>
      <c r="H4581" s="646">
        <v>44381</v>
      </c>
      <c r="I4581" s="646"/>
      <c r="K4581" s="57"/>
      <c r="L4581" s="57"/>
      <c r="M4581" s="638"/>
      <c r="N4581" s="638"/>
      <c r="O4581" s="57"/>
    </row>
    <row r="4582" spans="1:15">
      <c r="A4582" s="57"/>
      <c r="B4582" s="653">
        <v>47586</v>
      </c>
      <c r="C4582" s="654">
        <f t="shared" si="70"/>
        <v>10065575815</v>
      </c>
      <c r="D4582" s="57"/>
      <c r="E4582" s="57"/>
      <c r="F4582" s="657">
        <v>526885703</v>
      </c>
      <c r="G4582" s="672">
        <v>649397961</v>
      </c>
      <c r="H4582" s="646">
        <v>46915</v>
      </c>
      <c r="I4582" s="646"/>
      <c r="K4582" s="57"/>
      <c r="L4582" s="57"/>
      <c r="M4582" s="638"/>
      <c r="N4582" s="638"/>
      <c r="O4582" s="57"/>
    </row>
    <row r="4583" spans="1:15">
      <c r="A4583" s="57"/>
      <c r="B4583" s="653">
        <v>47587</v>
      </c>
      <c r="C4583" s="654">
        <f t="shared" si="70"/>
        <v>10217244638</v>
      </c>
      <c r="D4583" s="57"/>
      <c r="E4583" s="57"/>
      <c r="F4583" s="657">
        <v>678554526</v>
      </c>
      <c r="G4583" s="672">
        <v>649542365</v>
      </c>
      <c r="H4583" s="646">
        <v>45951</v>
      </c>
      <c r="I4583" s="646"/>
      <c r="K4583" s="57"/>
      <c r="L4583" s="57"/>
      <c r="M4583" s="638"/>
      <c r="N4583" s="638"/>
      <c r="O4583" s="57"/>
    </row>
    <row r="4584" spans="1:15">
      <c r="A4584" s="57"/>
      <c r="B4584" s="653">
        <v>47588</v>
      </c>
      <c r="C4584" s="654">
        <f t="shared" si="70"/>
        <v>10299276428</v>
      </c>
      <c r="D4584" s="57"/>
      <c r="E4584" s="57"/>
      <c r="F4584" s="657">
        <v>760586316</v>
      </c>
      <c r="G4584" s="672">
        <v>649594452</v>
      </c>
      <c r="H4584" s="646">
        <v>47838</v>
      </c>
      <c r="I4584" s="646"/>
      <c r="K4584" s="57"/>
      <c r="L4584" s="57"/>
      <c r="M4584" s="638"/>
      <c r="N4584" s="638"/>
      <c r="O4584" s="57"/>
    </row>
    <row r="4585" spans="1:15">
      <c r="A4585" s="57"/>
      <c r="B4585" s="653">
        <v>47589</v>
      </c>
      <c r="C4585" s="654">
        <f t="shared" si="70"/>
        <v>9702873898</v>
      </c>
      <c r="D4585" s="57"/>
      <c r="E4585" s="57"/>
      <c r="F4585" s="657">
        <v>164183786</v>
      </c>
      <c r="G4585" s="672">
        <v>649605059</v>
      </c>
      <c r="H4585" s="646">
        <v>46044</v>
      </c>
      <c r="I4585" s="646"/>
      <c r="K4585" s="57"/>
      <c r="L4585" s="57"/>
      <c r="M4585" s="638"/>
      <c r="N4585" s="638"/>
      <c r="O4585" s="57"/>
    </row>
    <row r="4586" spans="1:15">
      <c r="A4586" s="57"/>
      <c r="B4586" s="653">
        <v>47590</v>
      </c>
      <c r="C4586" s="654">
        <f t="shared" si="70"/>
        <v>9663367823</v>
      </c>
      <c r="D4586" s="57"/>
      <c r="E4586" s="57"/>
      <c r="F4586" s="657">
        <v>124677711</v>
      </c>
      <c r="G4586" s="672">
        <v>649820144</v>
      </c>
      <c r="H4586" s="646">
        <v>47725</v>
      </c>
      <c r="I4586" s="646"/>
      <c r="K4586" s="57"/>
      <c r="L4586" s="57"/>
      <c r="M4586" s="638"/>
      <c r="N4586" s="638"/>
      <c r="O4586" s="57"/>
    </row>
    <row r="4587" spans="1:15">
      <c r="A4587" s="57"/>
      <c r="B4587" s="653">
        <v>47591</v>
      </c>
      <c r="C4587" s="654">
        <f t="shared" si="70"/>
        <v>10193392258</v>
      </c>
      <c r="D4587" s="57"/>
      <c r="E4587" s="57"/>
      <c r="F4587" s="657">
        <v>654702146</v>
      </c>
      <c r="G4587" s="672">
        <v>650088940</v>
      </c>
      <c r="H4587" s="646">
        <v>48662</v>
      </c>
      <c r="I4587" s="646"/>
      <c r="K4587" s="57"/>
      <c r="L4587" s="57"/>
      <c r="M4587" s="638"/>
      <c r="N4587" s="638"/>
      <c r="O4587" s="57"/>
    </row>
    <row r="4588" spans="1:15">
      <c r="A4588" s="57"/>
      <c r="B4588" s="653">
        <v>47592</v>
      </c>
      <c r="C4588" s="654">
        <f t="shared" si="70"/>
        <v>10230741769</v>
      </c>
      <c r="D4588" s="57"/>
      <c r="E4588" s="57"/>
      <c r="F4588" s="657">
        <v>692051657</v>
      </c>
      <c r="G4588" s="672">
        <v>650359656</v>
      </c>
      <c r="H4588" s="646">
        <v>49251</v>
      </c>
      <c r="I4588" s="646"/>
      <c r="K4588" s="57"/>
      <c r="L4588" s="57"/>
      <c r="M4588" s="638"/>
      <c r="N4588" s="638"/>
      <c r="O4588" s="57"/>
    </row>
    <row r="4589" spans="1:15">
      <c r="A4589" s="57"/>
      <c r="B4589" s="653">
        <v>47593</v>
      </c>
      <c r="C4589" s="654">
        <f t="shared" si="70"/>
        <v>10210633688</v>
      </c>
      <c r="D4589" s="57"/>
      <c r="E4589" s="57"/>
      <c r="F4589" s="657">
        <v>671943576</v>
      </c>
      <c r="G4589" s="672">
        <v>650457255</v>
      </c>
      <c r="H4589" s="646">
        <v>49066</v>
      </c>
      <c r="I4589" s="646"/>
      <c r="K4589" s="57"/>
      <c r="L4589" s="57"/>
      <c r="M4589" s="638"/>
      <c r="N4589" s="638"/>
      <c r="O4589" s="57"/>
    </row>
    <row r="4590" spans="1:15">
      <c r="A4590" s="57"/>
      <c r="B4590" s="653">
        <v>47594</v>
      </c>
      <c r="C4590" s="654">
        <f t="shared" si="70"/>
        <v>10535628909</v>
      </c>
      <c r="D4590" s="57"/>
      <c r="E4590" s="57"/>
      <c r="F4590" s="657">
        <v>996938797</v>
      </c>
      <c r="G4590" s="672">
        <v>650564942</v>
      </c>
      <c r="H4590" s="646">
        <v>49226</v>
      </c>
      <c r="I4590" s="646"/>
      <c r="K4590" s="57"/>
      <c r="L4590" s="57"/>
      <c r="M4590" s="638"/>
      <c r="N4590" s="638"/>
      <c r="O4590" s="57"/>
    </row>
    <row r="4591" spans="1:15">
      <c r="A4591" s="57"/>
      <c r="B4591" s="653">
        <v>47595</v>
      </c>
      <c r="C4591" s="654">
        <f t="shared" si="70"/>
        <v>10145649272</v>
      </c>
      <c r="D4591" s="57"/>
      <c r="E4591" s="57"/>
      <c r="F4591" s="657">
        <v>606959160</v>
      </c>
      <c r="G4591" s="672">
        <v>650677076</v>
      </c>
      <c r="H4591" s="646">
        <v>49188</v>
      </c>
      <c r="I4591" s="646"/>
      <c r="K4591" s="57"/>
      <c r="L4591" s="57"/>
      <c r="M4591" s="638"/>
      <c r="N4591" s="638"/>
      <c r="O4591" s="57"/>
    </row>
    <row r="4592" spans="1:15">
      <c r="A4592" s="57"/>
      <c r="B4592" s="653">
        <v>47596</v>
      </c>
      <c r="C4592" s="654">
        <f t="shared" si="70"/>
        <v>10413560144</v>
      </c>
      <c r="D4592" s="57"/>
      <c r="E4592" s="57"/>
      <c r="F4592" s="657">
        <v>874870032</v>
      </c>
      <c r="G4592" s="672">
        <v>650768553</v>
      </c>
      <c r="H4592" s="646">
        <v>46976</v>
      </c>
      <c r="I4592" s="646"/>
      <c r="K4592" s="57"/>
      <c r="L4592" s="57"/>
      <c r="M4592" s="638"/>
      <c r="N4592" s="638"/>
      <c r="O4592" s="57"/>
    </row>
    <row r="4593" spans="1:15">
      <c r="A4593" s="57"/>
      <c r="B4593" s="653">
        <v>47597</v>
      </c>
      <c r="C4593" s="654">
        <f t="shared" si="70"/>
        <v>9847343465</v>
      </c>
      <c r="D4593" s="57"/>
      <c r="E4593" s="57"/>
      <c r="F4593" s="657">
        <v>308653353</v>
      </c>
      <c r="G4593" s="672">
        <v>650836079</v>
      </c>
      <c r="H4593" s="646">
        <v>43090</v>
      </c>
      <c r="I4593" s="646"/>
      <c r="K4593" s="57"/>
      <c r="L4593" s="57"/>
      <c r="M4593" s="638"/>
      <c r="N4593" s="638"/>
      <c r="O4593" s="57"/>
    </row>
    <row r="4594" spans="1:15">
      <c r="A4594" s="57"/>
      <c r="B4594" s="653">
        <v>47598</v>
      </c>
      <c r="C4594" s="654">
        <f t="shared" si="70"/>
        <v>10323302041</v>
      </c>
      <c r="D4594" s="57"/>
      <c r="E4594" s="57"/>
      <c r="F4594" s="657">
        <v>784611929</v>
      </c>
      <c r="G4594" s="672">
        <v>650869601</v>
      </c>
      <c r="H4594" s="646">
        <v>47975</v>
      </c>
      <c r="I4594" s="646"/>
      <c r="K4594" s="57"/>
      <c r="L4594" s="57"/>
      <c r="M4594" s="638"/>
      <c r="N4594" s="638"/>
      <c r="O4594" s="57"/>
    </row>
    <row r="4595" spans="1:15">
      <c r="A4595" s="57"/>
      <c r="B4595" s="653">
        <v>47599</v>
      </c>
      <c r="C4595" s="654">
        <f t="shared" si="70"/>
        <v>10030082677</v>
      </c>
      <c r="D4595" s="57"/>
      <c r="E4595" s="57"/>
      <c r="F4595" s="657">
        <v>491392565</v>
      </c>
      <c r="G4595" s="672">
        <v>650878314</v>
      </c>
      <c r="H4595" s="646">
        <v>48727</v>
      </c>
      <c r="I4595" s="646"/>
      <c r="K4595" s="57"/>
      <c r="L4595" s="57"/>
      <c r="M4595" s="638"/>
      <c r="N4595" s="638"/>
      <c r="O4595" s="57"/>
    </row>
    <row r="4596" spans="1:15">
      <c r="A4596" s="57"/>
      <c r="B4596" s="653">
        <v>47600</v>
      </c>
      <c r="C4596" s="654">
        <f t="shared" si="70"/>
        <v>9642411603</v>
      </c>
      <c r="D4596" s="57"/>
      <c r="E4596" s="57"/>
      <c r="F4596" s="657">
        <v>103721491</v>
      </c>
      <c r="G4596" s="672">
        <v>650923401</v>
      </c>
      <c r="H4596" s="646">
        <v>46131</v>
      </c>
      <c r="I4596" s="646"/>
      <c r="K4596" s="57"/>
      <c r="L4596" s="57"/>
      <c r="M4596" s="638"/>
      <c r="N4596" s="638"/>
      <c r="O4596" s="57"/>
    </row>
    <row r="4597" spans="1:15">
      <c r="A4597" s="57"/>
      <c r="B4597" s="653">
        <v>47601</v>
      </c>
      <c r="C4597" s="654">
        <f t="shared" si="70"/>
        <v>9709184264</v>
      </c>
      <c r="D4597" s="57"/>
      <c r="E4597" s="57"/>
      <c r="F4597" s="657">
        <v>170494152</v>
      </c>
      <c r="G4597" s="672">
        <v>650971311</v>
      </c>
      <c r="H4597" s="646">
        <v>45355</v>
      </c>
      <c r="I4597" s="646"/>
      <c r="K4597" s="57"/>
      <c r="L4597" s="57"/>
      <c r="M4597" s="638"/>
      <c r="N4597" s="638"/>
      <c r="O4597" s="57"/>
    </row>
    <row r="4598" spans="1:15">
      <c r="A4598" s="57"/>
      <c r="B4598" s="653">
        <v>47602</v>
      </c>
      <c r="C4598" s="654">
        <f t="shared" si="70"/>
        <v>10179201318</v>
      </c>
      <c r="D4598" s="57"/>
      <c r="E4598" s="57"/>
      <c r="F4598" s="657">
        <v>640511206</v>
      </c>
      <c r="G4598" s="672">
        <v>651225912</v>
      </c>
      <c r="H4598" s="646">
        <v>44920</v>
      </c>
      <c r="I4598" s="646"/>
      <c r="K4598" s="57"/>
      <c r="L4598" s="57"/>
      <c r="M4598" s="638"/>
      <c r="N4598" s="638"/>
      <c r="O4598" s="57"/>
    </row>
    <row r="4599" spans="1:15">
      <c r="A4599" s="57"/>
      <c r="B4599" s="653">
        <v>47603</v>
      </c>
      <c r="C4599" s="654">
        <f t="shared" si="70"/>
        <v>10369704232</v>
      </c>
      <c r="D4599" s="57"/>
      <c r="E4599" s="57"/>
      <c r="F4599" s="657">
        <v>831014120</v>
      </c>
      <c r="G4599" s="672">
        <v>651465671</v>
      </c>
      <c r="H4599" s="646">
        <v>46042</v>
      </c>
      <c r="I4599" s="646"/>
      <c r="K4599" s="57"/>
      <c r="L4599" s="57"/>
      <c r="M4599" s="638"/>
      <c r="N4599" s="638"/>
      <c r="O4599" s="57"/>
    </row>
    <row r="4600" spans="1:15">
      <c r="A4600" s="57"/>
      <c r="B4600" s="653">
        <v>47604</v>
      </c>
      <c r="C4600" s="654">
        <f t="shared" si="70"/>
        <v>10276922915</v>
      </c>
      <c r="D4600" s="57"/>
      <c r="E4600" s="57"/>
      <c r="F4600" s="657">
        <v>738232803</v>
      </c>
      <c r="G4600" s="672">
        <v>651532317</v>
      </c>
      <c r="H4600" s="646">
        <v>45977</v>
      </c>
      <c r="I4600" s="646"/>
      <c r="K4600" s="57"/>
      <c r="L4600" s="57"/>
      <c r="M4600" s="638"/>
      <c r="N4600" s="638"/>
      <c r="O4600" s="57"/>
    </row>
    <row r="4601" spans="1:15">
      <c r="A4601" s="57"/>
      <c r="B4601" s="653">
        <v>47605</v>
      </c>
      <c r="C4601" s="654">
        <f t="shared" si="70"/>
        <v>9951332792</v>
      </c>
      <c r="D4601" s="57"/>
      <c r="E4601" s="57"/>
      <c r="F4601" s="657">
        <v>412642680</v>
      </c>
      <c r="G4601" s="672">
        <v>651613215</v>
      </c>
      <c r="H4601" s="646">
        <v>43279</v>
      </c>
      <c r="I4601" s="646"/>
      <c r="K4601" s="57"/>
      <c r="L4601" s="57"/>
      <c r="M4601" s="638"/>
      <c r="N4601" s="638"/>
      <c r="O4601" s="57"/>
    </row>
    <row r="4602" spans="1:15">
      <c r="A4602" s="57"/>
      <c r="B4602" s="653">
        <v>47606</v>
      </c>
      <c r="C4602" s="654">
        <f t="shared" si="70"/>
        <v>10451080459</v>
      </c>
      <c r="D4602" s="57"/>
      <c r="E4602" s="57"/>
      <c r="F4602" s="657">
        <v>912390347</v>
      </c>
      <c r="G4602" s="672">
        <v>651721717</v>
      </c>
      <c r="H4602" s="646">
        <v>43765</v>
      </c>
      <c r="I4602" s="646"/>
      <c r="K4602" s="57"/>
      <c r="L4602" s="57"/>
      <c r="M4602" s="638"/>
      <c r="N4602" s="638"/>
      <c r="O4602" s="57"/>
    </row>
    <row r="4603" spans="1:15">
      <c r="A4603" s="57"/>
      <c r="B4603" s="653">
        <v>47607</v>
      </c>
      <c r="C4603" s="654">
        <f t="shared" si="70"/>
        <v>10302399293</v>
      </c>
      <c r="D4603" s="57"/>
      <c r="E4603" s="57"/>
      <c r="F4603" s="657">
        <v>763709181</v>
      </c>
      <c r="G4603" s="672">
        <v>651721971</v>
      </c>
      <c r="H4603" s="646">
        <v>47849</v>
      </c>
      <c r="I4603" s="646"/>
      <c r="K4603" s="57"/>
      <c r="L4603" s="57"/>
      <c r="M4603" s="638"/>
      <c r="N4603" s="638"/>
      <c r="O4603" s="57"/>
    </row>
    <row r="4604" spans="1:15">
      <c r="A4604" s="57"/>
      <c r="B4604" s="653">
        <v>47608</v>
      </c>
      <c r="C4604" s="654">
        <f t="shared" si="70"/>
        <v>10420333223</v>
      </c>
      <c r="D4604" s="57"/>
      <c r="E4604" s="57"/>
      <c r="F4604" s="657">
        <v>881643111</v>
      </c>
      <c r="G4604" s="672">
        <v>652113654</v>
      </c>
      <c r="H4604" s="646">
        <v>45205</v>
      </c>
      <c r="I4604" s="646"/>
      <c r="K4604" s="57"/>
      <c r="L4604" s="57"/>
      <c r="M4604" s="638"/>
      <c r="N4604" s="638"/>
      <c r="O4604" s="57"/>
    </row>
    <row r="4605" spans="1:15">
      <c r="A4605" s="57"/>
      <c r="B4605" s="653">
        <v>47609</v>
      </c>
      <c r="C4605" s="654">
        <f t="shared" si="70"/>
        <v>9847103891</v>
      </c>
      <c r="D4605" s="57"/>
      <c r="E4605" s="57"/>
      <c r="F4605" s="657">
        <v>308413779</v>
      </c>
      <c r="G4605" s="672">
        <v>652149832</v>
      </c>
      <c r="H4605" s="646">
        <v>47759</v>
      </c>
      <c r="I4605" s="646"/>
      <c r="K4605" s="57"/>
      <c r="L4605" s="57"/>
      <c r="M4605" s="638"/>
      <c r="N4605" s="638"/>
      <c r="O4605" s="57"/>
    </row>
    <row r="4606" spans="1:15">
      <c r="A4606" s="57"/>
      <c r="B4606" s="653">
        <v>47610</v>
      </c>
      <c r="C4606" s="654">
        <f t="shared" si="70"/>
        <v>9849363028</v>
      </c>
      <c r="D4606" s="57"/>
      <c r="E4606" s="57"/>
      <c r="F4606" s="657">
        <v>310672916</v>
      </c>
      <c r="G4606" s="672">
        <v>652222697</v>
      </c>
      <c r="H4606" s="646">
        <v>43503</v>
      </c>
      <c r="I4606" s="646"/>
      <c r="K4606" s="57"/>
      <c r="L4606" s="57"/>
      <c r="M4606" s="638"/>
      <c r="N4606" s="638"/>
      <c r="O4606" s="57"/>
    </row>
    <row r="4607" spans="1:15">
      <c r="A4607" s="57"/>
      <c r="B4607" s="653">
        <v>47611</v>
      </c>
      <c r="C4607" s="654">
        <f t="shared" si="70"/>
        <v>10078591610</v>
      </c>
      <c r="D4607" s="57"/>
      <c r="E4607" s="57"/>
      <c r="F4607" s="657">
        <v>539901498</v>
      </c>
      <c r="G4607" s="672">
        <v>652289321</v>
      </c>
      <c r="H4607" s="646">
        <v>49635</v>
      </c>
      <c r="I4607" s="646"/>
      <c r="K4607" s="57"/>
      <c r="L4607" s="57"/>
      <c r="M4607" s="638"/>
      <c r="N4607" s="638"/>
      <c r="O4607" s="57"/>
    </row>
    <row r="4608" spans="1:15">
      <c r="A4608" s="57"/>
      <c r="B4608" s="653">
        <v>47612</v>
      </c>
      <c r="C4608" s="654">
        <f t="shared" si="70"/>
        <v>10323532328</v>
      </c>
      <c r="D4608" s="57"/>
      <c r="E4608" s="57"/>
      <c r="F4608" s="657">
        <v>784842216</v>
      </c>
      <c r="G4608" s="672">
        <v>652309571</v>
      </c>
      <c r="H4608" s="646">
        <v>44478</v>
      </c>
      <c r="I4608" s="646"/>
      <c r="K4608" s="57"/>
      <c r="L4608" s="57"/>
      <c r="M4608" s="638"/>
      <c r="N4608" s="638"/>
      <c r="O4608" s="57"/>
    </row>
    <row r="4609" spans="1:15">
      <c r="A4609" s="57"/>
      <c r="B4609" s="653">
        <v>47613</v>
      </c>
      <c r="C4609" s="654">
        <f t="shared" si="70"/>
        <v>9785646780</v>
      </c>
      <c r="D4609" s="57"/>
      <c r="E4609" s="57"/>
      <c r="F4609" s="657">
        <v>246956668</v>
      </c>
      <c r="G4609" s="672">
        <v>652341242</v>
      </c>
      <c r="H4609" s="646">
        <v>46802</v>
      </c>
      <c r="I4609" s="646"/>
      <c r="K4609" s="57"/>
      <c r="L4609" s="57"/>
      <c r="M4609" s="638"/>
      <c r="N4609" s="638"/>
      <c r="O4609" s="57"/>
    </row>
    <row r="4610" spans="1:15">
      <c r="A4610" s="57"/>
      <c r="B4610" s="653">
        <v>47614</v>
      </c>
      <c r="C4610" s="654">
        <f t="shared" si="70"/>
        <v>10516435589</v>
      </c>
      <c r="D4610" s="57"/>
      <c r="E4610" s="57"/>
      <c r="F4610" s="657">
        <v>977745477</v>
      </c>
      <c r="G4610" s="672">
        <v>652653526</v>
      </c>
      <c r="H4610" s="646">
        <v>48207</v>
      </c>
      <c r="I4610" s="646"/>
      <c r="K4610" s="57"/>
      <c r="L4610" s="57"/>
      <c r="M4610" s="638"/>
      <c r="N4610" s="638"/>
      <c r="O4610" s="57"/>
    </row>
    <row r="4611" spans="1:15">
      <c r="A4611" s="57"/>
      <c r="B4611" s="653">
        <v>47615</v>
      </c>
      <c r="C4611" s="654">
        <f t="shared" si="70"/>
        <v>10367643881</v>
      </c>
      <c r="D4611" s="57"/>
      <c r="E4611" s="57"/>
      <c r="F4611" s="657">
        <v>828953769</v>
      </c>
      <c r="G4611" s="672">
        <v>652711304</v>
      </c>
      <c r="H4611" s="646">
        <v>47685</v>
      </c>
      <c r="I4611" s="646"/>
      <c r="K4611" s="57"/>
      <c r="L4611" s="57"/>
      <c r="M4611" s="638"/>
      <c r="N4611" s="638"/>
      <c r="O4611" s="57"/>
    </row>
    <row r="4612" spans="1:15">
      <c r="A4612" s="57"/>
      <c r="B4612" s="653">
        <v>47616</v>
      </c>
      <c r="C4612" s="654">
        <f t="shared" si="70"/>
        <v>9639679280</v>
      </c>
      <c r="D4612" s="57"/>
      <c r="E4612" s="57"/>
      <c r="F4612" s="657">
        <v>100989168</v>
      </c>
      <c r="G4612" s="672">
        <v>652711559</v>
      </c>
      <c r="H4612" s="646">
        <v>45595</v>
      </c>
      <c r="I4612" s="646"/>
      <c r="K4612" s="57"/>
      <c r="L4612" s="57"/>
      <c r="M4612" s="638"/>
      <c r="N4612" s="638"/>
      <c r="O4612" s="57"/>
    </row>
    <row r="4613" spans="1:15">
      <c r="A4613" s="57"/>
      <c r="B4613" s="653">
        <v>47617</v>
      </c>
      <c r="C4613" s="654">
        <f t="shared" si="70"/>
        <v>9929973288</v>
      </c>
      <c r="D4613" s="57"/>
      <c r="E4613" s="57"/>
      <c r="F4613" s="657">
        <v>391283176</v>
      </c>
      <c r="G4613" s="672">
        <v>652719128</v>
      </c>
      <c r="H4613" s="646">
        <v>44431</v>
      </c>
      <c r="I4613" s="646"/>
      <c r="K4613" s="57"/>
      <c r="L4613" s="57"/>
      <c r="M4613" s="638"/>
      <c r="N4613" s="638"/>
      <c r="O4613" s="57"/>
    </row>
    <row r="4614" spans="1:15">
      <c r="A4614" s="57"/>
      <c r="B4614" s="653">
        <v>47618</v>
      </c>
      <c r="C4614" s="654">
        <f t="shared" si="70"/>
        <v>9854062627</v>
      </c>
      <c r="D4614" s="57"/>
      <c r="E4614" s="57"/>
      <c r="F4614" s="657">
        <v>315372515</v>
      </c>
      <c r="G4614" s="672">
        <v>652939527</v>
      </c>
      <c r="H4614" s="646">
        <v>50063</v>
      </c>
      <c r="I4614" s="646"/>
      <c r="K4614" s="57"/>
      <c r="L4614" s="57"/>
      <c r="M4614" s="638"/>
      <c r="N4614" s="638"/>
      <c r="O4614" s="57"/>
    </row>
    <row r="4615" spans="1:15">
      <c r="A4615" s="57"/>
      <c r="B4615" s="653">
        <v>47619</v>
      </c>
      <c r="C4615" s="654">
        <f t="shared" si="70"/>
        <v>10147070589</v>
      </c>
      <c r="D4615" s="57"/>
      <c r="E4615" s="57"/>
      <c r="F4615" s="657">
        <v>608380477</v>
      </c>
      <c r="G4615" s="672">
        <v>652997664</v>
      </c>
      <c r="H4615" s="646">
        <v>50064</v>
      </c>
      <c r="I4615" s="646"/>
      <c r="K4615" s="57"/>
      <c r="L4615" s="57"/>
      <c r="M4615" s="638"/>
      <c r="N4615" s="638"/>
      <c r="O4615" s="57"/>
    </row>
    <row r="4616" spans="1:15">
      <c r="A4616" s="57"/>
      <c r="B4616" s="653">
        <v>47620</v>
      </c>
      <c r="C4616" s="654">
        <f t="shared" si="70"/>
        <v>9794355046</v>
      </c>
      <c r="D4616" s="57"/>
      <c r="E4616" s="57"/>
      <c r="F4616" s="657">
        <v>255664934</v>
      </c>
      <c r="G4616" s="672">
        <v>653171995</v>
      </c>
      <c r="H4616" s="646">
        <v>47472</v>
      </c>
      <c r="I4616" s="646"/>
      <c r="K4616" s="57"/>
      <c r="L4616" s="57"/>
      <c r="M4616" s="638"/>
      <c r="N4616" s="638"/>
      <c r="O4616" s="57"/>
    </row>
    <row r="4617" spans="1:15">
      <c r="A4617" s="57"/>
      <c r="B4617" s="653">
        <v>47621</v>
      </c>
      <c r="C4617" s="654">
        <f t="shared" si="70"/>
        <v>10244511801</v>
      </c>
      <c r="D4617" s="57"/>
      <c r="E4617" s="57"/>
      <c r="F4617" s="657">
        <v>705821689</v>
      </c>
      <c r="G4617" s="672">
        <v>653683183</v>
      </c>
      <c r="H4617" s="646">
        <v>45077</v>
      </c>
      <c r="I4617" s="646"/>
      <c r="K4617" s="57"/>
      <c r="L4617" s="57"/>
      <c r="M4617" s="638"/>
      <c r="N4617" s="638"/>
      <c r="O4617" s="57"/>
    </row>
    <row r="4618" spans="1:15">
      <c r="A4618" s="57"/>
      <c r="B4618" s="653">
        <v>47622</v>
      </c>
      <c r="C4618" s="654">
        <f t="shared" si="70"/>
        <v>10481643011</v>
      </c>
      <c r="D4618" s="57"/>
      <c r="E4618" s="57"/>
      <c r="F4618" s="657">
        <v>942952899</v>
      </c>
      <c r="G4618" s="672">
        <v>653714003</v>
      </c>
      <c r="H4618" s="646">
        <v>46595</v>
      </c>
      <c r="I4618" s="646"/>
      <c r="K4618" s="57"/>
      <c r="L4618" s="57"/>
      <c r="M4618" s="638"/>
      <c r="N4618" s="638"/>
      <c r="O4618" s="57"/>
    </row>
    <row r="4619" spans="1:15">
      <c r="A4619" s="57"/>
      <c r="B4619" s="653">
        <v>47623</v>
      </c>
      <c r="C4619" s="654">
        <f t="shared" si="70"/>
        <v>10129879245</v>
      </c>
      <c r="D4619" s="57"/>
      <c r="E4619" s="57"/>
      <c r="F4619" s="657">
        <v>591189133</v>
      </c>
      <c r="G4619" s="672">
        <v>653945515</v>
      </c>
      <c r="H4619" s="646">
        <v>44951</v>
      </c>
      <c r="I4619" s="646"/>
      <c r="K4619" s="57"/>
      <c r="L4619" s="57"/>
      <c r="M4619" s="638"/>
      <c r="N4619" s="638"/>
      <c r="O4619" s="57"/>
    </row>
    <row r="4620" spans="1:15">
      <c r="A4620" s="57"/>
      <c r="B4620" s="653">
        <v>47624</v>
      </c>
      <c r="C4620" s="654">
        <f t="shared" si="70"/>
        <v>9919753987</v>
      </c>
      <c r="D4620" s="57"/>
      <c r="E4620" s="57"/>
      <c r="F4620" s="657">
        <v>381063875</v>
      </c>
      <c r="G4620" s="672">
        <v>654029953</v>
      </c>
      <c r="H4620" s="646">
        <v>49360</v>
      </c>
      <c r="I4620" s="646"/>
      <c r="K4620" s="57"/>
      <c r="L4620" s="57"/>
      <c r="M4620" s="638"/>
      <c r="N4620" s="638"/>
      <c r="O4620" s="57"/>
    </row>
    <row r="4621" spans="1:15">
      <c r="A4621" s="57"/>
      <c r="B4621" s="653">
        <v>47625</v>
      </c>
      <c r="C4621" s="654">
        <f t="shared" si="70"/>
        <v>9972696759</v>
      </c>
      <c r="D4621" s="57"/>
      <c r="E4621" s="57"/>
      <c r="F4621" s="657">
        <v>434006647</v>
      </c>
      <c r="G4621" s="672">
        <v>654138811</v>
      </c>
      <c r="H4621" s="646">
        <v>50280</v>
      </c>
      <c r="I4621" s="646"/>
      <c r="K4621" s="57"/>
      <c r="L4621" s="57"/>
      <c r="M4621" s="638"/>
      <c r="N4621" s="638"/>
      <c r="O4621" s="57"/>
    </row>
    <row r="4622" spans="1:15">
      <c r="A4622" s="57"/>
      <c r="B4622" s="653">
        <v>47626</v>
      </c>
      <c r="C4622" s="654">
        <f t="shared" si="70"/>
        <v>9991435627</v>
      </c>
      <c r="D4622" s="57"/>
      <c r="E4622" s="57"/>
      <c r="F4622" s="657">
        <v>452745515</v>
      </c>
      <c r="G4622" s="672">
        <v>654170464</v>
      </c>
      <c r="H4622" s="646">
        <v>47442</v>
      </c>
      <c r="I4622" s="646"/>
      <c r="K4622" s="57"/>
      <c r="L4622" s="57"/>
      <c r="M4622" s="638"/>
      <c r="N4622" s="638"/>
      <c r="O4622" s="57"/>
    </row>
    <row r="4623" spans="1:15">
      <c r="A4623" s="57"/>
      <c r="B4623" s="653">
        <v>47627</v>
      </c>
      <c r="C4623" s="654">
        <f t="shared" si="70"/>
        <v>10328297063</v>
      </c>
      <c r="D4623" s="57"/>
      <c r="E4623" s="57"/>
      <c r="F4623" s="657">
        <v>789606951</v>
      </c>
      <c r="G4623" s="672">
        <v>654253174</v>
      </c>
      <c r="H4623" s="646">
        <v>49315</v>
      </c>
      <c r="I4623" s="646"/>
      <c r="K4623" s="57"/>
      <c r="L4623" s="57"/>
      <c r="M4623" s="638"/>
      <c r="N4623" s="638"/>
      <c r="O4623" s="57"/>
    </row>
    <row r="4624" spans="1:15">
      <c r="A4624" s="57"/>
      <c r="B4624" s="653">
        <v>47628</v>
      </c>
      <c r="C4624" s="654">
        <f t="shared" si="70"/>
        <v>9805738322</v>
      </c>
      <c r="D4624" s="57"/>
      <c r="E4624" s="57"/>
      <c r="F4624" s="657">
        <v>267048210</v>
      </c>
      <c r="G4624" s="672">
        <v>654330672</v>
      </c>
      <c r="H4624" s="646">
        <v>45118</v>
      </c>
      <c r="I4624" s="646"/>
      <c r="K4624" s="57"/>
      <c r="L4624" s="57"/>
      <c r="M4624" s="638"/>
      <c r="N4624" s="638"/>
      <c r="O4624" s="57"/>
    </row>
    <row r="4625" spans="1:15">
      <c r="A4625" s="57"/>
      <c r="B4625" s="653">
        <v>47629</v>
      </c>
      <c r="C4625" s="654">
        <f t="shared" si="70"/>
        <v>10233267035</v>
      </c>
      <c r="D4625" s="57"/>
      <c r="E4625" s="57"/>
      <c r="F4625" s="657">
        <v>694576923</v>
      </c>
      <c r="G4625" s="672">
        <v>654456106</v>
      </c>
      <c r="H4625" s="646">
        <v>47085</v>
      </c>
      <c r="I4625" s="646"/>
      <c r="K4625" s="57"/>
      <c r="L4625" s="57"/>
      <c r="M4625" s="638"/>
      <c r="N4625" s="638"/>
      <c r="O4625" s="57"/>
    </row>
    <row r="4626" spans="1:15">
      <c r="A4626" s="57"/>
      <c r="B4626" s="653">
        <v>47630</v>
      </c>
      <c r="C4626" s="654">
        <f t="shared" si="70"/>
        <v>10453118218</v>
      </c>
      <c r="D4626" s="57"/>
      <c r="E4626" s="57"/>
      <c r="F4626" s="657">
        <v>914428106</v>
      </c>
      <c r="G4626" s="672">
        <v>654507596</v>
      </c>
      <c r="H4626" s="646">
        <v>46934</v>
      </c>
      <c r="I4626" s="646"/>
      <c r="K4626" s="57"/>
      <c r="L4626" s="57"/>
      <c r="M4626" s="638"/>
      <c r="N4626" s="638"/>
      <c r="O4626" s="57"/>
    </row>
    <row r="4627" spans="1:15">
      <c r="A4627" s="57"/>
      <c r="B4627" s="653">
        <v>47631</v>
      </c>
      <c r="C4627" s="654">
        <f t="shared" si="70"/>
        <v>9946481022</v>
      </c>
      <c r="D4627" s="57"/>
      <c r="E4627" s="57"/>
      <c r="F4627" s="657">
        <v>407790910</v>
      </c>
      <c r="G4627" s="672">
        <v>654589296</v>
      </c>
      <c r="H4627" s="646">
        <v>47752</v>
      </c>
      <c r="I4627" s="646"/>
      <c r="K4627" s="57"/>
      <c r="L4627" s="57"/>
      <c r="M4627" s="638"/>
      <c r="N4627" s="638"/>
      <c r="O4627" s="57"/>
    </row>
    <row r="4628" spans="1:15">
      <c r="A4628" s="57"/>
      <c r="B4628" s="653">
        <v>47632</v>
      </c>
      <c r="C4628" s="654">
        <f t="shared" si="70"/>
        <v>9676466840</v>
      </c>
      <c r="D4628" s="57"/>
      <c r="E4628" s="57"/>
      <c r="F4628" s="657">
        <v>137776728</v>
      </c>
      <c r="G4628" s="672">
        <v>654592109</v>
      </c>
      <c r="H4628" s="646">
        <v>46876</v>
      </c>
      <c r="I4628" s="646"/>
      <c r="K4628" s="57"/>
      <c r="L4628" s="57"/>
      <c r="M4628" s="638"/>
      <c r="N4628" s="638"/>
      <c r="O4628" s="57"/>
    </row>
    <row r="4629" spans="1:15">
      <c r="A4629" s="57"/>
      <c r="B4629" s="653">
        <v>47633</v>
      </c>
      <c r="C4629" s="654">
        <f t="shared" si="70"/>
        <v>9667187724</v>
      </c>
      <c r="D4629" s="57"/>
      <c r="E4629" s="57"/>
      <c r="F4629" s="657">
        <v>128497612</v>
      </c>
      <c r="G4629" s="672">
        <v>654603793</v>
      </c>
      <c r="H4629" s="646">
        <v>49959</v>
      </c>
      <c r="I4629" s="646"/>
      <c r="K4629" s="57"/>
      <c r="L4629" s="57"/>
      <c r="M4629" s="638"/>
      <c r="N4629" s="638"/>
      <c r="O4629" s="57"/>
    </row>
    <row r="4630" spans="1:15">
      <c r="A4630" s="57"/>
      <c r="B4630" s="653">
        <v>47634</v>
      </c>
      <c r="C4630" s="654">
        <f t="shared" si="70"/>
        <v>10268468194</v>
      </c>
      <c r="D4630" s="57"/>
      <c r="E4630" s="57"/>
      <c r="F4630" s="657">
        <v>729778082</v>
      </c>
      <c r="G4630" s="672">
        <v>654702146</v>
      </c>
      <c r="H4630" s="646">
        <v>47591</v>
      </c>
      <c r="I4630" s="646"/>
      <c r="K4630" s="57"/>
      <c r="L4630" s="57"/>
      <c r="M4630" s="638"/>
      <c r="N4630" s="638"/>
      <c r="O4630" s="57"/>
    </row>
    <row r="4631" spans="1:15">
      <c r="A4631" s="57"/>
      <c r="B4631" s="653">
        <v>47635</v>
      </c>
      <c r="C4631" s="654">
        <f t="shared" si="70"/>
        <v>10175533239</v>
      </c>
      <c r="D4631" s="57"/>
      <c r="E4631" s="57"/>
      <c r="F4631" s="657">
        <v>636843127</v>
      </c>
      <c r="G4631" s="672">
        <v>654732217</v>
      </c>
      <c r="H4631" s="646">
        <v>50309</v>
      </c>
      <c r="I4631" s="646"/>
      <c r="K4631" s="57"/>
      <c r="L4631" s="57"/>
      <c r="M4631" s="638"/>
      <c r="N4631" s="638"/>
      <c r="O4631" s="57"/>
    </row>
    <row r="4632" spans="1:15">
      <c r="A4632" s="57"/>
      <c r="B4632" s="653">
        <v>47636</v>
      </c>
      <c r="C4632" s="654">
        <f t="shared" si="70"/>
        <v>9810185725</v>
      </c>
      <c r="D4632" s="57"/>
      <c r="E4632" s="57"/>
      <c r="F4632" s="657">
        <v>271495613</v>
      </c>
      <c r="G4632" s="672">
        <v>654867419</v>
      </c>
      <c r="H4632" s="646">
        <v>45231</v>
      </c>
      <c r="I4632" s="646"/>
      <c r="K4632" s="57"/>
      <c r="L4632" s="57"/>
      <c r="M4632" s="638"/>
      <c r="N4632" s="638"/>
      <c r="O4632" s="57"/>
    </row>
    <row r="4633" spans="1:15">
      <c r="A4633" s="57"/>
      <c r="B4633" s="653">
        <v>47637</v>
      </c>
      <c r="C4633" s="654">
        <f t="shared" si="70"/>
        <v>10448731482</v>
      </c>
      <c r="D4633" s="57"/>
      <c r="E4633" s="57"/>
      <c r="F4633" s="657">
        <v>910041370</v>
      </c>
      <c r="G4633" s="672">
        <v>655123142</v>
      </c>
      <c r="H4633" s="646">
        <v>47271</v>
      </c>
      <c r="I4633" s="646"/>
      <c r="K4633" s="57"/>
      <c r="L4633" s="57"/>
      <c r="M4633" s="638"/>
      <c r="N4633" s="638"/>
      <c r="O4633" s="57"/>
    </row>
    <row r="4634" spans="1:15">
      <c r="A4634" s="57"/>
      <c r="B4634" s="653">
        <v>47638</v>
      </c>
      <c r="C4634" s="654">
        <f t="shared" si="70"/>
        <v>10115214605</v>
      </c>
      <c r="D4634" s="57"/>
      <c r="E4634" s="57"/>
      <c r="F4634" s="657">
        <v>576524493</v>
      </c>
      <c r="G4634" s="672">
        <v>655191589</v>
      </c>
      <c r="H4634" s="646">
        <v>43918</v>
      </c>
      <c r="I4634" s="646"/>
      <c r="K4634" s="57"/>
      <c r="L4634" s="57"/>
      <c r="M4634" s="638"/>
      <c r="N4634" s="638"/>
      <c r="O4634" s="57"/>
    </row>
    <row r="4635" spans="1:15">
      <c r="A4635" s="57"/>
      <c r="B4635" s="653">
        <v>47639</v>
      </c>
      <c r="C4635" s="654">
        <f t="shared" si="70"/>
        <v>10175944802</v>
      </c>
      <c r="D4635" s="57"/>
      <c r="E4635" s="57"/>
      <c r="F4635" s="657">
        <v>637254690</v>
      </c>
      <c r="G4635" s="672">
        <v>655456277</v>
      </c>
      <c r="H4635" s="646">
        <v>49470</v>
      </c>
      <c r="I4635" s="646"/>
      <c r="K4635" s="57"/>
      <c r="L4635" s="57"/>
      <c r="M4635" s="638"/>
      <c r="N4635" s="638"/>
      <c r="O4635" s="57"/>
    </row>
    <row r="4636" spans="1:15">
      <c r="A4636" s="57"/>
      <c r="B4636" s="653">
        <v>47640</v>
      </c>
      <c r="C4636" s="654">
        <f t="shared" si="70"/>
        <v>9728120315</v>
      </c>
      <c r="D4636" s="57"/>
      <c r="E4636" s="57"/>
      <c r="F4636" s="657">
        <v>189430203</v>
      </c>
      <c r="G4636" s="672">
        <v>655482915</v>
      </c>
      <c r="H4636" s="646">
        <v>48663</v>
      </c>
      <c r="I4636" s="646"/>
      <c r="K4636" s="57"/>
      <c r="L4636" s="57"/>
      <c r="M4636" s="638"/>
      <c r="N4636" s="638"/>
      <c r="O4636" s="57"/>
    </row>
    <row r="4637" spans="1:15">
      <c r="A4637" s="57"/>
      <c r="B4637" s="653">
        <v>47641</v>
      </c>
      <c r="C4637" s="654">
        <f t="shared" si="70"/>
        <v>9844359989</v>
      </c>
      <c r="D4637" s="57"/>
      <c r="E4637" s="57"/>
      <c r="F4637" s="657">
        <v>305669877</v>
      </c>
      <c r="G4637" s="672">
        <v>655717061</v>
      </c>
      <c r="H4637" s="646">
        <v>47387</v>
      </c>
      <c r="I4637" s="646"/>
      <c r="K4637" s="57"/>
      <c r="L4637" s="57"/>
      <c r="M4637" s="638"/>
      <c r="N4637" s="638"/>
      <c r="O4637" s="57"/>
    </row>
    <row r="4638" spans="1:15">
      <c r="A4638" s="57"/>
      <c r="B4638" s="653">
        <v>47642</v>
      </c>
      <c r="C4638" s="654">
        <f t="shared" si="70"/>
        <v>9932743498</v>
      </c>
      <c r="D4638" s="57"/>
      <c r="E4638" s="57"/>
      <c r="F4638" s="657">
        <v>394053386</v>
      </c>
      <c r="G4638" s="672">
        <v>655808483</v>
      </c>
      <c r="H4638" s="646">
        <v>49647</v>
      </c>
      <c r="I4638" s="646"/>
      <c r="K4638" s="57"/>
      <c r="L4638" s="57"/>
      <c r="M4638" s="638"/>
      <c r="N4638" s="638"/>
      <c r="O4638" s="57"/>
    </row>
    <row r="4639" spans="1:15">
      <c r="A4639" s="57"/>
      <c r="B4639" s="653">
        <v>47643</v>
      </c>
      <c r="C4639" s="654">
        <f t="shared" si="70"/>
        <v>9846614736</v>
      </c>
      <c r="D4639" s="57"/>
      <c r="E4639" s="57"/>
      <c r="F4639" s="657">
        <v>307924624</v>
      </c>
      <c r="G4639" s="672">
        <v>655965411</v>
      </c>
      <c r="H4639" s="646">
        <v>44400</v>
      </c>
      <c r="I4639" s="646"/>
      <c r="K4639" s="57"/>
      <c r="L4639" s="57"/>
      <c r="M4639" s="638"/>
      <c r="N4639" s="638"/>
      <c r="O4639" s="57"/>
    </row>
    <row r="4640" spans="1:15">
      <c r="A4640" s="57"/>
      <c r="B4640" s="653">
        <v>47644</v>
      </c>
      <c r="C4640" s="654">
        <f t="shared" ref="C4640:C4703" si="71">F4640+(F$88*28679+98765)+(G$88*6587+87654)+(E$88*9537+76543)+(J$88*5713+4528)</f>
        <v>9933219535</v>
      </c>
      <c r="D4640" s="57"/>
      <c r="E4640" s="57"/>
      <c r="F4640" s="657">
        <v>394529423</v>
      </c>
      <c r="G4640" s="672">
        <v>655973256</v>
      </c>
      <c r="H4640" s="646">
        <v>47748</v>
      </c>
      <c r="I4640" s="646"/>
      <c r="K4640" s="57"/>
      <c r="L4640" s="57"/>
      <c r="M4640" s="638"/>
      <c r="N4640" s="638"/>
      <c r="O4640" s="57"/>
    </row>
    <row r="4641" spans="1:15">
      <c r="A4641" s="57"/>
      <c r="B4641" s="653">
        <v>47645</v>
      </c>
      <c r="C4641" s="654">
        <f t="shared" si="71"/>
        <v>10086301549</v>
      </c>
      <c r="D4641" s="57"/>
      <c r="E4641" s="57"/>
      <c r="F4641" s="657">
        <v>547611437</v>
      </c>
      <c r="G4641" s="672">
        <v>656007906</v>
      </c>
      <c r="H4641" s="646">
        <v>43762</v>
      </c>
      <c r="I4641" s="646"/>
      <c r="K4641" s="57"/>
      <c r="L4641" s="57"/>
      <c r="M4641" s="638"/>
      <c r="N4641" s="638"/>
      <c r="O4641" s="57"/>
    </row>
    <row r="4642" spans="1:15">
      <c r="A4642" s="57"/>
      <c r="B4642" s="653">
        <v>47646</v>
      </c>
      <c r="C4642" s="654">
        <f t="shared" si="71"/>
        <v>10197274762</v>
      </c>
      <c r="D4642" s="57"/>
      <c r="E4642" s="57"/>
      <c r="F4642" s="657">
        <v>658584650</v>
      </c>
      <c r="G4642" s="672">
        <v>656083423</v>
      </c>
      <c r="H4642" s="646">
        <v>49053</v>
      </c>
      <c r="I4642" s="646"/>
      <c r="K4642" s="57"/>
      <c r="L4642" s="57"/>
      <c r="M4642" s="638"/>
      <c r="N4642" s="638"/>
      <c r="O4642" s="57"/>
    </row>
    <row r="4643" spans="1:15">
      <c r="A4643" s="57"/>
      <c r="B4643" s="653">
        <v>47647</v>
      </c>
      <c r="C4643" s="654">
        <f t="shared" si="71"/>
        <v>10398896939</v>
      </c>
      <c r="D4643" s="57"/>
      <c r="E4643" s="57"/>
      <c r="F4643" s="657">
        <v>860206827</v>
      </c>
      <c r="G4643" s="672">
        <v>656151589</v>
      </c>
      <c r="H4643" s="646">
        <v>46552</v>
      </c>
      <c r="I4643" s="646"/>
      <c r="K4643" s="57"/>
      <c r="L4643" s="57"/>
      <c r="M4643" s="638"/>
      <c r="N4643" s="638"/>
      <c r="O4643" s="57"/>
    </row>
    <row r="4644" spans="1:15">
      <c r="A4644" s="57"/>
      <c r="B4644" s="653">
        <v>47648</v>
      </c>
      <c r="C4644" s="654">
        <f t="shared" si="71"/>
        <v>9779975044</v>
      </c>
      <c r="D4644" s="57"/>
      <c r="E4644" s="57"/>
      <c r="F4644" s="657">
        <v>241284932</v>
      </c>
      <c r="G4644" s="672">
        <v>656164694</v>
      </c>
      <c r="H4644" s="646">
        <v>47986</v>
      </c>
      <c r="I4644" s="646"/>
      <c r="K4644" s="57"/>
      <c r="L4644" s="57"/>
      <c r="M4644" s="638"/>
      <c r="N4644" s="638"/>
      <c r="O4644" s="57"/>
    </row>
    <row r="4645" spans="1:15">
      <c r="A4645" s="57"/>
      <c r="B4645" s="653">
        <v>47649</v>
      </c>
      <c r="C4645" s="654">
        <f t="shared" si="71"/>
        <v>10520325818</v>
      </c>
      <c r="D4645" s="57"/>
      <c r="E4645" s="57"/>
      <c r="F4645" s="657">
        <v>981635706</v>
      </c>
      <c r="G4645" s="672">
        <v>656348493</v>
      </c>
      <c r="H4645" s="646">
        <v>43221</v>
      </c>
      <c r="I4645" s="646"/>
      <c r="K4645" s="57"/>
      <c r="L4645" s="57"/>
      <c r="M4645" s="638"/>
      <c r="N4645" s="638"/>
      <c r="O4645" s="57"/>
    </row>
    <row r="4646" spans="1:15">
      <c r="A4646" s="57"/>
      <c r="B4646" s="653">
        <v>47650</v>
      </c>
      <c r="C4646" s="654">
        <f t="shared" si="71"/>
        <v>10521952077</v>
      </c>
      <c r="D4646" s="57"/>
      <c r="E4646" s="57"/>
      <c r="F4646" s="657">
        <v>983261965</v>
      </c>
      <c r="G4646" s="672">
        <v>656442114</v>
      </c>
      <c r="H4646" s="646">
        <v>49280</v>
      </c>
      <c r="I4646" s="646"/>
      <c r="K4646" s="57"/>
      <c r="L4646" s="57"/>
      <c r="M4646" s="638"/>
      <c r="N4646" s="638"/>
      <c r="O4646" s="57"/>
    </row>
    <row r="4647" spans="1:15">
      <c r="A4647" s="57"/>
      <c r="B4647" s="653">
        <v>47651</v>
      </c>
      <c r="C4647" s="654">
        <f t="shared" si="71"/>
        <v>9666952703</v>
      </c>
      <c r="D4647" s="57"/>
      <c r="E4647" s="57"/>
      <c r="F4647" s="657">
        <v>128262591</v>
      </c>
      <c r="G4647" s="672">
        <v>656499778</v>
      </c>
      <c r="H4647" s="646">
        <v>49436</v>
      </c>
      <c r="I4647" s="646"/>
      <c r="K4647" s="57"/>
      <c r="L4647" s="57"/>
      <c r="M4647" s="638"/>
      <c r="N4647" s="638"/>
      <c r="O4647" s="57"/>
    </row>
    <row r="4648" spans="1:15">
      <c r="A4648" s="57"/>
      <c r="B4648" s="653">
        <v>47652</v>
      </c>
      <c r="C4648" s="654">
        <f t="shared" si="71"/>
        <v>9919735403</v>
      </c>
      <c r="D4648" s="57"/>
      <c r="E4648" s="57"/>
      <c r="F4648" s="657">
        <v>381045291</v>
      </c>
      <c r="G4648" s="672">
        <v>656688423</v>
      </c>
      <c r="H4648" s="646">
        <v>44270</v>
      </c>
      <c r="I4648" s="646"/>
      <c r="K4648" s="57"/>
      <c r="L4648" s="57"/>
      <c r="M4648" s="638"/>
      <c r="N4648" s="638"/>
      <c r="O4648" s="57"/>
    </row>
    <row r="4649" spans="1:15">
      <c r="A4649" s="57"/>
      <c r="B4649" s="653">
        <v>47653</v>
      </c>
      <c r="C4649" s="654">
        <f t="shared" si="71"/>
        <v>9926111754</v>
      </c>
      <c r="D4649" s="57"/>
      <c r="E4649" s="57"/>
      <c r="F4649" s="657">
        <v>387421642</v>
      </c>
      <c r="G4649" s="672">
        <v>657048679</v>
      </c>
      <c r="H4649" s="646">
        <v>46077</v>
      </c>
      <c r="I4649" s="646"/>
      <c r="K4649" s="57"/>
      <c r="L4649" s="57"/>
      <c r="M4649" s="638"/>
      <c r="N4649" s="638"/>
      <c r="O4649" s="57"/>
    </row>
    <row r="4650" spans="1:15">
      <c r="A4650" s="57"/>
      <c r="B4650" s="653">
        <v>47654</v>
      </c>
      <c r="C4650" s="654">
        <f t="shared" si="71"/>
        <v>10213241623</v>
      </c>
      <c r="D4650" s="57"/>
      <c r="E4650" s="57"/>
      <c r="F4650" s="657">
        <v>674551511</v>
      </c>
      <c r="G4650" s="672">
        <v>657369743</v>
      </c>
      <c r="H4650" s="646">
        <v>45790</v>
      </c>
      <c r="I4650" s="646"/>
      <c r="K4650" s="57"/>
      <c r="L4650" s="57"/>
      <c r="M4650" s="638"/>
      <c r="N4650" s="638"/>
      <c r="O4650" s="57"/>
    </row>
    <row r="4651" spans="1:15">
      <c r="A4651" s="57"/>
      <c r="B4651" s="653">
        <v>47655</v>
      </c>
      <c r="C4651" s="654">
        <f t="shared" si="71"/>
        <v>10093934715</v>
      </c>
      <c r="D4651" s="57"/>
      <c r="E4651" s="57"/>
      <c r="F4651" s="657">
        <v>555244603</v>
      </c>
      <c r="G4651" s="672">
        <v>658103786</v>
      </c>
      <c r="H4651" s="646">
        <v>48215</v>
      </c>
      <c r="I4651" s="646"/>
      <c r="K4651" s="57"/>
      <c r="L4651" s="57"/>
      <c r="M4651" s="638"/>
      <c r="N4651" s="638"/>
      <c r="O4651" s="57"/>
    </row>
    <row r="4652" spans="1:15">
      <c r="A4652" s="57"/>
      <c r="B4652" s="653">
        <v>47656</v>
      </c>
      <c r="C4652" s="654">
        <f t="shared" si="71"/>
        <v>10535517606</v>
      </c>
      <c r="D4652" s="57"/>
      <c r="E4652" s="57"/>
      <c r="F4652" s="657">
        <v>996827494</v>
      </c>
      <c r="G4652" s="672">
        <v>658151210</v>
      </c>
      <c r="H4652" s="646">
        <v>48554</v>
      </c>
      <c r="I4652" s="646"/>
      <c r="K4652" s="57"/>
      <c r="L4652" s="57"/>
      <c r="M4652" s="638"/>
      <c r="N4652" s="638"/>
      <c r="O4652" s="57"/>
    </row>
    <row r="4653" spans="1:15">
      <c r="A4653" s="57"/>
      <c r="B4653" s="653">
        <v>47657</v>
      </c>
      <c r="C4653" s="654">
        <f t="shared" si="71"/>
        <v>10474088808</v>
      </c>
      <c r="D4653" s="57"/>
      <c r="E4653" s="57"/>
      <c r="F4653" s="657">
        <v>935398696</v>
      </c>
      <c r="G4653" s="672">
        <v>658187449</v>
      </c>
      <c r="H4653" s="646">
        <v>44443</v>
      </c>
      <c r="I4653" s="646"/>
      <c r="K4653" s="57"/>
      <c r="L4653" s="57"/>
      <c r="M4653" s="638"/>
      <c r="N4653" s="638"/>
      <c r="O4653" s="57"/>
    </row>
    <row r="4654" spans="1:15">
      <c r="A4654" s="57"/>
      <c r="B4654" s="653">
        <v>47658</v>
      </c>
      <c r="C4654" s="654">
        <f t="shared" si="71"/>
        <v>9926985521</v>
      </c>
      <c r="D4654" s="57"/>
      <c r="E4654" s="57"/>
      <c r="F4654" s="657">
        <v>388295409</v>
      </c>
      <c r="G4654" s="672">
        <v>658200386</v>
      </c>
      <c r="H4654" s="646">
        <v>50273</v>
      </c>
      <c r="I4654" s="646"/>
      <c r="K4654" s="57"/>
      <c r="L4654" s="57"/>
      <c r="M4654" s="638"/>
      <c r="N4654" s="638"/>
      <c r="O4654" s="57"/>
    </row>
    <row r="4655" spans="1:15">
      <c r="A4655" s="57"/>
      <c r="B4655" s="653">
        <v>47659</v>
      </c>
      <c r="C4655" s="654">
        <f t="shared" si="71"/>
        <v>9897804058</v>
      </c>
      <c r="D4655" s="57"/>
      <c r="E4655" s="57"/>
      <c r="F4655" s="657">
        <v>359113946</v>
      </c>
      <c r="G4655" s="672">
        <v>658330001</v>
      </c>
      <c r="H4655" s="646">
        <v>47911</v>
      </c>
      <c r="I4655" s="646"/>
      <c r="K4655" s="57"/>
      <c r="L4655" s="57"/>
      <c r="M4655" s="638"/>
      <c r="N4655" s="638"/>
      <c r="O4655" s="57"/>
    </row>
    <row r="4656" spans="1:15">
      <c r="A4656" s="57"/>
      <c r="B4656" s="653">
        <v>47660</v>
      </c>
      <c r="C4656" s="654">
        <f t="shared" si="71"/>
        <v>10462472062</v>
      </c>
      <c r="D4656" s="57"/>
      <c r="E4656" s="57"/>
      <c r="F4656" s="657">
        <v>923781950</v>
      </c>
      <c r="G4656" s="672">
        <v>658348344</v>
      </c>
      <c r="H4656" s="646">
        <v>46382</v>
      </c>
      <c r="I4656" s="646"/>
      <c r="K4656" s="57"/>
      <c r="L4656" s="57"/>
      <c r="M4656" s="638"/>
      <c r="N4656" s="638"/>
      <c r="O4656" s="57"/>
    </row>
    <row r="4657" spans="1:15">
      <c r="A4657" s="57"/>
      <c r="B4657" s="653">
        <v>47661</v>
      </c>
      <c r="C4657" s="654">
        <f t="shared" si="71"/>
        <v>9754026164</v>
      </c>
      <c r="D4657" s="57"/>
      <c r="E4657" s="57"/>
      <c r="F4657" s="657">
        <v>215336052</v>
      </c>
      <c r="G4657" s="672">
        <v>658584650</v>
      </c>
      <c r="H4657" s="646">
        <v>47646</v>
      </c>
      <c r="I4657" s="646"/>
      <c r="K4657" s="57"/>
      <c r="L4657" s="57"/>
      <c r="M4657" s="638"/>
      <c r="N4657" s="638"/>
      <c r="O4657" s="57"/>
    </row>
    <row r="4658" spans="1:15">
      <c r="A4658" s="57"/>
      <c r="B4658" s="653">
        <v>47662</v>
      </c>
      <c r="C4658" s="654">
        <f t="shared" si="71"/>
        <v>10247917977</v>
      </c>
      <c r="D4658" s="57"/>
      <c r="E4658" s="57"/>
      <c r="F4658" s="657">
        <v>709227865</v>
      </c>
      <c r="G4658" s="672">
        <v>658690678</v>
      </c>
      <c r="H4658" s="646">
        <v>49726</v>
      </c>
      <c r="I4658" s="646"/>
      <c r="K4658" s="57"/>
      <c r="L4658" s="57"/>
      <c r="M4658" s="638"/>
      <c r="N4658" s="638"/>
      <c r="O4658" s="57"/>
    </row>
    <row r="4659" spans="1:15">
      <c r="A4659" s="57"/>
      <c r="B4659" s="653">
        <v>47663</v>
      </c>
      <c r="C4659" s="654">
        <f t="shared" si="71"/>
        <v>10041886044</v>
      </c>
      <c r="D4659" s="57"/>
      <c r="E4659" s="57"/>
      <c r="F4659" s="657">
        <v>503195932</v>
      </c>
      <c r="G4659" s="672">
        <v>659004714</v>
      </c>
      <c r="H4659" s="646">
        <v>48305</v>
      </c>
      <c r="I4659" s="646"/>
      <c r="K4659" s="57"/>
      <c r="L4659" s="57"/>
      <c r="M4659" s="638"/>
      <c r="N4659" s="638"/>
      <c r="O4659" s="57"/>
    </row>
    <row r="4660" spans="1:15">
      <c r="A4660" s="57"/>
      <c r="B4660" s="653">
        <v>47664</v>
      </c>
      <c r="C4660" s="654">
        <f t="shared" si="71"/>
        <v>9855161228</v>
      </c>
      <c r="D4660" s="57"/>
      <c r="E4660" s="57"/>
      <c r="F4660" s="657">
        <v>316471116</v>
      </c>
      <c r="G4660" s="672">
        <v>659334868</v>
      </c>
      <c r="H4660" s="646">
        <v>49194</v>
      </c>
      <c r="I4660" s="646"/>
      <c r="K4660" s="57"/>
      <c r="L4660" s="57"/>
      <c r="M4660" s="638"/>
      <c r="N4660" s="638"/>
      <c r="O4660" s="57"/>
    </row>
    <row r="4661" spans="1:15">
      <c r="A4661" s="57"/>
      <c r="B4661" s="653">
        <v>47665</v>
      </c>
      <c r="C4661" s="654">
        <f t="shared" si="71"/>
        <v>10425676331</v>
      </c>
      <c r="D4661" s="57"/>
      <c r="E4661" s="57"/>
      <c r="F4661" s="657">
        <v>886986219</v>
      </c>
      <c r="G4661" s="672">
        <v>659384288</v>
      </c>
      <c r="H4661" s="646">
        <v>46349</v>
      </c>
      <c r="I4661" s="646"/>
      <c r="K4661" s="57"/>
      <c r="L4661" s="57"/>
      <c r="M4661" s="638"/>
      <c r="N4661" s="638"/>
      <c r="O4661" s="57"/>
    </row>
    <row r="4662" spans="1:15">
      <c r="A4662" s="57"/>
      <c r="B4662" s="653">
        <v>47666</v>
      </c>
      <c r="C4662" s="654">
        <f t="shared" si="71"/>
        <v>10520534720</v>
      </c>
      <c r="D4662" s="57"/>
      <c r="E4662" s="57"/>
      <c r="F4662" s="657">
        <v>981844608</v>
      </c>
      <c r="G4662" s="672">
        <v>659437551</v>
      </c>
      <c r="H4662" s="646">
        <v>47280</v>
      </c>
      <c r="I4662" s="646"/>
      <c r="K4662" s="57"/>
      <c r="L4662" s="57"/>
      <c r="M4662" s="638"/>
      <c r="N4662" s="638"/>
      <c r="O4662" s="57"/>
    </row>
    <row r="4663" spans="1:15">
      <c r="A4663" s="57"/>
      <c r="B4663" s="653">
        <v>47667</v>
      </c>
      <c r="C4663" s="654">
        <f t="shared" si="71"/>
        <v>9701152238</v>
      </c>
      <c r="D4663" s="57"/>
      <c r="E4663" s="57"/>
      <c r="F4663" s="657">
        <v>162462126</v>
      </c>
      <c r="G4663" s="672">
        <v>659662730</v>
      </c>
      <c r="H4663" s="646">
        <v>47264</v>
      </c>
      <c r="I4663" s="646"/>
      <c r="K4663" s="57"/>
      <c r="L4663" s="57"/>
      <c r="M4663" s="638"/>
      <c r="N4663" s="638"/>
      <c r="O4663" s="57"/>
    </row>
    <row r="4664" spans="1:15">
      <c r="A4664" s="57"/>
      <c r="B4664" s="653">
        <v>47668</v>
      </c>
      <c r="C4664" s="654">
        <f t="shared" si="71"/>
        <v>10021701745</v>
      </c>
      <c r="D4664" s="57"/>
      <c r="E4664" s="57"/>
      <c r="F4664" s="657">
        <v>483011633</v>
      </c>
      <c r="G4664" s="672">
        <v>659882897</v>
      </c>
      <c r="H4664" s="646">
        <v>43748</v>
      </c>
      <c r="I4664" s="646"/>
      <c r="K4664" s="57"/>
      <c r="L4664" s="57"/>
      <c r="M4664" s="638"/>
      <c r="N4664" s="638"/>
      <c r="O4664" s="57"/>
    </row>
    <row r="4665" spans="1:15">
      <c r="A4665" s="57"/>
      <c r="B4665" s="653">
        <v>47669</v>
      </c>
      <c r="C4665" s="654">
        <f t="shared" si="71"/>
        <v>9889262483</v>
      </c>
      <c r="D4665" s="57"/>
      <c r="E4665" s="57"/>
      <c r="F4665" s="657">
        <v>350572371</v>
      </c>
      <c r="G4665" s="672">
        <v>660316301</v>
      </c>
      <c r="H4665" s="646">
        <v>44561</v>
      </c>
      <c r="I4665" s="646"/>
      <c r="K4665" s="57"/>
      <c r="L4665" s="57"/>
      <c r="M4665" s="638"/>
      <c r="N4665" s="638"/>
      <c r="O4665" s="57"/>
    </row>
    <row r="4666" spans="1:15">
      <c r="A4666" s="57"/>
      <c r="B4666" s="653">
        <v>47670</v>
      </c>
      <c r="C4666" s="654">
        <f t="shared" si="71"/>
        <v>10414961163</v>
      </c>
      <c r="D4666" s="57"/>
      <c r="E4666" s="57"/>
      <c r="F4666" s="657">
        <v>876271051</v>
      </c>
      <c r="G4666" s="672">
        <v>660471562</v>
      </c>
      <c r="H4666" s="646">
        <v>48128</v>
      </c>
      <c r="I4666" s="646"/>
      <c r="K4666" s="57"/>
      <c r="L4666" s="57"/>
      <c r="M4666" s="638"/>
      <c r="N4666" s="638"/>
      <c r="O4666" s="57"/>
    </row>
    <row r="4667" spans="1:15">
      <c r="A4667" s="57"/>
      <c r="B4667" s="653">
        <v>47671</v>
      </c>
      <c r="C4667" s="654">
        <f t="shared" si="71"/>
        <v>9746374343</v>
      </c>
      <c r="D4667" s="57"/>
      <c r="E4667" s="57"/>
      <c r="F4667" s="657">
        <v>207684231</v>
      </c>
      <c r="G4667" s="672">
        <v>660554657</v>
      </c>
      <c r="H4667" s="646">
        <v>44612</v>
      </c>
      <c r="I4667" s="646"/>
      <c r="K4667" s="57"/>
      <c r="L4667" s="57"/>
      <c r="M4667" s="638"/>
      <c r="N4667" s="638"/>
      <c r="O4667" s="57"/>
    </row>
    <row r="4668" spans="1:15">
      <c r="A4668" s="57"/>
      <c r="B4668" s="653">
        <v>47672</v>
      </c>
      <c r="C4668" s="654">
        <f t="shared" si="71"/>
        <v>10509364184</v>
      </c>
      <c r="D4668" s="57"/>
      <c r="E4668" s="57"/>
      <c r="F4668" s="657">
        <v>970674072</v>
      </c>
      <c r="G4668" s="672">
        <v>660875009</v>
      </c>
      <c r="H4668" s="646">
        <v>48112</v>
      </c>
      <c r="I4668" s="646"/>
      <c r="K4668" s="57"/>
      <c r="L4668" s="57"/>
      <c r="M4668" s="638"/>
      <c r="N4668" s="638"/>
      <c r="O4668" s="57"/>
    </row>
    <row r="4669" spans="1:15">
      <c r="A4669" s="57"/>
      <c r="B4669" s="653">
        <v>47673</v>
      </c>
      <c r="C4669" s="654">
        <f t="shared" si="71"/>
        <v>10008918578</v>
      </c>
      <c r="D4669" s="57"/>
      <c r="E4669" s="57"/>
      <c r="F4669" s="657">
        <v>470228466</v>
      </c>
      <c r="G4669" s="672">
        <v>661034774</v>
      </c>
      <c r="H4669" s="646">
        <v>48717</v>
      </c>
      <c r="I4669" s="646"/>
      <c r="K4669" s="57"/>
      <c r="L4669" s="57"/>
      <c r="M4669" s="638"/>
      <c r="N4669" s="638"/>
      <c r="O4669" s="57"/>
    </row>
    <row r="4670" spans="1:15">
      <c r="A4670" s="57"/>
      <c r="B4670" s="653">
        <v>47674</v>
      </c>
      <c r="C4670" s="654">
        <f t="shared" si="71"/>
        <v>9889227360</v>
      </c>
      <c r="D4670" s="57"/>
      <c r="E4670" s="57"/>
      <c r="F4670" s="657">
        <v>350537248</v>
      </c>
      <c r="G4670" s="672">
        <v>661044127</v>
      </c>
      <c r="H4670" s="646">
        <v>44034</v>
      </c>
      <c r="I4670" s="646"/>
      <c r="K4670" s="57"/>
      <c r="L4670" s="57"/>
      <c r="M4670" s="638"/>
      <c r="N4670" s="638"/>
      <c r="O4670" s="57"/>
    </row>
    <row r="4671" spans="1:15">
      <c r="A4671" s="57"/>
      <c r="B4671" s="653">
        <v>47675</v>
      </c>
      <c r="C4671" s="654">
        <f t="shared" si="71"/>
        <v>10184703324</v>
      </c>
      <c r="D4671" s="57"/>
      <c r="E4671" s="57"/>
      <c r="F4671" s="657">
        <v>646013212</v>
      </c>
      <c r="G4671" s="672">
        <v>661183747</v>
      </c>
      <c r="H4671" s="646">
        <v>46158</v>
      </c>
      <c r="I4671" s="646"/>
      <c r="K4671" s="57"/>
      <c r="L4671" s="57"/>
      <c r="M4671" s="638"/>
      <c r="N4671" s="638"/>
      <c r="O4671" s="57"/>
    </row>
    <row r="4672" spans="1:15">
      <c r="A4672" s="57"/>
      <c r="B4672" s="653">
        <v>47676</v>
      </c>
      <c r="C4672" s="654">
        <f t="shared" si="71"/>
        <v>10205304515</v>
      </c>
      <c r="D4672" s="57"/>
      <c r="E4672" s="57"/>
      <c r="F4672" s="657">
        <v>666614403</v>
      </c>
      <c r="G4672" s="672">
        <v>661330976</v>
      </c>
      <c r="H4672" s="646">
        <v>50306</v>
      </c>
      <c r="I4672" s="646"/>
      <c r="K4672" s="57"/>
      <c r="L4672" s="57"/>
      <c r="M4672" s="638"/>
      <c r="N4672" s="638"/>
      <c r="O4672" s="57"/>
    </row>
    <row r="4673" spans="1:15">
      <c r="A4673" s="57"/>
      <c r="B4673" s="653">
        <v>47677</v>
      </c>
      <c r="C4673" s="654">
        <f t="shared" si="71"/>
        <v>9940559800</v>
      </c>
      <c r="D4673" s="57"/>
      <c r="E4673" s="57"/>
      <c r="F4673" s="657">
        <v>401869688</v>
      </c>
      <c r="G4673" s="672">
        <v>661428588</v>
      </c>
      <c r="H4673" s="646">
        <v>49057</v>
      </c>
      <c r="I4673" s="646"/>
      <c r="K4673" s="57"/>
      <c r="L4673" s="57"/>
      <c r="M4673" s="638"/>
      <c r="N4673" s="638"/>
      <c r="O4673" s="57"/>
    </row>
    <row r="4674" spans="1:15">
      <c r="A4674" s="57"/>
      <c r="B4674" s="653">
        <v>47678</v>
      </c>
      <c r="C4674" s="654">
        <f t="shared" si="71"/>
        <v>9929035271</v>
      </c>
      <c r="D4674" s="57"/>
      <c r="E4674" s="57"/>
      <c r="F4674" s="657">
        <v>390345159</v>
      </c>
      <c r="G4674" s="672">
        <v>661431389</v>
      </c>
      <c r="H4674" s="646">
        <v>48182</v>
      </c>
      <c r="I4674" s="646"/>
      <c r="K4674" s="57"/>
      <c r="L4674" s="57"/>
      <c r="M4674" s="638"/>
      <c r="N4674" s="638"/>
      <c r="O4674" s="57"/>
    </row>
    <row r="4675" spans="1:15">
      <c r="A4675" s="57"/>
      <c r="B4675" s="653">
        <v>47679</v>
      </c>
      <c r="C4675" s="654">
        <f t="shared" si="71"/>
        <v>10451893711</v>
      </c>
      <c r="D4675" s="57"/>
      <c r="E4675" s="57"/>
      <c r="F4675" s="657">
        <v>913203599</v>
      </c>
      <c r="G4675" s="672">
        <v>661452768</v>
      </c>
      <c r="H4675" s="646">
        <v>48580</v>
      </c>
      <c r="I4675" s="646"/>
      <c r="K4675" s="57"/>
      <c r="L4675" s="57"/>
      <c r="M4675" s="638"/>
      <c r="N4675" s="638"/>
      <c r="O4675" s="57"/>
    </row>
    <row r="4676" spans="1:15">
      <c r="A4676" s="57"/>
      <c r="B4676" s="653">
        <v>47680</v>
      </c>
      <c r="C4676" s="654">
        <f t="shared" si="71"/>
        <v>10107826335</v>
      </c>
      <c r="D4676" s="57"/>
      <c r="E4676" s="57"/>
      <c r="F4676" s="657">
        <v>569136223</v>
      </c>
      <c r="G4676" s="672">
        <v>661517963</v>
      </c>
      <c r="H4676" s="646">
        <v>43455</v>
      </c>
      <c r="I4676" s="646"/>
      <c r="K4676" s="57"/>
      <c r="L4676" s="57"/>
      <c r="M4676" s="638"/>
      <c r="N4676" s="638"/>
      <c r="O4676" s="57"/>
    </row>
    <row r="4677" spans="1:15">
      <c r="A4677" s="57"/>
      <c r="B4677" s="653">
        <v>47681</v>
      </c>
      <c r="C4677" s="654">
        <f t="shared" si="71"/>
        <v>10096497973</v>
      </c>
      <c r="D4677" s="57"/>
      <c r="E4677" s="57"/>
      <c r="F4677" s="657">
        <v>557807861</v>
      </c>
      <c r="G4677" s="672">
        <v>661539019</v>
      </c>
      <c r="H4677" s="646">
        <v>49010</v>
      </c>
      <c r="I4677" s="646"/>
      <c r="K4677" s="57"/>
      <c r="L4677" s="57"/>
      <c r="M4677" s="638"/>
      <c r="N4677" s="638"/>
      <c r="O4677" s="57"/>
    </row>
    <row r="4678" spans="1:15">
      <c r="A4678" s="57"/>
      <c r="B4678" s="653">
        <v>47682</v>
      </c>
      <c r="C4678" s="654">
        <f t="shared" si="71"/>
        <v>10534420961</v>
      </c>
      <c r="D4678" s="57"/>
      <c r="E4678" s="57"/>
      <c r="F4678" s="657">
        <v>995730849</v>
      </c>
      <c r="G4678" s="672">
        <v>661597554</v>
      </c>
      <c r="H4678" s="646">
        <v>43307</v>
      </c>
      <c r="I4678" s="646"/>
      <c r="K4678" s="57"/>
      <c r="L4678" s="57"/>
      <c r="M4678" s="638"/>
      <c r="N4678" s="638"/>
      <c r="O4678" s="57"/>
    </row>
    <row r="4679" spans="1:15">
      <c r="A4679" s="57"/>
      <c r="B4679" s="653">
        <v>47683</v>
      </c>
      <c r="C4679" s="654">
        <f t="shared" si="71"/>
        <v>10112660284</v>
      </c>
      <c r="D4679" s="57"/>
      <c r="E4679" s="57"/>
      <c r="F4679" s="657">
        <v>573970172</v>
      </c>
      <c r="G4679" s="672">
        <v>661684343</v>
      </c>
      <c r="H4679" s="646">
        <v>45340</v>
      </c>
      <c r="I4679" s="646"/>
      <c r="K4679" s="57"/>
      <c r="L4679" s="57"/>
      <c r="M4679" s="638"/>
      <c r="N4679" s="638"/>
      <c r="O4679" s="57"/>
    </row>
    <row r="4680" spans="1:15">
      <c r="A4680" s="57"/>
      <c r="B4680" s="653">
        <v>47684</v>
      </c>
      <c r="C4680" s="654">
        <f t="shared" si="71"/>
        <v>10029310638</v>
      </c>
      <c r="D4680" s="57"/>
      <c r="E4680" s="57"/>
      <c r="F4680" s="657">
        <v>490620526</v>
      </c>
      <c r="G4680" s="672">
        <v>661702077</v>
      </c>
      <c r="H4680" s="646">
        <v>49299</v>
      </c>
      <c r="I4680" s="646"/>
      <c r="K4680" s="57"/>
      <c r="L4680" s="57"/>
      <c r="M4680" s="638"/>
      <c r="N4680" s="638"/>
      <c r="O4680" s="57"/>
    </row>
    <row r="4681" spans="1:15">
      <c r="A4681" s="57"/>
      <c r="B4681" s="653">
        <v>47685</v>
      </c>
      <c r="C4681" s="654">
        <f t="shared" si="71"/>
        <v>10191401416</v>
      </c>
      <c r="D4681" s="57"/>
      <c r="E4681" s="57"/>
      <c r="F4681" s="657">
        <v>652711304</v>
      </c>
      <c r="G4681" s="672">
        <v>661708187</v>
      </c>
      <c r="H4681" s="646">
        <v>48474</v>
      </c>
      <c r="I4681" s="646"/>
      <c r="K4681" s="57"/>
      <c r="L4681" s="57"/>
      <c r="M4681" s="638"/>
      <c r="N4681" s="638"/>
      <c r="O4681" s="57"/>
    </row>
    <row r="4682" spans="1:15">
      <c r="A4682" s="57"/>
      <c r="B4682" s="653">
        <v>47686</v>
      </c>
      <c r="C4682" s="654">
        <f t="shared" si="71"/>
        <v>9725210658</v>
      </c>
      <c r="D4682" s="57"/>
      <c r="E4682" s="57"/>
      <c r="F4682" s="657">
        <v>186520546</v>
      </c>
      <c r="G4682" s="672">
        <v>661729039</v>
      </c>
      <c r="H4682" s="646">
        <v>43382</v>
      </c>
      <c r="I4682" s="646"/>
      <c r="K4682" s="57"/>
      <c r="L4682" s="57"/>
      <c r="M4682" s="638"/>
      <c r="N4682" s="638"/>
      <c r="O4682" s="57"/>
    </row>
    <row r="4683" spans="1:15">
      <c r="A4683" s="57"/>
      <c r="B4683" s="653">
        <v>47687</v>
      </c>
      <c r="C4683" s="654">
        <f t="shared" si="71"/>
        <v>9890025322</v>
      </c>
      <c r="D4683" s="57"/>
      <c r="E4683" s="57"/>
      <c r="F4683" s="657">
        <v>351335210</v>
      </c>
      <c r="G4683" s="672">
        <v>661753048</v>
      </c>
      <c r="H4683" s="646">
        <v>48250</v>
      </c>
      <c r="I4683" s="646"/>
      <c r="K4683" s="57"/>
      <c r="L4683" s="57"/>
      <c r="M4683" s="638"/>
      <c r="N4683" s="638"/>
      <c r="O4683" s="57"/>
    </row>
    <row r="4684" spans="1:15">
      <c r="A4684" s="57"/>
      <c r="B4684" s="653">
        <v>47688</v>
      </c>
      <c r="C4684" s="654">
        <f t="shared" si="71"/>
        <v>9798905894</v>
      </c>
      <c r="D4684" s="57"/>
      <c r="E4684" s="57"/>
      <c r="F4684" s="657">
        <v>260215782</v>
      </c>
      <c r="G4684" s="672">
        <v>662050866</v>
      </c>
      <c r="H4684" s="646">
        <v>46168</v>
      </c>
      <c r="I4684" s="646"/>
      <c r="K4684" s="57"/>
      <c r="L4684" s="57"/>
      <c r="M4684" s="638"/>
      <c r="N4684" s="638"/>
      <c r="O4684" s="57"/>
    </row>
    <row r="4685" spans="1:15">
      <c r="A4685" s="57"/>
      <c r="B4685" s="653">
        <v>47689</v>
      </c>
      <c r="C4685" s="654">
        <f t="shared" si="71"/>
        <v>10208563022</v>
      </c>
      <c r="D4685" s="57"/>
      <c r="E4685" s="57"/>
      <c r="F4685" s="657">
        <v>669872910</v>
      </c>
      <c r="G4685" s="672">
        <v>662140565</v>
      </c>
      <c r="H4685" s="646">
        <v>44577</v>
      </c>
      <c r="I4685" s="646"/>
      <c r="K4685" s="57"/>
      <c r="L4685" s="57"/>
      <c r="M4685" s="638"/>
      <c r="N4685" s="638"/>
      <c r="O4685" s="57"/>
    </row>
    <row r="4686" spans="1:15">
      <c r="A4686" s="57"/>
      <c r="B4686" s="653">
        <v>47690</v>
      </c>
      <c r="C4686" s="654">
        <f t="shared" si="71"/>
        <v>10302537177</v>
      </c>
      <c r="D4686" s="57"/>
      <c r="E4686" s="57"/>
      <c r="F4686" s="657">
        <v>763847065</v>
      </c>
      <c r="G4686" s="672">
        <v>662177616</v>
      </c>
      <c r="H4686" s="646">
        <v>45158</v>
      </c>
      <c r="I4686" s="646"/>
      <c r="K4686" s="57"/>
      <c r="L4686" s="57"/>
      <c r="M4686" s="638"/>
      <c r="N4686" s="638"/>
      <c r="O4686" s="57"/>
    </row>
    <row r="4687" spans="1:15">
      <c r="A4687" s="57"/>
      <c r="B4687" s="653">
        <v>47691</v>
      </c>
      <c r="C4687" s="654">
        <f t="shared" si="71"/>
        <v>9687856315</v>
      </c>
      <c r="D4687" s="57"/>
      <c r="E4687" s="57"/>
      <c r="F4687" s="657">
        <v>149166203</v>
      </c>
      <c r="G4687" s="672">
        <v>662233163</v>
      </c>
      <c r="H4687" s="646">
        <v>46859</v>
      </c>
      <c r="I4687" s="646"/>
      <c r="K4687" s="57"/>
      <c r="L4687" s="57"/>
      <c r="M4687" s="638"/>
      <c r="N4687" s="638"/>
      <c r="O4687" s="57"/>
    </row>
    <row r="4688" spans="1:15">
      <c r="A4688" s="57"/>
      <c r="B4688" s="653">
        <v>47692</v>
      </c>
      <c r="C4688" s="654">
        <f t="shared" si="71"/>
        <v>10301618717</v>
      </c>
      <c r="D4688" s="57"/>
      <c r="E4688" s="57"/>
      <c r="F4688" s="657">
        <v>762928605</v>
      </c>
      <c r="G4688" s="672">
        <v>662279050</v>
      </c>
      <c r="H4688" s="646">
        <v>49965</v>
      </c>
      <c r="I4688" s="646"/>
      <c r="K4688" s="57"/>
      <c r="L4688" s="57"/>
      <c r="M4688" s="638"/>
      <c r="N4688" s="638"/>
      <c r="O4688" s="57"/>
    </row>
    <row r="4689" spans="1:15">
      <c r="A4689" s="57"/>
      <c r="B4689" s="653">
        <v>47693</v>
      </c>
      <c r="C4689" s="654">
        <f t="shared" si="71"/>
        <v>9730593813</v>
      </c>
      <c r="D4689" s="57"/>
      <c r="E4689" s="57"/>
      <c r="F4689" s="657">
        <v>191903701</v>
      </c>
      <c r="G4689" s="672">
        <v>662344320</v>
      </c>
      <c r="H4689" s="646">
        <v>44136</v>
      </c>
      <c r="I4689" s="646"/>
      <c r="K4689" s="57"/>
      <c r="L4689" s="57"/>
      <c r="M4689" s="638"/>
      <c r="N4689" s="638"/>
      <c r="O4689" s="57"/>
    </row>
    <row r="4690" spans="1:15">
      <c r="A4690" s="57"/>
      <c r="B4690" s="653">
        <v>47694</v>
      </c>
      <c r="C4690" s="654">
        <f t="shared" si="71"/>
        <v>9835937720</v>
      </c>
      <c r="D4690" s="57"/>
      <c r="E4690" s="57"/>
      <c r="F4690" s="657">
        <v>297247608</v>
      </c>
      <c r="G4690" s="672">
        <v>662362395</v>
      </c>
      <c r="H4690" s="646">
        <v>47064</v>
      </c>
      <c r="I4690" s="646"/>
      <c r="K4690" s="57"/>
      <c r="L4690" s="57"/>
      <c r="M4690" s="638"/>
      <c r="N4690" s="638"/>
      <c r="O4690" s="57"/>
    </row>
    <row r="4691" spans="1:15">
      <c r="A4691" s="57"/>
      <c r="B4691" s="653">
        <v>47695</v>
      </c>
      <c r="C4691" s="654">
        <f t="shared" si="71"/>
        <v>9926295541</v>
      </c>
      <c r="D4691" s="57"/>
      <c r="E4691" s="57"/>
      <c r="F4691" s="657">
        <v>387605429</v>
      </c>
      <c r="G4691" s="672">
        <v>662441973</v>
      </c>
      <c r="H4691" s="646">
        <v>46175</v>
      </c>
      <c r="I4691" s="646"/>
      <c r="K4691" s="57"/>
      <c r="L4691" s="57"/>
      <c r="M4691" s="638"/>
      <c r="N4691" s="638"/>
      <c r="O4691" s="57"/>
    </row>
    <row r="4692" spans="1:15">
      <c r="A4692" s="57"/>
      <c r="B4692" s="653">
        <v>47696</v>
      </c>
      <c r="C4692" s="654">
        <f t="shared" si="71"/>
        <v>9944649100</v>
      </c>
      <c r="D4692" s="57"/>
      <c r="E4692" s="57"/>
      <c r="F4692" s="657">
        <v>405958988</v>
      </c>
      <c r="G4692" s="672">
        <v>662483172</v>
      </c>
      <c r="H4692" s="646">
        <v>48466</v>
      </c>
      <c r="I4692" s="646"/>
      <c r="K4692" s="57"/>
      <c r="L4692" s="57"/>
      <c r="M4692" s="638"/>
      <c r="N4692" s="638"/>
      <c r="O4692" s="57"/>
    </row>
    <row r="4693" spans="1:15">
      <c r="A4693" s="57"/>
      <c r="B4693" s="653">
        <v>47697</v>
      </c>
      <c r="C4693" s="654">
        <f t="shared" si="71"/>
        <v>10387661954</v>
      </c>
      <c r="D4693" s="57"/>
      <c r="E4693" s="57"/>
      <c r="F4693" s="657">
        <v>848971842</v>
      </c>
      <c r="G4693" s="672">
        <v>662483335</v>
      </c>
      <c r="H4693" s="646">
        <v>46292</v>
      </c>
      <c r="I4693" s="646"/>
      <c r="K4693" s="57"/>
      <c r="L4693" s="57"/>
      <c r="M4693" s="638"/>
      <c r="N4693" s="638"/>
      <c r="O4693" s="57"/>
    </row>
    <row r="4694" spans="1:15">
      <c r="A4694" s="57"/>
      <c r="B4694" s="653">
        <v>47698</v>
      </c>
      <c r="C4694" s="654">
        <f t="shared" si="71"/>
        <v>10292567909</v>
      </c>
      <c r="D4694" s="57"/>
      <c r="E4694" s="57"/>
      <c r="F4694" s="657">
        <v>753877797</v>
      </c>
      <c r="G4694" s="672">
        <v>662533143</v>
      </c>
      <c r="H4694" s="646">
        <v>47235</v>
      </c>
      <c r="I4694" s="646"/>
      <c r="K4694" s="57"/>
      <c r="L4694" s="57"/>
      <c r="M4694" s="638"/>
      <c r="N4694" s="638"/>
      <c r="O4694" s="57"/>
    </row>
    <row r="4695" spans="1:15">
      <c r="A4695" s="57"/>
      <c r="B4695" s="653">
        <v>47699</v>
      </c>
      <c r="C4695" s="654">
        <f t="shared" si="71"/>
        <v>10496507674</v>
      </c>
      <c r="D4695" s="57"/>
      <c r="E4695" s="57"/>
      <c r="F4695" s="657">
        <v>957817562</v>
      </c>
      <c r="G4695" s="672">
        <v>662686585</v>
      </c>
      <c r="H4695" s="646">
        <v>46148</v>
      </c>
      <c r="I4695" s="646"/>
      <c r="K4695" s="57"/>
      <c r="L4695" s="57"/>
      <c r="M4695" s="638"/>
      <c r="N4695" s="638"/>
      <c r="O4695" s="57"/>
    </row>
    <row r="4696" spans="1:15">
      <c r="A4696" s="57"/>
      <c r="B4696" s="653">
        <v>47700</v>
      </c>
      <c r="C4696" s="654">
        <f t="shared" si="71"/>
        <v>10092483076</v>
      </c>
      <c r="D4696" s="57"/>
      <c r="E4696" s="57"/>
      <c r="F4696" s="657">
        <v>553792964</v>
      </c>
      <c r="G4696" s="672">
        <v>662806180</v>
      </c>
      <c r="H4696" s="646">
        <v>48438</v>
      </c>
      <c r="I4696" s="646"/>
      <c r="K4696" s="57"/>
      <c r="L4696" s="57"/>
      <c r="M4696" s="638"/>
      <c r="N4696" s="638"/>
      <c r="O4696" s="57"/>
    </row>
    <row r="4697" spans="1:15">
      <c r="A4697" s="57"/>
      <c r="B4697" s="653">
        <v>47701</v>
      </c>
      <c r="C4697" s="654">
        <f t="shared" si="71"/>
        <v>9925029692</v>
      </c>
      <c r="D4697" s="57"/>
      <c r="E4697" s="57"/>
      <c r="F4697" s="657">
        <v>386339580</v>
      </c>
      <c r="G4697" s="672">
        <v>662931883</v>
      </c>
      <c r="H4697" s="646">
        <v>48919</v>
      </c>
      <c r="I4697" s="646"/>
      <c r="K4697" s="57"/>
      <c r="L4697" s="57"/>
      <c r="M4697" s="638"/>
      <c r="N4697" s="638"/>
      <c r="O4697" s="57"/>
    </row>
    <row r="4698" spans="1:15">
      <c r="A4698" s="57"/>
      <c r="B4698" s="653">
        <v>47702</v>
      </c>
      <c r="C4698" s="654">
        <f t="shared" si="71"/>
        <v>10430098552</v>
      </c>
      <c r="D4698" s="57"/>
      <c r="E4698" s="57"/>
      <c r="F4698" s="657">
        <v>891408440</v>
      </c>
      <c r="G4698" s="672">
        <v>663214329</v>
      </c>
      <c r="H4698" s="646">
        <v>48462</v>
      </c>
      <c r="I4698" s="646"/>
      <c r="K4698" s="57"/>
      <c r="L4698" s="57"/>
      <c r="M4698" s="638"/>
      <c r="N4698" s="638"/>
      <c r="O4698" s="57"/>
    </row>
    <row r="4699" spans="1:15">
      <c r="A4699" s="57"/>
      <c r="B4699" s="653">
        <v>47703</v>
      </c>
      <c r="C4699" s="654">
        <f t="shared" si="71"/>
        <v>10413954776</v>
      </c>
      <c r="D4699" s="57"/>
      <c r="E4699" s="57"/>
      <c r="F4699" s="657">
        <v>875264664</v>
      </c>
      <c r="G4699" s="672">
        <v>663216152</v>
      </c>
      <c r="H4699" s="646">
        <v>46243</v>
      </c>
      <c r="I4699" s="646"/>
      <c r="K4699" s="57"/>
      <c r="L4699" s="57"/>
      <c r="M4699" s="638"/>
      <c r="N4699" s="638"/>
      <c r="O4699" s="57"/>
    </row>
    <row r="4700" spans="1:15">
      <c r="A4700" s="57"/>
      <c r="B4700" s="653">
        <v>47704</v>
      </c>
      <c r="C4700" s="654">
        <f t="shared" si="71"/>
        <v>9926623002</v>
      </c>
      <c r="D4700" s="57"/>
      <c r="E4700" s="57"/>
      <c r="F4700" s="657">
        <v>387932890</v>
      </c>
      <c r="G4700" s="672">
        <v>663369578</v>
      </c>
      <c r="H4700" s="646">
        <v>49106</v>
      </c>
      <c r="I4700" s="646"/>
      <c r="K4700" s="57"/>
      <c r="L4700" s="57"/>
      <c r="M4700" s="638"/>
      <c r="N4700" s="638"/>
      <c r="O4700" s="57"/>
    </row>
    <row r="4701" spans="1:15">
      <c r="A4701" s="57"/>
      <c r="B4701" s="653">
        <v>47705</v>
      </c>
      <c r="C4701" s="654">
        <f t="shared" si="71"/>
        <v>9875570437</v>
      </c>
      <c r="D4701" s="57"/>
      <c r="E4701" s="57"/>
      <c r="F4701" s="657">
        <v>336880325</v>
      </c>
      <c r="G4701" s="672">
        <v>663380649</v>
      </c>
      <c r="H4701" s="646">
        <v>48912</v>
      </c>
      <c r="I4701" s="646"/>
      <c r="K4701" s="57"/>
      <c r="L4701" s="57"/>
      <c r="M4701" s="638"/>
      <c r="N4701" s="638"/>
      <c r="O4701" s="57"/>
    </row>
    <row r="4702" spans="1:15">
      <c r="A4702" s="57"/>
      <c r="B4702" s="653">
        <v>47706</v>
      </c>
      <c r="C4702" s="654">
        <f t="shared" si="71"/>
        <v>10434701874</v>
      </c>
      <c r="D4702" s="57"/>
      <c r="E4702" s="57"/>
      <c r="F4702" s="657">
        <v>896011762</v>
      </c>
      <c r="G4702" s="672">
        <v>663453661</v>
      </c>
      <c r="H4702" s="646">
        <v>45443</v>
      </c>
      <c r="I4702" s="646"/>
      <c r="K4702" s="57"/>
      <c r="L4702" s="57"/>
      <c r="M4702" s="638"/>
      <c r="N4702" s="638"/>
      <c r="O4702" s="57"/>
    </row>
    <row r="4703" spans="1:15">
      <c r="A4703" s="57"/>
      <c r="B4703" s="653">
        <v>47707</v>
      </c>
      <c r="C4703" s="654">
        <f t="shared" si="71"/>
        <v>10127869167</v>
      </c>
      <c r="D4703" s="57"/>
      <c r="E4703" s="57"/>
      <c r="F4703" s="657">
        <v>589179055</v>
      </c>
      <c r="G4703" s="672">
        <v>663542032</v>
      </c>
      <c r="H4703" s="646">
        <v>45954</v>
      </c>
      <c r="I4703" s="646"/>
      <c r="K4703" s="57"/>
      <c r="L4703" s="57"/>
      <c r="M4703" s="638"/>
      <c r="N4703" s="638"/>
      <c r="O4703" s="57"/>
    </row>
    <row r="4704" spans="1:15">
      <c r="A4704" s="57"/>
      <c r="B4704" s="653">
        <v>47708</v>
      </c>
      <c r="C4704" s="654">
        <f t="shared" ref="C4704:C4767" si="72">F4704+(F$88*28679+98765)+(G$88*6587+87654)+(E$88*9537+76543)+(J$88*5713+4528)</f>
        <v>10207060922</v>
      </c>
      <c r="D4704" s="57"/>
      <c r="E4704" s="57"/>
      <c r="F4704" s="657">
        <v>668370810</v>
      </c>
      <c r="G4704" s="672">
        <v>663565395</v>
      </c>
      <c r="H4704" s="646">
        <v>46392</v>
      </c>
      <c r="I4704" s="646"/>
      <c r="K4704" s="57"/>
      <c r="L4704" s="57"/>
      <c r="M4704" s="638"/>
      <c r="N4704" s="638"/>
      <c r="O4704" s="57"/>
    </row>
    <row r="4705" spans="1:15">
      <c r="A4705" s="57"/>
      <c r="B4705" s="653">
        <v>47709</v>
      </c>
      <c r="C4705" s="654">
        <f t="shared" si="72"/>
        <v>10455253393</v>
      </c>
      <c r="D4705" s="57"/>
      <c r="E4705" s="57"/>
      <c r="F4705" s="657">
        <v>916563281</v>
      </c>
      <c r="G4705" s="672">
        <v>663673562</v>
      </c>
      <c r="H4705" s="646">
        <v>49697</v>
      </c>
      <c r="I4705" s="646"/>
      <c r="K4705" s="57"/>
      <c r="L4705" s="57"/>
      <c r="M4705" s="638"/>
      <c r="N4705" s="638"/>
      <c r="O4705" s="57"/>
    </row>
    <row r="4706" spans="1:15">
      <c r="A4706" s="57"/>
      <c r="B4706" s="653">
        <v>47710</v>
      </c>
      <c r="C4706" s="654">
        <f t="shared" si="72"/>
        <v>9925409989</v>
      </c>
      <c r="D4706" s="57"/>
      <c r="E4706" s="57"/>
      <c r="F4706" s="657">
        <v>386719877</v>
      </c>
      <c r="G4706" s="672">
        <v>663729266</v>
      </c>
      <c r="H4706" s="646">
        <v>46686</v>
      </c>
      <c r="I4706" s="646"/>
      <c r="K4706" s="57"/>
      <c r="L4706" s="57"/>
      <c r="M4706" s="638"/>
      <c r="N4706" s="638"/>
      <c r="O4706" s="57"/>
    </row>
    <row r="4707" spans="1:15">
      <c r="A4707" s="57"/>
      <c r="B4707" s="653">
        <v>47711</v>
      </c>
      <c r="C4707" s="654">
        <f t="shared" si="72"/>
        <v>9836271015</v>
      </c>
      <c r="D4707" s="57"/>
      <c r="E4707" s="57"/>
      <c r="F4707" s="657">
        <v>297580903</v>
      </c>
      <c r="G4707" s="672">
        <v>663874175</v>
      </c>
      <c r="H4707" s="646">
        <v>46929</v>
      </c>
      <c r="I4707" s="646"/>
      <c r="K4707" s="57"/>
      <c r="L4707" s="57"/>
      <c r="M4707" s="638"/>
      <c r="N4707" s="638"/>
      <c r="O4707" s="57"/>
    </row>
    <row r="4708" spans="1:15">
      <c r="A4708" s="57"/>
      <c r="B4708" s="653">
        <v>47712</v>
      </c>
      <c r="C4708" s="654">
        <f t="shared" si="72"/>
        <v>10332518737</v>
      </c>
      <c r="D4708" s="57"/>
      <c r="E4708" s="57"/>
      <c r="F4708" s="657">
        <v>793828625</v>
      </c>
      <c r="G4708" s="672">
        <v>663930572</v>
      </c>
      <c r="H4708" s="646">
        <v>49516</v>
      </c>
      <c r="I4708" s="646"/>
      <c r="K4708" s="57"/>
      <c r="L4708" s="57"/>
      <c r="M4708" s="638"/>
      <c r="N4708" s="638"/>
      <c r="O4708" s="57"/>
    </row>
    <row r="4709" spans="1:15">
      <c r="A4709" s="57"/>
      <c r="B4709" s="653">
        <v>47713</v>
      </c>
      <c r="C4709" s="654">
        <f t="shared" si="72"/>
        <v>9789638024</v>
      </c>
      <c r="D4709" s="57"/>
      <c r="E4709" s="57"/>
      <c r="F4709" s="657">
        <v>250947912</v>
      </c>
      <c r="G4709" s="672">
        <v>664084040</v>
      </c>
      <c r="H4709" s="646">
        <v>44005</v>
      </c>
      <c r="I4709" s="646"/>
      <c r="K4709" s="57"/>
      <c r="L4709" s="57"/>
      <c r="M4709" s="638"/>
      <c r="N4709" s="638"/>
      <c r="O4709" s="57"/>
    </row>
    <row r="4710" spans="1:15">
      <c r="A4710" s="57"/>
      <c r="B4710" s="653">
        <v>47714</v>
      </c>
      <c r="C4710" s="654">
        <f t="shared" si="72"/>
        <v>10268931657</v>
      </c>
      <c r="D4710" s="57"/>
      <c r="E4710" s="57"/>
      <c r="F4710" s="657">
        <v>730241545</v>
      </c>
      <c r="G4710" s="672">
        <v>664221251</v>
      </c>
      <c r="H4710" s="646">
        <v>48159</v>
      </c>
      <c r="I4710" s="646"/>
      <c r="K4710" s="57"/>
      <c r="L4710" s="57"/>
      <c r="M4710" s="638"/>
      <c r="N4710" s="638"/>
      <c r="O4710" s="57"/>
    </row>
    <row r="4711" spans="1:15">
      <c r="A4711" s="57"/>
      <c r="B4711" s="653">
        <v>47715</v>
      </c>
      <c r="C4711" s="654">
        <f t="shared" si="72"/>
        <v>9841832702</v>
      </c>
      <c r="D4711" s="57"/>
      <c r="E4711" s="57"/>
      <c r="F4711" s="657">
        <v>303142590</v>
      </c>
      <c r="G4711" s="672">
        <v>664232721</v>
      </c>
      <c r="H4711" s="646">
        <v>49702</v>
      </c>
      <c r="I4711" s="646"/>
      <c r="K4711" s="57"/>
      <c r="L4711" s="57"/>
      <c r="M4711" s="638"/>
      <c r="N4711" s="638"/>
      <c r="O4711" s="57"/>
    </row>
    <row r="4712" spans="1:15">
      <c r="A4712" s="57"/>
      <c r="B4712" s="653">
        <v>47716</v>
      </c>
      <c r="C4712" s="654">
        <f t="shared" si="72"/>
        <v>9694479508</v>
      </c>
      <c r="D4712" s="57"/>
      <c r="E4712" s="57"/>
      <c r="F4712" s="657">
        <v>155789396</v>
      </c>
      <c r="G4712" s="672">
        <v>664301202</v>
      </c>
      <c r="H4712" s="646">
        <v>49580</v>
      </c>
      <c r="I4712" s="646"/>
      <c r="K4712" s="57"/>
      <c r="L4712" s="57"/>
      <c r="M4712" s="638"/>
      <c r="N4712" s="638"/>
      <c r="O4712" s="57"/>
    </row>
    <row r="4713" spans="1:15">
      <c r="A4713" s="57"/>
      <c r="B4713" s="653">
        <v>47717</v>
      </c>
      <c r="C4713" s="654">
        <f t="shared" si="72"/>
        <v>10316455057</v>
      </c>
      <c r="D4713" s="57"/>
      <c r="E4713" s="57"/>
      <c r="F4713" s="657">
        <v>777764945</v>
      </c>
      <c r="G4713" s="672">
        <v>664389204</v>
      </c>
      <c r="H4713" s="646">
        <v>46780</v>
      </c>
      <c r="I4713" s="646"/>
      <c r="K4713" s="57"/>
      <c r="L4713" s="57"/>
      <c r="M4713" s="638"/>
      <c r="N4713" s="638"/>
      <c r="O4713" s="57"/>
    </row>
    <row r="4714" spans="1:15">
      <c r="A4714" s="57"/>
      <c r="B4714" s="653">
        <v>47718</v>
      </c>
      <c r="C4714" s="654">
        <f t="shared" si="72"/>
        <v>10530397052</v>
      </c>
      <c r="D4714" s="57"/>
      <c r="E4714" s="57"/>
      <c r="F4714" s="657">
        <v>991706940</v>
      </c>
      <c r="G4714" s="672">
        <v>664414946</v>
      </c>
      <c r="H4714" s="646">
        <v>47303</v>
      </c>
      <c r="I4714" s="646"/>
      <c r="K4714" s="57"/>
      <c r="L4714" s="57"/>
      <c r="M4714" s="638"/>
      <c r="N4714" s="638"/>
      <c r="O4714" s="57"/>
    </row>
    <row r="4715" spans="1:15">
      <c r="A4715" s="57"/>
      <c r="B4715" s="653">
        <v>47719</v>
      </c>
      <c r="C4715" s="654">
        <f t="shared" si="72"/>
        <v>9654767498</v>
      </c>
      <c r="D4715" s="57"/>
      <c r="E4715" s="57"/>
      <c r="F4715" s="657">
        <v>116077386</v>
      </c>
      <c r="G4715" s="672">
        <v>664520094</v>
      </c>
      <c r="H4715" s="646">
        <v>46400</v>
      </c>
      <c r="I4715" s="646"/>
      <c r="K4715" s="57"/>
      <c r="L4715" s="57"/>
      <c r="M4715" s="638"/>
      <c r="N4715" s="638"/>
      <c r="O4715" s="57"/>
    </row>
    <row r="4716" spans="1:15">
      <c r="A4716" s="57"/>
      <c r="B4716" s="653">
        <v>47720</v>
      </c>
      <c r="C4716" s="654">
        <f t="shared" si="72"/>
        <v>9839060730</v>
      </c>
      <c r="D4716" s="57"/>
      <c r="E4716" s="57"/>
      <c r="F4716" s="657">
        <v>300370618</v>
      </c>
      <c r="G4716" s="672">
        <v>664637009</v>
      </c>
      <c r="H4716" s="646">
        <v>47014</v>
      </c>
      <c r="I4716" s="646"/>
      <c r="K4716" s="57"/>
      <c r="L4716" s="57"/>
      <c r="M4716" s="638"/>
      <c r="N4716" s="638"/>
      <c r="O4716" s="57"/>
    </row>
    <row r="4717" spans="1:15">
      <c r="A4717" s="57"/>
      <c r="B4717" s="653">
        <v>47721</v>
      </c>
      <c r="C4717" s="654">
        <f t="shared" si="72"/>
        <v>10514296466</v>
      </c>
      <c r="D4717" s="57"/>
      <c r="E4717" s="57"/>
      <c r="F4717" s="657">
        <v>975606354</v>
      </c>
      <c r="G4717" s="672">
        <v>664719757</v>
      </c>
      <c r="H4717" s="646">
        <v>47348</v>
      </c>
      <c r="I4717" s="646"/>
      <c r="K4717" s="57"/>
      <c r="L4717" s="57"/>
      <c r="M4717" s="638"/>
      <c r="N4717" s="638"/>
      <c r="O4717" s="57"/>
    </row>
    <row r="4718" spans="1:15">
      <c r="A4718" s="57"/>
      <c r="B4718" s="653">
        <v>47722</v>
      </c>
      <c r="C4718" s="654">
        <f t="shared" si="72"/>
        <v>9657781876</v>
      </c>
      <c r="D4718" s="57"/>
      <c r="E4718" s="57"/>
      <c r="F4718" s="657">
        <v>119091764</v>
      </c>
      <c r="G4718" s="672">
        <v>664755480</v>
      </c>
      <c r="H4718" s="646">
        <v>43710</v>
      </c>
      <c r="I4718" s="646"/>
      <c r="K4718" s="57"/>
      <c r="L4718" s="57"/>
      <c r="M4718" s="638"/>
      <c r="N4718" s="638"/>
      <c r="O4718" s="57"/>
    </row>
    <row r="4719" spans="1:15">
      <c r="A4719" s="57"/>
      <c r="B4719" s="653">
        <v>47723</v>
      </c>
      <c r="C4719" s="654">
        <f t="shared" si="72"/>
        <v>9838068474</v>
      </c>
      <c r="D4719" s="57"/>
      <c r="E4719" s="57"/>
      <c r="F4719" s="657">
        <v>299378362</v>
      </c>
      <c r="G4719" s="672">
        <v>664814294</v>
      </c>
      <c r="H4719" s="646">
        <v>49444</v>
      </c>
      <c r="I4719" s="646"/>
      <c r="K4719" s="57"/>
      <c r="L4719" s="57"/>
      <c r="M4719" s="638"/>
      <c r="N4719" s="638"/>
      <c r="O4719" s="57"/>
    </row>
    <row r="4720" spans="1:15">
      <c r="A4720" s="57"/>
      <c r="B4720" s="653">
        <v>47724</v>
      </c>
      <c r="C4720" s="654">
        <f t="shared" si="72"/>
        <v>9808390120</v>
      </c>
      <c r="D4720" s="57"/>
      <c r="E4720" s="57"/>
      <c r="F4720" s="657">
        <v>269700008</v>
      </c>
      <c r="G4720" s="672">
        <v>664849688</v>
      </c>
      <c r="H4720" s="646">
        <v>45579</v>
      </c>
      <c r="I4720" s="646"/>
      <c r="K4720" s="57"/>
      <c r="L4720" s="57"/>
      <c r="M4720" s="638"/>
      <c r="N4720" s="638"/>
      <c r="O4720" s="57"/>
    </row>
    <row r="4721" spans="1:15">
      <c r="A4721" s="57"/>
      <c r="B4721" s="653">
        <v>47725</v>
      </c>
      <c r="C4721" s="654">
        <f t="shared" si="72"/>
        <v>10188510256</v>
      </c>
      <c r="D4721" s="57"/>
      <c r="E4721" s="57"/>
      <c r="F4721" s="657">
        <v>649820144</v>
      </c>
      <c r="G4721" s="672">
        <v>665008583</v>
      </c>
      <c r="H4721" s="646">
        <v>49501</v>
      </c>
      <c r="I4721" s="646"/>
      <c r="K4721" s="57"/>
      <c r="L4721" s="57"/>
      <c r="M4721" s="638"/>
      <c r="N4721" s="638"/>
      <c r="O4721" s="57"/>
    </row>
    <row r="4722" spans="1:15">
      <c r="A4722" s="57"/>
      <c r="B4722" s="653">
        <v>47726</v>
      </c>
      <c r="C4722" s="654">
        <f t="shared" si="72"/>
        <v>10149965949</v>
      </c>
      <c r="D4722" s="57"/>
      <c r="E4722" s="57"/>
      <c r="F4722" s="657">
        <v>611275837</v>
      </c>
      <c r="G4722" s="672">
        <v>665086333</v>
      </c>
      <c r="H4722" s="646">
        <v>48289</v>
      </c>
      <c r="I4722" s="646"/>
      <c r="K4722" s="57"/>
      <c r="L4722" s="57"/>
      <c r="M4722" s="638"/>
      <c r="N4722" s="638"/>
      <c r="O4722" s="57"/>
    </row>
    <row r="4723" spans="1:15">
      <c r="A4723" s="57"/>
      <c r="B4723" s="653">
        <v>47727</v>
      </c>
      <c r="C4723" s="654">
        <f t="shared" si="72"/>
        <v>9957266941</v>
      </c>
      <c r="D4723" s="57"/>
      <c r="E4723" s="57"/>
      <c r="F4723" s="657">
        <v>418576829</v>
      </c>
      <c r="G4723" s="672">
        <v>665111623</v>
      </c>
      <c r="H4723" s="646">
        <v>46033</v>
      </c>
      <c r="I4723" s="646"/>
      <c r="K4723" s="57"/>
      <c r="L4723" s="57"/>
      <c r="M4723" s="638"/>
      <c r="N4723" s="638"/>
      <c r="O4723" s="57"/>
    </row>
    <row r="4724" spans="1:15">
      <c r="A4724" s="57"/>
      <c r="B4724" s="653">
        <v>47728</v>
      </c>
      <c r="C4724" s="654">
        <f t="shared" si="72"/>
        <v>10381709014</v>
      </c>
      <c r="D4724" s="57"/>
      <c r="E4724" s="57"/>
      <c r="F4724" s="657">
        <v>843018902</v>
      </c>
      <c r="G4724" s="672">
        <v>665353079</v>
      </c>
      <c r="H4724" s="646">
        <v>46888</v>
      </c>
      <c r="I4724" s="646"/>
      <c r="K4724" s="57"/>
      <c r="L4724" s="57"/>
      <c r="M4724" s="638"/>
      <c r="N4724" s="638"/>
      <c r="O4724" s="57"/>
    </row>
    <row r="4725" spans="1:15">
      <c r="A4725" s="57"/>
      <c r="B4725" s="653">
        <v>47729</v>
      </c>
      <c r="C4725" s="654">
        <f t="shared" si="72"/>
        <v>10155159103</v>
      </c>
      <c r="D4725" s="57"/>
      <c r="E4725" s="57"/>
      <c r="F4725" s="657">
        <v>616468991</v>
      </c>
      <c r="G4725" s="672">
        <v>665359559</v>
      </c>
      <c r="H4725" s="646">
        <v>43507</v>
      </c>
      <c r="I4725" s="646"/>
      <c r="K4725" s="57"/>
      <c r="L4725" s="57"/>
      <c r="M4725" s="638"/>
      <c r="N4725" s="638"/>
      <c r="O4725" s="57"/>
    </row>
    <row r="4726" spans="1:15">
      <c r="A4726" s="57"/>
      <c r="B4726" s="653">
        <v>47730</v>
      </c>
      <c r="C4726" s="654">
        <f t="shared" si="72"/>
        <v>10048706160</v>
      </c>
      <c r="D4726" s="57"/>
      <c r="E4726" s="57"/>
      <c r="F4726" s="657">
        <v>510016048</v>
      </c>
      <c r="G4726" s="672">
        <v>665578139</v>
      </c>
      <c r="H4726" s="646">
        <v>47042</v>
      </c>
      <c r="I4726" s="646"/>
      <c r="K4726" s="57"/>
      <c r="L4726" s="57"/>
      <c r="M4726" s="638"/>
      <c r="N4726" s="638"/>
      <c r="O4726" s="57"/>
    </row>
    <row r="4727" spans="1:15">
      <c r="A4727" s="57"/>
      <c r="B4727" s="653">
        <v>47731</v>
      </c>
      <c r="C4727" s="654">
        <f t="shared" si="72"/>
        <v>10223096158</v>
      </c>
      <c r="D4727" s="57"/>
      <c r="E4727" s="57"/>
      <c r="F4727" s="657">
        <v>684406046</v>
      </c>
      <c r="G4727" s="672">
        <v>665750563</v>
      </c>
      <c r="H4727" s="646">
        <v>50021</v>
      </c>
      <c r="I4727" s="646"/>
      <c r="K4727" s="57"/>
      <c r="L4727" s="57"/>
      <c r="M4727" s="638"/>
      <c r="N4727" s="638"/>
      <c r="O4727" s="57"/>
    </row>
    <row r="4728" spans="1:15">
      <c r="A4728" s="57"/>
      <c r="B4728" s="653">
        <v>47732</v>
      </c>
      <c r="C4728" s="654">
        <f t="shared" si="72"/>
        <v>9843804946</v>
      </c>
      <c r="D4728" s="57"/>
      <c r="E4728" s="57"/>
      <c r="F4728" s="657">
        <v>305114834</v>
      </c>
      <c r="G4728" s="672">
        <v>665753218</v>
      </c>
      <c r="H4728" s="646">
        <v>43223</v>
      </c>
      <c r="I4728" s="646"/>
      <c r="K4728" s="57"/>
      <c r="L4728" s="57"/>
      <c r="M4728" s="638"/>
      <c r="N4728" s="638"/>
      <c r="O4728" s="57"/>
    </row>
    <row r="4729" spans="1:15">
      <c r="A4729" s="57"/>
      <c r="B4729" s="653">
        <v>47733</v>
      </c>
      <c r="C4729" s="654">
        <f t="shared" si="72"/>
        <v>10271167152</v>
      </c>
      <c r="D4729" s="57"/>
      <c r="E4729" s="57"/>
      <c r="F4729" s="657">
        <v>732477040</v>
      </c>
      <c r="G4729" s="672">
        <v>666009774</v>
      </c>
      <c r="H4729" s="646">
        <v>43787</v>
      </c>
      <c r="I4729" s="646"/>
      <c r="K4729" s="57"/>
      <c r="L4729" s="57"/>
      <c r="M4729" s="638"/>
      <c r="N4729" s="638"/>
      <c r="O4729" s="57"/>
    </row>
    <row r="4730" spans="1:15">
      <c r="A4730" s="57"/>
      <c r="B4730" s="653">
        <v>47734</v>
      </c>
      <c r="C4730" s="654">
        <f t="shared" si="72"/>
        <v>10216464978</v>
      </c>
      <c r="D4730" s="57"/>
      <c r="E4730" s="57"/>
      <c r="F4730" s="657">
        <v>677774866</v>
      </c>
      <c r="G4730" s="672">
        <v>666132549</v>
      </c>
      <c r="H4730" s="646">
        <v>50403</v>
      </c>
      <c r="I4730" s="646"/>
      <c r="K4730" s="57"/>
      <c r="L4730" s="57"/>
      <c r="M4730" s="638"/>
      <c r="N4730" s="638"/>
      <c r="O4730" s="57"/>
    </row>
    <row r="4731" spans="1:15">
      <c r="A4731" s="57"/>
      <c r="B4731" s="653">
        <v>47735</v>
      </c>
      <c r="C4731" s="654">
        <f t="shared" si="72"/>
        <v>9641362316</v>
      </c>
      <c r="D4731" s="57"/>
      <c r="E4731" s="57"/>
      <c r="F4731" s="657">
        <v>102672204</v>
      </c>
      <c r="G4731" s="672">
        <v>666154765</v>
      </c>
      <c r="H4731" s="646">
        <v>43630</v>
      </c>
      <c r="I4731" s="646"/>
      <c r="K4731" s="57"/>
      <c r="L4731" s="57"/>
      <c r="M4731" s="638"/>
      <c r="N4731" s="638"/>
      <c r="O4731" s="57"/>
    </row>
    <row r="4732" spans="1:15">
      <c r="A4732" s="57"/>
      <c r="B4732" s="653">
        <v>47736</v>
      </c>
      <c r="C4732" s="654">
        <f t="shared" si="72"/>
        <v>10421110955</v>
      </c>
      <c r="D4732" s="57"/>
      <c r="E4732" s="57"/>
      <c r="F4732" s="657">
        <v>882420843</v>
      </c>
      <c r="G4732" s="672">
        <v>666553929</v>
      </c>
      <c r="H4732" s="646">
        <v>45295</v>
      </c>
      <c r="I4732" s="646"/>
      <c r="K4732" s="57"/>
      <c r="L4732" s="57"/>
      <c r="M4732" s="638"/>
      <c r="N4732" s="638"/>
      <c r="O4732" s="57"/>
    </row>
    <row r="4733" spans="1:15">
      <c r="A4733" s="57"/>
      <c r="B4733" s="653">
        <v>47737</v>
      </c>
      <c r="C4733" s="654">
        <f t="shared" si="72"/>
        <v>9747685751</v>
      </c>
      <c r="D4733" s="57"/>
      <c r="E4733" s="57"/>
      <c r="F4733" s="657">
        <v>208995639</v>
      </c>
      <c r="G4733" s="672">
        <v>666614403</v>
      </c>
      <c r="H4733" s="646">
        <v>47676</v>
      </c>
      <c r="I4733" s="646"/>
      <c r="K4733" s="57"/>
      <c r="L4733" s="57"/>
      <c r="M4733" s="638"/>
      <c r="N4733" s="638"/>
      <c r="O4733" s="57"/>
    </row>
    <row r="4734" spans="1:15">
      <c r="A4734" s="57"/>
      <c r="B4734" s="653">
        <v>47738</v>
      </c>
      <c r="C4734" s="654">
        <f t="shared" si="72"/>
        <v>9813804524</v>
      </c>
      <c r="D4734" s="57"/>
      <c r="E4734" s="57"/>
      <c r="F4734" s="657">
        <v>275114412</v>
      </c>
      <c r="G4734" s="672">
        <v>666635145</v>
      </c>
      <c r="H4734" s="646">
        <v>47533</v>
      </c>
      <c r="I4734" s="646"/>
      <c r="K4734" s="57"/>
      <c r="L4734" s="57"/>
      <c r="M4734" s="638"/>
      <c r="N4734" s="638"/>
      <c r="O4734" s="57"/>
    </row>
    <row r="4735" spans="1:15">
      <c r="A4735" s="57"/>
      <c r="B4735" s="653">
        <v>47739</v>
      </c>
      <c r="C4735" s="654">
        <f t="shared" si="72"/>
        <v>9898037773</v>
      </c>
      <c r="D4735" s="57"/>
      <c r="E4735" s="57"/>
      <c r="F4735" s="657">
        <v>359347661</v>
      </c>
      <c r="G4735" s="672">
        <v>666718479</v>
      </c>
      <c r="H4735" s="646">
        <v>46228</v>
      </c>
      <c r="I4735" s="646"/>
      <c r="K4735" s="57"/>
      <c r="L4735" s="57"/>
      <c r="M4735" s="638"/>
      <c r="N4735" s="638"/>
      <c r="O4735" s="57"/>
    </row>
    <row r="4736" spans="1:15">
      <c r="A4736" s="57"/>
      <c r="B4736" s="653">
        <v>47740</v>
      </c>
      <c r="C4736" s="654">
        <f t="shared" si="72"/>
        <v>9704513095</v>
      </c>
      <c r="D4736" s="57"/>
      <c r="E4736" s="57"/>
      <c r="F4736" s="657">
        <v>165822983</v>
      </c>
      <c r="G4736" s="672">
        <v>666799230</v>
      </c>
      <c r="H4736" s="646">
        <v>48725</v>
      </c>
      <c r="I4736" s="646"/>
      <c r="K4736" s="57"/>
      <c r="L4736" s="57"/>
      <c r="M4736" s="638"/>
      <c r="N4736" s="638"/>
      <c r="O4736" s="57"/>
    </row>
    <row r="4737" spans="1:15">
      <c r="A4737" s="57"/>
      <c r="B4737" s="653">
        <v>47741</v>
      </c>
      <c r="C4737" s="654">
        <f t="shared" si="72"/>
        <v>10477257976</v>
      </c>
      <c r="D4737" s="57"/>
      <c r="E4737" s="57"/>
      <c r="F4737" s="657">
        <v>938567864</v>
      </c>
      <c r="G4737" s="672">
        <v>666873309</v>
      </c>
      <c r="H4737" s="646">
        <v>47052</v>
      </c>
      <c r="I4737" s="646"/>
      <c r="K4737" s="57"/>
      <c r="L4737" s="57"/>
      <c r="M4737" s="638"/>
      <c r="N4737" s="638"/>
      <c r="O4737" s="57"/>
    </row>
    <row r="4738" spans="1:15">
      <c r="A4738" s="57"/>
      <c r="B4738" s="653">
        <v>47742</v>
      </c>
      <c r="C4738" s="654">
        <f t="shared" si="72"/>
        <v>9651136956</v>
      </c>
      <c r="D4738" s="57"/>
      <c r="E4738" s="57"/>
      <c r="F4738" s="657">
        <v>112446844</v>
      </c>
      <c r="G4738" s="672">
        <v>667153701</v>
      </c>
      <c r="H4738" s="646">
        <v>44104</v>
      </c>
      <c r="I4738" s="646"/>
      <c r="K4738" s="57"/>
      <c r="L4738" s="57"/>
      <c r="M4738" s="638"/>
      <c r="N4738" s="638"/>
      <c r="O4738" s="57"/>
    </row>
    <row r="4739" spans="1:15">
      <c r="A4739" s="57"/>
      <c r="B4739" s="653">
        <v>47743</v>
      </c>
      <c r="C4739" s="654">
        <f t="shared" si="72"/>
        <v>10490428559</v>
      </c>
      <c r="D4739" s="57"/>
      <c r="E4739" s="57"/>
      <c r="F4739" s="657">
        <v>951738447</v>
      </c>
      <c r="G4739" s="672">
        <v>667174031</v>
      </c>
      <c r="H4739" s="646">
        <v>44616</v>
      </c>
      <c r="I4739" s="646"/>
      <c r="K4739" s="57"/>
      <c r="L4739" s="57"/>
      <c r="M4739" s="638"/>
      <c r="N4739" s="638"/>
      <c r="O4739" s="57"/>
    </row>
    <row r="4740" spans="1:15">
      <c r="A4740" s="57"/>
      <c r="B4740" s="653">
        <v>47744</v>
      </c>
      <c r="C4740" s="654">
        <f t="shared" si="72"/>
        <v>10219492949</v>
      </c>
      <c r="D4740" s="57"/>
      <c r="E4740" s="57"/>
      <c r="F4740" s="657">
        <v>680802837</v>
      </c>
      <c r="G4740" s="672">
        <v>667322795</v>
      </c>
      <c r="H4740" s="646">
        <v>44193</v>
      </c>
      <c r="I4740" s="646"/>
      <c r="K4740" s="57"/>
      <c r="L4740" s="57"/>
      <c r="M4740" s="638"/>
      <c r="N4740" s="638"/>
      <c r="O4740" s="57"/>
    </row>
    <row r="4741" spans="1:15">
      <c r="A4741" s="57"/>
      <c r="B4741" s="653">
        <v>47745</v>
      </c>
      <c r="C4741" s="654">
        <f t="shared" si="72"/>
        <v>10061177674</v>
      </c>
      <c r="D4741" s="57"/>
      <c r="E4741" s="57"/>
      <c r="F4741" s="657">
        <v>522487562</v>
      </c>
      <c r="G4741" s="672">
        <v>667423105</v>
      </c>
      <c r="H4741" s="646">
        <v>43948</v>
      </c>
      <c r="I4741" s="646"/>
      <c r="K4741" s="57"/>
      <c r="L4741" s="57"/>
      <c r="M4741" s="638"/>
      <c r="N4741" s="638"/>
      <c r="O4741" s="57"/>
    </row>
    <row r="4742" spans="1:15">
      <c r="A4742" s="57"/>
      <c r="B4742" s="653">
        <v>47746</v>
      </c>
      <c r="C4742" s="654">
        <f t="shared" si="72"/>
        <v>9988176430</v>
      </c>
      <c r="D4742" s="57"/>
      <c r="E4742" s="57"/>
      <c r="F4742" s="657">
        <v>449486318</v>
      </c>
      <c r="G4742" s="672">
        <v>667424608</v>
      </c>
      <c r="H4742" s="646">
        <v>50265</v>
      </c>
      <c r="I4742" s="646"/>
      <c r="K4742" s="57"/>
      <c r="L4742" s="57"/>
      <c r="M4742" s="638"/>
      <c r="N4742" s="638"/>
      <c r="O4742" s="57"/>
    </row>
    <row r="4743" spans="1:15">
      <c r="A4743" s="57"/>
      <c r="B4743" s="653">
        <v>47747</v>
      </c>
      <c r="C4743" s="654">
        <f t="shared" si="72"/>
        <v>9899616699</v>
      </c>
      <c r="D4743" s="57"/>
      <c r="E4743" s="57"/>
      <c r="F4743" s="657">
        <v>360926587</v>
      </c>
      <c r="G4743" s="672">
        <v>667737944</v>
      </c>
      <c r="H4743" s="646">
        <v>46752</v>
      </c>
      <c r="I4743" s="646"/>
      <c r="K4743" s="57"/>
      <c r="L4743" s="57"/>
      <c r="M4743" s="638"/>
      <c r="N4743" s="638"/>
      <c r="O4743" s="57"/>
    </row>
    <row r="4744" spans="1:15">
      <c r="A4744" s="57"/>
      <c r="B4744" s="653">
        <v>47748</v>
      </c>
      <c r="C4744" s="654">
        <f t="shared" si="72"/>
        <v>10194663368</v>
      </c>
      <c r="D4744" s="57"/>
      <c r="E4744" s="57"/>
      <c r="F4744" s="657">
        <v>655973256</v>
      </c>
      <c r="G4744" s="672">
        <v>667946070</v>
      </c>
      <c r="H4744" s="646">
        <v>45372</v>
      </c>
      <c r="I4744" s="646"/>
      <c r="K4744" s="57"/>
      <c r="L4744" s="57"/>
      <c r="M4744" s="638"/>
      <c r="N4744" s="638"/>
      <c r="O4744" s="57"/>
    </row>
    <row r="4745" spans="1:15">
      <c r="A4745" s="57"/>
      <c r="B4745" s="653">
        <v>47749</v>
      </c>
      <c r="C4745" s="654">
        <f t="shared" si="72"/>
        <v>10110910168</v>
      </c>
      <c r="D4745" s="57"/>
      <c r="E4745" s="57"/>
      <c r="F4745" s="657">
        <v>572220056</v>
      </c>
      <c r="G4745" s="672">
        <v>667997557</v>
      </c>
      <c r="H4745" s="646">
        <v>44510</v>
      </c>
      <c r="I4745" s="646"/>
      <c r="K4745" s="57"/>
      <c r="L4745" s="57"/>
      <c r="M4745" s="638"/>
      <c r="N4745" s="638"/>
      <c r="O4745" s="57"/>
    </row>
    <row r="4746" spans="1:15">
      <c r="A4746" s="57"/>
      <c r="B4746" s="653">
        <v>47750</v>
      </c>
      <c r="C4746" s="654">
        <f t="shared" si="72"/>
        <v>10270308018</v>
      </c>
      <c r="D4746" s="57"/>
      <c r="E4746" s="57"/>
      <c r="F4746" s="657">
        <v>731617906</v>
      </c>
      <c r="G4746" s="672">
        <v>668021025</v>
      </c>
      <c r="H4746" s="646">
        <v>43727</v>
      </c>
      <c r="I4746" s="646"/>
      <c r="K4746" s="57"/>
      <c r="L4746" s="57"/>
      <c r="M4746" s="638"/>
      <c r="N4746" s="638"/>
      <c r="O4746" s="57"/>
    </row>
    <row r="4747" spans="1:15">
      <c r="A4747" s="57"/>
      <c r="B4747" s="653">
        <v>47751</v>
      </c>
      <c r="C4747" s="654">
        <f t="shared" si="72"/>
        <v>10072009371</v>
      </c>
      <c r="D4747" s="57"/>
      <c r="E4747" s="57"/>
      <c r="F4747" s="657">
        <v>533319259</v>
      </c>
      <c r="G4747" s="672">
        <v>668072099</v>
      </c>
      <c r="H4747" s="646">
        <v>43370</v>
      </c>
      <c r="I4747" s="646"/>
      <c r="K4747" s="57"/>
      <c r="L4747" s="57"/>
      <c r="M4747" s="638"/>
      <c r="N4747" s="638"/>
      <c r="O4747" s="57"/>
    </row>
    <row r="4748" spans="1:15">
      <c r="A4748" s="57"/>
      <c r="B4748" s="653">
        <v>47752</v>
      </c>
      <c r="C4748" s="654">
        <f t="shared" si="72"/>
        <v>10193279408</v>
      </c>
      <c r="D4748" s="57"/>
      <c r="E4748" s="57"/>
      <c r="F4748" s="657">
        <v>654589296</v>
      </c>
      <c r="G4748" s="672">
        <v>668110776</v>
      </c>
      <c r="H4748" s="646">
        <v>49055</v>
      </c>
      <c r="I4748" s="646"/>
      <c r="K4748" s="57"/>
      <c r="L4748" s="57"/>
      <c r="M4748" s="638"/>
      <c r="N4748" s="638"/>
      <c r="O4748" s="57"/>
    </row>
    <row r="4749" spans="1:15">
      <c r="A4749" s="57"/>
      <c r="B4749" s="653">
        <v>47753</v>
      </c>
      <c r="C4749" s="654">
        <f t="shared" si="72"/>
        <v>9863654220</v>
      </c>
      <c r="D4749" s="57"/>
      <c r="E4749" s="57"/>
      <c r="F4749" s="657">
        <v>324964108</v>
      </c>
      <c r="G4749" s="672">
        <v>668281300</v>
      </c>
      <c r="H4749" s="646">
        <v>48797</v>
      </c>
      <c r="I4749" s="646"/>
      <c r="K4749" s="57"/>
      <c r="L4749" s="57"/>
      <c r="M4749" s="638"/>
      <c r="N4749" s="638"/>
      <c r="O4749" s="57"/>
    </row>
    <row r="4750" spans="1:15">
      <c r="A4750" s="57"/>
      <c r="B4750" s="653">
        <v>47754</v>
      </c>
      <c r="C4750" s="654">
        <f t="shared" si="72"/>
        <v>9992388439</v>
      </c>
      <c r="D4750" s="57"/>
      <c r="E4750" s="57"/>
      <c r="F4750" s="657">
        <v>453698327</v>
      </c>
      <c r="G4750" s="672">
        <v>668332533</v>
      </c>
      <c r="H4750" s="646">
        <v>43656</v>
      </c>
      <c r="I4750" s="646"/>
      <c r="K4750" s="57"/>
      <c r="L4750" s="57"/>
      <c r="M4750" s="638"/>
      <c r="N4750" s="638"/>
      <c r="O4750" s="57"/>
    </row>
    <row r="4751" spans="1:15">
      <c r="A4751" s="57"/>
      <c r="B4751" s="653">
        <v>47755</v>
      </c>
      <c r="C4751" s="654">
        <f t="shared" si="72"/>
        <v>9675408963</v>
      </c>
      <c r="D4751" s="57"/>
      <c r="E4751" s="57"/>
      <c r="F4751" s="657">
        <v>136718851</v>
      </c>
      <c r="G4751" s="672">
        <v>668370810</v>
      </c>
      <c r="H4751" s="646">
        <v>47708</v>
      </c>
      <c r="I4751" s="646"/>
      <c r="K4751" s="57"/>
      <c r="L4751" s="57"/>
      <c r="M4751" s="638"/>
      <c r="N4751" s="638"/>
      <c r="O4751" s="57"/>
    </row>
    <row r="4752" spans="1:15">
      <c r="A4752" s="57"/>
      <c r="B4752" s="653">
        <v>47756</v>
      </c>
      <c r="C4752" s="654">
        <f t="shared" si="72"/>
        <v>9766849237</v>
      </c>
      <c r="D4752" s="57"/>
      <c r="E4752" s="57"/>
      <c r="F4752" s="657">
        <v>228159125</v>
      </c>
      <c r="G4752" s="672">
        <v>668388114</v>
      </c>
      <c r="H4752" s="646">
        <v>44232</v>
      </c>
      <c r="I4752" s="646"/>
      <c r="K4752" s="57"/>
      <c r="L4752" s="57"/>
      <c r="M4752" s="638"/>
      <c r="N4752" s="638"/>
      <c r="O4752" s="57"/>
    </row>
    <row r="4753" spans="1:15">
      <c r="A4753" s="57"/>
      <c r="B4753" s="653">
        <v>47757</v>
      </c>
      <c r="C4753" s="654">
        <f t="shared" si="72"/>
        <v>9661473311</v>
      </c>
      <c r="D4753" s="57"/>
      <c r="E4753" s="57"/>
      <c r="F4753" s="657">
        <v>122783199</v>
      </c>
      <c r="G4753" s="672">
        <v>668647414</v>
      </c>
      <c r="H4753" s="646">
        <v>48050</v>
      </c>
      <c r="I4753" s="646"/>
      <c r="K4753" s="57"/>
      <c r="L4753" s="57"/>
      <c r="M4753" s="638"/>
      <c r="N4753" s="638"/>
      <c r="O4753" s="57"/>
    </row>
    <row r="4754" spans="1:15">
      <c r="A4754" s="57"/>
      <c r="B4754" s="653">
        <v>47758</v>
      </c>
      <c r="C4754" s="654">
        <f t="shared" si="72"/>
        <v>10022803911</v>
      </c>
      <c r="D4754" s="57"/>
      <c r="E4754" s="57"/>
      <c r="F4754" s="657">
        <v>484113799</v>
      </c>
      <c r="G4754" s="672">
        <v>668810012</v>
      </c>
      <c r="H4754" s="646">
        <v>48229</v>
      </c>
      <c r="I4754" s="646"/>
      <c r="K4754" s="57"/>
      <c r="L4754" s="57"/>
      <c r="M4754" s="638"/>
      <c r="N4754" s="638"/>
      <c r="O4754" s="57"/>
    </row>
    <row r="4755" spans="1:15">
      <c r="A4755" s="57"/>
      <c r="B4755" s="653">
        <v>47759</v>
      </c>
      <c r="C4755" s="654">
        <f t="shared" si="72"/>
        <v>10190839944</v>
      </c>
      <c r="D4755" s="57"/>
      <c r="E4755" s="57"/>
      <c r="F4755" s="657">
        <v>652149832</v>
      </c>
      <c r="G4755" s="672">
        <v>668874120</v>
      </c>
      <c r="H4755" s="646">
        <v>50119</v>
      </c>
      <c r="I4755" s="646"/>
      <c r="K4755" s="57"/>
      <c r="L4755" s="57"/>
      <c r="M4755" s="638"/>
      <c r="N4755" s="638"/>
      <c r="O4755" s="57"/>
    </row>
    <row r="4756" spans="1:15">
      <c r="A4756" s="57"/>
      <c r="B4756" s="653">
        <v>47760</v>
      </c>
      <c r="C4756" s="654">
        <f t="shared" si="72"/>
        <v>10012987465</v>
      </c>
      <c r="D4756" s="57"/>
      <c r="E4756" s="57"/>
      <c r="F4756" s="657">
        <v>474297353</v>
      </c>
      <c r="G4756" s="672">
        <v>668885063</v>
      </c>
      <c r="H4756" s="646">
        <v>47272</v>
      </c>
      <c r="I4756" s="646"/>
      <c r="K4756" s="57"/>
      <c r="L4756" s="57"/>
      <c r="M4756" s="638"/>
      <c r="N4756" s="638"/>
      <c r="O4756" s="57"/>
    </row>
    <row r="4757" spans="1:15">
      <c r="A4757" s="57"/>
      <c r="B4757" s="653">
        <v>47761</v>
      </c>
      <c r="C4757" s="654">
        <f t="shared" si="72"/>
        <v>9924677609</v>
      </c>
      <c r="D4757" s="57"/>
      <c r="E4757" s="57"/>
      <c r="F4757" s="657">
        <v>385987497</v>
      </c>
      <c r="G4757" s="672">
        <v>669071075</v>
      </c>
      <c r="H4757" s="646">
        <v>47406</v>
      </c>
      <c r="I4757" s="646"/>
      <c r="K4757" s="57"/>
      <c r="L4757" s="57"/>
      <c r="M4757" s="638"/>
      <c r="N4757" s="638"/>
      <c r="O4757" s="57"/>
    </row>
    <row r="4758" spans="1:15">
      <c r="A4758" s="57"/>
      <c r="B4758" s="653">
        <v>47762</v>
      </c>
      <c r="C4758" s="654">
        <f t="shared" si="72"/>
        <v>10143626166</v>
      </c>
      <c r="D4758" s="57"/>
      <c r="E4758" s="57"/>
      <c r="F4758" s="657">
        <v>604936054</v>
      </c>
      <c r="G4758" s="672">
        <v>669385534</v>
      </c>
      <c r="H4758" s="646">
        <v>48423</v>
      </c>
      <c r="I4758" s="646"/>
      <c r="K4758" s="57"/>
      <c r="L4758" s="57"/>
      <c r="M4758" s="638"/>
      <c r="N4758" s="638"/>
      <c r="O4758" s="57"/>
    </row>
    <row r="4759" spans="1:15">
      <c r="A4759" s="57"/>
      <c r="B4759" s="653">
        <v>47763</v>
      </c>
      <c r="C4759" s="654">
        <f t="shared" si="72"/>
        <v>10311985355</v>
      </c>
      <c r="D4759" s="57"/>
      <c r="E4759" s="57"/>
      <c r="F4759" s="657">
        <v>773295243</v>
      </c>
      <c r="G4759" s="672">
        <v>669400473</v>
      </c>
      <c r="H4759" s="646">
        <v>48988</v>
      </c>
      <c r="I4759" s="646"/>
      <c r="K4759" s="57"/>
      <c r="L4759" s="57"/>
      <c r="M4759" s="638"/>
      <c r="N4759" s="638"/>
      <c r="O4759" s="57"/>
    </row>
    <row r="4760" spans="1:15">
      <c r="A4760" s="57"/>
      <c r="B4760" s="653">
        <v>47764</v>
      </c>
      <c r="C4760" s="654">
        <f t="shared" si="72"/>
        <v>9939051109</v>
      </c>
      <c r="D4760" s="57"/>
      <c r="E4760" s="57"/>
      <c r="F4760" s="657">
        <v>400360997</v>
      </c>
      <c r="G4760" s="672">
        <v>669404773</v>
      </c>
      <c r="H4760" s="646">
        <v>43304</v>
      </c>
      <c r="I4760" s="646"/>
      <c r="K4760" s="57"/>
      <c r="L4760" s="57"/>
      <c r="M4760" s="638"/>
      <c r="N4760" s="638"/>
      <c r="O4760" s="57"/>
    </row>
    <row r="4761" spans="1:15">
      <c r="A4761" s="57"/>
      <c r="B4761" s="653">
        <v>47765</v>
      </c>
      <c r="C4761" s="654">
        <f t="shared" si="72"/>
        <v>10161993958</v>
      </c>
      <c r="D4761" s="57"/>
      <c r="E4761" s="57"/>
      <c r="F4761" s="657">
        <v>623303846</v>
      </c>
      <c r="G4761" s="672">
        <v>669437188</v>
      </c>
      <c r="H4761" s="646">
        <v>46823</v>
      </c>
      <c r="I4761" s="646"/>
      <c r="K4761" s="57"/>
      <c r="L4761" s="57"/>
      <c r="M4761" s="638"/>
      <c r="N4761" s="638"/>
      <c r="O4761" s="57"/>
    </row>
    <row r="4762" spans="1:15">
      <c r="A4762" s="57"/>
      <c r="B4762" s="653">
        <v>47766</v>
      </c>
      <c r="C4762" s="654">
        <f t="shared" si="72"/>
        <v>9689354090</v>
      </c>
      <c r="D4762" s="57"/>
      <c r="E4762" s="57"/>
      <c r="F4762" s="657">
        <v>150663978</v>
      </c>
      <c r="G4762" s="672">
        <v>669615072</v>
      </c>
      <c r="H4762" s="646">
        <v>47844</v>
      </c>
      <c r="I4762" s="646"/>
      <c r="K4762" s="57"/>
      <c r="L4762" s="57"/>
      <c r="M4762" s="638"/>
      <c r="N4762" s="638"/>
      <c r="O4762" s="57"/>
    </row>
    <row r="4763" spans="1:15">
      <c r="A4763" s="57"/>
      <c r="B4763" s="653">
        <v>47767</v>
      </c>
      <c r="C4763" s="654">
        <f t="shared" si="72"/>
        <v>10337267933</v>
      </c>
      <c r="D4763" s="57"/>
      <c r="E4763" s="57"/>
      <c r="F4763" s="657">
        <v>798577821</v>
      </c>
      <c r="G4763" s="672">
        <v>669631104</v>
      </c>
      <c r="H4763" s="646">
        <v>43506</v>
      </c>
      <c r="I4763" s="646"/>
      <c r="K4763" s="57"/>
      <c r="L4763" s="57"/>
      <c r="M4763" s="638"/>
      <c r="N4763" s="638"/>
      <c r="O4763" s="57"/>
    </row>
    <row r="4764" spans="1:15">
      <c r="A4764" s="57"/>
      <c r="B4764" s="653">
        <v>47768</v>
      </c>
      <c r="C4764" s="654">
        <f t="shared" si="72"/>
        <v>9889208146</v>
      </c>
      <c r="D4764" s="57"/>
      <c r="E4764" s="57"/>
      <c r="F4764" s="657">
        <v>350518034</v>
      </c>
      <c r="G4764" s="672">
        <v>669640412</v>
      </c>
      <c r="H4764" s="646">
        <v>49486</v>
      </c>
      <c r="I4764" s="646"/>
      <c r="K4764" s="57"/>
      <c r="L4764" s="57"/>
      <c r="M4764" s="638"/>
      <c r="N4764" s="638"/>
      <c r="O4764" s="57"/>
    </row>
    <row r="4765" spans="1:15">
      <c r="A4765" s="57"/>
      <c r="B4765" s="653">
        <v>47769</v>
      </c>
      <c r="C4765" s="654">
        <f t="shared" si="72"/>
        <v>10370410295</v>
      </c>
      <c r="D4765" s="57"/>
      <c r="E4765" s="57"/>
      <c r="F4765" s="657">
        <v>831720183</v>
      </c>
      <c r="G4765" s="672">
        <v>669640693</v>
      </c>
      <c r="H4765" s="646">
        <v>46347</v>
      </c>
      <c r="I4765" s="646"/>
      <c r="K4765" s="57"/>
      <c r="L4765" s="57"/>
      <c r="M4765" s="638"/>
      <c r="N4765" s="638"/>
      <c r="O4765" s="57"/>
    </row>
    <row r="4766" spans="1:15">
      <c r="A4766" s="57"/>
      <c r="B4766" s="653">
        <v>47770</v>
      </c>
      <c r="C4766" s="654">
        <f t="shared" si="72"/>
        <v>10534076535</v>
      </c>
      <c r="D4766" s="57"/>
      <c r="E4766" s="57"/>
      <c r="F4766" s="657">
        <v>995386423</v>
      </c>
      <c r="G4766" s="672">
        <v>669700586</v>
      </c>
      <c r="H4766" s="646">
        <v>43880</v>
      </c>
      <c r="I4766" s="646"/>
      <c r="K4766" s="57"/>
      <c r="L4766" s="57"/>
      <c r="M4766" s="638"/>
      <c r="N4766" s="638"/>
      <c r="O4766" s="57"/>
    </row>
    <row r="4767" spans="1:15">
      <c r="A4767" s="57"/>
      <c r="B4767" s="653">
        <v>47771</v>
      </c>
      <c r="C4767" s="654">
        <f t="shared" si="72"/>
        <v>10265477428</v>
      </c>
      <c r="D4767" s="57"/>
      <c r="E4767" s="57"/>
      <c r="F4767" s="657">
        <v>726787316</v>
      </c>
      <c r="G4767" s="672">
        <v>669851099</v>
      </c>
      <c r="H4767" s="646">
        <v>43974</v>
      </c>
      <c r="I4767" s="646"/>
      <c r="K4767" s="57"/>
      <c r="L4767" s="57"/>
      <c r="M4767" s="638"/>
      <c r="N4767" s="638"/>
      <c r="O4767" s="57"/>
    </row>
    <row r="4768" spans="1:15">
      <c r="A4768" s="57"/>
      <c r="B4768" s="653">
        <v>47772</v>
      </c>
      <c r="C4768" s="654">
        <f t="shared" ref="C4768:C4831" si="73">F4768+(F$88*28679+98765)+(G$88*6587+87654)+(E$88*9537+76543)+(J$88*5713+4528)</f>
        <v>10495231347</v>
      </c>
      <c r="D4768" s="57"/>
      <c r="E4768" s="57"/>
      <c r="F4768" s="657">
        <v>956541235</v>
      </c>
      <c r="G4768" s="672">
        <v>669872910</v>
      </c>
      <c r="H4768" s="646">
        <v>47689</v>
      </c>
      <c r="I4768" s="646"/>
      <c r="K4768" s="57"/>
      <c r="L4768" s="57"/>
      <c r="M4768" s="638"/>
      <c r="N4768" s="638"/>
      <c r="O4768" s="57"/>
    </row>
    <row r="4769" spans="1:15">
      <c r="A4769" s="57"/>
      <c r="B4769" s="653">
        <v>47773</v>
      </c>
      <c r="C4769" s="654">
        <f t="shared" si="73"/>
        <v>9687470373</v>
      </c>
      <c r="D4769" s="57"/>
      <c r="E4769" s="57"/>
      <c r="F4769" s="657">
        <v>148780261</v>
      </c>
      <c r="G4769" s="672">
        <v>669875246</v>
      </c>
      <c r="H4769" s="646">
        <v>45715</v>
      </c>
      <c r="I4769" s="646"/>
      <c r="K4769" s="57"/>
      <c r="L4769" s="57"/>
      <c r="M4769" s="638"/>
      <c r="N4769" s="638"/>
      <c r="O4769" s="57"/>
    </row>
    <row r="4770" spans="1:15">
      <c r="A4770" s="57"/>
      <c r="B4770" s="653">
        <v>47774</v>
      </c>
      <c r="C4770" s="654">
        <f t="shared" si="73"/>
        <v>10039352801</v>
      </c>
      <c r="D4770" s="57"/>
      <c r="E4770" s="57"/>
      <c r="F4770" s="657">
        <v>500662689</v>
      </c>
      <c r="G4770" s="672">
        <v>669922626</v>
      </c>
      <c r="H4770" s="646">
        <v>49059</v>
      </c>
      <c r="I4770" s="646"/>
      <c r="K4770" s="57"/>
      <c r="L4770" s="57"/>
      <c r="M4770" s="638"/>
      <c r="N4770" s="638"/>
      <c r="O4770" s="57"/>
    </row>
    <row r="4771" spans="1:15">
      <c r="A4771" s="57"/>
      <c r="B4771" s="653">
        <v>47775</v>
      </c>
      <c r="C4771" s="654">
        <f t="shared" si="73"/>
        <v>10521252615</v>
      </c>
      <c r="D4771" s="57"/>
      <c r="E4771" s="57"/>
      <c r="F4771" s="657">
        <v>982562503</v>
      </c>
      <c r="G4771" s="672">
        <v>670000727</v>
      </c>
      <c r="H4771" s="646">
        <v>46524</v>
      </c>
      <c r="I4771" s="646"/>
      <c r="K4771" s="57"/>
      <c r="L4771" s="57"/>
      <c r="M4771" s="638"/>
      <c r="N4771" s="638"/>
      <c r="O4771" s="57"/>
    </row>
    <row r="4772" spans="1:15">
      <c r="A4772" s="57"/>
      <c r="B4772" s="653">
        <v>47776</v>
      </c>
      <c r="C4772" s="654">
        <f t="shared" si="73"/>
        <v>10260362079</v>
      </c>
      <c r="D4772" s="57"/>
      <c r="E4772" s="57"/>
      <c r="F4772" s="657">
        <v>721671967</v>
      </c>
      <c r="G4772" s="672">
        <v>670261949</v>
      </c>
      <c r="H4772" s="646">
        <v>43825</v>
      </c>
      <c r="I4772" s="646"/>
      <c r="K4772" s="57"/>
      <c r="L4772" s="57"/>
      <c r="M4772" s="638"/>
      <c r="N4772" s="638"/>
      <c r="O4772" s="57"/>
    </row>
    <row r="4773" spans="1:15">
      <c r="A4773" s="57"/>
      <c r="B4773" s="653">
        <v>47777</v>
      </c>
      <c r="C4773" s="654">
        <f t="shared" si="73"/>
        <v>10374784623</v>
      </c>
      <c r="D4773" s="57"/>
      <c r="E4773" s="57"/>
      <c r="F4773" s="657">
        <v>836094511</v>
      </c>
      <c r="G4773" s="672">
        <v>670430813</v>
      </c>
      <c r="H4773" s="646">
        <v>44909</v>
      </c>
      <c r="I4773" s="646"/>
      <c r="K4773" s="57"/>
      <c r="L4773" s="57"/>
      <c r="M4773" s="638"/>
      <c r="N4773" s="638"/>
      <c r="O4773" s="57"/>
    </row>
    <row r="4774" spans="1:15">
      <c r="A4774" s="57"/>
      <c r="B4774" s="653">
        <v>47778</v>
      </c>
      <c r="C4774" s="654">
        <f t="shared" si="73"/>
        <v>9731609628</v>
      </c>
      <c r="D4774" s="57"/>
      <c r="E4774" s="57"/>
      <c r="F4774" s="657">
        <v>192919516</v>
      </c>
      <c r="G4774" s="672">
        <v>670610073</v>
      </c>
      <c r="H4774" s="646">
        <v>43531</v>
      </c>
      <c r="I4774" s="646"/>
      <c r="K4774" s="57"/>
      <c r="L4774" s="57"/>
      <c r="M4774" s="638"/>
      <c r="N4774" s="638"/>
      <c r="O4774" s="57"/>
    </row>
    <row r="4775" spans="1:15">
      <c r="A4775" s="57"/>
      <c r="B4775" s="653">
        <v>47779</v>
      </c>
      <c r="C4775" s="654">
        <f t="shared" si="73"/>
        <v>10356514541</v>
      </c>
      <c r="D4775" s="57"/>
      <c r="E4775" s="57"/>
      <c r="F4775" s="657">
        <v>817824429</v>
      </c>
      <c r="G4775" s="672">
        <v>670872085</v>
      </c>
      <c r="H4775" s="646">
        <v>46990</v>
      </c>
      <c r="I4775" s="646"/>
      <c r="K4775" s="57"/>
      <c r="L4775" s="57"/>
      <c r="M4775" s="638"/>
      <c r="N4775" s="638"/>
      <c r="O4775" s="57"/>
    </row>
    <row r="4776" spans="1:15">
      <c r="A4776" s="57"/>
      <c r="B4776" s="653">
        <v>47780</v>
      </c>
      <c r="C4776" s="654">
        <f t="shared" si="73"/>
        <v>10342758513</v>
      </c>
      <c r="D4776" s="57"/>
      <c r="E4776" s="57"/>
      <c r="F4776" s="657">
        <v>804068401</v>
      </c>
      <c r="G4776" s="672">
        <v>670897161</v>
      </c>
      <c r="H4776" s="646">
        <v>47267</v>
      </c>
      <c r="I4776" s="646"/>
      <c r="K4776" s="57"/>
      <c r="L4776" s="57"/>
      <c r="M4776" s="638"/>
      <c r="N4776" s="638"/>
      <c r="O4776" s="57"/>
    </row>
    <row r="4777" spans="1:15">
      <c r="A4777" s="57"/>
      <c r="B4777" s="653">
        <v>47781</v>
      </c>
      <c r="C4777" s="654">
        <f t="shared" si="73"/>
        <v>9862539209</v>
      </c>
      <c r="D4777" s="57"/>
      <c r="E4777" s="57"/>
      <c r="F4777" s="657">
        <v>323849097</v>
      </c>
      <c r="G4777" s="672">
        <v>670974352</v>
      </c>
      <c r="H4777" s="646">
        <v>47439</v>
      </c>
      <c r="I4777" s="646"/>
      <c r="K4777" s="57"/>
      <c r="L4777" s="57"/>
      <c r="M4777" s="638"/>
      <c r="N4777" s="638"/>
      <c r="O4777" s="57"/>
    </row>
    <row r="4778" spans="1:15">
      <c r="A4778" s="57"/>
      <c r="B4778" s="653">
        <v>47782</v>
      </c>
      <c r="C4778" s="654">
        <f t="shared" si="73"/>
        <v>10076432683</v>
      </c>
      <c r="D4778" s="57"/>
      <c r="E4778" s="57"/>
      <c r="F4778" s="657">
        <v>537742571</v>
      </c>
      <c r="G4778" s="672">
        <v>671080254</v>
      </c>
      <c r="H4778" s="646">
        <v>48914</v>
      </c>
      <c r="I4778" s="646"/>
      <c r="K4778" s="57"/>
      <c r="L4778" s="57"/>
      <c r="M4778" s="638"/>
      <c r="N4778" s="638"/>
      <c r="O4778" s="57"/>
    </row>
    <row r="4779" spans="1:15">
      <c r="A4779" s="57"/>
      <c r="B4779" s="653">
        <v>47783</v>
      </c>
      <c r="C4779" s="654">
        <f t="shared" si="73"/>
        <v>10150714732</v>
      </c>
      <c r="D4779" s="57"/>
      <c r="E4779" s="57"/>
      <c r="F4779" s="657">
        <v>612024620</v>
      </c>
      <c r="G4779" s="672">
        <v>671125789</v>
      </c>
      <c r="H4779" s="646">
        <v>44733</v>
      </c>
      <c r="I4779" s="646"/>
      <c r="K4779" s="57"/>
      <c r="L4779" s="57"/>
      <c r="M4779" s="638"/>
      <c r="N4779" s="638"/>
      <c r="O4779" s="57"/>
    </row>
    <row r="4780" spans="1:15">
      <c r="A4780" s="57"/>
      <c r="B4780" s="653">
        <v>47784</v>
      </c>
      <c r="C4780" s="654">
        <f t="shared" si="73"/>
        <v>10418178927</v>
      </c>
      <c r="D4780" s="57"/>
      <c r="E4780" s="57"/>
      <c r="F4780" s="657">
        <v>879488815</v>
      </c>
      <c r="G4780" s="672">
        <v>671223396</v>
      </c>
      <c r="H4780" s="646">
        <v>45885</v>
      </c>
      <c r="I4780" s="646"/>
      <c r="K4780" s="57"/>
      <c r="L4780" s="57"/>
      <c r="M4780" s="638"/>
      <c r="N4780" s="638"/>
      <c r="O4780" s="57"/>
    </row>
    <row r="4781" spans="1:15">
      <c r="A4781" s="57"/>
      <c r="B4781" s="653">
        <v>47785</v>
      </c>
      <c r="C4781" s="654">
        <f t="shared" si="73"/>
        <v>10185626260</v>
      </c>
      <c r="D4781" s="57"/>
      <c r="E4781" s="57"/>
      <c r="F4781" s="657">
        <v>646936148</v>
      </c>
      <c r="G4781" s="672">
        <v>671514672</v>
      </c>
      <c r="H4781" s="646">
        <v>49015</v>
      </c>
      <c r="I4781" s="646"/>
      <c r="K4781" s="57"/>
      <c r="L4781" s="57"/>
      <c r="M4781" s="638"/>
      <c r="N4781" s="638"/>
      <c r="O4781" s="57"/>
    </row>
    <row r="4782" spans="1:15">
      <c r="A4782" s="57"/>
      <c r="B4782" s="653">
        <v>47786</v>
      </c>
      <c r="C4782" s="654">
        <f t="shared" si="73"/>
        <v>10296452119</v>
      </c>
      <c r="D4782" s="57"/>
      <c r="E4782" s="57"/>
      <c r="F4782" s="657">
        <v>757762007</v>
      </c>
      <c r="G4782" s="672">
        <v>671673522</v>
      </c>
      <c r="H4782" s="646">
        <v>49224</v>
      </c>
      <c r="I4782" s="646"/>
      <c r="K4782" s="57"/>
      <c r="L4782" s="57"/>
      <c r="M4782" s="638"/>
      <c r="N4782" s="638"/>
      <c r="O4782" s="57"/>
    </row>
    <row r="4783" spans="1:15">
      <c r="A4783" s="57"/>
      <c r="B4783" s="653">
        <v>47787</v>
      </c>
      <c r="C4783" s="654">
        <f t="shared" si="73"/>
        <v>9957471785</v>
      </c>
      <c r="D4783" s="57"/>
      <c r="E4783" s="57"/>
      <c r="F4783" s="657">
        <v>418781673</v>
      </c>
      <c r="G4783" s="672">
        <v>671789621</v>
      </c>
      <c r="H4783" s="646">
        <v>49109</v>
      </c>
      <c r="I4783" s="646"/>
      <c r="K4783" s="57"/>
      <c r="L4783" s="57"/>
      <c r="M4783" s="638"/>
      <c r="N4783" s="638"/>
      <c r="O4783" s="57"/>
    </row>
    <row r="4784" spans="1:15">
      <c r="A4784" s="57"/>
      <c r="B4784" s="653">
        <v>47788</v>
      </c>
      <c r="C4784" s="654">
        <f t="shared" si="73"/>
        <v>9704567571</v>
      </c>
      <c r="D4784" s="57"/>
      <c r="E4784" s="57"/>
      <c r="F4784" s="657">
        <v>165877459</v>
      </c>
      <c r="G4784" s="672">
        <v>671883697</v>
      </c>
      <c r="H4784" s="646">
        <v>48277</v>
      </c>
      <c r="I4784" s="646"/>
      <c r="K4784" s="57"/>
      <c r="L4784" s="57"/>
      <c r="M4784" s="638"/>
      <c r="N4784" s="638"/>
      <c r="O4784" s="57"/>
    </row>
    <row r="4785" spans="1:15">
      <c r="A4785" s="57"/>
      <c r="B4785" s="653">
        <v>47789</v>
      </c>
      <c r="C4785" s="654">
        <f t="shared" si="73"/>
        <v>9741062714</v>
      </c>
      <c r="D4785" s="57"/>
      <c r="E4785" s="57"/>
      <c r="F4785" s="657">
        <v>202372602</v>
      </c>
      <c r="G4785" s="672">
        <v>671943576</v>
      </c>
      <c r="H4785" s="646">
        <v>47593</v>
      </c>
      <c r="I4785" s="646"/>
      <c r="K4785" s="57"/>
      <c r="L4785" s="57"/>
      <c r="M4785" s="638"/>
      <c r="N4785" s="638"/>
      <c r="O4785" s="57"/>
    </row>
    <row r="4786" spans="1:15">
      <c r="A4786" s="57"/>
      <c r="B4786" s="653">
        <v>47790</v>
      </c>
      <c r="C4786" s="654">
        <f t="shared" si="73"/>
        <v>9997728368</v>
      </c>
      <c r="D4786" s="57"/>
      <c r="E4786" s="57"/>
      <c r="F4786" s="657">
        <v>459038256</v>
      </c>
      <c r="G4786" s="672">
        <v>671979623</v>
      </c>
      <c r="H4786" s="646">
        <v>45966</v>
      </c>
      <c r="I4786" s="646"/>
      <c r="K4786" s="57"/>
      <c r="L4786" s="57"/>
      <c r="M4786" s="638"/>
      <c r="N4786" s="638"/>
      <c r="O4786" s="57"/>
    </row>
    <row r="4787" spans="1:15">
      <c r="A4787" s="57"/>
      <c r="B4787" s="653">
        <v>47791</v>
      </c>
      <c r="C4787" s="654">
        <f t="shared" si="73"/>
        <v>10415919907</v>
      </c>
      <c r="D4787" s="57"/>
      <c r="E4787" s="57"/>
      <c r="F4787" s="657">
        <v>877229795</v>
      </c>
      <c r="G4787" s="672">
        <v>671979759</v>
      </c>
      <c r="H4787" s="646">
        <v>48626</v>
      </c>
      <c r="I4787" s="646"/>
      <c r="K4787" s="57"/>
      <c r="L4787" s="57"/>
      <c r="M4787" s="638"/>
      <c r="N4787" s="638"/>
      <c r="O4787" s="57"/>
    </row>
    <row r="4788" spans="1:15">
      <c r="A4788" s="57"/>
      <c r="B4788" s="653">
        <v>47792</v>
      </c>
      <c r="C4788" s="654">
        <f t="shared" si="73"/>
        <v>10223861722</v>
      </c>
      <c r="D4788" s="57"/>
      <c r="E4788" s="57"/>
      <c r="F4788" s="657">
        <v>685171610</v>
      </c>
      <c r="G4788" s="672">
        <v>672164295</v>
      </c>
      <c r="H4788" s="646">
        <v>45925</v>
      </c>
      <c r="I4788" s="646"/>
      <c r="K4788" s="57"/>
      <c r="L4788" s="57"/>
      <c r="M4788" s="638"/>
      <c r="N4788" s="638"/>
      <c r="O4788" s="57"/>
    </row>
    <row r="4789" spans="1:15">
      <c r="A4789" s="57"/>
      <c r="B4789" s="653">
        <v>47793</v>
      </c>
      <c r="C4789" s="654">
        <f t="shared" si="73"/>
        <v>9986340414</v>
      </c>
      <c r="D4789" s="57"/>
      <c r="E4789" s="57"/>
      <c r="F4789" s="657">
        <v>447650302</v>
      </c>
      <c r="G4789" s="672">
        <v>672240938</v>
      </c>
      <c r="H4789" s="646">
        <v>48978</v>
      </c>
      <c r="I4789" s="646"/>
      <c r="K4789" s="57"/>
      <c r="L4789" s="57"/>
      <c r="M4789" s="638"/>
      <c r="N4789" s="638"/>
      <c r="O4789" s="57"/>
    </row>
    <row r="4790" spans="1:15">
      <c r="A4790" s="57"/>
      <c r="B4790" s="653">
        <v>47794</v>
      </c>
      <c r="C4790" s="654">
        <f t="shared" si="73"/>
        <v>9712587130</v>
      </c>
      <c r="D4790" s="57"/>
      <c r="E4790" s="57"/>
      <c r="F4790" s="657">
        <v>173897018</v>
      </c>
      <c r="G4790" s="672">
        <v>672340773</v>
      </c>
      <c r="H4790" s="646">
        <v>45585</v>
      </c>
      <c r="I4790" s="646"/>
      <c r="K4790" s="57"/>
      <c r="L4790" s="57"/>
      <c r="M4790" s="638"/>
      <c r="N4790" s="638"/>
      <c r="O4790" s="57"/>
    </row>
    <row r="4791" spans="1:15">
      <c r="A4791" s="57"/>
      <c r="B4791" s="653">
        <v>47795</v>
      </c>
      <c r="C4791" s="654">
        <f t="shared" si="73"/>
        <v>10273103307</v>
      </c>
      <c r="D4791" s="57"/>
      <c r="E4791" s="57"/>
      <c r="F4791" s="657">
        <v>734413195</v>
      </c>
      <c r="G4791" s="672">
        <v>672398705</v>
      </c>
      <c r="H4791" s="646">
        <v>46961</v>
      </c>
      <c r="I4791" s="646"/>
      <c r="K4791" s="57"/>
      <c r="L4791" s="57"/>
      <c r="M4791" s="638"/>
      <c r="N4791" s="638"/>
      <c r="O4791" s="57"/>
    </row>
    <row r="4792" spans="1:15">
      <c r="A4792" s="57"/>
      <c r="B4792" s="653">
        <v>47796</v>
      </c>
      <c r="C4792" s="654">
        <f t="shared" si="73"/>
        <v>10291727025</v>
      </c>
      <c r="D4792" s="57"/>
      <c r="E4792" s="57"/>
      <c r="F4792" s="657">
        <v>753036913</v>
      </c>
      <c r="G4792" s="672">
        <v>672561976</v>
      </c>
      <c r="H4792" s="646">
        <v>44126</v>
      </c>
      <c r="I4792" s="646"/>
      <c r="K4792" s="57"/>
      <c r="L4792" s="57"/>
      <c r="M4792" s="638"/>
      <c r="N4792" s="638"/>
      <c r="O4792" s="57"/>
    </row>
    <row r="4793" spans="1:15">
      <c r="A4793" s="57"/>
      <c r="B4793" s="653">
        <v>47797</v>
      </c>
      <c r="C4793" s="654">
        <f t="shared" si="73"/>
        <v>10327772571</v>
      </c>
      <c r="D4793" s="57"/>
      <c r="E4793" s="57"/>
      <c r="F4793" s="657">
        <v>789082459</v>
      </c>
      <c r="G4793" s="672">
        <v>672598641</v>
      </c>
      <c r="H4793" s="646">
        <v>44403</v>
      </c>
      <c r="I4793" s="646"/>
      <c r="K4793" s="57"/>
      <c r="L4793" s="57"/>
      <c r="M4793" s="638"/>
      <c r="N4793" s="638"/>
      <c r="O4793" s="57"/>
    </row>
    <row r="4794" spans="1:15">
      <c r="A4794" s="57"/>
      <c r="B4794" s="653">
        <v>47798</v>
      </c>
      <c r="C4794" s="654">
        <f t="shared" si="73"/>
        <v>9907071014</v>
      </c>
      <c r="D4794" s="57"/>
      <c r="E4794" s="57"/>
      <c r="F4794" s="657">
        <v>368380902</v>
      </c>
      <c r="G4794" s="672">
        <v>672790673</v>
      </c>
      <c r="H4794" s="646">
        <v>49239</v>
      </c>
      <c r="I4794" s="646"/>
      <c r="K4794" s="57"/>
      <c r="L4794" s="57"/>
      <c r="M4794" s="638"/>
      <c r="N4794" s="638"/>
      <c r="O4794" s="57"/>
    </row>
    <row r="4795" spans="1:15">
      <c r="A4795" s="57"/>
      <c r="B4795" s="653">
        <v>47799</v>
      </c>
      <c r="C4795" s="654">
        <f t="shared" si="73"/>
        <v>9692142391</v>
      </c>
      <c r="D4795" s="57"/>
      <c r="E4795" s="57"/>
      <c r="F4795" s="657">
        <v>153452279</v>
      </c>
      <c r="G4795" s="672">
        <v>672811891</v>
      </c>
      <c r="H4795" s="646">
        <v>43695</v>
      </c>
      <c r="I4795" s="646"/>
      <c r="K4795" s="57"/>
      <c r="L4795" s="57"/>
      <c r="M4795" s="638"/>
      <c r="N4795" s="638"/>
      <c r="O4795" s="57"/>
    </row>
    <row r="4796" spans="1:15">
      <c r="A4796" s="57"/>
      <c r="B4796" s="653">
        <v>47800</v>
      </c>
      <c r="C4796" s="654">
        <f t="shared" si="73"/>
        <v>9704594115</v>
      </c>
      <c r="D4796" s="57"/>
      <c r="E4796" s="57"/>
      <c r="F4796" s="657">
        <v>165904003</v>
      </c>
      <c r="G4796" s="672">
        <v>673255531</v>
      </c>
      <c r="H4796" s="646">
        <v>48134</v>
      </c>
      <c r="I4796" s="646"/>
      <c r="K4796" s="57"/>
      <c r="L4796" s="57"/>
      <c r="M4796" s="638"/>
      <c r="N4796" s="638"/>
      <c r="O4796" s="57"/>
    </row>
    <row r="4797" spans="1:15">
      <c r="A4797" s="57"/>
      <c r="B4797" s="653">
        <v>47801</v>
      </c>
      <c r="C4797" s="654">
        <f t="shared" si="73"/>
        <v>9968097417</v>
      </c>
      <c r="D4797" s="57"/>
      <c r="E4797" s="57"/>
      <c r="F4797" s="657">
        <v>429407305</v>
      </c>
      <c r="G4797" s="672">
        <v>673324657</v>
      </c>
      <c r="H4797" s="646">
        <v>43648</v>
      </c>
      <c r="I4797" s="646"/>
      <c r="K4797" s="57"/>
      <c r="L4797" s="57"/>
      <c r="M4797" s="638"/>
      <c r="N4797" s="638"/>
      <c r="O4797" s="57"/>
    </row>
    <row r="4798" spans="1:15">
      <c r="A4798" s="57"/>
      <c r="B4798" s="653">
        <v>47802</v>
      </c>
      <c r="C4798" s="654">
        <f t="shared" si="73"/>
        <v>10331317564</v>
      </c>
      <c r="D4798" s="57"/>
      <c r="E4798" s="57"/>
      <c r="F4798" s="657">
        <v>792627452</v>
      </c>
      <c r="G4798" s="672">
        <v>673471335</v>
      </c>
      <c r="H4798" s="646">
        <v>49787</v>
      </c>
      <c r="I4798" s="646"/>
      <c r="K4798" s="57"/>
      <c r="L4798" s="57"/>
      <c r="M4798" s="638"/>
      <c r="N4798" s="638"/>
      <c r="O4798" s="57"/>
    </row>
    <row r="4799" spans="1:15">
      <c r="A4799" s="57"/>
      <c r="B4799" s="653">
        <v>47803</v>
      </c>
      <c r="C4799" s="654">
        <f t="shared" si="73"/>
        <v>9928136537</v>
      </c>
      <c r="D4799" s="57"/>
      <c r="E4799" s="57"/>
      <c r="F4799" s="657">
        <v>389446425</v>
      </c>
      <c r="G4799" s="672">
        <v>673518004</v>
      </c>
      <c r="H4799" s="646">
        <v>46164</v>
      </c>
      <c r="I4799" s="646"/>
      <c r="K4799" s="57"/>
      <c r="L4799" s="57"/>
      <c r="M4799" s="638"/>
      <c r="N4799" s="638"/>
      <c r="O4799" s="57"/>
    </row>
    <row r="4800" spans="1:15">
      <c r="A4800" s="57"/>
      <c r="B4800" s="653">
        <v>47804</v>
      </c>
      <c r="C4800" s="654">
        <f t="shared" si="73"/>
        <v>10427743110</v>
      </c>
      <c r="D4800" s="57"/>
      <c r="E4800" s="57"/>
      <c r="F4800" s="657">
        <v>889052998</v>
      </c>
      <c r="G4800" s="672">
        <v>673551382</v>
      </c>
      <c r="H4800" s="646">
        <v>44971</v>
      </c>
      <c r="I4800" s="646"/>
      <c r="K4800" s="57"/>
      <c r="L4800" s="57"/>
      <c r="M4800" s="638"/>
      <c r="N4800" s="638"/>
      <c r="O4800" s="57"/>
    </row>
    <row r="4801" spans="1:15">
      <c r="A4801" s="57"/>
      <c r="B4801" s="653">
        <v>47805</v>
      </c>
      <c r="C4801" s="654">
        <f t="shared" si="73"/>
        <v>9702677924</v>
      </c>
      <c r="D4801" s="57"/>
      <c r="E4801" s="57"/>
      <c r="F4801" s="657">
        <v>163987812</v>
      </c>
      <c r="G4801" s="672">
        <v>673620457</v>
      </c>
      <c r="H4801" s="646">
        <v>44858</v>
      </c>
      <c r="I4801" s="646"/>
      <c r="K4801" s="57"/>
      <c r="L4801" s="57"/>
      <c r="M4801" s="638"/>
      <c r="N4801" s="638"/>
      <c r="O4801" s="57"/>
    </row>
    <row r="4802" spans="1:15">
      <c r="A4802" s="57"/>
      <c r="B4802" s="653">
        <v>47806</v>
      </c>
      <c r="C4802" s="654">
        <f t="shared" si="73"/>
        <v>9757562229</v>
      </c>
      <c r="D4802" s="57"/>
      <c r="E4802" s="57"/>
      <c r="F4802" s="657">
        <v>218872117</v>
      </c>
      <c r="G4802" s="672">
        <v>673855749</v>
      </c>
      <c r="H4802" s="646">
        <v>43714</v>
      </c>
      <c r="I4802" s="646"/>
      <c r="K4802" s="57"/>
      <c r="L4802" s="57"/>
      <c r="M4802" s="638"/>
      <c r="N4802" s="638"/>
      <c r="O4802" s="57"/>
    </row>
    <row r="4803" spans="1:15">
      <c r="A4803" s="57"/>
      <c r="B4803" s="653">
        <v>47807</v>
      </c>
      <c r="C4803" s="654">
        <f t="shared" si="73"/>
        <v>10016318795</v>
      </c>
      <c r="D4803" s="57"/>
      <c r="E4803" s="57"/>
      <c r="F4803" s="657">
        <v>477628683</v>
      </c>
      <c r="G4803" s="672">
        <v>673865979</v>
      </c>
      <c r="H4803" s="646">
        <v>43366</v>
      </c>
      <c r="I4803" s="646"/>
      <c r="K4803" s="57"/>
      <c r="L4803" s="57"/>
      <c r="M4803" s="638"/>
      <c r="N4803" s="638"/>
      <c r="O4803" s="57"/>
    </row>
    <row r="4804" spans="1:15">
      <c r="A4804" s="57"/>
      <c r="B4804" s="653">
        <v>47808</v>
      </c>
      <c r="C4804" s="654">
        <f t="shared" si="73"/>
        <v>9716948516</v>
      </c>
      <c r="D4804" s="57"/>
      <c r="E4804" s="57"/>
      <c r="F4804" s="657">
        <v>178258404</v>
      </c>
      <c r="G4804" s="672">
        <v>674028216</v>
      </c>
      <c r="H4804" s="646">
        <v>46054</v>
      </c>
      <c r="I4804" s="646"/>
      <c r="K4804" s="57"/>
      <c r="L4804" s="57"/>
      <c r="M4804" s="638"/>
      <c r="N4804" s="638"/>
      <c r="O4804" s="57"/>
    </row>
    <row r="4805" spans="1:15">
      <c r="A4805" s="57"/>
      <c r="B4805" s="653">
        <v>47809</v>
      </c>
      <c r="C4805" s="654">
        <f t="shared" si="73"/>
        <v>9775234920</v>
      </c>
      <c r="D4805" s="57"/>
      <c r="E4805" s="57"/>
      <c r="F4805" s="657">
        <v>236544808</v>
      </c>
      <c r="G4805" s="672">
        <v>674063793</v>
      </c>
      <c r="H4805" s="646">
        <v>43914</v>
      </c>
      <c r="I4805" s="646"/>
      <c r="K4805" s="57"/>
      <c r="L4805" s="57"/>
      <c r="M4805" s="638"/>
      <c r="N4805" s="638"/>
      <c r="O4805" s="57"/>
    </row>
    <row r="4806" spans="1:15">
      <c r="A4806" s="57"/>
      <c r="B4806" s="653">
        <v>47810</v>
      </c>
      <c r="C4806" s="654">
        <f t="shared" si="73"/>
        <v>10015593648</v>
      </c>
      <c r="D4806" s="57"/>
      <c r="E4806" s="57"/>
      <c r="F4806" s="657">
        <v>476903536</v>
      </c>
      <c r="G4806" s="672">
        <v>674154484</v>
      </c>
      <c r="H4806" s="646">
        <v>43542</v>
      </c>
      <c r="I4806" s="646"/>
      <c r="K4806" s="57"/>
      <c r="L4806" s="57"/>
      <c r="M4806" s="638"/>
      <c r="N4806" s="638"/>
      <c r="O4806" s="57"/>
    </row>
    <row r="4807" spans="1:15">
      <c r="A4807" s="57"/>
      <c r="B4807" s="653">
        <v>47811</v>
      </c>
      <c r="C4807" s="654">
        <f t="shared" si="73"/>
        <v>9670121947</v>
      </c>
      <c r="D4807" s="57"/>
      <c r="E4807" s="57"/>
      <c r="F4807" s="657">
        <v>131431835</v>
      </c>
      <c r="G4807" s="672">
        <v>674218394</v>
      </c>
      <c r="H4807" s="646">
        <v>44451</v>
      </c>
      <c r="I4807" s="646"/>
      <c r="K4807" s="57"/>
      <c r="L4807" s="57"/>
      <c r="M4807" s="638"/>
      <c r="N4807" s="638"/>
      <c r="O4807" s="57"/>
    </row>
    <row r="4808" spans="1:15">
      <c r="A4808" s="57"/>
      <c r="B4808" s="653">
        <v>47812</v>
      </c>
      <c r="C4808" s="654">
        <f t="shared" si="73"/>
        <v>10282104894</v>
      </c>
      <c r="D4808" s="57"/>
      <c r="E4808" s="57"/>
      <c r="F4808" s="657">
        <v>743414782</v>
      </c>
      <c r="G4808" s="672">
        <v>674363953</v>
      </c>
      <c r="H4808" s="646">
        <v>43295</v>
      </c>
      <c r="I4808" s="646"/>
      <c r="K4808" s="57"/>
      <c r="L4808" s="57"/>
      <c r="M4808" s="638"/>
      <c r="N4808" s="638"/>
      <c r="O4808" s="57"/>
    </row>
    <row r="4809" spans="1:15">
      <c r="A4809" s="57"/>
      <c r="B4809" s="653">
        <v>47813</v>
      </c>
      <c r="C4809" s="654">
        <f t="shared" si="73"/>
        <v>9925593926</v>
      </c>
      <c r="D4809" s="57"/>
      <c r="E4809" s="57"/>
      <c r="F4809" s="657">
        <v>386903814</v>
      </c>
      <c r="G4809" s="672">
        <v>674551511</v>
      </c>
      <c r="H4809" s="646">
        <v>47654</v>
      </c>
      <c r="I4809" s="646"/>
      <c r="K4809" s="57"/>
      <c r="L4809" s="57"/>
      <c r="M4809" s="638"/>
      <c r="N4809" s="638"/>
      <c r="O4809" s="57"/>
    </row>
    <row r="4810" spans="1:15">
      <c r="A4810" s="57"/>
      <c r="B4810" s="653">
        <v>47814</v>
      </c>
      <c r="C4810" s="654">
        <f t="shared" si="73"/>
        <v>9988739078</v>
      </c>
      <c r="D4810" s="57"/>
      <c r="E4810" s="57"/>
      <c r="F4810" s="657">
        <v>450048966</v>
      </c>
      <c r="G4810" s="672">
        <v>674746830</v>
      </c>
      <c r="H4810" s="646">
        <v>43185</v>
      </c>
      <c r="I4810" s="646"/>
      <c r="K4810" s="57"/>
      <c r="L4810" s="57"/>
      <c r="M4810" s="638"/>
      <c r="N4810" s="638"/>
      <c r="O4810" s="57"/>
    </row>
    <row r="4811" spans="1:15">
      <c r="A4811" s="57"/>
      <c r="B4811" s="653">
        <v>47815</v>
      </c>
      <c r="C4811" s="654">
        <f t="shared" si="73"/>
        <v>9864015610</v>
      </c>
      <c r="D4811" s="57"/>
      <c r="E4811" s="57"/>
      <c r="F4811" s="657">
        <v>325325498</v>
      </c>
      <c r="G4811" s="672">
        <v>675409516</v>
      </c>
      <c r="H4811" s="646">
        <v>43786</v>
      </c>
      <c r="I4811" s="646"/>
      <c r="K4811" s="57"/>
      <c r="L4811" s="57"/>
      <c r="M4811" s="638"/>
      <c r="N4811" s="638"/>
      <c r="O4811" s="57"/>
    </row>
    <row r="4812" spans="1:15">
      <c r="A4812" s="57"/>
      <c r="B4812" s="653">
        <v>47816</v>
      </c>
      <c r="C4812" s="654">
        <f t="shared" si="73"/>
        <v>9827631781</v>
      </c>
      <c r="D4812" s="57"/>
      <c r="E4812" s="57"/>
      <c r="F4812" s="657">
        <v>288941669</v>
      </c>
      <c r="G4812" s="672">
        <v>675455736</v>
      </c>
      <c r="H4812" s="646">
        <v>45770</v>
      </c>
      <c r="I4812" s="646"/>
      <c r="K4812" s="57"/>
      <c r="L4812" s="57"/>
      <c r="M4812" s="638"/>
      <c r="N4812" s="638"/>
      <c r="O4812" s="57"/>
    </row>
    <row r="4813" spans="1:15">
      <c r="A4813" s="57"/>
      <c r="B4813" s="653">
        <v>47817</v>
      </c>
      <c r="C4813" s="654">
        <f t="shared" si="73"/>
        <v>10102123110</v>
      </c>
      <c r="D4813" s="57"/>
      <c r="E4813" s="57"/>
      <c r="F4813" s="657">
        <v>563432998</v>
      </c>
      <c r="G4813" s="672">
        <v>675508914</v>
      </c>
      <c r="H4813" s="646">
        <v>43794</v>
      </c>
      <c r="I4813" s="646"/>
      <c r="K4813" s="57"/>
      <c r="L4813" s="57"/>
      <c r="M4813" s="638"/>
      <c r="N4813" s="638"/>
      <c r="O4813" s="57"/>
    </row>
    <row r="4814" spans="1:15">
      <c r="A4814" s="57"/>
      <c r="B4814" s="653">
        <v>47818</v>
      </c>
      <c r="C4814" s="654">
        <f t="shared" si="73"/>
        <v>10041743818</v>
      </c>
      <c r="D4814" s="57"/>
      <c r="E4814" s="57"/>
      <c r="F4814" s="657">
        <v>503053706</v>
      </c>
      <c r="G4814" s="672">
        <v>675676653</v>
      </c>
      <c r="H4814" s="646">
        <v>49326</v>
      </c>
      <c r="I4814" s="646"/>
      <c r="K4814" s="57"/>
      <c r="L4814" s="57"/>
      <c r="M4814" s="638"/>
      <c r="N4814" s="638"/>
      <c r="O4814" s="57"/>
    </row>
    <row r="4815" spans="1:15">
      <c r="A4815" s="57"/>
      <c r="B4815" s="653">
        <v>47819</v>
      </c>
      <c r="C4815" s="654">
        <f t="shared" si="73"/>
        <v>10474521958</v>
      </c>
      <c r="D4815" s="57"/>
      <c r="E4815" s="57"/>
      <c r="F4815" s="657">
        <v>935831846</v>
      </c>
      <c r="G4815" s="672">
        <v>675768812</v>
      </c>
      <c r="H4815" s="646">
        <v>46737</v>
      </c>
      <c r="I4815" s="646"/>
      <c r="K4815" s="57"/>
      <c r="L4815" s="57"/>
      <c r="M4815" s="638"/>
      <c r="N4815" s="638"/>
      <c r="O4815" s="57"/>
    </row>
    <row r="4816" spans="1:15">
      <c r="A4816" s="57"/>
      <c r="B4816" s="653">
        <v>47820</v>
      </c>
      <c r="C4816" s="654">
        <f t="shared" si="73"/>
        <v>10393219172</v>
      </c>
      <c r="D4816" s="57"/>
      <c r="E4816" s="57"/>
      <c r="F4816" s="657">
        <v>854529060</v>
      </c>
      <c r="G4816" s="672">
        <v>676035053</v>
      </c>
      <c r="H4816" s="646">
        <v>43395</v>
      </c>
      <c r="I4816" s="646"/>
      <c r="K4816" s="57"/>
      <c r="L4816" s="57"/>
      <c r="M4816" s="638"/>
      <c r="N4816" s="638"/>
      <c r="O4816" s="57"/>
    </row>
    <row r="4817" spans="1:15">
      <c r="A4817" s="57"/>
      <c r="B4817" s="653">
        <v>47821</v>
      </c>
      <c r="C4817" s="654">
        <f t="shared" si="73"/>
        <v>10331181879</v>
      </c>
      <c r="D4817" s="57"/>
      <c r="E4817" s="57"/>
      <c r="F4817" s="657">
        <v>792491767</v>
      </c>
      <c r="G4817" s="672">
        <v>676388267</v>
      </c>
      <c r="H4817" s="646">
        <v>43248</v>
      </c>
      <c r="I4817" s="646"/>
      <c r="K4817" s="57"/>
      <c r="L4817" s="57"/>
      <c r="M4817" s="638"/>
      <c r="N4817" s="638"/>
      <c r="O4817" s="57"/>
    </row>
    <row r="4818" spans="1:15">
      <c r="A4818" s="57"/>
      <c r="B4818" s="653">
        <v>47822</v>
      </c>
      <c r="C4818" s="654">
        <f t="shared" si="73"/>
        <v>10285972725</v>
      </c>
      <c r="D4818" s="57"/>
      <c r="E4818" s="57"/>
      <c r="F4818" s="657">
        <v>747282613</v>
      </c>
      <c r="G4818" s="672">
        <v>676411531</v>
      </c>
      <c r="H4818" s="646">
        <v>46658</v>
      </c>
      <c r="I4818" s="646"/>
      <c r="K4818" s="57"/>
      <c r="L4818" s="57"/>
      <c r="M4818" s="638"/>
      <c r="N4818" s="638"/>
      <c r="O4818" s="57"/>
    </row>
    <row r="4819" spans="1:15">
      <c r="A4819" s="57"/>
      <c r="B4819" s="653">
        <v>47823</v>
      </c>
      <c r="C4819" s="654">
        <f t="shared" si="73"/>
        <v>9735994526</v>
      </c>
      <c r="D4819" s="57"/>
      <c r="E4819" s="57"/>
      <c r="F4819" s="657">
        <v>197304414</v>
      </c>
      <c r="G4819" s="672">
        <v>676510117</v>
      </c>
      <c r="H4819" s="646">
        <v>47332</v>
      </c>
      <c r="I4819" s="646"/>
      <c r="K4819" s="57"/>
      <c r="L4819" s="57"/>
      <c r="M4819" s="638"/>
      <c r="N4819" s="638"/>
      <c r="O4819" s="57"/>
    </row>
    <row r="4820" spans="1:15">
      <c r="A4820" s="57"/>
      <c r="B4820" s="653">
        <v>47824</v>
      </c>
      <c r="C4820" s="654">
        <f t="shared" si="73"/>
        <v>10177330171</v>
      </c>
      <c r="D4820" s="57"/>
      <c r="E4820" s="57"/>
      <c r="F4820" s="657">
        <v>638640059</v>
      </c>
      <c r="G4820" s="672">
        <v>676522297</v>
      </c>
      <c r="H4820" s="646">
        <v>46590</v>
      </c>
      <c r="I4820" s="646"/>
      <c r="K4820" s="57"/>
      <c r="L4820" s="57"/>
      <c r="M4820" s="638"/>
      <c r="N4820" s="638"/>
      <c r="O4820" s="57"/>
    </row>
    <row r="4821" spans="1:15">
      <c r="A4821" s="57"/>
      <c r="B4821" s="653">
        <v>47825</v>
      </c>
      <c r="C4821" s="654">
        <f t="shared" si="73"/>
        <v>10093758905</v>
      </c>
      <c r="D4821" s="57"/>
      <c r="E4821" s="57"/>
      <c r="F4821" s="657">
        <v>555068793</v>
      </c>
      <c r="G4821" s="672">
        <v>676635007</v>
      </c>
      <c r="H4821" s="646">
        <v>49629</v>
      </c>
      <c r="I4821" s="646"/>
      <c r="K4821" s="57"/>
      <c r="L4821" s="57"/>
      <c r="M4821" s="638"/>
      <c r="N4821" s="638"/>
      <c r="O4821" s="57"/>
    </row>
    <row r="4822" spans="1:15">
      <c r="A4822" s="57"/>
      <c r="B4822" s="653">
        <v>47826</v>
      </c>
      <c r="C4822" s="654">
        <f t="shared" si="73"/>
        <v>10011345429</v>
      </c>
      <c r="D4822" s="57"/>
      <c r="E4822" s="57"/>
      <c r="F4822" s="657">
        <v>472655317</v>
      </c>
      <c r="G4822" s="672">
        <v>677016486</v>
      </c>
      <c r="H4822" s="646">
        <v>46731</v>
      </c>
      <c r="I4822" s="646"/>
      <c r="K4822" s="57"/>
      <c r="L4822" s="57"/>
      <c r="M4822" s="638"/>
      <c r="N4822" s="638"/>
      <c r="O4822" s="57"/>
    </row>
    <row r="4823" spans="1:15">
      <c r="A4823" s="57"/>
      <c r="B4823" s="653">
        <v>47827</v>
      </c>
      <c r="C4823" s="654">
        <f t="shared" si="73"/>
        <v>9713676964</v>
      </c>
      <c r="D4823" s="57"/>
      <c r="E4823" s="57"/>
      <c r="F4823" s="657">
        <v>174986852</v>
      </c>
      <c r="G4823" s="672">
        <v>677139456</v>
      </c>
      <c r="H4823" s="646">
        <v>49432</v>
      </c>
      <c r="I4823" s="646"/>
      <c r="K4823" s="57"/>
      <c r="L4823" s="57"/>
      <c r="M4823" s="638"/>
      <c r="N4823" s="638"/>
      <c r="O4823" s="57"/>
    </row>
    <row r="4824" spans="1:15">
      <c r="A4824" s="57"/>
      <c r="B4824" s="653">
        <v>47828</v>
      </c>
      <c r="C4824" s="654">
        <f t="shared" si="73"/>
        <v>10163089562</v>
      </c>
      <c r="D4824" s="57"/>
      <c r="E4824" s="57"/>
      <c r="F4824" s="657">
        <v>624399450</v>
      </c>
      <c r="G4824" s="672">
        <v>677205098</v>
      </c>
      <c r="H4824" s="646">
        <v>45245</v>
      </c>
      <c r="I4824" s="646"/>
      <c r="K4824" s="57"/>
      <c r="L4824" s="57"/>
      <c r="M4824" s="638"/>
      <c r="N4824" s="638"/>
      <c r="O4824" s="57"/>
    </row>
    <row r="4825" spans="1:15">
      <c r="A4825" s="57"/>
      <c r="B4825" s="653">
        <v>47829</v>
      </c>
      <c r="C4825" s="654">
        <f t="shared" si="73"/>
        <v>10476794310</v>
      </c>
      <c r="D4825" s="57"/>
      <c r="E4825" s="57"/>
      <c r="F4825" s="657">
        <v>938104198</v>
      </c>
      <c r="G4825" s="672">
        <v>677224396</v>
      </c>
      <c r="H4825" s="646">
        <v>50367</v>
      </c>
      <c r="I4825" s="646"/>
      <c r="K4825" s="57"/>
      <c r="L4825" s="57"/>
      <c r="M4825" s="638"/>
      <c r="N4825" s="638"/>
      <c r="O4825" s="57"/>
    </row>
    <row r="4826" spans="1:15">
      <c r="A4826" s="57"/>
      <c r="B4826" s="653">
        <v>47830</v>
      </c>
      <c r="C4826" s="654">
        <f t="shared" si="73"/>
        <v>10434043176</v>
      </c>
      <c r="D4826" s="57"/>
      <c r="E4826" s="57"/>
      <c r="F4826" s="657">
        <v>895353064</v>
      </c>
      <c r="G4826" s="672">
        <v>677267822</v>
      </c>
      <c r="H4826" s="646">
        <v>46249</v>
      </c>
      <c r="I4826" s="646"/>
      <c r="K4826" s="57"/>
      <c r="L4826" s="57"/>
      <c r="M4826" s="638"/>
      <c r="N4826" s="638"/>
      <c r="O4826" s="57"/>
    </row>
    <row r="4827" spans="1:15">
      <c r="A4827" s="57"/>
      <c r="B4827" s="653">
        <v>47831</v>
      </c>
      <c r="C4827" s="654">
        <f t="shared" si="73"/>
        <v>10365756563</v>
      </c>
      <c r="D4827" s="57"/>
      <c r="E4827" s="57"/>
      <c r="F4827" s="657">
        <v>827066451</v>
      </c>
      <c r="G4827" s="672">
        <v>677285857</v>
      </c>
      <c r="H4827" s="646">
        <v>48831</v>
      </c>
      <c r="I4827" s="646"/>
      <c r="K4827" s="57"/>
      <c r="L4827" s="57"/>
      <c r="M4827" s="638"/>
      <c r="N4827" s="638"/>
      <c r="O4827" s="57"/>
    </row>
    <row r="4828" spans="1:15">
      <c r="A4828" s="57"/>
      <c r="B4828" s="653">
        <v>47832</v>
      </c>
      <c r="C4828" s="654">
        <f t="shared" si="73"/>
        <v>9808902625</v>
      </c>
      <c r="D4828" s="57"/>
      <c r="E4828" s="57"/>
      <c r="F4828" s="657">
        <v>270212513</v>
      </c>
      <c r="G4828" s="672">
        <v>677582101</v>
      </c>
      <c r="H4828" s="646">
        <v>45838</v>
      </c>
      <c r="I4828" s="646"/>
      <c r="K4828" s="57"/>
      <c r="L4828" s="57"/>
      <c r="M4828" s="638"/>
      <c r="N4828" s="638"/>
      <c r="O4828" s="57"/>
    </row>
    <row r="4829" spans="1:15">
      <c r="A4829" s="57"/>
      <c r="B4829" s="653">
        <v>47833</v>
      </c>
      <c r="C4829" s="654">
        <f t="shared" si="73"/>
        <v>9824247587</v>
      </c>
      <c r="D4829" s="57"/>
      <c r="E4829" s="57"/>
      <c r="F4829" s="657">
        <v>285557475</v>
      </c>
      <c r="G4829" s="672">
        <v>677597412</v>
      </c>
      <c r="H4829" s="646">
        <v>46871</v>
      </c>
      <c r="I4829" s="646"/>
      <c r="K4829" s="57"/>
      <c r="L4829" s="57"/>
      <c r="M4829" s="638"/>
      <c r="N4829" s="638"/>
      <c r="O4829" s="57"/>
    </row>
    <row r="4830" spans="1:15">
      <c r="A4830" s="57"/>
      <c r="B4830" s="653">
        <v>47834</v>
      </c>
      <c r="C4830" s="654">
        <f t="shared" si="73"/>
        <v>10164496076</v>
      </c>
      <c r="D4830" s="57"/>
      <c r="E4830" s="57"/>
      <c r="F4830" s="657">
        <v>625805964</v>
      </c>
      <c r="G4830" s="672">
        <v>677774866</v>
      </c>
      <c r="H4830" s="646">
        <v>47734</v>
      </c>
      <c r="I4830" s="646"/>
      <c r="K4830" s="57"/>
      <c r="L4830" s="57"/>
      <c r="M4830" s="638"/>
      <c r="N4830" s="638"/>
      <c r="O4830" s="57"/>
    </row>
    <row r="4831" spans="1:15">
      <c r="A4831" s="57"/>
      <c r="B4831" s="653">
        <v>47835</v>
      </c>
      <c r="C4831" s="654">
        <f t="shared" si="73"/>
        <v>10457257601</v>
      </c>
      <c r="D4831" s="57"/>
      <c r="E4831" s="57"/>
      <c r="F4831" s="657">
        <v>918567489</v>
      </c>
      <c r="G4831" s="672">
        <v>678011971</v>
      </c>
      <c r="H4831" s="646">
        <v>43276</v>
      </c>
      <c r="I4831" s="646"/>
      <c r="K4831" s="57"/>
      <c r="L4831" s="57"/>
      <c r="M4831" s="638"/>
      <c r="N4831" s="638"/>
      <c r="O4831" s="57"/>
    </row>
    <row r="4832" spans="1:15">
      <c r="A4832" s="57"/>
      <c r="B4832" s="653">
        <v>47836</v>
      </c>
      <c r="C4832" s="654">
        <f t="shared" ref="C4832:C4895" si="74">F4832+(F$88*28679+98765)+(G$88*6587+87654)+(E$88*9537+76543)+(J$88*5713+4528)</f>
        <v>10130124425</v>
      </c>
      <c r="D4832" s="57"/>
      <c r="E4832" s="57"/>
      <c r="F4832" s="657">
        <v>591434313</v>
      </c>
      <c r="G4832" s="672">
        <v>678046274</v>
      </c>
      <c r="H4832" s="646">
        <v>49164</v>
      </c>
      <c r="I4832" s="646"/>
      <c r="K4832" s="57"/>
      <c r="L4832" s="57"/>
      <c r="M4832" s="638"/>
      <c r="N4832" s="638"/>
      <c r="O4832" s="57"/>
    </row>
    <row r="4833" spans="1:15">
      <c r="A4833" s="57"/>
      <c r="B4833" s="653">
        <v>47837</v>
      </c>
      <c r="C4833" s="654">
        <f t="shared" si="74"/>
        <v>9662341411</v>
      </c>
      <c r="D4833" s="57"/>
      <c r="E4833" s="57"/>
      <c r="F4833" s="657">
        <v>123651299</v>
      </c>
      <c r="G4833" s="672">
        <v>678084680</v>
      </c>
      <c r="H4833" s="646">
        <v>44021</v>
      </c>
      <c r="I4833" s="646"/>
      <c r="K4833" s="57"/>
      <c r="L4833" s="57"/>
      <c r="M4833" s="638"/>
      <c r="N4833" s="638"/>
      <c r="O4833" s="57"/>
    </row>
    <row r="4834" spans="1:15">
      <c r="A4834" s="57"/>
      <c r="B4834" s="653">
        <v>47838</v>
      </c>
      <c r="C4834" s="654">
        <f t="shared" si="74"/>
        <v>10188284564</v>
      </c>
      <c r="D4834" s="57"/>
      <c r="E4834" s="57"/>
      <c r="F4834" s="657">
        <v>649594452</v>
      </c>
      <c r="G4834" s="672">
        <v>678218731</v>
      </c>
      <c r="H4834" s="646">
        <v>49163</v>
      </c>
      <c r="I4834" s="646"/>
      <c r="K4834" s="57"/>
      <c r="L4834" s="57"/>
      <c r="M4834" s="638"/>
      <c r="N4834" s="638"/>
      <c r="O4834" s="57"/>
    </row>
    <row r="4835" spans="1:15">
      <c r="A4835" s="57"/>
      <c r="B4835" s="653">
        <v>47839</v>
      </c>
      <c r="C4835" s="654">
        <f t="shared" si="74"/>
        <v>10284298008</v>
      </c>
      <c r="D4835" s="57"/>
      <c r="E4835" s="57"/>
      <c r="F4835" s="657">
        <v>745607896</v>
      </c>
      <c r="G4835" s="672">
        <v>678309122</v>
      </c>
      <c r="H4835" s="646">
        <v>44465</v>
      </c>
      <c r="I4835" s="646"/>
      <c r="K4835" s="57"/>
      <c r="L4835" s="57"/>
      <c r="M4835" s="638"/>
      <c r="N4835" s="638"/>
      <c r="O4835" s="57"/>
    </row>
    <row r="4836" spans="1:15">
      <c r="A4836" s="57"/>
      <c r="B4836" s="653">
        <v>47840</v>
      </c>
      <c r="C4836" s="654">
        <f t="shared" si="74"/>
        <v>9765940286</v>
      </c>
      <c r="D4836" s="57"/>
      <c r="E4836" s="57"/>
      <c r="F4836" s="657">
        <v>227250174</v>
      </c>
      <c r="G4836" s="672">
        <v>678320227</v>
      </c>
      <c r="H4836" s="646">
        <v>49202</v>
      </c>
      <c r="I4836" s="646"/>
      <c r="K4836" s="57"/>
      <c r="L4836" s="57"/>
      <c r="M4836" s="638"/>
      <c r="N4836" s="638"/>
      <c r="O4836" s="57"/>
    </row>
    <row r="4837" spans="1:15">
      <c r="A4837" s="57"/>
      <c r="B4837" s="653">
        <v>47841</v>
      </c>
      <c r="C4837" s="654">
        <f t="shared" si="74"/>
        <v>10332930097</v>
      </c>
      <c r="D4837" s="57"/>
      <c r="E4837" s="57"/>
      <c r="F4837" s="657">
        <v>794239985</v>
      </c>
      <c r="G4837" s="672">
        <v>678497788</v>
      </c>
      <c r="H4837" s="646">
        <v>48998</v>
      </c>
      <c r="I4837" s="646"/>
      <c r="K4837" s="57"/>
      <c r="L4837" s="57"/>
      <c r="M4837" s="638"/>
      <c r="N4837" s="638"/>
      <c r="O4837" s="57"/>
    </row>
    <row r="4838" spans="1:15">
      <c r="A4838" s="57"/>
      <c r="B4838" s="653">
        <v>47842</v>
      </c>
      <c r="C4838" s="654">
        <f t="shared" si="74"/>
        <v>9906818800</v>
      </c>
      <c r="D4838" s="57"/>
      <c r="E4838" s="57"/>
      <c r="F4838" s="657">
        <v>368128688</v>
      </c>
      <c r="G4838" s="672">
        <v>678550110</v>
      </c>
      <c r="H4838" s="646">
        <v>48688</v>
      </c>
      <c r="I4838" s="646"/>
      <c r="K4838" s="57"/>
      <c r="L4838" s="57"/>
      <c r="M4838" s="638"/>
      <c r="N4838" s="638"/>
      <c r="O4838" s="57"/>
    </row>
    <row r="4839" spans="1:15">
      <c r="A4839" s="57"/>
      <c r="B4839" s="653">
        <v>47843</v>
      </c>
      <c r="C4839" s="654">
        <f t="shared" si="74"/>
        <v>9809083791</v>
      </c>
      <c r="D4839" s="57"/>
      <c r="E4839" s="57"/>
      <c r="F4839" s="657">
        <v>270393679</v>
      </c>
      <c r="G4839" s="672">
        <v>678553822</v>
      </c>
      <c r="H4839" s="646">
        <v>45810</v>
      </c>
      <c r="I4839" s="646"/>
      <c r="K4839" s="57"/>
      <c r="L4839" s="57"/>
      <c r="M4839" s="638"/>
      <c r="N4839" s="638"/>
      <c r="O4839" s="57"/>
    </row>
    <row r="4840" spans="1:15">
      <c r="A4840" s="57"/>
      <c r="B4840" s="653">
        <v>47844</v>
      </c>
      <c r="C4840" s="654">
        <f t="shared" si="74"/>
        <v>10208305184</v>
      </c>
      <c r="D4840" s="57"/>
      <c r="E4840" s="57"/>
      <c r="F4840" s="657">
        <v>669615072</v>
      </c>
      <c r="G4840" s="672">
        <v>678554526</v>
      </c>
      <c r="H4840" s="646">
        <v>47587</v>
      </c>
      <c r="I4840" s="646"/>
      <c r="K4840" s="57"/>
      <c r="L4840" s="57"/>
      <c r="M4840" s="638"/>
      <c r="N4840" s="638"/>
      <c r="O4840" s="57"/>
    </row>
    <row r="4841" spans="1:15">
      <c r="A4841" s="57"/>
      <c r="B4841" s="653">
        <v>47845</v>
      </c>
      <c r="C4841" s="654">
        <f t="shared" si="74"/>
        <v>9806435977</v>
      </c>
      <c r="D4841" s="57"/>
      <c r="E4841" s="57"/>
      <c r="F4841" s="657">
        <v>267745865</v>
      </c>
      <c r="G4841" s="672">
        <v>679049157</v>
      </c>
      <c r="H4841" s="646">
        <v>49858</v>
      </c>
      <c r="I4841" s="646"/>
      <c r="K4841" s="57"/>
      <c r="L4841" s="57"/>
      <c r="M4841" s="638"/>
      <c r="N4841" s="638"/>
      <c r="O4841" s="57"/>
    </row>
    <row r="4842" spans="1:15">
      <c r="A4842" s="57"/>
      <c r="B4842" s="653">
        <v>47846</v>
      </c>
      <c r="C4842" s="654">
        <f t="shared" si="74"/>
        <v>9642927371</v>
      </c>
      <c r="D4842" s="57"/>
      <c r="E4842" s="57"/>
      <c r="F4842" s="657">
        <v>104237259</v>
      </c>
      <c r="G4842" s="672">
        <v>679058255</v>
      </c>
      <c r="H4842" s="646">
        <v>47027</v>
      </c>
      <c r="I4842" s="646"/>
      <c r="K4842" s="57"/>
      <c r="L4842" s="57"/>
      <c r="M4842" s="638"/>
      <c r="N4842" s="638"/>
      <c r="O4842" s="57"/>
    </row>
    <row r="4843" spans="1:15">
      <c r="A4843" s="57"/>
      <c r="B4843" s="653">
        <v>47847</v>
      </c>
      <c r="C4843" s="654">
        <f t="shared" si="74"/>
        <v>9727671728</v>
      </c>
      <c r="D4843" s="57"/>
      <c r="E4843" s="57"/>
      <c r="F4843" s="657">
        <v>188981616</v>
      </c>
      <c r="G4843" s="672">
        <v>679431361</v>
      </c>
      <c r="H4843" s="646">
        <v>43383</v>
      </c>
      <c r="I4843" s="646"/>
      <c r="K4843" s="57"/>
      <c r="L4843" s="57"/>
      <c r="M4843" s="638"/>
      <c r="N4843" s="638"/>
      <c r="O4843" s="57"/>
    </row>
    <row r="4844" spans="1:15">
      <c r="A4844" s="57"/>
      <c r="B4844" s="653">
        <v>47848</v>
      </c>
      <c r="C4844" s="654">
        <f t="shared" si="74"/>
        <v>9750768516</v>
      </c>
      <c r="D4844" s="57"/>
      <c r="E4844" s="57"/>
      <c r="F4844" s="657">
        <v>212078404</v>
      </c>
      <c r="G4844" s="672">
        <v>679668136</v>
      </c>
      <c r="H4844" s="646">
        <v>45612</v>
      </c>
      <c r="I4844" s="646"/>
      <c r="K4844" s="57"/>
      <c r="L4844" s="57"/>
      <c r="M4844" s="638"/>
      <c r="N4844" s="638"/>
      <c r="O4844" s="57"/>
    </row>
    <row r="4845" spans="1:15">
      <c r="A4845" s="57"/>
      <c r="B4845" s="653">
        <v>47849</v>
      </c>
      <c r="C4845" s="654">
        <f t="shared" si="74"/>
        <v>10190412083</v>
      </c>
      <c r="D4845" s="57"/>
      <c r="E4845" s="57"/>
      <c r="F4845" s="657">
        <v>651721971</v>
      </c>
      <c r="G4845" s="672">
        <v>679676940</v>
      </c>
      <c r="H4845" s="646">
        <v>44318</v>
      </c>
      <c r="I4845" s="646"/>
      <c r="K4845" s="57"/>
      <c r="L4845" s="57"/>
      <c r="M4845" s="638"/>
      <c r="N4845" s="638"/>
      <c r="O4845" s="57"/>
    </row>
    <row r="4846" spans="1:15">
      <c r="A4846" s="57"/>
      <c r="B4846" s="653">
        <v>47850</v>
      </c>
      <c r="C4846" s="654">
        <f t="shared" si="74"/>
        <v>9934307546</v>
      </c>
      <c r="D4846" s="57"/>
      <c r="E4846" s="57"/>
      <c r="F4846" s="657">
        <v>395617434</v>
      </c>
      <c r="G4846" s="672">
        <v>679693523</v>
      </c>
      <c r="H4846" s="646">
        <v>47317</v>
      </c>
      <c r="I4846" s="646"/>
      <c r="K4846" s="57"/>
      <c r="L4846" s="57"/>
      <c r="M4846" s="638"/>
      <c r="N4846" s="638"/>
      <c r="O4846" s="57"/>
    </row>
    <row r="4847" spans="1:15">
      <c r="A4847" s="57"/>
      <c r="B4847" s="653">
        <v>47851</v>
      </c>
      <c r="C4847" s="654">
        <f t="shared" si="74"/>
        <v>9958442808</v>
      </c>
      <c r="D4847" s="57"/>
      <c r="E4847" s="57"/>
      <c r="F4847" s="657">
        <v>419752696</v>
      </c>
      <c r="G4847" s="672">
        <v>679706902</v>
      </c>
      <c r="H4847" s="646">
        <v>44887</v>
      </c>
      <c r="I4847" s="646"/>
      <c r="K4847" s="57"/>
      <c r="L4847" s="57"/>
      <c r="M4847" s="638"/>
      <c r="N4847" s="638"/>
      <c r="O4847" s="57"/>
    </row>
    <row r="4848" spans="1:15">
      <c r="A4848" s="57"/>
      <c r="B4848" s="653">
        <v>47852</v>
      </c>
      <c r="C4848" s="654">
        <f t="shared" si="74"/>
        <v>9647438738</v>
      </c>
      <c r="D4848" s="57"/>
      <c r="E4848" s="57"/>
      <c r="F4848" s="657">
        <v>108748626</v>
      </c>
      <c r="G4848" s="672">
        <v>679906089</v>
      </c>
      <c r="H4848" s="646">
        <v>48139</v>
      </c>
      <c r="I4848" s="646"/>
      <c r="K4848" s="57"/>
      <c r="L4848" s="57"/>
      <c r="M4848" s="638"/>
      <c r="N4848" s="638"/>
      <c r="O4848" s="57"/>
    </row>
    <row r="4849" spans="1:15">
      <c r="A4849" s="57"/>
      <c r="B4849" s="653">
        <v>47853</v>
      </c>
      <c r="C4849" s="654">
        <f t="shared" si="74"/>
        <v>10136301317</v>
      </c>
      <c r="D4849" s="57"/>
      <c r="E4849" s="57"/>
      <c r="F4849" s="657">
        <v>597611205</v>
      </c>
      <c r="G4849" s="672">
        <v>679918730</v>
      </c>
      <c r="H4849" s="646">
        <v>46338</v>
      </c>
      <c r="I4849" s="646"/>
      <c r="K4849" s="57"/>
      <c r="L4849" s="57"/>
      <c r="M4849" s="638"/>
      <c r="N4849" s="638"/>
      <c r="O4849" s="57"/>
    </row>
    <row r="4850" spans="1:15">
      <c r="A4850" s="57"/>
      <c r="B4850" s="653">
        <v>47854</v>
      </c>
      <c r="C4850" s="654">
        <f t="shared" si="74"/>
        <v>10506783247</v>
      </c>
      <c r="D4850" s="57"/>
      <c r="E4850" s="57"/>
      <c r="F4850" s="657">
        <v>968093135</v>
      </c>
      <c r="G4850" s="672">
        <v>680119066</v>
      </c>
      <c r="H4850" s="646">
        <v>46072</v>
      </c>
      <c r="I4850" s="646"/>
      <c r="K4850" s="57"/>
      <c r="L4850" s="57"/>
      <c r="M4850" s="638"/>
      <c r="N4850" s="638"/>
      <c r="O4850" s="57"/>
    </row>
    <row r="4851" spans="1:15">
      <c r="A4851" s="57"/>
      <c r="B4851" s="653">
        <v>47855</v>
      </c>
      <c r="C4851" s="654">
        <f t="shared" si="74"/>
        <v>10093473883</v>
      </c>
      <c r="D4851" s="57"/>
      <c r="E4851" s="57"/>
      <c r="F4851" s="657">
        <v>554783771</v>
      </c>
      <c r="G4851" s="672">
        <v>680120107</v>
      </c>
      <c r="H4851" s="646">
        <v>48627</v>
      </c>
      <c r="I4851" s="646"/>
      <c r="K4851" s="57"/>
      <c r="L4851" s="57"/>
      <c r="M4851" s="638"/>
      <c r="N4851" s="638"/>
      <c r="O4851" s="57"/>
    </row>
    <row r="4852" spans="1:15">
      <c r="A4852" s="57"/>
      <c r="B4852" s="653">
        <v>47856</v>
      </c>
      <c r="C4852" s="654">
        <f t="shared" si="74"/>
        <v>9753216128</v>
      </c>
      <c r="D4852" s="57"/>
      <c r="E4852" s="57"/>
      <c r="F4852" s="657">
        <v>214526016</v>
      </c>
      <c r="G4852" s="672">
        <v>680164641</v>
      </c>
      <c r="H4852" s="646">
        <v>45438</v>
      </c>
      <c r="I4852" s="646"/>
      <c r="K4852" s="57"/>
      <c r="L4852" s="57"/>
      <c r="M4852" s="638"/>
      <c r="N4852" s="638"/>
      <c r="O4852" s="57"/>
    </row>
    <row r="4853" spans="1:15">
      <c r="A4853" s="57"/>
      <c r="B4853" s="653">
        <v>47857</v>
      </c>
      <c r="C4853" s="654">
        <f t="shared" si="74"/>
        <v>10284567452</v>
      </c>
      <c r="D4853" s="57"/>
      <c r="E4853" s="57"/>
      <c r="F4853" s="657">
        <v>745877340</v>
      </c>
      <c r="G4853" s="672">
        <v>680198296</v>
      </c>
      <c r="H4853" s="646">
        <v>49851</v>
      </c>
      <c r="I4853" s="646"/>
      <c r="K4853" s="57"/>
      <c r="L4853" s="57"/>
      <c r="M4853" s="638"/>
      <c r="N4853" s="638"/>
      <c r="O4853" s="57"/>
    </row>
    <row r="4854" spans="1:15">
      <c r="A4854" s="57"/>
      <c r="B4854" s="653">
        <v>47858</v>
      </c>
      <c r="C4854" s="654">
        <f t="shared" si="74"/>
        <v>10426402386</v>
      </c>
      <c r="D4854" s="57"/>
      <c r="E4854" s="57"/>
      <c r="F4854" s="657">
        <v>887712274</v>
      </c>
      <c r="G4854" s="672">
        <v>680272261</v>
      </c>
      <c r="H4854" s="646">
        <v>46379</v>
      </c>
      <c r="I4854" s="646"/>
      <c r="K4854" s="57"/>
      <c r="L4854" s="57"/>
      <c r="M4854" s="638"/>
      <c r="N4854" s="638"/>
      <c r="O4854" s="57"/>
    </row>
    <row r="4855" spans="1:15">
      <c r="A4855" s="57"/>
      <c r="B4855" s="653">
        <v>47859</v>
      </c>
      <c r="C4855" s="654">
        <f t="shared" si="74"/>
        <v>9673928431</v>
      </c>
      <c r="D4855" s="57"/>
      <c r="E4855" s="57"/>
      <c r="F4855" s="657">
        <v>135238319</v>
      </c>
      <c r="G4855" s="672">
        <v>680567595</v>
      </c>
      <c r="H4855" s="646">
        <v>44384</v>
      </c>
      <c r="I4855" s="646"/>
      <c r="K4855" s="57"/>
      <c r="L4855" s="57"/>
      <c r="M4855" s="638"/>
      <c r="N4855" s="638"/>
      <c r="O4855" s="57"/>
    </row>
    <row r="4856" spans="1:15">
      <c r="A4856" s="57"/>
      <c r="B4856" s="653">
        <v>47860</v>
      </c>
      <c r="C4856" s="654">
        <f t="shared" si="74"/>
        <v>9837003374</v>
      </c>
      <c r="D4856" s="57"/>
      <c r="E4856" s="57"/>
      <c r="F4856" s="657">
        <v>298313262</v>
      </c>
      <c r="G4856" s="672">
        <v>680625446</v>
      </c>
      <c r="H4856" s="646">
        <v>44289</v>
      </c>
      <c r="I4856" s="646"/>
      <c r="K4856" s="57"/>
      <c r="L4856" s="57"/>
      <c r="M4856" s="638"/>
      <c r="N4856" s="638"/>
      <c r="O4856" s="57"/>
    </row>
    <row r="4857" spans="1:15">
      <c r="A4857" s="57"/>
      <c r="B4857" s="653">
        <v>47861</v>
      </c>
      <c r="C4857" s="654">
        <f t="shared" si="74"/>
        <v>9696478730</v>
      </c>
      <c r="D4857" s="57"/>
      <c r="E4857" s="57"/>
      <c r="F4857" s="657">
        <v>157788618</v>
      </c>
      <c r="G4857" s="672">
        <v>680802837</v>
      </c>
      <c r="H4857" s="646">
        <v>47744</v>
      </c>
      <c r="I4857" s="646"/>
      <c r="K4857" s="57"/>
      <c r="L4857" s="57"/>
      <c r="M4857" s="638"/>
      <c r="N4857" s="638"/>
      <c r="O4857" s="57"/>
    </row>
    <row r="4858" spans="1:15">
      <c r="A4858" s="57"/>
      <c r="B4858" s="653">
        <v>47862</v>
      </c>
      <c r="C4858" s="654">
        <f t="shared" si="74"/>
        <v>9681956732</v>
      </c>
      <c r="D4858" s="57"/>
      <c r="E4858" s="57"/>
      <c r="F4858" s="657">
        <v>143266620</v>
      </c>
      <c r="G4858" s="672">
        <v>680913397</v>
      </c>
      <c r="H4858" s="646">
        <v>43073</v>
      </c>
      <c r="I4858" s="646"/>
      <c r="K4858" s="57"/>
      <c r="L4858" s="57"/>
      <c r="M4858" s="638"/>
      <c r="N4858" s="638"/>
      <c r="O4858" s="57"/>
    </row>
    <row r="4859" spans="1:15">
      <c r="A4859" s="57"/>
      <c r="B4859" s="653">
        <v>47863</v>
      </c>
      <c r="C4859" s="654">
        <f t="shared" si="74"/>
        <v>10048525100</v>
      </c>
      <c r="D4859" s="57"/>
      <c r="E4859" s="57"/>
      <c r="F4859" s="657">
        <v>509834988</v>
      </c>
      <c r="G4859" s="672">
        <v>681041292</v>
      </c>
      <c r="H4859" s="646">
        <v>44693</v>
      </c>
      <c r="I4859" s="646"/>
      <c r="K4859" s="57"/>
      <c r="L4859" s="57"/>
      <c r="M4859" s="638"/>
      <c r="N4859" s="638"/>
      <c r="O4859" s="57"/>
    </row>
    <row r="4860" spans="1:15">
      <c r="A4860" s="57"/>
      <c r="B4860" s="653">
        <v>47864</v>
      </c>
      <c r="C4860" s="654">
        <f t="shared" si="74"/>
        <v>9901541451</v>
      </c>
      <c r="D4860" s="57"/>
      <c r="E4860" s="57"/>
      <c r="F4860" s="657">
        <v>362851339</v>
      </c>
      <c r="G4860" s="672">
        <v>681047623</v>
      </c>
      <c r="H4860" s="646">
        <v>44807</v>
      </c>
      <c r="I4860" s="646"/>
      <c r="K4860" s="57"/>
      <c r="L4860" s="57"/>
      <c r="M4860" s="638"/>
      <c r="N4860" s="638"/>
      <c r="O4860" s="57"/>
    </row>
    <row r="4861" spans="1:15">
      <c r="A4861" s="57"/>
      <c r="B4861" s="653">
        <v>47865</v>
      </c>
      <c r="C4861" s="654">
        <f t="shared" si="74"/>
        <v>10424487783</v>
      </c>
      <c r="D4861" s="57"/>
      <c r="E4861" s="57"/>
      <c r="F4861" s="657">
        <v>885797671</v>
      </c>
      <c r="G4861" s="672">
        <v>681058493</v>
      </c>
      <c r="H4861" s="646">
        <v>46388</v>
      </c>
      <c r="I4861" s="646"/>
      <c r="K4861" s="57"/>
      <c r="L4861" s="57"/>
      <c r="M4861" s="638"/>
      <c r="N4861" s="638"/>
      <c r="O4861" s="57"/>
    </row>
    <row r="4862" spans="1:15">
      <c r="A4862" s="57"/>
      <c r="B4862" s="653">
        <v>47866</v>
      </c>
      <c r="C4862" s="654">
        <f t="shared" si="74"/>
        <v>9821239133</v>
      </c>
      <c r="D4862" s="57"/>
      <c r="E4862" s="57"/>
      <c r="F4862" s="657">
        <v>282549021</v>
      </c>
      <c r="G4862" s="672">
        <v>681183181</v>
      </c>
      <c r="H4862" s="646">
        <v>49793</v>
      </c>
      <c r="I4862" s="646"/>
      <c r="K4862" s="57"/>
      <c r="L4862" s="57"/>
      <c r="M4862" s="638"/>
      <c r="N4862" s="638"/>
      <c r="O4862" s="57"/>
    </row>
    <row r="4863" spans="1:15">
      <c r="A4863" s="57"/>
      <c r="B4863" s="653">
        <v>47867</v>
      </c>
      <c r="C4863" s="654">
        <f t="shared" si="74"/>
        <v>9952154629</v>
      </c>
      <c r="D4863" s="57"/>
      <c r="E4863" s="57"/>
      <c r="F4863" s="657">
        <v>413464517</v>
      </c>
      <c r="G4863" s="672">
        <v>681212536</v>
      </c>
      <c r="H4863" s="646">
        <v>48021</v>
      </c>
      <c r="I4863" s="646"/>
      <c r="K4863" s="57"/>
      <c r="L4863" s="57"/>
      <c r="M4863" s="638"/>
      <c r="N4863" s="638"/>
      <c r="O4863" s="57"/>
    </row>
    <row r="4864" spans="1:15">
      <c r="A4864" s="57"/>
      <c r="B4864" s="653">
        <v>47868</v>
      </c>
      <c r="C4864" s="654">
        <f t="shared" si="74"/>
        <v>9823752805</v>
      </c>
      <c r="D4864" s="57"/>
      <c r="E4864" s="57"/>
      <c r="F4864" s="657">
        <v>285062693</v>
      </c>
      <c r="G4864" s="672">
        <v>681604836</v>
      </c>
      <c r="H4864" s="646">
        <v>44804</v>
      </c>
      <c r="I4864" s="646"/>
      <c r="K4864" s="57"/>
      <c r="L4864" s="57"/>
      <c r="M4864" s="638"/>
      <c r="N4864" s="638"/>
      <c r="O4864" s="57"/>
    </row>
    <row r="4865" spans="1:15">
      <c r="A4865" s="57"/>
      <c r="B4865" s="653">
        <v>47869</v>
      </c>
      <c r="C4865" s="654">
        <f t="shared" si="74"/>
        <v>10107819966</v>
      </c>
      <c r="D4865" s="57"/>
      <c r="E4865" s="57"/>
      <c r="F4865" s="657">
        <v>569129854</v>
      </c>
      <c r="G4865" s="672">
        <v>682319634</v>
      </c>
      <c r="H4865" s="646">
        <v>44969</v>
      </c>
      <c r="I4865" s="646"/>
      <c r="K4865" s="57"/>
      <c r="L4865" s="57"/>
      <c r="M4865" s="638"/>
      <c r="N4865" s="638"/>
      <c r="O4865" s="57"/>
    </row>
    <row r="4866" spans="1:15">
      <c r="A4866" s="57"/>
      <c r="B4866" s="653">
        <v>47870</v>
      </c>
      <c r="C4866" s="654">
        <f t="shared" si="74"/>
        <v>10497739006</v>
      </c>
      <c r="D4866" s="57"/>
      <c r="E4866" s="57"/>
      <c r="F4866" s="657">
        <v>959048894</v>
      </c>
      <c r="G4866" s="672">
        <v>682504484</v>
      </c>
      <c r="H4866" s="646">
        <v>46940</v>
      </c>
      <c r="I4866" s="646"/>
      <c r="K4866" s="57"/>
      <c r="L4866" s="57"/>
      <c r="M4866" s="638"/>
      <c r="N4866" s="638"/>
      <c r="O4866" s="57"/>
    </row>
    <row r="4867" spans="1:15">
      <c r="A4867" s="57"/>
      <c r="B4867" s="653">
        <v>47871</v>
      </c>
      <c r="C4867" s="654">
        <f t="shared" si="74"/>
        <v>9875407591</v>
      </c>
      <c r="D4867" s="57"/>
      <c r="E4867" s="57"/>
      <c r="F4867" s="657">
        <v>336717479</v>
      </c>
      <c r="G4867" s="672">
        <v>682650417</v>
      </c>
      <c r="H4867" s="646">
        <v>48062</v>
      </c>
      <c r="I4867" s="646"/>
      <c r="K4867" s="57"/>
      <c r="L4867" s="57"/>
      <c r="M4867" s="638"/>
      <c r="N4867" s="638"/>
      <c r="O4867" s="57"/>
    </row>
    <row r="4868" spans="1:15">
      <c r="A4868" s="57"/>
      <c r="B4868" s="653">
        <v>47872</v>
      </c>
      <c r="C4868" s="654">
        <f t="shared" si="74"/>
        <v>9912937739</v>
      </c>
      <c r="D4868" s="57"/>
      <c r="E4868" s="57"/>
      <c r="F4868" s="657">
        <v>374247627</v>
      </c>
      <c r="G4868" s="672">
        <v>682671370</v>
      </c>
      <c r="H4868" s="646">
        <v>45963</v>
      </c>
      <c r="I4868" s="646"/>
      <c r="K4868" s="57"/>
      <c r="L4868" s="57"/>
      <c r="M4868" s="638"/>
      <c r="N4868" s="638"/>
      <c r="O4868" s="57"/>
    </row>
    <row r="4869" spans="1:15">
      <c r="A4869" s="57"/>
      <c r="B4869" s="653">
        <v>47873</v>
      </c>
      <c r="C4869" s="654">
        <f t="shared" si="74"/>
        <v>10488422759</v>
      </c>
      <c r="D4869" s="57"/>
      <c r="E4869" s="57"/>
      <c r="F4869" s="657">
        <v>949732647</v>
      </c>
      <c r="G4869" s="672">
        <v>682794220</v>
      </c>
      <c r="H4869" s="646">
        <v>43347</v>
      </c>
      <c r="I4869" s="646"/>
      <c r="K4869" s="57"/>
      <c r="L4869" s="57"/>
      <c r="M4869" s="638"/>
      <c r="N4869" s="638"/>
      <c r="O4869" s="57"/>
    </row>
    <row r="4870" spans="1:15">
      <c r="A4870" s="57"/>
      <c r="B4870" s="653">
        <v>47874</v>
      </c>
      <c r="C4870" s="654">
        <f t="shared" si="74"/>
        <v>10054034297</v>
      </c>
      <c r="D4870" s="57"/>
      <c r="E4870" s="57"/>
      <c r="F4870" s="657">
        <v>515344185</v>
      </c>
      <c r="G4870" s="672">
        <v>682909799</v>
      </c>
      <c r="H4870" s="646">
        <v>48319</v>
      </c>
      <c r="I4870" s="646"/>
      <c r="K4870" s="57"/>
      <c r="L4870" s="57"/>
      <c r="M4870" s="638"/>
      <c r="N4870" s="638"/>
      <c r="O4870" s="57"/>
    </row>
    <row r="4871" spans="1:15">
      <c r="A4871" s="57"/>
      <c r="B4871" s="653">
        <v>47875</v>
      </c>
      <c r="C4871" s="654">
        <f t="shared" si="74"/>
        <v>10182651762</v>
      </c>
      <c r="D4871" s="57"/>
      <c r="E4871" s="57"/>
      <c r="F4871" s="657">
        <v>643961650</v>
      </c>
      <c r="G4871" s="672">
        <v>682982640</v>
      </c>
      <c r="H4871" s="646">
        <v>43533</v>
      </c>
      <c r="I4871" s="646"/>
      <c r="K4871" s="57"/>
      <c r="L4871" s="57"/>
      <c r="M4871" s="638"/>
      <c r="N4871" s="638"/>
      <c r="O4871" s="57"/>
    </row>
    <row r="4872" spans="1:15">
      <c r="A4872" s="57"/>
      <c r="B4872" s="653">
        <v>47876</v>
      </c>
      <c r="C4872" s="654">
        <f t="shared" si="74"/>
        <v>10468108683</v>
      </c>
      <c r="D4872" s="57"/>
      <c r="E4872" s="57"/>
      <c r="F4872" s="657">
        <v>929418571</v>
      </c>
      <c r="G4872" s="672">
        <v>683282049</v>
      </c>
      <c r="H4872" s="646">
        <v>46817</v>
      </c>
      <c r="I4872" s="646"/>
      <c r="K4872" s="57"/>
      <c r="L4872" s="57"/>
      <c r="M4872" s="638"/>
      <c r="N4872" s="638"/>
      <c r="O4872" s="57"/>
    </row>
    <row r="4873" spans="1:15">
      <c r="A4873" s="57"/>
      <c r="B4873" s="653">
        <v>47877</v>
      </c>
      <c r="C4873" s="654">
        <f t="shared" si="74"/>
        <v>10266005264</v>
      </c>
      <c r="D4873" s="57"/>
      <c r="E4873" s="57"/>
      <c r="F4873" s="657">
        <v>727315152</v>
      </c>
      <c r="G4873" s="672">
        <v>683286988</v>
      </c>
      <c r="H4873" s="646">
        <v>43791</v>
      </c>
      <c r="I4873" s="646"/>
      <c r="K4873" s="57"/>
      <c r="L4873" s="57"/>
      <c r="M4873" s="638"/>
      <c r="N4873" s="638"/>
      <c r="O4873" s="57"/>
    </row>
    <row r="4874" spans="1:15">
      <c r="A4874" s="57"/>
      <c r="B4874" s="653">
        <v>47878</v>
      </c>
      <c r="C4874" s="654">
        <f t="shared" si="74"/>
        <v>10311482373</v>
      </c>
      <c r="D4874" s="57"/>
      <c r="E4874" s="57"/>
      <c r="F4874" s="657">
        <v>772792261</v>
      </c>
      <c r="G4874" s="672">
        <v>683350864</v>
      </c>
      <c r="H4874" s="646">
        <v>45975</v>
      </c>
      <c r="I4874" s="646"/>
      <c r="K4874" s="57"/>
      <c r="L4874" s="57"/>
      <c r="M4874" s="638"/>
      <c r="N4874" s="638"/>
      <c r="O4874" s="57"/>
    </row>
    <row r="4875" spans="1:15">
      <c r="A4875" s="57"/>
      <c r="B4875" s="653">
        <v>47879</v>
      </c>
      <c r="C4875" s="654">
        <f t="shared" si="74"/>
        <v>10429104870</v>
      </c>
      <c r="D4875" s="57"/>
      <c r="E4875" s="57"/>
      <c r="F4875" s="657">
        <v>890414758</v>
      </c>
      <c r="G4875" s="672">
        <v>683493233</v>
      </c>
      <c r="H4875" s="646">
        <v>44027</v>
      </c>
      <c r="I4875" s="646"/>
      <c r="K4875" s="57"/>
      <c r="L4875" s="57"/>
      <c r="M4875" s="638"/>
      <c r="N4875" s="638"/>
      <c r="O4875" s="57"/>
    </row>
    <row r="4876" spans="1:15">
      <c r="A4876" s="57"/>
      <c r="B4876" s="653">
        <v>47880</v>
      </c>
      <c r="C4876" s="654">
        <f t="shared" si="74"/>
        <v>9759995323</v>
      </c>
      <c r="D4876" s="57"/>
      <c r="E4876" s="57"/>
      <c r="F4876" s="657">
        <v>221305211</v>
      </c>
      <c r="G4876" s="672">
        <v>683669798</v>
      </c>
      <c r="H4876" s="646">
        <v>45371</v>
      </c>
      <c r="I4876" s="646"/>
      <c r="K4876" s="57"/>
      <c r="L4876" s="57"/>
      <c r="M4876" s="638"/>
      <c r="N4876" s="638"/>
      <c r="O4876" s="57"/>
    </row>
    <row r="4877" spans="1:15">
      <c r="A4877" s="57"/>
      <c r="B4877" s="653">
        <v>47881</v>
      </c>
      <c r="C4877" s="654">
        <f t="shared" si="74"/>
        <v>10334725480</v>
      </c>
      <c r="D4877" s="57"/>
      <c r="E4877" s="57"/>
      <c r="F4877" s="657">
        <v>796035368</v>
      </c>
      <c r="G4877" s="672">
        <v>683758623</v>
      </c>
      <c r="H4877" s="646">
        <v>43457</v>
      </c>
      <c r="I4877" s="646"/>
      <c r="K4877" s="57"/>
      <c r="L4877" s="57"/>
      <c r="M4877" s="638"/>
      <c r="N4877" s="638"/>
      <c r="O4877" s="57"/>
    </row>
    <row r="4878" spans="1:15">
      <c r="A4878" s="57"/>
      <c r="B4878" s="653">
        <v>47882</v>
      </c>
      <c r="C4878" s="654">
        <f t="shared" si="74"/>
        <v>9936680094</v>
      </c>
      <c r="D4878" s="57"/>
      <c r="E4878" s="57"/>
      <c r="F4878" s="657">
        <v>397989982</v>
      </c>
      <c r="G4878" s="672">
        <v>683791243</v>
      </c>
      <c r="H4878" s="646">
        <v>44579</v>
      </c>
      <c r="I4878" s="646"/>
      <c r="K4878" s="57"/>
      <c r="L4878" s="57"/>
      <c r="M4878" s="638"/>
      <c r="N4878" s="638"/>
      <c r="O4878" s="57"/>
    </row>
    <row r="4879" spans="1:15">
      <c r="A4879" s="57"/>
      <c r="B4879" s="653">
        <v>47883</v>
      </c>
      <c r="C4879" s="654">
        <f t="shared" si="74"/>
        <v>9916581216</v>
      </c>
      <c r="D4879" s="57"/>
      <c r="E4879" s="57"/>
      <c r="F4879" s="657">
        <v>377891104</v>
      </c>
      <c r="G4879" s="672">
        <v>683817562</v>
      </c>
      <c r="H4879" s="646">
        <v>50111</v>
      </c>
      <c r="I4879" s="646"/>
      <c r="K4879" s="57"/>
      <c r="L4879" s="57"/>
      <c r="M4879" s="638"/>
      <c r="N4879" s="638"/>
      <c r="O4879" s="57"/>
    </row>
    <row r="4880" spans="1:15">
      <c r="A4880" s="57"/>
      <c r="B4880" s="653">
        <v>47884</v>
      </c>
      <c r="C4880" s="654">
        <f t="shared" si="74"/>
        <v>9807600087</v>
      </c>
      <c r="D4880" s="57"/>
      <c r="E4880" s="57"/>
      <c r="F4880" s="657">
        <v>268909975</v>
      </c>
      <c r="G4880" s="672">
        <v>683846648</v>
      </c>
      <c r="H4880" s="646">
        <v>47987</v>
      </c>
      <c r="I4880" s="646"/>
      <c r="K4880" s="57"/>
      <c r="L4880" s="57"/>
      <c r="M4880" s="638"/>
      <c r="N4880" s="638"/>
      <c r="O4880" s="57"/>
    </row>
    <row r="4881" spans="1:15">
      <c r="A4881" s="57"/>
      <c r="B4881" s="653">
        <v>47885</v>
      </c>
      <c r="C4881" s="654">
        <f t="shared" si="74"/>
        <v>9968751919</v>
      </c>
      <c r="D4881" s="57"/>
      <c r="E4881" s="57"/>
      <c r="F4881" s="657">
        <v>430061807</v>
      </c>
      <c r="G4881" s="672">
        <v>684373552</v>
      </c>
      <c r="H4881" s="646">
        <v>47557</v>
      </c>
      <c r="I4881" s="646"/>
      <c r="K4881" s="57"/>
      <c r="L4881" s="57"/>
      <c r="M4881" s="638"/>
      <c r="N4881" s="638"/>
      <c r="O4881" s="57"/>
    </row>
    <row r="4882" spans="1:15">
      <c r="A4882" s="57"/>
      <c r="B4882" s="653">
        <v>47886</v>
      </c>
      <c r="C4882" s="654">
        <f t="shared" si="74"/>
        <v>10243488726</v>
      </c>
      <c r="D4882" s="57"/>
      <c r="E4882" s="57"/>
      <c r="F4882" s="657">
        <v>704798614</v>
      </c>
      <c r="G4882" s="672">
        <v>684406046</v>
      </c>
      <c r="H4882" s="646">
        <v>47731</v>
      </c>
      <c r="I4882" s="646"/>
      <c r="K4882" s="57"/>
      <c r="L4882" s="57"/>
      <c r="M4882" s="638"/>
      <c r="N4882" s="638"/>
      <c r="O4882" s="57"/>
    </row>
    <row r="4883" spans="1:15">
      <c r="A4883" s="57"/>
      <c r="B4883" s="653">
        <v>47887</v>
      </c>
      <c r="C4883" s="654">
        <f t="shared" si="74"/>
        <v>10531875392</v>
      </c>
      <c r="D4883" s="57"/>
      <c r="E4883" s="57"/>
      <c r="F4883" s="657">
        <v>993185280</v>
      </c>
      <c r="G4883" s="672">
        <v>684601432</v>
      </c>
      <c r="H4883" s="646">
        <v>46913</v>
      </c>
      <c r="I4883" s="646"/>
      <c r="K4883" s="57"/>
      <c r="L4883" s="57"/>
      <c r="M4883" s="638"/>
      <c r="N4883" s="638"/>
      <c r="O4883" s="57"/>
    </row>
    <row r="4884" spans="1:15">
      <c r="A4884" s="57"/>
      <c r="B4884" s="653">
        <v>47888</v>
      </c>
      <c r="C4884" s="654">
        <f t="shared" si="74"/>
        <v>9673526327</v>
      </c>
      <c r="D4884" s="57"/>
      <c r="E4884" s="57"/>
      <c r="F4884" s="657">
        <v>134836215</v>
      </c>
      <c r="G4884" s="672">
        <v>684708558</v>
      </c>
      <c r="H4884" s="646">
        <v>45456</v>
      </c>
      <c r="I4884" s="646"/>
      <c r="K4884" s="57"/>
      <c r="L4884" s="57"/>
      <c r="M4884" s="638"/>
      <c r="N4884" s="638"/>
      <c r="O4884" s="57"/>
    </row>
    <row r="4885" spans="1:15">
      <c r="A4885" s="57"/>
      <c r="B4885" s="653">
        <v>47889</v>
      </c>
      <c r="C4885" s="654">
        <f t="shared" si="74"/>
        <v>9949231248</v>
      </c>
      <c r="D4885" s="57"/>
      <c r="E4885" s="57"/>
      <c r="F4885" s="657">
        <v>410541136</v>
      </c>
      <c r="G4885" s="672">
        <v>684722901</v>
      </c>
      <c r="H4885" s="646">
        <v>43596</v>
      </c>
      <c r="I4885" s="646"/>
      <c r="K4885" s="57"/>
      <c r="L4885" s="57"/>
      <c r="M4885" s="638"/>
      <c r="N4885" s="638"/>
      <c r="O4885" s="57"/>
    </row>
    <row r="4886" spans="1:15">
      <c r="A4886" s="57"/>
      <c r="B4886" s="653">
        <v>47890</v>
      </c>
      <c r="C4886" s="654">
        <f t="shared" si="74"/>
        <v>9791885430</v>
      </c>
      <c r="D4886" s="57"/>
      <c r="E4886" s="57"/>
      <c r="F4886" s="657">
        <v>253195318</v>
      </c>
      <c r="G4886" s="672">
        <v>684801825</v>
      </c>
      <c r="H4886" s="646">
        <v>48316</v>
      </c>
      <c r="I4886" s="646"/>
      <c r="K4886" s="57"/>
      <c r="L4886" s="57"/>
      <c r="M4886" s="638"/>
      <c r="N4886" s="638"/>
      <c r="O4886" s="57"/>
    </row>
    <row r="4887" spans="1:15">
      <c r="A4887" s="57"/>
      <c r="B4887" s="653">
        <v>47891</v>
      </c>
      <c r="C4887" s="654">
        <f t="shared" si="74"/>
        <v>9916402969</v>
      </c>
      <c r="D4887" s="57"/>
      <c r="E4887" s="57"/>
      <c r="F4887" s="657">
        <v>377712857</v>
      </c>
      <c r="G4887" s="672">
        <v>685005235</v>
      </c>
      <c r="H4887" s="646">
        <v>44840</v>
      </c>
      <c r="I4887" s="646"/>
      <c r="K4887" s="57"/>
      <c r="L4887" s="57"/>
      <c r="M4887" s="638"/>
      <c r="N4887" s="638"/>
      <c r="O4887" s="57"/>
    </row>
    <row r="4888" spans="1:15">
      <c r="A4888" s="57"/>
      <c r="B4888" s="653">
        <v>47892</v>
      </c>
      <c r="C4888" s="654">
        <f t="shared" si="74"/>
        <v>10265610577</v>
      </c>
      <c r="D4888" s="57"/>
      <c r="E4888" s="57"/>
      <c r="F4888" s="657">
        <v>726920465</v>
      </c>
      <c r="G4888" s="672">
        <v>685055563</v>
      </c>
      <c r="H4888" s="646">
        <v>50201</v>
      </c>
      <c r="I4888" s="646"/>
      <c r="K4888" s="57"/>
      <c r="L4888" s="57"/>
      <c r="M4888" s="638"/>
      <c r="N4888" s="638"/>
      <c r="O4888" s="57"/>
    </row>
    <row r="4889" spans="1:15">
      <c r="A4889" s="57"/>
      <c r="B4889" s="653">
        <v>47893</v>
      </c>
      <c r="C4889" s="654">
        <f t="shared" si="74"/>
        <v>10075086764</v>
      </c>
      <c r="D4889" s="57"/>
      <c r="E4889" s="57"/>
      <c r="F4889" s="657">
        <v>536396652</v>
      </c>
      <c r="G4889" s="672">
        <v>685171610</v>
      </c>
      <c r="H4889" s="646">
        <v>47792</v>
      </c>
      <c r="I4889" s="646"/>
      <c r="K4889" s="57"/>
      <c r="L4889" s="57"/>
      <c r="M4889" s="638"/>
      <c r="N4889" s="638"/>
      <c r="O4889" s="57"/>
    </row>
    <row r="4890" spans="1:15">
      <c r="A4890" s="57"/>
      <c r="B4890" s="653">
        <v>47894</v>
      </c>
      <c r="C4890" s="654">
        <f t="shared" si="74"/>
        <v>9966134295</v>
      </c>
      <c r="D4890" s="57"/>
      <c r="E4890" s="57"/>
      <c r="F4890" s="657">
        <v>427444183</v>
      </c>
      <c r="G4890" s="672">
        <v>685218662</v>
      </c>
      <c r="H4890" s="646">
        <v>45803</v>
      </c>
      <c r="I4890" s="646"/>
      <c r="K4890" s="57"/>
      <c r="L4890" s="57"/>
      <c r="M4890" s="638"/>
      <c r="N4890" s="638"/>
      <c r="O4890" s="57"/>
    </row>
    <row r="4891" spans="1:15">
      <c r="A4891" s="57"/>
      <c r="B4891" s="653">
        <v>47895</v>
      </c>
      <c r="C4891" s="654">
        <f t="shared" si="74"/>
        <v>10052585817</v>
      </c>
      <c r="D4891" s="57"/>
      <c r="E4891" s="57"/>
      <c r="F4891" s="657">
        <v>513895705</v>
      </c>
      <c r="G4891" s="672">
        <v>685257870</v>
      </c>
      <c r="H4891" s="646">
        <v>46918</v>
      </c>
      <c r="I4891" s="646"/>
      <c r="K4891" s="57"/>
      <c r="L4891" s="57"/>
      <c r="M4891" s="638"/>
      <c r="N4891" s="638"/>
      <c r="O4891" s="57"/>
    </row>
    <row r="4892" spans="1:15">
      <c r="A4892" s="57"/>
      <c r="B4892" s="653">
        <v>47896</v>
      </c>
      <c r="C4892" s="654">
        <f t="shared" si="74"/>
        <v>9844190913</v>
      </c>
      <c r="D4892" s="57"/>
      <c r="E4892" s="57"/>
      <c r="F4892" s="657">
        <v>305500801</v>
      </c>
      <c r="G4892" s="672">
        <v>685451857</v>
      </c>
      <c r="H4892" s="646">
        <v>43951</v>
      </c>
      <c r="I4892" s="646"/>
      <c r="K4892" s="57"/>
      <c r="L4892" s="57"/>
      <c r="M4892" s="638"/>
      <c r="N4892" s="638"/>
      <c r="O4892" s="57"/>
    </row>
    <row r="4893" spans="1:15">
      <c r="A4893" s="57"/>
      <c r="B4893" s="653">
        <v>47897</v>
      </c>
      <c r="C4893" s="654">
        <f t="shared" si="74"/>
        <v>9866239694</v>
      </c>
      <c r="D4893" s="57"/>
      <c r="E4893" s="57"/>
      <c r="F4893" s="657">
        <v>327549582</v>
      </c>
      <c r="G4893" s="672">
        <v>685493102</v>
      </c>
      <c r="H4893" s="646">
        <v>48218</v>
      </c>
      <c r="I4893" s="646"/>
      <c r="K4893" s="57"/>
      <c r="L4893" s="57"/>
      <c r="M4893" s="638"/>
      <c r="N4893" s="638"/>
      <c r="O4893" s="57"/>
    </row>
    <row r="4894" spans="1:15">
      <c r="A4894" s="57"/>
      <c r="B4894" s="653">
        <v>47898</v>
      </c>
      <c r="C4894" s="654">
        <f t="shared" si="74"/>
        <v>9959071827</v>
      </c>
      <c r="D4894" s="57"/>
      <c r="E4894" s="57"/>
      <c r="F4894" s="657">
        <v>420381715</v>
      </c>
      <c r="G4894" s="672">
        <v>685622448</v>
      </c>
      <c r="H4894" s="646">
        <v>44658</v>
      </c>
      <c r="I4894" s="646"/>
      <c r="K4894" s="57"/>
      <c r="L4894" s="57"/>
      <c r="M4894" s="638"/>
      <c r="N4894" s="638"/>
      <c r="O4894" s="57"/>
    </row>
    <row r="4895" spans="1:15">
      <c r="A4895" s="57"/>
      <c r="B4895" s="653">
        <v>47899</v>
      </c>
      <c r="C4895" s="654">
        <f t="shared" si="74"/>
        <v>9905512657</v>
      </c>
      <c r="D4895" s="57"/>
      <c r="E4895" s="57"/>
      <c r="F4895" s="657">
        <v>366822545</v>
      </c>
      <c r="G4895" s="672">
        <v>685649621</v>
      </c>
      <c r="H4895" s="646">
        <v>46860</v>
      </c>
      <c r="I4895" s="646"/>
      <c r="K4895" s="57"/>
      <c r="L4895" s="57"/>
      <c r="M4895" s="638"/>
      <c r="N4895" s="638"/>
      <c r="O4895" s="57"/>
    </row>
    <row r="4896" spans="1:15">
      <c r="A4896" s="57"/>
      <c r="B4896" s="653">
        <v>47900</v>
      </c>
      <c r="C4896" s="654">
        <f t="shared" ref="C4896:C4959" si="75">F4896+(F$88*28679+98765)+(G$88*6587+87654)+(E$88*9537+76543)+(J$88*5713+4528)</f>
        <v>9742722862</v>
      </c>
      <c r="D4896" s="57"/>
      <c r="E4896" s="57"/>
      <c r="F4896" s="657">
        <v>204032750</v>
      </c>
      <c r="G4896" s="672">
        <v>685792621</v>
      </c>
      <c r="H4896" s="646">
        <v>46261</v>
      </c>
      <c r="I4896" s="646"/>
      <c r="K4896" s="57"/>
      <c r="L4896" s="57"/>
      <c r="M4896" s="638"/>
      <c r="N4896" s="638"/>
      <c r="O4896" s="57"/>
    </row>
    <row r="4897" spans="1:15">
      <c r="A4897" s="57"/>
      <c r="B4897" s="653">
        <v>47901</v>
      </c>
      <c r="C4897" s="654">
        <f t="shared" si="75"/>
        <v>10236454790</v>
      </c>
      <c r="D4897" s="57"/>
      <c r="E4897" s="57"/>
      <c r="F4897" s="657">
        <v>697764678</v>
      </c>
      <c r="G4897" s="672">
        <v>686035692</v>
      </c>
      <c r="H4897" s="646">
        <v>47050</v>
      </c>
      <c r="I4897" s="646"/>
      <c r="K4897" s="57"/>
      <c r="L4897" s="57"/>
      <c r="M4897" s="638"/>
      <c r="N4897" s="638"/>
      <c r="O4897" s="57"/>
    </row>
    <row r="4898" spans="1:15">
      <c r="A4898" s="57"/>
      <c r="B4898" s="653">
        <v>47902</v>
      </c>
      <c r="C4898" s="654">
        <f t="shared" si="75"/>
        <v>10317009182</v>
      </c>
      <c r="D4898" s="57"/>
      <c r="E4898" s="57"/>
      <c r="F4898" s="657">
        <v>778319070</v>
      </c>
      <c r="G4898" s="672">
        <v>686068567</v>
      </c>
      <c r="H4898" s="646">
        <v>44593</v>
      </c>
      <c r="I4898" s="646"/>
      <c r="K4898" s="57"/>
      <c r="L4898" s="57"/>
      <c r="M4898" s="638"/>
      <c r="N4898" s="638"/>
      <c r="O4898" s="57"/>
    </row>
    <row r="4899" spans="1:15">
      <c r="A4899" s="57"/>
      <c r="B4899" s="653">
        <v>47903</v>
      </c>
      <c r="C4899" s="654">
        <f t="shared" si="75"/>
        <v>10066545637</v>
      </c>
      <c r="D4899" s="57"/>
      <c r="E4899" s="57"/>
      <c r="F4899" s="657">
        <v>527855525</v>
      </c>
      <c r="G4899" s="672">
        <v>686150892</v>
      </c>
      <c r="H4899" s="646">
        <v>48750</v>
      </c>
      <c r="I4899" s="646"/>
      <c r="K4899" s="57"/>
      <c r="L4899" s="57"/>
      <c r="M4899" s="638"/>
      <c r="N4899" s="638"/>
      <c r="O4899" s="57"/>
    </row>
    <row r="4900" spans="1:15">
      <c r="A4900" s="57"/>
      <c r="B4900" s="653">
        <v>47904</v>
      </c>
      <c r="C4900" s="654">
        <f t="shared" si="75"/>
        <v>10433718030</v>
      </c>
      <c r="D4900" s="57"/>
      <c r="E4900" s="57"/>
      <c r="F4900" s="657">
        <v>895027918</v>
      </c>
      <c r="G4900" s="672">
        <v>686236123</v>
      </c>
      <c r="H4900" s="646">
        <v>49401</v>
      </c>
      <c r="I4900" s="646"/>
      <c r="K4900" s="57"/>
      <c r="L4900" s="57"/>
      <c r="M4900" s="638"/>
      <c r="N4900" s="638"/>
      <c r="O4900" s="57"/>
    </row>
    <row r="4901" spans="1:15">
      <c r="A4901" s="57"/>
      <c r="B4901" s="653">
        <v>47905</v>
      </c>
      <c r="C4901" s="654">
        <f t="shared" si="75"/>
        <v>10099493963</v>
      </c>
      <c r="D4901" s="57"/>
      <c r="E4901" s="57"/>
      <c r="F4901" s="657">
        <v>560803851</v>
      </c>
      <c r="G4901" s="672">
        <v>686461861</v>
      </c>
      <c r="H4901" s="646">
        <v>49673</v>
      </c>
      <c r="I4901" s="646"/>
      <c r="K4901" s="57"/>
      <c r="L4901" s="57"/>
      <c r="M4901" s="638"/>
      <c r="N4901" s="638"/>
      <c r="O4901" s="57"/>
    </row>
    <row r="4902" spans="1:15">
      <c r="A4902" s="57"/>
      <c r="B4902" s="653">
        <v>47906</v>
      </c>
      <c r="C4902" s="654">
        <f t="shared" si="75"/>
        <v>10082971177</v>
      </c>
      <c r="D4902" s="57"/>
      <c r="E4902" s="57"/>
      <c r="F4902" s="657">
        <v>544281065</v>
      </c>
      <c r="G4902" s="672">
        <v>686587908</v>
      </c>
      <c r="H4902" s="646">
        <v>49808</v>
      </c>
      <c r="I4902" s="646"/>
      <c r="K4902" s="57"/>
      <c r="L4902" s="57"/>
      <c r="M4902" s="638"/>
      <c r="N4902" s="638"/>
      <c r="O4902" s="57"/>
    </row>
    <row r="4903" spans="1:15">
      <c r="A4903" s="57"/>
      <c r="B4903" s="653">
        <v>47907</v>
      </c>
      <c r="C4903" s="654">
        <f t="shared" si="75"/>
        <v>10417168169</v>
      </c>
      <c r="D4903" s="57"/>
      <c r="E4903" s="57"/>
      <c r="F4903" s="657">
        <v>878478057</v>
      </c>
      <c r="G4903" s="672">
        <v>686648090</v>
      </c>
      <c r="H4903" s="646">
        <v>48030</v>
      </c>
      <c r="I4903" s="646"/>
      <c r="K4903" s="57"/>
      <c r="L4903" s="57"/>
      <c r="M4903" s="638"/>
      <c r="N4903" s="638"/>
      <c r="O4903" s="57"/>
    </row>
    <row r="4904" spans="1:15">
      <c r="A4904" s="57"/>
      <c r="B4904" s="653">
        <v>47908</v>
      </c>
      <c r="C4904" s="654">
        <f t="shared" si="75"/>
        <v>10392797645</v>
      </c>
      <c r="D4904" s="57"/>
      <c r="E4904" s="57"/>
      <c r="F4904" s="657">
        <v>854107533</v>
      </c>
      <c r="G4904" s="672">
        <v>686756876</v>
      </c>
      <c r="H4904" s="646">
        <v>45742</v>
      </c>
      <c r="I4904" s="646"/>
      <c r="K4904" s="57"/>
      <c r="L4904" s="57"/>
      <c r="M4904" s="638"/>
      <c r="N4904" s="638"/>
      <c r="O4904" s="57"/>
    </row>
    <row r="4905" spans="1:15">
      <c r="A4905" s="57"/>
      <c r="B4905" s="653">
        <v>47909</v>
      </c>
      <c r="C4905" s="654">
        <f t="shared" si="75"/>
        <v>10393969411</v>
      </c>
      <c r="D4905" s="57"/>
      <c r="E4905" s="57"/>
      <c r="F4905" s="657">
        <v>855279299</v>
      </c>
      <c r="G4905" s="672">
        <v>686918632</v>
      </c>
      <c r="H4905" s="646">
        <v>47210</v>
      </c>
      <c r="I4905" s="646"/>
      <c r="K4905" s="57"/>
      <c r="L4905" s="57"/>
      <c r="M4905" s="638"/>
      <c r="N4905" s="638"/>
      <c r="O4905" s="57"/>
    </row>
    <row r="4906" spans="1:15">
      <c r="A4906" s="57"/>
      <c r="B4906" s="653">
        <v>47910</v>
      </c>
      <c r="C4906" s="654">
        <f t="shared" si="75"/>
        <v>9759039320</v>
      </c>
      <c r="D4906" s="57"/>
      <c r="E4906" s="57"/>
      <c r="F4906" s="657">
        <v>220349208</v>
      </c>
      <c r="G4906" s="672">
        <v>687315205</v>
      </c>
      <c r="H4906" s="646">
        <v>46958</v>
      </c>
      <c r="I4906" s="646"/>
      <c r="K4906" s="57"/>
      <c r="L4906" s="57"/>
      <c r="M4906" s="638"/>
      <c r="N4906" s="638"/>
      <c r="O4906" s="57"/>
    </row>
    <row r="4907" spans="1:15">
      <c r="A4907" s="57"/>
      <c r="B4907" s="653">
        <v>47911</v>
      </c>
      <c r="C4907" s="654">
        <f t="shared" si="75"/>
        <v>10197020113</v>
      </c>
      <c r="D4907" s="57"/>
      <c r="E4907" s="57"/>
      <c r="F4907" s="657">
        <v>658330001</v>
      </c>
      <c r="G4907" s="672">
        <v>687502524</v>
      </c>
      <c r="H4907" s="646">
        <v>48308</v>
      </c>
      <c r="I4907" s="646"/>
      <c r="K4907" s="57"/>
      <c r="L4907" s="57"/>
      <c r="M4907" s="638"/>
      <c r="N4907" s="638"/>
      <c r="O4907" s="57"/>
    </row>
    <row r="4908" spans="1:15">
      <c r="A4908" s="57"/>
      <c r="B4908" s="653">
        <v>47912</v>
      </c>
      <c r="C4908" s="654">
        <f t="shared" si="75"/>
        <v>10108736712</v>
      </c>
      <c r="D4908" s="57"/>
      <c r="E4908" s="57"/>
      <c r="F4908" s="657">
        <v>570046600</v>
      </c>
      <c r="G4908" s="672">
        <v>687740904</v>
      </c>
      <c r="H4908" s="646">
        <v>45364</v>
      </c>
      <c r="I4908" s="646"/>
      <c r="K4908" s="57"/>
      <c r="L4908" s="57"/>
      <c r="M4908" s="638"/>
      <c r="N4908" s="638"/>
      <c r="O4908" s="57"/>
    </row>
    <row r="4909" spans="1:15">
      <c r="A4909" s="57"/>
      <c r="B4909" s="653">
        <v>47913</v>
      </c>
      <c r="C4909" s="654">
        <f t="shared" si="75"/>
        <v>9871574452</v>
      </c>
      <c r="D4909" s="57"/>
      <c r="E4909" s="57"/>
      <c r="F4909" s="657">
        <v>332884340</v>
      </c>
      <c r="G4909" s="672">
        <v>687809563</v>
      </c>
      <c r="H4909" s="646">
        <v>43547</v>
      </c>
      <c r="I4909" s="646"/>
      <c r="K4909" s="57"/>
      <c r="L4909" s="57"/>
      <c r="M4909" s="638"/>
      <c r="N4909" s="638"/>
      <c r="O4909" s="57"/>
    </row>
    <row r="4910" spans="1:15">
      <c r="A4910" s="57"/>
      <c r="B4910" s="653">
        <v>47914</v>
      </c>
      <c r="C4910" s="654">
        <f t="shared" si="75"/>
        <v>10522237262</v>
      </c>
      <c r="D4910" s="57"/>
      <c r="E4910" s="57"/>
      <c r="F4910" s="657">
        <v>983547150</v>
      </c>
      <c r="G4910" s="672">
        <v>688226655</v>
      </c>
      <c r="H4910" s="646">
        <v>47133</v>
      </c>
      <c r="I4910" s="646"/>
      <c r="K4910" s="57"/>
      <c r="L4910" s="57"/>
      <c r="M4910" s="638"/>
      <c r="N4910" s="638"/>
      <c r="O4910" s="57"/>
    </row>
    <row r="4911" spans="1:15">
      <c r="A4911" s="57"/>
      <c r="B4911" s="653">
        <v>47915</v>
      </c>
      <c r="C4911" s="654">
        <f t="shared" si="75"/>
        <v>10161560159</v>
      </c>
      <c r="D4911" s="57"/>
      <c r="E4911" s="57"/>
      <c r="F4911" s="657">
        <v>622870047</v>
      </c>
      <c r="G4911" s="672">
        <v>688282948</v>
      </c>
      <c r="H4911" s="646">
        <v>47488</v>
      </c>
      <c r="I4911" s="646"/>
      <c r="K4911" s="57"/>
      <c r="L4911" s="57"/>
      <c r="M4911" s="638"/>
      <c r="N4911" s="638"/>
      <c r="O4911" s="57"/>
    </row>
    <row r="4912" spans="1:15">
      <c r="A4912" s="57"/>
      <c r="B4912" s="653">
        <v>47916</v>
      </c>
      <c r="C4912" s="654">
        <f t="shared" si="75"/>
        <v>9696534643</v>
      </c>
      <c r="D4912" s="57"/>
      <c r="E4912" s="57"/>
      <c r="F4912" s="657">
        <v>157844531</v>
      </c>
      <c r="G4912" s="672">
        <v>688331226</v>
      </c>
      <c r="H4912" s="646">
        <v>45252</v>
      </c>
      <c r="I4912" s="646"/>
      <c r="K4912" s="57"/>
      <c r="L4912" s="57"/>
      <c r="M4912" s="638"/>
      <c r="N4912" s="638"/>
      <c r="O4912" s="57"/>
    </row>
    <row r="4913" spans="1:15">
      <c r="A4913" s="57"/>
      <c r="B4913" s="653">
        <v>47917</v>
      </c>
      <c r="C4913" s="654">
        <f t="shared" si="75"/>
        <v>10121651886</v>
      </c>
      <c r="D4913" s="57"/>
      <c r="E4913" s="57"/>
      <c r="F4913" s="657">
        <v>582961774</v>
      </c>
      <c r="G4913" s="672">
        <v>688364023</v>
      </c>
      <c r="H4913" s="646">
        <v>45997</v>
      </c>
      <c r="I4913" s="646"/>
      <c r="K4913" s="57"/>
      <c r="L4913" s="57"/>
      <c r="M4913" s="638"/>
      <c r="N4913" s="638"/>
      <c r="O4913" s="57"/>
    </row>
    <row r="4914" spans="1:15">
      <c r="A4914" s="57"/>
      <c r="B4914" s="653">
        <v>47918</v>
      </c>
      <c r="C4914" s="654">
        <f t="shared" si="75"/>
        <v>10427491970</v>
      </c>
      <c r="D4914" s="57"/>
      <c r="E4914" s="57"/>
      <c r="F4914" s="657">
        <v>888801858</v>
      </c>
      <c r="G4914" s="672">
        <v>688445527</v>
      </c>
      <c r="H4914" s="646">
        <v>48054</v>
      </c>
      <c r="I4914" s="646"/>
      <c r="K4914" s="57"/>
      <c r="L4914" s="57"/>
      <c r="M4914" s="638"/>
      <c r="N4914" s="638"/>
      <c r="O4914" s="57"/>
    </row>
    <row r="4915" spans="1:15">
      <c r="A4915" s="57"/>
      <c r="B4915" s="653">
        <v>47919</v>
      </c>
      <c r="C4915" s="654">
        <f t="shared" si="75"/>
        <v>9714586845</v>
      </c>
      <c r="D4915" s="57"/>
      <c r="E4915" s="57"/>
      <c r="F4915" s="657">
        <v>175896733</v>
      </c>
      <c r="G4915" s="672">
        <v>688488804</v>
      </c>
      <c r="H4915" s="646">
        <v>48004</v>
      </c>
      <c r="I4915" s="646"/>
      <c r="K4915" s="57"/>
      <c r="L4915" s="57"/>
      <c r="M4915" s="638"/>
      <c r="N4915" s="638"/>
      <c r="O4915" s="57"/>
    </row>
    <row r="4916" spans="1:15">
      <c r="A4916" s="57"/>
      <c r="B4916" s="653">
        <v>47920</v>
      </c>
      <c r="C4916" s="654">
        <f t="shared" si="75"/>
        <v>10522611617</v>
      </c>
      <c r="D4916" s="57"/>
      <c r="E4916" s="57"/>
      <c r="F4916" s="657">
        <v>983921505</v>
      </c>
      <c r="G4916" s="672">
        <v>688704707</v>
      </c>
      <c r="H4916" s="646">
        <v>45367</v>
      </c>
      <c r="I4916" s="646"/>
      <c r="K4916" s="57"/>
      <c r="L4916" s="57"/>
      <c r="M4916" s="638"/>
      <c r="N4916" s="638"/>
      <c r="O4916" s="57"/>
    </row>
    <row r="4917" spans="1:15">
      <c r="A4917" s="57"/>
      <c r="B4917" s="653">
        <v>47921</v>
      </c>
      <c r="C4917" s="654">
        <f t="shared" si="75"/>
        <v>10389737677</v>
      </c>
      <c r="D4917" s="57"/>
      <c r="E4917" s="57"/>
      <c r="F4917" s="657">
        <v>851047565</v>
      </c>
      <c r="G4917" s="672">
        <v>688818608</v>
      </c>
      <c r="H4917" s="646">
        <v>49391</v>
      </c>
      <c r="I4917" s="646"/>
      <c r="K4917" s="57"/>
      <c r="L4917" s="57"/>
      <c r="M4917" s="638"/>
      <c r="N4917" s="638"/>
      <c r="O4917" s="57"/>
    </row>
    <row r="4918" spans="1:15">
      <c r="A4918" s="57"/>
      <c r="B4918" s="653">
        <v>47922</v>
      </c>
      <c r="C4918" s="654">
        <f t="shared" si="75"/>
        <v>9920617211</v>
      </c>
      <c r="D4918" s="57"/>
      <c r="E4918" s="57"/>
      <c r="F4918" s="657">
        <v>381927099</v>
      </c>
      <c r="G4918" s="672">
        <v>688938171</v>
      </c>
      <c r="H4918" s="646">
        <v>49686</v>
      </c>
      <c r="I4918" s="646"/>
      <c r="K4918" s="57"/>
      <c r="L4918" s="57"/>
      <c r="M4918" s="638"/>
      <c r="N4918" s="638"/>
      <c r="O4918" s="57"/>
    </row>
    <row r="4919" spans="1:15">
      <c r="A4919" s="57"/>
      <c r="B4919" s="653">
        <v>47923</v>
      </c>
      <c r="C4919" s="654">
        <f t="shared" si="75"/>
        <v>10044561231</v>
      </c>
      <c r="D4919" s="57"/>
      <c r="E4919" s="57"/>
      <c r="F4919" s="657">
        <v>505871119</v>
      </c>
      <c r="G4919" s="672">
        <v>688967797</v>
      </c>
      <c r="H4919" s="646">
        <v>48120</v>
      </c>
      <c r="I4919" s="646"/>
      <c r="K4919" s="57"/>
      <c r="L4919" s="57"/>
      <c r="M4919" s="638"/>
      <c r="N4919" s="638"/>
      <c r="O4919" s="57"/>
    </row>
    <row r="4920" spans="1:15">
      <c r="A4920" s="57"/>
      <c r="B4920" s="653">
        <v>47924</v>
      </c>
      <c r="C4920" s="654">
        <f t="shared" si="75"/>
        <v>10055824895</v>
      </c>
      <c r="D4920" s="57"/>
      <c r="E4920" s="57"/>
      <c r="F4920" s="657">
        <v>517134783</v>
      </c>
      <c r="G4920" s="672">
        <v>688980865</v>
      </c>
      <c r="H4920" s="646">
        <v>44025</v>
      </c>
      <c r="I4920" s="646"/>
      <c r="K4920" s="57"/>
      <c r="L4920" s="57"/>
      <c r="M4920" s="638"/>
      <c r="N4920" s="638"/>
      <c r="O4920" s="57"/>
    </row>
    <row r="4921" spans="1:15">
      <c r="A4921" s="57"/>
      <c r="B4921" s="653">
        <v>47925</v>
      </c>
      <c r="C4921" s="654">
        <f t="shared" si="75"/>
        <v>10313494944</v>
      </c>
      <c r="D4921" s="57"/>
      <c r="E4921" s="57"/>
      <c r="F4921" s="657">
        <v>774804832</v>
      </c>
      <c r="G4921" s="672">
        <v>689174080</v>
      </c>
      <c r="H4921" s="646">
        <v>48350</v>
      </c>
      <c r="I4921" s="646"/>
      <c r="K4921" s="57"/>
      <c r="L4921" s="57"/>
      <c r="M4921" s="638"/>
      <c r="N4921" s="638"/>
      <c r="O4921" s="57"/>
    </row>
    <row r="4922" spans="1:15">
      <c r="A4922" s="57"/>
      <c r="B4922" s="653">
        <v>47926</v>
      </c>
      <c r="C4922" s="654">
        <f t="shared" si="75"/>
        <v>10399379680</v>
      </c>
      <c r="D4922" s="57"/>
      <c r="E4922" s="57"/>
      <c r="F4922" s="657">
        <v>860689568</v>
      </c>
      <c r="G4922" s="672">
        <v>689176580</v>
      </c>
      <c r="H4922" s="646">
        <v>47955</v>
      </c>
      <c r="I4922" s="646"/>
      <c r="K4922" s="57"/>
      <c r="L4922" s="57"/>
      <c r="M4922" s="638"/>
      <c r="N4922" s="638"/>
      <c r="O4922" s="57"/>
    </row>
    <row r="4923" spans="1:15">
      <c r="A4923" s="57"/>
      <c r="B4923" s="653">
        <v>47927</v>
      </c>
      <c r="C4923" s="654">
        <f t="shared" si="75"/>
        <v>9824168714</v>
      </c>
      <c r="D4923" s="57"/>
      <c r="E4923" s="57"/>
      <c r="F4923" s="657">
        <v>285478602</v>
      </c>
      <c r="G4923" s="672">
        <v>689179827</v>
      </c>
      <c r="H4923" s="646">
        <v>46298</v>
      </c>
      <c r="I4923" s="646"/>
      <c r="K4923" s="57"/>
      <c r="L4923" s="57"/>
      <c r="M4923" s="638"/>
      <c r="N4923" s="638"/>
      <c r="O4923" s="57"/>
    </row>
    <row r="4924" spans="1:15">
      <c r="A4924" s="57"/>
      <c r="B4924" s="653">
        <v>47928</v>
      </c>
      <c r="C4924" s="654">
        <f t="shared" si="75"/>
        <v>9698855373</v>
      </c>
      <c r="D4924" s="57"/>
      <c r="E4924" s="57"/>
      <c r="F4924" s="657">
        <v>160165261</v>
      </c>
      <c r="G4924" s="672">
        <v>689374219</v>
      </c>
      <c r="H4924" s="646">
        <v>46363</v>
      </c>
      <c r="I4924" s="646"/>
      <c r="K4924" s="57"/>
      <c r="L4924" s="57"/>
      <c r="M4924" s="638"/>
      <c r="N4924" s="638"/>
      <c r="O4924" s="57"/>
    </row>
    <row r="4925" spans="1:15">
      <c r="A4925" s="57"/>
      <c r="B4925" s="653">
        <v>47929</v>
      </c>
      <c r="C4925" s="654">
        <f t="shared" si="75"/>
        <v>9746257310</v>
      </c>
      <c r="D4925" s="57"/>
      <c r="E4925" s="57"/>
      <c r="F4925" s="657">
        <v>207567198</v>
      </c>
      <c r="G4925" s="672">
        <v>689613648</v>
      </c>
      <c r="H4925" s="646">
        <v>45713</v>
      </c>
      <c r="I4925" s="646"/>
      <c r="K4925" s="57"/>
      <c r="L4925" s="57"/>
      <c r="M4925" s="638"/>
      <c r="N4925" s="638"/>
      <c r="O4925" s="57"/>
    </row>
    <row r="4926" spans="1:15">
      <c r="A4926" s="57"/>
      <c r="B4926" s="653">
        <v>47930</v>
      </c>
      <c r="C4926" s="654">
        <f t="shared" si="75"/>
        <v>10146248894</v>
      </c>
      <c r="D4926" s="57"/>
      <c r="E4926" s="57"/>
      <c r="F4926" s="657">
        <v>607558782</v>
      </c>
      <c r="G4926" s="672">
        <v>689779060</v>
      </c>
      <c r="H4926" s="646">
        <v>48469</v>
      </c>
      <c r="I4926" s="646"/>
      <c r="K4926" s="57"/>
      <c r="L4926" s="57"/>
      <c r="M4926" s="638"/>
      <c r="N4926" s="638"/>
      <c r="O4926" s="57"/>
    </row>
    <row r="4927" spans="1:15">
      <c r="A4927" s="57"/>
      <c r="B4927" s="653">
        <v>47931</v>
      </c>
      <c r="C4927" s="654">
        <f t="shared" si="75"/>
        <v>10064653791</v>
      </c>
      <c r="D4927" s="57"/>
      <c r="E4927" s="57"/>
      <c r="F4927" s="657">
        <v>525963679</v>
      </c>
      <c r="G4927" s="672">
        <v>689975246</v>
      </c>
      <c r="H4927" s="646">
        <v>46550</v>
      </c>
      <c r="I4927" s="646"/>
      <c r="K4927" s="57"/>
      <c r="L4927" s="57"/>
      <c r="M4927" s="638"/>
      <c r="N4927" s="638"/>
      <c r="O4927" s="57"/>
    </row>
    <row r="4928" spans="1:15">
      <c r="A4928" s="57"/>
      <c r="B4928" s="653">
        <v>47932</v>
      </c>
      <c r="C4928" s="654">
        <f t="shared" si="75"/>
        <v>9745829220</v>
      </c>
      <c r="D4928" s="57"/>
      <c r="E4928" s="57"/>
      <c r="F4928" s="657">
        <v>207139108</v>
      </c>
      <c r="G4928" s="672">
        <v>690162472</v>
      </c>
      <c r="H4928" s="646">
        <v>46441</v>
      </c>
      <c r="I4928" s="646"/>
      <c r="K4928" s="57"/>
      <c r="L4928" s="57"/>
      <c r="M4928" s="638"/>
      <c r="N4928" s="638"/>
      <c r="O4928" s="57"/>
    </row>
    <row r="4929" spans="1:15">
      <c r="A4929" s="57"/>
      <c r="B4929" s="653">
        <v>47933</v>
      </c>
      <c r="C4929" s="654">
        <f t="shared" si="75"/>
        <v>9921350605</v>
      </c>
      <c r="D4929" s="57"/>
      <c r="E4929" s="57"/>
      <c r="F4929" s="657">
        <v>382660493</v>
      </c>
      <c r="G4929" s="672">
        <v>690582167</v>
      </c>
      <c r="H4929" s="646">
        <v>44695</v>
      </c>
      <c r="I4929" s="646"/>
      <c r="K4929" s="57"/>
      <c r="L4929" s="57"/>
      <c r="M4929" s="638"/>
      <c r="N4929" s="638"/>
      <c r="O4929" s="57"/>
    </row>
    <row r="4930" spans="1:15">
      <c r="A4930" s="57"/>
      <c r="B4930" s="653">
        <v>47934</v>
      </c>
      <c r="C4930" s="654">
        <f t="shared" si="75"/>
        <v>10276058972</v>
      </c>
      <c r="D4930" s="57"/>
      <c r="E4930" s="57"/>
      <c r="F4930" s="657">
        <v>737368860</v>
      </c>
      <c r="G4930" s="672">
        <v>690683064</v>
      </c>
      <c r="H4930" s="646">
        <v>45857</v>
      </c>
      <c r="I4930" s="646"/>
      <c r="K4930" s="57"/>
      <c r="L4930" s="57"/>
      <c r="M4930" s="638"/>
      <c r="N4930" s="638"/>
      <c r="O4930" s="57"/>
    </row>
    <row r="4931" spans="1:15">
      <c r="A4931" s="57"/>
      <c r="B4931" s="653">
        <v>47935</v>
      </c>
      <c r="C4931" s="654">
        <f t="shared" si="75"/>
        <v>9748598619</v>
      </c>
      <c r="D4931" s="57"/>
      <c r="E4931" s="57"/>
      <c r="F4931" s="657">
        <v>209908507</v>
      </c>
      <c r="G4931" s="672">
        <v>690690572</v>
      </c>
      <c r="H4931" s="646">
        <v>44924</v>
      </c>
      <c r="I4931" s="646"/>
      <c r="K4931" s="57"/>
      <c r="L4931" s="57"/>
      <c r="M4931" s="638"/>
      <c r="N4931" s="638"/>
      <c r="O4931" s="57"/>
    </row>
    <row r="4932" spans="1:15">
      <c r="A4932" s="57"/>
      <c r="B4932" s="653">
        <v>47936</v>
      </c>
      <c r="C4932" s="654">
        <f t="shared" si="75"/>
        <v>10232649871</v>
      </c>
      <c r="D4932" s="57"/>
      <c r="E4932" s="57"/>
      <c r="F4932" s="657">
        <v>693959759</v>
      </c>
      <c r="G4932" s="672">
        <v>690693314</v>
      </c>
      <c r="H4932" s="646">
        <v>47262</v>
      </c>
      <c r="I4932" s="646"/>
      <c r="K4932" s="57"/>
      <c r="L4932" s="57"/>
      <c r="M4932" s="638"/>
      <c r="N4932" s="638"/>
      <c r="O4932" s="57"/>
    </row>
    <row r="4933" spans="1:15">
      <c r="A4933" s="57"/>
      <c r="B4933" s="653">
        <v>47937</v>
      </c>
      <c r="C4933" s="654">
        <f t="shared" si="75"/>
        <v>10015313078</v>
      </c>
      <c r="D4933" s="57"/>
      <c r="E4933" s="57"/>
      <c r="F4933" s="657">
        <v>476622966</v>
      </c>
      <c r="G4933" s="672">
        <v>690864824</v>
      </c>
      <c r="H4933" s="646">
        <v>43925</v>
      </c>
      <c r="I4933" s="646"/>
      <c r="K4933" s="57"/>
      <c r="L4933" s="57"/>
      <c r="M4933" s="638"/>
      <c r="N4933" s="638"/>
      <c r="O4933" s="57"/>
    </row>
    <row r="4934" spans="1:15">
      <c r="A4934" s="57"/>
      <c r="B4934" s="653">
        <v>47938</v>
      </c>
      <c r="C4934" s="654">
        <f t="shared" si="75"/>
        <v>9737240874</v>
      </c>
      <c r="D4934" s="57"/>
      <c r="E4934" s="57"/>
      <c r="F4934" s="657">
        <v>198550762</v>
      </c>
      <c r="G4934" s="672">
        <v>690966852</v>
      </c>
      <c r="H4934" s="646">
        <v>43919</v>
      </c>
      <c r="I4934" s="646"/>
      <c r="K4934" s="57"/>
      <c r="L4934" s="57"/>
      <c r="M4934" s="638"/>
      <c r="N4934" s="638"/>
      <c r="O4934" s="57"/>
    </row>
    <row r="4935" spans="1:15">
      <c r="A4935" s="57"/>
      <c r="B4935" s="653">
        <v>47939</v>
      </c>
      <c r="C4935" s="654">
        <f t="shared" si="75"/>
        <v>9897739536</v>
      </c>
      <c r="D4935" s="57"/>
      <c r="E4935" s="57"/>
      <c r="F4935" s="657">
        <v>359049424</v>
      </c>
      <c r="G4935" s="672">
        <v>691326729</v>
      </c>
      <c r="H4935" s="646">
        <v>49656</v>
      </c>
      <c r="I4935" s="646"/>
      <c r="K4935" s="57"/>
      <c r="L4935" s="57"/>
      <c r="M4935" s="638"/>
      <c r="N4935" s="638"/>
      <c r="O4935" s="57"/>
    </row>
    <row r="4936" spans="1:15">
      <c r="A4936" s="57"/>
      <c r="B4936" s="653">
        <v>47940</v>
      </c>
      <c r="C4936" s="654">
        <f t="shared" si="75"/>
        <v>9644094313</v>
      </c>
      <c r="D4936" s="57"/>
      <c r="E4936" s="57"/>
      <c r="F4936" s="657">
        <v>105404201</v>
      </c>
      <c r="G4936" s="672">
        <v>691724306</v>
      </c>
      <c r="H4936" s="646">
        <v>46008</v>
      </c>
      <c r="I4936" s="646"/>
      <c r="K4936" s="57"/>
      <c r="L4936" s="57"/>
      <c r="M4936" s="638"/>
      <c r="N4936" s="638"/>
      <c r="O4936" s="57"/>
    </row>
    <row r="4937" spans="1:15">
      <c r="A4937" s="57"/>
      <c r="B4937" s="653">
        <v>47941</v>
      </c>
      <c r="C4937" s="654">
        <f t="shared" si="75"/>
        <v>9994261035</v>
      </c>
      <c r="D4937" s="57"/>
      <c r="E4937" s="57"/>
      <c r="F4937" s="657">
        <v>455570923</v>
      </c>
      <c r="G4937" s="672">
        <v>691727665</v>
      </c>
      <c r="H4937" s="646">
        <v>44669</v>
      </c>
      <c r="I4937" s="646"/>
      <c r="K4937" s="57"/>
      <c r="L4937" s="57"/>
      <c r="M4937" s="638"/>
      <c r="N4937" s="638"/>
      <c r="O4937" s="57"/>
    </row>
    <row r="4938" spans="1:15">
      <c r="A4938" s="57"/>
      <c r="B4938" s="653">
        <v>47942</v>
      </c>
      <c r="C4938" s="654">
        <f t="shared" si="75"/>
        <v>9713554667</v>
      </c>
      <c r="D4938" s="57"/>
      <c r="E4938" s="57"/>
      <c r="F4938" s="657">
        <v>174864555</v>
      </c>
      <c r="G4938" s="672">
        <v>691866555</v>
      </c>
      <c r="H4938" s="646">
        <v>45296</v>
      </c>
      <c r="I4938" s="646"/>
      <c r="K4938" s="57"/>
      <c r="L4938" s="57"/>
      <c r="M4938" s="638"/>
      <c r="N4938" s="638"/>
      <c r="O4938" s="57"/>
    </row>
    <row r="4939" spans="1:15">
      <c r="A4939" s="57"/>
      <c r="B4939" s="653">
        <v>47943</v>
      </c>
      <c r="C4939" s="654">
        <f t="shared" si="75"/>
        <v>9690349647</v>
      </c>
      <c r="D4939" s="57"/>
      <c r="E4939" s="57"/>
      <c r="F4939" s="657">
        <v>151659535</v>
      </c>
      <c r="G4939" s="672">
        <v>691874093</v>
      </c>
      <c r="H4939" s="646">
        <v>46314</v>
      </c>
      <c r="I4939" s="646"/>
      <c r="K4939" s="57"/>
      <c r="L4939" s="57"/>
      <c r="M4939" s="638"/>
      <c r="N4939" s="638"/>
      <c r="O4939" s="57"/>
    </row>
    <row r="4940" spans="1:15">
      <c r="A4940" s="57"/>
      <c r="B4940" s="653">
        <v>47944</v>
      </c>
      <c r="C4940" s="654">
        <f t="shared" si="75"/>
        <v>9995832251</v>
      </c>
      <c r="D4940" s="57"/>
      <c r="E4940" s="57"/>
      <c r="F4940" s="657">
        <v>457142139</v>
      </c>
      <c r="G4940" s="672">
        <v>692009191</v>
      </c>
      <c r="H4940" s="646">
        <v>44131</v>
      </c>
      <c r="I4940" s="646"/>
      <c r="K4940" s="57"/>
      <c r="L4940" s="57"/>
      <c r="M4940" s="638"/>
      <c r="N4940" s="638"/>
      <c r="O4940" s="57"/>
    </row>
    <row r="4941" spans="1:15">
      <c r="A4941" s="57"/>
      <c r="B4941" s="653">
        <v>47945</v>
      </c>
      <c r="C4941" s="654">
        <f t="shared" si="75"/>
        <v>9763745347</v>
      </c>
      <c r="D4941" s="57"/>
      <c r="E4941" s="57"/>
      <c r="F4941" s="657">
        <v>225055235</v>
      </c>
      <c r="G4941" s="672">
        <v>692051657</v>
      </c>
      <c r="H4941" s="646">
        <v>47592</v>
      </c>
      <c r="I4941" s="646"/>
      <c r="K4941" s="57"/>
      <c r="L4941" s="57"/>
      <c r="M4941" s="638"/>
      <c r="N4941" s="638"/>
      <c r="O4941" s="57"/>
    </row>
    <row r="4942" spans="1:15">
      <c r="A4942" s="57"/>
      <c r="B4942" s="653">
        <v>47946</v>
      </c>
      <c r="C4942" s="654">
        <f t="shared" si="75"/>
        <v>10358414218</v>
      </c>
      <c r="D4942" s="57"/>
      <c r="E4942" s="57"/>
      <c r="F4942" s="657">
        <v>819724106</v>
      </c>
      <c r="G4942" s="672">
        <v>692085869</v>
      </c>
      <c r="H4942" s="646">
        <v>45781</v>
      </c>
      <c r="I4942" s="646"/>
      <c r="K4942" s="57"/>
      <c r="L4942" s="57"/>
      <c r="M4942" s="638"/>
      <c r="N4942" s="638"/>
      <c r="O4942" s="57"/>
    </row>
    <row r="4943" spans="1:15">
      <c r="A4943" s="57"/>
      <c r="B4943" s="653">
        <v>47947</v>
      </c>
      <c r="C4943" s="654">
        <f t="shared" si="75"/>
        <v>9667647162</v>
      </c>
      <c r="D4943" s="57"/>
      <c r="E4943" s="57"/>
      <c r="F4943" s="657">
        <v>128957050</v>
      </c>
      <c r="G4943" s="672">
        <v>692242826</v>
      </c>
      <c r="H4943" s="646">
        <v>44194</v>
      </c>
      <c r="I4943" s="646"/>
      <c r="K4943" s="57"/>
      <c r="L4943" s="57"/>
      <c r="M4943" s="638"/>
      <c r="N4943" s="638"/>
      <c r="O4943" s="57"/>
    </row>
    <row r="4944" spans="1:15">
      <c r="A4944" s="57"/>
      <c r="B4944" s="653">
        <v>47948</v>
      </c>
      <c r="C4944" s="654">
        <f t="shared" si="75"/>
        <v>10271233687</v>
      </c>
      <c r="D4944" s="57"/>
      <c r="E4944" s="57"/>
      <c r="F4944" s="657">
        <v>732543575</v>
      </c>
      <c r="G4944" s="672">
        <v>692304950</v>
      </c>
      <c r="H4944" s="646">
        <v>43865</v>
      </c>
      <c r="I4944" s="646"/>
      <c r="K4944" s="57"/>
      <c r="L4944" s="57"/>
      <c r="M4944" s="638"/>
      <c r="N4944" s="638"/>
      <c r="O4944" s="57"/>
    </row>
    <row r="4945" spans="1:15">
      <c r="A4945" s="57"/>
      <c r="B4945" s="653">
        <v>47949</v>
      </c>
      <c r="C4945" s="654">
        <f t="shared" si="75"/>
        <v>9736483459</v>
      </c>
      <c r="D4945" s="57"/>
      <c r="E4945" s="57"/>
      <c r="F4945" s="657">
        <v>197793347</v>
      </c>
      <c r="G4945" s="672">
        <v>692406650</v>
      </c>
      <c r="H4945" s="646">
        <v>45109</v>
      </c>
      <c r="I4945" s="646"/>
      <c r="K4945" s="57"/>
      <c r="L4945" s="57"/>
      <c r="M4945" s="638"/>
      <c r="N4945" s="638"/>
      <c r="O4945" s="57"/>
    </row>
    <row r="4946" spans="1:15">
      <c r="A4946" s="57"/>
      <c r="B4946" s="653">
        <v>47950</v>
      </c>
      <c r="C4946" s="654">
        <f t="shared" si="75"/>
        <v>9911091996</v>
      </c>
      <c r="D4946" s="57"/>
      <c r="E4946" s="57"/>
      <c r="F4946" s="657">
        <v>372401884</v>
      </c>
      <c r="G4946" s="672">
        <v>692689541</v>
      </c>
      <c r="H4946" s="646">
        <v>49966</v>
      </c>
      <c r="I4946" s="646"/>
      <c r="K4946" s="57"/>
      <c r="L4946" s="57"/>
      <c r="M4946" s="638"/>
      <c r="N4946" s="638"/>
      <c r="O4946" s="57"/>
    </row>
    <row r="4947" spans="1:15">
      <c r="A4947" s="57"/>
      <c r="B4947" s="653">
        <v>47951</v>
      </c>
      <c r="C4947" s="654">
        <f t="shared" si="75"/>
        <v>10110780265</v>
      </c>
      <c r="D4947" s="57"/>
      <c r="E4947" s="57"/>
      <c r="F4947" s="657">
        <v>572090153</v>
      </c>
      <c r="G4947" s="672">
        <v>692795083</v>
      </c>
      <c r="H4947" s="646">
        <v>48670</v>
      </c>
      <c r="I4947" s="646"/>
      <c r="K4947" s="57"/>
      <c r="L4947" s="57"/>
      <c r="M4947" s="638"/>
      <c r="N4947" s="638"/>
      <c r="O4947" s="57"/>
    </row>
    <row r="4948" spans="1:15">
      <c r="A4948" s="57"/>
      <c r="B4948" s="653">
        <v>47952</v>
      </c>
      <c r="C4948" s="654">
        <f t="shared" si="75"/>
        <v>10042003645</v>
      </c>
      <c r="D4948" s="57"/>
      <c r="E4948" s="57"/>
      <c r="F4948" s="657">
        <v>503313533</v>
      </c>
      <c r="G4948" s="672">
        <v>692838260</v>
      </c>
      <c r="H4948" s="646">
        <v>49060</v>
      </c>
      <c r="I4948" s="646"/>
      <c r="K4948" s="57"/>
      <c r="L4948" s="57"/>
      <c r="M4948" s="638"/>
      <c r="N4948" s="638"/>
      <c r="O4948" s="57"/>
    </row>
    <row r="4949" spans="1:15">
      <c r="A4949" s="57"/>
      <c r="B4949" s="653">
        <v>47953</v>
      </c>
      <c r="C4949" s="654">
        <f t="shared" si="75"/>
        <v>10183647071</v>
      </c>
      <c r="D4949" s="57"/>
      <c r="E4949" s="57"/>
      <c r="F4949" s="657">
        <v>644956959</v>
      </c>
      <c r="G4949" s="672">
        <v>692883937</v>
      </c>
      <c r="H4949" s="646">
        <v>48512</v>
      </c>
      <c r="I4949" s="646"/>
      <c r="K4949" s="57"/>
      <c r="L4949" s="57"/>
      <c r="M4949" s="638"/>
      <c r="N4949" s="638"/>
      <c r="O4949" s="57"/>
    </row>
    <row r="4950" spans="1:15">
      <c r="A4950" s="57"/>
      <c r="B4950" s="653">
        <v>47954</v>
      </c>
      <c r="C4950" s="654">
        <f t="shared" si="75"/>
        <v>10121757821</v>
      </c>
      <c r="D4950" s="57"/>
      <c r="E4950" s="57"/>
      <c r="F4950" s="657">
        <v>583067709</v>
      </c>
      <c r="G4950" s="672">
        <v>693299722</v>
      </c>
      <c r="H4950" s="646">
        <v>49636</v>
      </c>
      <c r="I4950" s="646"/>
      <c r="K4950" s="57"/>
      <c r="L4950" s="57"/>
      <c r="M4950" s="638"/>
      <c r="N4950" s="638"/>
      <c r="O4950" s="57"/>
    </row>
    <row r="4951" spans="1:15">
      <c r="A4951" s="57"/>
      <c r="B4951" s="653">
        <v>47955</v>
      </c>
      <c r="C4951" s="654">
        <f t="shared" si="75"/>
        <v>10227866692</v>
      </c>
      <c r="D4951" s="57"/>
      <c r="E4951" s="57"/>
      <c r="F4951" s="657">
        <v>689176580</v>
      </c>
      <c r="G4951" s="672">
        <v>693416857</v>
      </c>
      <c r="H4951" s="646">
        <v>47436</v>
      </c>
      <c r="I4951" s="646"/>
      <c r="K4951" s="57"/>
      <c r="L4951" s="57"/>
      <c r="M4951" s="638"/>
      <c r="N4951" s="638"/>
      <c r="O4951" s="57"/>
    </row>
    <row r="4952" spans="1:15">
      <c r="A4952" s="57"/>
      <c r="B4952" s="653">
        <v>47956</v>
      </c>
      <c r="C4952" s="654">
        <f t="shared" si="75"/>
        <v>9664915770</v>
      </c>
      <c r="D4952" s="57"/>
      <c r="E4952" s="57"/>
      <c r="F4952" s="657">
        <v>126225658</v>
      </c>
      <c r="G4952" s="672">
        <v>693555118</v>
      </c>
      <c r="H4952" s="646">
        <v>49145</v>
      </c>
      <c r="I4952" s="646"/>
      <c r="K4952" s="57"/>
      <c r="L4952" s="57"/>
      <c r="M4952" s="638"/>
      <c r="N4952" s="638"/>
      <c r="O4952" s="57"/>
    </row>
    <row r="4953" spans="1:15">
      <c r="A4953" s="57"/>
      <c r="B4953" s="653">
        <v>47957</v>
      </c>
      <c r="C4953" s="654">
        <f t="shared" si="75"/>
        <v>9883573257</v>
      </c>
      <c r="D4953" s="57"/>
      <c r="E4953" s="57"/>
      <c r="F4953" s="657">
        <v>344883145</v>
      </c>
      <c r="G4953" s="672">
        <v>693647999</v>
      </c>
      <c r="H4953" s="646">
        <v>45229</v>
      </c>
      <c r="I4953" s="646"/>
      <c r="K4953" s="57"/>
      <c r="L4953" s="57"/>
      <c r="M4953" s="638"/>
      <c r="N4953" s="638"/>
      <c r="O4953" s="57"/>
    </row>
    <row r="4954" spans="1:15">
      <c r="A4954" s="57"/>
      <c r="B4954" s="653">
        <v>47958</v>
      </c>
      <c r="C4954" s="654">
        <f t="shared" si="75"/>
        <v>9918547637</v>
      </c>
      <c r="D4954" s="57"/>
      <c r="E4954" s="57"/>
      <c r="F4954" s="657">
        <v>379857525</v>
      </c>
      <c r="G4954" s="672">
        <v>693707179</v>
      </c>
      <c r="H4954" s="646">
        <v>44660</v>
      </c>
      <c r="I4954" s="646"/>
      <c r="K4954" s="57"/>
      <c r="L4954" s="57"/>
      <c r="M4954" s="638"/>
      <c r="N4954" s="638"/>
      <c r="O4954" s="57"/>
    </row>
    <row r="4955" spans="1:15">
      <c r="A4955" s="57"/>
      <c r="B4955" s="653">
        <v>47959</v>
      </c>
      <c r="C4955" s="654">
        <f t="shared" si="75"/>
        <v>10329490731</v>
      </c>
      <c r="D4955" s="57"/>
      <c r="E4955" s="57"/>
      <c r="F4955" s="657">
        <v>790800619</v>
      </c>
      <c r="G4955" s="672">
        <v>693761655</v>
      </c>
      <c r="H4955" s="646">
        <v>47486</v>
      </c>
      <c r="I4955" s="646"/>
      <c r="K4955" s="57"/>
      <c r="L4955" s="57"/>
      <c r="M4955" s="638"/>
      <c r="N4955" s="638"/>
      <c r="O4955" s="57"/>
    </row>
    <row r="4956" spans="1:15">
      <c r="A4956" s="57"/>
      <c r="B4956" s="653">
        <v>47960</v>
      </c>
      <c r="C4956" s="654">
        <f t="shared" si="75"/>
        <v>10305263091</v>
      </c>
      <c r="D4956" s="57"/>
      <c r="E4956" s="57"/>
      <c r="F4956" s="657">
        <v>766572979</v>
      </c>
      <c r="G4956" s="672">
        <v>693819829</v>
      </c>
      <c r="H4956" s="646">
        <v>49091</v>
      </c>
      <c r="I4956" s="646"/>
      <c r="K4956" s="57"/>
      <c r="L4956" s="57"/>
      <c r="M4956" s="638"/>
      <c r="N4956" s="638"/>
      <c r="O4956" s="57"/>
    </row>
    <row r="4957" spans="1:15">
      <c r="A4957" s="57"/>
      <c r="B4957" s="653">
        <v>47961</v>
      </c>
      <c r="C4957" s="654">
        <f t="shared" si="75"/>
        <v>10147151262</v>
      </c>
      <c r="D4957" s="57"/>
      <c r="E4957" s="57"/>
      <c r="F4957" s="657">
        <v>608461150</v>
      </c>
      <c r="G4957" s="672">
        <v>693959759</v>
      </c>
      <c r="H4957" s="646">
        <v>47936</v>
      </c>
      <c r="I4957" s="646"/>
      <c r="K4957" s="57"/>
      <c r="L4957" s="57"/>
      <c r="M4957" s="638"/>
      <c r="N4957" s="638"/>
      <c r="O4957" s="57"/>
    </row>
    <row r="4958" spans="1:15">
      <c r="A4958" s="57"/>
      <c r="B4958" s="653">
        <v>47962</v>
      </c>
      <c r="C4958" s="654">
        <f t="shared" si="75"/>
        <v>10412604660</v>
      </c>
      <c r="D4958" s="57"/>
      <c r="E4958" s="57"/>
      <c r="F4958" s="657">
        <v>873914548</v>
      </c>
      <c r="G4958" s="672">
        <v>693976592</v>
      </c>
      <c r="H4958" s="646">
        <v>45605</v>
      </c>
      <c r="I4958" s="646"/>
      <c r="K4958" s="57"/>
      <c r="L4958" s="57"/>
      <c r="M4958" s="638"/>
      <c r="N4958" s="638"/>
      <c r="O4958" s="57"/>
    </row>
    <row r="4959" spans="1:15">
      <c r="A4959" s="57"/>
      <c r="B4959" s="653">
        <v>47963</v>
      </c>
      <c r="C4959" s="654">
        <f t="shared" si="75"/>
        <v>10099076022</v>
      </c>
      <c r="D4959" s="57"/>
      <c r="E4959" s="57"/>
      <c r="F4959" s="657">
        <v>560385910</v>
      </c>
      <c r="G4959" s="672">
        <v>694009159</v>
      </c>
      <c r="H4959" s="646">
        <v>48959</v>
      </c>
      <c r="I4959" s="646"/>
      <c r="K4959" s="57"/>
      <c r="L4959" s="57"/>
      <c r="M4959" s="638"/>
      <c r="N4959" s="638"/>
      <c r="O4959" s="57"/>
    </row>
    <row r="4960" spans="1:15">
      <c r="A4960" s="57"/>
      <c r="B4960" s="653">
        <v>47964</v>
      </c>
      <c r="C4960" s="654">
        <f t="shared" ref="C4960:C5023" si="76">F4960+(F$88*28679+98765)+(G$88*6587+87654)+(E$88*9537+76543)+(J$88*5713+4528)</f>
        <v>10474760882</v>
      </c>
      <c r="D4960" s="57"/>
      <c r="E4960" s="57"/>
      <c r="F4960" s="657">
        <v>936070770</v>
      </c>
      <c r="G4960" s="672">
        <v>694224650</v>
      </c>
      <c r="H4960" s="646">
        <v>48763</v>
      </c>
      <c r="I4960" s="646"/>
      <c r="K4960" s="57"/>
      <c r="L4960" s="57"/>
      <c r="M4960" s="638"/>
      <c r="N4960" s="638"/>
      <c r="O4960" s="57"/>
    </row>
    <row r="4961" spans="1:15">
      <c r="A4961" s="57"/>
      <c r="B4961" s="653">
        <v>47965</v>
      </c>
      <c r="C4961" s="654">
        <f t="shared" si="76"/>
        <v>9929747632</v>
      </c>
      <c r="D4961" s="57"/>
      <c r="E4961" s="57"/>
      <c r="F4961" s="657">
        <v>391057520</v>
      </c>
      <c r="G4961" s="672">
        <v>694271927</v>
      </c>
      <c r="H4961" s="646">
        <v>45626</v>
      </c>
      <c r="I4961" s="646"/>
      <c r="K4961" s="57"/>
      <c r="L4961" s="57"/>
      <c r="M4961" s="638"/>
      <c r="N4961" s="638"/>
      <c r="O4961" s="57"/>
    </row>
    <row r="4962" spans="1:15">
      <c r="A4962" s="57"/>
      <c r="B4962" s="653">
        <v>47966</v>
      </c>
      <c r="C4962" s="654">
        <f t="shared" si="76"/>
        <v>10507758140</v>
      </c>
      <c r="D4962" s="57"/>
      <c r="E4962" s="57"/>
      <c r="F4962" s="657">
        <v>969068028</v>
      </c>
      <c r="G4962" s="672">
        <v>694349190</v>
      </c>
      <c r="H4962" s="646">
        <v>43074</v>
      </c>
      <c r="I4962" s="646"/>
      <c r="K4962" s="57"/>
      <c r="L4962" s="57"/>
      <c r="M4962" s="638"/>
      <c r="N4962" s="638"/>
      <c r="O4962" s="57"/>
    </row>
    <row r="4963" spans="1:15">
      <c r="A4963" s="57"/>
      <c r="B4963" s="653">
        <v>47967</v>
      </c>
      <c r="C4963" s="654">
        <f t="shared" si="76"/>
        <v>10396365322</v>
      </c>
      <c r="D4963" s="57"/>
      <c r="E4963" s="57"/>
      <c r="F4963" s="657">
        <v>857675210</v>
      </c>
      <c r="G4963" s="672">
        <v>694503456</v>
      </c>
      <c r="H4963" s="646">
        <v>49112</v>
      </c>
      <c r="I4963" s="646"/>
      <c r="K4963" s="57"/>
      <c r="L4963" s="57"/>
      <c r="M4963" s="638"/>
      <c r="N4963" s="638"/>
      <c r="O4963" s="57"/>
    </row>
    <row r="4964" spans="1:15">
      <c r="A4964" s="57"/>
      <c r="B4964" s="653">
        <v>47968</v>
      </c>
      <c r="C4964" s="654">
        <f t="shared" si="76"/>
        <v>10249008055</v>
      </c>
      <c r="D4964" s="57"/>
      <c r="E4964" s="57"/>
      <c r="F4964" s="657">
        <v>710317943</v>
      </c>
      <c r="G4964" s="672">
        <v>694576923</v>
      </c>
      <c r="H4964" s="646">
        <v>47629</v>
      </c>
      <c r="I4964" s="646"/>
      <c r="K4964" s="57"/>
      <c r="L4964" s="57"/>
      <c r="M4964" s="638"/>
      <c r="N4964" s="638"/>
      <c r="O4964" s="57"/>
    </row>
    <row r="4965" spans="1:15">
      <c r="A4965" s="57"/>
      <c r="B4965" s="653">
        <v>47969</v>
      </c>
      <c r="C4965" s="654">
        <f t="shared" si="76"/>
        <v>9676876461</v>
      </c>
      <c r="D4965" s="57"/>
      <c r="E4965" s="57"/>
      <c r="F4965" s="657">
        <v>138186349</v>
      </c>
      <c r="G4965" s="672">
        <v>694581035</v>
      </c>
      <c r="H4965" s="646">
        <v>44778</v>
      </c>
      <c r="I4965" s="646"/>
      <c r="K4965" s="57"/>
      <c r="L4965" s="57"/>
      <c r="M4965" s="638"/>
      <c r="N4965" s="638"/>
      <c r="O4965" s="57"/>
    </row>
    <row r="4966" spans="1:15">
      <c r="A4966" s="57"/>
      <c r="B4966" s="653">
        <v>47970</v>
      </c>
      <c r="C4966" s="654">
        <f t="shared" si="76"/>
        <v>10477479761</v>
      </c>
      <c r="D4966" s="57"/>
      <c r="E4966" s="57"/>
      <c r="F4966" s="657">
        <v>938789649</v>
      </c>
      <c r="G4966" s="672">
        <v>694670007</v>
      </c>
      <c r="H4966" s="646">
        <v>47013</v>
      </c>
      <c r="I4966" s="646"/>
      <c r="K4966" s="57"/>
      <c r="L4966" s="57"/>
      <c r="M4966" s="638"/>
      <c r="N4966" s="638"/>
      <c r="O4966" s="57"/>
    </row>
    <row r="4967" spans="1:15">
      <c r="A4967" s="57"/>
      <c r="B4967" s="653">
        <v>47971</v>
      </c>
      <c r="C4967" s="654">
        <f t="shared" si="76"/>
        <v>9971167968</v>
      </c>
      <c r="D4967" s="57"/>
      <c r="E4967" s="57"/>
      <c r="F4967" s="657">
        <v>432477856</v>
      </c>
      <c r="G4967" s="672">
        <v>695063181</v>
      </c>
      <c r="H4967" s="646">
        <v>47290</v>
      </c>
      <c r="I4967" s="646"/>
      <c r="K4967" s="57"/>
      <c r="L4967" s="57"/>
      <c r="M4967" s="638"/>
      <c r="N4967" s="638"/>
      <c r="O4967" s="57"/>
    </row>
    <row r="4968" spans="1:15">
      <c r="A4968" s="57"/>
      <c r="B4968" s="653">
        <v>47972</v>
      </c>
      <c r="C4968" s="654">
        <f t="shared" si="76"/>
        <v>9897997955</v>
      </c>
      <c r="D4968" s="57"/>
      <c r="E4968" s="57"/>
      <c r="F4968" s="657">
        <v>359307843</v>
      </c>
      <c r="G4968" s="672">
        <v>695158349</v>
      </c>
      <c r="H4968" s="646">
        <v>44768</v>
      </c>
      <c r="I4968" s="646"/>
      <c r="K4968" s="57"/>
      <c r="L4968" s="57"/>
      <c r="M4968" s="638"/>
      <c r="N4968" s="638"/>
      <c r="O4968" s="57"/>
    </row>
    <row r="4969" spans="1:15">
      <c r="A4969" s="57"/>
      <c r="B4969" s="653">
        <v>47973</v>
      </c>
      <c r="C4969" s="654">
        <f t="shared" si="76"/>
        <v>9728792808</v>
      </c>
      <c r="D4969" s="57"/>
      <c r="E4969" s="57"/>
      <c r="F4969" s="657">
        <v>190102696</v>
      </c>
      <c r="G4969" s="672">
        <v>695416291</v>
      </c>
      <c r="H4969" s="646">
        <v>46254</v>
      </c>
      <c r="I4969" s="646"/>
      <c r="K4969" s="57"/>
      <c r="L4969" s="57"/>
      <c r="M4969" s="638"/>
      <c r="N4969" s="638"/>
      <c r="O4969" s="57"/>
    </row>
    <row r="4970" spans="1:15">
      <c r="A4970" s="57"/>
      <c r="B4970" s="653">
        <v>47974</v>
      </c>
      <c r="C4970" s="654">
        <f t="shared" si="76"/>
        <v>9685738740</v>
      </c>
      <c r="D4970" s="57"/>
      <c r="E4970" s="57"/>
      <c r="F4970" s="657">
        <v>147048628</v>
      </c>
      <c r="G4970" s="672">
        <v>695684955</v>
      </c>
      <c r="H4970" s="646">
        <v>48742</v>
      </c>
      <c r="I4970" s="646"/>
      <c r="K4970" s="57"/>
      <c r="L4970" s="57"/>
      <c r="M4970" s="638"/>
      <c r="N4970" s="638"/>
      <c r="O4970" s="57"/>
    </row>
    <row r="4971" spans="1:15">
      <c r="A4971" s="57"/>
      <c r="B4971" s="653">
        <v>47975</v>
      </c>
      <c r="C4971" s="654">
        <f t="shared" si="76"/>
        <v>10189559713</v>
      </c>
      <c r="D4971" s="57"/>
      <c r="E4971" s="57"/>
      <c r="F4971" s="657">
        <v>650869601</v>
      </c>
      <c r="G4971" s="672">
        <v>695821555</v>
      </c>
      <c r="H4971" s="646">
        <v>44883</v>
      </c>
      <c r="I4971" s="646"/>
      <c r="K4971" s="57"/>
      <c r="L4971" s="57"/>
      <c r="M4971" s="638"/>
      <c r="N4971" s="638"/>
      <c r="O4971" s="57"/>
    </row>
    <row r="4972" spans="1:15">
      <c r="A4972" s="57"/>
      <c r="B4972" s="653">
        <v>47976</v>
      </c>
      <c r="C4972" s="654">
        <f t="shared" si="76"/>
        <v>10447528851</v>
      </c>
      <c r="D4972" s="57"/>
      <c r="E4972" s="57"/>
      <c r="F4972" s="657">
        <v>908838739</v>
      </c>
      <c r="G4972" s="672">
        <v>695975493</v>
      </c>
      <c r="H4972" s="646">
        <v>43560</v>
      </c>
      <c r="I4972" s="646"/>
      <c r="K4972" s="57"/>
      <c r="L4972" s="57"/>
      <c r="M4972" s="638"/>
      <c r="N4972" s="638"/>
      <c r="O4972" s="57"/>
    </row>
    <row r="4973" spans="1:15">
      <c r="A4973" s="57"/>
      <c r="B4973" s="653">
        <v>47977</v>
      </c>
      <c r="C4973" s="654">
        <f t="shared" si="76"/>
        <v>10131161683</v>
      </c>
      <c r="D4973" s="57"/>
      <c r="E4973" s="57"/>
      <c r="F4973" s="657">
        <v>592471571</v>
      </c>
      <c r="G4973" s="672">
        <v>696343227</v>
      </c>
      <c r="H4973" s="646">
        <v>43657</v>
      </c>
      <c r="I4973" s="646"/>
      <c r="K4973" s="57"/>
      <c r="L4973" s="57"/>
      <c r="M4973" s="638"/>
      <c r="N4973" s="638"/>
      <c r="O4973" s="57"/>
    </row>
    <row r="4974" spans="1:15">
      <c r="A4974" s="57"/>
      <c r="B4974" s="653">
        <v>47978</v>
      </c>
      <c r="C4974" s="654">
        <f t="shared" si="76"/>
        <v>9749573014</v>
      </c>
      <c r="D4974" s="57"/>
      <c r="E4974" s="57"/>
      <c r="F4974" s="657">
        <v>210882902</v>
      </c>
      <c r="G4974" s="672">
        <v>696438829</v>
      </c>
      <c r="H4974" s="646">
        <v>49377</v>
      </c>
      <c r="I4974" s="646"/>
      <c r="K4974" s="57"/>
      <c r="L4974" s="57"/>
      <c r="M4974" s="638"/>
      <c r="N4974" s="638"/>
      <c r="O4974" s="57"/>
    </row>
    <row r="4975" spans="1:15">
      <c r="A4975" s="57"/>
      <c r="B4975" s="653">
        <v>47979</v>
      </c>
      <c r="C4975" s="654">
        <f t="shared" si="76"/>
        <v>10335706917</v>
      </c>
      <c r="D4975" s="57"/>
      <c r="E4975" s="57"/>
      <c r="F4975" s="657">
        <v>797016805</v>
      </c>
      <c r="G4975" s="672">
        <v>696604656</v>
      </c>
      <c r="H4975" s="646">
        <v>50315</v>
      </c>
      <c r="I4975" s="646"/>
      <c r="K4975" s="57"/>
      <c r="L4975" s="57"/>
      <c r="M4975" s="638"/>
      <c r="N4975" s="638"/>
      <c r="O4975" s="57"/>
    </row>
    <row r="4976" spans="1:15">
      <c r="A4976" s="57"/>
      <c r="B4976" s="653">
        <v>47980</v>
      </c>
      <c r="C4976" s="654">
        <f t="shared" si="76"/>
        <v>9785066420</v>
      </c>
      <c r="D4976" s="57"/>
      <c r="E4976" s="57"/>
      <c r="F4976" s="657">
        <v>246376308</v>
      </c>
      <c r="G4976" s="672">
        <v>696614470</v>
      </c>
      <c r="H4976" s="646">
        <v>45642</v>
      </c>
      <c r="I4976" s="646"/>
      <c r="K4976" s="57"/>
      <c r="L4976" s="57"/>
      <c r="M4976" s="638"/>
      <c r="N4976" s="638"/>
      <c r="O4976" s="57"/>
    </row>
    <row r="4977" spans="1:15">
      <c r="A4977" s="57"/>
      <c r="B4977" s="653">
        <v>47981</v>
      </c>
      <c r="C4977" s="654">
        <f t="shared" si="76"/>
        <v>9658107103</v>
      </c>
      <c r="D4977" s="57"/>
      <c r="E4977" s="57"/>
      <c r="F4977" s="657">
        <v>119416991</v>
      </c>
      <c r="G4977" s="672">
        <v>696732458</v>
      </c>
      <c r="H4977" s="646">
        <v>50360</v>
      </c>
      <c r="I4977" s="646"/>
      <c r="K4977" s="57"/>
      <c r="L4977" s="57"/>
      <c r="M4977" s="638"/>
      <c r="N4977" s="638"/>
      <c r="O4977" s="57"/>
    </row>
    <row r="4978" spans="1:15">
      <c r="A4978" s="57"/>
      <c r="B4978" s="653">
        <v>47982</v>
      </c>
      <c r="C4978" s="654">
        <f t="shared" si="76"/>
        <v>9836187226</v>
      </c>
      <c r="D4978" s="57"/>
      <c r="E4978" s="57"/>
      <c r="F4978" s="657">
        <v>297497114</v>
      </c>
      <c r="G4978" s="672">
        <v>696903227</v>
      </c>
      <c r="H4978" s="646">
        <v>46289</v>
      </c>
      <c r="I4978" s="646"/>
      <c r="K4978" s="57"/>
      <c r="L4978" s="57"/>
      <c r="M4978" s="638"/>
      <c r="N4978" s="638"/>
      <c r="O4978" s="57"/>
    </row>
    <row r="4979" spans="1:15">
      <c r="A4979" s="57"/>
      <c r="B4979" s="653">
        <v>47983</v>
      </c>
      <c r="C4979" s="654">
        <f t="shared" si="76"/>
        <v>10145621074</v>
      </c>
      <c r="D4979" s="57"/>
      <c r="E4979" s="57"/>
      <c r="F4979" s="657">
        <v>606930962</v>
      </c>
      <c r="G4979" s="672">
        <v>697285848</v>
      </c>
      <c r="H4979" s="646">
        <v>47341</v>
      </c>
      <c r="I4979" s="646"/>
      <c r="K4979" s="57"/>
      <c r="L4979" s="57"/>
      <c r="M4979" s="638"/>
      <c r="N4979" s="638"/>
      <c r="O4979" s="57"/>
    </row>
    <row r="4980" spans="1:15">
      <c r="A4980" s="57"/>
      <c r="B4980" s="653">
        <v>47984</v>
      </c>
      <c r="C4980" s="654">
        <f t="shared" si="76"/>
        <v>10465671797</v>
      </c>
      <c r="D4980" s="57"/>
      <c r="E4980" s="57"/>
      <c r="F4980" s="657">
        <v>926981685</v>
      </c>
      <c r="G4980" s="672">
        <v>697451680</v>
      </c>
      <c r="H4980" s="646">
        <v>44559</v>
      </c>
      <c r="I4980" s="646"/>
      <c r="K4980" s="57"/>
      <c r="L4980" s="57"/>
      <c r="M4980" s="638"/>
      <c r="N4980" s="638"/>
      <c r="O4980" s="57"/>
    </row>
    <row r="4981" spans="1:15">
      <c r="A4981" s="57"/>
      <c r="B4981" s="653">
        <v>47985</v>
      </c>
      <c r="C4981" s="654">
        <f t="shared" si="76"/>
        <v>9942659644</v>
      </c>
      <c r="D4981" s="57"/>
      <c r="E4981" s="57"/>
      <c r="F4981" s="657">
        <v>403969532</v>
      </c>
      <c r="G4981" s="672">
        <v>697463601</v>
      </c>
      <c r="H4981" s="646">
        <v>48076</v>
      </c>
      <c r="I4981" s="646"/>
      <c r="K4981" s="57"/>
      <c r="L4981" s="57"/>
      <c r="M4981" s="638"/>
      <c r="N4981" s="638"/>
      <c r="O4981" s="57"/>
    </row>
    <row r="4982" spans="1:15">
      <c r="A4982" s="57"/>
      <c r="B4982" s="653">
        <v>47986</v>
      </c>
      <c r="C4982" s="654">
        <f t="shared" si="76"/>
        <v>10194854806</v>
      </c>
      <c r="D4982" s="57"/>
      <c r="E4982" s="57"/>
      <c r="F4982" s="657">
        <v>656164694</v>
      </c>
      <c r="G4982" s="672">
        <v>697471927</v>
      </c>
      <c r="H4982" s="646">
        <v>44477</v>
      </c>
      <c r="I4982" s="646"/>
      <c r="K4982" s="57"/>
      <c r="L4982" s="57"/>
      <c r="M4982" s="638"/>
      <c r="N4982" s="638"/>
      <c r="O4982" s="57"/>
    </row>
    <row r="4983" spans="1:15">
      <c r="A4983" s="57"/>
      <c r="B4983" s="653">
        <v>47987</v>
      </c>
      <c r="C4983" s="654">
        <f t="shared" si="76"/>
        <v>10222536760</v>
      </c>
      <c r="D4983" s="57"/>
      <c r="E4983" s="57"/>
      <c r="F4983" s="657">
        <v>683846648</v>
      </c>
      <c r="G4983" s="672">
        <v>697764678</v>
      </c>
      <c r="H4983" s="646">
        <v>47901</v>
      </c>
      <c r="I4983" s="646"/>
      <c r="K4983" s="57"/>
      <c r="L4983" s="57"/>
      <c r="M4983" s="638"/>
      <c r="N4983" s="638"/>
      <c r="O4983" s="57"/>
    </row>
    <row r="4984" spans="1:15">
      <c r="A4984" s="57"/>
      <c r="B4984" s="653">
        <v>47988</v>
      </c>
      <c r="C4984" s="654">
        <f t="shared" si="76"/>
        <v>10060156031</v>
      </c>
      <c r="D4984" s="57"/>
      <c r="E4984" s="57"/>
      <c r="F4984" s="657">
        <v>521465919</v>
      </c>
      <c r="G4984" s="672">
        <v>697781721</v>
      </c>
      <c r="H4984" s="646">
        <v>49209</v>
      </c>
      <c r="I4984" s="646"/>
      <c r="K4984" s="57"/>
      <c r="L4984" s="57"/>
      <c r="M4984" s="638"/>
      <c r="N4984" s="638"/>
      <c r="O4984" s="57"/>
    </row>
    <row r="4985" spans="1:15">
      <c r="A4985" s="57"/>
      <c r="B4985" s="653">
        <v>47989</v>
      </c>
      <c r="C4985" s="654">
        <f t="shared" si="76"/>
        <v>10445023356</v>
      </c>
      <c r="D4985" s="57"/>
      <c r="E4985" s="57"/>
      <c r="F4985" s="657">
        <v>906333244</v>
      </c>
      <c r="G4985" s="672">
        <v>697943951</v>
      </c>
      <c r="H4985" s="646">
        <v>46240</v>
      </c>
      <c r="I4985" s="646"/>
      <c r="K4985" s="57"/>
      <c r="L4985" s="57"/>
      <c r="M4985" s="638"/>
      <c r="N4985" s="638"/>
      <c r="O4985" s="57"/>
    </row>
    <row r="4986" spans="1:15">
      <c r="A4986" s="57"/>
      <c r="B4986" s="653">
        <v>47990</v>
      </c>
      <c r="C4986" s="654">
        <f t="shared" si="76"/>
        <v>9640542289</v>
      </c>
      <c r="D4986" s="57"/>
      <c r="E4986" s="57"/>
      <c r="F4986" s="657">
        <v>101852177</v>
      </c>
      <c r="G4986" s="672">
        <v>698021771</v>
      </c>
      <c r="H4986" s="646">
        <v>43860</v>
      </c>
      <c r="I4986" s="646"/>
      <c r="K4986" s="57"/>
      <c r="L4986" s="57"/>
      <c r="M4986" s="638"/>
      <c r="N4986" s="638"/>
      <c r="O4986" s="57"/>
    </row>
    <row r="4987" spans="1:15">
      <c r="A4987" s="57"/>
      <c r="B4987" s="653">
        <v>47991</v>
      </c>
      <c r="C4987" s="654">
        <f t="shared" si="76"/>
        <v>9673640603</v>
      </c>
      <c r="D4987" s="57"/>
      <c r="E4987" s="57"/>
      <c r="F4987" s="657">
        <v>134950491</v>
      </c>
      <c r="G4987" s="672">
        <v>698132777</v>
      </c>
      <c r="H4987" s="646">
        <v>44067</v>
      </c>
      <c r="I4987" s="646"/>
      <c r="K4987" s="57"/>
      <c r="L4987" s="57"/>
      <c r="M4987" s="638"/>
      <c r="N4987" s="638"/>
      <c r="O4987" s="57"/>
    </row>
    <row r="4988" spans="1:15">
      <c r="A4988" s="57"/>
      <c r="B4988" s="653">
        <v>47992</v>
      </c>
      <c r="C4988" s="654">
        <f t="shared" si="76"/>
        <v>9890316687</v>
      </c>
      <c r="D4988" s="57"/>
      <c r="E4988" s="57"/>
      <c r="F4988" s="657">
        <v>351626575</v>
      </c>
      <c r="G4988" s="672">
        <v>698517413</v>
      </c>
      <c r="H4988" s="646">
        <v>50320</v>
      </c>
      <c r="I4988" s="646"/>
      <c r="K4988" s="57"/>
      <c r="L4988" s="57"/>
      <c r="M4988" s="638"/>
      <c r="N4988" s="638"/>
      <c r="O4988" s="57"/>
    </row>
    <row r="4989" spans="1:15">
      <c r="A4989" s="57"/>
      <c r="B4989" s="653">
        <v>47993</v>
      </c>
      <c r="C4989" s="654">
        <f t="shared" si="76"/>
        <v>9991267401</v>
      </c>
      <c r="D4989" s="57"/>
      <c r="E4989" s="57"/>
      <c r="F4989" s="657">
        <v>452577289</v>
      </c>
      <c r="G4989" s="672">
        <v>698556277</v>
      </c>
      <c r="H4989" s="646">
        <v>46824</v>
      </c>
      <c r="I4989" s="646"/>
      <c r="K4989" s="57"/>
      <c r="L4989" s="57"/>
      <c r="M4989" s="638"/>
      <c r="N4989" s="638"/>
      <c r="O4989" s="57"/>
    </row>
    <row r="4990" spans="1:15">
      <c r="A4990" s="57"/>
      <c r="B4990" s="653">
        <v>47994</v>
      </c>
      <c r="C4990" s="654">
        <f t="shared" si="76"/>
        <v>9735326591</v>
      </c>
      <c r="D4990" s="57"/>
      <c r="E4990" s="57"/>
      <c r="F4990" s="657">
        <v>196636479</v>
      </c>
      <c r="G4990" s="672">
        <v>698558624</v>
      </c>
      <c r="H4990" s="646">
        <v>43541</v>
      </c>
      <c r="I4990" s="646"/>
      <c r="K4990" s="57"/>
      <c r="L4990" s="57"/>
      <c r="M4990" s="638"/>
      <c r="N4990" s="638"/>
      <c r="O4990" s="57"/>
    </row>
    <row r="4991" spans="1:15">
      <c r="A4991" s="57"/>
      <c r="B4991" s="653">
        <v>47995</v>
      </c>
      <c r="C4991" s="654">
        <f t="shared" si="76"/>
        <v>10350982693</v>
      </c>
      <c r="D4991" s="57"/>
      <c r="E4991" s="57"/>
      <c r="F4991" s="657">
        <v>812292581</v>
      </c>
      <c r="G4991" s="672">
        <v>698693304</v>
      </c>
      <c r="H4991" s="646">
        <v>47548</v>
      </c>
      <c r="I4991" s="646"/>
      <c r="K4991" s="57"/>
      <c r="L4991" s="57"/>
      <c r="M4991" s="638"/>
      <c r="N4991" s="638"/>
      <c r="O4991" s="57"/>
    </row>
    <row r="4992" spans="1:15">
      <c r="A4992" s="57"/>
      <c r="B4992" s="653">
        <v>47996</v>
      </c>
      <c r="C4992" s="654">
        <f t="shared" si="76"/>
        <v>10335701909</v>
      </c>
      <c r="D4992" s="57"/>
      <c r="E4992" s="57"/>
      <c r="F4992" s="657">
        <v>797011797</v>
      </c>
      <c r="G4992" s="672">
        <v>698768045</v>
      </c>
      <c r="H4992" s="646">
        <v>49124</v>
      </c>
      <c r="I4992" s="646"/>
      <c r="K4992" s="57"/>
      <c r="L4992" s="57"/>
      <c r="M4992" s="638"/>
      <c r="N4992" s="638"/>
      <c r="O4992" s="57"/>
    </row>
    <row r="4993" spans="1:15">
      <c r="A4993" s="57"/>
      <c r="B4993" s="653">
        <v>47997</v>
      </c>
      <c r="C4993" s="654">
        <f t="shared" si="76"/>
        <v>9872380848</v>
      </c>
      <c r="D4993" s="57"/>
      <c r="E4993" s="57"/>
      <c r="F4993" s="657">
        <v>333690736</v>
      </c>
      <c r="G4993" s="672">
        <v>699054027</v>
      </c>
      <c r="H4993" s="646">
        <v>49844</v>
      </c>
      <c r="I4993" s="646"/>
      <c r="K4993" s="57"/>
      <c r="L4993" s="57"/>
      <c r="M4993" s="638"/>
      <c r="N4993" s="638"/>
      <c r="O4993" s="57"/>
    </row>
    <row r="4994" spans="1:15">
      <c r="A4994" s="57"/>
      <c r="B4994" s="653">
        <v>47998</v>
      </c>
      <c r="C4994" s="654">
        <f t="shared" si="76"/>
        <v>10407359868</v>
      </c>
      <c r="D4994" s="57"/>
      <c r="E4994" s="57"/>
      <c r="F4994" s="657">
        <v>868669756</v>
      </c>
      <c r="G4994" s="672">
        <v>699096876</v>
      </c>
      <c r="H4994" s="646">
        <v>44151</v>
      </c>
      <c r="I4994" s="646"/>
      <c r="K4994" s="57"/>
      <c r="L4994" s="57"/>
      <c r="M4994" s="638"/>
      <c r="N4994" s="638"/>
      <c r="O4994" s="57"/>
    </row>
    <row r="4995" spans="1:15">
      <c r="A4995" s="57"/>
      <c r="B4995" s="653">
        <v>47999</v>
      </c>
      <c r="C4995" s="654">
        <f t="shared" si="76"/>
        <v>10040899747</v>
      </c>
      <c r="D4995" s="57"/>
      <c r="E4995" s="57"/>
      <c r="F4995" s="657">
        <v>502209635</v>
      </c>
      <c r="G4995" s="672">
        <v>699130303</v>
      </c>
      <c r="H4995" s="646">
        <v>44588</v>
      </c>
      <c r="I4995" s="646"/>
      <c r="K4995" s="57"/>
      <c r="L4995" s="57"/>
      <c r="M4995" s="638"/>
      <c r="N4995" s="638"/>
      <c r="O4995" s="57"/>
    </row>
    <row r="4996" spans="1:15">
      <c r="A4996" s="57"/>
      <c r="B4996" s="653">
        <v>48000</v>
      </c>
      <c r="C4996" s="654">
        <f t="shared" si="76"/>
        <v>9852188904</v>
      </c>
      <c r="D4996" s="57"/>
      <c r="E4996" s="57"/>
      <c r="F4996" s="657">
        <v>313498792</v>
      </c>
      <c r="G4996" s="672">
        <v>699502800</v>
      </c>
      <c r="H4996" s="646">
        <v>43830</v>
      </c>
      <c r="I4996" s="646"/>
      <c r="K4996" s="57"/>
      <c r="L4996" s="57"/>
      <c r="M4996" s="638"/>
      <c r="N4996" s="638"/>
      <c r="O4996" s="57"/>
    </row>
    <row r="4997" spans="1:15">
      <c r="A4997" s="57"/>
      <c r="B4997" s="653">
        <v>48001</v>
      </c>
      <c r="C4997" s="654">
        <f t="shared" si="76"/>
        <v>10127554709</v>
      </c>
      <c r="D4997" s="57"/>
      <c r="E4997" s="57"/>
      <c r="F4997" s="657">
        <v>588864597</v>
      </c>
      <c r="G4997" s="672">
        <v>700645027</v>
      </c>
      <c r="H4997" s="646">
        <v>46410</v>
      </c>
      <c r="I4997" s="646"/>
      <c r="K4997" s="57"/>
      <c r="L4997" s="57"/>
      <c r="M4997" s="638"/>
      <c r="N4997" s="638"/>
      <c r="O4997" s="57"/>
    </row>
    <row r="4998" spans="1:15">
      <c r="A4998" s="57"/>
      <c r="B4998" s="653">
        <v>48002</v>
      </c>
      <c r="C4998" s="654">
        <f t="shared" si="76"/>
        <v>10313191891</v>
      </c>
      <c r="D4998" s="57"/>
      <c r="E4998" s="57"/>
      <c r="F4998" s="657">
        <v>774501779</v>
      </c>
      <c r="G4998" s="672">
        <v>700902965</v>
      </c>
      <c r="H4998" s="646">
        <v>50137</v>
      </c>
      <c r="I4998" s="646"/>
      <c r="K4998" s="57"/>
      <c r="L4998" s="57"/>
      <c r="M4998" s="638"/>
      <c r="N4998" s="638"/>
      <c r="O4998" s="57"/>
    </row>
    <row r="4999" spans="1:15">
      <c r="A4999" s="57"/>
      <c r="B4999" s="653">
        <v>48003</v>
      </c>
      <c r="C4999" s="654">
        <f t="shared" si="76"/>
        <v>9939983627</v>
      </c>
      <c r="D4999" s="57"/>
      <c r="E4999" s="57"/>
      <c r="F4999" s="657">
        <v>401293515</v>
      </c>
      <c r="G4999" s="672">
        <v>700971624</v>
      </c>
      <c r="H4999" s="646">
        <v>45155</v>
      </c>
      <c r="I4999" s="646"/>
      <c r="K4999" s="57"/>
      <c r="L4999" s="57"/>
      <c r="M4999" s="638"/>
      <c r="N4999" s="638"/>
      <c r="O4999" s="57"/>
    </row>
    <row r="5000" spans="1:15">
      <c r="A5000" s="57"/>
      <c r="B5000" s="653">
        <v>48004</v>
      </c>
      <c r="C5000" s="654">
        <f t="shared" si="76"/>
        <v>10227178916</v>
      </c>
      <c r="D5000" s="57"/>
      <c r="E5000" s="57"/>
      <c r="F5000" s="657">
        <v>688488804</v>
      </c>
      <c r="G5000" s="672">
        <v>701171644</v>
      </c>
      <c r="H5000" s="646">
        <v>45319</v>
      </c>
      <c r="I5000" s="646"/>
      <c r="K5000" s="57"/>
      <c r="L5000" s="57"/>
      <c r="M5000" s="638"/>
      <c r="N5000" s="638"/>
      <c r="O5000" s="57"/>
    </row>
    <row r="5001" spans="1:15">
      <c r="A5001" s="57"/>
      <c r="B5001" s="653">
        <v>48005</v>
      </c>
      <c r="C5001" s="654">
        <f t="shared" si="76"/>
        <v>10099842868</v>
      </c>
      <c r="D5001" s="57"/>
      <c r="E5001" s="57"/>
      <c r="F5001" s="657">
        <v>561152756</v>
      </c>
      <c r="G5001" s="672">
        <v>701479419</v>
      </c>
      <c r="H5001" s="646">
        <v>47441</v>
      </c>
      <c r="I5001" s="646"/>
      <c r="K5001" s="57"/>
      <c r="L5001" s="57"/>
      <c r="M5001" s="638"/>
      <c r="N5001" s="638"/>
      <c r="O5001" s="57"/>
    </row>
    <row r="5002" spans="1:15">
      <c r="A5002" s="57"/>
      <c r="B5002" s="653">
        <v>48006</v>
      </c>
      <c r="C5002" s="654">
        <f t="shared" si="76"/>
        <v>10457099842</v>
      </c>
      <c r="D5002" s="57"/>
      <c r="E5002" s="57"/>
      <c r="F5002" s="657">
        <v>918409730</v>
      </c>
      <c r="G5002" s="672">
        <v>701485839</v>
      </c>
      <c r="H5002" s="646">
        <v>47573</v>
      </c>
      <c r="I5002" s="646"/>
      <c r="K5002" s="57"/>
      <c r="L5002" s="57"/>
      <c r="M5002" s="638"/>
      <c r="N5002" s="638"/>
      <c r="O5002" s="57"/>
    </row>
    <row r="5003" spans="1:15">
      <c r="A5003" s="57"/>
      <c r="B5003" s="653">
        <v>48007</v>
      </c>
      <c r="C5003" s="654">
        <f t="shared" si="76"/>
        <v>10305433252</v>
      </c>
      <c r="D5003" s="57"/>
      <c r="E5003" s="57"/>
      <c r="F5003" s="657">
        <v>766743140</v>
      </c>
      <c r="G5003" s="672">
        <v>701506384</v>
      </c>
      <c r="H5003" s="646">
        <v>48429</v>
      </c>
      <c r="I5003" s="646"/>
      <c r="K5003" s="57"/>
      <c r="L5003" s="57"/>
      <c r="M5003" s="638"/>
      <c r="N5003" s="638"/>
      <c r="O5003" s="57"/>
    </row>
    <row r="5004" spans="1:15">
      <c r="A5004" s="57"/>
      <c r="B5004" s="653">
        <v>48008</v>
      </c>
      <c r="C5004" s="654">
        <f t="shared" si="76"/>
        <v>10296150056</v>
      </c>
      <c r="D5004" s="57"/>
      <c r="E5004" s="57"/>
      <c r="F5004" s="657">
        <v>757459944</v>
      </c>
      <c r="G5004" s="672">
        <v>701521372</v>
      </c>
      <c r="H5004" s="646">
        <v>43663</v>
      </c>
      <c r="I5004" s="646"/>
      <c r="K5004" s="57"/>
      <c r="L5004" s="57"/>
      <c r="M5004" s="638"/>
      <c r="N5004" s="638"/>
      <c r="O5004" s="57"/>
    </row>
    <row r="5005" spans="1:15">
      <c r="A5005" s="57"/>
      <c r="B5005" s="653">
        <v>48009</v>
      </c>
      <c r="C5005" s="654">
        <f t="shared" si="76"/>
        <v>10014935779</v>
      </c>
      <c r="D5005" s="57"/>
      <c r="E5005" s="57"/>
      <c r="F5005" s="657">
        <v>476245667</v>
      </c>
      <c r="G5005" s="672">
        <v>701618670</v>
      </c>
      <c r="H5005" s="646">
        <v>47450</v>
      </c>
      <c r="I5005" s="646"/>
      <c r="K5005" s="57"/>
      <c r="L5005" s="57"/>
      <c r="M5005" s="638"/>
      <c r="N5005" s="638"/>
      <c r="O5005" s="57"/>
    </row>
    <row r="5006" spans="1:15">
      <c r="A5006" s="57"/>
      <c r="B5006" s="653">
        <v>48010</v>
      </c>
      <c r="C5006" s="654">
        <f t="shared" si="76"/>
        <v>10175152167</v>
      </c>
      <c r="D5006" s="57"/>
      <c r="E5006" s="57"/>
      <c r="F5006" s="657">
        <v>636462055</v>
      </c>
      <c r="G5006" s="672">
        <v>701755426</v>
      </c>
      <c r="H5006" s="646">
        <v>48968</v>
      </c>
      <c r="I5006" s="646"/>
      <c r="K5006" s="57"/>
      <c r="L5006" s="57"/>
      <c r="M5006" s="638"/>
      <c r="N5006" s="638"/>
      <c r="O5006" s="57"/>
    </row>
    <row r="5007" spans="1:15">
      <c r="A5007" s="57"/>
      <c r="B5007" s="653">
        <v>48011</v>
      </c>
      <c r="C5007" s="654">
        <f t="shared" si="76"/>
        <v>9671908270</v>
      </c>
      <c r="D5007" s="57"/>
      <c r="E5007" s="57"/>
      <c r="F5007" s="657">
        <v>133218158</v>
      </c>
      <c r="G5007" s="672">
        <v>701801955</v>
      </c>
      <c r="H5007" s="646">
        <v>47515</v>
      </c>
      <c r="I5007" s="646"/>
      <c r="K5007" s="57"/>
      <c r="L5007" s="57"/>
      <c r="M5007" s="638"/>
      <c r="N5007" s="638"/>
      <c r="O5007" s="57"/>
    </row>
    <row r="5008" spans="1:15">
      <c r="A5008" s="57"/>
      <c r="B5008" s="653">
        <v>48012</v>
      </c>
      <c r="C5008" s="654">
        <f t="shared" si="76"/>
        <v>9652049824</v>
      </c>
      <c r="D5008" s="57"/>
      <c r="E5008" s="57"/>
      <c r="F5008" s="657">
        <v>113359712</v>
      </c>
      <c r="G5008" s="672">
        <v>701971637</v>
      </c>
      <c r="H5008" s="646">
        <v>44094</v>
      </c>
      <c r="I5008" s="646"/>
      <c r="K5008" s="57"/>
      <c r="L5008" s="57"/>
      <c r="M5008" s="638"/>
      <c r="N5008" s="638"/>
      <c r="O5008" s="57"/>
    </row>
    <row r="5009" spans="1:15">
      <c r="A5009" s="57"/>
      <c r="B5009" s="653">
        <v>48013</v>
      </c>
      <c r="C5009" s="654">
        <f t="shared" si="76"/>
        <v>10446930673</v>
      </c>
      <c r="D5009" s="57"/>
      <c r="E5009" s="57"/>
      <c r="F5009" s="657">
        <v>908240561</v>
      </c>
      <c r="G5009" s="672">
        <v>701989870</v>
      </c>
      <c r="H5009" s="646">
        <v>49235</v>
      </c>
      <c r="I5009" s="646"/>
      <c r="K5009" s="57"/>
      <c r="L5009" s="57"/>
      <c r="M5009" s="638"/>
      <c r="N5009" s="638"/>
      <c r="O5009" s="57"/>
    </row>
    <row r="5010" spans="1:15">
      <c r="A5010" s="57"/>
      <c r="B5010" s="653">
        <v>48014</v>
      </c>
      <c r="C5010" s="654">
        <f t="shared" si="76"/>
        <v>10300677430</v>
      </c>
      <c r="D5010" s="57"/>
      <c r="E5010" s="57"/>
      <c r="F5010" s="657">
        <v>761987318</v>
      </c>
      <c r="G5010" s="672">
        <v>702157242</v>
      </c>
      <c r="H5010" s="646">
        <v>49371</v>
      </c>
      <c r="I5010" s="646"/>
      <c r="K5010" s="57"/>
      <c r="L5010" s="57"/>
      <c r="M5010" s="638"/>
      <c r="N5010" s="638"/>
      <c r="O5010" s="57"/>
    </row>
    <row r="5011" spans="1:15">
      <c r="A5011" s="57"/>
      <c r="B5011" s="653">
        <v>48015</v>
      </c>
      <c r="C5011" s="654">
        <f t="shared" si="76"/>
        <v>9691084518</v>
      </c>
      <c r="D5011" s="57"/>
      <c r="E5011" s="57"/>
      <c r="F5011" s="657">
        <v>152394406</v>
      </c>
      <c r="G5011" s="672">
        <v>702159336</v>
      </c>
      <c r="H5011" s="646">
        <v>45363</v>
      </c>
      <c r="I5011" s="646"/>
      <c r="K5011" s="57"/>
      <c r="L5011" s="57"/>
      <c r="M5011" s="638"/>
      <c r="N5011" s="638"/>
      <c r="O5011" s="57"/>
    </row>
    <row r="5012" spans="1:15">
      <c r="A5012" s="57"/>
      <c r="B5012" s="653">
        <v>48016</v>
      </c>
      <c r="C5012" s="654">
        <f t="shared" si="76"/>
        <v>10333707904</v>
      </c>
      <c r="D5012" s="57"/>
      <c r="E5012" s="57"/>
      <c r="F5012" s="657">
        <v>795017792</v>
      </c>
      <c r="G5012" s="672">
        <v>702460419</v>
      </c>
      <c r="H5012" s="646">
        <v>46304</v>
      </c>
      <c r="I5012" s="646"/>
      <c r="K5012" s="57"/>
      <c r="L5012" s="57"/>
      <c r="M5012" s="638"/>
      <c r="N5012" s="638"/>
      <c r="O5012" s="57"/>
    </row>
    <row r="5013" spans="1:15">
      <c r="A5013" s="57"/>
      <c r="B5013" s="653">
        <v>48017</v>
      </c>
      <c r="C5013" s="654">
        <f t="shared" si="76"/>
        <v>9743379924</v>
      </c>
      <c r="D5013" s="57"/>
      <c r="E5013" s="57"/>
      <c r="F5013" s="657">
        <v>204689812</v>
      </c>
      <c r="G5013" s="672">
        <v>702619627</v>
      </c>
      <c r="H5013" s="646">
        <v>44521</v>
      </c>
      <c r="I5013" s="646"/>
      <c r="K5013" s="57"/>
      <c r="L5013" s="57"/>
      <c r="M5013" s="638"/>
      <c r="N5013" s="638"/>
      <c r="O5013" s="57"/>
    </row>
    <row r="5014" spans="1:15">
      <c r="A5014" s="57"/>
      <c r="B5014" s="653">
        <v>48018</v>
      </c>
      <c r="C5014" s="654">
        <f t="shared" si="76"/>
        <v>10335332924</v>
      </c>
      <c r="D5014" s="57"/>
      <c r="E5014" s="57"/>
      <c r="F5014" s="657">
        <v>796642812</v>
      </c>
      <c r="G5014" s="672">
        <v>702754257</v>
      </c>
      <c r="H5014" s="646">
        <v>46709</v>
      </c>
      <c r="I5014" s="646"/>
      <c r="K5014" s="57"/>
      <c r="L5014" s="57"/>
      <c r="M5014" s="638"/>
      <c r="N5014" s="638"/>
      <c r="O5014" s="57"/>
    </row>
    <row r="5015" spans="1:15">
      <c r="A5015" s="57"/>
      <c r="B5015" s="653">
        <v>48019</v>
      </c>
      <c r="C5015" s="654">
        <f t="shared" si="76"/>
        <v>10118290058</v>
      </c>
      <c r="D5015" s="57"/>
      <c r="E5015" s="57"/>
      <c r="F5015" s="657">
        <v>579599946</v>
      </c>
      <c r="G5015" s="672">
        <v>702827889</v>
      </c>
      <c r="H5015" s="646">
        <v>46489</v>
      </c>
      <c r="I5015" s="646"/>
      <c r="K5015" s="57"/>
      <c r="L5015" s="57"/>
      <c r="M5015" s="638"/>
      <c r="N5015" s="638"/>
      <c r="O5015" s="57"/>
    </row>
    <row r="5016" spans="1:15">
      <c r="A5016" s="57"/>
      <c r="B5016" s="653">
        <v>48020</v>
      </c>
      <c r="C5016" s="654">
        <f t="shared" si="76"/>
        <v>10144742101</v>
      </c>
      <c r="D5016" s="57"/>
      <c r="E5016" s="57"/>
      <c r="F5016" s="657">
        <v>606051989</v>
      </c>
      <c r="G5016" s="672">
        <v>703106052</v>
      </c>
      <c r="H5016" s="646">
        <v>48113</v>
      </c>
      <c r="I5016" s="646"/>
      <c r="K5016" s="57"/>
      <c r="L5016" s="57"/>
      <c r="M5016" s="638"/>
      <c r="N5016" s="638"/>
      <c r="O5016" s="57"/>
    </row>
    <row r="5017" spans="1:15">
      <c r="A5017" s="57"/>
      <c r="B5017" s="653">
        <v>48021</v>
      </c>
      <c r="C5017" s="654">
        <f t="shared" si="76"/>
        <v>10219902648</v>
      </c>
      <c r="D5017" s="57"/>
      <c r="E5017" s="57"/>
      <c r="F5017" s="657">
        <v>681212536</v>
      </c>
      <c r="G5017" s="672">
        <v>703148831</v>
      </c>
      <c r="H5017" s="646">
        <v>45475</v>
      </c>
      <c r="I5017" s="646"/>
      <c r="K5017" s="57"/>
      <c r="L5017" s="57"/>
      <c r="M5017" s="638"/>
      <c r="N5017" s="638"/>
      <c r="O5017" s="57"/>
    </row>
    <row r="5018" spans="1:15">
      <c r="A5018" s="57"/>
      <c r="B5018" s="653">
        <v>48022</v>
      </c>
      <c r="C5018" s="654">
        <f t="shared" si="76"/>
        <v>10134472978</v>
      </c>
      <c r="D5018" s="57"/>
      <c r="E5018" s="57"/>
      <c r="F5018" s="657">
        <v>595782866</v>
      </c>
      <c r="G5018" s="672">
        <v>703228303</v>
      </c>
      <c r="H5018" s="646">
        <v>44767</v>
      </c>
      <c r="I5018" s="646"/>
      <c r="K5018" s="57"/>
      <c r="L5018" s="57"/>
      <c r="M5018" s="638"/>
      <c r="N5018" s="638"/>
      <c r="O5018" s="57"/>
    </row>
    <row r="5019" spans="1:15">
      <c r="A5019" s="57"/>
      <c r="B5019" s="653">
        <v>48023</v>
      </c>
      <c r="C5019" s="654">
        <f t="shared" si="76"/>
        <v>10355806849</v>
      </c>
      <c r="D5019" s="57"/>
      <c r="E5019" s="57"/>
      <c r="F5019" s="657">
        <v>817116737</v>
      </c>
      <c r="G5019" s="672">
        <v>703283881</v>
      </c>
      <c r="H5019" s="646">
        <v>48930</v>
      </c>
      <c r="I5019" s="646"/>
      <c r="K5019" s="57"/>
      <c r="L5019" s="57"/>
      <c r="M5019" s="638"/>
      <c r="N5019" s="638"/>
      <c r="O5019" s="57"/>
    </row>
    <row r="5020" spans="1:15">
      <c r="A5020" s="57"/>
      <c r="B5020" s="653">
        <v>48024</v>
      </c>
      <c r="C5020" s="654">
        <f t="shared" si="76"/>
        <v>10363506491</v>
      </c>
      <c r="D5020" s="57"/>
      <c r="E5020" s="57"/>
      <c r="F5020" s="657">
        <v>824816379</v>
      </c>
      <c r="G5020" s="672">
        <v>703346396</v>
      </c>
      <c r="H5020" s="646">
        <v>43260</v>
      </c>
      <c r="I5020" s="646"/>
      <c r="K5020" s="57"/>
      <c r="L5020" s="57"/>
      <c r="M5020" s="638"/>
      <c r="N5020" s="638"/>
      <c r="O5020" s="57"/>
    </row>
    <row r="5021" spans="1:15">
      <c r="A5021" s="57"/>
      <c r="B5021" s="653">
        <v>48025</v>
      </c>
      <c r="C5021" s="654">
        <f t="shared" si="76"/>
        <v>9866386512</v>
      </c>
      <c r="D5021" s="57"/>
      <c r="E5021" s="57"/>
      <c r="F5021" s="657">
        <v>327696400</v>
      </c>
      <c r="G5021" s="672">
        <v>703626851</v>
      </c>
      <c r="H5021" s="646">
        <v>46174</v>
      </c>
      <c r="I5021" s="646"/>
      <c r="K5021" s="57"/>
      <c r="L5021" s="57"/>
      <c r="M5021" s="638"/>
      <c r="N5021" s="638"/>
      <c r="O5021" s="57"/>
    </row>
    <row r="5022" spans="1:15">
      <c r="A5022" s="57"/>
      <c r="B5022" s="653">
        <v>48026</v>
      </c>
      <c r="C5022" s="654">
        <f t="shared" si="76"/>
        <v>10086327735</v>
      </c>
      <c r="D5022" s="57"/>
      <c r="E5022" s="57"/>
      <c r="F5022" s="657">
        <v>547637623</v>
      </c>
      <c r="G5022" s="672">
        <v>703860498</v>
      </c>
      <c r="H5022" s="646">
        <v>50346</v>
      </c>
      <c r="I5022" s="646"/>
      <c r="K5022" s="57"/>
      <c r="L5022" s="57"/>
      <c r="M5022" s="638"/>
      <c r="N5022" s="638"/>
      <c r="O5022" s="57"/>
    </row>
    <row r="5023" spans="1:15">
      <c r="A5023" s="57"/>
      <c r="B5023" s="653">
        <v>48027</v>
      </c>
      <c r="C5023" s="654">
        <f t="shared" si="76"/>
        <v>9850023717</v>
      </c>
      <c r="D5023" s="57"/>
      <c r="E5023" s="57"/>
      <c r="F5023" s="657">
        <v>311333605</v>
      </c>
      <c r="G5023" s="672">
        <v>703904530</v>
      </c>
      <c r="H5023" s="646">
        <v>47434</v>
      </c>
      <c r="I5023" s="646"/>
      <c r="K5023" s="57"/>
      <c r="L5023" s="57"/>
      <c r="M5023" s="638"/>
      <c r="N5023" s="638"/>
      <c r="O5023" s="57"/>
    </row>
    <row r="5024" spans="1:15">
      <c r="A5024" s="57"/>
      <c r="B5024" s="653">
        <v>48028</v>
      </c>
      <c r="C5024" s="654">
        <f t="shared" ref="C5024:C5087" si="77">F5024+(F$88*28679+98765)+(G$88*6587+87654)+(E$88*9537+76543)+(J$88*5713+4528)</f>
        <v>10433873117</v>
      </c>
      <c r="D5024" s="57"/>
      <c r="E5024" s="57"/>
      <c r="F5024" s="657">
        <v>895183005</v>
      </c>
      <c r="G5024" s="672">
        <v>704302203</v>
      </c>
      <c r="H5024" s="646">
        <v>47004</v>
      </c>
      <c r="I5024" s="646"/>
      <c r="K5024" s="57"/>
      <c r="L5024" s="57"/>
      <c r="M5024" s="638"/>
      <c r="N5024" s="638"/>
      <c r="O5024" s="57"/>
    </row>
    <row r="5025" spans="1:15">
      <c r="A5025" s="57"/>
      <c r="B5025" s="653">
        <v>48029</v>
      </c>
      <c r="C5025" s="654">
        <f t="shared" si="77"/>
        <v>10497807629</v>
      </c>
      <c r="D5025" s="57"/>
      <c r="E5025" s="57"/>
      <c r="F5025" s="657">
        <v>959117517</v>
      </c>
      <c r="G5025" s="672">
        <v>704601438</v>
      </c>
      <c r="H5025" s="646">
        <v>47002</v>
      </c>
      <c r="I5025" s="646"/>
      <c r="K5025" s="57"/>
      <c r="L5025" s="57"/>
      <c r="M5025" s="638"/>
      <c r="N5025" s="638"/>
      <c r="O5025" s="57"/>
    </row>
    <row r="5026" spans="1:15">
      <c r="A5026" s="57"/>
      <c r="B5026" s="653">
        <v>48030</v>
      </c>
      <c r="C5026" s="654">
        <f t="shared" si="77"/>
        <v>10225338202</v>
      </c>
      <c r="D5026" s="57"/>
      <c r="E5026" s="57"/>
      <c r="F5026" s="657">
        <v>686648090</v>
      </c>
      <c r="G5026" s="672">
        <v>704701854</v>
      </c>
      <c r="H5026" s="646">
        <v>49640</v>
      </c>
      <c r="I5026" s="646"/>
      <c r="K5026" s="57"/>
      <c r="L5026" s="57"/>
      <c r="M5026" s="638"/>
      <c r="N5026" s="638"/>
      <c r="O5026" s="57"/>
    </row>
    <row r="5027" spans="1:15">
      <c r="A5027" s="57"/>
      <c r="B5027" s="653">
        <v>48031</v>
      </c>
      <c r="C5027" s="654">
        <f t="shared" si="77"/>
        <v>10510849524</v>
      </c>
      <c r="D5027" s="57"/>
      <c r="E5027" s="57"/>
      <c r="F5027" s="657">
        <v>972159412</v>
      </c>
      <c r="G5027" s="672">
        <v>704798614</v>
      </c>
      <c r="H5027" s="646">
        <v>47886</v>
      </c>
      <c r="I5027" s="646"/>
      <c r="K5027" s="57"/>
      <c r="L5027" s="57"/>
      <c r="M5027" s="638"/>
      <c r="N5027" s="638"/>
      <c r="O5027" s="57"/>
    </row>
    <row r="5028" spans="1:15">
      <c r="A5028" s="57"/>
      <c r="B5028" s="653">
        <v>48032</v>
      </c>
      <c r="C5028" s="654">
        <f t="shared" si="77"/>
        <v>10287343612</v>
      </c>
      <c r="D5028" s="57"/>
      <c r="E5028" s="57"/>
      <c r="F5028" s="657">
        <v>748653500</v>
      </c>
      <c r="G5028" s="672">
        <v>705109714</v>
      </c>
      <c r="H5028" s="646">
        <v>47092</v>
      </c>
      <c r="I5028" s="646"/>
      <c r="K5028" s="57"/>
      <c r="L5028" s="57"/>
      <c r="M5028" s="638"/>
      <c r="N5028" s="638"/>
      <c r="O5028" s="57"/>
    </row>
    <row r="5029" spans="1:15">
      <c r="A5029" s="57"/>
      <c r="B5029" s="653">
        <v>48033</v>
      </c>
      <c r="C5029" s="654">
        <f t="shared" si="77"/>
        <v>10514996971</v>
      </c>
      <c r="D5029" s="57"/>
      <c r="E5029" s="57"/>
      <c r="F5029" s="657">
        <v>976306859</v>
      </c>
      <c r="G5029" s="672">
        <v>705148579</v>
      </c>
      <c r="H5029" s="646">
        <v>43152</v>
      </c>
      <c r="I5029" s="646"/>
      <c r="K5029" s="57"/>
      <c r="L5029" s="57"/>
      <c r="M5029" s="638"/>
      <c r="N5029" s="638"/>
      <c r="O5029" s="57"/>
    </row>
    <row r="5030" spans="1:15">
      <c r="A5030" s="57"/>
      <c r="B5030" s="653">
        <v>48034</v>
      </c>
      <c r="C5030" s="654">
        <f t="shared" si="77"/>
        <v>9764974553</v>
      </c>
      <c r="D5030" s="57"/>
      <c r="E5030" s="57"/>
      <c r="F5030" s="657">
        <v>226284441</v>
      </c>
      <c r="G5030" s="672">
        <v>705167534</v>
      </c>
      <c r="H5030" s="646">
        <v>45938</v>
      </c>
      <c r="I5030" s="646"/>
      <c r="K5030" s="57"/>
      <c r="L5030" s="57"/>
      <c r="M5030" s="638"/>
      <c r="N5030" s="638"/>
      <c r="O5030" s="57"/>
    </row>
    <row r="5031" spans="1:15">
      <c r="A5031" s="57"/>
      <c r="B5031" s="653">
        <v>48035</v>
      </c>
      <c r="C5031" s="654">
        <f t="shared" si="77"/>
        <v>10030887889</v>
      </c>
      <c r="D5031" s="57"/>
      <c r="E5031" s="57"/>
      <c r="F5031" s="657">
        <v>492197777</v>
      </c>
      <c r="G5031" s="672">
        <v>705170600</v>
      </c>
      <c r="H5031" s="646">
        <v>43241</v>
      </c>
      <c r="I5031" s="646"/>
      <c r="K5031" s="57"/>
      <c r="L5031" s="57"/>
      <c r="M5031" s="638"/>
      <c r="N5031" s="638"/>
      <c r="O5031" s="57"/>
    </row>
    <row r="5032" spans="1:15">
      <c r="A5032" s="57"/>
      <c r="B5032" s="653">
        <v>48036</v>
      </c>
      <c r="C5032" s="654">
        <f t="shared" si="77"/>
        <v>9900115702</v>
      </c>
      <c r="D5032" s="57"/>
      <c r="E5032" s="57"/>
      <c r="F5032" s="657">
        <v>361425590</v>
      </c>
      <c r="G5032" s="672">
        <v>705394117</v>
      </c>
      <c r="H5032" s="646">
        <v>43691</v>
      </c>
      <c r="I5032" s="646"/>
      <c r="K5032" s="57"/>
      <c r="L5032" s="57"/>
      <c r="M5032" s="638"/>
      <c r="N5032" s="638"/>
      <c r="O5032" s="57"/>
    </row>
    <row r="5033" spans="1:15">
      <c r="A5033" s="57"/>
      <c r="B5033" s="653">
        <v>48037</v>
      </c>
      <c r="C5033" s="654">
        <f t="shared" si="77"/>
        <v>10153170911</v>
      </c>
      <c r="D5033" s="57"/>
      <c r="E5033" s="57"/>
      <c r="F5033" s="657">
        <v>614480799</v>
      </c>
      <c r="G5033" s="672">
        <v>705672493</v>
      </c>
      <c r="H5033" s="646">
        <v>47040</v>
      </c>
      <c r="I5033" s="646"/>
      <c r="K5033" s="57"/>
      <c r="L5033" s="57"/>
      <c r="M5033" s="638"/>
      <c r="N5033" s="638"/>
      <c r="O5033" s="57"/>
    </row>
    <row r="5034" spans="1:15">
      <c r="A5034" s="57"/>
      <c r="B5034" s="653">
        <v>48038</v>
      </c>
      <c r="C5034" s="654">
        <f t="shared" si="77"/>
        <v>9927192573</v>
      </c>
      <c r="D5034" s="57"/>
      <c r="E5034" s="57"/>
      <c r="F5034" s="657">
        <v>388502461</v>
      </c>
      <c r="G5034" s="672">
        <v>705734829</v>
      </c>
      <c r="H5034" s="646">
        <v>46081</v>
      </c>
      <c r="I5034" s="646"/>
      <c r="K5034" s="57"/>
      <c r="L5034" s="57"/>
      <c r="M5034" s="638"/>
      <c r="N5034" s="638"/>
      <c r="O5034" s="57"/>
    </row>
    <row r="5035" spans="1:15">
      <c r="A5035" s="57"/>
      <c r="B5035" s="653">
        <v>48039</v>
      </c>
      <c r="C5035" s="654">
        <f t="shared" si="77"/>
        <v>10095835664</v>
      </c>
      <c r="D5035" s="57"/>
      <c r="E5035" s="57"/>
      <c r="F5035" s="657">
        <v>557145552</v>
      </c>
      <c r="G5035" s="672">
        <v>705821689</v>
      </c>
      <c r="H5035" s="646">
        <v>47621</v>
      </c>
      <c r="I5035" s="646"/>
      <c r="K5035" s="57"/>
      <c r="L5035" s="57"/>
      <c r="M5035" s="638"/>
      <c r="N5035" s="638"/>
      <c r="O5035" s="57"/>
    </row>
    <row r="5036" spans="1:15">
      <c r="A5036" s="57"/>
      <c r="B5036" s="653">
        <v>48040</v>
      </c>
      <c r="C5036" s="654">
        <f t="shared" si="77"/>
        <v>10138155441</v>
      </c>
      <c r="D5036" s="57"/>
      <c r="E5036" s="57"/>
      <c r="F5036" s="657">
        <v>599465329</v>
      </c>
      <c r="G5036" s="672">
        <v>705888692</v>
      </c>
      <c r="H5036" s="646">
        <v>50300</v>
      </c>
      <c r="I5036" s="646"/>
      <c r="K5036" s="57"/>
      <c r="L5036" s="57"/>
      <c r="M5036" s="638"/>
      <c r="N5036" s="638"/>
      <c r="O5036" s="57"/>
    </row>
    <row r="5037" spans="1:15">
      <c r="A5037" s="57"/>
      <c r="B5037" s="653">
        <v>48041</v>
      </c>
      <c r="C5037" s="654">
        <f t="shared" si="77"/>
        <v>10413087581</v>
      </c>
      <c r="D5037" s="57"/>
      <c r="E5037" s="57"/>
      <c r="F5037" s="657">
        <v>874397469</v>
      </c>
      <c r="G5037" s="672">
        <v>706260632</v>
      </c>
      <c r="H5037" s="646">
        <v>49454</v>
      </c>
      <c r="I5037" s="646"/>
      <c r="K5037" s="57"/>
      <c r="L5037" s="57"/>
      <c r="M5037" s="638"/>
      <c r="N5037" s="638"/>
      <c r="O5037" s="57"/>
    </row>
    <row r="5038" spans="1:15">
      <c r="A5038" s="57"/>
      <c r="B5038" s="653">
        <v>48042</v>
      </c>
      <c r="C5038" s="654">
        <f t="shared" si="77"/>
        <v>10469926872</v>
      </c>
      <c r="D5038" s="57"/>
      <c r="E5038" s="57"/>
      <c r="F5038" s="657">
        <v>931236760</v>
      </c>
      <c r="G5038" s="672">
        <v>706435169</v>
      </c>
      <c r="H5038" s="646">
        <v>43130</v>
      </c>
      <c r="I5038" s="646"/>
      <c r="K5038" s="57"/>
      <c r="L5038" s="57"/>
      <c r="M5038" s="638"/>
      <c r="N5038" s="638"/>
      <c r="O5038" s="57"/>
    </row>
    <row r="5039" spans="1:15">
      <c r="A5039" s="57"/>
      <c r="B5039" s="653">
        <v>48043</v>
      </c>
      <c r="C5039" s="654">
        <f t="shared" si="77"/>
        <v>10527649754</v>
      </c>
      <c r="D5039" s="57"/>
      <c r="E5039" s="57"/>
      <c r="F5039" s="657">
        <v>988959642</v>
      </c>
      <c r="G5039" s="672">
        <v>706628572</v>
      </c>
      <c r="H5039" s="646">
        <v>43045</v>
      </c>
      <c r="I5039" s="646"/>
      <c r="K5039" s="57"/>
      <c r="L5039" s="57"/>
      <c r="M5039" s="638"/>
      <c r="N5039" s="638"/>
      <c r="O5039" s="57"/>
    </row>
    <row r="5040" spans="1:15">
      <c r="A5040" s="57"/>
      <c r="B5040" s="653">
        <v>48044</v>
      </c>
      <c r="C5040" s="654">
        <f t="shared" si="77"/>
        <v>9793941669</v>
      </c>
      <c r="D5040" s="57"/>
      <c r="E5040" s="57"/>
      <c r="F5040" s="657">
        <v>255251557</v>
      </c>
      <c r="G5040" s="672">
        <v>706737489</v>
      </c>
      <c r="H5040" s="646">
        <v>48541</v>
      </c>
      <c r="I5040" s="646"/>
      <c r="K5040" s="57"/>
      <c r="L5040" s="57"/>
      <c r="M5040" s="638"/>
      <c r="N5040" s="638"/>
      <c r="O5040" s="57"/>
    </row>
    <row r="5041" spans="1:15">
      <c r="A5041" s="57"/>
      <c r="B5041" s="653">
        <v>48045</v>
      </c>
      <c r="C5041" s="654">
        <f t="shared" si="77"/>
        <v>9745868031</v>
      </c>
      <c r="D5041" s="57"/>
      <c r="E5041" s="57"/>
      <c r="F5041" s="657">
        <v>207177919</v>
      </c>
      <c r="G5041" s="672">
        <v>706887287</v>
      </c>
      <c r="H5041" s="646">
        <v>46936</v>
      </c>
      <c r="I5041" s="646"/>
      <c r="K5041" s="57"/>
      <c r="L5041" s="57"/>
      <c r="M5041" s="638"/>
      <c r="N5041" s="638"/>
      <c r="O5041" s="57"/>
    </row>
    <row r="5042" spans="1:15">
      <c r="A5042" s="57"/>
      <c r="B5042" s="653">
        <v>48046</v>
      </c>
      <c r="C5042" s="654">
        <f t="shared" si="77"/>
        <v>10452136464</v>
      </c>
      <c r="D5042" s="57"/>
      <c r="E5042" s="57"/>
      <c r="F5042" s="657">
        <v>913446352</v>
      </c>
      <c r="G5042" s="672">
        <v>706887718</v>
      </c>
      <c r="H5042" s="646">
        <v>43509</v>
      </c>
      <c r="I5042" s="646"/>
      <c r="K5042" s="57"/>
      <c r="L5042" s="57"/>
      <c r="M5042" s="638"/>
      <c r="N5042" s="638"/>
      <c r="O5042" s="57"/>
    </row>
    <row r="5043" spans="1:15">
      <c r="A5043" s="57"/>
      <c r="B5043" s="653">
        <v>48047</v>
      </c>
      <c r="C5043" s="654">
        <f t="shared" si="77"/>
        <v>10121521268</v>
      </c>
      <c r="D5043" s="57"/>
      <c r="E5043" s="57"/>
      <c r="F5043" s="657">
        <v>582831156</v>
      </c>
      <c r="G5043" s="672">
        <v>707316955</v>
      </c>
      <c r="H5043" s="646">
        <v>44069</v>
      </c>
      <c r="I5043" s="646"/>
      <c r="K5043" s="57"/>
      <c r="L5043" s="57"/>
      <c r="M5043" s="638"/>
      <c r="N5043" s="638"/>
      <c r="O5043" s="57"/>
    </row>
    <row r="5044" spans="1:15">
      <c r="A5044" s="57"/>
      <c r="B5044" s="653">
        <v>48048</v>
      </c>
      <c r="C5044" s="654">
        <f t="shared" si="77"/>
        <v>10456139709</v>
      </c>
      <c r="D5044" s="57"/>
      <c r="E5044" s="57"/>
      <c r="F5044" s="657">
        <v>917449597</v>
      </c>
      <c r="G5044" s="672">
        <v>707627513</v>
      </c>
      <c r="H5044" s="646">
        <v>45735</v>
      </c>
      <c r="I5044" s="646"/>
      <c r="K5044" s="57"/>
      <c r="L5044" s="57"/>
      <c r="M5044" s="638"/>
      <c r="N5044" s="638"/>
      <c r="O5044" s="57"/>
    </row>
    <row r="5045" spans="1:15">
      <c r="A5045" s="57"/>
      <c r="B5045" s="653">
        <v>48049</v>
      </c>
      <c r="C5045" s="654">
        <f t="shared" si="77"/>
        <v>10502037481</v>
      </c>
      <c r="D5045" s="57"/>
      <c r="E5045" s="57"/>
      <c r="F5045" s="657">
        <v>963347369</v>
      </c>
      <c r="G5045" s="672">
        <v>707725219</v>
      </c>
      <c r="H5045" s="646">
        <v>48427</v>
      </c>
      <c r="I5045" s="646"/>
      <c r="K5045" s="57"/>
      <c r="L5045" s="57"/>
      <c r="M5045" s="638"/>
      <c r="N5045" s="638"/>
      <c r="O5045" s="57"/>
    </row>
    <row r="5046" spans="1:15">
      <c r="A5046" s="57"/>
      <c r="B5046" s="653">
        <v>48050</v>
      </c>
      <c r="C5046" s="654">
        <f t="shared" si="77"/>
        <v>10207337526</v>
      </c>
      <c r="D5046" s="57"/>
      <c r="E5046" s="57"/>
      <c r="F5046" s="657">
        <v>668647414</v>
      </c>
      <c r="G5046" s="672">
        <v>707850402</v>
      </c>
      <c r="H5046" s="646">
        <v>46336</v>
      </c>
      <c r="I5046" s="646"/>
      <c r="K5046" s="57"/>
      <c r="L5046" s="57"/>
      <c r="M5046" s="638"/>
      <c r="N5046" s="638"/>
      <c r="O5046" s="57"/>
    </row>
    <row r="5047" spans="1:15">
      <c r="A5047" s="57"/>
      <c r="B5047" s="653">
        <v>48051</v>
      </c>
      <c r="C5047" s="654">
        <f t="shared" si="77"/>
        <v>10074773261</v>
      </c>
      <c r="D5047" s="57"/>
      <c r="E5047" s="57"/>
      <c r="F5047" s="657">
        <v>536083149</v>
      </c>
      <c r="G5047" s="672">
        <v>707864656</v>
      </c>
      <c r="H5047" s="646">
        <v>45152</v>
      </c>
      <c r="I5047" s="646"/>
      <c r="K5047" s="57"/>
      <c r="L5047" s="57"/>
      <c r="M5047" s="638"/>
      <c r="N5047" s="638"/>
      <c r="O5047" s="57"/>
    </row>
    <row r="5048" spans="1:15">
      <c r="A5048" s="57"/>
      <c r="B5048" s="653">
        <v>48052</v>
      </c>
      <c r="C5048" s="654">
        <f t="shared" si="77"/>
        <v>10358504473</v>
      </c>
      <c r="D5048" s="57"/>
      <c r="E5048" s="57"/>
      <c r="F5048" s="657">
        <v>819814361</v>
      </c>
      <c r="G5048" s="672">
        <v>707902438</v>
      </c>
      <c r="H5048" s="646">
        <v>43346</v>
      </c>
      <c r="I5048" s="646"/>
      <c r="K5048" s="57"/>
      <c r="L5048" s="57"/>
      <c r="M5048" s="638"/>
      <c r="N5048" s="638"/>
      <c r="O5048" s="57"/>
    </row>
    <row r="5049" spans="1:15">
      <c r="A5049" s="57"/>
      <c r="B5049" s="653">
        <v>48053</v>
      </c>
      <c r="C5049" s="654">
        <f t="shared" si="77"/>
        <v>9658746884</v>
      </c>
      <c r="D5049" s="57"/>
      <c r="E5049" s="57"/>
      <c r="F5049" s="657">
        <v>120056772</v>
      </c>
      <c r="G5049" s="672">
        <v>707940666</v>
      </c>
      <c r="H5049" s="646">
        <v>49310</v>
      </c>
      <c r="I5049" s="646"/>
      <c r="K5049" s="57"/>
      <c r="L5049" s="57"/>
      <c r="M5049" s="638"/>
      <c r="N5049" s="638"/>
      <c r="O5049" s="57"/>
    </row>
    <row r="5050" spans="1:15">
      <c r="A5050" s="57"/>
      <c r="B5050" s="653">
        <v>48054</v>
      </c>
      <c r="C5050" s="654">
        <f t="shared" si="77"/>
        <v>10227135639</v>
      </c>
      <c r="D5050" s="57"/>
      <c r="E5050" s="57"/>
      <c r="F5050" s="657">
        <v>688445527</v>
      </c>
      <c r="G5050" s="672">
        <v>707952455</v>
      </c>
      <c r="H5050" s="646">
        <v>46192</v>
      </c>
      <c r="I5050" s="646"/>
      <c r="K5050" s="57"/>
      <c r="L5050" s="57"/>
      <c r="M5050" s="638"/>
      <c r="N5050" s="638"/>
      <c r="O5050" s="57"/>
    </row>
    <row r="5051" spans="1:15">
      <c r="A5051" s="57"/>
      <c r="B5051" s="653">
        <v>48055</v>
      </c>
      <c r="C5051" s="654">
        <f t="shared" si="77"/>
        <v>10332743415</v>
      </c>
      <c r="D5051" s="57"/>
      <c r="E5051" s="57"/>
      <c r="F5051" s="657">
        <v>794053303</v>
      </c>
      <c r="G5051" s="672">
        <v>708217106</v>
      </c>
      <c r="H5051" s="646">
        <v>43911</v>
      </c>
      <c r="I5051" s="646"/>
      <c r="K5051" s="57"/>
      <c r="L5051" s="57"/>
      <c r="M5051" s="638"/>
      <c r="N5051" s="638"/>
      <c r="O5051" s="57"/>
    </row>
    <row r="5052" spans="1:15">
      <c r="A5052" s="57"/>
      <c r="B5052" s="653">
        <v>48056</v>
      </c>
      <c r="C5052" s="654">
        <f t="shared" si="77"/>
        <v>10504195170</v>
      </c>
      <c r="D5052" s="57"/>
      <c r="E5052" s="57"/>
      <c r="F5052" s="657">
        <v>965505058</v>
      </c>
      <c r="G5052" s="672">
        <v>708513907</v>
      </c>
      <c r="H5052" s="646">
        <v>47257</v>
      </c>
      <c r="I5052" s="646"/>
      <c r="K5052" s="57"/>
      <c r="L5052" s="57"/>
      <c r="M5052" s="638"/>
      <c r="N5052" s="638"/>
      <c r="O5052" s="57"/>
    </row>
    <row r="5053" spans="1:15">
      <c r="A5053" s="57"/>
      <c r="B5053" s="653">
        <v>48057</v>
      </c>
      <c r="C5053" s="654">
        <f t="shared" si="77"/>
        <v>10455806884</v>
      </c>
      <c r="D5053" s="57"/>
      <c r="E5053" s="57"/>
      <c r="F5053" s="657">
        <v>917116772</v>
      </c>
      <c r="G5053" s="672">
        <v>709227865</v>
      </c>
      <c r="H5053" s="646">
        <v>47662</v>
      </c>
      <c r="I5053" s="646"/>
      <c r="K5053" s="57"/>
      <c r="L5053" s="57"/>
      <c r="M5053" s="638"/>
      <c r="N5053" s="638"/>
      <c r="O5053" s="57"/>
    </row>
    <row r="5054" spans="1:15">
      <c r="A5054" s="57"/>
      <c r="B5054" s="653">
        <v>48058</v>
      </c>
      <c r="C5054" s="654">
        <f t="shared" si="77"/>
        <v>10338041103</v>
      </c>
      <c r="D5054" s="57"/>
      <c r="E5054" s="57"/>
      <c r="F5054" s="657">
        <v>799350991</v>
      </c>
      <c r="G5054" s="672">
        <v>709296391</v>
      </c>
      <c r="H5054" s="646">
        <v>44905</v>
      </c>
      <c r="I5054" s="646"/>
      <c r="K5054" s="57"/>
      <c r="L5054" s="57"/>
      <c r="M5054" s="638"/>
      <c r="N5054" s="638"/>
      <c r="O5054" s="57"/>
    </row>
    <row r="5055" spans="1:15">
      <c r="A5055" s="57"/>
      <c r="B5055" s="653">
        <v>48059</v>
      </c>
      <c r="C5055" s="654">
        <f t="shared" si="77"/>
        <v>10507154669</v>
      </c>
      <c r="D5055" s="57"/>
      <c r="E5055" s="57"/>
      <c r="F5055" s="657">
        <v>968464557</v>
      </c>
      <c r="G5055" s="672">
        <v>709334347</v>
      </c>
      <c r="H5055" s="646">
        <v>47260</v>
      </c>
      <c r="I5055" s="646"/>
      <c r="K5055" s="57"/>
      <c r="L5055" s="57"/>
      <c r="M5055" s="638"/>
      <c r="N5055" s="638"/>
      <c r="O5055" s="57"/>
    </row>
    <row r="5056" spans="1:15">
      <c r="A5056" s="57"/>
      <c r="B5056" s="653">
        <v>48060</v>
      </c>
      <c r="C5056" s="654">
        <f t="shared" si="77"/>
        <v>10272421400</v>
      </c>
      <c r="D5056" s="57"/>
      <c r="E5056" s="57"/>
      <c r="F5056" s="657">
        <v>733731288</v>
      </c>
      <c r="G5056" s="672">
        <v>709382437</v>
      </c>
      <c r="H5056" s="646">
        <v>48593</v>
      </c>
      <c r="I5056" s="646"/>
      <c r="K5056" s="57"/>
      <c r="L5056" s="57"/>
      <c r="M5056" s="638"/>
      <c r="N5056" s="638"/>
      <c r="O5056" s="57"/>
    </row>
    <row r="5057" spans="1:15">
      <c r="A5057" s="57"/>
      <c r="B5057" s="653">
        <v>48061</v>
      </c>
      <c r="C5057" s="654">
        <f t="shared" si="77"/>
        <v>10347313262</v>
      </c>
      <c r="D5057" s="57"/>
      <c r="E5057" s="57"/>
      <c r="F5057" s="657">
        <v>808623150</v>
      </c>
      <c r="G5057" s="672">
        <v>709439611</v>
      </c>
      <c r="H5057" s="646">
        <v>48263</v>
      </c>
      <c r="I5057" s="646"/>
      <c r="K5057" s="57"/>
      <c r="L5057" s="57"/>
      <c r="M5057" s="638"/>
      <c r="N5057" s="638"/>
      <c r="O5057" s="57"/>
    </row>
    <row r="5058" spans="1:15">
      <c r="A5058" s="57"/>
      <c r="B5058" s="653">
        <v>48062</v>
      </c>
      <c r="C5058" s="654">
        <f t="shared" si="77"/>
        <v>10221340529</v>
      </c>
      <c r="D5058" s="57"/>
      <c r="E5058" s="57"/>
      <c r="F5058" s="657">
        <v>682650417</v>
      </c>
      <c r="G5058" s="672">
        <v>709585352</v>
      </c>
      <c r="H5058" s="646">
        <v>43425</v>
      </c>
      <c r="I5058" s="646"/>
      <c r="K5058" s="57"/>
      <c r="L5058" s="57"/>
      <c r="M5058" s="638"/>
      <c r="N5058" s="638"/>
      <c r="O5058" s="57"/>
    </row>
    <row r="5059" spans="1:15">
      <c r="A5059" s="57"/>
      <c r="B5059" s="653">
        <v>48063</v>
      </c>
      <c r="C5059" s="654">
        <f t="shared" si="77"/>
        <v>10321619120</v>
      </c>
      <c r="D5059" s="57"/>
      <c r="E5059" s="57"/>
      <c r="F5059" s="657">
        <v>782929008</v>
      </c>
      <c r="G5059" s="672">
        <v>709802771</v>
      </c>
      <c r="H5059" s="646">
        <v>45900</v>
      </c>
      <c r="I5059" s="646"/>
      <c r="K5059" s="57"/>
      <c r="L5059" s="57"/>
      <c r="M5059" s="638"/>
      <c r="N5059" s="638"/>
      <c r="O5059" s="57"/>
    </row>
    <row r="5060" spans="1:15">
      <c r="A5060" s="57"/>
      <c r="B5060" s="653">
        <v>48064</v>
      </c>
      <c r="C5060" s="654">
        <f t="shared" si="77"/>
        <v>10528109931</v>
      </c>
      <c r="D5060" s="57"/>
      <c r="E5060" s="57"/>
      <c r="F5060" s="657">
        <v>989419819</v>
      </c>
      <c r="G5060" s="672">
        <v>709886515</v>
      </c>
      <c r="H5060" s="646">
        <v>45076</v>
      </c>
      <c r="I5060" s="646"/>
      <c r="K5060" s="57"/>
      <c r="L5060" s="57"/>
      <c r="M5060" s="638"/>
      <c r="N5060" s="638"/>
      <c r="O5060" s="57"/>
    </row>
    <row r="5061" spans="1:15">
      <c r="A5061" s="57"/>
      <c r="B5061" s="653">
        <v>48065</v>
      </c>
      <c r="C5061" s="654">
        <f t="shared" si="77"/>
        <v>9760436103</v>
      </c>
      <c r="D5061" s="57"/>
      <c r="E5061" s="57"/>
      <c r="F5061" s="657">
        <v>221745991</v>
      </c>
      <c r="G5061" s="672">
        <v>709899809</v>
      </c>
      <c r="H5061" s="646">
        <v>44899</v>
      </c>
      <c r="I5061" s="646"/>
      <c r="K5061" s="57"/>
      <c r="L5061" s="57"/>
      <c r="M5061" s="638"/>
      <c r="N5061" s="638"/>
      <c r="O5061" s="57"/>
    </row>
    <row r="5062" spans="1:15">
      <c r="A5062" s="57"/>
      <c r="B5062" s="653">
        <v>48066</v>
      </c>
      <c r="C5062" s="654">
        <f t="shared" si="77"/>
        <v>10509221526</v>
      </c>
      <c r="D5062" s="57"/>
      <c r="E5062" s="57"/>
      <c r="F5062" s="657">
        <v>970531414</v>
      </c>
      <c r="G5062" s="672">
        <v>710038836</v>
      </c>
      <c r="H5062" s="646">
        <v>46200</v>
      </c>
      <c r="I5062" s="646"/>
      <c r="K5062" s="57"/>
      <c r="L5062" s="57"/>
      <c r="M5062" s="638"/>
      <c r="N5062" s="638"/>
      <c r="O5062" s="57"/>
    </row>
    <row r="5063" spans="1:15">
      <c r="A5063" s="57"/>
      <c r="B5063" s="653">
        <v>48067</v>
      </c>
      <c r="C5063" s="654">
        <f t="shared" si="77"/>
        <v>10158465336</v>
      </c>
      <c r="D5063" s="57"/>
      <c r="E5063" s="57"/>
      <c r="F5063" s="657">
        <v>619775224</v>
      </c>
      <c r="G5063" s="672">
        <v>710070564</v>
      </c>
      <c r="H5063" s="646">
        <v>48353</v>
      </c>
      <c r="I5063" s="646"/>
      <c r="K5063" s="57"/>
      <c r="L5063" s="57"/>
      <c r="M5063" s="638"/>
      <c r="N5063" s="638"/>
      <c r="O5063" s="57"/>
    </row>
    <row r="5064" spans="1:15">
      <c r="A5064" s="57"/>
      <c r="B5064" s="653">
        <v>48068</v>
      </c>
      <c r="C5064" s="654">
        <f t="shared" si="77"/>
        <v>9654693017</v>
      </c>
      <c r="D5064" s="57"/>
      <c r="E5064" s="57"/>
      <c r="F5064" s="657">
        <v>116002905</v>
      </c>
      <c r="G5064" s="672">
        <v>710122453</v>
      </c>
      <c r="H5064" s="646">
        <v>44480</v>
      </c>
      <c r="I5064" s="646"/>
      <c r="K5064" s="57"/>
      <c r="L5064" s="57"/>
      <c r="M5064" s="638"/>
      <c r="N5064" s="638"/>
      <c r="O5064" s="57"/>
    </row>
    <row r="5065" spans="1:15">
      <c r="A5065" s="57"/>
      <c r="B5065" s="653">
        <v>48069</v>
      </c>
      <c r="C5065" s="654">
        <f t="shared" si="77"/>
        <v>9674586544</v>
      </c>
      <c r="D5065" s="57"/>
      <c r="E5065" s="57"/>
      <c r="F5065" s="657">
        <v>135896432</v>
      </c>
      <c r="G5065" s="672">
        <v>710226855</v>
      </c>
      <c r="H5065" s="646">
        <v>48467</v>
      </c>
      <c r="I5065" s="646"/>
      <c r="K5065" s="57"/>
      <c r="L5065" s="57"/>
      <c r="M5065" s="638"/>
      <c r="N5065" s="638"/>
      <c r="O5065" s="57"/>
    </row>
    <row r="5066" spans="1:15">
      <c r="A5066" s="57"/>
      <c r="B5066" s="653">
        <v>48070</v>
      </c>
      <c r="C5066" s="654">
        <f t="shared" si="77"/>
        <v>10405326580</v>
      </c>
      <c r="D5066" s="57"/>
      <c r="E5066" s="57"/>
      <c r="F5066" s="657">
        <v>866636468</v>
      </c>
      <c r="G5066" s="672">
        <v>710317943</v>
      </c>
      <c r="H5066" s="646">
        <v>47968</v>
      </c>
      <c r="I5066" s="646"/>
      <c r="K5066" s="57"/>
      <c r="L5066" s="57"/>
      <c r="M5066" s="638"/>
      <c r="N5066" s="638"/>
      <c r="O5066" s="57"/>
    </row>
    <row r="5067" spans="1:15">
      <c r="A5067" s="57"/>
      <c r="B5067" s="653">
        <v>48071</v>
      </c>
      <c r="C5067" s="654">
        <f t="shared" si="77"/>
        <v>9694994254</v>
      </c>
      <c r="D5067" s="57"/>
      <c r="E5067" s="57"/>
      <c r="F5067" s="657">
        <v>156304142</v>
      </c>
      <c r="G5067" s="672">
        <v>710369717</v>
      </c>
      <c r="H5067" s="646">
        <v>46838</v>
      </c>
      <c r="I5067" s="646"/>
      <c r="K5067" s="57"/>
      <c r="L5067" s="57"/>
      <c r="M5067" s="638"/>
      <c r="N5067" s="638"/>
      <c r="O5067" s="57"/>
    </row>
    <row r="5068" spans="1:15">
      <c r="A5068" s="57"/>
      <c r="B5068" s="653">
        <v>48072</v>
      </c>
      <c r="C5068" s="654">
        <f t="shared" si="77"/>
        <v>10486567114</v>
      </c>
      <c r="D5068" s="57"/>
      <c r="E5068" s="57"/>
      <c r="F5068" s="657">
        <v>947877002</v>
      </c>
      <c r="G5068" s="672">
        <v>710382226</v>
      </c>
      <c r="H5068" s="646">
        <v>47499</v>
      </c>
      <c r="I5068" s="646"/>
      <c r="K5068" s="57"/>
      <c r="L5068" s="57"/>
      <c r="M5068" s="638"/>
      <c r="N5068" s="638"/>
      <c r="O5068" s="57"/>
    </row>
    <row r="5069" spans="1:15">
      <c r="A5069" s="57"/>
      <c r="B5069" s="653">
        <v>48073</v>
      </c>
      <c r="C5069" s="654">
        <f t="shared" si="77"/>
        <v>10142375809</v>
      </c>
      <c r="D5069" s="57"/>
      <c r="E5069" s="57"/>
      <c r="F5069" s="657">
        <v>603685697</v>
      </c>
      <c r="G5069" s="672">
        <v>710561148</v>
      </c>
      <c r="H5069" s="646">
        <v>43729</v>
      </c>
      <c r="I5069" s="646"/>
      <c r="K5069" s="57"/>
      <c r="L5069" s="57"/>
      <c r="M5069" s="638"/>
      <c r="N5069" s="638"/>
      <c r="O5069" s="57"/>
    </row>
    <row r="5070" spans="1:15">
      <c r="A5070" s="57"/>
      <c r="B5070" s="653">
        <v>48074</v>
      </c>
      <c r="C5070" s="654">
        <f t="shared" si="77"/>
        <v>10452365323</v>
      </c>
      <c r="D5070" s="57"/>
      <c r="E5070" s="57"/>
      <c r="F5070" s="657">
        <v>913675211</v>
      </c>
      <c r="G5070" s="672">
        <v>710759034</v>
      </c>
      <c r="H5070" s="646">
        <v>48708</v>
      </c>
      <c r="I5070" s="646"/>
      <c r="K5070" s="57"/>
      <c r="L5070" s="57"/>
      <c r="M5070" s="638"/>
      <c r="N5070" s="638"/>
      <c r="O5070" s="57"/>
    </row>
    <row r="5071" spans="1:15">
      <c r="A5071" s="57"/>
      <c r="B5071" s="653">
        <v>48075</v>
      </c>
      <c r="C5071" s="654">
        <f t="shared" si="77"/>
        <v>9686418062</v>
      </c>
      <c r="D5071" s="57"/>
      <c r="E5071" s="57"/>
      <c r="F5071" s="657">
        <v>147727950</v>
      </c>
      <c r="G5071" s="672">
        <v>711279207</v>
      </c>
      <c r="H5071" s="646">
        <v>48303</v>
      </c>
      <c r="I5071" s="646"/>
      <c r="K5071" s="57"/>
      <c r="L5071" s="57"/>
      <c r="M5071" s="638"/>
      <c r="N5071" s="638"/>
      <c r="O5071" s="57"/>
    </row>
    <row r="5072" spans="1:15">
      <c r="A5072" s="57"/>
      <c r="B5072" s="653">
        <v>48076</v>
      </c>
      <c r="C5072" s="654">
        <f t="shared" si="77"/>
        <v>10236153713</v>
      </c>
      <c r="D5072" s="57"/>
      <c r="E5072" s="57"/>
      <c r="F5072" s="657">
        <v>697463601</v>
      </c>
      <c r="G5072" s="672">
        <v>711456072</v>
      </c>
      <c r="H5072" s="646">
        <v>44455</v>
      </c>
      <c r="I5072" s="646"/>
      <c r="K5072" s="57"/>
      <c r="L5072" s="57"/>
      <c r="M5072" s="638"/>
      <c r="N5072" s="638"/>
      <c r="O5072" s="57"/>
    </row>
    <row r="5073" spans="1:15">
      <c r="A5073" s="57"/>
      <c r="B5073" s="653">
        <v>48077</v>
      </c>
      <c r="C5073" s="654">
        <f t="shared" si="77"/>
        <v>10258920676</v>
      </c>
      <c r="D5073" s="57"/>
      <c r="E5073" s="57"/>
      <c r="F5073" s="657">
        <v>720230564</v>
      </c>
      <c r="G5073" s="672">
        <v>711635786</v>
      </c>
      <c r="H5073" s="646">
        <v>45607</v>
      </c>
      <c r="I5073" s="646"/>
      <c r="K5073" s="57"/>
      <c r="L5073" s="57"/>
      <c r="M5073" s="638"/>
      <c r="N5073" s="638"/>
      <c r="O5073" s="57"/>
    </row>
    <row r="5074" spans="1:15">
      <c r="A5074" s="57"/>
      <c r="B5074" s="653">
        <v>48078</v>
      </c>
      <c r="C5074" s="654">
        <f t="shared" si="77"/>
        <v>9920339832</v>
      </c>
      <c r="D5074" s="57"/>
      <c r="E5074" s="57"/>
      <c r="F5074" s="657">
        <v>381649720</v>
      </c>
      <c r="G5074" s="672">
        <v>711901835</v>
      </c>
      <c r="H5074" s="646">
        <v>44534</v>
      </c>
      <c r="I5074" s="646"/>
      <c r="K5074" s="57"/>
      <c r="L5074" s="57"/>
      <c r="M5074" s="638"/>
      <c r="N5074" s="638"/>
      <c r="O5074" s="57"/>
    </row>
    <row r="5075" spans="1:15">
      <c r="A5075" s="57"/>
      <c r="B5075" s="653">
        <v>48079</v>
      </c>
      <c r="C5075" s="654">
        <f t="shared" si="77"/>
        <v>10167759630</v>
      </c>
      <c r="D5075" s="57"/>
      <c r="E5075" s="57"/>
      <c r="F5075" s="657">
        <v>629069518</v>
      </c>
      <c r="G5075" s="672">
        <v>712013607</v>
      </c>
      <c r="H5075" s="646">
        <v>44783</v>
      </c>
      <c r="I5075" s="646"/>
      <c r="K5075" s="57"/>
      <c r="L5075" s="57"/>
      <c r="M5075" s="638"/>
      <c r="N5075" s="638"/>
      <c r="O5075" s="57"/>
    </row>
    <row r="5076" spans="1:15">
      <c r="A5076" s="57"/>
      <c r="B5076" s="653">
        <v>48080</v>
      </c>
      <c r="C5076" s="654">
        <f t="shared" si="77"/>
        <v>9746298261</v>
      </c>
      <c r="D5076" s="57"/>
      <c r="E5076" s="57"/>
      <c r="F5076" s="657">
        <v>207608149</v>
      </c>
      <c r="G5076" s="672">
        <v>712196381</v>
      </c>
      <c r="H5076" s="646">
        <v>49738</v>
      </c>
      <c r="I5076" s="646"/>
      <c r="K5076" s="57"/>
      <c r="L5076" s="57"/>
      <c r="M5076" s="638"/>
      <c r="N5076" s="638"/>
      <c r="O5076" s="57"/>
    </row>
    <row r="5077" spans="1:15">
      <c r="A5077" s="57"/>
      <c r="B5077" s="653">
        <v>48081</v>
      </c>
      <c r="C5077" s="654">
        <f t="shared" si="77"/>
        <v>10471327404</v>
      </c>
      <c r="D5077" s="57"/>
      <c r="E5077" s="57"/>
      <c r="F5077" s="657">
        <v>932637292</v>
      </c>
      <c r="G5077" s="672">
        <v>712225415</v>
      </c>
      <c r="H5077" s="646">
        <v>43213</v>
      </c>
      <c r="I5077" s="646"/>
      <c r="K5077" s="57"/>
      <c r="L5077" s="57"/>
      <c r="M5077" s="638"/>
      <c r="N5077" s="638"/>
      <c r="O5077" s="57"/>
    </row>
    <row r="5078" spans="1:15">
      <c r="A5078" s="57"/>
      <c r="B5078" s="653">
        <v>48082</v>
      </c>
      <c r="C5078" s="654">
        <f t="shared" si="77"/>
        <v>9877708720</v>
      </c>
      <c r="D5078" s="57"/>
      <c r="E5078" s="57"/>
      <c r="F5078" s="657">
        <v>339018608</v>
      </c>
      <c r="G5078" s="672">
        <v>712453189</v>
      </c>
      <c r="H5078" s="646">
        <v>49711</v>
      </c>
      <c r="I5078" s="646"/>
      <c r="K5078" s="57"/>
      <c r="L5078" s="57"/>
      <c r="M5078" s="638"/>
      <c r="N5078" s="638"/>
      <c r="O5078" s="57"/>
    </row>
    <row r="5079" spans="1:15">
      <c r="A5079" s="57"/>
      <c r="B5079" s="653">
        <v>48083</v>
      </c>
      <c r="C5079" s="654">
        <f t="shared" si="77"/>
        <v>10452632715</v>
      </c>
      <c r="D5079" s="57"/>
      <c r="E5079" s="57"/>
      <c r="F5079" s="657">
        <v>913942603</v>
      </c>
      <c r="G5079" s="672">
        <v>712567334</v>
      </c>
      <c r="H5079" s="646">
        <v>47320</v>
      </c>
      <c r="I5079" s="646"/>
      <c r="K5079" s="57"/>
      <c r="L5079" s="57"/>
      <c r="M5079" s="638"/>
      <c r="N5079" s="638"/>
      <c r="O5079" s="57"/>
    </row>
    <row r="5080" spans="1:15">
      <c r="A5080" s="57"/>
      <c r="B5080" s="653">
        <v>48084</v>
      </c>
      <c r="C5080" s="654">
        <f t="shared" si="77"/>
        <v>9983778238</v>
      </c>
      <c r="D5080" s="57"/>
      <c r="E5080" s="57"/>
      <c r="F5080" s="657">
        <v>445088126</v>
      </c>
      <c r="G5080" s="672">
        <v>712656989</v>
      </c>
      <c r="H5080" s="646">
        <v>47432</v>
      </c>
      <c r="I5080" s="646"/>
      <c r="K5080" s="57"/>
      <c r="L5080" s="57"/>
      <c r="M5080" s="638"/>
      <c r="N5080" s="638"/>
      <c r="O5080" s="57"/>
    </row>
    <row r="5081" spans="1:15">
      <c r="A5081" s="57"/>
      <c r="B5081" s="653">
        <v>48085</v>
      </c>
      <c r="C5081" s="654">
        <f t="shared" si="77"/>
        <v>9681496314</v>
      </c>
      <c r="D5081" s="57"/>
      <c r="E5081" s="57"/>
      <c r="F5081" s="657">
        <v>142806202</v>
      </c>
      <c r="G5081" s="672">
        <v>712864752</v>
      </c>
      <c r="H5081" s="646">
        <v>50357</v>
      </c>
      <c r="I5081" s="646"/>
      <c r="K5081" s="57"/>
      <c r="L5081" s="57"/>
      <c r="M5081" s="638"/>
      <c r="N5081" s="638"/>
      <c r="O5081" s="57"/>
    </row>
    <row r="5082" spans="1:15">
      <c r="A5082" s="57"/>
      <c r="B5082" s="653">
        <v>48086</v>
      </c>
      <c r="C5082" s="654">
        <f t="shared" si="77"/>
        <v>9770092337</v>
      </c>
      <c r="D5082" s="57"/>
      <c r="E5082" s="57"/>
      <c r="F5082" s="657">
        <v>231402225</v>
      </c>
      <c r="G5082" s="672">
        <v>712931222</v>
      </c>
      <c r="H5082" s="646">
        <v>48888</v>
      </c>
      <c r="I5082" s="646"/>
      <c r="K5082" s="57"/>
      <c r="L5082" s="57"/>
      <c r="M5082" s="638"/>
      <c r="N5082" s="638"/>
      <c r="O5082" s="57"/>
    </row>
    <row r="5083" spans="1:15">
      <c r="A5083" s="57"/>
      <c r="B5083" s="653">
        <v>48087</v>
      </c>
      <c r="C5083" s="654">
        <f t="shared" si="77"/>
        <v>10290370316</v>
      </c>
      <c r="D5083" s="57"/>
      <c r="E5083" s="57"/>
      <c r="F5083" s="657">
        <v>751680204</v>
      </c>
      <c r="G5083" s="672">
        <v>713083817</v>
      </c>
      <c r="H5083" s="646">
        <v>49293</v>
      </c>
      <c r="I5083" s="646"/>
      <c r="K5083" s="57"/>
      <c r="L5083" s="57"/>
      <c r="M5083" s="638"/>
      <c r="N5083" s="638"/>
      <c r="O5083" s="57"/>
    </row>
    <row r="5084" spans="1:15">
      <c r="A5084" s="57"/>
      <c r="B5084" s="653">
        <v>48088</v>
      </c>
      <c r="C5084" s="654">
        <f t="shared" si="77"/>
        <v>10042205296</v>
      </c>
      <c r="D5084" s="57"/>
      <c r="E5084" s="57"/>
      <c r="F5084" s="657">
        <v>503515184</v>
      </c>
      <c r="G5084" s="672">
        <v>713171643</v>
      </c>
      <c r="H5084" s="646">
        <v>48454</v>
      </c>
      <c r="I5084" s="646"/>
      <c r="K5084" s="57"/>
      <c r="L5084" s="57"/>
      <c r="M5084" s="638"/>
      <c r="N5084" s="638"/>
      <c r="O5084" s="57"/>
    </row>
    <row r="5085" spans="1:15">
      <c r="A5085" s="57"/>
      <c r="B5085" s="653">
        <v>48089</v>
      </c>
      <c r="C5085" s="654">
        <f t="shared" si="77"/>
        <v>9814256689</v>
      </c>
      <c r="D5085" s="57"/>
      <c r="E5085" s="57"/>
      <c r="F5085" s="657">
        <v>275566577</v>
      </c>
      <c r="G5085" s="672">
        <v>713176639</v>
      </c>
      <c r="H5085" s="646">
        <v>49945</v>
      </c>
      <c r="I5085" s="646"/>
      <c r="K5085" s="57"/>
      <c r="L5085" s="57"/>
      <c r="M5085" s="638"/>
      <c r="N5085" s="638"/>
      <c r="O5085" s="57"/>
    </row>
    <row r="5086" spans="1:15">
      <c r="A5086" s="57"/>
      <c r="B5086" s="653">
        <v>48090</v>
      </c>
      <c r="C5086" s="654">
        <f t="shared" si="77"/>
        <v>9853269008</v>
      </c>
      <c r="D5086" s="57"/>
      <c r="E5086" s="57"/>
      <c r="F5086" s="657">
        <v>314578896</v>
      </c>
      <c r="G5086" s="672">
        <v>713239994</v>
      </c>
      <c r="H5086" s="646">
        <v>50255</v>
      </c>
      <c r="I5086" s="646"/>
      <c r="K5086" s="57"/>
      <c r="L5086" s="57"/>
      <c r="M5086" s="638"/>
      <c r="N5086" s="638"/>
      <c r="O5086" s="57"/>
    </row>
    <row r="5087" spans="1:15">
      <c r="A5087" s="57"/>
      <c r="B5087" s="653">
        <v>48091</v>
      </c>
      <c r="C5087" s="654">
        <f t="shared" si="77"/>
        <v>10463247479</v>
      </c>
      <c r="D5087" s="57"/>
      <c r="E5087" s="57"/>
      <c r="F5087" s="657">
        <v>924557367</v>
      </c>
      <c r="G5087" s="672">
        <v>713646128</v>
      </c>
      <c r="H5087" s="646">
        <v>43636</v>
      </c>
      <c r="I5087" s="646"/>
      <c r="K5087" s="57"/>
      <c r="L5087" s="57"/>
      <c r="M5087" s="638"/>
      <c r="N5087" s="638"/>
      <c r="O5087" s="57"/>
    </row>
    <row r="5088" spans="1:15">
      <c r="A5088" s="57"/>
      <c r="B5088" s="653">
        <v>48092</v>
      </c>
      <c r="C5088" s="654">
        <f t="shared" ref="C5088:C5151" si="78">F5088+(F$88*28679+98765)+(G$88*6587+87654)+(E$88*9537+76543)+(J$88*5713+4528)</f>
        <v>10279314692</v>
      </c>
      <c r="D5088" s="57"/>
      <c r="E5088" s="57"/>
      <c r="F5088" s="657">
        <v>740624580</v>
      </c>
      <c r="G5088" s="672">
        <v>713657535</v>
      </c>
      <c r="H5088" s="646">
        <v>49404</v>
      </c>
      <c r="I5088" s="646"/>
      <c r="K5088" s="57"/>
      <c r="L5088" s="57"/>
      <c r="M5088" s="638"/>
      <c r="N5088" s="638"/>
      <c r="O5088" s="57"/>
    </row>
    <row r="5089" spans="1:15">
      <c r="A5089" s="57"/>
      <c r="B5089" s="653">
        <v>48093</v>
      </c>
      <c r="C5089" s="654">
        <f t="shared" si="78"/>
        <v>9684179110</v>
      </c>
      <c r="D5089" s="57"/>
      <c r="E5089" s="57"/>
      <c r="F5089" s="657">
        <v>145488998</v>
      </c>
      <c r="G5089" s="672">
        <v>713772032</v>
      </c>
      <c r="H5089" s="646">
        <v>49297</v>
      </c>
      <c r="I5089" s="646"/>
      <c r="K5089" s="57"/>
      <c r="L5089" s="57"/>
      <c r="M5089" s="638"/>
      <c r="N5089" s="638"/>
      <c r="O5089" s="57"/>
    </row>
    <row r="5090" spans="1:15">
      <c r="A5090" s="57"/>
      <c r="B5090" s="653">
        <v>48094</v>
      </c>
      <c r="C5090" s="654">
        <f t="shared" si="78"/>
        <v>9694043641</v>
      </c>
      <c r="D5090" s="57"/>
      <c r="E5090" s="57"/>
      <c r="F5090" s="657">
        <v>155353529</v>
      </c>
      <c r="G5090" s="672">
        <v>713896853</v>
      </c>
      <c r="H5090" s="646">
        <v>43837</v>
      </c>
      <c r="I5090" s="646"/>
      <c r="K5090" s="57"/>
      <c r="L5090" s="57"/>
      <c r="M5090" s="638"/>
      <c r="N5090" s="638"/>
      <c r="O5090" s="57"/>
    </row>
    <row r="5091" spans="1:15">
      <c r="A5091" s="57"/>
      <c r="B5091" s="653">
        <v>48095</v>
      </c>
      <c r="C5091" s="654">
        <f t="shared" si="78"/>
        <v>10281978407</v>
      </c>
      <c r="D5091" s="57"/>
      <c r="E5091" s="57"/>
      <c r="F5091" s="657">
        <v>743288295</v>
      </c>
      <c r="G5091" s="672">
        <v>713981294</v>
      </c>
      <c r="H5091" s="646">
        <v>49962</v>
      </c>
      <c r="I5091" s="646"/>
      <c r="K5091" s="57"/>
      <c r="L5091" s="57"/>
      <c r="M5091" s="638"/>
      <c r="N5091" s="638"/>
      <c r="O5091" s="57"/>
    </row>
    <row r="5092" spans="1:15">
      <c r="A5092" s="57"/>
      <c r="B5092" s="653">
        <v>48096</v>
      </c>
      <c r="C5092" s="654">
        <f t="shared" si="78"/>
        <v>10394851977</v>
      </c>
      <c r="D5092" s="57"/>
      <c r="E5092" s="57"/>
      <c r="F5092" s="657">
        <v>856161865</v>
      </c>
      <c r="G5092" s="672">
        <v>714046554</v>
      </c>
      <c r="H5092" s="646">
        <v>48971</v>
      </c>
      <c r="I5092" s="646"/>
      <c r="K5092" s="57"/>
      <c r="L5092" s="57"/>
      <c r="M5092" s="638"/>
      <c r="N5092" s="638"/>
      <c r="O5092" s="57"/>
    </row>
    <row r="5093" spans="1:15">
      <c r="A5093" s="57"/>
      <c r="B5093" s="653">
        <v>48097</v>
      </c>
      <c r="C5093" s="654">
        <f t="shared" si="78"/>
        <v>10157398641</v>
      </c>
      <c r="D5093" s="57"/>
      <c r="E5093" s="57"/>
      <c r="F5093" s="657">
        <v>618708529</v>
      </c>
      <c r="G5093" s="672">
        <v>714089380</v>
      </c>
      <c r="H5093" s="646">
        <v>48435</v>
      </c>
      <c r="I5093" s="646"/>
      <c r="K5093" s="57"/>
      <c r="L5093" s="57"/>
      <c r="M5093" s="638"/>
      <c r="N5093" s="638"/>
      <c r="O5093" s="57"/>
    </row>
    <row r="5094" spans="1:15">
      <c r="A5094" s="57"/>
      <c r="B5094" s="653">
        <v>48098</v>
      </c>
      <c r="C5094" s="654">
        <f t="shared" si="78"/>
        <v>9854727986</v>
      </c>
      <c r="D5094" s="57"/>
      <c r="E5094" s="57"/>
      <c r="F5094" s="657">
        <v>316037874</v>
      </c>
      <c r="G5094" s="672">
        <v>714449281</v>
      </c>
      <c r="H5094" s="646">
        <v>45660</v>
      </c>
      <c r="I5094" s="646"/>
      <c r="K5094" s="57"/>
      <c r="L5094" s="57"/>
      <c r="M5094" s="638"/>
      <c r="N5094" s="638"/>
      <c r="O5094" s="57"/>
    </row>
    <row r="5095" spans="1:15">
      <c r="A5095" s="57"/>
      <c r="B5095" s="653">
        <v>48099</v>
      </c>
      <c r="C5095" s="654">
        <f t="shared" si="78"/>
        <v>10316071951</v>
      </c>
      <c r="D5095" s="57"/>
      <c r="E5095" s="57"/>
      <c r="F5095" s="657">
        <v>777381839</v>
      </c>
      <c r="G5095" s="672">
        <v>714564644</v>
      </c>
      <c r="H5095" s="646">
        <v>46135</v>
      </c>
      <c r="I5095" s="646"/>
      <c r="K5095" s="57"/>
      <c r="L5095" s="57"/>
      <c r="M5095" s="638"/>
      <c r="N5095" s="638"/>
      <c r="O5095" s="57"/>
    </row>
    <row r="5096" spans="1:15">
      <c r="A5096" s="57"/>
      <c r="B5096" s="653">
        <v>48100</v>
      </c>
      <c r="C5096" s="654">
        <f t="shared" si="78"/>
        <v>10297539943</v>
      </c>
      <c r="D5096" s="57"/>
      <c r="E5096" s="57"/>
      <c r="F5096" s="657">
        <v>758849831</v>
      </c>
      <c r="G5096" s="672">
        <v>714685529</v>
      </c>
      <c r="H5096" s="646">
        <v>49868</v>
      </c>
      <c r="I5096" s="646"/>
      <c r="K5096" s="57"/>
      <c r="L5096" s="57"/>
      <c r="M5096" s="638"/>
      <c r="N5096" s="638"/>
      <c r="O5096" s="57"/>
    </row>
    <row r="5097" spans="1:15">
      <c r="A5097" s="57"/>
      <c r="B5097" s="653">
        <v>48101</v>
      </c>
      <c r="C5097" s="654">
        <f t="shared" si="78"/>
        <v>10486712567</v>
      </c>
      <c r="D5097" s="57"/>
      <c r="E5097" s="57"/>
      <c r="F5097" s="657">
        <v>948022455</v>
      </c>
      <c r="G5097" s="672">
        <v>714989902</v>
      </c>
      <c r="H5097" s="646">
        <v>46313</v>
      </c>
      <c r="I5097" s="646"/>
      <c r="K5097" s="57"/>
      <c r="L5097" s="57"/>
      <c r="M5097" s="638"/>
      <c r="N5097" s="638"/>
      <c r="O5097" s="57"/>
    </row>
    <row r="5098" spans="1:15">
      <c r="A5098" s="57"/>
      <c r="B5098" s="653">
        <v>48102</v>
      </c>
      <c r="C5098" s="654">
        <f t="shared" si="78"/>
        <v>10291591581</v>
      </c>
      <c r="D5098" s="57"/>
      <c r="E5098" s="57"/>
      <c r="F5098" s="657">
        <v>752901469</v>
      </c>
      <c r="G5098" s="672">
        <v>715211688</v>
      </c>
      <c r="H5098" s="646">
        <v>48338</v>
      </c>
      <c r="I5098" s="646"/>
      <c r="K5098" s="57"/>
      <c r="L5098" s="57"/>
      <c r="M5098" s="638"/>
      <c r="N5098" s="638"/>
      <c r="O5098" s="57"/>
    </row>
    <row r="5099" spans="1:15">
      <c r="A5099" s="57"/>
      <c r="B5099" s="653">
        <v>48103</v>
      </c>
      <c r="C5099" s="654">
        <f t="shared" si="78"/>
        <v>10034575754</v>
      </c>
      <c r="D5099" s="57"/>
      <c r="E5099" s="57"/>
      <c r="F5099" s="657">
        <v>495885642</v>
      </c>
      <c r="G5099" s="672">
        <v>715645635</v>
      </c>
      <c r="H5099" s="646">
        <v>47339</v>
      </c>
      <c r="I5099" s="646"/>
      <c r="K5099" s="57"/>
      <c r="L5099" s="57"/>
      <c r="M5099" s="638"/>
      <c r="N5099" s="638"/>
      <c r="O5099" s="57"/>
    </row>
    <row r="5100" spans="1:15">
      <c r="A5100" s="57"/>
      <c r="B5100" s="653">
        <v>48104</v>
      </c>
      <c r="C5100" s="654">
        <f t="shared" si="78"/>
        <v>10057304534</v>
      </c>
      <c r="D5100" s="57"/>
      <c r="E5100" s="57"/>
      <c r="F5100" s="657">
        <v>518614422</v>
      </c>
      <c r="G5100" s="672">
        <v>715898855</v>
      </c>
      <c r="H5100" s="646">
        <v>44150</v>
      </c>
      <c r="I5100" s="646"/>
      <c r="K5100" s="57"/>
      <c r="L5100" s="57"/>
      <c r="M5100" s="638"/>
      <c r="N5100" s="638"/>
      <c r="O5100" s="57"/>
    </row>
    <row r="5101" spans="1:15">
      <c r="A5101" s="57"/>
      <c r="B5101" s="653">
        <v>48105</v>
      </c>
      <c r="C5101" s="654">
        <f t="shared" si="78"/>
        <v>10494731934</v>
      </c>
      <c r="D5101" s="57"/>
      <c r="E5101" s="57"/>
      <c r="F5101" s="657">
        <v>956041822</v>
      </c>
      <c r="G5101" s="672">
        <v>715953643</v>
      </c>
      <c r="H5101" s="646">
        <v>44078</v>
      </c>
      <c r="I5101" s="646"/>
      <c r="K5101" s="57"/>
      <c r="L5101" s="57"/>
      <c r="M5101" s="638"/>
      <c r="N5101" s="638"/>
      <c r="O5101" s="57"/>
    </row>
    <row r="5102" spans="1:15">
      <c r="A5102" s="57"/>
      <c r="B5102" s="653">
        <v>48106</v>
      </c>
      <c r="C5102" s="654">
        <f t="shared" si="78"/>
        <v>10496622009</v>
      </c>
      <c r="D5102" s="57"/>
      <c r="E5102" s="57"/>
      <c r="F5102" s="657">
        <v>957931897</v>
      </c>
      <c r="G5102" s="672">
        <v>716030410</v>
      </c>
      <c r="H5102" s="646">
        <v>45692</v>
      </c>
      <c r="I5102" s="646"/>
      <c r="K5102" s="57"/>
      <c r="L5102" s="57"/>
      <c r="M5102" s="638"/>
      <c r="N5102" s="638"/>
      <c r="O5102" s="57"/>
    </row>
    <row r="5103" spans="1:15">
      <c r="A5103" s="57"/>
      <c r="B5103" s="653">
        <v>48107</v>
      </c>
      <c r="C5103" s="654">
        <f t="shared" si="78"/>
        <v>9785315553</v>
      </c>
      <c r="D5103" s="57"/>
      <c r="E5103" s="57"/>
      <c r="F5103" s="657">
        <v>246625441</v>
      </c>
      <c r="G5103" s="672">
        <v>716048599</v>
      </c>
      <c r="H5103" s="646">
        <v>43102</v>
      </c>
      <c r="I5103" s="646"/>
      <c r="K5103" s="57"/>
      <c r="L5103" s="57"/>
      <c r="M5103" s="638"/>
      <c r="N5103" s="638"/>
      <c r="O5103" s="57"/>
    </row>
    <row r="5104" spans="1:15">
      <c r="A5104" s="57"/>
      <c r="B5104" s="653">
        <v>48108</v>
      </c>
      <c r="C5104" s="654">
        <f t="shared" si="78"/>
        <v>9902795066</v>
      </c>
      <c r="D5104" s="57"/>
      <c r="E5104" s="57"/>
      <c r="F5104" s="657">
        <v>364104954</v>
      </c>
      <c r="G5104" s="672">
        <v>716164543</v>
      </c>
      <c r="H5104" s="646">
        <v>43147</v>
      </c>
      <c r="I5104" s="646"/>
      <c r="K5104" s="57"/>
      <c r="L5104" s="57"/>
      <c r="M5104" s="638"/>
      <c r="N5104" s="638"/>
      <c r="O5104" s="57"/>
    </row>
    <row r="5105" spans="1:15">
      <c r="A5105" s="57"/>
      <c r="B5105" s="653">
        <v>48109</v>
      </c>
      <c r="C5105" s="654">
        <f t="shared" si="78"/>
        <v>9906252474</v>
      </c>
      <c r="D5105" s="57"/>
      <c r="E5105" s="57"/>
      <c r="F5105" s="657">
        <v>367562362</v>
      </c>
      <c r="G5105" s="672">
        <v>716183233</v>
      </c>
      <c r="H5105" s="646">
        <v>45312</v>
      </c>
      <c r="I5105" s="646"/>
      <c r="K5105" s="57"/>
      <c r="L5105" s="57"/>
      <c r="M5105" s="638"/>
      <c r="N5105" s="638"/>
      <c r="O5105" s="57"/>
    </row>
    <row r="5106" spans="1:15">
      <c r="A5106" s="57"/>
      <c r="B5106" s="653">
        <v>48110</v>
      </c>
      <c r="C5106" s="654">
        <f t="shared" si="78"/>
        <v>10156709972</v>
      </c>
      <c r="D5106" s="57"/>
      <c r="E5106" s="57"/>
      <c r="F5106" s="657">
        <v>618019860</v>
      </c>
      <c r="G5106" s="672">
        <v>716490802</v>
      </c>
      <c r="H5106" s="646">
        <v>43709</v>
      </c>
      <c r="I5106" s="646"/>
      <c r="K5106" s="57"/>
      <c r="L5106" s="57"/>
      <c r="M5106" s="638"/>
      <c r="N5106" s="638"/>
      <c r="O5106" s="57"/>
    </row>
    <row r="5107" spans="1:15">
      <c r="A5107" s="57"/>
      <c r="B5107" s="653">
        <v>48111</v>
      </c>
      <c r="C5107" s="654">
        <f t="shared" si="78"/>
        <v>9809015698</v>
      </c>
      <c r="D5107" s="57"/>
      <c r="E5107" s="57"/>
      <c r="F5107" s="657">
        <v>270325586</v>
      </c>
      <c r="G5107" s="672">
        <v>716638504</v>
      </c>
      <c r="H5107" s="646">
        <v>49971</v>
      </c>
      <c r="I5107" s="646"/>
      <c r="K5107" s="57"/>
      <c r="L5107" s="57"/>
      <c r="M5107" s="638"/>
      <c r="N5107" s="638"/>
      <c r="O5107" s="57"/>
    </row>
    <row r="5108" spans="1:15">
      <c r="A5108" s="57"/>
      <c r="B5108" s="653">
        <v>48112</v>
      </c>
      <c r="C5108" s="654">
        <f t="shared" si="78"/>
        <v>10199565121</v>
      </c>
      <c r="D5108" s="57"/>
      <c r="E5108" s="57"/>
      <c r="F5108" s="657">
        <v>660875009</v>
      </c>
      <c r="G5108" s="672">
        <v>716799080</v>
      </c>
      <c r="H5108" s="646">
        <v>44334</v>
      </c>
      <c r="I5108" s="646"/>
      <c r="K5108" s="57"/>
      <c r="L5108" s="57"/>
      <c r="M5108" s="638"/>
      <c r="N5108" s="638"/>
      <c r="O5108" s="57"/>
    </row>
    <row r="5109" spans="1:15">
      <c r="A5109" s="57"/>
      <c r="B5109" s="653">
        <v>48113</v>
      </c>
      <c r="C5109" s="654">
        <f t="shared" si="78"/>
        <v>10241796164</v>
      </c>
      <c r="D5109" s="57"/>
      <c r="E5109" s="57"/>
      <c r="F5109" s="657">
        <v>703106052</v>
      </c>
      <c r="G5109" s="672">
        <v>716826855</v>
      </c>
      <c r="H5109" s="646">
        <v>49438</v>
      </c>
      <c r="I5109" s="646"/>
      <c r="K5109" s="57"/>
      <c r="L5109" s="57"/>
      <c r="M5109" s="638"/>
      <c r="N5109" s="638"/>
      <c r="O5109" s="57"/>
    </row>
    <row r="5110" spans="1:15">
      <c r="A5110" s="57"/>
      <c r="B5110" s="653">
        <v>48114</v>
      </c>
      <c r="C5110" s="654">
        <f t="shared" si="78"/>
        <v>10406958297</v>
      </c>
      <c r="D5110" s="57"/>
      <c r="E5110" s="57"/>
      <c r="F5110" s="657">
        <v>868268185</v>
      </c>
      <c r="G5110" s="672">
        <v>716911229</v>
      </c>
      <c r="H5110" s="646">
        <v>43117</v>
      </c>
      <c r="I5110" s="646"/>
      <c r="K5110" s="57"/>
      <c r="L5110" s="57"/>
      <c r="M5110" s="638"/>
      <c r="N5110" s="638"/>
      <c r="O5110" s="57"/>
    </row>
    <row r="5111" spans="1:15">
      <c r="A5111" s="57"/>
      <c r="B5111" s="653">
        <v>48115</v>
      </c>
      <c r="C5111" s="654">
        <f t="shared" si="78"/>
        <v>9889050558</v>
      </c>
      <c r="D5111" s="57"/>
      <c r="E5111" s="57"/>
      <c r="F5111" s="657">
        <v>350360446</v>
      </c>
      <c r="G5111" s="672">
        <v>717214965</v>
      </c>
      <c r="H5111" s="646">
        <v>45325</v>
      </c>
      <c r="I5111" s="646"/>
      <c r="K5111" s="57"/>
      <c r="L5111" s="57"/>
      <c r="M5111" s="638"/>
      <c r="N5111" s="638"/>
      <c r="O5111" s="57"/>
    </row>
    <row r="5112" spans="1:15">
      <c r="A5112" s="57"/>
      <c r="B5112" s="653">
        <v>48116</v>
      </c>
      <c r="C5112" s="654">
        <f t="shared" si="78"/>
        <v>9693888703</v>
      </c>
      <c r="D5112" s="57"/>
      <c r="E5112" s="57"/>
      <c r="F5112" s="657">
        <v>155198591</v>
      </c>
      <c r="G5112" s="672">
        <v>717240047</v>
      </c>
      <c r="H5112" s="646">
        <v>48572</v>
      </c>
      <c r="I5112" s="646"/>
      <c r="K5112" s="57"/>
      <c r="L5112" s="57"/>
      <c r="M5112" s="638"/>
      <c r="N5112" s="638"/>
      <c r="O5112" s="57"/>
    </row>
    <row r="5113" spans="1:15">
      <c r="A5113" s="57"/>
      <c r="B5113" s="653">
        <v>48117</v>
      </c>
      <c r="C5113" s="654">
        <f t="shared" si="78"/>
        <v>10096892410</v>
      </c>
      <c r="D5113" s="57"/>
      <c r="E5113" s="57"/>
      <c r="F5113" s="657">
        <v>558202298</v>
      </c>
      <c r="G5113" s="672">
        <v>717262275</v>
      </c>
      <c r="H5113" s="646">
        <v>44376</v>
      </c>
      <c r="I5113" s="646"/>
      <c r="K5113" s="57"/>
      <c r="L5113" s="57"/>
      <c r="M5113" s="638"/>
      <c r="N5113" s="638"/>
      <c r="O5113" s="57"/>
    </row>
    <row r="5114" spans="1:15">
      <c r="A5114" s="57"/>
      <c r="B5114" s="653">
        <v>48118</v>
      </c>
      <c r="C5114" s="654">
        <f t="shared" si="78"/>
        <v>10112435657</v>
      </c>
      <c r="D5114" s="57"/>
      <c r="E5114" s="57"/>
      <c r="F5114" s="657">
        <v>573745545</v>
      </c>
      <c r="G5114" s="672">
        <v>717270476</v>
      </c>
      <c r="H5114" s="646">
        <v>43272</v>
      </c>
      <c r="I5114" s="646"/>
      <c r="K5114" s="57"/>
      <c r="L5114" s="57"/>
      <c r="M5114" s="638"/>
      <c r="N5114" s="638"/>
      <c r="O5114" s="57"/>
    </row>
    <row r="5115" spans="1:15">
      <c r="A5115" s="57"/>
      <c r="B5115" s="653">
        <v>48119</v>
      </c>
      <c r="C5115" s="654">
        <f t="shared" si="78"/>
        <v>10490290959</v>
      </c>
      <c r="D5115" s="57"/>
      <c r="E5115" s="57"/>
      <c r="F5115" s="657">
        <v>951600847</v>
      </c>
      <c r="G5115" s="672">
        <v>717423999</v>
      </c>
      <c r="H5115" s="646">
        <v>44445</v>
      </c>
      <c r="I5115" s="646"/>
      <c r="K5115" s="57"/>
      <c r="L5115" s="57"/>
      <c r="M5115" s="638"/>
      <c r="N5115" s="638"/>
      <c r="O5115" s="57"/>
    </row>
    <row r="5116" spans="1:15">
      <c r="A5116" s="57"/>
      <c r="B5116" s="653">
        <v>48120</v>
      </c>
      <c r="C5116" s="654">
        <f t="shared" si="78"/>
        <v>10227657909</v>
      </c>
      <c r="D5116" s="57"/>
      <c r="E5116" s="57"/>
      <c r="F5116" s="657">
        <v>688967797</v>
      </c>
      <c r="G5116" s="672">
        <v>717536280</v>
      </c>
      <c r="H5116" s="646">
        <v>49824</v>
      </c>
      <c r="I5116" s="646"/>
      <c r="K5116" s="57"/>
      <c r="L5116" s="57"/>
      <c r="M5116" s="638"/>
      <c r="N5116" s="638"/>
      <c r="O5116" s="57"/>
    </row>
    <row r="5117" spans="1:15">
      <c r="A5117" s="57"/>
      <c r="B5117" s="653">
        <v>48121</v>
      </c>
      <c r="C5117" s="654">
        <f t="shared" si="78"/>
        <v>9759831645</v>
      </c>
      <c r="D5117" s="57"/>
      <c r="E5117" s="57"/>
      <c r="F5117" s="657">
        <v>221141533</v>
      </c>
      <c r="G5117" s="672">
        <v>717851853</v>
      </c>
      <c r="H5117" s="646">
        <v>49420</v>
      </c>
      <c r="I5117" s="646"/>
      <c r="K5117" s="57"/>
      <c r="L5117" s="57"/>
      <c r="M5117" s="638"/>
      <c r="N5117" s="638"/>
      <c r="O5117" s="57"/>
    </row>
    <row r="5118" spans="1:15">
      <c r="A5118" s="57"/>
      <c r="B5118" s="653">
        <v>48122</v>
      </c>
      <c r="C5118" s="654">
        <f t="shared" si="78"/>
        <v>10027737587</v>
      </c>
      <c r="D5118" s="57"/>
      <c r="E5118" s="57"/>
      <c r="F5118" s="657">
        <v>489047475</v>
      </c>
      <c r="G5118" s="672">
        <v>717923668</v>
      </c>
      <c r="H5118" s="646">
        <v>47166</v>
      </c>
      <c r="I5118" s="646"/>
      <c r="K5118" s="57"/>
      <c r="L5118" s="57"/>
      <c r="M5118" s="638"/>
      <c r="N5118" s="638"/>
      <c r="O5118" s="57"/>
    </row>
    <row r="5119" spans="1:15">
      <c r="A5119" s="57"/>
      <c r="B5119" s="653">
        <v>48123</v>
      </c>
      <c r="C5119" s="654">
        <f t="shared" si="78"/>
        <v>9851651005</v>
      </c>
      <c r="D5119" s="57"/>
      <c r="E5119" s="57"/>
      <c r="F5119" s="657">
        <v>312960893</v>
      </c>
      <c r="G5119" s="672">
        <v>718134156</v>
      </c>
      <c r="H5119" s="646">
        <v>46692</v>
      </c>
      <c r="I5119" s="646"/>
      <c r="K5119" s="57"/>
      <c r="L5119" s="57"/>
      <c r="M5119" s="638"/>
      <c r="N5119" s="638"/>
      <c r="O5119" s="57"/>
    </row>
    <row r="5120" spans="1:15">
      <c r="A5120" s="57"/>
      <c r="B5120" s="653">
        <v>48124</v>
      </c>
      <c r="C5120" s="654">
        <f t="shared" si="78"/>
        <v>9664176811</v>
      </c>
      <c r="D5120" s="57"/>
      <c r="E5120" s="57"/>
      <c r="F5120" s="657">
        <v>125486699</v>
      </c>
      <c r="G5120" s="672">
        <v>718169018</v>
      </c>
      <c r="H5120" s="646">
        <v>47308</v>
      </c>
      <c r="I5120" s="646"/>
      <c r="K5120" s="57"/>
      <c r="L5120" s="57"/>
      <c r="M5120" s="638"/>
      <c r="N5120" s="638"/>
      <c r="O5120" s="57"/>
    </row>
    <row r="5121" spans="1:15">
      <c r="A5121" s="57"/>
      <c r="B5121" s="653">
        <v>48125</v>
      </c>
      <c r="C5121" s="654">
        <f t="shared" si="78"/>
        <v>10334658915</v>
      </c>
      <c r="D5121" s="57"/>
      <c r="E5121" s="57"/>
      <c r="F5121" s="657">
        <v>795968803</v>
      </c>
      <c r="G5121" s="672">
        <v>718257962</v>
      </c>
      <c r="H5121" s="646">
        <v>44845</v>
      </c>
      <c r="I5121" s="646"/>
      <c r="K5121" s="57"/>
      <c r="L5121" s="57"/>
      <c r="M5121" s="638"/>
      <c r="N5121" s="638"/>
      <c r="O5121" s="57"/>
    </row>
    <row r="5122" spans="1:15">
      <c r="A5122" s="57"/>
      <c r="B5122" s="653">
        <v>48126</v>
      </c>
      <c r="C5122" s="654">
        <f t="shared" si="78"/>
        <v>9884758720</v>
      </c>
      <c r="D5122" s="57"/>
      <c r="E5122" s="57"/>
      <c r="F5122" s="657">
        <v>346068608</v>
      </c>
      <c r="G5122" s="672">
        <v>718406892</v>
      </c>
      <c r="H5122" s="646">
        <v>48771</v>
      </c>
      <c r="I5122" s="646"/>
      <c r="K5122" s="57"/>
      <c r="L5122" s="57"/>
      <c r="M5122" s="638"/>
      <c r="N5122" s="638"/>
      <c r="O5122" s="57"/>
    </row>
    <row r="5123" spans="1:15">
      <c r="A5123" s="57"/>
      <c r="B5123" s="653">
        <v>48127</v>
      </c>
      <c r="C5123" s="654">
        <f t="shared" si="78"/>
        <v>10411380738</v>
      </c>
      <c r="D5123" s="57"/>
      <c r="E5123" s="57"/>
      <c r="F5123" s="657">
        <v>872690626</v>
      </c>
      <c r="G5123" s="672">
        <v>718580370</v>
      </c>
      <c r="H5123" s="646">
        <v>50260</v>
      </c>
      <c r="I5123" s="646"/>
      <c r="K5123" s="57"/>
      <c r="L5123" s="57"/>
      <c r="M5123" s="638"/>
      <c r="N5123" s="638"/>
      <c r="O5123" s="57"/>
    </row>
    <row r="5124" spans="1:15">
      <c r="A5124" s="57"/>
      <c r="B5124" s="653">
        <v>48128</v>
      </c>
      <c r="C5124" s="654">
        <f t="shared" si="78"/>
        <v>10199161674</v>
      </c>
      <c r="D5124" s="57"/>
      <c r="E5124" s="57"/>
      <c r="F5124" s="657">
        <v>660471562</v>
      </c>
      <c r="G5124" s="672">
        <v>718605216</v>
      </c>
      <c r="H5124" s="646">
        <v>46440</v>
      </c>
      <c r="I5124" s="646"/>
      <c r="K5124" s="57"/>
      <c r="L5124" s="57"/>
      <c r="M5124" s="638"/>
      <c r="N5124" s="638"/>
      <c r="O5124" s="57"/>
    </row>
    <row r="5125" spans="1:15">
      <c r="A5125" s="57"/>
      <c r="B5125" s="653">
        <v>48129</v>
      </c>
      <c r="C5125" s="654">
        <f t="shared" si="78"/>
        <v>10023968939</v>
      </c>
      <c r="D5125" s="57"/>
      <c r="E5125" s="57"/>
      <c r="F5125" s="657">
        <v>485278827</v>
      </c>
      <c r="G5125" s="672">
        <v>718787147</v>
      </c>
      <c r="H5125" s="646">
        <v>44421</v>
      </c>
      <c r="I5125" s="646"/>
      <c r="K5125" s="57"/>
      <c r="L5125" s="57"/>
      <c r="M5125" s="638"/>
      <c r="N5125" s="638"/>
      <c r="O5125" s="57"/>
    </row>
    <row r="5126" spans="1:15">
      <c r="A5126" s="57"/>
      <c r="B5126" s="653">
        <v>48130</v>
      </c>
      <c r="C5126" s="654">
        <f t="shared" si="78"/>
        <v>10104830372</v>
      </c>
      <c r="D5126" s="57"/>
      <c r="E5126" s="57"/>
      <c r="F5126" s="657">
        <v>566140260</v>
      </c>
      <c r="G5126" s="672">
        <v>718877628</v>
      </c>
      <c r="H5126" s="646">
        <v>43810</v>
      </c>
      <c r="I5126" s="646"/>
      <c r="K5126" s="57"/>
      <c r="L5126" s="57"/>
      <c r="M5126" s="638"/>
      <c r="N5126" s="638"/>
      <c r="O5126" s="57"/>
    </row>
    <row r="5127" spans="1:15">
      <c r="A5127" s="57"/>
      <c r="B5127" s="653">
        <v>48131</v>
      </c>
      <c r="C5127" s="654">
        <f t="shared" si="78"/>
        <v>10347766507</v>
      </c>
      <c r="D5127" s="57"/>
      <c r="E5127" s="57"/>
      <c r="F5127" s="657">
        <v>809076395</v>
      </c>
      <c r="G5127" s="672">
        <v>718878524</v>
      </c>
      <c r="H5127" s="646">
        <v>47392</v>
      </c>
      <c r="I5127" s="646"/>
      <c r="K5127" s="57"/>
      <c r="L5127" s="57"/>
      <c r="M5127" s="638"/>
      <c r="N5127" s="638"/>
      <c r="O5127" s="57"/>
    </row>
    <row r="5128" spans="1:15">
      <c r="A5128" s="57"/>
      <c r="B5128" s="653">
        <v>48132</v>
      </c>
      <c r="C5128" s="654">
        <f t="shared" si="78"/>
        <v>10467174855</v>
      </c>
      <c r="D5128" s="57"/>
      <c r="E5128" s="57"/>
      <c r="F5128" s="657">
        <v>928484743</v>
      </c>
      <c r="G5128" s="672">
        <v>719206912</v>
      </c>
      <c r="H5128" s="646">
        <v>44128</v>
      </c>
      <c r="I5128" s="646"/>
      <c r="K5128" s="57"/>
      <c r="L5128" s="57"/>
      <c r="M5128" s="638"/>
      <c r="N5128" s="638"/>
      <c r="O5128" s="57"/>
    </row>
    <row r="5129" spans="1:15">
      <c r="A5129" s="57"/>
      <c r="B5129" s="653">
        <v>48133</v>
      </c>
      <c r="C5129" s="654">
        <f t="shared" si="78"/>
        <v>10314184279</v>
      </c>
      <c r="D5129" s="57"/>
      <c r="E5129" s="57"/>
      <c r="F5129" s="657">
        <v>775494167</v>
      </c>
      <c r="G5129" s="672">
        <v>719209074</v>
      </c>
      <c r="H5129" s="646">
        <v>45942</v>
      </c>
      <c r="I5129" s="646"/>
      <c r="K5129" s="57"/>
      <c r="L5129" s="57"/>
      <c r="M5129" s="638"/>
      <c r="N5129" s="638"/>
      <c r="O5129" s="57"/>
    </row>
    <row r="5130" spans="1:15">
      <c r="A5130" s="57"/>
      <c r="B5130" s="653">
        <v>48134</v>
      </c>
      <c r="C5130" s="654">
        <f t="shared" si="78"/>
        <v>10211945643</v>
      </c>
      <c r="D5130" s="57"/>
      <c r="E5130" s="57"/>
      <c r="F5130" s="657">
        <v>673255531</v>
      </c>
      <c r="G5130" s="672">
        <v>719277060</v>
      </c>
      <c r="H5130" s="646">
        <v>44619</v>
      </c>
      <c r="I5130" s="646"/>
      <c r="K5130" s="57"/>
      <c r="L5130" s="57"/>
      <c r="M5130" s="638"/>
      <c r="N5130" s="638"/>
      <c r="O5130" s="57"/>
    </row>
    <row r="5131" spans="1:15">
      <c r="A5131" s="57"/>
      <c r="B5131" s="653">
        <v>48135</v>
      </c>
      <c r="C5131" s="654">
        <f t="shared" si="78"/>
        <v>10180781332</v>
      </c>
      <c r="D5131" s="57"/>
      <c r="E5131" s="57"/>
      <c r="F5131" s="657">
        <v>642091220</v>
      </c>
      <c r="G5131" s="672">
        <v>719537625</v>
      </c>
      <c r="H5131" s="646">
        <v>47402</v>
      </c>
      <c r="I5131" s="646"/>
      <c r="K5131" s="57"/>
      <c r="L5131" s="57"/>
      <c r="M5131" s="638"/>
      <c r="N5131" s="638"/>
      <c r="O5131" s="57"/>
    </row>
    <row r="5132" spans="1:15">
      <c r="A5132" s="57"/>
      <c r="B5132" s="653">
        <v>48136</v>
      </c>
      <c r="C5132" s="654">
        <f t="shared" si="78"/>
        <v>10294034477</v>
      </c>
      <c r="D5132" s="57"/>
      <c r="E5132" s="57"/>
      <c r="F5132" s="657">
        <v>755344365</v>
      </c>
      <c r="G5132" s="672">
        <v>719566877</v>
      </c>
      <c r="H5132" s="646">
        <v>49874</v>
      </c>
      <c r="I5132" s="646"/>
      <c r="K5132" s="57"/>
      <c r="L5132" s="57"/>
      <c r="M5132" s="638"/>
      <c r="N5132" s="638"/>
      <c r="O5132" s="57"/>
    </row>
    <row r="5133" spans="1:15">
      <c r="A5133" s="57"/>
      <c r="B5133" s="653">
        <v>48137</v>
      </c>
      <c r="C5133" s="654">
        <f t="shared" si="78"/>
        <v>10440768154</v>
      </c>
      <c r="D5133" s="57"/>
      <c r="E5133" s="57"/>
      <c r="F5133" s="657">
        <v>902078042</v>
      </c>
      <c r="G5133" s="672">
        <v>719692115</v>
      </c>
      <c r="H5133" s="646">
        <v>47087</v>
      </c>
      <c r="I5133" s="646"/>
      <c r="K5133" s="57"/>
      <c r="L5133" s="57"/>
      <c r="M5133" s="638"/>
      <c r="N5133" s="638"/>
      <c r="O5133" s="57"/>
    </row>
    <row r="5134" spans="1:15">
      <c r="A5134" s="57"/>
      <c r="B5134" s="653">
        <v>48138</v>
      </c>
      <c r="C5134" s="654">
        <f t="shared" si="78"/>
        <v>10123862548</v>
      </c>
      <c r="D5134" s="57"/>
      <c r="E5134" s="57"/>
      <c r="F5134" s="657">
        <v>585172436</v>
      </c>
      <c r="G5134" s="672">
        <v>720230564</v>
      </c>
      <c r="H5134" s="646">
        <v>48077</v>
      </c>
      <c r="I5134" s="646"/>
      <c r="K5134" s="57"/>
      <c r="L5134" s="57"/>
      <c r="M5134" s="638"/>
      <c r="N5134" s="638"/>
      <c r="O5134" s="57"/>
    </row>
    <row r="5135" spans="1:15">
      <c r="A5135" s="57"/>
      <c r="B5135" s="653">
        <v>48139</v>
      </c>
      <c r="C5135" s="654">
        <f t="shared" si="78"/>
        <v>10218596201</v>
      </c>
      <c r="D5135" s="57"/>
      <c r="E5135" s="57"/>
      <c r="F5135" s="657">
        <v>679906089</v>
      </c>
      <c r="G5135" s="672">
        <v>720279204</v>
      </c>
      <c r="H5135" s="646">
        <v>49807</v>
      </c>
      <c r="I5135" s="646"/>
      <c r="K5135" s="57"/>
      <c r="L5135" s="57"/>
      <c r="M5135" s="638"/>
      <c r="N5135" s="638"/>
      <c r="O5135" s="57"/>
    </row>
    <row r="5136" spans="1:15">
      <c r="A5136" s="57"/>
      <c r="B5136" s="653">
        <v>48140</v>
      </c>
      <c r="C5136" s="654">
        <f t="shared" si="78"/>
        <v>9793517466</v>
      </c>
      <c r="D5136" s="57"/>
      <c r="E5136" s="57"/>
      <c r="F5136" s="657">
        <v>254827354</v>
      </c>
      <c r="G5136" s="672">
        <v>720374376</v>
      </c>
      <c r="H5136" s="646">
        <v>43293</v>
      </c>
      <c r="I5136" s="646"/>
      <c r="K5136" s="57"/>
      <c r="L5136" s="57"/>
      <c r="M5136" s="638"/>
      <c r="N5136" s="638"/>
      <c r="O5136" s="57"/>
    </row>
    <row r="5137" spans="1:15">
      <c r="A5137" s="57"/>
      <c r="B5137" s="653">
        <v>48141</v>
      </c>
      <c r="C5137" s="654">
        <f t="shared" si="78"/>
        <v>9957967608</v>
      </c>
      <c r="D5137" s="57"/>
      <c r="E5137" s="57"/>
      <c r="F5137" s="657">
        <v>419277496</v>
      </c>
      <c r="G5137" s="672">
        <v>720776670</v>
      </c>
      <c r="H5137" s="646">
        <v>46502</v>
      </c>
      <c r="I5137" s="646"/>
      <c r="K5137" s="57"/>
      <c r="L5137" s="57"/>
      <c r="M5137" s="638"/>
      <c r="N5137" s="638"/>
      <c r="O5137" s="57"/>
    </row>
    <row r="5138" spans="1:15">
      <c r="A5138" s="57"/>
      <c r="B5138" s="653">
        <v>48142</v>
      </c>
      <c r="C5138" s="654">
        <f t="shared" si="78"/>
        <v>10074904489</v>
      </c>
      <c r="D5138" s="57"/>
      <c r="E5138" s="57"/>
      <c r="F5138" s="657">
        <v>536214377</v>
      </c>
      <c r="G5138" s="672">
        <v>720939338</v>
      </c>
      <c r="H5138" s="646">
        <v>46828</v>
      </c>
      <c r="I5138" s="646"/>
      <c r="K5138" s="57"/>
      <c r="L5138" s="57"/>
      <c r="M5138" s="638"/>
      <c r="N5138" s="638"/>
      <c r="O5138" s="57"/>
    </row>
    <row r="5139" spans="1:15">
      <c r="A5139" s="57"/>
      <c r="B5139" s="653">
        <v>48143</v>
      </c>
      <c r="C5139" s="654">
        <f t="shared" si="78"/>
        <v>10389515692</v>
      </c>
      <c r="D5139" s="57"/>
      <c r="E5139" s="57"/>
      <c r="F5139" s="657">
        <v>850825580</v>
      </c>
      <c r="G5139" s="672">
        <v>721234415</v>
      </c>
      <c r="H5139" s="646">
        <v>46761</v>
      </c>
      <c r="I5139" s="646"/>
      <c r="K5139" s="57"/>
      <c r="L5139" s="57"/>
      <c r="M5139" s="638"/>
      <c r="N5139" s="638"/>
      <c r="O5139" s="57"/>
    </row>
    <row r="5140" spans="1:15">
      <c r="A5140" s="57"/>
      <c r="B5140" s="653">
        <v>48144</v>
      </c>
      <c r="C5140" s="654">
        <f t="shared" si="78"/>
        <v>10092355728</v>
      </c>
      <c r="D5140" s="57"/>
      <c r="E5140" s="57"/>
      <c r="F5140" s="657">
        <v>553665616</v>
      </c>
      <c r="G5140" s="672">
        <v>721401126</v>
      </c>
      <c r="H5140" s="646">
        <v>49174</v>
      </c>
      <c r="I5140" s="646"/>
      <c r="K5140" s="57"/>
      <c r="L5140" s="57"/>
      <c r="M5140" s="638"/>
      <c r="N5140" s="638"/>
      <c r="O5140" s="57"/>
    </row>
    <row r="5141" spans="1:15">
      <c r="A5141" s="57"/>
      <c r="B5141" s="653">
        <v>48145</v>
      </c>
      <c r="C5141" s="654">
        <f t="shared" si="78"/>
        <v>9844332689</v>
      </c>
      <c r="D5141" s="57"/>
      <c r="E5141" s="57"/>
      <c r="F5141" s="657">
        <v>305642577</v>
      </c>
      <c r="G5141" s="672">
        <v>721417667</v>
      </c>
      <c r="H5141" s="646">
        <v>48563</v>
      </c>
      <c r="I5141" s="646"/>
      <c r="K5141" s="57"/>
      <c r="L5141" s="57"/>
      <c r="M5141" s="638"/>
      <c r="N5141" s="638"/>
      <c r="O5141" s="57"/>
    </row>
    <row r="5142" spans="1:15">
      <c r="A5142" s="57"/>
      <c r="B5142" s="653">
        <v>48146</v>
      </c>
      <c r="C5142" s="654">
        <f t="shared" si="78"/>
        <v>9950891970</v>
      </c>
      <c r="D5142" s="57"/>
      <c r="E5142" s="57"/>
      <c r="F5142" s="657">
        <v>412201858</v>
      </c>
      <c r="G5142" s="672">
        <v>721461412</v>
      </c>
      <c r="H5142" s="646">
        <v>46101</v>
      </c>
      <c r="I5142" s="646"/>
      <c r="K5142" s="57"/>
      <c r="L5142" s="57"/>
      <c r="M5142" s="638"/>
      <c r="N5142" s="638"/>
      <c r="O5142" s="57"/>
    </row>
    <row r="5143" spans="1:15">
      <c r="A5143" s="57"/>
      <c r="B5143" s="653">
        <v>48147</v>
      </c>
      <c r="C5143" s="654">
        <f t="shared" si="78"/>
        <v>10439181553</v>
      </c>
      <c r="D5143" s="57"/>
      <c r="E5143" s="57"/>
      <c r="F5143" s="657">
        <v>900491441</v>
      </c>
      <c r="G5143" s="672">
        <v>721671967</v>
      </c>
      <c r="H5143" s="646">
        <v>47776</v>
      </c>
      <c r="I5143" s="646"/>
      <c r="K5143" s="57"/>
      <c r="L5143" s="57"/>
      <c r="M5143" s="638"/>
      <c r="N5143" s="638"/>
      <c r="O5143" s="57"/>
    </row>
    <row r="5144" spans="1:15">
      <c r="A5144" s="57"/>
      <c r="B5144" s="653">
        <v>48148</v>
      </c>
      <c r="C5144" s="654">
        <f t="shared" si="78"/>
        <v>10001651488</v>
      </c>
      <c r="D5144" s="57"/>
      <c r="E5144" s="57"/>
      <c r="F5144" s="657">
        <v>462961376</v>
      </c>
      <c r="G5144" s="672">
        <v>721938561</v>
      </c>
      <c r="H5144" s="646">
        <v>46246</v>
      </c>
      <c r="I5144" s="646"/>
      <c r="K5144" s="57"/>
      <c r="L5144" s="57"/>
      <c r="M5144" s="638"/>
      <c r="N5144" s="638"/>
      <c r="O5144" s="57"/>
    </row>
    <row r="5145" spans="1:15">
      <c r="A5145" s="57"/>
      <c r="B5145" s="653">
        <v>48149</v>
      </c>
      <c r="C5145" s="654">
        <f t="shared" si="78"/>
        <v>9895148532</v>
      </c>
      <c r="D5145" s="57"/>
      <c r="E5145" s="57"/>
      <c r="F5145" s="657">
        <v>356458420</v>
      </c>
      <c r="G5145" s="672">
        <v>722118073</v>
      </c>
      <c r="H5145" s="646">
        <v>49662</v>
      </c>
      <c r="I5145" s="646"/>
      <c r="K5145" s="57"/>
      <c r="L5145" s="57"/>
      <c r="M5145" s="638"/>
      <c r="N5145" s="638"/>
      <c r="O5145" s="57"/>
    </row>
    <row r="5146" spans="1:15">
      <c r="A5146" s="57"/>
      <c r="B5146" s="653">
        <v>48150</v>
      </c>
      <c r="C5146" s="654">
        <f t="shared" si="78"/>
        <v>9935389569</v>
      </c>
      <c r="D5146" s="57"/>
      <c r="E5146" s="57"/>
      <c r="F5146" s="657">
        <v>396699457</v>
      </c>
      <c r="G5146" s="672">
        <v>722358131</v>
      </c>
      <c r="H5146" s="646">
        <v>50030</v>
      </c>
      <c r="I5146" s="646"/>
      <c r="K5146" s="57"/>
      <c r="L5146" s="57"/>
      <c r="M5146" s="638"/>
      <c r="N5146" s="638"/>
      <c r="O5146" s="57"/>
    </row>
    <row r="5147" spans="1:15">
      <c r="A5147" s="57"/>
      <c r="B5147" s="653">
        <v>48151</v>
      </c>
      <c r="C5147" s="654">
        <f t="shared" si="78"/>
        <v>10292603746</v>
      </c>
      <c r="D5147" s="57"/>
      <c r="E5147" s="57"/>
      <c r="F5147" s="657">
        <v>753913634</v>
      </c>
      <c r="G5147" s="672">
        <v>722434287</v>
      </c>
      <c r="H5147" s="646">
        <v>46271</v>
      </c>
      <c r="I5147" s="646"/>
      <c r="K5147" s="57"/>
      <c r="L5147" s="57"/>
      <c r="M5147" s="638"/>
      <c r="N5147" s="638"/>
      <c r="O5147" s="57"/>
    </row>
    <row r="5148" spans="1:15">
      <c r="A5148" s="57"/>
      <c r="B5148" s="653">
        <v>48152</v>
      </c>
      <c r="C5148" s="654">
        <f t="shared" si="78"/>
        <v>9999352453</v>
      </c>
      <c r="D5148" s="57"/>
      <c r="E5148" s="57"/>
      <c r="F5148" s="657">
        <v>460662341</v>
      </c>
      <c r="G5148" s="672">
        <v>722484069</v>
      </c>
      <c r="H5148" s="646">
        <v>44438</v>
      </c>
      <c r="I5148" s="646"/>
      <c r="K5148" s="57"/>
      <c r="L5148" s="57"/>
      <c r="M5148" s="638"/>
      <c r="N5148" s="638"/>
      <c r="O5148" s="57"/>
    </row>
    <row r="5149" spans="1:15">
      <c r="A5149" s="57"/>
      <c r="B5149" s="653">
        <v>48153</v>
      </c>
      <c r="C5149" s="654">
        <f t="shared" si="78"/>
        <v>10152206076</v>
      </c>
      <c r="D5149" s="57"/>
      <c r="E5149" s="57"/>
      <c r="F5149" s="657">
        <v>613515964</v>
      </c>
      <c r="G5149" s="672">
        <v>722555202</v>
      </c>
      <c r="H5149" s="646">
        <v>46276</v>
      </c>
      <c r="I5149" s="646"/>
      <c r="K5149" s="57"/>
      <c r="L5149" s="57"/>
      <c r="M5149" s="638"/>
      <c r="N5149" s="638"/>
      <c r="O5149" s="57"/>
    </row>
    <row r="5150" spans="1:15">
      <c r="A5150" s="57"/>
      <c r="B5150" s="653">
        <v>48154</v>
      </c>
      <c r="C5150" s="654">
        <f t="shared" si="78"/>
        <v>10054078562</v>
      </c>
      <c r="D5150" s="57"/>
      <c r="E5150" s="57"/>
      <c r="F5150" s="657">
        <v>515388450</v>
      </c>
      <c r="G5150" s="672">
        <v>722623979</v>
      </c>
      <c r="H5150" s="646">
        <v>49466</v>
      </c>
      <c r="I5150" s="646"/>
      <c r="K5150" s="57"/>
      <c r="L5150" s="57"/>
      <c r="M5150" s="638"/>
      <c r="N5150" s="638"/>
      <c r="O5150" s="57"/>
    </row>
    <row r="5151" spans="1:15">
      <c r="A5151" s="57"/>
      <c r="B5151" s="653">
        <v>48155</v>
      </c>
      <c r="C5151" s="654">
        <f t="shared" si="78"/>
        <v>10295841809</v>
      </c>
      <c r="D5151" s="57"/>
      <c r="E5151" s="57"/>
      <c r="F5151" s="657">
        <v>757151697</v>
      </c>
      <c r="G5151" s="672">
        <v>722694451</v>
      </c>
      <c r="H5151" s="646">
        <v>47119</v>
      </c>
      <c r="I5151" s="646"/>
      <c r="K5151" s="57"/>
      <c r="L5151" s="57"/>
      <c r="M5151" s="638"/>
      <c r="N5151" s="638"/>
      <c r="O5151" s="57"/>
    </row>
    <row r="5152" spans="1:15">
      <c r="A5152" s="57"/>
      <c r="B5152" s="653">
        <v>48156</v>
      </c>
      <c r="C5152" s="654">
        <f t="shared" ref="C5152:C5215" si="79">F5152+(F$88*28679+98765)+(G$88*6587+87654)+(E$88*9537+76543)+(J$88*5713+4528)</f>
        <v>10336965258</v>
      </c>
      <c r="D5152" s="57"/>
      <c r="E5152" s="57"/>
      <c r="F5152" s="657">
        <v>798275146</v>
      </c>
      <c r="G5152" s="672">
        <v>722743022</v>
      </c>
      <c r="H5152" s="646">
        <v>44082</v>
      </c>
      <c r="I5152" s="646"/>
      <c r="K5152" s="57"/>
      <c r="L5152" s="57"/>
      <c r="M5152" s="638"/>
      <c r="N5152" s="638"/>
      <c r="O5152" s="57"/>
    </row>
    <row r="5153" spans="1:15">
      <c r="A5153" s="57"/>
      <c r="B5153" s="653">
        <v>48157</v>
      </c>
      <c r="C5153" s="654">
        <f t="shared" si="79"/>
        <v>9943471663</v>
      </c>
      <c r="D5153" s="57"/>
      <c r="E5153" s="57"/>
      <c r="F5153" s="657">
        <v>404781551</v>
      </c>
      <c r="G5153" s="672">
        <v>722830213</v>
      </c>
      <c r="H5153" s="646">
        <v>46539</v>
      </c>
      <c r="I5153" s="646"/>
      <c r="K5153" s="57"/>
      <c r="L5153" s="57"/>
      <c r="M5153" s="638"/>
      <c r="N5153" s="638"/>
      <c r="O5153" s="57"/>
    </row>
    <row r="5154" spans="1:15">
      <c r="A5154" s="57"/>
      <c r="B5154" s="653">
        <v>48158</v>
      </c>
      <c r="C5154" s="654">
        <f t="shared" si="79"/>
        <v>9915483984</v>
      </c>
      <c r="D5154" s="57"/>
      <c r="E5154" s="57"/>
      <c r="F5154" s="657">
        <v>376793872</v>
      </c>
      <c r="G5154" s="672">
        <v>723140030</v>
      </c>
      <c r="H5154" s="646">
        <v>46627</v>
      </c>
      <c r="I5154" s="646"/>
      <c r="K5154" s="57"/>
      <c r="L5154" s="57"/>
      <c r="M5154" s="638"/>
      <c r="N5154" s="638"/>
      <c r="O5154" s="57"/>
    </row>
    <row r="5155" spans="1:15">
      <c r="A5155" s="57"/>
      <c r="B5155" s="653">
        <v>48159</v>
      </c>
      <c r="C5155" s="654">
        <f t="shared" si="79"/>
        <v>10202911363</v>
      </c>
      <c r="D5155" s="57"/>
      <c r="E5155" s="57"/>
      <c r="F5155" s="657">
        <v>664221251</v>
      </c>
      <c r="G5155" s="672">
        <v>723179862</v>
      </c>
      <c r="H5155" s="646">
        <v>46120</v>
      </c>
      <c r="I5155" s="646"/>
      <c r="K5155" s="57"/>
      <c r="L5155" s="57"/>
      <c r="M5155" s="638"/>
      <c r="N5155" s="638"/>
      <c r="O5155" s="57"/>
    </row>
    <row r="5156" spans="1:15">
      <c r="A5156" s="57"/>
      <c r="B5156" s="653">
        <v>48160</v>
      </c>
      <c r="C5156" s="654">
        <f t="shared" si="79"/>
        <v>10170586379</v>
      </c>
      <c r="D5156" s="57"/>
      <c r="E5156" s="57"/>
      <c r="F5156" s="657">
        <v>631896267</v>
      </c>
      <c r="G5156" s="672">
        <v>723453328</v>
      </c>
      <c r="H5156" s="646">
        <v>47187</v>
      </c>
      <c r="I5156" s="646"/>
      <c r="K5156" s="57"/>
      <c r="L5156" s="57"/>
      <c r="M5156" s="638"/>
      <c r="N5156" s="638"/>
      <c r="O5156" s="57"/>
    </row>
    <row r="5157" spans="1:15">
      <c r="A5157" s="57"/>
      <c r="B5157" s="653">
        <v>48161</v>
      </c>
      <c r="C5157" s="654">
        <f t="shared" si="79"/>
        <v>10415436401</v>
      </c>
      <c r="D5157" s="57"/>
      <c r="E5157" s="57"/>
      <c r="F5157" s="657">
        <v>876746289</v>
      </c>
      <c r="G5157" s="672">
        <v>723671879</v>
      </c>
      <c r="H5157" s="646">
        <v>46609</v>
      </c>
      <c r="I5157" s="646"/>
      <c r="K5157" s="57"/>
      <c r="L5157" s="57"/>
      <c r="M5157" s="638"/>
      <c r="N5157" s="638"/>
      <c r="O5157" s="57"/>
    </row>
    <row r="5158" spans="1:15">
      <c r="A5158" s="57"/>
      <c r="B5158" s="653">
        <v>48162</v>
      </c>
      <c r="C5158" s="654">
        <f t="shared" si="79"/>
        <v>9863958503</v>
      </c>
      <c r="D5158" s="57"/>
      <c r="E5158" s="57"/>
      <c r="F5158" s="657">
        <v>325268391</v>
      </c>
      <c r="G5158" s="672">
        <v>723700977</v>
      </c>
      <c r="H5158" s="646">
        <v>49076</v>
      </c>
      <c r="I5158" s="646"/>
      <c r="K5158" s="57"/>
      <c r="L5158" s="57"/>
      <c r="M5158" s="638"/>
      <c r="N5158" s="638"/>
      <c r="O5158" s="57"/>
    </row>
    <row r="5159" spans="1:15">
      <c r="A5159" s="57"/>
      <c r="B5159" s="653">
        <v>48163</v>
      </c>
      <c r="C5159" s="654">
        <f t="shared" si="79"/>
        <v>10387023439</v>
      </c>
      <c r="D5159" s="57"/>
      <c r="E5159" s="57"/>
      <c r="F5159" s="657">
        <v>848333327</v>
      </c>
      <c r="G5159" s="672">
        <v>723875332</v>
      </c>
      <c r="H5159" s="646">
        <v>45860</v>
      </c>
      <c r="I5159" s="646"/>
      <c r="K5159" s="57"/>
      <c r="L5159" s="57"/>
      <c r="M5159" s="638"/>
      <c r="N5159" s="638"/>
      <c r="O5159" s="57"/>
    </row>
    <row r="5160" spans="1:15">
      <c r="A5160" s="57"/>
      <c r="B5160" s="653">
        <v>48164</v>
      </c>
      <c r="C5160" s="654">
        <f t="shared" si="79"/>
        <v>9887447682</v>
      </c>
      <c r="D5160" s="57"/>
      <c r="E5160" s="57"/>
      <c r="F5160" s="657">
        <v>348757570</v>
      </c>
      <c r="G5160" s="672">
        <v>723940218</v>
      </c>
      <c r="H5160" s="646">
        <v>43839</v>
      </c>
      <c r="I5160" s="646"/>
      <c r="K5160" s="57"/>
      <c r="L5160" s="57"/>
      <c r="M5160" s="638"/>
      <c r="N5160" s="638"/>
      <c r="O5160" s="57"/>
    </row>
    <row r="5161" spans="1:15">
      <c r="A5161" s="57"/>
      <c r="B5161" s="653">
        <v>48165</v>
      </c>
      <c r="C5161" s="654">
        <f t="shared" si="79"/>
        <v>10444362365</v>
      </c>
      <c r="D5161" s="57"/>
      <c r="E5161" s="57"/>
      <c r="F5161" s="657">
        <v>905672253</v>
      </c>
      <c r="G5161" s="672">
        <v>723979438</v>
      </c>
      <c r="H5161" s="646">
        <v>50207</v>
      </c>
      <c r="I5161" s="646"/>
      <c r="K5161" s="57"/>
      <c r="L5161" s="57"/>
      <c r="M5161" s="638"/>
      <c r="N5161" s="638"/>
      <c r="O5161" s="57"/>
    </row>
    <row r="5162" spans="1:15">
      <c r="A5162" s="57"/>
      <c r="B5162" s="653">
        <v>48166</v>
      </c>
      <c r="C5162" s="654">
        <f t="shared" si="79"/>
        <v>9654584366</v>
      </c>
      <c r="D5162" s="57"/>
      <c r="E5162" s="57"/>
      <c r="F5162" s="657">
        <v>115894254</v>
      </c>
      <c r="G5162" s="672">
        <v>723994456</v>
      </c>
      <c r="H5162" s="646">
        <v>48310</v>
      </c>
      <c r="I5162" s="646"/>
      <c r="K5162" s="57"/>
      <c r="L5162" s="57"/>
      <c r="M5162" s="638"/>
      <c r="N5162" s="638"/>
      <c r="O5162" s="57"/>
    </row>
    <row r="5163" spans="1:15">
      <c r="A5163" s="57"/>
      <c r="B5163" s="653">
        <v>48167</v>
      </c>
      <c r="C5163" s="654">
        <f t="shared" si="79"/>
        <v>9897999767</v>
      </c>
      <c r="D5163" s="57"/>
      <c r="E5163" s="57"/>
      <c r="F5163" s="657">
        <v>359309655</v>
      </c>
      <c r="G5163" s="672">
        <v>724038586</v>
      </c>
      <c r="H5163" s="646">
        <v>44010</v>
      </c>
      <c r="I5163" s="646"/>
      <c r="K5163" s="57"/>
      <c r="L5163" s="57"/>
      <c r="M5163" s="638"/>
      <c r="N5163" s="638"/>
      <c r="O5163" s="57"/>
    </row>
    <row r="5164" spans="1:15">
      <c r="A5164" s="57"/>
      <c r="B5164" s="653">
        <v>48168</v>
      </c>
      <c r="C5164" s="654">
        <f t="shared" si="79"/>
        <v>10290078032</v>
      </c>
      <c r="D5164" s="57"/>
      <c r="E5164" s="57"/>
      <c r="F5164" s="657">
        <v>751387920</v>
      </c>
      <c r="G5164" s="672">
        <v>724121890</v>
      </c>
      <c r="H5164" s="646">
        <v>46548</v>
      </c>
      <c r="I5164" s="646"/>
      <c r="K5164" s="57"/>
      <c r="L5164" s="57"/>
      <c r="M5164" s="638"/>
      <c r="N5164" s="638"/>
      <c r="O5164" s="57"/>
    </row>
    <row r="5165" spans="1:15">
      <c r="A5165" s="57"/>
      <c r="B5165" s="653">
        <v>48169</v>
      </c>
      <c r="C5165" s="654">
        <f t="shared" si="79"/>
        <v>9784177618</v>
      </c>
      <c r="D5165" s="57"/>
      <c r="E5165" s="57"/>
      <c r="F5165" s="657">
        <v>245487506</v>
      </c>
      <c r="G5165" s="672">
        <v>724270967</v>
      </c>
      <c r="H5165" s="646">
        <v>48287</v>
      </c>
      <c r="I5165" s="646"/>
      <c r="K5165" s="57"/>
      <c r="L5165" s="57"/>
      <c r="M5165" s="638"/>
      <c r="N5165" s="638"/>
      <c r="O5165" s="57"/>
    </row>
    <row r="5166" spans="1:15">
      <c r="A5166" s="57"/>
      <c r="B5166" s="653">
        <v>48170</v>
      </c>
      <c r="C5166" s="654">
        <f t="shared" si="79"/>
        <v>10028766309</v>
      </c>
      <c r="D5166" s="57"/>
      <c r="E5166" s="57"/>
      <c r="F5166" s="657">
        <v>490076197</v>
      </c>
      <c r="G5166" s="672">
        <v>724275457</v>
      </c>
      <c r="H5166" s="646">
        <v>43072</v>
      </c>
      <c r="I5166" s="646"/>
      <c r="K5166" s="57"/>
      <c r="L5166" s="57"/>
      <c r="M5166" s="638"/>
      <c r="N5166" s="638"/>
      <c r="O5166" s="57"/>
    </row>
    <row r="5167" spans="1:15">
      <c r="A5167" s="57"/>
      <c r="B5167" s="653">
        <v>48171</v>
      </c>
      <c r="C5167" s="654">
        <f t="shared" si="79"/>
        <v>10538152945</v>
      </c>
      <c r="D5167" s="57"/>
      <c r="E5167" s="57"/>
      <c r="F5167" s="657">
        <v>999462833</v>
      </c>
      <c r="G5167" s="672">
        <v>724315911</v>
      </c>
      <c r="H5167" s="646">
        <v>50071</v>
      </c>
      <c r="I5167" s="646"/>
      <c r="K5167" s="57"/>
      <c r="L5167" s="57"/>
      <c r="M5167" s="638"/>
      <c r="N5167" s="638"/>
      <c r="O5167" s="57"/>
    </row>
    <row r="5168" spans="1:15">
      <c r="A5168" s="57"/>
      <c r="B5168" s="653">
        <v>48172</v>
      </c>
      <c r="C5168" s="654">
        <f t="shared" si="79"/>
        <v>10340425951</v>
      </c>
      <c r="D5168" s="57"/>
      <c r="E5168" s="57"/>
      <c r="F5168" s="657">
        <v>801735839</v>
      </c>
      <c r="G5168" s="672">
        <v>724503398</v>
      </c>
      <c r="H5168" s="646">
        <v>45940</v>
      </c>
      <c r="I5168" s="646"/>
      <c r="K5168" s="57"/>
      <c r="L5168" s="57"/>
      <c r="M5168" s="638"/>
      <c r="N5168" s="638"/>
      <c r="O5168" s="57"/>
    </row>
    <row r="5169" spans="1:15">
      <c r="A5169" s="57"/>
      <c r="B5169" s="653">
        <v>48173</v>
      </c>
      <c r="C5169" s="654">
        <f t="shared" si="79"/>
        <v>9790666107</v>
      </c>
      <c r="D5169" s="57"/>
      <c r="E5169" s="57"/>
      <c r="F5169" s="657">
        <v>251975995</v>
      </c>
      <c r="G5169" s="672">
        <v>724554183</v>
      </c>
      <c r="H5169" s="646">
        <v>46247</v>
      </c>
      <c r="I5169" s="646"/>
      <c r="K5169" s="57"/>
      <c r="L5169" s="57"/>
      <c r="M5169" s="638"/>
      <c r="N5169" s="638"/>
      <c r="O5169" s="57"/>
    </row>
    <row r="5170" spans="1:15">
      <c r="A5170" s="57"/>
      <c r="B5170" s="653">
        <v>48174</v>
      </c>
      <c r="C5170" s="654">
        <f t="shared" si="79"/>
        <v>9662488356</v>
      </c>
      <c r="D5170" s="57"/>
      <c r="E5170" s="57"/>
      <c r="F5170" s="657">
        <v>123798244</v>
      </c>
      <c r="G5170" s="672">
        <v>724651318</v>
      </c>
      <c r="H5170" s="646">
        <v>43799</v>
      </c>
      <c r="I5170" s="646"/>
      <c r="K5170" s="57"/>
      <c r="L5170" s="57"/>
      <c r="M5170" s="638"/>
      <c r="N5170" s="638"/>
      <c r="O5170" s="57"/>
    </row>
    <row r="5171" spans="1:15">
      <c r="A5171" s="57"/>
      <c r="B5171" s="653">
        <v>48175</v>
      </c>
      <c r="C5171" s="654">
        <f t="shared" si="79"/>
        <v>10350882074</v>
      </c>
      <c r="D5171" s="57"/>
      <c r="E5171" s="57"/>
      <c r="F5171" s="657">
        <v>812191962</v>
      </c>
      <c r="G5171" s="672">
        <v>724705004</v>
      </c>
      <c r="H5171" s="646">
        <v>46378</v>
      </c>
      <c r="I5171" s="646"/>
      <c r="K5171" s="57"/>
      <c r="L5171" s="57"/>
      <c r="M5171" s="638"/>
      <c r="N5171" s="638"/>
      <c r="O5171" s="57"/>
    </row>
    <row r="5172" spans="1:15">
      <c r="A5172" s="57"/>
      <c r="B5172" s="653">
        <v>48176</v>
      </c>
      <c r="C5172" s="654">
        <f t="shared" si="79"/>
        <v>9985546781</v>
      </c>
      <c r="D5172" s="57"/>
      <c r="E5172" s="57"/>
      <c r="F5172" s="657">
        <v>446856669</v>
      </c>
      <c r="G5172" s="672">
        <v>724877876</v>
      </c>
      <c r="H5172" s="646">
        <v>49195</v>
      </c>
      <c r="I5172" s="646"/>
      <c r="K5172" s="57"/>
      <c r="L5172" s="57"/>
      <c r="M5172" s="638"/>
      <c r="N5172" s="638"/>
      <c r="O5172" s="57"/>
    </row>
    <row r="5173" spans="1:15">
      <c r="A5173" s="57"/>
      <c r="B5173" s="653">
        <v>48177</v>
      </c>
      <c r="C5173" s="654">
        <f t="shared" si="79"/>
        <v>9960087199</v>
      </c>
      <c r="D5173" s="57"/>
      <c r="E5173" s="57"/>
      <c r="F5173" s="657">
        <v>421397087</v>
      </c>
      <c r="G5173" s="672">
        <v>724906068</v>
      </c>
      <c r="H5173" s="646">
        <v>50174</v>
      </c>
      <c r="I5173" s="646"/>
      <c r="K5173" s="57"/>
      <c r="L5173" s="57"/>
      <c r="M5173" s="638"/>
      <c r="N5173" s="638"/>
      <c r="O5173" s="57"/>
    </row>
    <row r="5174" spans="1:15">
      <c r="A5174" s="57"/>
      <c r="B5174" s="653">
        <v>48178</v>
      </c>
      <c r="C5174" s="654">
        <f t="shared" si="79"/>
        <v>9858699434</v>
      </c>
      <c r="D5174" s="57"/>
      <c r="E5174" s="57"/>
      <c r="F5174" s="657">
        <v>320009322</v>
      </c>
      <c r="G5174" s="672">
        <v>725006220</v>
      </c>
      <c r="H5174" s="646">
        <v>45142</v>
      </c>
      <c r="I5174" s="646"/>
      <c r="K5174" s="57"/>
      <c r="L5174" s="57"/>
      <c r="M5174" s="638"/>
      <c r="N5174" s="638"/>
      <c r="O5174" s="57"/>
    </row>
    <row r="5175" spans="1:15">
      <c r="A5175" s="57"/>
      <c r="B5175" s="653">
        <v>48179</v>
      </c>
      <c r="C5175" s="654">
        <f t="shared" si="79"/>
        <v>10362792015</v>
      </c>
      <c r="D5175" s="57"/>
      <c r="E5175" s="57"/>
      <c r="F5175" s="657">
        <v>824101903</v>
      </c>
      <c r="G5175" s="672">
        <v>725048718</v>
      </c>
      <c r="H5175" s="646">
        <v>48680</v>
      </c>
      <c r="I5175" s="646"/>
      <c r="K5175" s="57"/>
      <c r="L5175" s="57"/>
      <c r="M5175" s="638"/>
      <c r="N5175" s="638"/>
      <c r="O5175" s="57"/>
    </row>
    <row r="5176" spans="1:15">
      <c r="A5176" s="57"/>
      <c r="B5176" s="653">
        <v>48180</v>
      </c>
      <c r="C5176" s="654">
        <f t="shared" si="79"/>
        <v>9837061246</v>
      </c>
      <c r="D5176" s="57"/>
      <c r="E5176" s="57"/>
      <c r="F5176" s="657">
        <v>298371134</v>
      </c>
      <c r="G5176" s="672">
        <v>725182299</v>
      </c>
      <c r="H5176" s="646">
        <v>49433</v>
      </c>
      <c r="I5176" s="646"/>
      <c r="K5176" s="57"/>
      <c r="L5176" s="57"/>
      <c r="M5176" s="638"/>
      <c r="N5176" s="638"/>
      <c r="O5176" s="57"/>
    </row>
    <row r="5177" spans="1:15">
      <c r="A5177" s="57"/>
      <c r="B5177" s="653">
        <v>48181</v>
      </c>
      <c r="C5177" s="654">
        <f t="shared" si="79"/>
        <v>9663575715</v>
      </c>
      <c r="D5177" s="57"/>
      <c r="E5177" s="57"/>
      <c r="F5177" s="657">
        <v>124885603</v>
      </c>
      <c r="G5177" s="672">
        <v>725205110</v>
      </c>
      <c r="H5177" s="646">
        <v>44759</v>
      </c>
      <c r="I5177" s="646"/>
      <c r="K5177" s="57"/>
      <c r="L5177" s="57"/>
      <c r="M5177" s="638"/>
      <c r="N5177" s="638"/>
      <c r="O5177" s="57"/>
    </row>
    <row r="5178" spans="1:15">
      <c r="A5178" s="57"/>
      <c r="B5178" s="653">
        <v>48182</v>
      </c>
      <c r="C5178" s="654">
        <f t="shared" si="79"/>
        <v>10200121501</v>
      </c>
      <c r="D5178" s="57"/>
      <c r="E5178" s="57"/>
      <c r="F5178" s="657">
        <v>661431389</v>
      </c>
      <c r="G5178" s="672">
        <v>725267284</v>
      </c>
      <c r="H5178" s="646">
        <v>46567</v>
      </c>
      <c r="I5178" s="646"/>
      <c r="K5178" s="57"/>
      <c r="L5178" s="57"/>
      <c r="M5178" s="638"/>
      <c r="N5178" s="638"/>
      <c r="O5178" s="57"/>
    </row>
    <row r="5179" spans="1:15">
      <c r="A5179" s="57"/>
      <c r="B5179" s="653">
        <v>48183</v>
      </c>
      <c r="C5179" s="654">
        <f t="shared" si="79"/>
        <v>9869890279</v>
      </c>
      <c r="D5179" s="57"/>
      <c r="E5179" s="57"/>
      <c r="F5179" s="657">
        <v>331200167</v>
      </c>
      <c r="G5179" s="672">
        <v>725398147</v>
      </c>
      <c r="H5179" s="646">
        <v>49180</v>
      </c>
      <c r="I5179" s="646"/>
      <c r="K5179" s="57"/>
      <c r="L5179" s="57"/>
      <c r="M5179" s="638"/>
      <c r="N5179" s="638"/>
      <c r="O5179" s="57"/>
    </row>
    <row r="5180" spans="1:15">
      <c r="A5180" s="57"/>
      <c r="B5180" s="653">
        <v>48184</v>
      </c>
      <c r="C5180" s="654">
        <f t="shared" si="79"/>
        <v>9697878383</v>
      </c>
      <c r="D5180" s="57"/>
      <c r="E5180" s="57"/>
      <c r="F5180" s="657">
        <v>159188271</v>
      </c>
      <c r="G5180" s="672">
        <v>725673516</v>
      </c>
      <c r="H5180" s="646">
        <v>48635</v>
      </c>
      <c r="I5180" s="646"/>
      <c r="K5180" s="57"/>
      <c r="L5180" s="57"/>
      <c r="M5180" s="638"/>
      <c r="N5180" s="638"/>
      <c r="O5180" s="57"/>
    </row>
    <row r="5181" spans="1:15">
      <c r="A5181" s="57"/>
      <c r="B5181" s="653">
        <v>48185</v>
      </c>
      <c r="C5181" s="654">
        <f t="shared" si="79"/>
        <v>10311716325</v>
      </c>
      <c r="D5181" s="57"/>
      <c r="E5181" s="57"/>
      <c r="F5181" s="657">
        <v>773026213</v>
      </c>
      <c r="G5181" s="672">
        <v>725862194</v>
      </c>
      <c r="H5181" s="646">
        <v>49840</v>
      </c>
      <c r="I5181" s="646"/>
      <c r="K5181" s="57"/>
      <c r="L5181" s="57"/>
      <c r="M5181" s="638"/>
      <c r="N5181" s="638"/>
      <c r="O5181" s="57"/>
    </row>
    <row r="5182" spans="1:15">
      <c r="A5182" s="57"/>
      <c r="B5182" s="653">
        <v>48186</v>
      </c>
      <c r="C5182" s="654">
        <f t="shared" si="79"/>
        <v>9716892837</v>
      </c>
      <c r="D5182" s="57"/>
      <c r="E5182" s="57"/>
      <c r="F5182" s="657">
        <v>178202725</v>
      </c>
      <c r="G5182" s="672">
        <v>725912229</v>
      </c>
      <c r="H5182" s="646">
        <v>48855</v>
      </c>
      <c r="I5182" s="646"/>
      <c r="K5182" s="57"/>
      <c r="L5182" s="57"/>
      <c r="M5182" s="638"/>
      <c r="N5182" s="638"/>
      <c r="O5182" s="57"/>
    </row>
    <row r="5183" spans="1:15">
      <c r="A5183" s="57"/>
      <c r="B5183" s="653">
        <v>48187</v>
      </c>
      <c r="C5183" s="654">
        <f t="shared" si="79"/>
        <v>10083782070</v>
      </c>
      <c r="D5183" s="57"/>
      <c r="E5183" s="57"/>
      <c r="F5183" s="657">
        <v>545091958</v>
      </c>
      <c r="G5183" s="672">
        <v>726215229</v>
      </c>
      <c r="H5183" s="646">
        <v>45586</v>
      </c>
      <c r="I5183" s="646"/>
      <c r="K5183" s="57"/>
      <c r="L5183" s="57"/>
      <c r="M5183" s="638"/>
      <c r="N5183" s="638"/>
      <c r="O5183" s="57"/>
    </row>
    <row r="5184" spans="1:15">
      <c r="A5184" s="57"/>
      <c r="B5184" s="653">
        <v>48188</v>
      </c>
      <c r="C5184" s="654">
        <f t="shared" si="79"/>
        <v>10451981144</v>
      </c>
      <c r="D5184" s="57"/>
      <c r="E5184" s="57"/>
      <c r="F5184" s="657">
        <v>913291032</v>
      </c>
      <c r="G5184" s="672">
        <v>726583685</v>
      </c>
      <c r="H5184" s="646">
        <v>46351</v>
      </c>
      <c r="I5184" s="646"/>
      <c r="K5184" s="57"/>
      <c r="L5184" s="57"/>
      <c r="M5184" s="638"/>
      <c r="N5184" s="638"/>
      <c r="O5184" s="57"/>
    </row>
    <row r="5185" spans="1:15">
      <c r="A5185" s="57"/>
      <c r="B5185" s="653">
        <v>48189</v>
      </c>
      <c r="C5185" s="654">
        <f t="shared" si="79"/>
        <v>10026405864</v>
      </c>
      <c r="D5185" s="57"/>
      <c r="E5185" s="57"/>
      <c r="F5185" s="657">
        <v>487715752</v>
      </c>
      <c r="G5185" s="672">
        <v>726591179</v>
      </c>
      <c r="H5185" s="646">
        <v>44111</v>
      </c>
      <c r="I5185" s="646"/>
      <c r="K5185" s="57"/>
      <c r="L5185" s="57"/>
      <c r="M5185" s="638"/>
      <c r="N5185" s="638"/>
      <c r="O5185" s="57"/>
    </row>
    <row r="5186" spans="1:15">
      <c r="A5186" s="57"/>
      <c r="B5186" s="653">
        <v>48190</v>
      </c>
      <c r="C5186" s="654">
        <f t="shared" si="79"/>
        <v>10503941718</v>
      </c>
      <c r="D5186" s="57"/>
      <c r="E5186" s="57"/>
      <c r="F5186" s="657">
        <v>965251606</v>
      </c>
      <c r="G5186" s="672">
        <v>726649624</v>
      </c>
      <c r="H5186" s="646">
        <v>46751</v>
      </c>
      <c r="I5186" s="646"/>
      <c r="K5186" s="57"/>
      <c r="L5186" s="57"/>
      <c r="M5186" s="638"/>
      <c r="N5186" s="638"/>
      <c r="O5186" s="57"/>
    </row>
    <row r="5187" spans="1:15">
      <c r="A5187" s="57"/>
      <c r="B5187" s="653">
        <v>48191</v>
      </c>
      <c r="C5187" s="654">
        <f t="shared" si="79"/>
        <v>10369728540</v>
      </c>
      <c r="D5187" s="57"/>
      <c r="E5187" s="57"/>
      <c r="F5187" s="657">
        <v>831038428</v>
      </c>
      <c r="G5187" s="672">
        <v>726757643</v>
      </c>
      <c r="H5187" s="646">
        <v>49688</v>
      </c>
      <c r="I5187" s="646"/>
      <c r="K5187" s="57"/>
      <c r="L5187" s="57"/>
      <c r="M5187" s="638"/>
      <c r="N5187" s="638"/>
      <c r="O5187" s="57"/>
    </row>
    <row r="5188" spans="1:15">
      <c r="A5188" s="57"/>
      <c r="B5188" s="653">
        <v>48192</v>
      </c>
      <c r="C5188" s="654">
        <f t="shared" si="79"/>
        <v>9653338451</v>
      </c>
      <c r="D5188" s="57"/>
      <c r="E5188" s="57"/>
      <c r="F5188" s="657">
        <v>114648339</v>
      </c>
      <c r="G5188" s="672">
        <v>726787316</v>
      </c>
      <c r="H5188" s="646">
        <v>47771</v>
      </c>
      <c r="I5188" s="646"/>
      <c r="K5188" s="57"/>
      <c r="L5188" s="57"/>
      <c r="M5188" s="638"/>
      <c r="N5188" s="638"/>
      <c r="O5188" s="57"/>
    </row>
    <row r="5189" spans="1:15">
      <c r="A5189" s="57"/>
      <c r="B5189" s="653">
        <v>48193</v>
      </c>
      <c r="C5189" s="654">
        <f t="shared" si="79"/>
        <v>9985562309</v>
      </c>
      <c r="D5189" s="57"/>
      <c r="E5189" s="57"/>
      <c r="F5189" s="657">
        <v>446872197</v>
      </c>
      <c r="G5189" s="672">
        <v>726920465</v>
      </c>
      <c r="H5189" s="646">
        <v>47892</v>
      </c>
      <c r="I5189" s="646"/>
      <c r="K5189" s="57"/>
      <c r="L5189" s="57"/>
      <c r="M5189" s="638"/>
      <c r="N5189" s="638"/>
      <c r="O5189" s="57"/>
    </row>
    <row r="5190" spans="1:15">
      <c r="A5190" s="57"/>
      <c r="B5190" s="653">
        <v>48194</v>
      </c>
      <c r="C5190" s="654">
        <f t="shared" si="79"/>
        <v>9930833129</v>
      </c>
      <c r="D5190" s="57"/>
      <c r="E5190" s="57"/>
      <c r="F5190" s="657">
        <v>392143017</v>
      </c>
      <c r="G5190" s="672">
        <v>727011829</v>
      </c>
      <c r="H5190" s="646">
        <v>45277</v>
      </c>
      <c r="I5190" s="646"/>
      <c r="K5190" s="57"/>
      <c r="L5190" s="57"/>
      <c r="M5190" s="638"/>
      <c r="N5190" s="638"/>
      <c r="O5190" s="57"/>
    </row>
    <row r="5191" spans="1:15">
      <c r="A5191" s="57"/>
      <c r="B5191" s="653">
        <v>48195</v>
      </c>
      <c r="C5191" s="654">
        <f t="shared" si="79"/>
        <v>10080956168</v>
      </c>
      <c r="D5191" s="57"/>
      <c r="E5191" s="57"/>
      <c r="F5191" s="657">
        <v>542266056</v>
      </c>
      <c r="G5191" s="672">
        <v>727315152</v>
      </c>
      <c r="H5191" s="646">
        <v>47877</v>
      </c>
      <c r="I5191" s="646"/>
      <c r="K5191" s="57"/>
      <c r="L5191" s="57"/>
      <c r="M5191" s="638"/>
      <c r="N5191" s="638"/>
      <c r="O5191" s="57"/>
    </row>
    <row r="5192" spans="1:15">
      <c r="A5192" s="57"/>
      <c r="B5192" s="653">
        <v>48196</v>
      </c>
      <c r="C5192" s="654">
        <f t="shared" si="79"/>
        <v>10377303591</v>
      </c>
      <c r="D5192" s="57"/>
      <c r="E5192" s="57"/>
      <c r="F5192" s="657">
        <v>838613479</v>
      </c>
      <c r="G5192" s="672">
        <v>727409236</v>
      </c>
      <c r="H5192" s="646">
        <v>47283</v>
      </c>
      <c r="I5192" s="646"/>
      <c r="K5192" s="57"/>
      <c r="L5192" s="57"/>
      <c r="M5192" s="638"/>
      <c r="N5192" s="638"/>
      <c r="O5192" s="57"/>
    </row>
    <row r="5193" spans="1:15">
      <c r="A5193" s="57"/>
      <c r="B5193" s="653">
        <v>48197</v>
      </c>
      <c r="C5193" s="654">
        <f t="shared" si="79"/>
        <v>10043374116</v>
      </c>
      <c r="D5193" s="57"/>
      <c r="E5193" s="57"/>
      <c r="F5193" s="657">
        <v>504684004</v>
      </c>
      <c r="G5193" s="672">
        <v>727446882</v>
      </c>
      <c r="H5193" s="646">
        <v>45146</v>
      </c>
      <c r="I5193" s="646"/>
      <c r="K5193" s="57"/>
      <c r="L5193" s="57"/>
      <c r="M5193" s="638"/>
      <c r="N5193" s="638"/>
      <c r="O5193" s="57"/>
    </row>
    <row r="5194" spans="1:15">
      <c r="A5194" s="57"/>
      <c r="B5194" s="653">
        <v>48198</v>
      </c>
      <c r="C5194" s="654">
        <f t="shared" si="79"/>
        <v>9978167413</v>
      </c>
      <c r="D5194" s="57"/>
      <c r="E5194" s="57"/>
      <c r="F5194" s="657">
        <v>439477301</v>
      </c>
      <c r="G5194" s="672">
        <v>727486295</v>
      </c>
      <c r="H5194" s="646">
        <v>43222</v>
      </c>
      <c r="I5194" s="646"/>
      <c r="K5194" s="57"/>
      <c r="L5194" s="57"/>
      <c r="M5194" s="638"/>
      <c r="N5194" s="638"/>
      <c r="O5194" s="57"/>
    </row>
    <row r="5195" spans="1:15">
      <c r="A5195" s="57"/>
      <c r="B5195" s="653">
        <v>48199</v>
      </c>
      <c r="C5195" s="654">
        <f t="shared" si="79"/>
        <v>10356793077</v>
      </c>
      <c r="D5195" s="57"/>
      <c r="E5195" s="57"/>
      <c r="F5195" s="657">
        <v>818102965</v>
      </c>
      <c r="G5195" s="672">
        <v>727585145</v>
      </c>
      <c r="H5195" s="646">
        <v>46198</v>
      </c>
      <c r="I5195" s="646"/>
      <c r="K5195" s="57"/>
      <c r="L5195" s="57"/>
      <c r="M5195" s="638"/>
      <c r="N5195" s="638"/>
      <c r="O5195" s="57"/>
    </row>
    <row r="5196" spans="1:15">
      <c r="A5196" s="57"/>
      <c r="B5196" s="653">
        <v>48200</v>
      </c>
      <c r="C5196" s="654">
        <f t="shared" si="79"/>
        <v>10403569683</v>
      </c>
      <c r="D5196" s="57"/>
      <c r="E5196" s="57"/>
      <c r="F5196" s="657">
        <v>864879571</v>
      </c>
      <c r="G5196" s="672">
        <v>727626253</v>
      </c>
      <c r="H5196" s="646">
        <v>48386</v>
      </c>
      <c r="I5196" s="646"/>
      <c r="K5196" s="57"/>
      <c r="L5196" s="57"/>
      <c r="M5196" s="638"/>
      <c r="N5196" s="638"/>
      <c r="O5196" s="57"/>
    </row>
    <row r="5197" spans="1:15">
      <c r="A5197" s="57"/>
      <c r="B5197" s="653">
        <v>48201</v>
      </c>
      <c r="C5197" s="654">
        <f t="shared" si="79"/>
        <v>9723873277</v>
      </c>
      <c r="D5197" s="57"/>
      <c r="E5197" s="57"/>
      <c r="F5197" s="657">
        <v>185183165</v>
      </c>
      <c r="G5197" s="672">
        <v>727775163</v>
      </c>
      <c r="H5197" s="646">
        <v>46472</v>
      </c>
      <c r="I5197" s="646"/>
      <c r="K5197" s="57"/>
      <c r="L5197" s="57"/>
      <c r="M5197" s="638"/>
      <c r="N5197" s="638"/>
      <c r="O5197" s="57"/>
    </row>
    <row r="5198" spans="1:15">
      <c r="A5198" s="57"/>
      <c r="B5198" s="653">
        <v>48202</v>
      </c>
      <c r="C5198" s="654">
        <f t="shared" si="79"/>
        <v>9993764382</v>
      </c>
      <c r="D5198" s="57"/>
      <c r="E5198" s="57"/>
      <c r="F5198" s="657">
        <v>455074270</v>
      </c>
      <c r="G5198" s="672">
        <v>727817068</v>
      </c>
      <c r="H5198" s="646">
        <v>43988</v>
      </c>
      <c r="I5198" s="646"/>
      <c r="K5198" s="57"/>
      <c r="L5198" s="57"/>
      <c r="M5198" s="638"/>
      <c r="N5198" s="638"/>
      <c r="O5198" s="57"/>
    </row>
    <row r="5199" spans="1:15">
      <c r="A5199" s="57"/>
      <c r="B5199" s="653">
        <v>48203</v>
      </c>
      <c r="C5199" s="654">
        <f t="shared" si="79"/>
        <v>10049117948</v>
      </c>
      <c r="D5199" s="57"/>
      <c r="E5199" s="57"/>
      <c r="F5199" s="657">
        <v>510427836</v>
      </c>
      <c r="G5199" s="672">
        <v>727925149</v>
      </c>
      <c r="H5199" s="646">
        <v>49304</v>
      </c>
      <c r="I5199" s="646"/>
      <c r="K5199" s="57"/>
      <c r="L5199" s="57"/>
      <c r="M5199" s="638"/>
      <c r="N5199" s="638"/>
      <c r="O5199" s="57"/>
    </row>
    <row r="5200" spans="1:15">
      <c r="A5200" s="57"/>
      <c r="B5200" s="653">
        <v>48204</v>
      </c>
      <c r="C5200" s="654">
        <f t="shared" si="79"/>
        <v>10044038646</v>
      </c>
      <c r="D5200" s="57"/>
      <c r="E5200" s="57"/>
      <c r="F5200" s="657">
        <v>505348534</v>
      </c>
      <c r="G5200" s="672">
        <v>727927616</v>
      </c>
      <c r="H5200" s="646">
        <v>47449</v>
      </c>
      <c r="I5200" s="646"/>
      <c r="K5200" s="57"/>
      <c r="L5200" s="57"/>
      <c r="M5200" s="638"/>
      <c r="N5200" s="638"/>
      <c r="O5200" s="57"/>
    </row>
    <row r="5201" spans="1:15">
      <c r="A5201" s="57"/>
      <c r="B5201" s="653">
        <v>48205</v>
      </c>
      <c r="C5201" s="654">
        <f t="shared" si="79"/>
        <v>10012243198</v>
      </c>
      <c r="D5201" s="57"/>
      <c r="E5201" s="57"/>
      <c r="F5201" s="657">
        <v>473553086</v>
      </c>
      <c r="G5201" s="672">
        <v>727991918</v>
      </c>
      <c r="H5201" s="646">
        <v>47191</v>
      </c>
      <c r="I5201" s="646"/>
      <c r="K5201" s="57"/>
      <c r="L5201" s="57"/>
      <c r="M5201" s="638"/>
      <c r="N5201" s="638"/>
      <c r="O5201" s="57"/>
    </row>
    <row r="5202" spans="1:15">
      <c r="A5202" s="57"/>
      <c r="B5202" s="653">
        <v>48206</v>
      </c>
      <c r="C5202" s="654">
        <f t="shared" si="79"/>
        <v>9801595642</v>
      </c>
      <c r="D5202" s="57"/>
      <c r="E5202" s="57"/>
      <c r="F5202" s="657">
        <v>262905530</v>
      </c>
      <c r="G5202" s="672">
        <v>728000034</v>
      </c>
      <c r="H5202" s="646">
        <v>44047</v>
      </c>
      <c r="I5202" s="646"/>
      <c r="K5202" s="57"/>
      <c r="L5202" s="57"/>
      <c r="M5202" s="638"/>
      <c r="N5202" s="638"/>
      <c r="O5202" s="57"/>
    </row>
    <row r="5203" spans="1:15">
      <c r="A5203" s="57"/>
      <c r="B5203" s="653">
        <v>48207</v>
      </c>
      <c r="C5203" s="654">
        <f t="shared" si="79"/>
        <v>10191343638</v>
      </c>
      <c r="D5203" s="57"/>
      <c r="E5203" s="57"/>
      <c r="F5203" s="657">
        <v>652653526</v>
      </c>
      <c r="G5203" s="672">
        <v>728134474</v>
      </c>
      <c r="H5203" s="646">
        <v>50113</v>
      </c>
      <c r="I5203" s="646"/>
      <c r="K5203" s="57"/>
      <c r="L5203" s="57"/>
      <c r="M5203" s="638"/>
      <c r="N5203" s="638"/>
      <c r="O5203" s="57"/>
    </row>
    <row r="5204" spans="1:15">
      <c r="A5204" s="57"/>
      <c r="B5204" s="653">
        <v>48208</v>
      </c>
      <c r="C5204" s="654">
        <f t="shared" si="79"/>
        <v>10187534302</v>
      </c>
      <c r="D5204" s="57"/>
      <c r="E5204" s="57"/>
      <c r="F5204" s="657">
        <v>648844190</v>
      </c>
      <c r="G5204" s="672">
        <v>728282374</v>
      </c>
      <c r="H5204" s="646">
        <v>44618</v>
      </c>
      <c r="I5204" s="646"/>
      <c r="K5204" s="57"/>
      <c r="L5204" s="57"/>
      <c r="M5204" s="638"/>
      <c r="N5204" s="638"/>
      <c r="O5204" s="57"/>
    </row>
    <row r="5205" spans="1:15">
      <c r="A5205" s="57"/>
      <c r="B5205" s="653">
        <v>48209</v>
      </c>
      <c r="C5205" s="654">
        <f t="shared" si="79"/>
        <v>10327700273</v>
      </c>
      <c r="D5205" s="57"/>
      <c r="E5205" s="57"/>
      <c r="F5205" s="657">
        <v>789010161</v>
      </c>
      <c r="G5205" s="672">
        <v>728334588</v>
      </c>
      <c r="H5205" s="646">
        <v>45202</v>
      </c>
      <c r="I5205" s="646"/>
      <c r="K5205" s="57"/>
      <c r="L5205" s="57"/>
      <c r="M5205" s="638"/>
      <c r="N5205" s="638"/>
      <c r="O5205" s="57"/>
    </row>
    <row r="5206" spans="1:15">
      <c r="A5206" s="57"/>
      <c r="B5206" s="653">
        <v>48210</v>
      </c>
      <c r="C5206" s="654">
        <f t="shared" si="79"/>
        <v>10005189263</v>
      </c>
      <c r="D5206" s="57"/>
      <c r="E5206" s="57"/>
      <c r="F5206" s="657">
        <v>466499151</v>
      </c>
      <c r="G5206" s="672">
        <v>728335365</v>
      </c>
      <c r="H5206" s="646">
        <v>49520</v>
      </c>
      <c r="I5206" s="646"/>
      <c r="K5206" s="57"/>
      <c r="L5206" s="57"/>
      <c r="M5206" s="638"/>
      <c r="N5206" s="638"/>
      <c r="O5206" s="57"/>
    </row>
    <row r="5207" spans="1:15">
      <c r="A5207" s="57"/>
      <c r="B5207" s="653">
        <v>48211</v>
      </c>
      <c r="C5207" s="654">
        <f t="shared" si="79"/>
        <v>10432371053</v>
      </c>
      <c r="D5207" s="57"/>
      <c r="E5207" s="57"/>
      <c r="F5207" s="657">
        <v>893680941</v>
      </c>
      <c r="G5207" s="672">
        <v>728472596</v>
      </c>
      <c r="H5207" s="646">
        <v>43840</v>
      </c>
      <c r="I5207" s="646"/>
      <c r="K5207" s="57"/>
      <c r="L5207" s="57"/>
      <c r="M5207" s="638"/>
      <c r="N5207" s="638"/>
      <c r="O5207" s="57"/>
    </row>
    <row r="5208" spans="1:15">
      <c r="A5208" s="57"/>
      <c r="B5208" s="653">
        <v>48212</v>
      </c>
      <c r="C5208" s="654">
        <f t="shared" si="79"/>
        <v>10122377406</v>
      </c>
      <c r="D5208" s="57"/>
      <c r="E5208" s="57"/>
      <c r="F5208" s="657">
        <v>583687294</v>
      </c>
      <c r="G5208" s="672">
        <v>728650955</v>
      </c>
      <c r="H5208" s="646">
        <v>44456</v>
      </c>
      <c r="I5208" s="646"/>
      <c r="K5208" s="57"/>
      <c r="L5208" s="57"/>
      <c r="M5208" s="638"/>
      <c r="N5208" s="638"/>
      <c r="O5208" s="57"/>
    </row>
    <row r="5209" spans="1:15">
      <c r="A5209" s="57"/>
      <c r="B5209" s="653">
        <v>48213</v>
      </c>
      <c r="C5209" s="654">
        <f t="shared" si="79"/>
        <v>9690260163</v>
      </c>
      <c r="D5209" s="57"/>
      <c r="E5209" s="57"/>
      <c r="F5209" s="657">
        <v>151570051</v>
      </c>
      <c r="G5209" s="672">
        <v>728756154</v>
      </c>
      <c r="H5209" s="646">
        <v>49029</v>
      </c>
      <c r="I5209" s="646"/>
      <c r="K5209" s="57"/>
      <c r="L5209" s="57"/>
      <c r="M5209" s="638"/>
      <c r="N5209" s="638"/>
      <c r="O5209" s="57"/>
    </row>
    <row r="5210" spans="1:15">
      <c r="A5210" s="57"/>
      <c r="B5210" s="653">
        <v>48214</v>
      </c>
      <c r="C5210" s="654">
        <f t="shared" si="79"/>
        <v>10021697006</v>
      </c>
      <c r="D5210" s="57"/>
      <c r="E5210" s="57"/>
      <c r="F5210" s="657">
        <v>483006894</v>
      </c>
      <c r="G5210" s="672">
        <v>729144401</v>
      </c>
      <c r="H5210" s="646">
        <v>45169</v>
      </c>
      <c r="I5210" s="646"/>
      <c r="K5210" s="57"/>
      <c r="L5210" s="57"/>
      <c r="M5210" s="638"/>
      <c r="N5210" s="638"/>
      <c r="O5210" s="57"/>
    </row>
    <row r="5211" spans="1:15">
      <c r="A5211" s="57"/>
      <c r="B5211" s="653">
        <v>48215</v>
      </c>
      <c r="C5211" s="654">
        <f t="shared" si="79"/>
        <v>10196793898</v>
      </c>
      <c r="D5211" s="57"/>
      <c r="E5211" s="57"/>
      <c r="F5211" s="657">
        <v>658103786</v>
      </c>
      <c r="G5211" s="672">
        <v>729167198</v>
      </c>
      <c r="H5211" s="646">
        <v>44869</v>
      </c>
      <c r="I5211" s="646"/>
      <c r="K5211" s="57"/>
      <c r="L5211" s="57"/>
      <c r="M5211" s="638"/>
      <c r="N5211" s="638"/>
      <c r="O5211" s="57"/>
    </row>
    <row r="5212" spans="1:15">
      <c r="A5212" s="57"/>
      <c r="B5212" s="653">
        <v>48216</v>
      </c>
      <c r="C5212" s="654">
        <f t="shared" si="79"/>
        <v>9723185576</v>
      </c>
      <c r="D5212" s="57"/>
      <c r="E5212" s="57"/>
      <c r="F5212" s="657">
        <v>184495464</v>
      </c>
      <c r="G5212" s="672">
        <v>729181771</v>
      </c>
      <c r="H5212" s="646">
        <v>46829</v>
      </c>
      <c r="I5212" s="646"/>
      <c r="K5212" s="57"/>
      <c r="L5212" s="57"/>
      <c r="M5212" s="638"/>
      <c r="N5212" s="638"/>
      <c r="O5212" s="57"/>
    </row>
    <row r="5213" spans="1:15">
      <c r="A5213" s="57"/>
      <c r="B5213" s="653">
        <v>48217</v>
      </c>
      <c r="C5213" s="654">
        <f t="shared" si="79"/>
        <v>10067092048</v>
      </c>
      <c r="D5213" s="57"/>
      <c r="E5213" s="57"/>
      <c r="F5213" s="657">
        <v>528401936</v>
      </c>
      <c r="G5213" s="672">
        <v>729393256</v>
      </c>
      <c r="H5213" s="646">
        <v>45234</v>
      </c>
      <c r="I5213" s="646"/>
      <c r="K5213" s="57"/>
      <c r="L5213" s="57"/>
      <c r="M5213" s="638"/>
      <c r="N5213" s="638"/>
      <c r="O5213" s="57"/>
    </row>
    <row r="5214" spans="1:15">
      <c r="A5214" s="57"/>
      <c r="B5214" s="653">
        <v>48218</v>
      </c>
      <c r="C5214" s="654">
        <f t="shared" si="79"/>
        <v>10224183214</v>
      </c>
      <c r="D5214" s="57"/>
      <c r="E5214" s="57"/>
      <c r="F5214" s="657">
        <v>685493102</v>
      </c>
      <c r="G5214" s="672">
        <v>729400033</v>
      </c>
      <c r="H5214" s="646">
        <v>49812</v>
      </c>
      <c r="I5214" s="646"/>
      <c r="K5214" s="57"/>
      <c r="L5214" s="57"/>
      <c r="M5214" s="638"/>
      <c r="N5214" s="638"/>
      <c r="O5214" s="57"/>
    </row>
    <row r="5215" spans="1:15">
      <c r="A5215" s="57"/>
      <c r="B5215" s="653">
        <v>48219</v>
      </c>
      <c r="C5215" s="654">
        <f t="shared" si="79"/>
        <v>9857874983</v>
      </c>
      <c r="D5215" s="57"/>
      <c r="E5215" s="57"/>
      <c r="F5215" s="657">
        <v>319184871</v>
      </c>
      <c r="G5215" s="672">
        <v>729400610</v>
      </c>
      <c r="H5215" s="646">
        <v>48692</v>
      </c>
      <c r="I5215" s="646"/>
      <c r="K5215" s="57"/>
      <c r="L5215" s="57"/>
      <c r="M5215" s="638"/>
      <c r="N5215" s="638"/>
      <c r="O5215" s="57"/>
    </row>
    <row r="5216" spans="1:15">
      <c r="A5216" s="57"/>
      <c r="B5216" s="653">
        <v>48220</v>
      </c>
      <c r="C5216" s="654">
        <f t="shared" ref="C5216:C5279" si="80">F5216+(F$88*28679+98765)+(G$88*6587+87654)+(E$88*9537+76543)+(J$88*5713+4528)</f>
        <v>9913178992</v>
      </c>
      <c r="D5216" s="57"/>
      <c r="E5216" s="57"/>
      <c r="F5216" s="657">
        <v>374488880</v>
      </c>
      <c r="G5216" s="672">
        <v>729768787</v>
      </c>
      <c r="H5216" s="646">
        <v>47467</v>
      </c>
      <c r="I5216" s="646"/>
      <c r="K5216" s="57"/>
      <c r="L5216" s="57"/>
      <c r="M5216" s="638"/>
      <c r="N5216" s="638"/>
      <c r="O5216" s="57"/>
    </row>
    <row r="5217" spans="1:15">
      <c r="A5217" s="57"/>
      <c r="B5217" s="653">
        <v>48221</v>
      </c>
      <c r="C5217" s="654">
        <f t="shared" si="80"/>
        <v>9663494633</v>
      </c>
      <c r="D5217" s="57"/>
      <c r="E5217" s="57"/>
      <c r="F5217" s="657">
        <v>124804521</v>
      </c>
      <c r="G5217" s="672">
        <v>729778082</v>
      </c>
      <c r="H5217" s="646">
        <v>47634</v>
      </c>
      <c r="I5217" s="646"/>
      <c r="K5217" s="57"/>
      <c r="L5217" s="57"/>
      <c r="M5217" s="638"/>
      <c r="N5217" s="638"/>
      <c r="O5217" s="57"/>
    </row>
    <row r="5218" spans="1:15">
      <c r="A5218" s="57"/>
      <c r="B5218" s="653">
        <v>48222</v>
      </c>
      <c r="C5218" s="654">
        <f t="shared" si="80"/>
        <v>9698325968</v>
      </c>
      <c r="D5218" s="57"/>
      <c r="E5218" s="57"/>
      <c r="F5218" s="657">
        <v>159635856</v>
      </c>
      <c r="G5218" s="672">
        <v>729834761</v>
      </c>
      <c r="H5218" s="646">
        <v>43575</v>
      </c>
      <c r="I5218" s="646"/>
      <c r="K5218" s="57"/>
      <c r="L5218" s="57"/>
      <c r="M5218" s="638"/>
      <c r="N5218" s="638"/>
      <c r="O5218" s="57"/>
    </row>
    <row r="5219" spans="1:15">
      <c r="A5219" s="57"/>
      <c r="B5219" s="653">
        <v>48223</v>
      </c>
      <c r="C5219" s="654">
        <f t="shared" si="80"/>
        <v>9786492004</v>
      </c>
      <c r="D5219" s="57"/>
      <c r="E5219" s="57"/>
      <c r="F5219" s="657">
        <v>247801892</v>
      </c>
      <c r="G5219" s="672">
        <v>730241545</v>
      </c>
      <c r="H5219" s="646">
        <v>47714</v>
      </c>
      <c r="I5219" s="646"/>
      <c r="K5219" s="57"/>
      <c r="L5219" s="57"/>
      <c r="M5219" s="638"/>
      <c r="N5219" s="638"/>
      <c r="O5219" s="57"/>
    </row>
    <row r="5220" spans="1:15">
      <c r="A5220" s="57"/>
      <c r="B5220" s="653">
        <v>48224</v>
      </c>
      <c r="C5220" s="654">
        <f t="shared" si="80"/>
        <v>10393453107</v>
      </c>
      <c r="D5220" s="57"/>
      <c r="E5220" s="57"/>
      <c r="F5220" s="657">
        <v>854762995</v>
      </c>
      <c r="G5220" s="672">
        <v>730398879</v>
      </c>
      <c r="H5220" s="646">
        <v>49948</v>
      </c>
      <c r="I5220" s="646"/>
      <c r="K5220" s="57"/>
      <c r="L5220" s="57"/>
      <c r="M5220" s="638"/>
      <c r="N5220" s="638"/>
      <c r="O5220" s="57"/>
    </row>
    <row r="5221" spans="1:15">
      <c r="A5221" s="57"/>
      <c r="B5221" s="653">
        <v>48225</v>
      </c>
      <c r="C5221" s="654">
        <f t="shared" si="80"/>
        <v>10513609960</v>
      </c>
      <c r="D5221" s="57"/>
      <c r="E5221" s="57"/>
      <c r="F5221" s="657">
        <v>974919848</v>
      </c>
      <c r="G5221" s="672">
        <v>730544974</v>
      </c>
      <c r="H5221" s="646">
        <v>45979</v>
      </c>
      <c r="I5221" s="646"/>
      <c r="K5221" s="57"/>
      <c r="L5221" s="57"/>
      <c r="M5221" s="638"/>
      <c r="N5221" s="638"/>
      <c r="O5221" s="57"/>
    </row>
    <row r="5222" spans="1:15">
      <c r="A5222" s="57"/>
      <c r="B5222" s="653">
        <v>48226</v>
      </c>
      <c r="C5222" s="654">
        <f t="shared" si="80"/>
        <v>10442352567</v>
      </c>
      <c r="D5222" s="57"/>
      <c r="E5222" s="57"/>
      <c r="F5222" s="657">
        <v>903662455</v>
      </c>
      <c r="G5222" s="672">
        <v>730903930</v>
      </c>
      <c r="H5222" s="646">
        <v>44040</v>
      </c>
      <c r="I5222" s="646"/>
      <c r="K5222" s="57"/>
      <c r="L5222" s="57"/>
      <c r="M5222" s="638"/>
      <c r="N5222" s="638"/>
      <c r="O5222" s="57"/>
    </row>
    <row r="5223" spans="1:15">
      <c r="A5223" s="57"/>
      <c r="B5223" s="653">
        <v>48227</v>
      </c>
      <c r="C5223" s="654">
        <f t="shared" si="80"/>
        <v>9866578941</v>
      </c>
      <c r="D5223" s="57"/>
      <c r="E5223" s="57"/>
      <c r="F5223" s="657">
        <v>327888829</v>
      </c>
      <c r="G5223" s="672">
        <v>731058750</v>
      </c>
      <c r="H5223" s="646">
        <v>45171</v>
      </c>
      <c r="I5223" s="646"/>
      <c r="K5223" s="57"/>
      <c r="L5223" s="57"/>
      <c r="M5223" s="638"/>
      <c r="N5223" s="638"/>
      <c r="O5223" s="57"/>
    </row>
    <row r="5224" spans="1:15">
      <c r="A5224" s="57"/>
      <c r="B5224" s="653">
        <v>48228</v>
      </c>
      <c r="C5224" s="654">
        <f t="shared" si="80"/>
        <v>9647200471</v>
      </c>
      <c r="D5224" s="57"/>
      <c r="E5224" s="57"/>
      <c r="F5224" s="657">
        <v>108510359</v>
      </c>
      <c r="G5224" s="672">
        <v>731190189</v>
      </c>
      <c r="H5224" s="646">
        <v>46599</v>
      </c>
      <c r="I5224" s="646"/>
      <c r="K5224" s="57"/>
      <c r="L5224" s="57"/>
      <c r="M5224" s="638"/>
      <c r="N5224" s="638"/>
      <c r="O5224" s="57"/>
    </row>
    <row r="5225" spans="1:15">
      <c r="A5225" s="57"/>
      <c r="B5225" s="653">
        <v>48229</v>
      </c>
      <c r="C5225" s="654">
        <f t="shared" si="80"/>
        <v>10207500124</v>
      </c>
      <c r="D5225" s="57"/>
      <c r="E5225" s="57"/>
      <c r="F5225" s="657">
        <v>668810012</v>
      </c>
      <c r="G5225" s="672">
        <v>731366625</v>
      </c>
      <c r="H5225" s="646">
        <v>46890</v>
      </c>
      <c r="I5225" s="646"/>
      <c r="K5225" s="57"/>
      <c r="L5225" s="57"/>
      <c r="M5225" s="638"/>
      <c r="N5225" s="638"/>
      <c r="O5225" s="57"/>
    </row>
    <row r="5226" spans="1:15">
      <c r="A5226" s="57"/>
      <c r="B5226" s="653">
        <v>48230</v>
      </c>
      <c r="C5226" s="654">
        <f t="shared" si="80"/>
        <v>10155081900</v>
      </c>
      <c r="D5226" s="57"/>
      <c r="E5226" s="57"/>
      <c r="F5226" s="657">
        <v>616391788</v>
      </c>
      <c r="G5226" s="672">
        <v>731617906</v>
      </c>
      <c r="H5226" s="646">
        <v>47750</v>
      </c>
      <c r="I5226" s="646"/>
      <c r="K5226" s="57"/>
      <c r="L5226" s="57"/>
      <c r="M5226" s="638"/>
      <c r="N5226" s="638"/>
      <c r="O5226" s="57"/>
    </row>
    <row r="5227" spans="1:15">
      <c r="A5227" s="57"/>
      <c r="B5227" s="653">
        <v>48231</v>
      </c>
      <c r="C5227" s="654">
        <f t="shared" si="80"/>
        <v>10119987447</v>
      </c>
      <c r="D5227" s="57"/>
      <c r="E5227" s="57"/>
      <c r="F5227" s="657">
        <v>581297335</v>
      </c>
      <c r="G5227" s="672">
        <v>731625587</v>
      </c>
      <c r="H5227" s="646">
        <v>49354</v>
      </c>
      <c r="I5227" s="646"/>
      <c r="K5227" s="57"/>
      <c r="L5227" s="57"/>
      <c r="M5227" s="638"/>
      <c r="N5227" s="638"/>
      <c r="O5227" s="57"/>
    </row>
    <row r="5228" spans="1:15">
      <c r="A5228" s="57"/>
      <c r="B5228" s="653">
        <v>48232</v>
      </c>
      <c r="C5228" s="654">
        <f t="shared" si="80"/>
        <v>10104621929</v>
      </c>
      <c r="D5228" s="57"/>
      <c r="E5228" s="57"/>
      <c r="F5228" s="657">
        <v>565931817</v>
      </c>
      <c r="G5228" s="672">
        <v>731931712</v>
      </c>
      <c r="H5228" s="646">
        <v>45223</v>
      </c>
      <c r="I5228" s="646"/>
      <c r="K5228" s="57"/>
      <c r="L5228" s="57"/>
      <c r="M5228" s="638"/>
      <c r="N5228" s="638"/>
      <c r="O5228" s="57"/>
    </row>
    <row r="5229" spans="1:15">
      <c r="A5229" s="57"/>
      <c r="B5229" s="653">
        <v>48233</v>
      </c>
      <c r="C5229" s="654">
        <f t="shared" si="80"/>
        <v>9661987322</v>
      </c>
      <c r="D5229" s="57"/>
      <c r="E5229" s="57"/>
      <c r="F5229" s="657">
        <v>123297210</v>
      </c>
      <c r="G5229" s="672">
        <v>731978864</v>
      </c>
      <c r="H5229" s="646">
        <v>44391</v>
      </c>
      <c r="I5229" s="646"/>
      <c r="K5229" s="57"/>
      <c r="L5229" s="57"/>
      <c r="M5229" s="638"/>
      <c r="N5229" s="638"/>
      <c r="O5229" s="57"/>
    </row>
    <row r="5230" spans="1:15">
      <c r="A5230" s="57"/>
      <c r="B5230" s="653">
        <v>48234</v>
      </c>
      <c r="C5230" s="654">
        <f t="shared" si="80"/>
        <v>10139590051</v>
      </c>
      <c r="D5230" s="57"/>
      <c r="E5230" s="57"/>
      <c r="F5230" s="657">
        <v>600899939</v>
      </c>
      <c r="G5230" s="672">
        <v>732150378</v>
      </c>
      <c r="H5230" s="646">
        <v>46210</v>
      </c>
      <c r="I5230" s="646"/>
      <c r="K5230" s="57"/>
      <c r="L5230" s="57"/>
      <c r="M5230" s="638"/>
      <c r="N5230" s="638"/>
      <c r="O5230" s="57"/>
    </row>
    <row r="5231" spans="1:15">
      <c r="A5231" s="57"/>
      <c r="B5231" s="653">
        <v>48235</v>
      </c>
      <c r="C5231" s="654">
        <f t="shared" si="80"/>
        <v>9963468088</v>
      </c>
      <c r="D5231" s="57"/>
      <c r="E5231" s="57"/>
      <c r="F5231" s="657">
        <v>424777976</v>
      </c>
      <c r="G5231" s="672">
        <v>732214972</v>
      </c>
      <c r="H5231" s="646">
        <v>49402</v>
      </c>
      <c r="I5231" s="646"/>
      <c r="K5231" s="57"/>
      <c r="L5231" s="57"/>
      <c r="M5231" s="638"/>
      <c r="N5231" s="638"/>
      <c r="O5231" s="57"/>
    </row>
    <row r="5232" spans="1:15">
      <c r="A5232" s="57"/>
      <c r="B5232" s="653">
        <v>48236</v>
      </c>
      <c r="C5232" s="654">
        <f t="shared" si="80"/>
        <v>10293396241</v>
      </c>
      <c r="D5232" s="57"/>
      <c r="E5232" s="57"/>
      <c r="F5232" s="657">
        <v>754706129</v>
      </c>
      <c r="G5232" s="672">
        <v>732446217</v>
      </c>
      <c r="H5232" s="646">
        <v>50316</v>
      </c>
      <c r="I5232" s="646"/>
      <c r="K5232" s="57"/>
      <c r="L5232" s="57"/>
      <c r="M5232" s="638"/>
      <c r="N5232" s="638"/>
      <c r="O5232" s="57"/>
    </row>
    <row r="5233" spans="1:15">
      <c r="A5233" s="57"/>
      <c r="B5233" s="653">
        <v>48237</v>
      </c>
      <c r="C5233" s="654">
        <f t="shared" si="80"/>
        <v>9990297769</v>
      </c>
      <c r="D5233" s="57"/>
      <c r="E5233" s="57"/>
      <c r="F5233" s="657">
        <v>451607657</v>
      </c>
      <c r="G5233" s="672">
        <v>732477040</v>
      </c>
      <c r="H5233" s="646">
        <v>47733</v>
      </c>
      <c r="I5233" s="646"/>
      <c r="K5233" s="57"/>
      <c r="L5233" s="57"/>
      <c r="M5233" s="638"/>
      <c r="N5233" s="638"/>
      <c r="O5233" s="57"/>
    </row>
    <row r="5234" spans="1:15">
      <c r="A5234" s="57"/>
      <c r="B5234" s="653">
        <v>48238</v>
      </c>
      <c r="C5234" s="654">
        <f t="shared" si="80"/>
        <v>10353307904</v>
      </c>
      <c r="D5234" s="57"/>
      <c r="E5234" s="57"/>
      <c r="F5234" s="657">
        <v>814617792</v>
      </c>
      <c r="G5234" s="672">
        <v>732494590</v>
      </c>
      <c r="H5234" s="646">
        <v>46619</v>
      </c>
      <c r="I5234" s="646"/>
      <c r="K5234" s="57"/>
      <c r="L5234" s="57"/>
      <c r="M5234" s="638"/>
      <c r="N5234" s="638"/>
      <c r="O5234" s="57"/>
    </row>
    <row r="5235" spans="1:15">
      <c r="A5235" s="57"/>
      <c r="B5235" s="653">
        <v>48239</v>
      </c>
      <c r="C5235" s="654">
        <f t="shared" si="80"/>
        <v>9908836795</v>
      </c>
      <c r="D5235" s="57"/>
      <c r="E5235" s="57"/>
      <c r="F5235" s="657">
        <v>370146683</v>
      </c>
      <c r="G5235" s="672">
        <v>732543575</v>
      </c>
      <c r="H5235" s="646">
        <v>47948</v>
      </c>
      <c r="I5235" s="646"/>
      <c r="K5235" s="57"/>
      <c r="L5235" s="57"/>
      <c r="M5235" s="638"/>
      <c r="N5235" s="638"/>
      <c r="O5235" s="57"/>
    </row>
    <row r="5236" spans="1:15">
      <c r="A5236" s="57"/>
      <c r="B5236" s="653">
        <v>48240</v>
      </c>
      <c r="C5236" s="654">
        <f t="shared" si="80"/>
        <v>10335190333</v>
      </c>
      <c r="D5236" s="57"/>
      <c r="E5236" s="57"/>
      <c r="F5236" s="657">
        <v>796500221</v>
      </c>
      <c r="G5236" s="672">
        <v>732589597</v>
      </c>
      <c r="H5236" s="646">
        <v>48844</v>
      </c>
      <c r="I5236" s="646"/>
      <c r="K5236" s="57"/>
      <c r="L5236" s="57"/>
      <c r="M5236" s="638"/>
      <c r="N5236" s="638"/>
      <c r="O5236" s="57"/>
    </row>
    <row r="5237" spans="1:15">
      <c r="A5237" s="57"/>
      <c r="B5237" s="653">
        <v>48241</v>
      </c>
      <c r="C5237" s="654">
        <f t="shared" si="80"/>
        <v>9648560355</v>
      </c>
      <c r="D5237" s="57"/>
      <c r="E5237" s="57"/>
      <c r="F5237" s="657">
        <v>109870243</v>
      </c>
      <c r="G5237" s="672">
        <v>732882118</v>
      </c>
      <c r="H5237" s="646">
        <v>50332</v>
      </c>
      <c r="I5237" s="646"/>
      <c r="K5237" s="57"/>
      <c r="L5237" s="57"/>
      <c r="M5237" s="638"/>
      <c r="N5237" s="638"/>
      <c r="O5237" s="57"/>
    </row>
    <row r="5238" spans="1:15">
      <c r="A5238" s="57"/>
      <c r="B5238" s="653">
        <v>48242</v>
      </c>
      <c r="C5238" s="654">
        <f t="shared" si="80"/>
        <v>9641252030</v>
      </c>
      <c r="D5238" s="57"/>
      <c r="E5238" s="57"/>
      <c r="F5238" s="657">
        <v>102561918</v>
      </c>
      <c r="G5238" s="672">
        <v>732964941</v>
      </c>
      <c r="H5238" s="646">
        <v>43143</v>
      </c>
      <c r="I5238" s="646"/>
      <c r="K5238" s="57"/>
      <c r="L5238" s="57"/>
      <c r="M5238" s="638"/>
      <c r="N5238" s="638"/>
      <c r="O5238" s="57"/>
    </row>
    <row r="5239" spans="1:15">
      <c r="A5239" s="57"/>
      <c r="B5239" s="653">
        <v>48243</v>
      </c>
      <c r="C5239" s="654">
        <f t="shared" si="80"/>
        <v>9929187507</v>
      </c>
      <c r="D5239" s="57"/>
      <c r="E5239" s="57"/>
      <c r="F5239" s="657">
        <v>390497395</v>
      </c>
      <c r="G5239" s="672">
        <v>733223574</v>
      </c>
      <c r="H5239" s="646">
        <v>43281</v>
      </c>
      <c r="I5239" s="646"/>
      <c r="K5239" s="57"/>
      <c r="L5239" s="57"/>
      <c r="M5239" s="638"/>
      <c r="N5239" s="638"/>
      <c r="O5239" s="57"/>
    </row>
    <row r="5240" spans="1:15">
      <c r="A5240" s="57"/>
      <c r="B5240" s="653">
        <v>48244</v>
      </c>
      <c r="C5240" s="654">
        <f t="shared" si="80"/>
        <v>10416653649</v>
      </c>
      <c r="D5240" s="57"/>
      <c r="E5240" s="57"/>
      <c r="F5240" s="657">
        <v>877963537</v>
      </c>
      <c r="G5240" s="672">
        <v>733357079</v>
      </c>
      <c r="H5240" s="646">
        <v>46636</v>
      </c>
      <c r="I5240" s="646"/>
      <c r="K5240" s="57"/>
      <c r="L5240" s="57"/>
      <c r="M5240" s="638"/>
      <c r="N5240" s="638"/>
      <c r="O5240" s="57"/>
    </row>
    <row r="5241" spans="1:15">
      <c r="A5241" s="57"/>
      <c r="B5241" s="653">
        <v>48245</v>
      </c>
      <c r="C5241" s="654">
        <f t="shared" si="80"/>
        <v>9926192476</v>
      </c>
      <c r="D5241" s="57"/>
      <c r="E5241" s="57"/>
      <c r="F5241" s="657">
        <v>387502364</v>
      </c>
      <c r="G5241" s="672">
        <v>733639917</v>
      </c>
      <c r="H5241" s="646">
        <v>50386</v>
      </c>
      <c r="I5241" s="646"/>
      <c r="K5241" s="57"/>
      <c r="L5241" s="57"/>
      <c r="M5241" s="638"/>
      <c r="N5241" s="638"/>
      <c r="O5241" s="57"/>
    </row>
    <row r="5242" spans="1:15">
      <c r="A5242" s="57"/>
      <c r="B5242" s="653">
        <v>48246</v>
      </c>
      <c r="C5242" s="654">
        <f t="shared" si="80"/>
        <v>10119722825</v>
      </c>
      <c r="D5242" s="57"/>
      <c r="E5242" s="57"/>
      <c r="F5242" s="657">
        <v>581032713</v>
      </c>
      <c r="G5242" s="672">
        <v>733731288</v>
      </c>
      <c r="H5242" s="646">
        <v>48060</v>
      </c>
      <c r="I5242" s="646"/>
      <c r="K5242" s="57"/>
      <c r="L5242" s="57"/>
      <c r="M5242" s="638"/>
      <c r="N5242" s="638"/>
      <c r="O5242" s="57"/>
    </row>
    <row r="5243" spans="1:15">
      <c r="A5243" s="57"/>
      <c r="B5243" s="653">
        <v>48247</v>
      </c>
      <c r="C5243" s="654">
        <f t="shared" si="80"/>
        <v>9737456854</v>
      </c>
      <c r="D5243" s="57"/>
      <c r="E5243" s="57"/>
      <c r="F5243" s="657">
        <v>198766742</v>
      </c>
      <c r="G5243" s="672">
        <v>733947484</v>
      </c>
      <c r="H5243" s="646">
        <v>45864</v>
      </c>
      <c r="I5243" s="646"/>
      <c r="K5243" s="57"/>
      <c r="L5243" s="57"/>
      <c r="M5243" s="638"/>
      <c r="N5243" s="638"/>
      <c r="O5243" s="57"/>
    </row>
    <row r="5244" spans="1:15">
      <c r="A5244" s="57"/>
      <c r="B5244" s="653">
        <v>48248</v>
      </c>
      <c r="C5244" s="654">
        <f t="shared" si="80"/>
        <v>9962557939</v>
      </c>
      <c r="D5244" s="57"/>
      <c r="E5244" s="57"/>
      <c r="F5244" s="657">
        <v>423867827</v>
      </c>
      <c r="G5244" s="672">
        <v>733983510</v>
      </c>
      <c r="H5244" s="646">
        <v>45716</v>
      </c>
      <c r="I5244" s="646"/>
      <c r="K5244" s="57"/>
      <c r="L5244" s="57"/>
      <c r="M5244" s="638"/>
      <c r="N5244" s="638"/>
      <c r="O5244" s="57"/>
    </row>
    <row r="5245" spans="1:15">
      <c r="A5245" s="57"/>
      <c r="B5245" s="653">
        <v>48249</v>
      </c>
      <c r="C5245" s="654">
        <f t="shared" si="80"/>
        <v>9643155312</v>
      </c>
      <c r="D5245" s="57"/>
      <c r="E5245" s="57"/>
      <c r="F5245" s="657">
        <v>104465200</v>
      </c>
      <c r="G5245" s="672">
        <v>734013748</v>
      </c>
      <c r="H5245" s="646">
        <v>48346</v>
      </c>
      <c r="I5245" s="646"/>
      <c r="K5245" s="57"/>
      <c r="L5245" s="57"/>
      <c r="M5245" s="638"/>
      <c r="N5245" s="638"/>
      <c r="O5245" s="57"/>
    </row>
    <row r="5246" spans="1:15">
      <c r="A5246" s="57"/>
      <c r="B5246" s="653">
        <v>48250</v>
      </c>
      <c r="C5246" s="654">
        <f t="shared" si="80"/>
        <v>10200443160</v>
      </c>
      <c r="D5246" s="57"/>
      <c r="E5246" s="57"/>
      <c r="F5246" s="657">
        <v>661753048</v>
      </c>
      <c r="G5246" s="672">
        <v>734191467</v>
      </c>
      <c r="H5246" s="646">
        <v>49189</v>
      </c>
      <c r="I5246" s="646"/>
      <c r="K5246" s="57"/>
      <c r="L5246" s="57"/>
      <c r="M5246" s="638"/>
      <c r="N5246" s="638"/>
      <c r="O5246" s="57"/>
    </row>
    <row r="5247" spans="1:15">
      <c r="A5247" s="57"/>
      <c r="B5247" s="653">
        <v>48251</v>
      </c>
      <c r="C5247" s="654">
        <f t="shared" si="80"/>
        <v>9769502235</v>
      </c>
      <c r="D5247" s="57"/>
      <c r="E5247" s="57"/>
      <c r="F5247" s="657">
        <v>230812123</v>
      </c>
      <c r="G5247" s="672">
        <v>734413195</v>
      </c>
      <c r="H5247" s="646">
        <v>47795</v>
      </c>
      <c r="I5247" s="646"/>
      <c r="K5247" s="57"/>
      <c r="L5247" s="57"/>
      <c r="M5247" s="638"/>
      <c r="N5247" s="638"/>
      <c r="O5247" s="57"/>
    </row>
    <row r="5248" spans="1:15">
      <c r="A5248" s="57"/>
      <c r="B5248" s="653">
        <v>48252</v>
      </c>
      <c r="C5248" s="654">
        <f t="shared" si="80"/>
        <v>10109355053</v>
      </c>
      <c r="D5248" s="57"/>
      <c r="E5248" s="57"/>
      <c r="F5248" s="657">
        <v>570664941</v>
      </c>
      <c r="G5248" s="672">
        <v>734478239</v>
      </c>
      <c r="H5248" s="646">
        <v>47084</v>
      </c>
      <c r="I5248" s="646"/>
      <c r="K5248" s="57"/>
      <c r="L5248" s="57"/>
      <c r="M5248" s="638"/>
      <c r="N5248" s="638"/>
      <c r="O5248" s="57"/>
    </row>
    <row r="5249" spans="1:15">
      <c r="A5249" s="57"/>
      <c r="B5249" s="653">
        <v>48253</v>
      </c>
      <c r="C5249" s="654">
        <f t="shared" si="80"/>
        <v>10081981571</v>
      </c>
      <c r="D5249" s="57"/>
      <c r="E5249" s="57"/>
      <c r="F5249" s="657">
        <v>543291459</v>
      </c>
      <c r="G5249" s="672">
        <v>734627246</v>
      </c>
      <c r="H5249" s="646">
        <v>49012</v>
      </c>
      <c r="I5249" s="646"/>
      <c r="K5249" s="57"/>
      <c r="L5249" s="57"/>
      <c r="M5249" s="638"/>
      <c r="N5249" s="638"/>
      <c r="O5249" s="57"/>
    </row>
    <row r="5250" spans="1:15">
      <c r="A5250" s="57"/>
      <c r="B5250" s="653">
        <v>48254</v>
      </c>
      <c r="C5250" s="654">
        <f t="shared" si="80"/>
        <v>9727390691</v>
      </c>
      <c r="D5250" s="57"/>
      <c r="E5250" s="57"/>
      <c r="F5250" s="657">
        <v>188700579</v>
      </c>
      <c r="G5250" s="672">
        <v>734645035</v>
      </c>
      <c r="H5250" s="646">
        <v>45459</v>
      </c>
      <c r="I5250" s="646"/>
      <c r="K5250" s="57"/>
      <c r="L5250" s="57"/>
      <c r="M5250" s="638"/>
      <c r="N5250" s="638"/>
      <c r="O5250" s="57"/>
    </row>
    <row r="5251" spans="1:15">
      <c r="A5251" s="57"/>
      <c r="B5251" s="653">
        <v>48255</v>
      </c>
      <c r="C5251" s="654">
        <f t="shared" si="80"/>
        <v>10439756868</v>
      </c>
      <c r="D5251" s="57"/>
      <c r="E5251" s="57"/>
      <c r="F5251" s="657">
        <v>901066756</v>
      </c>
      <c r="G5251" s="672">
        <v>734655806</v>
      </c>
      <c r="H5251" s="646">
        <v>48934</v>
      </c>
      <c r="I5251" s="646"/>
      <c r="K5251" s="57"/>
      <c r="L5251" s="57"/>
      <c r="M5251" s="638"/>
      <c r="N5251" s="638"/>
      <c r="O5251" s="57"/>
    </row>
    <row r="5252" spans="1:15">
      <c r="A5252" s="57"/>
      <c r="B5252" s="653">
        <v>48256</v>
      </c>
      <c r="C5252" s="654">
        <f t="shared" si="80"/>
        <v>10345112007</v>
      </c>
      <c r="D5252" s="57"/>
      <c r="E5252" s="57"/>
      <c r="F5252" s="657">
        <v>806421895</v>
      </c>
      <c r="G5252" s="672">
        <v>734675600</v>
      </c>
      <c r="H5252" s="646">
        <v>49832</v>
      </c>
      <c r="I5252" s="646"/>
      <c r="K5252" s="57"/>
      <c r="L5252" s="57"/>
      <c r="M5252" s="638"/>
      <c r="N5252" s="638"/>
      <c r="O5252" s="57"/>
    </row>
    <row r="5253" spans="1:15">
      <c r="A5253" s="57"/>
      <c r="B5253" s="653">
        <v>48257</v>
      </c>
      <c r="C5253" s="654">
        <f t="shared" si="80"/>
        <v>10479884755</v>
      </c>
      <c r="D5253" s="57"/>
      <c r="E5253" s="57"/>
      <c r="F5253" s="657">
        <v>941194643</v>
      </c>
      <c r="G5253" s="672">
        <v>734689590</v>
      </c>
      <c r="H5253" s="646">
        <v>43997</v>
      </c>
      <c r="I5253" s="646"/>
      <c r="K5253" s="57"/>
      <c r="L5253" s="57"/>
      <c r="M5253" s="638"/>
      <c r="N5253" s="638"/>
      <c r="O5253" s="57"/>
    </row>
    <row r="5254" spans="1:15">
      <c r="A5254" s="57"/>
      <c r="B5254" s="653">
        <v>48258</v>
      </c>
      <c r="C5254" s="654">
        <f t="shared" si="80"/>
        <v>9901436508</v>
      </c>
      <c r="D5254" s="57"/>
      <c r="E5254" s="57"/>
      <c r="F5254" s="657">
        <v>362746396</v>
      </c>
      <c r="G5254" s="672">
        <v>734838101</v>
      </c>
      <c r="H5254" s="646">
        <v>47480</v>
      </c>
      <c r="I5254" s="646"/>
      <c r="K5254" s="57"/>
      <c r="L5254" s="57"/>
      <c r="M5254" s="638"/>
      <c r="N5254" s="638"/>
      <c r="O5254" s="57"/>
    </row>
    <row r="5255" spans="1:15">
      <c r="A5255" s="57"/>
      <c r="B5255" s="653">
        <v>48259</v>
      </c>
      <c r="C5255" s="654">
        <f t="shared" si="80"/>
        <v>9657021886</v>
      </c>
      <c r="D5255" s="57"/>
      <c r="E5255" s="57"/>
      <c r="F5255" s="657">
        <v>118331774</v>
      </c>
      <c r="G5255" s="672">
        <v>734967853</v>
      </c>
      <c r="H5255" s="646">
        <v>49259</v>
      </c>
      <c r="I5255" s="646"/>
      <c r="K5255" s="57"/>
      <c r="L5255" s="57"/>
      <c r="M5255" s="638"/>
      <c r="N5255" s="638"/>
      <c r="O5255" s="57"/>
    </row>
    <row r="5256" spans="1:15">
      <c r="A5256" s="57"/>
      <c r="B5256" s="653">
        <v>48260</v>
      </c>
      <c r="C5256" s="654">
        <f t="shared" si="80"/>
        <v>10326945611</v>
      </c>
      <c r="D5256" s="57"/>
      <c r="E5256" s="57"/>
      <c r="F5256" s="657">
        <v>788255499</v>
      </c>
      <c r="G5256" s="672">
        <v>735101142</v>
      </c>
      <c r="H5256" s="646">
        <v>49774</v>
      </c>
      <c r="I5256" s="646"/>
      <c r="K5256" s="57"/>
      <c r="L5256" s="57"/>
      <c r="M5256" s="638"/>
      <c r="N5256" s="638"/>
      <c r="O5256" s="57"/>
    </row>
    <row r="5257" spans="1:15">
      <c r="A5257" s="57"/>
      <c r="B5257" s="653">
        <v>48261</v>
      </c>
      <c r="C5257" s="654">
        <f t="shared" si="80"/>
        <v>9641828390</v>
      </c>
      <c r="D5257" s="57"/>
      <c r="E5257" s="57"/>
      <c r="F5257" s="657">
        <v>103138278</v>
      </c>
      <c r="G5257" s="672">
        <v>735231457</v>
      </c>
      <c r="H5257" s="646">
        <v>45463</v>
      </c>
      <c r="I5257" s="646"/>
      <c r="K5257" s="57"/>
      <c r="L5257" s="57"/>
      <c r="M5257" s="638"/>
      <c r="N5257" s="638"/>
      <c r="O5257" s="57"/>
    </row>
    <row r="5258" spans="1:15">
      <c r="A5258" s="57"/>
      <c r="B5258" s="653">
        <v>48262</v>
      </c>
      <c r="C5258" s="654">
        <f t="shared" si="80"/>
        <v>10038884021</v>
      </c>
      <c r="D5258" s="57"/>
      <c r="E5258" s="57"/>
      <c r="F5258" s="657">
        <v>500193909</v>
      </c>
      <c r="G5258" s="672">
        <v>735304945</v>
      </c>
      <c r="H5258" s="646">
        <v>46217</v>
      </c>
      <c r="I5258" s="646"/>
      <c r="K5258" s="57"/>
      <c r="L5258" s="57"/>
      <c r="M5258" s="638"/>
      <c r="N5258" s="638"/>
      <c r="O5258" s="57"/>
    </row>
    <row r="5259" spans="1:15">
      <c r="A5259" s="57"/>
      <c r="B5259" s="653">
        <v>48263</v>
      </c>
      <c r="C5259" s="654">
        <f t="shared" si="80"/>
        <v>10248129723</v>
      </c>
      <c r="D5259" s="57"/>
      <c r="E5259" s="57"/>
      <c r="F5259" s="657">
        <v>709439611</v>
      </c>
      <c r="G5259" s="672">
        <v>735316504</v>
      </c>
      <c r="H5259" s="646">
        <v>49910</v>
      </c>
      <c r="I5259" s="646"/>
      <c r="K5259" s="57"/>
      <c r="L5259" s="57"/>
      <c r="M5259" s="638"/>
      <c r="N5259" s="638"/>
      <c r="O5259" s="57"/>
    </row>
    <row r="5260" spans="1:15">
      <c r="A5260" s="57"/>
      <c r="B5260" s="653">
        <v>48264</v>
      </c>
      <c r="C5260" s="654">
        <f t="shared" si="80"/>
        <v>9946806747</v>
      </c>
      <c r="D5260" s="57"/>
      <c r="E5260" s="57"/>
      <c r="F5260" s="657">
        <v>408116635</v>
      </c>
      <c r="G5260" s="672">
        <v>735373549</v>
      </c>
      <c r="H5260" s="646">
        <v>50045</v>
      </c>
      <c r="I5260" s="646"/>
      <c r="K5260" s="57"/>
      <c r="L5260" s="57"/>
      <c r="M5260" s="638"/>
      <c r="N5260" s="638"/>
      <c r="O5260" s="57"/>
    </row>
    <row r="5261" spans="1:15">
      <c r="A5261" s="57"/>
      <c r="B5261" s="653">
        <v>48265</v>
      </c>
      <c r="C5261" s="654">
        <f t="shared" si="80"/>
        <v>9969006726</v>
      </c>
      <c r="D5261" s="57"/>
      <c r="E5261" s="57"/>
      <c r="F5261" s="657">
        <v>430316614</v>
      </c>
      <c r="G5261" s="672">
        <v>735424181</v>
      </c>
      <c r="H5261" s="646">
        <v>47114</v>
      </c>
      <c r="I5261" s="646"/>
      <c r="K5261" s="57"/>
      <c r="L5261" s="57"/>
      <c r="M5261" s="638"/>
      <c r="N5261" s="638"/>
      <c r="O5261" s="57"/>
    </row>
    <row r="5262" spans="1:15">
      <c r="A5262" s="57"/>
      <c r="B5262" s="653">
        <v>48266</v>
      </c>
      <c r="C5262" s="654">
        <f t="shared" si="80"/>
        <v>10091063477</v>
      </c>
      <c r="D5262" s="57"/>
      <c r="E5262" s="57"/>
      <c r="F5262" s="657">
        <v>552373365</v>
      </c>
      <c r="G5262" s="672">
        <v>735477777</v>
      </c>
      <c r="H5262" s="646">
        <v>44112</v>
      </c>
      <c r="I5262" s="646"/>
      <c r="K5262" s="57"/>
      <c r="L5262" s="57"/>
      <c r="M5262" s="638"/>
      <c r="N5262" s="638"/>
      <c r="O5262" s="57"/>
    </row>
    <row r="5263" spans="1:15">
      <c r="A5263" s="57"/>
      <c r="B5263" s="653">
        <v>48267</v>
      </c>
      <c r="C5263" s="654">
        <f t="shared" si="80"/>
        <v>9737136607</v>
      </c>
      <c r="D5263" s="57"/>
      <c r="E5263" s="57"/>
      <c r="F5263" s="657">
        <v>198446495</v>
      </c>
      <c r="G5263" s="672">
        <v>736547346</v>
      </c>
      <c r="H5263" s="646">
        <v>47236</v>
      </c>
      <c r="I5263" s="646"/>
      <c r="K5263" s="57"/>
      <c r="L5263" s="57"/>
      <c r="M5263" s="638"/>
      <c r="N5263" s="638"/>
      <c r="O5263" s="57"/>
    </row>
    <row r="5264" spans="1:15">
      <c r="A5264" s="57"/>
      <c r="B5264" s="653">
        <v>48268</v>
      </c>
      <c r="C5264" s="654">
        <f t="shared" si="80"/>
        <v>10008328252</v>
      </c>
      <c r="D5264" s="57"/>
      <c r="E5264" s="57"/>
      <c r="F5264" s="657">
        <v>469638140</v>
      </c>
      <c r="G5264" s="672">
        <v>736678594</v>
      </c>
      <c r="H5264" s="646">
        <v>43870</v>
      </c>
      <c r="I5264" s="646"/>
      <c r="K5264" s="57"/>
      <c r="L5264" s="57"/>
      <c r="M5264" s="638"/>
      <c r="N5264" s="638"/>
      <c r="O5264" s="57"/>
    </row>
    <row r="5265" spans="1:15">
      <c r="A5265" s="57"/>
      <c r="B5265" s="653">
        <v>48269</v>
      </c>
      <c r="C5265" s="654">
        <f t="shared" si="80"/>
        <v>10402871609</v>
      </c>
      <c r="D5265" s="57"/>
      <c r="E5265" s="57"/>
      <c r="F5265" s="657">
        <v>864181497</v>
      </c>
      <c r="G5265" s="672">
        <v>736800654</v>
      </c>
      <c r="H5265" s="646">
        <v>49944</v>
      </c>
      <c r="I5265" s="646"/>
      <c r="K5265" s="57"/>
      <c r="L5265" s="57"/>
      <c r="M5265" s="638"/>
      <c r="N5265" s="638"/>
      <c r="O5265" s="57"/>
    </row>
    <row r="5266" spans="1:15">
      <c r="A5266" s="57"/>
      <c r="B5266" s="653">
        <v>48270</v>
      </c>
      <c r="C5266" s="654">
        <f t="shared" si="80"/>
        <v>9695408680</v>
      </c>
      <c r="D5266" s="57"/>
      <c r="E5266" s="57"/>
      <c r="F5266" s="657">
        <v>156718568</v>
      </c>
      <c r="G5266" s="672">
        <v>736888643</v>
      </c>
      <c r="H5266" s="646">
        <v>48286</v>
      </c>
      <c r="I5266" s="646"/>
      <c r="K5266" s="57"/>
      <c r="L5266" s="57"/>
      <c r="M5266" s="638"/>
      <c r="N5266" s="638"/>
      <c r="O5266" s="57"/>
    </row>
    <row r="5267" spans="1:15">
      <c r="A5267" s="57"/>
      <c r="B5267" s="653">
        <v>48271</v>
      </c>
      <c r="C5267" s="654">
        <f t="shared" si="80"/>
        <v>9671988481</v>
      </c>
      <c r="D5267" s="57"/>
      <c r="E5267" s="57"/>
      <c r="F5267" s="657">
        <v>133298369</v>
      </c>
      <c r="G5267" s="672">
        <v>737100237</v>
      </c>
      <c r="H5267" s="646">
        <v>44161</v>
      </c>
      <c r="I5267" s="646"/>
      <c r="K5267" s="57"/>
      <c r="L5267" s="57"/>
      <c r="M5267" s="638"/>
      <c r="N5267" s="638"/>
      <c r="O5267" s="57"/>
    </row>
    <row r="5268" spans="1:15">
      <c r="A5268" s="57"/>
      <c r="B5268" s="653">
        <v>48272</v>
      </c>
      <c r="C5268" s="654">
        <f t="shared" si="80"/>
        <v>9865318531</v>
      </c>
      <c r="D5268" s="57"/>
      <c r="E5268" s="57"/>
      <c r="F5268" s="657">
        <v>326628419</v>
      </c>
      <c r="G5268" s="672">
        <v>737135159</v>
      </c>
      <c r="H5268" s="646">
        <v>49909</v>
      </c>
      <c r="I5268" s="646"/>
      <c r="K5268" s="57"/>
      <c r="L5268" s="57"/>
      <c r="M5268" s="638"/>
      <c r="N5268" s="638"/>
      <c r="O5268" s="57"/>
    </row>
    <row r="5269" spans="1:15">
      <c r="A5269" s="57"/>
      <c r="B5269" s="653">
        <v>48273</v>
      </c>
      <c r="C5269" s="654">
        <f t="shared" si="80"/>
        <v>10349528927</v>
      </c>
      <c r="D5269" s="57"/>
      <c r="E5269" s="57"/>
      <c r="F5269" s="657">
        <v>810838815</v>
      </c>
      <c r="G5269" s="672">
        <v>737240941</v>
      </c>
      <c r="H5269" s="646">
        <v>44722</v>
      </c>
      <c r="I5269" s="646"/>
      <c r="K5269" s="57"/>
      <c r="L5269" s="57"/>
      <c r="M5269" s="638"/>
      <c r="N5269" s="638"/>
      <c r="O5269" s="57"/>
    </row>
    <row r="5270" spans="1:15">
      <c r="A5270" s="57"/>
      <c r="B5270" s="653">
        <v>48274</v>
      </c>
      <c r="C5270" s="654">
        <f t="shared" si="80"/>
        <v>10018036458</v>
      </c>
      <c r="D5270" s="57"/>
      <c r="E5270" s="57"/>
      <c r="F5270" s="657">
        <v>479346346</v>
      </c>
      <c r="G5270" s="672">
        <v>737368860</v>
      </c>
      <c r="H5270" s="646">
        <v>47934</v>
      </c>
      <c r="I5270" s="646"/>
      <c r="K5270" s="57"/>
      <c r="L5270" s="57"/>
      <c r="M5270" s="638"/>
      <c r="N5270" s="638"/>
      <c r="O5270" s="57"/>
    </row>
    <row r="5271" spans="1:15">
      <c r="A5271" s="57"/>
      <c r="B5271" s="653">
        <v>48275</v>
      </c>
      <c r="C5271" s="654">
        <f t="shared" si="80"/>
        <v>10423006358</v>
      </c>
      <c r="D5271" s="57"/>
      <c r="E5271" s="57"/>
      <c r="F5271" s="657">
        <v>884316246</v>
      </c>
      <c r="G5271" s="672">
        <v>737382738</v>
      </c>
      <c r="H5271" s="646">
        <v>45400</v>
      </c>
      <c r="I5271" s="646"/>
      <c r="K5271" s="57"/>
      <c r="L5271" s="57"/>
      <c r="M5271" s="638"/>
      <c r="N5271" s="638"/>
      <c r="O5271" s="57"/>
    </row>
    <row r="5272" spans="1:15">
      <c r="A5272" s="57"/>
      <c r="B5272" s="653">
        <v>48276</v>
      </c>
      <c r="C5272" s="654">
        <f t="shared" si="80"/>
        <v>9704781304</v>
      </c>
      <c r="D5272" s="57"/>
      <c r="E5272" s="57"/>
      <c r="F5272" s="657">
        <v>166091192</v>
      </c>
      <c r="G5272" s="672">
        <v>737455304</v>
      </c>
      <c r="H5272" s="646">
        <v>49472</v>
      </c>
      <c r="I5272" s="646"/>
      <c r="K5272" s="57"/>
      <c r="L5272" s="57"/>
      <c r="M5272" s="638"/>
      <c r="N5272" s="638"/>
      <c r="O5272" s="57"/>
    </row>
    <row r="5273" spans="1:15">
      <c r="A5273" s="57"/>
      <c r="B5273" s="653">
        <v>48277</v>
      </c>
      <c r="C5273" s="654">
        <f t="shared" si="80"/>
        <v>10210573809</v>
      </c>
      <c r="D5273" s="57"/>
      <c r="E5273" s="57"/>
      <c r="F5273" s="657">
        <v>671883697</v>
      </c>
      <c r="G5273" s="672">
        <v>737569090</v>
      </c>
      <c r="H5273" s="646">
        <v>43735</v>
      </c>
      <c r="I5273" s="646"/>
      <c r="K5273" s="57"/>
      <c r="L5273" s="57"/>
      <c r="M5273" s="638"/>
      <c r="N5273" s="638"/>
      <c r="O5273" s="57"/>
    </row>
    <row r="5274" spans="1:15">
      <c r="A5274" s="57"/>
      <c r="B5274" s="653">
        <v>48278</v>
      </c>
      <c r="C5274" s="654">
        <f t="shared" si="80"/>
        <v>10412811972</v>
      </c>
      <c r="D5274" s="57"/>
      <c r="E5274" s="57"/>
      <c r="F5274" s="657">
        <v>874121860</v>
      </c>
      <c r="G5274" s="672">
        <v>737681552</v>
      </c>
      <c r="H5274" s="646">
        <v>45662</v>
      </c>
      <c r="I5274" s="646"/>
      <c r="K5274" s="57"/>
      <c r="L5274" s="57"/>
      <c r="M5274" s="638"/>
      <c r="N5274" s="638"/>
      <c r="O5274" s="57"/>
    </row>
    <row r="5275" spans="1:15">
      <c r="A5275" s="57"/>
      <c r="B5275" s="653">
        <v>48279</v>
      </c>
      <c r="C5275" s="654">
        <f t="shared" si="80"/>
        <v>10165755463</v>
      </c>
      <c r="D5275" s="57"/>
      <c r="E5275" s="57"/>
      <c r="F5275" s="657">
        <v>627065351</v>
      </c>
      <c r="G5275" s="672">
        <v>737731050</v>
      </c>
      <c r="H5275" s="646">
        <v>47357</v>
      </c>
      <c r="I5275" s="646"/>
      <c r="K5275" s="57"/>
      <c r="L5275" s="57"/>
      <c r="M5275" s="638"/>
      <c r="N5275" s="638"/>
      <c r="O5275" s="57"/>
    </row>
    <row r="5276" spans="1:15">
      <c r="A5276" s="57"/>
      <c r="B5276" s="653">
        <v>48280</v>
      </c>
      <c r="C5276" s="654">
        <f t="shared" si="80"/>
        <v>10419733510</v>
      </c>
      <c r="D5276" s="57"/>
      <c r="E5276" s="57"/>
      <c r="F5276" s="657">
        <v>881043398</v>
      </c>
      <c r="G5276" s="672">
        <v>738072957</v>
      </c>
      <c r="H5276" s="646">
        <v>44208</v>
      </c>
      <c r="I5276" s="646"/>
      <c r="K5276" s="57"/>
      <c r="L5276" s="57"/>
      <c r="M5276" s="638"/>
      <c r="N5276" s="638"/>
      <c r="O5276" s="57"/>
    </row>
    <row r="5277" spans="1:15">
      <c r="A5277" s="57"/>
      <c r="B5277" s="653">
        <v>48281</v>
      </c>
      <c r="C5277" s="654">
        <f t="shared" si="80"/>
        <v>9807714089</v>
      </c>
      <c r="D5277" s="57"/>
      <c r="E5277" s="57"/>
      <c r="F5277" s="657">
        <v>269023977</v>
      </c>
      <c r="G5277" s="672">
        <v>738178026</v>
      </c>
      <c r="H5277" s="646">
        <v>46412</v>
      </c>
      <c r="I5277" s="646"/>
      <c r="K5277" s="57"/>
      <c r="L5277" s="57"/>
      <c r="M5277" s="638"/>
      <c r="N5277" s="638"/>
      <c r="O5277" s="57"/>
    </row>
    <row r="5278" spans="1:15">
      <c r="A5278" s="57"/>
      <c r="B5278" s="653">
        <v>48282</v>
      </c>
      <c r="C5278" s="654">
        <f t="shared" si="80"/>
        <v>10008873231</v>
      </c>
      <c r="D5278" s="57"/>
      <c r="E5278" s="57"/>
      <c r="F5278" s="657">
        <v>470183119</v>
      </c>
      <c r="G5278" s="672">
        <v>738223089</v>
      </c>
      <c r="H5278" s="646">
        <v>50213</v>
      </c>
      <c r="I5278" s="646"/>
      <c r="K5278" s="57"/>
      <c r="L5278" s="57"/>
      <c r="M5278" s="638"/>
      <c r="N5278" s="638"/>
      <c r="O5278" s="57"/>
    </row>
    <row r="5279" spans="1:15">
      <c r="A5279" s="57"/>
      <c r="B5279" s="653">
        <v>48283</v>
      </c>
      <c r="C5279" s="654">
        <f t="shared" si="80"/>
        <v>10454626393</v>
      </c>
      <c r="D5279" s="57"/>
      <c r="E5279" s="57"/>
      <c r="F5279" s="657">
        <v>915936281</v>
      </c>
      <c r="G5279" s="672">
        <v>738232803</v>
      </c>
      <c r="H5279" s="646">
        <v>47604</v>
      </c>
      <c r="I5279" s="646"/>
      <c r="K5279" s="57"/>
      <c r="L5279" s="57"/>
      <c r="M5279" s="638"/>
      <c r="N5279" s="638"/>
      <c r="O5279" s="57"/>
    </row>
    <row r="5280" spans="1:15">
      <c r="A5280" s="57"/>
      <c r="B5280" s="653">
        <v>48284</v>
      </c>
      <c r="C5280" s="654">
        <f t="shared" ref="C5280:C5343" si="81">F5280+(F$88*28679+98765)+(G$88*6587+87654)+(E$88*9537+76543)+(J$88*5713+4528)</f>
        <v>10141446277</v>
      </c>
      <c r="D5280" s="57"/>
      <c r="E5280" s="57"/>
      <c r="F5280" s="657">
        <v>602756165</v>
      </c>
      <c r="G5280" s="672">
        <v>738259604</v>
      </c>
      <c r="H5280" s="646">
        <v>46983</v>
      </c>
      <c r="I5280" s="646"/>
      <c r="K5280" s="57"/>
      <c r="L5280" s="57"/>
      <c r="M5280" s="638"/>
      <c r="N5280" s="638"/>
      <c r="O5280" s="57"/>
    </row>
    <row r="5281" spans="1:15">
      <c r="A5281" s="57"/>
      <c r="B5281" s="653">
        <v>48285</v>
      </c>
      <c r="C5281" s="654">
        <f t="shared" si="81"/>
        <v>9848923646</v>
      </c>
      <c r="D5281" s="57"/>
      <c r="E5281" s="57"/>
      <c r="F5281" s="657">
        <v>310233534</v>
      </c>
      <c r="G5281" s="672">
        <v>738384459</v>
      </c>
      <c r="H5281" s="646">
        <v>43816</v>
      </c>
      <c r="I5281" s="646"/>
      <c r="K5281" s="57"/>
      <c r="L5281" s="57"/>
      <c r="M5281" s="638"/>
      <c r="N5281" s="638"/>
      <c r="O5281" s="57"/>
    </row>
    <row r="5282" spans="1:15">
      <c r="A5282" s="57"/>
      <c r="B5282" s="653">
        <v>48286</v>
      </c>
      <c r="C5282" s="654">
        <f t="shared" si="81"/>
        <v>10275578755</v>
      </c>
      <c r="D5282" s="57"/>
      <c r="E5282" s="57"/>
      <c r="F5282" s="657">
        <v>736888643</v>
      </c>
      <c r="G5282" s="672">
        <v>738566341</v>
      </c>
      <c r="H5282" s="646">
        <v>47444</v>
      </c>
      <c r="I5282" s="646"/>
      <c r="K5282" s="57"/>
      <c r="L5282" s="57"/>
      <c r="M5282" s="638"/>
      <c r="N5282" s="638"/>
      <c r="O5282" s="57"/>
    </row>
    <row r="5283" spans="1:15">
      <c r="A5283" s="57"/>
      <c r="B5283" s="653">
        <v>48287</v>
      </c>
      <c r="C5283" s="654">
        <f t="shared" si="81"/>
        <v>10262961079</v>
      </c>
      <c r="D5283" s="57"/>
      <c r="E5283" s="57"/>
      <c r="F5283" s="657">
        <v>724270967</v>
      </c>
      <c r="G5283" s="672">
        <v>738939061</v>
      </c>
      <c r="H5283" s="646">
        <v>44691</v>
      </c>
      <c r="I5283" s="646"/>
      <c r="K5283" s="57"/>
      <c r="L5283" s="57"/>
      <c r="M5283" s="638"/>
      <c r="N5283" s="638"/>
      <c r="O5283" s="57"/>
    </row>
    <row r="5284" spans="1:15">
      <c r="A5284" s="57"/>
      <c r="B5284" s="653">
        <v>48288</v>
      </c>
      <c r="C5284" s="654">
        <f t="shared" si="81"/>
        <v>10473819954</v>
      </c>
      <c r="D5284" s="57"/>
      <c r="E5284" s="57"/>
      <c r="F5284" s="657">
        <v>935129842</v>
      </c>
      <c r="G5284" s="672">
        <v>738951222</v>
      </c>
      <c r="H5284" s="646">
        <v>46431</v>
      </c>
      <c r="I5284" s="646"/>
      <c r="K5284" s="57"/>
      <c r="L5284" s="57"/>
      <c r="M5284" s="638"/>
      <c r="N5284" s="638"/>
      <c r="O5284" s="57"/>
    </row>
    <row r="5285" spans="1:15">
      <c r="A5285" s="57"/>
      <c r="B5285" s="653">
        <v>48289</v>
      </c>
      <c r="C5285" s="654">
        <f t="shared" si="81"/>
        <v>10203776445</v>
      </c>
      <c r="D5285" s="57"/>
      <c r="E5285" s="57"/>
      <c r="F5285" s="657">
        <v>665086333</v>
      </c>
      <c r="G5285" s="672">
        <v>739372387</v>
      </c>
      <c r="H5285" s="646">
        <v>45331</v>
      </c>
      <c r="I5285" s="646"/>
      <c r="K5285" s="57"/>
      <c r="L5285" s="57"/>
      <c r="M5285" s="638"/>
      <c r="N5285" s="638"/>
      <c r="O5285" s="57"/>
    </row>
    <row r="5286" spans="1:15">
      <c r="A5286" s="57"/>
      <c r="B5286" s="653">
        <v>48290</v>
      </c>
      <c r="C5286" s="654">
        <f t="shared" si="81"/>
        <v>9724688509</v>
      </c>
      <c r="D5286" s="57"/>
      <c r="E5286" s="57"/>
      <c r="F5286" s="657">
        <v>185998397</v>
      </c>
      <c r="G5286" s="672">
        <v>740213314</v>
      </c>
      <c r="H5286" s="646">
        <v>50364</v>
      </c>
      <c r="I5286" s="646"/>
      <c r="K5286" s="57"/>
      <c r="L5286" s="57"/>
      <c r="M5286" s="638"/>
      <c r="N5286" s="638"/>
      <c r="O5286" s="57"/>
    </row>
    <row r="5287" spans="1:15">
      <c r="A5287" s="57"/>
      <c r="B5287" s="653">
        <v>48291</v>
      </c>
      <c r="C5287" s="654">
        <f t="shared" si="81"/>
        <v>10107704022</v>
      </c>
      <c r="D5287" s="57"/>
      <c r="E5287" s="57"/>
      <c r="F5287" s="657">
        <v>569013910</v>
      </c>
      <c r="G5287" s="672">
        <v>740292624</v>
      </c>
      <c r="H5287" s="646">
        <v>43965</v>
      </c>
      <c r="I5287" s="646"/>
      <c r="K5287" s="57"/>
      <c r="L5287" s="57"/>
      <c r="M5287" s="638"/>
      <c r="N5287" s="638"/>
      <c r="O5287" s="57"/>
    </row>
    <row r="5288" spans="1:15">
      <c r="A5288" s="57"/>
      <c r="B5288" s="653">
        <v>48292</v>
      </c>
      <c r="C5288" s="654">
        <f t="shared" si="81"/>
        <v>9958435047</v>
      </c>
      <c r="D5288" s="57"/>
      <c r="E5288" s="57"/>
      <c r="F5288" s="657">
        <v>419744935</v>
      </c>
      <c r="G5288" s="672">
        <v>740475054</v>
      </c>
      <c r="H5288" s="646">
        <v>48479</v>
      </c>
      <c r="I5288" s="646"/>
      <c r="K5288" s="57"/>
      <c r="L5288" s="57"/>
      <c r="M5288" s="638"/>
      <c r="N5288" s="638"/>
      <c r="O5288" s="57"/>
    </row>
    <row r="5289" spans="1:15">
      <c r="A5289" s="57"/>
      <c r="B5289" s="653">
        <v>48293</v>
      </c>
      <c r="C5289" s="654">
        <f t="shared" si="81"/>
        <v>9760870082</v>
      </c>
      <c r="D5289" s="57"/>
      <c r="E5289" s="57"/>
      <c r="F5289" s="657">
        <v>222179970</v>
      </c>
      <c r="G5289" s="672">
        <v>740539110</v>
      </c>
      <c r="H5289" s="646">
        <v>47451</v>
      </c>
      <c r="I5289" s="646"/>
      <c r="K5289" s="57"/>
      <c r="L5289" s="57"/>
      <c r="M5289" s="638"/>
      <c r="N5289" s="638"/>
      <c r="O5289" s="57"/>
    </row>
    <row r="5290" spans="1:15">
      <c r="A5290" s="57"/>
      <c r="B5290" s="653">
        <v>48294</v>
      </c>
      <c r="C5290" s="654">
        <f t="shared" si="81"/>
        <v>10353387360</v>
      </c>
      <c r="D5290" s="57"/>
      <c r="E5290" s="57"/>
      <c r="F5290" s="657">
        <v>814697248</v>
      </c>
      <c r="G5290" s="672">
        <v>740587485</v>
      </c>
      <c r="H5290" s="646">
        <v>45559</v>
      </c>
      <c r="I5290" s="646"/>
      <c r="K5290" s="57"/>
      <c r="L5290" s="57"/>
      <c r="M5290" s="638"/>
      <c r="N5290" s="638"/>
      <c r="O5290" s="57"/>
    </row>
    <row r="5291" spans="1:15">
      <c r="A5291" s="57"/>
      <c r="B5291" s="653">
        <v>48295</v>
      </c>
      <c r="C5291" s="654">
        <f t="shared" si="81"/>
        <v>9670154953</v>
      </c>
      <c r="D5291" s="57"/>
      <c r="E5291" s="57"/>
      <c r="F5291" s="657">
        <v>131464841</v>
      </c>
      <c r="G5291" s="672">
        <v>740624580</v>
      </c>
      <c r="H5291" s="646">
        <v>48092</v>
      </c>
      <c r="I5291" s="646"/>
      <c r="K5291" s="57"/>
      <c r="L5291" s="57"/>
      <c r="M5291" s="638"/>
      <c r="N5291" s="638"/>
      <c r="O5291" s="57"/>
    </row>
    <row r="5292" spans="1:15">
      <c r="A5292" s="57"/>
      <c r="B5292" s="653">
        <v>48296</v>
      </c>
      <c r="C5292" s="654">
        <f t="shared" si="81"/>
        <v>9710802379</v>
      </c>
      <c r="D5292" s="57"/>
      <c r="E5292" s="57"/>
      <c r="F5292" s="657">
        <v>172112267</v>
      </c>
      <c r="G5292" s="672">
        <v>740717923</v>
      </c>
      <c r="H5292" s="646">
        <v>50175</v>
      </c>
      <c r="I5292" s="646"/>
      <c r="K5292" s="57"/>
      <c r="L5292" s="57"/>
      <c r="M5292" s="638"/>
      <c r="N5292" s="638"/>
      <c r="O5292" s="57"/>
    </row>
    <row r="5293" spans="1:15">
      <c r="A5293" s="57"/>
      <c r="B5293" s="653">
        <v>48297</v>
      </c>
      <c r="C5293" s="654">
        <f t="shared" si="81"/>
        <v>10145457012</v>
      </c>
      <c r="D5293" s="57"/>
      <c r="E5293" s="57"/>
      <c r="F5293" s="657">
        <v>606766900</v>
      </c>
      <c r="G5293" s="672">
        <v>741041223</v>
      </c>
      <c r="H5293" s="646">
        <v>44209</v>
      </c>
      <c r="I5293" s="646"/>
      <c r="K5293" s="57"/>
      <c r="L5293" s="57"/>
      <c r="M5293" s="638"/>
      <c r="N5293" s="638"/>
      <c r="O5293" s="57"/>
    </row>
    <row r="5294" spans="1:15">
      <c r="A5294" s="57"/>
      <c r="B5294" s="653">
        <v>48298</v>
      </c>
      <c r="C5294" s="654">
        <f t="shared" si="81"/>
        <v>10491101038</v>
      </c>
      <c r="D5294" s="57"/>
      <c r="E5294" s="57"/>
      <c r="F5294" s="657">
        <v>952410926</v>
      </c>
      <c r="G5294" s="672">
        <v>741066578</v>
      </c>
      <c r="H5294" s="646">
        <v>44182</v>
      </c>
      <c r="I5294" s="646"/>
      <c r="K5294" s="57"/>
      <c r="L5294" s="57"/>
      <c r="M5294" s="638"/>
      <c r="N5294" s="638"/>
      <c r="O5294" s="57"/>
    </row>
    <row r="5295" spans="1:15">
      <c r="A5295" s="57"/>
      <c r="B5295" s="653">
        <v>48299</v>
      </c>
      <c r="C5295" s="654">
        <f t="shared" si="81"/>
        <v>10103954598</v>
      </c>
      <c r="D5295" s="57"/>
      <c r="E5295" s="57"/>
      <c r="F5295" s="657">
        <v>565264486</v>
      </c>
      <c r="G5295" s="672">
        <v>741195341</v>
      </c>
      <c r="H5295" s="646">
        <v>48584</v>
      </c>
      <c r="I5295" s="646"/>
      <c r="K5295" s="57"/>
      <c r="L5295" s="57"/>
      <c r="M5295" s="638"/>
      <c r="N5295" s="638"/>
      <c r="O5295" s="57"/>
    </row>
    <row r="5296" spans="1:15">
      <c r="A5296" s="57"/>
      <c r="B5296" s="653">
        <v>48300</v>
      </c>
      <c r="C5296" s="654">
        <f t="shared" si="81"/>
        <v>10508080945</v>
      </c>
      <c r="D5296" s="57"/>
      <c r="E5296" s="57"/>
      <c r="F5296" s="657">
        <v>969390833</v>
      </c>
      <c r="G5296" s="672">
        <v>741229620</v>
      </c>
      <c r="H5296" s="646">
        <v>47086</v>
      </c>
      <c r="I5296" s="646"/>
      <c r="K5296" s="57"/>
      <c r="L5296" s="57"/>
      <c r="M5296" s="638"/>
      <c r="N5296" s="638"/>
      <c r="O5296" s="57"/>
    </row>
    <row r="5297" spans="1:15">
      <c r="A5297" s="57"/>
      <c r="B5297" s="653">
        <v>48301</v>
      </c>
      <c r="C5297" s="654">
        <f t="shared" si="81"/>
        <v>10423052223</v>
      </c>
      <c r="D5297" s="57"/>
      <c r="E5297" s="57"/>
      <c r="F5297" s="657">
        <v>884362111</v>
      </c>
      <c r="G5297" s="672">
        <v>741445911</v>
      </c>
      <c r="H5297" s="646">
        <v>49488</v>
      </c>
      <c r="I5297" s="646"/>
      <c r="K5297" s="57"/>
      <c r="L5297" s="57"/>
      <c r="M5297" s="638"/>
      <c r="N5297" s="638"/>
      <c r="O5297" s="57"/>
    </row>
    <row r="5298" spans="1:15">
      <c r="A5298" s="57"/>
      <c r="B5298" s="653">
        <v>48302</v>
      </c>
      <c r="C5298" s="654">
        <f t="shared" si="81"/>
        <v>9812771704</v>
      </c>
      <c r="D5298" s="57"/>
      <c r="E5298" s="57"/>
      <c r="F5298" s="657">
        <v>274081592</v>
      </c>
      <c r="G5298" s="672">
        <v>741498863</v>
      </c>
      <c r="H5298" s="646">
        <v>44793</v>
      </c>
      <c r="I5298" s="646"/>
      <c r="K5298" s="57"/>
      <c r="L5298" s="57"/>
      <c r="M5298" s="638"/>
      <c r="N5298" s="638"/>
      <c r="O5298" s="57"/>
    </row>
    <row r="5299" spans="1:15">
      <c r="A5299" s="57"/>
      <c r="B5299" s="653">
        <v>48303</v>
      </c>
      <c r="C5299" s="654">
        <f t="shared" si="81"/>
        <v>10249969319</v>
      </c>
      <c r="D5299" s="57"/>
      <c r="E5299" s="57"/>
      <c r="F5299" s="657">
        <v>711279207</v>
      </c>
      <c r="G5299" s="672">
        <v>741765589</v>
      </c>
      <c r="H5299" s="646">
        <v>47292</v>
      </c>
      <c r="I5299" s="646"/>
      <c r="K5299" s="57"/>
      <c r="L5299" s="57"/>
      <c r="M5299" s="638"/>
      <c r="N5299" s="638"/>
      <c r="O5299" s="57"/>
    </row>
    <row r="5300" spans="1:15">
      <c r="A5300" s="57"/>
      <c r="B5300" s="653">
        <v>48304</v>
      </c>
      <c r="C5300" s="654">
        <f t="shared" si="81"/>
        <v>9967808839</v>
      </c>
      <c r="D5300" s="57"/>
      <c r="E5300" s="57"/>
      <c r="F5300" s="657">
        <v>429118727</v>
      </c>
      <c r="G5300" s="672">
        <v>741964607</v>
      </c>
      <c r="H5300" s="646">
        <v>50331</v>
      </c>
      <c r="I5300" s="646"/>
      <c r="K5300" s="57"/>
      <c r="L5300" s="57"/>
      <c r="M5300" s="638"/>
      <c r="N5300" s="638"/>
      <c r="O5300" s="57"/>
    </row>
    <row r="5301" spans="1:15">
      <c r="A5301" s="57"/>
      <c r="B5301" s="653">
        <v>48305</v>
      </c>
      <c r="C5301" s="654">
        <f t="shared" si="81"/>
        <v>10197694826</v>
      </c>
      <c r="D5301" s="57"/>
      <c r="E5301" s="57"/>
      <c r="F5301" s="657">
        <v>659004714</v>
      </c>
      <c r="G5301" s="672">
        <v>742103077</v>
      </c>
      <c r="H5301" s="646">
        <v>43350</v>
      </c>
      <c r="I5301" s="646"/>
      <c r="K5301" s="57"/>
      <c r="L5301" s="57"/>
      <c r="M5301" s="638"/>
      <c r="N5301" s="638"/>
      <c r="O5301" s="57"/>
    </row>
    <row r="5302" spans="1:15">
      <c r="A5302" s="57"/>
      <c r="B5302" s="653">
        <v>48306</v>
      </c>
      <c r="C5302" s="654">
        <f t="shared" si="81"/>
        <v>10350680142</v>
      </c>
      <c r="D5302" s="57"/>
      <c r="E5302" s="57"/>
      <c r="F5302" s="657">
        <v>811990030</v>
      </c>
      <c r="G5302" s="672">
        <v>742125599</v>
      </c>
      <c r="H5302" s="646">
        <v>49883</v>
      </c>
      <c r="I5302" s="646"/>
      <c r="K5302" s="57"/>
      <c r="L5302" s="57"/>
      <c r="M5302" s="638"/>
      <c r="N5302" s="638"/>
      <c r="O5302" s="57"/>
    </row>
    <row r="5303" spans="1:15">
      <c r="A5303" s="57"/>
      <c r="B5303" s="653">
        <v>48307</v>
      </c>
      <c r="C5303" s="654">
        <f t="shared" si="81"/>
        <v>10282244712</v>
      </c>
      <c r="D5303" s="57"/>
      <c r="E5303" s="57"/>
      <c r="F5303" s="657">
        <v>743554600</v>
      </c>
      <c r="G5303" s="672">
        <v>742172577</v>
      </c>
      <c r="H5303" s="646">
        <v>47156</v>
      </c>
      <c r="I5303" s="646"/>
      <c r="K5303" s="57"/>
      <c r="L5303" s="57"/>
      <c r="M5303" s="638"/>
      <c r="N5303" s="638"/>
      <c r="O5303" s="57"/>
    </row>
    <row r="5304" spans="1:15">
      <c r="A5304" s="57"/>
      <c r="B5304" s="653">
        <v>48308</v>
      </c>
      <c r="C5304" s="654">
        <f t="shared" si="81"/>
        <v>10226192636</v>
      </c>
      <c r="D5304" s="57"/>
      <c r="E5304" s="57"/>
      <c r="F5304" s="657">
        <v>687502524</v>
      </c>
      <c r="G5304" s="672">
        <v>742244281</v>
      </c>
      <c r="H5304" s="646">
        <v>50023</v>
      </c>
      <c r="I5304" s="646"/>
      <c r="K5304" s="57"/>
      <c r="L5304" s="57"/>
      <c r="M5304" s="638"/>
      <c r="N5304" s="638"/>
      <c r="O5304" s="57"/>
    </row>
    <row r="5305" spans="1:15">
      <c r="A5305" s="57"/>
      <c r="B5305" s="653">
        <v>48309</v>
      </c>
      <c r="C5305" s="654">
        <f t="shared" si="81"/>
        <v>9841475354</v>
      </c>
      <c r="D5305" s="57"/>
      <c r="E5305" s="57"/>
      <c r="F5305" s="657">
        <v>302785242</v>
      </c>
      <c r="G5305" s="672">
        <v>742565789</v>
      </c>
      <c r="H5305" s="646">
        <v>43873</v>
      </c>
      <c r="I5305" s="646"/>
      <c r="K5305" s="57"/>
      <c r="L5305" s="57"/>
      <c r="M5305" s="638"/>
      <c r="N5305" s="638"/>
      <c r="O5305" s="57"/>
    </row>
    <row r="5306" spans="1:15">
      <c r="A5306" s="57"/>
      <c r="B5306" s="653">
        <v>48310</v>
      </c>
      <c r="C5306" s="654">
        <f t="shared" si="81"/>
        <v>10262684568</v>
      </c>
      <c r="D5306" s="57"/>
      <c r="E5306" s="57"/>
      <c r="F5306" s="657">
        <v>723994456</v>
      </c>
      <c r="G5306" s="672">
        <v>742749232</v>
      </c>
      <c r="H5306" s="646">
        <v>44582</v>
      </c>
      <c r="I5306" s="646"/>
      <c r="K5306" s="57"/>
      <c r="L5306" s="57"/>
      <c r="M5306" s="638"/>
      <c r="N5306" s="638"/>
      <c r="O5306" s="57"/>
    </row>
    <row r="5307" spans="1:15">
      <c r="A5307" s="57"/>
      <c r="B5307" s="653">
        <v>48311</v>
      </c>
      <c r="C5307" s="654">
        <f t="shared" si="81"/>
        <v>10383662923</v>
      </c>
      <c r="D5307" s="57"/>
      <c r="E5307" s="57"/>
      <c r="F5307" s="657">
        <v>844972811</v>
      </c>
      <c r="G5307" s="672">
        <v>742882613</v>
      </c>
      <c r="H5307" s="646">
        <v>49887</v>
      </c>
      <c r="I5307" s="646"/>
      <c r="K5307" s="57"/>
      <c r="L5307" s="57"/>
      <c r="M5307" s="638"/>
      <c r="N5307" s="638"/>
      <c r="O5307" s="57"/>
    </row>
    <row r="5308" spans="1:15">
      <c r="A5308" s="57"/>
      <c r="B5308" s="653">
        <v>48312</v>
      </c>
      <c r="C5308" s="654">
        <f t="shared" si="81"/>
        <v>10494307863</v>
      </c>
      <c r="D5308" s="57"/>
      <c r="E5308" s="57"/>
      <c r="F5308" s="657">
        <v>955617751</v>
      </c>
      <c r="G5308" s="672">
        <v>743030002</v>
      </c>
      <c r="H5308" s="646">
        <v>45219</v>
      </c>
      <c r="I5308" s="646"/>
      <c r="K5308" s="57"/>
      <c r="L5308" s="57"/>
      <c r="M5308" s="638"/>
      <c r="N5308" s="638"/>
      <c r="O5308" s="57"/>
    </row>
    <row r="5309" spans="1:15">
      <c r="A5309" s="57"/>
      <c r="B5309" s="653">
        <v>48313</v>
      </c>
      <c r="C5309" s="654">
        <f t="shared" si="81"/>
        <v>10335367114</v>
      </c>
      <c r="D5309" s="57"/>
      <c r="E5309" s="57"/>
      <c r="F5309" s="657">
        <v>796677002</v>
      </c>
      <c r="G5309" s="672">
        <v>743288295</v>
      </c>
      <c r="H5309" s="646">
        <v>48095</v>
      </c>
      <c r="I5309" s="646"/>
      <c r="K5309" s="57"/>
      <c r="L5309" s="57"/>
      <c r="M5309" s="638"/>
      <c r="N5309" s="638"/>
      <c r="O5309" s="57"/>
    </row>
    <row r="5310" spans="1:15">
      <c r="A5310" s="57"/>
      <c r="B5310" s="653">
        <v>48314</v>
      </c>
      <c r="C5310" s="654">
        <f t="shared" si="81"/>
        <v>10145594432</v>
      </c>
      <c r="D5310" s="57"/>
      <c r="E5310" s="57"/>
      <c r="F5310" s="657">
        <v>606904320</v>
      </c>
      <c r="G5310" s="672">
        <v>743338499</v>
      </c>
      <c r="H5310" s="646">
        <v>43398</v>
      </c>
      <c r="I5310" s="646"/>
      <c r="K5310" s="57"/>
      <c r="L5310" s="57"/>
      <c r="M5310" s="638"/>
      <c r="N5310" s="638"/>
      <c r="O5310" s="57"/>
    </row>
    <row r="5311" spans="1:15">
      <c r="A5311" s="57"/>
      <c r="B5311" s="653">
        <v>48315</v>
      </c>
      <c r="C5311" s="654">
        <f t="shared" si="81"/>
        <v>9906391620</v>
      </c>
      <c r="D5311" s="57"/>
      <c r="E5311" s="57"/>
      <c r="F5311" s="657">
        <v>367701508</v>
      </c>
      <c r="G5311" s="672">
        <v>743414782</v>
      </c>
      <c r="H5311" s="646">
        <v>47812</v>
      </c>
      <c r="I5311" s="646"/>
      <c r="K5311" s="57"/>
      <c r="L5311" s="57"/>
      <c r="M5311" s="638"/>
      <c r="N5311" s="638"/>
      <c r="O5311" s="57"/>
    </row>
    <row r="5312" spans="1:15">
      <c r="A5312" s="57"/>
      <c r="B5312" s="653">
        <v>48316</v>
      </c>
      <c r="C5312" s="654">
        <f t="shared" si="81"/>
        <v>10223491937</v>
      </c>
      <c r="D5312" s="57"/>
      <c r="E5312" s="57"/>
      <c r="F5312" s="657">
        <v>684801825</v>
      </c>
      <c r="G5312" s="672">
        <v>743415496</v>
      </c>
      <c r="H5312" s="646">
        <v>49458</v>
      </c>
      <c r="I5312" s="646"/>
      <c r="K5312" s="57"/>
      <c r="L5312" s="57"/>
      <c r="M5312" s="638"/>
      <c r="N5312" s="638"/>
      <c r="O5312" s="57"/>
    </row>
    <row r="5313" spans="1:15">
      <c r="A5313" s="57"/>
      <c r="B5313" s="653">
        <v>48317</v>
      </c>
      <c r="C5313" s="654">
        <f t="shared" si="81"/>
        <v>10122394987</v>
      </c>
      <c r="D5313" s="57"/>
      <c r="E5313" s="57"/>
      <c r="F5313" s="657">
        <v>583704875</v>
      </c>
      <c r="G5313" s="672">
        <v>743554600</v>
      </c>
      <c r="H5313" s="646">
        <v>48307</v>
      </c>
      <c r="I5313" s="646"/>
      <c r="K5313" s="57"/>
      <c r="L5313" s="57"/>
      <c r="M5313" s="638"/>
      <c r="N5313" s="638"/>
      <c r="O5313" s="57"/>
    </row>
    <row r="5314" spans="1:15">
      <c r="A5314" s="57"/>
      <c r="B5314" s="653">
        <v>48318</v>
      </c>
      <c r="C5314" s="654">
        <f t="shared" si="81"/>
        <v>9789357135</v>
      </c>
      <c r="D5314" s="57"/>
      <c r="E5314" s="57"/>
      <c r="F5314" s="657">
        <v>250667023</v>
      </c>
      <c r="G5314" s="672">
        <v>743676643</v>
      </c>
      <c r="H5314" s="646">
        <v>47403</v>
      </c>
      <c r="I5314" s="646"/>
      <c r="K5314" s="57"/>
      <c r="L5314" s="57"/>
      <c r="M5314" s="638"/>
      <c r="N5314" s="638"/>
      <c r="O5314" s="57"/>
    </row>
    <row r="5315" spans="1:15">
      <c r="A5315" s="57"/>
      <c r="B5315" s="653">
        <v>48319</v>
      </c>
      <c r="C5315" s="654">
        <f t="shared" si="81"/>
        <v>10221599911</v>
      </c>
      <c r="D5315" s="57"/>
      <c r="E5315" s="57"/>
      <c r="F5315" s="657">
        <v>682909799</v>
      </c>
      <c r="G5315" s="672">
        <v>743691510</v>
      </c>
      <c r="H5315" s="646">
        <v>45623</v>
      </c>
      <c r="I5315" s="646"/>
      <c r="K5315" s="57"/>
      <c r="L5315" s="57"/>
      <c r="M5315" s="638"/>
      <c r="N5315" s="638"/>
      <c r="O5315" s="57"/>
    </row>
    <row r="5316" spans="1:15">
      <c r="A5316" s="57"/>
      <c r="B5316" s="653">
        <v>48320</v>
      </c>
      <c r="C5316" s="654">
        <f t="shared" si="81"/>
        <v>10112637393</v>
      </c>
      <c r="D5316" s="57"/>
      <c r="E5316" s="57"/>
      <c r="F5316" s="657">
        <v>573947281</v>
      </c>
      <c r="G5316" s="672">
        <v>743769208</v>
      </c>
      <c r="H5316" s="646">
        <v>44765</v>
      </c>
      <c r="I5316" s="646"/>
      <c r="K5316" s="57"/>
      <c r="L5316" s="57"/>
      <c r="M5316" s="638"/>
      <c r="N5316" s="638"/>
      <c r="O5316" s="57"/>
    </row>
    <row r="5317" spans="1:15">
      <c r="A5317" s="57"/>
      <c r="B5317" s="653">
        <v>48321</v>
      </c>
      <c r="C5317" s="654">
        <f t="shared" si="81"/>
        <v>10089262769</v>
      </c>
      <c r="D5317" s="57"/>
      <c r="E5317" s="57"/>
      <c r="F5317" s="657">
        <v>550572657</v>
      </c>
      <c r="G5317" s="672">
        <v>743969697</v>
      </c>
      <c r="H5317" s="646">
        <v>48699</v>
      </c>
      <c r="I5317" s="646"/>
      <c r="K5317" s="57"/>
      <c r="L5317" s="57"/>
      <c r="M5317" s="638"/>
      <c r="N5317" s="638"/>
      <c r="O5317" s="57"/>
    </row>
    <row r="5318" spans="1:15">
      <c r="A5318" s="57"/>
      <c r="B5318" s="653">
        <v>48322</v>
      </c>
      <c r="C5318" s="654">
        <f t="shared" si="81"/>
        <v>9755305862</v>
      </c>
      <c r="D5318" s="57"/>
      <c r="E5318" s="57"/>
      <c r="F5318" s="657">
        <v>216615750</v>
      </c>
      <c r="G5318" s="672">
        <v>743977889</v>
      </c>
      <c r="H5318" s="646">
        <v>45337</v>
      </c>
      <c r="I5318" s="646"/>
      <c r="K5318" s="57"/>
      <c r="L5318" s="57"/>
      <c r="M5318" s="638"/>
      <c r="N5318" s="638"/>
      <c r="O5318" s="57"/>
    </row>
    <row r="5319" spans="1:15">
      <c r="A5319" s="57"/>
      <c r="B5319" s="653">
        <v>48323</v>
      </c>
      <c r="C5319" s="654">
        <f t="shared" si="81"/>
        <v>10410081053</v>
      </c>
      <c r="D5319" s="57"/>
      <c r="E5319" s="57"/>
      <c r="F5319" s="657">
        <v>871390941</v>
      </c>
      <c r="G5319" s="672">
        <v>744018637</v>
      </c>
      <c r="H5319" s="646">
        <v>45826</v>
      </c>
      <c r="I5319" s="646"/>
      <c r="K5319" s="57"/>
      <c r="L5319" s="57"/>
      <c r="M5319" s="638"/>
      <c r="N5319" s="638"/>
      <c r="O5319" s="57"/>
    </row>
    <row r="5320" spans="1:15">
      <c r="A5320" s="57"/>
      <c r="B5320" s="653">
        <v>48324</v>
      </c>
      <c r="C5320" s="654">
        <f t="shared" si="81"/>
        <v>10338839028</v>
      </c>
      <c r="D5320" s="57"/>
      <c r="E5320" s="57"/>
      <c r="F5320" s="657">
        <v>800148916</v>
      </c>
      <c r="G5320" s="672">
        <v>744461147</v>
      </c>
      <c r="H5320" s="646">
        <v>48442</v>
      </c>
      <c r="I5320" s="646"/>
      <c r="K5320" s="57"/>
      <c r="L5320" s="57"/>
      <c r="M5320" s="638"/>
      <c r="N5320" s="638"/>
      <c r="O5320" s="57"/>
    </row>
    <row r="5321" spans="1:15">
      <c r="A5321" s="57"/>
      <c r="B5321" s="653">
        <v>48325</v>
      </c>
      <c r="C5321" s="654">
        <f t="shared" si="81"/>
        <v>9948708227</v>
      </c>
      <c r="D5321" s="57"/>
      <c r="E5321" s="57"/>
      <c r="F5321" s="657">
        <v>410018115</v>
      </c>
      <c r="G5321" s="672">
        <v>744467989</v>
      </c>
      <c r="H5321" s="646">
        <v>49753</v>
      </c>
      <c r="I5321" s="646"/>
      <c r="K5321" s="57"/>
      <c r="L5321" s="57"/>
      <c r="M5321" s="638"/>
      <c r="N5321" s="638"/>
      <c r="O5321" s="57"/>
    </row>
    <row r="5322" spans="1:15">
      <c r="A5322" s="57"/>
      <c r="B5322" s="653">
        <v>48326</v>
      </c>
      <c r="C5322" s="654">
        <f t="shared" si="81"/>
        <v>10457066139</v>
      </c>
      <c r="D5322" s="57"/>
      <c r="E5322" s="57"/>
      <c r="F5322" s="657">
        <v>918376027</v>
      </c>
      <c r="G5322" s="672">
        <v>744480262</v>
      </c>
      <c r="H5322" s="646">
        <v>48424</v>
      </c>
      <c r="I5322" s="646"/>
      <c r="K5322" s="57"/>
      <c r="L5322" s="57"/>
      <c r="M5322" s="638"/>
      <c r="N5322" s="638"/>
      <c r="O5322" s="57"/>
    </row>
    <row r="5323" spans="1:15">
      <c r="A5323" s="57"/>
      <c r="B5323" s="653">
        <v>48327</v>
      </c>
      <c r="C5323" s="654">
        <f t="shared" si="81"/>
        <v>9833769434</v>
      </c>
      <c r="D5323" s="57"/>
      <c r="E5323" s="57"/>
      <c r="F5323" s="657">
        <v>295079322</v>
      </c>
      <c r="G5323" s="672">
        <v>744581598</v>
      </c>
      <c r="H5323" s="646">
        <v>46284</v>
      </c>
      <c r="I5323" s="646"/>
      <c r="K5323" s="57"/>
      <c r="L5323" s="57"/>
      <c r="M5323" s="638"/>
      <c r="N5323" s="638"/>
      <c r="O5323" s="57"/>
    </row>
    <row r="5324" spans="1:15">
      <c r="A5324" s="57"/>
      <c r="B5324" s="653">
        <v>48328</v>
      </c>
      <c r="C5324" s="654">
        <f t="shared" si="81"/>
        <v>9908513911</v>
      </c>
      <c r="D5324" s="57"/>
      <c r="E5324" s="57"/>
      <c r="F5324" s="657">
        <v>369823799</v>
      </c>
      <c r="G5324" s="672">
        <v>744727287</v>
      </c>
      <c r="H5324" s="646">
        <v>47424</v>
      </c>
      <c r="I5324" s="646"/>
      <c r="K5324" s="57"/>
      <c r="L5324" s="57"/>
      <c r="M5324" s="638"/>
      <c r="N5324" s="638"/>
      <c r="O5324" s="57"/>
    </row>
    <row r="5325" spans="1:15">
      <c r="A5325" s="57"/>
      <c r="B5325" s="653">
        <v>48329</v>
      </c>
      <c r="C5325" s="654">
        <f t="shared" si="81"/>
        <v>9712537242</v>
      </c>
      <c r="D5325" s="57"/>
      <c r="E5325" s="57"/>
      <c r="F5325" s="657">
        <v>173847130</v>
      </c>
      <c r="G5325" s="672">
        <v>744800113</v>
      </c>
      <c r="H5325" s="646">
        <v>44273</v>
      </c>
      <c r="I5325" s="646"/>
      <c r="K5325" s="57"/>
      <c r="L5325" s="57"/>
      <c r="M5325" s="638"/>
      <c r="N5325" s="638"/>
      <c r="O5325" s="57"/>
    </row>
    <row r="5326" spans="1:15">
      <c r="A5326" s="57"/>
      <c r="B5326" s="653">
        <v>48330</v>
      </c>
      <c r="C5326" s="654">
        <f t="shared" si="81"/>
        <v>10082464117</v>
      </c>
      <c r="D5326" s="57"/>
      <c r="E5326" s="57"/>
      <c r="F5326" s="657">
        <v>543774005</v>
      </c>
      <c r="G5326" s="672">
        <v>744990735</v>
      </c>
      <c r="H5326" s="646">
        <v>49564</v>
      </c>
      <c r="I5326" s="646"/>
      <c r="K5326" s="57"/>
      <c r="L5326" s="57"/>
      <c r="M5326" s="638"/>
      <c r="N5326" s="638"/>
      <c r="O5326" s="57"/>
    </row>
    <row r="5327" spans="1:15">
      <c r="A5327" s="57"/>
      <c r="B5327" s="653">
        <v>48331</v>
      </c>
      <c r="C5327" s="654">
        <f t="shared" si="81"/>
        <v>9717156922</v>
      </c>
      <c r="D5327" s="57"/>
      <c r="E5327" s="57"/>
      <c r="F5327" s="657">
        <v>178466810</v>
      </c>
      <c r="G5327" s="672">
        <v>745010759</v>
      </c>
      <c r="H5327" s="646">
        <v>44476</v>
      </c>
      <c r="I5327" s="646"/>
      <c r="K5327" s="57"/>
      <c r="L5327" s="57"/>
      <c r="M5327" s="638"/>
      <c r="N5327" s="638"/>
      <c r="O5327" s="57"/>
    </row>
    <row r="5328" spans="1:15">
      <c r="A5328" s="57"/>
      <c r="B5328" s="653">
        <v>48332</v>
      </c>
      <c r="C5328" s="654">
        <f t="shared" si="81"/>
        <v>9997046301</v>
      </c>
      <c r="D5328" s="57"/>
      <c r="E5328" s="57"/>
      <c r="F5328" s="657">
        <v>458356189</v>
      </c>
      <c r="G5328" s="672">
        <v>745038359</v>
      </c>
      <c r="H5328" s="646">
        <v>44611</v>
      </c>
      <c r="I5328" s="646"/>
      <c r="K5328" s="57"/>
      <c r="L5328" s="57"/>
      <c r="M5328" s="638"/>
      <c r="N5328" s="638"/>
      <c r="O5328" s="57"/>
    </row>
    <row r="5329" spans="1:15">
      <c r="A5329" s="57"/>
      <c r="B5329" s="653">
        <v>48333</v>
      </c>
      <c r="C5329" s="654">
        <f t="shared" si="81"/>
        <v>10505056540</v>
      </c>
      <c r="D5329" s="57"/>
      <c r="E5329" s="57"/>
      <c r="F5329" s="657">
        <v>966366428</v>
      </c>
      <c r="G5329" s="672">
        <v>745087411</v>
      </c>
      <c r="H5329" s="646">
        <v>46933</v>
      </c>
      <c r="I5329" s="646"/>
      <c r="K5329" s="57"/>
      <c r="L5329" s="57"/>
      <c r="M5329" s="638"/>
      <c r="N5329" s="638"/>
      <c r="O5329" s="57"/>
    </row>
    <row r="5330" spans="1:15">
      <c r="A5330" s="57"/>
      <c r="B5330" s="653">
        <v>48334</v>
      </c>
      <c r="C5330" s="654">
        <f t="shared" si="81"/>
        <v>9658376588</v>
      </c>
      <c r="D5330" s="57"/>
      <c r="E5330" s="57"/>
      <c r="F5330" s="657">
        <v>119686476</v>
      </c>
      <c r="G5330" s="672">
        <v>745100287</v>
      </c>
      <c r="H5330" s="646">
        <v>49843</v>
      </c>
      <c r="I5330" s="646"/>
      <c r="K5330" s="57"/>
      <c r="L5330" s="57"/>
      <c r="M5330" s="638"/>
      <c r="N5330" s="638"/>
      <c r="O5330" s="57"/>
    </row>
    <row r="5331" spans="1:15">
      <c r="A5331" s="57"/>
      <c r="B5331" s="653">
        <v>48335</v>
      </c>
      <c r="C5331" s="654">
        <f t="shared" si="81"/>
        <v>9988837134</v>
      </c>
      <c r="D5331" s="57"/>
      <c r="E5331" s="57"/>
      <c r="F5331" s="657">
        <v>450147022</v>
      </c>
      <c r="G5331" s="672">
        <v>745130577</v>
      </c>
      <c r="H5331" s="646">
        <v>46606</v>
      </c>
      <c r="I5331" s="646"/>
      <c r="K5331" s="57"/>
      <c r="L5331" s="57"/>
      <c r="M5331" s="638"/>
      <c r="N5331" s="638"/>
      <c r="O5331" s="57"/>
    </row>
    <row r="5332" spans="1:15">
      <c r="A5332" s="57"/>
      <c r="B5332" s="653">
        <v>48336</v>
      </c>
      <c r="C5332" s="654">
        <f t="shared" si="81"/>
        <v>10163972472</v>
      </c>
      <c r="D5332" s="57"/>
      <c r="E5332" s="57"/>
      <c r="F5332" s="657">
        <v>625282360</v>
      </c>
      <c r="G5332" s="672">
        <v>745149914</v>
      </c>
      <c r="H5332" s="646">
        <v>49170</v>
      </c>
      <c r="I5332" s="646"/>
      <c r="K5332" s="57"/>
      <c r="L5332" s="57"/>
      <c r="M5332" s="638"/>
      <c r="N5332" s="638"/>
      <c r="O5332" s="57"/>
    </row>
    <row r="5333" spans="1:15">
      <c r="A5333" s="57"/>
      <c r="B5333" s="653">
        <v>48337</v>
      </c>
      <c r="C5333" s="654">
        <f t="shared" si="81"/>
        <v>9742150433</v>
      </c>
      <c r="D5333" s="57"/>
      <c r="E5333" s="57"/>
      <c r="F5333" s="657">
        <v>203460321</v>
      </c>
      <c r="G5333" s="672">
        <v>745234817</v>
      </c>
      <c r="H5333" s="646">
        <v>48941</v>
      </c>
      <c r="I5333" s="646"/>
      <c r="K5333" s="57"/>
      <c r="L5333" s="57"/>
      <c r="M5333" s="638"/>
      <c r="N5333" s="638"/>
      <c r="O5333" s="57"/>
    </row>
    <row r="5334" spans="1:15">
      <c r="A5334" s="57"/>
      <c r="B5334" s="653">
        <v>48338</v>
      </c>
      <c r="C5334" s="654">
        <f t="shared" si="81"/>
        <v>10253901800</v>
      </c>
      <c r="D5334" s="57"/>
      <c r="E5334" s="57"/>
      <c r="F5334" s="657">
        <v>715211688</v>
      </c>
      <c r="G5334" s="672">
        <v>745489963</v>
      </c>
      <c r="H5334" s="646">
        <v>46434</v>
      </c>
      <c r="I5334" s="646"/>
      <c r="K5334" s="57"/>
      <c r="L5334" s="57"/>
      <c r="M5334" s="638"/>
      <c r="N5334" s="638"/>
      <c r="O5334" s="57"/>
    </row>
    <row r="5335" spans="1:15">
      <c r="A5335" s="57"/>
      <c r="B5335" s="653">
        <v>48339</v>
      </c>
      <c r="C5335" s="654">
        <f t="shared" si="81"/>
        <v>9738541261</v>
      </c>
      <c r="D5335" s="57"/>
      <c r="E5335" s="57"/>
      <c r="F5335" s="657">
        <v>199851149</v>
      </c>
      <c r="G5335" s="672">
        <v>745572638</v>
      </c>
      <c r="H5335" s="646">
        <v>43287</v>
      </c>
      <c r="I5335" s="646"/>
      <c r="K5335" s="57"/>
      <c r="L5335" s="57"/>
      <c r="M5335" s="638"/>
      <c r="N5335" s="638"/>
      <c r="O5335" s="57"/>
    </row>
    <row r="5336" spans="1:15">
      <c r="A5336" s="57"/>
      <c r="B5336" s="653">
        <v>48340</v>
      </c>
      <c r="C5336" s="654">
        <f t="shared" si="81"/>
        <v>10366684929</v>
      </c>
      <c r="D5336" s="57"/>
      <c r="E5336" s="57"/>
      <c r="F5336" s="657">
        <v>827994817</v>
      </c>
      <c r="G5336" s="672">
        <v>745607896</v>
      </c>
      <c r="H5336" s="646">
        <v>47839</v>
      </c>
      <c r="I5336" s="646"/>
      <c r="K5336" s="57"/>
      <c r="L5336" s="57"/>
      <c r="M5336" s="638"/>
      <c r="N5336" s="638"/>
      <c r="O5336" s="57"/>
    </row>
    <row r="5337" spans="1:15">
      <c r="A5337" s="57"/>
      <c r="B5337" s="653">
        <v>48341</v>
      </c>
      <c r="C5337" s="654">
        <f t="shared" si="81"/>
        <v>9713096965</v>
      </c>
      <c r="D5337" s="57"/>
      <c r="E5337" s="57"/>
      <c r="F5337" s="657">
        <v>174406853</v>
      </c>
      <c r="G5337" s="672">
        <v>745821423</v>
      </c>
      <c r="H5337" s="646">
        <v>43186</v>
      </c>
      <c r="I5337" s="646"/>
      <c r="K5337" s="57"/>
      <c r="L5337" s="57"/>
      <c r="M5337" s="638"/>
      <c r="N5337" s="638"/>
      <c r="O5337" s="57"/>
    </row>
    <row r="5338" spans="1:15">
      <c r="A5338" s="57"/>
      <c r="B5338" s="653">
        <v>48342</v>
      </c>
      <c r="C5338" s="654">
        <f t="shared" si="81"/>
        <v>10367662239</v>
      </c>
      <c r="D5338" s="57"/>
      <c r="E5338" s="57"/>
      <c r="F5338" s="657">
        <v>828972127</v>
      </c>
      <c r="G5338" s="672">
        <v>745877340</v>
      </c>
      <c r="H5338" s="646">
        <v>47857</v>
      </c>
      <c r="I5338" s="646"/>
      <c r="K5338" s="57"/>
      <c r="L5338" s="57"/>
      <c r="M5338" s="638"/>
      <c r="N5338" s="638"/>
      <c r="O5338" s="57"/>
    </row>
    <row r="5339" spans="1:15">
      <c r="A5339" s="57"/>
      <c r="B5339" s="653">
        <v>48343</v>
      </c>
      <c r="C5339" s="654">
        <f t="shared" si="81"/>
        <v>9943963609</v>
      </c>
      <c r="D5339" s="57"/>
      <c r="E5339" s="57"/>
      <c r="F5339" s="657">
        <v>405273497</v>
      </c>
      <c r="G5339" s="672">
        <v>745930933</v>
      </c>
      <c r="H5339" s="646">
        <v>48943</v>
      </c>
      <c r="I5339" s="646"/>
      <c r="K5339" s="57"/>
      <c r="L5339" s="57"/>
      <c r="M5339" s="638"/>
      <c r="N5339" s="638"/>
      <c r="O5339" s="57"/>
    </row>
    <row r="5340" spans="1:15">
      <c r="A5340" s="57"/>
      <c r="B5340" s="653">
        <v>48344</v>
      </c>
      <c r="C5340" s="654">
        <f t="shared" si="81"/>
        <v>10069011050</v>
      </c>
      <c r="D5340" s="57"/>
      <c r="E5340" s="57"/>
      <c r="F5340" s="657">
        <v>530320938</v>
      </c>
      <c r="G5340" s="672">
        <v>746544434</v>
      </c>
      <c r="H5340" s="646">
        <v>44936</v>
      </c>
      <c r="I5340" s="646"/>
      <c r="K5340" s="57"/>
      <c r="L5340" s="57"/>
      <c r="M5340" s="638"/>
      <c r="N5340" s="638"/>
      <c r="O5340" s="57"/>
    </row>
    <row r="5341" spans="1:15">
      <c r="A5341" s="57"/>
      <c r="B5341" s="653">
        <v>48345</v>
      </c>
      <c r="C5341" s="654">
        <f t="shared" si="81"/>
        <v>9701148221</v>
      </c>
      <c r="D5341" s="57"/>
      <c r="E5341" s="57"/>
      <c r="F5341" s="657">
        <v>162458109</v>
      </c>
      <c r="G5341" s="672">
        <v>746612032</v>
      </c>
      <c r="H5341" s="646">
        <v>48849</v>
      </c>
      <c r="I5341" s="646"/>
      <c r="K5341" s="57"/>
      <c r="L5341" s="57"/>
      <c r="M5341" s="638"/>
      <c r="N5341" s="638"/>
      <c r="O5341" s="57"/>
    </row>
    <row r="5342" spans="1:15">
      <c r="A5342" s="57"/>
      <c r="B5342" s="653">
        <v>48346</v>
      </c>
      <c r="C5342" s="654">
        <f t="shared" si="81"/>
        <v>10272703860</v>
      </c>
      <c r="D5342" s="57"/>
      <c r="E5342" s="57"/>
      <c r="F5342" s="657">
        <v>734013748</v>
      </c>
      <c r="G5342" s="672">
        <v>746761763</v>
      </c>
      <c r="H5342" s="646">
        <v>45757</v>
      </c>
      <c r="I5342" s="646"/>
      <c r="K5342" s="57"/>
      <c r="L5342" s="57"/>
      <c r="M5342" s="638"/>
      <c r="N5342" s="638"/>
      <c r="O5342" s="57"/>
    </row>
    <row r="5343" spans="1:15">
      <c r="A5343" s="57"/>
      <c r="B5343" s="653">
        <v>48347</v>
      </c>
      <c r="C5343" s="654">
        <f t="shared" si="81"/>
        <v>9933573131</v>
      </c>
      <c r="D5343" s="57"/>
      <c r="E5343" s="57"/>
      <c r="F5343" s="657">
        <v>394883019</v>
      </c>
      <c r="G5343" s="672">
        <v>746775949</v>
      </c>
      <c r="H5343" s="646">
        <v>45120</v>
      </c>
      <c r="I5343" s="646"/>
      <c r="K5343" s="57"/>
      <c r="L5343" s="57"/>
      <c r="M5343" s="638"/>
      <c r="N5343" s="638"/>
      <c r="O5343" s="57"/>
    </row>
    <row r="5344" spans="1:15">
      <c r="A5344" s="57"/>
      <c r="B5344" s="653">
        <v>48348</v>
      </c>
      <c r="C5344" s="654">
        <f t="shared" ref="C5344:C5407" si="82">F5344+(F$88*28679+98765)+(G$88*6587+87654)+(E$88*9537+76543)+(J$88*5713+4528)</f>
        <v>10412340900</v>
      </c>
      <c r="D5344" s="57"/>
      <c r="E5344" s="57"/>
      <c r="F5344" s="657">
        <v>873650788</v>
      </c>
      <c r="G5344" s="672">
        <v>747149378</v>
      </c>
      <c r="H5344" s="646">
        <v>48896</v>
      </c>
      <c r="I5344" s="646"/>
      <c r="K5344" s="57"/>
      <c r="L5344" s="57"/>
      <c r="M5344" s="638"/>
      <c r="N5344" s="638"/>
      <c r="O5344" s="57"/>
    </row>
    <row r="5345" spans="1:15">
      <c r="A5345" s="57"/>
      <c r="B5345" s="653">
        <v>48349</v>
      </c>
      <c r="C5345" s="654">
        <f t="shared" si="82"/>
        <v>9751852812</v>
      </c>
      <c r="D5345" s="57"/>
      <c r="E5345" s="57"/>
      <c r="F5345" s="657">
        <v>213162700</v>
      </c>
      <c r="G5345" s="672">
        <v>747282613</v>
      </c>
      <c r="H5345" s="646">
        <v>47822</v>
      </c>
      <c r="I5345" s="646"/>
      <c r="K5345" s="57"/>
      <c r="L5345" s="57"/>
      <c r="M5345" s="638"/>
      <c r="N5345" s="638"/>
      <c r="O5345" s="57"/>
    </row>
    <row r="5346" spans="1:15">
      <c r="A5346" s="57"/>
      <c r="B5346" s="653">
        <v>48350</v>
      </c>
      <c r="C5346" s="654">
        <f t="shared" si="82"/>
        <v>10227864192</v>
      </c>
      <c r="D5346" s="57"/>
      <c r="E5346" s="57"/>
      <c r="F5346" s="657">
        <v>689174080</v>
      </c>
      <c r="G5346" s="672">
        <v>747947392</v>
      </c>
      <c r="H5346" s="646">
        <v>46185</v>
      </c>
      <c r="I5346" s="646"/>
      <c r="K5346" s="57"/>
      <c r="L5346" s="57"/>
      <c r="M5346" s="638"/>
      <c r="N5346" s="638"/>
      <c r="O5346" s="57"/>
    </row>
    <row r="5347" spans="1:15">
      <c r="A5347" s="57"/>
      <c r="B5347" s="653">
        <v>48351</v>
      </c>
      <c r="C5347" s="654">
        <f t="shared" si="82"/>
        <v>10108071094</v>
      </c>
      <c r="D5347" s="57"/>
      <c r="E5347" s="57"/>
      <c r="F5347" s="657">
        <v>569380982</v>
      </c>
      <c r="G5347" s="672">
        <v>747951199</v>
      </c>
      <c r="H5347" s="646">
        <v>47093</v>
      </c>
      <c r="I5347" s="646"/>
      <c r="K5347" s="57"/>
      <c r="L5347" s="57"/>
      <c r="M5347" s="638"/>
      <c r="N5347" s="638"/>
      <c r="O5347" s="57"/>
    </row>
    <row r="5348" spans="1:15">
      <c r="A5348" s="57"/>
      <c r="B5348" s="653">
        <v>48352</v>
      </c>
      <c r="C5348" s="654">
        <f t="shared" si="82"/>
        <v>9979251363</v>
      </c>
      <c r="D5348" s="57"/>
      <c r="E5348" s="57"/>
      <c r="F5348" s="657">
        <v>440561251</v>
      </c>
      <c r="G5348" s="672">
        <v>747983067</v>
      </c>
      <c r="H5348" s="646">
        <v>49094</v>
      </c>
      <c r="I5348" s="646"/>
      <c r="K5348" s="57"/>
      <c r="L5348" s="57"/>
      <c r="M5348" s="638"/>
      <c r="N5348" s="638"/>
      <c r="O5348" s="57"/>
    </row>
    <row r="5349" spans="1:15">
      <c r="A5349" s="57"/>
      <c r="B5349" s="653">
        <v>48353</v>
      </c>
      <c r="C5349" s="654">
        <f t="shared" si="82"/>
        <v>10248760676</v>
      </c>
      <c r="D5349" s="57"/>
      <c r="E5349" s="57"/>
      <c r="F5349" s="657">
        <v>710070564</v>
      </c>
      <c r="G5349" s="672">
        <v>748323610</v>
      </c>
      <c r="H5349" s="646">
        <v>48870</v>
      </c>
      <c r="I5349" s="646"/>
      <c r="K5349" s="57"/>
      <c r="L5349" s="57"/>
      <c r="M5349" s="638"/>
      <c r="N5349" s="638"/>
      <c r="O5349" s="57"/>
    </row>
    <row r="5350" spans="1:15">
      <c r="A5350" s="57"/>
      <c r="B5350" s="653">
        <v>48354</v>
      </c>
      <c r="C5350" s="654">
        <f t="shared" si="82"/>
        <v>10366583702</v>
      </c>
      <c r="D5350" s="57"/>
      <c r="E5350" s="57"/>
      <c r="F5350" s="657">
        <v>827893590</v>
      </c>
      <c r="G5350" s="672">
        <v>748337758</v>
      </c>
      <c r="H5350" s="646">
        <v>46066</v>
      </c>
      <c r="I5350" s="646"/>
      <c r="K5350" s="57"/>
      <c r="L5350" s="57"/>
      <c r="M5350" s="638"/>
      <c r="N5350" s="638"/>
      <c r="O5350" s="57"/>
    </row>
    <row r="5351" spans="1:15">
      <c r="A5351" s="57"/>
      <c r="B5351" s="653">
        <v>48355</v>
      </c>
      <c r="C5351" s="654">
        <f t="shared" si="82"/>
        <v>10343510258</v>
      </c>
      <c r="D5351" s="57"/>
      <c r="E5351" s="57"/>
      <c r="F5351" s="657">
        <v>804820146</v>
      </c>
      <c r="G5351" s="672">
        <v>748506945</v>
      </c>
      <c r="H5351" s="646">
        <v>45684</v>
      </c>
      <c r="I5351" s="646"/>
      <c r="K5351" s="57"/>
      <c r="L5351" s="57"/>
      <c r="M5351" s="638"/>
      <c r="N5351" s="638"/>
      <c r="O5351" s="57"/>
    </row>
    <row r="5352" spans="1:15">
      <c r="A5352" s="57"/>
      <c r="B5352" s="653">
        <v>48356</v>
      </c>
      <c r="C5352" s="654">
        <f t="shared" si="82"/>
        <v>9660434915</v>
      </c>
      <c r="D5352" s="57"/>
      <c r="E5352" s="57"/>
      <c r="F5352" s="657">
        <v>121744803</v>
      </c>
      <c r="G5352" s="672">
        <v>748639701</v>
      </c>
      <c r="H5352" s="646">
        <v>47474</v>
      </c>
      <c r="I5352" s="646"/>
      <c r="K5352" s="57"/>
      <c r="L5352" s="57"/>
      <c r="M5352" s="638"/>
      <c r="N5352" s="638"/>
      <c r="O5352" s="57"/>
    </row>
    <row r="5353" spans="1:15">
      <c r="A5353" s="57"/>
      <c r="B5353" s="653">
        <v>48357</v>
      </c>
      <c r="C5353" s="654">
        <f t="shared" si="82"/>
        <v>9942948531</v>
      </c>
      <c r="D5353" s="57"/>
      <c r="E5353" s="57"/>
      <c r="F5353" s="657">
        <v>404258419</v>
      </c>
      <c r="G5353" s="672">
        <v>748653500</v>
      </c>
      <c r="H5353" s="646">
        <v>48032</v>
      </c>
      <c r="I5353" s="646"/>
      <c r="K5353" s="57"/>
      <c r="L5353" s="57"/>
      <c r="M5353" s="638"/>
      <c r="N5353" s="638"/>
      <c r="O5353" s="57"/>
    </row>
    <row r="5354" spans="1:15">
      <c r="A5354" s="57"/>
      <c r="B5354" s="653">
        <v>48358</v>
      </c>
      <c r="C5354" s="654">
        <f t="shared" si="82"/>
        <v>9767832999</v>
      </c>
      <c r="D5354" s="57"/>
      <c r="E5354" s="57"/>
      <c r="F5354" s="657">
        <v>229142887</v>
      </c>
      <c r="G5354" s="672">
        <v>748737337</v>
      </c>
      <c r="H5354" s="646">
        <v>46189</v>
      </c>
      <c r="I5354" s="646"/>
      <c r="K5354" s="57"/>
      <c r="L5354" s="57"/>
      <c r="M5354" s="638"/>
      <c r="N5354" s="638"/>
      <c r="O5354" s="57"/>
    </row>
    <row r="5355" spans="1:15">
      <c r="A5355" s="57"/>
      <c r="B5355" s="653">
        <v>48359</v>
      </c>
      <c r="C5355" s="654">
        <f t="shared" si="82"/>
        <v>9987805272</v>
      </c>
      <c r="D5355" s="57"/>
      <c r="E5355" s="57"/>
      <c r="F5355" s="657">
        <v>449115160</v>
      </c>
      <c r="G5355" s="672">
        <v>748790676</v>
      </c>
      <c r="H5355" s="646">
        <v>45949</v>
      </c>
      <c r="I5355" s="646"/>
      <c r="K5355" s="57"/>
      <c r="L5355" s="57"/>
      <c r="M5355" s="638"/>
      <c r="N5355" s="638"/>
      <c r="O5355" s="57"/>
    </row>
    <row r="5356" spans="1:15">
      <c r="A5356" s="57"/>
      <c r="B5356" s="653">
        <v>48360</v>
      </c>
      <c r="C5356" s="654">
        <f t="shared" si="82"/>
        <v>10138572581</v>
      </c>
      <c r="D5356" s="57"/>
      <c r="E5356" s="57"/>
      <c r="F5356" s="657">
        <v>599882469</v>
      </c>
      <c r="G5356" s="672">
        <v>749005074</v>
      </c>
      <c r="H5356" s="646">
        <v>43778</v>
      </c>
      <c r="I5356" s="646"/>
      <c r="K5356" s="57"/>
      <c r="L5356" s="57"/>
      <c r="M5356" s="638"/>
      <c r="N5356" s="638"/>
      <c r="O5356" s="57"/>
    </row>
    <row r="5357" spans="1:15">
      <c r="A5357" s="57"/>
      <c r="B5357" s="653">
        <v>48361</v>
      </c>
      <c r="C5357" s="654">
        <f t="shared" si="82"/>
        <v>10326569502</v>
      </c>
      <c r="D5357" s="57"/>
      <c r="E5357" s="57"/>
      <c r="F5357" s="657">
        <v>787879390</v>
      </c>
      <c r="G5357" s="672">
        <v>749396193</v>
      </c>
      <c r="H5357" s="646">
        <v>44966</v>
      </c>
      <c r="I5357" s="646"/>
      <c r="K5357" s="57"/>
      <c r="L5357" s="57"/>
      <c r="M5357" s="638"/>
      <c r="N5357" s="638"/>
      <c r="O5357" s="57"/>
    </row>
    <row r="5358" spans="1:15">
      <c r="A5358" s="57"/>
      <c r="B5358" s="653">
        <v>48362</v>
      </c>
      <c r="C5358" s="654">
        <f t="shared" si="82"/>
        <v>10145382831</v>
      </c>
      <c r="D5358" s="57"/>
      <c r="E5358" s="57"/>
      <c r="F5358" s="657">
        <v>606692719</v>
      </c>
      <c r="G5358" s="672">
        <v>749670002</v>
      </c>
      <c r="H5358" s="646">
        <v>43670</v>
      </c>
      <c r="I5358" s="646"/>
      <c r="K5358" s="57"/>
      <c r="L5358" s="57"/>
      <c r="M5358" s="638"/>
      <c r="N5358" s="638"/>
      <c r="O5358" s="57"/>
    </row>
    <row r="5359" spans="1:15">
      <c r="A5359" s="57"/>
      <c r="B5359" s="653">
        <v>48363</v>
      </c>
      <c r="C5359" s="654">
        <f t="shared" si="82"/>
        <v>10519521279</v>
      </c>
      <c r="D5359" s="57"/>
      <c r="E5359" s="57"/>
      <c r="F5359" s="657">
        <v>980831167</v>
      </c>
      <c r="G5359" s="672">
        <v>749803410</v>
      </c>
      <c r="H5359" s="646">
        <v>49119</v>
      </c>
      <c r="I5359" s="646"/>
      <c r="K5359" s="57"/>
      <c r="L5359" s="57"/>
      <c r="M5359" s="638"/>
      <c r="N5359" s="638"/>
      <c r="O5359" s="57"/>
    </row>
    <row r="5360" spans="1:15">
      <c r="A5360" s="57"/>
      <c r="B5360" s="653">
        <v>48364</v>
      </c>
      <c r="C5360" s="654">
        <f t="shared" si="82"/>
        <v>9877680370</v>
      </c>
      <c r="D5360" s="57"/>
      <c r="E5360" s="57"/>
      <c r="F5360" s="657">
        <v>338990258</v>
      </c>
      <c r="G5360" s="672">
        <v>750410689</v>
      </c>
      <c r="H5360" s="646">
        <v>45284</v>
      </c>
      <c r="I5360" s="646"/>
      <c r="K5360" s="57"/>
      <c r="L5360" s="57"/>
      <c r="M5360" s="638"/>
      <c r="N5360" s="638"/>
      <c r="O5360" s="57"/>
    </row>
    <row r="5361" spans="1:15">
      <c r="A5361" s="57"/>
      <c r="B5361" s="653">
        <v>48365</v>
      </c>
      <c r="C5361" s="654">
        <f t="shared" si="82"/>
        <v>10533178975</v>
      </c>
      <c r="D5361" s="57"/>
      <c r="E5361" s="57"/>
      <c r="F5361" s="657">
        <v>994488863</v>
      </c>
      <c r="G5361" s="672">
        <v>750663423</v>
      </c>
      <c r="H5361" s="646">
        <v>44728</v>
      </c>
      <c r="I5361" s="646"/>
      <c r="K5361" s="57"/>
      <c r="L5361" s="57"/>
      <c r="M5361" s="638"/>
      <c r="N5361" s="638"/>
      <c r="O5361" s="57"/>
    </row>
    <row r="5362" spans="1:15">
      <c r="A5362" s="57"/>
      <c r="B5362" s="653">
        <v>48366</v>
      </c>
      <c r="C5362" s="654">
        <f t="shared" si="82"/>
        <v>9867872158</v>
      </c>
      <c r="D5362" s="57"/>
      <c r="E5362" s="57"/>
      <c r="F5362" s="657">
        <v>329182046</v>
      </c>
      <c r="G5362" s="672">
        <v>750920404</v>
      </c>
      <c r="H5362" s="646">
        <v>50261</v>
      </c>
      <c r="I5362" s="646"/>
      <c r="K5362" s="57"/>
      <c r="L5362" s="57"/>
      <c r="M5362" s="638"/>
      <c r="N5362" s="638"/>
      <c r="O5362" s="57"/>
    </row>
    <row r="5363" spans="1:15">
      <c r="A5363" s="57"/>
      <c r="B5363" s="653">
        <v>48367</v>
      </c>
      <c r="C5363" s="654">
        <f t="shared" si="82"/>
        <v>10380696004</v>
      </c>
      <c r="D5363" s="57"/>
      <c r="E5363" s="57"/>
      <c r="F5363" s="657">
        <v>842005892</v>
      </c>
      <c r="G5363" s="672">
        <v>751387920</v>
      </c>
      <c r="H5363" s="646">
        <v>48168</v>
      </c>
      <c r="I5363" s="646"/>
      <c r="K5363" s="57"/>
      <c r="L5363" s="57"/>
      <c r="M5363" s="638"/>
      <c r="N5363" s="638"/>
      <c r="O5363" s="57"/>
    </row>
    <row r="5364" spans="1:15">
      <c r="A5364" s="57"/>
      <c r="B5364" s="653">
        <v>48368</v>
      </c>
      <c r="C5364" s="654">
        <f t="shared" si="82"/>
        <v>10423295741</v>
      </c>
      <c r="D5364" s="57"/>
      <c r="E5364" s="57"/>
      <c r="F5364" s="657">
        <v>884605629</v>
      </c>
      <c r="G5364" s="672">
        <v>751463999</v>
      </c>
      <c r="H5364" s="646">
        <v>46451</v>
      </c>
      <c r="I5364" s="646"/>
      <c r="K5364" s="57"/>
      <c r="L5364" s="57"/>
      <c r="M5364" s="638"/>
      <c r="N5364" s="638"/>
      <c r="O5364" s="57"/>
    </row>
    <row r="5365" spans="1:15">
      <c r="A5365" s="57"/>
      <c r="B5365" s="653">
        <v>48369</v>
      </c>
      <c r="C5365" s="654">
        <f t="shared" si="82"/>
        <v>9883280485</v>
      </c>
      <c r="D5365" s="57"/>
      <c r="E5365" s="57"/>
      <c r="F5365" s="657">
        <v>344590373</v>
      </c>
      <c r="G5365" s="672">
        <v>751516675</v>
      </c>
      <c r="H5365" s="646">
        <v>43790</v>
      </c>
      <c r="I5365" s="646"/>
      <c r="K5365" s="57"/>
      <c r="L5365" s="57"/>
      <c r="M5365" s="638"/>
      <c r="N5365" s="638"/>
      <c r="O5365" s="57"/>
    </row>
    <row r="5366" spans="1:15">
      <c r="A5366" s="57"/>
      <c r="B5366" s="653">
        <v>48370</v>
      </c>
      <c r="C5366" s="654">
        <f t="shared" si="82"/>
        <v>10370287841</v>
      </c>
      <c r="D5366" s="57"/>
      <c r="E5366" s="57"/>
      <c r="F5366" s="657">
        <v>831597729</v>
      </c>
      <c r="G5366" s="672">
        <v>751548200</v>
      </c>
      <c r="H5366" s="646">
        <v>44595</v>
      </c>
      <c r="I5366" s="646"/>
      <c r="K5366" s="57"/>
      <c r="L5366" s="57"/>
      <c r="M5366" s="638"/>
      <c r="N5366" s="638"/>
      <c r="O5366" s="57"/>
    </row>
    <row r="5367" spans="1:15">
      <c r="A5367" s="57"/>
      <c r="B5367" s="653">
        <v>48371</v>
      </c>
      <c r="C5367" s="654">
        <f t="shared" si="82"/>
        <v>10015190281</v>
      </c>
      <c r="D5367" s="57"/>
      <c r="E5367" s="57"/>
      <c r="F5367" s="657">
        <v>476500169</v>
      </c>
      <c r="G5367" s="672">
        <v>751582510</v>
      </c>
      <c r="H5367" s="646">
        <v>49474</v>
      </c>
      <c r="I5367" s="646"/>
      <c r="K5367" s="57"/>
      <c r="L5367" s="57"/>
      <c r="M5367" s="638"/>
      <c r="N5367" s="638"/>
      <c r="O5367" s="57"/>
    </row>
    <row r="5368" spans="1:15">
      <c r="A5368" s="57"/>
      <c r="B5368" s="653">
        <v>48372</v>
      </c>
      <c r="C5368" s="654">
        <f t="shared" si="82"/>
        <v>10006746770</v>
      </c>
      <c r="D5368" s="57"/>
      <c r="E5368" s="57"/>
      <c r="F5368" s="657">
        <v>468056658</v>
      </c>
      <c r="G5368" s="672">
        <v>751657685</v>
      </c>
      <c r="H5368" s="646">
        <v>43267</v>
      </c>
      <c r="I5368" s="646"/>
      <c r="K5368" s="57"/>
      <c r="L5368" s="57"/>
      <c r="M5368" s="638"/>
      <c r="N5368" s="638"/>
      <c r="O5368" s="57"/>
    </row>
    <row r="5369" spans="1:15">
      <c r="A5369" s="57"/>
      <c r="B5369" s="653">
        <v>48373</v>
      </c>
      <c r="C5369" s="654">
        <f t="shared" si="82"/>
        <v>9915667791</v>
      </c>
      <c r="D5369" s="57"/>
      <c r="E5369" s="57"/>
      <c r="F5369" s="657">
        <v>376977679</v>
      </c>
      <c r="G5369" s="672">
        <v>751680204</v>
      </c>
      <c r="H5369" s="646">
        <v>48087</v>
      </c>
      <c r="I5369" s="646"/>
      <c r="K5369" s="57"/>
      <c r="L5369" s="57"/>
      <c r="M5369" s="638"/>
      <c r="N5369" s="638"/>
      <c r="O5369" s="57"/>
    </row>
    <row r="5370" spans="1:15">
      <c r="A5370" s="57"/>
      <c r="B5370" s="653">
        <v>48374</v>
      </c>
      <c r="C5370" s="654">
        <f t="shared" si="82"/>
        <v>9785848473</v>
      </c>
      <c r="D5370" s="57"/>
      <c r="E5370" s="57"/>
      <c r="F5370" s="657">
        <v>247158361</v>
      </c>
      <c r="G5370" s="672">
        <v>751801220</v>
      </c>
      <c r="H5370" s="646">
        <v>44162</v>
      </c>
      <c r="I5370" s="646"/>
      <c r="K5370" s="57"/>
      <c r="L5370" s="57"/>
      <c r="M5370" s="638"/>
      <c r="N5370" s="638"/>
      <c r="O5370" s="57"/>
    </row>
    <row r="5371" spans="1:15">
      <c r="A5371" s="57"/>
      <c r="B5371" s="653">
        <v>48375</v>
      </c>
      <c r="C5371" s="654">
        <f t="shared" si="82"/>
        <v>9834842683</v>
      </c>
      <c r="D5371" s="57"/>
      <c r="E5371" s="57"/>
      <c r="F5371" s="657">
        <v>296152571</v>
      </c>
      <c r="G5371" s="672">
        <v>751875584</v>
      </c>
      <c r="H5371" s="646">
        <v>46721</v>
      </c>
      <c r="I5371" s="646"/>
      <c r="K5371" s="57"/>
      <c r="L5371" s="57"/>
      <c r="M5371" s="638"/>
      <c r="N5371" s="638"/>
      <c r="O5371" s="57"/>
    </row>
    <row r="5372" spans="1:15">
      <c r="A5372" s="57"/>
      <c r="B5372" s="653">
        <v>48376</v>
      </c>
      <c r="C5372" s="654">
        <f t="shared" si="82"/>
        <v>9960821305</v>
      </c>
      <c r="D5372" s="57"/>
      <c r="E5372" s="57"/>
      <c r="F5372" s="657">
        <v>422131193</v>
      </c>
      <c r="G5372" s="672">
        <v>751913879</v>
      </c>
      <c r="H5372" s="646">
        <v>43920</v>
      </c>
      <c r="I5372" s="646"/>
      <c r="K5372" s="57"/>
      <c r="L5372" s="57"/>
      <c r="M5372" s="638"/>
      <c r="N5372" s="638"/>
      <c r="O5372" s="57"/>
    </row>
    <row r="5373" spans="1:15">
      <c r="A5373" s="57"/>
      <c r="B5373" s="653">
        <v>48377</v>
      </c>
      <c r="C5373" s="654">
        <f t="shared" si="82"/>
        <v>10431594167</v>
      </c>
      <c r="D5373" s="57"/>
      <c r="E5373" s="57"/>
      <c r="F5373" s="657">
        <v>892904055</v>
      </c>
      <c r="G5373" s="672">
        <v>751936764</v>
      </c>
      <c r="H5373" s="646">
        <v>44134</v>
      </c>
      <c r="I5373" s="646"/>
      <c r="K5373" s="57"/>
      <c r="L5373" s="57"/>
      <c r="M5373" s="638"/>
      <c r="N5373" s="638"/>
      <c r="O5373" s="57"/>
    </row>
    <row r="5374" spans="1:15">
      <c r="A5374" s="57"/>
      <c r="B5374" s="653">
        <v>48378</v>
      </c>
      <c r="C5374" s="654">
        <f t="shared" si="82"/>
        <v>10416658685</v>
      </c>
      <c r="D5374" s="57"/>
      <c r="E5374" s="57"/>
      <c r="F5374" s="657">
        <v>877968573</v>
      </c>
      <c r="G5374" s="672">
        <v>751946981</v>
      </c>
      <c r="H5374" s="646">
        <v>49879</v>
      </c>
      <c r="I5374" s="646"/>
      <c r="K5374" s="57"/>
      <c r="L5374" s="57"/>
      <c r="M5374" s="638"/>
      <c r="N5374" s="638"/>
      <c r="O5374" s="57"/>
    </row>
    <row r="5375" spans="1:15">
      <c r="A5375" s="57"/>
      <c r="B5375" s="653">
        <v>48379</v>
      </c>
      <c r="C5375" s="654">
        <f t="shared" si="82"/>
        <v>10331043150</v>
      </c>
      <c r="D5375" s="57"/>
      <c r="E5375" s="57"/>
      <c r="F5375" s="657">
        <v>792353038</v>
      </c>
      <c r="G5375" s="672">
        <v>752190395</v>
      </c>
      <c r="H5375" s="646">
        <v>49427</v>
      </c>
      <c r="I5375" s="646"/>
      <c r="K5375" s="57"/>
      <c r="L5375" s="57"/>
      <c r="M5375" s="638"/>
      <c r="N5375" s="638"/>
      <c r="O5375" s="57"/>
    </row>
    <row r="5376" spans="1:15">
      <c r="A5376" s="57"/>
      <c r="B5376" s="653">
        <v>48380</v>
      </c>
      <c r="C5376" s="654">
        <f t="shared" si="82"/>
        <v>9655814663</v>
      </c>
      <c r="D5376" s="57"/>
      <c r="E5376" s="57"/>
      <c r="F5376" s="657">
        <v>117124551</v>
      </c>
      <c r="G5376" s="672">
        <v>752230849</v>
      </c>
      <c r="H5376" s="646">
        <v>45184</v>
      </c>
      <c r="I5376" s="646"/>
      <c r="K5376" s="57"/>
      <c r="L5376" s="57"/>
      <c r="M5376" s="638"/>
      <c r="N5376" s="638"/>
      <c r="O5376" s="57"/>
    </row>
    <row r="5377" spans="1:15">
      <c r="A5377" s="57"/>
      <c r="B5377" s="653">
        <v>48381</v>
      </c>
      <c r="C5377" s="654">
        <f t="shared" si="82"/>
        <v>9911464526</v>
      </c>
      <c r="D5377" s="57"/>
      <c r="E5377" s="57"/>
      <c r="F5377" s="657">
        <v>372774414</v>
      </c>
      <c r="G5377" s="672">
        <v>752293985</v>
      </c>
      <c r="H5377" s="646">
        <v>43820</v>
      </c>
      <c r="I5377" s="646"/>
      <c r="K5377" s="57"/>
      <c r="L5377" s="57"/>
      <c r="M5377" s="638"/>
      <c r="N5377" s="638"/>
      <c r="O5377" s="57"/>
    </row>
    <row r="5378" spans="1:15">
      <c r="A5378" s="57"/>
      <c r="B5378" s="653">
        <v>48382</v>
      </c>
      <c r="C5378" s="654">
        <f t="shared" si="82"/>
        <v>10322663423</v>
      </c>
      <c r="D5378" s="57"/>
      <c r="E5378" s="57"/>
      <c r="F5378" s="657">
        <v>783973311</v>
      </c>
      <c r="G5378" s="672">
        <v>752300894</v>
      </c>
      <c r="H5378" s="646">
        <v>49614</v>
      </c>
      <c r="I5378" s="646"/>
      <c r="K5378" s="57"/>
      <c r="L5378" s="57"/>
      <c r="M5378" s="638"/>
      <c r="N5378" s="638"/>
      <c r="O5378" s="57"/>
    </row>
    <row r="5379" spans="1:15">
      <c r="A5379" s="57"/>
      <c r="B5379" s="653">
        <v>48383</v>
      </c>
      <c r="C5379" s="654">
        <f t="shared" si="82"/>
        <v>9942194466</v>
      </c>
      <c r="D5379" s="57"/>
      <c r="E5379" s="57"/>
      <c r="F5379" s="657">
        <v>403504354</v>
      </c>
      <c r="G5379" s="672">
        <v>752347017</v>
      </c>
      <c r="H5379" s="646">
        <v>44902</v>
      </c>
      <c r="I5379" s="646"/>
      <c r="K5379" s="57"/>
      <c r="L5379" s="57"/>
      <c r="M5379" s="638"/>
      <c r="N5379" s="638"/>
      <c r="O5379" s="57"/>
    </row>
    <row r="5380" spans="1:15">
      <c r="A5380" s="57"/>
      <c r="B5380" s="653">
        <v>48384</v>
      </c>
      <c r="C5380" s="654">
        <f t="shared" si="82"/>
        <v>10383238260</v>
      </c>
      <c r="D5380" s="57"/>
      <c r="E5380" s="57"/>
      <c r="F5380" s="657">
        <v>844548148</v>
      </c>
      <c r="G5380" s="672">
        <v>752379602</v>
      </c>
      <c r="H5380" s="646">
        <v>45835</v>
      </c>
      <c r="I5380" s="646"/>
      <c r="K5380" s="57"/>
      <c r="L5380" s="57"/>
      <c r="M5380" s="638"/>
      <c r="N5380" s="638"/>
      <c r="O5380" s="57"/>
    </row>
    <row r="5381" spans="1:15">
      <c r="A5381" s="57"/>
      <c r="B5381" s="653">
        <v>48385</v>
      </c>
      <c r="C5381" s="654">
        <f t="shared" si="82"/>
        <v>9953061804</v>
      </c>
      <c r="D5381" s="57"/>
      <c r="E5381" s="57"/>
      <c r="F5381" s="657">
        <v>414371692</v>
      </c>
      <c r="G5381" s="672">
        <v>752431869</v>
      </c>
      <c r="H5381" s="646">
        <v>44871</v>
      </c>
      <c r="I5381" s="646"/>
      <c r="K5381" s="57"/>
      <c r="L5381" s="57"/>
      <c r="M5381" s="638"/>
      <c r="N5381" s="638"/>
      <c r="O5381" s="57"/>
    </row>
    <row r="5382" spans="1:15">
      <c r="A5382" s="57"/>
      <c r="B5382" s="653">
        <v>48386</v>
      </c>
      <c r="C5382" s="654">
        <f t="shared" si="82"/>
        <v>10266316365</v>
      </c>
      <c r="D5382" s="57"/>
      <c r="E5382" s="57"/>
      <c r="F5382" s="657">
        <v>727626253</v>
      </c>
      <c r="G5382" s="672">
        <v>752567097</v>
      </c>
      <c r="H5382" s="646">
        <v>43124</v>
      </c>
      <c r="I5382" s="646"/>
      <c r="K5382" s="57"/>
      <c r="L5382" s="57"/>
      <c r="M5382" s="638"/>
      <c r="N5382" s="638"/>
      <c r="O5382" s="57"/>
    </row>
    <row r="5383" spans="1:15">
      <c r="A5383" s="57"/>
      <c r="B5383" s="653">
        <v>48387</v>
      </c>
      <c r="C5383" s="654">
        <f t="shared" si="82"/>
        <v>9767711561</v>
      </c>
      <c r="D5383" s="57"/>
      <c r="E5383" s="57"/>
      <c r="F5383" s="657">
        <v>229021449</v>
      </c>
      <c r="G5383" s="672">
        <v>752689075</v>
      </c>
      <c r="H5383" s="646">
        <v>44222</v>
      </c>
      <c r="I5383" s="646"/>
      <c r="K5383" s="57"/>
      <c r="L5383" s="57"/>
      <c r="M5383" s="638"/>
      <c r="N5383" s="638"/>
      <c r="O5383" s="57"/>
    </row>
    <row r="5384" spans="1:15">
      <c r="A5384" s="57"/>
      <c r="B5384" s="653">
        <v>48388</v>
      </c>
      <c r="C5384" s="654">
        <f t="shared" si="82"/>
        <v>10152146132</v>
      </c>
      <c r="D5384" s="57"/>
      <c r="E5384" s="57"/>
      <c r="F5384" s="657">
        <v>613456020</v>
      </c>
      <c r="G5384" s="672">
        <v>752712865</v>
      </c>
      <c r="H5384" s="646">
        <v>46842</v>
      </c>
      <c r="I5384" s="646"/>
      <c r="K5384" s="57"/>
      <c r="L5384" s="57"/>
      <c r="M5384" s="638"/>
      <c r="N5384" s="638"/>
      <c r="O5384" s="57"/>
    </row>
    <row r="5385" spans="1:15">
      <c r="A5385" s="57"/>
      <c r="B5385" s="653">
        <v>48389</v>
      </c>
      <c r="C5385" s="654">
        <f t="shared" si="82"/>
        <v>9850921702</v>
      </c>
      <c r="D5385" s="57"/>
      <c r="E5385" s="57"/>
      <c r="F5385" s="657">
        <v>312231590</v>
      </c>
      <c r="G5385" s="672">
        <v>752901469</v>
      </c>
      <c r="H5385" s="646">
        <v>48102</v>
      </c>
      <c r="I5385" s="646"/>
      <c r="K5385" s="57"/>
      <c r="L5385" s="57"/>
      <c r="M5385" s="638"/>
      <c r="N5385" s="638"/>
      <c r="O5385" s="57"/>
    </row>
    <row r="5386" spans="1:15">
      <c r="A5386" s="57"/>
      <c r="B5386" s="653">
        <v>48390</v>
      </c>
      <c r="C5386" s="654">
        <f t="shared" si="82"/>
        <v>9723898621</v>
      </c>
      <c r="D5386" s="57"/>
      <c r="E5386" s="57"/>
      <c r="F5386" s="657">
        <v>185208509</v>
      </c>
      <c r="G5386" s="672">
        <v>752911846</v>
      </c>
      <c r="H5386" s="646">
        <v>43753</v>
      </c>
      <c r="I5386" s="646"/>
      <c r="K5386" s="57"/>
      <c r="L5386" s="57"/>
      <c r="M5386" s="638"/>
      <c r="N5386" s="638"/>
      <c r="O5386" s="57"/>
    </row>
    <row r="5387" spans="1:15">
      <c r="A5387" s="57"/>
      <c r="B5387" s="653">
        <v>48391</v>
      </c>
      <c r="C5387" s="654">
        <f t="shared" si="82"/>
        <v>10085966994</v>
      </c>
      <c r="D5387" s="57"/>
      <c r="E5387" s="57"/>
      <c r="F5387" s="657">
        <v>547276882</v>
      </c>
      <c r="G5387" s="672">
        <v>752975276</v>
      </c>
      <c r="H5387" s="646">
        <v>50067</v>
      </c>
      <c r="I5387" s="646"/>
      <c r="K5387" s="57"/>
      <c r="L5387" s="57"/>
      <c r="M5387" s="638"/>
      <c r="N5387" s="638"/>
      <c r="O5387" s="57"/>
    </row>
    <row r="5388" spans="1:15">
      <c r="A5388" s="57"/>
      <c r="B5388" s="653">
        <v>48392</v>
      </c>
      <c r="C5388" s="654">
        <f t="shared" si="82"/>
        <v>9903785101</v>
      </c>
      <c r="D5388" s="57"/>
      <c r="E5388" s="57"/>
      <c r="F5388" s="657">
        <v>365094989</v>
      </c>
      <c r="G5388" s="672">
        <v>753017017</v>
      </c>
      <c r="H5388" s="646">
        <v>43175</v>
      </c>
      <c r="I5388" s="646"/>
      <c r="K5388" s="57"/>
      <c r="L5388" s="57"/>
      <c r="M5388" s="638"/>
      <c r="N5388" s="638"/>
      <c r="O5388" s="57"/>
    </row>
    <row r="5389" spans="1:15">
      <c r="A5389" s="57"/>
      <c r="B5389" s="653">
        <v>48393</v>
      </c>
      <c r="C5389" s="654">
        <f t="shared" si="82"/>
        <v>10523395077</v>
      </c>
      <c r="D5389" s="57"/>
      <c r="E5389" s="57"/>
      <c r="F5389" s="657">
        <v>984704965</v>
      </c>
      <c r="G5389" s="672">
        <v>753036913</v>
      </c>
      <c r="H5389" s="646">
        <v>47796</v>
      </c>
      <c r="I5389" s="646"/>
      <c r="K5389" s="57"/>
      <c r="L5389" s="57"/>
      <c r="M5389" s="638"/>
      <c r="N5389" s="638"/>
      <c r="O5389" s="57"/>
    </row>
    <row r="5390" spans="1:15">
      <c r="A5390" s="57"/>
      <c r="B5390" s="653">
        <v>48394</v>
      </c>
      <c r="C5390" s="654">
        <f t="shared" si="82"/>
        <v>10330235166</v>
      </c>
      <c r="D5390" s="57"/>
      <c r="E5390" s="57"/>
      <c r="F5390" s="657">
        <v>791545054</v>
      </c>
      <c r="G5390" s="672">
        <v>753042208</v>
      </c>
      <c r="H5390" s="646">
        <v>49085</v>
      </c>
      <c r="I5390" s="646"/>
      <c r="K5390" s="57"/>
      <c r="L5390" s="57"/>
      <c r="M5390" s="638"/>
      <c r="N5390" s="638"/>
      <c r="O5390" s="57"/>
    </row>
    <row r="5391" spans="1:15">
      <c r="A5391" s="57"/>
      <c r="B5391" s="653">
        <v>48395</v>
      </c>
      <c r="C5391" s="654">
        <f t="shared" si="82"/>
        <v>10356096825</v>
      </c>
      <c r="D5391" s="57"/>
      <c r="E5391" s="57"/>
      <c r="F5391" s="657">
        <v>817406713</v>
      </c>
      <c r="G5391" s="672">
        <v>753108449</v>
      </c>
      <c r="H5391" s="646">
        <v>45752</v>
      </c>
      <c r="I5391" s="646"/>
      <c r="K5391" s="57"/>
      <c r="L5391" s="57"/>
      <c r="M5391" s="638"/>
      <c r="N5391" s="638"/>
      <c r="O5391" s="57"/>
    </row>
    <row r="5392" spans="1:15">
      <c r="A5392" s="57"/>
      <c r="B5392" s="653">
        <v>48396</v>
      </c>
      <c r="C5392" s="654">
        <f t="shared" si="82"/>
        <v>10475591390</v>
      </c>
      <c r="D5392" s="57"/>
      <c r="E5392" s="57"/>
      <c r="F5392" s="657">
        <v>936901278</v>
      </c>
      <c r="G5392" s="672">
        <v>753323685</v>
      </c>
      <c r="H5392" s="646">
        <v>45646</v>
      </c>
      <c r="I5392" s="646"/>
      <c r="K5392" s="57"/>
      <c r="L5392" s="57"/>
      <c r="M5392" s="638"/>
      <c r="N5392" s="638"/>
      <c r="O5392" s="57"/>
    </row>
    <row r="5393" spans="1:15">
      <c r="A5393" s="57"/>
      <c r="B5393" s="653">
        <v>48397</v>
      </c>
      <c r="C5393" s="654">
        <f t="shared" si="82"/>
        <v>9816065747</v>
      </c>
      <c r="D5393" s="57"/>
      <c r="E5393" s="57"/>
      <c r="F5393" s="657">
        <v>277375635</v>
      </c>
      <c r="G5393" s="672">
        <v>753327254</v>
      </c>
      <c r="H5393" s="646">
        <v>45488</v>
      </c>
      <c r="I5393" s="646"/>
      <c r="K5393" s="57"/>
      <c r="L5393" s="57"/>
      <c r="M5393" s="638"/>
      <c r="N5393" s="638"/>
      <c r="O5393" s="57"/>
    </row>
    <row r="5394" spans="1:15">
      <c r="A5394" s="57"/>
      <c r="B5394" s="653">
        <v>48398</v>
      </c>
      <c r="C5394" s="654">
        <f t="shared" si="82"/>
        <v>10132859535</v>
      </c>
      <c r="D5394" s="57"/>
      <c r="E5394" s="57"/>
      <c r="F5394" s="657">
        <v>594169423</v>
      </c>
      <c r="G5394" s="672">
        <v>753474873</v>
      </c>
      <c r="H5394" s="646">
        <v>45181</v>
      </c>
      <c r="I5394" s="646"/>
      <c r="K5394" s="57"/>
      <c r="L5394" s="57"/>
      <c r="M5394" s="638"/>
      <c r="N5394" s="638"/>
      <c r="O5394" s="57"/>
    </row>
    <row r="5395" spans="1:15">
      <c r="A5395" s="57"/>
      <c r="B5395" s="653">
        <v>48399</v>
      </c>
      <c r="C5395" s="654">
        <f t="shared" si="82"/>
        <v>10052846392</v>
      </c>
      <c r="D5395" s="57"/>
      <c r="E5395" s="57"/>
      <c r="F5395" s="657">
        <v>514156280</v>
      </c>
      <c r="G5395" s="672">
        <v>753496308</v>
      </c>
      <c r="H5395" s="646">
        <v>46116</v>
      </c>
      <c r="I5395" s="646"/>
      <c r="K5395" s="57"/>
      <c r="L5395" s="57"/>
      <c r="M5395" s="638"/>
      <c r="N5395" s="638"/>
      <c r="O5395" s="57"/>
    </row>
    <row r="5396" spans="1:15">
      <c r="A5396" s="57"/>
      <c r="B5396" s="653">
        <v>48400</v>
      </c>
      <c r="C5396" s="654">
        <f t="shared" si="82"/>
        <v>10520043676</v>
      </c>
      <c r="D5396" s="57"/>
      <c r="E5396" s="57"/>
      <c r="F5396" s="657">
        <v>981353564</v>
      </c>
      <c r="G5396" s="672">
        <v>753529832</v>
      </c>
      <c r="H5396" s="646">
        <v>46309</v>
      </c>
      <c r="I5396" s="646"/>
      <c r="K5396" s="57"/>
      <c r="L5396" s="57"/>
      <c r="M5396" s="638"/>
      <c r="N5396" s="638"/>
      <c r="O5396" s="57"/>
    </row>
    <row r="5397" spans="1:15">
      <c r="A5397" s="57"/>
      <c r="B5397" s="653">
        <v>48401</v>
      </c>
      <c r="C5397" s="654">
        <f t="shared" si="82"/>
        <v>9714695153</v>
      </c>
      <c r="D5397" s="57"/>
      <c r="E5397" s="57"/>
      <c r="F5397" s="657">
        <v>176005041</v>
      </c>
      <c r="G5397" s="672">
        <v>753810433</v>
      </c>
      <c r="H5397" s="646">
        <v>45882</v>
      </c>
      <c r="I5397" s="646"/>
      <c r="K5397" s="57"/>
      <c r="L5397" s="57"/>
      <c r="M5397" s="638"/>
      <c r="N5397" s="638"/>
      <c r="O5397" s="57"/>
    </row>
    <row r="5398" spans="1:15">
      <c r="A5398" s="57"/>
      <c r="B5398" s="653">
        <v>48402</v>
      </c>
      <c r="C5398" s="654">
        <f t="shared" si="82"/>
        <v>10096065280</v>
      </c>
      <c r="D5398" s="57"/>
      <c r="E5398" s="57"/>
      <c r="F5398" s="657">
        <v>557375168</v>
      </c>
      <c r="G5398" s="672">
        <v>753877797</v>
      </c>
      <c r="H5398" s="646">
        <v>47698</v>
      </c>
      <c r="I5398" s="646"/>
      <c r="K5398" s="57"/>
      <c r="L5398" s="57"/>
      <c r="M5398" s="638"/>
      <c r="N5398" s="638"/>
      <c r="O5398" s="57"/>
    </row>
    <row r="5399" spans="1:15">
      <c r="A5399" s="57"/>
      <c r="B5399" s="653">
        <v>48403</v>
      </c>
      <c r="C5399" s="654">
        <f t="shared" si="82"/>
        <v>10312234572</v>
      </c>
      <c r="D5399" s="57"/>
      <c r="E5399" s="57"/>
      <c r="F5399" s="657">
        <v>773544460</v>
      </c>
      <c r="G5399" s="672">
        <v>753913634</v>
      </c>
      <c r="H5399" s="646">
        <v>48151</v>
      </c>
      <c r="I5399" s="646"/>
      <c r="K5399" s="57"/>
      <c r="L5399" s="57"/>
      <c r="M5399" s="638"/>
      <c r="N5399" s="638"/>
      <c r="O5399" s="57"/>
    </row>
    <row r="5400" spans="1:15">
      <c r="A5400" s="57"/>
      <c r="B5400" s="653">
        <v>48404</v>
      </c>
      <c r="C5400" s="654">
        <f t="shared" si="82"/>
        <v>10532744900</v>
      </c>
      <c r="D5400" s="57"/>
      <c r="E5400" s="57"/>
      <c r="F5400" s="657">
        <v>994054788</v>
      </c>
      <c r="G5400" s="672">
        <v>754065446</v>
      </c>
      <c r="H5400" s="646">
        <v>46345</v>
      </c>
      <c r="I5400" s="646"/>
      <c r="K5400" s="57"/>
      <c r="L5400" s="57"/>
      <c r="M5400" s="638"/>
      <c r="N5400" s="638"/>
      <c r="O5400" s="57"/>
    </row>
    <row r="5401" spans="1:15">
      <c r="A5401" s="57"/>
      <c r="B5401" s="653">
        <v>48405</v>
      </c>
      <c r="C5401" s="654">
        <f t="shared" si="82"/>
        <v>9885403757</v>
      </c>
      <c r="D5401" s="57"/>
      <c r="E5401" s="57"/>
      <c r="F5401" s="657">
        <v>346713645</v>
      </c>
      <c r="G5401" s="672">
        <v>754085964</v>
      </c>
      <c r="H5401" s="646">
        <v>48632</v>
      </c>
      <c r="I5401" s="646"/>
      <c r="K5401" s="57"/>
      <c r="L5401" s="57"/>
      <c r="M5401" s="638"/>
      <c r="N5401" s="638"/>
      <c r="O5401" s="57"/>
    </row>
    <row r="5402" spans="1:15">
      <c r="A5402" s="57"/>
      <c r="B5402" s="653">
        <v>48406</v>
      </c>
      <c r="C5402" s="654">
        <f t="shared" si="82"/>
        <v>10516491815</v>
      </c>
      <c r="D5402" s="57"/>
      <c r="E5402" s="57"/>
      <c r="F5402" s="657">
        <v>977801703</v>
      </c>
      <c r="G5402" s="672">
        <v>754238792</v>
      </c>
      <c r="H5402" s="646">
        <v>49307</v>
      </c>
      <c r="I5402" s="646"/>
      <c r="K5402" s="57"/>
      <c r="L5402" s="57"/>
      <c r="M5402" s="638"/>
      <c r="N5402" s="638"/>
      <c r="O5402" s="57"/>
    </row>
    <row r="5403" spans="1:15">
      <c r="A5403" s="57"/>
      <c r="B5403" s="653">
        <v>48407</v>
      </c>
      <c r="C5403" s="654">
        <f t="shared" si="82"/>
        <v>9895610849</v>
      </c>
      <c r="D5403" s="57"/>
      <c r="E5403" s="57"/>
      <c r="F5403" s="657">
        <v>356920737</v>
      </c>
      <c r="G5403" s="672">
        <v>754398309</v>
      </c>
      <c r="H5403" s="646">
        <v>45194</v>
      </c>
      <c r="I5403" s="646"/>
      <c r="K5403" s="57"/>
      <c r="L5403" s="57"/>
      <c r="M5403" s="638"/>
      <c r="N5403" s="638"/>
      <c r="O5403" s="57"/>
    </row>
    <row r="5404" spans="1:15">
      <c r="A5404" s="57"/>
      <c r="B5404" s="653">
        <v>48408</v>
      </c>
      <c r="C5404" s="654">
        <f t="shared" si="82"/>
        <v>9939770780</v>
      </c>
      <c r="D5404" s="57"/>
      <c r="E5404" s="57"/>
      <c r="F5404" s="657">
        <v>401080668</v>
      </c>
      <c r="G5404" s="672">
        <v>754706129</v>
      </c>
      <c r="H5404" s="646">
        <v>48236</v>
      </c>
      <c r="I5404" s="646"/>
      <c r="K5404" s="57"/>
      <c r="L5404" s="57"/>
      <c r="M5404" s="638"/>
      <c r="N5404" s="638"/>
      <c r="O5404" s="57"/>
    </row>
    <row r="5405" spans="1:15">
      <c r="A5405" s="57"/>
      <c r="B5405" s="653">
        <v>48409</v>
      </c>
      <c r="C5405" s="654">
        <f t="shared" si="82"/>
        <v>9753573006</v>
      </c>
      <c r="D5405" s="57"/>
      <c r="E5405" s="57"/>
      <c r="F5405" s="657">
        <v>214882894</v>
      </c>
      <c r="G5405" s="672">
        <v>754869997</v>
      </c>
      <c r="H5405" s="646">
        <v>46406</v>
      </c>
      <c r="I5405" s="646"/>
      <c r="K5405" s="57"/>
      <c r="L5405" s="57"/>
      <c r="M5405" s="638"/>
      <c r="N5405" s="638"/>
      <c r="O5405" s="57"/>
    </row>
    <row r="5406" spans="1:15">
      <c r="A5406" s="57"/>
      <c r="B5406" s="653">
        <v>48410</v>
      </c>
      <c r="C5406" s="654">
        <f t="shared" si="82"/>
        <v>9872405805</v>
      </c>
      <c r="D5406" s="57"/>
      <c r="E5406" s="57"/>
      <c r="F5406" s="657">
        <v>333715693</v>
      </c>
      <c r="G5406" s="672">
        <v>755018933</v>
      </c>
      <c r="H5406" s="646">
        <v>47250</v>
      </c>
      <c r="I5406" s="646"/>
      <c r="K5406" s="57"/>
      <c r="L5406" s="57"/>
      <c r="M5406" s="638"/>
      <c r="N5406" s="638"/>
      <c r="O5406" s="57"/>
    </row>
    <row r="5407" spans="1:15">
      <c r="A5407" s="57"/>
      <c r="B5407" s="653">
        <v>48411</v>
      </c>
      <c r="C5407" s="654">
        <f t="shared" si="82"/>
        <v>9915024836</v>
      </c>
      <c r="D5407" s="57"/>
      <c r="E5407" s="57"/>
      <c r="F5407" s="657">
        <v>376334724</v>
      </c>
      <c r="G5407" s="672">
        <v>755344365</v>
      </c>
      <c r="H5407" s="646">
        <v>48136</v>
      </c>
      <c r="I5407" s="646"/>
      <c r="K5407" s="57"/>
      <c r="L5407" s="57"/>
      <c r="M5407" s="638"/>
      <c r="N5407" s="638"/>
      <c r="O5407" s="57"/>
    </row>
    <row r="5408" spans="1:15">
      <c r="A5408" s="57"/>
      <c r="B5408" s="653">
        <v>48412</v>
      </c>
      <c r="C5408" s="654">
        <f t="shared" ref="C5408:C5471" si="83">F5408+(F$88*28679+98765)+(G$88*6587+87654)+(E$88*9537+76543)+(J$88*5713+4528)</f>
        <v>9833479011</v>
      </c>
      <c r="D5408" s="57"/>
      <c r="E5408" s="57"/>
      <c r="F5408" s="657">
        <v>294788899</v>
      </c>
      <c r="G5408" s="672">
        <v>755395942</v>
      </c>
      <c r="H5408" s="646">
        <v>45081</v>
      </c>
      <c r="I5408" s="646"/>
      <c r="K5408" s="57"/>
      <c r="L5408" s="57"/>
      <c r="M5408" s="638"/>
      <c r="N5408" s="638"/>
      <c r="O5408" s="57"/>
    </row>
    <row r="5409" spans="1:15">
      <c r="A5409" s="57"/>
      <c r="B5409" s="653">
        <v>48413</v>
      </c>
      <c r="C5409" s="654">
        <f t="shared" si="83"/>
        <v>9796917624</v>
      </c>
      <c r="D5409" s="57"/>
      <c r="E5409" s="57"/>
      <c r="F5409" s="657">
        <v>258227512</v>
      </c>
      <c r="G5409" s="672">
        <v>755432241</v>
      </c>
      <c r="H5409" s="646">
        <v>48645</v>
      </c>
      <c r="I5409" s="646"/>
      <c r="K5409" s="57"/>
      <c r="L5409" s="57"/>
      <c r="M5409" s="638"/>
      <c r="N5409" s="638"/>
      <c r="O5409" s="57"/>
    </row>
    <row r="5410" spans="1:15">
      <c r="A5410" s="57"/>
      <c r="B5410" s="653">
        <v>48414</v>
      </c>
      <c r="C5410" s="654">
        <f t="shared" si="83"/>
        <v>10530332566</v>
      </c>
      <c r="D5410" s="57"/>
      <c r="E5410" s="57"/>
      <c r="F5410" s="657">
        <v>991642454</v>
      </c>
      <c r="G5410" s="672">
        <v>755567305</v>
      </c>
      <c r="H5410" s="646">
        <v>46480</v>
      </c>
      <c r="I5410" s="646"/>
      <c r="K5410" s="57"/>
      <c r="L5410" s="57"/>
      <c r="M5410" s="638"/>
      <c r="N5410" s="638"/>
      <c r="O5410" s="57"/>
    </row>
    <row r="5411" spans="1:15">
      <c r="A5411" s="57"/>
      <c r="B5411" s="653">
        <v>48415</v>
      </c>
      <c r="C5411" s="654">
        <f t="shared" si="83"/>
        <v>9656299125</v>
      </c>
      <c r="D5411" s="57"/>
      <c r="E5411" s="57"/>
      <c r="F5411" s="657">
        <v>117609013</v>
      </c>
      <c r="G5411" s="672">
        <v>755604806</v>
      </c>
      <c r="H5411" s="646">
        <v>44737</v>
      </c>
      <c r="I5411" s="646"/>
      <c r="K5411" s="57"/>
      <c r="L5411" s="57"/>
      <c r="M5411" s="638"/>
      <c r="N5411" s="638"/>
      <c r="O5411" s="57"/>
    </row>
    <row r="5412" spans="1:15">
      <c r="A5412" s="57"/>
      <c r="B5412" s="653">
        <v>48416</v>
      </c>
      <c r="C5412" s="654">
        <f t="shared" si="83"/>
        <v>9662402574</v>
      </c>
      <c r="D5412" s="57"/>
      <c r="E5412" s="57"/>
      <c r="F5412" s="657">
        <v>123712462</v>
      </c>
      <c r="G5412" s="672">
        <v>755794141</v>
      </c>
      <c r="H5412" s="646">
        <v>44299</v>
      </c>
      <c r="I5412" s="646"/>
      <c r="K5412" s="57"/>
      <c r="L5412" s="57"/>
      <c r="M5412" s="638"/>
      <c r="N5412" s="638"/>
      <c r="O5412" s="57"/>
    </row>
    <row r="5413" spans="1:15">
      <c r="A5413" s="57"/>
      <c r="B5413" s="653">
        <v>48417</v>
      </c>
      <c r="C5413" s="654">
        <f t="shared" si="83"/>
        <v>10533084239</v>
      </c>
      <c r="D5413" s="57"/>
      <c r="E5413" s="57"/>
      <c r="F5413" s="657">
        <v>994394127</v>
      </c>
      <c r="G5413" s="672">
        <v>755868976</v>
      </c>
      <c r="H5413" s="646">
        <v>47035</v>
      </c>
      <c r="I5413" s="646"/>
      <c r="K5413" s="57"/>
      <c r="L5413" s="57"/>
      <c r="M5413" s="638"/>
      <c r="N5413" s="638"/>
      <c r="O5413" s="57"/>
    </row>
    <row r="5414" spans="1:15">
      <c r="A5414" s="57"/>
      <c r="B5414" s="653">
        <v>48418</v>
      </c>
      <c r="C5414" s="654">
        <f t="shared" si="83"/>
        <v>10176005395</v>
      </c>
      <c r="D5414" s="57"/>
      <c r="E5414" s="57"/>
      <c r="F5414" s="657">
        <v>637315283</v>
      </c>
      <c r="G5414" s="672">
        <v>755917421</v>
      </c>
      <c r="H5414" s="646">
        <v>46290</v>
      </c>
      <c r="I5414" s="646"/>
      <c r="K5414" s="57"/>
      <c r="L5414" s="57"/>
      <c r="M5414" s="638"/>
      <c r="N5414" s="638"/>
      <c r="O5414" s="57"/>
    </row>
    <row r="5415" spans="1:15">
      <c r="A5415" s="57"/>
      <c r="B5415" s="653">
        <v>48419</v>
      </c>
      <c r="C5415" s="654">
        <f t="shared" si="83"/>
        <v>10476612519</v>
      </c>
      <c r="D5415" s="57"/>
      <c r="E5415" s="57"/>
      <c r="F5415" s="657">
        <v>937922407</v>
      </c>
      <c r="G5415" s="672">
        <v>756074255</v>
      </c>
      <c r="H5415" s="646">
        <v>45812</v>
      </c>
      <c r="I5415" s="646"/>
      <c r="K5415" s="57"/>
      <c r="L5415" s="57"/>
      <c r="M5415" s="638"/>
      <c r="N5415" s="638"/>
      <c r="O5415" s="57"/>
    </row>
    <row r="5416" spans="1:15">
      <c r="A5416" s="57"/>
      <c r="B5416" s="653">
        <v>48420</v>
      </c>
      <c r="C5416" s="654">
        <f t="shared" si="83"/>
        <v>10011783510</v>
      </c>
      <c r="D5416" s="57"/>
      <c r="E5416" s="57"/>
      <c r="F5416" s="657">
        <v>473093398</v>
      </c>
      <c r="G5416" s="672">
        <v>756202577</v>
      </c>
      <c r="H5416" s="646">
        <v>46427</v>
      </c>
      <c r="I5416" s="646"/>
      <c r="K5416" s="57"/>
      <c r="L5416" s="57"/>
      <c r="M5416" s="638"/>
      <c r="N5416" s="638"/>
      <c r="O5416" s="57"/>
    </row>
    <row r="5417" spans="1:15">
      <c r="A5417" s="57"/>
      <c r="B5417" s="653">
        <v>48421</v>
      </c>
      <c r="C5417" s="654">
        <f t="shared" si="83"/>
        <v>10141383910</v>
      </c>
      <c r="D5417" s="57"/>
      <c r="E5417" s="57"/>
      <c r="F5417" s="657">
        <v>602693798</v>
      </c>
      <c r="G5417" s="672">
        <v>756515863</v>
      </c>
      <c r="H5417" s="646">
        <v>50349</v>
      </c>
      <c r="I5417" s="646"/>
      <c r="K5417" s="57"/>
      <c r="L5417" s="57"/>
      <c r="M5417" s="638"/>
      <c r="N5417" s="638"/>
      <c r="O5417" s="57"/>
    </row>
    <row r="5418" spans="1:15">
      <c r="A5418" s="57"/>
      <c r="B5418" s="653">
        <v>48422</v>
      </c>
      <c r="C5418" s="654">
        <f t="shared" si="83"/>
        <v>10046367510</v>
      </c>
      <c r="D5418" s="57"/>
      <c r="E5418" s="57"/>
      <c r="F5418" s="657">
        <v>507677398</v>
      </c>
      <c r="G5418" s="672">
        <v>756625350</v>
      </c>
      <c r="H5418" s="646">
        <v>45122</v>
      </c>
      <c r="I5418" s="646"/>
      <c r="K5418" s="57"/>
      <c r="L5418" s="57"/>
      <c r="M5418" s="638"/>
      <c r="N5418" s="638"/>
      <c r="O5418" s="57"/>
    </row>
    <row r="5419" spans="1:15">
      <c r="A5419" s="57"/>
      <c r="B5419" s="653">
        <v>48423</v>
      </c>
      <c r="C5419" s="654">
        <f t="shared" si="83"/>
        <v>10208075646</v>
      </c>
      <c r="D5419" s="57"/>
      <c r="E5419" s="57"/>
      <c r="F5419" s="657">
        <v>669385534</v>
      </c>
      <c r="G5419" s="672">
        <v>756853972</v>
      </c>
      <c r="H5419" s="646">
        <v>45824</v>
      </c>
      <c r="I5419" s="646"/>
      <c r="K5419" s="57"/>
      <c r="L5419" s="57"/>
      <c r="M5419" s="638"/>
      <c r="N5419" s="638"/>
      <c r="O5419" s="57"/>
    </row>
    <row r="5420" spans="1:15">
      <c r="A5420" s="57"/>
      <c r="B5420" s="653">
        <v>48424</v>
      </c>
      <c r="C5420" s="654">
        <f t="shared" si="83"/>
        <v>10283170374</v>
      </c>
      <c r="D5420" s="57"/>
      <c r="E5420" s="57"/>
      <c r="F5420" s="657">
        <v>744480262</v>
      </c>
      <c r="G5420" s="672">
        <v>756857147</v>
      </c>
      <c r="H5420" s="646">
        <v>43135</v>
      </c>
      <c r="I5420" s="646"/>
      <c r="K5420" s="57"/>
      <c r="L5420" s="57"/>
      <c r="M5420" s="638"/>
      <c r="N5420" s="638"/>
      <c r="O5420" s="57"/>
    </row>
    <row r="5421" spans="1:15">
      <c r="A5421" s="57"/>
      <c r="B5421" s="653">
        <v>48425</v>
      </c>
      <c r="C5421" s="654">
        <f t="shared" si="83"/>
        <v>9740458219</v>
      </c>
      <c r="D5421" s="57"/>
      <c r="E5421" s="57"/>
      <c r="F5421" s="657">
        <v>201768107</v>
      </c>
      <c r="G5421" s="672">
        <v>757151697</v>
      </c>
      <c r="H5421" s="646">
        <v>48155</v>
      </c>
      <c r="I5421" s="646"/>
      <c r="K5421" s="57"/>
      <c r="L5421" s="57"/>
      <c r="M5421" s="638"/>
      <c r="N5421" s="638"/>
      <c r="O5421" s="57"/>
    </row>
    <row r="5422" spans="1:15">
      <c r="A5422" s="57"/>
      <c r="B5422" s="653">
        <v>48426</v>
      </c>
      <c r="C5422" s="654">
        <f t="shared" si="83"/>
        <v>10100092063</v>
      </c>
      <c r="D5422" s="57"/>
      <c r="E5422" s="57"/>
      <c r="F5422" s="657">
        <v>561401951</v>
      </c>
      <c r="G5422" s="672">
        <v>757275428</v>
      </c>
      <c r="H5422" s="646">
        <v>45861</v>
      </c>
      <c r="I5422" s="646"/>
      <c r="K5422" s="57"/>
      <c r="L5422" s="57"/>
      <c r="M5422" s="638"/>
      <c r="N5422" s="638"/>
      <c r="O5422" s="57"/>
    </row>
    <row r="5423" spans="1:15">
      <c r="A5423" s="57"/>
      <c r="B5423" s="653">
        <v>48427</v>
      </c>
      <c r="C5423" s="654">
        <f t="shared" si="83"/>
        <v>10246415331</v>
      </c>
      <c r="D5423" s="57"/>
      <c r="E5423" s="57"/>
      <c r="F5423" s="657">
        <v>707725219</v>
      </c>
      <c r="G5423" s="672">
        <v>757319891</v>
      </c>
      <c r="H5423" s="646">
        <v>43515</v>
      </c>
      <c r="I5423" s="646"/>
      <c r="K5423" s="57"/>
      <c r="L5423" s="57"/>
      <c r="M5423" s="638"/>
      <c r="N5423" s="638"/>
      <c r="O5423" s="57"/>
    </row>
    <row r="5424" spans="1:15">
      <c r="A5424" s="57"/>
      <c r="B5424" s="653">
        <v>48428</v>
      </c>
      <c r="C5424" s="654">
        <f t="shared" si="83"/>
        <v>9845402334</v>
      </c>
      <c r="D5424" s="57"/>
      <c r="E5424" s="57"/>
      <c r="F5424" s="657">
        <v>306712222</v>
      </c>
      <c r="G5424" s="672">
        <v>757387909</v>
      </c>
      <c r="H5424" s="646">
        <v>47206</v>
      </c>
      <c r="I5424" s="646"/>
      <c r="K5424" s="57"/>
      <c r="L5424" s="57"/>
      <c r="M5424" s="638"/>
      <c r="N5424" s="638"/>
      <c r="O5424" s="57"/>
    </row>
    <row r="5425" spans="1:15">
      <c r="A5425" s="57"/>
      <c r="B5425" s="653">
        <v>48429</v>
      </c>
      <c r="C5425" s="654">
        <f t="shared" si="83"/>
        <v>10240196496</v>
      </c>
      <c r="D5425" s="57"/>
      <c r="E5425" s="57"/>
      <c r="F5425" s="657">
        <v>701506384</v>
      </c>
      <c r="G5425" s="672">
        <v>757459944</v>
      </c>
      <c r="H5425" s="646">
        <v>48008</v>
      </c>
      <c r="I5425" s="646"/>
      <c r="K5425" s="57"/>
      <c r="L5425" s="57"/>
      <c r="M5425" s="638"/>
      <c r="N5425" s="638"/>
      <c r="O5425" s="57"/>
    </row>
    <row r="5426" spans="1:15">
      <c r="A5426" s="57"/>
      <c r="B5426" s="653">
        <v>48430</v>
      </c>
      <c r="C5426" s="654">
        <f t="shared" si="83"/>
        <v>9671438455</v>
      </c>
      <c r="D5426" s="57"/>
      <c r="E5426" s="57"/>
      <c r="F5426" s="657">
        <v>132748343</v>
      </c>
      <c r="G5426" s="672">
        <v>757677768</v>
      </c>
      <c r="H5426" s="646">
        <v>43963</v>
      </c>
      <c r="I5426" s="646"/>
      <c r="K5426" s="57"/>
      <c r="L5426" s="57"/>
      <c r="M5426" s="638"/>
      <c r="N5426" s="638"/>
      <c r="O5426" s="57"/>
    </row>
    <row r="5427" spans="1:15">
      <c r="A5427" s="57"/>
      <c r="B5427" s="653">
        <v>48431</v>
      </c>
      <c r="C5427" s="654">
        <f t="shared" si="83"/>
        <v>10117168115</v>
      </c>
      <c r="D5427" s="57"/>
      <c r="E5427" s="57"/>
      <c r="F5427" s="657">
        <v>578478003</v>
      </c>
      <c r="G5427" s="672">
        <v>757733839</v>
      </c>
      <c r="H5427" s="646">
        <v>47251</v>
      </c>
      <c r="I5427" s="646"/>
      <c r="K5427" s="57"/>
      <c r="L5427" s="57"/>
      <c r="M5427" s="638"/>
      <c r="N5427" s="638"/>
      <c r="O5427" s="57"/>
    </row>
    <row r="5428" spans="1:15">
      <c r="A5428" s="57"/>
      <c r="B5428" s="653">
        <v>48432</v>
      </c>
      <c r="C5428" s="654">
        <f t="shared" si="83"/>
        <v>10131515636</v>
      </c>
      <c r="D5428" s="57"/>
      <c r="E5428" s="57"/>
      <c r="F5428" s="657">
        <v>592825524</v>
      </c>
      <c r="G5428" s="672">
        <v>757762007</v>
      </c>
      <c r="H5428" s="646">
        <v>47786</v>
      </c>
      <c r="I5428" s="646"/>
      <c r="K5428" s="57"/>
      <c r="L5428" s="57"/>
      <c r="M5428" s="638"/>
      <c r="N5428" s="638"/>
      <c r="O5428" s="57"/>
    </row>
    <row r="5429" spans="1:15">
      <c r="A5429" s="57"/>
      <c r="B5429" s="653">
        <v>48433</v>
      </c>
      <c r="C5429" s="654">
        <f t="shared" si="83"/>
        <v>9889351289</v>
      </c>
      <c r="D5429" s="57"/>
      <c r="E5429" s="57"/>
      <c r="F5429" s="657">
        <v>350661177</v>
      </c>
      <c r="G5429" s="672">
        <v>758328393</v>
      </c>
      <c r="H5429" s="646">
        <v>43466</v>
      </c>
      <c r="I5429" s="646"/>
      <c r="K5429" s="57"/>
      <c r="L5429" s="57"/>
      <c r="M5429" s="638"/>
      <c r="N5429" s="638"/>
      <c r="O5429" s="57"/>
    </row>
    <row r="5430" spans="1:15">
      <c r="A5430" s="57"/>
      <c r="B5430" s="653">
        <v>48434</v>
      </c>
      <c r="C5430" s="654">
        <f t="shared" si="83"/>
        <v>9850916264</v>
      </c>
      <c r="D5430" s="57"/>
      <c r="E5430" s="57"/>
      <c r="F5430" s="657">
        <v>312226152</v>
      </c>
      <c r="G5430" s="672">
        <v>758547541</v>
      </c>
      <c r="H5430" s="646">
        <v>45185</v>
      </c>
      <c r="I5430" s="646"/>
      <c r="K5430" s="57"/>
      <c r="L5430" s="57"/>
      <c r="M5430" s="638"/>
      <c r="N5430" s="638"/>
      <c r="O5430" s="57"/>
    </row>
    <row r="5431" spans="1:15">
      <c r="A5431" s="57"/>
      <c r="B5431" s="653">
        <v>48435</v>
      </c>
      <c r="C5431" s="654">
        <f t="shared" si="83"/>
        <v>10252779492</v>
      </c>
      <c r="D5431" s="57"/>
      <c r="E5431" s="57"/>
      <c r="F5431" s="657">
        <v>714089380</v>
      </c>
      <c r="G5431" s="672">
        <v>758570631</v>
      </c>
      <c r="H5431" s="646">
        <v>45232</v>
      </c>
      <c r="I5431" s="646"/>
      <c r="K5431" s="57"/>
      <c r="L5431" s="57"/>
      <c r="M5431" s="638"/>
      <c r="N5431" s="638"/>
      <c r="O5431" s="57"/>
    </row>
    <row r="5432" spans="1:15">
      <c r="A5432" s="57"/>
      <c r="B5432" s="653">
        <v>48436</v>
      </c>
      <c r="C5432" s="654">
        <f t="shared" si="83"/>
        <v>10327470044</v>
      </c>
      <c r="D5432" s="57"/>
      <c r="E5432" s="57"/>
      <c r="F5432" s="657">
        <v>788779932</v>
      </c>
      <c r="G5432" s="672">
        <v>758593852</v>
      </c>
      <c r="H5432" s="646">
        <v>45637</v>
      </c>
      <c r="I5432" s="646"/>
      <c r="K5432" s="57"/>
      <c r="L5432" s="57"/>
      <c r="M5432" s="638"/>
      <c r="N5432" s="638"/>
      <c r="O5432" s="57"/>
    </row>
    <row r="5433" spans="1:15">
      <c r="A5433" s="57"/>
      <c r="B5433" s="653">
        <v>48437</v>
      </c>
      <c r="C5433" s="654">
        <f t="shared" si="83"/>
        <v>9968583225</v>
      </c>
      <c r="D5433" s="57"/>
      <c r="E5433" s="57"/>
      <c r="F5433" s="657">
        <v>429893113</v>
      </c>
      <c r="G5433" s="672">
        <v>758849831</v>
      </c>
      <c r="H5433" s="646">
        <v>48100</v>
      </c>
      <c r="I5433" s="646"/>
      <c r="K5433" s="57"/>
      <c r="L5433" s="57"/>
      <c r="M5433" s="638"/>
      <c r="N5433" s="638"/>
      <c r="O5433" s="57"/>
    </row>
    <row r="5434" spans="1:15">
      <c r="A5434" s="57"/>
      <c r="B5434" s="653">
        <v>48438</v>
      </c>
      <c r="C5434" s="654">
        <f t="shared" si="83"/>
        <v>10201496292</v>
      </c>
      <c r="D5434" s="57"/>
      <c r="E5434" s="57"/>
      <c r="F5434" s="657">
        <v>662806180</v>
      </c>
      <c r="G5434" s="672">
        <v>759017175</v>
      </c>
      <c r="H5434" s="646">
        <v>49021</v>
      </c>
      <c r="I5434" s="646"/>
      <c r="K5434" s="57"/>
      <c r="L5434" s="57"/>
      <c r="M5434" s="638"/>
      <c r="N5434" s="638"/>
      <c r="O5434" s="57"/>
    </row>
    <row r="5435" spans="1:15">
      <c r="A5435" s="57"/>
      <c r="B5435" s="653">
        <v>48439</v>
      </c>
      <c r="C5435" s="654">
        <f t="shared" si="83"/>
        <v>10311464304</v>
      </c>
      <c r="D5435" s="57"/>
      <c r="E5435" s="57"/>
      <c r="F5435" s="657">
        <v>772774192</v>
      </c>
      <c r="G5435" s="672">
        <v>759035892</v>
      </c>
      <c r="H5435" s="646">
        <v>43224</v>
      </c>
      <c r="I5435" s="646"/>
      <c r="K5435" s="57"/>
      <c r="L5435" s="57"/>
      <c r="M5435" s="638"/>
      <c r="N5435" s="638"/>
      <c r="O5435" s="57"/>
    </row>
    <row r="5436" spans="1:15">
      <c r="A5436" s="57"/>
      <c r="B5436" s="653">
        <v>48440</v>
      </c>
      <c r="C5436" s="654">
        <f t="shared" si="83"/>
        <v>10306231483</v>
      </c>
      <c r="D5436" s="57"/>
      <c r="E5436" s="57"/>
      <c r="F5436" s="657">
        <v>767541371</v>
      </c>
      <c r="G5436" s="672">
        <v>759047873</v>
      </c>
      <c r="H5436" s="646">
        <v>46814</v>
      </c>
      <c r="I5436" s="646"/>
      <c r="K5436" s="57"/>
      <c r="L5436" s="57"/>
      <c r="M5436" s="638"/>
      <c r="N5436" s="638"/>
      <c r="O5436" s="57"/>
    </row>
    <row r="5437" spans="1:15">
      <c r="A5437" s="57"/>
      <c r="B5437" s="653">
        <v>48441</v>
      </c>
      <c r="C5437" s="654">
        <f t="shared" si="83"/>
        <v>10525739355</v>
      </c>
      <c r="D5437" s="57"/>
      <c r="E5437" s="57"/>
      <c r="F5437" s="657">
        <v>987049243</v>
      </c>
      <c r="G5437" s="672">
        <v>759129571</v>
      </c>
      <c r="H5437" s="646">
        <v>49750</v>
      </c>
      <c r="I5437" s="646"/>
      <c r="K5437" s="57"/>
      <c r="L5437" s="57"/>
      <c r="M5437" s="638"/>
      <c r="N5437" s="638"/>
      <c r="O5437" s="57"/>
    </row>
    <row r="5438" spans="1:15">
      <c r="A5438" s="57"/>
      <c r="B5438" s="653">
        <v>48442</v>
      </c>
      <c r="C5438" s="654">
        <f t="shared" si="83"/>
        <v>10283151259</v>
      </c>
      <c r="D5438" s="57"/>
      <c r="E5438" s="57"/>
      <c r="F5438" s="657">
        <v>744461147</v>
      </c>
      <c r="G5438" s="672">
        <v>759196856</v>
      </c>
      <c r="H5438" s="646">
        <v>45928</v>
      </c>
      <c r="I5438" s="646"/>
      <c r="K5438" s="57"/>
      <c r="L5438" s="57"/>
      <c r="M5438" s="638"/>
      <c r="N5438" s="638"/>
      <c r="O5438" s="57"/>
    </row>
    <row r="5439" spans="1:15">
      <c r="A5439" s="57"/>
      <c r="B5439" s="653">
        <v>48443</v>
      </c>
      <c r="C5439" s="654">
        <f t="shared" si="83"/>
        <v>9954220052</v>
      </c>
      <c r="D5439" s="57"/>
      <c r="E5439" s="57"/>
      <c r="F5439" s="657">
        <v>415529940</v>
      </c>
      <c r="G5439" s="672">
        <v>759311646</v>
      </c>
      <c r="H5439" s="646">
        <v>47066</v>
      </c>
      <c r="I5439" s="646"/>
      <c r="K5439" s="57"/>
      <c r="L5439" s="57"/>
      <c r="M5439" s="638"/>
      <c r="N5439" s="638"/>
      <c r="O5439" s="57"/>
    </row>
    <row r="5440" spans="1:15">
      <c r="A5440" s="57"/>
      <c r="B5440" s="653">
        <v>48444</v>
      </c>
      <c r="C5440" s="654">
        <f t="shared" si="83"/>
        <v>9900467214</v>
      </c>
      <c r="D5440" s="57"/>
      <c r="E5440" s="57"/>
      <c r="F5440" s="657">
        <v>361777102</v>
      </c>
      <c r="G5440" s="672">
        <v>759480412</v>
      </c>
      <c r="H5440" s="646">
        <v>47048</v>
      </c>
      <c r="I5440" s="646"/>
      <c r="K5440" s="57"/>
      <c r="L5440" s="57"/>
      <c r="M5440" s="638"/>
      <c r="N5440" s="638"/>
      <c r="O5440" s="57"/>
    </row>
    <row r="5441" spans="1:15">
      <c r="A5441" s="57"/>
      <c r="B5441" s="653">
        <v>48445</v>
      </c>
      <c r="C5441" s="654">
        <f t="shared" si="83"/>
        <v>10178939161</v>
      </c>
      <c r="D5441" s="57"/>
      <c r="E5441" s="57"/>
      <c r="F5441" s="657">
        <v>640249049</v>
      </c>
      <c r="G5441" s="672">
        <v>759654233</v>
      </c>
      <c r="H5441" s="646">
        <v>44090</v>
      </c>
      <c r="I5441" s="646"/>
      <c r="K5441" s="57"/>
      <c r="L5441" s="57"/>
      <c r="M5441" s="638"/>
      <c r="N5441" s="638"/>
      <c r="O5441" s="57"/>
    </row>
    <row r="5442" spans="1:15">
      <c r="A5442" s="57"/>
      <c r="B5442" s="653">
        <v>48446</v>
      </c>
      <c r="C5442" s="654">
        <f t="shared" si="83"/>
        <v>9725810759</v>
      </c>
      <c r="D5442" s="57"/>
      <c r="E5442" s="57"/>
      <c r="F5442" s="657">
        <v>187120647</v>
      </c>
      <c r="G5442" s="672">
        <v>760187473</v>
      </c>
      <c r="H5442" s="646">
        <v>45308</v>
      </c>
      <c r="I5442" s="646"/>
      <c r="K5442" s="57"/>
      <c r="L5442" s="57"/>
      <c r="M5442" s="638"/>
      <c r="N5442" s="638"/>
      <c r="O5442" s="57"/>
    </row>
    <row r="5443" spans="1:15">
      <c r="A5443" s="57"/>
      <c r="B5443" s="653">
        <v>48447</v>
      </c>
      <c r="C5443" s="654">
        <f t="shared" si="83"/>
        <v>10444050331</v>
      </c>
      <c r="D5443" s="57"/>
      <c r="E5443" s="57"/>
      <c r="F5443" s="657">
        <v>905360219</v>
      </c>
      <c r="G5443" s="672">
        <v>760216488</v>
      </c>
      <c r="H5443" s="646">
        <v>43154</v>
      </c>
      <c r="I5443" s="646"/>
      <c r="K5443" s="57"/>
      <c r="L5443" s="57"/>
      <c r="M5443" s="638"/>
      <c r="N5443" s="638"/>
      <c r="O5443" s="57"/>
    </row>
    <row r="5444" spans="1:15">
      <c r="A5444" s="57"/>
      <c r="B5444" s="653">
        <v>48448</v>
      </c>
      <c r="C5444" s="654">
        <f t="shared" si="83"/>
        <v>10509928292</v>
      </c>
      <c r="D5444" s="57"/>
      <c r="E5444" s="57"/>
      <c r="F5444" s="657">
        <v>971238180</v>
      </c>
      <c r="G5444" s="672">
        <v>760267300</v>
      </c>
      <c r="H5444" s="646">
        <v>50330</v>
      </c>
      <c r="I5444" s="646"/>
      <c r="K5444" s="57"/>
      <c r="L5444" s="57"/>
      <c r="M5444" s="638"/>
      <c r="N5444" s="638"/>
      <c r="O5444" s="57"/>
    </row>
    <row r="5445" spans="1:15">
      <c r="A5445" s="57"/>
      <c r="B5445" s="653">
        <v>48449</v>
      </c>
      <c r="C5445" s="654">
        <f t="shared" si="83"/>
        <v>9939909950</v>
      </c>
      <c r="D5445" s="57"/>
      <c r="E5445" s="57"/>
      <c r="F5445" s="657">
        <v>401219838</v>
      </c>
      <c r="G5445" s="672">
        <v>760502359</v>
      </c>
      <c r="H5445" s="646">
        <v>49099</v>
      </c>
      <c r="I5445" s="646"/>
      <c r="K5445" s="57"/>
      <c r="L5445" s="57"/>
      <c r="M5445" s="638"/>
      <c r="N5445" s="638"/>
      <c r="O5445" s="57"/>
    </row>
    <row r="5446" spans="1:15">
      <c r="A5446" s="57"/>
      <c r="B5446" s="653">
        <v>48450</v>
      </c>
      <c r="C5446" s="654">
        <f t="shared" si="83"/>
        <v>9834251144</v>
      </c>
      <c r="D5446" s="57"/>
      <c r="E5446" s="57"/>
      <c r="F5446" s="657">
        <v>295561032</v>
      </c>
      <c r="G5446" s="672">
        <v>760586316</v>
      </c>
      <c r="H5446" s="646">
        <v>47588</v>
      </c>
      <c r="I5446" s="646"/>
      <c r="K5446" s="57"/>
      <c r="L5446" s="57"/>
      <c r="M5446" s="638"/>
      <c r="N5446" s="638"/>
      <c r="O5446" s="57"/>
    </row>
    <row r="5447" spans="1:15">
      <c r="A5447" s="57"/>
      <c r="B5447" s="653">
        <v>48451</v>
      </c>
      <c r="C5447" s="654">
        <f t="shared" si="83"/>
        <v>10113210071</v>
      </c>
      <c r="D5447" s="57"/>
      <c r="E5447" s="57"/>
      <c r="F5447" s="657">
        <v>574519959</v>
      </c>
      <c r="G5447" s="672">
        <v>760812892</v>
      </c>
      <c r="H5447" s="646">
        <v>49983</v>
      </c>
      <c r="I5447" s="646"/>
      <c r="K5447" s="57"/>
      <c r="L5447" s="57"/>
      <c r="M5447" s="638"/>
      <c r="N5447" s="638"/>
      <c r="O5447" s="57"/>
    </row>
    <row r="5448" spans="1:15">
      <c r="A5448" s="57"/>
      <c r="B5448" s="653">
        <v>48452</v>
      </c>
      <c r="C5448" s="654">
        <f t="shared" si="83"/>
        <v>9944576421</v>
      </c>
      <c r="D5448" s="57"/>
      <c r="E5448" s="57"/>
      <c r="F5448" s="657">
        <v>405886309</v>
      </c>
      <c r="G5448" s="672">
        <v>760903281</v>
      </c>
      <c r="H5448" s="646">
        <v>50384</v>
      </c>
      <c r="I5448" s="646"/>
      <c r="K5448" s="57"/>
      <c r="L5448" s="57"/>
      <c r="M5448" s="638"/>
      <c r="N5448" s="638"/>
      <c r="O5448" s="57"/>
    </row>
    <row r="5449" spans="1:15">
      <c r="A5449" s="57"/>
      <c r="B5449" s="653">
        <v>48453</v>
      </c>
      <c r="C5449" s="654">
        <f t="shared" si="83"/>
        <v>9977645496</v>
      </c>
      <c r="D5449" s="57"/>
      <c r="E5449" s="57"/>
      <c r="F5449" s="657">
        <v>438955384</v>
      </c>
      <c r="G5449" s="672">
        <v>761075273</v>
      </c>
      <c r="H5449" s="646">
        <v>48751</v>
      </c>
      <c r="I5449" s="646"/>
      <c r="K5449" s="57"/>
      <c r="L5449" s="57"/>
      <c r="M5449" s="638"/>
      <c r="N5449" s="638"/>
      <c r="O5449" s="57"/>
    </row>
    <row r="5450" spans="1:15">
      <c r="A5450" s="57"/>
      <c r="B5450" s="653">
        <v>48454</v>
      </c>
      <c r="C5450" s="654">
        <f t="shared" si="83"/>
        <v>10251861755</v>
      </c>
      <c r="D5450" s="57"/>
      <c r="E5450" s="57"/>
      <c r="F5450" s="657">
        <v>713171643</v>
      </c>
      <c r="G5450" s="672">
        <v>761106770</v>
      </c>
      <c r="H5450" s="646">
        <v>43314</v>
      </c>
      <c r="I5450" s="646"/>
      <c r="K5450" s="57"/>
      <c r="L5450" s="57"/>
      <c r="M5450" s="638"/>
      <c r="N5450" s="638"/>
      <c r="O5450" s="57"/>
    </row>
    <row r="5451" spans="1:15">
      <c r="A5451" s="57"/>
      <c r="B5451" s="653">
        <v>48455</v>
      </c>
      <c r="C5451" s="654">
        <f t="shared" si="83"/>
        <v>10342593615</v>
      </c>
      <c r="D5451" s="57"/>
      <c r="E5451" s="57"/>
      <c r="F5451" s="657">
        <v>803903503</v>
      </c>
      <c r="G5451" s="672">
        <v>761137976</v>
      </c>
      <c r="H5451" s="646">
        <v>46074</v>
      </c>
      <c r="I5451" s="646"/>
      <c r="K5451" s="57"/>
      <c r="L5451" s="57"/>
      <c r="M5451" s="638"/>
      <c r="N5451" s="638"/>
      <c r="O5451" s="57"/>
    </row>
    <row r="5452" spans="1:15">
      <c r="A5452" s="57"/>
      <c r="B5452" s="653">
        <v>48456</v>
      </c>
      <c r="C5452" s="654">
        <f t="shared" si="83"/>
        <v>9679917247</v>
      </c>
      <c r="D5452" s="57"/>
      <c r="E5452" s="57"/>
      <c r="F5452" s="657">
        <v>141227135</v>
      </c>
      <c r="G5452" s="672">
        <v>761175485</v>
      </c>
      <c r="H5452" s="646">
        <v>43032</v>
      </c>
      <c r="I5452" s="646"/>
      <c r="K5452" s="57"/>
      <c r="L5452" s="57"/>
      <c r="M5452" s="638"/>
      <c r="N5452" s="638"/>
      <c r="O5452" s="57"/>
    </row>
    <row r="5453" spans="1:15">
      <c r="A5453" s="57"/>
      <c r="B5453" s="653">
        <v>48457</v>
      </c>
      <c r="C5453" s="654">
        <f t="shared" si="83"/>
        <v>10424554631</v>
      </c>
      <c r="D5453" s="57"/>
      <c r="E5453" s="57"/>
      <c r="F5453" s="657">
        <v>885864519</v>
      </c>
      <c r="G5453" s="672">
        <v>761331742</v>
      </c>
      <c r="H5453" s="646">
        <v>47256</v>
      </c>
      <c r="I5453" s="646"/>
      <c r="K5453" s="57"/>
      <c r="L5453" s="57"/>
      <c r="M5453" s="638"/>
      <c r="N5453" s="638"/>
      <c r="O5453" s="57"/>
    </row>
    <row r="5454" spans="1:15">
      <c r="A5454" s="57"/>
      <c r="B5454" s="653">
        <v>48458</v>
      </c>
      <c r="C5454" s="654">
        <f t="shared" si="83"/>
        <v>10378155803</v>
      </c>
      <c r="D5454" s="57"/>
      <c r="E5454" s="57"/>
      <c r="F5454" s="657">
        <v>839465691</v>
      </c>
      <c r="G5454" s="672">
        <v>761398337</v>
      </c>
      <c r="H5454" s="646">
        <v>44215</v>
      </c>
      <c r="I5454" s="646"/>
      <c r="K5454" s="57"/>
      <c r="L5454" s="57"/>
      <c r="M5454" s="638"/>
      <c r="N5454" s="638"/>
      <c r="O5454" s="57"/>
    </row>
    <row r="5455" spans="1:15">
      <c r="A5455" s="57"/>
      <c r="B5455" s="653">
        <v>48459</v>
      </c>
      <c r="C5455" s="654">
        <f t="shared" si="83"/>
        <v>9689263037</v>
      </c>
      <c r="D5455" s="57"/>
      <c r="E5455" s="57"/>
      <c r="F5455" s="657">
        <v>150572925</v>
      </c>
      <c r="G5455" s="672">
        <v>761715115</v>
      </c>
      <c r="H5455" s="646">
        <v>45696</v>
      </c>
      <c r="I5455" s="646"/>
      <c r="K5455" s="57"/>
      <c r="L5455" s="57"/>
      <c r="M5455" s="638"/>
      <c r="N5455" s="638"/>
      <c r="O5455" s="57"/>
    </row>
    <row r="5456" spans="1:15">
      <c r="A5456" s="57"/>
      <c r="B5456" s="653">
        <v>48460</v>
      </c>
      <c r="C5456" s="654">
        <f t="shared" si="83"/>
        <v>9922545902</v>
      </c>
      <c r="D5456" s="57"/>
      <c r="E5456" s="57"/>
      <c r="F5456" s="657">
        <v>383855790</v>
      </c>
      <c r="G5456" s="672">
        <v>761777797</v>
      </c>
      <c r="H5456" s="646">
        <v>44048</v>
      </c>
      <c r="I5456" s="646"/>
      <c r="K5456" s="57"/>
      <c r="L5456" s="57"/>
      <c r="M5456" s="638"/>
      <c r="N5456" s="638"/>
      <c r="O5456" s="57"/>
    </row>
    <row r="5457" spans="1:15">
      <c r="A5457" s="57"/>
      <c r="B5457" s="653">
        <v>48461</v>
      </c>
      <c r="C5457" s="654">
        <f t="shared" si="83"/>
        <v>9993688875</v>
      </c>
      <c r="D5457" s="57"/>
      <c r="E5457" s="57"/>
      <c r="F5457" s="657">
        <v>454998763</v>
      </c>
      <c r="G5457" s="672">
        <v>761849448</v>
      </c>
      <c r="H5457" s="646">
        <v>47202</v>
      </c>
      <c r="I5457" s="646"/>
      <c r="K5457" s="57"/>
      <c r="L5457" s="57"/>
      <c r="M5457" s="638"/>
      <c r="N5457" s="638"/>
      <c r="O5457" s="57"/>
    </row>
    <row r="5458" spans="1:15">
      <c r="A5458" s="57"/>
      <c r="B5458" s="653">
        <v>48462</v>
      </c>
      <c r="C5458" s="654">
        <f t="shared" si="83"/>
        <v>10201904441</v>
      </c>
      <c r="D5458" s="57"/>
      <c r="E5458" s="57"/>
      <c r="F5458" s="657">
        <v>663214329</v>
      </c>
      <c r="G5458" s="672">
        <v>761987318</v>
      </c>
      <c r="H5458" s="646">
        <v>48014</v>
      </c>
      <c r="I5458" s="646"/>
      <c r="K5458" s="57"/>
      <c r="L5458" s="57"/>
      <c r="M5458" s="638"/>
      <c r="N5458" s="638"/>
      <c r="O5458" s="57"/>
    </row>
    <row r="5459" spans="1:15">
      <c r="A5459" s="57"/>
      <c r="B5459" s="653">
        <v>48463</v>
      </c>
      <c r="C5459" s="654">
        <f t="shared" si="83"/>
        <v>10369126175</v>
      </c>
      <c r="D5459" s="57"/>
      <c r="E5459" s="57"/>
      <c r="F5459" s="657">
        <v>830436063</v>
      </c>
      <c r="G5459" s="672">
        <v>762028867</v>
      </c>
      <c r="H5459" s="646">
        <v>43985</v>
      </c>
      <c r="I5459" s="646"/>
      <c r="K5459" s="57"/>
      <c r="L5459" s="57"/>
      <c r="M5459" s="638"/>
      <c r="N5459" s="638"/>
      <c r="O5459" s="57"/>
    </row>
    <row r="5460" spans="1:15">
      <c r="A5460" s="57"/>
      <c r="B5460" s="653">
        <v>48464</v>
      </c>
      <c r="C5460" s="654">
        <f t="shared" si="83"/>
        <v>9641030598</v>
      </c>
      <c r="D5460" s="57"/>
      <c r="E5460" s="57"/>
      <c r="F5460" s="657">
        <v>102340486</v>
      </c>
      <c r="G5460" s="672">
        <v>762243493</v>
      </c>
      <c r="H5460" s="646">
        <v>43936</v>
      </c>
      <c r="I5460" s="646"/>
      <c r="K5460" s="57"/>
      <c r="L5460" s="57"/>
      <c r="M5460" s="638"/>
      <c r="N5460" s="638"/>
      <c r="O5460" s="57"/>
    </row>
    <row r="5461" spans="1:15">
      <c r="A5461" s="57"/>
      <c r="B5461" s="653">
        <v>48465</v>
      </c>
      <c r="C5461" s="654">
        <f t="shared" si="83"/>
        <v>10306719384</v>
      </c>
      <c r="D5461" s="57"/>
      <c r="E5461" s="57"/>
      <c r="F5461" s="657">
        <v>768029272</v>
      </c>
      <c r="G5461" s="672">
        <v>762465196</v>
      </c>
      <c r="H5461" s="646">
        <v>44854</v>
      </c>
      <c r="I5461" s="646"/>
      <c r="K5461" s="57"/>
      <c r="L5461" s="57"/>
      <c r="M5461" s="638"/>
      <c r="N5461" s="638"/>
      <c r="O5461" s="57"/>
    </row>
    <row r="5462" spans="1:15">
      <c r="A5462" s="57"/>
      <c r="B5462" s="653">
        <v>48466</v>
      </c>
      <c r="C5462" s="654">
        <f t="shared" si="83"/>
        <v>10201173284</v>
      </c>
      <c r="D5462" s="57"/>
      <c r="E5462" s="57"/>
      <c r="F5462" s="657">
        <v>662483172</v>
      </c>
      <c r="G5462" s="672">
        <v>762676198</v>
      </c>
      <c r="H5462" s="646">
        <v>49716</v>
      </c>
      <c r="I5462" s="646"/>
      <c r="K5462" s="57"/>
      <c r="L5462" s="57"/>
      <c r="M5462" s="638"/>
      <c r="N5462" s="638"/>
      <c r="O5462" s="57"/>
    </row>
    <row r="5463" spans="1:15">
      <c r="A5463" s="57"/>
      <c r="B5463" s="653">
        <v>48467</v>
      </c>
      <c r="C5463" s="654">
        <f t="shared" si="83"/>
        <v>10248916967</v>
      </c>
      <c r="D5463" s="57"/>
      <c r="E5463" s="57"/>
      <c r="F5463" s="657">
        <v>710226855</v>
      </c>
      <c r="G5463" s="672">
        <v>762907847</v>
      </c>
      <c r="H5463" s="646">
        <v>45079</v>
      </c>
      <c r="I5463" s="646"/>
      <c r="K5463" s="57"/>
      <c r="L5463" s="57"/>
      <c r="M5463" s="638"/>
      <c r="N5463" s="638"/>
      <c r="O5463" s="57"/>
    </row>
    <row r="5464" spans="1:15">
      <c r="A5464" s="57"/>
      <c r="B5464" s="653">
        <v>48468</v>
      </c>
      <c r="C5464" s="654">
        <f t="shared" si="83"/>
        <v>10315652514</v>
      </c>
      <c r="D5464" s="57"/>
      <c r="E5464" s="57"/>
      <c r="F5464" s="657">
        <v>776962402</v>
      </c>
      <c r="G5464" s="672">
        <v>762928605</v>
      </c>
      <c r="H5464" s="646">
        <v>47692</v>
      </c>
      <c r="I5464" s="646"/>
      <c r="K5464" s="57"/>
      <c r="L5464" s="57"/>
      <c r="M5464" s="638"/>
      <c r="N5464" s="638"/>
      <c r="O5464" s="57"/>
    </row>
    <row r="5465" spans="1:15">
      <c r="A5465" s="57"/>
      <c r="B5465" s="653">
        <v>48469</v>
      </c>
      <c r="C5465" s="654">
        <f t="shared" si="83"/>
        <v>10228469172</v>
      </c>
      <c r="D5465" s="57"/>
      <c r="E5465" s="57"/>
      <c r="F5465" s="657">
        <v>689779060</v>
      </c>
      <c r="G5465" s="672">
        <v>763400561</v>
      </c>
      <c r="H5465" s="646">
        <v>44531</v>
      </c>
      <c r="I5465" s="646"/>
      <c r="K5465" s="57"/>
      <c r="L5465" s="57"/>
      <c r="M5465" s="638"/>
      <c r="N5465" s="638"/>
      <c r="O5465" s="57"/>
    </row>
    <row r="5466" spans="1:15">
      <c r="A5466" s="57"/>
      <c r="B5466" s="653">
        <v>48470</v>
      </c>
      <c r="C5466" s="654">
        <f t="shared" si="83"/>
        <v>10068238858</v>
      </c>
      <c r="D5466" s="57"/>
      <c r="E5466" s="57"/>
      <c r="F5466" s="657">
        <v>529548746</v>
      </c>
      <c r="G5466" s="672">
        <v>763709181</v>
      </c>
      <c r="H5466" s="646">
        <v>47607</v>
      </c>
      <c r="I5466" s="646"/>
      <c r="K5466" s="57"/>
      <c r="L5466" s="57"/>
      <c r="M5466" s="638"/>
      <c r="N5466" s="638"/>
      <c r="O5466" s="57"/>
    </row>
    <row r="5467" spans="1:15">
      <c r="A5467" s="57"/>
      <c r="B5467" s="653">
        <v>48471</v>
      </c>
      <c r="C5467" s="654">
        <f t="shared" si="83"/>
        <v>10133139245</v>
      </c>
      <c r="D5467" s="57"/>
      <c r="E5467" s="57"/>
      <c r="F5467" s="657">
        <v>594449133</v>
      </c>
      <c r="G5467" s="672">
        <v>763847065</v>
      </c>
      <c r="H5467" s="646">
        <v>47690</v>
      </c>
      <c r="I5467" s="646"/>
      <c r="K5467" s="57"/>
      <c r="L5467" s="57"/>
      <c r="M5467" s="638"/>
      <c r="N5467" s="638"/>
      <c r="O5467" s="57"/>
    </row>
    <row r="5468" spans="1:15">
      <c r="A5468" s="57"/>
      <c r="B5468" s="653">
        <v>48472</v>
      </c>
      <c r="C5468" s="654">
        <f t="shared" si="83"/>
        <v>9949862233</v>
      </c>
      <c r="D5468" s="57"/>
      <c r="E5468" s="57"/>
      <c r="F5468" s="657">
        <v>411172121</v>
      </c>
      <c r="G5468" s="672">
        <v>764009099</v>
      </c>
      <c r="H5468" s="646">
        <v>43358</v>
      </c>
      <c r="I5468" s="646"/>
      <c r="K5468" s="57"/>
      <c r="L5468" s="57"/>
      <c r="M5468" s="638"/>
      <c r="N5468" s="638"/>
      <c r="O5468" s="57"/>
    </row>
    <row r="5469" spans="1:15">
      <c r="A5469" s="57"/>
      <c r="B5469" s="653">
        <v>48473</v>
      </c>
      <c r="C5469" s="654">
        <f t="shared" si="83"/>
        <v>10164283446</v>
      </c>
      <c r="D5469" s="57"/>
      <c r="E5469" s="57"/>
      <c r="F5469" s="657">
        <v>625593334</v>
      </c>
      <c r="G5469" s="672">
        <v>764407153</v>
      </c>
      <c r="H5469" s="646">
        <v>45303</v>
      </c>
      <c r="I5469" s="646"/>
      <c r="K5469" s="57"/>
      <c r="L5469" s="57"/>
      <c r="M5469" s="638"/>
      <c r="N5469" s="638"/>
      <c r="O5469" s="57"/>
    </row>
    <row r="5470" spans="1:15">
      <c r="A5470" s="57"/>
      <c r="B5470" s="653">
        <v>48474</v>
      </c>
      <c r="C5470" s="654">
        <f t="shared" si="83"/>
        <v>10200398299</v>
      </c>
      <c r="D5470" s="57"/>
      <c r="E5470" s="57"/>
      <c r="F5470" s="657">
        <v>661708187</v>
      </c>
      <c r="G5470" s="672">
        <v>764420244</v>
      </c>
      <c r="H5470" s="646">
        <v>50040</v>
      </c>
      <c r="I5470" s="646"/>
      <c r="K5470" s="57"/>
      <c r="L5470" s="57"/>
      <c r="M5470" s="638"/>
      <c r="N5470" s="638"/>
      <c r="O5470" s="57"/>
    </row>
    <row r="5471" spans="1:15">
      <c r="A5471" s="57"/>
      <c r="B5471" s="653">
        <v>48475</v>
      </c>
      <c r="C5471" s="654">
        <f t="shared" si="83"/>
        <v>10452023366</v>
      </c>
      <c r="D5471" s="57"/>
      <c r="E5471" s="57"/>
      <c r="F5471" s="657">
        <v>913333254</v>
      </c>
      <c r="G5471" s="672">
        <v>764424311</v>
      </c>
      <c r="H5471" s="646">
        <v>46963</v>
      </c>
      <c r="I5471" s="646"/>
      <c r="K5471" s="57"/>
      <c r="L5471" s="57"/>
      <c r="M5471" s="638"/>
      <c r="N5471" s="638"/>
      <c r="O5471" s="57"/>
    </row>
    <row r="5472" spans="1:15">
      <c r="A5472" s="57"/>
      <c r="B5472" s="653">
        <v>48476</v>
      </c>
      <c r="C5472" s="654">
        <f t="shared" ref="C5472:C5535" si="84">F5472+(F$88*28679+98765)+(G$88*6587+87654)+(E$88*9537+76543)+(J$88*5713+4528)</f>
        <v>9987121647</v>
      </c>
      <c r="D5472" s="57"/>
      <c r="E5472" s="57"/>
      <c r="F5472" s="657">
        <v>448431535</v>
      </c>
      <c r="G5472" s="672">
        <v>764450668</v>
      </c>
      <c r="H5472" s="646">
        <v>48594</v>
      </c>
      <c r="I5472" s="646"/>
      <c r="K5472" s="57"/>
      <c r="L5472" s="57"/>
      <c r="M5472" s="638"/>
      <c r="N5472" s="638"/>
      <c r="O5472" s="57"/>
    </row>
    <row r="5473" spans="1:15">
      <c r="A5473" s="57"/>
      <c r="B5473" s="653">
        <v>48477</v>
      </c>
      <c r="C5473" s="654">
        <f t="shared" si="84"/>
        <v>10106971185</v>
      </c>
      <c r="D5473" s="57"/>
      <c r="E5473" s="57"/>
      <c r="F5473" s="657">
        <v>568281073</v>
      </c>
      <c r="G5473" s="672">
        <v>764481120</v>
      </c>
      <c r="H5473" s="646">
        <v>43387</v>
      </c>
      <c r="I5473" s="646"/>
      <c r="K5473" s="57"/>
      <c r="L5473" s="57"/>
      <c r="M5473" s="638"/>
      <c r="N5473" s="638"/>
      <c r="O5473" s="57"/>
    </row>
    <row r="5474" spans="1:15">
      <c r="A5474" s="57"/>
      <c r="B5474" s="653">
        <v>48478</v>
      </c>
      <c r="C5474" s="654">
        <f t="shared" si="84"/>
        <v>10033055400</v>
      </c>
      <c r="D5474" s="57"/>
      <c r="E5474" s="57"/>
      <c r="F5474" s="657">
        <v>494365288</v>
      </c>
      <c r="G5474" s="672">
        <v>764558071</v>
      </c>
      <c r="H5474" s="646">
        <v>46075</v>
      </c>
      <c r="I5474" s="646"/>
      <c r="K5474" s="57"/>
      <c r="L5474" s="57"/>
      <c r="M5474" s="638"/>
      <c r="N5474" s="638"/>
      <c r="O5474" s="57"/>
    </row>
    <row r="5475" spans="1:15">
      <c r="A5475" s="57"/>
      <c r="B5475" s="653">
        <v>48479</v>
      </c>
      <c r="C5475" s="654">
        <f t="shared" si="84"/>
        <v>10279165166</v>
      </c>
      <c r="D5475" s="57"/>
      <c r="E5475" s="57"/>
      <c r="F5475" s="657">
        <v>740475054</v>
      </c>
      <c r="G5475" s="672">
        <v>764562792</v>
      </c>
      <c r="H5475" s="646">
        <v>44792</v>
      </c>
      <c r="I5475" s="646"/>
      <c r="K5475" s="57"/>
      <c r="L5475" s="57"/>
      <c r="M5475" s="638"/>
      <c r="N5475" s="638"/>
      <c r="O5475" s="57"/>
    </row>
    <row r="5476" spans="1:15">
      <c r="A5476" s="57"/>
      <c r="B5476" s="653">
        <v>48480</v>
      </c>
      <c r="C5476" s="654">
        <f t="shared" si="84"/>
        <v>9645578733</v>
      </c>
      <c r="D5476" s="57"/>
      <c r="E5476" s="57"/>
      <c r="F5476" s="657">
        <v>106888621</v>
      </c>
      <c r="G5476" s="672">
        <v>764792566</v>
      </c>
      <c r="H5476" s="646">
        <v>43877</v>
      </c>
      <c r="I5476" s="646"/>
      <c r="K5476" s="57"/>
      <c r="L5476" s="57"/>
      <c r="M5476" s="638"/>
      <c r="N5476" s="638"/>
      <c r="O5476" s="57"/>
    </row>
    <row r="5477" spans="1:15">
      <c r="A5477" s="57"/>
      <c r="B5477" s="653">
        <v>48481</v>
      </c>
      <c r="C5477" s="654">
        <f t="shared" si="84"/>
        <v>9760292502</v>
      </c>
      <c r="D5477" s="57"/>
      <c r="E5477" s="57"/>
      <c r="F5477" s="657">
        <v>221602390</v>
      </c>
      <c r="G5477" s="672">
        <v>765102227</v>
      </c>
      <c r="H5477" s="646">
        <v>45487</v>
      </c>
      <c r="I5477" s="646"/>
      <c r="K5477" s="57"/>
      <c r="L5477" s="57"/>
      <c r="M5477" s="638"/>
      <c r="N5477" s="638"/>
      <c r="O5477" s="57"/>
    </row>
    <row r="5478" spans="1:15">
      <c r="A5478" s="57"/>
      <c r="B5478" s="653">
        <v>48482</v>
      </c>
      <c r="C5478" s="654">
        <f t="shared" si="84"/>
        <v>9677000466</v>
      </c>
      <c r="D5478" s="57"/>
      <c r="E5478" s="57"/>
      <c r="F5478" s="657">
        <v>138310354</v>
      </c>
      <c r="G5478" s="672">
        <v>765145452</v>
      </c>
      <c r="H5478" s="646">
        <v>43374</v>
      </c>
      <c r="I5478" s="646"/>
      <c r="K5478" s="57"/>
      <c r="L5478" s="57"/>
      <c r="M5478" s="638"/>
      <c r="N5478" s="638"/>
      <c r="O5478" s="57"/>
    </row>
    <row r="5479" spans="1:15">
      <c r="A5479" s="57"/>
      <c r="B5479" s="653">
        <v>48483</v>
      </c>
      <c r="C5479" s="654">
        <f t="shared" si="84"/>
        <v>9862420744</v>
      </c>
      <c r="D5479" s="57"/>
      <c r="E5479" s="57"/>
      <c r="F5479" s="657">
        <v>323730632</v>
      </c>
      <c r="G5479" s="672">
        <v>765196944</v>
      </c>
      <c r="H5479" s="646">
        <v>46444</v>
      </c>
      <c r="I5479" s="646"/>
      <c r="K5479" s="57"/>
      <c r="L5479" s="57"/>
      <c r="M5479" s="638"/>
      <c r="N5479" s="638"/>
      <c r="O5479" s="57"/>
    </row>
    <row r="5480" spans="1:15">
      <c r="A5480" s="57"/>
      <c r="B5480" s="653">
        <v>48484</v>
      </c>
      <c r="C5480" s="654">
        <f t="shared" si="84"/>
        <v>10035257915</v>
      </c>
      <c r="D5480" s="57"/>
      <c r="E5480" s="57"/>
      <c r="F5480" s="657">
        <v>496567803</v>
      </c>
      <c r="G5480" s="672">
        <v>765230623</v>
      </c>
      <c r="H5480" s="646">
        <v>49073</v>
      </c>
      <c r="I5480" s="646"/>
      <c r="K5480" s="57"/>
      <c r="L5480" s="57"/>
      <c r="M5480" s="638"/>
      <c r="N5480" s="638"/>
      <c r="O5480" s="57"/>
    </row>
    <row r="5481" spans="1:15">
      <c r="A5481" s="57"/>
      <c r="B5481" s="653">
        <v>48485</v>
      </c>
      <c r="C5481" s="654">
        <f t="shared" si="84"/>
        <v>9774866685</v>
      </c>
      <c r="D5481" s="57"/>
      <c r="E5481" s="57"/>
      <c r="F5481" s="657">
        <v>236176573</v>
      </c>
      <c r="G5481" s="672">
        <v>765310352</v>
      </c>
      <c r="H5481" s="646">
        <v>45521</v>
      </c>
      <c r="I5481" s="646"/>
      <c r="K5481" s="57"/>
      <c r="L5481" s="57"/>
      <c r="M5481" s="638"/>
      <c r="N5481" s="638"/>
      <c r="O5481" s="57"/>
    </row>
    <row r="5482" spans="1:15">
      <c r="A5482" s="57"/>
      <c r="B5482" s="653">
        <v>48486</v>
      </c>
      <c r="C5482" s="654">
        <f t="shared" si="84"/>
        <v>9714191246</v>
      </c>
      <c r="D5482" s="57"/>
      <c r="E5482" s="57"/>
      <c r="F5482" s="657">
        <v>175501134</v>
      </c>
      <c r="G5482" s="672">
        <v>765415875</v>
      </c>
      <c r="H5482" s="646">
        <v>45320</v>
      </c>
      <c r="I5482" s="646"/>
      <c r="K5482" s="57"/>
      <c r="L5482" s="57"/>
      <c r="M5482" s="638"/>
      <c r="N5482" s="638"/>
      <c r="O5482" s="57"/>
    </row>
    <row r="5483" spans="1:15">
      <c r="A5483" s="57"/>
      <c r="B5483" s="653">
        <v>48487</v>
      </c>
      <c r="C5483" s="654">
        <f t="shared" si="84"/>
        <v>10312211456</v>
      </c>
      <c r="D5483" s="57"/>
      <c r="E5483" s="57"/>
      <c r="F5483" s="657">
        <v>773521344</v>
      </c>
      <c r="G5483" s="672">
        <v>765466526</v>
      </c>
      <c r="H5483" s="646">
        <v>43469</v>
      </c>
      <c r="I5483" s="646"/>
      <c r="K5483" s="57"/>
      <c r="L5483" s="57"/>
      <c r="M5483" s="638"/>
      <c r="N5483" s="638"/>
      <c r="O5483" s="57"/>
    </row>
    <row r="5484" spans="1:15">
      <c r="A5484" s="57"/>
      <c r="B5484" s="653">
        <v>48488</v>
      </c>
      <c r="C5484" s="654">
        <f t="shared" si="84"/>
        <v>10406163316</v>
      </c>
      <c r="D5484" s="57"/>
      <c r="E5484" s="57"/>
      <c r="F5484" s="657">
        <v>867473204</v>
      </c>
      <c r="G5484" s="672">
        <v>765600329</v>
      </c>
      <c r="H5484" s="646">
        <v>49485</v>
      </c>
      <c r="I5484" s="646"/>
      <c r="K5484" s="57"/>
      <c r="L5484" s="57"/>
      <c r="M5484" s="638"/>
      <c r="N5484" s="638"/>
      <c r="O5484" s="57"/>
    </row>
    <row r="5485" spans="1:15">
      <c r="A5485" s="57"/>
      <c r="B5485" s="653">
        <v>48489</v>
      </c>
      <c r="C5485" s="654">
        <f t="shared" si="84"/>
        <v>10177759555</v>
      </c>
      <c r="D5485" s="57"/>
      <c r="E5485" s="57"/>
      <c r="F5485" s="657">
        <v>639069443</v>
      </c>
      <c r="G5485" s="672">
        <v>765607170</v>
      </c>
      <c r="H5485" s="646">
        <v>43688</v>
      </c>
      <c r="I5485" s="646"/>
      <c r="K5485" s="57"/>
      <c r="L5485" s="57"/>
      <c r="M5485" s="638"/>
      <c r="N5485" s="638"/>
      <c r="O5485" s="57"/>
    </row>
    <row r="5486" spans="1:15">
      <c r="A5486" s="57"/>
      <c r="B5486" s="653">
        <v>48490</v>
      </c>
      <c r="C5486" s="654">
        <f t="shared" si="84"/>
        <v>10044803942</v>
      </c>
      <c r="D5486" s="57"/>
      <c r="E5486" s="57"/>
      <c r="F5486" s="657">
        <v>506113830</v>
      </c>
      <c r="G5486" s="672">
        <v>765647268</v>
      </c>
      <c r="H5486" s="646">
        <v>48789</v>
      </c>
      <c r="I5486" s="646"/>
      <c r="K5486" s="57"/>
      <c r="L5486" s="57"/>
      <c r="M5486" s="638"/>
      <c r="N5486" s="638"/>
      <c r="O5486" s="57"/>
    </row>
    <row r="5487" spans="1:15">
      <c r="A5487" s="57"/>
      <c r="B5487" s="653">
        <v>48491</v>
      </c>
      <c r="C5487" s="654">
        <f t="shared" si="84"/>
        <v>9723090311</v>
      </c>
      <c r="D5487" s="57"/>
      <c r="E5487" s="57"/>
      <c r="F5487" s="657">
        <v>184400199</v>
      </c>
      <c r="G5487" s="672">
        <v>765752955</v>
      </c>
      <c r="H5487" s="646">
        <v>50166</v>
      </c>
      <c r="I5487" s="646"/>
      <c r="K5487" s="57"/>
      <c r="L5487" s="57"/>
      <c r="M5487" s="638"/>
      <c r="N5487" s="638"/>
      <c r="O5487" s="57"/>
    </row>
    <row r="5488" spans="1:15">
      <c r="A5488" s="57"/>
      <c r="B5488" s="653">
        <v>48492</v>
      </c>
      <c r="C5488" s="654">
        <f t="shared" si="84"/>
        <v>9686140432</v>
      </c>
      <c r="D5488" s="57"/>
      <c r="E5488" s="57"/>
      <c r="F5488" s="657">
        <v>147450320</v>
      </c>
      <c r="G5488" s="672">
        <v>765755435</v>
      </c>
      <c r="H5488" s="646">
        <v>45690</v>
      </c>
      <c r="I5488" s="646"/>
      <c r="K5488" s="57"/>
      <c r="L5488" s="57"/>
      <c r="M5488" s="638"/>
      <c r="N5488" s="638"/>
      <c r="O5488" s="57"/>
    </row>
    <row r="5489" spans="1:15">
      <c r="A5489" s="57"/>
      <c r="B5489" s="653">
        <v>48493</v>
      </c>
      <c r="C5489" s="654">
        <f t="shared" si="84"/>
        <v>9876249890</v>
      </c>
      <c r="D5489" s="57"/>
      <c r="E5489" s="57"/>
      <c r="F5489" s="657">
        <v>337559778</v>
      </c>
      <c r="G5489" s="672">
        <v>765764219</v>
      </c>
      <c r="H5489" s="646">
        <v>46213</v>
      </c>
      <c r="I5489" s="646"/>
      <c r="K5489" s="57"/>
      <c r="L5489" s="57"/>
      <c r="M5489" s="638"/>
      <c r="N5489" s="638"/>
      <c r="O5489" s="57"/>
    </row>
    <row r="5490" spans="1:15">
      <c r="A5490" s="57"/>
      <c r="B5490" s="653">
        <v>48494</v>
      </c>
      <c r="C5490" s="654">
        <f t="shared" si="84"/>
        <v>10150624980</v>
      </c>
      <c r="D5490" s="57"/>
      <c r="E5490" s="57"/>
      <c r="F5490" s="657">
        <v>611934868</v>
      </c>
      <c r="G5490" s="672">
        <v>765813015</v>
      </c>
      <c r="H5490" s="646">
        <v>45779</v>
      </c>
      <c r="I5490" s="646"/>
      <c r="K5490" s="57"/>
      <c r="L5490" s="57"/>
      <c r="M5490" s="638"/>
      <c r="N5490" s="638"/>
      <c r="O5490" s="57"/>
    </row>
    <row r="5491" spans="1:15">
      <c r="A5491" s="57"/>
      <c r="B5491" s="653">
        <v>48495</v>
      </c>
      <c r="C5491" s="654">
        <f t="shared" si="84"/>
        <v>9807733985</v>
      </c>
      <c r="D5491" s="57"/>
      <c r="E5491" s="57"/>
      <c r="F5491" s="657">
        <v>269043873</v>
      </c>
      <c r="G5491" s="672">
        <v>766527004</v>
      </c>
      <c r="H5491" s="646">
        <v>45087</v>
      </c>
      <c r="I5491" s="646"/>
      <c r="K5491" s="57"/>
      <c r="L5491" s="57"/>
      <c r="M5491" s="638"/>
      <c r="N5491" s="638"/>
      <c r="O5491" s="57"/>
    </row>
    <row r="5492" spans="1:15">
      <c r="A5492" s="57"/>
      <c r="B5492" s="653">
        <v>48496</v>
      </c>
      <c r="C5492" s="654">
        <f t="shared" si="84"/>
        <v>10430361606</v>
      </c>
      <c r="D5492" s="57"/>
      <c r="E5492" s="57"/>
      <c r="F5492" s="657">
        <v>891671494</v>
      </c>
      <c r="G5492" s="672">
        <v>766540364</v>
      </c>
      <c r="H5492" s="646">
        <v>43593</v>
      </c>
      <c r="I5492" s="646"/>
      <c r="K5492" s="57"/>
      <c r="L5492" s="57"/>
      <c r="M5492" s="638"/>
      <c r="N5492" s="638"/>
      <c r="O5492" s="57"/>
    </row>
    <row r="5493" spans="1:15">
      <c r="A5493" s="57"/>
      <c r="B5493" s="653">
        <v>48497</v>
      </c>
      <c r="C5493" s="654">
        <f t="shared" si="84"/>
        <v>10000708254</v>
      </c>
      <c r="D5493" s="57"/>
      <c r="E5493" s="57"/>
      <c r="F5493" s="657">
        <v>462018142</v>
      </c>
      <c r="G5493" s="672">
        <v>766569461</v>
      </c>
      <c r="H5493" s="646">
        <v>43251</v>
      </c>
      <c r="I5493" s="646"/>
      <c r="K5493" s="57"/>
      <c r="L5493" s="57"/>
      <c r="M5493" s="638"/>
      <c r="N5493" s="638"/>
      <c r="O5493" s="57"/>
    </row>
    <row r="5494" spans="1:15">
      <c r="A5494" s="57"/>
      <c r="B5494" s="653">
        <v>48498</v>
      </c>
      <c r="C5494" s="654">
        <f t="shared" si="84"/>
        <v>9707992412</v>
      </c>
      <c r="D5494" s="57"/>
      <c r="E5494" s="57"/>
      <c r="F5494" s="657">
        <v>169302300</v>
      </c>
      <c r="G5494" s="672">
        <v>766572979</v>
      </c>
      <c r="H5494" s="646">
        <v>47960</v>
      </c>
      <c r="I5494" s="646"/>
      <c r="K5494" s="57"/>
      <c r="L5494" s="57"/>
      <c r="M5494" s="638"/>
      <c r="N5494" s="638"/>
      <c r="O5494" s="57"/>
    </row>
    <row r="5495" spans="1:15">
      <c r="A5495" s="57"/>
      <c r="B5495" s="653">
        <v>48499</v>
      </c>
      <c r="C5495" s="654">
        <f t="shared" si="84"/>
        <v>9896840899</v>
      </c>
      <c r="D5495" s="57"/>
      <c r="E5495" s="57"/>
      <c r="F5495" s="657">
        <v>358150787</v>
      </c>
      <c r="G5495" s="672">
        <v>766743140</v>
      </c>
      <c r="H5495" s="646">
        <v>48007</v>
      </c>
      <c r="I5495" s="646"/>
      <c r="K5495" s="57"/>
      <c r="L5495" s="57"/>
      <c r="M5495" s="638"/>
      <c r="N5495" s="638"/>
      <c r="O5495" s="57"/>
    </row>
    <row r="5496" spans="1:15">
      <c r="A5496" s="57"/>
      <c r="B5496" s="653">
        <v>48500</v>
      </c>
      <c r="C5496" s="654">
        <f t="shared" si="84"/>
        <v>9691727005</v>
      </c>
      <c r="D5496" s="57"/>
      <c r="E5496" s="57"/>
      <c r="F5496" s="657">
        <v>153036893</v>
      </c>
      <c r="G5496" s="672">
        <v>767212483</v>
      </c>
      <c r="H5496" s="646">
        <v>49287</v>
      </c>
      <c r="I5496" s="646"/>
      <c r="K5496" s="57"/>
      <c r="L5496" s="57"/>
      <c r="M5496" s="638"/>
      <c r="N5496" s="638"/>
      <c r="O5496" s="57"/>
    </row>
    <row r="5497" spans="1:15">
      <c r="A5497" s="57"/>
      <c r="B5497" s="653">
        <v>48501</v>
      </c>
      <c r="C5497" s="654">
        <f t="shared" si="84"/>
        <v>9662062590</v>
      </c>
      <c r="D5497" s="57"/>
      <c r="E5497" s="57"/>
      <c r="F5497" s="657">
        <v>123372478</v>
      </c>
      <c r="G5497" s="672">
        <v>767326552</v>
      </c>
      <c r="H5497" s="646">
        <v>44343</v>
      </c>
      <c r="I5497" s="646"/>
      <c r="K5497" s="57"/>
      <c r="L5497" s="57"/>
      <c r="M5497" s="638"/>
      <c r="N5497" s="638"/>
      <c r="O5497" s="57"/>
    </row>
    <row r="5498" spans="1:15">
      <c r="A5498" s="57"/>
      <c r="B5498" s="653">
        <v>48502</v>
      </c>
      <c r="C5498" s="654">
        <f t="shared" si="84"/>
        <v>10505831401</v>
      </c>
      <c r="D5498" s="57"/>
      <c r="E5498" s="57"/>
      <c r="F5498" s="657">
        <v>967141289</v>
      </c>
      <c r="G5498" s="672">
        <v>767541371</v>
      </c>
      <c r="H5498" s="646">
        <v>48440</v>
      </c>
      <c r="I5498" s="646"/>
      <c r="K5498" s="57"/>
      <c r="L5498" s="57"/>
      <c r="M5498" s="638"/>
      <c r="N5498" s="638"/>
      <c r="O5498" s="57"/>
    </row>
    <row r="5499" spans="1:15">
      <c r="A5499" s="57"/>
      <c r="B5499" s="653">
        <v>48503</v>
      </c>
      <c r="C5499" s="654">
        <f t="shared" si="84"/>
        <v>10313505237</v>
      </c>
      <c r="D5499" s="57"/>
      <c r="E5499" s="57"/>
      <c r="F5499" s="657">
        <v>774815125</v>
      </c>
      <c r="G5499" s="672">
        <v>767783537</v>
      </c>
      <c r="H5499" s="646">
        <v>47530</v>
      </c>
      <c r="I5499" s="646"/>
      <c r="K5499" s="57"/>
      <c r="L5499" s="57"/>
      <c r="M5499" s="638"/>
      <c r="N5499" s="638"/>
      <c r="O5499" s="57"/>
    </row>
    <row r="5500" spans="1:15">
      <c r="A5500" s="57"/>
      <c r="B5500" s="653">
        <v>48504</v>
      </c>
      <c r="C5500" s="654">
        <f t="shared" si="84"/>
        <v>9880880063</v>
      </c>
      <c r="D5500" s="57"/>
      <c r="E5500" s="57"/>
      <c r="F5500" s="657">
        <v>342189951</v>
      </c>
      <c r="G5500" s="672">
        <v>767861769</v>
      </c>
      <c r="H5500" s="646">
        <v>44666</v>
      </c>
      <c r="I5500" s="646"/>
      <c r="K5500" s="57"/>
      <c r="L5500" s="57"/>
      <c r="M5500" s="638"/>
      <c r="N5500" s="638"/>
      <c r="O5500" s="57"/>
    </row>
    <row r="5501" spans="1:15">
      <c r="A5501" s="57"/>
      <c r="B5501" s="653">
        <v>48505</v>
      </c>
      <c r="C5501" s="654">
        <f t="shared" si="84"/>
        <v>9661946920</v>
      </c>
      <c r="D5501" s="57"/>
      <c r="E5501" s="57"/>
      <c r="F5501" s="657">
        <v>123256808</v>
      </c>
      <c r="G5501" s="672">
        <v>768029272</v>
      </c>
      <c r="H5501" s="646">
        <v>48465</v>
      </c>
      <c r="I5501" s="646"/>
      <c r="K5501" s="57"/>
      <c r="L5501" s="57"/>
      <c r="M5501" s="638"/>
      <c r="N5501" s="638"/>
      <c r="O5501" s="57"/>
    </row>
    <row r="5502" spans="1:15">
      <c r="A5502" s="57"/>
      <c r="B5502" s="653">
        <v>48506</v>
      </c>
      <c r="C5502" s="654">
        <f t="shared" si="84"/>
        <v>9941072498</v>
      </c>
      <c r="D5502" s="57"/>
      <c r="E5502" s="57"/>
      <c r="F5502" s="657">
        <v>402382386</v>
      </c>
      <c r="G5502" s="672">
        <v>768085204</v>
      </c>
      <c r="H5502" s="646">
        <v>45991</v>
      </c>
      <c r="I5502" s="646"/>
      <c r="K5502" s="57"/>
      <c r="L5502" s="57"/>
      <c r="M5502" s="638"/>
      <c r="N5502" s="638"/>
      <c r="O5502" s="57"/>
    </row>
    <row r="5503" spans="1:15">
      <c r="A5503" s="57"/>
      <c r="B5503" s="653">
        <v>48507</v>
      </c>
      <c r="C5503" s="654">
        <f t="shared" si="84"/>
        <v>10531247956</v>
      </c>
      <c r="D5503" s="57"/>
      <c r="E5503" s="57"/>
      <c r="F5503" s="657">
        <v>992557844</v>
      </c>
      <c r="G5503" s="672">
        <v>768468846</v>
      </c>
      <c r="H5503" s="646">
        <v>47131</v>
      </c>
      <c r="I5503" s="646"/>
      <c r="K5503" s="57"/>
      <c r="L5503" s="57"/>
      <c r="M5503" s="638"/>
      <c r="N5503" s="638"/>
      <c r="O5503" s="57"/>
    </row>
    <row r="5504" spans="1:15">
      <c r="A5504" s="57"/>
      <c r="B5504" s="653">
        <v>48508</v>
      </c>
      <c r="C5504" s="654">
        <f t="shared" si="84"/>
        <v>9908281004</v>
      </c>
      <c r="D5504" s="57"/>
      <c r="E5504" s="57"/>
      <c r="F5504" s="657">
        <v>369590892</v>
      </c>
      <c r="G5504" s="672">
        <v>768568664</v>
      </c>
      <c r="H5504" s="646">
        <v>49911</v>
      </c>
      <c r="I5504" s="646"/>
      <c r="K5504" s="57"/>
      <c r="L5504" s="57"/>
      <c r="M5504" s="638"/>
      <c r="N5504" s="638"/>
      <c r="O5504" s="57"/>
    </row>
    <row r="5505" spans="1:15">
      <c r="A5505" s="57"/>
      <c r="B5505" s="653">
        <v>48509</v>
      </c>
      <c r="C5505" s="654">
        <f t="shared" si="84"/>
        <v>10411264457</v>
      </c>
      <c r="D5505" s="57"/>
      <c r="E5505" s="57"/>
      <c r="F5505" s="657">
        <v>872574345</v>
      </c>
      <c r="G5505" s="672">
        <v>768631578</v>
      </c>
      <c r="H5505" s="646">
        <v>46433</v>
      </c>
      <c r="I5505" s="646"/>
      <c r="K5505" s="57"/>
      <c r="L5505" s="57"/>
      <c r="M5505" s="638"/>
      <c r="N5505" s="638"/>
      <c r="O5505" s="57"/>
    </row>
    <row r="5506" spans="1:15">
      <c r="A5506" s="57"/>
      <c r="B5506" s="653">
        <v>48510</v>
      </c>
      <c r="C5506" s="654">
        <f t="shared" si="84"/>
        <v>10043121978</v>
      </c>
      <c r="D5506" s="57"/>
      <c r="E5506" s="57"/>
      <c r="F5506" s="657">
        <v>504431866</v>
      </c>
      <c r="G5506" s="672">
        <v>768889058</v>
      </c>
      <c r="H5506" s="646">
        <v>49569</v>
      </c>
      <c r="I5506" s="646"/>
      <c r="K5506" s="57"/>
      <c r="L5506" s="57"/>
      <c r="M5506" s="638"/>
      <c r="N5506" s="638"/>
      <c r="O5506" s="57"/>
    </row>
    <row r="5507" spans="1:15">
      <c r="A5507" s="57"/>
      <c r="B5507" s="653">
        <v>48511</v>
      </c>
      <c r="C5507" s="654">
        <f t="shared" si="84"/>
        <v>9694170068</v>
      </c>
      <c r="D5507" s="57"/>
      <c r="E5507" s="57"/>
      <c r="F5507" s="657">
        <v>155479956</v>
      </c>
      <c r="G5507" s="672">
        <v>769010317</v>
      </c>
      <c r="H5507" s="646">
        <v>44471</v>
      </c>
      <c r="I5507" s="646"/>
      <c r="K5507" s="57"/>
      <c r="L5507" s="57"/>
      <c r="M5507" s="638"/>
      <c r="N5507" s="638"/>
      <c r="O5507" s="57"/>
    </row>
    <row r="5508" spans="1:15">
      <c r="A5508" s="57"/>
      <c r="B5508" s="653">
        <v>48512</v>
      </c>
      <c r="C5508" s="654">
        <f t="shared" si="84"/>
        <v>10231574049</v>
      </c>
      <c r="D5508" s="57"/>
      <c r="E5508" s="57"/>
      <c r="F5508" s="657">
        <v>692883937</v>
      </c>
      <c r="G5508" s="672">
        <v>769280264</v>
      </c>
      <c r="H5508" s="646">
        <v>50176</v>
      </c>
      <c r="I5508" s="646"/>
      <c r="K5508" s="57"/>
      <c r="L5508" s="57"/>
      <c r="M5508" s="638"/>
      <c r="N5508" s="638"/>
      <c r="O5508" s="57"/>
    </row>
    <row r="5509" spans="1:15">
      <c r="A5509" s="57"/>
      <c r="B5509" s="653">
        <v>48513</v>
      </c>
      <c r="C5509" s="654">
        <f t="shared" si="84"/>
        <v>9720773558</v>
      </c>
      <c r="D5509" s="57"/>
      <c r="E5509" s="57"/>
      <c r="F5509" s="657">
        <v>182083446</v>
      </c>
      <c r="G5509" s="672">
        <v>769839411</v>
      </c>
      <c r="H5509" s="646">
        <v>45890</v>
      </c>
      <c r="I5509" s="646"/>
      <c r="K5509" s="57"/>
      <c r="L5509" s="57"/>
      <c r="M5509" s="638"/>
      <c r="N5509" s="638"/>
      <c r="O5509" s="57"/>
    </row>
    <row r="5510" spans="1:15">
      <c r="A5510" s="57"/>
      <c r="B5510" s="653">
        <v>48514</v>
      </c>
      <c r="C5510" s="654">
        <f t="shared" si="84"/>
        <v>9698863082</v>
      </c>
      <c r="D5510" s="57"/>
      <c r="E5510" s="57"/>
      <c r="F5510" s="657">
        <v>160172970</v>
      </c>
      <c r="G5510" s="672">
        <v>769928563</v>
      </c>
      <c r="H5510" s="646">
        <v>46476</v>
      </c>
      <c r="I5510" s="646"/>
      <c r="K5510" s="57"/>
      <c r="L5510" s="57"/>
      <c r="M5510" s="638"/>
      <c r="N5510" s="638"/>
      <c r="O5510" s="57"/>
    </row>
    <row r="5511" spans="1:15">
      <c r="A5511" s="57"/>
      <c r="B5511" s="653">
        <v>48515</v>
      </c>
      <c r="C5511" s="654">
        <f t="shared" si="84"/>
        <v>9754311878</v>
      </c>
      <c r="D5511" s="57"/>
      <c r="E5511" s="57"/>
      <c r="F5511" s="657">
        <v>215621766</v>
      </c>
      <c r="G5511" s="672">
        <v>770265260</v>
      </c>
      <c r="H5511" s="646">
        <v>49005</v>
      </c>
      <c r="I5511" s="646"/>
      <c r="K5511" s="57"/>
      <c r="L5511" s="57"/>
      <c r="M5511" s="638"/>
      <c r="N5511" s="638"/>
      <c r="O5511" s="57"/>
    </row>
    <row r="5512" spans="1:15">
      <c r="A5512" s="57"/>
      <c r="B5512" s="653">
        <v>48516</v>
      </c>
      <c r="C5512" s="654">
        <f t="shared" si="84"/>
        <v>9856399580</v>
      </c>
      <c r="D5512" s="57"/>
      <c r="E5512" s="57"/>
      <c r="F5512" s="657">
        <v>317709468</v>
      </c>
      <c r="G5512" s="672">
        <v>770380999</v>
      </c>
      <c r="H5512" s="646">
        <v>43689</v>
      </c>
      <c r="I5512" s="646"/>
      <c r="K5512" s="57"/>
      <c r="L5512" s="57"/>
      <c r="M5512" s="638"/>
      <c r="N5512" s="638"/>
      <c r="O5512" s="57"/>
    </row>
    <row r="5513" spans="1:15">
      <c r="A5513" s="57"/>
      <c r="B5513" s="653">
        <v>48517</v>
      </c>
      <c r="C5513" s="654">
        <f t="shared" si="84"/>
        <v>9836078567</v>
      </c>
      <c r="D5513" s="57"/>
      <c r="E5513" s="57"/>
      <c r="F5513" s="657">
        <v>297388455</v>
      </c>
      <c r="G5513" s="672">
        <v>770673944</v>
      </c>
      <c r="H5513" s="646">
        <v>44928</v>
      </c>
      <c r="I5513" s="646"/>
      <c r="K5513" s="57"/>
      <c r="L5513" s="57"/>
      <c r="M5513" s="638"/>
      <c r="N5513" s="638"/>
      <c r="O5513" s="57"/>
    </row>
    <row r="5514" spans="1:15">
      <c r="A5514" s="57"/>
      <c r="B5514" s="653">
        <v>48518</v>
      </c>
      <c r="C5514" s="654">
        <f t="shared" si="84"/>
        <v>10406117711</v>
      </c>
      <c r="D5514" s="57"/>
      <c r="E5514" s="57"/>
      <c r="F5514" s="657">
        <v>867427599</v>
      </c>
      <c r="G5514" s="672">
        <v>770711931</v>
      </c>
      <c r="H5514" s="646">
        <v>44603</v>
      </c>
      <c r="I5514" s="646"/>
      <c r="K5514" s="57"/>
      <c r="L5514" s="57"/>
      <c r="M5514" s="638"/>
      <c r="N5514" s="638"/>
      <c r="O5514" s="57"/>
    </row>
    <row r="5515" spans="1:15">
      <c r="A5515" s="57"/>
      <c r="B5515" s="653">
        <v>48519</v>
      </c>
      <c r="C5515" s="654">
        <f t="shared" si="84"/>
        <v>10461121182</v>
      </c>
      <c r="D5515" s="57"/>
      <c r="E5515" s="57"/>
      <c r="F5515" s="657">
        <v>922431070</v>
      </c>
      <c r="G5515" s="672">
        <v>770713459</v>
      </c>
      <c r="H5515" s="646">
        <v>48780</v>
      </c>
      <c r="I5515" s="646"/>
      <c r="K5515" s="57"/>
      <c r="L5515" s="57"/>
      <c r="M5515" s="638"/>
      <c r="N5515" s="638"/>
      <c r="O5515" s="57"/>
    </row>
    <row r="5516" spans="1:15">
      <c r="A5516" s="57"/>
      <c r="B5516" s="653">
        <v>48520</v>
      </c>
      <c r="C5516" s="654">
        <f t="shared" si="84"/>
        <v>9997514401</v>
      </c>
      <c r="D5516" s="57"/>
      <c r="E5516" s="57"/>
      <c r="F5516" s="657">
        <v>458824289</v>
      </c>
      <c r="G5516" s="672">
        <v>770937024</v>
      </c>
      <c r="H5516" s="646">
        <v>43984</v>
      </c>
      <c r="I5516" s="646"/>
      <c r="K5516" s="57"/>
      <c r="L5516" s="57"/>
      <c r="M5516" s="638"/>
      <c r="N5516" s="638"/>
      <c r="O5516" s="57"/>
    </row>
    <row r="5517" spans="1:15">
      <c r="A5517" s="57"/>
      <c r="B5517" s="653">
        <v>48521</v>
      </c>
      <c r="C5517" s="654">
        <f t="shared" si="84"/>
        <v>9769691355</v>
      </c>
      <c r="D5517" s="57"/>
      <c r="E5517" s="57"/>
      <c r="F5517" s="657">
        <v>231001243</v>
      </c>
      <c r="G5517" s="672">
        <v>770953612</v>
      </c>
      <c r="H5517" s="646">
        <v>46080</v>
      </c>
      <c r="I5517" s="646"/>
      <c r="K5517" s="57"/>
      <c r="L5517" s="57"/>
      <c r="M5517" s="638"/>
      <c r="N5517" s="638"/>
      <c r="O5517" s="57"/>
    </row>
    <row r="5518" spans="1:15">
      <c r="A5518" s="57"/>
      <c r="B5518" s="653">
        <v>48522</v>
      </c>
      <c r="C5518" s="654">
        <f t="shared" si="84"/>
        <v>10083576784</v>
      </c>
      <c r="D5518" s="57"/>
      <c r="E5518" s="57"/>
      <c r="F5518" s="657">
        <v>544886672</v>
      </c>
      <c r="G5518" s="672">
        <v>771088966</v>
      </c>
      <c r="H5518" s="646">
        <v>45889</v>
      </c>
      <c r="I5518" s="646"/>
      <c r="K5518" s="57"/>
      <c r="L5518" s="57"/>
      <c r="M5518" s="638"/>
      <c r="N5518" s="638"/>
      <c r="O5518" s="57"/>
    </row>
    <row r="5519" spans="1:15">
      <c r="A5519" s="57"/>
      <c r="B5519" s="653">
        <v>48523</v>
      </c>
      <c r="C5519" s="654">
        <f t="shared" si="84"/>
        <v>10321895489</v>
      </c>
      <c r="D5519" s="57"/>
      <c r="E5519" s="57"/>
      <c r="F5519" s="657">
        <v>783205377</v>
      </c>
      <c r="G5519" s="672">
        <v>771205933</v>
      </c>
      <c r="H5519" s="646">
        <v>46479</v>
      </c>
      <c r="I5519" s="646"/>
      <c r="K5519" s="57"/>
      <c r="L5519" s="57"/>
      <c r="M5519" s="638"/>
      <c r="N5519" s="638"/>
      <c r="O5519" s="57"/>
    </row>
    <row r="5520" spans="1:15">
      <c r="A5520" s="57"/>
      <c r="B5520" s="653">
        <v>48524</v>
      </c>
      <c r="C5520" s="654">
        <f t="shared" si="84"/>
        <v>9932748987</v>
      </c>
      <c r="D5520" s="57"/>
      <c r="E5520" s="57"/>
      <c r="F5520" s="657">
        <v>394058875</v>
      </c>
      <c r="G5520" s="672">
        <v>771422556</v>
      </c>
      <c r="H5520" s="646">
        <v>43942</v>
      </c>
      <c r="I5520" s="646"/>
      <c r="K5520" s="57"/>
      <c r="L5520" s="57"/>
      <c r="M5520" s="638"/>
      <c r="N5520" s="638"/>
      <c r="O5520" s="57"/>
    </row>
    <row r="5521" spans="1:15">
      <c r="A5521" s="57"/>
      <c r="B5521" s="653">
        <v>48525</v>
      </c>
      <c r="C5521" s="654">
        <f t="shared" si="84"/>
        <v>9929769327</v>
      </c>
      <c r="D5521" s="57"/>
      <c r="E5521" s="57"/>
      <c r="F5521" s="657">
        <v>391079215</v>
      </c>
      <c r="G5521" s="672">
        <v>771529181</v>
      </c>
      <c r="H5521" s="646">
        <v>43497</v>
      </c>
      <c r="I5521" s="646"/>
      <c r="K5521" s="57"/>
      <c r="L5521" s="57"/>
      <c r="M5521" s="638"/>
      <c r="N5521" s="638"/>
      <c r="O5521" s="57"/>
    </row>
    <row r="5522" spans="1:15">
      <c r="A5522" s="57"/>
      <c r="B5522" s="653">
        <v>48526</v>
      </c>
      <c r="C5522" s="654">
        <f t="shared" si="84"/>
        <v>10348050144</v>
      </c>
      <c r="D5522" s="57"/>
      <c r="E5522" s="57"/>
      <c r="F5522" s="657">
        <v>809360032</v>
      </c>
      <c r="G5522" s="672">
        <v>771568325</v>
      </c>
      <c r="H5522" s="646">
        <v>43402</v>
      </c>
      <c r="I5522" s="646"/>
      <c r="K5522" s="57"/>
      <c r="L5522" s="57"/>
      <c r="M5522" s="638"/>
      <c r="N5522" s="638"/>
      <c r="O5522" s="57"/>
    </row>
    <row r="5523" spans="1:15">
      <c r="A5523" s="57"/>
      <c r="B5523" s="653">
        <v>48527</v>
      </c>
      <c r="C5523" s="654">
        <f t="shared" si="84"/>
        <v>9773585548</v>
      </c>
      <c r="D5523" s="57"/>
      <c r="E5523" s="57"/>
      <c r="F5523" s="657">
        <v>234895436</v>
      </c>
      <c r="G5523" s="672">
        <v>771632121</v>
      </c>
      <c r="H5523" s="646">
        <v>46597</v>
      </c>
      <c r="I5523" s="646"/>
      <c r="K5523" s="57"/>
      <c r="L5523" s="57"/>
      <c r="M5523" s="638"/>
      <c r="N5523" s="638"/>
      <c r="O5523" s="57"/>
    </row>
    <row r="5524" spans="1:15">
      <c r="A5524" s="57"/>
      <c r="B5524" s="653">
        <v>48528</v>
      </c>
      <c r="C5524" s="654">
        <f t="shared" si="84"/>
        <v>10504627032</v>
      </c>
      <c r="D5524" s="57"/>
      <c r="E5524" s="57"/>
      <c r="F5524" s="657">
        <v>965936920</v>
      </c>
      <c r="G5524" s="672">
        <v>771683375</v>
      </c>
      <c r="H5524" s="646">
        <v>46256</v>
      </c>
      <c r="I5524" s="646"/>
      <c r="K5524" s="57"/>
      <c r="L5524" s="57"/>
      <c r="M5524" s="638"/>
      <c r="N5524" s="638"/>
      <c r="O5524" s="57"/>
    </row>
    <row r="5525" spans="1:15">
      <c r="A5525" s="57"/>
      <c r="B5525" s="653">
        <v>48529</v>
      </c>
      <c r="C5525" s="654">
        <f t="shared" si="84"/>
        <v>10004032706</v>
      </c>
      <c r="D5525" s="57"/>
      <c r="E5525" s="57"/>
      <c r="F5525" s="657">
        <v>465342594</v>
      </c>
      <c r="G5525" s="672">
        <v>771852302</v>
      </c>
      <c r="H5525" s="646">
        <v>44364</v>
      </c>
      <c r="I5525" s="646"/>
      <c r="K5525" s="57"/>
      <c r="L5525" s="57"/>
      <c r="M5525" s="638"/>
      <c r="N5525" s="638"/>
      <c r="O5525" s="57"/>
    </row>
    <row r="5526" spans="1:15">
      <c r="A5526" s="57"/>
      <c r="B5526" s="653">
        <v>48530</v>
      </c>
      <c r="C5526" s="654">
        <f t="shared" si="84"/>
        <v>9742361093</v>
      </c>
      <c r="D5526" s="57"/>
      <c r="E5526" s="57"/>
      <c r="F5526" s="657">
        <v>203670981</v>
      </c>
      <c r="G5526" s="672">
        <v>771947374</v>
      </c>
      <c r="H5526" s="646">
        <v>43341</v>
      </c>
      <c r="I5526" s="646"/>
      <c r="K5526" s="57"/>
      <c r="L5526" s="57"/>
      <c r="M5526" s="638"/>
      <c r="N5526" s="638"/>
      <c r="O5526" s="57"/>
    </row>
    <row r="5527" spans="1:15">
      <c r="A5527" s="57"/>
      <c r="B5527" s="653">
        <v>48531</v>
      </c>
      <c r="C5527" s="654">
        <f t="shared" si="84"/>
        <v>10024184328</v>
      </c>
      <c r="D5527" s="57"/>
      <c r="E5527" s="57"/>
      <c r="F5527" s="657">
        <v>485494216</v>
      </c>
      <c r="G5527" s="672">
        <v>771995184</v>
      </c>
      <c r="H5527" s="646">
        <v>50270</v>
      </c>
      <c r="I5527" s="646"/>
      <c r="K5527" s="57"/>
      <c r="L5527" s="57"/>
      <c r="M5527" s="638"/>
      <c r="N5527" s="638"/>
      <c r="O5527" s="57"/>
    </row>
    <row r="5528" spans="1:15">
      <c r="A5528" s="57"/>
      <c r="B5528" s="653">
        <v>48532</v>
      </c>
      <c r="C5528" s="654">
        <f t="shared" si="84"/>
        <v>10063833248</v>
      </c>
      <c r="D5528" s="57"/>
      <c r="E5528" s="57"/>
      <c r="F5528" s="657">
        <v>525143136</v>
      </c>
      <c r="G5528" s="672">
        <v>772180651</v>
      </c>
      <c r="H5528" s="646">
        <v>50361</v>
      </c>
      <c r="I5528" s="646"/>
      <c r="K5528" s="57"/>
      <c r="L5528" s="57"/>
      <c r="M5528" s="638"/>
      <c r="N5528" s="638"/>
      <c r="O5528" s="57"/>
    </row>
    <row r="5529" spans="1:15">
      <c r="A5529" s="57"/>
      <c r="B5529" s="653">
        <v>48533</v>
      </c>
      <c r="C5529" s="654">
        <f t="shared" si="84"/>
        <v>10390183415</v>
      </c>
      <c r="D5529" s="57"/>
      <c r="E5529" s="57"/>
      <c r="F5529" s="657">
        <v>851493303</v>
      </c>
      <c r="G5529" s="672">
        <v>772205089</v>
      </c>
      <c r="H5529" s="646">
        <v>49285</v>
      </c>
      <c r="I5529" s="646"/>
      <c r="K5529" s="57"/>
      <c r="L5529" s="57"/>
      <c r="M5529" s="638"/>
      <c r="N5529" s="638"/>
      <c r="O5529" s="57"/>
    </row>
    <row r="5530" spans="1:15">
      <c r="A5530" s="57"/>
      <c r="B5530" s="653">
        <v>48534</v>
      </c>
      <c r="C5530" s="654">
        <f t="shared" si="84"/>
        <v>10028074536</v>
      </c>
      <c r="D5530" s="57"/>
      <c r="E5530" s="57"/>
      <c r="F5530" s="657">
        <v>489384424</v>
      </c>
      <c r="G5530" s="672">
        <v>772541633</v>
      </c>
      <c r="H5530" s="646">
        <v>47396</v>
      </c>
      <c r="I5530" s="646"/>
      <c r="K5530" s="57"/>
      <c r="L5530" s="57"/>
      <c r="M5530" s="638"/>
      <c r="N5530" s="638"/>
      <c r="O5530" s="57"/>
    </row>
    <row r="5531" spans="1:15">
      <c r="A5531" s="57"/>
      <c r="B5531" s="653">
        <v>48535</v>
      </c>
      <c r="C5531" s="654">
        <f t="shared" si="84"/>
        <v>10510265637</v>
      </c>
      <c r="D5531" s="57"/>
      <c r="E5531" s="57"/>
      <c r="F5531" s="657">
        <v>971575525</v>
      </c>
      <c r="G5531" s="672">
        <v>772570387</v>
      </c>
      <c r="H5531" s="646">
        <v>46151</v>
      </c>
      <c r="I5531" s="646"/>
      <c r="K5531" s="57"/>
      <c r="L5531" s="57"/>
      <c r="M5531" s="638"/>
      <c r="N5531" s="638"/>
      <c r="O5531" s="57"/>
    </row>
    <row r="5532" spans="1:15">
      <c r="A5532" s="57"/>
      <c r="B5532" s="653">
        <v>48536</v>
      </c>
      <c r="C5532" s="654">
        <f t="shared" si="84"/>
        <v>9738737192</v>
      </c>
      <c r="D5532" s="57"/>
      <c r="E5532" s="57"/>
      <c r="F5532" s="657">
        <v>200047080</v>
      </c>
      <c r="G5532" s="672">
        <v>772693637</v>
      </c>
      <c r="H5532" s="646">
        <v>45474</v>
      </c>
      <c r="I5532" s="646"/>
      <c r="K5532" s="57"/>
      <c r="L5532" s="57"/>
      <c r="M5532" s="638"/>
      <c r="N5532" s="638"/>
      <c r="O5532" s="57"/>
    </row>
    <row r="5533" spans="1:15">
      <c r="A5533" s="57"/>
      <c r="B5533" s="653">
        <v>48537</v>
      </c>
      <c r="C5533" s="654">
        <f t="shared" si="84"/>
        <v>10046672512</v>
      </c>
      <c r="D5533" s="57"/>
      <c r="E5533" s="57"/>
      <c r="F5533" s="657">
        <v>507982400</v>
      </c>
      <c r="G5533" s="672">
        <v>772742520</v>
      </c>
      <c r="H5533" s="646">
        <v>50325</v>
      </c>
      <c r="I5533" s="646"/>
      <c r="K5533" s="57"/>
      <c r="L5533" s="57"/>
      <c r="M5533" s="638"/>
      <c r="N5533" s="638"/>
      <c r="O5533" s="57"/>
    </row>
    <row r="5534" spans="1:15">
      <c r="A5534" s="57"/>
      <c r="B5534" s="653">
        <v>48538</v>
      </c>
      <c r="C5534" s="654">
        <f t="shared" si="84"/>
        <v>10321953612</v>
      </c>
      <c r="D5534" s="57"/>
      <c r="E5534" s="57"/>
      <c r="F5534" s="657">
        <v>783263500</v>
      </c>
      <c r="G5534" s="672">
        <v>772774192</v>
      </c>
      <c r="H5534" s="646">
        <v>48439</v>
      </c>
      <c r="I5534" s="646"/>
      <c r="K5534" s="57"/>
      <c r="L5534" s="57"/>
      <c r="M5534" s="638"/>
      <c r="N5534" s="638"/>
      <c r="O5534" s="57"/>
    </row>
    <row r="5535" spans="1:15">
      <c r="A5535" s="57"/>
      <c r="B5535" s="653">
        <v>48539</v>
      </c>
      <c r="C5535" s="654">
        <f t="shared" si="84"/>
        <v>10352084145</v>
      </c>
      <c r="D5535" s="57"/>
      <c r="E5535" s="57"/>
      <c r="F5535" s="657">
        <v>813394033</v>
      </c>
      <c r="G5535" s="672">
        <v>772792261</v>
      </c>
      <c r="H5535" s="646">
        <v>47878</v>
      </c>
      <c r="I5535" s="646"/>
      <c r="K5535" s="57"/>
      <c r="L5535" s="57"/>
      <c r="M5535" s="638"/>
      <c r="N5535" s="638"/>
      <c r="O5535" s="57"/>
    </row>
    <row r="5536" spans="1:15">
      <c r="A5536" s="57"/>
      <c r="B5536" s="653">
        <v>48540</v>
      </c>
      <c r="C5536" s="654">
        <f t="shared" ref="C5536:C5599" si="85">F5536+(F$88*28679+98765)+(G$88*6587+87654)+(E$88*9537+76543)+(J$88*5713+4528)</f>
        <v>10365417998</v>
      </c>
      <c r="D5536" s="57"/>
      <c r="E5536" s="57"/>
      <c r="F5536" s="657">
        <v>826727886</v>
      </c>
      <c r="G5536" s="672">
        <v>772793277</v>
      </c>
      <c r="H5536" s="646">
        <v>49539</v>
      </c>
      <c r="I5536" s="646"/>
      <c r="K5536" s="57"/>
      <c r="L5536" s="57"/>
      <c r="M5536" s="638"/>
      <c r="N5536" s="638"/>
      <c r="O5536" s="57"/>
    </row>
    <row r="5537" spans="1:15">
      <c r="A5537" s="57"/>
      <c r="B5537" s="653">
        <v>48541</v>
      </c>
      <c r="C5537" s="654">
        <f t="shared" si="85"/>
        <v>10245427601</v>
      </c>
      <c r="D5537" s="57"/>
      <c r="E5537" s="57"/>
      <c r="F5537" s="657">
        <v>706737489</v>
      </c>
      <c r="G5537" s="672">
        <v>773026213</v>
      </c>
      <c r="H5537" s="646">
        <v>48185</v>
      </c>
      <c r="I5537" s="646"/>
      <c r="K5537" s="57"/>
      <c r="L5537" s="57"/>
      <c r="M5537" s="638"/>
      <c r="N5537" s="638"/>
      <c r="O5537" s="57"/>
    </row>
    <row r="5538" spans="1:15">
      <c r="A5538" s="57"/>
      <c r="B5538" s="653">
        <v>48542</v>
      </c>
      <c r="C5538" s="654">
        <f t="shared" si="85"/>
        <v>10071958571</v>
      </c>
      <c r="D5538" s="57"/>
      <c r="E5538" s="57"/>
      <c r="F5538" s="657">
        <v>533268459</v>
      </c>
      <c r="G5538" s="672">
        <v>773030674</v>
      </c>
      <c r="H5538" s="646">
        <v>45948</v>
      </c>
      <c r="I5538" s="646"/>
      <c r="K5538" s="57"/>
      <c r="L5538" s="57"/>
      <c r="M5538" s="638"/>
      <c r="N5538" s="638"/>
      <c r="O5538" s="57"/>
    </row>
    <row r="5539" spans="1:15">
      <c r="A5539" s="57"/>
      <c r="B5539" s="653">
        <v>48543</v>
      </c>
      <c r="C5539" s="654">
        <f t="shared" si="85"/>
        <v>9774680563</v>
      </c>
      <c r="D5539" s="57"/>
      <c r="E5539" s="57"/>
      <c r="F5539" s="657">
        <v>235990451</v>
      </c>
      <c r="G5539" s="672">
        <v>773141685</v>
      </c>
      <c r="H5539" s="646">
        <v>43134</v>
      </c>
      <c r="I5539" s="646"/>
      <c r="K5539" s="57"/>
      <c r="L5539" s="57"/>
      <c r="M5539" s="638"/>
      <c r="N5539" s="638"/>
      <c r="O5539" s="57"/>
    </row>
    <row r="5540" spans="1:15">
      <c r="A5540" s="57"/>
      <c r="B5540" s="653">
        <v>48544</v>
      </c>
      <c r="C5540" s="654">
        <f t="shared" si="85"/>
        <v>9826497237</v>
      </c>
      <c r="D5540" s="57"/>
      <c r="E5540" s="57"/>
      <c r="F5540" s="657">
        <v>287807125</v>
      </c>
      <c r="G5540" s="672">
        <v>773183963</v>
      </c>
      <c r="H5540" s="646">
        <v>45466</v>
      </c>
      <c r="I5540" s="646"/>
      <c r="K5540" s="57"/>
      <c r="L5540" s="57"/>
      <c r="M5540" s="638"/>
      <c r="N5540" s="638"/>
      <c r="O5540" s="57"/>
    </row>
    <row r="5541" spans="1:15">
      <c r="A5541" s="57"/>
      <c r="B5541" s="653">
        <v>48545</v>
      </c>
      <c r="C5541" s="654">
        <f t="shared" si="85"/>
        <v>10068364374</v>
      </c>
      <c r="D5541" s="57"/>
      <c r="E5541" s="57"/>
      <c r="F5541" s="657">
        <v>529674262</v>
      </c>
      <c r="G5541" s="672">
        <v>773206061</v>
      </c>
      <c r="H5541" s="646">
        <v>45589</v>
      </c>
      <c r="I5541" s="646"/>
      <c r="K5541" s="57"/>
      <c r="L5541" s="57"/>
      <c r="M5541" s="638"/>
      <c r="N5541" s="638"/>
      <c r="O5541" s="57"/>
    </row>
    <row r="5542" spans="1:15">
      <c r="A5542" s="57"/>
      <c r="B5542" s="653">
        <v>48546</v>
      </c>
      <c r="C5542" s="654">
        <f t="shared" si="85"/>
        <v>10322973528</v>
      </c>
      <c r="D5542" s="57"/>
      <c r="E5542" s="57"/>
      <c r="F5542" s="657">
        <v>784283416</v>
      </c>
      <c r="G5542" s="672">
        <v>773295243</v>
      </c>
      <c r="H5542" s="646">
        <v>47763</v>
      </c>
      <c r="I5542" s="646"/>
      <c r="K5542" s="57"/>
      <c r="L5542" s="57"/>
      <c r="M5542" s="638"/>
      <c r="N5542" s="638"/>
      <c r="O5542" s="57"/>
    </row>
    <row r="5543" spans="1:15">
      <c r="A5543" s="57"/>
      <c r="B5543" s="653">
        <v>48547</v>
      </c>
      <c r="C5543" s="654">
        <f t="shared" si="85"/>
        <v>9813449274</v>
      </c>
      <c r="D5543" s="57"/>
      <c r="E5543" s="57"/>
      <c r="F5543" s="657">
        <v>274759162</v>
      </c>
      <c r="G5543" s="672">
        <v>773407289</v>
      </c>
      <c r="H5543" s="646">
        <v>48633</v>
      </c>
      <c r="I5543" s="646"/>
      <c r="K5543" s="57"/>
      <c r="L5543" s="57"/>
      <c r="M5543" s="638"/>
      <c r="N5543" s="638"/>
      <c r="O5543" s="57"/>
    </row>
    <row r="5544" spans="1:15">
      <c r="A5544" s="57"/>
      <c r="B5544" s="653">
        <v>48548</v>
      </c>
      <c r="C5544" s="654">
        <f t="shared" si="85"/>
        <v>10502829717</v>
      </c>
      <c r="D5544" s="57"/>
      <c r="E5544" s="57"/>
      <c r="F5544" s="657">
        <v>964139605</v>
      </c>
      <c r="G5544" s="672">
        <v>773521344</v>
      </c>
      <c r="H5544" s="646">
        <v>48487</v>
      </c>
      <c r="I5544" s="646"/>
      <c r="K5544" s="57"/>
      <c r="L5544" s="57"/>
      <c r="M5544" s="638"/>
      <c r="N5544" s="638"/>
      <c r="O5544" s="57"/>
    </row>
    <row r="5545" spans="1:15">
      <c r="A5545" s="57"/>
      <c r="B5545" s="653">
        <v>48549</v>
      </c>
      <c r="C5545" s="654">
        <f t="shared" si="85"/>
        <v>10152083922</v>
      </c>
      <c r="D5545" s="57"/>
      <c r="E5545" s="57"/>
      <c r="F5545" s="657">
        <v>613393810</v>
      </c>
      <c r="G5545" s="672">
        <v>773544460</v>
      </c>
      <c r="H5545" s="646">
        <v>48403</v>
      </c>
      <c r="I5545" s="646"/>
      <c r="K5545" s="57"/>
      <c r="L5545" s="57"/>
      <c r="M5545" s="638"/>
      <c r="N5545" s="638"/>
      <c r="O5545" s="57"/>
    </row>
    <row r="5546" spans="1:15">
      <c r="A5546" s="57"/>
      <c r="B5546" s="653">
        <v>48550</v>
      </c>
      <c r="C5546" s="654">
        <f t="shared" si="85"/>
        <v>10451940301</v>
      </c>
      <c r="D5546" s="57"/>
      <c r="E5546" s="57"/>
      <c r="F5546" s="657">
        <v>913250189</v>
      </c>
      <c r="G5546" s="672">
        <v>774056800</v>
      </c>
      <c r="H5546" s="646">
        <v>45739</v>
      </c>
      <c r="I5546" s="646"/>
      <c r="K5546" s="57"/>
      <c r="L5546" s="57"/>
      <c r="M5546" s="638"/>
      <c r="N5546" s="638"/>
      <c r="O5546" s="57"/>
    </row>
    <row r="5547" spans="1:15">
      <c r="A5547" s="57"/>
      <c r="B5547" s="653">
        <v>48551</v>
      </c>
      <c r="C5547" s="654">
        <f t="shared" si="85"/>
        <v>9652980520</v>
      </c>
      <c r="D5547" s="57"/>
      <c r="E5547" s="57"/>
      <c r="F5547" s="657">
        <v>114290408</v>
      </c>
      <c r="G5547" s="672">
        <v>774296475</v>
      </c>
      <c r="H5547" s="646">
        <v>45423</v>
      </c>
      <c r="I5547" s="646"/>
      <c r="K5547" s="57"/>
      <c r="L5547" s="57"/>
      <c r="M5547" s="638"/>
      <c r="N5547" s="638"/>
      <c r="O5547" s="57"/>
    </row>
    <row r="5548" spans="1:15">
      <c r="A5548" s="57"/>
      <c r="B5548" s="653">
        <v>48552</v>
      </c>
      <c r="C5548" s="654">
        <f t="shared" si="85"/>
        <v>9845986412</v>
      </c>
      <c r="D5548" s="57"/>
      <c r="E5548" s="57"/>
      <c r="F5548" s="657">
        <v>307296300</v>
      </c>
      <c r="G5548" s="672">
        <v>774359946</v>
      </c>
      <c r="H5548" s="646">
        <v>45898</v>
      </c>
      <c r="I5548" s="646"/>
      <c r="K5548" s="57"/>
      <c r="L5548" s="57"/>
      <c r="M5548" s="638"/>
      <c r="N5548" s="638"/>
      <c r="O5548" s="57"/>
    </row>
    <row r="5549" spans="1:15">
      <c r="A5549" s="57"/>
      <c r="B5549" s="653">
        <v>48553</v>
      </c>
      <c r="C5549" s="654">
        <f t="shared" si="85"/>
        <v>10097507989</v>
      </c>
      <c r="D5549" s="57"/>
      <c r="E5549" s="57"/>
      <c r="F5549" s="657">
        <v>558817877</v>
      </c>
      <c r="G5549" s="672">
        <v>774501779</v>
      </c>
      <c r="H5549" s="646">
        <v>48002</v>
      </c>
      <c r="I5549" s="646"/>
      <c r="K5549" s="57"/>
      <c r="L5549" s="57"/>
      <c r="M5549" s="638"/>
      <c r="N5549" s="638"/>
      <c r="O5549" s="57"/>
    </row>
    <row r="5550" spans="1:15">
      <c r="A5550" s="57"/>
      <c r="B5550" s="653">
        <v>48554</v>
      </c>
      <c r="C5550" s="654">
        <f t="shared" si="85"/>
        <v>10196841322</v>
      </c>
      <c r="D5550" s="57"/>
      <c r="E5550" s="57"/>
      <c r="F5550" s="657">
        <v>658151210</v>
      </c>
      <c r="G5550" s="672">
        <v>774540087</v>
      </c>
      <c r="H5550" s="646">
        <v>44911</v>
      </c>
      <c r="I5550" s="646"/>
      <c r="K5550" s="57"/>
      <c r="L5550" s="57"/>
      <c r="M5550" s="638"/>
      <c r="N5550" s="638"/>
      <c r="O5550" s="57"/>
    </row>
    <row r="5551" spans="1:15">
      <c r="A5551" s="57"/>
      <c r="B5551" s="653">
        <v>48555</v>
      </c>
      <c r="C5551" s="654">
        <f t="shared" si="85"/>
        <v>9838680526</v>
      </c>
      <c r="D5551" s="57"/>
      <c r="E5551" s="57"/>
      <c r="F5551" s="657">
        <v>299990414</v>
      </c>
      <c r="G5551" s="672">
        <v>774804832</v>
      </c>
      <c r="H5551" s="646">
        <v>47925</v>
      </c>
      <c r="I5551" s="646"/>
      <c r="K5551" s="57"/>
      <c r="L5551" s="57"/>
      <c r="M5551" s="638"/>
      <c r="N5551" s="638"/>
      <c r="O5551" s="57"/>
    </row>
    <row r="5552" spans="1:15">
      <c r="A5552" s="57"/>
      <c r="B5552" s="653">
        <v>48556</v>
      </c>
      <c r="C5552" s="654">
        <f t="shared" si="85"/>
        <v>9889364021</v>
      </c>
      <c r="D5552" s="57"/>
      <c r="E5552" s="57"/>
      <c r="F5552" s="657">
        <v>350673909</v>
      </c>
      <c r="G5552" s="672">
        <v>774815125</v>
      </c>
      <c r="H5552" s="646">
        <v>48503</v>
      </c>
      <c r="I5552" s="646"/>
      <c r="K5552" s="57"/>
      <c r="L5552" s="57"/>
      <c r="M5552" s="638"/>
      <c r="N5552" s="638"/>
      <c r="O5552" s="57"/>
    </row>
    <row r="5553" spans="1:15">
      <c r="A5553" s="57"/>
      <c r="B5553" s="653">
        <v>48557</v>
      </c>
      <c r="C5553" s="654">
        <f t="shared" si="85"/>
        <v>10103070484</v>
      </c>
      <c r="D5553" s="57"/>
      <c r="E5553" s="57"/>
      <c r="F5553" s="657">
        <v>564380372</v>
      </c>
      <c r="G5553" s="672">
        <v>774918970</v>
      </c>
      <c r="H5553" s="646">
        <v>46429</v>
      </c>
      <c r="I5553" s="646"/>
      <c r="K5553" s="57"/>
      <c r="L5553" s="57"/>
      <c r="M5553" s="638"/>
      <c r="N5553" s="638"/>
      <c r="O5553" s="57"/>
    </row>
    <row r="5554" spans="1:15">
      <c r="A5554" s="57"/>
      <c r="B5554" s="653">
        <v>48558</v>
      </c>
      <c r="C5554" s="654">
        <f t="shared" si="85"/>
        <v>10084129135</v>
      </c>
      <c r="D5554" s="57"/>
      <c r="E5554" s="57"/>
      <c r="F5554" s="657">
        <v>545439023</v>
      </c>
      <c r="G5554" s="672">
        <v>774934819</v>
      </c>
      <c r="H5554" s="646">
        <v>44538</v>
      </c>
      <c r="I5554" s="646"/>
      <c r="K5554" s="57"/>
      <c r="L5554" s="57"/>
      <c r="M5554" s="638"/>
      <c r="N5554" s="638"/>
      <c r="O5554" s="57"/>
    </row>
    <row r="5555" spans="1:15">
      <c r="A5555" s="57"/>
      <c r="B5555" s="653">
        <v>48559</v>
      </c>
      <c r="C5555" s="654">
        <f t="shared" si="85"/>
        <v>10525043313</v>
      </c>
      <c r="D5555" s="57"/>
      <c r="E5555" s="57"/>
      <c r="F5555" s="657">
        <v>986353201</v>
      </c>
      <c r="G5555" s="672">
        <v>774978286</v>
      </c>
      <c r="H5555" s="646">
        <v>45815</v>
      </c>
      <c r="I5555" s="646"/>
      <c r="K5555" s="57"/>
      <c r="L5555" s="57"/>
      <c r="M5555" s="638"/>
      <c r="N5555" s="638"/>
      <c r="O5555" s="57"/>
    </row>
    <row r="5556" spans="1:15">
      <c r="A5556" s="57"/>
      <c r="B5556" s="653">
        <v>48560</v>
      </c>
      <c r="C5556" s="654">
        <f t="shared" si="85"/>
        <v>9675355840</v>
      </c>
      <c r="D5556" s="57"/>
      <c r="E5556" s="57"/>
      <c r="F5556" s="657">
        <v>136665728</v>
      </c>
      <c r="G5556" s="672">
        <v>775291415</v>
      </c>
      <c r="H5556" s="646">
        <v>46679</v>
      </c>
      <c r="I5556" s="646"/>
      <c r="K5556" s="57"/>
      <c r="L5556" s="57"/>
      <c r="M5556" s="638"/>
      <c r="N5556" s="638"/>
      <c r="O5556" s="57"/>
    </row>
    <row r="5557" spans="1:15">
      <c r="A5557" s="57"/>
      <c r="B5557" s="653">
        <v>48561</v>
      </c>
      <c r="C5557" s="654">
        <f t="shared" si="85"/>
        <v>10187217534</v>
      </c>
      <c r="D5557" s="57"/>
      <c r="E5557" s="57"/>
      <c r="F5557" s="657">
        <v>648527422</v>
      </c>
      <c r="G5557" s="672">
        <v>775323181</v>
      </c>
      <c r="H5557" s="646">
        <v>49346</v>
      </c>
      <c r="I5557" s="646"/>
      <c r="K5557" s="57"/>
      <c r="L5557" s="57"/>
      <c r="M5557" s="638"/>
      <c r="N5557" s="638"/>
      <c r="O5557" s="57"/>
    </row>
    <row r="5558" spans="1:15">
      <c r="A5558" s="57"/>
      <c r="B5558" s="653">
        <v>48562</v>
      </c>
      <c r="C5558" s="654">
        <f t="shared" si="85"/>
        <v>10355502213</v>
      </c>
      <c r="D5558" s="57"/>
      <c r="E5558" s="57"/>
      <c r="F5558" s="657">
        <v>816812101</v>
      </c>
      <c r="G5558" s="672">
        <v>775410540</v>
      </c>
      <c r="H5558" s="646">
        <v>48876</v>
      </c>
      <c r="I5558" s="646"/>
      <c r="K5558" s="57"/>
      <c r="L5558" s="57"/>
      <c r="M5558" s="638"/>
      <c r="N5558" s="638"/>
      <c r="O5558" s="57"/>
    </row>
    <row r="5559" spans="1:15">
      <c r="A5559" s="57"/>
      <c r="B5559" s="653">
        <v>48563</v>
      </c>
      <c r="C5559" s="654">
        <f t="shared" si="85"/>
        <v>10260107779</v>
      </c>
      <c r="D5559" s="57"/>
      <c r="E5559" s="57"/>
      <c r="F5559" s="657">
        <v>721417667</v>
      </c>
      <c r="G5559" s="672">
        <v>775452908</v>
      </c>
      <c r="H5559" s="646">
        <v>47445</v>
      </c>
      <c r="I5559" s="646"/>
      <c r="K5559" s="57"/>
      <c r="L5559" s="57"/>
      <c r="M5559" s="638"/>
      <c r="N5559" s="638"/>
      <c r="O5559" s="57"/>
    </row>
    <row r="5560" spans="1:15">
      <c r="A5560" s="57"/>
      <c r="B5560" s="653">
        <v>48564</v>
      </c>
      <c r="C5560" s="654">
        <f t="shared" si="85"/>
        <v>10118862059</v>
      </c>
      <c r="D5560" s="57"/>
      <c r="E5560" s="57"/>
      <c r="F5560" s="657">
        <v>580171947</v>
      </c>
      <c r="G5560" s="672">
        <v>775468496</v>
      </c>
      <c r="H5560" s="646">
        <v>43774</v>
      </c>
      <c r="I5560" s="646"/>
      <c r="K5560" s="57"/>
      <c r="L5560" s="57"/>
      <c r="M5560" s="638"/>
      <c r="N5560" s="638"/>
      <c r="O5560" s="57"/>
    </row>
    <row r="5561" spans="1:15">
      <c r="A5561" s="57"/>
      <c r="B5561" s="653">
        <v>48565</v>
      </c>
      <c r="C5561" s="654">
        <f t="shared" si="85"/>
        <v>9788117804</v>
      </c>
      <c r="D5561" s="57"/>
      <c r="E5561" s="57"/>
      <c r="F5561" s="657">
        <v>249427692</v>
      </c>
      <c r="G5561" s="672">
        <v>775494167</v>
      </c>
      <c r="H5561" s="646">
        <v>48133</v>
      </c>
      <c r="I5561" s="646"/>
      <c r="K5561" s="57"/>
      <c r="L5561" s="57"/>
      <c r="M5561" s="638"/>
      <c r="N5561" s="638"/>
      <c r="O5561" s="57"/>
    </row>
    <row r="5562" spans="1:15">
      <c r="A5562" s="57"/>
      <c r="B5562" s="653">
        <v>48566</v>
      </c>
      <c r="C5562" s="654">
        <f t="shared" si="85"/>
        <v>10468894773</v>
      </c>
      <c r="D5562" s="57"/>
      <c r="E5562" s="57"/>
      <c r="F5562" s="657">
        <v>930204661</v>
      </c>
      <c r="G5562" s="672">
        <v>775558251</v>
      </c>
      <c r="H5562" s="646">
        <v>46588</v>
      </c>
      <c r="I5562" s="646"/>
      <c r="K5562" s="57"/>
      <c r="L5562" s="57"/>
      <c r="M5562" s="638"/>
      <c r="N5562" s="638"/>
      <c r="O5562" s="57"/>
    </row>
    <row r="5563" spans="1:15">
      <c r="A5563" s="57"/>
      <c r="B5563" s="653">
        <v>48567</v>
      </c>
      <c r="C5563" s="654">
        <f t="shared" si="85"/>
        <v>10054886763</v>
      </c>
      <c r="D5563" s="57"/>
      <c r="E5563" s="57"/>
      <c r="F5563" s="657">
        <v>516196651</v>
      </c>
      <c r="G5563" s="672">
        <v>775576524</v>
      </c>
      <c r="H5563" s="646">
        <v>47011</v>
      </c>
      <c r="I5563" s="646"/>
      <c r="K5563" s="57"/>
      <c r="L5563" s="57"/>
      <c r="M5563" s="638"/>
      <c r="N5563" s="638"/>
      <c r="O5563" s="57"/>
    </row>
    <row r="5564" spans="1:15">
      <c r="A5564" s="57"/>
      <c r="B5564" s="653">
        <v>48568</v>
      </c>
      <c r="C5564" s="654">
        <f t="shared" si="85"/>
        <v>10503000057</v>
      </c>
      <c r="D5564" s="57"/>
      <c r="E5564" s="57"/>
      <c r="F5564" s="657">
        <v>964309945</v>
      </c>
      <c r="G5564" s="672">
        <v>775593774</v>
      </c>
      <c r="H5564" s="646">
        <v>45578</v>
      </c>
      <c r="I5564" s="646"/>
      <c r="K5564" s="57"/>
      <c r="L5564" s="57"/>
      <c r="M5564" s="638"/>
      <c r="N5564" s="638"/>
      <c r="O5564" s="57"/>
    </row>
    <row r="5565" spans="1:15">
      <c r="A5565" s="57"/>
      <c r="B5565" s="653">
        <v>48569</v>
      </c>
      <c r="C5565" s="654">
        <f t="shared" si="85"/>
        <v>10146189091</v>
      </c>
      <c r="D5565" s="57"/>
      <c r="E5565" s="57"/>
      <c r="F5565" s="657">
        <v>607498979</v>
      </c>
      <c r="G5565" s="672">
        <v>775620852</v>
      </c>
      <c r="H5565" s="646">
        <v>46874</v>
      </c>
      <c r="I5565" s="646"/>
      <c r="K5565" s="57"/>
      <c r="L5565" s="57"/>
      <c r="M5565" s="638"/>
      <c r="N5565" s="638"/>
      <c r="O5565" s="57"/>
    </row>
    <row r="5566" spans="1:15">
      <c r="A5566" s="57"/>
      <c r="B5566" s="653">
        <v>48570</v>
      </c>
      <c r="C5566" s="654">
        <f t="shared" si="85"/>
        <v>10022724761</v>
      </c>
      <c r="D5566" s="57"/>
      <c r="E5566" s="57"/>
      <c r="F5566" s="657">
        <v>484034649</v>
      </c>
      <c r="G5566" s="672">
        <v>775872066</v>
      </c>
      <c r="H5566" s="646">
        <v>49492</v>
      </c>
      <c r="I5566" s="646"/>
      <c r="K5566" s="57"/>
      <c r="L5566" s="57"/>
      <c r="M5566" s="638"/>
      <c r="N5566" s="638"/>
      <c r="O5566" s="57"/>
    </row>
    <row r="5567" spans="1:15">
      <c r="A5567" s="57"/>
      <c r="B5567" s="653">
        <v>48571</v>
      </c>
      <c r="C5567" s="654">
        <f t="shared" si="85"/>
        <v>10128782679</v>
      </c>
      <c r="D5567" s="57"/>
      <c r="E5567" s="57"/>
      <c r="F5567" s="657">
        <v>590092567</v>
      </c>
      <c r="G5567" s="672">
        <v>775924462</v>
      </c>
      <c r="H5567" s="646">
        <v>47200</v>
      </c>
      <c r="I5567" s="646"/>
      <c r="K5567" s="57"/>
      <c r="L5567" s="57"/>
      <c r="M5567" s="638"/>
      <c r="N5567" s="638"/>
      <c r="O5567" s="57"/>
    </row>
    <row r="5568" spans="1:15">
      <c r="A5568" s="57"/>
      <c r="B5568" s="653">
        <v>48572</v>
      </c>
      <c r="C5568" s="654">
        <f t="shared" si="85"/>
        <v>10255930159</v>
      </c>
      <c r="D5568" s="57"/>
      <c r="E5568" s="57"/>
      <c r="F5568" s="657">
        <v>717240047</v>
      </c>
      <c r="G5568" s="672">
        <v>776132808</v>
      </c>
      <c r="H5568" s="646">
        <v>48887</v>
      </c>
      <c r="I5568" s="646"/>
      <c r="K5568" s="57"/>
      <c r="L5568" s="57"/>
      <c r="M5568" s="638"/>
      <c r="N5568" s="638"/>
      <c r="O5568" s="57"/>
    </row>
    <row r="5569" spans="1:15">
      <c r="A5569" s="57"/>
      <c r="B5569" s="653">
        <v>48573</v>
      </c>
      <c r="C5569" s="654">
        <f t="shared" si="85"/>
        <v>9716106987</v>
      </c>
      <c r="D5569" s="57"/>
      <c r="E5569" s="57"/>
      <c r="F5569" s="657">
        <v>177416875</v>
      </c>
      <c r="G5569" s="672">
        <v>776176006</v>
      </c>
      <c r="H5569" s="646">
        <v>46372</v>
      </c>
      <c r="I5569" s="646"/>
      <c r="K5569" s="57"/>
      <c r="L5569" s="57"/>
      <c r="M5569" s="638"/>
      <c r="N5569" s="638"/>
      <c r="O5569" s="57"/>
    </row>
    <row r="5570" spans="1:15">
      <c r="A5570" s="57"/>
      <c r="B5570" s="653">
        <v>48574</v>
      </c>
      <c r="C5570" s="654">
        <f t="shared" si="85"/>
        <v>10138946242</v>
      </c>
      <c r="D5570" s="57"/>
      <c r="E5570" s="57"/>
      <c r="F5570" s="657">
        <v>600256130</v>
      </c>
      <c r="G5570" s="672">
        <v>776352722</v>
      </c>
      <c r="H5570" s="646">
        <v>49082</v>
      </c>
      <c r="I5570" s="646"/>
      <c r="K5570" s="57"/>
      <c r="L5570" s="57"/>
      <c r="M5570" s="638"/>
      <c r="N5570" s="638"/>
      <c r="O5570" s="57"/>
    </row>
    <row r="5571" spans="1:15">
      <c r="A5571" s="57"/>
      <c r="B5571" s="653">
        <v>48575</v>
      </c>
      <c r="C5571" s="654">
        <f t="shared" si="85"/>
        <v>9787384445</v>
      </c>
      <c r="D5571" s="57"/>
      <c r="E5571" s="57"/>
      <c r="F5571" s="657">
        <v>248694333</v>
      </c>
      <c r="G5571" s="672">
        <v>776418315</v>
      </c>
      <c r="H5571" s="646">
        <v>46361</v>
      </c>
      <c r="I5571" s="646"/>
      <c r="K5571" s="57"/>
      <c r="L5571" s="57"/>
      <c r="M5571" s="638"/>
      <c r="N5571" s="638"/>
      <c r="O5571" s="57"/>
    </row>
    <row r="5572" spans="1:15">
      <c r="A5572" s="57"/>
      <c r="B5572" s="653">
        <v>48576</v>
      </c>
      <c r="C5572" s="654">
        <f t="shared" si="85"/>
        <v>10507155128</v>
      </c>
      <c r="D5572" s="57"/>
      <c r="E5572" s="57"/>
      <c r="F5572" s="657">
        <v>968465016</v>
      </c>
      <c r="G5572" s="672">
        <v>776506290</v>
      </c>
      <c r="H5572" s="646">
        <v>44368</v>
      </c>
      <c r="I5572" s="646"/>
      <c r="K5572" s="57"/>
      <c r="L5572" s="57"/>
      <c r="M5572" s="638"/>
      <c r="N5572" s="638"/>
      <c r="O5572" s="57"/>
    </row>
    <row r="5573" spans="1:15">
      <c r="A5573" s="57"/>
      <c r="B5573" s="653">
        <v>48577</v>
      </c>
      <c r="C5573" s="654">
        <f t="shared" si="85"/>
        <v>10038375577</v>
      </c>
      <c r="D5573" s="57"/>
      <c r="E5573" s="57"/>
      <c r="F5573" s="657">
        <v>499685465</v>
      </c>
      <c r="G5573" s="672">
        <v>776537346</v>
      </c>
      <c r="H5573" s="646">
        <v>47329</v>
      </c>
      <c r="I5573" s="646"/>
      <c r="K5573" s="57"/>
      <c r="L5573" s="57"/>
      <c r="M5573" s="638"/>
      <c r="N5573" s="638"/>
      <c r="O5573" s="57"/>
    </row>
    <row r="5574" spans="1:15">
      <c r="A5574" s="57"/>
      <c r="B5574" s="653">
        <v>48578</v>
      </c>
      <c r="C5574" s="654">
        <f t="shared" si="85"/>
        <v>10533804686</v>
      </c>
      <c r="D5574" s="57"/>
      <c r="E5574" s="57"/>
      <c r="F5574" s="657">
        <v>995114574</v>
      </c>
      <c r="G5574" s="672">
        <v>776670759</v>
      </c>
      <c r="H5574" s="646">
        <v>43444</v>
      </c>
      <c r="I5574" s="646"/>
      <c r="K5574" s="57"/>
      <c r="L5574" s="57"/>
      <c r="M5574" s="638"/>
      <c r="N5574" s="638"/>
      <c r="O5574" s="57"/>
    </row>
    <row r="5575" spans="1:15">
      <c r="A5575" s="57"/>
      <c r="B5575" s="653">
        <v>48579</v>
      </c>
      <c r="C5575" s="654">
        <f t="shared" si="85"/>
        <v>9949176562</v>
      </c>
      <c r="D5575" s="57"/>
      <c r="E5575" s="57"/>
      <c r="F5575" s="657">
        <v>410486450</v>
      </c>
      <c r="G5575" s="672">
        <v>776744958</v>
      </c>
      <c r="H5575" s="646">
        <v>45504</v>
      </c>
      <c r="I5575" s="646"/>
      <c r="K5575" s="57"/>
      <c r="L5575" s="57"/>
      <c r="M5575" s="638"/>
      <c r="N5575" s="638"/>
      <c r="O5575" s="57"/>
    </row>
    <row r="5576" spans="1:15">
      <c r="A5576" s="57"/>
      <c r="B5576" s="653">
        <v>48580</v>
      </c>
      <c r="C5576" s="654">
        <f t="shared" si="85"/>
        <v>10200142880</v>
      </c>
      <c r="D5576" s="57"/>
      <c r="E5576" s="57"/>
      <c r="F5576" s="657">
        <v>661452768</v>
      </c>
      <c r="G5576" s="672">
        <v>776854854</v>
      </c>
      <c r="H5576" s="646">
        <v>46536</v>
      </c>
      <c r="I5576" s="646"/>
      <c r="K5576" s="57"/>
      <c r="L5576" s="57"/>
      <c r="M5576" s="638"/>
      <c r="N5576" s="638"/>
      <c r="O5576" s="57"/>
    </row>
    <row r="5577" spans="1:15">
      <c r="A5577" s="57"/>
      <c r="B5577" s="653">
        <v>48581</v>
      </c>
      <c r="C5577" s="654">
        <f t="shared" si="85"/>
        <v>10081979378</v>
      </c>
      <c r="D5577" s="57"/>
      <c r="E5577" s="57"/>
      <c r="F5577" s="657">
        <v>543289266</v>
      </c>
      <c r="G5577" s="672">
        <v>776918254</v>
      </c>
      <c r="H5577" s="646">
        <v>49957</v>
      </c>
      <c r="I5577" s="646"/>
      <c r="K5577" s="57"/>
      <c r="L5577" s="57"/>
      <c r="M5577" s="638"/>
      <c r="N5577" s="638"/>
      <c r="O5577" s="57"/>
    </row>
    <row r="5578" spans="1:15">
      <c r="A5578" s="57"/>
      <c r="B5578" s="653">
        <v>48582</v>
      </c>
      <c r="C5578" s="654">
        <f t="shared" si="85"/>
        <v>9935981397</v>
      </c>
      <c r="D5578" s="57"/>
      <c r="E5578" s="57"/>
      <c r="F5578" s="657">
        <v>397291285</v>
      </c>
      <c r="G5578" s="672">
        <v>776938286</v>
      </c>
      <c r="H5578" s="646">
        <v>44307</v>
      </c>
      <c r="I5578" s="646"/>
      <c r="K5578" s="57"/>
      <c r="L5578" s="57"/>
      <c r="M5578" s="638"/>
      <c r="N5578" s="638"/>
      <c r="O5578" s="57"/>
    </row>
    <row r="5579" spans="1:15">
      <c r="A5579" s="57"/>
      <c r="B5579" s="653">
        <v>48583</v>
      </c>
      <c r="C5579" s="654">
        <f t="shared" si="85"/>
        <v>9905511128</v>
      </c>
      <c r="D5579" s="57"/>
      <c r="E5579" s="57"/>
      <c r="F5579" s="657">
        <v>366821016</v>
      </c>
      <c r="G5579" s="672">
        <v>776962402</v>
      </c>
      <c r="H5579" s="646">
        <v>48468</v>
      </c>
      <c r="I5579" s="646"/>
      <c r="K5579" s="57"/>
      <c r="L5579" s="57"/>
      <c r="M5579" s="638"/>
      <c r="N5579" s="638"/>
      <c r="O5579" s="57"/>
    </row>
    <row r="5580" spans="1:15">
      <c r="A5580" s="57"/>
      <c r="B5580" s="653">
        <v>48584</v>
      </c>
      <c r="C5580" s="654">
        <f t="shared" si="85"/>
        <v>10279885453</v>
      </c>
      <c r="D5580" s="57"/>
      <c r="E5580" s="57"/>
      <c r="F5580" s="657">
        <v>741195341</v>
      </c>
      <c r="G5580" s="672">
        <v>777119182</v>
      </c>
      <c r="H5580" s="646">
        <v>44724</v>
      </c>
      <c r="I5580" s="646"/>
      <c r="K5580" s="57"/>
      <c r="L5580" s="57"/>
      <c r="M5580" s="638"/>
      <c r="N5580" s="638"/>
      <c r="O5580" s="57"/>
    </row>
    <row r="5581" spans="1:15">
      <c r="A5581" s="57"/>
      <c r="B5581" s="653">
        <v>48585</v>
      </c>
      <c r="C5581" s="654">
        <f t="shared" si="85"/>
        <v>10176955620</v>
      </c>
      <c r="D5581" s="57"/>
      <c r="E5581" s="57"/>
      <c r="F5581" s="657">
        <v>638265508</v>
      </c>
      <c r="G5581" s="672">
        <v>777208195</v>
      </c>
      <c r="H5581" s="646">
        <v>44886</v>
      </c>
      <c r="I5581" s="646"/>
      <c r="K5581" s="57"/>
      <c r="L5581" s="57"/>
      <c r="M5581" s="638"/>
      <c r="N5581" s="638"/>
      <c r="O5581" s="57"/>
    </row>
    <row r="5582" spans="1:15">
      <c r="A5582" s="57"/>
      <c r="B5582" s="653">
        <v>48586</v>
      </c>
      <c r="C5582" s="654">
        <f t="shared" si="85"/>
        <v>9698316639</v>
      </c>
      <c r="D5582" s="57"/>
      <c r="E5582" s="57"/>
      <c r="F5582" s="657">
        <v>159626527</v>
      </c>
      <c r="G5582" s="672">
        <v>777279402</v>
      </c>
      <c r="H5582" s="646">
        <v>49789</v>
      </c>
      <c r="I5582" s="646"/>
      <c r="K5582" s="57"/>
      <c r="L5582" s="57"/>
      <c r="M5582" s="638"/>
      <c r="N5582" s="638"/>
      <c r="O5582" s="57"/>
    </row>
    <row r="5583" spans="1:15">
      <c r="A5583" s="57"/>
      <c r="B5583" s="653">
        <v>48587</v>
      </c>
      <c r="C5583" s="654">
        <f t="shared" si="85"/>
        <v>9824530339</v>
      </c>
      <c r="D5583" s="57"/>
      <c r="E5583" s="57"/>
      <c r="F5583" s="657">
        <v>285840227</v>
      </c>
      <c r="G5583" s="672">
        <v>777374725</v>
      </c>
      <c r="H5583" s="646">
        <v>45227</v>
      </c>
      <c r="I5583" s="646"/>
      <c r="K5583" s="57"/>
      <c r="L5583" s="57"/>
      <c r="M5583" s="638"/>
      <c r="N5583" s="638"/>
      <c r="O5583" s="57"/>
    </row>
    <row r="5584" spans="1:15">
      <c r="A5584" s="57"/>
      <c r="B5584" s="653">
        <v>48588</v>
      </c>
      <c r="C5584" s="654">
        <f t="shared" si="85"/>
        <v>10450230492</v>
      </c>
      <c r="D5584" s="57"/>
      <c r="E5584" s="57"/>
      <c r="F5584" s="657">
        <v>911540380</v>
      </c>
      <c r="G5584" s="672">
        <v>777381839</v>
      </c>
      <c r="H5584" s="646">
        <v>48099</v>
      </c>
      <c r="I5584" s="646"/>
      <c r="K5584" s="57"/>
      <c r="L5584" s="57"/>
      <c r="M5584" s="638"/>
      <c r="N5584" s="638"/>
      <c r="O5584" s="57"/>
    </row>
    <row r="5585" spans="1:15">
      <c r="A5585" s="57"/>
      <c r="B5585" s="653">
        <v>48589</v>
      </c>
      <c r="C5585" s="654">
        <f t="shared" si="85"/>
        <v>10512016200</v>
      </c>
      <c r="D5585" s="57"/>
      <c r="E5585" s="57"/>
      <c r="F5585" s="657">
        <v>973326088</v>
      </c>
      <c r="G5585" s="672">
        <v>777436974</v>
      </c>
      <c r="H5585" s="646">
        <v>44460</v>
      </c>
      <c r="I5585" s="646"/>
      <c r="K5585" s="57"/>
      <c r="L5585" s="57"/>
      <c r="M5585" s="638"/>
      <c r="N5585" s="638"/>
      <c r="O5585" s="57"/>
    </row>
    <row r="5586" spans="1:15">
      <c r="A5586" s="57"/>
      <c r="B5586" s="653">
        <v>48590</v>
      </c>
      <c r="C5586" s="654">
        <f t="shared" si="85"/>
        <v>10120457860</v>
      </c>
      <c r="D5586" s="57"/>
      <c r="E5586" s="57"/>
      <c r="F5586" s="657">
        <v>581767748</v>
      </c>
      <c r="G5586" s="672">
        <v>777468676</v>
      </c>
      <c r="H5586" s="646">
        <v>43464</v>
      </c>
      <c r="I5586" s="646"/>
      <c r="K5586" s="57"/>
      <c r="L5586" s="57"/>
      <c r="M5586" s="638"/>
      <c r="N5586" s="638"/>
      <c r="O5586" s="57"/>
    </row>
    <row r="5587" spans="1:15">
      <c r="A5587" s="57"/>
      <c r="B5587" s="653">
        <v>48591</v>
      </c>
      <c r="C5587" s="654">
        <f t="shared" si="85"/>
        <v>10451531363</v>
      </c>
      <c r="D5587" s="57"/>
      <c r="E5587" s="57"/>
      <c r="F5587" s="657">
        <v>912841251</v>
      </c>
      <c r="G5587" s="672">
        <v>777747121</v>
      </c>
      <c r="H5587" s="646">
        <v>45568</v>
      </c>
      <c r="I5587" s="646"/>
      <c r="K5587" s="57"/>
      <c r="L5587" s="57"/>
      <c r="M5587" s="638"/>
      <c r="N5587" s="638"/>
      <c r="O5587" s="57"/>
    </row>
    <row r="5588" spans="1:15">
      <c r="A5588" s="57"/>
      <c r="B5588" s="653">
        <v>48592</v>
      </c>
      <c r="C5588" s="654">
        <f t="shared" si="85"/>
        <v>10091479821</v>
      </c>
      <c r="D5588" s="57"/>
      <c r="E5588" s="57"/>
      <c r="F5588" s="657">
        <v>552789709</v>
      </c>
      <c r="G5588" s="672">
        <v>777764945</v>
      </c>
      <c r="H5588" s="646">
        <v>47717</v>
      </c>
      <c r="I5588" s="646"/>
      <c r="K5588" s="57"/>
      <c r="L5588" s="57"/>
      <c r="M5588" s="638"/>
      <c r="N5588" s="638"/>
      <c r="O5588" s="57"/>
    </row>
    <row r="5589" spans="1:15">
      <c r="A5589" s="57"/>
      <c r="B5589" s="653">
        <v>48593</v>
      </c>
      <c r="C5589" s="654">
        <f t="shared" si="85"/>
        <v>10248072549</v>
      </c>
      <c r="D5589" s="57"/>
      <c r="E5589" s="57"/>
      <c r="F5589" s="657">
        <v>709382437</v>
      </c>
      <c r="G5589" s="672">
        <v>777797189</v>
      </c>
      <c r="H5589" s="646">
        <v>45297</v>
      </c>
      <c r="I5589" s="646"/>
      <c r="K5589" s="57"/>
      <c r="L5589" s="57"/>
      <c r="M5589" s="638"/>
      <c r="N5589" s="638"/>
      <c r="O5589" s="57"/>
    </row>
    <row r="5590" spans="1:15">
      <c r="A5590" s="57"/>
      <c r="B5590" s="653">
        <v>48594</v>
      </c>
      <c r="C5590" s="654">
        <f t="shared" si="85"/>
        <v>10303140780</v>
      </c>
      <c r="D5590" s="57"/>
      <c r="E5590" s="57"/>
      <c r="F5590" s="657">
        <v>764450668</v>
      </c>
      <c r="G5590" s="672">
        <v>777884965</v>
      </c>
      <c r="H5590" s="646">
        <v>46110</v>
      </c>
      <c r="I5590" s="646"/>
      <c r="K5590" s="57"/>
      <c r="L5590" s="57"/>
      <c r="M5590" s="638"/>
      <c r="N5590" s="638"/>
      <c r="O5590" s="57"/>
    </row>
    <row r="5591" spans="1:15">
      <c r="A5591" s="57"/>
      <c r="B5591" s="653">
        <v>48595</v>
      </c>
      <c r="C5591" s="654">
        <f t="shared" si="85"/>
        <v>9905827241</v>
      </c>
      <c r="D5591" s="57"/>
      <c r="E5591" s="57"/>
      <c r="F5591" s="657">
        <v>367137129</v>
      </c>
      <c r="G5591" s="672">
        <v>777888822</v>
      </c>
      <c r="H5591" s="646">
        <v>43733</v>
      </c>
      <c r="I5591" s="646"/>
      <c r="K5591" s="57"/>
      <c r="L5591" s="57"/>
      <c r="M5591" s="638"/>
      <c r="N5591" s="638"/>
      <c r="O5591" s="57"/>
    </row>
    <row r="5592" spans="1:15">
      <c r="A5592" s="57"/>
      <c r="B5592" s="653">
        <v>48596</v>
      </c>
      <c r="C5592" s="654">
        <f t="shared" si="85"/>
        <v>9651785197</v>
      </c>
      <c r="D5592" s="57"/>
      <c r="E5592" s="57"/>
      <c r="F5592" s="657">
        <v>113095085</v>
      </c>
      <c r="G5592" s="672">
        <v>778106186</v>
      </c>
      <c r="H5592" s="646">
        <v>46019</v>
      </c>
      <c r="I5592" s="646"/>
      <c r="K5592" s="57"/>
      <c r="L5592" s="57"/>
      <c r="M5592" s="638"/>
      <c r="N5592" s="638"/>
      <c r="O5592" s="57"/>
    </row>
    <row r="5593" spans="1:15">
      <c r="A5593" s="57"/>
      <c r="B5593" s="653">
        <v>48597</v>
      </c>
      <c r="C5593" s="654">
        <f t="shared" si="85"/>
        <v>10051799559</v>
      </c>
      <c r="D5593" s="57"/>
      <c r="E5593" s="57"/>
      <c r="F5593" s="657">
        <v>513109447</v>
      </c>
      <c r="G5593" s="672">
        <v>778319070</v>
      </c>
      <c r="H5593" s="646">
        <v>47902</v>
      </c>
      <c r="I5593" s="646"/>
      <c r="K5593" s="57"/>
      <c r="L5593" s="57"/>
      <c r="M5593" s="638"/>
      <c r="N5593" s="638"/>
      <c r="O5593" s="57"/>
    </row>
    <row r="5594" spans="1:15">
      <c r="A5594" s="57"/>
      <c r="B5594" s="653">
        <v>48598</v>
      </c>
      <c r="C5594" s="654">
        <f t="shared" si="85"/>
        <v>9914776372</v>
      </c>
      <c r="D5594" s="57"/>
      <c r="E5594" s="57"/>
      <c r="F5594" s="657">
        <v>376086260</v>
      </c>
      <c r="G5594" s="672">
        <v>778347539</v>
      </c>
      <c r="H5594" s="646">
        <v>47127</v>
      </c>
      <c r="I5594" s="646"/>
      <c r="K5594" s="57"/>
      <c r="L5594" s="57"/>
      <c r="M5594" s="638"/>
      <c r="N5594" s="638"/>
      <c r="O5594" s="57"/>
    </row>
    <row r="5595" spans="1:15">
      <c r="A5595" s="57"/>
      <c r="B5595" s="653">
        <v>48599</v>
      </c>
      <c r="C5595" s="654">
        <f t="shared" si="85"/>
        <v>9839640348</v>
      </c>
      <c r="D5595" s="57"/>
      <c r="E5595" s="57"/>
      <c r="F5595" s="657">
        <v>300950236</v>
      </c>
      <c r="G5595" s="672">
        <v>778425417</v>
      </c>
      <c r="H5595" s="646">
        <v>43139</v>
      </c>
      <c r="I5595" s="646"/>
      <c r="K5595" s="57"/>
      <c r="L5595" s="57"/>
      <c r="M5595" s="638"/>
      <c r="N5595" s="638"/>
      <c r="O5595" s="57"/>
    </row>
    <row r="5596" spans="1:15">
      <c r="A5596" s="57"/>
      <c r="B5596" s="653">
        <v>48600</v>
      </c>
      <c r="C5596" s="654">
        <f t="shared" si="85"/>
        <v>10355688187</v>
      </c>
      <c r="D5596" s="57"/>
      <c r="E5596" s="57"/>
      <c r="F5596" s="657">
        <v>816998075</v>
      </c>
      <c r="G5596" s="672">
        <v>778600293</v>
      </c>
      <c r="H5596" s="646">
        <v>48752</v>
      </c>
      <c r="I5596" s="646"/>
      <c r="K5596" s="57"/>
      <c r="L5596" s="57"/>
      <c r="M5596" s="638"/>
      <c r="N5596" s="638"/>
      <c r="O5596" s="57"/>
    </row>
    <row r="5597" spans="1:15">
      <c r="A5597" s="57"/>
      <c r="B5597" s="653">
        <v>48601</v>
      </c>
      <c r="C5597" s="654">
        <f t="shared" si="85"/>
        <v>9981035364</v>
      </c>
      <c r="D5597" s="57"/>
      <c r="E5597" s="57"/>
      <c r="F5597" s="657">
        <v>442345252</v>
      </c>
      <c r="G5597" s="672">
        <v>779199642</v>
      </c>
      <c r="H5597" s="646">
        <v>44138</v>
      </c>
      <c r="I5597" s="646"/>
      <c r="K5597" s="57"/>
      <c r="L5597" s="57"/>
      <c r="M5597" s="638"/>
      <c r="N5597" s="638"/>
      <c r="O5597" s="57"/>
    </row>
    <row r="5598" spans="1:15">
      <c r="A5598" s="57"/>
      <c r="B5598" s="653">
        <v>48602</v>
      </c>
      <c r="C5598" s="654">
        <f t="shared" si="85"/>
        <v>9765213211</v>
      </c>
      <c r="D5598" s="57"/>
      <c r="E5598" s="57"/>
      <c r="F5598" s="657">
        <v>226523099</v>
      </c>
      <c r="G5598" s="672">
        <v>779230545</v>
      </c>
      <c r="H5598" s="646">
        <v>47456</v>
      </c>
      <c r="I5598" s="646"/>
      <c r="K5598" s="57"/>
      <c r="L5598" s="57"/>
      <c r="M5598" s="638"/>
      <c r="N5598" s="638"/>
      <c r="O5598" s="57"/>
    </row>
    <row r="5599" spans="1:15">
      <c r="A5599" s="57"/>
      <c r="B5599" s="653">
        <v>48603</v>
      </c>
      <c r="C5599" s="654">
        <f t="shared" si="85"/>
        <v>10401727818</v>
      </c>
      <c r="D5599" s="57"/>
      <c r="E5599" s="57"/>
      <c r="F5599" s="657">
        <v>863037706</v>
      </c>
      <c r="G5599" s="672">
        <v>779234417</v>
      </c>
      <c r="H5599" s="646">
        <v>49007</v>
      </c>
      <c r="I5599" s="646"/>
      <c r="K5599" s="57"/>
      <c r="L5599" s="57"/>
      <c r="M5599" s="638"/>
      <c r="N5599" s="638"/>
      <c r="O5599" s="57"/>
    </row>
    <row r="5600" spans="1:15">
      <c r="A5600" s="57"/>
      <c r="B5600" s="653">
        <v>48604</v>
      </c>
      <c r="C5600" s="654">
        <f t="shared" ref="C5600:C5663" si="86">F5600+(F$88*28679+98765)+(G$88*6587+87654)+(E$88*9537+76543)+(J$88*5713+4528)</f>
        <v>10496612440</v>
      </c>
      <c r="D5600" s="57"/>
      <c r="E5600" s="57"/>
      <c r="F5600" s="657">
        <v>957922328</v>
      </c>
      <c r="G5600" s="672">
        <v>779328817</v>
      </c>
      <c r="H5600" s="646">
        <v>49260</v>
      </c>
      <c r="I5600" s="646"/>
      <c r="K5600" s="57"/>
      <c r="L5600" s="57"/>
      <c r="M5600" s="638"/>
      <c r="N5600" s="638"/>
      <c r="O5600" s="57"/>
    </row>
    <row r="5601" spans="1:15">
      <c r="A5601" s="57"/>
      <c r="B5601" s="653">
        <v>48605</v>
      </c>
      <c r="C5601" s="654">
        <f t="shared" si="86"/>
        <v>9850942365</v>
      </c>
      <c r="D5601" s="57"/>
      <c r="E5601" s="57"/>
      <c r="F5601" s="657">
        <v>312252253</v>
      </c>
      <c r="G5601" s="672">
        <v>779606563</v>
      </c>
      <c r="H5601" s="646">
        <v>45927</v>
      </c>
      <c r="I5601" s="646"/>
      <c r="K5601" s="57"/>
      <c r="L5601" s="57"/>
      <c r="M5601" s="638"/>
      <c r="N5601" s="638"/>
      <c r="O5601" s="57"/>
    </row>
    <row r="5602" spans="1:15">
      <c r="A5602" s="57"/>
      <c r="B5602" s="653">
        <v>48606</v>
      </c>
      <c r="C5602" s="654">
        <f t="shared" si="86"/>
        <v>9970500606</v>
      </c>
      <c r="D5602" s="57"/>
      <c r="E5602" s="57"/>
      <c r="F5602" s="657">
        <v>431810494</v>
      </c>
      <c r="G5602" s="672">
        <v>779689141</v>
      </c>
      <c r="H5602" s="646">
        <v>46265</v>
      </c>
      <c r="I5602" s="646"/>
      <c r="K5602" s="57"/>
      <c r="L5602" s="57"/>
      <c r="M5602" s="638"/>
      <c r="N5602" s="638"/>
      <c r="O5602" s="57"/>
    </row>
    <row r="5603" spans="1:15">
      <c r="A5603" s="57"/>
      <c r="B5603" s="653">
        <v>48607</v>
      </c>
      <c r="C5603" s="654">
        <f t="shared" si="86"/>
        <v>9704934108</v>
      </c>
      <c r="D5603" s="57"/>
      <c r="E5603" s="57"/>
      <c r="F5603" s="657">
        <v>166243996</v>
      </c>
      <c r="G5603" s="672">
        <v>779783909</v>
      </c>
      <c r="H5603" s="646">
        <v>43894</v>
      </c>
      <c r="I5603" s="646"/>
      <c r="K5603" s="57"/>
      <c r="L5603" s="57"/>
      <c r="M5603" s="638"/>
      <c r="N5603" s="638"/>
      <c r="O5603" s="57"/>
    </row>
    <row r="5604" spans="1:15">
      <c r="A5604" s="57"/>
      <c r="B5604" s="653">
        <v>48608</v>
      </c>
      <c r="C5604" s="654">
        <f t="shared" si="86"/>
        <v>10499074200</v>
      </c>
      <c r="D5604" s="57"/>
      <c r="E5604" s="57"/>
      <c r="F5604" s="657">
        <v>960384088</v>
      </c>
      <c r="G5604" s="672">
        <v>779806295</v>
      </c>
      <c r="H5604" s="646">
        <v>45176</v>
      </c>
      <c r="I5604" s="646"/>
      <c r="K5604" s="57"/>
      <c r="L5604" s="57"/>
      <c r="M5604" s="638"/>
      <c r="N5604" s="638"/>
      <c r="O5604" s="57"/>
    </row>
    <row r="5605" spans="1:15">
      <c r="A5605" s="57"/>
      <c r="B5605" s="653">
        <v>48609</v>
      </c>
      <c r="C5605" s="654">
        <f t="shared" si="86"/>
        <v>9853511214</v>
      </c>
      <c r="D5605" s="57"/>
      <c r="E5605" s="57"/>
      <c r="F5605" s="657">
        <v>314821102</v>
      </c>
      <c r="G5605" s="672">
        <v>779862466</v>
      </c>
      <c r="H5605" s="646">
        <v>46673</v>
      </c>
      <c r="I5605" s="646"/>
      <c r="K5605" s="57"/>
      <c r="L5605" s="57"/>
      <c r="M5605" s="638"/>
      <c r="N5605" s="638"/>
      <c r="O5605" s="57"/>
    </row>
    <row r="5606" spans="1:15">
      <c r="A5606" s="57"/>
      <c r="B5606" s="653">
        <v>48610</v>
      </c>
      <c r="C5606" s="654">
        <f t="shared" si="86"/>
        <v>10089887825</v>
      </c>
      <c r="D5606" s="57"/>
      <c r="E5606" s="57"/>
      <c r="F5606" s="657">
        <v>551197713</v>
      </c>
      <c r="G5606" s="672">
        <v>779954663</v>
      </c>
      <c r="H5606" s="646">
        <v>50131</v>
      </c>
      <c r="I5606" s="646"/>
      <c r="K5606" s="57"/>
      <c r="L5606" s="57"/>
      <c r="M5606" s="638"/>
      <c r="N5606" s="638"/>
      <c r="O5606" s="57"/>
    </row>
    <row r="5607" spans="1:15">
      <c r="A5607" s="57"/>
      <c r="B5607" s="653">
        <v>48611</v>
      </c>
      <c r="C5607" s="654">
        <f t="shared" si="86"/>
        <v>9829850078</v>
      </c>
      <c r="D5607" s="57"/>
      <c r="E5607" s="57"/>
      <c r="F5607" s="657">
        <v>291159966</v>
      </c>
      <c r="G5607" s="672">
        <v>780105584</v>
      </c>
      <c r="H5607" s="646">
        <v>49997</v>
      </c>
      <c r="I5607" s="646"/>
      <c r="K5607" s="57"/>
      <c r="L5607" s="57"/>
      <c r="M5607" s="638"/>
      <c r="N5607" s="638"/>
      <c r="O5607" s="57"/>
    </row>
    <row r="5608" spans="1:15">
      <c r="A5608" s="57"/>
      <c r="B5608" s="653">
        <v>48612</v>
      </c>
      <c r="C5608" s="654">
        <f t="shared" si="86"/>
        <v>10379215930</v>
      </c>
      <c r="D5608" s="57"/>
      <c r="E5608" s="57"/>
      <c r="F5608" s="657">
        <v>840525818</v>
      </c>
      <c r="G5608" s="672">
        <v>780328848</v>
      </c>
      <c r="H5608" s="646">
        <v>50116</v>
      </c>
      <c r="I5608" s="646"/>
      <c r="K5608" s="57"/>
      <c r="L5608" s="57"/>
      <c r="M5608" s="638"/>
      <c r="N5608" s="638"/>
      <c r="O5608" s="57"/>
    </row>
    <row r="5609" spans="1:15">
      <c r="A5609" s="57"/>
      <c r="B5609" s="653">
        <v>48613</v>
      </c>
      <c r="C5609" s="654">
        <f t="shared" si="86"/>
        <v>10028161027</v>
      </c>
      <c r="D5609" s="57"/>
      <c r="E5609" s="57"/>
      <c r="F5609" s="657">
        <v>489470915</v>
      </c>
      <c r="G5609" s="672">
        <v>780394802</v>
      </c>
      <c r="H5609" s="646">
        <v>46878</v>
      </c>
      <c r="I5609" s="646"/>
      <c r="K5609" s="57"/>
      <c r="L5609" s="57"/>
      <c r="M5609" s="638"/>
      <c r="N5609" s="638"/>
      <c r="O5609" s="57"/>
    </row>
    <row r="5610" spans="1:15">
      <c r="A5610" s="57"/>
      <c r="B5610" s="653">
        <v>48614</v>
      </c>
      <c r="C5610" s="654">
        <f t="shared" si="86"/>
        <v>10486212137</v>
      </c>
      <c r="D5610" s="57"/>
      <c r="E5610" s="57"/>
      <c r="F5610" s="657">
        <v>947522025</v>
      </c>
      <c r="G5610" s="672">
        <v>780499785</v>
      </c>
      <c r="H5610" s="646">
        <v>50070</v>
      </c>
      <c r="I5610" s="646"/>
      <c r="K5610" s="57"/>
      <c r="L5610" s="57"/>
      <c r="M5610" s="638"/>
      <c r="N5610" s="638"/>
      <c r="O5610" s="57"/>
    </row>
    <row r="5611" spans="1:15">
      <c r="A5611" s="57"/>
      <c r="B5611" s="653">
        <v>48615</v>
      </c>
      <c r="C5611" s="654">
        <f t="shared" si="86"/>
        <v>9672988484</v>
      </c>
      <c r="D5611" s="57"/>
      <c r="E5611" s="57"/>
      <c r="F5611" s="657">
        <v>134298372</v>
      </c>
      <c r="G5611" s="672">
        <v>780679236</v>
      </c>
      <c r="H5611" s="646">
        <v>47473</v>
      </c>
      <c r="I5611" s="646"/>
      <c r="K5611" s="57"/>
      <c r="L5611" s="57"/>
      <c r="M5611" s="638"/>
      <c r="N5611" s="638"/>
      <c r="O5611" s="57"/>
    </row>
    <row r="5612" spans="1:15">
      <c r="A5612" s="57"/>
      <c r="B5612" s="653">
        <v>48616</v>
      </c>
      <c r="C5612" s="654">
        <f t="shared" si="86"/>
        <v>10133452090</v>
      </c>
      <c r="D5612" s="57"/>
      <c r="E5612" s="57"/>
      <c r="F5612" s="657">
        <v>594761978</v>
      </c>
      <c r="G5612" s="672">
        <v>780729250</v>
      </c>
      <c r="H5612" s="646">
        <v>50394</v>
      </c>
      <c r="I5612" s="646"/>
      <c r="K5612" s="57"/>
      <c r="L5612" s="57"/>
      <c r="M5612" s="638"/>
      <c r="N5612" s="638"/>
      <c r="O5612" s="57"/>
    </row>
    <row r="5613" spans="1:15">
      <c r="A5613" s="57"/>
      <c r="B5613" s="653">
        <v>48617</v>
      </c>
      <c r="C5613" s="654">
        <f t="shared" si="86"/>
        <v>10370901370</v>
      </c>
      <c r="D5613" s="57"/>
      <c r="E5613" s="57"/>
      <c r="F5613" s="657">
        <v>832211258</v>
      </c>
      <c r="G5613" s="672">
        <v>781018430</v>
      </c>
      <c r="H5613" s="646">
        <v>44517</v>
      </c>
      <c r="I5613" s="646"/>
      <c r="K5613" s="57"/>
      <c r="L5613" s="57"/>
      <c r="M5613" s="638"/>
      <c r="N5613" s="638"/>
      <c r="O5613" s="57"/>
    </row>
    <row r="5614" spans="1:15">
      <c r="A5614" s="57"/>
      <c r="B5614" s="653">
        <v>48618</v>
      </c>
      <c r="C5614" s="654">
        <f t="shared" si="86"/>
        <v>10139707451</v>
      </c>
      <c r="D5614" s="57"/>
      <c r="E5614" s="57"/>
      <c r="F5614" s="657">
        <v>601017339</v>
      </c>
      <c r="G5614" s="672">
        <v>781309486</v>
      </c>
      <c r="H5614" s="646">
        <v>47132</v>
      </c>
      <c r="I5614" s="646"/>
      <c r="K5614" s="57"/>
      <c r="L5614" s="57"/>
      <c r="M5614" s="638"/>
      <c r="N5614" s="638"/>
      <c r="O5614" s="57"/>
    </row>
    <row r="5615" spans="1:15">
      <c r="A5615" s="57"/>
      <c r="B5615" s="653">
        <v>48619</v>
      </c>
      <c r="C5615" s="654">
        <f t="shared" si="86"/>
        <v>10057350032</v>
      </c>
      <c r="D5615" s="57"/>
      <c r="E5615" s="57"/>
      <c r="F5615" s="657">
        <v>518659920</v>
      </c>
      <c r="G5615" s="672">
        <v>781339473</v>
      </c>
      <c r="H5615" s="646">
        <v>44355</v>
      </c>
      <c r="I5615" s="646"/>
      <c r="K5615" s="57"/>
      <c r="L5615" s="57"/>
      <c r="M5615" s="638"/>
      <c r="N5615" s="638"/>
      <c r="O5615" s="57"/>
    </row>
    <row r="5616" spans="1:15">
      <c r="A5616" s="57"/>
      <c r="B5616" s="653">
        <v>48620</v>
      </c>
      <c r="C5616" s="654">
        <f t="shared" si="86"/>
        <v>9808613238</v>
      </c>
      <c r="D5616" s="57"/>
      <c r="E5616" s="57"/>
      <c r="F5616" s="657">
        <v>269923126</v>
      </c>
      <c r="G5616" s="672">
        <v>781559603</v>
      </c>
      <c r="H5616" s="646">
        <v>44261</v>
      </c>
      <c r="I5616" s="646"/>
      <c r="K5616" s="57"/>
      <c r="L5616" s="57"/>
      <c r="M5616" s="638"/>
      <c r="N5616" s="638"/>
      <c r="O5616" s="57"/>
    </row>
    <row r="5617" spans="1:15">
      <c r="A5617" s="57"/>
      <c r="B5617" s="653">
        <v>48621</v>
      </c>
      <c r="C5617" s="654">
        <f t="shared" si="86"/>
        <v>10434413533</v>
      </c>
      <c r="D5617" s="57"/>
      <c r="E5617" s="57"/>
      <c r="F5617" s="657">
        <v>895723421</v>
      </c>
      <c r="G5617" s="672">
        <v>782022104</v>
      </c>
      <c r="H5617" s="646">
        <v>46237</v>
      </c>
      <c r="I5617" s="646"/>
      <c r="K5617" s="57"/>
      <c r="L5617" s="57"/>
      <c r="M5617" s="638"/>
      <c r="N5617" s="638"/>
      <c r="O5617" s="57"/>
    </row>
    <row r="5618" spans="1:15">
      <c r="A5618" s="57"/>
      <c r="B5618" s="653">
        <v>48622</v>
      </c>
      <c r="C5618" s="654">
        <f t="shared" si="86"/>
        <v>9903890861</v>
      </c>
      <c r="D5618" s="57"/>
      <c r="E5618" s="57"/>
      <c r="F5618" s="657">
        <v>365200749</v>
      </c>
      <c r="G5618" s="672">
        <v>782253297</v>
      </c>
      <c r="H5618" s="646">
        <v>50326</v>
      </c>
      <c r="I5618" s="646"/>
      <c r="K5618" s="57"/>
      <c r="L5618" s="57"/>
      <c r="M5618" s="638"/>
      <c r="N5618" s="638"/>
      <c r="O5618" s="57"/>
    </row>
    <row r="5619" spans="1:15">
      <c r="A5619" s="57"/>
      <c r="B5619" s="653">
        <v>48623</v>
      </c>
      <c r="C5619" s="654">
        <f t="shared" si="86"/>
        <v>10179716090</v>
      </c>
      <c r="D5619" s="57"/>
      <c r="E5619" s="57"/>
      <c r="F5619" s="657">
        <v>641025978</v>
      </c>
      <c r="G5619" s="672">
        <v>782287350</v>
      </c>
      <c r="H5619" s="646">
        <v>45199</v>
      </c>
      <c r="I5619" s="646"/>
      <c r="K5619" s="57"/>
      <c r="L5619" s="57"/>
      <c r="M5619" s="638"/>
      <c r="N5619" s="638"/>
      <c r="O5619" s="57"/>
    </row>
    <row r="5620" spans="1:15">
      <c r="A5620" s="57"/>
      <c r="B5620" s="653">
        <v>48624</v>
      </c>
      <c r="C5620" s="654">
        <f t="shared" si="86"/>
        <v>9989733268</v>
      </c>
      <c r="D5620" s="57"/>
      <c r="E5620" s="57"/>
      <c r="F5620" s="657">
        <v>451043156</v>
      </c>
      <c r="G5620" s="672">
        <v>782668725</v>
      </c>
      <c r="H5620" s="646">
        <v>49225</v>
      </c>
      <c r="I5620" s="646"/>
      <c r="K5620" s="57"/>
      <c r="L5620" s="57"/>
      <c r="M5620" s="638"/>
      <c r="N5620" s="638"/>
      <c r="O5620" s="57"/>
    </row>
    <row r="5621" spans="1:15">
      <c r="A5621" s="57"/>
      <c r="B5621" s="653">
        <v>48625</v>
      </c>
      <c r="C5621" s="654">
        <f t="shared" si="86"/>
        <v>9714518098</v>
      </c>
      <c r="D5621" s="57"/>
      <c r="E5621" s="57"/>
      <c r="F5621" s="657">
        <v>175827986</v>
      </c>
      <c r="G5621" s="672">
        <v>782680683</v>
      </c>
      <c r="H5621" s="646">
        <v>44490</v>
      </c>
      <c r="I5621" s="646"/>
      <c r="K5621" s="57"/>
      <c r="L5621" s="57"/>
      <c r="M5621" s="638"/>
      <c r="N5621" s="638"/>
      <c r="O5621" s="57"/>
    </row>
    <row r="5622" spans="1:15">
      <c r="A5622" s="57"/>
      <c r="B5622" s="653">
        <v>48626</v>
      </c>
      <c r="C5622" s="654">
        <f t="shared" si="86"/>
        <v>10210669871</v>
      </c>
      <c r="D5622" s="57"/>
      <c r="E5622" s="57"/>
      <c r="F5622" s="657">
        <v>671979759</v>
      </c>
      <c r="G5622" s="672">
        <v>782929008</v>
      </c>
      <c r="H5622" s="646">
        <v>48063</v>
      </c>
      <c r="I5622" s="646"/>
      <c r="K5622" s="57"/>
      <c r="L5622" s="57"/>
      <c r="M5622" s="638"/>
      <c r="N5622" s="638"/>
      <c r="O5622" s="57"/>
    </row>
    <row r="5623" spans="1:15">
      <c r="A5623" s="57"/>
      <c r="B5623" s="653">
        <v>48627</v>
      </c>
      <c r="C5623" s="654">
        <f t="shared" si="86"/>
        <v>10218810219</v>
      </c>
      <c r="D5623" s="57"/>
      <c r="E5623" s="57"/>
      <c r="F5623" s="657">
        <v>680120107</v>
      </c>
      <c r="G5623" s="672">
        <v>782959531</v>
      </c>
      <c r="H5623" s="646">
        <v>43480</v>
      </c>
      <c r="I5623" s="646"/>
      <c r="K5623" s="57"/>
      <c r="L5623" s="57"/>
      <c r="M5623" s="638"/>
      <c r="N5623" s="638"/>
      <c r="O5623" s="57"/>
    </row>
    <row r="5624" spans="1:15">
      <c r="A5624" s="57"/>
      <c r="B5624" s="653">
        <v>48628</v>
      </c>
      <c r="C5624" s="654">
        <f t="shared" si="86"/>
        <v>9719011280</v>
      </c>
      <c r="D5624" s="57"/>
      <c r="E5624" s="57"/>
      <c r="F5624" s="657">
        <v>180321168</v>
      </c>
      <c r="G5624" s="672">
        <v>783144022</v>
      </c>
      <c r="H5624" s="646">
        <v>45524</v>
      </c>
      <c r="I5624" s="646"/>
      <c r="K5624" s="57"/>
      <c r="L5624" s="57"/>
      <c r="M5624" s="638"/>
      <c r="N5624" s="638"/>
      <c r="O5624" s="57"/>
    </row>
    <row r="5625" spans="1:15">
      <c r="A5625" s="57"/>
      <c r="B5625" s="653">
        <v>48629</v>
      </c>
      <c r="C5625" s="654">
        <f t="shared" si="86"/>
        <v>10036159884</v>
      </c>
      <c r="D5625" s="57"/>
      <c r="E5625" s="57"/>
      <c r="F5625" s="657">
        <v>497469772</v>
      </c>
      <c r="G5625" s="672">
        <v>783182010</v>
      </c>
      <c r="H5625" s="646">
        <v>50328</v>
      </c>
      <c r="I5625" s="646"/>
      <c r="K5625" s="57"/>
      <c r="L5625" s="57"/>
      <c r="M5625" s="638"/>
      <c r="N5625" s="638"/>
      <c r="O5625" s="57"/>
    </row>
    <row r="5626" spans="1:15">
      <c r="A5626" s="57"/>
      <c r="B5626" s="653">
        <v>48630</v>
      </c>
      <c r="C5626" s="654">
        <f t="shared" si="86"/>
        <v>10076832054</v>
      </c>
      <c r="D5626" s="57"/>
      <c r="E5626" s="57"/>
      <c r="F5626" s="657">
        <v>538141942</v>
      </c>
      <c r="G5626" s="672">
        <v>783205377</v>
      </c>
      <c r="H5626" s="646">
        <v>48523</v>
      </c>
      <c r="I5626" s="646"/>
      <c r="K5626" s="57"/>
      <c r="L5626" s="57"/>
      <c r="M5626" s="638"/>
      <c r="N5626" s="638"/>
      <c r="O5626" s="57"/>
    </row>
    <row r="5627" spans="1:15">
      <c r="A5627" s="57"/>
      <c r="B5627" s="653">
        <v>48631</v>
      </c>
      <c r="C5627" s="654">
        <f t="shared" si="86"/>
        <v>10121119074</v>
      </c>
      <c r="D5627" s="57"/>
      <c r="E5627" s="57"/>
      <c r="F5627" s="657">
        <v>582428962</v>
      </c>
      <c r="G5627" s="672">
        <v>783263500</v>
      </c>
      <c r="H5627" s="646">
        <v>48538</v>
      </c>
      <c r="I5627" s="646"/>
      <c r="K5627" s="57"/>
      <c r="L5627" s="57"/>
      <c r="M5627" s="638"/>
      <c r="N5627" s="638"/>
      <c r="O5627" s="57"/>
    </row>
    <row r="5628" spans="1:15">
      <c r="A5628" s="57"/>
      <c r="B5628" s="653">
        <v>48632</v>
      </c>
      <c r="C5628" s="654">
        <f t="shared" si="86"/>
        <v>10292776076</v>
      </c>
      <c r="D5628" s="57"/>
      <c r="E5628" s="57"/>
      <c r="F5628" s="657">
        <v>754085964</v>
      </c>
      <c r="G5628" s="672">
        <v>783602307</v>
      </c>
      <c r="H5628" s="646">
        <v>46596</v>
      </c>
      <c r="I5628" s="646"/>
      <c r="K5628" s="57"/>
      <c r="L5628" s="57"/>
      <c r="M5628" s="638"/>
      <c r="N5628" s="638"/>
      <c r="O5628" s="57"/>
    </row>
    <row r="5629" spans="1:15">
      <c r="A5629" s="57"/>
      <c r="B5629" s="653">
        <v>48633</v>
      </c>
      <c r="C5629" s="654">
        <f t="shared" si="86"/>
        <v>10312097401</v>
      </c>
      <c r="D5629" s="57"/>
      <c r="E5629" s="57"/>
      <c r="F5629" s="657">
        <v>773407289</v>
      </c>
      <c r="G5629" s="672">
        <v>783782984</v>
      </c>
      <c r="H5629" s="646">
        <v>49773</v>
      </c>
      <c r="I5629" s="646"/>
      <c r="K5629" s="57"/>
      <c r="L5629" s="57"/>
      <c r="M5629" s="638"/>
      <c r="N5629" s="638"/>
      <c r="O5629" s="57"/>
    </row>
    <row r="5630" spans="1:15">
      <c r="A5630" s="57"/>
      <c r="B5630" s="653">
        <v>48634</v>
      </c>
      <c r="C5630" s="654">
        <f t="shared" si="86"/>
        <v>9961690901</v>
      </c>
      <c r="D5630" s="57"/>
      <c r="E5630" s="57"/>
      <c r="F5630" s="657">
        <v>423000789</v>
      </c>
      <c r="G5630" s="672">
        <v>783810351</v>
      </c>
      <c r="H5630" s="646">
        <v>43440</v>
      </c>
      <c r="I5630" s="646"/>
      <c r="K5630" s="57"/>
      <c r="L5630" s="57"/>
      <c r="M5630" s="638"/>
      <c r="N5630" s="638"/>
      <c r="O5630" s="57"/>
    </row>
    <row r="5631" spans="1:15">
      <c r="A5631" s="57"/>
      <c r="B5631" s="653">
        <v>48635</v>
      </c>
      <c r="C5631" s="654">
        <f t="shared" si="86"/>
        <v>10264363628</v>
      </c>
      <c r="D5631" s="57"/>
      <c r="E5631" s="57"/>
      <c r="F5631" s="657">
        <v>725673516</v>
      </c>
      <c r="G5631" s="672">
        <v>783956551</v>
      </c>
      <c r="H5631" s="646">
        <v>49218</v>
      </c>
      <c r="I5631" s="646"/>
      <c r="K5631" s="57"/>
      <c r="L5631" s="57"/>
      <c r="M5631" s="638"/>
      <c r="N5631" s="638"/>
      <c r="O5631" s="57"/>
    </row>
    <row r="5632" spans="1:15">
      <c r="A5632" s="57"/>
      <c r="B5632" s="653">
        <v>48636</v>
      </c>
      <c r="C5632" s="654">
        <f t="shared" si="86"/>
        <v>9783529024</v>
      </c>
      <c r="D5632" s="57"/>
      <c r="E5632" s="57"/>
      <c r="F5632" s="657">
        <v>244838912</v>
      </c>
      <c r="G5632" s="672">
        <v>783973311</v>
      </c>
      <c r="H5632" s="646">
        <v>48382</v>
      </c>
      <c r="I5632" s="646"/>
      <c r="K5632" s="57"/>
      <c r="L5632" s="57"/>
      <c r="M5632" s="638"/>
      <c r="N5632" s="638"/>
      <c r="O5632" s="57"/>
    </row>
    <row r="5633" spans="1:15">
      <c r="A5633" s="57"/>
      <c r="B5633" s="653">
        <v>48637</v>
      </c>
      <c r="C5633" s="654">
        <f t="shared" si="86"/>
        <v>10343716457</v>
      </c>
      <c r="D5633" s="57"/>
      <c r="E5633" s="57"/>
      <c r="F5633" s="657">
        <v>805026345</v>
      </c>
      <c r="G5633" s="672">
        <v>784103976</v>
      </c>
      <c r="H5633" s="646">
        <v>44743</v>
      </c>
      <c r="I5633" s="646"/>
      <c r="K5633" s="57"/>
      <c r="L5633" s="57"/>
      <c r="M5633" s="638"/>
      <c r="N5633" s="638"/>
      <c r="O5633" s="57"/>
    </row>
    <row r="5634" spans="1:15">
      <c r="A5634" s="57"/>
      <c r="B5634" s="653">
        <v>48638</v>
      </c>
      <c r="C5634" s="654">
        <f t="shared" si="86"/>
        <v>9851156548</v>
      </c>
      <c r="D5634" s="57"/>
      <c r="E5634" s="57"/>
      <c r="F5634" s="657">
        <v>312466436</v>
      </c>
      <c r="G5634" s="672">
        <v>784218814</v>
      </c>
      <c r="H5634" s="646">
        <v>47009</v>
      </c>
      <c r="I5634" s="646"/>
      <c r="K5634" s="57"/>
      <c r="L5634" s="57"/>
      <c r="M5634" s="638"/>
      <c r="N5634" s="638"/>
      <c r="O5634" s="57"/>
    </row>
    <row r="5635" spans="1:15">
      <c r="A5635" s="57"/>
      <c r="B5635" s="653">
        <v>48639</v>
      </c>
      <c r="C5635" s="654">
        <f t="shared" si="86"/>
        <v>10468812264</v>
      </c>
      <c r="D5635" s="57"/>
      <c r="E5635" s="57"/>
      <c r="F5635" s="657">
        <v>930122152</v>
      </c>
      <c r="G5635" s="672">
        <v>784283416</v>
      </c>
      <c r="H5635" s="646">
        <v>48546</v>
      </c>
      <c r="I5635" s="646"/>
      <c r="K5635" s="57"/>
      <c r="L5635" s="57"/>
      <c r="M5635" s="638"/>
      <c r="N5635" s="638"/>
      <c r="O5635" s="57"/>
    </row>
    <row r="5636" spans="1:15">
      <c r="A5636" s="57"/>
      <c r="B5636" s="653">
        <v>48640</v>
      </c>
      <c r="C5636" s="654">
        <f t="shared" si="86"/>
        <v>9922208411</v>
      </c>
      <c r="D5636" s="57"/>
      <c r="E5636" s="57"/>
      <c r="F5636" s="657">
        <v>383518299</v>
      </c>
      <c r="G5636" s="672">
        <v>784611929</v>
      </c>
      <c r="H5636" s="646">
        <v>47598</v>
      </c>
      <c r="I5636" s="646"/>
      <c r="K5636" s="57"/>
      <c r="L5636" s="57"/>
      <c r="M5636" s="638"/>
      <c r="N5636" s="638"/>
      <c r="O5636" s="57"/>
    </row>
    <row r="5637" spans="1:15">
      <c r="A5637" s="57"/>
      <c r="B5637" s="653">
        <v>48641</v>
      </c>
      <c r="C5637" s="654">
        <f t="shared" si="86"/>
        <v>10031840296</v>
      </c>
      <c r="D5637" s="57"/>
      <c r="E5637" s="57"/>
      <c r="F5637" s="657">
        <v>493150184</v>
      </c>
      <c r="G5637" s="672">
        <v>784659058</v>
      </c>
      <c r="H5637" s="646">
        <v>47061</v>
      </c>
      <c r="I5637" s="646"/>
      <c r="K5637" s="57"/>
      <c r="L5637" s="57"/>
      <c r="M5637" s="638"/>
      <c r="N5637" s="638"/>
      <c r="O5637" s="57"/>
    </row>
    <row r="5638" spans="1:15">
      <c r="A5638" s="57"/>
      <c r="B5638" s="653">
        <v>48642</v>
      </c>
      <c r="C5638" s="654">
        <f t="shared" si="86"/>
        <v>9743466117</v>
      </c>
      <c r="D5638" s="57"/>
      <c r="E5638" s="57"/>
      <c r="F5638" s="657">
        <v>204776005</v>
      </c>
      <c r="G5638" s="672">
        <v>784678537</v>
      </c>
      <c r="H5638" s="646">
        <v>43111</v>
      </c>
      <c r="I5638" s="646"/>
      <c r="K5638" s="57"/>
      <c r="L5638" s="57"/>
      <c r="M5638" s="638"/>
      <c r="N5638" s="638"/>
      <c r="O5638" s="57"/>
    </row>
    <row r="5639" spans="1:15">
      <c r="A5639" s="57"/>
      <c r="B5639" s="653">
        <v>48643</v>
      </c>
      <c r="C5639" s="654">
        <f t="shared" si="86"/>
        <v>9806211670</v>
      </c>
      <c r="D5639" s="57"/>
      <c r="E5639" s="57"/>
      <c r="F5639" s="657">
        <v>267521558</v>
      </c>
      <c r="G5639" s="672">
        <v>784842216</v>
      </c>
      <c r="H5639" s="646">
        <v>47612</v>
      </c>
      <c r="I5639" s="646"/>
      <c r="K5639" s="57"/>
      <c r="L5639" s="57"/>
      <c r="M5639" s="638"/>
      <c r="N5639" s="638"/>
      <c r="O5639" s="57"/>
    </row>
    <row r="5640" spans="1:15">
      <c r="A5640" s="57"/>
      <c r="B5640" s="653">
        <v>48644</v>
      </c>
      <c r="C5640" s="654">
        <f t="shared" si="86"/>
        <v>9912066259</v>
      </c>
      <c r="D5640" s="57"/>
      <c r="E5640" s="57"/>
      <c r="F5640" s="657">
        <v>373376147</v>
      </c>
      <c r="G5640" s="672">
        <v>784970400</v>
      </c>
      <c r="H5640" s="646">
        <v>49785</v>
      </c>
      <c r="I5640" s="646"/>
      <c r="K5640" s="57"/>
      <c r="L5640" s="57"/>
      <c r="M5640" s="638"/>
      <c r="N5640" s="638"/>
      <c r="O5640" s="57"/>
    </row>
    <row r="5641" spans="1:15">
      <c r="A5641" s="57"/>
      <c r="B5641" s="653">
        <v>48645</v>
      </c>
      <c r="C5641" s="654">
        <f t="shared" si="86"/>
        <v>10294122353</v>
      </c>
      <c r="D5641" s="57"/>
      <c r="E5641" s="57"/>
      <c r="F5641" s="657">
        <v>755432241</v>
      </c>
      <c r="G5641" s="672">
        <v>785045286</v>
      </c>
      <c r="H5641" s="646">
        <v>46966</v>
      </c>
      <c r="I5641" s="646"/>
      <c r="K5641" s="57"/>
      <c r="L5641" s="57"/>
      <c r="M5641" s="638"/>
      <c r="N5641" s="638"/>
      <c r="O5641" s="57"/>
    </row>
    <row r="5642" spans="1:15">
      <c r="A5642" s="57"/>
      <c r="B5642" s="653">
        <v>48646</v>
      </c>
      <c r="C5642" s="654">
        <f t="shared" si="86"/>
        <v>10010583328</v>
      </c>
      <c r="D5642" s="57"/>
      <c r="E5642" s="57"/>
      <c r="F5642" s="657">
        <v>471893216</v>
      </c>
      <c r="G5642" s="672">
        <v>785309559</v>
      </c>
      <c r="H5642" s="646">
        <v>46866</v>
      </c>
      <c r="I5642" s="646"/>
      <c r="K5642" s="57"/>
      <c r="L5642" s="57"/>
      <c r="M5642" s="638"/>
      <c r="N5642" s="638"/>
      <c r="O5642" s="57"/>
    </row>
    <row r="5643" spans="1:15">
      <c r="A5643" s="57"/>
      <c r="B5643" s="653">
        <v>48647</v>
      </c>
      <c r="C5643" s="654">
        <f t="shared" si="86"/>
        <v>9901539617</v>
      </c>
      <c r="D5643" s="57"/>
      <c r="E5643" s="57"/>
      <c r="F5643" s="657">
        <v>362849505</v>
      </c>
      <c r="G5643" s="672">
        <v>785346124</v>
      </c>
      <c r="H5643" s="646">
        <v>45891</v>
      </c>
      <c r="I5643" s="646"/>
      <c r="K5643" s="57"/>
      <c r="L5643" s="57"/>
      <c r="M5643" s="638"/>
      <c r="N5643" s="638"/>
      <c r="O5643" s="57"/>
    </row>
    <row r="5644" spans="1:15">
      <c r="A5644" s="57"/>
      <c r="B5644" s="653">
        <v>48648</v>
      </c>
      <c r="C5644" s="654">
        <f t="shared" si="86"/>
        <v>10182325855</v>
      </c>
      <c r="D5644" s="57"/>
      <c r="E5644" s="57"/>
      <c r="F5644" s="657">
        <v>643635743</v>
      </c>
      <c r="G5644" s="672">
        <v>785548747</v>
      </c>
      <c r="H5644" s="646">
        <v>49044</v>
      </c>
      <c r="I5644" s="646"/>
      <c r="K5644" s="57"/>
      <c r="L5644" s="57"/>
      <c r="M5644" s="638"/>
      <c r="N5644" s="638"/>
      <c r="O5644" s="57"/>
    </row>
    <row r="5645" spans="1:15">
      <c r="A5645" s="57"/>
      <c r="B5645" s="653">
        <v>48649</v>
      </c>
      <c r="C5645" s="654">
        <f t="shared" si="86"/>
        <v>10489159020</v>
      </c>
      <c r="D5645" s="57"/>
      <c r="E5645" s="57"/>
      <c r="F5645" s="657">
        <v>950468908</v>
      </c>
      <c r="G5645" s="672">
        <v>785575582</v>
      </c>
      <c r="H5645" s="646">
        <v>45547</v>
      </c>
      <c r="I5645" s="646"/>
      <c r="K5645" s="57"/>
      <c r="L5645" s="57"/>
      <c r="M5645" s="638"/>
      <c r="N5645" s="638"/>
      <c r="O5645" s="57"/>
    </row>
    <row r="5646" spans="1:15">
      <c r="A5646" s="57"/>
      <c r="B5646" s="653">
        <v>48650</v>
      </c>
      <c r="C5646" s="654">
        <f t="shared" si="86"/>
        <v>9808628692</v>
      </c>
      <c r="D5646" s="57"/>
      <c r="E5646" s="57"/>
      <c r="F5646" s="657">
        <v>269938580</v>
      </c>
      <c r="G5646" s="672">
        <v>785948745</v>
      </c>
      <c r="H5646" s="646">
        <v>46142</v>
      </c>
      <c r="I5646" s="646"/>
      <c r="K5646" s="57"/>
      <c r="L5646" s="57"/>
      <c r="M5646" s="638"/>
      <c r="N5646" s="638"/>
      <c r="O5646" s="57"/>
    </row>
    <row r="5647" spans="1:15">
      <c r="A5647" s="57"/>
      <c r="B5647" s="653">
        <v>48651</v>
      </c>
      <c r="C5647" s="654">
        <f t="shared" si="86"/>
        <v>9731983884</v>
      </c>
      <c r="D5647" s="57"/>
      <c r="E5647" s="57"/>
      <c r="F5647" s="657">
        <v>193293772</v>
      </c>
      <c r="G5647" s="672">
        <v>786060478</v>
      </c>
      <c r="H5647" s="646">
        <v>46456</v>
      </c>
      <c r="I5647" s="646"/>
      <c r="K5647" s="57"/>
      <c r="L5647" s="57"/>
      <c r="M5647" s="638"/>
      <c r="N5647" s="638"/>
      <c r="O5647" s="57"/>
    </row>
    <row r="5648" spans="1:15">
      <c r="A5648" s="57"/>
      <c r="B5648" s="653">
        <v>48652</v>
      </c>
      <c r="C5648" s="654">
        <f t="shared" si="86"/>
        <v>9686714653</v>
      </c>
      <c r="D5648" s="57"/>
      <c r="E5648" s="57"/>
      <c r="F5648" s="657">
        <v>148024541</v>
      </c>
      <c r="G5648" s="672">
        <v>786233604</v>
      </c>
      <c r="H5648" s="646">
        <v>46358</v>
      </c>
      <c r="I5648" s="646"/>
      <c r="K5648" s="57"/>
      <c r="L5648" s="57"/>
      <c r="M5648" s="638"/>
      <c r="N5648" s="638"/>
      <c r="O5648" s="57"/>
    </row>
    <row r="5649" spans="1:15">
      <c r="A5649" s="57"/>
      <c r="B5649" s="653">
        <v>48653</v>
      </c>
      <c r="C5649" s="654">
        <f t="shared" si="86"/>
        <v>10045089635</v>
      </c>
      <c r="D5649" s="57"/>
      <c r="E5649" s="57"/>
      <c r="F5649" s="657">
        <v>506399523</v>
      </c>
      <c r="G5649" s="672">
        <v>786381895</v>
      </c>
      <c r="H5649" s="646">
        <v>49537</v>
      </c>
      <c r="I5649" s="646"/>
      <c r="K5649" s="57"/>
      <c r="L5649" s="57"/>
      <c r="M5649" s="638"/>
      <c r="N5649" s="638"/>
      <c r="O5649" s="57"/>
    </row>
    <row r="5650" spans="1:15">
      <c r="A5650" s="57"/>
      <c r="B5650" s="653">
        <v>48654</v>
      </c>
      <c r="C5650" s="654">
        <f t="shared" si="86"/>
        <v>9814522825</v>
      </c>
      <c r="D5650" s="57"/>
      <c r="E5650" s="57"/>
      <c r="F5650" s="657">
        <v>275832713</v>
      </c>
      <c r="G5650" s="672">
        <v>786669247</v>
      </c>
      <c r="H5650" s="646">
        <v>43297</v>
      </c>
      <c r="I5650" s="646"/>
      <c r="K5650" s="57"/>
      <c r="L5650" s="57"/>
      <c r="M5650" s="638"/>
      <c r="N5650" s="638"/>
      <c r="O5650" s="57"/>
    </row>
    <row r="5651" spans="1:15">
      <c r="A5651" s="57"/>
      <c r="B5651" s="653">
        <v>48655</v>
      </c>
      <c r="C5651" s="654">
        <f t="shared" si="86"/>
        <v>10433326288</v>
      </c>
      <c r="D5651" s="57"/>
      <c r="E5651" s="57"/>
      <c r="F5651" s="657">
        <v>894636176</v>
      </c>
      <c r="G5651" s="672">
        <v>786964476</v>
      </c>
      <c r="H5651" s="646">
        <v>43651</v>
      </c>
      <c r="I5651" s="646"/>
      <c r="K5651" s="57"/>
      <c r="L5651" s="57"/>
      <c r="M5651" s="638"/>
      <c r="N5651" s="638"/>
      <c r="O5651" s="57"/>
    </row>
    <row r="5652" spans="1:15">
      <c r="A5652" s="57"/>
      <c r="B5652" s="653">
        <v>48656</v>
      </c>
      <c r="C5652" s="654">
        <f t="shared" si="86"/>
        <v>9807389628</v>
      </c>
      <c r="D5652" s="57"/>
      <c r="E5652" s="57"/>
      <c r="F5652" s="657">
        <v>268699516</v>
      </c>
      <c r="G5652" s="672">
        <v>787170414</v>
      </c>
      <c r="H5652" s="646">
        <v>50337</v>
      </c>
      <c r="I5652" s="646"/>
      <c r="K5652" s="57"/>
      <c r="L5652" s="57"/>
      <c r="M5652" s="638"/>
      <c r="N5652" s="638"/>
      <c r="O5652" s="57"/>
    </row>
    <row r="5653" spans="1:15">
      <c r="A5653" s="57"/>
      <c r="B5653" s="653">
        <v>48657</v>
      </c>
      <c r="C5653" s="654">
        <f t="shared" si="86"/>
        <v>9648418362</v>
      </c>
      <c r="D5653" s="57"/>
      <c r="E5653" s="57"/>
      <c r="F5653" s="657">
        <v>109728250</v>
      </c>
      <c r="G5653" s="672">
        <v>787303059</v>
      </c>
      <c r="H5653" s="646">
        <v>43434</v>
      </c>
      <c r="I5653" s="646"/>
      <c r="K5653" s="57"/>
      <c r="L5653" s="57"/>
      <c r="M5653" s="638"/>
      <c r="N5653" s="638"/>
      <c r="O5653" s="57"/>
    </row>
    <row r="5654" spans="1:15">
      <c r="A5654" s="57"/>
      <c r="B5654" s="653">
        <v>48658</v>
      </c>
      <c r="C5654" s="654">
        <f t="shared" si="86"/>
        <v>10076439345</v>
      </c>
      <c r="D5654" s="57"/>
      <c r="E5654" s="57"/>
      <c r="F5654" s="657">
        <v>537749233</v>
      </c>
      <c r="G5654" s="672">
        <v>787394342</v>
      </c>
      <c r="H5654" s="646">
        <v>49162</v>
      </c>
      <c r="I5654" s="646"/>
      <c r="K5654" s="57"/>
      <c r="L5654" s="57"/>
      <c r="M5654" s="638"/>
      <c r="N5654" s="638"/>
      <c r="O5654" s="57"/>
    </row>
    <row r="5655" spans="1:15">
      <c r="A5655" s="57"/>
      <c r="B5655" s="653">
        <v>48659</v>
      </c>
      <c r="C5655" s="654">
        <f t="shared" si="86"/>
        <v>9915052235</v>
      </c>
      <c r="D5655" s="57"/>
      <c r="E5655" s="57"/>
      <c r="F5655" s="657">
        <v>376362123</v>
      </c>
      <c r="G5655" s="672">
        <v>787419500</v>
      </c>
      <c r="H5655" s="646">
        <v>45224</v>
      </c>
      <c r="I5655" s="646"/>
      <c r="K5655" s="57"/>
      <c r="L5655" s="57"/>
      <c r="M5655" s="638"/>
      <c r="N5655" s="638"/>
      <c r="O5655" s="57"/>
    </row>
    <row r="5656" spans="1:15">
      <c r="A5656" s="57"/>
      <c r="B5656" s="653">
        <v>48660</v>
      </c>
      <c r="C5656" s="654">
        <f t="shared" si="86"/>
        <v>10484360972</v>
      </c>
      <c r="D5656" s="57"/>
      <c r="E5656" s="57"/>
      <c r="F5656" s="657">
        <v>945670860</v>
      </c>
      <c r="G5656" s="672">
        <v>787421136</v>
      </c>
      <c r="H5656" s="646">
        <v>49687</v>
      </c>
      <c r="I5656" s="646"/>
      <c r="K5656" s="57"/>
      <c r="L5656" s="57"/>
      <c r="M5656" s="638"/>
      <c r="N5656" s="638"/>
      <c r="O5656" s="57"/>
    </row>
    <row r="5657" spans="1:15">
      <c r="A5657" s="57"/>
      <c r="B5657" s="653">
        <v>48661</v>
      </c>
      <c r="C5657" s="654">
        <f t="shared" si="86"/>
        <v>9766265708</v>
      </c>
      <c r="D5657" s="57"/>
      <c r="E5657" s="57"/>
      <c r="F5657" s="657">
        <v>227575596</v>
      </c>
      <c r="G5657" s="672">
        <v>787517157</v>
      </c>
      <c r="H5657" s="646">
        <v>48885</v>
      </c>
      <c r="I5657" s="646"/>
      <c r="K5657" s="57"/>
      <c r="L5657" s="57"/>
      <c r="M5657" s="638"/>
      <c r="N5657" s="638"/>
      <c r="O5657" s="57"/>
    </row>
    <row r="5658" spans="1:15">
      <c r="A5658" s="57"/>
      <c r="B5658" s="653">
        <v>48662</v>
      </c>
      <c r="C5658" s="654">
        <f t="shared" si="86"/>
        <v>10188779052</v>
      </c>
      <c r="D5658" s="57"/>
      <c r="E5658" s="57"/>
      <c r="F5658" s="657">
        <v>650088940</v>
      </c>
      <c r="G5658" s="672">
        <v>787801096</v>
      </c>
      <c r="H5658" s="646">
        <v>46557</v>
      </c>
      <c r="I5658" s="646"/>
      <c r="K5658" s="57"/>
      <c r="L5658" s="57"/>
      <c r="M5658" s="638"/>
      <c r="N5658" s="638"/>
      <c r="O5658" s="57"/>
    </row>
    <row r="5659" spans="1:15">
      <c r="A5659" s="57"/>
      <c r="B5659" s="653">
        <v>48663</v>
      </c>
      <c r="C5659" s="654">
        <f t="shared" si="86"/>
        <v>10194173027</v>
      </c>
      <c r="D5659" s="57"/>
      <c r="E5659" s="57"/>
      <c r="F5659" s="657">
        <v>655482915</v>
      </c>
      <c r="G5659" s="672">
        <v>787879390</v>
      </c>
      <c r="H5659" s="646">
        <v>48361</v>
      </c>
      <c r="I5659" s="646"/>
      <c r="K5659" s="57"/>
      <c r="L5659" s="57"/>
      <c r="M5659" s="638"/>
      <c r="N5659" s="638"/>
      <c r="O5659" s="57"/>
    </row>
    <row r="5660" spans="1:15">
      <c r="A5660" s="57"/>
      <c r="B5660" s="653">
        <v>48664</v>
      </c>
      <c r="C5660" s="654">
        <f t="shared" si="86"/>
        <v>9935192844</v>
      </c>
      <c r="D5660" s="57"/>
      <c r="E5660" s="57"/>
      <c r="F5660" s="657">
        <v>396502732</v>
      </c>
      <c r="G5660" s="672">
        <v>788065846</v>
      </c>
      <c r="H5660" s="646">
        <v>50223</v>
      </c>
      <c r="I5660" s="646"/>
      <c r="K5660" s="57"/>
      <c r="L5660" s="57"/>
      <c r="M5660" s="638"/>
      <c r="N5660" s="638"/>
      <c r="O5660" s="57"/>
    </row>
    <row r="5661" spans="1:15">
      <c r="A5661" s="57"/>
      <c r="B5661" s="653">
        <v>48665</v>
      </c>
      <c r="C5661" s="654">
        <f t="shared" si="86"/>
        <v>9639168595</v>
      </c>
      <c r="D5661" s="57"/>
      <c r="E5661" s="57"/>
      <c r="F5661" s="657">
        <v>100478483</v>
      </c>
      <c r="G5661" s="672">
        <v>788255499</v>
      </c>
      <c r="H5661" s="646">
        <v>48260</v>
      </c>
      <c r="I5661" s="646"/>
      <c r="K5661" s="57"/>
      <c r="L5661" s="57"/>
      <c r="M5661" s="638"/>
      <c r="N5661" s="638"/>
      <c r="O5661" s="57"/>
    </row>
    <row r="5662" spans="1:15">
      <c r="A5662" s="57"/>
      <c r="B5662" s="653">
        <v>48666</v>
      </c>
      <c r="C5662" s="654">
        <f t="shared" si="86"/>
        <v>9969484221</v>
      </c>
      <c r="D5662" s="57"/>
      <c r="E5662" s="57"/>
      <c r="F5662" s="657">
        <v>430794109</v>
      </c>
      <c r="G5662" s="672">
        <v>788461571</v>
      </c>
      <c r="H5662" s="646">
        <v>50383</v>
      </c>
      <c r="I5662" s="646"/>
      <c r="K5662" s="57"/>
      <c r="L5662" s="57"/>
      <c r="M5662" s="638"/>
      <c r="N5662" s="638"/>
      <c r="O5662" s="57"/>
    </row>
    <row r="5663" spans="1:15">
      <c r="A5663" s="57"/>
      <c r="B5663" s="653">
        <v>48667</v>
      </c>
      <c r="C5663" s="654">
        <f t="shared" si="86"/>
        <v>9800698312</v>
      </c>
      <c r="D5663" s="57"/>
      <c r="E5663" s="57"/>
      <c r="F5663" s="657">
        <v>262008200</v>
      </c>
      <c r="G5663" s="672">
        <v>788779932</v>
      </c>
      <c r="H5663" s="646">
        <v>48436</v>
      </c>
      <c r="I5663" s="646"/>
      <c r="K5663" s="57"/>
      <c r="L5663" s="57"/>
      <c r="M5663" s="638"/>
      <c r="N5663" s="638"/>
      <c r="O5663" s="57"/>
    </row>
    <row r="5664" spans="1:15">
      <c r="A5664" s="57"/>
      <c r="B5664" s="653">
        <v>48668</v>
      </c>
      <c r="C5664" s="654">
        <f t="shared" ref="C5664:C5727" si="87">F5664+(F$88*28679+98765)+(G$88*6587+87654)+(E$88*9537+76543)+(J$88*5713+4528)</f>
        <v>9757517538</v>
      </c>
      <c r="D5664" s="57"/>
      <c r="E5664" s="57"/>
      <c r="F5664" s="657">
        <v>218827426</v>
      </c>
      <c r="G5664" s="672">
        <v>788786816</v>
      </c>
      <c r="H5664" s="646">
        <v>45444</v>
      </c>
      <c r="I5664" s="646"/>
      <c r="K5664" s="57"/>
      <c r="L5664" s="57"/>
      <c r="M5664" s="638"/>
      <c r="N5664" s="638"/>
      <c r="O5664" s="57"/>
    </row>
    <row r="5665" spans="1:15">
      <c r="A5665" s="57"/>
      <c r="B5665" s="653">
        <v>48669</v>
      </c>
      <c r="C5665" s="654">
        <f t="shared" si="87"/>
        <v>10357126469</v>
      </c>
      <c r="D5665" s="57"/>
      <c r="E5665" s="57"/>
      <c r="F5665" s="657">
        <v>818436357</v>
      </c>
      <c r="G5665" s="672">
        <v>788949507</v>
      </c>
      <c r="H5665" s="646">
        <v>49532</v>
      </c>
      <c r="I5665" s="646"/>
      <c r="K5665" s="57"/>
      <c r="L5665" s="57"/>
      <c r="M5665" s="638"/>
      <c r="N5665" s="638"/>
      <c r="O5665" s="57"/>
    </row>
    <row r="5666" spans="1:15">
      <c r="A5666" s="57"/>
      <c r="B5666" s="653">
        <v>48670</v>
      </c>
      <c r="C5666" s="654">
        <f t="shared" si="87"/>
        <v>10231485195</v>
      </c>
      <c r="D5666" s="57"/>
      <c r="E5666" s="57"/>
      <c r="F5666" s="657">
        <v>692795083</v>
      </c>
      <c r="G5666" s="672">
        <v>789010161</v>
      </c>
      <c r="H5666" s="646">
        <v>48209</v>
      </c>
      <c r="I5666" s="646"/>
      <c r="K5666" s="57"/>
      <c r="L5666" s="57"/>
      <c r="M5666" s="638"/>
      <c r="N5666" s="638"/>
      <c r="O5666" s="57"/>
    </row>
    <row r="5667" spans="1:15">
      <c r="A5667" s="57"/>
      <c r="B5667" s="653">
        <v>48671</v>
      </c>
      <c r="C5667" s="654">
        <f t="shared" si="87"/>
        <v>9660550769</v>
      </c>
      <c r="D5667" s="57"/>
      <c r="E5667" s="57"/>
      <c r="F5667" s="657">
        <v>121860657</v>
      </c>
      <c r="G5667" s="672">
        <v>789029234</v>
      </c>
      <c r="H5667" s="646">
        <v>46466</v>
      </c>
      <c r="I5667" s="646"/>
      <c r="K5667" s="57"/>
      <c r="L5667" s="57"/>
      <c r="M5667" s="638"/>
      <c r="N5667" s="638"/>
      <c r="O5667" s="57"/>
    </row>
    <row r="5668" spans="1:15">
      <c r="A5668" s="57"/>
      <c r="B5668" s="653">
        <v>48672</v>
      </c>
      <c r="C5668" s="654">
        <f t="shared" si="87"/>
        <v>9768627816</v>
      </c>
      <c r="D5668" s="57"/>
      <c r="E5668" s="57"/>
      <c r="F5668" s="657">
        <v>229937704</v>
      </c>
      <c r="G5668" s="672">
        <v>789060558</v>
      </c>
      <c r="H5668" s="646">
        <v>45430</v>
      </c>
      <c r="I5668" s="646"/>
      <c r="K5668" s="57"/>
      <c r="L5668" s="57"/>
      <c r="M5668" s="638"/>
      <c r="N5668" s="638"/>
      <c r="O5668" s="57"/>
    </row>
    <row r="5669" spans="1:15">
      <c r="A5669" s="57"/>
      <c r="B5669" s="653">
        <v>48673</v>
      </c>
      <c r="C5669" s="654">
        <f t="shared" si="87"/>
        <v>9877109750</v>
      </c>
      <c r="D5669" s="57"/>
      <c r="E5669" s="57"/>
      <c r="F5669" s="657">
        <v>338419638</v>
      </c>
      <c r="G5669" s="672">
        <v>789082459</v>
      </c>
      <c r="H5669" s="646">
        <v>47797</v>
      </c>
      <c r="I5669" s="646"/>
      <c r="K5669" s="57"/>
      <c r="L5669" s="57"/>
      <c r="M5669" s="638"/>
      <c r="N5669" s="638"/>
      <c r="O5669" s="57"/>
    </row>
    <row r="5670" spans="1:15">
      <c r="A5670" s="57"/>
      <c r="B5670" s="653">
        <v>48674</v>
      </c>
      <c r="C5670" s="654">
        <f t="shared" si="87"/>
        <v>9888228600</v>
      </c>
      <c r="D5670" s="57"/>
      <c r="E5670" s="57"/>
      <c r="F5670" s="657">
        <v>349538488</v>
      </c>
      <c r="G5670" s="672">
        <v>789089571</v>
      </c>
      <c r="H5670" s="646">
        <v>49243</v>
      </c>
      <c r="I5670" s="646"/>
      <c r="K5670" s="57"/>
      <c r="L5670" s="57"/>
      <c r="M5670" s="638"/>
      <c r="N5670" s="638"/>
      <c r="O5670" s="57"/>
    </row>
    <row r="5671" spans="1:15">
      <c r="A5671" s="57"/>
      <c r="B5671" s="653">
        <v>48675</v>
      </c>
      <c r="C5671" s="654">
        <f t="shared" si="87"/>
        <v>10050511674</v>
      </c>
      <c r="D5671" s="57"/>
      <c r="E5671" s="57"/>
      <c r="F5671" s="657">
        <v>511821562</v>
      </c>
      <c r="G5671" s="672">
        <v>789353107</v>
      </c>
      <c r="H5671" s="646">
        <v>44062</v>
      </c>
      <c r="I5671" s="646"/>
      <c r="K5671" s="57"/>
      <c r="L5671" s="57"/>
      <c r="M5671" s="638"/>
      <c r="N5671" s="638"/>
      <c r="O5671" s="57"/>
    </row>
    <row r="5672" spans="1:15">
      <c r="A5672" s="57"/>
      <c r="B5672" s="653">
        <v>48676</v>
      </c>
      <c r="C5672" s="654">
        <f t="shared" si="87"/>
        <v>10391387739</v>
      </c>
      <c r="D5672" s="57"/>
      <c r="E5672" s="57"/>
      <c r="F5672" s="657">
        <v>852697627</v>
      </c>
      <c r="G5672" s="672">
        <v>789606951</v>
      </c>
      <c r="H5672" s="646">
        <v>47627</v>
      </c>
      <c r="I5672" s="646"/>
      <c r="K5672" s="57"/>
      <c r="L5672" s="57"/>
      <c r="M5672" s="638"/>
      <c r="N5672" s="638"/>
      <c r="O5672" s="57"/>
    </row>
    <row r="5673" spans="1:15">
      <c r="A5673" s="57"/>
      <c r="B5673" s="653">
        <v>48677</v>
      </c>
      <c r="C5673" s="654">
        <f t="shared" si="87"/>
        <v>9979890083</v>
      </c>
      <c r="D5673" s="57"/>
      <c r="E5673" s="57"/>
      <c r="F5673" s="657">
        <v>441199971</v>
      </c>
      <c r="G5673" s="672">
        <v>789617082</v>
      </c>
      <c r="H5673" s="646">
        <v>43355</v>
      </c>
      <c r="I5673" s="646"/>
      <c r="K5673" s="57"/>
      <c r="L5673" s="57"/>
      <c r="M5673" s="638"/>
      <c r="N5673" s="638"/>
      <c r="O5673" s="57"/>
    </row>
    <row r="5674" spans="1:15">
      <c r="A5674" s="57"/>
      <c r="B5674" s="653">
        <v>48678</v>
      </c>
      <c r="C5674" s="654">
        <f t="shared" si="87"/>
        <v>9808537574</v>
      </c>
      <c r="D5674" s="57"/>
      <c r="E5674" s="57"/>
      <c r="F5674" s="657">
        <v>269847462</v>
      </c>
      <c r="G5674" s="672">
        <v>789759050</v>
      </c>
      <c r="H5674" s="646">
        <v>49764</v>
      </c>
      <c r="I5674" s="646"/>
      <c r="K5674" s="57"/>
      <c r="L5674" s="57"/>
      <c r="M5674" s="638"/>
      <c r="N5674" s="638"/>
      <c r="O5674" s="57"/>
    </row>
    <row r="5675" spans="1:15">
      <c r="A5675" s="57"/>
      <c r="B5675" s="653">
        <v>48679</v>
      </c>
      <c r="C5675" s="654">
        <f t="shared" si="87"/>
        <v>10101056798</v>
      </c>
      <c r="D5675" s="57"/>
      <c r="E5675" s="57"/>
      <c r="F5675" s="657">
        <v>562366686</v>
      </c>
      <c r="G5675" s="672">
        <v>789892938</v>
      </c>
      <c r="H5675" s="646">
        <v>50224</v>
      </c>
      <c r="I5675" s="646"/>
      <c r="K5675" s="57"/>
      <c r="L5675" s="57"/>
      <c r="M5675" s="638"/>
      <c r="N5675" s="638"/>
      <c r="O5675" s="57"/>
    </row>
    <row r="5676" spans="1:15">
      <c r="A5676" s="57"/>
      <c r="B5676" s="653">
        <v>48680</v>
      </c>
      <c r="C5676" s="654">
        <f t="shared" si="87"/>
        <v>10263738830</v>
      </c>
      <c r="D5676" s="57"/>
      <c r="E5676" s="57"/>
      <c r="F5676" s="657">
        <v>725048718</v>
      </c>
      <c r="G5676" s="672">
        <v>790064655</v>
      </c>
      <c r="H5676" s="646">
        <v>49878</v>
      </c>
      <c r="I5676" s="646"/>
      <c r="K5676" s="57"/>
      <c r="L5676" s="57"/>
      <c r="M5676" s="638"/>
      <c r="N5676" s="638"/>
      <c r="O5676" s="57"/>
    </row>
    <row r="5677" spans="1:15">
      <c r="A5677" s="57"/>
      <c r="B5677" s="653">
        <v>48681</v>
      </c>
      <c r="C5677" s="654">
        <f t="shared" si="87"/>
        <v>10076063408</v>
      </c>
      <c r="D5677" s="57"/>
      <c r="E5677" s="57"/>
      <c r="F5677" s="657">
        <v>537373296</v>
      </c>
      <c r="G5677" s="672">
        <v>790172045</v>
      </c>
      <c r="H5677" s="646">
        <v>50001</v>
      </c>
      <c r="I5677" s="646"/>
      <c r="K5677" s="57"/>
      <c r="L5677" s="57"/>
      <c r="M5677" s="638"/>
      <c r="N5677" s="638"/>
      <c r="O5677" s="57"/>
    </row>
    <row r="5678" spans="1:15">
      <c r="A5678" s="57"/>
      <c r="B5678" s="653">
        <v>48682</v>
      </c>
      <c r="C5678" s="654">
        <f t="shared" si="87"/>
        <v>9850154291</v>
      </c>
      <c r="D5678" s="57"/>
      <c r="E5678" s="57"/>
      <c r="F5678" s="657">
        <v>311464179</v>
      </c>
      <c r="G5678" s="672">
        <v>790267864</v>
      </c>
      <c r="H5678" s="646">
        <v>46093</v>
      </c>
      <c r="I5678" s="646"/>
      <c r="K5678" s="57"/>
      <c r="L5678" s="57"/>
      <c r="M5678" s="638"/>
      <c r="N5678" s="638"/>
      <c r="O5678" s="57"/>
    </row>
    <row r="5679" spans="1:15">
      <c r="A5679" s="57"/>
      <c r="B5679" s="653">
        <v>48683</v>
      </c>
      <c r="C5679" s="654">
        <f t="shared" si="87"/>
        <v>10329628376</v>
      </c>
      <c r="D5679" s="57"/>
      <c r="E5679" s="57"/>
      <c r="F5679" s="657">
        <v>790938264</v>
      </c>
      <c r="G5679" s="672">
        <v>790336955</v>
      </c>
      <c r="H5679" s="646">
        <v>47512</v>
      </c>
      <c r="I5679" s="646"/>
      <c r="K5679" s="57"/>
      <c r="L5679" s="57"/>
      <c r="M5679" s="638"/>
      <c r="N5679" s="638"/>
      <c r="O5679" s="57"/>
    </row>
    <row r="5680" spans="1:15">
      <c r="A5680" s="57"/>
      <c r="B5680" s="653">
        <v>48684</v>
      </c>
      <c r="C5680" s="654">
        <f t="shared" si="87"/>
        <v>10152123021</v>
      </c>
      <c r="D5680" s="57"/>
      <c r="E5680" s="57"/>
      <c r="F5680" s="657">
        <v>613432909</v>
      </c>
      <c r="G5680" s="672">
        <v>790598820</v>
      </c>
      <c r="H5680" s="646">
        <v>48982</v>
      </c>
      <c r="I5680" s="646"/>
      <c r="K5680" s="57"/>
      <c r="L5680" s="57"/>
      <c r="M5680" s="638"/>
      <c r="N5680" s="638"/>
      <c r="O5680" s="57"/>
    </row>
    <row r="5681" spans="1:15">
      <c r="A5681" s="57"/>
      <c r="B5681" s="653">
        <v>48685</v>
      </c>
      <c r="C5681" s="654">
        <f t="shared" si="87"/>
        <v>9718240360</v>
      </c>
      <c r="D5681" s="57"/>
      <c r="E5681" s="57"/>
      <c r="F5681" s="657">
        <v>179550248</v>
      </c>
      <c r="G5681" s="672">
        <v>790613043</v>
      </c>
      <c r="H5681" s="646">
        <v>45802</v>
      </c>
      <c r="I5681" s="646"/>
      <c r="K5681" s="57"/>
      <c r="L5681" s="57"/>
      <c r="M5681" s="638"/>
      <c r="N5681" s="638"/>
      <c r="O5681" s="57"/>
    </row>
    <row r="5682" spans="1:15">
      <c r="A5682" s="57"/>
      <c r="B5682" s="653">
        <v>48686</v>
      </c>
      <c r="C5682" s="654">
        <f t="shared" si="87"/>
        <v>9838316042</v>
      </c>
      <c r="D5682" s="57"/>
      <c r="E5682" s="57"/>
      <c r="F5682" s="657">
        <v>299625930</v>
      </c>
      <c r="G5682" s="672">
        <v>790635889</v>
      </c>
      <c r="H5682" s="646">
        <v>44023</v>
      </c>
      <c r="I5682" s="646"/>
      <c r="K5682" s="57"/>
      <c r="L5682" s="57"/>
      <c r="M5682" s="638"/>
      <c r="N5682" s="638"/>
      <c r="O5682" s="57"/>
    </row>
    <row r="5683" spans="1:15">
      <c r="A5683" s="57"/>
      <c r="B5683" s="653">
        <v>48687</v>
      </c>
      <c r="C5683" s="654">
        <f t="shared" si="87"/>
        <v>10030794916</v>
      </c>
      <c r="D5683" s="57"/>
      <c r="E5683" s="57"/>
      <c r="F5683" s="657">
        <v>492104804</v>
      </c>
      <c r="G5683" s="672">
        <v>790773772</v>
      </c>
      <c r="H5683" s="646">
        <v>43595</v>
      </c>
      <c r="I5683" s="646"/>
      <c r="K5683" s="57"/>
      <c r="L5683" s="57"/>
      <c r="M5683" s="638"/>
      <c r="N5683" s="638"/>
      <c r="O5683" s="57"/>
    </row>
    <row r="5684" spans="1:15">
      <c r="A5684" s="57"/>
      <c r="B5684" s="653">
        <v>48688</v>
      </c>
      <c r="C5684" s="654">
        <f t="shared" si="87"/>
        <v>10217240222</v>
      </c>
      <c r="D5684" s="57"/>
      <c r="E5684" s="57"/>
      <c r="F5684" s="657">
        <v>678550110</v>
      </c>
      <c r="G5684" s="672">
        <v>790800619</v>
      </c>
      <c r="H5684" s="646">
        <v>47959</v>
      </c>
      <c r="I5684" s="646"/>
      <c r="K5684" s="57"/>
      <c r="L5684" s="57"/>
      <c r="M5684" s="638"/>
      <c r="N5684" s="638"/>
      <c r="O5684" s="57"/>
    </row>
    <row r="5685" spans="1:15">
      <c r="A5685" s="57"/>
      <c r="B5685" s="653">
        <v>48689</v>
      </c>
      <c r="C5685" s="654">
        <f t="shared" si="87"/>
        <v>10063605215</v>
      </c>
      <c r="D5685" s="57"/>
      <c r="E5685" s="57"/>
      <c r="F5685" s="657">
        <v>524915103</v>
      </c>
      <c r="G5685" s="672">
        <v>790861529</v>
      </c>
      <c r="H5685" s="646">
        <v>44732</v>
      </c>
      <c r="I5685" s="646"/>
      <c r="K5685" s="57"/>
      <c r="L5685" s="57"/>
      <c r="M5685" s="638"/>
      <c r="N5685" s="638"/>
      <c r="O5685" s="57"/>
    </row>
    <row r="5686" spans="1:15">
      <c r="A5686" s="57"/>
      <c r="B5686" s="653">
        <v>48690</v>
      </c>
      <c r="C5686" s="654">
        <f t="shared" si="87"/>
        <v>9972202951</v>
      </c>
      <c r="D5686" s="57"/>
      <c r="E5686" s="57"/>
      <c r="F5686" s="657">
        <v>433512839</v>
      </c>
      <c r="G5686" s="672">
        <v>790938264</v>
      </c>
      <c r="H5686" s="646">
        <v>48683</v>
      </c>
      <c r="I5686" s="646"/>
      <c r="K5686" s="57"/>
      <c r="L5686" s="57"/>
      <c r="M5686" s="638"/>
      <c r="N5686" s="638"/>
      <c r="O5686" s="57"/>
    </row>
    <row r="5687" spans="1:15">
      <c r="A5687" s="57"/>
      <c r="B5687" s="653">
        <v>48691</v>
      </c>
      <c r="C5687" s="654">
        <f t="shared" si="87"/>
        <v>9704302952</v>
      </c>
      <c r="D5687" s="57"/>
      <c r="E5687" s="57"/>
      <c r="F5687" s="657">
        <v>165612840</v>
      </c>
      <c r="G5687" s="672">
        <v>791128725</v>
      </c>
      <c r="H5687" s="646">
        <v>44764</v>
      </c>
      <c r="I5687" s="646"/>
      <c r="K5687" s="57"/>
      <c r="L5687" s="57"/>
      <c r="M5687" s="638"/>
      <c r="N5687" s="638"/>
      <c r="O5687" s="57"/>
    </row>
    <row r="5688" spans="1:15">
      <c r="A5688" s="57"/>
      <c r="B5688" s="653">
        <v>48692</v>
      </c>
      <c r="C5688" s="654">
        <f t="shared" si="87"/>
        <v>10268090722</v>
      </c>
      <c r="D5688" s="57"/>
      <c r="E5688" s="57"/>
      <c r="F5688" s="657">
        <v>729400610</v>
      </c>
      <c r="G5688" s="672">
        <v>791187248</v>
      </c>
      <c r="H5688" s="646">
        <v>44394</v>
      </c>
      <c r="I5688" s="646"/>
      <c r="K5688" s="57"/>
      <c r="L5688" s="57"/>
      <c r="M5688" s="638"/>
      <c r="N5688" s="638"/>
      <c r="O5688" s="57"/>
    </row>
    <row r="5689" spans="1:15">
      <c r="A5689" s="57"/>
      <c r="B5689" s="653">
        <v>48693</v>
      </c>
      <c r="C5689" s="654">
        <f t="shared" si="87"/>
        <v>10413414842</v>
      </c>
      <c r="D5689" s="57"/>
      <c r="E5689" s="57"/>
      <c r="F5689" s="657">
        <v>874724730</v>
      </c>
      <c r="G5689" s="672">
        <v>791202066</v>
      </c>
      <c r="H5689" s="646">
        <v>49062</v>
      </c>
      <c r="I5689" s="646"/>
      <c r="K5689" s="57"/>
      <c r="L5689" s="57"/>
      <c r="M5689" s="638"/>
      <c r="N5689" s="638"/>
      <c r="O5689" s="57"/>
    </row>
    <row r="5690" spans="1:15">
      <c r="A5690" s="57"/>
      <c r="B5690" s="653">
        <v>48694</v>
      </c>
      <c r="C5690" s="654">
        <f t="shared" si="87"/>
        <v>9712995940</v>
      </c>
      <c r="D5690" s="57"/>
      <c r="E5690" s="57"/>
      <c r="F5690" s="657">
        <v>174305828</v>
      </c>
      <c r="G5690" s="672">
        <v>791217227</v>
      </c>
      <c r="H5690" s="646">
        <v>49361</v>
      </c>
      <c r="I5690" s="646"/>
      <c r="K5690" s="57"/>
      <c r="L5690" s="57"/>
      <c r="M5690" s="638"/>
      <c r="N5690" s="638"/>
      <c r="O5690" s="57"/>
    </row>
    <row r="5691" spans="1:15">
      <c r="A5691" s="57"/>
      <c r="B5691" s="653">
        <v>48695</v>
      </c>
      <c r="C5691" s="654">
        <f t="shared" si="87"/>
        <v>9930360979</v>
      </c>
      <c r="D5691" s="57"/>
      <c r="E5691" s="57"/>
      <c r="F5691" s="657">
        <v>391670867</v>
      </c>
      <c r="G5691" s="672">
        <v>791414229</v>
      </c>
      <c r="H5691" s="646">
        <v>45620</v>
      </c>
      <c r="I5691" s="646"/>
      <c r="K5691" s="57"/>
      <c r="L5691" s="57"/>
      <c r="M5691" s="638"/>
      <c r="N5691" s="638"/>
      <c r="O5691" s="57"/>
    </row>
    <row r="5692" spans="1:15">
      <c r="A5692" s="57"/>
      <c r="B5692" s="653">
        <v>48696</v>
      </c>
      <c r="C5692" s="654">
        <f t="shared" si="87"/>
        <v>10482695566</v>
      </c>
      <c r="D5692" s="57"/>
      <c r="E5692" s="57"/>
      <c r="F5692" s="657">
        <v>944005454</v>
      </c>
      <c r="G5692" s="672">
        <v>791475697</v>
      </c>
      <c r="H5692" s="646">
        <v>46653</v>
      </c>
      <c r="I5692" s="646"/>
      <c r="K5692" s="57"/>
      <c r="L5692" s="57"/>
      <c r="M5692" s="638"/>
      <c r="N5692" s="638"/>
      <c r="O5692" s="57"/>
    </row>
    <row r="5693" spans="1:15">
      <c r="A5693" s="57"/>
      <c r="B5693" s="653">
        <v>48697</v>
      </c>
      <c r="C5693" s="654">
        <f t="shared" si="87"/>
        <v>9884265149</v>
      </c>
      <c r="D5693" s="57"/>
      <c r="E5693" s="57"/>
      <c r="F5693" s="657">
        <v>345575037</v>
      </c>
      <c r="G5693" s="672">
        <v>791545054</v>
      </c>
      <c r="H5693" s="646">
        <v>48394</v>
      </c>
      <c r="I5693" s="646"/>
      <c r="K5693" s="57"/>
      <c r="L5693" s="57"/>
      <c r="M5693" s="638"/>
      <c r="N5693" s="638"/>
      <c r="O5693" s="57"/>
    </row>
    <row r="5694" spans="1:15">
      <c r="A5694" s="57"/>
      <c r="B5694" s="653">
        <v>48698</v>
      </c>
      <c r="C5694" s="654">
        <f t="shared" si="87"/>
        <v>9680305492</v>
      </c>
      <c r="D5694" s="57"/>
      <c r="E5694" s="57"/>
      <c r="F5694" s="657">
        <v>141615380</v>
      </c>
      <c r="G5694" s="672">
        <v>791679967</v>
      </c>
      <c r="H5694" s="646">
        <v>43496</v>
      </c>
      <c r="I5694" s="646"/>
      <c r="K5694" s="57"/>
      <c r="L5694" s="57"/>
      <c r="M5694" s="638"/>
      <c r="N5694" s="638"/>
      <c r="O5694" s="57"/>
    </row>
    <row r="5695" spans="1:15">
      <c r="A5695" s="57"/>
      <c r="B5695" s="653">
        <v>48699</v>
      </c>
      <c r="C5695" s="654">
        <f t="shared" si="87"/>
        <v>10282659809</v>
      </c>
      <c r="D5695" s="57"/>
      <c r="E5695" s="57"/>
      <c r="F5695" s="657">
        <v>743969697</v>
      </c>
      <c r="G5695" s="672">
        <v>791683230</v>
      </c>
      <c r="H5695" s="646">
        <v>45188</v>
      </c>
      <c r="I5695" s="646"/>
      <c r="K5695" s="57"/>
      <c r="L5695" s="57"/>
      <c r="M5695" s="638"/>
      <c r="N5695" s="638"/>
      <c r="O5695" s="57"/>
    </row>
    <row r="5696" spans="1:15">
      <c r="A5696" s="57"/>
      <c r="B5696" s="653">
        <v>48700</v>
      </c>
      <c r="C5696" s="654">
        <f t="shared" si="87"/>
        <v>9649046600</v>
      </c>
      <c r="D5696" s="57"/>
      <c r="E5696" s="57"/>
      <c r="F5696" s="657">
        <v>110356488</v>
      </c>
      <c r="G5696" s="672">
        <v>791840087</v>
      </c>
      <c r="H5696" s="646">
        <v>43150</v>
      </c>
      <c r="I5696" s="646"/>
      <c r="K5696" s="57"/>
      <c r="L5696" s="57"/>
      <c r="M5696" s="638"/>
      <c r="N5696" s="638"/>
      <c r="O5696" s="57"/>
    </row>
    <row r="5697" spans="1:15">
      <c r="A5697" s="57"/>
      <c r="B5697" s="653">
        <v>48701</v>
      </c>
      <c r="C5697" s="654">
        <f t="shared" si="87"/>
        <v>10488500638</v>
      </c>
      <c r="D5697" s="57"/>
      <c r="E5697" s="57"/>
      <c r="F5697" s="657">
        <v>949810526</v>
      </c>
      <c r="G5697" s="672">
        <v>791881965</v>
      </c>
      <c r="H5697" s="646">
        <v>43214</v>
      </c>
      <c r="I5697" s="646"/>
      <c r="K5697" s="57"/>
      <c r="L5697" s="57"/>
      <c r="M5697" s="638"/>
      <c r="N5697" s="638"/>
      <c r="O5697" s="57"/>
    </row>
    <row r="5698" spans="1:15">
      <c r="A5698" s="57"/>
      <c r="B5698" s="653">
        <v>48702</v>
      </c>
      <c r="C5698" s="654">
        <f t="shared" si="87"/>
        <v>10061624909</v>
      </c>
      <c r="D5698" s="57"/>
      <c r="E5698" s="57"/>
      <c r="F5698" s="657">
        <v>522934797</v>
      </c>
      <c r="G5698" s="672">
        <v>792005946</v>
      </c>
      <c r="H5698" s="646">
        <v>47310</v>
      </c>
      <c r="I5698" s="646"/>
      <c r="K5698" s="57"/>
      <c r="L5698" s="57"/>
      <c r="M5698" s="638"/>
      <c r="N5698" s="638"/>
      <c r="O5698" s="57"/>
    </row>
    <row r="5699" spans="1:15">
      <c r="A5699" s="57"/>
      <c r="B5699" s="653">
        <v>48703</v>
      </c>
      <c r="C5699" s="654">
        <f t="shared" si="87"/>
        <v>10377904595</v>
      </c>
      <c r="D5699" s="57"/>
      <c r="E5699" s="57"/>
      <c r="F5699" s="657">
        <v>839214483</v>
      </c>
      <c r="G5699" s="672">
        <v>792194038</v>
      </c>
      <c r="H5699" s="646">
        <v>43016</v>
      </c>
      <c r="I5699" s="646"/>
      <c r="K5699" s="57"/>
      <c r="L5699" s="57"/>
      <c r="M5699" s="638"/>
      <c r="N5699" s="638"/>
      <c r="O5699" s="57"/>
    </row>
    <row r="5700" spans="1:15">
      <c r="A5700" s="57"/>
      <c r="B5700" s="653">
        <v>48704</v>
      </c>
      <c r="C5700" s="654">
        <f t="shared" si="87"/>
        <v>10484452909</v>
      </c>
      <c r="D5700" s="57"/>
      <c r="E5700" s="57"/>
      <c r="F5700" s="657">
        <v>945762797</v>
      </c>
      <c r="G5700" s="672">
        <v>792263201</v>
      </c>
      <c r="H5700" s="646">
        <v>45670</v>
      </c>
      <c r="I5700" s="646"/>
      <c r="K5700" s="57"/>
      <c r="L5700" s="57"/>
      <c r="M5700" s="638"/>
      <c r="N5700" s="638"/>
      <c r="O5700" s="57"/>
    </row>
    <row r="5701" spans="1:15">
      <c r="A5701" s="57"/>
      <c r="B5701" s="653">
        <v>48705</v>
      </c>
      <c r="C5701" s="654">
        <f t="shared" si="87"/>
        <v>9795484840</v>
      </c>
      <c r="D5701" s="57"/>
      <c r="E5701" s="57"/>
      <c r="F5701" s="657">
        <v>256794728</v>
      </c>
      <c r="G5701" s="672">
        <v>792346456</v>
      </c>
      <c r="H5701" s="646">
        <v>43172</v>
      </c>
      <c r="I5701" s="646"/>
      <c r="K5701" s="57"/>
      <c r="L5701" s="57"/>
      <c r="M5701" s="638"/>
      <c r="N5701" s="638"/>
      <c r="O5701" s="57"/>
    </row>
    <row r="5702" spans="1:15">
      <c r="A5702" s="57"/>
      <c r="B5702" s="653">
        <v>48706</v>
      </c>
      <c r="C5702" s="654">
        <f t="shared" si="87"/>
        <v>9749220391</v>
      </c>
      <c r="D5702" s="57"/>
      <c r="E5702" s="57"/>
      <c r="F5702" s="657">
        <v>210530279</v>
      </c>
      <c r="G5702" s="672">
        <v>792353038</v>
      </c>
      <c r="H5702" s="646">
        <v>48379</v>
      </c>
      <c r="I5702" s="646"/>
      <c r="K5702" s="57"/>
      <c r="L5702" s="57"/>
      <c r="M5702" s="638"/>
      <c r="N5702" s="638"/>
      <c r="O5702" s="57"/>
    </row>
    <row r="5703" spans="1:15">
      <c r="A5703" s="57"/>
      <c r="B5703" s="653">
        <v>48707</v>
      </c>
      <c r="C5703" s="654">
        <f t="shared" si="87"/>
        <v>9666577876</v>
      </c>
      <c r="D5703" s="57"/>
      <c r="E5703" s="57"/>
      <c r="F5703" s="657">
        <v>127887764</v>
      </c>
      <c r="G5703" s="672">
        <v>792374136</v>
      </c>
      <c r="H5703" s="646">
        <v>43969</v>
      </c>
      <c r="I5703" s="646"/>
      <c r="K5703" s="57"/>
      <c r="L5703" s="57"/>
      <c r="M5703" s="638"/>
      <c r="N5703" s="638"/>
      <c r="O5703" s="57"/>
    </row>
    <row r="5704" spans="1:15">
      <c r="A5704" s="57"/>
      <c r="B5704" s="653">
        <v>48708</v>
      </c>
      <c r="C5704" s="654">
        <f t="shared" si="87"/>
        <v>10249449146</v>
      </c>
      <c r="D5704" s="57"/>
      <c r="E5704" s="57"/>
      <c r="F5704" s="657">
        <v>710759034</v>
      </c>
      <c r="G5704" s="672">
        <v>792458360</v>
      </c>
      <c r="H5704" s="646">
        <v>44341</v>
      </c>
      <c r="I5704" s="646"/>
      <c r="K5704" s="57"/>
      <c r="L5704" s="57"/>
      <c r="M5704" s="638"/>
      <c r="N5704" s="638"/>
      <c r="O5704" s="57"/>
    </row>
    <row r="5705" spans="1:15">
      <c r="A5705" s="57"/>
      <c r="B5705" s="653">
        <v>48709</v>
      </c>
      <c r="C5705" s="654">
        <f t="shared" si="87"/>
        <v>9875822527</v>
      </c>
      <c r="D5705" s="57"/>
      <c r="E5705" s="57"/>
      <c r="F5705" s="657">
        <v>337132415</v>
      </c>
      <c r="G5705" s="672">
        <v>792476929</v>
      </c>
      <c r="H5705" s="646">
        <v>47312</v>
      </c>
      <c r="I5705" s="646"/>
      <c r="K5705" s="57"/>
      <c r="L5705" s="57"/>
      <c r="M5705" s="638"/>
      <c r="N5705" s="638"/>
      <c r="O5705" s="57"/>
    </row>
    <row r="5706" spans="1:15">
      <c r="A5706" s="57"/>
      <c r="B5706" s="653">
        <v>48710</v>
      </c>
      <c r="C5706" s="654">
        <f t="shared" si="87"/>
        <v>10177973384</v>
      </c>
      <c r="D5706" s="57"/>
      <c r="E5706" s="57"/>
      <c r="F5706" s="657">
        <v>639283272</v>
      </c>
      <c r="G5706" s="672">
        <v>792487088</v>
      </c>
      <c r="H5706" s="646">
        <v>44001</v>
      </c>
      <c r="I5706" s="646"/>
      <c r="K5706" s="57"/>
      <c r="L5706" s="57"/>
      <c r="M5706" s="638"/>
      <c r="N5706" s="638"/>
      <c r="O5706" s="57"/>
    </row>
    <row r="5707" spans="1:15">
      <c r="A5707" s="57"/>
      <c r="B5707" s="653">
        <v>48711</v>
      </c>
      <c r="C5707" s="654">
        <f t="shared" si="87"/>
        <v>10363635653</v>
      </c>
      <c r="D5707" s="57"/>
      <c r="E5707" s="57"/>
      <c r="F5707" s="657">
        <v>824945541</v>
      </c>
      <c r="G5707" s="672">
        <v>792491767</v>
      </c>
      <c r="H5707" s="646">
        <v>47821</v>
      </c>
      <c r="I5707" s="646"/>
      <c r="K5707" s="57"/>
      <c r="L5707" s="57"/>
      <c r="M5707" s="638"/>
      <c r="N5707" s="638"/>
      <c r="O5707" s="57"/>
    </row>
    <row r="5708" spans="1:15">
      <c r="A5708" s="57"/>
      <c r="B5708" s="653">
        <v>48712</v>
      </c>
      <c r="C5708" s="654">
        <f t="shared" si="87"/>
        <v>9668327307</v>
      </c>
      <c r="D5708" s="57"/>
      <c r="E5708" s="57"/>
      <c r="F5708" s="657">
        <v>129637195</v>
      </c>
      <c r="G5708" s="672">
        <v>792627452</v>
      </c>
      <c r="H5708" s="646">
        <v>47802</v>
      </c>
      <c r="I5708" s="646"/>
      <c r="K5708" s="57"/>
      <c r="L5708" s="57"/>
      <c r="M5708" s="638"/>
      <c r="N5708" s="638"/>
      <c r="O5708" s="57"/>
    </row>
    <row r="5709" spans="1:15">
      <c r="A5709" s="57"/>
      <c r="B5709" s="653">
        <v>48713</v>
      </c>
      <c r="C5709" s="654">
        <f t="shared" si="87"/>
        <v>9854824065</v>
      </c>
      <c r="D5709" s="57"/>
      <c r="E5709" s="57"/>
      <c r="F5709" s="657">
        <v>316133953</v>
      </c>
      <c r="G5709" s="672">
        <v>792887817</v>
      </c>
      <c r="H5709" s="646">
        <v>48785</v>
      </c>
      <c r="I5709" s="646"/>
      <c r="K5709" s="57"/>
      <c r="L5709" s="57"/>
      <c r="M5709" s="638"/>
      <c r="N5709" s="638"/>
      <c r="O5709" s="57"/>
    </row>
    <row r="5710" spans="1:15">
      <c r="A5710" s="57"/>
      <c r="B5710" s="653">
        <v>48714</v>
      </c>
      <c r="C5710" s="654">
        <f t="shared" si="87"/>
        <v>10056709309</v>
      </c>
      <c r="D5710" s="57"/>
      <c r="E5710" s="57"/>
      <c r="F5710" s="657">
        <v>518019197</v>
      </c>
      <c r="G5710" s="672">
        <v>792915145</v>
      </c>
      <c r="H5710" s="646">
        <v>44689</v>
      </c>
      <c r="I5710" s="646"/>
      <c r="K5710" s="57"/>
      <c r="L5710" s="57"/>
      <c r="M5710" s="638"/>
      <c r="N5710" s="638"/>
      <c r="O5710" s="57"/>
    </row>
    <row r="5711" spans="1:15">
      <c r="A5711" s="57"/>
      <c r="B5711" s="653">
        <v>48715</v>
      </c>
      <c r="C5711" s="654">
        <f t="shared" si="87"/>
        <v>10134489695</v>
      </c>
      <c r="D5711" s="57"/>
      <c r="E5711" s="57"/>
      <c r="F5711" s="657">
        <v>595799583</v>
      </c>
      <c r="G5711" s="672">
        <v>793342257</v>
      </c>
      <c r="H5711" s="646">
        <v>43177</v>
      </c>
      <c r="I5711" s="646"/>
      <c r="K5711" s="57"/>
      <c r="L5711" s="57"/>
      <c r="M5711" s="638"/>
      <c r="N5711" s="638"/>
      <c r="O5711" s="57"/>
    </row>
    <row r="5712" spans="1:15">
      <c r="A5712" s="57"/>
      <c r="B5712" s="653">
        <v>48716</v>
      </c>
      <c r="C5712" s="654">
        <f t="shared" si="87"/>
        <v>10494965778</v>
      </c>
      <c r="D5712" s="57"/>
      <c r="E5712" s="57"/>
      <c r="F5712" s="657">
        <v>956275666</v>
      </c>
      <c r="G5712" s="672">
        <v>793596398</v>
      </c>
      <c r="H5712" s="646">
        <v>47560</v>
      </c>
      <c r="I5712" s="646"/>
      <c r="K5712" s="57"/>
      <c r="L5712" s="57"/>
      <c r="M5712" s="638"/>
      <c r="N5712" s="638"/>
      <c r="O5712" s="57"/>
    </row>
    <row r="5713" spans="1:15">
      <c r="A5713" s="57"/>
      <c r="B5713" s="653">
        <v>48717</v>
      </c>
      <c r="C5713" s="654">
        <f t="shared" si="87"/>
        <v>10199724886</v>
      </c>
      <c r="D5713" s="57"/>
      <c r="E5713" s="57"/>
      <c r="F5713" s="657">
        <v>661034774</v>
      </c>
      <c r="G5713" s="672">
        <v>793828625</v>
      </c>
      <c r="H5713" s="646">
        <v>47712</v>
      </c>
      <c r="I5713" s="646"/>
      <c r="K5713" s="57"/>
      <c r="L5713" s="57"/>
      <c r="M5713" s="638"/>
      <c r="N5713" s="638"/>
      <c r="O5713" s="57"/>
    </row>
    <row r="5714" spans="1:15">
      <c r="A5714" s="57"/>
      <c r="B5714" s="653">
        <v>48718</v>
      </c>
      <c r="C5714" s="654">
        <f t="shared" si="87"/>
        <v>10182668690</v>
      </c>
      <c r="D5714" s="57"/>
      <c r="E5714" s="57"/>
      <c r="F5714" s="657">
        <v>643978578</v>
      </c>
      <c r="G5714" s="672">
        <v>793864977</v>
      </c>
      <c r="H5714" s="646">
        <v>44504</v>
      </c>
      <c r="I5714" s="646"/>
      <c r="K5714" s="57"/>
      <c r="L5714" s="57"/>
      <c r="M5714" s="638"/>
      <c r="N5714" s="638"/>
      <c r="O5714" s="57"/>
    </row>
    <row r="5715" spans="1:15">
      <c r="A5715" s="57"/>
      <c r="B5715" s="653">
        <v>48719</v>
      </c>
      <c r="C5715" s="654">
        <f t="shared" si="87"/>
        <v>9655094957</v>
      </c>
      <c r="D5715" s="57"/>
      <c r="E5715" s="57"/>
      <c r="F5715" s="657">
        <v>116404845</v>
      </c>
      <c r="G5715" s="672">
        <v>793885897</v>
      </c>
      <c r="H5715" s="646">
        <v>44357</v>
      </c>
      <c r="I5715" s="646"/>
      <c r="K5715" s="57"/>
      <c r="L5715" s="57"/>
      <c r="M5715" s="638"/>
      <c r="N5715" s="638"/>
      <c r="O5715" s="57"/>
    </row>
    <row r="5716" spans="1:15">
      <c r="A5716" s="57"/>
      <c r="B5716" s="653">
        <v>48720</v>
      </c>
      <c r="C5716" s="654">
        <f t="shared" si="87"/>
        <v>10456641064</v>
      </c>
      <c r="D5716" s="57"/>
      <c r="E5716" s="57"/>
      <c r="F5716" s="657">
        <v>917950952</v>
      </c>
      <c r="G5716" s="672">
        <v>794053303</v>
      </c>
      <c r="H5716" s="646">
        <v>48055</v>
      </c>
      <c r="I5716" s="646"/>
      <c r="K5716" s="57"/>
      <c r="L5716" s="57"/>
      <c r="M5716" s="638"/>
      <c r="N5716" s="638"/>
      <c r="O5716" s="57"/>
    </row>
    <row r="5717" spans="1:15">
      <c r="A5717" s="57"/>
      <c r="B5717" s="653">
        <v>48721</v>
      </c>
      <c r="C5717" s="654">
        <f t="shared" si="87"/>
        <v>10509683461</v>
      </c>
      <c r="D5717" s="57"/>
      <c r="E5717" s="57"/>
      <c r="F5717" s="657">
        <v>970993349</v>
      </c>
      <c r="G5717" s="672">
        <v>794135416</v>
      </c>
      <c r="H5717" s="646">
        <v>44349</v>
      </c>
      <c r="I5717" s="646"/>
      <c r="K5717" s="57"/>
      <c r="L5717" s="57"/>
      <c r="M5717" s="638"/>
      <c r="N5717" s="638"/>
      <c r="O5717" s="57"/>
    </row>
    <row r="5718" spans="1:15">
      <c r="A5718" s="57"/>
      <c r="B5718" s="653">
        <v>48722</v>
      </c>
      <c r="C5718" s="654">
        <f t="shared" si="87"/>
        <v>9882791316</v>
      </c>
      <c r="D5718" s="57"/>
      <c r="E5718" s="57"/>
      <c r="F5718" s="657">
        <v>344101204</v>
      </c>
      <c r="G5718" s="672">
        <v>794155880</v>
      </c>
      <c r="H5718" s="646">
        <v>43145</v>
      </c>
      <c r="I5718" s="646"/>
      <c r="K5718" s="57"/>
      <c r="L5718" s="57"/>
      <c r="M5718" s="638"/>
      <c r="N5718" s="638"/>
      <c r="O5718" s="57"/>
    </row>
    <row r="5719" spans="1:15">
      <c r="A5719" s="57"/>
      <c r="B5719" s="653">
        <v>48723</v>
      </c>
      <c r="C5719" s="654">
        <f t="shared" si="87"/>
        <v>9748562071</v>
      </c>
      <c r="D5719" s="57"/>
      <c r="E5719" s="57"/>
      <c r="F5719" s="657">
        <v>209871959</v>
      </c>
      <c r="G5719" s="672">
        <v>794181700</v>
      </c>
      <c r="H5719" s="646">
        <v>47238</v>
      </c>
      <c r="I5719" s="646"/>
      <c r="K5719" s="57"/>
      <c r="L5719" s="57"/>
      <c r="M5719" s="638"/>
      <c r="N5719" s="638"/>
      <c r="O5719" s="57"/>
    </row>
    <row r="5720" spans="1:15">
      <c r="A5720" s="57"/>
      <c r="B5720" s="653">
        <v>48724</v>
      </c>
      <c r="C5720" s="654">
        <f t="shared" si="87"/>
        <v>10013849437</v>
      </c>
      <c r="D5720" s="57"/>
      <c r="E5720" s="57"/>
      <c r="F5720" s="657">
        <v>475159325</v>
      </c>
      <c r="G5720" s="672">
        <v>794239985</v>
      </c>
      <c r="H5720" s="646">
        <v>47841</v>
      </c>
      <c r="I5720" s="646"/>
      <c r="K5720" s="57"/>
      <c r="L5720" s="57"/>
      <c r="M5720" s="638"/>
      <c r="N5720" s="638"/>
      <c r="O5720" s="57"/>
    </row>
    <row r="5721" spans="1:15">
      <c r="A5721" s="57"/>
      <c r="B5721" s="653">
        <v>48725</v>
      </c>
      <c r="C5721" s="654">
        <f t="shared" si="87"/>
        <v>10205489342</v>
      </c>
      <c r="D5721" s="57"/>
      <c r="E5721" s="57"/>
      <c r="F5721" s="657">
        <v>666799230</v>
      </c>
      <c r="G5721" s="672">
        <v>794487814</v>
      </c>
      <c r="H5721" s="646">
        <v>48990</v>
      </c>
      <c r="I5721" s="646"/>
      <c r="K5721" s="57"/>
      <c r="L5721" s="57"/>
      <c r="M5721" s="638"/>
      <c r="N5721" s="638"/>
      <c r="O5721" s="57"/>
    </row>
    <row r="5722" spans="1:15">
      <c r="A5722" s="57"/>
      <c r="B5722" s="653">
        <v>48726</v>
      </c>
      <c r="C5722" s="654">
        <f t="shared" si="87"/>
        <v>10374797917</v>
      </c>
      <c r="D5722" s="57"/>
      <c r="E5722" s="57"/>
      <c r="F5722" s="657">
        <v>836107805</v>
      </c>
      <c r="G5722" s="672">
        <v>794806448</v>
      </c>
      <c r="H5722" s="646">
        <v>49683</v>
      </c>
      <c r="I5722" s="646"/>
      <c r="K5722" s="57"/>
      <c r="L5722" s="57"/>
      <c r="M5722" s="638"/>
      <c r="N5722" s="638"/>
      <c r="O5722" s="57"/>
    </row>
    <row r="5723" spans="1:15">
      <c r="A5723" s="57"/>
      <c r="B5723" s="653">
        <v>48727</v>
      </c>
      <c r="C5723" s="654">
        <f t="shared" si="87"/>
        <v>10189568426</v>
      </c>
      <c r="D5723" s="57"/>
      <c r="E5723" s="57"/>
      <c r="F5723" s="657">
        <v>650878314</v>
      </c>
      <c r="G5723" s="672">
        <v>794811605</v>
      </c>
      <c r="H5723" s="646">
        <v>45249</v>
      </c>
      <c r="I5723" s="646"/>
      <c r="K5723" s="57"/>
      <c r="L5723" s="57"/>
      <c r="M5723" s="638"/>
      <c r="N5723" s="638"/>
      <c r="O5723" s="57"/>
    </row>
    <row r="5724" spans="1:15">
      <c r="A5724" s="57"/>
      <c r="B5724" s="653">
        <v>48728</v>
      </c>
      <c r="C5724" s="654">
        <f t="shared" si="87"/>
        <v>10366630385</v>
      </c>
      <c r="D5724" s="57"/>
      <c r="E5724" s="57"/>
      <c r="F5724" s="657">
        <v>827940273</v>
      </c>
      <c r="G5724" s="672">
        <v>794879600</v>
      </c>
      <c r="H5724" s="646">
        <v>46063</v>
      </c>
      <c r="I5724" s="646"/>
      <c r="K5724" s="57"/>
      <c r="L5724" s="57"/>
      <c r="M5724" s="638"/>
      <c r="N5724" s="638"/>
      <c r="O5724" s="57"/>
    </row>
    <row r="5725" spans="1:15">
      <c r="A5725" s="57"/>
      <c r="B5725" s="653">
        <v>48729</v>
      </c>
      <c r="C5725" s="654">
        <f t="shared" si="87"/>
        <v>10089663555</v>
      </c>
      <c r="D5725" s="57"/>
      <c r="E5725" s="57"/>
      <c r="F5725" s="657">
        <v>550973443</v>
      </c>
      <c r="G5725" s="672">
        <v>795017792</v>
      </c>
      <c r="H5725" s="646">
        <v>48016</v>
      </c>
      <c r="I5725" s="646"/>
      <c r="K5725" s="57"/>
      <c r="L5725" s="57"/>
      <c r="M5725" s="638"/>
      <c r="N5725" s="638"/>
      <c r="O5725" s="57"/>
    </row>
    <row r="5726" spans="1:15">
      <c r="A5726" s="57"/>
      <c r="B5726" s="653">
        <v>48730</v>
      </c>
      <c r="C5726" s="654">
        <f t="shared" si="87"/>
        <v>9874985397</v>
      </c>
      <c r="D5726" s="57"/>
      <c r="E5726" s="57"/>
      <c r="F5726" s="657">
        <v>336295285</v>
      </c>
      <c r="G5726" s="672">
        <v>795115533</v>
      </c>
      <c r="H5726" s="646">
        <v>49685</v>
      </c>
      <c r="I5726" s="646"/>
      <c r="K5726" s="57"/>
      <c r="L5726" s="57"/>
      <c r="M5726" s="638"/>
      <c r="N5726" s="638"/>
      <c r="O5726" s="57"/>
    </row>
    <row r="5727" spans="1:15">
      <c r="A5727" s="57"/>
      <c r="B5727" s="653">
        <v>48731</v>
      </c>
      <c r="C5727" s="654">
        <f t="shared" si="87"/>
        <v>10022053827</v>
      </c>
      <c r="D5727" s="57"/>
      <c r="E5727" s="57"/>
      <c r="F5727" s="657">
        <v>483363715</v>
      </c>
      <c r="G5727" s="672">
        <v>795175146</v>
      </c>
      <c r="H5727" s="646">
        <v>46020</v>
      </c>
      <c r="I5727" s="646"/>
      <c r="K5727" s="57"/>
      <c r="L5727" s="57"/>
      <c r="M5727" s="638"/>
      <c r="N5727" s="638"/>
      <c r="O5727" s="57"/>
    </row>
    <row r="5728" spans="1:15">
      <c r="A5728" s="57"/>
      <c r="B5728" s="653">
        <v>48732</v>
      </c>
      <c r="C5728" s="654">
        <f t="shared" ref="C5728:C5791" si="88">F5728+(F$88*28679+98765)+(G$88*6587+87654)+(E$88*9537+76543)+(J$88*5713+4528)</f>
        <v>10025809075</v>
      </c>
      <c r="D5728" s="57"/>
      <c r="E5728" s="57"/>
      <c r="F5728" s="657">
        <v>487118963</v>
      </c>
      <c r="G5728" s="672">
        <v>795430707</v>
      </c>
      <c r="H5728" s="646">
        <v>46350</v>
      </c>
      <c r="I5728" s="646"/>
      <c r="K5728" s="57"/>
      <c r="L5728" s="57"/>
      <c r="M5728" s="638"/>
      <c r="N5728" s="638"/>
      <c r="O5728" s="57"/>
    </row>
    <row r="5729" spans="1:15">
      <c r="A5729" s="57"/>
      <c r="B5729" s="653">
        <v>48733</v>
      </c>
      <c r="C5729" s="654">
        <f t="shared" si="88"/>
        <v>9829763355</v>
      </c>
      <c r="D5729" s="57"/>
      <c r="E5729" s="57"/>
      <c r="F5729" s="657">
        <v>291073243</v>
      </c>
      <c r="G5729" s="672">
        <v>795501013</v>
      </c>
      <c r="H5729" s="646">
        <v>43065</v>
      </c>
      <c r="I5729" s="646"/>
      <c r="K5729" s="57"/>
      <c r="L5729" s="57"/>
      <c r="M5729" s="638"/>
      <c r="N5729" s="638"/>
      <c r="O5729" s="57"/>
    </row>
    <row r="5730" spans="1:15">
      <c r="A5730" s="57"/>
      <c r="B5730" s="653">
        <v>48734</v>
      </c>
      <c r="C5730" s="654">
        <f t="shared" si="88"/>
        <v>10024025741</v>
      </c>
      <c r="D5730" s="57"/>
      <c r="E5730" s="57"/>
      <c r="F5730" s="657">
        <v>485335629</v>
      </c>
      <c r="G5730" s="672">
        <v>795511536</v>
      </c>
      <c r="H5730" s="646">
        <v>49312</v>
      </c>
      <c r="I5730" s="646"/>
      <c r="K5730" s="57"/>
      <c r="L5730" s="57"/>
      <c r="M5730" s="638"/>
      <c r="N5730" s="638"/>
      <c r="O5730" s="57"/>
    </row>
    <row r="5731" spans="1:15">
      <c r="A5731" s="57"/>
      <c r="B5731" s="653">
        <v>48735</v>
      </c>
      <c r="C5731" s="654">
        <f t="shared" si="88"/>
        <v>9679900552</v>
      </c>
      <c r="D5731" s="57"/>
      <c r="E5731" s="57"/>
      <c r="F5731" s="657">
        <v>141210440</v>
      </c>
      <c r="G5731" s="672">
        <v>795714635</v>
      </c>
      <c r="H5731" s="646">
        <v>45409</v>
      </c>
      <c r="I5731" s="646"/>
      <c r="K5731" s="57"/>
      <c r="L5731" s="57"/>
      <c r="M5731" s="638"/>
      <c r="N5731" s="638"/>
      <c r="O5731" s="57"/>
    </row>
    <row r="5732" spans="1:15">
      <c r="A5732" s="57"/>
      <c r="B5732" s="653">
        <v>48736</v>
      </c>
      <c r="C5732" s="654">
        <f t="shared" si="88"/>
        <v>9949657034</v>
      </c>
      <c r="D5732" s="57"/>
      <c r="E5732" s="57"/>
      <c r="F5732" s="657">
        <v>410966922</v>
      </c>
      <c r="G5732" s="672">
        <v>795968803</v>
      </c>
      <c r="H5732" s="646">
        <v>48125</v>
      </c>
      <c r="I5732" s="646"/>
      <c r="K5732" s="57"/>
      <c r="L5732" s="57"/>
      <c r="M5732" s="638"/>
      <c r="N5732" s="638"/>
      <c r="O5732" s="57"/>
    </row>
    <row r="5733" spans="1:15">
      <c r="A5733" s="57"/>
      <c r="B5733" s="653">
        <v>48737</v>
      </c>
      <c r="C5733" s="654">
        <f t="shared" si="88"/>
        <v>9909396430</v>
      </c>
      <c r="D5733" s="57"/>
      <c r="E5733" s="57"/>
      <c r="F5733" s="657">
        <v>370706318</v>
      </c>
      <c r="G5733" s="672">
        <v>796035368</v>
      </c>
      <c r="H5733" s="646">
        <v>47881</v>
      </c>
      <c r="I5733" s="646"/>
      <c r="K5733" s="57"/>
      <c r="L5733" s="57"/>
      <c r="M5733" s="638"/>
      <c r="N5733" s="638"/>
      <c r="O5733" s="57"/>
    </row>
    <row r="5734" spans="1:15">
      <c r="A5734" s="57"/>
      <c r="B5734" s="653">
        <v>48738</v>
      </c>
      <c r="C5734" s="654">
        <f t="shared" si="88"/>
        <v>9959076671</v>
      </c>
      <c r="D5734" s="57"/>
      <c r="E5734" s="57"/>
      <c r="F5734" s="657">
        <v>420386559</v>
      </c>
      <c r="G5734" s="672">
        <v>796116483</v>
      </c>
      <c r="H5734" s="646">
        <v>47495</v>
      </c>
      <c r="I5734" s="646"/>
      <c r="K5734" s="57"/>
      <c r="L5734" s="57"/>
      <c r="M5734" s="638"/>
      <c r="N5734" s="638"/>
      <c r="O5734" s="57"/>
    </row>
    <row r="5735" spans="1:15">
      <c r="A5735" s="57"/>
      <c r="B5735" s="653">
        <v>48739</v>
      </c>
      <c r="C5735" s="654">
        <f t="shared" si="88"/>
        <v>9877965630</v>
      </c>
      <c r="D5735" s="57"/>
      <c r="E5735" s="57"/>
      <c r="F5735" s="657">
        <v>339275518</v>
      </c>
      <c r="G5735" s="672">
        <v>796240802</v>
      </c>
      <c r="H5735" s="646">
        <v>43369</v>
      </c>
      <c r="I5735" s="646"/>
      <c r="K5735" s="57"/>
      <c r="L5735" s="57"/>
      <c r="M5735" s="638"/>
      <c r="N5735" s="638"/>
      <c r="O5735" s="57"/>
    </row>
    <row r="5736" spans="1:15">
      <c r="A5736" s="57"/>
      <c r="B5736" s="653">
        <v>48740</v>
      </c>
      <c r="C5736" s="654">
        <f t="shared" si="88"/>
        <v>9826496079</v>
      </c>
      <c r="D5736" s="57"/>
      <c r="E5736" s="57"/>
      <c r="F5736" s="657">
        <v>287805967</v>
      </c>
      <c r="G5736" s="672">
        <v>796261945</v>
      </c>
      <c r="H5736" s="646">
        <v>43084</v>
      </c>
      <c r="I5736" s="646"/>
      <c r="K5736" s="57"/>
      <c r="L5736" s="57"/>
      <c r="M5736" s="638"/>
      <c r="N5736" s="638"/>
      <c r="O5736" s="57"/>
    </row>
    <row r="5737" spans="1:15">
      <c r="A5737" s="57"/>
      <c r="B5737" s="653">
        <v>48741</v>
      </c>
      <c r="C5737" s="654">
        <f t="shared" si="88"/>
        <v>9804819522</v>
      </c>
      <c r="D5737" s="57"/>
      <c r="E5737" s="57"/>
      <c r="F5737" s="657">
        <v>266129410</v>
      </c>
      <c r="G5737" s="672">
        <v>796267913</v>
      </c>
      <c r="H5737" s="646">
        <v>45345</v>
      </c>
      <c r="I5737" s="646"/>
      <c r="K5737" s="57"/>
      <c r="L5737" s="57"/>
      <c r="M5737" s="638"/>
      <c r="N5737" s="638"/>
      <c r="O5737" s="57"/>
    </row>
    <row r="5738" spans="1:15">
      <c r="A5738" s="57"/>
      <c r="B5738" s="653">
        <v>48742</v>
      </c>
      <c r="C5738" s="654">
        <f t="shared" si="88"/>
        <v>10234375067</v>
      </c>
      <c r="D5738" s="57"/>
      <c r="E5738" s="57"/>
      <c r="F5738" s="657">
        <v>695684955</v>
      </c>
      <c r="G5738" s="672">
        <v>796395017</v>
      </c>
      <c r="H5738" s="646">
        <v>43168</v>
      </c>
      <c r="I5738" s="646"/>
      <c r="K5738" s="57"/>
      <c r="L5738" s="57"/>
      <c r="M5738" s="638"/>
      <c r="N5738" s="638"/>
      <c r="O5738" s="57"/>
    </row>
    <row r="5739" spans="1:15">
      <c r="A5739" s="57"/>
      <c r="B5739" s="653">
        <v>48743</v>
      </c>
      <c r="C5739" s="654">
        <f t="shared" si="88"/>
        <v>10069758772</v>
      </c>
      <c r="D5739" s="57"/>
      <c r="E5739" s="57"/>
      <c r="F5739" s="657">
        <v>531068660</v>
      </c>
      <c r="G5739" s="672">
        <v>796500221</v>
      </c>
      <c r="H5739" s="646">
        <v>48240</v>
      </c>
      <c r="I5739" s="646"/>
      <c r="K5739" s="57"/>
      <c r="L5739" s="57"/>
      <c r="M5739" s="638"/>
      <c r="N5739" s="638"/>
      <c r="O5739" s="57"/>
    </row>
    <row r="5740" spans="1:15">
      <c r="A5740" s="57"/>
      <c r="B5740" s="653">
        <v>48744</v>
      </c>
      <c r="C5740" s="654">
        <f t="shared" si="88"/>
        <v>10129162906</v>
      </c>
      <c r="D5740" s="57"/>
      <c r="E5740" s="57"/>
      <c r="F5740" s="657">
        <v>590472794</v>
      </c>
      <c r="G5740" s="672">
        <v>796533792</v>
      </c>
      <c r="H5740" s="646">
        <v>44449</v>
      </c>
      <c r="I5740" s="646"/>
      <c r="K5740" s="57"/>
      <c r="L5740" s="57"/>
      <c r="M5740" s="638"/>
      <c r="N5740" s="638"/>
      <c r="O5740" s="57"/>
    </row>
    <row r="5741" spans="1:15">
      <c r="A5741" s="57"/>
      <c r="B5741" s="653">
        <v>48745</v>
      </c>
      <c r="C5741" s="654">
        <f t="shared" si="88"/>
        <v>10400262067</v>
      </c>
      <c r="D5741" s="57"/>
      <c r="E5741" s="57"/>
      <c r="F5741" s="657">
        <v>861571955</v>
      </c>
      <c r="G5741" s="672">
        <v>796642812</v>
      </c>
      <c r="H5741" s="646">
        <v>48018</v>
      </c>
      <c r="I5741" s="646"/>
      <c r="K5741" s="57"/>
      <c r="L5741" s="57"/>
      <c r="M5741" s="638"/>
      <c r="N5741" s="638"/>
      <c r="O5741" s="57"/>
    </row>
    <row r="5742" spans="1:15">
      <c r="A5742" s="57"/>
      <c r="B5742" s="653">
        <v>48746</v>
      </c>
      <c r="C5742" s="654">
        <f t="shared" si="88"/>
        <v>10059535546</v>
      </c>
      <c r="D5742" s="57"/>
      <c r="E5742" s="57"/>
      <c r="F5742" s="657">
        <v>520845434</v>
      </c>
      <c r="G5742" s="672">
        <v>796677002</v>
      </c>
      <c r="H5742" s="646">
        <v>48313</v>
      </c>
      <c r="I5742" s="646"/>
      <c r="K5742" s="57"/>
      <c r="L5742" s="57"/>
      <c r="M5742" s="638"/>
      <c r="N5742" s="638"/>
      <c r="O5742" s="57"/>
    </row>
    <row r="5743" spans="1:15">
      <c r="A5743" s="57"/>
      <c r="B5743" s="653">
        <v>48747</v>
      </c>
      <c r="C5743" s="654">
        <f t="shared" si="88"/>
        <v>9995911565</v>
      </c>
      <c r="D5743" s="57"/>
      <c r="E5743" s="57"/>
      <c r="F5743" s="657">
        <v>457221453</v>
      </c>
      <c r="G5743" s="672">
        <v>796704694</v>
      </c>
      <c r="H5743" s="646">
        <v>45470</v>
      </c>
      <c r="I5743" s="646"/>
      <c r="K5743" s="57"/>
      <c r="L5743" s="57"/>
      <c r="M5743" s="638"/>
      <c r="N5743" s="638"/>
      <c r="O5743" s="57"/>
    </row>
    <row r="5744" spans="1:15">
      <c r="A5744" s="57"/>
      <c r="B5744" s="653">
        <v>48748</v>
      </c>
      <c r="C5744" s="654">
        <f t="shared" si="88"/>
        <v>9727821593</v>
      </c>
      <c r="D5744" s="57"/>
      <c r="E5744" s="57"/>
      <c r="F5744" s="657">
        <v>189131481</v>
      </c>
      <c r="G5744" s="672">
        <v>796712981</v>
      </c>
      <c r="H5744" s="646">
        <v>46631</v>
      </c>
      <c r="I5744" s="646"/>
      <c r="K5744" s="57"/>
      <c r="L5744" s="57"/>
      <c r="M5744" s="638"/>
      <c r="N5744" s="638"/>
      <c r="O5744" s="57"/>
    </row>
    <row r="5745" spans="1:15">
      <c r="A5745" s="57"/>
      <c r="B5745" s="653">
        <v>48749</v>
      </c>
      <c r="C5745" s="654">
        <f t="shared" si="88"/>
        <v>9955373108</v>
      </c>
      <c r="D5745" s="57"/>
      <c r="E5745" s="57"/>
      <c r="F5745" s="657">
        <v>416682996</v>
      </c>
      <c r="G5745" s="672">
        <v>796863220</v>
      </c>
      <c r="H5745" s="646">
        <v>48775</v>
      </c>
      <c r="I5745" s="646"/>
      <c r="K5745" s="57"/>
      <c r="L5745" s="57"/>
      <c r="M5745" s="638"/>
      <c r="N5745" s="638"/>
      <c r="O5745" s="57"/>
    </row>
    <row r="5746" spans="1:15">
      <c r="A5746" s="57"/>
      <c r="B5746" s="653">
        <v>48750</v>
      </c>
      <c r="C5746" s="654">
        <f t="shared" si="88"/>
        <v>10224841004</v>
      </c>
      <c r="D5746" s="57"/>
      <c r="E5746" s="57"/>
      <c r="F5746" s="657">
        <v>686150892</v>
      </c>
      <c r="G5746" s="672">
        <v>797011797</v>
      </c>
      <c r="H5746" s="646">
        <v>47996</v>
      </c>
      <c r="I5746" s="646"/>
      <c r="K5746" s="57"/>
      <c r="L5746" s="57"/>
      <c r="M5746" s="638"/>
      <c r="N5746" s="638"/>
      <c r="O5746" s="57"/>
    </row>
    <row r="5747" spans="1:15">
      <c r="A5747" s="57"/>
      <c r="B5747" s="653">
        <v>48751</v>
      </c>
      <c r="C5747" s="654">
        <f t="shared" si="88"/>
        <v>10299765385</v>
      </c>
      <c r="D5747" s="57"/>
      <c r="E5747" s="57"/>
      <c r="F5747" s="657">
        <v>761075273</v>
      </c>
      <c r="G5747" s="672">
        <v>797016805</v>
      </c>
      <c r="H5747" s="646">
        <v>47979</v>
      </c>
      <c r="I5747" s="646"/>
      <c r="K5747" s="57"/>
      <c r="L5747" s="57"/>
      <c r="M5747" s="638"/>
      <c r="N5747" s="638"/>
      <c r="O5747" s="57"/>
    </row>
    <row r="5748" spans="1:15">
      <c r="A5748" s="57"/>
      <c r="B5748" s="653">
        <v>48752</v>
      </c>
      <c r="C5748" s="654">
        <f t="shared" si="88"/>
        <v>10317290405</v>
      </c>
      <c r="D5748" s="57"/>
      <c r="E5748" s="57"/>
      <c r="F5748" s="657">
        <v>778600293</v>
      </c>
      <c r="G5748" s="672">
        <v>797426094</v>
      </c>
      <c r="H5748" s="646">
        <v>44590</v>
      </c>
      <c r="I5748" s="646"/>
      <c r="K5748" s="57"/>
      <c r="L5748" s="57"/>
      <c r="M5748" s="638"/>
      <c r="N5748" s="638"/>
      <c r="O5748" s="57"/>
    </row>
    <row r="5749" spans="1:15">
      <c r="A5749" s="57"/>
      <c r="B5749" s="653">
        <v>48753</v>
      </c>
      <c r="C5749" s="654">
        <f t="shared" si="88"/>
        <v>10149195891</v>
      </c>
      <c r="D5749" s="57"/>
      <c r="E5749" s="57"/>
      <c r="F5749" s="657">
        <v>610505779</v>
      </c>
      <c r="G5749" s="672">
        <v>797485377</v>
      </c>
      <c r="H5749" s="646">
        <v>49171</v>
      </c>
      <c r="I5749" s="646"/>
      <c r="K5749" s="57"/>
      <c r="L5749" s="57"/>
      <c r="M5749" s="638"/>
      <c r="N5749" s="638"/>
      <c r="O5749" s="57"/>
    </row>
    <row r="5750" spans="1:15">
      <c r="A5750" s="57"/>
      <c r="B5750" s="653">
        <v>48754</v>
      </c>
      <c r="C5750" s="654">
        <f t="shared" si="88"/>
        <v>10108363702</v>
      </c>
      <c r="D5750" s="57"/>
      <c r="E5750" s="57"/>
      <c r="F5750" s="657">
        <v>569673590</v>
      </c>
      <c r="G5750" s="672">
        <v>797689663</v>
      </c>
      <c r="H5750" s="646">
        <v>45150</v>
      </c>
      <c r="I5750" s="646"/>
      <c r="K5750" s="57"/>
      <c r="L5750" s="57"/>
      <c r="M5750" s="638"/>
      <c r="N5750" s="638"/>
      <c r="O5750" s="57"/>
    </row>
    <row r="5751" spans="1:15">
      <c r="A5751" s="57"/>
      <c r="B5751" s="653">
        <v>48755</v>
      </c>
      <c r="C5751" s="654">
        <f t="shared" si="88"/>
        <v>9737377971</v>
      </c>
      <c r="D5751" s="57"/>
      <c r="E5751" s="57"/>
      <c r="F5751" s="657">
        <v>198687859</v>
      </c>
      <c r="G5751" s="672">
        <v>797723233</v>
      </c>
      <c r="H5751" s="646">
        <v>46699</v>
      </c>
      <c r="I5751" s="646"/>
      <c r="K5751" s="57"/>
      <c r="L5751" s="57"/>
      <c r="M5751" s="638"/>
      <c r="N5751" s="638"/>
      <c r="O5751" s="57"/>
    </row>
    <row r="5752" spans="1:15">
      <c r="A5752" s="57"/>
      <c r="B5752" s="653">
        <v>48756</v>
      </c>
      <c r="C5752" s="654">
        <f t="shared" si="88"/>
        <v>9962407461</v>
      </c>
      <c r="D5752" s="57"/>
      <c r="E5752" s="57"/>
      <c r="F5752" s="657">
        <v>423717349</v>
      </c>
      <c r="G5752" s="672">
        <v>798091664</v>
      </c>
      <c r="H5752" s="646">
        <v>44303</v>
      </c>
      <c r="I5752" s="646"/>
      <c r="K5752" s="57"/>
      <c r="L5752" s="57"/>
      <c r="M5752" s="638"/>
      <c r="N5752" s="638"/>
      <c r="O5752" s="57"/>
    </row>
    <row r="5753" spans="1:15">
      <c r="A5753" s="57"/>
      <c r="B5753" s="653">
        <v>48757</v>
      </c>
      <c r="C5753" s="654">
        <f t="shared" si="88"/>
        <v>9754111932</v>
      </c>
      <c r="D5753" s="57"/>
      <c r="E5753" s="57"/>
      <c r="F5753" s="657">
        <v>215421820</v>
      </c>
      <c r="G5753" s="672">
        <v>798196736</v>
      </c>
      <c r="H5753" s="646">
        <v>46488</v>
      </c>
      <c r="I5753" s="646"/>
      <c r="K5753" s="57"/>
      <c r="L5753" s="57"/>
      <c r="M5753" s="638"/>
      <c r="N5753" s="638"/>
      <c r="O5753" s="57"/>
    </row>
    <row r="5754" spans="1:15">
      <c r="A5754" s="57"/>
      <c r="B5754" s="653">
        <v>48758</v>
      </c>
      <c r="C5754" s="654">
        <f t="shared" si="88"/>
        <v>9837957560</v>
      </c>
      <c r="D5754" s="57"/>
      <c r="E5754" s="57"/>
      <c r="F5754" s="657">
        <v>299267448</v>
      </c>
      <c r="G5754" s="672">
        <v>798275146</v>
      </c>
      <c r="H5754" s="646">
        <v>48156</v>
      </c>
      <c r="I5754" s="646"/>
      <c r="K5754" s="57"/>
      <c r="L5754" s="57"/>
      <c r="M5754" s="638"/>
      <c r="N5754" s="638"/>
      <c r="O5754" s="57"/>
    </row>
    <row r="5755" spans="1:15">
      <c r="A5755" s="57"/>
      <c r="B5755" s="653">
        <v>48759</v>
      </c>
      <c r="C5755" s="654">
        <f t="shared" si="88"/>
        <v>10438546338</v>
      </c>
      <c r="D5755" s="57"/>
      <c r="E5755" s="57"/>
      <c r="F5755" s="657">
        <v>899856226</v>
      </c>
      <c r="G5755" s="672">
        <v>798351356</v>
      </c>
      <c r="H5755" s="646">
        <v>45561</v>
      </c>
      <c r="I5755" s="646"/>
      <c r="K5755" s="57"/>
      <c r="L5755" s="57"/>
      <c r="M5755" s="638"/>
      <c r="N5755" s="638"/>
      <c r="O5755" s="57"/>
    </row>
    <row r="5756" spans="1:15">
      <c r="A5756" s="57"/>
      <c r="B5756" s="653">
        <v>48760</v>
      </c>
      <c r="C5756" s="654">
        <f t="shared" si="88"/>
        <v>10366636582</v>
      </c>
      <c r="D5756" s="57"/>
      <c r="E5756" s="57"/>
      <c r="F5756" s="657">
        <v>827946470</v>
      </c>
      <c r="G5756" s="672">
        <v>798554638</v>
      </c>
      <c r="H5756" s="646">
        <v>49930</v>
      </c>
      <c r="I5756" s="646"/>
      <c r="K5756" s="57"/>
      <c r="L5756" s="57"/>
      <c r="M5756" s="638"/>
      <c r="N5756" s="638"/>
      <c r="O5756" s="57"/>
    </row>
    <row r="5757" spans="1:15">
      <c r="A5757" s="57"/>
      <c r="B5757" s="653">
        <v>48761</v>
      </c>
      <c r="C5757" s="654">
        <f t="shared" si="88"/>
        <v>10357128997</v>
      </c>
      <c r="D5757" s="57"/>
      <c r="E5757" s="57"/>
      <c r="F5757" s="657">
        <v>818438885</v>
      </c>
      <c r="G5757" s="672">
        <v>798556719</v>
      </c>
      <c r="H5757" s="646">
        <v>48918</v>
      </c>
      <c r="I5757" s="646"/>
      <c r="K5757" s="57"/>
      <c r="L5757" s="57"/>
      <c r="M5757" s="638"/>
      <c r="N5757" s="638"/>
      <c r="O5757" s="57"/>
    </row>
    <row r="5758" spans="1:15">
      <c r="A5758" s="57"/>
      <c r="B5758" s="653">
        <v>48762</v>
      </c>
      <c r="C5758" s="654">
        <f t="shared" si="88"/>
        <v>10376934506</v>
      </c>
      <c r="D5758" s="57"/>
      <c r="E5758" s="57"/>
      <c r="F5758" s="657">
        <v>838244394</v>
      </c>
      <c r="G5758" s="672">
        <v>798577821</v>
      </c>
      <c r="H5758" s="646">
        <v>47767</v>
      </c>
      <c r="I5758" s="646"/>
      <c r="K5758" s="57"/>
      <c r="L5758" s="57"/>
      <c r="M5758" s="638"/>
      <c r="N5758" s="638"/>
      <c r="O5758" s="57"/>
    </row>
    <row r="5759" spans="1:15">
      <c r="A5759" s="57"/>
      <c r="B5759" s="653">
        <v>48763</v>
      </c>
      <c r="C5759" s="654">
        <f t="shared" si="88"/>
        <v>10232914762</v>
      </c>
      <c r="D5759" s="57"/>
      <c r="E5759" s="57"/>
      <c r="F5759" s="657">
        <v>694224650</v>
      </c>
      <c r="G5759" s="672">
        <v>798648131</v>
      </c>
      <c r="H5759" s="646">
        <v>49169</v>
      </c>
      <c r="I5759" s="646"/>
      <c r="K5759" s="57"/>
      <c r="L5759" s="57"/>
      <c r="M5759" s="638"/>
      <c r="N5759" s="638"/>
      <c r="O5759" s="57"/>
    </row>
    <row r="5760" spans="1:15">
      <c r="A5760" s="57"/>
      <c r="B5760" s="653">
        <v>48764</v>
      </c>
      <c r="C5760" s="654">
        <f t="shared" si="88"/>
        <v>9787271432</v>
      </c>
      <c r="D5760" s="57"/>
      <c r="E5760" s="57"/>
      <c r="F5760" s="657">
        <v>248581320</v>
      </c>
      <c r="G5760" s="672">
        <v>798907492</v>
      </c>
      <c r="H5760" s="646">
        <v>45996</v>
      </c>
      <c r="I5760" s="646"/>
      <c r="K5760" s="57"/>
      <c r="L5760" s="57"/>
      <c r="M5760" s="638"/>
      <c r="N5760" s="638"/>
      <c r="O5760" s="57"/>
    </row>
    <row r="5761" spans="1:15">
      <c r="A5761" s="57"/>
      <c r="B5761" s="653">
        <v>48765</v>
      </c>
      <c r="C5761" s="654">
        <f t="shared" si="88"/>
        <v>10367718619</v>
      </c>
      <c r="D5761" s="57"/>
      <c r="E5761" s="57"/>
      <c r="F5761" s="657">
        <v>829028507</v>
      </c>
      <c r="G5761" s="672">
        <v>799262972</v>
      </c>
      <c r="H5761" s="646">
        <v>46568</v>
      </c>
      <c r="I5761" s="646"/>
      <c r="K5761" s="57"/>
      <c r="L5761" s="57"/>
      <c r="M5761" s="638"/>
      <c r="N5761" s="638"/>
      <c r="O5761" s="57"/>
    </row>
    <row r="5762" spans="1:15">
      <c r="A5762" s="57"/>
      <c r="B5762" s="653">
        <v>48766</v>
      </c>
      <c r="C5762" s="654">
        <f t="shared" si="88"/>
        <v>10352787013</v>
      </c>
      <c r="D5762" s="57"/>
      <c r="E5762" s="57"/>
      <c r="F5762" s="657">
        <v>814096901</v>
      </c>
      <c r="G5762" s="672">
        <v>799350991</v>
      </c>
      <c r="H5762" s="646">
        <v>48058</v>
      </c>
      <c r="I5762" s="646"/>
      <c r="K5762" s="57"/>
      <c r="L5762" s="57"/>
      <c r="M5762" s="638"/>
      <c r="N5762" s="638"/>
      <c r="O5762" s="57"/>
    </row>
    <row r="5763" spans="1:15">
      <c r="A5763" s="57"/>
      <c r="B5763" s="653">
        <v>48767</v>
      </c>
      <c r="C5763" s="654">
        <f t="shared" si="88"/>
        <v>9868838926</v>
      </c>
      <c r="D5763" s="57"/>
      <c r="E5763" s="57"/>
      <c r="F5763" s="657">
        <v>330148814</v>
      </c>
      <c r="G5763" s="672">
        <v>799435693</v>
      </c>
      <c r="H5763" s="646">
        <v>46027</v>
      </c>
      <c r="I5763" s="646"/>
      <c r="K5763" s="57"/>
      <c r="L5763" s="57"/>
      <c r="M5763" s="638"/>
      <c r="N5763" s="638"/>
      <c r="O5763" s="57"/>
    </row>
    <row r="5764" spans="1:15">
      <c r="A5764" s="57"/>
      <c r="B5764" s="653">
        <v>48768</v>
      </c>
      <c r="C5764" s="654">
        <f t="shared" si="88"/>
        <v>10087369741</v>
      </c>
      <c r="D5764" s="57"/>
      <c r="E5764" s="57"/>
      <c r="F5764" s="657">
        <v>548679629</v>
      </c>
      <c r="G5764" s="672">
        <v>799495398</v>
      </c>
      <c r="H5764" s="646">
        <v>45193</v>
      </c>
      <c r="I5764" s="646"/>
      <c r="K5764" s="57"/>
      <c r="L5764" s="57"/>
      <c r="M5764" s="638"/>
      <c r="N5764" s="638"/>
      <c r="O5764" s="57"/>
    </row>
    <row r="5765" spans="1:15">
      <c r="A5765" s="57"/>
      <c r="B5765" s="653">
        <v>48769</v>
      </c>
      <c r="C5765" s="654">
        <f t="shared" si="88"/>
        <v>10512638444</v>
      </c>
      <c r="D5765" s="57"/>
      <c r="E5765" s="57"/>
      <c r="F5765" s="657">
        <v>973948332</v>
      </c>
      <c r="G5765" s="672">
        <v>799502775</v>
      </c>
      <c r="H5765" s="646">
        <v>50127</v>
      </c>
      <c r="I5765" s="646"/>
      <c r="K5765" s="57"/>
      <c r="L5765" s="57"/>
      <c r="M5765" s="638"/>
      <c r="N5765" s="638"/>
      <c r="O5765" s="57"/>
    </row>
    <row r="5766" spans="1:15">
      <c r="A5766" s="57"/>
      <c r="B5766" s="653">
        <v>48770</v>
      </c>
      <c r="C5766" s="654">
        <f t="shared" si="88"/>
        <v>9772685393</v>
      </c>
      <c r="D5766" s="57"/>
      <c r="E5766" s="57"/>
      <c r="F5766" s="657">
        <v>233995281</v>
      </c>
      <c r="G5766" s="672">
        <v>799723718</v>
      </c>
      <c r="H5766" s="646">
        <v>44413</v>
      </c>
      <c r="I5766" s="646"/>
      <c r="K5766" s="57"/>
      <c r="L5766" s="57"/>
      <c r="M5766" s="638"/>
      <c r="N5766" s="638"/>
      <c r="O5766" s="57"/>
    </row>
    <row r="5767" spans="1:15">
      <c r="A5767" s="57"/>
      <c r="B5767" s="653">
        <v>48771</v>
      </c>
      <c r="C5767" s="654">
        <f t="shared" si="88"/>
        <v>10257097004</v>
      </c>
      <c r="D5767" s="57"/>
      <c r="E5767" s="57"/>
      <c r="F5767" s="657">
        <v>718406892</v>
      </c>
      <c r="G5767" s="672">
        <v>799769904</v>
      </c>
      <c r="H5767" s="646">
        <v>47471</v>
      </c>
      <c r="I5767" s="646"/>
      <c r="K5767" s="57"/>
      <c r="L5767" s="57"/>
      <c r="M5767" s="638"/>
      <c r="N5767" s="638"/>
      <c r="O5767" s="57"/>
    </row>
    <row r="5768" spans="1:15">
      <c r="A5768" s="57"/>
      <c r="B5768" s="653">
        <v>48772</v>
      </c>
      <c r="C5768" s="654">
        <f t="shared" si="88"/>
        <v>10367760690</v>
      </c>
      <c r="D5768" s="57"/>
      <c r="E5768" s="57"/>
      <c r="F5768" s="657">
        <v>829070578</v>
      </c>
      <c r="G5768" s="672">
        <v>799849794</v>
      </c>
      <c r="H5768" s="646">
        <v>49881</v>
      </c>
      <c r="I5768" s="646"/>
      <c r="K5768" s="57"/>
      <c r="L5768" s="57"/>
      <c r="M5768" s="638"/>
      <c r="N5768" s="638"/>
      <c r="O5768" s="57"/>
    </row>
    <row r="5769" spans="1:15">
      <c r="A5769" s="57"/>
      <c r="B5769" s="653">
        <v>48773</v>
      </c>
      <c r="C5769" s="654">
        <f t="shared" si="88"/>
        <v>9943608274</v>
      </c>
      <c r="D5769" s="57"/>
      <c r="E5769" s="57"/>
      <c r="F5769" s="657">
        <v>404918162</v>
      </c>
      <c r="G5769" s="672">
        <v>800038733</v>
      </c>
      <c r="H5769" s="646">
        <v>45368</v>
      </c>
      <c r="I5769" s="646"/>
      <c r="K5769" s="57"/>
      <c r="L5769" s="57"/>
      <c r="M5769" s="638"/>
      <c r="N5769" s="638"/>
      <c r="O5769" s="57"/>
    </row>
    <row r="5770" spans="1:15">
      <c r="A5770" s="57"/>
      <c r="B5770" s="653">
        <v>48774</v>
      </c>
      <c r="C5770" s="654">
        <f t="shared" si="88"/>
        <v>10067888646</v>
      </c>
      <c r="D5770" s="57"/>
      <c r="E5770" s="57"/>
      <c r="F5770" s="657">
        <v>529198534</v>
      </c>
      <c r="G5770" s="672">
        <v>800115651</v>
      </c>
      <c r="H5770" s="646">
        <v>43857</v>
      </c>
      <c r="I5770" s="646"/>
      <c r="K5770" s="57"/>
      <c r="L5770" s="57"/>
      <c r="M5770" s="638"/>
      <c r="N5770" s="638"/>
      <c r="O5770" s="57"/>
    </row>
    <row r="5771" spans="1:15">
      <c r="A5771" s="57"/>
      <c r="B5771" s="653">
        <v>48775</v>
      </c>
      <c r="C5771" s="654">
        <f t="shared" si="88"/>
        <v>10335553332</v>
      </c>
      <c r="D5771" s="57"/>
      <c r="E5771" s="57"/>
      <c r="F5771" s="657">
        <v>796863220</v>
      </c>
      <c r="G5771" s="672">
        <v>800148916</v>
      </c>
      <c r="H5771" s="646">
        <v>48324</v>
      </c>
      <c r="I5771" s="646"/>
      <c r="K5771" s="57"/>
      <c r="L5771" s="57"/>
      <c r="M5771" s="638"/>
      <c r="N5771" s="638"/>
      <c r="O5771" s="57"/>
    </row>
    <row r="5772" spans="1:15">
      <c r="A5772" s="57"/>
      <c r="B5772" s="653">
        <v>48776</v>
      </c>
      <c r="C5772" s="654">
        <f t="shared" si="88"/>
        <v>10012481973</v>
      </c>
      <c r="D5772" s="57"/>
      <c r="E5772" s="57"/>
      <c r="F5772" s="657">
        <v>473791861</v>
      </c>
      <c r="G5772" s="672">
        <v>800432947</v>
      </c>
      <c r="H5772" s="646">
        <v>49252</v>
      </c>
      <c r="I5772" s="646"/>
      <c r="K5772" s="57"/>
      <c r="L5772" s="57"/>
      <c r="M5772" s="638"/>
      <c r="N5772" s="638"/>
      <c r="O5772" s="57"/>
    </row>
    <row r="5773" spans="1:15">
      <c r="A5773" s="57"/>
      <c r="B5773" s="653">
        <v>48777</v>
      </c>
      <c r="C5773" s="654">
        <f t="shared" si="88"/>
        <v>9779509674</v>
      </c>
      <c r="D5773" s="57"/>
      <c r="E5773" s="57"/>
      <c r="F5773" s="657">
        <v>240819562</v>
      </c>
      <c r="G5773" s="672">
        <v>800443750</v>
      </c>
      <c r="H5773" s="646">
        <v>47137</v>
      </c>
      <c r="I5773" s="646"/>
      <c r="K5773" s="57"/>
      <c r="L5773" s="57"/>
      <c r="M5773" s="638"/>
      <c r="N5773" s="638"/>
      <c r="O5773" s="57"/>
    </row>
    <row r="5774" spans="1:15">
      <c r="A5774" s="57"/>
      <c r="B5774" s="653">
        <v>48778</v>
      </c>
      <c r="C5774" s="654">
        <f t="shared" si="88"/>
        <v>10459142056</v>
      </c>
      <c r="D5774" s="57"/>
      <c r="E5774" s="57"/>
      <c r="F5774" s="657">
        <v>920451944</v>
      </c>
      <c r="G5774" s="672">
        <v>800609429</v>
      </c>
      <c r="H5774" s="646">
        <v>44214</v>
      </c>
      <c r="I5774" s="646"/>
      <c r="K5774" s="57"/>
      <c r="L5774" s="57"/>
      <c r="M5774" s="638"/>
      <c r="N5774" s="638"/>
      <c r="O5774" s="57"/>
    </row>
    <row r="5775" spans="1:15">
      <c r="A5775" s="57"/>
      <c r="B5775" s="653">
        <v>48779</v>
      </c>
      <c r="C5775" s="654">
        <f t="shared" si="88"/>
        <v>10022606068</v>
      </c>
      <c r="D5775" s="57"/>
      <c r="E5775" s="57"/>
      <c r="F5775" s="657">
        <v>483915956</v>
      </c>
      <c r="G5775" s="672">
        <v>800682146</v>
      </c>
      <c r="H5775" s="646">
        <v>43785</v>
      </c>
      <c r="I5775" s="646"/>
      <c r="K5775" s="57"/>
      <c r="L5775" s="57"/>
      <c r="M5775" s="638"/>
      <c r="N5775" s="638"/>
      <c r="O5775" s="57"/>
    </row>
    <row r="5776" spans="1:15">
      <c r="A5776" s="57"/>
      <c r="B5776" s="653">
        <v>48780</v>
      </c>
      <c r="C5776" s="654">
        <f t="shared" si="88"/>
        <v>10309403571</v>
      </c>
      <c r="D5776" s="57"/>
      <c r="E5776" s="57"/>
      <c r="F5776" s="657">
        <v>770713459</v>
      </c>
      <c r="G5776" s="672">
        <v>800991154</v>
      </c>
      <c r="H5776" s="646">
        <v>46968</v>
      </c>
      <c r="I5776" s="646"/>
      <c r="K5776" s="57"/>
      <c r="L5776" s="57"/>
      <c r="M5776" s="638"/>
      <c r="N5776" s="638"/>
      <c r="O5776" s="57"/>
    </row>
    <row r="5777" spans="1:15">
      <c r="A5777" s="57"/>
      <c r="B5777" s="653">
        <v>48781</v>
      </c>
      <c r="C5777" s="654">
        <f t="shared" si="88"/>
        <v>10080336329</v>
      </c>
      <c r="D5777" s="57"/>
      <c r="E5777" s="57"/>
      <c r="F5777" s="657">
        <v>541646217</v>
      </c>
      <c r="G5777" s="672">
        <v>801060171</v>
      </c>
      <c r="H5777" s="646">
        <v>49023</v>
      </c>
      <c r="I5777" s="646"/>
      <c r="K5777" s="57"/>
      <c r="L5777" s="57"/>
      <c r="M5777" s="638"/>
      <c r="N5777" s="638"/>
      <c r="O5777" s="57"/>
    </row>
    <row r="5778" spans="1:15">
      <c r="A5778" s="57"/>
      <c r="B5778" s="653">
        <v>48782</v>
      </c>
      <c r="C5778" s="654">
        <f t="shared" si="88"/>
        <v>9970309685</v>
      </c>
      <c r="D5778" s="57"/>
      <c r="E5778" s="57"/>
      <c r="F5778" s="657">
        <v>431619573</v>
      </c>
      <c r="G5778" s="672">
        <v>801062150</v>
      </c>
      <c r="H5778" s="646">
        <v>48839</v>
      </c>
      <c r="I5778" s="646"/>
      <c r="K5778" s="57"/>
      <c r="L5778" s="57"/>
      <c r="M5778" s="638"/>
      <c r="N5778" s="638"/>
      <c r="O5778" s="57"/>
    </row>
    <row r="5779" spans="1:15">
      <c r="A5779" s="57"/>
      <c r="B5779" s="653">
        <v>48783</v>
      </c>
      <c r="C5779" s="654">
        <f t="shared" si="88"/>
        <v>9707696999</v>
      </c>
      <c r="D5779" s="57"/>
      <c r="E5779" s="57"/>
      <c r="F5779" s="657">
        <v>169006887</v>
      </c>
      <c r="G5779" s="672">
        <v>801086544</v>
      </c>
      <c r="H5779" s="646">
        <v>50299</v>
      </c>
      <c r="I5779" s="646"/>
      <c r="K5779" s="57"/>
      <c r="L5779" s="57"/>
      <c r="M5779" s="638"/>
      <c r="N5779" s="638"/>
      <c r="O5779" s="57"/>
    </row>
    <row r="5780" spans="1:15">
      <c r="A5780" s="57"/>
      <c r="B5780" s="653">
        <v>48784</v>
      </c>
      <c r="C5780" s="654">
        <f t="shared" si="88"/>
        <v>10116230999</v>
      </c>
      <c r="D5780" s="57"/>
      <c r="E5780" s="57"/>
      <c r="F5780" s="657">
        <v>577540887</v>
      </c>
      <c r="G5780" s="672">
        <v>801184099</v>
      </c>
      <c r="H5780" s="646">
        <v>49221</v>
      </c>
      <c r="I5780" s="646"/>
      <c r="K5780" s="57"/>
      <c r="L5780" s="57"/>
      <c r="M5780" s="638"/>
      <c r="N5780" s="638"/>
      <c r="O5780" s="57"/>
    </row>
    <row r="5781" spans="1:15">
      <c r="A5781" s="57"/>
      <c r="B5781" s="653">
        <v>48785</v>
      </c>
      <c r="C5781" s="654">
        <f t="shared" si="88"/>
        <v>10331577929</v>
      </c>
      <c r="D5781" s="57"/>
      <c r="E5781" s="57"/>
      <c r="F5781" s="657">
        <v>792887817</v>
      </c>
      <c r="G5781" s="672">
        <v>801328237</v>
      </c>
      <c r="H5781" s="646">
        <v>49406</v>
      </c>
      <c r="I5781" s="646"/>
      <c r="K5781" s="57"/>
      <c r="L5781" s="57"/>
      <c r="M5781" s="638"/>
      <c r="N5781" s="638"/>
      <c r="O5781" s="57"/>
    </row>
    <row r="5782" spans="1:15">
      <c r="A5782" s="57"/>
      <c r="B5782" s="653">
        <v>48786</v>
      </c>
      <c r="C5782" s="654">
        <f t="shared" si="88"/>
        <v>9991219170</v>
      </c>
      <c r="D5782" s="57"/>
      <c r="E5782" s="57"/>
      <c r="F5782" s="657">
        <v>452529058</v>
      </c>
      <c r="G5782" s="672">
        <v>801423530</v>
      </c>
      <c r="H5782" s="646">
        <v>45689</v>
      </c>
      <c r="I5782" s="646"/>
      <c r="K5782" s="57"/>
      <c r="L5782" s="57"/>
      <c r="M5782" s="638"/>
      <c r="N5782" s="638"/>
      <c r="O5782" s="57"/>
    </row>
    <row r="5783" spans="1:15">
      <c r="A5783" s="57"/>
      <c r="B5783" s="653">
        <v>48787</v>
      </c>
      <c r="C5783" s="654">
        <f t="shared" si="88"/>
        <v>9765603994</v>
      </c>
      <c r="D5783" s="57"/>
      <c r="E5783" s="57"/>
      <c r="F5783" s="657">
        <v>226913882</v>
      </c>
      <c r="G5783" s="672">
        <v>801560909</v>
      </c>
      <c r="H5783" s="646">
        <v>45476</v>
      </c>
      <c r="I5783" s="646"/>
      <c r="K5783" s="57"/>
      <c r="L5783" s="57"/>
      <c r="M5783" s="638"/>
      <c r="N5783" s="638"/>
      <c r="O5783" s="57"/>
    </row>
    <row r="5784" spans="1:15">
      <c r="A5784" s="57"/>
      <c r="B5784" s="653">
        <v>48788</v>
      </c>
      <c r="C5784" s="654">
        <f t="shared" si="88"/>
        <v>9707659970</v>
      </c>
      <c r="D5784" s="57"/>
      <c r="E5784" s="57"/>
      <c r="F5784" s="657">
        <v>168969858</v>
      </c>
      <c r="G5784" s="672">
        <v>801735839</v>
      </c>
      <c r="H5784" s="646">
        <v>48172</v>
      </c>
      <c r="I5784" s="646"/>
      <c r="K5784" s="57"/>
      <c r="L5784" s="57"/>
      <c r="M5784" s="638"/>
      <c r="N5784" s="638"/>
      <c r="O5784" s="57"/>
    </row>
    <row r="5785" spans="1:15">
      <c r="A5785" s="57"/>
      <c r="B5785" s="653">
        <v>48789</v>
      </c>
      <c r="C5785" s="654">
        <f t="shared" si="88"/>
        <v>10304337380</v>
      </c>
      <c r="D5785" s="57"/>
      <c r="E5785" s="57"/>
      <c r="F5785" s="657">
        <v>765647268</v>
      </c>
      <c r="G5785" s="672">
        <v>801739663</v>
      </c>
      <c r="H5785" s="646">
        <v>49429</v>
      </c>
      <c r="I5785" s="646"/>
      <c r="K5785" s="57"/>
      <c r="L5785" s="57"/>
      <c r="M5785" s="638"/>
      <c r="N5785" s="638"/>
      <c r="O5785" s="57"/>
    </row>
    <row r="5786" spans="1:15">
      <c r="A5786" s="57"/>
      <c r="B5786" s="653">
        <v>48790</v>
      </c>
      <c r="C5786" s="654">
        <f t="shared" si="88"/>
        <v>10080240725</v>
      </c>
      <c r="D5786" s="57"/>
      <c r="E5786" s="57"/>
      <c r="F5786" s="657">
        <v>541550613</v>
      </c>
      <c r="G5786" s="672">
        <v>801907538</v>
      </c>
      <c r="H5786" s="646">
        <v>44070</v>
      </c>
      <c r="I5786" s="646"/>
      <c r="K5786" s="57"/>
      <c r="L5786" s="57"/>
      <c r="M5786" s="638"/>
      <c r="N5786" s="638"/>
      <c r="O5786" s="57"/>
    </row>
    <row r="5787" spans="1:15">
      <c r="A5787" s="57"/>
      <c r="B5787" s="653">
        <v>48791</v>
      </c>
      <c r="C5787" s="654">
        <f t="shared" si="88"/>
        <v>10532228402</v>
      </c>
      <c r="D5787" s="57"/>
      <c r="E5787" s="57"/>
      <c r="F5787" s="657">
        <v>993538290</v>
      </c>
      <c r="G5787" s="672">
        <v>802119173</v>
      </c>
      <c r="H5787" s="646">
        <v>47183</v>
      </c>
      <c r="I5787" s="646"/>
      <c r="K5787" s="57"/>
      <c r="L5787" s="57"/>
      <c r="M5787" s="638"/>
      <c r="N5787" s="638"/>
      <c r="O5787" s="57"/>
    </row>
    <row r="5788" spans="1:15">
      <c r="A5788" s="57"/>
      <c r="B5788" s="653">
        <v>48792</v>
      </c>
      <c r="C5788" s="654">
        <f t="shared" si="88"/>
        <v>10016598816</v>
      </c>
      <c r="D5788" s="57"/>
      <c r="E5788" s="57"/>
      <c r="F5788" s="657">
        <v>477908704</v>
      </c>
      <c r="G5788" s="672">
        <v>802250564</v>
      </c>
      <c r="H5788" s="646">
        <v>45903</v>
      </c>
      <c r="I5788" s="646"/>
      <c r="K5788" s="57"/>
      <c r="L5788" s="57"/>
      <c r="M5788" s="638"/>
      <c r="N5788" s="638"/>
      <c r="O5788" s="57"/>
    </row>
    <row r="5789" spans="1:15">
      <c r="A5789" s="57"/>
      <c r="B5789" s="653">
        <v>48793</v>
      </c>
      <c r="C5789" s="654">
        <f t="shared" si="88"/>
        <v>9857880582</v>
      </c>
      <c r="D5789" s="57"/>
      <c r="E5789" s="57"/>
      <c r="F5789" s="657">
        <v>319190470</v>
      </c>
      <c r="G5789" s="672">
        <v>802574928</v>
      </c>
      <c r="H5789" s="646">
        <v>43907</v>
      </c>
      <c r="I5789" s="646"/>
      <c r="K5789" s="57"/>
      <c r="L5789" s="57"/>
      <c r="M5789" s="638"/>
      <c r="N5789" s="638"/>
      <c r="O5789" s="57"/>
    </row>
    <row r="5790" spans="1:15">
      <c r="A5790" s="57"/>
      <c r="B5790" s="653">
        <v>48794</v>
      </c>
      <c r="C5790" s="654">
        <f t="shared" si="88"/>
        <v>10359880361</v>
      </c>
      <c r="D5790" s="57"/>
      <c r="E5790" s="57"/>
      <c r="F5790" s="657">
        <v>821190249</v>
      </c>
      <c r="G5790" s="672">
        <v>803035155</v>
      </c>
      <c r="H5790" s="646">
        <v>46487</v>
      </c>
      <c r="I5790" s="646"/>
      <c r="K5790" s="57"/>
      <c r="L5790" s="57"/>
      <c r="M5790" s="638"/>
      <c r="N5790" s="638"/>
      <c r="O5790" s="57"/>
    </row>
    <row r="5791" spans="1:15">
      <c r="A5791" s="57"/>
      <c r="B5791" s="653">
        <v>48795</v>
      </c>
      <c r="C5791" s="654">
        <f t="shared" si="88"/>
        <v>9671132857</v>
      </c>
      <c r="D5791" s="57"/>
      <c r="E5791" s="57"/>
      <c r="F5791" s="657">
        <v>132442745</v>
      </c>
      <c r="G5791" s="672">
        <v>803096240</v>
      </c>
      <c r="H5791" s="646">
        <v>49300</v>
      </c>
      <c r="I5791" s="646"/>
      <c r="K5791" s="57"/>
      <c r="L5791" s="57"/>
      <c r="M5791" s="638"/>
      <c r="N5791" s="638"/>
      <c r="O5791" s="57"/>
    </row>
    <row r="5792" spans="1:15">
      <c r="A5792" s="57"/>
      <c r="B5792" s="653">
        <v>48796</v>
      </c>
      <c r="C5792" s="654">
        <f t="shared" ref="C5792:C5855" si="89">F5792+(F$88*28679+98765)+(G$88*6587+87654)+(E$88*9537+76543)+(J$88*5713+4528)</f>
        <v>10367875491</v>
      </c>
      <c r="D5792" s="57"/>
      <c r="E5792" s="57"/>
      <c r="F5792" s="657">
        <v>829185379</v>
      </c>
      <c r="G5792" s="672">
        <v>803217955</v>
      </c>
      <c r="H5792" s="646">
        <v>43658</v>
      </c>
      <c r="I5792" s="646"/>
      <c r="K5792" s="57"/>
      <c r="L5792" s="57"/>
      <c r="M5792" s="638"/>
      <c r="N5792" s="638"/>
      <c r="O5792" s="57"/>
    </row>
    <row r="5793" spans="1:15">
      <c r="A5793" s="57"/>
      <c r="B5793" s="653">
        <v>48797</v>
      </c>
      <c r="C5793" s="654">
        <f t="shared" si="89"/>
        <v>10206971412</v>
      </c>
      <c r="D5793" s="57"/>
      <c r="E5793" s="57"/>
      <c r="F5793" s="657">
        <v>668281300</v>
      </c>
      <c r="G5793" s="672">
        <v>803267641</v>
      </c>
      <c r="H5793" s="646">
        <v>45830</v>
      </c>
      <c r="I5793" s="646"/>
      <c r="K5793" s="57"/>
      <c r="L5793" s="57"/>
      <c r="M5793" s="638"/>
      <c r="N5793" s="638"/>
      <c r="O5793" s="57"/>
    </row>
    <row r="5794" spans="1:15">
      <c r="A5794" s="57"/>
      <c r="B5794" s="653">
        <v>48798</v>
      </c>
      <c r="C5794" s="654">
        <f t="shared" si="89"/>
        <v>10045480192</v>
      </c>
      <c r="D5794" s="57"/>
      <c r="E5794" s="57"/>
      <c r="F5794" s="657">
        <v>506790080</v>
      </c>
      <c r="G5794" s="672">
        <v>803463629</v>
      </c>
      <c r="H5794" s="646">
        <v>50198</v>
      </c>
      <c r="I5794" s="646"/>
      <c r="K5794" s="57"/>
      <c r="L5794" s="57"/>
      <c r="M5794" s="638"/>
      <c r="N5794" s="638"/>
      <c r="O5794" s="57"/>
    </row>
    <row r="5795" spans="1:15">
      <c r="A5795" s="57"/>
      <c r="B5795" s="653">
        <v>48799</v>
      </c>
      <c r="C5795" s="654">
        <f t="shared" si="89"/>
        <v>9668985473</v>
      </c>
      <c r="D5795" s="57"/>
      <c r="E5795" s="57"/>
      <c r="F5795" s="657">
        <v>130295361</v>
      </c>
      <c r="G5795" s="672">
        <v>803488543</v>
      </c>
      <c r="H5795" s="646">
        <v>46650</v>
      </c>
      <c r="I5795" s="646"/>
      <c r="K5795" s="57"/>
      <c r="L5795" s="57"/>
      <c r="M5795" s="638"/>
      <c r="N5795" s="638"/>
      <c r="O5795" s="57"/>
    </row>
    <row r="5796" spans="1:15">
      <c r="A5796" s="57"/>
      <c r="B5796" s="653">
        <v>48800</v>
      </c>
      <c r="C5796" s="654">
        <f t="shared" si="89"/>
        <v>10127631886</v>
      </c>
      <c r="D5796" s="57"/>
      <c r="E5796" s="57"/>
      <c r="F5796" s="657">
        <v>588941774</v>
      </c>
      <c r="G5796" s="672">
        <v>803581130</v>
      </c>
      <c r="H5796" s="646">
        <v>49581</v>
      </c>
      <c r="I5796" s="646"/>
      <c r="K5796" s="57"/>
      <c r="L5796" s="57"/>
      <c r="M5796" s="638"/>
      <c r="N5796" s="638"/>
      <c r="O5796" s="57"/>
    </row>
    <row r="5797" spans="1:15">
      <c r="A5797" s="57"/>
      <c r="B5797" s="653">
        <v>48801</v>
      </c>
      <c r="C5797" s="654">
        <f t="shared" si="89"/>
        <v>10530738877</v>
      </c>
      <c r="D5797" s="57"/>
      <c r="E5797" s="57"/>
      <c r="F5797" s="657">
        <v>992048765</v>
      </c>
      <c r="G5797" s="672">
        <v>803615159</v>
      </c>
      <c r="H5797" s="646">
        <v>48878</v>
      </c>
      <c r="I5797" s="646"/>
      <c r="K5797" s="57"/>
      <c r="L5797" s="57"/>
      <c r="M5797" s="638"/>
      <c r="N5797" s="638"/>
      <c r="O5797" s="57"/>
    </row>
    <row r="5798" spans="1:15">
      <c r="A5798" s="57"/>
      <c r="B5798" s="653">
        <v>48802</v>
      </c>
      <c r="C5798" s="654">
        <f t="shared" si="89"/>
        <v>9771041821</v>
      </c>
      <c r="D5798" s="57"/>
      <c r="E5798" s="57"/>
      <c r="F5798" s="657">
        <v>232351709</v>
      </c>
      <c r="G5798" s="672">
        <v>803653609</v>
      </c>
      <c r="H5798" s="646">
        <v>50000</v>
      </c>
      <c r="I5798" s="646"/>
      <c r="K5798" s="57"/>
      <c r="L5798" s="57"/>
      <c r="M5798" s="638"/>
      <c r="N5798" s="638"/>
      <c r="O5798" s="57"/>
    </row>
    <row r="5799" spans="1:15">
      <c r="A5799" s="57"/>
      <c r="B5799" s="653">
        <v>48803</v>
      </c>
      <c r="C5799" s="654">
        <f t="shared" si="89"/>
        <v>9982872922</v>
      </c>
      <c r="D5799" s="57"/>
      <c r="E5799" s="57"/>
      <c r="F5799" s="657">
        <v>444182810</v>
      </c>
      <c r="G5799" s="672">
        <v>803788754</v>
      </c>
      <c r="H5799" s="646">
        <v>45847</v>
      </c>
      <c r="I5799" s="646"/>
      <c r="K5799" s="57"/>
      <c r="L5799" s="57"/>
      <c r="M5799" s="638"/>
      <c r="N5799" s="638"/>
      <c r="O5799" s="57"/>
    </row>
    <row r="5800" spans="1:15">
      <c r="A5800" s="57"/>
      <c r="B5800" s="653">
        <v>48804</v>
      </c>
      <c r="C5800" s="654">
        <f t="shared" si="89"/>
        <v>9655083612</v>
      </c>
      <c r="D5800" s="57"/>
      <c r="E5800" s="57"/>
      <c r="F5800" s="657">
        <v>116393500</v>
      </c>
      <c r="G5800" s="672">
        <v>803872338</v>
      </c>
      <c r="H5800" s="646">
        <v>45674</v>
      </c>
      <c r="I5800" s="646"/>
      <c r="K5800" s="57"/>
      <c r="L5800" s="57"/>
      <c r="M5800" s="638"/>
      <c r="N5800" s="638"/>
      <c r="O5800" s="57"/>
    </row>
    <row r="5801" spans="1:15">
      <c r="A5801" s="57"/>
      <c r="B5801" s="653">
        <v>48805</v>
      </c>
      <c r="C5801" s="654">
        <f t="shared" si="89"/>
        <v>9878947691</v>
      </c>
      <c r="D5801" s="57"/>
      <c r="E5801" s="57"/>
      <c r="F5801" s="657">
        <v>340257579</v>
      </c>
      <c r="G5801" s="672">
        <v>803879815</v>
      </c>
      <c r="H5801" s="646">
        <v>43252</v>
      </c>
      <c r="I5801" s="646"/>
      <c r="K5801" s="57"/>
      <c r="L5801" s="57"/>
      <c r="M5801" s="638"/>
      <c r="N5801" s="638"/>
      <c r="O5801" s="57"/>
    </row>
    <row r="5802" spans="1:15">
      <c r="A5802" s="57"/>
      <c r="B5802" s="653">
        <v>48806</v>
      </c>
      <c r="C5802" s="654">
        <f t="shared" si="89"/>
        <v>10381962601</v>
      </c>
      <c r="D5802" s="57"/>
      <c r="E5802" s="57"/>
      <c r="F5802" s="657">
        <v>843272489</v>
      </c>
      <c r="G5802" s="672">
        <v>803903503</v>
      </c>
      <c r="H5802" s="646">
        <v>48455</v>
      </c>
      <c r="I5802" s="646"/>
      <c r="K5802" s="57"/>
      <c r="L5802" s="57"/>
      <c r="M5802" s="638"/>
      <c r="N5802" s="638"/>
      <c r="O5802" s="57"/>
    </row>
    <row r="5803" spans="1:15">
      <c r="A5803" s="57"/>
      <c r="B5803" s="653">
        <v>48807</v>
      </c>
      <c r="C5803" s="654">
        <f t="shared" si="89"/>
        <v>10382093909</v>
      </c>
      <c r="D5803" s="57"/>
      <c r="E5803" s="57"/>
      <c r="F5803" s="657">
        <v>843403797</v>
      </c>
      <c r="G5803" s="672">
        <v>803985434</v>
      </c>
      <c r="H5803" s="646">
        <v>43335</v>
      </c>
      <c r="I5803" s="646"/>
      <c r="K5803" s="57"/>
      <c r="L5803" s="57"/>
      <c r="M5803" s="638"/>
      <c r="N5803" s="638"/>
      <c r="O5803" s="57"/>
    </row>
    <row r="5804" spans="1:15">
      <c r="A5804" s="57"/>
      <c r="B5804" s="653">
        <v>48808</v>
      </c>
      <c r="C5804" s="654">
        <f t="shared" si="89"/>
        <v>10438330227</v>
      </c>
      <c r="D5804" s="57"/>
      <c r="E5804" s="57"/>
      <c r="F5804" s="657">
        <v>899640115</v>
      </c>
      <c r="G5804" s="672">
        <v>804020603</v>
      </c>
      <c r="H5804" s="646">
        <v>47038</v>
      </c>
      <c r="I5804" s="646"/>
      <c r="K5804" s="57"/>
      <c r="L5804" s="57"/>
      <c r="M5804" s="638"/>
      <c r="N5804" s="638"/>
      <c r="O5804" s="57"/>
    </row>
    <row r="5805" spans="1:15">
      <c r="A5805" s="57"/>
      <c r="B5805" s="653">
        <v>48809</v>
      </c>
      <c r="C5805" s="654">
        <f t="shared" si="89"/>
        <v>10346473650</v>
      </c>
      <c r="D5805" s="57"/>
      <c r="E5805" s="57"/>
      <c r="F5805" s="657">
        <v>807783538</v>
      </c>
      <c r="G5805" s="672">
        <v>804050074</v>
      </c>
      <c r="H5805" s="646">
        <v>50194</v>
      </c>
      <c r="I5805" s="646"/>
      <c r="K5805" s="57"/>
      <c r="L5805" s="57"/>
      <c r="M5805" s="638"/>
      <c r="N5805" s="638"/>
      <c r="O5805" s="57"/>
    </row>
    <row r="5806" spans="1:15">
      <c r="A5806" s="57"/>
      <c r="B5806" s="653">
        <v>48810</v>
      </c>
      <c r="C5806" s="654">
        <f t="shared" si="89"/>
        <v>9840425327</v>
      </c>
      <c r="D5806" s="57"/>
      <c r="E5806" s="57"/>
      <c r="F5806" s="657">
        <v>301735215</v>
      </c>
      <c r="G5806" s="672">
        <v>804068401</v>
      </c>
      <c r="H5806" s="646">
        <v>47780</v>
      </c>
      <c r="I5806" s="646"/>
      <c r="K5806" s="57"/>
      <c r="L5806" s="57"/>
      <c r="M5806" s="638"/>
      <c r="N5806" s="638"/>
      <c r="O5806" s="57"/>
    </row>
    <row r="5807" spans="1:15">
      <c r="A5807" s="57"/>
      <c r="B5807" s="653">
        <v>48811</v>
      </c>
      <c r="C5807" s="654">
        <f t="shared" si="89"/>
        <v>10389829843</v>
      </c>
      <c r="D5807" s="57"/>
      <c r="E5807" s="57"/>
      <c r="F5807" s="657">
        <v>851139731</v>
      </c>
      <c r="G5807" s="672">
        <v>804303285</v>
      </c>
      <c r="H5807" s="646">
        <v>50024</v>
      </c>
      <c r="I5807" s="646"/>
      <c r="K5807" s="57"/>
      <c r="L5807" s="57"/>
      <c r="M5807" s="638"/>
      <c r="N5807" s="638"/>
      <c r="O5807" s="57"/>
    </row>
    <row r="5808" spans="1:15">
      <c r="A5808" s="57"/>
      <c r="B5808" s="653">
        <v>48812</v>
      </c>
      <c r="C5808" s="654">
        <f t="shared" si="89"/>
        <v>10498139899</v>
      </c>
      <c r="D5808" s="57"/>
      <c r="E5808" s="57"/>
      <c r="F5808" s="657">
        <v>959449787</v>
      </c>
      <c r="G5808" s="672">
        <v>804305915</v>
      </c>
      <c r="H5808" s="646">
        <v>45088</v>
      </c>
      <c r="I5808" s="646"/>
      <c r="K5808" s="57"/>
      <c r="L5808" s="57"/>
      <c r="M5808" s="638"/>
      <c r="N5808" s="638"/>
      <c r="O5808" s="57"/>
    </row>
    <row r="5809" spans="1:15">
      <c r="A5809" s="57"/>
      <c r="B5809" s="653">
        <v>48813</v>
      </c>
      <c r="C5809" s="654">
        <f t="shared" si="89"/>
        <v>9702474920</v>
      </c>
      <c r="D5809" s="57"/>
      <c r="E5809" s="57"/>
      <c r="F5809" s="657">
        <v>163784808</v>
      </c>
      <c r="G5809" s="672">
        <v>804678303</v>
      </c>
      <c r="H5809" s="646">
        <v>44427</v>
      </c>
      <c r="I5809" s="646"/>
      <c r="K5809" s="57"/>
      <c r="L5809" s="57"/>
      <c r="M5809" s="638"/>
      <c r="N5809" s="638"/>
      <c r="O5809" s="57"/>
    </row>
    <row r="5810" spans="1:15">
      <c r="A5810" s="57"/>
      <c r="B5810" s="653">
        <v>48814</v>
      </c>
      <c r="C5810" s="654">
        <f t="shared" si="89"/>
        <v>9807811328</v>
      </c>
      <c r="D5810" s="57"/>
      <c r="E5810" s="57"/>
      <c r="F5810" s="657">
        <v>269121216</v>
      </c>
      <c r="G5810" s="672">
        <v>804820146</v>
      </c>
      <c r="H5810" s="646">
        <v>48355</v>
      </c>
      <c r="I5810" s="646"/>
      <c r="K5810" s="57"/>
      <c r="L5810" s="57"/>
      <c r="M5810" s="638"/>
      <c r="N5810" s="638"/>
      <c r="O5810" s="57"/>
    </row>
    <row r="5811" spans="1:15">
      <c r="A5811" s="57"/>
      <c r="B5811" s="653">
        <v>48815</v>
      </c>
      <c r="C5811" s="654">
        <f t="shared" si="89"/>
        <v>10374155475</v>
      </c>
      <c r="D5811" s="57"/>
      <c r="E5811" s="57"/>
      <c r="F5811" s="657">
        <v>835465363</v>
      </c>
      <c r="G5811" s="672">
        <v>805000216</v>
      </c>
      <c r="H5811" s="646">
        <v>46235</v>
      </c>
      <c r="I5811" s="646"/>
      <c r="K5811" s="57"/>
      <c r="L5811" s="57"/>
      <c r="M5811" s="638"/>
      <c r="N5811" s="638"/>
      <c r="O5811" s="57"/>
    </row>
    <row r="5812" spans="1:15">
      <c r="A5812" s="57"/>
      <c r="B5812" s="653">
        <v>48816</v>
      </c>
      <c r="C5812" s="654">
        <f t="shared" si="89"/>
        <v>10490910203</v>
      </c>
      <c r="D5812" s="57"/>
      <c r="E5812" s="57"/>
      <c r="F5812" s="657">
        <v>952220091</v>
      </c>
      <c r="G5812" s="672">
        <v>805026345</v>
      </c>
      <c r="H5812" s="646">
        <v>48637</v>
      </c>
      <c r="I5812" s="646"/>
      <c r="K5812" s="57"/>
      <c r="L5812" s="57"/>
      <c r="M5812" s="638"/>
      <c r="N5812" s="638"/>
      <c r="O5812" s="57"/>
    </row>
    <row r="5813" spans="1:15">
      <c r="A5813" s="57"/>
      <c r="B5813" s="653">
        <v>48817</v>
      </c>
      <c r="C5813" s="654">
        <f t="shared" si="89"/>
        <v>10500199178</v>
      </c>
      <c r="D5813" s="57"/>
      <c r="E5813" s="57"/>
      <c r="F5813" s="657">
        <v>961509066</v>
      </c>
      <c r="G5813" s="672">
        <v>805065280</v>
      </c>
      <c r="H5813" s="646">
        <v>43646</v>
      </c>
      <c r="I5813" s="646"/>
      <c r="K5813" s="57"/>
      <c r="L5813" s="57"/>
      <c r="M5813" s="638"/>
      <c r="N5813" s="638"/>
      <c r="O5813" s="57"/>
    </row>
    <row r="5814" spans="1:15">
      <c r="A5814" s="57"/>
      <c r="B5814" s="653">
        <v>48818</v>
      </c>
      <c r="C5814" s="654">
        <f t="shared" si="89"/>
        <v>9983625155</v>
      </c>
      <c r="D5814" s="57"/>
      <c r="E5814" s="57"/>
      <c r="F5814" s="657">
        <v>444935043</v>
      </c>
      <c r="G5814" s="672">
        <v>805091659</v>
      </c>
      <c r="H5814" s="646">
        <v>49623</v>
      </c>
      <c r="I5814" s="646"/>
      <c r="K5814" s="57"/>
      <c r="L5814" s="57"/>
      <c r="M5814" s="638"/>
      <c r="N5814" s="638"/>
      <c r="O5814" s="57"/>
    </row>
    <row r="5815" spans="1:15">
      <c r="A5815" s="57"/>
      <c r="B5815" s="653">
        <v>48819</v>
      </c>
      <c r="C5815" s="654">
        <f t="shared" si="89"/>
        <v>9950146546</v>
      </c>
      <c r="D5815" s="57"/>
      <c r="E5815" s="57"/>
      <c r="F5815" s="657">
        <v>411456434</v>
      </c>
      <c r="G5815" s="672">
        <v>805125597</v>
      </c>
      <c r="H5815" s="646">
        <v>43999</v>
      </c>
      <c r="I5815" s="646"/>
      <c r="K5815" s="57"/>
      <c r="L5815" s="57"/>
      <c r="M5815" s="638"/>
      <c r="N5815" s="638"/>
      <c r="O5815" s="57"/>
    </row>
    <row r="5816" spans="1:15">
      <c r="A5816" s="57"/>
      <c r="B5816" s="653">
        <v>48820</v>
      </c>
      <c r="C5816" s="654">
        <f t="shared" si="89"/>
        <v>9769149216</v>
      </c>
      <c r="D5816" s="57"/>
      <c r="E5816" s="57"/>
      <c r="F5816" s="657">
        <v>230459104</v>
      </c>
      <c r="G5816" s="672">
        <v>805155974</v>
      </c>
      <c r="H5816" s="646">
        <v>43091</v>
      </c>
      <c r="I5816" s="646"/>
      <c r="K5816" s="57"/>
      <c r="L5816" s="57"/>
      <c r="M5816" s="638"/>
      <c r="N5816" s="638"/>
      <c r="O5816" s="57"/>
    </row>
    <row r="5817" spans="1:15">
      <c r="A5817" s="57"/>
      <c r="B5817" s="653">
        <v>48821</v>
      </c>
      <c r="C5817" s="654">
        <f t="shared" si="89"/>
        <v>10102909334</v>
      </c>
      <c r="D5817" s="57"/>
      <c r="E5817" s="57"/>
      <c r="F5817" s="657">
        <v>564219222</v>
      </c>
      <c r="G5817" s="672">
        <v>805334649</v>
      </c>
      <c r="H5817" s="646">
        <v>50100</v>
      </c>
      <c r="I5817" s="646"/>
      <c r="K5817" s="57"/>
      <c r="L5817" s="57"/>
      <c r="M5817" s="638"/>
      <c r="N5817" s="638"/>
      <c r="O5817" s="57"/>
    </row>
    <row r="5818" spans="1:15">
      <c r="A5818" s="57"/>
      <c r="B5818" s="653">
        <v>48822</v>
      </c>
      <c r="C5818" s="654">
        <f t="shared" si="89"/>
        <v>10399457991</v>
      </c>
      <c r="D5818" s="57"/>
      <c r="E5818" s="57"/>
      <c r="F5818" s="657">
        <v>860767879</v>
      </c>
      <c r="G5818" s="672">
        <v>805389143</v>
      </c>
      <c r="H5818" s="646">
        <v>44188</v>
      </c>
      <c r="I5818" s="646"/>
      <c r="K5818" s="57"/>
      <c r="L5818" s="57"/>
      <c r="M5818" s="638"/>
      <c r="N5818" s="638"/>
      <c r="O5818" s="57"/>
    </row>
    <row r="5819" spans="1:15">
      <c r="A5819" s="57"/>
      <c r="B5819" s="653">
        <v>48823</v>
      </c>
      <c r="C5819" s="654">
        <f t="shared" si="89"/>
        <v>10416888873</v>
      </c>
      <c r="D5819" s="57"/>
      <c r="E5819" s="57"/>
      <c r="F5819" s="657">
        <v>878198761</v>
      </c>
      <c r="G5819" s="672">
        <v>805547795</v>
      </c>
      <c r="H5819" s="646">
        <v>43835</v>
      </c>
      <c r="I5819" s="646"/>
      <c r="K5819" s="57"/>
      <c r="L5819" s="57"/>
      <c r="M5819" s="638"/>
      <c r="N5819" s="638"/>
      <c r="O5819" s="57"/>
    </row>
    <row r="5820" spans="1:15">
      <c r="A5820" s="57"/>
      <c r="B5820" s="653">
        <v>48824</v>
      </c>
      <c r="C5820" s="654">
        <f t="shared" si="89"/>
        <v>10024516963</v>
      </c>
      <c r="D5820" s="57"/>
      <c r="E5820" s="57"/>
      <c r="F5820" s="657">
        <v>485826851</v>
      </c>
      <c r="G5820" s="672">
        <v>805697322</v>
      </c>
      <c r="H5820" s="646">
        <v>43512</v>
      </c>
      <c r="I5820" s="646"/>
      <c r="K5820" s="57"/>
      <c r="L5820" s="57"/>
      <c r="M5820" s="638"/>
      <c r="N5820" s="638"/>
      <c r="O5820" s="57"/>
    </row>
    <row r="5821" spans="1:15">
      <c r="A5821" s="57"/>
      <c r="B5821" s="653">
        <v>48825</v>
      </c>
      <c r="C5821" s="654">
        <f t="shared" si="89"/>
        <v>9946838570</v>
      </c>
      <c r="D5821" s="57"/>
      <c r="E5821" s="57"/>
      <c r="F5821" s="657">
        <v>408148458</v>
      </c>
      <c r="G5821" s="672">
        <v>805783001</v>
      </c>
      <c r="H5821" s="646">
        <v>44251</v>
      </c>
      <c r="I5821" s="646"/>
      <c r="K5821" s="57"/>
      <c r="L5821" s="57"/>
      <c r="M5821" s="638"/>
      <c r="N5821" s="638"/>
      <c r="O5821" s="57"/>
    </row>
    <row r="5822" spans="1:15">
      <c r="A5822" s="57"/>
      <c r="B5822" s="653">
        <v>48826</v>
      </c>
      <c r="C5822" s="654">
        <f t="shared" si="89"/>
        <v>9849531233</v>
      </c>
      <c r="D5822" s="57"/>
      <c r="E5822" s="57"/>
      <c r="F5822" s="657">
        <v>310841121</v>
      </c>
      <c r="G5822" s="672">
        <v>805803627</v>
      </c>
      <c r="H5822" s="646">
        <v>45822</v>
      </c>
      <c r="I5822" s="646"/>
      <c r="K5822" s="57"/>
      <c r="L5822" s="57"/>
      <c r="M5822" s="638"/>
      <c r="N5822" s="638"/>
      <c r="O5822" s="57"/>
    </row>
    <row r="5823" spans="1:15">
      <c r="A5823" s="57"/>
      <c r="B5823" s="653">
        <v>48827</v>
      </c>
      <c r="C5823" s="654">
        <f t="shared" si="89"/>
        <v>10369761685</v>
      </c>
      <c r="D5823" s="57"/>
      <c r="E5823" s="57"/>
      <c r="F5823" s="657">
        <v>831071573</v>
      </c>
      <c r="G5823" s="672">
        <v>805998964</v>
      </c>
      <c r="H5823" s="646">
        <v>43532</v>
      </c>
      <c r="I5823" s="646"/>
      <c r="K5823" s="57"/>
      <c r="L5823" s="57"/>
      <c r="M5823" s="638"/>
      <c r="N5823" s="638"/>
      <c r="O5823" s="57"/>
    </row>
    <row r="5824" spans="1:15">
      <c r="A5824" s="57"/>
      <c r="B5824" s="653">
        <v>48828</v>
      </c>
      <c r="C5824" s="654">
        <f t="shared" si="89"/>
        <v>9962817866</v>
      </c>
      <c r="D5824" s="57"/>
      <c r="E5824" s="57"/>
      <c r="F5824" s="657">
        <v>424127754</v>
      </c>
      <c r="G5824" s="672">
        <v>806139973</v>
      </c>
      <c r="H5824" s="646">
        <v>45262</v>
      </c>
      <c r="I5824" s="646"/>
      <c r="K5824" s="57"/>
      <c r="L5824" s="57"/>
      <c r="M5824" s="638"/>
      <c r="N5824" s="638"/>
      <c r="O5824" s="57"/>
    </row>
    <row r="5825" spans="1:15">
      <c r="A5825" s="57"/>
      <c r="B5825" s="653">
        <v>48829</v>
      </c>
      <c r="C5825" s="654">
        <f t="shared" si="89"/>
        <v>9800599256</v>
      </c>
      <c r="D5825" s="57"/>
      <c r="E5825" s="57"/>
      <c r="F5825" s="657">
        <v>261909144</v>
      </c>
      <c r="G5825" s="672">
        <v>806315831</v>
      </c>
      <c r="H5825" s="646">
        <v>43551</v>
      </c>
      <c r="I5825" s="646"/>
      <c r="K5825" s="57"/>
      <c r="L5825" s="57"/>
      <c r="M5825" s="638"/>
      <c r="N5825" s="638"/>
      <c r="O5825" s="57"/>
    </row>
    <row r="5826" spans="1:15">
      <c r="A5826" s="57"/>
      <c r="B5826" s="653">
        <v>48830</v>
      </c>
      <c r="C5826" s="654">
        <f t="shared" si="89"/>
        <v>9960570868</v>
      </c>
      <c r="D5826" s="57"/>
      <c r="E5826" s="57"/>
      <c r="F5826" s="657">
        <v>421880756</v>
      </c>
      <c r="G5826" s="672">
        <v>806320036</v>
      </c>
      <c r="H5826" s="646">
        <v>44107</v>
      </c>
      <c r="I5826" s="646"/>
      <c r="K5826" s="57"/>
      <c r="L5826" s="57"/>
      <c r="M5826" s="638"/>
      <c r="N5826" s="638"/>
      <c r="O5826" s="57"/>
    </row>
    <row r="5827" spans="1:15">
      <c r="A5827" s="57"/>
      <c r="B5827" s="653">
        <v>48831</v>
      </c>
      <c r="C5827" s="654">
        <f t="shared" si="89"/>
        <v>10215975969</v>
      </c>
      <c r="D5827" s="57"/>
      <c r="E5827" s="57"/>
      <c r="F5827" s="657">
        <v>677285857</v>
      </c>
      <c r="G5827" s="672">
        <v>806366979</v>
      </c>
      <c r="H5827" s="646">
        <v>43674</v>
      </c>
      <c r="I5827" s="646"/>
      <c r="K5827" s="57"/>
      <c r="L5827" s="57"/>
      <c r="M5827" s="638"/>
      <c r="N5827" s="638"/>
      <c r="O5827" s="57"/>
    </row>
    <row r="5828" spans="1:15">
      <c r="A5828" s="57"/>
      <c r="B5828" s="653">
        <v>48832</v>
      </c>
      <c r="C5828" s="654">
        <f t="shared" si="89"/>
        <v>10116936936</v>
      </c>
      <c r="D5828" s="57"/>
      <c r="E5828" s="57"/>
      <c r="F5828" s="657">
        <v>578246824</v>
      </c>
      <c r="G5828" s="672">
        <v>806421895</v>
      </c>
      <c r="H5828" s="646">
        <v>48256</v>
      </c>
      <c r="I5828" s="646"/>
      <c r="K5828" s="57"/>
      <c r="L5828" s="57"/>
      <c r="M5828" s="638"/>
      <c r="N5828" s="638"/>
      <c r="O5828" s="57"/>
    </row>
    <row r="5829" spans="1:15">
      <c r="A5829" s="57"/>
      <c r="B5829" s="653">
        <v>48833</v>
      </c>
      <c r="C5829" s="654">
        <f t="shared" si="89"/>
        <v>9651861743</v>
      </c>
      <c r="D5829" s="57"/>
      <c r="E5829" s="57"/>
      <c r="F5829" s="657">
        <v>113171631</v>
      </c>
      <c r="G5829" s="672">
        <v>806572253</v>
      </c>
      <c r="H5829" s="646">
        <v>49316</v>
      </c>
      <c r="I5829" s="646"/>
      <c r="K5829" s="57"/>
      <c r="L5829" s="57"/>
      <c r="M5829" s="638"/>
      <c r="N5829" s="638"/>
      <c r="O5829" s="57"/>
    </row>
    <row r="5830" spans="1:15">
      <c r="A5830" s="57"/>
      <c r="B5830" s="653">
        <v>48834</v>
      </c>
      <c r="C5830" s="654">
        <f t="shared" si="89"/>
        <v>9912646642</v>
      </c>
      <c r="D5830" s="57"/>
      <c r="E5830" s="57"/>
      <c r="F5830" s="657">
        <v>373956530</v>
      </c>
      <c r="G5830" s="672">
        <v>806676222</v>
      </c>
      <c r="H5830" s="646">
        <v>50018</v>
      </c>
      <c r="I5830" s="646"/>
      <c r="K5830" s="57"/>
      <c r="L5830" s="57"/>
      <c r="M5830" s="638"/>
      <c r="N5830" s="638"/>
      <c r="O5830" s="57"/>
    </row>
    <row r="5831" spans="1:15">
      <c r="A5831" s="57"/>
      <c r="B5831" s="653">
        <v>48835</v>
      </c>
      <c r="C5831" s="654">
        <f t="shared" si="89"/>
        <v>9718532355</v>
      </c>
      <c r="D5831" s="57"/>
      <c r="E5831" s="57"/>
      <c r="F5831" s="657">
        <v>179842243</v>
      </c>
      <c r="G5831" s="672">
        <v>807302291</v>
      </c>
      <c r="H5831" s="646">
        <v>46916</v>
      </c>
      <c r="I5831" s="646"/>
      <c r="K5831" s="57"/>
      <c r="L5831" s="57"/>
      <c r="M5831" s="638"/>
      <c r="N5831" s="638"/>
      <c r="O5831" s="57"/>
    </row>
    <row r="5832" spans="1:15">
      <c r="A5832" s="57"/>
      <c r="B5832" s="653">
        <v>48836</v>
      </c>
      <c r="C5832" s="654">
        <f t="shared" si="89"/>
        <v>9692156322</v>
      </c>
      <c r="D5832" s="57"/>
      <c r="E5832" s="57"/>
      <c r="F5832" s="657">
        <v>153466210</v>
      </c>
      <c r="G5832" s="672">
        <v>807519485</v>
      </c>
      <c r="H5832" s="646">
        <v>49661</v>
      </c>
      <c r="I5832" s="646"/>
      <c r="K5832" s="57"/>
      <c r="L5832" s="57"/>
      <c r="M5832" s="638"/>
      <c r="N5832" s="638"/>
      <c r="O5832" s="57"/>
    </row>
    <row r="5833" spans="1:15">
      <c r="A5833" s="57"/>
      <c r="B5833" s="653">
        <v>48837</v>
      </c>
      <c r="C5833" s="654">
        <f t="shared" si="89"/>
        <v>10484893245</v>
      </c>
      <c r="D5833" s="57"/>
      <c r="E5833" s="57"/>
      <c r="F5833" s="657">
        <v>946203133</v>
      </c>
      <c r="G5833" s="672">
        <v>807531107</v>
      </c>
      <c r="H5833" s="646">
        <v>45182</v>
      </c>
      <c r="I5833" s="646"/>
      <c r="K5833" s="57"/>
      <c r="L5833" s="57"/>
      <c r="M5833" s="638"/>
      <c r="N5833" s="638"/>
      <c r="O5833" s="57"/>
    </row>
    <row r="5834" spans="1:15">
      <c r="A5834" s="57"/>
      <c r="B5834" s="653">
        <v>48838</v>
      </c>
      <c r="C5834" s="654">
        <f t="shared" si="89"/>
        <v>9910163184</v>
      </c>
      <c r="D5834" s="57"/>
      <c r="E5834" s="57"/>
      <c r="F5834" s="657">
        <v>371473072</v>
      </c>
      <c r="G5834" s="672">
        <v>807662315</v>
      </c>
      <c r="H5834" s="646">
        <v>45432</v>
      </c>
      <c r="I5834" s="646"/>
      <c r="K5834" s="57"/>
      <c r="L5834" s="57"/>
      <c r="M5834" s="638"/>
      <c r="N5834" s="638"/>
      <c r="O5834" s="57"/>
    </row>
    <row r="5835" spans="1:15">
      <c r="A5835" s="57"/>
      <c r="B5835" s="653">
        <v>48839</v>
      </c>
      <c r="C5835" s="654">
        <f t="shared" si="89"/>
        <v>10339752262</v>
      </c>
      <c r="D5835" s="57"/>
      <c r="E5835" s="57"/>
      <c r="F5835" s="657">
        <v>801062150</v>
      </c>
      <c r="G5835" s="672">
        <v>807783538</v>
      </c>
      <c r="H5835" s="646">
        <v>48809</v>
      </c>
      <c r="I5835" s="646"/>
      <c r="K5835" s="57"/>
      <c r="L5835" s="57"/>
      <c r="M5835" s="638"/>
      <c r="N5835" s="638"/>
      <c r="O5835" s="57"/>
    </row>
    <row r="5836" spans="1:15">
      <c r="A5836" s="57"/>
      <c r="B5836" s="653">
        <v>48840</v>
      </c>
      <c r="C5836" s="654">
        <f t="shared" si="89"/>
        <v>9801585788</v>
      </c>
      <c r="D5836" s="57"/>
      <c r="E5836" s="57"/>
      <c r="F5836" s="657">
        <v>262895676</v>
      </c>
      <c r="G5836" s="672">
        <v>807800813</v>
      </c>
      <c r="H5836" s="646">
        <v>47477</v>
      </c>
      <c r="I5836" s="646"/>
      <c r="K5836" s="57"/>
      <c r="L5836" s="57"/>
      <c r="M5836" s="638"/>
      <c r="N5836" s="638"/>
      <c r="O5836" s="57"/>
    </row>
    <row r="5837" spans="1:15">
      <c r="A5837" s="57"/>
      <c r="B5837" s="653">
        <v>48841</v>
      </c>
      <c r="C5837" s="654">
        <f t="shared" si="89"/>
        <v>10116004383</v>
      </c>
      <c r="D5837" s="57"/>
      <c r="E5837" s="57"/>
      <c r="F5837" s="657">
        <v>577314271</v>
      </c>
      <c r="G5837" s="672">
        <v>808091741</v>
      </c>
      <c r="H5837" s="646">
        <v>49228</v>
      </c>
      <c r="I5837" s="646"/>
      <c r="K5837" s="57"/>
      <c r="L5837" s="57"/>
      <c r="M5837" s="638"/>
      <c r="N5837" s="638"/>
      <c r="O5837" s="57"/>
    </row>
    <row r="5838" spans="1:15">
      <c r="A5838" s="57"/>
      <c r="B5838" s="653">
        <v>48842</v>
      </c>
      <c r="C5838" s="654">
        <f t="shared" si="89"/>
        <v>10467060242</v>
      </c>
      <c r="D5838" s="57"/>
      <c r="E5838" s="57"/>
      <c r="F5838" s="657">
        <v>928370130</v>
      </c>
      <c r="G5838" s="672">
        <v>808124548</v>
      </c>
      <c r="H5838" s="646">
        <v>45334</v>
      </c>
      <c r="I5838" s="646"/>
      <c r="K5838" s="57"/>
      <c r="L5838" s="57"/>
      <c r="M5838" s="638"/>
      <c r="N5838" s="638"/>
      <c r="O5838" s="57"/>
    </row>
    <row r="5839" spans="1:15">
      <c r="A5839" s="57"/>
      <c r="B5839" s="653">
        <v>48843</v>
      </c>
      <c r="C5839" s="654">
        <f t="shared" si="89"/>
        <v>9889429843</v>
      </c>
      <c r="D5839" s="57"/>
      <c r="E5839" s="57"/>
      <c r="F5839" s="657">
        <v>350739731</v>
      </c>
      <c r="G5839" s="672">
        <v>808311145</v>
      </c>
      <c r="H5839" s="646">
        <v>49895</v>
      </c>
      <c r="I5839" s="646"/>
      <c r="K5839" s="57"/>
      <c r="L5839" s="57"/>
      <c r="M5839" s="638"/>
      <c r="N5839" s="638"/>
      <c r="O5839" s="57"/>
    </row>
    <row r="5840" spans="1:15">
      <c r="A5840" s="57"/>
      <c r="B5840" s="653">
        <v>48844</v>
      </c>
      <c r="C5840" s="654">
        <f t="shared" si="89"/>
        <v>10271279709</v>
      </c>
      <c r="D5840" s="57"/>
      <c r="E5840" s="57"/>
      <c r="F5840" s="657">
        <v>732589597</v>
      </c>
      <c r="G5840" s="672">
        <v>808535182</v>
      </c>
      <c r="H5840" s="646">
        <v>43231</v>
      </c>
      <c r="I5840" s="646"/>
      <c r="K5840" s="57"/>
      <c r="L5840" s="57"/>
      <c r="M5840" s="638"/>
      <c r="N5840" s="638"/>
      <c r="O5840" s="57"/>
    </row>
    <row r="5841" spans="1:15">
      <c r="A5841" s="57"/>
      <c r="B5841" s="653">
        <v>48845</v>
      </c>
      <c r="C5841" s="654">
        <f t="shared" si="89"/>
        <v>9793165487</v>
      </c>
      <c r="D5841" s="57"/>
      <c r="E5841" s="57"/>
      <c r="F5841" s="657">
        <v>254475375</v>
      </c>
      <c r="G5841" s="672">
        <v>808623150</v>
      </c>
      <c r="H5841" s="646">
        <v>48061</v>
      </c>
      <c r="I5841" s="646"/>
      <c r="K5841" s="57"/>
      <c r="L5841" s="57"/>
      <c r="M5841" s="638"/>
      <c r="N5841" s="638"/>
      <c r="O5841" s="57"/>
    </row>
    <row r="5842" spans="1:15">
      <c r="A5842" s="57"/>
      <c r="B5842" s="653">
        <v>48846</v>
      </c>
      <c r="C5842" s="654">
        <f t="shared" si="89"/>
        <v>10379856798</v>
      </c>
      <c r="D5842" s="57"/>
      <c r="E5842" s="57"/>
      <c r="F5842" s="657">
        <v>841166686</v>
      </c>
      <c r="G5842" s="672">
        <v>808757272</v>
      </c>
      <c r="H5842" s="646">
        <v>43055</v>
      </c>
      <c r="I5842" s="646"/>
      <c r="K5842" s="57"/>
      <c r="L5842" s="57"/>
      <c r="M5842" s="638"/>
      <c r="N5842" s="638"/>
      <c r="O5842" s="57"/>
    </row>
    <row r="5843" spans="1:15">
      <c r="A5843" s="57"/>
      <c r="B5843" s="653">
        <v>48847</v>
      </c>
      <c r="C5843" s="654">
        <f t="shared" si="89"/>
        <v>10044261181</v>
      </c>
      <c r="D5843" s="57"/>
      <c r="E5843" s="57"/>
      <c r="F5843" s="657">
        <v>505571069</v>
      </c>
      <c r="G5843" s="672">
        <v>808896576</v>
      </c>
      <c r="H5843" s="646">
        <v>43445</v>
      </c>
      <c r="I5843" s="646"/>
      <c r="K5843" s="57"/>
      <c r="L5843" s="57"/>
      <c r="M5843" s="638"/>
      <c r="N5843" s="638"/>
      <c r="O5843" s="57"/>
    </row>
    <row r="5844" spans="1:15">
      <c r="A5844" s="57"/>
      <c r="B5844" s="653">
        <v>48848</v>
      </c>
      <c r="C5844" s="654">
        <f t="shared" si="89"/>
        <v>10418277643</v>
      </c>
      <c r="D5844" s="57"/>
      <c r="E5844" s="57"/>
      <c r="F5844" s="657">
        <v>879587531</v>
      </c>
      <c r="G5844" s="672">
        <v>809076395</v>
      </c>
      <c r="H5844" s="646">
        <v>48131</v>
      </c>
      <c r="I5844" s="646"/>
      <c r="K5844" s="57"/>
      <c r="L5844" s="57"/>
      <c r="M5844" s="638"/>
      <c r="N5844" s="638"/>
      <c r="O5844" s="57"/>
    </row>
    <row r="5845" spans="1:15">
      <c r="A5845" s="57"/>
      <c r="B5845" s="653">
        <v>48849</v>
      </c>
      <c r="C5845" s="654">
        <f t="shared" si="89"/>
        <v>10285302144</v>
      </c>
      <c r="D5845" s="57"/>
      <c r="E5845" s="57"/>
      <c r="F5845" s="657">
        <v>746612032</v>
      </c>
      <c r="G5845" s="672">
        <v>809101406</v>
      </c>
      <c r="H5845" s="646">
        <v>45534</v>
      </c>
      <c r="I5845" s="646"/>
      <c r="K5845" s="57"/>
      <c r="L5845" s="57"/>
      <c r="M5845" s="638"/>
      <c r="N5845" s="638"/>
      <c r="O5845" s="57"/>
    </row>
    <row r="5846" spans="1:15">
      <c r="A5846" s="57"/>
      <c r="B5846" s="653">
        <v>48850</v>
      </c>
      <c r="C5846" s="654">
        <f t="shared" si="89"/>
        <v>9742678092</v>
      </c>
      <c r="D5846" s="57"/>
      <c r="E5846" s="57"/>
      <c r="F5846" s="657">
        <v>203987980</v>
      </c>
      <c r="G5846" s="672">
        <v>809121082</v>
      </c>
      <c r="H5846" s="646">
        <v>50033</v>
      </c>
      <c r="I5846" s="646"/>
      <c r="K5846" s="57"/>
      <c r="L5846" s="57"/>
      <c r="M5846" s="638"/>
      <c r="N5846" s="638"/>
      <c r="O5846" s="57"/>
    </row>
    <row r="5847" spans="1:15">
      <c r="A5847" s="57"/>
      <c r="B5847" s="653">
        <v>48851</v>
      </c>
      <c r="C5847" s="654">
        <f t="shared" si="89"/>
        <v>9874967244</v>
      </c>
      <c r="D5847" s="57"/>
      <c r="E5847" s="57"/>
      <c r="F5847" s="657">
        <v>336277132</v>
      </c>
      <c r="G5847" s="672">
        <v>809169991</v>
      </c>
      <c r="H5847" s="646">
        <v>49982</v>
      </c>
      <c r="I5847" s="646"/>
      <c r="K5847" s="57"/>
      <c r="L5847" s="57"/>
      <c r="M5847" s="638"/>
      <c r="N5847" s="638"/>
      <c r="O5847" s="57"/>
    </row>
    <row r="5848" spans="1:15">
      <c r="A5848" s="57"/>
      <c r="B5848" s="653">
        <v>48852</v>
      </c>
      <c r="C5848" s="654">
        <f t="shared" si="89"/>
        <v>9918441259</v>
      </c>
      <c r="D5848" s="57"/>
      <c r="E5848" s="57"/>
      <c r="F5848" s="657">
        <v>379751147</v>
      </c>
      <c r="G5848" s="672">
        <v>809195382</v>
      </c>
      <c r="H5848" s="646">
        <v>48960</v>
      </c>
      <c r="I5848" s="646"/>
      <c r="K5848" s="57"/>
      <c r="L5848" s="57"/>
      <c r="M5848" s="638"/>
      <c r="N5848" s="638"/>
      <c r="O5848" s="57"/>
    </row>
    <row r="5849" spans="1:15">
      <c r="A5849" s="57"/>
      <c r="B5849" s="653">
        <v>48853</v>
      </c>
      <c r="C5849" s="654">
        <f t="shared" si="89"/>
        <v>9953541676</v>
      </c>
      <c r="D5849" s="57"/>
      <c r="E5849" s="57"/>
      <c r="F5849" s="657">
        <v>414851564</v>
      </c>
      <c r="G5849" s="672">
        <v>809360032</v>
      </c>
      <c r="H5849" s="646">
        <v>48526</v>
      </c>
      <c r="I5849" s="646"/>
      <c r="K5849" s="57"/>
      <c r="L5849" s="57"/>
      <c r="M5849" s="638"/>
      <c r="N5849" s="638"/>
      <c r="O5849" s="57"/>
    </row>
    <row r="5850" spans="1:15">
      <c r="A5850" s="57"/>
      <c r="B5850" s="653">
        <v>48854</v>
      </c>
      <c r="C5850" s="654">
        <f t="shared" si="89"/>
        <v>10462265897</v>
      </c>
      <c r="D5850" s="57"/>
      <c r="E5850" s="57"/>
      <c r="F5850" s="657">
        <v>923575785</v>
      </c>
      <c r="G5850" s="672">
        <v>809522554</v>
      </c>
      <c r="H5850" s="646">
        <v>44805</v>
      </c>
      <c r="I5850" s="646"/>
      <c r="K5850" s="57"/>
      <c r="L5850" s="57"/>
      <c r="M5850" s="638"/>
      <c r="N5850" s="638"/>
      <c r="O5850" s="57"/>
    </row>
    <row r="5851" spans="1:15">
      <c r="A5851" s="57"/>
      <c r="B5851" s="653">
        <v>48855</v>
      </c>
      <c r="C5851" s="654">
        <f t="shared" si="89"/>
        <v>10264602341</v>
      </c>
      <c r="D5851" s="57"/>
      <c r="E5851" s="57"/>
      <c r="F5851" s="657">
        <v>725912229</v>
      </c>
      <c r="G5851" s="672">
        <v>809701074</v>
      </c>
      <c r="H5851" s="646">
        <v>49956</v>
      </c>
      <c r="I5851" s="646"/>
      <c r="K5851" s="57"/>
      <c r="L5851" s="57"/>
      <c r="M5851" s="638"/>
      <c r="N5851" s="638"/>
      <c r="O5851" s="57"/>
    </row>
    <row r="5852" spans="1:15">
      <c r="A5852" s="57"/>
      <c r="B5852" s="653">
        <v>48856</v>
      </c>
      <c r="C5852" s="654">
        <f t="shared" si="89"/>
        <v>10044559116</v>
      </c>
      <c r="D5852" s="57"/>
      <c r="E5852" s="57"/>
      <c r="F5852" s="657">
        <v>505869004</v>
      </c>
      <c r="G5852" s="672">
        <v>809879273</v>
      </c>
      <c r="H5852" s="646">
        <v>43902</v>
      </c>
      <c r="I5852" s="646"/>
      <c r="K5852" s="57"/>
      <c r="L5852" s="57"/>
      <c r="M5852" s="638"/>
      <c r="N5852" s="638"/>
      <c r="O5852" s="57"/>
    </row>
    <row r="5853" spans="1:15">
      <c r="A5853" s="57"/>
      <c r="B5853" s="653">
        <v>48857</v>
      </c>
      <c r="C5853" s="654">
        <f t="shared" si="89"/>
        <v>10423182339</v>
      </c>
      <c r="D5853" s="57"/>
      <c r="E5853" s="57"/>
      <c r="F5853" s="657">
        <v>884492227</v>
      </c>
      <c r="G5853" s="672">
        <v>810044366</v>
      </c>
      <c r="H5853" s="646">
        <v>44148</v>
      </c>
      <c r="I5853" s="646"/>
      <c r="K5853" s="57"/>
      <c r="L5853" s="57"/>
      <c r="M5853" s="638"/>
      <c r="N5853" s="638"/>
      <c r="O5853" s="57"/>
    </row>
    <row r="5854" spans="1:15">
      <c r="A5854" s="57"/>
      <c r="B5854" s="653">
        <v>48858</v>
      </c>
      <c r="C5854" s="654">
        <f t="shared" si="89"/>
        <v>9670086534</v>
      </c>
      <c r="D5854" s="57"/>
      <c r="E5854" s="57"/>
      <c r="F5854" s="657">
        <v>131396422</v>
      </c>
      <c r="G5854" s="672">
        <v>810121047</v>
      </c>
      <c r="H5854" s="646">
        <v>44721</v>
      </c>
      <c r="I5854" s="646"/>
      <c r="K5854" s="57"/>
      <c r="L5854" s="57"/>
      <c r="M5854" s="638"/>
      <c r="N5854" s="638"/>
      <c r="O5854" s="57"/>
    </row>
    <row r="5855" spans="1:15">
      <c r="A5855" s="57"/>
      <c r="B5855" s="653">
        <v>48859</v>
      </c>
      <c r="C5855" s="654">
        <f t="shared" si="89"/>
        <v>10411689753</v>
      </c>
      <c r="D5855" s="57"/>
      <c r="E5855" s="57"/>
      <c r="F5855" s="657">
        <v>872999641</v>
      </c>
      <c r="G5855" s="672">
        <v>810194339</v>
      </c>
      <c r="H5855" s="646">
        <v>49681</v>
      </c>
      <c r="I5855" s="646"/>
      <c r="K5855" s="57"/>
      <c r="L5855" s="57"/>
      <c r="M5855" s="638"/>
      <c r="N5855" s="638"/>
      <c r="O5855" s="57"/>
    </row>
    <row r="5856" spans="1:15">
      <c r="A5856" s="57"/>
      <c r="B5856" s="653">
        <v>48860</v>
      </c>
      <c r="C5856" s="654">
        <f t="shared" ref="C5856:C5919" si="90">F5856+(F$88*28679+98765)+(G$88*6587+87654)+(E$88*9537+76543)+(J$88*5713+4528)</f>
        <v>10028074428</v>
      </c>
      <c r="D5856" s="57"/>
      <c r="E5856" s="57"/>
      <c r="F5856" s="657">
        <v>489384316</v>
      </c>
      <c r="G5856" s="672">
        <v>810293118</v>
      </c>
      <c r="H5856" s="646">
        <v>47397</v>
      </c>
      <c r="I5856" s="646"/>
      <c r="K5856" s="57"/>
      <c r="L5856" s="57"/>
      <c r="M5856" s="638"/>
      <c r="N5856" s="638"/>
      <c r="O5856" s="57"/>
    </row>
    <row r="5857" spans="1:15">
      <c r="A5857" s="57"/>
      <c r="B5857" s="653">
        <v>48861</v>
      </c>
      <c r="C5857" s="654">
        <f t="shared" si="90"/>
        <v>10174728378</v>
      </c>
      <c r="D5857" s="57"/>
      <c r="E5857" s="57"/>
      <c r="F5857" s="657">
        <v>636038266</v>
      </c>
      <c r="G5857" s="672">
        <v>810734276</v>
      </c>
      <c r="H5857" s="646">
        <v>43475</v>
      </c>
      <c r="I5857" s="646"/>
      <c r="K5857" s="57"/>
      <c r="L5857" s="57"/>
      <c r="M5857" s="638"/>
      <c r="N5857" s="638"/>
      <c r="O5857" s="57"/>
    </row>
    <row r="5858" spans="1:15">
      <c r="A5858" s="57"/>
      <c r="B5858" s="653">
        <v>48862</v>
      </c>
      <c r="C5858" s="654">
        <f t="shared" si="90"/>
        <v>10473735707</v>
      </c>
      <c r="D5858" s="57"/>
      <c r="E5858" s="57"/>
      <c r="F5858" s="657">
        <v>935045595</v>
      </c>
      <c r="G5858" s="672">
        <v>810838815</v>
      </c>
      <c r="H5858" s="646">
        <v>48273</v>
      </c>
      <c r="I5858" s="646"/>
      <c r="K5858" s="57"/>
      <c r="L5858" s="57"/>
      <c r="M5858" s="638"/>
      <c r="N5858" s="638"/>
      <c r="O5858" s="57"/>
    </row>
    <row r="5859" spans="1:15">
      <c r="A5859" s="57"/>
      <c r="B5859" s="653">
        <v>48863</v>
      </c>
      <c r="C5859" s="654">
        <f t="shared" si="90"/>
        <v>10468618975</v>
      </c>
      <c r="D5859" s="57"/>
      <c r="E5859" s="57"/>
      <c r="F5859" s="657">
        <v>929928863</v>
      </c>
      <c r="G5859" s="672">
        <v>810874015</v>
      </c>
      <c r="H5859" s="646">
        <v>43401</v>
      </c>
      <c r="I5859" s="646"/>
      <c r="K5859" s="57"/>
      <c r="L5859" s="57"/>
      <c r="M5859" s="638"/>
      <c r="N5859" s="638"/>
      <c r="O5859" s="57"/>
    </row>
    <row r="5860" spans="1:15">
      <c r="A5860" s="57"/>
      <c r="B5860" s="653">
        <v>48864</v>
      </c>
      <c r="C5860" s="654">
        <f t="shared" si="90"/>
        <v>9891238769</v>
      </c>
      <c r="D5860" s="57"/>
      <c r="E5860" s="57"/>
      <c r="F5860" s="657">
        <v>352548657</v>
      </c>
      <c r="G5860" s="672">
        <v>810879086</v>
      </c>
      <c r="H5860" s="646">
        <v>43516</v>
      </c>
      <c r="I5860" s="646"/>
      <c r="K5860" s="57"/>
      <c r="L5860" s="57"/>
      <c r="M5860" s="638"/>
      <c r="N5860" s="638"/>
      <c r="O5860" s="57"/>
    </row>
    <row r="5861" spans="1:15">
      <c r="A5861" s="57"/>
      <c r="B5861" s="653">
        <v>48865</v>
      </c>
      <c r="C5861" s="654">
        <f t="shared" si="90"/>
        <v>9683823684</v>
      </c>
      <c r="D5861" s="57"/>
      <c r="E5861" s="57"/>
      <c r="F5861" s="657">
        <v>145133572</v>
      </c>
      <c r="G5861" s="672">
        <v>811148959</v>
      </c>
      <c r="H5861" s="646">
        <v>43192</v>
      </c>
      <c r="I5861" s="646"/>
      <c r="K5861" s="57"/>
      <c r="L5861" s="57"/>
      <c r="M5861" s="638"/>
      <c r="N5861" s="638"/>
      <c r="O5861" s="57"/>
    </row>
    <row r="5862" spans="1:15">
      <c r="A5862" s="57"/>
      <c r="B5862" s="653">
        <v>48866</v>
      </c>
      <c r="C5862" s="654">
        <f t="shared" si="90"/>
        <v>9815932408</v>
      </c>
      <c r="D5862" s="57"/>
      <c r="E5862" s="57"/>
      <c r="F5862" s="657">
        <v>277242296</v>
      </c>
      <c r="G5862" s="672">
        <v>811150096</v>
      </c>
      <c r="H5862" s="646">
        <v>43456</v>
      </c>
      <c r="I5862" s="646"/>
      <c r="K5862" s="57"/>
      <c r="L5862" s="57"/>
      <c r="M5862" s="638"/>
      <c r="N5862" s="638"/>
      <c r="O5862" s="57"/>
    </row>
    <row r="5863" spans="1:15">
      <c r="A5863" s="57"/>
      <c r="B5863" s="653">
        <v>48867</v>
      </c>
      <c r="C5863" s="654">
        <f t="shared" si="90"/>
        <v>10531171562</v>
      </c>
      <c r="D5863" s="57"/>
      <c r="E5863" s="57"/>
      <c r="F5863" s="657">
        <v>992481450</v>
      </c>
      <c r="G5863" s="672">
        <v>811339368</v>
      </c>
      <c r="H5863" s="646">
        <v>50037</v>
      </c>
      <c r="I5863" s="646"/>
      <c r="K5863" s="57"/>
      <c r="L5863" s="57"/>
      <c r="M5863" s="638"/>
      <c r="N5863" s="638"/>
      <c r="O5863" s="57"/>
    </row>
    <row r="5864" spans="1:15">
      <c r="A5864" s="57"/>
      <c r="B5864" s="653">
        <v>48868</v>
      </c>
      <c r="C5864" s="654">
        <f t="shared" si="90"/>
        <v>9996094789</v>
      </c>
      <c r="D5864" s="57"/>
      <c r="E5864" s="57"/>
      <c r="F5864" s="657">
        <v>457404677</v>
      </c>
      <c r="G5864" s="672">
        <v>811396230</v>
      </c>
      <c r="H5864" s="646">
        <v>44441</v>
      </c>
      <c r="I5864" s="646"/>
      <c r="K5864" s="57"/>
      <c r="L5864" s="57"/>
      <c r="M5864" s="638"/>
      <c r="N5864" s="638"/>
      <c r="O5864" s="57"/>
    </row>
    <row r="5865" spans="1:15">
      <c r="A5865" s="57"/>
      <c r="B5865" s="653">
        <v>48869</v>
      </c>
      <c r="C5865" s="654">
        <f t="shared" si="90"/>
        <v>10049306970</v>
      </c>
      <c r="D5865" s="57"/>
      <c r="E5865" s="57"/>
      <c r="F5865" s="657">
        <v>510616858</v>
      </c>
      <c r="G5865" s="672">
        <v>811715488</v>
      </c>
      <c r="H5865" s="646">
        <v>49389</v>
      </c>
      <c r="I5865" s="646"/>
      <c r="K5865" s="57"/>
      <c r="L5865" s="57"/>
      <c r="M5865" s="638"/>
      <c r="N5865" s="638"/>
      <c r="O5865" s="57"/>
    </row>
    <row r="5866" spans="1:15">
      <c r="A5866" s="57"/>
      <c r="B5866" s="653">
        <v>48870</v>
      </c>
      <c r="C5866" s="654">
        <f t="shared" si="90"/>
        <v>10287013722</v>
      </c>
      <c r="D5866" s="57"/>
      <c r="E5866" s="57"/>
      <c r="F5866" s="657">
        <v>748323610</v>
      </c>
      <c r="G5866" s="672">
        <v>811942068</v>
      </c>
      <c r="H5866" s="646">
        <v>47067</v>
      </c>
      <c r="I5866" s="646"/>
      <c r="K5866" s="57"/>
      <c r="L5866" s="57"/>
      <c r="M5866" s="638"/>
      <c r="N5866" s="638"/>
      <c r="O5866" s="57"/>
    </row>
    <row r="5867" spans="1:15">
      <c r="A5867" s="57"/>
      <c r="B5867" s="653">
        <v>48871</v>
      </c>
      <c r="C5867" s="654">
        <f t="shared" si="90"/>
        <v>9784774822</v>
      </c>
      <c r="D5867" s="57"/>
      <c r="E5867" s="57"/>
      <c r="F5867" s="657">
        <v>246084710</v>
      </c>
      <c r="G5867" s="672">
        <v>811973011</v>
      </c>
      <c r="H5867" s="646">
        <v>49367</v>
      </c>
      <c r="I5867" s="646"/>
      <c r="K5867" s="57"/>
      <c r="L5867" s="57"/>
      <c r="M5867" s="638"/>
      <c r="N5867" s="638"/>
      <c r="O5867" s="57"/>
    </row>
    <row r="5868" spans="1:15">
      <c r="A5868" s="57"/>
      <c r="B5868" s="653">
        <v>48872</v>
      </c>
      <c r="C5868" s="654">
        <f t="shared" si="90"/>
        <v>9788321232</v>
      </c>
      <c r="D5868" s="57"/>
      <c r="E5868" s="57"/>
      <c r="F5868" s="657">
        <v>249631120</v>
      </c>
      <c r="G5868" s="672">
        <v>811990030</v>
      </c>
      <c r="H5868" s="646">
        <v>48306</v>
      </c>
      <c r="I5868" s="646"/>
      <c r="K5868" s="57"/>
      <c r="L5868" s="57"/>
      <c r="M5868" s="638"/>
      <c r="N5868" s="638"/>
      <c r="O5868" s="57"/>
    </row>
    <row r="5869" spans="1:15">
      <c r="A5869" s="57"/>
      <c r="B5869" s="653">
        <v>48873</v>
      </c>
      <c r="C5869" s="654">
        <f t="shared" si="90"/>
        <v>10183383193</v>
      </c>
      <c r="D5869" s="57"/>
      <c r="E5869" s="57"/>
      <c r="F5869" s="657">
        <v>644693081</v>
      </c>
      <c r="G5869" s="672">
        <v>812020061</v>
      </c>
      <c r="H5869" s="646">
        <v>44087</v>
      </c>
      <c r="I5869" s="646"/>
      <c r="K5869" s="57"/>
      <c r="L5869" s="57"/>
      <c r="M5869" s="638"/>
      <c r="N5869" s="638"/>
      <c r="O5869" s="57"/>
    </row>
    <row r="5870" spans="1:15">
      <c r="A5870" s="57"/>
      <c r="B5870" s="653">
        <v>48874</v>
      </c>
      <c r="C5870" s="654">
        <f t="shared" si="90"/>
        <v>10406373832</v>
      </c>
      <c r="D5870" s="57"/>
      <c r="E5870" s="57"/>
      <c r="F5870" s="657">
        <v>867683720</v>
      </c>
      <c r="G5870" s="672">
        <v>812063194</v>
      </c>
      <c r="H5870" s="646">
        <v>46683</v>
      </c>
      <c r="I5870" s="646"/>
      <c r="K5870" s="57"/>
      <c r="L5870" s="57"/>
      <c r="M5870" s="638"/>
      <c r="N5870" s="638"/>
      <c r="O5870" s="57"/>
    </row>
    <row r="5871" spans="1:15">
      <c r="A5871" s="57"/>
      <c r="B5871" s="653">
        <v>48875</v>
      </c>
      <c r="C5871" s="654">
        <f t="shared" si="90"/>
        <v>9900879181</v>
      </c>
      <c r="D5871" s="57"/>
      <c r="E5871" s="57"/>
      <c r="F5871" s="657">
        <v>362189069</v>
      </c>
      <c r="G5871" s="672">
        <v>812191962</v>
      </c>
      <c r="H5871" s="646">
        <v>48175</v>
      </c>
      <c r="I5871" s="646"/>
      <c r="K5871" s="57"/>
      <c r="L5871" s="57"/>
      <c r="M5871" s="638"/>
      <c r="N5871" s="638"/>
      <c r="O5871" s="57"/>
    </row>
    <row r="5872" spans="1:15">
      <c r="A5872" s="57"/>
      <c r="B5872" s="653">
        <v>48876</v>
      </c>
      <c r="C5872" s="654">
        <f t="shared" si="90"/>
        <v>10314100652</v>
      </c>
      <c r="D5872" s="57"/>
      <c r="E5872" s="57"/>
      <c r="F5872" s="657">
        <v>775410540</v>
      </c>
      <c r="G5872" s="672">
        <v>812292581</v>
      </c>
      <c r="H5872" s="646">
        <v>47995</v>
      </c>
      <c r="I5872" s="646"/>
      <c r="K5872" s="57"/>
      <c r="L5872" s="57"/>
      <c r="M5872" s="638"/>
      <c r="N5872" s="638"/>
      <c r="O5872" s="57"/>
    </row>
    <row r="5873" spans="1:15">
      <c r="A5873" s="57"/>
      <c r="B5873" s="653">
        <v>48877</v>
      </c>
      <c r="C5873" s="654">
        <f t="shared" si="90"/>
        <v>9791127783</v>
      </c>
      <c r="D5873" s="57"/>
      <c r="E5873" s="57"/>
      <c r="F5873" s="657">
        <v>252437671</v>
      </c>
      <c r="G5873" s="672">
        <v>812367544</v>
      </c>
      <c r="H5873" s="646">
        <v>46872</v>
      </c>
      <c r="I5873" s="646"/>
      <c r="K5873" s="57"/>
      <c r="L5873" s="57"/>
      <c r="M5873" s="638"/>
      <c r="N5873" s="638"/>
      <c r="O5873" s="57"/>
    </row>
    <row r="5874" spans="1:15">
      <c r="A5874" s="57"/>
      <c r="B5874" s="653">
        <v>48878</v>
      </c>
      <c r="C5874" s="654">
        <f t="shared" si="90"/>
        <v>10342305271</v>
      </c>
      <c r="D5874" s="57"/>
      <c r="E5874" s="57"/>
      <c r="F5874" s="657">
        <v>803615159</v>
      </c>
      <c r="G5874" s="672">
        <v>812441865</v>
      </c>
      <c r="H5874" s="646">
        <v>44762</v>
      </c>
      <c r="I5874" s="646"/>
      <c r="K5874" s="57"/>
      <c r="L5874" s="57"/>
      <c r="M5874" s="638"/>
      <c r="N5874" s="638"/>
      <c r="O5874" s="57"/>
    </row>
    <row r="5875" spans="1:15">
      <c r="A5875" s="57"/>
      <c r="B5875" s="653">
        <v>48879</v>
      </c>
      <c r="C5875" s="654">
        <f t="shared" si="90"/>
        <v>9794261754</v>
      </c>
      <c r="D5875" s="57"/>
      <c r="E5875" s="57"/>
      <c r="F5875" s="657">
        <v>255571642</v>
      </c>
      <c r="G5875" s="672">
        <v>812456823</v>
      </c>
      <c r="H5875" s="646">
        <v>44035</v>
      </c>
      <c r="I5875" s="646"/>
      <c r="K5875" s="57"/>
      <c r="L5875" s="57"/>
      <c r="M5875" s="638"/>
      <c r="N5875" s="638"/>
      <c r="O5875" s="57"/>
    </row>
    <row r="5876" spans="1:15">
      <c r="A5876" s="57"/>
      <c r="B5876" s="653">
        <v>48880</v>
      </c>
      <c r="C5876" s="654">
        <f t="shared" si="90"/>
        <v>9964315007</v>
      </c>
      <c r="D5876" s="57"/>
      <c r="E5876" s="57"/>
      <c r="F5876" s="657">
        <v>425624895</v>
      </c>
      <c r="G5876" s="672">
        <v>812504931</v>
      </c>
      <c r="H5876" s="646">
        <v>49550</v>
      </c>
      <c r="I5876" s="646"/>
      <c r="K5876" s="57"/>
      <c r="L5876" s="57"/>
      <c r="M5876" s="638"/>
      <c r="N5876" s="638"/>
      <c r="O5876" s="57"/>
    </row>
    <row r="5877" spans="1:15">
      <c r="A5877" s="57"/>
      <c r="B5877" s="653">
        <v>48881</v>
      </c>
      <c r="C5877" s="654">
        <f t="shared" si="90"/>
        <v>9868264832</v>
      </c>
      <c r="D5877" s="57"/>
      <c r="E5877" s="57"/>
      <c r="F5877" s="657">
        <v>329574720</v>
      </c>
      <c r="G5877" s="672">
        <v>812537097</v>
      </c>
      <c r="H5877" s="646">
        <v>43889</v>
      </c>
      <c r="I5877" s="646"/>
      <c r="K5877" s="57"/>
      <c r="L5877" s="57"/>
      <c r="M5877" s="638"/>
      <c r="N5877" s="638"/>
      <c r="O5877" s="57"/>
    </row>
    <row r="5878" spans="1:15">
      <c r="A5878" s="57"/>
      <c r="B5878" s="653">
        <v>48882</v>
      </c>
      <c r="C5878" s="654">
        <f t="shared" si="90"/>
        <v>9766690523</v>
      </c>
      <c r="D5878" s="57"/>
      <c r="E5878" s="57"/>
      <c r="F5878" s="657">
        <v>228000411</v>
      </c>
      <c r="G5878" s="672">
        <v>812599184</v>
      </c>
      <c r="H5878" s="646">
        <v>49248</v>
      </c>
      <c r="I5878" s="646"/>
      <c r="K5878" s="57"/>
      <c r="L5878" s="57"/>
      <c r="M5878" s="638"/>
      <c r="N5878" s="638"/>
      <c r="O5878" s="57"/>
    </row>
    <row r="5879" spans="1:15">
      <c r="A5879" s="57"/>
      <c r="B5879" s="653">
        <v>48883</v>
      </c>
      <c r="C5879" s="654">
        <f t="shared" si="90"/>
        <v>10033748151</v>
      </c>
      <c r="D5879" s="57"/>
      <c r="E5879" s="57"/>
      <c r="F5879" s="657">
        <v>495058039</v>
      </c>
      <c r="G5879" s="672">
        <v>812639477</v>
      </c>
      <c r="H5879" s="646">
        <v>46176</v>
      </c>
      <c r="I5879" s="646"/>
      <c r="K5879" s="57"/>
      <c r="L5879" s="57"/>
      <c r="M5879" s="638"/>
      <c r="N5879" s="638"/>
      <c r="O5879" s="57"/>
    </row>
    <row r="5880" spans="1:15">
      <c r="A5880" s="57"/>
      <c r="B5880" s="653">
        <v>48884</v>
      </c>
      <c r="C5880" s="654">
        <f t="shared" si="90"/>
        <v>10145026409</v>
      </c>
      <c r="D5880" s="57"/>
      <c r="E5880" s="57"/>
      <c r="F5880" s="657">
        <v>606336297</v>
      </c>
      <c r="G5880" s="672">
        <v>813053751</v>
      </c>
      <c r="H5880" s="646">
        <v>44393</v>
      </c>
      <c r="I5880" s="646"/>
      <c r="K5880" s="57"/>
      <c r="L5880" s="57"/>
      <c r="M5880" s="638"/>
      <c r="N5880" s="638"/>
      <c r="O5880" s="57"/>
    </row>
    <row r="5881" spans="1:15">
      <c r="A5881" s="57"/>
      <c r="B5881" s="653">
        <v>48885</v>
      </c>
      <c r="C5881" s="654">
        <f t="shared" si="90"/>
        <v>10326207269</v>
      </c>
      <c r="D5881" s="57"/>
      <c r="E5881" s="57"/>
      <c r="F5881" s="657">
        <v>787517157</v>
      </c>
      <c r="G5881" s="672">
        <v>813121601</v>
      </c>
      <c r="H5881" s="646">
        <v>49906</v>
      </c>
      <c r="I5881" s="646"/>
      <c r="K5881" s="57"/>
      <c r="L5881" s="57"/>
      <c r="M5881" s="638"/>
      <c r="N5881" s="638"/>
      <c r="O5881" s="57"/>
    </row>
    <row r="5882" spans="1:15">
      <c r="A5882" s="57"/>
      <c r="B5882" s="653">
        <v>48886</v>
      </c>
      <c r="C5882" s="654">
        <f t="shared" si="90"/>
        <v>10158148713</v>
      </c>
      <c r="D5882" s="57"/>
      <c r="E5882" s="57"/>
      <c r="F5882" s="657">
        <v>619458601</v>
      </c>
      <c r="G5882" s="672">
        <v>813230751</v>
      </c>
      <c r="H5882" s="646">
        <v>49984</v>
      </c>
      <c r="I5882" s="646"/>
      <c r="K5882" s="57"/>
      <c r="L5882" s="57"/>
      <c r="M5882" s="638"/>
      <c r="N5882" s="638"/>
      <c r="O5882" s="57"/>
    </row>
    <row r="5883" spans="1:15">
      <c r="A5883" s="57"/>
      <c r="B5883" s="653">
        <v>48887</v>
      </c>
      <c r="C5883" s="654">
        <f t="shared" si="90"/>
        <v>10314822920</v>
      </c>
      <c r="D5883" s="57"/>
      <c r="E5883" s="57"/>
      <c r="F5883" s="657">
        <v>776132808</v>
      </c>
      <c r="G5883" s="672">
        <v>813243431</v>
      </c>
      <c r="H5883" s="646">
        <v>43616</v>
      </c>
      <c r="I5883" s="646"/>
      <c r="K5883" s="57"/>
      <c r="L5883" s="57"/>
      <c r="M5883" s="638"/>
      <c r="N5883" s="638"/>
      <c r="O5883" s="57"/>
    </row>
    <row r="5884" spans="1:15">
      <c r="A5884" s="57"/>
      <c r="B5884" s="653">
        <v>48888</v>
      </c>
      <c r="C5884" s="654">
        <f t="shared" si="90"/>
        <v>10251621334</v>
      </c>
      <c r="D5884" s="57"/>
      <c r="E5884" s="57"/>
      <c r="F5884" s="657">
        <v>712931222</v>
      </c>
      <c r="G5884" s="672">
        <v>813349806</v>
      </c>
      <c r="H5884" s="646">
        <v>50058</v>
      </c>
      <c r="I5884" s="646"/>
      <c r="K5884" s="57"/>
      <c r="L5884" s="57"/>
      <c r="M5884" s="638"/>
      <c r="N5884" s="638"/>
      <c r="O5884" s="57"/>
    </row>
    <row r="5885" spans="1:15">
      <c r="A5885" s="57"/>
      <c r="B5885" s="653">
        <v>48889</v>
      </c>
      <c r="C5885" s="654">
        <f t="shared" si="90"/>
        <v>9781273257</v>
      </c>
      <c r="D5885" s="57"/>
      <c r="E5885" s="57"/>
      <c r="F5885" s="657">
        <v>242583145</v>
      </c>
      <c r="G5885" s="672">
        <v>813367959</v>
      </c>
      <c r="H5885" s="646">
        <v>44599</v>
      </c>
      <c r="I5885" s="646"/>
      <c r="K5885" s="57"/>
      <c r="L5885" s="57"/>
      <c r="M5885" s="638"/>
      <c r="N5885" s="638"/>
      <c r="O5885" s="57"/>
    </row>
    <row r="5886" spans="1:15">
      <c r="A5886" s="57"/>
      <c r="B5886" s="653">
        <v>48890</v>
      </c>
      <c r="C5886" s="654">
        <f t="shared" si="90"/>
        <v>9993760279</v>
      </c>
      <c r="D5886" s="57"/>
      <c r="E5886" s="57"/>
      <c r="F5886" s="657">
        <v>455070167</v>
      </c>
      <c r="G5886" s="672">
        <v>813394033</v>
      </c>
      <c r="H5886" s="646">
        <v>48539</v>
      </c>
      <c r="I5886" s="646"/>
      <c r="K5886" s="57"/>
      <c r="L5886" s="57"/>
      <c r="M5886" s="638"/>
      <c r="N5886" s="638"/>
      <c r="O5886" s="57"/>
    </row>
    <row r="5887" spans="1:15">
      <c r="A5887" s="57"/>
      <c r="B5887" s="653">
        <v>48891</v>
      </c>
      <c r="C5887" s="654">
        <f t="shared" si="90"/>
        <v>10007097179</v>
      </c>
      <c r="D5887" s="57"/>
      <c r="E5887" s="57"/>
      <c r="F5887" s="657">
        <v>468407067</v>
      </c>
      <c r="G5887" s="672">
        <v>813453350</v>
      </c>
      <c r="H5887" s="646">
        <v>47228</v>
      </c>
      <c r="I5887" s="646"/>
      <c r="K5887" s="57"/>
      <c r="L5887" s="57"/>
      <c r="M5887" s="638"/>
      <c r="N5887" s="638"/>
      <c r="O5887" s="57"/>
    </row>
    <row r="5888" spans="1:15">
      <c r="A5888" s="57"/>
      <c r="B5888" s="653">
        <v>48892</v>
      </c>
      <c r="C5888" s="654">
        <f t="shared" si="90"/>
        <v>10354285125</v>
      </c>
      <c r="D5888" s="57"/>
      <c r="E5888" s="57"/>
      <c r="F5888" s="657">
        <v>815595013</v>
      </c>
      <c r="G5888" s="672">
        <v>813484627</v>
      </c>
      <c r="H5888" s="646">
        <v>43166</v>
      </c>
      <c r="I5888" s="646"/>
      <c r="K5888" s="57"/>
      <c r="L5888" s="57"/>
      <c r="M5888" s="638"/>
      <c r="N5888" s="638"/>
      <c r="O5888" s="57"/>
    </row>
    <row r="5889" spans="1:15">
      <c r="A5889" s="57"/>
      <c r="B5889" s="653">
        <v>48893</v>
      </c>
      <c r="C5889" s="654">
        <f t="shared" si="90"/>
        <v>10064094797</v>
      </c>
      <c r="D5889" s="57"/>
      <c r="E5889" s="57"/>
      <c r="F5889" s="657">
        <v>525404685</v>
      </c>
      <c r="G5889" s="672">
        <v>813636051</v>
      </c>
      <c r="H5889" s="646">
        <v>43968</v>
      </c>
      <c r="I5889" s="646"/>
      <c r="K5889" s="57"/>
      <c r="L5889" s="57"/>
      <c r="M5889" s="638"/>
      <c r="N5889" s="638"/>
      <c r="O5889" s="57"/>
    </row>
    <row r="5890" spans="1:15">
      <c r="A5890" s="57"/>
      <c r="B5890" s="653">
        <v>48894</v>
      </c>
      <c r="C5890" s="654">
        <f t="shared" si="90"/>
        <v>9766081440</v>
      </c>
      <c r="D5890" s="57"/>
      <c r="E5890" s="57"/>
      <c r="F5890" s="657">
        <v>227391328</v>
      </c>
      <c r="G5890" s="672">
        <v>813811049</v>
      </c>
      <c r="H5890" s="646">
        <v>44915</v>
      </c>
      <c r="I5890" s="646"/>
      <c r="K5890" s="57"/>
      <c r="L5890" s="57"/>
      <c r="M5890" s="638"/>
      <c r="N5890" s="638"/>
      <c r="O5890" s="57"/>
    </row>
    <row r="5891" spans="1:15">
      <c r="A5891" s="57"/>
      <c r="B5891" s="653">
        <v>48895</v>
      </c>
      <c r="C5891" s="654">
        <f t="shared" si="90"/>
        <v>9810008173</v>
      </c>
      <c r="D5891" s="57"/>
      <c r="E5891" s="57"/>
      <c r="F5891" s="657">
        <v>271318061</v>
      </c>
      <c r="G5891" s="672">
        <v>813968740</v>
      </c>
      <c r="H5891" s="646">
        <v>44032</v>
      </c>
      <c r="I5891" s="646"/>
      <c r="K5891" s="57"/>
      <c r="L5891" s="57"/>
      <c r="M5891" s="638"/>
      <c r="N5891" s="638"/>
      <c r="O5891" s="57"/>
    </row>
    <row r="5892" spans="1:15">
      <c r="A5892" s="57"/>
      <c r="B5892" s="653">
        <v>48896</v>
      </c>
      <c r="C5892" s="654">
        <f t="shared" si="90"/>
        <v>10285839490</v>
      </c>
      <c r="D5892" s="57"/>
      <c r="E5892" s="57"/>
      <c r="F5892" s="657">
        <v>747149378</v>
      </c>
      <c r="G5892" s="672">
        <v>814096901</v>
      </c>
      <c r="H5892" s="646">
        <v>48766</v>
      </c>
      <c r="I5892" s="646"/>
      <c r="K5892" s="57"/>
      <c r="L5892" s="57"/>
      <c r="M5892" s="638"/>
      <c r="N5892" s="638"/>
      <c r="O5892" s="57"/>
    </row>
    <row r="5893" spans="1:15">
      <c r="A5893" s="57"/>
      <c r="B5893" s="653">
        <v>48897</v>
      </c>
      <c r="C5893" s="654">
        <f t="shared" si="90"/>
        <v>9707824968</v>
      </c>
      <c r="D5893" s="57"/>
      <c r="E5893" s="57"/>
      <c r="F5893" s="657">
        <v>169134856</v>
      </c>
      <c r="G5893" s="672">
        <v>814171019</v>
      </c>
      <c r="H5893" s="646">
        <v>47244</v>
      </c>
      <c r="I5893" s="646"/>
      <c r="K5893" s="57"/>
      <c r="L5893" s="57"/>
      <c r="M5893" s="638"/>
      <c r="N5893" s="638"/>
      <c r="O5893" s="57"/>
    </row>
    <row r="5894" spans="1:15">
      <c r="A5894" s="57"/>
      <c r="B5894" s="653">
        <v>48898</v>
      </c>
      <c r="C5894" s="654">
        <f t="shared" si="90"/>
        <v>10492028176</v>
      </c>
      <c r="D5894" s="57"/>
      <c r="E5894" s="57"/>
      <c r="F5894" s="657">
        <v>953338064</v>
      </c>
      <c r="G5894" s="672">
        <v>814199959</v>
      </c>
      <c r="H5894" s="646">
        <v>48954</v>
      </c>
      <c r="I5894" s="646"/>
      <c r="K5894" s="57"/>
      <c r="L5894" s="57"/>
      <c r="M5894" s="638"/>
      <c r="N5894" s="638"/>
      <c r="O5894" s="57"/>
    </row>
    <row r="5895" spans="1:15">
      <c r="A5895" s="57"/>
      <c r="B5895" s="653">
        <v>48899</v>
      </c>
      <c r="C5895" s="654">
        <f t="shared" si="90"/>
        <v>10456895639</v>
      </c>
      <c r="D5895" s="57"/>
      <c r="E5895" s="57"/>
      <c r="F5895" s="657">
        <v>918205527</v>
      </c>
      <c r="G5895" s="672">
        <v>814359051</v>
      </c>
      <c r="H5895" s="646">
        <v>44752</v>
      </c>
      <c r="I5895" s="646"/>
      <c r="K5895" s="57"/>
      <c r="L5895" s="57"/>
      <c r="M5895" s="638"/>
      <c r="N5895" s="638"/>
      <c r="O5895" s="57"/>
    </row>
    <row r="5896" spans="1:15">
      <c r="A5896" s="57"/>
      <c r="B5896" s="653">
        <v>48900</v>
      </c>
      <c r="C5896" s="654">
        <f t="shared" si="90"/>
        <v>9773385846</v>
      </c>
      <c r="D5896" s="57"/>
      <c r="E5896" s="57"/>
      <c r="F5896" s="657">
        <v>234695734</v>
      </c>
      <c r="G5896" s="672">
        <v>814386074</v>
      </c>
      <c r="H5896" s="646">
        <v>49362</v>
      </c>
      <c r="I5896" s="646"/>
      <c r="K5896" s="57"/>
      <c r="L5896" s="57"/>
      <c r="M5896" s="638"/>
      <c r="N5896" s="638"/>
      <c r="O5896" s="57"/>
    </row>
    <row r="5897" spans="1:15">
      <c r="A5897" s="57"/>
      <c r="B5897" s="653">
        <v>48901</v>
      </c>
      <c r="C5897" s="654">
        <f t="shared" si="90"/>
        <v>9987968706</v>
      </c>
      <c r="D5897" s="57"/>
      <c r="E5897" s="57"/>
      <c r="F5897" s="657">
        <v>449278594</v>
      </c>
      <c r="G5897" s="672">
        <v>814396629</v>
      </c>
      <c r="H5897" s="646">
        <v>46086</v>
      </c>
      <c r="I5897" s="646"/>
      <c r="K5897" s="57"/>
      <c r="L5897" s="57"/>
      <c r="M5897" s="638"/>
      <c r="N5897" s="638"/>
      <c r="O5897" s="57"/>
    </row>
    <row r="5898" spans="1:15">
      <c r="A5898" s="57"/>
      <c r="B5898" s="653">
        <v>48902</v>
      </c>
      <c r="C5898" s="654">
        <f t="shared" si="90"/>
        <v>10113505695</v>
      </c>
      <c r="D5898" s="57"/>
      <c r="E5898" s="57"/>
      <c r="F5898" s="657">
        <v>574815583</v>
      </c>
      <c r="G5898" s="672">
        <v>814397751</v>
      </c>
      <c r="H5898" s="646">
        <v>43081</v>
      </c>
      <c r="I5898" s="646"/>
      <c r="K5898" s="57"/>
      <c r="L5898" s="57"/>
      <c r="M5898" s="638"/>
      <c r="N5898" s="638"/>
      <c r="O5898" s="57"/>
    </row>
    <row r="5899" spans="1:15">
      <c r="A5899" s="57"/>
      <c r="B5899" s="653">
        <v>48903</v>
      </c>
      <c r="C5899" s="654">
        <f t="shared" si="90"/>
        <v>10417247163</v>
      </c>
      <c r="D5899" s="57"/>
      <c r="E5899" s="57"/>
      <c r="F5899" s="657">
        <v>878557051</v>
      </c>
      <c r="G5899" s="672">
        <v>814549766</v>
      </c>
      <c r="H5899" s="646">
        <v>45114</v>
      </c>
      <c r="I5899" s="646"/>
      <c r="K5899" s="57"/>
      <c r="L5899" s="57"/>
      <c r="M5899" s="638"/>
      <c r="N5899" s="638"/>
      <c r="O5899" s="57"/>
    </row>
    <row r="5900" spans="1:15">
      <c r="A5900" s="57"/>
      <c r="B5900" s="653">
        <v>48904</v>
      </c>
      <c r="C5900" s="654">
        <f t="shared" si="90"/>
        <v>9950207110</v>
      </c>
      <c r="D5900" s="57"/>
      <c r="E5900" s="57"/>
      <c r="F5900" s="657">
        <v>411516998</v>
      </c>
      <c r="G5900" s="672">
        <v>814551711</v>
      </c>
      <c r="H5900" s="646">
        <v>50322</v>
      </c>
      <c r="I5900" s="646"/>
      <c r="K5900" s="57"/>
      <c r="L5900" s="57"/>
      <c r="M5900" s="638"/>
      <c r="N5900" s="638"/>
      <c r="O5900" s="57"/>
    </row>
    <row r="5901" spans="1:15">
      <c r="A5901" s="57"/>
      <c r="B5901" s="653">
        <v>48905</v>
      </c>
      <c r="C5901" s="654">
        <f t="shared" si="90"/>
        <v>10465245025</v>
      </c>
      <c r="D5901" s="57"/>
      <c r="E5901" s="57"/>
      <c r="F5901" s="657">
        <v>926554913</v>
      </c>
      <c r="G5901" s="672">
        <v>814617792</v>
      </c>
      <c r="H5901" s="646">
        <v>48238</v>
      </c>
      <c r="I5901" s="646"/>
      <c r="K5901" s="57"/>
      <c r="L5901" s="57"/>
      <c r="M5901" s="638"/>
      <c r="N5901" s="638"/>
      <c r="O5901" s="57"/>
    </row>
    <row r="5902" spans="1:15">
      <c r="A5902" s="57"/>
      <c r="B5902" s="653">
        <v>48906</v>
      </c>
      <c r="C5902" s="654">
        <f t="shared" si="90"/>
        <v>10086216377</v>
      </c>
      <c r="D5902" s="57"/>
      <c r="E5902" s="57"/>
      <c r="F5902" s="657">
        <v>547526265</v>
      </c>
      <c r="G5902" s="672">
        <v>814697248</v>
      </c>
      <c r="H5902" s="646">
        <v>48294</v>
      </c>
      <c r="I5902" s="646"/>
      <c r="K5902" s="57"/>
      <c r="L5902" s="57"/>
      <c r="M5902" s="638"/>
      <c r="N5902" s="638"/>
      <c r="O5902" s="57"/>
    </row>
    <row r="5903" spans="1:15">
      <c r="A5903" s="57"/>
      <c r="B5903" s="653">
        <v>48907</v>
      </c>
      <c r="C5903" s="654">
        <f t="shared" si="90"/>
        <v>9642132752</v>
      </c>
      <c r="D5903" s="57"/>
      <c r="E5903" s="57"/>
      <c r="F5903" s="657">
        <v>103442640</v>
      </c>
      <c r="G5903" s="672">
        <v>814775579</v>
      </c>
      <c r="H5903" s="646">
        <v>48953</v>
      </c>
      <c r="I5903" s="646"/>
      <c r="K5903" s="57"/>
      <c r="L5903" s="57"/>
      <c r="M5903" s="638"/>
      <c r="N5903" s="638"/>
      <c r="O5903" s="57"/>
    </row>
    <row r="5904" spans="1:15">
      <c r="A5904" s="57"/>
      <c r="B5904" s="653">
        <v>48908</v>
      </c>
      <c r="C5904" s="654">
        <f t="shared" si="90"/>
        <v>9992586176</v>
      </c>
      <c r="D5904" s="57"/>
      <c r="E5904" s="57"/>
      <c r="F5904" s="657">
        <v>453896064</v>
      </c>
      <c r="G5904" s="672">
        <v>814941097</v>
      </c>
      <c r="H5904" s="646">
        <v>49663</v>
      </c>
      <c r="I5904" s="646"/>
      <c r="K5904" s="57"/>
      <c r="L5904" s="57"/>
      <c r="M5904" s="638"/>
      <c r="N5904" s="638"/>
      <c r="O5904" s="57"/>
    </row>
    <row r="5905" spans="1:15">
      <c r="A5905" s="57"/>
      <c r="B5905" s="653">
        <v>48909</v>
      </c>
      <c r="C5905" s="654">
        <f t="shared" si="90"/>
        <v>9995681447</v>
      </c>
      <c r="D5905" s="57"/>
      <c r="E5905" s="57"/>
      <c r="F5905" s="657">
        <v>456991335</v>
      </c>
      <c r="G5905" s="672">
        <v>814950284</v>
      </c>
      <c r="H5905" s="646">
        <v>46726</v>
      </c>
      <c r="I5905" s="646"/>
      <c r="K5905" s="57"/>
      <c r="L5905" s="57"/>
      <c r="M5905" s="638"/>
      <c r="N5905" s="638"/>
      <c r="O5905" s="57"/>
    </row>
    <row r="5906" spans="1:15">
      <c r="A5906" s="57"/>
      <c r="B5906" s="653">
        <v>48910</v>
      </c>
      <c r="C5906" s="654">
        <f t="shared" si="90"/>
        <v>10141256653</v>
      </c>
      <c r="D5906" s="57"/>
      <c r="E5906" s="57"/>
      <c r="F5906" s="657">
        <v>602566541</v>
      </c>
      <c r="G5906" s="672">
        <v>815044365</v>
      </c>
      <c r="H5906" s="646">
        <v>49900</v>
      </c>
      <c r="I5906" s="646"/>
      <c r="K5906" s="57"/>
      <c r="L5906" s="57"/>
      <c r="M5906" s="638"/>
      <c r="N5906" s="638"/>
      <c r="O5906" s="57"/>
    </row>
    <row r="5907" spans="1:15">
      <c r="A5907" s="57"/>
      <c r="B5907" s="653">
        <v>48911</v>
      </c>
      <c r="C5907" s="654">
        <f t="shared" si="90"/>
        <v>10420729724</v>
      </c>
      <c r="D5907" s="57"/>
      <c r="E5907" s="57"/>
      <c r="F5907" s="657">
        <v>882039612</v>
      </c>
      <c r="G5907" s="672">
        <v>815109413</v>
      </c>
      <c r="H5907" s="646">
        <v>46540</v>
      </c>
      <c r="I5907" s="646"/>
      <c r="K5907" s="57"/>
      <c r="L5907" s="57"/>
      <c r="M5907" s="638"/>
      <c r="N5907" s="638"/>
      <c r="O5907" s="57"/>
    </row>
    <row r="5908" spans="1:15">
      <c r="A5908" s="57"/>
      <c r="B5908" s="653">
        <v>48912</v>
      </c>
      <c r="C5908" s="654">
        <f t="shared" si="90"/>
        <v>10202070761</v>
      </c>
      <c r="D5908" s="57"/>
      <c r="E5908" s="57"/>
      <c r="F5908" s="657">
        <v>663380649</v>
      </c>
      <c r="G5908" s="672">
        <v>815122858</v>
      </c>
      <c r="H5908" s="646">
        <v>43861</v>
      </c>
      <c r="I5908" s="646"/>
      <c r="K5908" s="57"/>
      <c r="L5908" s="57"/>
      <c r="M5908" s="638"/>
      <c r="N5908" s="638"/>
      <c r="O5908" s="57"/>
    </row>
    <row r="5909" spans="1:15">
      <c r="A5909" s="57"/>
      <c r="B5909" s="653">
        <v>48913</v>
      </c>
      <c r="C5909" s="654">
        <f t="shared" si="90"/>
        <v>10135450399</v>
      </c>
      <c r="D5909" s="57"/>
      <c r="E5909" s="57"/>
      <c r="F5909" s="657">
        <v>596760287</v>
      </c>
      <c r="G5909" s="672">
        <v>815356331</v>
      </c>
      <c r="H5909" s="646">
        <v>46166</v>
      </c>
      <c r="I5909" s="646"/>
      <c r="K5909" s="57"/>
      <c r="L5909" s="57"/>
      <c r="M5909" s="638"/>
      <c r="N5909" s="638"/>
      <c r="O5909" s="57"/>
    </row>
    <row r="5910" spans="1:15">
      <c r="A5910" s="57"/>
      <c r="B5910" s="653">
        <v>48914</v>
      </c>
      <c r="C5910" s="654">
        <f t="shared" si="90"/>
        <v>10209770366</v>
      </c>
      <c r="D5910" s="57"/>
      <c r="E5910" s="57"/>
      <c r="F5910" s="657">
        <v>671080254</v>
      </c>
      <c r="G5910" s="672">
        <v>815450596</v>
      </c>
      <c r="H5910" s="646">
        <v>46645</v>
      </c>
      <c r="I5910" s="646"/>
      <c r="K5910" s="57"/>
      <c r="L5910" s="57"/>
      <c r="M5910" s="638"/>
      <c r="N5910" s="638"/>
      <c r="O5910" s="57"/>
    </row>
    <row r="5911" spans="1:15">
      <c r="A5911" s="57"/>
      <c r="B5911" s="653">
        <v>48915</v>
      </c>
      <c r="C5911" s="654">
        <f t="shared" si="90"/>
        <v>9643072085</v>
      </c>
      <c r="D5911" s="57"/>
      <c r="E5911" s="57"/>
      <c r="F5911" s="657">
        <v>104381973</v>
      </c>
      <c r="G5911" s="672">
        <v>815542312</v>
      </c>
      <c r="H5911" s="646">
        <v>44952</v>
      </c>
      <c r="I5911" s="646"/>
      <c r="K5911" s="57"/>
      <c r="L5911" s="57"/>
      <c r="M5911" s="638"/>
      <c r="N5911" s="638"/>
      <c r="O5911" s="57"/>
    </row>
    <row r="5912" spans="1:15">
      <c r="A5912" s="57"/>
      <c r="B5912" s="653">
        <v>48916</v>
      </c>
      <c r="C5912" s="654">
        <f t="shared" si="90"/>
        <v>10083078309</v>
      </c>
      <c r="D5912" s="57"/>
      <c r="E5912" s="57"/>
      <c r="F5912" s="657">
        <v>544388197</v>
      </c>
      <c r="G5912" s="672">
        <v>815595013</v>
      </c>
      <c r="H5912" s="646">
        <v>48892</v>
      </c>
      <c r="I5912" s="646"/>
      <c r="K5912" s="57"/>
      <c r="L5912" s="57"/>
      <c r="M5912" s="638"/>
      <c r="N5912" s="638"/>
      <c r="O5912" s="57"/>
    </row>
    <row r="5913" spans="1:15">
      <c r="A5913" s="57"/>
      <c r="B5913" s="653">
        <v>48917</v>
      </c>
      <c r="C5913" s="654">
        <f t="shared" si="90"/>
        <v>9711648688</v>
      </c>
      <c r="D5913" s="57"/>
      <c r="E5913" s="57"/>
      <c r="F5913" s="657">
        <v>172958576</v>
      </c>
      <c r="G5913" s="672">
        <v>816056019</v>
      </c>
      <c r="H5913" s="646">
        <v>43552</v>
      </c>
      <c r="I5913" s="646"/>
      <c r="K5913" s="57"/>
      <c r="L5913" s="57"/>
      <c r="M5913" s="638"/>
      <c r="N5913" s="638"/>
      <c r="O5913" s="57"/>
    </row>
    <row r="5914" spans="1:15">
      <c r="A5914" s="57"/>
      <c r="B5914" s="653">
        <v>48918</v>
      </c>
      <c r="C5914" s="654">
        <f t="shared" si="90"/>
        <v>10337246831</v>
      </c>
      <c r="D5914" s="57"/>
      <c r="E5914" s="57"/>
      <c r="F5914" s="657">
        <v>798556719</v>
      </c>
      <c r="G5914" s="672">
        <v>816239164</v>
      </c>
      <c r="H5914" s="646">
        <v>47321</v>
      </c>
      <c r="I5914" s="646"/>
      <c r="K5914" s="57"/>
      <c r="L5914" s="57"/>
      <c r="M5914" s="638"/>
      <c r="N5914" s="638"/>
      <c r="O5914" s="57"/>
    </row>
    <row r="5915" spans="1:15">
      <c r="A5915" s="57"/>
      <c r="B5915" s="653">
        <v>48919</v>
      </c>
      <c r="C5915" s="654">
        <f t="shared" si="90"/>
        <v>10201621995</v>
      </c>
      <c r="D5915" s="57"/>
      <c r="E5915" s="57"/>
      <c r="F5915" s="657">
        <v>662931883</v>
      </c>
      <c r="G5915" s="672">
        <v>816245645</v>
      </c>
      <c r="H5915" s="646">
        <v>49918</v>
      </c>
      <c r="I5915" s="646"/>
      <c r="K5915" s="57"/>
      <c r="L5915" s="57"/>
      <c r="M5915" s="638"/>
      <c r="N5915" s="638"/>
      <c r="O5915" s="57"/>
    </row>
    <row r="5916" spans="1:15">
      <c r="A5916" s="57"/>
      <c r="B5916" s="653">
        <v>48920</v>
      </c>
      <c r="C5916" s="654">
        <f t="shared" si="90"/>
        <v>9750626652</v>
      </c>
      <c r="D5916" s="57"/>
      <c r="E5916" s="57"/>
      <c r="F5916" s="657">
        <v>211936540</v>
      </c>
      <c r="G5916" s="672">
        <v>816400383</v>
      </c>
      <c r="H5916" s="646">
        <v>43400</v>
      </c>
      <c r="I5916" s="646"/>
      <c r="K5916" s="57"/>
      <c r="L5916" s="57"/>
      <c r="M5916" s="638"/>
      <c r="N5916" s="638"/>
      <c r="O5916" s="57"/>
    </row>
    <row r="5917" spans="1:15">
      <c r="A5917" s="57"/>
      <c r="B5917" s="653">
        <v>48921</v>
      </c>
      <c r="C5917" s="654">
        <f t="shared" si="90"/>
        <v>10106601085</v>
      </c>
      <c r="D5917" s="57"/>
      <c r="E5917" s="57"/>
      <c r="F5917" s="657">
        <v>567910973</v>
      </c>
      <c r="G5917" s="672">
        <v>816467567</v>
      </c>
      <c r="H5917" s="646">
        <v>46111</v>
      </c>
      <c r="I5917" s="646"/>
      <c r="K5917" s="57"/>
      <c r="L5917" s="57"/>
      <c r="M5917" s="638"/>
      <c r="N5917" s="638"/>
      <c r="O5917" s="57"/>
    </row>
    <row r="5918" spans="1:15">
      <c r="A5918" s="57"/>
      <c r="B5918" s="653">
        <v>48922</v>
      </c>
      <c r="C5918" s="654">
        <f t="shared" si="90"/>
        <v>9816553336</v>
      </c>
      <c r="D5918" s="57"/>
      <c r="E5918" s="57"/>
      <c r="F5918" s="657">
        <v>277863224</v>
      </c>
      <c r="G5918" s="672">
        <v>816553517</v>
      </c>
      <c r="H5918" s="646">
        <v>47150</v>
      </c>
      <c r="I5918" s="646"/>
      <c r="K5918" s="57"/>
      <c r="L5918" s="57"/>
      <c r="M5918" s="638"/>
      <c r="N5918" s="638"/>
      <c r="O5918" s="57"/>
    </row>
    <row r="5919" spans="1:15">
      <c r="A5919" s="57"/>
      <c r="B5919" s="653">
        <v>48923</v>
      </c>
      <c r="C5919" s="654">
        <f t="shared" si="90"/>
        <v>9855773001</v>
      </c>
      <c r="D5919" s="57"/>
      <c r="E5919" s="57"/>
      <c r="F5919" s="657">
        <v>317082889</v>
      </c>
      <c r="G5919" s="672">
        <v>816643685</v>
      </c>
      <c r="H5919" s="646">
        <v>50082</v>
      </c>
      <c r="I5919" s="646"/>
      <c r="K5919" s="57"/>
      <c r="L5919" s="57"/>
      <c r="M5919" s="638"/>
      <c r="N5919" s="638"/>
      <c r="O5919" s="57"/>
    </row>
    <row r="5920" spans="1:15">
      <c r="A5920" s="57"/>
      <c r="B5920" s="653">
        <v>48924</v>
      </c>
      <c r="C5920" s="654">
        <f t="shared" ref="C5920:C5983" si="91">F5920+(F$88*28679+98765)+(G$88*6587+87654)+(E$88*9537+76543)+(J$88*5713+4528)</f>
        <v>10121947774</v>
      </c>
      <c r="D5920" s="57"/>
      <c r="E5920" s="57"/>
      <c r="F5920" s="657">
        <v>583257662</v>
      </c>
      <c r="G5920" s="672">
        <v>816804443</v>
      </c>
      <c r="H5920" s="646">
        <v>48993</v>
      </c>
      <c r="I5920" s="646"/>
      <c r="K5920" s="57"/>
      <c r="L5920" s="57"/>
      <c r="M5920" s="638"/>
      <c r="N5920" s="638"/>
      <c r="O5920" s="57"/>
    </row>
    <row r="5921" spans="1:15">
      <c r="A5921" s="57"/>
      <c r="B5921" s="653">
        <v>48925</v>
      </c>
      <c r="C5921" s="654">
        <f t="shared" si="91"/>
        <v>10501904073</v>
      </c>
      <c r="D5921" s="57"/>
      <c r="E5921" s="57"/>
      <c r="F5921" s="657">
        <v>963213961</v>
      </c>
      <c r="G5921" s="672">
        <v>816812101</v>
      </c>
      <c r="H5921" s="646">
        <v>48562</v>
      </c>
      <c r="I5921" s="646"/>
      <c r="K5921" s="57"/>
      <c r="L5921" s="57"/>
      <c r="M5921" s="638"/>
      <c r="N5921" s="638"/>
      <c r="O5921" s="57"/>
    </row>
    <row r="5922" spans="1:15">
      <c r="A5922" s="57"/>
      <c r="B5922" s="653">
        <v>48926</v>
      </c>
      <c r="C5922" s="654">
        <f t="shared" si="91"/>
        <v>10384306240</v>
      </c>
      <c r="D5922" s="57"/>
      <c r="E5922" s="57"/>
      <c r="F5922" s="657">
        <v>845616128</v>
      </c>
      <c r="G5922" s="672">
        <v>816830550</v>
      </c>
      <c r="H5922" s="646">
        <v>43747</v>
      </c>
      <c r="I5922" s="646"/>
      <c r="K5922" s="57"/>
      <c r="L5922" s="57"/>
      <c r="M5922" s="638"/>
      <c r="N5922" s="638"/>
      <c r="O5922" s="57"/>
    </row>
    <row r="5923" spans="1:15">
      <c r="A5923" s="57"/>
      <c r="B5923" s="653">
        <v>48927</v>
      </c>
      <c r="C5923" s="654">
        <f t="shared" si="91"/>
        <v>9658745854</v>
      </c>
      <c r="D5923" s="57"/>
      <c r="E5923" s="57"/>
      <c r="F5923" s="657">
        <v>120055742</v>
      </c>
      <c r="G5923" s="672">
        <v>816998075</v>
      </c>
      <c r="H5923" s="646">
        <v>48600</v>
      </c>
      <c r="I5923" s="646"/>
      <c r="K5923" s="57"/>
      <c r="L5923" s="57"/>
      <c r="M5923" s="638"/>
      <c r="N5923" s="638"/>
      <c r="O5923" s="57"/>
    </row>
    <row r="5924" spans="1:15">
      <c r="A5924" s="57"/>
      <c r="B5924" s="653">
        <v>48928</v>
      </c>
      <c r="C5924" s="654">
        <f t="shared" si="91"/>
        <v>10155717169</v>
      </c>
      <c r="D5924" s="57"/>
      <c r="E5924" s="57"/>
      <c r="F5924" s="657">
        <v>617027057</v>
      </c>
      <c r="G5924" s="672">
        <v>817074611</v>
      </c>
      <c r="H5924" s="646">
        <v>43923</v>
      </c>
      <c r="I5924" s="646"/>
      <c r="K5924" s="57"/>
      <c r="L5924" s="57"/>
      <c r="M5924" s="638"/>
      <c r="N5924" s="638"/>
      <c r="O5924" s="57"/>
    </row>
    <row r="5925" spans="1:15">
      <c r="A5925" s="57"/>
      <c r="B5925" s="653">
        <v>48929</v>
      </c>
      <c r="C5925" s="654">
        <f t="shared" si="91"/>
        <v>10147663511</v>
      </c>
      <c r="D5925" s="57"/>
      <c r="E5925" s="57"/>
      <c r="F5925" s="657">
        <v>608973399</v>
      </c>
      <c r="G5925" s="672">
        <v>817105089</v>
      </c>
      <c r="H5925" s="646">
        <v>49014</v>
      </c>
      <c r="I5925" s="646"/>
      <c r="K5925" s="57"/>
      <c r="L5925" s="57"/>
      <c r="M5925" s="638"/>
      <c r="N5925" s="638"/>
      <c r="O5925" s="57"/>
    </row>
    <row r="5926" spans="1:15">
      <c r="A5926" s="57"/>
      <c r="B5926" s="653">
        <v>48930</v>
      </c>
      <c r="C5926" s="654">
        <f t="shared" si="91"/>
        <v>10241973993</v>
      </c>
      <c r="D5926" s="57"/>
      <c r="E5926" s="57"/>
      <c r="F5926" s="657">
        <v>703283881</v>
      </c>
      <c r="G5926" s="672">
        <v>817116737</v>
      </c>
      <c r="H5926" s="646">
        <v>48023</v>
      </c>
      <c r="I5926" s="646"/>
      <c r="K5926" s="57"/>
      <c r="L5926" s="57"/>
      <c r="M5926" s="638"/>
      <c r="N5926" s="638"/>
      <c r="O5926" s="57"/>
    </row>
    <row r="5927" spans="1:15">
      <c r="A5927" s="57"/>
      <c r="B5927" s="653">
        <v>48931</v>
      </c>
      <c r="C5927" s="654">
        <f t="shared" si="91"/>
        <v>10052294598</v>
      </c>
      <c r="D5927" s="57"/>
      <c r="E5927" s="57"/>
      <c r="F5927" s="657">
        <v>513604486</v>
      </c>
      <c r="G5927" s="672">
        <v>817182684</v>
      </c>
      <c r="H5927" s="646">
        <v>44814</v>
      </c>
      <c r="I5927" s="646"/>
      <c r="K5927" s="57"/>
      <c r="L5927" s="57"/>
      <c r="M5927" s="638"/>
      <c r="N5927" s="638"/>
      <c r="O5927" s="57"/>
    </row>
    <row r="5928" spans="1:15">
      <c r="A5928" s="57"/>
      <c r="B5928" s="653">
        <v>48932</v>
      </c>
      <c r="C5928" s="654">
        <f t="shared" si="91"/>
        <v>9652814787</v>
      </c>
      <c r="D5928" s="57"/>
      <c r="E5928" s="57"/>
      <c r="F5928" s="657">
        <v>114124675</v>
      </c>
      <c r="G5928" s="672">
        <v>817406713</v>
      </c>
      <c r="H5928" s="646">
        <v>48395</v>
      </c>
      <c r="I5928" s="646"/>
      <c r="K5928" s="57"/>
      <c r="L5928" s="57"/>
      <c r="M5928" s="638"/>
      <c r="N5928" s="638"/>
      <c r="O5928" s="57"/>
    </row>
    <row r="5929" spans="1:15">
      <c r="A5929" s="57"/>
      <c r="B5929" s="653">
        <v>48933</v>
      </c>
      <c r="C5929" s="654">
        <f t="shared" si="91"/>
        <v>10493701019</v>
      </c>
      <c r="D5929" s="57"/>
      <c r="E5929" s="57"/>
      <c r="F5929" s="657">
        <v>955010907</v>
      </c>
      <c r="G5929" s="672">
        <v>817824429</v>
      </c>
      <c r="H5929" s="646">
        <v>47779</v>
      </c>
      <c r="I5929" s="646"/>
      <c r="K5929" s="57"/>
      <c r="L5929" s="57"/>
      <c r="M5929" s="638"/>
      <c r="N5929" s="638"/>
      <c r="O5929" s="57"/>
    </row>
    <row r="5930" spans="1:15">
      <c r="A5930" s="57"/>
      <c r="B5930" s="653">
        <v>48934</v>
      </c>
      <c r="C5930" s="654">
        <f t="shared" si="91"/>
        <v>10273345918</v>
      </c>
      <c r="D5930" s="57"/>
      <c r="E5930" s="57"/>
      <c r="F5930" s="657">
        <v>734655806</v>
      </c>
      <c r="G5930" s="672">
        <v>817829799</v>
      </c>
      <c r="H5930" s="646">
        <v>46598</v>
      </c>
      <c r="I5930" s="646"/>
      <c r="K5930" s="57"/>
      <c r="L5930" s="57"/>
      <c r="M5930" s="638"/>
      <c r="N5930" s="638"/>
      <c r="O5930" s="57"/>
    </row>
    <row r="5931" spans="1:15">
      <c r="A5931" s="57"/>
      <c r="B5931" s="653">
        <v>48935</v>
      </c>
      <c r="C5931" s="654">
        <f t="shared" si="91"/>
        <v>9977368084</v>
      </c>
      <c r="D5931" s="57"/>
      <c r="E5931" s="57"/>
      <c r="F5931" s="657">
        <v>438677972</v>
      </c>
      <c r="G5931" s="672">
        <v>817952743</v>
      </c>
      <c r="H5931" s="646">
        <v>44279</v>
      </c>
      <c r="I5931" s="646"/>
      <c r="K5931" s="57"/>
      <c r="L5931" s="57"/>
      <c r="M5931" s="638"/>
      <c r="N5931" s="638"/>
      <c r="O5931" s="57"/>
    </row>
    <row r="5932" spans="1:15">
      <c r="A5932" s="57"/>
      <c r="B5932" s="653">
        <v>48936</v>
      </c>
      <c r="C5932" s="654">
        <f t="shared" si="91"/>
        <v>9940848182</v>
      </c>
      <c r="D5932" s="57"/>
      <c r="E5932" s="57"/>
      <c r="F5932" s="657">
        <v>402158070</v>
      </c>
      <c r="G5932" s="672">
        <v>818102965</v>
      </c>
      <c r="H5932" s="646">
        <v>48199</v>
      </c>
      <c r="I5932" s="646"/>
      <c r="K5932" s="57"/>
      <c r="L5932" s="57"/>
      <c r="M5932" s="638"/>
      <c r="N5932" s="638"/>
      <c r="O5932" s="57"/>
    </row>
    <row r="5933" spans="1:15">
      <c r="A5933" s="57"/>
      <c r="B5933" s="653">
        <v>48937</v>
      </c>
      <c r="C5933" s="654">
        <f t="shared" si="91"/>
        <v>9784696838</v>
      </c>
      <c r="D5933" s="57"/>
      <c r="E5933" s="57"/>
      <c r="F5933" s="657">
        <v>246006726</v>
      </c>
      <c r="G5933" s="672">
        <v>818240607</v>
      </c>
      <c r="H5933" s="646">
        <v>46036</v>
      </c>
      <c r="I5933" s="646"/>
      <c r="K5933" s="57"/>
      <c r="L5933" s="57"/>
      <c r="M5933" s="638"/>
      <c r="N5933" s="638"/>
      <c r="O5933" s="57"/>
    </row>
    <row r="5934" spans="1:15">
      <c r="A5934" s="57"/>
      <c r="B5934" s="653">
        <v>48938</v>
      </c>
      <c r="C5934" s="654">
        <f t="shared" si="91"/>
        <v>9705101383</v>
      </c>
      <c r="D5934" s="57"/>
      <c r="E5934" s="57"/>
      <c r="F5934" s="657">
        <v>166411271</v>
      </c>
      <c r="G5934" s="672">
        <v>818396497</v>
      </c>
      <c r="H5934" s="646">
        <v>49142</v>
      </c>
      <c r="I5934" s="646"/>
      <c r="K5934" s="57"/>
      <c r="L5934" s="57"/>
      <c r="M5934" s="638"/>
      <c r="N5934" s="638"/>
      <c r="O5934" s="57"/>
    </row>
    <row r="5935" spans="1:15">
      <c r="A5935" s="57"/>
      <c r="B5935" s="653">
        <v>48939</v>
      </c>
      <c r="C5935" s="654">
        <f t="shared" si="91"/>
        <v>10524802170</v>
      </c>
      <c r="D5935" s="57"/>
      <c r="E5935" s="57"/>
      <c r="F5935" s="657">
        <v>986112058</v>
      </c>
      <c r="G5935" s="672">
        <v>818436357</v>
      </c>
      <c r="H5935" s="646">
        <v>48669</v>
      </c>
      <c r="I5935" s="646"/>
      <c r="K5935" s="57"/>
      <c r="L5935" s="57"/>
      <c r="M5935" s="638"/>
      <c r="N5935" s="638"/>
      <c r="O5935" s="57"/>
    </row>
    <row r="5936" spans="1:15">
      <c r="A5936" s="57"/>
      <c r="B5936" s="653">
        <v>48940</v>
      </c>
      <c r="C5936" s="654">
        <f t="shared" si="91"/>
        <v>9899889857</v>
      </c>
      <c r="D5936" s="57"/>
      <c r="E5936" s="57"/>
      <c r="F5936" s="657">
        <v>361199745</v>
      </c>
      <c r="G5936" s="672">
        <v>818438885</v>
      </c>
      <c r="H5936" s="646">
        <v>48761</v>
      </c>
      <c r="I5936" s="646"/>
      <c r="K5936" s="57"/>
      <c r="L5936" s="57"/>
      <c r="M5936" s="638"/>
      <c r="N5936" s="638"/>
      <c r="O5936" s="57"/>
    </row>
    <row r="5937" spans="1:15">
      <c r="A5937" s="57"/>
      <c r="B5937" s="653">
        <v>48941</v>
      </c>
      <c r="C5937" s="654">
        <f t="shared" si="91"/>
        <v>10283924929</v>
      </c>
      <c r="D5937" s="57"/>
      <c r="E5937" s="57"/>
      <c r="F5937" s="657">
        <v>745234817</v>
      </c>
      <c r="G5937" s="672">
        <v>818521759</v>
      </c>
      <c r="H5937" s="646">
        <v>43767</v>
      </c>
      <c r="I5937" s="646"/>
      <c r="K5937" s="57"/>
      <c r="L5937" s="57"/>
      <c r="M5937" s="638"/>
      <c r="N5937" s="638"/>
      <c r="O5937" s="57"/>
    </row>
    <row r="5938" spans="1:15">
      <c r="A5938" s="57"/>
      <c r="B5938" s="653">
        <v>48942</v>
      </c>
      <c r="C5938" s="654">
        <f t="shared" si="91"/>
        <v>10173039312</v>
      </c>
      <c r="D5938" s="57"/>
      <c r="E5938" s="57"/>
      <c r="F5938" s="657">
        <v>634349200</v>
      </c>
      <c r="G5938" s="672">
        <v>818593777</v>
      </c>
      <c r="H5938" s="646">
        <v>43437</v>
      </c>
      <c r="I5938" s="646"/>
      <c r="K5938" s="57"/>
      <c r="L5938" s="57"/>
      <c r="M5938" s="638"/>
      <c r="N5938" s="638"/>
      <c r="O5938" s="57"/>
    </row>
    <row r="5939" spans="1:15">
      <c r="A5939" s="57"/>
      <c r="B5939" s="653">
        <v>48943</v>
      </c>
      <c r="C5939" s="654">
        <f t="shared" si="91"/>
        <v>10284621045</v>
      </c>
      <c r="D5939" s="57"/>
      <c r="E5939" s="57"/>
      <c r="F5939" s="657">
        <v>745930933</v>
      </c>
      <c r="G5939" s="672">
        <v>818677309</v>
      </c>
      <c r="H5939" s="646">
        <v>43412</v>
      </c>
      <c r="I5939" s="646"/>
      <c r="K5939" s="57"/>
      <c r="L5939" s="57"/>
      <c r="M5939" s="638"/>
      <c r="N5939" s="638"/>
      <c r="O5939" s="57"/>
    </row>
    <row r="5940" spans="1:15">
      <c r="A5940" s="57"/>
      <c r="B5940" s="653">
        <v>48944</v>
      </c>
      <c r="C5940" s="654">
        <f t="shared" si="91"/>
        <v>9663037101</v>
      </c>
      <c r="D5940" s="57"/>
      <c r="E5940" s="57"/>
      <c r="F5940" s="657">
        <v>124346989</v>
      </c>
      <c r="G5940" s="672">
        <v>818712062</v>
      </c>
      <c r="H5940" s="646">
        <v>50256</v>
      </c>
      <c r="I5940" s="646"/>
      <c r="K5940" s="57"/>
      <c r="L5940" s="57"/>
      <c r="M5940" s="638"/>
      <c r="N5940" s="638"/>
      <c r="O5940" s="57"/>
    </row>
    <row r="5941" spans="1:15">
      <c r="A5941" s="57"/>
      <c r="B5941" s="653">
        <v>48945</v>
      </c>
      <c r="C5941" s="654">
        <f t="shared" si="91"/>
        <v>10522397785</v>
      </c>
      <c r="D5941" s="57"/>
      <c r="E5941" s="57"/>
      <c r="F5941" s="657">
        <v>983707673</v>
      </c>
      <c r="G5941" s="672">
        <v>818795439</v>
      </c>
      <c r="H5941" s="646">
        <v>46578</v>
      </c>
      <c r="I5941" s="646"/>
      <c r="K5941" s="57"/>
      <c r="L5941" s="57"/>
      <c r="M5941" s="638"/>
      <c r="N5941" s="638"/>
      <c r="O5941" s="57"/>
    </row>
    <row r="5942" spans="1:15">
      <c r="A5942" s="57"/>
      <c r="B5942" s="653">
        <v>48946</v>
      </c>
      <c r="C5942" s="654">
        <f t="shared" si="91"/>
        <v>9820975803</v>
      </c>
      <c r="D5942" s="57"/>
      <c r="E5942" s="57"/>
      <c r="F5942" s="657">
        <v>282285691</v>
      </c>
      <c r="G5942" s="672">
        <v>818825002</v>
      </c>
      <c r="H5942" s="646">
        <v>45881</v>
      </c>
      <c r="I5942" s="646"/>
      <c r="K5942" s="57"/>
      <c r="L5942" s="57"/>
      <c r="M5942" s="638"/>
      <c r="N5942" s="638"/>
      <c r="O5942" s="57"/>
    </row>
    <row r="5943" spans="1:15">
      <c r="A5943" s="57"/>
      <c r="B5943" s="653">
        <v>48947</v>
      </c>
      <c r="C5943" s="654">
        <f t="shared" si="91"/>
        <v>10359023245</v>
      </c>
      <c r="D5943" s="57"/>
      <c r="E5943" s="57"/>
      <c r="F5943" s="657">
        <v>820333133</v>
      </c>
      <c r="G5943" s="672">
        <v>818961451</v>
      </c>
      <c r="H5943" s="646">
        <v>46360</v>
      </c>
      <c r="I5943" s="646"/>
      <c r="K5943" s="57"/>
      <c r="L5943" s="57"/>
      <c r="M5943" s="638"/>
      <c r="N5943" s="638"/>
      <c r="O5943" s="57"/>
    </row>
    <row r="5944" spans="1:15">
      <c r="A5944" s="57"/>
      <c r="B5944" s="653">
        <v>48948</v>
      </c>
      <c r="C5944" s="654">
        <f t="shared" si="91"/>
        <v>10384182481</v>
      </c>
      <c r="D5944" s="57"/>
      <c r="E5944" s="57"/>
      <c r="F5944" s="657">
        <v>845492369</v>
      </c>
      <c r="G5944" s="672">
        <v>819030496</v>
      </c>
      <c r="H5944" s="646">
        <v>47315</v>
      </c>
      <c r="I5944" s="646"/>
      <c r="K5944" s="57"/>
      <c r="L5944" s="57"/>
      <c r="M5944" s="638"/>
      <c r="N5944" s="638"/>
      <c r="O5944" s="57"/>
    </row>
    <row r="5945" spans="1:15">
      <c r="A5945" s="57"/>
      <c r="B5945" s="653">
        <v>48949</v>
      </c>
      <c r="C5945" s="654">
        <f t="shared" si="91"/>
        <v>9757944309</v>
      </c>
      <c r="D5945" s="57"/>
      <c r="E5945" s="57"/>
      <c r="F5945" s="657">
        <v>219254197</v>
      </c>
      <c r="G5945" s="672">
        <v>819137229</v>
      </c>
      <c r="H5945" s="646">
        <v>50404</v>
      </c>
      <c r="I5945" s="646"/>
      <c r="K5945" s="57"/>
      <c r="L5945" s="57"/>
      <c r="M5945" s="638"/>
      <c r="N5945" s="638"/>
      <c r="O5945" s="57"/>
    </row>
    <row r="5946" spans="1:15">
      <c r="A5946" s="57"/>
      <c r="B5946" s="653">
        <v>48950</v>
      </c>
      <c r="C5946" s="654">
        <f t="shared" si="91"/>
        <v>10425801429</v>
      </c>
      <c r="D5946" s="57"/>
      <c r="E5946" s="57"/>
      <c r="F5946" s="657">
        <v>887111317</v>
      </c>
      <c r="G5946" s="672">
        <v>819222300</v>
      </c>
      <c r="H5946" s="646">
        <v>50015</v>
      </c>
      <c r="I5946" s="646"/>
      <c r="K5946" s="57"/>
      <c r="L5946" s="57"/>
      <c r="M5946" s="638"/>
      <c r="N5946" s="638"/>
      <c r="O5946" s="57"/>
    </row>
    <row r="5947" spans="1:15">
      <c r="A5947" s="57"/>
      <c r="B5947" s="653">
        <v>48951</v>
      </c>
      <c r="C5947" s="654">
        <f t="shared" si="91"/>
        <v>10448385572</v>
      </c>
      <c r="D5947" s="57"/>
      <c r="E5947" s="57"/>
      <c r="F5947" s="657">
        <v>909695460</v>
      </c>
      <c r="G5947" s="672">
        <v>819346289</v>
      </c>
      <c r="H5947" s="646">
        <v>50233</v>
      </c>
      <c r="I5947" s="646"/>
      <c r="K5947" s="57"/>
      <c r="L5947" s="57"/>
      <c r="M5947" s="638"/>
      <c r="N5947" s="638"/>
      <c r="O5947" s="57"/>
    </row>
    <row r="5948" spans="1:15">
      <c r="A5948" s="57"/>
      <c r="B5948" s="653">
        <v>48952</v>
      </c>
      <c r="C5948" s="654">
        <f t="shared" si="91"/>
        <v>10456070717</v>
      </c>
      <c r="D5948" s="57"/>
      <c r="E5948" s="57"/>
      <c r="F5948" s="657">
        <v>917380605</v>
      </c>
      <c r="G5948" s="672">
        <v>819363710</v>
      </c>
      <c r="H5948" s="646">
        <v>44037</v>
      </c>
      <c r="I5948" s="646"/>
      <c r="K5948" s="57"/>
      <c r="L5948" s="57"/>
      <c r="M5948" s="638"/>
      <c r="N5948" s="638"/>
      <c r="O5948" s="57"/>
    </row>
    <row r="5949" spans="1:15">
      <c r="A5949" s="57"/>
      <c r="B5949" s="653">
        <v>48953</v>
      </c>
      <c r="C5949" s="654">
        <f t="shared" si="91"/>
        <v>10353465691</v>
      </c>
      <c r="D5949" s="57"/>
      <c r="E5949" s="57"/>
      <c r="F5949" s="657">
        <v>814775579</v>
      </c>
      <c r="G5949" s="672">
        <v>819621602</v>
      </c>
      <c r="H5949" s="646">
        <v>43309</v>
      </c>
      <c r="I5949" s="646"/>
      <c r="K5949" s="57"/>
      <c r="L5949" s="57"/>
      <c r="M5949" s="638"/>
      <c r="N5949" s="638"/>
      <c r="O5949" s="57"/>
    </row>
    <row r="5950" spans="1:15">
      <c r="A5950" s="57"/>
      <c r="B5950" s="653">
        <v>48954</v>
      </c>
      <c r="C5950" s="654">
        <f t="shared" si="91"/>
        <v>10352890071</v>
      </c>
      <c r="D5950" s="57"/>
      <c r="E5950" s="57"/>
      <c r="F5950" s="657">
        <v>814199959</v>
      </c>
      <c r="G5950" s="672">
        <v>819724106</v>
      </c>
      <c r="H5950" s="646">
        <v>47946</v>
      </c>
      <c r="I5950" s="646"/>
      <c r="K5950" s="57"/>
      <c r="L5950" s="57"/>
      <c r="M5950" s="638"/>
      <c r="N5950" s="638"/>
      <c r="O5950" s="57"/>
    </row>
    <row r="5951" spans="1:15">
      <c r="A5951" s="57"/>
      <c r="B5951" s="653">
        <v>48955</v>
      </c>
      <c r="C5951" s="654">
        <f t="shared" si="91"/>
        <v>9704203691</v>
      </c>
      <c r="D5951" s="57"/>
      <c r="E5951" s="57"/>
      <c r="F5951" s="657">
        <v>165513579</v>
      </c>
      <c r="G5951" s="672">
        <v>819814361</v>
      </c>
      <c r="H5951" s="646">
        <v>48052</v>
      </c>
      <c r="I5951" s="646"/>
      <c r="K5951" s="57"/>
      <c r="L5951" s="57"/>
      <c r="M5951" s="638"/>
      <c r="N5951" s="638"/>
      <c r="O5951" s="57"/>
    </row>
    <row r="5952" spans="1:15">
      <c r="A5952" s="57"/>
      <c r="B5952" s="653">
        <v>48956</v>
      </c>
      <c r="C5952" s="654">
        <f t="shared" si="91"/>
        <v>10414656663</v>
      </c>
      <c r="D5952" s="57"/>
      <c r="E5952" s="57"/>
      <c r="F5952" s="657">
        <v>875966551</v>
      </c>
      <c r="G5952" s="672">
        <v>819815008</v>
      </c>
      <c r="H5952" s="646">
        <v>46182</v>
      </c>
      <c r="I5952" s="646"/>
      <c r="K5952" s="57"/>
      <c r="L5952" s="57"/>
      <c r="M5952" s="638"/>
      <c r="N5952" s="638"/>
      <c r="O5952" s="57"/>
    </row>
    <row r="5953" spans="1:15">
      <c r="A5953" s="57"/>
      <c r="B5953" s="653">
        <v>48957</v>
      </c>
      <c r="C5953" s="654">
        <f t="shared" si="91"/>
        <v>10377018005</v>
      </c>
      <c r="D5953" s="57"/>
      <c r="E5953" s="57"/>
      <c r="F5953" s="657">
        <v>838327893</v>
      </c>
      <c r="G5953" s="672">
        <v>819832489</v>
      </c>
      <c r="H5953" s="646">
        <v>46725</v>
      </c>
      <c r="I5953" s="646"/>
      <c r="K5953" s="57"/>
      <c r="L5953" s="57"/>
      <c r="M5953" s="638"/>
      <c r="N5953" s="638"/>
      <c r="O5953" s="57"/>
    </row>
    <row r="5954" spans="1:15">
      <c r="A5954" s="57"/>
      <c r="B5954" s="653">
        <v>48958</v>
      </c>
      <c r="C5954" s="654">
        <f t="shared" si="91"/>
        <v>10132590789</v>
      </c>
      <c r="D5954" s="57"/>
      <c r="E5954" s="57"/>
      <c r="F5954" s="657">
        <v>593900677</v>
      </c>
      <c r="G5954" s="672">
        <v>820181683</v>
      </c>
      <c r="H5954" s="646">
        <v>46331</v>
      </c>
      <c r="I5954" s="646"/>
      <c r="K5954" s="57"/>
      <c r="L5954" s="57"/>
      <c r="M5954" s="638"/>
      <c r="N5954" s="638"/>
      <c r="O5954" s="57"/>
    </row>
    <row r="5955" spans="1:15">
      <c r="A5955" s="57"/>
      <c r="B5955" s="653">
        <v>48959</v>
      </c>
      <c r="C5955" s="654">
        <f t="shared" si="91"/>
        <v>10232699271</v>
      </c>
      <c r="D5955" s="57"/>
      <c r="E5955" s="57"/>
      <c r="F5955" s="657">
        <v>694009159</v>
      </c>
      <c r="G5955" s="672">
        <v>820194096</v>
      </c>
      <c r="H5955" s="646">
        <v>50345</v>
      </c>
      <c r="I5955" s="646"/>
      <c r="K5955" s="57"/>
      <c r="L5955" s="57"/>
      <c r="M5955" s="638"/>
      <c r="N5955" s="638"/>
      <c r="O5955" s="57"/>
    </row>
    <row r="5956" spans="1:15">
      <c r="A5956" s="57"/>
      <c r="B5956" s="653">
        <v>48960</v>
      </c>
      <c r="C5956" s="654">
        <f t="shared" si="91"/>
        <v>10347885494</v>
      </c>
      <c r="D5956" s="57"/>
      <c r="E5956" s="57"/>
      <c r="F5956" s="657">
        <v>809195382</v>
      </c>
      <c r="G5956" s="672">
        <v>820254386</v>
      </c>
      <c r="H5956" s="646">
        <v>44248</v>
      </c>
      <c r="I5956" s="646"/>
      <c r="K5956" s="57"/>
      <c r="L5956" s="57"/>
      <c r="M5956" s="638"/>
      <c r="N5956" s="638"/>
      <c r="O5956" s="57"/>
    </row>
    <row r="5957" spans="1:15">
      <c r="A5957" s="57"/>
      <c r="B5957" s="653">
        <v>48961</v>
      </c>
      <c r="C5957" s="654">
        <f t="shared" si="91"/>
        <v>10163558178</v>
      </c>
      <c r="D5957" s="57"/>
      <c r="E5957" s="57"/>
      <c r="F5957" s="657">
        <v>624868066</v>
      </c>
      <c r="G5957" s="672">
        <v>820333133</v>
      </c>
      <c r="H5957" s="646">
        <v>48947</v>
      </c>
      <c r="I5957" s="646"/>
      <c r="K5957" s="57"/>
      <c r="L5957" s="57"/>
      <c r="M5957" s="638"/>
      <c r="N5957" s="638"/>
      <c r="O5957" s="57"/>
    </row>
    <row r="5958" spans="1:15">
      <c r="A5958" s="57"/>
      <c r="B5958" s="653">
        <v>48962</v>
      </c>
      <c r="C5958" s="654">
        <f t="shared" si="91"/>
        <v>10037944872</v>
      </c>
      <c r="D5958" s="57"/>
      <c r="E5958" s="57"/>
      <c r="F5958" s="657">
        <v>499254760</v>
      </c>
      <c r="G5958" s="672">
        <v>820382115</v>
      </c>
      <c r="H5958" s="646">
        <v>43518</v>
      </c>
      <c r="I5958" s="646"/>
      <c r="K5958" s="57"/>
      <c r="L5958" s="57"/>
      <c r="M5958" s="638"/>
      <c r="N5958" s="638"/>
      <c r="O5958" s="57"/>
    </row>
    <row r="5959" spans="1:15">
      <c r="A5959" s="57"/>
      <c r="B5959" s="653">
        <v>48963</v>
      </c>
      <c r="C5959" s="654">
        <f t="shared" si="91"/>
        <v>10115565767</v>
      </c>
      <c r="D5959" s="57"/>
      <c r="E5959" s="57"/>
      <c r="F5959" s="657">
        <v>576875655</v>
      </c>
      <c r="G5959" s="672">
        <v>820494814</v>
      </c>
      <c r="H5959" s="646">
        <v>44841</v>
      </c>
      <c r="I5959" s="646"/>
      <c r="K5959" s="57"/>
      <c r="L5959" s="57"/>
      <c r="M5959" s="638"/>
      <c r="N5959" s="638"/>
      <c r="O5959" s="57"/>
    </row>
    <row r="5960" spans="1:15">
      <c r="A5960" s="57"/>
      <c r="B5960" s="653">
        <v>48964</v>
      </c>
      <c r="C5960" s="654">
        <f t="shared" si="91"/>
        <v>9851872973</v>
      </c>
      <c r="D5960" s="57"/>
      <c r="E5960" s="57"/>
      <c r="F5960" s="657">
        <v>313182861</v>
      </c>
      <c r="G5960" s="672">
        <v>820802425</v>
      </c>
      <c r="H5960" s="646">
        <v>44262</v>
      </c>
      <c r="I5960" s="646"/>
      <c r="K5960" s="57"/>
      <c r="L5960" s="57"/>
      <c r="M5960" s="638"/>
      <c r="N5960" s="638"/>
      <c r="O5960" s="57"/>
    </row>
    <row r="5961" spans="1:15">
      <c r="A5961" s="57"/>
      <c r="B5961" s="653">
        <v>48965</v>
      </c>
      <c r="C5961" s="654">
        <f t="shared" si="91"/>
        <v>9940922158</v>
      </c>
      <c r="D5961" s="57"/>
      <c r="E5961" s="57"/>
      <c r="F5961" s="657">
        <v>402232046</v>
      </c>
      <c r="G5961" s="672">
        <v>821145845</v>
      </c>
      <c r="H5961" s="646">
        <v>46724</v>
      </c>
      <c r="I5961" s="646"/>
      <c r="K5961" s="57"/>
      <c r="L5961" s="57"/>
      <c r="M5961" s="638"/>
      <c r="N5961" s="638"/>
      <c r="O5961" s="57"/>
    </row>
    <row r="5962" spans="1:15">
      <c r="A5962" s="57"/>
      <c r="B5962" s="653">
        <v>48966</v>
      </c>
      <c r="C5962" s="654">
        <f t="shared" si="91"/>
        <v>10133454996</v>
      </c>
      <c r="D5962" s="57"/>
      <c r="E5962" s="57"/>
      <c r="F5962" s="657">
        <v>594764884</v>
      </c>
      <c r="G5962" s="672">
        <v>821190249</v>
      </c>
      <c r="H5962" s="646">
        <v>48794</v>
      </c>
      <c r="I5962" s="646"/>
      <c r="K5962" s="57"/>
      <c r="L5962" s="57"/>
      <c r="M5962" s="638"/>
      <c r="N5962" s="638"/>
      <c r="O5962" s="57"/>
    </row>
    <row r="5963" spans="1:15">
      <c r="A5963" s="57"/>
      <c r="B5963" s="653">
        <v>48967</v>
      </c>
      <c r="C5963" s="654">
        <f t="shared" si="91"/>
        <v>9826913744</v>
      </c>
      <c r="D5963" s="57"/>
      <c r="E5963" s="57"/>
      <c r="F5963" s="657">
        <v>288223632</v>
      </c>
      <c r="G5963" s="672">
        <v>821395637</v>
      </c>
      <c r="H5963" s="646">
        <v>44961</v>
      </c>
      <c r="I5963" s="646"/>
      <c r="K5963" s="57"/>
      <c r="L5963" s="57"/>
      <c r="M5963" s="638"/>
      <c r="N5963" s="638"/>
      <c r="O5963" s="57"/>
    </row>
    <row r="5964" spans="1:15">
      <c r="A5964" s="57"/>
      <c r="B5964" s="653">
        <v>48968</v>
      </c>
      <c r="C5964" s="654">
        <f t="shared" si="91"/>
        <v>10240445538</v>
      </c>
      <c r="D5964" s="57"/>
      <c r="E5964" s="57"/>
      <c r="F5964" s="657">
        <v>701755426</v>
      </c>
      <c r="G5964" s="672">
        <v>821437811</v>
      </c>
      <c r="H5964" s="646">
        <v>46244</v>
      </c>
      <c r="I5964" s="646"/>
      <c r="K5964" s="57"/>
      <c r="L5964" s="57"/>
      <c r="M5964" s="638"/>
      <c r="N5964" s="638"/>
      <c r="O5964" s="57"/>
    </row>
    <row r="5965" spans="1:15">
      <c r="A5965" s="57"/>
      <c r="B5965" s="653">
        <v>48969</v>
      </c>
      <c r="C5965" s="654">
        <f t="shared" si="91"/>
        <v>10030210681</v>
      </c>
      <c r="D5965" s="57"/>
      <c r="E5965" s="57"/>
      <c r="F5965" s="657">
        <v>491520569</v>
      </c>
      <c r="G5965" s="672">
        <v>821491082</v>
      </c>
      <c r="H5965" s="646">
        <v>45983</v>
      </c>
      <c r="I5965" s="646"/>
      <c r="K5965" s="57"/>
      <c r="L5965" s="57"/>
      <c r="M5965" s="638"/>
      <c r="N5965" s="638"/>
      <c r="O5965" s="57"/>
    </row>
    <row r="5966" spans="1:15">
      <c r="A5966" s="57"/>
      <c r="B5966" s="653">
        <v>48970</v>
      </c>
      <c r="C5966" s="654">
        <f t="shared" si="91"/>
        <v>9976564903</v>
      </c>
      <c r="D5966" s="57"/>
      <c r="E5966" s="57"/>
      <c r="F5966" s="657">
        <v>437874791</v>
      </c>
      <c r="G5966" s="672">
        <v>821518031</v>
      </c>
      <c r="H5966" s="646">
        <v>47423</v>
      </c>
      <c r="I5966" s="646"/>
      <c r="K5966" s="57"/>
      <c r="L5966" s="57"/>
      <c r="M5966" s="638"/>
      <c r="N5966" s="638"/>
      <c r="O5966" s="57"/>
    </row>
    <row r="5967" spans="1:15">
      <c r="A5967" s="57"/>
      <c r="B5967" s="653">
        <v>48971</v>
      </c>
      <c r="C5967" s="654">
        <f t="shared" si="91"/>
        <v>10252736666</v>
      </c>
      <c r="D5967" s="57"/>
      <c r="E5967" s="57"/>
      <c r="F5967" s="657">
        <v>714046554</v>
      </c>
      <c r="G5967" s="672">
        <v>821637267</v>
      </c>
      <c r="H5967" s="646">
        <v>50311</v>
      </c>
      <c r="I5967" s="646"/>
      <c r="K5967" s="57"/>
      <c r="L5967" s="57"/>
      <c r="M5967" s="638"/>
      <c r="N5967" s="638"/>
      <c r="O5967" s="57"/>
    </row>
    <row r="5968" spans="1:15">
      <c r="A5968" s="57"/>
      <c r="B5968" s="653">
        <v>48972</v>
      </c>
      <c r="C5968" s="654">
        <f t="shared" si="91"/>
        <v>10400084408</v>
      </c>
      <c r="D5968" s="57"/>
      <c r="E5968" s="57"/>
      <c r="F5968" s="657">
        <v>861394296</v>
      </c>
      <c r="G5968" s="672">
        <v>822219894</v>
      </c>
      <c r="H5968" s="646">
        <v>43332</v>
      </c>
      <c r="I5968" s="646"/>
      <c r="K5968" s="57"/>
      <c r="L5968" s="57"/>
      <c r="M5968" s="638"/>
      <c r="N5968" s="638"/>
      <c r="O5968" s="57"/>
    </row>
    <row r="5969" spans="1:15">
      <c r="A5969" s="57"/>
      <c r="B5969" s="653">
        <v>48973</v>
      </c>
      <c r="C5969" s="654">
        <f t="shared" si="91"/>
        <v>10103461619</v>
      </c>
      <c r="D5969" s="57"/>
      <c r="E5969" s="57"/>
      <c r="F5969" s="657">
        <v>564771507</v>
      </c>
      <c r="G5969" s="672">
        <v>822590426</v>
      </c>
      <c r="H5969" s="646">
        <v>45433</v>
      </c>
      <c r="I5969" s="646"/>
      <c r="K5969" s="57"/>
      <c r="L5969" s="57"/>
      <c r="M5969" s="638"/>
      <c r="N5969" s="638"/>
      <c r="O5969" s="57"/>
    </row>
    <row r="5970" spans="1:15">
      <c r="A5970" s="57"/>
      <c r="B5970" s="653">
        <v>48974</v>
      </c>
      <c r="C5970" s="654">
        <f t="shared" si="91"/>
        <v>10436227351</v>
      </c>
      <c r="D5970" s="57"/>
      <c r="E5970" s="57"/>
      <c r="F5970" s="657">
        <v>897537239</v>
      </c>
      <c r="G5970" s="672">
        <v>822633366</v>
      </c>
      <c r="H5970" s="646">
        <v>43348</v>
      </c>
      <c r="I5970" s="646"/>
      <c r="K5970" s="57"/>
      <c r="L5970" s="57"/>
      <c r="M5970" s="638"/>
      <c r="N5970" s="638"/>
      <c r="O5970" s="57"/>
    </row>
    <row r="5971" spans="1:15">
      <c r="A5971" s="57"/>
      <c r="B5971" s="653">
        <v>48975</v>
      </c>
      <c r="C5971" s="654">
        <f t="shared" si="91"/>
        <v>10391532270</v>
      </c>
      <c r="D5971" s="57"/>
      <c r="E5971" s="57"/>
      <c r="F5971" s="657">
        <v>852842158</v>
      </c>
      <c r="G5971" s="672">
        <v>822678968</v>
      </c>
      <c r="H5971" s="646">
        <v>46789</v>
      </c>
      <c r="I5971" s="646"/>
      <c r="K5971" s="57"/>
      <c r="L5971" s="57"/>
      <c r="M5971" s="638"/>
      <c r="N5971" s="638"/>
      <c r="O5971" s="57"/>
    </row>
    <row r="5972" spans="1:15">
      <c r="A5972" s="57"/>
      <c r="B5972" s="653">
        <v>48976</v>
      </c>
      <c r="C5972" s="654">
        <f t="shared" si="91"/>
        <v>9673159159</v>
      </c>
      <c r="D5972" s="57"/>
      <c r="E5972" s="57"/>
      <c r="F5972" s="657">
        <v>134469047</v>
      </c>
      <c r="G5972" s="672">
        <v>822708034</v>
      </c>
      <c r="H5972" s="646">
        <v>45608</v>
      </c>
      <c r="I5972" s="646"/>
      <c r="K5972" s="57"/>
      <c r="L5972" s="57"/>
      <c r="M5972" s="638"/>
      <c r="N5972" s="638"/>
      <c r="O5972" s="57"/>
    </row>
    <row r="5973" spans="1:15">
      <c r="A5973" s="57"/>
      <c r="B5973" s="653">
        <v>48977</v>
      </c>
      <c r="C5973" s="654">
        <f t="shared" si="91"/>
        <v>9697088809</v>
      </c>
      <c r="D5973" s="57"/>
      <c r="E5973" s="57"/>
      <c r="F5973" s="657">
        <v>158398697</v>
      </c>
      <c r="G5973" s="672">
        <v>822951746</v>
      </c>
      <c r="H5973" s="646">
        <v>44740</v>
      </c>
      <c r="I5973" s="646"/>
      <c r="K5973" s="57"/>
      <c r="L5973" s="57"/>
      <c r="M5973" s="638"/>
      <c r="N5973" s="638"/>
      <c r="O5973" s="57"/>
    </row>
    <row r="5974" spans="1:15">
      <c r="A5974" s="57"/>
      <c r="B5974" s="653">
        <v>48978</v>
      </c>
      <c r="C5974" s="654">
        <f t="shared" si="91"/>
        <v>10210931050</v>
      </c>
      <c r="D5974" s="57"/>
      <c r="E5974" s="57"/>
      <c r="F5974" s="657">
        <v>672240938</v>
      </c>
      <c r="G5974" s="672">
        <v>823199129</v>
      </c>
      <c r="H5974" s="646">
        <v>49329</v>
      </c>
      <c r="I5974" s="646"/>
      <c r="K5974" s="57"/>
      <c r="L5974" s="57"/>
      <c r="M5974" s="638"/>
      <c r="N5974" s="638"/>
      <c r="O5974" s="57"/>
    </row>
    <row r="5975" spans="1:15">
      <c r="A5975" s="57"/>
      <c r="B5975" s="653">
        <v>48979</v>
      </c>
      <c r="C5975" s="654">
        <f t="shared" si="91"/>
        <v>9835481585</v>
      </c>
      <c r="D5975" s="57"/>
      <c r="E5975" s="57"/>
      <c r="F5975" s="657">
        <v>296791473</v>
      </c>
      <c r="G5975" s="672">
        <v>823368354</v>
      </c>
      <c r="H5975" s="646">
        <v>45128</v>
      </c>
      <c r="I5975" s="646"/>
      <c r="K5975" s="57"/>
      <c r="L5975" s="57"/>
      <c r="M5975" s="638"/>
      <c r="N5975" s="638"/>
      <c r="O5975" s="57"/>
    </row>
    <row r="5976" spans="1:15">
      <c r="A5976" s="57"/>
      <c r="B5976" s="653">
        <v>48980</v>
      </c>
      <c r="C5976" s="654">
        <f t="shared" si="91"/>
        <v>9780857700</v>
      </c>
      <c r="D5976" s="57"/>
      <c r="E5976" s="57"/>
      <c r="F5976" s="657">
        <v>242167588</v>
      </c>
      <c r="G5976" s="672">
        <v>823440384</v>
      </c>
      <c r="H5976" s="646">
        <v>43482</v>
      </c>
      <c r="I5976" s="646"/>
      <c r="K5976" s="57"/>
      <c r="L5976" s="57"/>
      <c r="M5976" s="638"/>
      <c r="N5976" s="638"/>
      <c r="O5976" s="57"/>
    </row>
    <row r="5977" spans="1:15">
      <c r="A5977" s="57"/>
      <c r="B5977" s="653">
        <v>48981</v>
      </c>
      <c r="C5977" s="654">
        <f t="shared" si="91"/>
        <v>9881106170</v>
      </c>
      <c r="D5977" s="57"/>
      <c r="E5977" s="57"/>
      <c r="F5977" s="657">
        <v>342416058</v>
      </c>
      <c r="G5977" s="672">
        <v>823717141</v>
      </c>
      <c r="H5977" s="646">
        <v>43099</v>
      </c>
      <c r="I5977" s="646"/>
      <c r="K5977" s="57"/>
      <c r="L5977" s="57"/>
      <c r="M5977" s="638"/>
      <c r="N5977" s="638"/>
      <c r="O5977" s="57"/>
    </row>
    <row r="5978" spans="1:15">
      <c r="A5978" s="57"/>
      <c r="B5978" s="653">
        <v>48982</v>
      </c>
      <c r="C5978" s="654">
        <f t="shared" si="91"/>
        <v>10329288932</v>
      </c>
      <c r="D5978" s="57"/>
      <c r="E5978" s="57"/>
      <c r="F5978" s="657">
        <v>790598820</v>
      </c>
      <c r="G5978" s="672">
        <v>823766534</v>
      </c>
      <c r="H5978" s="646">
        <v>43173</v>
      </c>
      <c r="I5978" s="646"/>
      <c r="K5978" s="57"/>
      <c r="L5978" s="57"/>
      <c r="M5978" s="638"/>
      <c r="N5978" s="638"/>
      <c r="O5978" s="57"/>
    </row>
    <row r="5979" spans="1:15">
      <c r="A5979" s="57"/>
      <c r="B5979" s="653">
        <v>48983</v>
      </c>
      <c r="C5979" s="654">
        <f t="shared" si="91"/>
        <v>10096092888</v>
      </c>
      <c r="D5979" s="57"/>
      <c r="E5979" s="57"/>
      <c r="F5979" s="657">
        <v>557402776</v>
      </c>
      <c r="G5979" s="672">
        <v>824067889</v>
      </c>
      <c r="H5979" s="646">
        <v>43818</v>
      </c>
      <c r="I5979" s="646"/>
      <c r="K5979" s="57"/>
      <c r="L5979" s="57"/>
      <c r="M5979" s="638"/>
      <c r="N5979" s="638"/>
      <c r="O5979" s="57"/>
    </row>
    <row r="5980" spans="1:15">
      <c r="A5980" s="57"/>
      <c r="B5980" s="653">
        <v>48984</v>
      </c>
      <c r="C5980" s="654">
        <f t="shared" si="91"/>
        <v>10441985407</v>
      </c>
      <c r="D5980" s="57"/>
      <c r="E5980" s="57"/>
      <c r="F5980" s="657">
        <v>903295295</v>
      </c>
      <c r="G5980" s="672">
        <v>824101903</v>
      </c>
      <c r="H5980" s="646">
        <v>48179</v>
      </c>
      <c r="I5980" s="646"/>
      <c r="K5980" s="57"/>
      <c r="L5980" s="57"/>
      <c r="M5980" s="638"/>
      <c r="N5980" s="638"/>
      <c r="O5980" s="57"/>
    </row>
    <row r="5981" spans="1:15">
      <c r="A5981" s="57"/>
      <c r="B5981" s="653">
        <v>48985</v>
      </c>
      <c r="C5981" s="654">
        <f t="shared" si="91"/>
        <v>10523578532</v>
      </c>
      <c r="D5981" s="57"/>
      <c r="E5981" s="57"/>
      <c r="F5981" s="657">
        <v>984888420</v>
      </c>
      <c r="G5981" s="672">
        <v>824263636</v>
      </c>
      <c r="H5981" s="646">
        <v>44544</v>
      </c>
      <c r="I5981" s="646"/>
      <c r="K5981" s="57"/>
      <c r="L5981" s="57"/>
      <c r="M5981" s="638"/>
      <c r="N5981" s="638"/>
      <c r="O5981" s="57"/>
    </row>
    <row r="5982" spans="1:15">
      <c r="A5982" s="57"/>
      <c r="B5982" s="653">
        <v>48986</v>
      </c>
      <c r="C5982" s="654">
        <f t="shared" si="91"/>
        <v>9817971512</v>
      </c>
      <c r="D5982" s="57"/>
      <c r="E5982" s="57"/>
      <c r="F5982" s="657">
        <v>279281400</v>
      </c>
      <c r="G5982" s="672">
        <v>824424586</v>
      </c>
      <c r="H5982" s="646">
        <v>43326</v>
      </c>
      <c r="I5982" s="646"/>
      <c r="K5982" s="57"/>
      <c r="L5982" s="57"/>
      <c r="M5982" s="638"/>
      <c r="N5982" s="638"/>
      <c r="O5982" s="57"/>
    </row>
    <row r="5983" spans="1:15">
      <c r="A5983" s="57"/>
      <c r="B5983" s="653">
        <v>48987</v>
      </c>
      <c r="C5983" s="654">
        <f t="shared" si="91"/>
        <v>10038498650</v>
      </c>
      <c r="D5983" s="57"/>
      <c r="E5983" s="57"/>
      <c r="F5983" s="657">
        <v>499808538</v>
      </c>
      <c r="G5983" s="672">
        <v>824697762</v>
      </c>
      <c r="H5983" s="646">
        <v>49864</v>
      </c>
      <c r="I5983" s="646"/>
      <c r="K5983" s="57"/>
      <c r="L5983" s="57"/>
      <c r="M5983" s="638"/>
      <c r="N5983" s="638"/>
      <c r="O5983" s="57"/>
    </row>
    <row r="5984" spans="1:15">
      <c r="A5984" s="57"/>
      <c r="B5984" s="653">
        <v>48988</v>
      </c>
      <c r="C5984" s="654">
        <f t="shared" ref="C5984:C6047" si="92">F5984+(F$88*28679+98765)+(G$88*6587+87654)+(E$88*9537+76543)+(J$88*5713+4528)</f>
        <v>10208090585</v>
      </c>
      <c r="D5984" s="57"/>
      <c r="E5984" s="57"/>
      <c r="F5984" s="657">
        <v>669400473</v>
      </c>
      <c r="G5984" s="672">
        <v>824702110</v>
      </c>
      <c r="H5984" s="646">
        <v>45510</v>
      </c>
      <c r="I5984" s="646"/>
      <c r="K5984" s="57"/>
      <c r="L5984" s="57"/>
      <c r="M5984" s="638"/>
      <c r="N5984" s="638"/>
      <c r="O5984" s="57"/>
    </row>
    <row r="5985" spans="1:15">
      <c r="A5985" s="57"/>
      <c r="B5985" s="653">
        <v>48989</v>
      </c>
      <c r="C5985" s="654">
        <f t="shared" si="92"/>
        <v>10143418972</v>
      </c>
      <c r="D5985" s="57"/>
      <c r="E5985" s="57"/>
      <c r="F5985" s="657">
        <v>604728860</v>
      </c>
      <c r="G5985" s="672">
        <v>824816379</v>
      </c>
      <c r="H5985" s="646">
        <v>48024</v>
      </c>
      <c r="I5985" s="646"/>
      <c r="K5985" s="57"/>
      <c r="L5985" s="57"/>
      <c r="M5985" s="638"/>
      <c r="N5985" s="638"/>
      <c r="O5985" s="57"/>
    </row>
    <row r="5986" spans="1:15">
      <c r="A5986" s="57"/>
      <c r="B5986" s="653">
        <v>48990</v>
      </c>
      <c r="C5986" s="654">
        <f t="shared" si="92"/>
        <v>10333177926</v>
      </c>
      <c r="D5986" s="57"/>
      <c r="E5986" s="57"/>
      <c r="F5986" s="657">
        <v>794487814</v>
      </c>
      <c r="G5986" s="672">
        <v>824837331</v>
      </c>
      <c r="H5986" s="646">
        <v>49098</v>
      </c>
      <c r="I5986" s="646"/>
      <c r="K5986" s="57"/>
      <c r="L5986" s="57"/>
      <c r="M5986" s="638"/>
      <c r="N5986" s="638"/>
      <c r="O5986" s="57"/>
    </row>
    <row r="5987" spans="1:15">
      <c r="A5987" s="57"/>
      <c r="B5987" s="653">
        <v>48991</v>
      </c>
      <c r="C5987" s="654">
        <f t="shared" si="92"/>
        <v>9708224640</v>
      </c>
      <c r="D5987" s="57"/>
      <c r="E5987" s="57"/>
      <c r="F5987" s="657">
        <v>169534528</v>
      </c>
      <c r="G5987" s="672">
        <v>824938474</v>
      </c>
      <c r="H5987" s="646">
        <v>47372</v>
      </c>
      <c r="I5987" s="646"/>
      <c r="K5987" s="57"/>
      <c r="L5987" s="57"/>
      <c r="M5987" s="638"/>
      <c r="N5987" s="638"/>
      <c r="O5987" s="57"/>
    </row>
    <row r="5988" spans="1:15">
      <c r="A5988" s="57"/>
      <c r="B5988" s="653">
        <v>48992</v>
      </c>
      <c r="C5988" s="654">
        <f t="shared" si="92"/>
        <v>10141932090</v>
      </c>
      <c r="D5988" s="57"/>
      <c r="E5988" s="57"/>
      <c r="F5988" s="657">
        <v>603241978</v>
      </c>
      <c r="G5988" s="672">
        <v>824945541</v>
      </c>
      <c r="H5988" s="646">
        <v>48711</v>
      </c>
      <c r="I5988" s="646"/>
      <c r="K5988" s="57"/>
      <c r="L5988" s="57"/>
      <c r="M5988" s="638"/>
      <c r="N5988" s="638"/>
      <c r="O5988" s="57"/>
    </row>
    <row r="5989" spans="1:15">
      <c r="A5989" s="57"/>
      <c r="B5989" s="653">
        <v>48993</v>
      </c>
      <c r="C5989" s="654">
        <f t="shared" si="92"/>
        <v>10355494555</v>
      </c>
      <c r="D5989" s="57"/>
      <c r="E5989" s="57"/>
      <c r="F5989" s="657">
        <v>816804443</v>
      </c>
      <c r="G5989" s="672">
        <v>825103432</v>
      </c>
      <c r="H5989" s="646">
        <v>43581</v>
      </c>
      <c r="I5989" s="646"/>
      <c r="K5989" s="57"/>
      <c r="L5989" s="57"/>
      <c r="M5989" s="638"/>
      <c r="N5989" s="638"/>
      <c r="O5989" s="57"/>
    </row>
    <row r="5990" spans="1:15">
      <c r="A5990" s="57"/>
      <c r="B5990" s="653">
        <v>48994</v>
      </c>
      <c r="C5990" s="654">
        <f t="shared" si="92"/>
        <v>10088803498</v>
      </c>
      <c r="D5990" s="57"/>
      <c r="E5990" s="57"/>
      <c r="F5990" s="657">
        <v>550113386</v>
      </c>
      <c r="G5990" s="672">
        <v>825253555</v>
      </c>
      <c r="H5990" s="646">
        <v>49147</v>
      </c>
      <c r="I5990" s="646"/>
      <c r="K5990" s="57"/>
      <c r="L5990" s="57"/>
      <c r="M5990" s="638"/>
      <c r="N5990" s="638"/>
      <c r="O5990" s="57"/>
    </row>
    <row r="5991" spans="1:15">
      <c r="A5991" s="57"/>
      <c r="B5991" s="653">
        <v>48995</v>
      </c>
      <c r="C5991" s="654">
        <f t="shared" si="92"/>
        <v>10063173036</v>
      </c>
      <c r="D5991" s="57"/>
      <c r="E5991" s="57"/>
      <c r="F5991" s="657">
        <v>524482924</v>
      </c>
      <c r="G5991" s="672">
        <v>825376549</v>
      </c>
      <c r="H5991" s="646">
        <v>47462</v>
      </c>
      <c r="I5991" s="646"/>
      <c r="K5991" s="57"/>
      <c r="L5991" s="57"/>
      <c r="M5991" s="638"/>
      <c r="N5991" s="638"/>
      <c r="O5991" s="57"/>
    </row>
    <row r="5992" spans="1:15">
      <c r="A5992" s="57"/>
      <c r="B5992" s="653">
        <v>48996</v>
      </c>
      <c r="C5992" s="654">
        <f t="shared" si="92"/>
        <v>10175048275</v>
      </c>
      <c r="D5992" s="57"/>
      <c r="E5992" s="57"/>
      <c r="F5992" s="657">
        <v>636358163</v>
      </c>
      <c r="G5992" s="672">
        <v>825567011</v>
      </c>
      <c r="H5992" s="646">
        <v>47364</v>
      </c>
      <c r="I5992" s="646"/>
      <c r="K5992" s="57"/>
      <c r="L5992" s="57"/>
      <c r="M5992" s="638"/>
      <c r="N5992" s="638"/>
      <c r="O5992" s="57"/>
    </row>
    <row r="5993" spans="1:15">
      <c r="A5993" s="57"/>
      <c r="B5993" s="653">
        <v>48997</v>
      </c>
      <c r="C5993" s="654">
        <f t="shared" si="92"/>
        <v>10018109233</v>
      </c>
      <c r="D5993" s="57"/>
      <c r="E5993" s="57"/>
      <c r="F5993" s="657">
        <v>479419121</v>
      </c>
      <c r="G5993" s="672">
        <v>825594997</v>
      </c>
      <c r="H5993" s="646">
        <v>50211</v>
      </c>
      <c r="I5993" s="646"/>
      <c r="K5993" s="57"/>
      <c r="L5993" s="57"/>
      <c r="M5993" s="638"/>
      <c r="N5993" s="638"/>
      <c r="O5993" s="57"/>
    </row>
    <row r="5994" spans="1:15">
      <c r="A5994" s="57"/>
      <c r="B5994" s="653">
        <v>48998</v>
      </c>
      <c r="C5994" s="654">
        <f t="shared" si="92"/>
        <v>10217187900</v>
      </c>
      <c r="D5994" s="57"/>
      <c r="E5994" s="57"/>
      <c r="F5994" s="657">
        <v>678497788</v>
      </c>
      <c r="G5994" s="672">
        <v>825720842</v>
      </c>
      <c r="H5994" s="646">
        <v>49991</v>
      </c>
      <c r="I5994" s="646"/>
      <c r="K5994" s="57"/>
      <c r="L5994" s="57"/>
      <c r="M5994" s="638"/>
      <c r="N5994" s="638"/>
      <c r="O5994" s="57"/>
    </row>
    <row r="5995" spans="1:15">
      <c r="A5995" s="57"/>
      <c r="B5995" s="653">
        <v>48999</v>
      </c>
      <c r="C5995" s="654">
        <f t="shared" si="92"/>
        <v>9883664534</v>
      </c>
      <c r="D5995" s="57"/>
      <c r="E5995" s="57"/>
      <c r="F5995" s="657">
        <v>344974422</v>
      </c>
      <c r="G5995" s="672">
        <v>825733242</v>
      </c>
      <c r="H5995" s="646">
        <v>45667</v>
      </c>
      <c r="I5995" s="646"/>
      <c r="K5995" s="57"/>
      <c r="L5995" s="57"/>
      <c r="M5995" s="638"/>
      <c r="N5995" s="638"/>
      <c r="O5995" s="57"/>
    </row>
    <row r="5996" spans="1:15">
      <c r="A5996" s="57"/>
      <c r="B5996" s="653">
        <v>49000</v>
      </c>
      <c r="C5996" s="654">
        <f t="shared" si="92"/>
        <v>9854591152</v>
      </c>
      <c r="D5996" s="57"/>
      <c r="E5996" s="57"/>
      <c r="F5996" s="657">
        <v>315901040</v>
      </c>
      <c r="G5996" s="672">
        <v>825770552</v>
      </c>
      <c r="H5996" s="646">
        <v>49288</v>
      </c>
      <c r="I5996" s="646"/>
      <c r="K5996" s="57"/>
      <c r="L5996" s="57"/>
      <c r="M5996" s="638"/>
      <c r="N5996" s="638"/>
      <c r="O5996" s="57"/>
    </row>
    <row r="5997" spans="1:15">
      <c r="A5997" s="57"/>
      <c r="B5997" s="653">
        <v>49001</v>
      </c>
      <c r="C5997" s="654">
        <f t="shared" si="92"/>
        <v>9758474444</v>
      </c>
      <c r="D5997" s="57"/>
      <c r="E5997" s="57"/>
      <c r="F5997" s="657">
        <v>219784332</v>
      </c>
      <c r="G5997" s="672">
        <v>825801899</v>
      </c>
      <c r="H5997" s="646">
        <v>43927</v>
      </c>
      <c r="I5997" s="646"/>
      <c r="K5997" s="57"/>
      <c r="L5997" s="57"/>
      <c r="M5997" s="638"/>
      <c r="N5997" s="638"/>
      <c r="O5997" s="57"/>
    </row>
    <row r="5998" spans="1:15">
      <c r="A5998" s="57"/>
      <c r="B5998" s="653">
        <v>49002</v>
      </c>
      <c r="C5998" s="654">
        <f t="shared" si="92"/>
        <v>10019374859</v>
      </c>
      <c r="D5998" s="57"/>
      <c r="E5998" s="57"/>
      <c r="F5998" s="657">
        <v>480684747</v>
      </c>
      <c r="G5998" s="672">
        <v>825884584</v>
      </c>
      <c r="H5998" s="646">
        <v>49374</v>
      </c>
      <c r="I5998" s="646"/>
      <c r="K5998" s="57"/>
      <c r="L5998" s="57"/>
      <c r="M5998" s="638"/>
      <c r="N5998" s="638"/>
      <c r="O5998" s="57"/>
    </row>
    <row r="5999" spans="1:15">
      <c r="A5999" s="57"/>
      <c r="B5999" s="653">
        <v>49003</v>
      </c>
      <c r="C5999" s="654">
        <f t="shared" si="92"/>
        <v>9676331211</v>
      </c>
      <c r="D5999" s="57"/>
      <c r="E5999" s="57"/>
      <c r="F5999" s="657">
        <v>137641099</v>
      </c>
      <c r="G5999" s="672">
        <v>825924971</v>
      </c>
      <c r="H5999" s="646">
        <v>44168</v>
      </c>
      <c r="I5999" s="646"/>
      <c r="K5999" s="57"/>
      <c r="L5999" s="57"/>
      <c r="M5999" s="638"/>
      <c r="N5999" s="638"/>
      <c r="O5999" s="57"/>
    </row>
    <row r="6000" spans="1:15">
      <c r="A6000" s="57"/>
      <c r="B6000" s="653">
        <v>49004</v>
      </c>
      <c r="C6000" s="654">
        <f t="shared" si="92"/>
        <v>9935431037</v>
      </c>
      <c r="D6000" s="57"/>
      <c r="E6000" s="57"/>
      <c r="F6000" s="657">
        <v>396740925</v>
      </c>
      <c r="G6000" s="672">
        <v>825953376</v>
      </c>
      <c r="H6000" s="646">
        <v>49899</v>
      </c>
      <c r="I6000" s="646"/>
      <c r="K6000" s="57"/>
      <c r="L6000" s="57"/>
      <c r="M6000" s="638"/>
      <c r="N6000" s="638"/>
      <c r="O6000" s="57"/>
    </row>
    <row r="6001" spans="1:15">
      <c r="A6001" s="57"/>
      <c r="B6001" s="653">
        <v>49005</v>
      </c>
      <c r="C6001" s="654">
        <f t="shared" si="92"/>
        <v>10308955372</v>
      </c>
      <c r="D6001" s="57"/>
      <c r="E6001" s="57"/>
      <c r="F6001" s="657">
        <v>770265260</v>
      </c>
      <c r="G6001" s="672">
        <v>826202088</v>
      </c>
      <c r="H6001" s="646">
        <v>47172</v>
      </c>
      <c r="I6001" s="646"/>
      <c r="K6001" s="57"/>
      <c r="L6001" s="57"/>
      <c r="M6001" s="638"/>
      <c r="N6001" s="638"/>
      <c r="O6001" s="57"/>
    </row>
    <row r="6002" spans="1:15">
      <c r="A6002" s="57"/>
      <c r="B6002" s="653">
        <v>49006</v>
      </c>
      <c r="C6002" s="654">
        <f t="shared" si="92"/>
        <v>9753099812</v>
      </c>
      <c r="D6002" s="57"/>
      <c r="E6002" s="57"/>
      <c r="F6002" s="657">
        <v>214409700</v>
      </c>
      <c r="G6002" s="672">
        <v>826245342</v>
      </c>
      <c r="H6002" s="646">
        <v>45945</v>
      </c>
      <c r="I6002" s="646"/>
      <c r="K6002" s="57"/>
      <c r="L6002" s="57"/>
      <c r="M6002" s="638"/>
      <c r="N6002" s="638"/>
      <c r="O6002" s="57"/>
    </row>
    <row r="6003" spans="1:15">
      <c r="A6003" s="57"/>
      <c r="B6003" s="653">
        <v>49007</v>
      </c>
      <c r="C6003" s="654">
        <f t="shared" si="92"/>
        <v>10317924529</v>
      </c>
      <c r="D6003" s="57"/>
      <c r="E6003" s="57"/>
      <c r="F6003" s="657">
        <v>779234417</v>
      </c>
      <c r="G6003" s="672">
        <v>826550953</v>
      </c>
      <c r="H6003" s="646">
        <v>50006</v>
      </c>
      <c r="I6003" s="646"/>
      <c r="K6003" s="57"/>
      <c r="L6003" s="57"/>
      <c r="M6003" s="638"/>
      <c r="N6003" s="638"/>
      <c r="O6003" s="57"/>
    </row>
    <row r="6004" spans="1:15">
      <c r="A6004" s="57"/>
      <c r="B6004" s="653">
        <v>49008</v>
      </c>
      <c r="C6004" s="654">
        <f t="shared" si="92"/>
        <v>9691036704</v>
      </c>
      <c r="D6004" s="57"/>
      <c r="E6004" s="57"/>
      <c r="F6004" s="657">
        <v>152346592</v>
      </c>
      <c r="G6004" s="672">
        <v>826623324</v>
      </c>
      <c r="H6004" s="646">
        <v>49277</v>
      </c>
      <c r="I6004" s="646"/>
      <c r="K6004" s="57"/>
      <c r="L6004" s="57"/>
      <c r="M6004" s="638"/>
      <c r="N6004" s="638"/>
      <c r="O6004" s="57"/>
    </row>
    <row r="6005" spans="1:15">
      <c r="A6005" s="57"/>
      <c r="B6005" s="653">
        <v>49009</v>
      </c>
      <c r="C6005" s="654">
        <f t="shared" si="92"/>
        <v>9704909765</v>
      </c>
      <c r="D6005" s="57"/>
      <c r="E6005" s="57"/>
      <c r="F6005" s="657">
        <v>166219653</v>
      </c>
      <c r="G6005" s="672">
        <v>826727886</v>
      </c>
      <c r="H6005" s="646">
        <v>48540</v>
      </c>
      <c r="I6005" s="646"/>
      <c r="K6005" s="57"/>
      <c r="L6005" s="57"/>
      <c r="M6005" s="638"/>
      <c r="N6005" s="638"/>
      <c r="O6005" s="57"/>
    </row>
    <row r="6006" spans="1:15">
      <c r="A6006" s="57"/>
      <c r="B6006" s="653">
        <v>49010</v>
      </c>
      <c r="C6006" s="654">
        <f t="shared" si="92"/>
        <v>10200229131</v>
      </c>
      <c r="D6006" s="57"/>
      <c r="E6006" s="57"/>
      <c r="F6006" s="657">
        <v>661539019</v>
      </c>
      <c r="G6006" s="672">
        <v>826730622</v>
      </c>
      <c r="H6006" s="646">
        <v>46296</v>
      </c>
      <c r="I6006" s="646"/>
      <c r="K6006" s="57"/>
      <c r="L6006" s="57"/>
      <c r="M6006" s="638"/>
      <c r="N6006" s="638"/>
      <c r="O6006" s="57"/>
    </row>
    <row r="6007" spans="1:15">
      <c r="A6007" s="57"/>
      <c r="B6007" s="653">
        <v>49011</v>
      </c>
      <c r="C6007" s="654">
        <f t="shared" si="92"/>
        <v>10464129234</v>
      </c>
      <c r="D6007" s="57"/>
      <c r="E6007" s="57"/>
      <c r="F6007" s="657">
        <v>925439122</v>
      </c>
      <c r="G6007" s="672">
        <v>827011558</v>
      </c>
      <c r="H6007" s="646">
        <v>47189</v>
      </c>
      <c r="I6007" s="646"/>
      <c r="K6007" s="57"/>
      <c r="L6007" s="57"/>
      <c r="M6007" s="638"/>
      <c r="N6007" s="638"/>
      <c r="O6007" s="57"/>
    </row>
    <row r="6008" spans="1:15">
      <c r="A6008" s="57"/>
      <c r="B6008" s="653">
        <v>49012</v>
      </c>
      <c r="C6008" s="654">
        <f t="shared" si="92"/>
        <v>10273317358</v>
      </c>
      <c r="D6008" s="57"/>
      <c r="E6008" s="57"/>
      <c r="F6008" s="657">
        <v>734627246</v>
      </c>
      <c r="G6008" s="672">
        <v>827019766</v>
      </c>
      <c r="H6008" s="646">
        <v>44943</v>
      </c>
      <c r="I6008" s="646"/>
      <c r="K6008" s="57"/>
      <c r="L6008" s="57"/>
      <c r="M6008" s="638"/>
      <c r="N6008" s="638"/>
      <c r="O6008" s="57"/>
    </row>
    <row r="6009" spans="1:15">
      <c r="A6009" s="57"/>
      <c r="B6009" s="653">
        <v>49013</v>
      </c>
      <c r="C6009" s="654">
        <f t="shared" si="92"/>
        <v>10118928047</v>
      </c>
      <c r="D6009" s="57"/>
      <c r="E6009" s="57"/>
      <c r="F6009" s="657">
        <v>580237935</v>
      </c>
      <c r="G6009" s="672">
        <v>827066451</v>
      </c>
      <c r="H6009" s="646">
        <v>47831</v>
      </c>
      <c r="I6009" s="646"/>
      <c r="K6009" s="57"/>
      <c r="L6009" s="57"/>
      <c r="M6009" s="638"/>
      <c r="N6009" s="638"/>
      <c r="O6009" s="57"/>
    </row>
    <row r="6010" spans="1:15">
      <c r="A6010" s="57"/>
      <c r="B6010" s="653">
        <v>49014</v>
      </c>
      <c r="C6010" s="654">
        <f t="shared" si="92"/>
        <v>10355795201</v>
      </c>
      <c r="D6010" s="57"/>
      <c r="E6010" s="57"/>
      <c r="F6010" s="657">
        <v>817105089</v>
      </c>
      <c r="G6010" s="672">
        <v>827311400</v>
      </c>
      <c r="H6010" s="646">
        <v>46554</v>
      </c>
      <c r="I6010" s="646"/>
      <c r="K6010" s="57"/>
      <c r="L6010" s="57"/>
      <c r="M6010" s="638"/>
      <c r="N6010" s="638"/>
      <c r="O6010" s="57"/>
    </row>
    <row r="6011" spans="1:15">
      <c r="A6011" s="57"/>
      <c r="B6011" s="653">
        <v>49015</v>
      </c>
      <c r="C6011" s="654">
        <f t="shared" si="92"/>
        <v>10210204784</v>
      </c>
      <c r="D6011" s="57"/>
      <c r="E6011" s="57"/>
      <c r="F6011" s="657">
        <v>671514672</v>
      </c>
      <c r="G6011" s="672">
        <v>827403335</v>
      </c>
      <c r="H6011" s="646">
        <v>46583</v>
      </c>
      <c r="I6011" s="646"/>
      <c r="K6011" s="57"/>
      <c r="L6011" s="57"/>
      <c r="M6011" s="638"/>
      <c r="N6011" s="638"/>
      <c r="O6011" s="57"/>
    </row>
    <row r="6012" spans="1:15">
      <c r="A6012" s="57"/>
      <c r="B6012" s="653">
        <v>49016</v>
      </c>
      <c r="C6012" s="654">
        <f t="shared" si="92"/>
        <v>9806390824</v>
      </c>
      <c r="D6012" s="57"/>
      <c r="E6012" s="57"/>
      <c r="F6012" s="657">
        <v>267700712</v>
      </c>
      <c r="G6012" s="672">
        <v>827405761</v>
      </c>
      <c r="H6012" s="646">
        <v>50318</v>
      </c>
      <c r="I6012" s="646"/>
      <c r="K6012" s="57"/>
      <c r="L6012" s="57"/>
      <c r="M6012" s="638"/>
      <c r="N6012" s="638"/>
      <c r="O6012" s="57"/>
    </row>
    <row r="6013" spans="1:15">
      <c r="A6013" s="57"/>
      <c r="B6013" s="653">
        <v>49017</v>
      </c>
      <c r="C6013" s="654">
        <f t="shared" si="92"/>
        <v>10408578357</v>
      </c>
      <c r="D6013" s="57"/>
      <c r="E6013" s="57"/>
      <c r="F6013" s="657">
        <v>869888245</v>
      </c>
      <c r="G6013" s="672">
        <v>827429602</v>
      </c>
      <c r="H6013" s="646">
        <v>46355</v>
      </c>
      <c r="I6013" s="646"/>
      <c r="K6013" s="57"/>
      <c r="L6013" s="57"/>
      <c r="M6013" s="638"/>
      <c r="N6013" s="638"/>
      <c r="O6013" s="57"/>
    </row>
    <row r="6014" spans="1:15">
      <c r="A6014" s="57"/>
      <c r="B6014" s="653">
        <v>49018</v>
      </c>
      <c r="C6014" s="654">
        <f t="shared" si="92"/>
        <v>10502556844</v>
      </c>
      <c r="D6014" s="57"/>
      <c r="E6014" s="57"/>
      <c r="F6014" s="657">
        <v>963866732</v>
      </c>
      <c r="G6014" s="672">
        <v>827616661</v>
      </c>
      <c r="H6014" s="646">
        <v>49353</v>
      </c>
      <c r="I6014" s="646"/>
      <c r="K6014" s="57"/>
      <c r="L6014" s="57"/>
      <c r="M6014" s="638"/>
      <c r="N6014" s="638"/>
      <c r="O6014" s="57"/>
    </row>
    <row r="6015" spans="1:15">
      <c r="A6015" s="57"/>
      <c r="B6015" s="653">
        <v>49019</v>
      </c>
      <c r="C6015" s="654">
        <f t="shared" si="92"/>
        <v>9955138022</v>
      </c>
      <c r="D6015" s="57"/>
      <c r="E6015" s="57"/>
      <c r="F6015" s="657">
        <v>416447910</v>
      </c>
      <c r="G6015" s="672">
        <v>827893590</v>
      </c>
      <c r="H6015" s="646">
        <v>48354</v>
      </c>
      <c r="I6015" s="646"/>
      <c r="K6015" s="57"/>
      <c r="L6015" s="57"/>
      <c r="M6015" s="638"/>
      <c r="N6015" s="638"/>
      <c r="O6015" s="57"/>
    </row>
    <row r="6016" spans="1:15">
      <c r="A6016" s="57"/>
      <c r="B6016" s="653">
        <v>49020</v>
      </c>
      <c r="C6016" s="654">
        <f t="shared" si="92"/>
        <v>9672103753</v>
      </c>
      <c r="D6016" s="57"/>
      <c r="E6016" s="57"/>
      <c r="F6016" s="657">
        <v>133413641</v>
      </c>
      <c r="G6016" s="672">
        <v>827910308</v>
      </c>
      <c r="H6016" s="646">
        <v>45086</v>
      </c>
      <c r="I6016" s="646"/>
      <c r="K6016" s="57"/>
      <c r="L6016" s="57"/>
      <c r="M6016" s="638"/>
      <c r="N6016" s="638"/>
      <c r="O6016" s="57"/>
    </row>
    <row r="6017" spans="1:15">
      <c r="A6017" s="57"/>
      <c r="B6017" s="653">
        <v>49021</v>
      </c>
      <c r="C6017" s="654">
        <f t="shared" si="92"/>
        <v>10297707287</v>
      </c>
      <c r="D6017" s="57"/>
      <c r="E6017" s="57"/>
      <c r="F6017" s="657">
        <v>759017175</v>
      </c>
      <c r="G6017" s="672">
        <v>827923512</v>
      </c>
      <c r="H6017" s="646">
        <v>49529</v>
      </c>
      <c r="I6017" s="646"/>
      <c r="K6017" s="57"/>
      <c r="L6017" s="57"/>
      <c r="M6017" s="638"/>
      <c r="N6017" s="638"/>
      <c r="O6017" s="57"/>
    </row>
    <row r="6018" spans="1:15">
      <c r="A6018" s="57"/>
      <c r="B6018" s="653">
        <v>49022</v>
      </c>
      <c r="C6018" s="654">
        <f t="shared" si="92"/>
        <v>10433415557</v>
      </c>
      <c r="D6018" s="57"/>
      <c r="E6018" s="57"/>
      <c r="F6018" s="657">
        <v>894725445</v>
      </c>
      <c r="G6018" s="672">
        <v>827940273</v>
      </c>
      <c r="H6018" s="646">
        <v>48728</v>
      </c>
      <c r="I6018" s="646"/>
      <c r="K6018" s="57"/>
      <c r="L6018" s="57"/>
      <c r="M6018" s="638"/>
      <c r="N6018" s="638"/>
      <c r="O6018" s="57"/>
    </row>
    <row r="6019" spans="1:15">
      <c r="A6019" s="57"/>
      <c r="B6019" s="653">
        <v>49023</v>
      </c>
      <c r="C6019" s="654">
        <f t="shared" si="92"/>
        <v>10339750283</v>
      </c>
      <c r="D6019" s="57"/>
      <c r="E6019" s="57"/>
      <c r="F6019" s="657">
        <v>801060171</v>
      </c>
      <c r="G6019" s="672">
        <v>827946470</v>
      </c>
      <c r="H6019" s="646">
        <v>48760</v>
      </c>
      <c r="I6019" s="646"/>
      <c r="K6019" s="57"/>
      <c r="L6019" s="57"/>
      <c r="M6019" s="638"/>
      <c r="N6019" s="638"/>
      <c r="O6019" s="57"/>
    </row>
    <row r="6020" spans="1:15">
      <c r="A6020" s="57"/>
      <c r="B6020" s="653">
        <v>49024</v>
      </c>
      <c r="C6020" s="654">
        <f t="shared" si="92"/>
        <v>9987443966</v>
      </c>
      <c r="D6020" s="57"/>
      <c r="E6020" s="57"/>
      <c r="F6020" s="657">
        <v>448753854</v>
      </c>
      <c r="G6020" s="672">
        <v>827994817</v>
      </c>
      <c r="H6020" s="646">
        <v>48340</v>
      </c>
      <c r="I6020" s="646"/>
      <c r="K6020" s="57"/>
      <c r="L6020" s="57"/>
      <c r="M6020" s="638"/>
      <c r="N6020" s="638"/>
      <c r="O6020" s="57"/>
    </row>
    <row r="6021" spans="1:15">
      <c r="A6021" s="57"/>
      <c r="B6021" s="653">
        <v>49025</v>
      </c>
      <c r="C6021" s="654">
        <f t="shared" si="92"/>
        <v>9715237088</v>
      </c>
      <c r="D6021" s="57"/>
      <c r="E6021" s="57"/>
      <c r="F6021" s="657">
        <v>176546976</v>
      </c>
      <c r="G6021" s="672">
        <v>828044163</v>
      </c>
      <c r="H6021" s="646">
        <v>47261</v>
      </c>
      <c r="I6021" s="646"/>
      <c r="K6021" s="57"/>
      <c r="L6021" s="57"/>
      <c r="M6021" s="638"/>
      <c r="N6021" s="638"/>
      <c r="O6021" s="57"/>
    </row>
    <row r="6022" spans="1:15">
      <c r="A6022" s="57"/>
      <c r="B6022" s="653">
        <v>49026</v>
      </c>
      <c r="C6022" s="654">
        <f t="shared" si="92"/>
        <v>10496184023</v>
      </c>
      <c r="D6022" s="57"/>
      <c r="E6022" s="57"/>
      <c r="F6022" s="657">
        <v>957493911</v>
      </c>
      <c r="G6022" s="672">
        <v>828182392</v>
      </c>
      <c r="H6022" s="646">
        <v>46714</v>
      </c>
      <c r="I6022" s="646"/>
      <c r="K6022" s="57"/>
      <c r="L6022" s="57"/>
      <c r="M6022" s="638"/>
      <c r="N6022" s="638"/>
      <c r="O6022" s="57"/>
    </row>
    <row r="6023" spans="1:15">
      <c r="A6023" s="57"/>
      <c r="B6023" s="653">
        <v>49027</v>
      </c>
      <c r="C6023" s="654">
        <f t="shared" si="92"/>
        <v>9748656529</v>
      </c>
      <c r="D6023" s="57"/>
      <c r="E6023" s="57"/>
      <c r="F6023" s="657">
        <v>209966417</v>
      </c>
      <c r="G6023" s="672">
        <v>828206819</v>
      </c>
      <c r="H6023" s="646">
        <v>49459</v>
      </c>
      <c r="I6023" s="646"/>
      <c r="K6023" s="57"/>
      <c r="L6023" s="57"/>
      <c r="M6023" s="638"/>
      <c r="N6023" s="638"/>
      <c r="O6023" s="57"/>
    </row>
    <row r="6024" spans="1:15">
      <c r="A6024" s="57"/>
      <c r="B6024" s="653">
        <v>49028</v>
      </c>
      <c r="C6024" s="654">
        <f t="shared" si="92"/>
        <v>10480599132</v>
      </c>
      <c r="D6024" s="57"/>
      <c r="E6024" s="57"/>
      <c r="F6024" s="657">
        <v>941909020</v>
      </c>
      <c r="G6024" s="672">
        <v>828212014</v>
      </c>
      <c r="H6024" s="646">
        <v>49739</v>
      </c>
      <c r="I6024" s="646"/>
      <c r="K6024" s="57"/>
      <c r="L6024" s="57"/>
      <c r="M6024" s="638"/>
      <c r="N6024" s="638"/>
      <c r="O6024" s="57"/>
    </row>
    <row r="6025" spans="1:15">
      <c r="A6025" s="57"/>
      <c r="B6025" s="653">
        <v>49029</v>
      </c>
      <c r="C6025" s="654">
        <f t="shared" si="92"/>
        <v>10267446266</v>
      </c>
      <c r="D6025" s="57"/>
      <c r="E6025" s="57"/>
      <c r="F6025" s="657">
        <v>728756154</v>
      </c>
      <c r="G6025" s="672">
        <v>828212107</v>
      </c>
      <c r="H6025" s="646">
        <v>47517</v>
      </c>
      <c r="I6025" s="646"/>
      <c r="K6025" s="57"/>
      <c r="L6025" s="57"/>
      <c r="M6025" s="638"/>
      <c r="N6025" s="638"/>
      <c r="O6025" s="57"/>
    </row>
    <row r="6026" spans="1:15">
      <c r="A6026" s="57"/>
      <c r="B6026" s="653">
        <v>49030</v>
      </c>
      <c r="C6026" s="654">
        <f t="shared" si="92"/>
        <v>9937973543</v>
      </c>
      <c r="D6026" s="57"/>
      <c r="E6026" s="57"/>
      <c r="F6026" s="657">
        <v>399283431</v>
      </c>
      <c r="G6026" s="672">
        <v>828335896</v>
      </c>
      <c r="H6026" s="646">
        <v>46307</v>
      </c>
      <c r="I6026" s="646"/>
      <c r="K6026" s="57"/>
      <c r="L6026" s="57"/>
      <c r="M6026" s="638"/>
      <c r="N6026" s="638"/>
      <c r="O6026" s="57"/>
    </row>
    <row r="6027" spans="1:15">
      <c r="A6027" s="57"/>
      <c r="B6027" s="653">
        <v>49031</v>
      </c>
      <c r="C6027" s="654">
        <f t="shared" si="92"/>
        <v>9879229071</v>
      </c>
      <c r="D6027" s="57"/>
      <c r="E6027" s="57"/>
      <c r="F6027" s="657">
        <v>340538959</v>
      </c>
      <c r="G6027" s="672">
        <v>828372202</v>
      </c>
      <c r="H6027" s="646">
        <v>45639</v>
      </c>
      <c r="I6027" s="646"/>
      <c r="K6027" s="57"/>
      <c r="L6027" s="57"/>
      <c r="M6027" s="638"/>
      <c r="N6027" s="638"/>
      <c r="O6027" s="57"/>
    </row>
    <row r="6028" spans="1:15">
      <c r="A6028" s="57"/>
      <c r="B6028" s="653">
        <v>49032</v>
      </c>
      <c r="C6028" s="654">
        <f t="shared" si="92"/>
        <v>10164885479</v>
      </c>
      <c r="D6028" s="57"/>
      <c r="E6028" s="57"/>
      <c r="F6028" s="657">
        <v>626195367</v>
      </c>
      <c r="G6028" s="672">
        <v>828679252</v>
      </c>
      <c r="H6028" s="646">
        <v>45990</v>
      </c>
      <c r="I6028" s="646"/>
      <c r="K6028" s="57"/>
      <c r="L6028" s="57"/>
      <c r="M6028" s="638"/>
      <c r="N6028" s="638"/>
      <c r="O6028" s="57"/>
    </row>
    <row r="6029" spans="1:15">
      <c r="A6029" s="57"/>
      <c r="B6029" s="653">
        <v>49033</v>
      </c>
      <c r="C6029" s="654">
        <f t="shared" si="92"/>
        <v>9737967431</v>
      </c>
      <c r="D6029" s="57"/>
      <c r="E6029" s="57"/>
      <c r="F6029" s="657">
        <v>199277319</v>
      </c>
      <c r="G6029" s="672">
        <v>828701310</v>
      </c>
      <c r="H6029" s="646">
        <v>44180</v>
      </c>
      <c r="I6029" s="646"/>
      <c r="K6029" s="57"/>
      <c r="L6029" s="57"/>
      <c r="M6029" s="638"/>
      <c r="N6029" s="638"/>
      <c r="O6029" s="57"/>
    </row>
    <row r="6030" spans="1:15">
      <c r="A6030" s="57"/>
      <c r="B6030" s="653">
        <v>49034</v>
      </c>
      <c r="C6030" s="654">
        <f t="shared" si="92"/>
        <v>10444457070</v>
      </c>
      <c r="D6030" s="57"/>
      <c r="E6030" s="57"/>
      <c r="F6030" s="657">
        <v>905766958</v>
      </c>
      <c r="G6030" s="672">
        <v>828771706</v>
      </c>
      <c r="H6030" s="646">
        <v>44361</v>
      </c>
      <c r="I6030" s="646"/>
      <c r="K6030" s="57"/>
      <c r="L6030" s="57"/>
      <c r="M6030" s="638"/>
      <c r="N6030" s="638"/>
      <c r="O6030" s="57"/>
    </row>
    <row r="6031" spans="1:15">
      <c r="A6031" s="57"/>
      <c r="B6031" s="653">
        <v>49035</v>
      </c>
      <c r="C6031" s="654">
        <f t="shared" si="92"/>
        <v>9922734413</v>
      </c>
      <c r="D6031" s="57"/>
      <c r="E6031" s="57"/>
      <c r="F6031" s="657">
        <v>384044301</v>
      </c>
      <c r="G6031" s="672">
        <v>828907420</v>
      </c>
      <c r="H6031" s="646">
        <v>46977</v>
      </c>
      <c r="I6031" s="646"/>
      <c r="K6031" s="57"/>
      <c r="L6031" s="57"/>
      <c r="M6031" s="638"/>
      <c r="N6031" s="638"/>
      <c r="O6031" s="57"/>
    </row>
    <row r="6032" spans="1:15">
      <c r="A6032" s="57"/>
      <c r="B6032" s="653">
        <v>49036</v>
      </c>
      <c r="C6032" s="654">
        <f t="shared" si="92"/>
        <v>9951213200</v>
      </c>
      <c r="D6032" s="57"/>
      <c r="E6032" s="57"/>
      <c r="F6032" s="657">
        <v>412523088</v>
      </c>
      <c r="G6032" s="672">
        <v>828953769</v>
      </c>
      <c r="H6032" s="646">
        <v>47615</v>
      </c>
      <c r="I6032" s="646"/>
      <c r="K6032" s="57"/>
      <c r="L6032" s="57"/>
      <c r="M6032" s="638"/>
      <c r="N6032" s="638"/>
      <c r="O6032" s="57"/>
    </row>
    <row r="6033" spans="1:15">
      <c r="A6033" s="57"/>
      <c r="B6033" s="653">
        <v>49037</v>
      </c>
      <c r="C6033" s="654">
        <f t="shared" si="92"/>
        <v>9887915805</v>
      </c>
      <c r="D6033" s="57"/>
      <c r="E6033" s="57"/>
      <c r="F6033" s="657">
        <v>349225693</v>
      </c>
      <c r="G6033" s="672">
        <v>828972127</v>
      </c>
      <c r="H6033" s="646">
        <v>48342</v>
      </c>
      <c r="I6033" s="646"/>
      <c r="K6033" s="57"/>
      <c r="L6033" s="57"/>
      <c r="M6033" s="638"/>
      <c r="N6033" s="638"/>
      <c r="O6033" s="57"/>
    </row>
    <row r="6034" spans="1:15">
      <c r="A6034" s="57"/>
      <c r="B6034" s="653">
        <v>49038</v>
      </c>
      <c r="C6034" s="654">
        <f t="shared" si="92"/>
        <v>10144757452</v>
      </c>
      <c r="D6034" s="57"/>
      <c r="E6034" s="57"/>
      <c r="F6034" s="657">
        <v>606067340</v>
      </c>
      <c r="G6034" s="672">
        <v>829005495</v>
      </c>
      <c r="H6034" s="646">
        <v>47212</v>
      </c>
      <c r="I6034" s="646"/>
      <c r="K6034" s="57"/>
      <c r="L6034" s="57"/>
      <c r="M6034" s="638"/>
      <c r="N6034" s="638"/>
      <c r="O6034" s="57"/>
    </row>
    <row r="6035" spans="1:15">
      <c r="A6035" s="57"/>
      <c r="B6035" s="653">
        <v>49039</v>
      </c>
      <c r="C6035" s="654">
        <f t="shared" si="92"/>
        <v>10400303708</v>
      </c>
      <c r="D6035" s="57"/>
      <c r="E6035" s="57"/>
      <c r="F6035" s="657">
        <v>861613596</v>
      </c>
      <c r="G6035" s="672">
        <v>829021530</v>
      </c>
      <c r="H6035" s="646">
        <v>47319</v>
      </c>
      <c r="I6035" s="646"/>
      <c r="K6035" s="57"/>
      <c r="L6035" s="57"/>
      <c r="M6035" s="638"/>
      <c r="N6035" s="638"/>
      <c r="O6035" s="57"/>
    </row>
    <row r="6036" spans="1:15">
      <c r="A6036" s="57"/>
      <c r="B6036" s="653">
        <v>49040</v>
      </c>
      <c r="C6036" s="654">
        <f t="shared" si="92"/>
        <v>9876892786</v>
      </c>
      <c r="D6036" s="57"/>
      <c r="E6036" s="57"/>
      <c r="F6036" s="657">
        <v>338202674</v>
      </c>
      <c r="G6036" s="672">
        <v>829028507</v>
      </c>
      <c r="H6036" s="646">
        <v>48765</v>
      </c>
      <c r="I6036" s="646"/>
      <c r="K6036" s="57"/>
      <c r="L6036" s="57"/>
      <c r="M6036" s="638"/>
      <c r="N6036" s="638"/>
      <c r="O6036" s="57"/>
    </row>
    <row r="6037" spans="1:15">
      <c r="A6037" s="57"/>
      <c r="B6037" s="653">
        <v>49041</v>
      </c>
      <c r="C6037" s="654">
        <f t="shared" si="92"/>
        <v>9687643743</v>
      </c>
      <c r="D6037" s="57"/>
      <c r="E6037" s="57"/>
      <c r="F6037" s="657">
        <v>148953631</v>
      </c>
      <c r="G6037" s="672">
        <v>829070578</v>
      </c>
      <c r="H6037" s="646">
        <v>48772</v>
      </c>
      <c r="I6037" s="646"/>
      <c r="K6037" s="57"/>
      <c r="L6037" s="57"/>
      <c r="M6037" s="638"/>
      <c r="N6037" s="638"/>
      <c r="O6037" s="57"/>
    </row>
    <row r="6038" spans="1:15">
      <c r="A6038" s="57"/>
      <c r="B6038" s="653">
        <v>49042</v>
      </c>
      <c r="C6038" s="654">
        <f t="shared" si="92"/>
        <v>9862015549</v>
      </c>
      <c r="D6038" s="57"/>
      <c r="E6038" s="57"/>
      <c r="F6038" s="657">
        <v>323325437</v>
      </c>
      <c r="G6038" s="672">
        <v>829185379</v>
      </c>
      <c r="H6038" s="646">
        <v>48796</v>
      </c>
      <c r="I6038" s="646"/>
      <c r="K6038" s="57"/>
      <c r="L6038" s="57"/>
      <c r="M6038" s="638"/>
      <c r="N6038" s="638"/>
      <c r="O6038" s="57"/>
    </row>
    <row r="6039" spans="1:15">
      <c r="A6039" s="57"/>
      <c r="B6039" s="653">
        <v>49043</v>
      </c>
      <c r="C6039" s="654">
        <f t="shared" si="92"/>
        <v>10117006817</v>
      </c>
      <c r="D6039" s="57"/>
      <c r="E6039" s="57"/>
      <c r="F6039" s="657">
        <v>578316705</v>
      </c>
      <c r="G6039" s="672">
        <v>829189232</v>
      </c>
      <c r="H6039" s="646">
        <v>45123</v>
      </c>
      <c r="I6039" s="646"/>
      <c r="K6039" s="57"/>
      <c r="L6039" s="57"/>
      <c r="M6039" s="638"/>
      <c r="N6039" s="638"/>
      <c r="O6039" s="57"/>
    </row>
    <row r="6040" spans="1:15">
      <c r="A6040" s="57"/>
      <c r="B6040" s="653">
        <v>49044</v>
      </c>
      <c r="C6040" s="654">
        <f t="shared" si="92"/>
        <v>10324238859</v>
      </c>
      <c r="D6040" s="57"/>
      <c r="E6040" s="57"/>
      <c r="F6040" s="657">
        <v>785548747</v>
      </c>
      <c r="G6040" s="672">
        <v>829276876</v>
      </c>
      <c r="H6040" s="646">
        <v>44482</v>
      </c>
      <c r="I6040" s="646"/>
      <c r="K6040" s="57"/>
      <c r="L6040" s="57"/>
      <c r="M6040" s="638"/>
      <c r="N6040" s="638"/>
      <c r="O6040" s="57"/>
    </row>
    <row r="6041" spans="1:15">
      <c r="A6041" s="57"/>
      <c r="B6041" s="653">
        <v>49045</v>
      </c>
      <c r="C6041" s="654">
        <f t="shared" si="92"/>
        <v>9762703531</v>
      </c>
      <c r="D6041" s="57"/>
      <c r="E6041" s="57"/>
      <c r="F6041" s="657">
        <v>224013419</v>
      </c>
      <c r="G6041" s="672">
        <v>829883929</v>
      </c>
      <c r="H6041" s="646">
        <v>46381</v>
      </c>
      <c r="I6041" s="646"/>
      <c r="K6041" s="57"/>
      <c r="L6041" s="57"/>
      <c r="M6041" s="638"/>
      <c r="N6041" s="638"/>
      <c r="O6041" s="57"/>
    </row>
    <row r="6042" spans="1:15">
      <c r="A6042" s="57"/>
      <c r="B6042" s="653">
        <v>49046</v>
      </c>
      <c r="C6042" s="654">
        <f t="shared" si="92"/>
        <v>9874432248</v>
      </c>
      <c r="D6042" s="57"/>
      <c r="E6042" s="57"/>
      <c r="F6042" s="657">
        <v>335742136</v>
      </c>
      <c r="G6042" s="672">
        <v>830065687</v>
      </c>
      <c r="H6042" s="646">
        <v>45107</v>
      </c>
      <c r="I6042" s="646"/>
      <c r="K6042" s="57"/>
      <c r="L6042" s="57"/>
      <c r="M6042" s="638"/>
      <c r="N6042" s="638"/>
      <c r="O6042" s="57"/>
    </row>
    <row r="6043" spans="1:15">
      <c r="A6043" s="57"/>
      <c r="B6043" s="653">
        <v>49047</v>
      </c>
      <c r="C6043" s="654">
        <f t="shared" si="92"/>
        <v>10016030746</v>
      </c>
      <c r="D6043" s="57"/>
      <c r="E6043" s="57"/>
      <c r="F6043" s="657">
        <v>477340634</v>
      </c>
      <c r="G6043" s="672">
        <v>830219866</v>
      </c>
      <c r="H6043" s="646">
        <v>46225</v>
      </c>
      <c r="I6043" s="646"/>
      <c r="K6043" s="57"/>
      <c r="L6043" s="57"/>
      <c r="M6043" s="638"/>
      <c r="N6043" s="638"/>
      <c r="O6043" s="57"/>
    </row>
    <row r="6044" spans="1:15">
      <c r="A6044" s="57"/>
      <c r="B6044" s="653">
        <v>49048</v>
      </c>
      <c r="C6044" s="654">
        <f t="shared" si="92"/>
        <v>10101556315</v>
      </c>
      <c r="D6044" s="57"/>
      <c r="E6044" s="57"/>
      <c r="F6044" s="657">
        <v>562866203</v>
      </c>
      <c r="G6044" s="672">
        <v>830436063</v>
      </c>
      <c r="H6044" s="646">
        <v>48463</v>
      </c>
      <c r="I6044" s="646"/>
      <c r="K6044" s="57"/>
      <c r="L6044" s="57"/>
      <c r="M6044" s="638"/>
      <c r="N6044" s="638"/>
      <c r="O6044" s="57"/>
    </row>
    <row r="6045" spans="1:15">
      <c r="A6045" s="57"/>
      <c r="B6045" s="653">
        <v>49049</v>
      </c>
      <c r="C6045" s="654">
        <f t="shared" si="92"/>
        <v>10152289805</v>
      </c>
      <c r="D6045" s="57"/>
      <c r="E6045" s="57"/>
      <c r="F6045" s="657">
        <v>613599693</v>
      </c>
      <c r="G6045" s="672">
        <v>831014120</v>
      </c>
      <c r="H6045" s="646">
        <v>47603</v>
      </c>
      <c r="I6045" s="646"/>
      <c r="K6045" s="57"/>
      <c r="L6045" s="57"/>
      <c r="M6045" s="638"/>
      <c r="N6045" s="638"/>
      <c r="O6045" s="57"/>
    </row>
    <row r="6046" spans="1:15">
      <c r="A6046" s="57"/>
      <c r="B6046" s="653">
        <v>49050</v>
      </c>
      <c r="C6046" s="654">
        <f t="shared" si="92"/>
        <v>10467129183</v>
      </c>
      <c r="D6046" s="57"/>
      <c r="E6046" s="57"/>
      <c r="F6046" s="657">
        <v>928439071</v>
      </c>
      <c r="G6046" s="672">
        <v>831038428</v>
      </c>
      <c r="H6046" s="646">
        <v>48191</v>
      </c>
      <c r="I6046" s="646"/>
      <c r="K6046" s="57"/>
      <c r="L6046" s="57"/>
      <c r="M6046" s="638"/>
      <c r="N6046" s="638"/>
      <c r="O6046" s="57"/>
    </row>
    <row r="6047" spans="1:15">
      <c r="A6047" s="57"/>
      <c r="B6047" s="653">
        <v>49051</v>
      </c>
      <c r="C6047" s="654">
        <f t="shared" si="92"/>
        <v>10516635939</v>
      </c>
      <c r="D6047" s="57"/>
      <c r="E6047" s="57"/>
      <c r="F6047" s="657">
        <v>977945827</v>
      </c>
      <c r="G6047" s="672">
        <v>831071573</v>
      </c>
      <c r="H6047" s="646">
        <v>48827</v>
      </c>
      <c r="I6047" s="646"/>
      <c r="K6047" s="57"/>
      <c r="L6047" s="57"/>
      <c r="M6047" s="638"/>
      <c r="N6047" s="638"/>
      <c r="O6047" s="57"/>
    </row>
    <row r="6048" spans="1:15">
      <c r="A6048" s="57"/>
      <c r="B6048" s="653">
        <v>49052</v>
      </c>
      <c r="C6048" s="654">
        <f t="shared" ref="C6048:C6111" si="93">F6048+(F$88*28679+98765)+(G$88*6587+87654)+(E$88*9537+76543)+(J$88*5713+4528)</f>
        <v>10139910207</v>
      </c>
      <c r="D6048" s="57"/>
      <c r="E6048" s="57"/>
      <c r="F6048" s="657">
        <v>601220095</v>
      </c>
      <c r="G6048" s="672">
        <v>831245827</v>
      </c>
      <c r="H6048" s="646">
        <v>43023</v>
      </c>
      <c r="I6048" s="646"/>
      <c r="K6048" s="57"/>
      <c r="L6048" s="57"/>
      <c r="M6048" s="638"/>
      <c r="N6048" s="638"/>
      <c r="O6048" s="57"/>
    </row>
    <row r="6049" spans="1:15">
      <c r="A6049" s="57"/>
      <c r="B6049" s="653">
        <v>49053</v>
      </c>
      <c r="C6049" s="654">
        <f t="shared" si="93"/>
        <v>10194773535</v>
      </c>
      <c r="D6049" s="57"/>
      <c r="E6049" s="57"/>
      <c r="F6049" s="657">
        <v>656083423</v>
      </c>
      <c r="G6049" s="672">
        <v>831456252</v>
      </c>
      <c r="H6049" s="646">
        <v>47365</v>
      </c>
      <c r="I6049" s="646"/>
      <c r="K6049" s="57"/>
      <c r="L6049" s="57"/>
      <c r="M6049" s="638"/>
      <c r="N6049" s="638"/>
      <c r="O6049" s="57"/>
    </row>
    <row r="6050" spans="1:15">
      <c r="A6050" s="57"/>
      <c r="B6050" s="653">
        <v>49054</v>
      </c>
      <c r="C6050" s="654">
        <f t="shared" si="93"/>
        <v>9998430854</v>
      </c>
      <c r="D6050" s="57"/>
      <c r="E6050" s="57"/>
      <c r="F6050" s="657">
        <v>459740742</v>
      </c>
      <c r="G6050" s="672">
        <v>831597729</v>
      </c>
      <c r="H6050" s="646">
        <v>48370</v>
      </c>
      <c r="I6050" s="646"/>
      <c r="K6050" s="57"/>
      <c r="L6050" s="57"/>
      <c r="M6050" s="638"/>
      <c r="N6050" s="638"/>
      <c r="O6050" s="57"/>
    </row>
    <row r="6051" spans="1:15">
      <c r="A6051" s="57"/>
      <c r="B6051" s="653">
        <v>49055</v>
      </c>
      <c r="C6051" s="654">
        <f t="shared" si="93"/>
        <v>10206800888</v>
      </c>
      <c r="D6051" s="57"/>
      <c r="E6051" s="57"/>
      <c r="F6051" s="657">
        <v>668110776</v>
      </c>
      <c r="G6051" s="672">
        <v>831673930</v>
      </c>
      <c r="H6051" s="646">
        <v>49236</v>
      </c>
      <c r="I6051" s="646"/>
      <c r="K6051" s="57"/>
      <c r="L6051" s="57"/>
      <c r="M6051" s="638"/>
      <c r="N6051" s="638"/>
      <c r="O6051" s="57"/>
    </row>
    <row r="6052" spans="1:15">
      <c r="A6052" s="57"/>
      <c r="B6052" s="653">
        <v>49056</v>
      </c>
      <c r="C6052" s="654">
        <f t="shared" si="93"/>
        <v>10148570607</v>
      </c>
      <c r="D6052" s="57"/>
      <c r="E6052" s="57"/>
      <c r="F6052" s="657">
        <v>609880495</v>
      </c>
      <c r="G6052" s="672">
        <v>831720183</v>
      </c>
      <c r="H6052" s="646">
        <v>47769</v>
      </c>
      <c r="I6052" s="646"/>
      <c r="K6052" s="57"/>
      <c r="L6052" s="57"/>
      <c r="M6052" s="638"/>
      <c r="N6052" s="638"/>
      <c r="O6052" s="57"/>
    </row>
    <row r="6053" spans="1:15">
      <c r="A6053" s="57"/>
      <c r="B6053" s="653">
        <v>49057</v>
      </c>
      <c r="C6053" s="654">
        <f t="shared" si="93"/>
        <v>10200118700</v>
      </c>
      <c r="D6053" s="57"/>
      <c r="E6053" s="57"/>
      <c r="F6053" s="657">
        <v>661428588</v>
      </c>
      <c r="G6053" s="672">
        <v>831845936</v>
      </c>
      <c r="H6053" s="646">
        <v>44712</v>
      </c>
      <c r="I6053" s="646"/>
      <c r="K6053" s="57"/>
      <c r="L6053" s="57"/>
      <c r="M6053" s="638"/>
      <c r="N6053" s="638"/>
      <c r="O6053" s="57"/>
    </row>
    <row r="6054" spans="1:15">
      <c r="A6054" s="57"/>
      <c r="B6054" s="653">
        <v>49058</v>
      </c>
      <c r="C6054" s="654">
        <f t="shared" si="93"/>
        <v>10512493853</v>
      </c>
      <c r="D6054" s="57"/>
      <c r="E6054" s="57"/>
      <c r="F6054" s="657">
        <v>973803741</v>
      </c>
      <c r="G6054" s="672">
        <v>832139790</v>
      </c>
      <c r="H6054" s="646">
        <v>49703</v>
      </c>
      <c r="I6054" s="646"/>
      <c r="K6054" s="57"/>
      <c r="L6054" s="57"/>
      <c r="M6054" s="638"/>
      <c r="N6054" s="638"/>
      <c r="O6054" s="57"/>
    </row>
    <row r="6055" spans="1:15">
      <c r="A6055" s="57"/>
      <c r="B6055" s="653">
        <v>49059</v>
      </c>
      <c r="C6055" s="654">
        <f t="shared" si="93"/>
        <v>10208612738</v>
      </c>
      <c r="D6055" s="57"/>
      <c r="E6055" s="57"/>
      <c r="F6055" s="657">
        <v>669922626</v>
      </c>
      <c r="G6055" s="672">
        <v>832158390</v>
      </c>
      <c r="H6055" s="646">
        <v>49385</v>
      </c>
      <c r="I6055" s="646"/>
      <c r="K6055" s="57"/>
      <c r="L6055" s="57"/>
      <c r="M6055" s="638"/>
      <c r="N6055" s="638"/>
      <c r="O6055" s="57"/>
    </row>
    <row r="6056" spans="1:15">
      <c r="A6056" s="57"/>
      <c r="B6056" s="653">
        <v>49060</v>
      </c>
      <c r="C6056" s="654">
        <f t="shared" si="93"/>
        <v>10231528372</v>
      </c>
      <c r="D6056" s="57"/>
      <c r="E6056" s="57"/>
      <c r="F6056" s="657">
        <v>692838260</v>
      </c>
      <c r="G6056" s="672">
        <v>832211258</v>
      </c>
      <c r="H6056" s="646">
        <v>48617</v>
      </c>
      <c r="I6056" s="646"/>
      <c r="K6056" s="57"/>
      <c r="L6056" s="57"/>
      <c r="M6056" s="638"/>
      <c r="N6056" s="638"/>
      <c r="O6056" s="57"/>
    </row>
    <row r="6057" spans="1:15">
      <c r="A6057" s="57"/>
      <c r="B6057" s="653">
        <v>49061</v>
      </c>
      <c r="C6057" s="654">
        <f t="shared" si="93"/>
        <v>10447446564</v>
      </c>
      <c r="D6057" s="57"/>
      <c r="E6057" s="57"/>
      <c r="F6057" s="657">
        <v>908756452</v>
      </c>
      <c r="G6057" s="672">
        <v>832525114</v>
      </c>
      <c r="H6057" s="646">
        <v>49138</v>
      </c>
      <c r="I6057" s="646"/>
      <c r="K6057" s="57"/>
      <c r="L6057" s="57"/>
      <c r="M6057" s="638"/>
      <c r="N6057" s="638"/>
      <c r="O6057" s="57"/>
    </row>
    <row r="6058" spans="1:15">
      <c r="A6058" s="57"/>
      <c r="B6058" s="653">
        <v>49062</v>
      </c>
      <c r="C6058" s="654">
        <f t="shared" si="93"/>
        <v>10329892178</v>
      </c>
      <c r="D6058" s="57"/>
      <c r="E6058" s="57"/>
      <c r="F6058" s="657">
        <v>791202066</v>
      </c>
      <c r="G6058" s="672">
        <v>833082269</v>
      </c>
      <c r="H6058" s="646">
        <v>44239</v>
      </c>
      <c r="I6058" s="646"/>
      <c r="K6058" s="57"/>
      <c r="L6058" s="57"/>
      <c r="M6058" s="638"/>
      <c r="N6058" s="638"/>
      <c r="O6058" s="57"/>
    </row>
    <row r="6059" spans="1:15">
      <c r="A6059" s="57"/>
      <c r="B6059" s="653">
        <v>49063</v>
      </c>
      <c r="C6059" s="654">
        <f t="shared" si="93"/>
        <v>10455408376</v>
      </c>
      <c r="D6059" s="57"/>
      <c r="E6059" s="57"/>
      <c r="F6059" s="657">
        <v>916718264</v>
      </c>
      <c r="G6059" s="672">
        <v>833145570</v>
      </c>
      <c r="H6059" s="646">
        <v>45330</v>
      </c>
      <c r="I6059" s="646"/>
      <c r="K6059" s="57"/>
      <c r="L6059" s="57"/>
      <c r="M6059" s="638"/>
      <c r="N6059" s="638"/>
      <c r="O6059" s="57"/>
    </row>
    <row r="6060" spans="1:15">
      <c r="A6060" s="57"/>
      <c r="B6060" s="653">
        <v>49064</v>
      </c>
      <c r="C6060" s="654">
        <f t="shared" si="93"/>
        <v>10441927237</v>
      </c>
      <c r="D6060" s="57"/>
      <c r="E6060" s="57"/>
      <c r="F6060" s="657">
        <v>903237125</v>
      </c>
      <c r="G6060" s="672">
        <v>833514024</v>
      </c>
      <c r="H6060" s="646">
        <v>45806</v>
      </c>
      <c r="I6060" s="646"/>
      <c r="K6060" s="57"/>
      <c r="L6060" s="57"/>
      <c r="M6060" s="638"/>
      <c r="N6060" s="638"/>
      <c r="O6060" s="57"/>
    </row>
    <row r="6061" spans="1:15">
      <c r="A6061" s="57"/>
      <c r="B6061" s="653">
        <v>49065</v>
      </c>
      <c r="C6061" s="654">
        <f t="shared" si="93"/>
        <v>10168994872</v>
      </c>
      <c r="D6061" s="57"/>
      <c r="E6061" s="57"/>
      <c r="F6061" s="657">
        <v>630304760</v>
      </c>
      <c r="G6061" s="672">
        <v>833645354</v>
      </c>
      <c r="H6061" s="646">
        <v>49903</v>
      </c>
      <c r="I6061" s="646"/>
      <c r="K6061" s="57"/>
      <c r="L6061" s="57"/>
      <c r="M6061" s="638"/>
      <c r="N6061" s="638"/>
      <c r="O6061" s="57"/>
    </row>
    <row r="6062" spans="1:15">
      <c r="A6062" s="57"/>
      <c r="B6062" s="653">
        <v>49066</v>
      </c>
      <c r="C6062" s="654">
        <f t="shared" si="93"/>
        <v>10189147367</v>
      </c>
      <c r="D6062" s="57"/>
      <c r="E6062" s="57"/>
      <c r="F6062" s="657">
        <v>650457255</v>
      </c>
      <c r="G6062" s="672">
        <v>833772707</v>
      </c>
      <c r="H6062" s="646">
        <v>49620</v>
      </c>
      <c r="I6062" s="646"/>
      <c r="K6062" s="57"/>
      <c r="L6062" s="57"/>
      <c r="M6062" s="638"/>
      <c r="N6062" s="638"/>
      <c r="O6062" s="57"/>
    </row>
    <row r="6063" spans="1:15">
      <c r="A6063" s="57"/>
      <c r="B6063" s="653">
        <v>49067</v>
      </c>
      <c r="C6063" s="654">
        <f t="shared" si="93"/>
        <v>10376960190</v>
      </c>
      <c r="D6063" s="57"/>
      <c r="E6063" s="57"/>
      <c r="F6063" s="657">
        <v>838270078</v>
      </c>
      <c r="G6063" s="672">
        <v>833871080</v>
      </c>
      <c r="H6063" s="646">
        <v>45987</v>
      </c>
      <c r="I6063" s="646"/>
      <c r="K6063" s="57"/>
      <c r="L6063" s="57"/>
      <c r="M6063" s="638"/>
      <c r="N6063" s="638"/>
      <c r="O6063" s="57"/>
    </row>
    <row r="6064" spans="1:15">
      <c r="A6064" s="57"/>
      <c r="B6064" s="653">
        <v>49068</v>
      </c>
      <c r="C6064" s="654">
        <f t="shared" si="93"/>
        <v>9900262520</v>
      </c>
      <c r="D6064" s="57"/>
      <c r="E6064" s="57"/>
      <c r="F6064" s="657">
        <v>361572408</v>
      </c>
      <c r="G6064" s="672">
        <v>833888498</v>
      </c>
      <c r="H6064" s="646">
        <v>45886</v>
      </c>
      <c r="I6064" s="646"/>
      <c r="K6064" s="57"/>
      <c r="L6064" s="57"/>
      <c r="M6064" s="638"/>
      <c r="N6064" s="638"/>
      <c r="O6064" s="57"/>
    </row>
    <row r="6065" spans="1:15">
      <c r="A6065" s="57"/>
      <c r="B6065" s="653">
        <v>49069</v>
      </c>
      <c r="C6065" s="654">
        <f t="shared" si="93"/>
        <v>9843818449</v>
      </c>
      <c r="D6065" s="57"/>
      <c r="E6065" s="57"/>
      <c r="F6065" s="657">
        <v>305128337</v>
      </c>
      <c r="G6065" s="672">
        <v>833896804</v>
      </c>
      <c r="H6065" s="646">
        <v>46385</v>
      </c>
      <c r="I6065" s="646"/>
      <c r="K6065" s="57"/>
      <c r="L6065" s="57"/>
      <c r="M6065" s="638"/>
      <c r="N6065" s="638"/>
      <c r="O6065" s="57"/>
    </row>
    <row r="6066" spans="1:15">
      <c r="A6066" s="57"/>
      <c r="B6066" s="653">
        <v>49070</v>
      </c>
      <c r="C6066" s="654">
        <f t="shared" si="93"/>
        <v>9935220385</v>
      </c>
      <c r="D6066" s="57"/>
      <c r="E6066" s="57"/>
      <c r="F6066" s="657">
        <v>396530273</v>
      </c>
      <c r="G6066" s="672">
        <v>834166488</v>
      </c>
      <c r="H6066" s="646">
        <v>43194</v>
      </c>
      <c r="I6066" s="646"/>
      <c r="K6066" s="57"/>
      <c r="L6066" s="57"/>
      <c r="M6066" s="638"/>
      <c r="N6066" s="638"/>
      <c r="O6066" s="57"/>
    </row>
    <row r="6067" spans="1:15">
      <c r="A6067" s="57"/>
      <c r="B6067" s="653">
        <v>49071</v>
      </c>
      <c r="C6067" s="654">
        <f t="shared" si="93"/>
        <v>10161403749</v>
      </c>
      <c r="D6067" s="57"/>
      <c r="E6067" s="57"/>
      <c r="F6067" s="657">
        <v>622713637</v>
      </c>
      <c r="G6067" s="672">
        <v>834167700</v>
      </c>
      <c r="H6067" s="646">
        <v>45557</v>
      </c>
      <c r="I6067" s="646"/>
      <c r="K6067" s="57"/>
      <c r="L6067" s="57"/>
      <c r="M6067" s="638"/>
      <c r="N6067" s="638"/>
      <c r="O6067" s="57"/>
    </row>
    <row r="6068" spans="1:15">
      <c r="A6068" s="57"/>
      <c r="B6068" s="653">
        <v>49072</v>
      </c>
      <c r="C6068" s="654">
        <f t="shared" si="93"/>
        <v>10482111893</v>
      </c>
      <c r="D6068" s="57"/>
      <c r="E6068" s="57"/>
      <c r="F6068" s="657">
        <v>943421781</v>
      </c>
      <c r="G6068" s="672">
        <v>834559898</v>
      </c>
      <c r="H6068" s="646">
        <v>43770</v>
      </c>
      <c r="I6068" s="646"/>
      <c r="K6068" s="57"/>
      <c r="L6068" s="57"/>
      <c r="M6068" s="638"/>
      <c r="N6068" s="638"/>
      <c r="O6068" s="57"/>
    </row>
    <row r="6069" spans="1:15">
      <c r="A6069" s="57"/>
      <c r="B6069" s="653">
        <v>49073</v>
      </c>
      <c r="C6069" s="654">
        <f t="shared" si="93"/>
        <v>10303920735</v>
      </c>
      <c r="D6069" s="57"/>
      <c r="E6069" s="57"/>
      <c r="F6069" s="657">
        <v>765230623</v>
      </c>
      <c r="G6069" s="672">
        <v>834713807</v>
      </c>
      <c r="H6069" s="646">
        <v>50103</v>
      </c>
      <c r="I6069" s="646"/>
      <c r="K6069" s="57"/>
      <c r="L6069" s="57"/>
      <c r="M6069" s="638"/>
      <c r="N6069" s="638"/>
      <c r="O6069" s="57"/>
    </row>
    <row r="6070" spans="1:15">
      <c r="A6070" s="57"/>
      <c r="B6070" s="653">
        <v>49074</v>
      </c>
      <c r="C6070" s="654">
        <f t="shared" si="93"/>
        <v>10077669255</v>
      </c>
      <c r="D6070" s="57"/>
      <c r="E6070" s="57"/>
      <c r="F6070" s="657">
        <v>538979143</v>
      </c>
      <c r="G6070" s="672">
        <v>834940487</v>
      </c>
      <c r="H6070" s="646">
        <v>47327</v>
      </c>
      <c r="I6070" s="646"/>
      <c r="K6070" s="57"/>
      <c r="L6070" s="57"/>
      <c r="M6070" s="638"/>
      <c r="N6070" s="638"/>
      <c r="O6070" s="57"/>
    </row>
    <row r="6071" spans="1:15">
      <c r="A6071" s="57"/>
      <c r="B6071" s="653">
        <v>49075</v>
      </c>
      <c r="C6071" s="654">
        <f t="shared" si="93"/>
        <v>9867040365</v>
      </c>
      <c r="D6071" s="57"/>
      <c r="E6071" s="57"/>
      <c r="F6071" s="657">
        <v>328350253</v>
      </c>
      <c r="G6071" s="672">
        <v>835000121</v>
      </c>
      <c r="H6071" s="646">
        <v>44406</v>
      </c>
      <c r="I6071" s="646"/>
      <c r="K6071" s="57"/>
      <c r="L6071" s="57"/>
      <c r="M6071" s="638"/>
      <c r="N6071" s="638"/>
      <c r="O6071" s="57"/>
    </row>
    <row r="6072" spans="1:15">
      <c r="A6072" s="57"/>
      <c r="B6072" s="653">
        <v>49076</v>
      </c>
      <c r="C6072" s="654">
        <f t="shared" si="93"/>
        <v>10262391089</v>
      </c>
      <c r="D6072" s="57"/>
      <c r="E6072" s="57"/>
      <c r="F6072" s="657">
        <v>723700977</v>
      </c>
      <c r="G6072" s="672">
        <v>835275269</v>
      </c>
      <c r="H6072" s="646">
        <v>43978</v>
      </c>
      <c r="I6072" s="646"/>
      <c r="K6072" s="57"/>
      <c r="L6072" s="57"/>
      <c r="M6072" s="638"/>
      <c r="N6072" s="638"/>
      <c r="O6072" s="57"/>
    </row>
    <row r="6073" spans="1:15">
      <c r="A6073" s="57"/>
      <c r="B6073" s="653">
        <v>49077</v>
      </c>
      <c r="C6073" s="654">
        <f t="shared" si="93"/>
        <v>9974923238</v>
      </c>
      <c r="D6073" s="57"/>
      <c r="E6073" s="57"/>
      <c r="F6073" s="657">
        <v>436233126</v>
      </c>
      <c r="G6073" s="672">
        <v>835465363</v>
      </c>
      <c r="H6073" s="646">
        <v>48815</v>
      </c>
      <c r="I6073" s="646"/>
      <c r="K6073" s="57"/>
      <c r="L6073" s="57"/>
      <c r="M6073" s="638"/>
      <c r="N6073" s="638"/>
      <c r="O6073" s="57"/>
    </row>
    <row r="6074" spans="1:15">
      <c r="A6074" s="57"/>
      <c r="B6074" s="653">
        <v>49078</v>
      </c>
      <c r="C6074" s="654">
        <f t="shared" si="93"/>
        <v>9654275619</v>
      </c>
      <c r="D6074" s="57"/>
      <c r="E6074" s="57"/>
      <c r="F6074" s="657">
        <v>115585507</v>
      </c>
      <c r="G6074" s="672">
        <v>835608083</v>
      </c>
      <c r="H6074" s="646">
        <v>43752</v>
      </c>
      <c r="I6074" s="646"/>
      <c r="K6074" s="57"/>
      <c r="L6074" s="57"/>
      <c r="M6074" s="638"/>
      <c r="N6074" s="638"/>
      <c r="O6074" s="57"/>
    </row>
    <row r="6075" spans="1:15">
      <c r="A6075" s="57"/>
      <c r="B6075" s="653">
        <v>49079</v>
      </c>
      <c r="C6075" s="654">
        <f t="shared" si="93"/>
        <v>9754810764</v>
      </c>
      <c r="D6075" s="57"/>
      <c r="E6075" s="57"/>
      <c r="F6075" s="657">
        <v>216120652</v>
      </c>
      <c r="G6075" s="672">
        <v>835711498</v>
      </c>
      <c r="H6075" s="646">
        <v>45691</v>
      </c>
      <c r="I6075" s="646"/>
      <c r="K6075" s="57"/>
      <c r="L6075" s="57"/>
      <c r="M6075" s="638"/>
      <c r="N6075" s="638"/>
      <c r="O6075" s="57"/>
    </row>
    <row r="6076" spans="1:15">
      <c r="A6076" s="57"/>
      <c r="B6076" s="653">
        <v>49080</v>
      </c>
      <c r="C6076" s="654">
        <f t="shared" si="93"/>
        <v>10090563617</v>
      </c>
      <c r="D6076" s="57"/>
      <c r="E6076" s="57"/>
      <c r="F6076" s="657">
        <v>551873505</v>
      </c>
      <c r="G6076" s="672">
        <v>835757551</v>
      </c>
      <c r="H6076" s="646">
        <v>43108</v>
      </c>
      <c r="I6076" s="646"/>
      <c r="K6076" s="57"/>
      <c r="L6076" s="57"/>
      <c r="M6076" s="638"/>
      <c r="N6076" s="638"/>
      <c r="O6076" s="57"/>
    </row>
    <row r="6077" spans="1:15">
      <c r="A6077" s="57"/>
      <c r="B6077" s="653">
        <v>49081</v>
      </c>
      <c r="C6077" s="654">
        <f t="shared" si="93"/>
        <v>10447233711</v>
      </c>
      <c r="D6077" s="57"/>
      <c r="E6077" s="57"/>
      <c r="F6077" s="657">
        <v>908543599</v>
      </c>
      <c r="G6077" s="672">
        <v>835786401</v>
      </c>
      <c r="H6077" s="646">
        <v>44360</v>
      </c>
      <c r="I6077" s="646"/>
      <c r="K6077" s="57"/>
      <c r="L6077" s="57"/>
      <c r="M6077" s="638"/>
      <c r="N6077" s="638"/>
      <c r="O6077" s="57"/>
    </row>
    <row r="6078" spans="1:15">
      <c r="A6078" s="57"/>
      <c r="B6078" s="653">
        <v>49082</v>
      </c>
      <c r="C6078" s="654">
        <f t="shared" si="93"/>
        <v>10315042834</v>
      </c>
      <c r="D6078" s="57"/>
      <c r="E6078" s="57"/>
      <c r="F6078" s="657">
        <v>776352722</v>
      </c>
      <c r="G6078" s="672">
        <v>835816101</v>
      </c>
      <c r="H6078" s="646">
        <v>46991</v>
      </c>
      <c r="I6078" s="646"/>
      <c r="K6078" s="57"/>
      <c r="L6078" s="57"/>
      <c r="M6078" s="638"/>
      <c r="N6078" s="638"/>
      <c r="O6078" s="57"/>
    </row>
    <row r="6079" spans="1:15">
      <c r="A6079" s="57"/>
      <c r="B6079" s="653">
        <v>49083</v>
      </c>
      <c r="C6079" s="654">
        <f t="shared" si="93"/>
        <v>10038260165</v>
      </c>
      <c r="D6079" s="57"/>
      <c r="E6079" s="57"/>
      <c r="F6079" s="657">
        <v>499570053</v>
      </c>
      <c r="G6079" s="672">
        <v>836094511</v>
      </c>
      <c r="H6079" s="646">
        <v>47777</v>
      </c>
      <c r="I6079" s="646"/>
      <c r="K6079" s="57"/>
      <c r="L6079" s="57"/>
      <c r="M6079" s="638"/>
      <c r="N6079" s="638"/>
      <c r="O6079" s="57"/>
    </row>
    <row r="6080" spans="1:15">
      <c r="A6080" s="57"/>
      <c r="B6080" s="653">
        <v>49084</v>
      </c>
      <c r="C6080" s="654">
        <f t="shared" si="93"/>
        <v>10087366013</v>
      </c>
      <c r="D6080" s="57"/>
      <c r="E6080" s="57"/>
      <c r="F6080" s="657">
        <v>548675901</v>
      </c>
      <c r="G6080" s="672">
        <v>836107805</v>
      </c>
      <c r="H6080" s="646">
        <v>48726</v>
      </c>
      <c r="I6080" s="646"/>
      <c r="K6080" s="57"/>
      <c r="L6080" s="57"/>
      <c r="M6080" s="638"/>
      <c r="N6080" s="638"/>
      <c r="O6080" s="57"/>
    </row>
    <row r="6081" spans="1:15">
      <c r="A6081" s="57"/>
      <c r="B6081" s="653">
        <v>49085</v>
      </c>
      <c r="C6081" s="654">
        <f t="shared" si="93"/>
        <v>10291732320</v>
      </c>
      <c r="D6081" s="57"/>
      <c r="E6081" s="57"/>
      <c r="F6081" s="657">
        <v>753042208</v>
      </c>
      <c r="G6081" s="672">
        <v>836298319</v>
      </c>
      <c r="H6081" s="646">
        <v>45324</v>
      </c>
      <c r="I6081" s="646"/>
      <c r="K6081" s="57"/>
      <c r="L6081" s="57"/>
      <c r="M6081" s="638"/>
      <c r="N6081" s="638"/>
      <c r="O6081" s="57"/>
    </row>
    <row r="6082" spans="1:15">
      <c r="A6082" s="57"/>
      <c r="B6082" s="653">
        <v>49086</v>
      </c>
      <c r="C6082" s="654">
        <f t="shared" si="93"/>
        <v>9922915690</v>
      </c>
      <c r="D6082" s="57"/>
      <c r="E6082" s="57"/>
      <c r="F6082" s="657">
        <v>384225578</v>
      </c>
      <c r="G6082" s="672">
        <v>836375794</v>
      </c>
      <c r="H6082" s="646">
        <v>44267</v>
      </c>
      <c r="I6082" s="646"/>
      <c r="K6082" s="57"/>
      <c r="L6082" s="57"/>
      <c r="M6082" s="638"/>
      <c r="N6082" s="638"/>
      <c r="O6082" s="57"/>
    </row>
    <row r="6083" spans="1:15">
      <c r="A6083" s="57"/>
      <c r="B6083" s="653">
        <v>49087</v>
      </c>
      <c r="C6083" s="654">
        <f t="shared" si="93"/>
        <v>10105546763</v>
      </c>
      <c r="D6083" s="57"/>
      <c r="E6083" s="57"/>
      <c r="F6083" s="657">
        <v>566856651</v>
      </c>
      <c r="G6083" s="672">
        <v>836460790</v>
      </c>
      <c r="H6083" s="646">
        <v>49939</v>
      </c>
      <c r="I6083" s="646"/>
      <c r="K6083" s="57"/>
      <c r="L6083" s="57"/>
      <c r="M6083" s="638"/>
      <c r="N6083" s="638"/>
      <c r="O6083" s="57"/>
    </row>
    <row r="6084" spans="1:15">
      <c r="A6084" s="57"/>
      <c r="B6084" s="653">
        <v>49088</v>
      </c>
      <c r="C6084" s="654">
        <f t="shared" si="93"/>
        <v>9869102165</v>
      </c>
      <c r="D6084" s="57"/>
      <c r="E6084" s="57"/>
      <c r="F6084" s="657">
        <v>330412053</v>
      </c>
      <c r="G6084" s="672">
        <v>836474904</v>
      </c>
      <c r="H6084" s="646">
        <v>43266</v>
      </c>
      <c r="I6084" s="646"/>
      <c r="K6084" s="57"/>
      <c r="L6084" s="57"/>
      <c r="M6084" s="638"/>
      <c r="N6084" s="638"/>
      <c r="O6084" s="57"/>
    </row>
    <row r="6085" spans="1:15">
      <c r="A6085" s="57"/>
      <c r="B6085" s="653">
        <v>49089</v>
      </c>
      <c r="C6085" s="654">
        <f t="shared" si="93"/>
        <v>9986133086</v>
      </c>
      <c r="D6085" s="57"/>
      <c r="E6085" s="57"/>
      <c r="F6085" s="657">
        <v>447442974</v>
      </c>
      <c r="G6085" s="672">
        <v>836592168</v>
      </c>
      <c r="H6085" s="646">
        <v>46199</v>
      </c>
      <c r="I6085" s="646"/>
      <c r="K6085" s="57"/>
      <c r="L6085" s="57"/>
      <c r="M6085" s="638"/>
      <c r="N6085" s="638"/>
      <c r="O6085" s="57"/>
    </row>
    <row r="6086" spans="1:15">
      <c r="A6086" s="57"/>
      <c r="B6086" s="653">
        <v>49090</v>
      </c>
      <c r="C6086" s="654">
        <f t="shared" si="93"/>
        <v>10044784868</v>
      </c>
      <c r="D6086" s="57"/>
      <c r="E6086" s="57"/>
      <c r="F6086" s="657">
        <v>506094756</v>
      </c>
      <c r="G6086" s="672">
        <v>836838827</v>
      </c>
      <c r="H6086" s="646">
        <v>43761</v>
      </c>
      <c r="I6086" s="646"/>
      <c r="K6086" s="57"/>
      <c r="L6086" s="57"/>
      <c r="M6086" s="638"/>
      <c r="N6086" s="638"/>
      <c r="O6086" s="57"/>
    </row>
    <row r="6087" spans="1:15">
      <c r="A6087" s="57"/>
      <c r="B6087" s="653">
        <v>49091</v>
      </c>
      <c r="C6087" s="654">
        <f t="shared" si="93"/>
        <v>10232509941</v>
      </c>
      <c r="D6087" s="57"/>
      <c r="E6087" s="57"/>
      <c r="F6087" s="657">
        <v>693819829</v>
      </c>
      <c r="G6087" s="672">
        <v>836939231</v>
      </c>
      <c r="H6087" s="646">
        <v>43018</v>
      </c>
      <c r="I6087" s="646"/>
      <c r="K6087" s="57"/>
      <c r="L6087" s="57"/>
      <c r="M6087" s="638"/>
      <c r="N6087" s="638"/>
      <c r="O6087" s="57"/>
    </row>
    <row r="6088" spans="1:15">
      <c r="A6088" s="57"/>
      <c r="B6088" s="653">
        <v>49092</v>
      </c>
      <c r="C6088" s="654">
        <f t="shared" si="93"/>
        <v>9913929980</v>
      </c>
      <c r="D6088" s="57"/>
      <c r="E6088" s="57"/>
      <c r="F6088" s="657">
        <v>375239868</v>
      </c>
      <c r="G6088" s="672">
        <v>837048052</v>
      </c>
      <c r="H6088" s="646">
        <v>44685</v>
      </c>
      <c r="I6088" s="646"/>
      <c r="K6088" s="57"/>
      <c r="L6088" s="57"/>
      <c r="M6088" s="638"/>
      <c r="N6088" s="638"/>
      <c r="O6088" s="57"/>
    </row>
    <row r="6089" spans="1:15">
      <c r="A6089" s="57"/>
      <c r="B6089" s="653">
        <v>49093</v>
      </c>
      <c r="C6089" s="654">
        <f t="shared" si="93"/>
        <v>9953278035</v>
      </c>
      <c r="D6089" s="57"/>
      <c r="E6089" s="57"/>
      <c r="F6089" s="657">
        <v>414587923</v>
      </c>
      <c r="G6089" s="672">
        <v>837118048</v>
      </c>
      <c r="H6089" s="646">
        <v>43037</v>
      </c>
      <c r="I6089" s="646"/>
      <c r="K6089" s="57"/>
      <c r="L6089" s="57"/>
      <c r="M6089" s="638"/>
      <c r="N6089" s="638"/>
      <c r="O6089" s="57"/>
    </row>
    <row r="6090" spans="1:15">
      <c r="A6090" s="57"/>
      <c r="B6090" s="653">
        <v>49094</v>
      </c>
      <c r="C6090" s="654">
        <f t="shared" si="93"/>
        <v>10286673179</v>
      </c>
      <c r="D6090" s="57"/>
      <c r="E6090" s="57"/>
      <c r="F6090" s="657">
        <v>747983067</v>
      </c>
      <c r="G6090" s="672">
        <v>837163423</v>
      </c>
      <c r="H6090" s="646">
        <v>47566</v>
      </c>
      <c r="I6090" s="646"/>
      <c r="K6090" s="57"/>
      <c r="L6090" s="57"/>
      <c r="M6090" s="638"/>
      <c r="N6090" s="638"/>
      <c r="O6090" s="57"/>
    </row>
    <row r="6091" spans="1:15">
      <c r="A6091" s="57"/>
      <c r="B6091" s="653">
        <v>49095</v>
      </c>
      <c r="C6091" s="654">
        <f t="shared" si="93"/>
        <v>10525794187</v>
      </c>
      <c r="D6091" s="57"/>
      <c r="E6091" s="57"/>
      <c r="F6091" s="657">
        <v>987104075</v>
      </c>
      <c r="G6091" s="672">
        <v>837247584</v>
      </c>
      <c r="H6091" s="646">
        <v>47518</v>
      </c>
      <c r="I6091" s="646"/>
      <c r="K6091" s="57"/>
      <c r="L6091" s="57"/>
      <c r="M6091" s="638"/>
      <c r="N6091" s="638"/>
      <c r="O6091" s="57"/>
    </row>
    <row r="6092" spans="1:15">
      <c r="A6092" s="57"/>
      <c r="B6092" s="653">
        <v>49096</v>
      </c>
      <c r="C6092" s="654">
        <f t="shared" si="93"/>
        <v>9686590707</v>
      </c>
      <c r="D6092" s="57"/>
      <c r="E6092" s="57"/>
      <c r="F6092" s="657">
        <v>147900595</v>
      </c>
      <c r="G6092" s="672">
        <v>837678025</v>
      </c>
      <c r="H6092" s="646">
        <v>46895</v>
      </c>
      <c r="I6092" s="646"/>
      <c r="K6092" s="57"/>
      <c r="L6092" s="57"/>
      <c r="M6092" s="638"/>
      <c r="N6092" s="638"/>
      <c r="O6092" s="57"/>
    </row>
    <row r="6093" spans="1:15">
      <c r="A6093" s="57"/>
      <c r="B6093" s="653">
        <v>49097</v>
      </c>
      <c r="C6093" s="654">
        <f t="shared" si="93"/>
        <v>9892788920</v>
      </c>
      <c r="D6093" s="57"/>
      <c r="E6093" s="57"/>
      <c r="F6093" s="657">
        <v>354098808</v>
      </c>
      <c r="G6093" s="672">
        <v>837794228</v>
      </c>
      <c r="H6093" s="646">
        <v>49191</v>
      </c>
      <c r="I6093" s="646"/>
      <c r="K6093" s="57"/>
      <c r="L6093" s="57"/>
      <c r="M6093" s="638"/>
      <c r="N6093" s="638"/>
      <c r="O6093" s="57"/>
    </row>
    <row r="6094" spans="1:15">
      <c r="A6094" s="57"/>
      <c r="B6094" s="653">
        <v>49098</v>
      </c>
      <c r="C6094" s="654">
        <f t="shared" si="93"/>
        <v>10363527443</v>
      </c>
      <c r="D6094" s="57"/>
      <c r="E6094" s="57"/>
      <c r="F6094" s="657">
        <v>824837331</v>
      </c>
      <c r="G6094" s="672">
        <v>837985201</v>
      </c>
      <c r="H6094" s="646">
        <v>49295</v>
      </c>
      <c r="I6094" s="646"/>
      <c r="K6094" s="57"/>
      <c r="L6094" s="57"/>
      <c r="M6094" s="638"/>
      <c r="N6094" s="638"/>
      <c r="O6094" s="57"/>
    </row>
    <row r="6095" spans="1:15">
      <c r="A6095" s="57"/>
      <c r="B6095" s="653">
        <v>49099</v>
      </c>
      <c r="C6095" s="654">
        <f t="shared" si="93"/>
        <v>10299192471</v>
      </c>
      <c r="D6095" s="57"/>
      <c r="E6095" s="57"/>
      <c r="F6095" s="657">
        <v>760502359</v>
      </c>
      <c r="G6095" s="672">
        <v>838006187</v>
      </c>
      <c r="H6095" s="646">
        <v>43538</v>
      </c>
      <c r="I6095" s="646"/>
      <c r="K6095" s="57"/>
      <c r="L6095" s="57"/>
      <c r="M6095" s="638"/>
      <c r="N6095" s="638"/>
      <c r="O6095" s="57"/>
    </row>
    <row r="6096" spans="1:15">
      <c r="A6096" s="57"/>
      <c r="B6096" s="653">
        <v>49100</v>
      </c>
      <c r="C6096" s="654">
        <f t="shared" si="93"/>
        <v>9753895951</v>
      </c>
      <c r="D6096" s="57"/>
      <c r="E6096" s="57"/>
      <c r="F6096" s="657">
        <v>215205839</v>
      </c>
      <c r="G6096" s="672">
        <v>838089763</v>
      </c>
      <c r="H6096" s="646">
        <v>44388</v>
      </c>
      <c r="I6096" s="646"/>
      <c r="K6096" s="57"/>
      <c r="L6096" s="57"/>
      <c r="M6096" s="638"/>
      <c r="N6096" s="638"/>
      <c r="O6096" s="57"/>
    </row>
    <row r="6097" spans="1:15">
      <c r="A6097" s="57"/>
      <c r="B6097" s="653">
        <v>49101</v>
      </c>
      <c r="C6097" s="654">
        <f t="shared" si="93"/>
        <v>9648519274</v>
      </c>
      <c r="D6097" s="57"/>
      <c r="E6097" s="57"/>
      <c r="F6097" s="657">
        <v>109829162</v>
      </c>
      <c r="G6097" s="672">
        <v>838244394</v>
      </c>
      <c r="H6097" s="646">
        <v>48762</v>
      </c>
      <c r="I6097" s="646"/>
      <c r="K6097" s="57"/>
      <c r="L6097" s="57"/>
      <c r="M6097" s="638"/>
      <c r="N6097" s="638"/>
      <c r="O6097" s="57"/>
    </row>
    <row r="6098" spans="1:15">
      <c r="A6098" s="57"/>
      <c r="B6098" s="653">
        <v>49102</v>
      </c>
      <c r="C6098" s="654">
        <f t="shared" si="93"/>
        <v>10103745357</v>
      </c>
      <c r="D6098" s="57"/>
      <c r="E6098" s="57"/>
      <c r="F6098" s="657">
        <v>565055245</v>
      </c>
      <c r="G6098" s="672">
        <v>838270078</v>
      </c>
      <c r="H6098" s="646">
        <v>49067</v>
      </c>
      <c r="I6098" s="646"/>
      <c r="K6098" s="57"/>
      <c r="L6098" s="57"/>
      <c r="M6098" s="638"/>
      <c r="N6098" s="638"/>
      <c r="O6098" s="57"/>
    </row>
    <row r="6099" spans="1:15">
      <c r="A6099" s="57"/>
      <c r="B6099" s="653">
        <v>49103</v>
      </c>
      <c r="C6099" s="654">
        <f t="shared" si="93"/>
        <v>9822547872</v>
      </c>
      <c r="D6099" s="57"/>
      <c r="E6099" s="57"/>
      <c r="F6099" s="657">
        <v>283857760</v>
      </c>
      <c r="G6099" s="672">
        <v>838327893</v>
      </c>
      <c r="H6099" s="646">
        <v>48957</v>
      </c>
      <c r="I6099" s="646"/>
      <c r="K6099" s="57"/>
      <c r="L6099" s="57"/>
      <c r="M6099" s="638"/>
      <c r="N6099" s="638"/>
      <c r="O6099" s="57"/>
    </row>
    <row r="6100" spans="1:15">
      <c r="A6100" s="57"/>
      <c r="B6100" s="653">
        <v>49104</v>
      </c>
      <c r="C6100" s="654">
        <f t="shared" si="93"/>
        <v>9911232016</v>
      </c>
      <c r="D6100" s="57"/>
      <c r="E6100" s="57"/>
      <c r="F6100" s="657">
        <v>372541904</v>
      </c>
      <c r="G6100" s="672">
        <v>838410203</v>
      </c>
      <c r="H6100" s="646">
        <v>45902</v>
      </c>
      <c r="I6100" s="646"/>
      <c r="K6100" s="57"/>
      <c r="L6100" s="57"/>
      <c r="M6100" s="638"/>
      <c r="N6100" s="638"/>
      <c r="O6100" s="57"/>
    </row>
    <row r="6101" spans="1:15">
      <c r="A6101" s="57"/>
      <c r="B6101" s="653">
        <v>49105</v>
      </c>
      <c r="C6101" s="654">
        <f t="shared" si="93"/>
        <v>10038690706</v>
      </c>
      <c r="D6101" s="57"/>
      <c r="E6101" s="57"/>
      <c r="F6101" s="657">
        <v>500000594</v>
      </c>
      <c r="G6101" s="672">
        <v>838562207</v>
      </c>
      <c r="H6101" s="646">
        <v>49282</v>
      </c>
      <c r="I6101" s="646"/>
      <c r="K6101" s="57"/>
      <c r="L6101" s="57"/>
      <c r="M6101" s="638"/>
      <c r="N6101" s="638"/>
      <c r="O6101" s="57"/>
    </row>
    <row r="6102" spans="1:15">
      <c r="A6102" s="57"/>
      <c r="B6102" s="653">
        <v>49106</v>
      </c>
      <c r="C6102" s="654">
        <f t="shared" si="93"/>
        <v>10202059690</v>
      </c>
      <c r="D6102" s="57"/>
      <c r="E6102" s="57"/>
      <c r="F6102" s="657">
        <v>663369578</v>
      </c>
      <c r="G6102" s="672">
        <v>838613479</v>
      </c>
      <c r="H6102" s="646">
        <v>48196</v>
      </c>
      <c r="I6102" s="646"/>
      <c r="K6102" s="57"/>
      <c r="L6102" s="57"/>
      <c r="M6102" s="638"/>
      <c r="N6102" s="638"/>
      <c r="O6102" s="57"/>
    </row>
    <row r="6103" spans="1:15">
      <c r="A6103" s="57"/>
      <c r="B6103" s="653">
        <v>49107</v>
      </c>
      <c r="C6103" s="654">
        <f t="shared" si="93"/>
        <v>10486416788</v>
      </c>
      <c r="D6103" s="57"/>
      <c r="E6103" s="57"/>
      <c r="F6103" s="657">
        <v>947726676</v>
      </c>
      <c r="G6103" s="672">
        <v>838621527</v>
      </c>
      <c r="H6103" s="646">
        <v>46998</v>
      </c>
      <c r="I6103" s="646"/>
      <c r="K6103" s="57"/>
      <c r="L6103" s="57"/>
      <c r="M6103" s="638"/>
      <c r="N6103" s="638"/>
      <c r="O6103" s="57"/>
    </row>
    <row r="6104" spans="1:15">
      <c r="A6104" s="57"/>
      <c r="B6104" s="653">
        <v>49108</v>
      </c>
      <c r="C6104" s="654">
        <f t="shared" si="93"/>
        <v>10134487032</v>
      </c>
      <c r="D6104" s="57"/>
      <c r="E6104" s="57"/>
      <c r="F6104" s="657">
        <v>595796920</v>
      </c>
      <c r="G6104" s="672">
        <v>838827058</v>
      </c>
      <c r="H6104" s="646">
        <v>47229</v>
      </c>
      <c r="I6104" s="646"/>
      <c r="K6104" s="57"/>
      <c r="L6104" s="57"/>
      <c r="M6104" s="638"/>
      <c r="N6104" s="638"/>
      <c r="O6104" s="57"/>
    </row>
    <row r="6105" spans="1:15">
      <c r="A6105" s="57"/>
      <c r="B6105" s="653">
        <v>49109</v>
      </c>
      <c r="C6105" s="654">
        <f t="shared" si="93"/>
        <v>10210479733</v>
      </c>
      <c r="D6105" s="57"/>
      <c r="E6105" s="57"/>
      <c r="F6105" s="657">
        <v>671789621</v>
      </c>
      <c r="G6105" s="672">
        <v>838833610</v>
      </c>
      <c r="H6105" s="646">
        <v>46341</v>
      </c>
      <c r="I6105" s="646"/>
      <c r="K6105" s="57"/>
      <c r="L6105" s="57"/>
      <c r="M6105" s="638"/>
      <c r="N6105" s="638"/>
      <c r="O6105" s="57"/>
    </row>
    <row r="6106" spans="1:15">
      <c r="A6106" s="57"/>
      <c r="B6106" s="653">
        <v>49110</v>
      </c>
      <c r="C6106" s="654">
        <f t="shared" si="93"/>
        <v>9906488854</v>
      </c>
      <c r="D6106" s="57"/>
      <c r="E6106" s="57"/>
      <c r="F6106" s="657">
        <v>367798742</v>
      </c>
      <c r="G6106" s="672">
        <v>838918968</v>
      </c>
      <c r="H6106" s="646">
        <v>46665</v>
      </c>
      <c r="I6106" s="646"/>
      <c r="K6106" s="57"/>
      <c r="L6106" s="57"/>
      <c r="M6106" s="638"/>
      <c r="N6106" s="638"/>
      <c r="O6106" s="57"/>
    </row>
    <row r="6107" spans="1:15">
      <c r="A6107" s="57"/>
      <c r="B6107" s="653">
        <v>49111</v>
      </c>
      <c r="C6107" s="654">
        <f t="shared" si="93"/>
        <v>9840092440</v>
      </c>
      <c r="D6107" s="57"/>
      <c r="E6107" s="57"/>
      <c r="F6107" s="657">
        <v>301402328</v>
      </c>
      <c r="G6107" s="672">
        <v>839059603</v>
      </c>
      <c r="H6107" s="646">
        <v>44065</v>
      </c>
      <c r="I6107" s="646"/>
      <c r="K6107" s="57"/>
      <c r="L6107" s="57"/>
      <c r="M6107" s="638"/>
      <c r="N6107" s="638"/>
      <c r="O6107" s="57"/>
    </row>
    <row r="6108" spans="1:15">
      <c r="A6108" s="57"/>
      <c r="B6108" s="653">
        <v>49112</v>
      </c>
      <c r="C6108" s="654">
        <f t="shared" si="93"/>
        <v>10233193568</v>
      </c>
      <c r="D6108" s="57"/>
      <c r="E6108" s="57"/>
      <c r="F6108" s="657">
        <v>694503456</v>
      </c>
      <c r="G6108" s="672">
        <v>839214483</v>
      </c>
      <c r="H6108" s="646">
        <v>48703</v>
      </c>
      <c r="I6108" s="646"/>
      <c r="K6108" s="57"/>
      <c r="L6108" s="57"/>
      <c r="M6108" s="638"/>
      <c r="N6108" s="638"/>
      <c r="O6108" s="57"/>
    </row>
    <row r="6109" spans="1:15">
      <c r="A6109" s="57"/>
      <c r="B6109" s="653">
        <v>49113</v>
      </c>
      <c r="C6109" s="654">
        <f t="shared" si="93"/>
        <v>10055636353</v>
      </c>
      <c r="D6109" s="57"/>
      <c r="E6109" s="57"/>
      <c r="F6109" s="657">
        <v>516946241</v>
      </c>
      <c r="G6109" s="672">
        <v>839292105</v>
      </c>
      <c r="H6109" s="646">
        <v>49558</v>
      </c>
      <c r="I6109" s="646"/>
      <c r="K6109" s="57"/>
      <c r="L6109" s="57"/>
      <c r="M6109" s="638"/>
      <c r="N6109" s="638"/>
      <c r="O6109" s="57"/>
    </row>
    <row r="6110" spans="1:15">
      <c r="A6110" s="57"/>
      <c r="B6110" s="653">
        <v>49114</v>
      </c>
      <c r="C6110" s="654">
        <f t="shared" si="93"/>
        <v>10434095321</v>
      </c>
      <c r="D6110" s="57"/>
      <c r="E6110" s="57"/>
      <c r="F6110" s="657">
        <v>895405209</v>
      </c>
      <c r="G6110" s="672">
        <v>839326858</v>
      </c>
      <c r="H6110" s="646">
        <v>47506</v>
      </c>
      <c r="I6110" s="646"/>
      <c r="K6110" s="57"/>
      <c r="L6110" s="57"/>
      <c r="M6110" s="638"/>
      <c r="N6110" s="638"/>
      <c r="O6110" s="57"/>
    </row>
    <row r="6111" spans="1:15">
      <c r="A6111" s="57"/>
      <c r="B6111" s="653">
        <v>49115</v>
      </c>
      <c r="C6111" s="654">
        <f t="shared" si="93"/>
        <v>10124246057</v>
      </c>
      <c r="D6111" s="57"/>
      <c r="E6111" s="57"/>
      <c r="F6111" s="657">
        <v>585555945</v>
      </c>
      <c r="G6111" s="672">
        <v>839465691</v>
      </c>
      <c r="H6111" s="646">
        <v>48458</v>
      </c>
      <c r="I6111" s="646"/>
      <c r="K6111" s="57"/>
      <c r="L6111" s="57"/>
      <c r="M6111" s="638"/>
      <c r="N6111" s="638"/>
      <c r="O6111" s="57"/>
    </row>
    <row r="6112" spans="1:15">
      <c r="A6112" s="57"/>
      <c r="B6112" s="653">
        <v>49116</v>
      </c>
      <c r="C6112" s="654">
        <f t="shared" ref="C6112:C6175" si="94">F6112+(F$88*28679+98765)+(G$88*6587+87654)+(E$88*9537+76543)+(J$88*5713+4528)</f>
        <v>10390934171</v>
      </c>
      <c r="D6112" s="57"/>
      <c r="E6112" s="57"/>
      <c r="F6112" s="657">
        <v>852244059</v>
      </c>
      <c r="G6112" s="672">
        <v>839896939</v>
      </c>
      <c r="H6112" s="646">
        <v>49953</v>
      </c>
      <c r="I6112" s="646"/>
      <c r="K6112" s="57"/>
      <c r="L6112" s="57"/>
      <c r="M6112" s="638"/>
      <c r="N6112" s="638"/>
      <c r="O6112" s="57"/>
    </row>
    <row r="6113" spans="1:15">
      <c r="A6113" s="57"/>
      <c r="B6113" s="653">
        <v>49117</v>
      </c>
      <c r="C6113" s="654">
        <f t="shared" si="94"/>
        <v>10043745798</v>
      </c>
      <c r="D6113" s="57"/>
      <c r="E6113" s="57"/>
      <c r="F6113" s="657">
        <v>505055686</v>
      </c>
      <c r="G6113" s="672">
        <v>840309457</v>
      </c>
      <c r="H6113" s="646">
        <v>49250</v>
      </c>
      <c r="I6113" s="646"/>
      <c r="K6113" s="57"/>
      <c r="L6113" s="57"/>
      <c r="M6113" s="638"/>
      <c r="N6113" s="638"/>
      <c r="O6113" s="57"/>
    </row>
    <row r="6114" spans="1:15">
      <c r="A6114" s="57"/>
      <c r="B6114" s="653">
        <v>49118</v>
      </c>
      <c r="C6114" s="654">
        <f t="shared" si="94"/>
        <v>10085159545</v>
      </c>
      <c r="D6114" s="57"/>
      <c r="E6114" s="57"/>
      <c r="F6114" s="657">
        <v>546469433</v>
      </c>
      <c r="G6114" s="672">
        <v>840438982</v>
      </c>
      <c r="H6114" s="646">
        <v>50086</v>
      </c>
      <c r="I6114" s="646"/>
      <c r="K6114" s="57"/>
      <c r="L6114" s="57"/>
      <c r="M6114" s="638"/>
      <c r="N6114" s="638"/>
      <c r="O6114" s="57"/>
    </row>
    <row r="6115" spans="1:15">
      <c r="A6115" s="57"/>
      <c r="B6115" s="653">
        <v>49119</v>
      </c>
      <c r="C6115" s="654">
        <f t="shared" si="94"/>
        <v>10288493522</v>
      </c>
      <c r="D6115" s="57"/>
      <c r="E6115" s="57"/>
      <c r="F6115" s="657">
        <v>749803410</v>
      </c>
      <c r="G6115" s="672">
        <v>840525818</v>
      </c>
      <c r="H6115" s="646">
        <v>48612</v>
      </c>
      <c r="I6115" s="646"/>
      <c r="K6115" s="57"/>
      <c r="L6115" s="57"/>
      <c r="M6115" s="638"/>
      <c r="N6115" s="638"/>
      <c r="O6115" s="57"/>
    </row>
    <row r="6116" spans="1:15">
      <c r="A6116" s="57"/>
      <c r="B6116" s="653">
        <v>49120</v>
      </c>
      <c r="C6116" s="654">
        <f t="shared" si="94"/>
        <v>9717670666</v>
      </c>
      <c r="D6116" s="57"/>
      <c r="E6116" s="57"/>
      <c r="F6116" s="657">
        <v>178980554</v>
      </c>
      <c r="G6116" s="672">
        <v>840638389</v>
      </c>
      <c r="H6116" s="646">
        <v>44505</v>
      </c>
      <c r="I6116" s="646"/>
      <c r="K6116" s="57"/>
      <c r="L6116" s="57"/>
      <c r="M6116" s="638"/>
      <c r="N6116" s="638"/>
      <c r="O6116" s="57"/>
    </row>
    <row r="6117" spans="1:15">
      <c r="A6117" s="57"/>
      <c r="B6117" s="653">
        <v>49121</v>
      </c>
      <c r="C6117" s="654">
        <f t="shared" si="94"/>
        <v>9880464520</v>
      </c>
      <c r="D6117" s="57"/>
      <c r="E6117" s="57"/>
      <c r="F6117" s="657">
        <v>341774408</v>
      </c>
      <c r="G6117" s="672">
        <v>840838683</v>
      </c>
      <c r="H6117" s="646">
        <v>45526</v>
      </c>
      <c r="I6117" s="646"/>
      <c r="K6117" s="57"/>
      <c r="L6117" s="57"/>
      <c r="M6117" s="638"/>
      <c r="N6117" s="638"/>
      <c r="O6117" s="57"/>
    </row>
    <row r="6118" spans="1:15">
      <c r="A6118" s="57"/>
      <c r="B6118" s="653">
        <v>49122</v>
      </c>
      <c r="C6118" s="654">
        <f t="shared" si="94"/>
        <v>9765642765</v>
      </c>
      <c r="D6118" s="57"/>
      <c r="E6118" s="57"/>
      <c r="F6118" s="657">
        <v>226952653</v>
      </c>
      <c r="G6118" s="672">
        <v>841014628</v>
      </c>
      <c r="H6118" s="646">
        <v>43540</v>
      </c>
      <c r="I6118" s="646"/>
      <c r="K6118" s="57"/>
      <c r="L6118" s="57"/>
      <c r="M6118" s="638"/>
      <c r="N6118" s="638"/>
      <c r="O6118" s="57"/>
    </row>
    <row r="6119" spans="1:15">
      <c r="A6119" s="57"/>
      <c r="B6119" s="653">
        <v>49123</v>
      </c>
      <c r="C6119" s="654">
        <f t="shared" si="94"/>
        <v>9722982983</v>
      </c>
      <c r="D6119" s="57"/>
      <c r="E6119" s="57"/>
      <c r="F6119" s="657">
        <v>184292871</v>
      </c>
      <c r="G6119" s="672">
        <v>841128028</v>
      </c>
      <c r="H6119" s="646">
        <v>45632</v>
      </c>
      <c r="I6119" s="646"/>
      <c r="K6119" s="57"/>
      <c r="L6119" s="57"/>
      <c r="M6119" s="638"/>
      <c r="N6119" s="638"/>
      <c r="O6119" s="57"/>
    </row>
    <row r="6120" spans="1:15">
      <c r="A6120" s="57"/>
      <c r="B6120" s="653">
        <v>49124</v>
      </c>
      <c r="C6120" s="654">
        <f t="shared" si="94"/>
        <v>10237458157</v>
      </c>
      <c r="D6120" s="57"/>
      <c r="E6120" s="57"/>
      <c r="F6120" s="657">
        <v>698768045</v>
      </c>
      <c r="G6120" s="672">
        <v>841166686</v>
      </c>
      <c r="H6120" s="646">
        <v>48846</v>
      </c>
      <c r="I6120" s="646"/>
      <c r="K6120" s="57"/>
      <c r="L6120" s="57"/>
      <c r="M6120" s="638"/>
      <c r="N6120" s="638"/>
      <c r="O6120" s="57"/>
    </row>
    <row r="6121" spans="1:15">
      <c r="A6121" s="57"/>
      <c r="B6121" s="653">
        <v>49125</v>
      </c>
      <c r="C6121" s="654">
        <f t="shared" si="94"/>
        <v>9971888760</v>
      </c>
      <c r="D6121" s="57"/>
      <c r="E6121" s="57"/>
      <c r="F6121" s="657">
        <v>433198648</v>
      </c>
      <c r="G6121" s="672">
        <v>841653520</v>
      </c>
      <c r="H6121" s="646">
        <v>45489</v>
      </c>
      <c r="I6121" s="646"/>
      <c r="K6121" s="57"/>
      <c r="L6121" s="57"/>
      <c r="M6121" s="638"/>
      <c r="N6121" s="638"/>
      <c r="O6121" s="57"/>
    </row>
    <row r="6122" spans="1:15">
      <c r="A6122" s="57"/>
      <c r="B6122" s="653">
        <v>49126</v>
      </c>
      <c r="C6122" s="654">
        <f t="shared" si="94"/>
        <v>9873328008</v>
      </c>
      <c r="D6122" s="57"/>
      <c r="E6122" s="57"/>
      <c r="F6122" s="657">
        <v>334637896</v>
      </c>
      <c r="G6122" s="672">
        <v>841977548</v>
      </c>
      <c r="H6122" s="646">
        <v>49536</v>
      </c>
      <c r="I6122" s="646"/>
      <c r="K6122" s="57"/>
      <c r="L6122" s="57"/>
      <c r="M6122" s="638"/>
      <c r="N6122" s="638"/>
      <c r="O6122" s="57"/>
    </row>
    <row r="6123" spans="1:15">
      <c r="A6123" s="57"/>
      <c r="B6123" s="653">
        <v>49127</v>
      </c>
      <c r="C6123" s="654">
        <f t="shared" si="94"/>
        <v>9754068623</v>
      </c>
      <c r="D6123" s="57"/>
      <c r="E6123" s="57"/>
      <c r="F6123" s="657">
        <v>215378511</v>
      </c>
      <c r="G6123" s="672">
        <v>842005892</v>
      </c>
      <c r="H6123" s="646">
        <v>48367</v>
      </c>
      <c r="I6123" s="646"/>
      <c r="K6123" s="57"/>
      <c r="L6123" s="57"/>
      <c r="M6123" s="638"/>
      <c r="N6123" s="638"/>
      <c r="O6123" s="57"/>
    </row>
    <row r="6124" spans="1:15">
      <c r="A6124" s="57"/>
      <c r="B6124" s="653">
        <v>49128</v>
      </c>
      <c r="C6124" s="654">
        <f t="shared" si="94"/>
        <v>9958147053</v>
      </c>
      <c r="D6124" s="57"/>
      <c r="E6124" s="57"/>
      <c r="F6124" s="657">
        <v>419456941</v>
      </c>
      <c r="G6124" s="672">
        <v>842021701</v>
      </c>
      <c r="H6124" s="646">
        <v>44298</v>
      </c>
      <c r="I6124" s="646"/>
      <c r="K6124" s="57"/>
      <c r="L6124" s="57"/>
      <c r="M6124" s="638"/>
      <c r="N6124" s="638"/>
      <c r="O6124" s="57"/>
    </row>
    <row r="6125" spans="1:15">
      <c r="A6125" s="57"/>
      <c r="B6125" s="653">
        <v>49129</v>
      </c>
      <c r="C6125" s="654">
        <f t="shared" si="94"/>
        <v>9682166147</v>
      </c>
      <c r="D6125" s="57"/>
      <c r="E6125" s="57"/>
      <c r="F6125" s="657">
        <v>143476035</v>
      </c>
      <c r="G6125" s="672">
        <v>842211481</v>
      </c>
      <c r="H6125" s="646">
        <v>43672</v>
      </c>
      <c r="I6125" s="646"/>
      <c r="K6125" s="57"/>
      <c r="L6125" s="57"/>
      <c r="M6125" s="638"/>
      <c r="N6125" s="638"/>
      <c r="O6125" s="57"/>
    </row>
    <row r="6126" spans="1:15">
      <c r="A6126" s="57"/>
      <c r="B6126" s="653">
        <v>49130</v>
      </c>
      <c r="C6126" s="654">
        <f t="shared" si="94"/>
        <v>9710466913</v>
      </c>
      <c r="D6126" s="57"/>
      <c r="E6126" s="57"/>
      <c r="F6126" s="657">
        <v>171776801</v>
      </c>
      <c r="G6126" s="672">
        <v>842412993</v>
      </c>
      <c r="H6126" s="646">
        <v>46655</v>
      </c>
      <c r="I6126" s="646"/>
      <c r="K6126" s="57"/>
      <c r="L6126" s="57"/>
      <c r="M6126" s="638"/>
      <c r="N6126" s="638"/>
      <c r="O6126" s="57"/>
    </row>
    <row r="6127" spans="1:15">
      <c r="A6127" s="57"/>
      <c r="B6127" s="653">
        <v>49131</v>
      </c>
      <c r="C6127" s="654">
        <f t="shared" si="94"/>
        <v>9832772517</v>
      </c>
      <c r="D6127" s="57"/>
      <c r="E6127" s="57"/>
      <c r="F6127" s="657">
        <v>294082405</v>
      </c>
      <c r="G6127" s="672">
        <v>842510016</v>
      </c>
      <c r="H6127" s="646">
        <v>47576</v>
      </c>
      <c r="I6127" s="646"/>
      <c r="K6127" s="57"/>
      <c r="L6127" s="57"/>
      <c r="M6127" s="638"/>
      <c r="N6127" s="638"/>
      <c r="O6127" s="57"/>
    </row>
    <row r="6128" spans="1:15">
      <c r="A6128" s="57"/>
      <c r="B6128" s="653">
        <v>49132</v>
      </c>
      <c r="C6128" s="654">
        <f t="shared" si="94"/>
        <v>9641615548</v>
      </c>
      <c r="D6128" s="57"/>
      <c r="E6128" s="57"/>
      <c r="F6128" s="657">
        <v>102925436</v>
      </c>
      <c r="G6128" s="672">
        <v>842594706</v>
      </c>
      <c r="H6128" s="646">
        <v>44514</v>
      </c>
      <c r="I6128" s="646"/>
      <c r="K6128" s="57"/>
      <c r="L6128" s="57"/>
      <c r="M6128" s="638"/>
      <c r="N6128" s="638"/>
      <c r="O6128" s="57"/>
    </row>
    <row r="6129" spans="1:15">
      <c r="A6129" s="57"/>
      <c r="B6129" s="653">
        <v>49133</v>
      </c>
      <c r="C6129" s="654">
        <f t="shared" si="94"/>
        <v>10474944247</v>
      </c>
      <c r="D6129" s="57"/>
      <c r="E6129" s="57"/>
      <c r="F6129" s="657">
        <v>936254135</v>
      </c>
      <c r="G6129" s="672">
        <v>842604684</v>
      </c>
      <c r="H6129" s="646">
        <v>50226</v>
      </c>
      <c r="I6129" s="646"/>
      <c r="K6129" s="57"/>
      <c r="L6129" s="57"/>
      <c r="M6129" s="638"/>
      <c r="N6129" s="638"/>
      <c r="O6129" s="57"/>
    </row>
    <row r="6130" spans="1:15">
      <c r="A6130" s="57"/>
      <c r="B6130" s="653">
        <v>49134</v>
      </c>
      <c r="C6130" s="654">
        <f t="shared" si="94"/>
        <v>10458265163</v>
      </c>
      <c r="D6130" s="57"/>
      <c r="E6130" s="57"/>
      <c r="F6130" s="657">
        <v>919575051</v>
      </c>
      <c r="G6130" s="672">
        <v>842811160</v>
      </c>
      <c r="H6130" s="646">
        <v>47216</v>
      </c>
      <c r="I6130" s="646"/>
      <c r="K6130" s="57"/>
      <c r="L6130" s="57"/>
      <c r="M6130" s="638"/>
      <c r="N6130" s="638"/>
      <c r="O6130" s="57"/>
    </row>
    <row r="6131" spans="1:15">
      <c r="A6131" s="57"/>
      <c r="B6131" s="653">
        <v>49135</v>
      </c>
      <c r="C6131" s="654">
        <f t="shared" si="94"/>
        <v>9963395477</v>
      </c>
      <c r="D6131" s="57"/>
      <c r="E6131" s="57"/>
      <c r="F6131" s="657">
        <v>424705365</v>
      </c>
      <c r="G6131" s="672">
        <v>842961922</v>
      </c>
      <c r="H6131" s="646">
        <v>43264</v>
      </c>
      <c r="I6131" s="646"/>
      <c r="K6131" s="57"/>
      <c r="L6131" s="57"/>
      <c r="M6131" s="638"/>
      <c r="N6131" s="638"/>
      <c r="O6131" s="57"/>
    </row>
    <row r="6132" spans="1:15">
      <c r="A6132" s="57"/>
      <c r="B6132" s="653">
        <v>49136</v>
      </c>
      <c r="C6132" s="654">
        <f t="shared" si="94"/>
        <v>9900776666</v>
      </c>
      <c r="D6132" s="57"/>
      <c r="E6132" s="57"/>
      <c r="F6132" s="657">
        <v>362086554</v>
      </c>
      <c r="G6132" s="672">
        <v>842962628</v>
      </c>
      <c r="H6132" s="646">
        <v>44948</v>
      </c>
      <c r="I6132" s="646"/>
      <c r="K6132" s="57"/>
      <c r="L6132" s="57"/>
      <c r="M6132" s="638"/>
      <c r="N6132" s="638"/>
      <c r="O6132" s="57"/>
    </row>
    <row r="6133" spans="1:15">
      <c r="A6133" s="57"/>
      <c r="B6133" s="653">
        <v>49137</v>
      </c>
      <c r="C6133" s="654">
        <f t="shared" si="94"/>
        <v>10480463529</v>
      </c>
      <c r="D6133" s="57"/>
      <c r="E6133" s="57"/>
      <c r="F6133" s="657">
        <v>941773417</v>
      </c>
      <c r="G6133" s="672">
        <v>842977105</v>
      </c>
      <c r="H6133" s="646">
        <v>46311</v>
      </c>
      <c r="I6133" s="646"/>
      <c r="K6133" s="57"/>
      <c r="L6133" s="57"/>
      <c r="M6133" s="638"/>
      <c r="N6133" s="638"/>
      <c r="O6133" s="57"/>
    </row>
    <row r="6134" spans="1:15">
      <c r="A6134" s="57"/>
      <c r="B6134" s="653">
        <v>49138</v>
      </c>
      <c r="C6134" s="654">
        <f t="shared" si="94"/>
        <v>10371215226</v>
      </c>
      <c r="D6134" s="57"/>
      <c r="E6134" s="57"/>
      <c r="F6134" s="657">
        <v>832525114</v>
      </c>
      <c r="G6134" s="672">
        <v>843018902</v>
      </c>
      <c r="H6134" s="646">
        <v>47728</v>
      </c>
      <c r="I6134" s="646"/>
      <c r="K6134" s="57"/>
      <c r="L6134" s="57"/>
      <c r="M6134" s="638"/>
      <c r="N6134" s="638"/>
      <c r="O6134" s="57"/>
    </row>
    <row r="6135" spans="1:15">
      <c r="A6135" s="57"/>
      <c r="B6135" s="653">
        <v>49139</v>
      </c>
      <c r="C6135" s="654">
        <f t="shared" si="94"/>
        <v>10054964056</v>
      </c>
      <c r="D6135" s="57"/>
      <c r="E6135" s="57"/>
      <c r="F6135" s="657">
        <v>516273944</v>
      </c>
      <c r="G6135" s="672">
        <v>843073533</v>
      </c>
      <c r="H6135" s="646">
        <v>47036</v>
      </c>
      <c r="I6135" s="646"/>
      <c r="K6135" s="57"/>
      <c r="L6135" s="57"/>
      <c r="M6135" s="638"/>
      <c r="N6135" s="638"/>
      <c r="O6135" s="57"/>
    </row>
    <row r="6136" spans="1:15">
      <c r="A6136" s="57"/>
      <c r="B6136" s="653">
        <v>49140</v>
      </c>
      <c r="C6136" s="654">
        <f t="shared" si="94"/>
        <v>10068322829</v>
      </c>
      <c r="D6136" s="57"/>
      <c r="E6136" s="57"/>
      <c r="F6136" s="657">
        <v>529632717</v>
      </c>
      <c r="G6136" s="672">
        <v>843272489</v>
      </c>
      <c r="H6136" s="646">
        <v>48806</v>
      </c>
      <c r="I6136" s="646"/>
      <c r="K6136" s="57"/>
      <c r="L6136" s="57"/>
      <c r="M6136" s="638"/>
      <c r="N6136" s="638"/>
      <c r="O6136" s="57"/>
    </row>
    <row r="6137" spans="1:15">
      <c r="A6137" s="57"/>
      <c r="B6137" s="653">
        <v>49141</v>
      </c>
      <c r="C6137" s="654">
        <f t="shared" si="94"/>
        <v>10150444045</v>
      </c>
      <c r="D6137" s="57"/>
      <c r="E6137" s="57"/>
      <c r="F6137" s="657">
        <v>611753933</v>
      </c>
      <c r="G6137" s="672">
        <v>843403797</v>
      </c>
      <c r="H6137" s="646">
        <v>48807</v>
      </c>
      <c r="I6137" s="646"/>
      <c r="K6137" s="57"/>
      <c r="L6137" s="57"/>
      <c r="M6137" s="638"/>
      <c r="N6137" s="638"/>
      <c r="O6137" s="57"/>
    </row>
    <row r="6138" spans="1:15">
      <c r="A6138" s="57"/>
      <c r="B6138" s="653">
        <v>49142</v>
      </c>
      <c r="C6138" s="654">
        <f t="shared" si="94"/>
        <v>10357086609</v>
      </c>
      <c r="D6138" s="57"/>
      <c r="E6138" s="57"/>
      <c r="F6138" s="657">
        <v>818396497</v>
      </c>
      <c r="G6138" s="672">
        <v>843534879</v>
      </c>
      <c r="H6138" s="646">
        <v>46356</v>
      </c>
      <c r="I6138" s="646"/>
      <c r="K6138" s="57"/>
      <c r="L6138" s="57"/>
      <c r="M6138" s="638"/>
      <c r="N6138" s="638"/>
      <c r="O6138" s="57"/>
    </row>
    <row r="6139" spans="1:15">
      <c r="A6139" s="57"/>
      <c r="B6139" s="653">
        <v>49143</v>
      </c>
      <c r="C6139" s="654">
        <f t="shared" si="94"/>
        <v>10500678832</v>
      </c>
      <c r="D6139" s="57"/>
      <c r="E6139" s="57"/>
      <c r="F6139" s="657">
        <v>961988720</v>
      </c>
      <c r="G6139" s="672">
        <v>844004076</v>
      </c>
      <c r="H6139" s="646">
        <v>47041</v>
      </c>
      <c r="I6139" s="646"/>
      <c r="K6139" s="57"/>
      <c r="L6139" s="57"/>
      <c r="M6139" s="638"/>
      <c r="N6139" s="638"/>
      <c r="O6139" s="57"/>
    </row>
    <row r="6140" spans="1:15">
      <c r="A6140" s="57"/>
      <c r="B6140" s="653">
        <v>49144</v>
      </c>
      <c r="C6140" s="654">
        <f t="shared" si="94"/>
        <v>10049785028</v>
      </c>
      <c r="D6140" s="57"/>
      <c r="E6140" s="57"/>
      <c r="F6140" s="657">
        <v>511094916</v>
      </c>
      <c r="G6140" s="672">
        <v>844115757</v>
      </c>
      <c r="H6140" s="646">
        <v>50182</v>
      </c>
      <c r="I6140" s="646"/>
      <c r="K6140" s="57"/>
      <c r="L6140" s="57"/>
      <c r="M6140" s="638"/>
      <c r="N6140" s="638"/>
      <c r="O6140" s="57"/>
    </row>
    <row r="6141" spans="1:15">
      <c r="A6141" s="57"/>
      <c r="B6141" s="653">
        <v>49145</v>
      </c>
      <c r="C6141" s="654">
        <f t="shared" si="94"/>
        <v>10232245230</v>
      </c>
      <c r="D6141" s="57"/>
      <c r="E6141" s="57"/>
      <c r="F6141" s="657">
        <v>693555118</v>
      </c>
      <c r="G6141" s="672">
        <v>844165580</v>
      </c>
      <c r="H6141" s="646">
        <v>49601</v>
      </c>
      <c r="I6141" s="646"/>
      <c r="K6141" s="57"/>
      <c r="L6141" s="57"/>
      <c r="M6141" s="638"/>
      <c r="N6141" s="638"/>
      <c r="O6141" s="57"/>
    </row>
    <row r="6142" spans="1:15">
      <c r="A6142" s="57"/>
      <c r="B6142" s="653">
        <v>49146</v>
      </c>
      <c r="C6142" s="654">
        <f t="shared" si="94"/>
        <v>10084385194</v>
      </c>
      <c r="D6142" s="57"/>
      <c r="E6142" s="57"/>
      <c r="F6142" s="657">
        <v>545695082</v>
      </c>
      <c r="G6142" s="672">
        <v>844195063</v>
      </c>
      <c r="H6142" s="646">
        <v>47296</v>
      </c>
      <c r="I6142" s="646"/>
      <c r="K6142" s="57"/>
      <c r="L6142" s="57"/>
      <c r="M6142" s="638"/>
      <c r="N6142" s="638"/>
      <c r="O6142" s="57"/>
    </row>
    <row r="6143" spans="1:15">
      <c r="A6143" s="57"/>
      <c r="B6143" s="653">
        <v>49147</v>
      </c>
      <c r="C6143" s="654">
        <f t="shared" si="94"/>
        <v>10363943667</v>
      </c>
      <c r="D6143" s="57"/>
      <c r="E6143" s="57"/>
      <c r="F6143" s="657">
        <v>825253555</v>
      </c>
      <c r="G6143" s="672">
        <v>844291948</v>
      </c>
      <c r="H6143" s="646">
        <v>49628</v>
      </c>
      <c r="I6143" s="646"/>
      <c r="K6143" s="57"/>
      <c r="L6143" s="57"/>
      <c r="M6143" s="638"/>
      <c r="N6143" s="638"/>
      <c r="O6143" s="57"/>
    </row>
    <row r="6144" spans="1:15">
      <c r="A6144" s="57"/>
      <c r="B6144" s="653">
        <v>49148</v>
      </c>
      <c r="C6144" s="654">
        <f t="shared" si="94"/>
        <v>9714295922</v>
      </c>
      <c r="D6144" s="57"/>
      <c r="E6144" s="57"/>
      <c r="F6144" s="657">
        <v>175605810</v>
      </c>
      <c r="G6144" s="672">
        <v>844548148</v>
      </c>
      <c r="H6144" s="646">
        <v>48384</v>
      </c>
      <c r="I6144" s="646"/>
      <c r="K6144" s="57"/>
      <c r="L6144" s="57"/>
      <c r="M6144" s="638"/>
      <c r="N6144" s="638"/>
      <c r="O6144" s="57"/>
    </row>
    <row r="6145" spans="1:15">
      <c r="A6145" s="57"/>
      <c r="B6145" s="653">
        <v>49149</v>
      </c>
      <c r="C6145" s="654">
        <f t="shared" si="94"/>
        <v>10034562326</v>
      </c>
      <c r="D6145" s="57"/>
      <c r="E6145" s="57"/>
      <c r="F6145" s="657">
        <v>495872214</v>
      </c>
      <c r="G6145" s="672">
        <v>844972811</v>
      </c>
      <c r="H6145" s="646">
        <v>48311</v>
      </c>
      <c r="I6145" s="646"/>
      <c r="K6145" s="57"/>
      <c r="L6145" s="57"/>
      <c r="M6145" s="638"/>
      <c r="N6145" s="638"/>
      <c r="O6145" s="57"/>
    </row>
    <row r="6146" spans="1:15">
      <c r="A6146" s="57"/>
      <c r="B6146" s="653">
        <v>49150</v>
      </c>
      <c r="C6146" s="654">
        <f t="shared" si="94"/>
        <v>10019718592</v>
      </c>
      <c r="D6146" s="57"/>
      <c r="E6146" s="57"/>
      <c r="F6146" s="657">
        <v>481028480</v>
      </c>
      <c r="G6146" s="672">
        <v>845050585</v>
      </c>
      <c r="H6146" s="646">
        <v>45299</v>
      </c>
      <c r="I6146" s="646"/>
      <c r="K6146" s="57"/>
      <c r="L6146" s="57"/>
      <c r="M6146" s="638"/>
      <c r="N6146" s="638"/>
      <c r="O6146" s="57"/>
    </row>
    <row r="6147" spans="1:15">
      <c r="A6147" s="57"/>
      <c r="B6147" s="653">
        <v>49151</v>
      </c>
      <c r="C6147" s="654">
        <f t="shared" si="94"/>
        <v>9861055018</v>
      </c>
      <c r="D6147" s="57"/>
      <c r="E6147" s="57"/>
      <c r="F6147" s="657">
        <v>322364906</v>
      </c>
      <c r="G6147" s="672">
        <v>845242702</v>
      </c>
      <c r="H6147" s="646">
        <v>46266</v>
      </c>
      <c r="I6147" s="646"/>
      <c r="K6147" s="57"/>
      <c r="L6147" s="57"/>
      <c r="M6147" s="638"/>
      <c r="N6147" s="638"/>
      <c r="O6147" s="57"/>
    </row>
    <row r="6148" spans="1:15">
      <c r="A6148" s="57"/>
      <c r="B6148" s="653">
        <v>49152</v>
      </c>
      <c r="C6148" s="654">
        <f t="shared" si="94"/>
        <v>9863796702</v>
      </c>
      <c r="D6148" s="57"/>
      <c r="E6148" s="57"/>
      <c r="F6148" s="657">
        <v>325106590</v>
      </c>
      <c r="G6148" s="672">
        <v>845421120</v>
      </c>
      <c r="H6148" s="646">
        <v>49853</v>
      </c>
      <c r="I6148" s="646"/>
      <c r="K6148" s="57"/>
      <c r="L6148" s="57"/>
      <c r="M6148" s="638"/>
      <c r="N6148" s="638"/>
      <c r="O6148" s="57"/>
    </row>
    <row r="6149" spans="1:15">
      <c r="A6149" s="57"/>
      <c r="B6149" s="653">
        <v>49153</v>
      </c>
      <c r="C6149" s="654">
        <f t="shared" si="94"/>
        <v>9691207221</v>
      </c>
      <c r="D6149" s="57"/>
      <c r="E6149" s="57"/>
      <c r="F6149" s="657">
        <v>152517109</v>
      </c>
      <c r="G6149" s="672">
        <v>845492369</v>
      </c>
      <c r="H6149" s="646">
        <v>48948</v>
      </c>
      <c r="I6149" s="646"/>
      <c r="K6149" s="57"/>
      <c r="L6149" s="57"/>
      <c r="M6149" s="638"/>
      <c r="N6149" s="638"/>
      <c r="O6149" s="57"/>
    </row>
    <row r="6150" spans="1:15">
      <c r="A6150" s="57"/>
      <c r="B6150" s="653">
        <v>49154</v>
      </c>
      <c r="C6150" s="654">
        <f t="shared" si="94"/>
        <v>10517846055</v>
      </c>
      <c r="D6150" s="57"/>
      <c r="E6150" s="57"/>
      <c r="F6150" s="657">
        <v>979155943</v>
      </c>
      <c r="G6150" s="672">
        <v>845616128</v>
      </c>
      <c r="H6150" s="646">
        <v>48926</v>
      </c>
      <c r="I6150" s="646"/>
      <c r="K6150" s="57"/>
      <c r="L6150" s="57"/>
      <c r="M6150" s="638"/>
      <c r="N6150" s="638"/>
      <c r="O6150" s="57"/>
    </row>
    <row r="6151" spans="1:15">
      <c r="A6151" s="57"/>
      <c r="B6151" s="653">
        <v>49155</v>
      </c>
      <c r="C6151" s="654">
        <f t="shared" si="94"/>
        <v>9951300637</v>
      </c>
      <c r="D6151" s="57"/>
      <c r="E6151" s="57"/>
      <c r="F6151" s="657">
        <v>412610525</v>
      </c>
      <c r="G6151" s="672">
        <v>845625238</v>
      </c>
      <c r="H6151" s="646">
        <v>47504</v>
      </c>
      <c r="I6151" s="646"/>
      <c r="K6151" s="57"/>
      <c r="L6151" s="57"/>
      <c r="M6151" s="638"/>
      <c r="N6151" s="638"/>
      <c r="O6151" s="57"/>
    </row>
    <row r="6152" spans="1:15">
      <c r="A6152" s="57"/>
      <c r="B6152" s="653">
        <v>49156</v>
      </c>
      <c r="C6152" s="654">
        <f t="shared" si="94"/>
        <v>9781859247</v>
      </c>
      <c r="D6152" s="57"/>
      <c r="E6152" s="57"/>
      <c r="F6152" s="657">
        <v>243169135</v>
      </c>
      <c r="G6152" s="672">
        <v>845837745</v>
      </c>
      <c r="H6152" s="646">
        <v>44347</v>
      </c>
      <c r="I6152" s="646"/>
      <c r="K6152" s="57"/>
      <c r="L6152" s="57"/>
      <c r="M6152" s="638"/>
      <c r="N6152" s="638"/>
      <c r="O6152" s="57"/>
    </row>
    <row r="6153" spans="1:15">
      <c r="A6153" s="57"/>
      <c r="B6153" s="653">
        <v>49157</v>
      </c>
      <c r="C6153" s="654">
        <f t="shared" si="94"/>
        <v>9722241580</v>
      </c>
      <c r="D6153" s="57"/>
      <c r="E6153" s="57"/>
      <c r="F6153" s="657">
        <v>183551468</v>
      </c>
      <c r="G6153" s="672">
        <v>845928533</v>
      </c>
      <c r="H6153" s="646">
        <v>45352</v>
      </c>
      <c r="I6153" s="646"/>
      <c r="K6153" s="57"/>
      <c r="L6153" s="57"/>
      <c r="M6153" s="638"/>
      <c r="N6153" s="638"/>
      <c r="O6153" s="57"/>
    </row>
    <row r="6154" spans="1:15">
      <c r="A6154" s="57"/>
      <c r="B6154" s="653">
        <v>49158</v>
      </c>
      <c r="C6154" s="654">
        <f t="shared" si="94"/>
        <v>9765575585</v>
      </c>
      <c r="D6154" s="57"/>
      <c r="E6154" s="57"/>
      <c r="F6154" s="657">
        <v>226885473</v>
      </c>
      <c r="G6154" s="672">
        <v>846100675</v>
      </c>
      <c r="H6154" s="646">
        <v>43609</v>
      </c>
      <c r="I6154" s="646"/>
      <c r="K6154" s="57"/>
      <c r="L6154" s="57"/>
      <c r="M6154" s="638"/>
      <c r="N6154" s="638"/>
      <c r="O6154" s="57"/>
    </row>
    <row r="6155" spans="1:15">
      <c r="A6155" s="57"/>
      <c r="B6155" s="653">
        <v>49159</v>
      </c>
      <c r="C6155" s="654">
        <f t="shared" si="94"/>
        <v>10407849822</v>
      </c>
      <c r="D6155" s="57"/>
      <c r="E6155" s="57"/>
      <c r="F6155" s="657">
        <v>869159710</v>
      </c>
      <c r="G6155" s="672">
        <v>846176164</v>
      </c>
      <c r="H6155" s="646">
        <v>45373</v>
      </c>
      <c r="I6155" s="646"/>
      <c r="K6155" s="57"/>
      <c r="L6155" s="57"/>
      <c r="M6155" s="638"/>
      <c r="N6155" s="638"/>
      <c r="O6155" s="57"/>
    </row>
    <row r="6156" spans="1:15">
      <c r="A6156" s="57"/>
      <c r="B6156" s="653">
        <v>49160</v>
      </c>
      <c r="C6156" s="654">
        <f t="shared" si="94"/>
        <v>9993090037</v>
      </c>
      <c r="D6156" s="57"/>
      <c r="E6156" s="57"/>
      <c r="F6156" s="657">
        <v>454399925</v>
      </c>
      <c r="G6156" s="672">
        <v>846410358</v>
      </c>
      <c r="H6156" s="646">
        <v>47355</v>
      </c>
      <c r="I6156" s="646"/>
      <c r="K6156" s="57"/>
      <c r="L6156" s="57"/>
      <c r="M6156" s="638"/>
      <c r="N6156" s="638"/>
      <c r="O6156" s="57"/>
    </row>
    <row r="6157" spans="1:15">
      <c r="A6157" s="57"/>
      <c r="B6157" s="653">
        <v>49161</v>
      </c>
      <c r="C6157" s="654">
        <f t="shared" si="94"/>
        <v>9824798891</v>
      </c>
      <c r="D6157" s="57"/>
      <c r="E6157" s="57"/>
      <c r="F6157" s="657">
        <v>286108779</v>
      </c>
      <c r="G6157" s="672">
        <v>846447822</v>
      </c>
      <c r="H6157" s="646">
        <v>50184</v>
      </c>
      <c r="I6157" s="646"/>
      <c r="K6157" s="57"/>
      <c r="L6157" s="57"/>
      <c r="M6157" s="638"/>
      <c r="N6157" s="638"/>
      <c r="O6157" s="57"/>
    </row>
    <row r="6158" spans="1:15">
      <c r="A6158" s="57"/>
      <c r="B6158" s="653">
        <v>49162</v>
      </c>
      <c r="C6158" s="654">
        <f t="shared" si="94"/>
        <v>10326084454</v>
      </c>
      <c r="D6158" s="57"/>
      <c r="E6158" s="57"/>
      <c r="F6158" s="657">
        <v>787394342</v>
      </c>
      <c r="G6158" s="672">
        <v>846478263</v>
      </c>
      <c r="H6158" s="646">
        <v>43483</v>
      </c>
      <c r="I6158" s="646"/>
      <c r="K6158" s="57"/>
      <c r="L6158" s="57"/>
      <c r="M6158" s="638"/>
      <c r="N6158" s="638"/>
      <c r="O6158" s="57"/>
    </row>
    <row r="6159" spans="1:15">
      <c r="A6159" s="57"/>
      <c r="B6159" s="653">
        <v>49163</v>
      </c>
      <c r="C6159" s="654">
        <f t="shared" si="94"/>
        <v>10216908843</v>
      </c>
      <c r="D6159" s="57"/>
      <c r="E6159" s="57"/>
      <c r="F6159" s="657">
        <v>678218731</v>
      </c>
      <c r="G6159" s="672">
        <v>846559701</v>
      </c>
      <c r="H6159" s="646">
        <v>49308</v>
      </c>
      <c r="I6159" s="646"/>
      <c r="K6159" s="57"/>
      <c r="L6159" s="57"/>
      <c r="M6159" s="638"/>
      <c r="N6159" s="638"/>
      <c r="O6159" s="57"/>
    </row>
    <row r="6160" spans="1:15">
      <c r="A6160" s="57"/>
      <c r="B6160" s="653">
        <v>49164</v>
      </c>
      <c r="C6160" s="654">
        <f t="shared" si="94"/>
        <v>10216736386</v>
      </c>
      <c r="D6160" s="57"/>
      <c r="E6160" s="57"/>
      <c r="F6160" s="657">
        <v>678046274</v>
      </c>
      <c r="G6160" s="672">
        <v>846784624</v>
      </c>
      <c r="H6160" s="646">
        <v>44749</v>
      </c>
      <c r="I6160" s="646"/>
      <c r="K6160" s="57"/>
      <c r="L6160" s="57"/>
      <c r="M6160" s="638"/>
      <c r="N6160" s="638"/>
      <c r="O6160" s="57"/>
    </row>
    <row r="6161" spans="1:15">
      <c r="A6161" s="57"/>
      <c r="B6161" s="653">
        <v>49165</v>
      </c>
      <c r="C6161" s="654">
        <f t="shared" si="94"/>
        <v>10139712588</v>
      </c>
      <c r="D6161" s="57"/>
      <c r="E6161" s="57"/>
      <c r="F6161" s="657">
        <v>601022476</v>
      </c>
      <c r="G6161" s="672">
        <v>846789326</v>
      </c>
      <c r="H6161" s="646">
        <v>49254</v>
      </c>
      <c r="I6161" s="646"/>
      <c r="K6161" s="57"/>
      <c r="L6161" s="57"/>
      <c r="M6161" s="638"/>
      <c r="N6161" s="638"/>
      <c r="O6161" s="57"/>
    </row>
    <row r="6162" spans="1:15">
      <c r="A6162" s="57"/>
      <c r="B6162" s="653">
        <v>49166</v>
      </c>
      <c r="C6162" s="654">
        <f t="shared" si="94"/>
        <v>10399226784</v>
      </c>
      <c r="D6162" s="57"/>
      <c r="E6162" s="57"/>
      <c r="F6162" s="657">
        <v>860536672</v>
      </c>
      <c r="G6162" s="672">
        <v>846979574</v>
      </c>
      <c r="H6162" s="646">
        <v>46694</v>
      </c>
      <c r="I6162" s="646"/>
      <c r="K6162" s="57"/>
      <c r="L6162" s="57"/>
      <c r="M6162" s="638"/>
      <c r="N6162" s="638"/>
      <c r="O6162" s="57"/>
    </row>
    <row r="6163" spans="1:15">
      <c r="A6163" s="57"/>
      <c r="B6163" s="653">
        <v>49167</v>
      </c>
      <c r="C6163" s="654">
        <f t="shared" si="94"/>
        <v>9932716770</v>
      </c>
      <c r="D6163" s="57"/>
      <c r="E6163" s="57"/>
      <c r="F6163" s="657">
        <v>394026658</v>
      </c>
      <c r="G6163" s="672">
        <v>847142604</v>
      </c>
      <c r="H6163" s="646">
        <v>46777</v>
      </c>
      <c r="I6163" s="646"/>
      <c r="K6163" s="57"/>
      <c r="L6163" s="57"/>
      <c r="M6163" s="638"/>
      <c r="N6163" s="638"/>
      <c r="O6163" s="57"/>
    </row>
    <row r="6164" spans="1:15">
      <c r="A6164" s="57"/>
      <c r="B6164" s="653">
        <v>49168</v>
      </c>
      <c r="C6164" s="654">
        <f t="shared" si="94"/>
        <v>9719430483</v>
      </c>
      <c r="D6164" s="57"/>
      <c r="E6164" s="57"/>
      <c r="F6164" s="657">
        <v>180740371</v>
      </c>
      <c r="G6164" s="672">
        <v>847164140</v>
      </c>
      <c r="H6164" s="646">
        <v>49631</v>
      </c>
      <c r="I6164" s="646"/>
      <c r="K6164" s="57"/>
      <c r="L6164" s="57"/>
      <c r="M6164" s="638"/>
      <c r="N6164" s="638"/>
      <c r="O6164" s="57"/>
    </row>
    <row r="6165" spans="1:15">
      <c r="A6165" s="57"/>
      <c r="B6165" s="653">
        <v>49169</v>
      </c>
      <c r="C6165" s="654">
        <f t="shared" si="94"/>
        <v>10337338243</v>
      </c>
      <c r="D6165" s="57"/>
      <c r="E6165" s="57"/>
      <c r="F6165" s="657">
        <v>798648131</v>
      </c>
      <c r="G6165" s="672">
        <v>847294753</v>
      </c>
      <c r="H6165" s="646">
        <v>45424</v>
      </c>
      <c r="I6165" s="646"/>
      <c r="K6165" s="57"/>
      <c r="L6165" s="57"/>
      <c r="M6165" s="638"/>
      <c r="N6165" s="638"/>
      <c r="O6165" s="57"/>
    </row>
    <row r="6166" spans="1:15">
      <c r="A6166" s="57"/>
      <c r="B6166" s="653">
        <v>49170</v>
      </c>
      <c r="C6166" s="654">
        <f t="shared" si="94"/>
        <v>10283840026</v>
      </c>
      <c r="D6166" s="57"/>
      <c r="E6166" s="57"/>
      <c r="F6166" s="657">
        <v>745149914</v>
      </c>
      <c r="G6166" s="672">
        <v>847434221</v>
      </c>
      <c r="H6166" s="646">
        <v>46339</v>
      </c>
      <c r="I6166" s="646"/>
      <c r="K6166" s="57"/>
      <c r="L6166" s="57"/>
      <c r="M6166" s="638"/>
      <c r="N6166" s="638"/>
      <c r="O6166" s="57"/>
    </row>
    <row r="6167" spans="1:15">
      <c r="A6167" s="57"/>
      <c r="B6167" s="653">
        <v>49171</v>
      </c>
      <c r="C6167" s="654">
        <f t="shared" si="94"/>
        <v>10336175489</v>
      </c>
      <c r="D6167" s="57"/>
      <c r="E6167" s="57"/>
      <c r="F6167" s="657">
        <v>797485377</v>
      </c>
      <c r="G6167" s="672">
        <v>847632383</v>
      </c>
      <c r="H6167" s="646">
        <v>44772</v>
      </c>
      <c r="I6167" s="646"/>
      <c r="K6167" s="57"/>
      <c r="L6167" s="57"/>
      <c r="M6167" s="638"/>
      <c r="N6167" s="638"/>
      <c r="O6167" s="57"/>
    </row>
    <row r="6168" spans="1:15">
      <c r="A6168" s="57"/>
      <c r="B6168" s="653">
        <v>49172</v>
      </c>
      <c r="C6168" s="654">
        <f t="shared" si="94"/>
        <v>10048173521</v>
      </c>
      <c r="D6168" s="57"/>
      <c r="E6168" s="57"/>
      <c r="F6168" s="657">
        <v>509483409</v>
      </c>
      <c r="G6168" s="672">
        <v>847758209</v>
      </c>
      <c r="H6168" s="646">
        <v>44942</v>
      </c>
      <c r="I6168" s="646"/>
      <c r="K6168" s="57"/>
      <c r="L6168" s="57"/>
      <c r="M6168" s="638"/>
      <c r="N6168" s="638"/>
      <c r="O6168" s="57"/>
    </row>
    <row r="6169" spans="1:15">
      <c r="A6169" s="57"/>
      <c r="B6169" s="653">
        <v>49173</v>
      </c>
      <c r="C6169" s="654">
        <f t="shared" si="94"/>
        <v>9800787141</v>
      </c>
      <c r="D6169" s="57"/>
      <c r="E6169" s="57"/>
      <c r="F6169" s="657">
        <v>262097029</v>
      </c>
      <c r="G6169" s="672">
        <v>847793067</v>
      </c>
      <c r="H6169" s="646">
        <v>44089</v>
      </c>
      <c r="I6169" s="646"/>
      <c r="K6169" s="57"/>
      <c r="L6169" s="57"/>
      <c r="M6169" s="638"/>
      <c r="N6169" s="638"/>
      <c r="O6169" s="57"/>
    </row>
    <row r="6170" spans="1:15">
      <c r="A6170" s="57"/>
      <c r="B6170" s="653">
        <v>49174</v>
      </c>
      <c r="C6170" s="654">
        <f t="shared" si="94"/>
        <v>10260091238</v>
      </c>
      <c r="D6170" s="57"/>
      <c r="E6170" s="57"/>
      <c r="F6170" s="657">
        <v>721401126</v>
      </c>
      <c r="G6170" s="672">
        <v>847986245</v>
      </c>
      <c r="H6170" s="646">
        <v>46043</v>
      </c>
      <c r="I6170" s="646"/>
      <c r="K6170" s="57"/>
      <c r="L6170" s="57"/>
      <c r="M6170" s="638"/>
      <c r="N6170" s="638"/>
      <c r="O6170" s="57"/>
    </row>
    <row r="6171" spans="1:15">
      <c r="A6171" s="57"/>
      <c r="B6171" s="653">
        <v>49175</v>
      </c>
      <c r="C6171" s="654">
        <f t="shared" si="94"/>
        <v>9837009516</v>
      </c>
      <c r="D6171" s="57"/>
      <c r="E6171" s="57"/>
      <c r="F6171" s="657">
        <v>298319404</v>
      </c>
      <c r="G6171" s="672">
        <v>848054120</v>
      </c>
      <c r="H6171" s="646">
        <v>49255</v>
      </c>
      <c r="I6171" s="646"/>
      <c r="K6171" s="57"/>
      <c r="L6171" s="57"/>
      <c r="M6171" s="638"/>
      <c r="N6171" s="638"/>
      <c r="O6171" s="57"/>
    </row>
    <row r="6172" spans="1:15">
      <c r="A6172" s="57"/>
      <c r="B6172" s="653">
        <v>49176</v>
      </c>
      <c r="C6172" s="654">
        <f t="shared" si="94"/>
        <v>10096067784</v>
      </c>
      <c r="D6172" s="57"/>
      <c r="E6172" s="57"/>
      <c r="F6172" s="657">
        <v>557377672</v>
      </c>
      <c r="G6172" s="672">
        <v>848097179</v>
      </c>
      <c r="H6172" s="646">
        <v>50039</v>
      </c>
      <c r="I6172" s="646"/>
      <c r="K6172" s="57"/>
      <c r="L6172" s="57"/>
      <c r="M6172" s="638"/>
      <c r="N6172" s="638"/>
      <c r="O6172" s="57"/>
    </row>
    <row r="6173" spans="1:15">
      <c r="A6173" s="57"/>
      <c r="B6173" s="653">
        <v>49177</v>
      </c>
      <c r="C6173" s="654">
        <f t="shared" si="94"/>
        <v>9936240911</v>
      </c>
      <c r="D6173" s="57"/>
      <c r="E6173" s="57"/>
      <c r="F6173" s="657">
        <v>397550799</v>
      </c>
      <c r="G6173" s="672">
        <v>848116247</v>
      </c>
      <c r="H6173" s="646">
        <v>50107</v>
      </c>
      <c r="I6173" s="646"/>
      <c r="K6173" s="57"/>
      <c r="L6173" s="57"/>
      <c r="M6173" s="638"/>
      <c r="N6173" s="638"/>
      <c r="O6173" s="57"/>
    </row>
    <row r="6174" spans="1:15">
      <c r="A6174" s="57"/>
      <c r="B6174" s="653">
        <v>49178</v>
      </c>
      <c r="C6174" s="654">
        <f t="shared" si="94"/>
        <v>10464765040</v>
      </c>
      <c r="D6174" s="57"/>
      <c r="E6174" s="57"/>
      <c r="F6174" s="657">
        <v>926074928</v>
      </c>
      <c r="G6174" s="672">
        <v>848181729</v>
      </c>
      <c r="H6174" s="646">
        <v>43069</v>
      </c>
      <c r="I6174" s="646"/>
      <c r="K6174" s="57"/>
      <c r="L6174" s="57"/>
      <c r="M6174" s="638"/>
      <c r="N6174" s="638"/>
      <c r="O6174" s="57"/>
    </row>
    <row r="6175" spans="1:15">
      <c r="A6175" s="57"/>
      <c r="B6175" s="653">
        <v>49179</v>
      </c>
      <c r="C6175" s="654">
        <f t="shared" si="94"/>
        <v>9774114997</v>
      </c>
      <c r="D6175" s="57"/>
      <c r="E6175" s="57"/>
      <c r="F6175" s="657">
        <v>235424885</v>
      </c>
      <c r="G6175" s="672">
        <v>848253935</v>
      </c>
      <c r="H6175" s="646">
        <v>43940</v>
      </c>
      <c r="I6175" s="646"/>
      <c r="K6175" s="57"/>
      <c r="L6175" s="57"/>
      <c r="M6175" s="638"/>
      <c r="N6175" s="638"/>
      <c r="O6175" s="57"/>
    </row>
    <row r="6176" spans="1:15">
      <c r="A6176" s="57"/>
      <c r="B6176" s="653">
        <v>49180</v>
      </c>
      <c r="C6176" s="654">
        <f t="shared" ref="C6176:C6239" si="95">F6176+(F$88*28679+98765)+(G$88*6587+87654)+(E$88*9537+76543)+(J$88*5713+4528)</f>
        <v>10264088259</v>
      </c>
      <c r="D6176" s="57"/>
      <c r="E6176" s="57"/>
      <c r="F6176" s="657">
        <v>725398147</v>
      </c>
      <c r="G6176" s="672">
        <v>848333327</v>
      </c>
      <c r="H6176" s="646">
        <v>48163</v>
      </c>
      <c r="I6176" s="646"/>
      <c r="K6176" s="57"/>
      <c r="L6176" s="57"/>
      <c r="M6176" s="638"/>
      <c r="N6176" s="638"/>
      <c r="O6176" s="57"/>
    </row>
    <row r="6177" spans="1:15">
      <c r="A6177" s="57"/>
      <c r="B6177" s="653">
        <v>49181</v>
      </c>
      <c r="C6177" s="654">
        <f t="shared" si="95"/>
        <v>9813067444</v>
      </c>
      <c r="D6177" s="57"/>
      <c r="E6177" s="57"/>
      <c r="F6177" s="657">
        <v>274377332</v>
      </c>
      <c r="G6177" s="672">
        <v>848433614</v>
      </c>
      <c r="H6177" s="646">
        <v>45258</v>
      </c>
      <c r="I6177" s="646"/>
      <c r="K6177" s="57"/>
      <c r="L6177" s="57"/>
      <c r="M6177" s="638"/>
      <c r="N6177" s="638"/>
      <c r="O6177" s="57"/>
    </row>
    <row r="6178" spans="1:15">
      <c r="A6178" s="57"/>
      <c r="B6178" s="653">
        <v>49182</v>
      </c>
      <c r="C6178" s="654">
        <f t="shared" si="95"/>
        <v>10480032827</v>
      </c>
      <c r="D6178" s="57"/>
      <c r="E6178" s="57"/>
      <c r="F6178" s="657">
        <v>941342715</v>
      </c>
      <c r="G6178" s="672">
        <v>848702797</v>
      </c>
      <c r="H6178" s="646">
        <v>45236</v>
      </c>
      <c r="I6178" s="646"/>
      <c r="K6178" s="57"/>
      <c r="L6178" s="57"/>
      <c r="M6178" s="638"/>
      <c r="N6178" s="638"/>
      <c r="O6178" s="57"/>
    </row>
    <row r="6179" spans="1:15">
      <c r="A6179" s="57"/>
      <c r="B6179" s="653">
        <v>49183</v>
      </c>
      <c r="C6179" s="654">
        <f t="shared" si="95"/>
        <v>9939770058</v>
      </c>
      <c r="D6179" s="57"/>
      <c r="E6179" s="57"/>
      <c r="F6179" s="657">
        <v>401079946</v>
      </c>
      <c r="G6179" s="672">
        <v>848784755</v>
      </c>
      <c r="H6179" s="646">
        <v>50186</v>
      </c>
      <c r="I6179" s="646"/>
      <c r="K6179" s="57"/>
      <c r="L6179" s="57"/>
      <c r="M6179" s="638"/>
      <c r="N6179" s="638"/>
      <c r="O6179" s="57"/>
    </row>
    <row r="6180" spans="1:15">
      <c r="A6180" s="57"/>
      <c r="B6180" s="653">
        <v>49184</v>
      </c>
      <c r="C6180" s="654">
        <f t="shared" si="95"/>
        <v>9746050602</v>
      </c>
      <c r="D6180" s="57"/>
      <c r="E6180" s="57"/>
      <c r="F6180" s="657">
        <v>207360490</v>
      </c>
      <c r="G6180" s="672">
        <v>848851976</v>
      </c>
      <c r="H6180" s="646">
        <v>49409</v>
      </c>
      <c r="I6180" s="646"/>
      <c r="K6180" s="57"/>
      <c r="L6180" s="57"/>
      <c r="M6180" s="638"/>
      <c r="N6180" s="638"/>
      <c r="O6180" s="57"/>
    </row>
    <row r="6181" spans="1:15">
      <c r="A6181" s="57"/>
      <c r="B6181" s="653">
        <v>49185</v>
      </c>
      <c r="C6181" s="654">
        <f t="shared" si="95"/>
        <v>10147481444</v>
      </c>
      <c r="D6181" s="57"/>
      <c r="E6181" s="57"/>
      <c r="F6181" s="657">
        <v>608791332</v>
      </c>
      <c r="G6181" s="672">
        <v>848952905</v>
      </c>
      <c r="H6181" s="646">
        <v>49542</v>
      </c>
      <c r="I6181" s="646"/>
      <c r="K6181" s="57"/>
      <c r="L6181" s="57"/>
      <c r="M6181" s="638"/>
      <c r="N6181" s="638"/>
      <c r="O6181" s="57"/>
    </row>
    <row r="6182" spans="1:15">
      <c r="A6182" s="57"/>
      <c r="B6182" s="653">
        <v>49186</v>
      </c>
      <c r="C6182" s="654">
        <f t="shared" si="95"/>
        <v>10012999966</v>
      </c>
      <c r="D6182" s="57"/>
      <c r="E6182" s="57"/>
      <c r="F6182" s="657">
        <v>474309854</v>
      </c>
      <c r="G6182" s="672">
        <v>848971842</v>
      </c>
      <c r="H6182" s="646">
        <v>47697</v>
      </c>
      <c r="I6182" s="646"/>
      <c r="K6182" s="57"/>
      <c r="L6182" s="57"/>
      <c r="M6182" s="638"/>
      <c r="N6182" s="638"/>
      <c r="O6182" s="57"/>
    </row>
    <row r="6183" spans="1:15">
      <c r="A6183" s="57"/>
      <c r="B6183" s="653">
        <v>49187</v>
      </c>
      <c r="C6183" s="654">
        <f t="shared" si="95"/>
        <v>10022759119</v>
      </c>
      <c r="D6183" s="57"/>
      <c r="E6183" s="57"/>
      <c r="F6183" s="657">
        <v>484069007</v>
      </c>
      <c r="G6183" s="672">
        <v>849179890</v>
      </c>
      <c r="H6183" s="646">
        <v>44671</v>
      </c>
      <c r="I6183" s="646"/>
      <c r="K6183" s="57"/>
      <c r="L6183" s="57"/>
      <c r="M6183" s="638"/>
      <c r="N6183" s="638"/>
      <c r="O6183" s="57"/>
    </row>
    <row r="6184" spans="1:15">
      <c r="A6184" s="57"/>
      <c r="B6184" s="653">
        <v>49188</v>
      </c>
      <c r="C6184" s="654">
        <f t="shared" si="95"/>
        <v>10189367188</v>
      </c>
      <c r="D6184" s="57"/>
      <c r="E6184" s="57"/>
      <c r="F6184" s="657">
        <v>650677076</v>
      </c>
      <c r="G6184" s="672">
        <v>849230221</v>
      </c>
      <c r="H6184" s="646">
        <v>44006</v>
      </c>
      <c r="I6184" s="646"/>
      <c r="K6184" s="57"/>
      <c r="L6184" s="57"/>
      <c r="M6184" s="638"/>
      <c r="N6184" s="638"/>
      <c r="O6184" s="57"/>
    </row>
    <row r="6185" spans="1:15">
      <c r="A6185" s="57"/>
      <c r="B6185" s="653">
        <v>49189</v>
      </c>
      <c r="C6185" s="654">
        <f t="shared" si="95"/>
        <v>10272881579</v>
      </c>
      <c r="D6185" s="57"/>
      <c r="E6185" s="57"/>
      <c r="F6185" s="657">
        <v>734191467</v>
      </c>
      <c r="G6185" s="672">
        <v>849263337</v>
      </c>
      <c r="H6185" s="646">
        <v>46678</v>
      </c>
      <c r="I6185" s="646"/>
      <c r="K6185" s="57"/>
      <c r="L6185" s="57"/>
      <c r="M6185" s="638"/>
      <c r="N6185" s="638"/>
      <c r="O6185" s="57"/>
    </row>
    <row r="6186" spans="1:15">
      <c r="A6186" s="57"/>
      <c r="B6186" s="653">
        <v>49190</v>
      </c>
      <c r="C6186" s="654">
        <f t="shared" si="95"/>
        <v>10460553303</v>
      </c>
      <c r="D6186" s="57"/>
      <c r="E6186" s="57"/>
      <c r="F6186" s="657">
        <v>921863191</v>
      </c>
      <c r="G6186" s="672">
        <v>849274618</v>
      </c>
      <c r="H6186" s="646">
        <v>44071</v>
      </c>
      <c r="I6186" s="646"/>
      <c r="K6186" s="57"/>
      <c r="L6186" s="57"/>
      <c r="M6186" s="638"/>
      <c r="N6186" s="638"/>
      <c r="O6186" s="57"/>
    </row>
    <row r="6187" spans="1:15">
      <c r="A6187" s="57"/>
      <c r="B6187" s="653">
        <v>49191</v>
      </c>
      <c r="C6187" s="654">
        <f t="shared" si="95"/>
        <v>10376484340</v>
      </c>
      <c r="D6187" s="57"/>
      <c r="E6187" s="57"/>
      <c r="F6187" s="657">
        <v>837794228</v>
      </c>
      <c r="G6187" s="672">
        <v>849281963</v>
      </c>
      <c r="H6187" s="646">
        <v>43386</v>
      </c>
      <c r="I6187" s="646"/>
      <c r="K6187" s="57"/>
      <c r="L6187" s="57"/>
      <c r="M6187" s="638"/>
      <c r="N6187" s="638"/>
      <c r="O6187" s="57"/>
    </row>
    <row r="6188" spans="1:15">
      <c r="A6188" s="57"/>
      <c r="B6188" s="653">
        <v>49192</v>
      </c>
      <c r="C6188" s="654">
        <f t="shared" si="95"/>
        <v>9743788117</v>
      </c>
      <c r="D6188" s="57"/>
      <c r="E6188" s="57"/>
      <c r="F6188" s="657">
        <v>205098005</v>
      </c>
      <c r="G6188" s="672">
        <v>849345488</v>
      </c>
      <c r="H6188" s="646">
        <v>49397</v>
      </c>
      <c r="I6188" s="646"/>
      <c r="K6188" s="57"/>
      <c r="L6188" s="57"/>
      <c r="M6188" s="638"/>
      <c r="N6188" s="638"/>
      <c r="O6188" s="57"/>
    </row>
    <row r="6189" spans="1:15">
      <c r="A6189" s="57"/>
      <c r="B6189" s="653">
        <v>49193</v>
      </c>
      <c r="C6189" s="654">
        <f t="shared" si="95"/>
        <v>9821014834</v>
      </c>
      <c r="D6189" s="57"/>
      <c r="E6189" s="57"/>
      <c r="F6189" s="657">
        <v>282324722</v>
      </c>
      <c r="G6189" s="672">
        <v>849346557</v>
      </c>
      <c r="H6189" s="646">
        <v>49999</v>
      </c>
      <c r="I6189" s="646"/>
      <c r="K6189" s="57"/>
      <c r="L6189" s="57"/>
      <c r="M6189" s="638"/>
      <c r="N6189" s="638"/>
      <c r="O6189" s="57"/>
    </row>
    <row r="6190" spans="1:15">
      <c r="A6190" s="57"/>
      <c r="B6190" s="653">
        <v>49194</v>
      </c>
      <c r="C6190" s="654">
        <f t="shared" si="95"/>
        <v>10198024980</v>
      </c>
      <c r="D6190" s="57"/>
      <c r="E6190" s="57"/>
      <c r="F6190" s="657">
        <v>659334868</v>
      </c>
      <c r="G6190" s="672">
        <v>849471767</v>
      </c>
      <c r="H6190" s="646">
        <v>44690</v>
      </c>
      <c r="I6190" s="646"/>
      <c r="K6190" s="57"/>
      <c r="L6190" s="57"/>
      <c r="M6190" s="638"/>
      <c r="N6190" s="638"/>
      <c r="O6190" s="57"/>
    </row>
    <row r="6191" spans="1:15">
      <c r="A6191" s="57"/>
      <c r="B6191" s="653">
        <v>49195</v>
      </c>
      <c r="C6191" s="654">
        <f t="shared" si="95"/>
        <v>10263567988</v>
      </c>
      <c r="D6191" s="57"/>
      <c r="E6191" s="57"/>
      <c r="F6191" s="657">
        <v>724877876</v>
      </c>
      <c r="G6191" s="672">
        <v>849578690</v>
      </c>
      <c r="H6191" s="646">
        <v>44183</v>
      </c>
      <c r="I6191" s="646"/>
      <c r="K6191" s="57"/>
      <c r="L6191" s="57"/>
      <c r="M6191" s="638"/>
      <c r="N6191" s="638"/>
      <c r="O6191" s="57"/>
    </row>
    <row r="6192" spans="1:15">
      <c r="A6192" s="57"/>
      <c r="B6192" s="653">
        <v>49196</v>
      </c>
      <c r="C6192" s="654">
        <f t="shared" si="95"/>
        <v>10525342194</v>
      </c>
      <c r="D6192" s="57"/>
      <c r="E6192" s="57"/>
      <c r="F6192" s="657">
        <v>986652082</v>
      </c>
      <c r="G6192" s="672">
        <v>850089980</v>
      </c>
      <c r="H6192" s="646">
        <v>45377</v>
      </c>
      <c r="I6192" s="646"/>
      <c r="K6192" s="57"/>
      <c r="L6192" s="57"/>
      <c r="M6192" s="638"/>
      <c r="N6192" s="638"/>
      <c r="O6192" s="57"/>
    </row>
    <row r="6193" spans="1:15">
      <c r="A6193" s="57"/>
      <c r="B6193" s="653">
        <v>49197</v>
      </c>
      <c r="C6193" s="654">
        <f t="shared" si="95"/>
        <v>9833711453</v>
      </c>
      <c r="D6193" s="57"/>
      <c r="E6193" s="57"/>
      <c r="F6193" s="657">
        <v>295021341</v>
      </c>
      <c r="G6193" s="672">
        <v>850595296</v>
      </c>
      <c r="H6193" s="646">
        <v>47175</v>
      </c>
      <c r="I6193" s="646"/>
      <c r="K6193" s="57"/>
      <c r="L6193" s="57"/>
      <c r="M6193" s="638"/>
      <c r="N6193" s="638"/>
      <c r="O6193" s="57"/>
    </row>
    <row r="6194" spans="1:15">
      <c r="A6194" s="57"/>
      <c r="B6194" s="653">
        <v>49198</v>
      </c>
      <c r="C6194" s="654">
        <f t="shared" si="95"/>
        <v>10476328214</v>
      </c>
      <c r="D6194" s="57"/>
      <c r="E6194" s="57"/>
      <c r="F6194" s="657">
        <v>937638102</v>
      </c>
      <c r="G6194" s="672">
        <v>850825580</v>
      </c>
      <c r="H6194" s="646">
        <v>48143</v>
      </c>
      <c r="I6194" s="646"/>
      <c r="K6194" s="57"/>
      <c r="L6194" s="57"/>
      <c r="M6194" s="638"/>
      <c r="N6194" s="638"/>
      <c r="O6194" s="57"/>
    </row>
    <row r="6195" spans="1:15">
      <c r="A6195" s="57"/>
      <c r="B6195" s="653">
        <v>49199</v>
      </c>
      <c r="C6195" s="654">
        <f t="shared" si="95"/>
        <v>9959100967</v>
      </c>
      <c r="D6195" s="57"/>
      <c r="E6195" s="57"/>
      <c r="F6195" s="657">
        <v>420410855</v>
      </c>
      <c r="G6195" s="672">
        <v>851047565</v>
      </c>
      <c r="H6195" s="646">
        <v>47921</v>
      </c>
      <c r="I6195" s="646"/>
      <c r="K6195" s="57"/>
      <c r="L6195" s="57"/>
      <c r="M6195" s="638"/>
      <c r="N6195" s="638"/>
      <c r="O6195" s="57"/>
    </row>
    <row r="6196" spans="1:15">
      <c r="A6196" s="57"/>
      <c r="B6196" s="653">
        <v>49200</v>
      </c>
      <c r="C6196" s="654">
        <f t="shared" si="95"/>
        <v>10135423503</v>
      </c>
      <c r="D6196" s="57"/>
      <c r="E6196" s="57"/>
      <c r="F6196" s="657">
        <v>596733391</v>
      </c>
      <c r="G6196" s="672">
        <v>851096667</v>
      </c>
      <c r="H6196" s="646">
        <v>47430</v>
      </c>
      <c r="I6196" s="646"/>
      <c r="K6196" s="57"/>
      <c r="L6196" s="57"/>
      <c r="M6196" s="638"/>
      <c r="N6196" s="638"/>
      <c r="O6196" s="57"/>
    </row>
    <row r="6197" spans="1:15">
      <c r="A6197" s="57"/>
      <c r="B6197" s="653">
        <v>49201</v>
      </c>
      <c r="C6197" s="654">
        <f t="shared" si="95"/>
        <v>9955488589</v>
      </c>
      <c r="D6197" s="57"/>
      <c r="E6197" s="57"/>
      <c r="F6197" s="657">
        <v>416798477</v>
      </c>
      <c r="G6197" s="672">
        <v>851139731</v>
      </c>
      <c r="H6197" s="646">
        <v>48811</v>
      </c>
      <c r="I6197" s="646"/>
      <c r="K6197" s="57"/>
      <c r="L6197" s="57"/>
      <c r="M6197" s="638"/>
      <c r="N6197" s="638"/>
      <c r="O6197" s="57"/>
    </row>
    <row r="6198" spans="1:15">
      <c r="A6198" s="57"/>
      <c r="B6198" s="653">
        <v>49202</v>
      </c>
      <c r="C6198" s="654">
        <f t="shared" si="95"/>
        <v>10217010339</v>
      </c>
      <c r="D6198" s="57"/>
      <c r="E6198" s="57"/>
      <c r="F6198" s="657">
        <v>678320227</v>
      </c>
      <c r="G6198" s="672">
        <v>851257516</v>
      </c>
      <c r="H6198" s="646">
        <v>44277</v>
      </c>
      <c r="I6198" s="646"/>
      <c r="K6198" s="57"/>
      <c r="L6198" s="57"/>
      <c r="M6198" s="638"/>
      <c r="N6198" s="638"/>
      <c r="O6198" s="57"/>
    </row>
    <row r="6199" spans="1:15">
      <c r="A6199" s="57"/>
      <c r="B6199" s="653">
        <v>49203</v>
      </c>
      <c r="C6199" s="654">
        <f t="shared" si="95"/>
        <v>9970844186</v>
      </c>
      <c r="D6199" s="57"/>
      <c r="E6199" s="57"/>
      <c r="F6199" s="657">
        <v>432154074</v>
      </c>
      <c r="G6199" s="672">
        <v>851493303</v>
      </c>
      <c r="H6199" s="646">
        <v>48533</v>
      </c>
      <c r="I6199" s="646"/>
      <c r="K6199" s="57"/>
      <c r="L6199" s="57"/>
      <c r="M6199" s="638"/>
      <c r="N6199" s="638"/>
      <c r="O6199" s="57"/>
    </row>
    <row r="6200" spans="1:15">
      <c r="A6200" s="57"/>
      <c r="B6200" s="653">
        <v>49204</v>
      </c>
      <c r="C6200" s="654">
        <f t="shared" si="95"/>
        <v>10094952783</v>
      </c>
      <c r="D6200" s="57"/>
      <c r="E6200" s="57"/>
      <c r="F6200" s="657">
        <v>556262671</v>
      </c>
      <c r="G6200" s="672">
        <v>851525316</v>
      </c>
      <c r="H6200" s="646">
        <v>49572</v>
      </c>
      <c r="I6200" s="646"/>
      <c r="K6200" s="57"/>
      <c r="L6200" s="57"/>
      <c r="M6200" s="638"/>
      <c r="N6200" s="638"/>
      <c r="O6200" s="57"/>
    </row>
    <row r="6201" spans="1:15">
      <c r="A6201" s="57"/>
      <c r="B6201" s="653">
        <v>49205</v>
      </c>
      <c r="C6201" s="654">
        <f t="shared" si="95"/>
        <v>9997563296</v>
      </c>
      <c r="D6201" s="57"/>
      <c r="E6201" s="57"/>
      <c r="F6201" s="657">
        <v>458873184</v>
      </c>
      <c r="G6201" s="672">
        <v>851624951</v>
      </c>
      <c r="H6201" s="646">
        <v>46411</v>
      </c>
      <c r="I6201" s="646"/>
      <c r="K6201" s="57"/>
      <c r="L6201" s="57"/>
      <c r="M6201" s="638"/>
      <c r="N6201" s="638"/>
      <c r="O6201" s="57"/>
    </row>
    <row r="6202" spans="1:15">
      <c r="A6202" s="57"/>
      <c r="B6202" s="653">
        <v>49206</v>
      </c>
      <c r="C6202" s="654">
        <f t="shared" si="95"/>
        <v>9832428414</v>
      </c>
      <c r="D6202" s="57"/>
      <c r="E6202" s="57"/>
      <c r="F6202" s="657">
        <v>293738302</v>
      </c>
      <c r="G6202" s="672">
        <v>851660554</v>
      </c>
      <c r="H6202" s="646">
        <v>46180</v>
      </c>
      <c r="I6202" s="646"/>
      <c r="K6202" s="57"/>
      <c r="L6202" s="57"/>
      <c r="M6202" s="638"/>
      <c r="N6202" s="638"/>
      <c r="O6202" s="57"/>
    </row>
    <row r="6203" spans="1:15">
      <c r="A6203" s="57"/>
      <c r="B6203" s="653">
        <v>49207</v>
      </c>
      <c r="C6203" s="654">
        <f t="shared" si="95"/>
        <v>10485323502</v>
      </c>
      <c r="D6203" s="57"/>
      <c r="E6203" s="57"/>
      <c r="F6203" s="657">
        <v>946633390</v>
      </c>
      <c r="G6203" s="672">
        <v>851756367</v>
      </c>
      <c r="H6203" s="646">
        <v>46470</v>
      </c>
      <c r="I6203" s="646"/>
      <c r="K6203" s="57"/>
      <c r="L6203" s="57"/>
      <c r="M6203" s="638"/>
      <c r="N6203" s="638"/>
      <c r="O6203" s="57"/>
    </row>
    <row r="6204" spans="1:15">
      <c r="A6204" s="57"/>
      <c r="B6204" s="653">
        <v>49208</v>
      </c>
      <c r="C6204" s="654">
        <f t="shared" si="95"/>
        <v>9949254235</v>
      </c>
      <c r="D6204" s="57"/>
      <c r="E6204" s="57"/>
      <c r="F6204" s="657">
        <v>410564123</v>
      </c>
      <c r="G6204" s="672">
        <v>852167011</v>
      </c>
      <c r="H6204" s="646">
        <v>45383</v>
      </c>
      <c r="I6204" s="646"/>
      <c r="K6204" s="57"/>
      <c r="L6204" s="57"/>
      <c r="M6204" s="638"/>
      <c r="N6204" s="638"/>
      <c r="O6204" s="57"/>
    </row>
    <row r="6205" spans="1:15">
      <c r="A6205" s="57"/>
      <c r="B6205" s="653">
        <v>49209</v>
      </c>
      <c r="C6205" s="654">
        <f t="shared" si="95"/>
        <v>10236471833</v>
      </c>
      <c r="D6205" s="57"/>
      <c r="E6205" s="57"/>
      <c r="F6205" s="657">
        <v>697781721</v>
      </c>
      <c r="G6205" s="672">
        <v>852244059</v>
      </c>
      <c r="H6205" s="646">
        <v>49116</v>
      </c>
      <c r="I6205" s="646"/>
      <c r="K6205" s="57"/>
      <c r="L6205" s="57"/>
      <c r="M6205" s="638"/>
      <c r="N6205" s="638"/>
      <c r="O6205" s="57"/>
    </row>
    <row r="6206" spans="1:15">
      <c r="A6206" s="57"/>
      <c r="B6206" s="653">
        <v>49210</v>
      </c>
      <c r="C6206" s="654">
        <f t="shared" si="95"/>
        <v>9910169181</v>
      </c>
      <c r="D6206" s="57"/>
      <c r="E6206" s="57"/>
      <c r="F6206" s="657">
        <v>371479069</v>
      </c>
      <c r="G6206" s="672">
        <v>852316972</v>
      </c>
      <c r="H6206" s="646">
        <v>49559</v>
      </c>
      <c r="I6206" s="646"/>
      <c r="K6206" s="57"/>
      <c r="L6206" s="57"/>
      <c r="M6206" s="638"/>
      <c r="N6206" s="638"/>
      <c r="O6206" s="57"/>
    </row>
    <row r="6207" spans="1:15">
      <c r="A6207" s="57"/>
      <c r="B6207" s="653">
        <v>49211</v>
      </c>
      <c r="C6207" s="654">
        <f t="shared" si="95"/>
        <v>10186666942</v>
      </c>
      <c r="D6207" s="57"/>
      <c r="E6207" s="57"/>
      <c r="F6207" s="657">
        <v>647976830</v>
      </c>
      <c r="G6207" s="672">
        <v>852491673</v>
      </c>
      <c r="H6207" s="646">
        <v>44904</v>
      </c>
      <c r="I6207" s="646"/>
      <c r="K6207" s="57"/>
      <c r="L6207" s="57"/>
      <c r="M6207" s="638"/>
      <c r="N6207" s="638"/>
      <c r="O6207" s="57"/>
    </row>
    <row r="6208" spans="1:15">
      <c r="A6208" s="57"/>
      <c r="B6208" s="653">
        <v>49212</v>
      </c>
      <c r="C6208" s="654">
        <f t="shared" si="95"/>
        <v>9795506847</v>
      </c>
      <c r="D6208" s="57"/>
      <c r="E6208" s="57"/>
      <c r="F6208" s="657">
        <v>256816735</v>
      </c>
      <c r="G6208" s="672">
        <v>852530077</v>
      </c>
      <c r="H6208" s="646">
        <v>46985</v>
      </c>
      <c r="I6208" s="646"/>
      <c r="K6208" s="57"/>
      <c r="L6208" s="57"/>
      <c r="M6208" s="638"/>
      <c r="N6208" s="638"/>
      <c r="O6208" s="57"/>
    </row>
    <row r="6209" spans="1:15">
      <c r="A6209" s="57"/>
      <c r="B6209" s="653">
        <v>49213</v>
      </c>
      <c r="C6209" s="654">
        <f t="shared" si="95"/>
        <v>10468211117</v>
      </c>
      <c r="D6209" s="57"/>
      <c r="E6209" s="57"/>
      <c r="F6209" s="657">
        <v>929521005</v>
      </c>
      <c r="G6209" s="672">
        <v>852697627</v>
      </c>
      <c r="H6209" s="646">
        <v>48676</v>
      </c>
      <c r="I6209" s="646"/>
      <c r="K6209" s="57"/>
      <c r="L6209" s="57"/>
      <c r="M6209" s="638"/>
      <c r="N6209" s="638"/>
      <c r="O6209" s="57"/>
    </row>
    <row r="6210" spans="1:15">
      <c r="A6210" s="57"/>
      <c r="B6210" s="653">
        <v>49214</v>
      </c>
      <c r="C6210" s="654">
        <f t="shared" si="95"/>
        <v>9828394358</v>
      </c>
      <c r="D6210" s="57"/>
      <c r="E6210" s="57"/>
      <c r="F6210" s="657">
        <v>289704246</v>
      </c>
      <c r="G6210" s="672">
        <v>852818239</v>
      </c>
      <c r="H6210" s="646">
        <v>49775</v>
      </c>
      <c r="I6210" s="646"/>
      <c r="K6210" s="57"/>
      <c r="L6210" s="57"/>
      <c r="M6210" s="638"/>
      <c r="N6210" s="638"/>
      <c r="O6210" s="57"/>
    </row>
    <row r="6211" spans="1:15">
      <c r="A6211" s="57"/>
      <c r="B6211" s="653">
        <v>49215</v>
      </c>
      <c r="C6211" s="654">
        <f t="shared" si="95"/>
        <v>9767832934</v>
      </c>
      <c r="D6211" s="57"/>
      <c r="E6211" s="57"/>
      <c r="F6211" s="657">
        <v>229142822</v>
      </c>
      <c r="G6211" s="672">
        <v>852842158</v>
      </c>
      <c r="H6211" s="646">
        <v>48975</v>
      </c>
      <c r="I6211" s="646"/>
      <c r="K6211" s="57"/>
      <c r="L6211" s="57"/>
      <c r="M6211" s="638"/>
      <c r="N6211" s="638"/>
      <c r="O6211" s="57"/>
    </row>
    <row r="6212" spans="1:15">
      <c r="A6212" s="57"/>
      <c r="B6212" s="653">
        <v>49216</v>
      </c>
      <c r="C6212" s="654">
        <f t="shared" si="95"/>
        <v>9665227981</v>
      </c>
      <c r="D6212" s="57"/>
      <c r="E6212" s="57"/>
      <c r="F6212" s="657">
        <v>126537869</v>
      </c>
      <c r="G6212" s="672">
        <v>852945148</v>
      </c>
      <c r="H6212" s="646">
        <v>49320</v>
      </c>
      <c r="I6212" s="646"/>
      <c r="K6212" s="57"/>
      <c r="L6212" s="57"/>
      <c r="M6212" s="638"/>
      <c r="N6212" s="638"/>
      <c r="O6212" s="57"/>
    </row>
    <row r="6213" spans="1:15">
      <c r="A6213" s="57"/>
      <c r="B6213" s="653">
        <v>49217</v>
      </c>
      <c r="C6213" s="654">
        <f t="shared" si="95"/>
        <v>9844547495</v>
      </c>
      <c r="D6213" s="57"/>
      <c r="E6213" s="57"/>
      <c r="F6213" s="657">
        <v>305857383</v>
      </c>
      <c r="G6213" s="672">
        <v>853093223</v>
      </c>
      <c r="H6213" s="646">
        <v>50016</v>
      </c>
      <c r="I6213" s="646"/>
      <c r="K6213" s="57"/>
      <c r="L6213" s="57"/>
      <c r="M6213" s="638"/>
      <c r="N6213" s="638"/>
      <c r="O6213" s="57"/>
    </row>
    <row r="6214" spans="1:15">
      <c r="A6214" s="57"/>
      <c r="B6214" s="653">
        <v>49218</v>
      </c>
      <c r="C6214" s="654">
        <f t="shared" si="95"/>
        <v>10322646663</v>
      </c>
      <c r="D6214" s="57"/>
      <c r="E6214" s="57"/>
      <c r="F6214" s="657">
        <v>783956551</v>
      </c>
      <c r="G6214" s="672">
        <v>853233932</v>
      </c>
      <c r="H6214" s="646">
        <v>47324</v>
      </c>
      <c r="I6214" s="646"/>
      <c r="K6214" s="57"/>
      <c r="L6214" s="57"/>
      <c r="M6214" s="638"/>
      <c r="N6214" s="638"/>
      <c r="O6214" s="57"/>
    </row>
    <row r="6215" spans="1:15">
      <c r="A6215" s="57"/>
      <c r="B6215" s="653">
        <v>49219</v>
      </c>
      <c r="C6215" s="654">
        <f t="shared" si="95"/>
        <v>9926486903</v>
      </c>
      <c r="D6215" s="57"/>
      <c r="E6215" s="57"/>
      <c r="F6215" s="657">
        <v>387796791</v>
      </c>
      <c r="G6215" s="672">
        <v>853412827</v>
      </c>
      <c r="H6215" s="646">
        <v>49443</v>
      </c>
      <c r="I6215" s="646"/>
      <c r="K6215" s="57"/>
      <c r="L6215" s="57"/>
      <c r="M6215" s="638"/>
      <c r="N6215" s="638"/>
      <c r="O6215" s="57"/>
    </row>
    <row r="6216" spans="1:15">
      <c r="A6216" s="57"/>
      <c r="B6216" s="653">
        <v>49220</v>
      </c>
      <c r="C6216" s="654">
        <f t="shared" si="95"/>
        <v>9672878779</v>
      </c>
      <c r="D6216" s="57"/>
      <c r="E6216" s="57"/>
      <c r="F6216" s="657">
        <v>134188667</v>
      </c>
      <c r="G6216" s="672">
        <v>853515300</v>
      </c>
      <c r="H6216" s="646">
        <v>43720</v>
      </c>
      <c r="I6216" s="646"/>
      <c r="K6216" s="57"/>
      <c r="L6216" s="57"/>
      <c r="M6216" s="638"/>
      <c r="N6216" s="638"/>
      <c r="O6216" s="57"/>
    </row>
    <row r="6217" spans="1:15">
      <c r="A6217" s="57"/>
      <c r="B6217" s="653">
        <v>49221</v>
      </c>
      <c r="C6217" s="654">
        <f t="shared" si="95"/>
        <v>10339874211</v>
      </c>
      <c r="D6217" s="57"/>
      <c r="E6217" s="57"/>
      <c r="F6217" s="657">
        <v>801184099</v>
      </c>
      <c r="G6217" s="672">
        <v>853625128</v>
      </c>
      <c r="H6217" s="646">
        <v>45186</v>
      </c>
      <c r="I6217" s="646"/>
      <c r="K6217" s="57"/>
      <c r="L6217" s="57"/>
      <c r="M6217" s="638"/>
      <c r="N6217" s="638"/>
      <c r="O6217" s="57"/>
    </row>
    <row r="6218" spans="1:15">
      <c r="A6218" s="57"/>
      <c r="B6218" s="653">
        <v>49222</v>
      </c>
      <c r="C6218" s="654">
        <f t="shared" si="95"/>
        <v>10527535835</v>
      </c>
      <c r="D6218" s="57"/>
      <c r="E6218" s="57"/>
      <c r="F6218" s="657">
        <v>988845723</v>
      </c>
      <c r="G6218" s="672">
        <v>853813544</v>
      </c>
      <c r="H6218" s="646">
        <v>50167</v>
      </c>
      <c r="I6218" s="646"/>
      <c r="K6218" s="57"/>
      <c r="L6218" s="57"/>
      <c r="M6218" s="638"/>
      <c r="N6218" s="638"/>
      <c r="O6218" s="57"/>
    </row>
    <row r="6219" spans="1:15">
      <c r="A6219" s="57"/>
      <c r="B6219" s="653">
        <v>49223</v>
      </c>
      <c r="C6219" s="654">
        <f t="shared" si="95"/>
        <v>10020845551</v>
      </c>
      <c r="D6219" s="57"/>
      <c r="E6219" s="57"/>
      <c r="F6219" s="657">
        <v>482155439</v>
      </c>
      <c r="G6219" s="672">
        <v>854107533</v>
      </c>
      <c r="H6219" s="646">
        <v>47908</v>
      </c>
      <c r="I6219" s="646"/>
      <c r="K6219" s="57"/>
      <c r="L6219" s="57"/>
      <c r="M6219" s="638"/>
      <c r="N6219" s="638"/>
      <c r="O6219" s="57"/>
    </row>
    <row r="6220" spans="1:15">
      <c r="A6220" s="57"/>
      <c r="B6220" s="653">
        <v>49224</v>
      </c>
      <c r="C6220" s="654">
        <f t="shared" si="95"/>
        <v>10210363634</v>
      </c>
      <c r="D6220" s="57"/>
      <c r="E6220" s="57"/>
      <c r="F6220" s="657">
        <v>671673522</v>
      </c>
      <c r="G6220" s="672">
        <v>854221744</v>
      </c>
      <c r="H6220" s="646">
        <v>46886</v>
      </c>
      <c r="I6220" s="646"/>
      <c r="K6220" s="57"/>
      <c r="L6220" s="57"/>
      <c r="M6220" s="638"/>
      <c r="N6220" s="638"/>
      <c r="O6220" s="57"/>
    </row>
    <row r="6221" spans="1:15">
      <c r="A6221" s="57"/>
      <c r="B6221" s="653">
        <v>49225</v>
      </c>
      <c r="C6221" s="654">
        <f t="shared" si="95"/>
        <v>10321358837</v>
      </c>
      <c r="D6221" s="57"/>
      <c r="E6221" s="57"/>
      <c r="F6221" s="657">
        <v>782668725</v>
      </c>
      <c r="G6221" s="672">
        <v>854254218</v>
      </c>
      <c r="H6221" s="646">
        <v>46252</v>
      </c>
      <c r="I6221" s="646"/>
      <c r="K6221" s="57"/>
      <c r="L6221" s="57"/>
      <c r="M6221" s="638"/>
      <c r="N6221" s="638"/>
      <c r="O6221" s="57"/>
    </row>
    <row r="6222" spans="1:15">
      <c r="A6222" s="57"/>
      <c r="B6222" s="653">
        <v>49226</v>
      </c>
      <c r="C6222" s="654">
        <f t="shared" si="95"/>
        <v>10189255054</v>
      </c>
      <c r="D6222" s="57"/>
      <c r="E6222" s="57"/>
      <c r="F6222" s="657">
        <v>650564942</v>
      </c>
      <c r="G6222" s="672">
        <v>854297105</v>
      </c>
      <c r="H6222" s="646">
        <v>49290</v>
      </c>
      <c r="I6222" s="646"/>
      <c r="K6222" s="57"/>
      <c r="L6222" s="57"/>
      <c r="M6222" s="638"/>
      <c r="N6222" s="638"/>
      <c r="O6222" s="57"/>
    </row>
    <row r="6223" spans="1:15">
      <c r="A6223" s="57"/>
      <c r="B6223" s="653">
        <v>49227</v>
      </c>
      <c r="C6223" s="654">
        <f t="shared" si="95"/>
        <v>9759114807</v>
      </c>
      <c r="D6223" s="57"/>
      <c r="E6223" s="57"/>
      <c r="F6223" s="657">
        <v>220424695</v>
      </c>
      <c r="G6223" s="672">
        <v>854332351</v>
      </c>
      <c r="H6223" s="646">
        <v>44683</v>
      </c>
      <c r="I6223" s="646"/>
      <c r="K6223" s="57"/>
      <c r="L6223" s="57"/>
      <c r="M6223" s="638"/>
      <c r="N6223" s="638"/>
      <c r="O6223" s="57"/>
    </row>
    <row r="6224" spans="1:15">
      <c r="A6224" s="57"/>
      <c r="B6224" s="653">
        <v>49228</v>
      </c>
      <c r="C6224" s="654">
        <f t="shared" si="95"/>
        <v>10346781853</v>
      </c>
      <c r="D6224" s="57"/>
      <c r="E6224" s="57"/>
      <c r="F6224" s="657">
        <v>808091741</v>
      </c>
      <c r="G6224" s="672">
        <v>854404989</v>
      </c>
      <c r="H6224" s="646">
        <v>44115</v>
      </c>
      <c r="I6224" s="646"/>
      <c r="K6224" s="57"/>
      <c r="L6224" s="57"/>
      <c r="M6224" s="638"/>
      <c r="N6224" s="638"/>
      <c r="O6224" s="57"/>
    </row>
    <row r="6225" spans="1:15">
      <c r="A6225" s="57"/>
      <c r="B6225" s="653">
        <v>49229</v>
      </c>
      <c r="C6225" s="654">
        <f t="shared" si="95"/>
        <v>9747238070</v>
      </c>
      <c r="D6225" s="57"/>
      <c r="E6225" s="57"/>
      <c r="F6225" s="657">
        <v>208547958</v>
      </c>
      <c r="G6225" s="672">
        <v>854446692</v>
      </c>
      <c r="H6225" s="646">
        <v>45574</v>
      </c>
      <c r="I6225" s="646"/>
      <c r="K6225" s="57"/>
      <c r="L6225" s="57"/>
      <c r="M6225" s="638"/>
      <c r="N6225" s="638"/>
      <c r="O6225" s="57"/>
    </row>
    <row r="6226" spans="1:15">
      <c r="A6226" s="57"/>
      <c r="B6226" s="653">
        <v>49230</v>
      </c>
      <c r="C6226" s="654">
        <f t="shared" si="95"/>
        <v>9709515138</v>
      </c>
      <c r="D6226" s="57"/>
      <c r="E6226" s="57"/>
      <c r="F6226" s="657">
        <v>170825026</v>
      </c>
      <c r="G6226" s="672">
        <v>854507953</v>
      </c>
      <c r="H6226" s="646">
        <v>45141</v>
      </c>
      <c r="I6226" s="646"/>
      <c r="K6226" s="57"/>
      <c r="L6226" s="57"/>
      <c r="M6226" s="638"/>
      <c r="N6226" s="638"/>
      <c r="O6226" s="57"/>
    </row>
    <row r="6227" spans="1:15">
      <c r="A6227" s="57"/>
      <c r="B6227" s="653">
        <v>49231</v>
      </c>
      <c r="C6227" s="654">
        <f t="shared" si="95"/>
        <v>9809901399</v>
      </c>
      <c r="D6227" s="57"/>
      <c r="E6227" s="57"/>
      <c r="F6227" s="657">
        <v>271211287</v>
      </c>
      <c r="G6227" s="672">
        <v>854529060</v>
      </c>
      <c r="H6227" s="646">
        <v>47820</v>
      </c>
      <c r="I6227" s="646"/>
      <c r="K6227" s="57"/>
      <c r="L6227" s="57"/>
      <c r="M6227" s="638"/>
      <c r="N6227" s="638"/>
      <c r="O6227" s="57"/>
    </row>
    <row r="6228" spans="1:15">
      <c r="A6228" s="57"/>
      <c r="B6228" s="653">
        <v>49232</v>
      </c>
      <c r="C6228" s="654">
        <f t="shared" si="95"/>
        <v>9679496349</v>
      </c>
      <c r="D6228" s="57"/>
      <c r="E6228" s="57"/>
      <c r="F6228" s="657">
        <v>140806237</v>
      </c>
      <c r="G6228" s="672">
        <v>854628432</v>
      </c>
      <c r="H6228" s="646">
        <v>45461</v>
      </c>
      <c r="I6228" s="646"/>
      <c r="K6228" s="57"/>
      <c r="L6228" s="57"/>
      <c r="M6228" s="638"/>
      <c r="N6228" s="638"/>
      <c r="O6228" s="57"/>
    </row>
    <row r="6229" spans="1:15">
      <c r="A6229" s="57"/>
      <c r="B6229" s="653">
        <v>49233</v>
      </c>
      <c r="C6229" s="654">
        <f t="shared" si="95"/>
        <v>10406849401</v>
      </c>
      <c r="D6229" s="57"/>
      <c r="E6229" s="57"/>
      <c r="F6229" s="657">
        <v>868159289</v>
      </c>
      <c r="G6229" s="672">
        <v>854762995</v>
      </c>
      <c r="H6229" s="646">
        <v>48224</v>
      </c>
      <c r="I6229" s="646"/>
      <c r="K6229" s="57"/>
      <c r="L6229" s="57"/>
      <c r="M6229" s="638"/>
      <c r="N6229" s="638"/>
      <c r="O6229" s="57"/>
    </row>
    <row r="6230" spans="1:15">
      <c r="A6230" s="57"/>
      <c r="B6230" s="653">
        <v>49234</v>
      </c>
      <c r="C6230" s="654">
        <f t="shared" si="95"/>
        <v>10415510027</v>
      </c>
      <c r="D6230" s="57"/>
      <c r="E6230" s="57"/>
      <c r="F6230" s="657">
        <v>876819915</v>
      </c>
      <c r="G6230" s="672">
        <v>854795142</v>
      </c>
      <c r="H6230" s="646">
        <v>49336</v>
      </c>
      <c r="I6230" s="646"/>
      <c r="K6230" s="57"/>
      <c r="L6230" s="57"/>
      <c r="M6230" s="638"/>
      <c r="N6230" s="638"/>
      <c r="O6230" s="57"/>
    </row>
    <row r="6231" spans="1:15">
      <c r="A6231" s="57"/>
      <c r="B6231" s="653">
        <v>49235</v>
      </c>
      <c r="C6231" s="654">
        <f t="shared" si="95"/>
        <v>10240679982</v>
      </c>
      <c r="D6231" s="57"/>
      <c r="E6231" s="57"/>
      <c r="F6231" s="657">
        <v>701989870</v>
      </c>
      <c r="G6231" s="672">
        <v>854977949</v>
      </c>
      <c r="H6231" s="646">
        <v>50379</v>
      </c>
      <c r="I6231" s="646"/>
      <c r="K6231" s="57"/>
      <c r="L6231" s="57"/>
      <c r="M6231" s="638"/>
      <c r="N6231" s="638"/>
      <c r="O6231" s="57"/>
    </row>
    <row r="6232" spans="1:15">
      <c r="A6232" s="57"/>
      <c r="B6232" s="653">
        <v>49236</v>
      </c>
      <c r="C6232" s="654">
        <f t="shared" si="95"/>
        <v>10370364042</v>
      </c>
      <c r="D6232" s="57"/>
      <c r="E6232" s="57"/>
      <c r="F6232" s="657">
        <v>831673930</v>
      </c>
      <c r="G6232" s="672">
        <v>855129715</v>
      </c>
      <c r="H6232" s="646">
        <v>47253</v>
      </c>
      <c r="I6232" s="646"/>
      <c r="K6232" s="57"/>
      <c r="L6232" s="57"/>
      <c r="M6232" s="638"/>
      <c r="N6232" s="638"/>
      <c r="O6232" s="57"/>
    </row>
    <row r="6233" spans="1:15">
      <c r="A6233" s="57"/>
      <c r="B6233" s="653">
        <v>49237</v>
      </c>
      <c r="C6233" s="654">
        <f t="shared" si="95"/>
        <v>10468624408</v>
      </c>
      <c r="D6233" s="57"/>
      <c r="E6233" s="57"/>
      <c r="F6233" s="657">
        <v>929934296</v>
      </c>
      <c r="G6233" s="672">
        <v>855266862</v>
      </c>
      <c r="H6233" s="646">
        <v>46560</v>
      </c>
      <c r="I6233" s="646"/>
      <c r="K6233" s="57"/>
      <c r="L6233" s="57"/>
      <c r="M6233" s="638"/>
      <c r="N6233" s="638"/>
      <c r="O6233" s="57"/>
    </row>
    <row r="6234" spans="1:15">
      <c r="A6234" s="57"/>
      <c r="B6234" s="653">
        <v>49238</v>
      </c>
      <c r="C6234" s="654">
        <f t="shared" si="95"/>
        <v>9692390439</v>
      </c>
      <c r="D6234" s="57"/>
      <c r="E6234" s="57"/>
      <c r="F6234" s="657">
        <v>153700327</v>
      </c>
      <c r="G6234" s="672">
        <v>855279299</v>
      </c>
      <c r="H6234" s="646">
        <v>47909</v>
      </c>
      <c r="I6234" s="646"/>
      <c r="K6234" s="57"/>
      <c r="L6234" s="57"/>
      <c r="M6234" s="638"/>
      <c r="N6234" s="638"/>
      <c r="O6234" s="57"/>
    </row>
    <row r="6235" spans="1:15">
      <c r="A6235" s="57"/>
      <c r="B6235" s="653">
        <v>49239</v>
      </c>
      <c r="C6235" s="654">
        <f t="shared" si="95"/>
        <v>10211480785</v>
      </c>
      <c r="D6235" s="57"/>
      <c r="E6235" s="57"/>
      <c r="F6235" s="657">
        <v>672790673</v>
      </c>
      <c r="G6235" s="672">
        <v>855327579</v>
      </c>
      <c r="H6235" s="646">
        <v>47428</v>
      </c>
      <c r="I6235" s="646"/>
      <c r="K6235" s="57"/>
      <c r="L6235" s="57"/>
      <c r="M6235" s="638"/>
      <c r="N6235" s="638"/>
      <c r="O6235" s="57"/>
    </row>
    <row r="6236" spans="1:15">
      <c r="A6236" s="57"/>
      <c r="B6236" s="653">
        <v>49240</v>
      </c>
      <c r="C6236" s="654">
        <f t="shared" si="95"/>
        <v>9782869669</v>
      </c>
      <c r="D6236" s="57"/>
      <c r="E6236" s="57"/>
      <c r="F6236" s="657">
        <v>244179557</v>
      </c>
      <c r="G6236" s="672">
        <v>855354855</v>
      </c>
      <c r="H6236" s="646">
        <v>43053</v>
      </c>
      <c r="I6236" s="646"/>
      <c r="K6236" s="57"/>
      <c r="L6236" s="57"/>
      <c r="M6236" s="638"/>
      <c r="N6236" s="638"/>
      <c r="O6236" s="57"/>
    </row>
    <row r="6237" spans="1:15">
      <c r="A6237" s="57"/>
      <c r="B6237" s="653">
        <v>49241</v>
      </c>
      <c r="C6237" s="654">
        <f t="shared" si="95"/>
        <v>9795679623</v>
      </c>
      <c r="D6237" s="57"/>
      <c r="E6237" s="57"/>
      <c r="F6237" s="657">
        <v>256989511</v>
      </c>
      <c r="G6237" s="672">
        <v>855818453</v>
      </c>
      <c r="H6237" s="646">
        <v>46974</v>
      </c>
      <c r="I6237" s="646"/>
      <c r="K6237" s="57"/>
      <c r="L6237" s="57"/>
      <c r="M6237" s="638"/>
      <c r="N6237" s="638"/>
      <c r="O6237" s="57"/>
    </row>
    <row r="6238" spans="1:15">
      <c r="A6238" s="57"/>
      <c r="B6238" s="653">
        <v>49242</v>
      </c>
      <c r="C6238" s="654">
        <f t="shared" si="95"/>
        <v>9905411490</v>
      </c>
      <c r="D6238" s="57"/>
      <c r="E6238" s="57"/>
      <c r="F6238" s="657">
        <v>366721378</v>
      </c>
      <c r="G6238" s="672">
        <v>855862279</v>
      </c>
      <c r="H6238" s="646">
        <v>49284</v>
      </c>
      <c r="I6238" s="646"/>
      <c r="K6238" s="57"/>
      <c r="L6238" s="57"/>
      <c r="M6238" s="638"/>
      <c r="N6238" s="638"/>
      <c r="O6238" s="57"/>
    </row>
    <row r="6239" spans="1:15">
      <c r="A6239" s="57"/>
      <c r="B6239" s="653">
        <v>49243</v>
      </c>
      <c r="C6239" s="654">
        <f t="shared" si="95"/>
        <v>10327779683</v>
      </c>
      <c r="D6239" s="57"/>
      <c r="E6239" s="57"/>
      <c r="F6239" s="657">
        <v>789089571</v>
      </c>
      <c r="G6239" s="672">
        <v>855945775</v>
      </c>
      <c r="H6239" s="646">
        <v>45893</v>
      </c>
      <c r="I6239" s="646"/>
      <c r="K6239" s="57"/>
      <c r="L6239" s="57"/>
      <c r="M6239" s="638"/>
      <c r="N6239" s="638"/>
      <c r="O6239" s="57"/>
    </row>
    <row r="6240" spans="1:15">
      <c r="A6240" s="57"/>
      <c r="B6240" s="653">
        <v>49244</v>
      </c>
      <c r="C6240" s="654">
        <f t="shared" ref="C6240:C6303" si="96">F6240+(F$88*28679+98765)+(G$88*6587+87654)+(E$88*9537+76543)+(J$88*5713+4528)</f>
        <v>10468801638</v>
      </c>
      <c r="D6240" s="57"/>
      <c r="E6240" s="57"/>
      <c r="F6240" s="657">
        <v>930111526</v>
      </c>
      <c r="G6240" s="672">
        <v>856142907</v>
      </c>
      <c r="H6240" s="646">
        <v>47503</v>
      </c>
      <c r="I6240" s="646"/>
      <c r="K6240" s="57"/>
      <c r="L6240" s="57"/>
      <c r="M6240" s="638"/>
      <c r="N6240" s="638"/>
      <c r="O6240" s="57"/>
    </row>
    <row r="6241" spans="1:15">
      <c r="A6241" s="57"/>
      <c r="B6241" s="653">
        <v>49245</v>
      </c>
      <c r="C6241" s="654">
        <f t="shared" si="96"/>
        <v>9644880305</v>
      </c>
      <c r="D6241" s="57"/>
      <c r="E6241" s="57"/>
      <c r="F6241" s="657">
        <v>106190193</v>
      </c>
      <c r="G6241" s="672">
        <v>856161865</v>
      </c>
      <c r="H6241" s="646">
        <v>48096</v>
      </c>
      <c r="I6241" s="646"/>
      <c r="K6241" s="57"/>
      <c r="L6241" s="57"/>
      <c r="M6241" s="638"/>
      <c r="N6241" s="638"/>
      <c r="O6241" s="57"/>
    </row>
    <row r="6242" spans="1:15">
      <c r="A6242" s="57"/>
      <c r="B6242" s="653">
        <v>49246</v>
      </c>
      <c r="C6242" s="654">
        <f t="shared" si="96"/>
        <v>10077856195</v>
      </c>
      <c r="D6242" s="57"/>
      <c r="E6242" s="57"/>
      <c r="F6242" s="657">
        <v>539166083</v>
      </c>
      <c r="G6242" s="672">
        <v>856349395</v>
      </c>
      <c r="H6242" s="646">
        <v>43933</v>
      </c>
      <c r="I6242" s="646"/>
      <c r="K6242" s="57"/>
      <c r="L6242" s="57"/>
      <c r="M6242" s="638"/>
      <c r="N6242" s="638"/>
      <c r="O6242" s="57"/>
    </row>
    <row r="6243" spans="1:15">
      <c r="A6243" s="57"/>
      <c r="B6243" s="653">
        <v>49247</v>
      </c>
      <c r="C6243" s="654">
        <f t="shared" si="96"/>
        <v>9706436149</v>
      </c>
      <c r="D6243" s="57"/>
      <c r="E6243" s="57"/>
      <c r="F6243" s="657">
        <v>167746037</v>
      </c>
      <c r="G6243" s="672">
        <v>856388209</v>
      </c>
      <c r="H6243" s="646">
        <v>46882</v>
      </c>
      <c r="I6243" s="646"/>
      <c r="K6243" s="57"/>
      <c r="L6243" s="57"/>
      <c r="M6243" s="638"/>
      <c r="N6243" s="638"/>
      <c r="O6243" s="57"/>
    </row>
    <row r="6244" spans="1:15">
      <c r="A6244" s="57"/>
      <c r="B6244" s="653">
        <v>49248</v>
      </c>
      <c r="C6244" s="654">
        <f t="shared" si="96"/>
        <v>10351289296</v>
      </c>
      <c r="D6244" s="57"/>
      <c r="E6244" s="57"/>
      <c r="F6244" s="657">
        <v>812599184</v>
      </c>
      <c r="G6244" s="672">
        <v>856612971</v>
      </c>
      <c r="H6244" s="646">
        <v>49769</v>
      </c>
      <c r="I6244" s="646"/>
      <c r="K6244" s="57"/>
      <c r="L6244" s="57"/>
      <c r="M6244" s="638"/>
      <c r="N6244" s="638"/>
      <c r="O6244" s="57"/>
    </row>
    <row r="6245" spans="1:15">
      <c r="A6245" s="57"/>
      <c r="B6245" s="653">
        <v>49249</v>
      </c>
      <c r="C6245" s="654">
        <f t="shared" si="96"/>
        <v>10150915930</v>
      </c>
      <c r="D6245" s="57"/>
      <c r="E6245" s="57"/>
      <c r="F6245" s="657">
        <v>612225818</v>
      </c>
      <c r="G6245" s="672">
        <v>856654155</v>
      </c>
      <c r="H6245" s="646">
        <v>46601</v>
      </c>
      <c r="I6245" s="646"/>
      <c r="K6245" s="57"/>
      <c r="L6245" s="57"/>
      <c r="M6245" s="638"/>
      <c r="N6245" s="638"/>
      <c r="O6245" s="57"/>
    </row>
    <row r="6246" spans="1:15">
      <c r="A6246" s="57"/>
      <c r="B6246" s="653">
        <v>49250</v>
      </c>
      <c r="C6246" s="654">
        <f t="shared" si="96"/>
        <v>10378999569</v>
      </c>
      <c r="D6246" s="57"/>
      <c r="E6246" s="57"/>
      <c r="F6246" s="657">
        <v>840309457</v>
      </c>
      <c r="G6246" s="672">
        <v>856655510</v>
      </c>
      <c r="H6246" s="646">
        <v>46014</v>
      </c>
      <c r="I6246" s="646"/>
      <c r="K6246" s="57"/>
      <c r="L6246" s="57"/>
      <c r="M6246" s="638"/>
      <c r="N6246" s="638"/>
      <c r="O6246" s="57"/>
    </row>
    <row r="6247" spans="1:15">
      <c r="A6247" s="57"/>
      <c r="B6247" s="653">
        <v>49251</v>
      </c>
      <c r="C6247" s="654">
        <f t="shared" si="96"/>
        <v>10189049768</v>
      </c>
      <c r="D6247" s="57"/>
      <c r="E6247" s="57"/>
      <c r="F6247" s="657">
        <v>650359656</v>
      </c>
      <c r="G6247" s="672">
        <v>856764205</v>
      </c>
      <c r="H6247" s="646">
        <v>44055</v>
      </c>
      <c r="I6247" s="646"/>
      <c r="K6247" s="57"/>
      <c r="L6247" s="57"/>
      <c r="M6247" s="638"/>
      <c r="N6247" s="638"/>
      <c r="O6247" s="57"/>
    </row>
    <row r="6248" spans="1:15">
      <c r="A6248" s="57"/>
      <c r="B6248" s="653">
        <v>49252</v>
      </c>
      <c r="C6248" s="654">
        <f t="shared" si="96"/>
        <v>10339123059</v>
      </c>
      <c r="D6248" s="57"/>
      <c r="E6248" s="57"/>
      <c r="F6248" s="657">
        <v>800432947</v>
      </c>
      <c r="G6248" s="672">
        <v>856777616</v>
      </c>
      <c r="H6248" s="646">
        <v>44096</v>
      </c>
      <c r="I6248" s="646"/>
      <c r="K6248" s="57"/>
      <c r="L6248" s="57"/>
      <c r="M6248" s="638"/>
      <c r="N6248" s="638"/>
      <c r="O6248" s="57"/>
    </row>
    <row r="6249" spans="1:15">
      <c r="A6249" s="57"/>
      <c r="B6249" s="653">
        <v>49253</v>
      </c>
      <c r="C6249" s="654">
        <f t="shared" si="96"/>
        <v>10519078389</v>
      </c>
      <c r="D6249" s="57"/>
      <c r="E6249" s="57"/>
      <c r="F6249" s="657">
        <v>980388277</v>
      </c>
      <c r="G6249" s="672">
        <v>856791857</v>
      </c>
      <c r="H6249" s="646">
        <v>43361</v>
      </c>
      <c r="I6249" s="646"/>
      <c r="K6249" s="57"/>
      <c r="L6249" s="57"/>
      <c r="M6249" s="638"/>
      <c r="N6249" s="638"/>
      <c r="O6249" s="57"/>
    </row>
    <row r="6250" spans="1:15">
      <c r="A6250" s="57"/>
      <c r="B6250" s="653">
        <v>49254</v>
      </c>
      <c r="C6250" s="654">
        <f t="shared" si="96"/>
        <v>10385479438</v>
      </c>
      <c r="D6250" s="57"/>
      <c r="E6250" s="57"/>
      <c r="F6250" s="657">
        <v>846789326</v>
      </c>
      <c r="G6250" s="672">
        <v>856858897</v>
      </c>
      <c r="H6250" s="646">
        <v>45062</v>
      </c>
      <c r="I6250" s="646"/>
      <c r="K6250" s="57"/>
      <c r="L6250" s="57"/>
      <c r="M6250" s="638"/>
      <c r="N6250" s="638"/>
      <c r="O6250" s="57"/>
    </row>
    <row r="6251" spans="1:15">
      <c r="A6251" s="57"/>
      <c r="B6251" s="653">
        <v>49255</v>
      </c>
      <c r="C6251" s="654">
        <f t="shared" si="96"/>
        <v>10386744232</v>
      </c>
      <c r="D6251" s="57"/>
      <c r="E6251" s="57"/>
      <c r="F6251" s="657">
        <v>848054120</v>
      </c>
      <c r="G6251" s="672">
        <v>856946862</v>
      </c>
      <c r="H6251" s="646">
        <v>50369</v>
      </c>
      <c r="I6251" s="646"/>
      <c r="K6251" s="57"/>
      <c r="L6251" s="57"/>
      <c r="M6251" s="638"/>
      <c r="N6251" s="638"/>
      <c r="O6251" s="57"/>
    </row>
    <row r="6252" spans="1:15">
      <c r="A6252" s="57"/>
      <c r="B6252" s="653">
        <v>49256</v>
      </c>
      <c r="C6252" s="654">
        <f t="shared" si="96"/>
        <v>9969307868</v>
      </c>
      <c r="D6252" s="57"/>
      <c r="E6252" s="57"/>
      <c r="F6252" s="657">
        <v>430617756</v>
      </c>
      <c r="G6252" s="672">
        <v>856971066</v>
      </c>
      <c r="H6252" s="646">
        <v>50105</v>
      </c>
      <c r="I6252" s="646"/>
      <c r="K6252" s="57"/>
      <c r="L6252" s="57"/>
      <c r="M6252" s="638"/>
      <c r="N6252" s="638"/>
      <c r="O6252" s="57"/>
    </row>
    <row r="6253" spans="1:15">
      <c r="A6253" s="57"/>
      <c r="B6253" s="653">
        <v>49257</v>
      </c>
      <c r="C6253" s="654">
        <f t="shared" si="96"/>
        <v>9925594162</v>
      </c>
      <c r="D6253" s="57"/>
      <c r="E6253" s="57"/>
      <c r="F6253" s="657">
        <v>386904050</v>
      </c>
      <c r="G6253" s="672">
        <v>857074296</v>
      </c>
      <c r="H6253" s="646">
        <v>44843</v>
      </c>
      <c r="I6253" s="646"/>
      <c r="K6253" s="57"/>
      <c r="L6253" s="57"/>
      <c r="M6253" s="638"/>
      <c r="N6253" s="638"/>
      <c r="O6253" s="57"/>
    </row>
    <row r="6254" spans="1:15">
      <c r="A6254" s="57"/>
      <c r="B6254" s="653">
        <v>49258</v>
      </c>
      <c r="C6254" s="654">
        <f t="shared" si="96"/>
        <v>10130165197</v>
      </c>
      <c r="D6254" s="57"/>
      <c r="E6254" s="57"/>
      <c r="F6254" s="657">
        <v>591475085</v>
      </c>
      <c r="G6254" s="672">
        <v>857565224</v>
      </c>
      <c r="H6254" s="646">
        <v>44002</v>
      </c>
      <c r="I6254" s="646"/>
      <c r="K6254" s="57"/>
      <c r="L6254" s="57"/>
      <c r="M6254" s="638"/>
      <c r="N6254" s="638"/>
      <c r="O6254" s="57"/>
    </row>
    <row r="6255" spans="1:15">
      <c r="A6255" s="57"/>
      <c r="B6255" s="653">
        <v>49259</v>
      </c>
      <c r="C6255" s="654">
        <f t="shared" si="96"/>
        <v>10273657965</v>
      </c>
      <c r="D6255" s="57"/>
      <c r="E6255" s="57"/>
      <c r="F6255" s="657">
        <v>734967853</v>
      </c>
      <c r="G6255" s="672">
        <v>857675210</v>
      </c>
      <c r="H6255" s="646">
        <v>47967</v>
      </c>
      <c r="I6255" s="646"/>
      <c r="K6255" s="57"/>
      <c r="L6255" s="57"/>
      <c r="M6255" s="638"/>
      <c r="N6255" s="638"/>
      <c r="O6255" s="57"/>
    </row>
    <row r="6256" spans="1:15">
      <c r="A6256" s="57"/>
      <c r="B6256" s="653">
        <v>49260</v>
      </c>
      <c r="C6256" s="654">
        <f t="shared" si="96"/>
        <v>10318018929</v>
      </c>
      <c r="D6256" s="57"/>
      <c r="E6256" s="57"/>
      <c r="F6256" s="657">
        <v>779328817</v>
      </c>
      <c r="G6256" s="672">
        <v>857740093</v>
      </c>
      <c r="H6256" s="646">
        <v>46162</v>
      </c>
      <c r="I6256" s="646"/>
      <c r="K6256" s="57"/>
      <c r="L6256" s="57"/>
      <c r="M6256" s="638"/>
      <c r="N6256" s="638"/>
      <c r="O6256" s="57"/>
    </row>
    <row r="6257" spans="1:15">
      <c r="A6257" s="57"/>
      <c r="B6257" s="653">
        <v>49261</v>
      </c>
      <c r="C6257" s="654">
        <f t="shared" si="96"/>
        <v>10183332121</v>
      </c>
      <c r="D6257" s="57"/>
      <c r="E6257" s="57"/>
      <c r="F6257" s="657">
        <v>644642009</v>
      </c>
      <c r="G6257" s="672">
        <v>857952550</v>
      </c>
      <c r="H6257" s="646">
        <v>44706</v>
      </c>
      <c r="I6257" s="646"/>
      <c r="K6257" s="57"/>
      <c r="L6257" s="57"/>
      <c r="M6257" s="638"/>
      <c r="N6257" s="638"/>
      <c r="O6257" s="57"/>
    </row>
    <row r="6258" spans="1:15">
      <c r="A6258" s="57"/>
      <c r="B6258" s="653">
        <v>49262</v>
      </c>
      <c r="C6258" s="654">
        <f t="shared" si="96"/>
        <v>10118224622</v>
      </c>
      <c r="D6258" s="57"/>
      <c r="E6258" s="57"/>
      <c r="F6258" s="657">
        <v>579534510</v>
      </c>
      <c r="G6258" s="672">
        <v>858109512</v>
      </c>
      <c r="H6258" s="646">
        <v>44106</v>
      </c>
      <c r="I6258" s="646"/>
      <c r="K6258" s="57"/>
      <c r="L6258" s="57"/>
      <c r="M6258" s="638"/>
      <c r="N6258" s="638"/>
      <c r="O6258" s="57"/>
    </row>
    <row r="6259" spans="1:15">
      <c r="A6259" s="57"/>
      <c r="B6259" s="653">
        <v>49263</v>
      </c>
      <c r="C6259" s="654">
        <f t="shared" si="96"/>
        <v>9918300827</v>
      </c>
      <c r="D6259" s="57"/>
      <c r="E6259" s="57"/>
      <c r="F6259" s="657">
        <v>379610715</v>
      </c>
      <c r="G6259" s="672">
        <v>858135352</v>
      </c>
      <c r="H6259" s="646">
        <v>43983</v>
      </c>
      <c r="I6259" s="646"/>
      <c r="K6259" s="57"/>
      <c r="L6259" s="57"/>
      <c r="M6259" s="638"/>
      <c r="N6259" s="638"/>
      <c r="O6259" s="57"/>
    </row>
    <row r="6260" spans="1:15">
      <c r="A6260" s="57"/>
      <c r="B6260" s="653">
        <v>49264</v>
      </c>
      <c r="C6260" s="654">
        <f t="shared" si="96"/>
        <v>9758724674</v>
      </c>
      <c r="D6260" s="57"/>
      <c r="E6260" s="57"/>
      <c r="F6260" s="657">
        <v>220034562</v>
      </c>
      <c r="G6260" s="672">
        <v>858224860</v>
      </c>
      <c r="H6260" s="646">
        <v>47140</v>
      </c>
      <c r="I6260" s="646"/>
      <c r="K6260" s="57"/>
      <c r="L6260" s="57"/>
      <c r="M6260" s="638"/>
      <c r="N6260" s="638"/>
      <c r="O6260" s="57"/>
    </row>
    <row r="6261" spans="1:15">
      <c r="A6261" s="57"/>
      <c r="B6261" s="653">
        <v>49265</v>
      </c>
      <c r="C6261" s="654">
        <f t="shared" si="96"/>
        <v>10411036505</v>
      </c>
      <c r="D6261" s="57"/>
      <c r="E6261" s="57"/>
      <c r="F6261" s="657">
        <v>872346393</v>
      </c>
      <c r="G6261" s="672">
        <v>858345064</v>
      </c>
      <c r="H6261" s="646">
        <v>50293</v>
      </c>
      <c r="I6261" s="646"/>
      <c r="K6261" s="57"/>
      <c r="L6261" s="57"/>
      <c r="M6261" s="638"/>
      <c r="N6261" s="638"/>
      <c r="O6261" s="57"/>
    </row>
    <row r="6262" spans="1:15">
      <c r="A6262" s="57"/>
      <c r="B6262" s="653">
        <v>49266</v>
      </c>
      <c r="C6262" s="654">
        <f t="shared" si="96"/>
        <v>9890986083</v>
      </c>
      <c r="D6262" s="57"/>
      <c r="E6262" s="57"/>
      <c r="F6262" s="657">
        <v>352295971</v>
      </c>
      <c r="G6262" s="672">
        <v>858367338</v>
      </c>
      <c r="H6262" s="646">
        <v>43814</v>
      </c>
      <c r="I6262" s="646"/>
      <c r="K6262" s="57"/>
      <c r="L6262" s="57"/>
      <c r="M6262" s="638"/>
      <c r="N6262" s="638"/>
      <c r="O6262" s="57"/>
    </row>
    <row r="6263" spans="1:15">
      <c r="A6263" s="57"/>
      <c r="B6263" s="653">
        <v>49267</v>
      </c>
      <c r="C6263" s="654">
        <f t="shared" si="96"/>
        <v>10128587007</v>
      </c>
      <c r="D6263" s="57"/>
      <c r="E6263" s="57"/>
      <c r="F6263" s="657">
        <v>589896895</v>
      </c>
      <c r="G6263" s="672">
        <v>858408406</v>
      </c>
      <c r="H6263" s="646">
        <v>49846</v>
      </c>
      <c r="I6263" s="646"/>
      <c r="K6263" s="57"/>
      <c r="L6263" s="57"/>
      <c r="M6263" s="638"/>
      <c r="N6263" s="638"/>
      <c r="O6263" s="57"/>
    </row>
    <row r="6264" spans="1:15">
      <c r="A6264" s="57"/>
      <c r="B6264" s="653">
        <v>49268</v>
      </c>
      <c r="C6264" s="654">
        <f t="shared" si="96"/>
        <v>9780534240</v>
      </c>
      <c r="D6264" s="57"/>
      <c r="E6264" s="57"/>
      <c r="F6264" s="657">
        <v>241844128</v>
      </c>
      <c r="G6264" s="672">
        <v>858613506</v>
      </c>
      <c r="H6264" s="646">
        <v>50043</v>
      </c>
      <c r="I6264" s="646"/>
      <c r="K6264" s="57"/>
      <c r="L6264" s="57"/>
      <c r="M6264" s="638"/>
      <c r="N6264" s="638"/>
      <c r="O6264" s="57"/>
    </row>
    <row r="6265" spans="1:15">
      <c r="A6265" s="57"/>
      <c r="B6265" s="653">
        <v>49269</v>
      </c>
      <c r="C6265" s="654">
        <f t="shared" si="96"/>
        <v>9710105076</v>
      </c>
      <c r="D6265" s="57"/>
      <c r="E6265" s="57"/>
      <c r="F6265" s="657">
        <v>171414964</v>
      </c>
      <c r="G6265" s="672">
        <v>858649350</v>
      </c>
      <c r="H6265" s="646">
        <v>43863</v>
      </c>
      <c r="I6265" s="646"/>
      <c r="K6265" s="57"/>
      <c r="L6265" s="57"/>
      <c r="M6265" s="638"/>
      <c r="N6265" s="638"/>
      <c r="O6265" s="57"/>
    </row>
    <row r="6266" spans="1:15">
      <c r="A6266" s="57"/>
      <c r="B6266" s="653">
        <v>49270</v>
      </c>
      <c r="C6266" s="654">
        <f t="shared" si="96"/>
        <v>9826640702</v>
      </c>
      <c r="D6266" s="57"/>
      <c r="E6266" s="57"/>
      <c r="F6266" s="657">
        <v>287950590</v>
      </c>
      <c r="G6266" s="672">
        <v>858819643</v>
      </c>
      <c r="H6266" s="646">
        <v>49506</v>
      </c>
      <c r="I6266" s="646"/>
      <c r="K6266" s="57"/>
      <c r="L6266" s="57"/>
      <c r="M6266" s="638"/>
      <c r="N6266" s="638"/>
      <c r="O6266" s="57"/>
    </row>
    <row r="6267" spans="1:15">
      <c r="A6267" s="57"/>
      <c r="B6267" s="653">
        <v>49271</v>
      </c>
      <c r="C6267" s="654">
        <f t="shared" si="96"/>
        <v>9948298105</v>
      </c>
      <c r="D6267" s="57"/>
      <c r="E6267" s="57"/>
      <c r="F6267" s="657">
        <v>409607993</v>
      </c>
      <c r="G6267" s="672">
        <v>858821731</v>
      </c>
      <c r="H6267" s="646">
        <v>44283</v>
      </c>
      <c r="I6267" s="646"/>
      <c r="K6267" s="57"/>
      <c r="L6267" s="57"/>
      <c r="M6267" s="638"/>
      <c r="N6267" s="638"/>
      <c r="O6267" s="57"/>
    </row>
    <row r="6268" spans="1:15">
      <c r="A6268" s="57"/>
      <c r="B6268" s="653">
        <v>49272</v>
      </c>
      <c r="C6268" s="654">
        <f t="shared" si="96"/>
        <v>10052182401</v>
      </c>
      <c r="D6268" s="57"/>
      <c r="E6268" s="57"/>
      <c r="F6268" s="657">
        <v>513492289</v>
      </c>
      <c r="G6268" s="672">
        <v>858901885</v>
      </c>
      <c r="H6268" s="646">
        <v>46167</v>
      </c>
      <c r="I6268" s="646"/>
      <c r="K6268" s="57"/>
      <c r="L6268" s="57"/>
      <c r="M6268" s="638"/>
      <c r="N6268" s="638"/>
      <c r="O6268" s="57"/>
    </row>
    <row r="6269" spans="1:15">
      <c r="A6269" s="57"/>
      <c r="B6269" s="653">
        <v>49273</v>
      </c>
      <c r="C6269" s="654">
        <f t="shared" si="96"/>
        <v>9756538605</v>
      </c>
      <c r="D6269" s="57"/>
      <c r="E6269" s="57"/>
      <c r="F6269" s="657">
        <v>217848493</v>
      </c>
      <c r="G6269" s="672">
        <v>859088018</v>
      </c>
      <c r="H6269" s="646">
        <v>43846</v>
      </c>
      <c r="I6269" s="646"/>
      <c r="K6269" s="57"/>
      <c r="L6269" s="57"/>
      <c r="M6269" s="638"/>
      <c r="N6269" s="638"/>
      <c r="O6269" s="57"/>
    </row>
    <row r="6270" spans="1:15">
      <c r="A6270" s="57"/>
      <c r="B6270" s="653">
        <v>49274</v>
      </c>
      <c r="C6270" s="654">
        <f t="shared" si="96"/>
        <v>9675621960</v>
      </c>
      <c r="D6270" s="57"/>
      <c r="E6270" s="57"/>
      <c r="F6270" s="657">
        <v>136931848</v>
      </c>
      <c r="G6270" s="672">
        <v>859099333</v>
      </c>
      <c r="H6270" s="646">
        <v>49721</v>
      </c>
      <c r="I6270" s="646"/>
      <c r="K6270" s="57"/>
      <c r="L6270" s="57"/>
      <c r="M6270" s="638"/>
      <c r="N6270" s="638"/>
      <c r="O6270" s="57"/>
    </row>
    <row r="6271" spans="1:15">
      <c r="A6271" s="57"/>
      <c r="B6271" s="653">
        <v>49275</v>
      </c>
      <c r="C6271" s="654">
        <f t="shared" si="96"/>
        <v>9778264054</v>
      </c>
      <c r="D6271" s="57"/>
      <c r="E6271" s="57"/>
      <c r="F6271" s="657">
        <v>239573942</v>
      </c>
      <c r="G6271" s="672">
        <v>859474828</v>
      </c>
      <c r="H6271" s="646">
        <v>43624</v>
      </c>
      <c r="I6271" s="646"/>
      <c r="K6271" s="57"/>
      <c r="L6271" s="57"/>
      <c r="M6271" s="638"/>
      <c r="N6271" s="638"/>
      <c r="O6271" s="57"/>
    </row>
    <row r="6272" spans="1:15">
      <c r="A6272" s="57"/>
      <c r="B6272" s="653">
        <v>49276</v>
      </c>
      <c r="C6272" s="654">
        <f t="shared" si="96"/>
        <v>9643606686</v>
      </c>
      <c r="D6272" s="57"/>
      <c r="E6272" s="57"/>
      <c r="F6272" s="657">
        <v>104916574</v>
      </c>
      <c r="G6272" s="672">
        <v>859782605</v>
      </c>
      <c r="H6272" s="646">
        <v>45513</v>
      </c>
      <c r="I6272" s="646"/>
      <c r="K6272" s="57"/>
      <c r="L6272" s="57"/>
      <c r="M6272" s="638"/>
      <c r="N6272" s="638"/>
      <c r="O6272" s="57"/>
    </row>
    <row r="6273" spans="1:15">
      <c r="A6273" s="57"/>
      <c r="B6273" s="653">
        <v>49277</v>
      </c>
      <c r="C6273" s="654">
        <f t="shared" si="96"/>
        <v>10365313436</v>
      </c>
      <c r="D6273" s="57"/>
      <c r="E6273" s="57"/>
      <c r="F6273" s="657">
        <v>826623324</v>
      </c>
      <c r="G6273" s="672">
        <v>859808947</v>
      </c>
      <c r="H6273" s="646">
        <v>49671</v>
      </c>
      <c r="I6273" s="646"/>
      <c r="K6273" s="57"/>
      <c r="L6273" s="57"/>
      <c r="M6273" s="638"/>
      <c r="N6273" s="638"/>
      <c r="O6273" s="57"/>
    </row>
    <row r="6274" spans="1:15">
      <c r="A6274" s="57"/>
      <c r="B6274" s="653">
        <v>49278</v>
      </c>
      <c r="C6274" s="654">
        <f t="shared" si="96"/>
        <v>9914914485</v>
      </c>
      <c r="D6274" s="57"/>
      <c r="E6274" s="57"/>
      <c r="F6274" s="657">
        <v>376224373</v>
      </c>
      <c r="G6274" s="672">
        <v>859876026</v>
      </c>
      <c r="H6274" s="646">
        <v>43022</v>
      </c>
      <c r="I6274" s="646"/>
      <c r="K6274" s="57"/>
      <c r="L6274" s="57"/>
      <c r="M6274" s="638"/>
      <c r="N6274" s="638"/>
      <c r="O6274" s="57"/>
    </row>
    <row r="6275" spans="1:15">
      <c r="A6275" s="57"/>
      <c r="B6275" s="653">
        <v>49279</v>
      </c>
      <c r="C6275" s="654">
        <f t="shared" si="96"/>
        <v>10149925261</v>
      </c>
      <c r="D6275" s="57"/>
      <c r="E6275" s="57"/>
      <c r="F6275" s="657">
        <v>611235149</v>
      </c>
      <c r="G6275" s="672">
        <v>860206827</v>
      </c>
      <c r="H6275" s="646">
        <v>47647</v>
      </c>
      <c r="I6275" s="646"/>
      <c r="K6275" s="57"/>
      <c r="L6275" s="57"/>
      <c r="M6275" s="638"/>
      <c r="N6275" s="638"/>
      <c r="O6275" s="57"/>
    </row>
    <row r="6276" spans="1:15">
      <c r="A6276" s="57"/>
      <c r="B6276" s="653">
        <v>49280</v>
      </c>
      <c r="C6276" s="654">
        <f t="shared" si="96"/>
        <v>10195132226</v>
      </c>
      <c r="D6276" s="57"/>
      <c r="E6276" s="57"/>
      <c r="F6276" s="657">
        <v>656442114</v>
      </c>
      <c r="G6276" s="672">
        <v>860536672</v>
      </c>
      <c r="H6276" s="646">
        <v>49166</v>
      </c>
      <c r="I6276" s="646"/>
      <c r="K6276" s="57"/>
      <c r="L6276" s="57"/>
      <c r="M6276" s="638"/>
      <c r="N6276" s="638"/>
      <c r="O6276" s="57"/>
    </row>
    <row r="6277" spans="1:15">
      <c r="A6277" s="57"/>
      <c r="B6277" s="653">
        <v>49281</v>
      </c>
      <c r="C6277" s="654">
        <f t="shared" si="96"/>
        <v>9898852104</v>
      </c>
      <c r="D6277" s="57"/>
      <c r="E6277" s="57"/>
      <c r="F6277" s="657">
        <v>360161992</v>
      </c>
      <c r="G6277" s="672">
        <v>860627686</v>
      </c>
      <c r="H6277" s="646">
        <v>44573</v>
      </c>
      <c r="I6277" s="646"/>
      <c r="K6277" s="57"/>
      <c r="L6277" s="57"/>
      <c r="M6277" s="638"/>
      <c r="N6277" s="638"/>
      <c r="O6277" s="57"/>
    </row>
    <row r="6278" spans="1:15">
      <c r="A6278" s="57"/>
      <c r="B6278" s="653">
        <v>49282</v>
      </c>
      <c r="C6278" s="654">
        <f t="shared" si="96"/>
        <v>10377252319</v>
      </c>
      <c r="D6278" s="57"/>
      <c r="E6278" s="57"/>
      <c r="F6278" s="657">
        <v>838562207</v>
      </c>
      <c r="G6278" s="672">
        <v>860689568</v>
      </c>
      <c r="H6278" s="646">
        <v>47926</v>
      </c>
      <c r="I6278" s="646"/>
      <c r="K6278" s="57"/>
      <c r="L6278" s="57"/>
      <c r="M6278" s="638"/>
      <c r="N6278" s="638"/>
      <c r="O6278" s="57"/>
    </row>
    <row r="6279" spans="1:15">
      <c r="A6279" s="57"/>
      <c r="B6279" s="653">
        <v>49283</v>
      </c>
      <c r="C6279" s="654">
        <f t="shared" si="96"/>
        <v>9880601141</v>
      </c>
      <c r="D6279" s="57"/>
      <c r="E6279" s="57"/>
      <c r="F6279" s="657">
        <v>341911029</v>
      </c>
      <c r="G6279" s="672">
        <v>860751543</v>
      </c>
      <c r="H6279" s="646">
        <v>47335</v>
      </c>
      <c r="I6279" s="646"/>
      <c r="K6279" s="57"/>
      <c r="L6279" s="57"/>
      <c r="M6279" s="638"/>
      <c r="N6279" s="638"/>
      <c r="O6279" s="57"/>
    </row>
    <row r="6280" spans="1:15">
      <c r="A6280" s="57"/>
      <c r="B6280" s="653">
        <v>49284</v>
      </c>
      <c r="C6280" s="654">
        <f t="shared" si="96"/>
        <v>10394552391</v>
      </c>
      <c r="D6280" s="57"/>
      <c r="E6280" s="57"/>
      <c r="F6280" s="657">
        <v>855862279</v>
      </c>
      <c r="G6280" s="672">
        <v>860767879</v>
      </c>
      <c r="H6280" s="646">
        <v>48822</v>
      </c>
      <c r="I6280" s="646"/>
      <c r="K6280" s="57"/>
      <c r="L6280" s="57"/>
      <c r="M6280" s="638"/>
      <c r="N6280" s="638"/>
      <c r="O6280" s="57"/>
    </row>
    <row r="6281" spans="1:15">
      <c r="A6281" s="57"/>
      <c r="B6281" s="653">
        <v>49285</v>
      </c>
      <c r="C6281" s="654">
        <f t="shared" si="96"/>
        <v>10310895201</v>
      </c>
      <c r="D6281" s="57"/>
      <c r="E6281" s="57"/>
      <c r="F6281" s="657">
        <v>772205089</v>
      </c>
      <c r="G6281" s="672">
        <v>860877839</v>
      </c>
      <c r="H6281" s="646">
        <v>46894</v>
      </c>
      <c r="I6281" s="646"/>
      <c r="K6281" s="57"/>
      <c r="L6281" s="57"/>
      <c r="M6281" s="638"/>
      <c r="N6281" s="638"/>
      <c r="O6281" s="57"/>
    </row>
    <row r="6282" spans="1:15">
      <c r="A6282" s="57"/>
      <c r="B6282" s="653">
        <v>49286</v>
      </c>
      <c r="C6282" s="654">
        <f t="shared" si="96"/>
        <v>9758450570</v>
      </c>
      <c r="D6282" s="57"/>
      <c r="E6282" s="57"/>
      <c r="F6282" s="657">
        <v>219760458</v>
      </c>
      <c r="G6282" s="672">
        <v>860925189</v>
      </c>
      <c r="H6282" s="646">
        <v>49347</v>
      </c>
      <c r="I6282" s="646"/>
      <c r="K6282" s="57"/>
      <c r="L6282" s="57"/>
      <c r="M6282" s="638"/>
      <c r="N6282" s="638"/>
      <c r="O6282" s="57"/>
    </row>
    <row r="6283" spans="1:15">
      <c r="A6283" s="57"/>
      <c r="B6283" s="653">
        <v>49287</v>
      </c>
      <c r="C6283" s="654">
        <f t="shared" si="96"/>
        <v>10305902595</v>
      </c>
      <c r="D6283" s="57"/>
      <c r="E6283" s="57"/>
      <c r="F6283" s="657">
        <v>767212483</v>
      </c>
      <c r="G6283" s="672">
        <v>861295497</v>
      </c>
      <c r="H6283" s="646">
        <v>45665</v>
      </c>
      <c r="I6283" s="646"/>
      <c r="K6283" s="57"/>
      <c r="L6283" s="57"/>
      <c r="M6283" s="638"/>
      <c r="N6283" s="638"/>
      <c r="O6283" s="57"/>
    </row>
    <row r="6284" spans="1:15">
      <c r="A6284" s="57"/>
      <c r="B6284" s="653">
        <v>49288</v>
      </c>
      <c r="C6284" s="654">
        <f t="shared" si="96"/>
        <v>10364460664</v>
      </c>
      <c r="D6284" s="57"/>
      <c r="E6284" s="57"/>
      <c r="F6284" s="657">
        <v>825770552</v>
      </c>
      <c r="G6284" s="672">
        <v>861315988</v>
      </c>
      <c r="H6284" s="646">
        <v>45714</v>
      </c>
      <c r="I6284" s="646"/>
      <c r="K6284" s="57"/>
      <c r="L6284" s="57"/>
      <c r="M6284" s="638"/>
      <c r="N6284" s="638"/>
      <c r="O6284" s="57"/>
    </row>
    <row r="6285" spans="1:15">
      <c r="A6285" s="57"/>
      <c r="B6285" s="653">
        <v>49289</v>
      </c>
      <c r="C6285" s="654">
        <f t="shared" si="96"/>
        <v>9767665088</v>
      </c>
      <c r="D6285" s="57"/>
      <c r="E6285" s="57"/>
      <c r="F6285" s="657">
        <v>228974976</v>
      </c>
      <c r="G6285" s="672">
        <v>861394296</v>
      </c>
      <c r="H6285" s="646">
        <v>48972</v>
      </c>
      <c r="I6285" s="646"/>
      <c r="K6285" s="57"/>
      <c r="L6285" s="57"/>
      <c r="M6285" s="638"/>
      <c r="N6285" s="638"/>
      <c r="O6285" s="57"/>
    </row>
    <row r="6286" spans="1:15">
      <c r="A6286" s="57"/>
      <c r="B6286" s="653">
        <v>49290</v>
      </c>
      <c r="C6286" s="654">
        <f t="shared" si="96"/>
        <v>10392987217</v>
      </c>
      <c r="D6286" s="57"/>
      <c r="E6286" s="57"/>
      <c r="F6286" s="657">
        <v>854297105</v>
      </c>
      <c r="G6286" s="672">
        <v>861571955</v>
      </c>
      <c r="H6286" s="646">
        <v>48745</v>
      </c>
      <c r="I6286" s="646"/>
      <c r="K6286" s="57"/>
      <c r="L6286" s="57"/>
      <c r="M6286" s="638"/>
      <c r="N6286" s="638"/>
      <c r="O6286" s="57"/>
    </row>
    <row r="6287" spans="1:15">
      <c r="A6287" s="57"/>
      <c r="B6287" s="653">
        <v>49291</v>
      </c>
      <c r="C6287" s="654">
        <f t="shared" si="96"/>
        <v>10132855286</v>
      </c>
      <c r="D6287" s="57"/>
      <c r="E6287" s="57"/>
      <c r="F6287" s="657">
        <v>594165174</v>
      </c>
      <c r="G6287" s="672">
        <v>861613596</v>
      </c>
      <c r="H6287" s="646">
        <v>49039</v>
      </c>
      <c r="I6287" s="646"/>
      <c r="K6287" s="57"/>
      <c r="L6287" s="57"/>
      <c r="M6287" s="638"/>
      <c r="N6287" s="638"/>
      <c r="O6287" s="57"/>
    </row>
    <row r="6288" spans="1:15">
      <c r="A6288" s="57"/>
      <c r="B6288" s="653">
        <v>49292</v>
      </c>
      <c r="C6288" s="654">
        <f t="shared" si="96"/>
        <v>9721110124</v>
      </c>
      <c r="D6288" s="57"/>
      <c r="E6288" s="57"/>
      <c r="F6288" s="657">
        <v>182420012</v>
      </c>
      <c r="G6288" s="672">
        <v>861614077</v>
      </c>
      <c r="H6288" s="646">
        <v>43671</v>
      </c>
      <c r="I6288" s="646"/>
      <c r="K6288" s="57"/>
      <c r="L6288" s="57"/>
      <c r="M6288" s="638"/>
      <c r="N6288" s="638"/>
      <c r="O6288" s="57"/>
    </row>
    <row r="6289" spans="1:15">
      <c r="A6289" s="57"/>
      <c r="B6289" s="653">
        <v>49293</v>
      </c>
      <c r="C6289" s="654">
        <f t="shared" si="96"/>
        <v>10251773929</v>
      </c>
      <c r="D6289" s="57"/>
      <c r="E6289" s="57"/>
      <c r="F6289" s="657">
        <v>713083817</v>
      </c>
      <c r="G6289" s="672">
        <v>861651531</v>
      </c>
      <c r="H6289" s="646">
        <v>50239</v>
      </c>
      <c r="I6289" s="646"/>
      <c r="K6289" s="57"/>
      <c r="L6289" s="57"/>
      <c r="M6289" s="638"/>
      <c r="N6289" s="638"/>
      <c r="O6289" s="57"/>
    </row>
    <row r="6290" spans="1:15">
      <c r="A6290" s="57"/>
      <c r="B6290" s="653">
        <v>49294</v>
      </c>
      <c r="C6290" s="654">
        <f t="shared" si="96"/>
        <v>9800404421</v>
      </c>
      <c r="D6290" s="57"/>
      <c r="E6290" s="57"/>
      <c r="F6290" s="657">
        <v>261714309</v>
      </c>
      <c r="G6290" s="672">
        <v>861657363</v>
      </c>
      <c r="H6290" s="646">
        <v>44892</v>
      </c>
      <c r="I6290" s="646"/>
      <c r="K6290" s="57"/>
      <c r="L6290" s="57"/>
      <c r="M6290" s="638"/>
      <c r="N6290" s="638"/>
      <c r="O6290" s="57"/>
    </row>
    <row r="6291" spans="1:15">
      <c r="A6291" s="57"/>
      <c r="B6291" s="653">
        <v>49295</v>
      </c>
      <c r="C6291" s="654">
        <f t="shared" si="96"/>
        <v>10376675313</v>
      </c>
      <c r="D6291" s="57"/>
      <c r="E6291" s="57"/>
      <c r="F6291" s="657">
        <v>837985201</v>
      </c>
      <c r="G6291" s="672">
        <v>861723088</v>
      </c>
      <c r="H6291" s="646">
        <v>46267</v>
      </c>
      <c r="I6291" s="646"/>
      <c r="K6291" s="57"/>
      <c r="L6291" s="57"/>
      <c r="M6291" s="638"/>
      <c r="N6291" s="638"/>
      <c r="O6291" s="57"/>
    </row>
    <row r="6292" spans="1:15">
      <c r="A6292" s="57"/>
      <c r="B6292" s="653">
        <v>49296</v>
      </c>
      <c r="C6292" s="654">
        <f t="shared" si="96"/>
        <v>9992422008</v>
      </c>
      <c r="D6292" s="57"/>
      <c r="E6292" s="57"/>
      <c r="F6292" s="657">
        <v>453731896</v>
      </c>
      <c r="G6292" s="672">
        <v>861879928</v>
      </c>
      <c r="H6292" s="646">
        <v>45652</v>
      </c>
      <c r="I6292" s="646"/>
      <c r="K6292" s="57"/>
      <c r="L6292" s="57"/>
      <c r="M6292" s="638"/>
      <c r="N6292" s="638"/>
      <c r="O6292" s="57"/>
    </row>
    <row r="6293" spans="1:15">
      <c r="A6293" s="57"/>
      <c r="B6293" s="653">
        <v>49297</v>
      </c>
      <c r="C6293" s="654">
        <f t="shared" si="96"/>
        <v>10252462144</v>
      </c>
      <c r="D6293" s="57"/>
      <c r="E6293" s="57"/>
      <c r="F6293" s="657">
        <v>713772032</v>
      </c>
      <c r="G6293" s="672">
        <v>862037679</v>
      </c>
      <c r="H6293" s="646">
        <v>43693</v>
      </c>
      <c r="I6293" s="646"/>
      <c r="K6293" s="57"/>
      <c r="L6293" s="57"/>
      <c r="M6293" s="638"/>
      <c r="N6293" s="638"/>
      <c r="O6293" s="57"/>
    </row>
    <row r="6294" spans="1:15">
      <c r="A6294" s="57"/>
      <c r="B6294" s="653">
        <v>49298</v>
      </c>
      <c r="C6294" s="654">
        <f t="shared" si="96"/>
        <v>9986865394</v>
      </c>
      <c r="D6294" s="57"/>
      <c r="E6294" s="57"/>
      <c r="F6294" s="657">
        <v>448175282</v>
      </c>
      <c r="G6294" s="672">
        <v>862152002</v>
      </c>
      <c r="H6294" s="646">
        <v>43945</v>
      </c>
      <c r="I6294" s="646"/>
      <c r="K6294" s="57"/>
      <c r="L6294" s="57"/>
      <c r="M6294" s="638"/>
      <c r="N6294" s="638"/>
      <c r="O6294" s="57"/>
    </row>
    <row r="6295" spans="1:15">
      <c r="A6295" s="57"/>
      <c r="B6295" s="653">
        <v>49299</v>
      </c>
      <c r="C6295" s="654">
        <f t="shared" si="96"/>
        <v>10200392189</v>
      </c>
      <c r="D6295" s="57"/>
      <c r="E6295" s="57"/>
      <c r="F6295" s="657">
        <v>661702077</v>
      </c>
      <c r="G6295" s="672">
        <v>862301817</v>
      </c>
      <c r="H6295" s="646">
        <v>43848</v>
      </c>
      <c r="I6295" s="646"/>
      <c r="K6295" s="57"/>
      <c r="L6295" s="57"/>
      <c r="M6295" s="638"/>
      <c r="N6295" s="638"/>
      <c r="O6295" s="57"/>
    </row>
    <row r="6296" spans="1:15">
      <c r="A6296" s="57"/>
      <c r="B6296" s="653">
        <v>49300</v>
      </c>
      <c r="C6296" s="654">
        <f t="shared" si="96"/>
        <v>10341786352</v>
      </c>
      <c r="D6296" s="57"/>
      <c r="E6296" s="57"/>
      <c r="F6296" s="657">
        <v>803096240</v>
      </c>
      <c r="G6296" s="672">
        <v>862308179</v>
      </c>
      <c r="H6296" s="646">
        <v>49865</v>
      </c>
      <c r="I6296" s="646"/>
      <c r="K6296" s="57"/>
      <c r="L6296" s="57"/>
      <c r="M6296" s="638"/>
      <c r="N6296" s="638"/>
      <c r="O6296" s="57"/>
    </row>
    <row r="6297" spans="1:15">
      <c r="A6297" s="57"/>
      <c r="B6297" s="653">
        <v>49301</v>
      </c>
      <c r="C6297" s="654">
        <f t="shared" si="96"/>
        <v>9797523134</v>
      </c>
      <c r="D6297" s="57"/>
      <c r="E6297" s="57"/>
      <c r="F6297" s="657">
        <v>258833022</v>
      </c>
      <c r="G6297" s="672">
        <v>862451679</v>
      </c>
      <c r="H6297" s="646">
        <v>50235</v>
      </c>
      <c r="I6297" s="646"/>
      <c r="K6297" s="57"/>
      <c r="L6297" s="57"/>
      <c r="M6297" s="638"/>
      <c r="N6297" s="638"/>
      <c r="O6297" s="57"/>
    </row>
    <row r="6298" spans="1:15">
      <c r="A6298" s="57"/>
      <c r="B6298" s="653">
        <v>49302</v>
      </c>
      <c r="C6298" s="654">
        <f t="shared" si="96"/>
        <v>9947891468</v>
      </c>
      <c r="D6298" s="57"/>
      <c r="E6298" s="57"/>
      <c r="F6298" s="657">
        <v>409201356</v>
      </c>
      <c r="G6298" s="672">
        <v>862605808</v>
      </c>
      <c r="H6298" s="646">
        <v>46485</v>
      </c>
      <c r="I6298" s="646"/>
      <c r="K6298" s="57"/>
      <c r="L6298" s="57"/>
      <c r="M6298" s="638"/>
      <c r="N6298" s="638"/>
      <c r="O6298" s="57"/>
    </row>
    <row r="6299" spans="1:15">
      <c r="A6299" s="57"/>
      <c r="B6299" s="653">
        <v>49303</v>
      </c>
      <c r="C6299" s="654">
        <f t="shared" si="96"/>
        <v>10018611200</v>
      </c>
      <c r="D6299" s="57"/>
      <c r="E6299" s="57"/>
      <c r="F6299" s="657">
        <v>479921088</v>
      </c>
      <c r="G6299" s="672">
        <v>862625831</v>
      </c>
      <c r="H6299" s="646">
        <v>47173</v>
      </c>
      <c r="I6299" s="646"/>
      <c r="K6299" s="57"/>
      <c r="L6299" s="57"/>
      <c r="M6299" s="638"/>
      <c r="N6299" s="638"/>
      <c r="O6299" s="57"/>
    </row>
    <row r="6300" spans="1:15">
      <c r="A6300" s="57"/>
      <c r="B6300" s="653">
        <v>49304</v>
      </c>
      <c r="C6300" s="654">
        <f t="shared" si="96"/>
        <v>10266615261</v>
      </c>
      <c r="D6300" s="57"/>
      <c r="E6300" s="57"/>
      <c r="F6300" s="657">
        <v>727925149</v>
      </c>
      <c r="G6300" s="672">
        <v>862911464</v>
      </c>
      <c r="H6300" s="646">
        <v>45959</v>
      </c>
      <c r="I6300" s="646"/>
      <c r="K6300" s="57"/>
      <c r="L6300" s="57"/>
      <c r="M6300" s="638"/>
      <c r="N6300" s="638"/>
      <c r="O6300" s="57"/>
    </row>
    <row r="6301" spans="1:15">
      <c r="A6301" s="57"/>
      <c r="B6301" s="653">
        <v>49305</v>
      </c>
      <c r="C6301" s="654">
        <f t="shared" si="96"/>
        <v>9752254720</v>
      </c>
      <c r="D6301" s="57"/>
      <c r="E6301" s="57"/>
      <c r="F6301" s="657">
        <v>213564608</v>
      </c>
      <c r="G6301" s="672">
        <v>862960454</v>
      </c>
      <c r="H6301" s="646">
        <v>45962</v>
      </c>
      <c r="I6301" s="646"/>
      <c r="K6301" s="57"/>
      <c r="L6301" s="57"/>
      <c r="M6301" s="638"/>
      <c r="N6301" s="638"/>
      <c r="O6301" s="57"/>
    </row>
    <row r="6302" spans="1:15">
      <c r="A6302" s="57"/>
      <c r="B6302" s="653">
        <v>49306</v>
      </c>
      <c r="C6302" s="654">
        <f t="shared" si="96"/>
        <v>9654784497</v>
      </c>
      <c r="D6302" s="57"/>
      <c r="E6302" s="57"/>
      <c r="F6302" s="657">
        <v>116094385</v>
      </c>
      <c r="G6302" s="672">
        <v>863037706</v>
      </c>
      <c r="H6302" s="646">
        <v>48603</v>
      </c>
      <c r="I6302" s="646"/>
      <c r="K6302" s="57"/>
      <c r="L6302" s="57"/>
      <c r="M6302" s="638"/>
      <c r="N6302" s="638"/>
      <c r="O6302" s="57"/>
    </row>
    <row r="6303" spans="1:15">
      <c r="A6303" s="57"/>
      <c r="B6303" s="653">
        <v>49307</v>
      </c>
      <c r="C6303" s="654">
        <f t="shared" si="96"/>
        <v>10292928904</v>
      </c>
      <c r="D6303" s="57"/>
      <c r="E6303" s="57"/>
      <c r="F6303" s="657">
        <v>754238792</v>
      </c>
      <c r="G6303" s="672">
        <v>863067147</v>
      </c>
      <c r="H6303" s="646">
        <v>47143</v>
      </c>
      <c r="I6303" s="646"/>
      <c r="K6303" s="57"/>
      <c r="L6303" s="57"/>
      <c r="M6303" s="638"/>
      <c r="N6303" s="638"/>
      <c r="O6303" s="57"/>
    </row>
    <row r="6304" spans="1:15">
      <c r="A6304" s="57"/>
      <c r="B6304" s="653">
        <v>49308</v>
      </c>
      <c r="C6304" s="654">
        <f t="shared" ref="C6304:C6367" si="97">F6304+(F$88*28679+98765)+(G$88*6587+87654)+(E$88*9537+76543)+(J$88*5713+4528)</f>
        <v>10385249813</v>
      </c>
      <c r="D6304" s="57"/>
      <c r="E6304" s="57"/>
      <c r="F6304" s="657">
        <v>846559701</v>
      </c>
      <c r="G6304" s="672">
        <v>863207552</v>
      </c>
      <c r="H6304" s="646">
        <v>43959</v>
      </c>
      <c r="I6304" s="646"/>
      <c r="K6304" s="57"/>
      <c r="L6304" s="57"/>
      <c r="M6304" s="638"/>
      <c r="N6304" s="638"/>
      <c r="O6304" s="57"/>
    </row>
    <row r="6305" spans="1:15">
      <c r="A6305" s="57"/>
      <c r="B6305" s="653">
        <v>49309</v>
      </c>
      <c r="C6305" s="654">
        <f t="shared" si="97"/>
        <v>9875793461</v>
      </c>
      <c r="D6305" s="57"/>
      <c r="E6305" s="57"/>
      <c r="F6305" s="657">
        <v>337103349</v>
      </c>
      <c r="G6305" s="672">
        <v>863329081</v>
      </c>
      <c r="H6305" s="646">
        <v>44320</v>
      </c>
      <c r="I6305" s="646"/>
      <c r="K6305" s="57"/>
      <c r="L6305" s="57"/>
      <c r="M6305" s="638"/>
      <c r="N6305" s="638"/>
      <c r="O6305" s="57"/>
    </row>
    <row r="6306" spans="1:15">
      <c r="A6306" s="57"/>
      <c r="B6306" s="653">
        <v>49310</v>
      </c>
      <c r="C6306" s="654">
        <f t="shared" si="97"/>
        <v>10246630778</v>
      </c>
      <c r="D6306" s="57"/>
      <c r="E6306" s="57"/>
      <c r="F6306" s="657">
        <v>707940666</v>
      </c>
      <c r="G6306" s="672">
        <v>863338703</v>
      </c>
      <c r="H6306" s="646">
        <v>44921</v>
      </c>
      <c r="I6306" s="646"/>
      <c r="K6306" s="57"/>
      <c r="L6306" s="57"/>
      <c r="M6306" s="638"/>
      <c r="N6306" s="638"/>
      <c r="O6306" s="57"/>
    </row>
    <row r="6307" spans="1:15">
      <c r="A6307" s="57"/>
      <c r="B6307" s="653">
        <v>49311</v>
      </c>
      <c r="C6307" s="654">
        <f t="shared" si="97"/>
        <v>9839353379</v>
      </c>
      <c r="D6307" s="57"/>
      <c r="E6307" s="57"/>
      <c r="F6307" s="657">
        <v>300663267</v>
      </c>
      <c r="G6307" s="672">
        <v>863526739</v>
      </c>
      <c r="H6307" s="646">
        <v>45755</v>
      </c>
      <c r="I6307" s="646"/>
      <c r="K6307" s="57"/>
      <c r="L6307" s="57"/>
      <c r="M6307" s="638"/>
      <c r="N6307" s="638"/>
      <c r="O6307" s="57"/>
    </row>
    <row r="6308" spans="1:15">
      <c r="A6308" s="57"/>
      <c r="B6308" s="653">
        <v>49312</v>
      </c>
      <c r="C6308" s="654">
        <f t="shared" si="97"/>
        <v>10334201648</v>
      </c>
      <c r="D6308" s="57"/>
      <c r="E6308" s="57"/>
      <c r="F6308" s="657">
        <v>795511536</v>
      </c>
      <c r="G6308" s="672">
        <v>863610769</v>
      </c>
      <c r="H6308" s="646">
        <v>46818</v>
      </c>
      <c r="I6308" s="646"/>
      <c r="K6308" s="57"/>
      <c r="L6308" s="57"/>
      <c r="M6308" s="638"/>
      <c r="N6308" s="638"/>
      <c r="O6308" s="57"/>
    </row>
    <row r="6309" spans="1:15">
      <c r="A6309" s="57"/>
      <c r="B6309" s="653">
        <v>49313</v>
      </c>
      <c r="C6309" s="654">
        <f t="shared" si="97"/>
        <v>10145672962</v>
      </c>
      <c r="D6309" s="57"/>
      <c r="E6309" s="57"/>
      <c r="F6309" s="657">
        <v>606982850</v>
      </c>
      <c r="G6309" s="672">
        <v>864119453</v>
      </c>
      <c r="H6309" s="646">
        <v>46947</v>
      </c>
      <c r="I6309" s="646"/>
      <c r="K6309" s="57"/>
      <c r="L6309" s="57"/>
      <c r="M6309" s="638"/>
      <c r="N6309" s="638"/>
      <c r="O6309" s="57"/>
    </row>
    <row r="6310" spans="1:15">
      <c r="A6310" s="57"/>
      <c r="B6310" s="653">
        <v>49314</v>
      </c>
      <c r="C6310" s="654">
        <f t="shared" si="97"/>
        <v>9749249927</v>
      </c>
      <c r="D6310" s="57"/>
      <c r="E6310" s="57"/>
      <c r="F6310" s="657">
        <v>210559815</v>
      </c>
      <c r="G6310" s="672">
        <v>864151649</v>
      </c>
      <c r="H6310" s="646">
        <v>49603</v>
      </c>
      <c r="I6310" s="646"/>
      <c r="K6310" s="57"/>
      <c r="L6310" s="57"/>
      <c r="M6310" s="638"/>
      <c r="N6310" s="638"/>
      <c r="O6310" s="57"/>
    </row>
    <row r="6311" spans="1:15">
      <c r="A6311" s="57"/>
      <c r="B6311" s="653">
        <v>49315</v>
      </c>
      <c r="C6311" s="654">
        <f t="shared" si="97"/>
        <v>10192943286</v>
      </c>
      <c r="D6311" s="57"/>
      <c r="E6311" s="57"/>
      <c r="F6311" s="657">
        <v>654253174</v>
      </c>
      <c r="G6311" s="672">
        <v>864181497</v>
      </c>
      <c r="H6311" s="646">
        <v>48269</v>
      </c>
      <c r="I6311" s="646"/>
      <c r="K6311" s="57"/>
      <c r="L6311" s="57"/>
      <c r="M6311" s="638"/>
      <c r="N6311" s="638"/>
      <c r="O6311" s="57"/>
    </row>
    <row r="6312" spans="1:15">
      <c r="A6312" s="57"/>
      <c r="B6312" s="653">
        <v>49316</v>
      </c>
      <c r="C6312" s="654">
        <f t="shared" si="97"/>
        <v>10345262365</v>
      </c>
      <c r="D6312" s="57"/>
      <c r="E6312" s="57"/>
      <c r="F6312" s="657">
        <v>806572253</v>
      </c>
      <c r="G6312" s="672">
        <v>864288941</v>
      </c>
      <c r="H6312" s="646">
        <v>45329</v>
      </c>
      <c r="I6312" s="646"/>
      <c r="K6312" s="57"/>
      <c r="L6312" s="57"/>
      <c r="M6312" s="638"/>
      <c r="N6312" s="638"/>
      <c r="O6312" s="57"/>
    </row>
    <row r="6313" spans="1:15">
      <c r="A6313" s="57"/>
      <c r="B6313" s="653">
        <v>49317</v>
      </c>
      <c r="C6313" s="654">
        <f t="shared" si="97"/>
        <v>10086628758</v>
      </c>
      <c r="D6313" s="57"/>
      <c r="E6313" s="57"/>
      <c r="F6313" s="657">
        <v>547938646</v>
      </c>
      <c r="G6313" s="672">
        <v>864345180</v>
      </c>
      <c r="H6313" s="646">
        <v>43376</v>
      </c>
      <c r="I6313" s="646"/>
      <c r="K6313" s="57"/>
      <c r="L6313" s="57"/>
      <c r="M6313" s="638"/>
      <c r="N6313" s="638"/>
      <c r="O6313" s="57"/>
    </row>
    <row r="6314" spans="1:15">
      <c r="A6314" s="57"/>
      <c r="B6314" s="653">
        <v>49318</v>
      </c>
      <c r="C6314" s="654">
        <f t="shared" si="97"/>
        <v>10445348986</v>
      </c>
      <c r="D6314" s="57"/>
      <c r="E6314" s="57"/>
      <c r="F6314" s="657">
        <v>906658874</v>
      </c>
      <c r="G6314" s="672">
        <v>864869193</v>
      </c>
      <c r="H6314" s="646">
        <v>50139</v>
      </c>
      <c r="I6314" s="646"/>
      <c r="K6314" s="57"/>
      <c r="L6314" s="57"/>
      <c r="M6314" s="638"/>
      <c r="N6314" s="638"/>
      <c r="O6314" s="57"/>
    </row>
    <row r="6315" spans="1:15">
      <c r="A6315" s="57"/>
      <c r="B6315" s="653">
        <v>49319</v>
      </c>
      <c r="C6315" s="654">
        <f t="shared" si="97"/>
        <v>9846157035</v>
      </c>
      <c r="D6315" s="57"/>
      <c r="E6315" s="57"/>
      <c r="F6315" s="657">
        <v>307466923</v>
      </c>
      <c r="G6315" s="672">
        <v>864879571</v>
      </c>
      <c r="H6315" s="646">
        <v>48200</v>
      </c>
      <c r="I6315" s="646"/>
      <c r="K6315" s="57"/>
      <c r="L6315" s="57"/>
      <c r="M6315" s="638"/>
      <c r="N6315" s="638"/>
      <c r="O6315" s="57"/>
    </row>
    <row r="6316" spans="1:15">
      <c r="A6316" s="57"/>
      <c r="B6316" s="653">
        <v>49320</v>
      </c>
      <c r="C6316" s="654">
        <f t="shared" si="97"/>
        <v>10391635260</v>
      </c>
      <c r="D6316" s="57"/>
      <c r="E6316" s="57"/>
      <c r="F6316" s="657">
        <v>852945148</v>
      </c>
      <c r="G6316" s="672">
        <v>864889423</v>
      </c>
      <c r="H6316" s="646">
        <v>44337</v>
      </c>
      <c r="I6316" s="646"/>
      <c r="K6316" s="57"/>
      <c r="L6316" s="57"/>
      <c r="M6316" s="638"/>
      <c r="N6316" s="638"/>
      <c r="O6316" s="57"/>
    </row>
    <row r="6317" spans="1:15">
      <c r="A6317" s="57"/>
      <c r="B6317" s="653">
        <v>49321</v>
      </c>
      <c r="C6317" s="654">
        <f t="shared" si="97"/>
        <v>10095441748</v>
      </c>
      <c r="D6317" s="57"/>
      <c r="E6317" s="57"/>
      <c r="F6317" s="657">
        <v>556751636</v>
      </c>
      <c r="G6317" s="672">
        <v>864971932</v>
      </c>
      <c r="H6317" s="646">
        <v>50173</v>
      </c>
      <c r="I6317" s="646"/>
      <c r="K6317" s="57"/>
      <c r="L6317" s="57"/>
      <c r="M6317" s="638"/>
      <c r="N6317" s="638"/>
      <c r="O6317" s="57"/>
    </row>
    <row r="6318" spans="1:15">
      <c r="A6318" s="57"/>
      <c r="B6318" s="653">
        <v>49322</v>
      </c>
      <c r="C6318" s="654">
        <f t="shared" si="97"/>
        <v>9747141863</v>
      </c>
      <c r="D6318" s="57"/>
      <c r="E6318" s="57"/>
      <c r="F6318" s="657">
        <v>208451751</v>
      </c>
      <c r="G6318" s="672">
        <v>865346028</v>
      </c>
      <c r="H6318" s="646">
        <v>50147</v>
      </c>
      <c r="I6318" s="646"/>
      <c r="K6318" s="57"/>
      <c r="L6318" s="57"/>
      <c r="M6318" s="638"/>
      <c r="N6318" s="638"/>
      <c r="O6318" s="57"/>
    </row>
    <row r="6319" spans="1:15">
      <c r="A6319" s="57"/>
      <c r="B6319" s="653">
        <v>49323</v>
      </c>
      <c r="C6319" s="654">
        <f t="shared" si="97"/>
        <v>9895963453</v>
      </c>
      <c r="D6319" s="57"/>
      <c r="E6319" s="57"/>
      <c r="F6319" s="657">
        <v>357273341</v>
      </c>
      <c r="G6319" s="672">
        <v>865435919</v>
      </c>
      <c r="H6319" s="646">
        <v>44945</v>
      </c>
      <c r="I6319" s="646"/>
      <c r="K6319" s="57"/>
      <c r="L6319" s="57"/>
      <c r="M6319" s="638"/>
      <c r="N6319" s="638"/>
      <c r="O6319" s="57"/>
    </row>
    <row r="6320" spans="1:15">
      <c r="A6320" s="57"/>
      <c r="B6320" s="653">
        <v>49324</v>
      </c>
      <c r="C6320" s="654">
        <f t="shared" si="97"/>
        <v>9782622483</v>
      </c>
      <c r="D6320" s="57"/>
      <c r="E6320" s="57"/>
      <c r="F6320" s="657">
        <v>243932371</v>
      </c>
      <c r="G6320" s="672">
        <v>865477826</v>
      </c>
      <c r="H6320" s="646">
        <v>49624</v>
      </c>
      <c r="I6320" s="646"/>
      <c r="K6320" s="57"/>
      <c r="L6320" s="57"/>
      <c r="M6320" s="638"/>
      <c r="N6320" s="638"/>
      <c r="O6320" s="57"/>
    </row>
    <row r="6321" spans="1:15">
      <c r="A6321" s="57"/>
      <c r="B6321" s="653">
        <v>49325</v>
      </c>
      <c r="C6321" s="654">
        <f t="shared" si="97"/>
        <v>10473422977</v>
      </c>
      <c r="D6321" s="57"/>
      <c r="E6321" s="57"/>
      <c r="F6321" s="657">
        <v>934732865</v>
      </c>
      <c r="G6321" s="672">
        <v>865603015</v>
      </c>
      <c r="H6321" s="646">
        <v>43095</v>
      </c>
      <c r="I6321" s="646"/>
      <c r="K6321" s="57"/>
      <c r="L6321" s="57"/>
      <c r="M6321" s="638"/>
      <c r="N6321" s="638"/>
      <c r="O6321" s="57"/>
    </row>
    <row r="6322" spans="1:15">
      <c r="A6322" s="57"/>
      <c r="B6322" s="653">
        <v>49326</v>
      </c>
      <c r="C6322" s="654">
        <f t="shared" si="97"/>
        <v>10214366765</v>
      </c>
      <c r="D6322" s="57"/>
      <c r="E6322" s="57"/>
      <c r="F6322" s="657">
        <v>675676653</v>
      </c>
      <c r="G6322" s="672">
        <v>865774134</v>
      </c>
      <c r="H6322" s="646">
        <v>43676</v>
      </c>
      <c r="I6322" s="646"/>
      <c r="K6322" s="57"/>
      <c r="L6322" s="57"/>
      <c r="M6322" s="638"/>
      <c r="N6322" s="638"/>
      <c r="O6322" s="57"/>
    </row>
    <row r="6323" spans="1:15">
      <c r="A6323" s="57"/>
      <c r="B6323" s="653">
        <v>49327</v>
      </c>
      <c r="C6323" s="654">
        <f t="shared" si="97"/>
        <v>9855007074</v>
      </c>
      <c r="D6323" s="57"/>
      <c r="E6323" s="57"/>
      <c r="F6323" s="657">
        <v>316316962</v>
      </c>
      <c r="G6323" s="672">
        <v>865776420</v>
      </c>
      <c r="H6323" s="646">
        <v>45848</v>
      </c>
      <c r="I6323" s="646"/>
      <c r="K6323" s="57"/>
      <c r="L6323" s="57"/>
      <c r="M6323" s="638"/>
      <c r="N6323" s="638"/>
      <c r="O6323" s="57"/>
    </row>
    <row r="6324" spans="1:15">
      <c r="A6324" s="57"/>
      <c r="B6324" s="653">
        <v>49328</v>
      </c>
      <c r="C6324" s="654">
        <f t="shared" si="97"/>
        <v>9660184605</v>
      </c>
      <c r="D6324" s="57"/>
      <c r="E6324" s="57"/>
      <c r="F6324" s="657">
        <v>121494493</v>
      </c>
      <c r="G6324" s="672">
        <v>866467094</v>
      </c>
      <c r="H6324" s="646">
        <v>46825</v>
      </c>
      <c r="I6324" s="646"/>
      <c r="K6324" s="57"/>
      <c r="L6324" s="57"/>
      <c r="M6324" s="638"/>
      <c r="N6324" s="638"/>
      <c r="O6324" s="57"/>
    </row>
    <row r="6325" spans="1:15">
      <c r="A6325" s="57"/>
      <c r="B6325" s="653">
        <v>49329</v>
      </c>
      <c r="C6325" s="654">
        <f t="shared" si="97"/>
        <v>10361889241</v>
      </c>
      <c r="D6325" s="57"/>
      <c r="E6325" s="57"/>
      <c r="F6325" s="657">
        <v>823199129</v>
      </c>
      <c r="G6325" s="672">
        <v>866636468</v>
      </c>
      <c r="H6325" s="646">
        <v>48070</v>
      </c>
      <c r="I6325" s="646"/>
      <c r="K6325" s="57"/>
      <c r="L6325" s="57"/>
      <c r="M6325" s="638"/>
      <c r="N6325" s="638"/>
      <c r="O6325" s="57"/>
    </row>
    <row r="6326" spans="1:15">
      <c r="A6326" s="57"/>
      <c r="B6326" s="653">
        <v>49330</v>
      </c>
      <c r="C6326" s="654">
        <f t="shared" si="97"/>
        <v>9694884057</v>
      </c>
      <c r="D6326" s="57"/>
      <c r="E6326" s="57"/>
      <c r="F6326" s="657">
        <v>156193945</v>
      </c>
      <c r="G6326" s="672">
        <v>866818928</v>
      </c>
      <c r="H6326" s="646">
        <v>43601</v>
      </c>
      <c r="I6326" s="646"/>
      <c r="K6326" s="57"/>
      <c r="L6326" s="57"/>
      <c r="M6326" s="638"/>
      <c r="N6326" s="638"/>
      <c r="O6326" s="57"/>
    </row>
    <row r="6327" spans="1:15">
      <c r="A6327" s="57"/>
      <c r="B6327" s="653">
        <v>49331</v>
      </c>
      <c r="C6327" s="654">
        <f t="shared" si="97"/>
        <v>9660894874</v>
      </c>
      <c r="D6327" s="57"/>
      <c r="E6327" s="57"/>
      <c r="F6327" s="657">
        <v>122204762</v>
      </c>
      <c r="G6327" s="672">
        <v>867032437</v>
      </c>
      <c r="H6327" s="646">
        <v>45615</v>
      </c>
      <c r="I6327" s="646"/>
      <c r="K6327" s="57"/>
      <c r="L6327" s="57"/>
      <c r="M6327" s="638"/>
      <c r="N6327" s="638"/>
      <c r="O6327" s="57"/>
    </row>
    <row r="6328" spans="1:15">
      <c r="A6328" s="57"/>
      <c r="B6328" s="653">
        <v>49332</v>
      </c>
      <c r="C6328" s="654">
        <f t="shared" si="97"/>
        <v>10138728624</v>
      </c>
      <c r="D6328" s="57"/>
      <c r="E6328" s="57"/>
      <c r="F6328" s="657">
        <v>600038512</v>
      </c>
      <c r="G6328" s="672">
        <v>867097965</v>
      </c>
      <c r="H6328" s="646">
        <v>44606</v>
      </c>
      <c r="I6328" s="646"/>
      <c r="K6328" s="57"/>
      <c r="L6328" s="57"/>
      <c r="M6328" s="638"/>
      <c r="N6328" s="638"/>
      <c r="O6328" s="57"/>
    </row>
    <row r="6329" spans="1:15">
      <c r="A6329" s="57"/>
      <c r="B6329" s="653">
        <v>49333</v>
      </c>
      <c r="C6329" s="654">
        <f t="shared" si="97"/>
        <v>9995380458</v>
      </c>
      <c r="D6329" s="57"/>
      <c r="E6329" s="57"/>
      <c r="F6329" s="657">
        <v>456690346</v>
      </c>
      <c r="G6329" s="672">
        <v>867360347</v>
      </c>
      <c r="H6329" s="646">
        <v>46039</v>
      </c>
      <c r="I6329" s="646"/>
      <c r="K6329" s="57"/>
      <c r="L6329" s="57"/>
      <c r="M6329" s="638"/>
      <c r="N6329" s="638"/>
      <c r="O6329" s="57"/>
    </row>
    <row r="6330" spans="1:15">
      <c r="A6330" s="57"/>
      <c r="B6330" s="653">
        <v>49334</v>
      </c>
      <c r="C6330" s="654">
        <f t="shared" si="97"/>
        <v>10496487682</v>
      </c>
      <c r="D6330" s="57"/>
      <c r="E6330" s="57"/>
      <c r="F6330" s="657">
        <v>957797570</v>
      </c>
      <c r="G6330" s="672">
        <v>867414313</v>
      </c>
      <c r="H6330" s="646">
        <v>46386</v>
      </c>
      <c r="I6330" s="646"/>
      <c r="K6330" s="57"/>
      <c r="L6330" s="57"/>
      <c r="M6330" s="638"/>
      <c r="N6330" s="638"/>
      <c r="O6330" s="57"/>
    </row>
    <row r="6331" spans="1:15">
      <c r="A6331" s="57"/>
      <c r="B6331" s="653">
        <v>49335</v>
      </c>
      <c r="C6331" s="654">
        <f t="shared" si="97"/>
        <v>9758545515</v>
      </c>
      <c r="D6331" s="57"/>
      <c r="E6331" s="57"/>
      <c r="F6331" s="657">
        <v>219855403</v>
      </c>
      <c r="G6331" s="672">
        <v>867427599</v>
      </c>
      <c r="H6331" s="646">
        <v>48518</v>
      </c>
      <c r="I6331" s="646"/>
      <c r="K6331" s="57"/>
      <c r="L6331" s="57"/>
      <c r="M6331" s="638"/>
      <c r="N6331" s="638"/>
      <c r="O6331" s="57"/>
    </row>
    <row r="6332" spans="1:15">
      <c r="A6332" s="57"/>
      <c r="B6332" s="653">
        <v>49336</v>
      </c>
      <c r="C6332" s="654">
        <f t="shared" si="97"/>
        <v>10393485254</v>
      </c>
      <c r="D6332" s="57"/>
      <c r="E6332" s="57"/>
      <c r="F6332" s="657">
        <v>854795142</v>
      </c>
      <c r="G6332" s="672">
        <v>867473204</v>
      </c>
      <c r="H6332" s="646">
        <v>48488</v>
      </c>
      <c r="I6332" s="646"/>
      <c r="K6332" s="57"/>
      <c r="L6332" s="57"/>
      <c r="M6332" s="638"/>
      <c r="N6332" s="638"/>
      <c r="O6332" s="57"/>
    </row>
    <row r="6333" spans="1:15">
      <c r="A6333" s="57"/>
      <c r="B6333" s="653">
        <v>49337</v>
      </c>
      <c r="C6333" s="654">
        <f t="shared" si="97"/>
        <v>10068697954</v>
      </c>
      <c r="D6333" s="57"/>
      <c r="E6333" s="57"/>
      <c r="F6333" s="657">
        <v>530007842</v>
      </c>
      <c r="G6333" s="672">
        <v>867581943</v>
      </c>
      <c r="H6333" s="646">
        <v>44054</v>
      </c>
      <c r="I6333" s="646"/>
      <c r="K6333" s="57"/>
      <c r="L6333" s="57"/>
      <c r="M6333" s="638"/>
      <c r="N6333" s="638"/>
      <c r="O6333" s="57"/>
    </row>
    <row r="6334" spans="1:15">
      <c r="A6334" s="57"/>
      <c r="B6334" s="653">
        <v>49338</v>
      </c>
      <c r="C6334" s="654">
        <f t="shared" si="97"/>
        <v>10154341844</v>
      </c>
      <c r="D6334" s="57"/>
      <c r="E6334" s="57"/>
      <c r="F6334" s="657">
        <v>615651732</v>
      </c>
      <c r="G6334" s="672">
        <v>867604438</v>
      </c>
      <c r="H6334" s="646">
        <v>46100</v>
      </c>
      <c r="I6334" s="646"/>
      <c r="K6334" s="57"/>
      <c r="L6334" s="57"/>
      <c r="M6334" s="638"/>
      <c r="N6334" s="638"/>
      <c r="O6334" s="57"/>
    </row>
    <row r="6335" spans="1:15">
      <c r="A6335" s="57"/>
      <c r="B6335" s="653">
        <v>49339</v>
      </c>
      <c r="C6335" s="654">
        <f t="shared" si="97"/>
        <v>10162190013</v>
      </c>
      <c r="D6335" s="57"/>
      <c r="E6335" s="57"/>
      <c r="F6335" s="657">
        <v>623499901</v>
      </c>
      <c r="G6335" s="672">
        <v>867660473</v>
      </c>
      <c r="H6335" s="646">
        <v>45478</v>
      </c>
      <c r="I6335" s="646"/>
      <c r="K6335" s="57"/>
      <c r="L6335" s="57"/>
      <c r="M6335" s="638"/>
      <c r="N6335" s="638"/>
      <c r="O6335" s="57"/>
    </row>
    <row r="6336" spans="1:15">
      <c r="A6336" s="57"/>
      <c r="B6336" s="653">
        <v>49340</v>
      </c>
      <c r="C6336" s="654">
        <f t="shared" si="97"/>
        <v>10016866726</v>
      </c>
      <c r="D6336" s="57"/>
      <c r="E6336" s="57"/>
      <c r="F6336" s="657">
        <v>478176614</v>
      </c>
      <c r="G6336" s="672">
        <v>867681213</v>
      </c>
      <c r="H6336" s="646">
        <v>47118</v>
      </c>
      <c r="I6336" s="646"/>
      <c r="K6336" s="57"/>
      <c r="L6336" s="57"/>
      <c r="M6336" s="638"/>
      <c r="N6336" s="638"/>
      <c r="O6336" s="57"/>
    </row>
    <row r="6337" spans="1:15">
      <c r="A6337" s="57"/>
      <c r="B6337" s="653">
        <v>49341</v>
      </c>
      <c r="C6337" s="654">
        <f t="shared" si="97"/>
        <v>9844844140</v>
      </c>
      <c r="D6337" s="57"/>
      <c r="E6337" s="57"/>
      <c r="F6337" s="657">
        <v>306154028</v>
      </c>
      <c r="G6337" s="672">
        <v>867683720</v>
      </c>
      <c r="H6337" s="646">
        <v>48874</v>
      </c>
      <c r="I6337" s="646"/>
      <c r="K6337" s="57"/>
      <c r="L6337" s="57"/>
      <c r="M6337" s="638"/>
      <c r="N6337" s="638"/>
      <c r="O6337" s="57"/>
    </row>
    <row r="6338" spans="1:15">
      <c r="A6338" s="57"/>
      <c r="B6338" s="653">
        <v>49342</v>
      </c>
      <c r="C6338" s="654">
        <f t="shared" si="97"/>
        <v>9984832737</v>
      </c>
      <c r="D6338" s="57"/>
      <c r="E6338" s="57"/>
      <c r="F6338" s="657">
        <v>446142625</v>
      </c>
      <c r="G6338" s="672">
        <v>867688609</v>
      </c>
      <c r="H6338" s="646">
        <v>44857</v>
      </c>
      <c r="I6338" s="646"/>
      <c r="K6338" s="57"/>
      <c r="L6338" s="57"/>
      <c r="M6338" s="638"/>
      <c r="N6338" s="638"/>
      <c r="O6338" s="57"/>
    </row>
    <row r="6339" spans="1:15">
      <c r="A6339" s="57"/>
      <c r="B6339" s="653">
        <v>49343</v>
      </c>
      <c r="C6339" s="654">
        <f t="shared" si="97"/>
        <v>9899941641</v>
      </c>
      <c r="D6339" s="57"/>
      <c r="E6339" s="57"/>
      <c r="F6339" s="657">
        <v>361251529</v>
      </c>
      <c r="G6339" s="672">
        <v>867792348</v>
      </c>
      <c r="H6339" s="646">
        <v>44156</v>
      </c>
      <c r="I6339" s="646"/>
      <c r="K6339" s="57"/>
      <c r="L6339" s="57"/>
      <c r="M6339" s="638"/>
      <c r="N6339" s="638"/>
      <c r="O6339" s="57"/>
    </row>
    <row r="6340" spans="1:15">
      <c r="A6340" s="57"/>
      <c r="B6340" s="653">
        <v>49344</v>
      </c>
      <c r="C6340" s="654">
        <f t="shared" si="97"/>
        <v>9692772379</v>
      </c>
      <c r="D6340" s="57"/>
      <c r="E6340" s="57"/>
      <c r="F6340" s="657">
        <v>154082267</v>
      </c>
      <c r="G6340" s="672">
        <v>868091322</v>
      </c>
      <c r="H6340" s="646">
        <v>44422</v>
      </c>
      <c r="I6340" s="646"/>
      <c r="K6340" s="57"/>
      <c r="L6340" s="57"/>
      <c r="M6340" s="638"/>
      <c r="N6340" s="638"/>
      <c r="O6340" s="57"/>
    </row>
    <row r="6341" spans="1:15">
      <c r="A6341" s="57"/>
      <c r="B6341" s="653">
        <v>49345</v>
      </c>
      <c r="C6341" s="654">
        <f t="shared" si="97"/>
        <v>10503545791</v>
      </c>
      <c r="D6341" s="57"/>
      <c r="E6341" s="57"/>
      <c r="F6341" s="657">
        <v>964855679</v>
      </c>
      <c r="G6341" s="672">
        <v>868159289</v>
      </c>
      <c r="H6341" s="646">
        <v>49233</v>
      </c>
      <c r="I6341" s="646"/>
      <c r="K6341" s="57"/>
      <c r="L6341" s="57"/>
      <c r="M6341" s="638"/>
      <c r="N6341" s="638"/>
      <c r="O6341" s="57"/>
    </row>
    <row r="6342" spans="1:15">
      <c r="A6342" s="57"/>
      <c r="B6342" s="653">
        <v>49346</v>
      </c>
      <c r="C6342" s="654">
        <f t="shared" si="97"/>
        <v>10314013293</v>
      </c>
      <c r="D6342" s="57"/>
      <c r="E6342" s="57"/>
      <c r="F6342" s="657">
        <v>775323181</v>
      </c>
      <c r="G6342" s="672">
        <v>868268185</v>
      </c>
      <c r="H6342" s="646">
        <v>48114</v>
      </c>
      <c r="I6342" s="646"/>
      <c r="K6342" s="57"/>
      <c r="L6342" s="57"/>
      <c r="M6342" s="638"/>
      <c r="N6342" s="638"/>
      <c r="O6342" s="57"/>
    </row>
    <row r="6343" spans="1:15">
      <c r="A6343" s="57"/>
      <c r="B6343" s="653">
        <v>49347</v>
      </c>
      <c r="C6343" s="654">
        <f t="shared" si="97"/>
        <v>10399615301</v>
      </c>
      <c r="D6343" s="57"/>
      <c r="E6343" s="57"/>
      <c r="F6343" s="657">
        <v>860925189</v>
      </c>
      <c r="G6343" s="672">
        <v>868328231</v>
      </c>
      <c r="H6343" s="646">
        <v>47359</v>
      </c>
      <c r="I6343" s="646"/>
      <c r="K6343" s="57"/>
      <c r="L6343" s="57"/>
      <c r="M6343" s="638"/>
      <c r="N6343" s="638"/>
      <c r="O6343" s="57"/>
    </row>
    <row r="6344" spans="1:15">
      <c r="A6344" s="57"/>
      <c r="B6344" s="653">
        <v>49348</v>
      </c>
      <c r="C6344" s="654">
        <f t="shared" si="97"/>
        <v>10027556211</v>
      </c>
      <c r="D6344" s="57"/>
      <c r="E6344" s="57"/>
      <c r="F6344" s="657">
        <v>488866099</v>
      </c>
      <c r="G6344" s="672">
        <v>868445220</v>
      </c>
      <c r="H6344" s="646">
        <v>45947</v>
      </c>
      <c r="I6344" s="646"/>
      <c r="K6344" s="57"/>
      <c r="L6344" s="57"/>
      <c r="M6344" s="638"/>
      <c r="N6344" s="638"/>
      <c r="O6344" s="57"/>
    </row>
    <row r="6345" spans="1:15">
      <c r="A6345" s="57"/>
      <c r="B6345" s="653">
        <v>49349</v>
      </c>
      <c r="C6345" s="654">
        <f t="shared" si="97"/>
        <v>9978953457</v>
      </c>
      <c r="D6345" s="57"/>
      <c r="E6345" s="57"/>
      <c r="F6345" s="657">
        <v>440263345</v>
      </c>
      <c r="G6345" s="672">
        <v>868495629</v>
      </c>
      <c r="H6345" s="646">
        <v>47088</v>
      </c>
      <c r="I6345" s="646"/>
      <c r="K6345" s="57"/>
      <c r="L6345" s="57"/>
      <c r="M6345" s="638"/>
      <c r="N6345" s="638"/>
      <c r="O6345" s="57"/>
    </row>
    <row r="6346" spans="1:15">
      <c r="A6346" s="57"/>
      <c r="B6346" s="653">
        <v>49350</v>
      </c>
      <c r="C6346" s="654">
        <f t="shared" si="97"/>
        <v>10177706564</v>
      </c>
      <c r="D6346" s="57"/>
      <c r="E6346" s="57"/>
      <c r="F6346" s="657">
        <v>639016452</v>
      </c>
      <c r="G6346" s="672">
        <v>868669756</v>
      </c>
      <c r="H6346" s="646">
        <v>47998</v>
      </c>
      <c r="I6346" s="646"/>
      <c r="K6346" s="57"/>
      <c r="L6346" s="57"/>
      <c r="M6346" s="638"/>
      <c r="N6346" s="638"/>
      <c r="O6346" s="57"/>
    </row>
    <row r="6347" spans="1:15">
      <c r="A6347" s="57"/>
      <c r="B6347" s="653">
        <v>49351</v>
      </c>
      <c r="C6347" s="654">
        <f t="shared" si="97"/>
        <v>9800390294</v>
      </c>
      <c r="D6347" s="57"/>
      <c r="E6347" s="57"/>
      <c r="F6347" s="657">
        <v>261700182</v>
      </c>
      <c r="G6347" s="672">
        <v>869011102</v>
      </c>
      <c r="H6347" s="646">
        <v>46756</v>
      </c>
      <c r="I6347" s="646"/>
      <c r="K6347" s="57"/>
      <c r="L6347" s="57"/>
      <c r="M6347" s="638"/>
      <c r="N6347" s="638"/>
      <c r="O6347" s="57"/>
    </row>
    <row r="6348" spans="1:15">
      <c r="A6348" s="57"/>
      <c r="B6348" s="653">
        <v>49352</v>
      </c>
      <c r="C6348" s="654">
        <f t="shared" si="97"/>
        <v>9673313662</v>
      </c>
      <c r="D6348" s="57"/>
      <c r="E6348" s="57"/>
      <c r="F6348" s="657">
        <v>134623550</v>
      </c>
      <c r="G6348" s="672">
        <v>869047121</v>
      </c>
      <c r="H6348" s="646">
        <v>49587</v>
      </c>
      <c r="I6348" s="646"/>
      <c r="K6348" s="57"/>
      <c r="L6348" s="57"/>
      <c r="M6348" s="638"/>
      <c r="N6348" s="638"/>
      <c r="O6348" s="57"/>
    </row>
    <row r="6349" spans="1:15">
      <c r="A6349" s="57"/>
      <c r="B6349" s="653">
        <v>49353</v>
      </c>
      <c r="C6349" s="654">
        <f t="shared" si="97"/>
        <v>10366306773</v>
      </c>
      <c r="D6349" s="57"/>
      <c r="E6349" s="57"/>
      <c r="F6349" s="657">
        <v>827616661</v>
      </c>
      <c r="G6349" s="672">
        <v>869060406</v>
      </c>
      <c r="H6349" s="646">
        <v>43527</v>
      </c>
      <c r="I6349" s="646"/>
      <c r="K6349" s="57"/>
      <c r="L6349" s="57"/>
      <c r="M6349" s="638"/>
      <c r="N6349" s="638"/>
      <c r="O6349" s="57"/>
    </row>
    <row r="6350" spans="1:15">
      <c r="A6350" s="57"/>
      <c r="B6350" s="653">
        <v>49354</v>
      </c>
      <c r="C6350" s="654">
        <f t="shared" si="97"/>
        <v>10270315699</v>
      </c>
      <c r="D6350" s="57"/>
      <c r="E6350" s="57"/>
      <c r="F6350" s="657">
        <v>731625587</v>
      </c>
      <c r="G6350" s="672">
        <v>869120132</v>
      </c>
      <c r="H6350" s="646">
        <v>46050</v>
      </c>
      <c r="I6350" s="646"/>
      <c r="K6350" s="57"/>
      <c r="L6350" s="57"/>
      <c r="M6350" s="638"/>
      <c r="N6350" s="638"/>
      <c r="O6350" s="57"/>
    </row>
    <row r="6351" spans="1:15">
      <c r="A6351" s="57"/>
      <c r="B6351" s="653">
        <v>49355</v>
      </c>
      <c r="C6351" s="654">
        <f t="shared" si="97"/>
        <v>10096247425</v>
      </c>
      <c r="D6351" s="57"/>
      <c r="E6351" s="57"/>
      <c r="F6351" s="657">
        <v>557557313</v>
      </c>
      <c r="G6351" s="672">
        <v>869159710</v>
      </c>
      <c r="H6351" s="646">
        <v>49159</v>
      </c>
      <c r="I6351" s="646"/>
      <c r="K6351" s="57"/>
      <c r="L6351" s="57"/>
      <c r="M6351" s="638"/>
      <c r="N6351" s="638"/>
      <c r="O6351" s="57"/>
    </row>
    <row r="6352" spans="1:15">
      <c r="A6352" s="57"/>
      <c r="B6352" s="653">
        <v>49356</v>
      </c>
      <c r="C6352" s="654">
        <f t="shared" si="97"/>
        <v>10455763854</v>
      </c>
      <c r="D6352" s="57"/>
      <c r="E6352" s="57"/>
      <c r="F6352" s="657">
        <v>917073742</v>
      </c>
      <c r="G6352" s="672">
        <v>869233129</v>
      </c>
      <c r="H6352" s="646">
        <v>44315</v>
      </c>
      <c r="I6352" s="646"/>
      <c r="K6352" s="57"/>
      <c r="L6352" s="57"/>
      <c r="M6352" s="638"/>
      <c r="N6352" s="638"/>
      <c r="O6352" s="57"/>
    </row>
    <row r="6353" spans="1:15">
      <c r="A6353" s="57"/>
      <c r="B6353" s="653">
        <v>49357</v>
      </c>
      <c r="C6353" s="654">
        <f t="shared" si="97"/>
        <v>10053433590</v>
      </c>
      <c r="D6353" s="57"/>
      <c r="E6353" s="57"/>
      <c r="F6353" s="657">
        <v>514743478</v>
      </c>
      <c r="G6353" s="672">
        <v>869451235</v>
      </c>
      <c r="H6353" s="646">
        <v>43828</v>
      </c>
      <c r="I6353" s="646"/>
      <c r="K6353" s="57"/>
      <c r="L6353" s="57"/>
      <c r="M6353" s="638"/>
      <c r="N6353" s="638"/>
      <c r="O6353" s="57"/>
    </row>
    <row r="6354" spans="1:15">
      <c r="A6354" s="57"/>
      <c r="B6354" s="653">
        <v>49358</v>
      </c>
      <c r="C6354" s="654">
        <f t="shared" si="97"/>
        <v>10464765269</v>
      </c>
      <c r="D6354" s="57"/>
      <c r="E6354" s="57"/>
      <c r="F6354" s="657">
        <v>926075157</v>
      </c>
      <c r="G6354" s="672">
        <v>869768416</v>
      </c>
      <c r="H6354" s="646">
        <v>45162</v>
      </c>
      <c r="I6354" s="646"/>
      <c r="K6354" s="57"/>
      <c r="L6354" s="57"/>
      <c r="M6354" s="638"/>
      <c r="N6354" s="638"/>
      <c r="O6354" s="57"/>
    </row>
    <row r="6355" spans="1:15">
      <c r="A6355" s="57"/>
      <c r="B6355" s="653">
        <v>49359</v>
      </c>
      <c r="C6355" s="654">
        <f t="shared" si="97"/>
        <v>9724860836</v>
      </c>
      <c r="D6355" s="57"/>
      <c r="E6355" s="57"/>
      <c r="F6355" s="657">
        <v>186170724</v>
      </c>
      <c r="G6355" s="672">
        <v>869826041</v>
      </c>
      <c r="H6355" s="646">
        <v>45359</v>
      </c>
      <c r="I6355" s="646"/>
      <c r="K6355" s="57"/>
      <c r="L6355" s="57"/>
      <c r="M6355" s="638"/>
      <c r="N6355" s="638"/>
      <c r="O6355" s="57"/>
    </row>
    <row r="6356" spans="1:15">
      <c r="A6356" s="57"/>
      <c r="B6356" s="653">
        <v>49360</v>
      </c>
      <c r="C6356" s="654">
        <f t="shared" si="97"/>
        <v>10192720065</v>
      </c>
      <c r="D6356" s="57"/>
      <c r="E6356" s="57"/>
      <c r="F6356" s="657">
        <v>654029953</v>
      </c>
      <c r="G6356" s="672">
        <v>869888245</v>
      </c>
      <c r="H6356" s="646">
        <v>49017</v>
      </c>
      <c r="I6356" s="646"/>
      <c r="K6356" s="57"/>
      <c r="L6356" s="57"/>
      <c r="M6356" s="638"/>
      <c r="N6356" s="638"/>
      <c r="O6356" s="57"/>
    </row>
    <row r="6357" spans="1:15">
      <c r="A6357" s="57"/>
      <c r="B6357" s="653">
        <v>49361</v>
      </c>
      <c r="C6357" s="654">
        <f t="shared" si="97"/>
        <v>10329907339</v>
      </c>
      <c r="D6357" s="57"/>
      <c r="E6357" s="57"/>
      <c r="F6357" s="657">
        <v>791217227</v>
      </c>
      <c r="G6357" s="672">
        <v>869998473</v>
      </c>
      <c r="H6357" s="646">
        <v>43553</v>
      </c>
      <c r="I6357" s="646"/>
      <c r="K6357" s="57"/>
      <c r="L6357" s="57"/>
      <c r="M6357" s="638"/>
      <c r="N6357" s="638"/>
      <c r="O6357" s="57"/>
    </row>
    <row r="6358" spans="1:15">
      <c r="A6358" s="57"/>
      <c r="B6358" s="653">
        <v>49362</v>
      </c>
      <c r="C6358" s="654">
        <f t="shared" si="97"/>
        <v>10353076186</v>
      </c>
      <c r="D6358" s="57"/>
      <c r="E6358" s="57"/>
      <c r="F6358" s="657">
        <v>814386074</v>
      </c>
      <c r="G6358" s="672">
        <v>870090724</v>
      </c>
      <c r="H6358" s="646">
        <v>43605</v>
      </c>
      <c r="I6358" s="646"/>
      <c r="K6358" s="57"/>
      <c r="L6358" s="57"/>
      <c r="M6358" s="638"/>
      <c r="N6358" s="638"/>
      <c r="O6358" s="57"/>
    </row>
    <row r="6359" spans="1:15">
      <c r="A6359" s="57"/>
      <c r="B6359" s="653">
        <v>49363</v>
      </c>
      <c r="C6359" s="654">
        <f t="shared" si="97"/>
        <v>10443066205</v>
      </c>
      <c r="D6359" s="57"/>
      <c r="E6359" s="57"/>
      <c r="F6359" s="657">
        <v>904376093</v>
      </c>
      <c r="G6359" s="672">
        <v>870242042</v>
      </c>
      <c r="H6359" s="646">
        <v>46681</v>
      </c>
      <c r="I6359" s="646"/>
      <c r="K6359" s="57"/>
      <c r="L6359" s="57"/>
      <c r="M6359" s="638"/>
      <c r="N6359" s="638"/>
      <c r="O6359" s="57"/>
    </row>
    <row r="6360" spans="1:15">
      <c r="A6360" s="57"/>
      <c r="B6360" s="653">
        <v>49364</v>
      </c>
      <c r="C6360" s="654">
        <f t="shared" si="97"/>
        <v>10441069444</v>
      </c>
      <c r="D6360" s="57"/>
      <c r="E6360" s="57"/>
      <c r="F6360" s="657">
        <v>902379332</v>
      </c>
      <c r="G6360" s="672">
        <v>870248214</v>
      </c>
      <c r="H6360" s="646">
        <v>45862</v>
      </c>
      <c r="I6360" s="646"/>
      <c r="K6360" s="57"/>
      <c r="L6360" s="57"/>
      <c r="M6360" s="638"/>
      <c r="N6360" s="638"/>
      <c r="O6360" s="57"/>
    </row>
    <row r="6361" spans="1:15">
      <c r="A6361" s="57"/>
      <c r="B6361" s="653">
        <v>49365</v>
      </c>
      <c r="C6361" s="654">
        <f t="shared" si="97"/>
        <v>10005992885</v>
      </c>
      <c r="D6361" s="57"/>
      <c r="E6361" s="57"/>
      <c r="F6361" s="657">
        <v>467302773</v>
      </c>
      <c r="G6361" s="672">
        <v>870294640</v>
      </c>
      <c r="H6361" s="646">
        <v>44323</v>
      </c>
      <c r="I6361" s="646"/>
      <c r="K6361" s="57"/>
      <c r="L6361" s="57"/>
      <c r="M6361" s="638"/>
      <c r="N6361" s="638"/>
      <c r="O6361" s="57"/>
    </row>
    <row r="6362" spans="1:15">
      <c r="A6362" s="57"/>
      <c r="B6362" s="653">
        <v>49366</v>
      </c>
      <c r="C6362" s="654">
        <f t="shared" si="97"/>
        <v>9869848356</v>
      </c>
      <c r="D6362" s="57"/>
      <c r="E6362" s="57"/>
      <c r="F6362" s="657">
        <v>331158244</v>
      </c>
      <c r="G6362" s="672">
        <v>870367656</v>
      </c>
      <c r="H6362" s="646">
        <v>43049</v>
      </c>
      <c r="I6362" s="646"/>
      <c r="K6362" s="57"/>
      <c r="L6362" s="57"/>
      <c r="M6362" s="638"/>
      <c r="N6362" s="638"/>
      <c r="O6362" s="57"/>
    </row>
    <row r="6363" spans="1:15">
      <c r="A6363" s="57"/>
      <c r="B6363" s="653">
        <v>49367</v>
      </c>
      <c r="C6363" s="654">
        <f t="shared" si="97"/>
        <v>10350663123</v>
      </c>
      <c r="D6363" s="57"/>
      <c r="E6363" s="57"/>
      <c r="F6363" s="657">
        <v>811973011</v>
      </c>
      <c r="G6363" s="672">
        <v>870445267</v>
      </c>
      <c r="H6363" s="646">
        <v>46178</v>
      </c>
      <c r="I6363" s="646"/>
      <c r="K6363" s="57"/>
      <c r="L6363" s="57"/>
      <c r="M6363" s="638"/>
      <c r="N6363" s="638"/>
      <c r="O6363" s="57"/>
    </row>
    <row r="6364" spans="1:15">
      <c r="A6364" s="57"/>
      <c r="B6364" s="653">
        <v>49368</v>
      </c>
      <c r="C6364" s="654">
        <f t="shared" si="97"/>
        <v>10131284129</v>
      </c>
      <c r="D6364" s="57"/>
      <c r="E6364" s="57"/>
      <c r="F6364" s="657">
        <v>592594017</v>
      </c>
      <c r="G6364" s="672">
        <v>870488361</v>
      </c>
      <c r="H6364" s="646">
        <v>45720</v>
      </c>
      <c r="I6364" s="646"/>
      <c r="K6364" s="57"/>
      <c r="L6364" s="57"/>
      <c r="M6364" s="638"/>
      <c r="N6364" s="638"/>
      <c r="O6364" s="57"/>
    </row>
    <row r="6365" spans="1:15">
      <c r="A6365" s="57"/>
      <c r="B6365" s="653">
        <v>49369</v>
      </c>
      <c r="C6365" s="654">
        <f t="shared" si="97"/>
        <v>10048722536</v>
      </c>
      <c r="D6365" s="57"/>
      <c r="E6365" s="57"/>
      <c r="F6365" s="657">
        <v>510032424</v>
      </c>
      <c r="G6365" s="672">
        <v>870866285</v>
      </c>
      <c r="H6365" s="646">
        <v>47458</v>
      </c>
      <c r="I6365" s="646"/>
      <c r="K6365" s="57"/>
      <c r="L6365" s="57"/>
      <c r="M6365" s="638"/>
      <c r="N6365" s="638"/>
      <c r="O6365" s="57"/>
    </row>
    <row r="6366" spans="1:15">
      <c r="A6366" s="57"/>
      <c r="B6366" s="653">
        <v>49370</v>
      </c>
      <c r="C6366" s="654">
        <f t="shared" si="97"/>
        <v>9898677514</v>
      </c>
      <c r="D6366" s="57"/>
      <c r="E6366" s="57"/>
      <c r="F6366" s="657">
        <v>359987402</v>
      </c>
      <c r="G6366" s="672">
        <v>871188492</v>
      </c>
      <c r="H6366" s="646">
        <v>47401</v>
      </c>
      <c r="I6366" s="646"/>
      <c r="K6366" s="57"/>
      <c r="L6366" s="57"/>
      <c r="M6366" s="638"/>
      <c r="N6366" s="638"/>
      <c r="O6366" s="57"/>
    </row>
    <row r="6367" spans="1:15">
      <c r="A6367" s="57"/>
      <c r="B6367" s="653">
        <v>49371</v>
      </c>
      <c r="C6367" s="654">
        <f t="shared" si="97"/>
        <v>10240847354</v>
      </c>
      <c r="D6367" s="57"/>
      <c r="E6367" s="57"/>
      <c r="F6367" s="657">
        <v>702157242</v>
      </c>
      <c r="G6367" s="672">
        <v>871347495</v>
      </c>
      <c r="H6367" s="646">
        <v>44800</v>
      </c>
      <c r="I6367" s="646"/>
      <c r="K6367" s="57"/>
      <c r="L6367" s="57"/>
      <c r="M6367" s="638"/>
      <c r="N6367" s="638"/>
      <c r="O6367" s="57"/>
    </row>
    <row r="6368" spans="1:15">
      <c r="A6368" s="57"/>
      <c r="B6368" s="653">
        <v>49372</v>
      </c>
      <c r="C6368" s="654">
        <f t="shared" ref="C6368:C6431" si="98">F6368+(F$88*28679+98765)+(G$88*6587+87654)+(E$88*9537+76543)+(J$88*5713+4528)</f>
        <v>9678019291</v>
      </c>
      <c r="D6368" s="57"/>
      <c r="E6368" s="57"/>
      <c r="F6368" s="657">
        <v>139329179</v>
      </c>
      <c r="G6368" s="672">
        <v>871390941</v>
      </c>
      <c r="H6368" s="646">
        <v>48323</v>
      </c>
      <c r="I6368" s="646"/>
      <c r="K6368" s="57"/>
      <c r="L6368" s="57"/>
      <c r="M6368" s="638"/>
      <c r="N6368" s="638"/>
      <c r="O6368" s="57"/>
    </row>
    <row r="6369" spans="1:15">
      <c r="A6369" s="57"/>
      <c r="B6369" s="653">
        <v>49373</v>
      </c>
      <c r="C6369" s="654">
        <f t="shared" si="98"/>
        <v>9640920989</v>
      </c>
      <c r="D6369" s="57"/>
      <c r="E6369" s="57"/>
      <c r="F6369" s="657">
        <v>102230877</v>
      </c>
      <c r="G6369" s="672">
        <v>871408742</v>
      </c>
      <c r="H6369" s="646">
        <v>49456</v>
      </c>
      <c r="I6369" s="646"/>
      <c r="K6369" s="57"/>
      <c r="L6369" s="57"/>
      <c r="M6369" s="638"/>
      <c r="N6369" s="638"/>
      <c r="O6369" s="57"/>
    </row>
    <row r="6370" spans="1:15">
      <c r="A6370" s="57"/>
      <c r="B6370" s="653">
        <v>49374</v>
      </c>
      <c r="C6370" s="654">
        <f t="shared" si="98"/>
        <v>10364574696</v>
      </c>
      <c r="D6370" s="57"/>
      <c r="E6370" s="57"/>
      <c r="F6370" s="657">
        <v>825884584</v>
      </c>
      <c r="G6370" s="672">
        <v>871565735</v>
      </c>
      <c r="H6370" s="646">
        <v>46034</v>
      </c>
      <c r="I6370" s="646"/>
      <c r="K6370" s="57"/>
      <c r="L6370" s="57"/>
      <c r="M6370" s="638"/>
      <c r="N6370" s="638"/>
      <c r="O6370" s="57"/>
    </row>
    <row r="6371" spans="1:15">
      <c r="A6371" s="57"/>
      <c r="B6371" s="653">
        <v>49375</v>
      </c>
      <c r="C6371" s="654">
        <f t="shared" si="98"/>
        <v>9992921342</v>
      </c>
      <c r="D6371" s="57"/>
      <c r="E6371" s="57"/>
      <c r="F6371" s="657">
        <v>454231230</v>
      </c>
      <c r="G6371" s="672">
        <v>871702643</v>
      </c>
      <c r="H6371" s="646">
        <v>43126</v>
      </c>
      <c r="I6371" s="646"/>
      <c r="K6371" s="57"/>
      <c r="L6371" s="57"/>
      <c r="M6371" s="638"/>
      <c r="N6371" s="638"/>
      <c r="O6371" s="57"/>
    </row>
    <row r="6372" spans="1:15">
      <c r="A6372" s="57"/>
      <c r="B6372" s="653">
        <v>49376</v>
      </c>
      <c r="C6372" s="654">
        <f t="shared" si="98"/>
        <v>9828846534</v>
      </c>
      <c r="D6372" s="57"/>
      <c r="E6372" s="57"/>
      <c r="F6372" s="657">
        <v>290156422</v>
      </c>
      <c r="G6372" s="672">
        <v>871710246</v>
      </c>
      <c r="H6372" s="646">
        <v>49659</v>
      </c>
      <c r="I6372" s="646"/>
      <c r="K6372" s="57"/>
      <c r="L6372" s="57"/>
      <c r="M6372" s="638"/>
      <c r="N6372" s="638"/>
      <c r="O6372" s="57"/>
    </row>
    <row r="6373" spans="1:15">
      <c r="A6373" s="57"/>
      <c r="B6373" s="653">
        <v>49377</v>
      </c>
      <c r="C6373" s="654">
        <f t="shared" si="98"/>
        <v>10235128941</v>
      </c>
      <c r="D6373" s="57"/>
      <c r="E6373" s="57"/>
      <c r="F6373" s="657">
        <v>696438829</v>
      </c>
      <c r="G6373" s="672">
        <v>872019483</v>
      </c>
      <c r="H6373" s="646">
        <v>44553</v>
      </c>
      <c r="I6373" s="646"/>
      <c r="K6373" s="57"/>
      <c r="L6373" s="57"/>
      <c r="M6373" s="638"/>
      <c r="N6373" s="638"/>
      <c r="O6373" s="57"/>
    </row>
    <row r="6374" spans="1:15">
      <c r="A6374" s="57"/>
      <c r="B6374" s="653">
        <v>49378</v>
      </c>
      <c r="C6374" s="654">
        <f t="shared" si="98"/>
        <v>10143482723</v>
      </c>
      <c r="D6374" s="57"/>
      <c r="E6374" s="57"/>
      <c r="F6374" s="657">
        <v>604792611</v>
      </c>
      <c r="G6374" s="672">
        <v>872211190</v>
      </c>
      <c r="H6374" s="646">
        <v>47232</v>
      </c>
      <c r="I6374" s="646"/>
      <c r="K6374" s="57"/>
      <c r="L6374" s="57"/>
      <c r="M6374" s="638"/>
      <c r="N6374" s="638"/>
      <c r="O6374" s="57"/>
    </row>
    <row r="6375" spans="1:15">
      <c r="A6375" s="57"/>
      <c r="B6375" s="653">
        <v>49379</v>
      </c>
      <c r="C6375" s="654">
        <f t="shared" si="98"/>
        <v>9641330992</v>
      </c>
      <c r="D6375" s="57"/>
      <c r="E6375" s="57"/>
      <c r="F6375" s="657">
        <v>102640880</v>
      </c>
      <c r="G6375" s="672">
        <v>872222525</v>
      </c>
      <c r="H6375" s="646">
        <v>46786</v>
      </c>
      <c r="I6375" s="646"/>
      <c r="K6375" s="57"/>
      <c r="L6375" s="57"/>
      <c r="M6375" s="638"/>
      <c r="N6375" s="638"/>
      <c r="O6375" s="57"/>
    </row>
    <row r="6376" spans="1:15">
      <c r="A6376" s="57"/>
      <c r="B6376" s="653">
        <v>49380</v>
      </c>
      <c r="C6376" s="654">
        <f t="shared" si="98"/>
        <v>10462105291</v>
      </c>
      <c r="D6376" s="57"/>
      <c r="E6376" s="57"/>
      <c r="F6376" s="657">
        <v>923415179</v>
      </c>
      <c r="G6376" s="672">
        <v>872261930</v>
      </c>
      <c r="H6376" s="646">
        <v>43944</v>
      </c>
      <c r="I6376" s="646"/>
      <c r="K6376" s="57"/>
      <c r="L6376" s="57"/>
      <c r="M6376" s="638"/>
      <c r="N6376" s="638"/>
      <c r="O6376" s="57"/>
    </row>
    <row r="6377" spans="1:15">
      <c r="A6377" s="57"/>
      <c r="B6377" s="653">
        <v>49381</v>
      </c>
      <c r="C6377" s="654">
        <f t="shared" si="98"/>
        <v>9844901126</v>
      </c>
      <c r="D6377" s="57"/>
      <c r="E6377" s="57"/>
      <c r="F6377" s="657">
        <v>306211014</v>
      </c>
      <c r="G6377" s="672">
        <v>872346393</v>
      </c>
      <c r="H6377" s="646">
        <v>49265</v>
      </c>
      <c r="I6377" s="646"/>
      <c r="K6377" s="57"/>
      <c r="L6377" s="57"/>
      <c r="M6377" s="638"/>
      <c r="N6377" s="638"/>
      <c r="O6377" s="57"/>
    </row>
    <row r="6378" spans="1:15">
      <c r="A6378" s="57"/>
      <c r="B6378" s="653">
        <v>49382</v>
      </c>
      <c r="C6378" s="654">
        <f t="shared" si="98"/>
        <v>9993194646</v>
      </c>
      <c r="D6378" s="57"/>
      <c r="E6378" s="57"/>
      <c r="F6378" s="657">
        <v>454504534</v>
      </c>
      <c r="G6378" s="672">
        <v>872376670</v>
      </c>
      <c r="H6378" s="646">
        <v>43743</v>
      </c>
      <c r="I6378" s="646"/>
      <c r="K6378" s="57"/>
      <c r="L6378" s="57"/>
      <c r="M6378" s="638"/>
      <c r="N6378" s="638"/>
      <c r="O6378" s="57"/>
    </row>
    <row r="6379" spans="1:15">
      <c r="A6379" s="57"/>
      <c r="B6379" s="653">
        <v>49383</v>
      </c>
      <c r="C6379" s="654">
        <f t="shared" si="98"/>
        <v>9955203384</v>
      </c>
      <c r="D6379" s="57"/>
      <c r="E6379" s="57"/>
      <c r="F6379" s="657">
        <v>416513272</v>
      </c>
      <c r="G6379" s="672">
        <v>872574345</v>
      </c>
      <c r="H6379" s="646">
        <v>48509</v>
      </c>
      <c r="I6379" s="646"/>
      <c r="K6379" s="57"/>
      <c r="L6379" s="57"/>
      <c r="M6379" s="638"/>
      <c r="N6379" s="638"/>
      <c r="O6379" s="57"/>
    </row>
    <row r="6380" spans="1:15">
      <c r="A6380" s="57"/>
      <c r="B6380" s="653">
        <v>49384</v>
      </c>
      <c r="C6380" s="654">
        <f t="shared" si="98"/>
        <v>9688699196</v>
      </c>
      <c r="D6380" s="57"/>
      <c r="E6380" s="57"/>
      <c r="F6380" s="657">
        <v>150009084</v>
      </c>
      <c r="G6380" s="672">
        <v>872646518</v>
      </c>
      <c r="H6380" s="646">
        <v>45160</v>
      </c>
      <c r="I6380" s="646"/>
      <c r="K6380" s="57"/>
      <c r="L6380" s="57"/>
      <c r="M6380" s="638"/>
      <c r="N6380" s="638"/>
      <c r="O6380" s="57"/>
    </row>
    <row r="6381" spans="1:15">
      <c r="A6381" s="57"/>
      <c r="B6381" s="653">
        <v>49385</v>
      </c>
      <c r="C6381" s="654">
        <f t="shared" si="98"/>
        <v>10370848502</v>
      </c>
      <c r="D6381" s="57"/>
      <c r="E6381" s="57"/>
      <c r="F6381" s="657">
        <v>832158390</v>
      </c>
      <c r="G6381" s="672">
        <v>872690626</v>
      </c>
      <c r="H6381" s="646">
        <v>48127</v>
      </c>
      <c r="I6381" s="646"/>
      <c r="K6381" s="57"/>
      <c r="L6381" s="57"/>
      <c r="M6381" s="638"/>
      <c r="N6381" s="638"/>
      <c r="O6381" s="57"/>
    </row>
    <row r="6382" spans="1:15">
      <c r="A6382" s="57"/>
      <c r="B6382" s="653">
        <v>49386</v>
      </c>
      <c r="C6382" s="654">
        <f t="shared" si="98"/>
        <v>10177976076</v>
      </c>
      <c r="D6382" s="57"/>
      <c r="E6382" s="57"/>
      <c r="F6382" s="657">
        <v>639285964</v>
      </c>
      <c r="G6382" s="672">
        <v>872999641</v>
      </c>
      <c r="H6382" s="646">
        <v>48859</v>
      </c>
      <c r="I6382" s="646"/>
      <c r="K6382" s="57"/>
      <c r="L6382" s="57"/>
      <c r="M6382" s="638"/>
      <c r="N6382" s="638"/>
      <c r="O6382" s="57"/>
    </row>
    <row r="6383" spans="1:15">
      <c r="A6383" s="57"/>
      <c r="B6383" s="653">
        <v>49387</v>
      </c>
      <c r="C6383" s="654">
        <f t="shared" si="98"/>
        <v>9749742142</v>
      </c>
      <c r="D6383" s="57"/>
      <c r="E6383" s="57"/>
      <c r="F6383" s="657">
        <v>211052030</v>
      </c>
      <c r="G6383" s="672">
        <v>873303798</v>
      </c>
      <c r="H6383" s="646">
        <v>46648</v>
      </c>
      <c r="I6383" s="646"/>
      <c r="K6383" s="57"/>
      <c r="L6383" s="57"/>
      <c r="M6383" s="638"/>
      <c r="N6383" s="638"/>
      <c r="O6383" s="57"/>
    </row>
    <row r="6384" spans="1:15">
      <c r="A6384" s="57"/>
      <c r="B6384" s="653">
        <v>49388</v>
      </c>
      <c r="C6384" s="654">
        <f t="shared" si="98"/>
        <v>9767382274</v>
      </c>
      <c r="D6384" s="57"/>
      <c r="E6384" s="57"/>
      <c r="F6384" s="657">
        <v>228692162</v>
      </c>
      <c r="G6384" s="672">
        <v>873418752</v>
      </c>
      <c r="H6384" s="646">
        <v>50026</v>
      </c>
      <c r="I6384" s="646"/>
      <c r="K6384" s="57"/>
      <c r="L6384" s="57"/>
      <c r="M6384" s="638"/>
      <c r="N6384" s="638"/>
      <c r="O6384" s="57"/>
    </row>
    <row r="6385" spans="1:15">
      <c r="A6385" s="57"/>
      <c r="B6385" s="653">
        <v>49389</v>
      </c>
      <c r="C6385" s="654">
        <f t="shared" si="98"/>
        <v>10350405600</v>
      </c>
      <c r="D6385" s="57"/>
      <c r="E6385" s="57"/>
      <c r="F6385" s="657">
        <v>811715488</v>
      </c>
      <c r="G6385" s="672">
        <v>873550703</v>
      </c>
      <c r="H6385" s="646">
        <v>47563</v>
      </c>
      <c r="I6385" s="646"/>
      <c r="K6385" s="57"/>
      <c r="L6385" s="57"/>
      <c r="M6385" s="638"/>
      <c r="N6385" s="638"/>
      <c r="O6385" s="57"/>
    </row>
    <row r="6386" spans="1:15">
      <c r="A6386" s="57"/>
      <c r="B6386" s="653">
        <v>49390</v>
      </c>
      <c r="C6386" s="654">
        <f t="shared" si="98"/>
        <v>9758602045</v>
      </c>
      <c r="D6386" s="57"/>
      <c r="E6386" s="57"/>
      <c r="F6386" s="657">
        <v>219911933</v>
      </c>
      <c r="G6386" s="672">
        <v>873650788</v>
      </c>
      <c r="H6386" s="646">
        <v>48348</v>
      </c>
      <c r="I6386" s="646"/>
      <c r="K6386" s="57"/>
      <c r="L6386" s="57"/>
      <c r="M6386" s="638"/>
      <c r="N6386" s="638"/>
      <c r="O6386" s="57"/>
    </row>
    <row r="6387" spans="1:15">
      <c r="A6387" s="57"/>
      <c r="B6387" s="653">
        <v>49391</v>
      </c>
      <c r="C6387" s="654">
        <f t="shared" si="98"/>
        <v>10227508720</v>
      </c>
      <c r="D6387" s="57"/>
      <c r="E6387" s="57"/>
      <c r="F6387" s="657">
        <v>688818608</v>
      </c>
      <c r="G6387" s="672">
        <v>873765496</v>
      </c>
      <c r="H6387" s="646">
        <v>49548</v>
      </c>
      <c r="I6387" s="646"/>
      <c r="K6387" s="57"/>
      <c r="L6387" s="57"/>
      <c r="M6387" s="638"/>
      <c r="N6387" s="638"/>
      <c r="O6387" s="57"/>
    </row>
    <row r="6388" spans="1:15">
      <c r="A6388" s="57"/>
      <c r="B6388" s="653">
        <v>49392</v>
      </c>
      <c r="C6388" s="654">
        <f t="shared" si="98"/>
        <v>10016615634</v>
      </c>
      <c r="D6388" s="57"/>
      <c r="E6388" s="57"/>
      <c r="F6388" s="657">
        <v>477925522</v>
      </c>
      <c r="G6388" s="672">
        <v>873914548</v>
      </c>
      <c r="H6388" s="646">
        <v>47962</v>
      </c>
      <c r="I6388" s="646"/>
      <c r="K6388" s="57"/>
      <c r="L6388" s="57"/>
      <c r="M6388" s="638"/>
      <c r="N6388" s="638"/>
      <c r="O6388" s="57"/>
    </row>
    <row r="6389" spans="1:15">
      <c r="A6389" s="57"/>
      <c r="B6389" s="653">
        <v>49393</v>
      </c>
      <c r="C6389" s="654">
        <f t="shared" si="98"/>
        <v>10118760431</v>
      </c>
      <c r="D6389" s="57"/>
      <c r="E6389" s="57"/>
      <c r="F6389" s="657">
        <v>580070319</v>
      </c>
      <c r="G6389" s="672">
        <v>874047696</v>
      </c>
      <c r="H6389" s="646">
        <v>46201</v>
      </c>
      <c r="I6389" s="646"/>
      <c r="K6389" s="57"/>
      <c r="L6389" s="57"/>
      <c r="M6389" s="638"/>
      <c r="N6389" s="638"/>
      <c r="O6389" s="57"/>
    </row>
    <row r="6390" spans="1:15">
      <c r="A6390" s="57"/>
      <c r="B6390" s="653">
        <v>49394</v>
      </c>
      <c r="C6390" s="654">
        <f t="shared" si="98"/>
        <v>9982421329</v>
      </c>
      <c r="D6390" s="57"/>
      <c r="E6390" s="57"/>
      <c r="F6390" s="657">
        <v>443731217</v>
      </c>
      <c r="G6390" s="672">
        <v>874112881</v>
      </c>
      <c r="H6390" s="646">
        <v>50214</v>
      </c>
      <c r="I6390" s="646"/>
      <c r="K6390" s="57"/>
      <c r="L6390" s="57"/>
      <c r="M6390" s="638"/>
      <c r="N6390" s="638"/>
      <c r="O6390" s="57"/>
    </row>
    <row r="6391" spans="1:15">
      <c r="A6391" s="57"/>
      <c r="B6391" s="653">
        <v>49395</v>
      </c>
      <c r="C6391" s="654">
        <f t="shared" si="98"/>
        <v>9856249167</v>
      </c>
      <c r="D6391" s="57"/>
      <c r="E6391" s="57"/>
      <c r="F6391" s="657">
        <v>317559055</v>
      </c>
      <c r="G6391" s="672">
        <v>874121860</v>
      </c>
      <c r="H6391" s="646">
        <v>48278</v>
      </c>
      <c r="I6391" s="646"/>
      <c r="K6391" s="57"/>
      <c r="L6391" s="57"/>
      <c r="M6391" s="638"/>
      <c r="N6391" s="638"/>
      <c r="O6391" s="57"/>
    </row>
    <row r="6392" spans="1:15">
      <c r="A6392" s="57"/>
      <c r="B6392" s="653">
        <v>49396</v>
      </c>
      <c r="C6392" s="654">
        <f t="shared" si="98"/>
        <v>10486205656</v>
      </c>
      <c r="D6392" s="57"/>
      <c r="E6392" s="57"/>
      <c r="F6392" s="657">
        <v>947515544</v>
      </c>
      <c r="G6392" s="672">
        <v>874325164</v>
      </c>
      <c r="H6392" s="646">
        <v>47194</v>
      </c>
      <c r="I6392" s="646"/>
      <c r="K6392" s="57"/>
      <c r="L6392" s="57"/>
      <c r="M6392" s="638"/>
      <c r="N6392" s="638"/>
      <c r="O6392" s="57"/>
    </row>
    <row r="6393" spans="1:15">
      <c r="A6393" s="57"/>
      <c r="B6393" s="653">
        <v>49397</v>
      </c>
      <c r="C6393" s="654">
        <f t="shared" si="98"/>
        <v>10388035600</v>
      </c>
      <c r="D6393" s="57"/>
      <c r="E6393" s="57"/>
      <c r="F6393" s="657">
        <v>849345488</v>
      </c>
      <c r="G6393" s="672">
        <v>874397469</v>
      </c>
      <c r="H6393" s="646">
        <v>48041</v>
      </c>
      <c r="I6393" s="646"/>
      <c r="K6393" s="57"/>
      <c r="L6393" s="57"/>
      <c r="M6393" s="638"/>
      <c r="N6393" s="638"/>
      <c r="O6393" s="57"/>
    </row>
    <row r="6394" spans="1:15">
      <c r="A6394" s="57"/>
      <c r="B6394" s="653">
        <v>49398</v>
      </c>
      <c r="C6394" s="654">
        <f t="shared" si="98"/>
        <v>9747879787</v>
      </c>
      <c r="D6394" s="57"/>
      <c r="E6394" s="57"/>
      <c r="F6394" s="657">
        <v>209189675</v>
      </c>
      <c r="G6394" s="672">
        <v>874724730</v>
      </c>
      <c r="H6394" s="646">
        <v>48693</v>
      </c>
      <c r="I6394" s="646"/>
      <c r="K6394" s="57"/>
      <c r="L6394" s="57"/>
      <c r="M6394" s="638"/>
      <c r="N6394" s="638"/>
      <c r="O6394" s="57"/>
    </row>
    <row r="6395" spans="1:15">
      <c r="A6395" s="57"/>
      <c r="B6395" s="653">
        <v>49399</v>
      </c>
      <c r="C6395" s="654">
        <f t="shared" si="98"/>
        <v>10000064925</v>
      </c>
      <c r="D6395" s="57"/>
      <c r="E6395" s="57"/>
      <c r="F6395" s="657">
        <v>461374813</v>
      </c>
      <c r="G6395" s="672">
        <v>874730001</v>
      </c>
      <c r="H6395" s="646">
        <v>46416</v>
      </c>
      <c r="I6395" s="646"/>
      <c r="K6395" s="57"/>
      <c r="L6395" s="57"/>
      <c r="M6395" s="638"/>
      <c r="N6395" s="638"/>
      <c r="O6395" s="57"/>
    </row>
    <row r="6396" spans="1:15">
      <c r="A6396" s="57"/>
      <c r="B6396" s="653">
        <v>49400</v>
      </c>
      <c r="C6396" s="654">
        <f t="shared" si="98"/>
        <v>10514534748</v>
      </c>
      <c r="D6396" s="57"/>
      <c r="E6396" s="57"/>
      <c r="F6396" s="657">
        <v>975844636</v>
      </c>
      <c r="G6396" s="672">
        <v>874818638</v>
      </c>
      <c r="H6396" s="646">
        <v>46291</v>
      </c>
      <c r="I6396" s="646"/>
      <c r="K6396" s="57"/>
      <c r="L6396" s="57"/>
      <c r="M6396" s="638"/>
      <c r="N6396" s="638"/>
      <c r="O6396" s="57"/>
    </row>
    <row r="6397" spans="1:15">
      <c r="A6397" s="57"/>
      <c r="B6397" s="653">
        <v>49401</v>
      </c>
      <c r="C6397" s="654">
        <f t="shared" si="98"/>
        <v>10224926235</v>
      </c>
      <c r="D6397" s="57"/>
      <c r="E6397" s="57"/>
      <c r="F6397" s="657">
        <v>686236123</v>
      </c>
      <c r="G6397" s="672">
        <v>874856661</v>
      </c>
      <c r="H6397" s="646">
        <v>46375</v>
      </c>
      <c r="I6397" s="646"/>
      <c r="K6397" s="57"/>
      <c r="L6397" s="57"/>
      <c r="M6397" s="638"/>
      <c r="N6397" s="638"/>
      <c r="O6397" s="57"/>
    </row>
    <row r="6398" spans="1:15">
      <c r="A6398" s="57"/>
      <c r="B6398" s="653">
        <v>49402</v>
      </c>
      <c r="C6398" s="654">
        <f t="shared" si="98"/>
        <v>10270905084</v>
      </c>
      <c r="D6398" s="57"/>
      <c r="E6398" s="57"/>
      <c r="F6398" s="657">
        <v>732214972</v>
      </c>
      <c r="G6398" s="672">
        <v>874870032</v>
      </c>
      <c r="H6398" s="646">
        <v>47596</v>
      </c>
      <c r="I6398" s="646"/>
      <c r="K6398" s="57"/>
      <c r="L6398" s="57"/>
      <c r="M6398" s="638"/>
      <c r="N6398" s="638"/>
      <c r="O6398" s="57"/>
    </row>
    <row r="6399" spans="1:15">
      <c r="A6399" s="57"/>
      <c r="B6399" s="653">
        <v>49403</v>
      </c>
      <c r="C6399" s="654">
        <f t="shared" si="98"/>
        <v>9734856979</v>
      </c>
      <c r="D6399" s="57"/>
      <c r="E6399" s="57"/>
      <c r="F6399" s="657">
        <v>196166867</v>
      </c>
      <c r="G6399" s="672">
        <v>874899099</v>
      </c>
      <c r="H6399" s="646">
        <v>44064</v>
      </c>
      <c r="I6399" s="646"/>
      <c r="K6399" s="57"/>
      <c r="L6399" s="57"/>
      <c r="M6399" s="638"/>
      <c r="N6399" s="638"/>
      <c r="O6399" s="57"/>
    </row>
    <row r="6400" spans="1:15">
      <c r="A6400" s="57"/>
      <c r="B6400" s="653">
        <v>49404</v>
      </c>
      <c r="C6400" s="654">
        <f t="shared" si="98"/>
        <v>10252347647</v>
      </c>
      <c r="D6400" s="57"/>
      <c r="E6400" s="57"/>
      <c r="F6400" s="657">
        <v>713657535</v>
      </c>
      <c r="G6400" s="672">
        <v>875020151</v>
      </c>
      <c r="H6400" s="646">
        <v>49531</v>
      </c>
      <c r="I6400" s="646"/>
      <c r="K6400" s="57"/>
      <c r="L6400" s="57"/>
      <c r="M6400" s="638"/>
      <c r="N6400" s="638"/>
      <c r="O6400" s="57"/>
    </row>
    <row r="6401" spans="1:15">
      <c r="A6401" s="57"/>
      <c r="B6401" s="653">
        <v>49405</v>
      </c>
      <c r="C6401" s="654">
        <f t="shared" si="98"/>
        <v>9862650029</v>
      </c>
      <c r="D6401" s="57"/>
      <c r="E6401" s="57"/>
      <c r="F6401" s="657">
        <v>323959917</v>
      </c>
      <c r="G6401" s="672">
        <v>875121539</v>
      </c>
      <c r="H6401" s="646">
        <v>45592</v>
      </c>
      <c r="I6401" s="646"/>
      <c r="K6401" s="57"/>
      <c r="L6401" s="57"/>
      <c r="M6401" s="638"/>
      <c r="N6401" s="638"/>
      <c r="O6401" s="57"/>
    </row>
    <row r="6402" spans="1:15">
      <c r="A6402" s="57"/>
      <c r="B6402" s="653">
        <v>49406</v>
      </c>
      <c r="C6402" s="654">
        <f t="shared" si="98"/>
        <v>10340018349</v>
      </c>
      <c r="D6402" s="57"/>
      <c r="E6402" s="57"/>
      <c r="F6402" s="657">
        <v>801328237</v>
      </c>
      <c r="G6402" s="672">
        <v>875264664</v>
      </c>
      <c r="H6402" s="646">
        <v>47703</v>
      </c>
      <c r="I6402" s="646"/>
      <c r="K6402" s="57"/>
      <c r="L6402" s="57"/>
      <c r="M6402" s="638"/>
      <c r="N6402" s="638"/>
      <c r="O6402" s="57"/>
    </row>
    <row r="6403" spans="1:15">
      <c r="A6403" s="57"/>
      <c r="B6403" s="653">
        <v>49407</v>
      </c>
      <c r="C6403" s="654">
        <f t="shared" si="98"/>
        <v>9737903067</v>
      </c>
      <c r="D6403" s="57"/>
      <c r="E6403" s="57"/>
      <c r="F6403" s="657">
        <v>199212955</v>
      </c>
      <c r="G6403" s="672">
        <v>875376213</v>
      </c>
      <c r="H6403" s="646">
        <v>43686</v>
      </c>
      <c r="I6403" s="646"/>
      <c r="K6403" s="57"/>
      <c r="L6403" s="57"/>
      <c r="M6403" s="638"/>
      <c r="N6403" s="638"/>
      <c r="O6403" s="57"/>
    </row>
    <row r="6404" spans="1:15">
      <c r="A6404" s="57"/>
      <c r="B6404" s="653">
        <v>49408</v>
      </c>
      <c r="C6404" s="654">
        <f t="shared" si="98"/>
        <v>9959184863</v>
      </c>
      <c r="D6404" s="57"/>
      <c r="E6404" s="57"/>
      <c r="F6404" s="657">
        <v>420494751</v>
      </c>
      <c r="G6404" s="672">
        <v>875381348</v>
      </c>
      <c r="H6404" s="646">
        <v>43025</v>
      </c>
      <c r="I6404" s="646"/>
      <c r="K6404" s="57"/>
      <c r="L6404" s="57"/>
      <c r="M6404" s="638"/>
      <c r="N6404" s="638"/>
      <c r="O6404" s="57"/>
    </row>
    <row r="6405" spans="1:15">
      <c r="A6405" s="57"/>
      <c r="B6405" s="653">
        <v>49409</v>
      </c>
      <c r="C6405" s="654">
        <f t="shared" si="98"/>
        <v>10387542088</v>
      </c>
      <c r="D6405" s="57"/>
      <c r="E6405" s="57"/>
      <c r="F6405" s="657">
        <v>848851976</v>
      </c>
      <c r="G6405" s="672">
        <v>875468107</v>
      </c>
      <c r="H6405" s="646">
        <v>45174</v>
      </c>
      <c r="I6405" s="646"/>
      <c r="K6405" s="57"/>
      <c r="L6405" s="57"/>
      <c r="M6405" s="638"/>
      <c r="N6405" s="638"/>
      <c r="O6405" s="57"/>
    </row>
    <row r="6406" spans="1:15">
      <c r="A6406" s="57"/>
      <c r="B6406" s="653">
        <v>49410</v>
      </c>
      <c r="C6406" s="654">
        <f t="shared" si="98"/>
        <v>9862883033</v>
      </c>
      <c r="D6406" s="57"/>
      <c r="E6406" s="57"/>
      <c r="F6406" s="657">
        <v>324192921</v>
      </c>
      <c r="G6406" s="672">
        <v>875643329</v>
      </c>
      <c r="H6406" s="646">
        <v>43699</v>
      </c>
      <c r="I6406" s="646"/>
      <c r="K6406" s="57"/>
      <c r="L6406" s="57"/>
      <c r="M6406" s="638"/>
      <c r="N6406" s="638"/>
      <c r="O6406" s="57"/>
    </row>
    <row r="6407" spans="1:15">
      <c r="A6407" s="57"/>
      <c r="B6407" s="653">
        <v>49411</v>
      </c>
      <c r="C6407" s="654">
        <f t="shared" si="98"/>
        <v>9660076476</v>
      </c>
      <c r="D6407" s="57"/>
      <c r="E6407" s="57"/>
      <c r="F6407" s="657">
        <v>121386364</v>
      </c>
      <c r="G6407" s="672">
        <v>875770756</v>
      </c>
      <c r="H6407" s="646">
        <v>46279</v>
      </c>
      <c r="I6407" s="646"/>
      <c r="K6407" s="57"/>
      <c r="L6407" s="57"/>
      <c r="M6407" s="638"/>
      <c r="N6407" s="638"/>
      <c r="O6407" s="57"/>
    </row>
    <row r="6408" spans="1:15">
      <c r="A6408" s="57"/>
      <c r="B6408" s="653">
        <v>49412</v>
      </c>
      <c r="C6408" s="654">
        <f t="shared" si="98"/>
        <v>10443892923</v>
      </c>
      <c r="D6408" s="57"/>
      <c r="E6408" s="57"/>
      <c r="F6408" s="657">
        <v>905202811</v>
      </c>
      <c r="G6408" s="672">
        <v>875851443</v>
      </c>
      <c r="H6408" s="646">
        <v>44419</v>
      </c>
      <c r="I6408" s="646"/>
      <c r="K6408" s="57"/>
      <c r="L6408" s="57"/>
      <c r="M6408" s="638"/>
      <c r="N6408" s="638"/>
      <c r="O6408" s="57"/>
    </row>
    <row r="6409" spans="1:15">
      <c r="A6409" s="57"/>
      <c r="B6409" s="653">
        <v>49413</v>
      </c>
      <c r="C6409" s="654">
        <f t="shared" si="98"/>
        <v>9942682008</v>
      </c>
      <c r="D6409" s="57"/>
      <c r="E6409" s="57"/>
      <c r="F6409" s="657">
        <v>403991896</v>
      </c>
      <c r="G6409" s="672">
        <v>875927378</v>
      </c>
      <c r="H6409" s="646">
        <v>50029</v>
      </c>
      <c r="I6409" s="646"/>
      <c r="K6409" s="57"/>
      <c r="L6409" s="57"/>
      <c r="M6409" s="638"/>
      <c r="N6409" s="638"/>
      <c r="O6409" s="57"/>
    </row>
    <row r="6410" spans="1:15">
      <c r="A6410" s="57"/>
      <c r="B6410" s="653">
        <v>49414</v>
      </c>
      <c r="C6410" s="654">
        <f t="shared" si="98"/>
        <v>9760950797</v>
      </c>
      <c r="D6410" s="57"/>
      <c r="E6410" s="57"/>
      <c r="F6410" s="657">
        <v>222260685</v>
      </c>
      <c r="G6410" s="672">
        <v>875966551</v>
      </c>
      <c r="H6410" s="646">
        <v>48956</v>
      </c>
      <c r="I6410" s="646"/>
      <c r="K6410" s="57"/>
      <c r="L6410" s="57"/>
      <c r="M6410" s="638"/>
      <c r="N6410" s="638"/>
      <c r="O6410" s="57"/>
    </row>
    <row r="6411" spans="1:15">
      <c r="A6411" s="57"/>
      <c r="B6411" s="653">
        <v>49415</v>
      </c>
      <c r="C6411" s="654">
        <f t="shared" si="98"/>
        <v>9677868220</v>
      </c>
      <c r="D6411" s="57"/>
      <c r="E6411" s="57"/>
      <c r="F6411" s="657">
        <v>139178108</v>
      </c>
      <c r="G6411" s="672">
        <v>876054558</v>
      </c>
      <c r="H6411" s="646">
        <v>44600</v>
      </c>
      <c r="I6411" s="646"/>
      <c r="K6411" s="57"/>
      <c r="L6411" s="57"/>
      <c r="M6411" s="638"/>
      <c r="N6411" s="638"/>
      <c r="O6411" s="57"/>
    </row>
    <row r="6412" spans="1:15">
      <c r="A6412" s="57"/>
      <c r="B6412" s="653">
        <v>49416</v>
      </c>
      <c r="C6412" s="654">
        <f t="shared" si="98"/>
        <v>9763401859</v>
      </c>
      <c r="D6412" s="57"/>
      <c r="E6412" s="57"/>
      <c r="F6412" s="657">
        <v>224711747</v>
      </c>
      <c r="G6412" s="672">
        <v>876065993</v>
      </c>
      <c r="H6412" s="646">
        <v>47154</v>
      </c>
      <c r="I6412" s="646"/>
      <c r="K6412" s="57"/>
      <c r="L6412" s="57"/>
      <c r="M6412" s="638"/>
      <c r="N6412" s="638"/>
      <c r="O6412" s="57"/>
    </row>
    <row r="6413" spans="1:15">
      <c r="A6413" s="57"/>
      <c r="B6413" s="653">
        <v>49417</v>
      </c>
      <c r="C6413" s="654">
        <f t="shared" si="98"/>
        <v>9668425971</v>
      </c>
      <c r="D6413" s="57"/>
      <c r="E6413" s="57"/>
      <c r="F6413" s="657">
        <v>129735859</v>
      </c>
      <c r="G6413" s="672">
        <v>876271051</v>
      </c>
      <c r="H6413" s="646">
        <v>47670</v>
      </c>
      <c r="I6413" s="646"/>
      <c r="K6413" s="57"/>
      <c r="L6413" s="57"/>
      <c r="M6413" s="638"/>
      <c r="N6413" s="638"/>
      <c r="O6413" s="57"/>
    </row>
    <row r="6414" spans="1:15">
      <c r="A6414" s="57"/>
      <c r="B6414" s="653">
        <v>49418</v>
      </c>
      <c r="C6414" s="654">
        <f t="shared" si="98"/>
        <v>9977962667</v>
      </c>
      <c r="D6414" s="57"/>
      <c r="E6414" s="57"/>
      <c r="F6414" s="657">
        <v>439272555</v>
      </c>
      <c r="G6414" s="672">
        <v>876293130</v>
      </c>
      <c r="H6414" s="646">
        <v>45750</v>
      </c>
      <c r="I6414" s="646"/>
      <c r="K6414" s="57"/>
      <c r="L6414" s="57"/>
      <c r="M6414" s="638"/>
      <c r="N6414" s="638"/>
      <c r="O6414" s="57"/>
    </row>
    <row r="6415" spans="1:15">
      <c r="A6415" s="57"/>
      <c r="B6415" s="653">
        <v>49419</v>
      </c>
      <c r="C6415" s="654">
        <f t="shared" si="98"/>
        <v>9937238540</v>
      </c>
      <c r="D6415" s="57"/>
      <c r="E6415" s="57"/>
      <c r="F6415" s="657">
        <v>398548428</v>
      </c>
      <c r="G6415" s="672">
        <v>876357252</v>
      </c>
      <c r="H6415" s="646">
        <v>44085</v>
      </c>
      <c r="I6415" s="646"/>
      <c r="K6415" s="57"/>
      <c r="L6415" s="57"/>
      <c r="M6415" s="638"/>
      <c r="N6415" s="638"/>
      <c r="O6415" s="57"/>
    </row>
    <row r="6416" spans="1:15">
      <c r="A6416" s="57"/>
      <c r="B6416" s="653">
        <v>49420</v>
      </c>
      <c r="C6416" s="654">
        <f t="shared" si="98"/>
        <v>10256541965</v>
      </c>
      <c r="D6416" s="57"/>
      <c r="E6416" s="57"/>
      <c r="F6416" s="657">
        <v>717851853</v>
      </c>
      <c r="G6416" s="672">
        <v>876550130</v>
      </c>
      <c r="H6416" s="646">
        <v>44319</v>
      </c>
      <c r="I6416" s="646"/>
      <c r="K6416" s="57"/>
      <c r="L6416" s="57"/>
      <c r="M6416" s="638"/>
      <c r="N6416" s="638"/>
      <c r="O6416" s="57"/>
    </row>
    <row r="6417" spans="1:15">
      <c r="A6417" s="57"/>
      <c r="B6417" s="653">
        <v>49421</v>
      </c>
      <c r="C6417" s="654">
        <f t="shared" si="98"/>
        <v>9951017650</v>
      </c>
      <c r="D6417" s="57"/>
      <c r="E6417" s="57"/>
      <c r="F6417" s="657">
        <v>412327538</v>
      </c>
      <c r="G6417" s="672">
        <v>876597467</v>
      </c>
      <c r="H6417" s="646">
        <v>50146</v>
      </c>
      <c r="I6417" s="646"/>
      <c r="K6417" s="57"/>
      <c r="L6417" s="57"/>
      <c r="M6417" s="638"/>
      <c r="N6417" s="638"/>
      <c r="O6417" s="57"/>
    </row>
    <row r="6418" spans="1:15">
      <c r="A6418" s="57"/>
      <c r="B6418" s="653">
        <v>49422</v>
      </c>
      <c r="C6418" s="654">
        <f t="shared" si="98"/>
        <v>9890114637</v>
      </c>
      <c r="D6418" s="57"/>
      <c r="E6418" s="57"/>
      <c r="F6418" s="657">
        <v>351424525</v>
      </c>
      <c r="G6418" s="672">
        <v>876736182</v>
      </c>
      <c r="H6418" s="646">
        <v>47330</v>
      </c>
      <c r="I6418" s="646"/>
      <c r="K6418" s="57"/>
      <c r="L6418" s="57"/>
      <c r="M6418" s="638"/>
      <c r="N6418" s="638"/>
      <c r="O6418" s="57"/>
    </row>
    <row r="6419" spans="1:15">
      <c r="A6419" s="57"/>
      <c r="B6419" s="653">
        <v>49423</v>
      </c>
      <c r="C6419" s="654">
        <f t="shared" si="98"/>
        <v>9745759098</v>
      </c>
      <c r="D6419" s="57"/>
      <c r="E6419" s="57"/>
      <c r="F6419" s="657">
        <v>207068986</v>
      </c>
      <c r="G6419" s="672">
        <v>876746289</v>
      </c>
      <c r="H6419" s="646">
        <v>48161</v>
      </c>
      <c r="I6419" s="646"/>
      <c r="K6419" s="57"/>
      <c r="L6419" s="57"/>
      <c r="M6419" s="638"/>
      <c r="N6419" s="638"/>
      <c r="O6419" s="57"/>
    </row>
    <row r="6420" spans="1:15">
      <c r="A6420" s="57"/>
      <c r="B6420" s="653">
        <v>49424</v>
      </c>
      <c r="C6420" s="654">
        <f t="shared" si="98"/>
        <v>9835708383</v>
      </c>
      <c r="D6420" s="57"/>
      <c r="E6420" s="57"/>
      <c r="F6420" s="657">
        <v>297018271</v>
      </c>
      <c r="G6420" s="672">
        <v>876819915</v>
      </c>
      <c r="H6420" s="646">
        <v>49234</v>
      </c>
      <c r="I6420" s="646"/>
      <c r="K6420" s="57"/>
      <c r="L6420" s="57"/>
      <c r="M6420" s="638"/>
      <c r="N6420" s="638"/>
      <c r="O6420" s="57"/>
    </row>
    <row r="6421" spans="1:15">
      <c r="A6421" s="57"/>
      <c r="B6421" s="653">
        <v>49425</v>
      </c>
      <c r="C6421" s="654">
        <f t="shared" si="98"/>
        <v>10462204756</v>
      </c>
      <c r="D6421" s="57"/>
      <c r="E6421" s="57"/>
      <c r="F6421" s="657">
        <v>923514644</v>
      </c>
      <c r="G6421" s="672">
        <v>877113312</v>
      </c>
      <c r="H6421" s="646">
        <v>46538</v>
      </c>
      <c r="I6421" s="646"/>
      <c r="K6421" s="57"/>
      <c r="L6421" s="57"/>
      <c r="M6421" s="638"/>
      <c r="N6421" s="638"/>
      <c r="O6421" s="57"/>
    </row>
    <row r="6422" spans="1:15">
      <c r="A6422" s="57"/>
      <c r="B6422" s="653">
        <v>49426</v>
      </c>
      <c r="C6422" s="654">
        <f t="shared" si="98"/>
        <v>10453966229</v>
      </c>
      <c r="D6422" s="57"/>
      <c r="E6422" s="57"/>
      <c r="F6422" s="657">
        <v>915276117</v>
      </c>
      <c r="G6422" s="672">
        <v>877193130</v>
      </c>
      <c r="H6422" s="646">
        <v>43586</v>
      </c>
      <c r="I6422" s="646"/>
      <c r="K6422" s="57"/>
      <c r="L6422" s="57"/>
      <c r="M6422" s="638"/>
      <c r="N6422" s="638"/>
      <c r="O6422" s="57"/>
    </row>
    <row r="6423" spans="1:15">
      <c r="A6423" s="57"/>
      <c r="B6423" s="653">
        <v>49427</v>
      </c>
      <c r="C6423" s="654">
        <f t="shared" si="98"/>
        <v>10290880507</v>
      </c>
      <c r="D6423" s="57"/>
      <c r="E6423" s="57"/>
      <c r="F6423" s="657">
        <v>752190395</v>
      </c>
      <c r="G6423" s="672">
        <v>877229795</v>
      </c>
      <c r="H6423" s="646">
        <v>47791</v>
      </c>
      <c r="I6423" s="646"/>
      <c r="K6423" s="57"/>
      <c r="L6423" s="57"/>
      <c r="M6423" s="638"/>
      <c r="N6423" s="638"/>
      <c r="O6423" s="57"/>
    </row>
    <row r="6424" spans="1:15">
      <c r="A6424" s="57"/>
      <c r="B6424" s="653">
        <v>49428</v>
      </c>
      <c r="C6424" s="654">
        <f t="shared" si="98"/>
        <v>10523951933</v>
      </c>
      <c r="D6424" s="57"/>
      <c r="E6424" s="57"/>
      <c r="F6424" s="657">
        <v>985261821</v>
      </c>
      <c r="G6424" s="672">
        <v>877272613</v>
      </c>
      <c r="H6424" s="646">
        <v>44959</v>
      </c>
      <c r="I6424" s="646"/>
      <c r="K6424" s="57"/>
      <c r="L6424" s="57"/>
      <c r="M6424" s="638"/>
      <c r="N6424" s="638"/>
      <c r="O6424" s="57"/>
    </row>
    <row r="6425" spans="1:15">
      <c r="A6425" s="57"/>
      <c r="B6425" s="653">
        <v>49429</v>
      </c>
      <c r="C6425" s="654">
        <f t="shared" si="98"/>
        <v>10340429775</v>
      </c>
      <c r="D6425" s="57"/>
      <c r="E6425" s="57"/>
      <c r="F6425" s="657">
        <v>801739663</v>
      </c>
      <c r="G6425" s="672">
        <v>877405089</v>
      </c>
      <c r="H6425" s="646">
        <v>43215</v>
      </c>
      <c r="I6425" s="646"/>
      <c r="K6425" s="57"/>
      <c r="L6425" s="57"/>
      <c r="M6425" s="638"/>
      <c r="N6425" s="638"/>
      <c r="O6425" s="57"/>
    </row>
    <row r="6426" spans="1:15">
      <c r="A6426" s="57"/>
      <c r="B6426" s="653">
        <v>49430</v>
      </c>
      <c r="C6426" s="654">
        <f t="shared" si="98"/>
        <v>10442286973</v>
      </c>
      <c r="D6426" s="57"/>
      <c r="E6426" s="57"/>
      <c r="F6426" s="657">
        <v>903596861</v>
      </c>
      <c r="G6426" s="672">
        <v>877456349</v>
      </c>
      <c r="H6426" s="646">
        <v>47383</v>
      </c>
      <c r="I6426" s="646"/>
      <c r="K6426" s="57"/>
      <c r="L6426" s="57"/>
      <c r="M6426" s="638"/>
      <c r="N6426" s="638"/>
      <c r="O6426" s="57"/>
    </row>
    <row r="6427" spans="1:15">
      <c r="A6427" s="57"/>
      <c r="B6427" s="653">
        <v>49431</v>
      </c>
      <c r="C6427" s="654">
        <f t="shared" si="98"/>
        <v>9701845332</v>
      </c>
      <c r="D6427" s="57"/>
      <c r="E6427" s="57"/>
      <c r="F6427" s="657">
        <v>163155220</v>
      </c>
      <c r="G6427" s="672">
        <v>877534647</v>
      </c>
      <c r="H6427" s="646">
        <v>44901</v>
      </c>
      <c r="I6427" s="646"/>
      <c r="K6427" s="57"/>
      <c r="L6427" s="57"/>
      <c r="M6427" s="638"/>
      <c r="N6427" s="638"/>
      <c r="O6427" s="57"/>
    </row>
    <row r="6428" spans="1:15">
      <c r="A6428" s="57"/>
      <c r="B6428" s="653">
        <v>49432</v>
      </c>
      <c r="C6428" s="654">
        <f t="shared" si="98"/>
        <v>10215829568</v>
      </c>
      <c r="D6428" s="57"/>
      <c r="E6428" s="57"/>
      <c r="F6428" s="657">
        <v>677139456</v>
      </c>
      <c r="G6428" s="672">
        <v>877686678</v>
      </c>
      <c r="H6428" s="646">
        <v>46141</v>
      </c>
      <c r="I6428" s="646"/>
      <c r="K6428" s="57"/>
      <c r="L6428" s="57"/>
      <c r="M6428" s="638"/>
      <c r="N6428" s="638"/>
      <c r="O6428" s="57"/>
    </row>
    <row r="6429" spans="1:15">
      <c r="A6429" s="57"/>
      <c r="B6429" s="653">
        <v>49433</v>
      </c>
      <c r="C6429" s="654">
        <f t="shared" si="98"/>
        <v>10263872411</v>
      </c>
      <c r="D6429" s="57"/>
      <c r="E6429" s="57"/>
      <c r="F6429" s="657">
        <v>725182299</v>
      </c>
      <c r="G6429" s="672">
        <v>877746191</v>
      </c>
      <c r="H6429" s="646">
        <v>45519</v>
      </c>
      <c r="I6429" s="646"/>
      <c r="K6429" s="57"/>
      <c r="L6429" s="57"/>
      <c r="M6429" s="638"/>
      <c r="N6429" s="638"/>
      <c r="O6429" s="57"/>
    </row>
    <row r="6430" spans="1:15">
      <c r="A6430" s="57"/>
      <c r="B6430" s="653">
        <v>49434</v>
      </c>
      <c r="C6430" s="654">
        <f t="shared" si="98"/>
        <v>10187602783</v>
      </c>
      <c r="D6430" s="57"/>
      <c r="E6430" s="57"/>
      <c r="F6430" s="657">
        <v>648912671</v>
      </c>
      <c r="G6430" s="672">
        <v>877963537</v>
      </c>
      <c r="H6430" s="646">
        <v>48244</v>
      </c>
      <c r="I6430" s="646"/>
      <c r="K6430" s="57"/>
      <c r="L6430" s="57"/>
      <c r="M6430" s="638"/>
      <c r="N6430" s="638"/>
      <c r="O6430" s="57"/>
    </row>
    <row r="6431" spans="1:15">
      <c r="A6431" s="57"/>
      <c r="B6431" s="653">
        <v>49435</v>
      </c>
      <c r="C6431" s="654">
        <f t="shared" si="98"/>
        <v>10079741145</v>
      </c>
      <c r="D6431" s="57"/>
      <c r="E6431" s="57"/>
      <c r="F6431" s="657">
        <v>541051033</v>
      </c>
      <c r="G6431" s="672">
        <v>877968573</v>
      </c>
      <c r="H6431" s="646">
        <v>48378</v>
      </c>
      <c r="I6431" s="646"/>
      <c r="K6431" s="57"/>
      <c r="L6431" s="57"/>
      <c r="M6431" s="638"/>
      <c r="N6431" s="638"/>
      <c r="O6431" s="57"/>
    </row>
    <row r="6432" spans="1:15">
      <c r="A6432" s="57"/>
      <c r="B6432" s="653">
        <v>49436</v>
      </c>
      <c r="C6432" s="654">
        <f t="shared" ref="C6432:C6495" si="99">F6432+(F$88*28679+98765)+(G$88*6587+87654)+(E$88*9537+76543)+(J$88*5713+4528)</f>
        <v>10195189890</v>
      </c>
      <c r="D6432" s="57"/>
      <c r="E6432" s="57"/>
      <c r="F6432" s="657">
        <v>656499778</v>
      </c>
      <c r="G6432" s="672">
        <v>878098882</v>
      </c>
      <c r="H6432" s="646">
        <v>43549</v>
      </c>
      <c r="I6432" s="646"/>
      <c r="K6432" s="57"/>
      <c r="L6432" s="57"/>
      <c r="M6432" s="638"/>
      <c r="N6432" s="638"/>
      <c r="O6432" s="57"/>
    </row>
    <row r="6433" spans="1:15">
      <c r="A6433" s="57"/>
      <c r="B6433" s="653">
        <v>49437</v>
      </c>
      <c r="C6433" s="654">
        <f t="shared" si="99"/>
        <v>10481270898</v>
      </c>
      <c r="D6433" s="57"/>
      <c r="E6433" s="57"/>
      <c r="F6433" s="657">
        <v>942580786</v>
      </c>
      <c r="G6433" s="672">
        <v>878198761</v>
      </c>
      <c r="H6433" s="646">
        <v>48823</v>
      </c>
      <c r="I6433" s="646"/>
      <c r="K6433" s="57"/>
      <c r="L6433" s="57"/>
      <c r="M6433" s="638"/>
      <c r="N6433" s="638"/>
      <c r="O6433" s="57"/>
    </row>
    <row r="6434" spans="1:15">
      <c r="A6434" s="57"/>
      <c r="B6434" s="653">
        <v>49438</v>
      </c>
      <c r="C6434" s="654">
        <f t="shared" si="99"/>
        <v>10255516967</v>
      </c>
      <c r="D6434" s="57"/>
      <c r="E6434" s="57"/>
      <c r="F6434" s="657">
        <v>716826855</v>
      </c>
      <c r="G6434" s="672">
        <v>878416571</v>
      </c>
      <c r="H6434" s="646">
        <v>47106</v>
      </c>
      <c r="I6434" s="646"/>
      <c r="K6434" s="57"/>
      <c r="L6434" s="57"/>
      <c r="M6434" s="638"/>
      <c r="N6434" s="638"/>
      <c r="O6434" s="57"/>
    </row>
    <row r="6435" spans="1:15">
      <c r="A6435" s="57"/>
      <c r="B6435" s="653">
        <v>49439</v>
      </c>
      <c r="C6435" s="654">
        <f t="shared" si="99"/>
        <v>9878451063</v>
      </c>
      <c r="D6435" s="57"/>
      <c r="E6435" s="57"/>
      <c r="F6435" s="657">
        <v>339760951</v>
      </c>
      <c r="G6435" s="672">
        <v>878478057</v>
      </c>
      <c r="H6435" s="646">
        <v>47907</v>
      </c>
      <c r="I6435" s="646"/>
      <c r="K6435" s="57"/>
      <c r="L6435" s="57"/>
      <c r="M6435" s="638"/>
      <c r="N6435" s="638"/>
      <c r="O6435" s="57"/>
    </row>
    <row r="6436" spans="1:15">
      <c r="A6436" s="57"/>
      <c r="B6436" s="653">
        <v>49440</v>
      </c>
      <c r="C6436" s="654">
        <f t="shared" si="99"/>
        <v>10101791693</v>
      </c>
      <c r="D6436" s="57"/>
      <c r="E6436" s="57"/>
      <c r="F6436" s="657">
        <v>563101581</v>
      </c>
      <c r="G6436" s="672">
        <v>878557051</v>
      </c>
      <c r="H6436" s="646">
        <v>48903</v>
      </c>
      <c r="I6436" s="646"/>
      <c r="K6436" s="57"/>
      <c r="L6436" s="57"/>
      <c r="M6436" s="638"/>
      <c r="N6436" s="638"/>
      <c r="O6436" s="57"/>
    </row>
    <row r="6437" spans="1:15">
      <c r="A6437" s="57"/>
      <c r="B6437" s="653">
        <v>49441</v>
      </c>
      <c r="C6437" s="654">
        <f t="shared" si="99"/>
        <v>9716714503</v>
      </c>
      <c r="D6437" s="57"/>
      <c r="E6437" s="57"/>
      <c r="F6437" s="657">
        <v>178024391</v>
      </c>
      <c r="G6437" s="672">
        <v>878868260</v>
      </c>
      <c r="H6437" s="646">
        <v>49936</v>
      </c>
      <c r="I6437" s="646"/>
      <c r="K6437" s="57"/>
      <c r="L6437" s="57"/>
      <c r="M6437" s="638"/>
      <c r="N6437" s="638"/>
      <c r="O6437" s="57"/>
    </row>
    <row r="6438" spans="1:15">
      <c r="A6438" s="57"/>
      <c r="B6438" s="653">
        <v>49442</v>
      </c>
      <c r="C6438" s="654">
        <f t="shared" si="99"/>
        <v>10059745565</v>
      </c>
      <c r="D6438" s="57"/>
      <c r="E6438" s="57"/>
      <c r="F6438" s="657">
        <v>521055453</v>
      </c>
      <c r="G6438" s="672">
        <v>878907719</v>
      </c>
      <c r="H6438" s="646">
        <v>49469</v>
      </c>
      <c r="I6438" s="646"/>
      <c r="K6438" s="57"/>
      <c r="L6438" s="57"/>
      <c r="M6438" s="638"/>
      <c r="N6438" s="638"/>
      <c r="O6438" s="57"/>
    </row>
    <row r="6439" spans="1:15">
      <c r="A6439" s="57"/>
      <c r="B6439" s="653">
        <v>49443</v>
      </c>
      <c r="C6439" s="654">
        <f t="shared" si="99"/>
        <v>10392102939</v>
      </c>
      <c r="D6439" s="57"/>
      <c r="E6439" s="57"/>
      <c r="F6439" s="657">
        <v>853412827</v>
      </c>
      <c r="G6439" s="672">
        <v>879117522</v>
      </c>
      <c r="H6439" s="646">
        <v>49866</v>
      </c>
      <c r="I6439" s="646"/>
      <c r="K6439" s="57"/>
      <c r="L6439" s="57"/>
      <c r="M6439" s="638"/>
      <c r="N6439" s="638"/>
      <c r="O6439" s="57"/>
    </row>
    <row r="6440" spans="1:15">
      <c r="A6440" s="57"/>
      <c r="B6440" s="653">
        <v>49444</v>
      </c>
      <c r="C6440" s="654">
        <f t="shared" si="99"/>
        <v>10203504406</v>
      </c>
      <c r="D6440" s="57"/>
      <c r="E6440" s="57"/>
      <c r="F6440" s="657">
        <v>664814294</v>
      </c>
      <c r="G6440" s="672">
        <v>879267858</v>
      </c>
      <c r="H6440" s="646">
        <v>43328</v>
      </c>
      <c r="I6440" s="646"/>
      <c r="K6440" s="57"/>
      <c r="L6440" s="57"/>
      <c r="M6440" s="638"/>
      <c r="N6440" s="638"/>
      <c r="O6440" s="57"/>
    </row>
    <row r="6441" spans="1:15">
      <c r="A6441" s="57"/>
      <c r="B6441" s="653">
        <v>49445</v>
      </c>
      <c r="C6441" s="654">
        <f t="shared" si="99"/>
        <v>10430621051</v>
      </c>
      <c r="D6441" s="57"/>
      <c r="E6441" s="57"/>
      <c r="F6441" s="657">
        <v>891930939</v>
      </c>
      <c r="G6441" s="672">
        <v>879348992</v>
      </c>
      <c r="H6441" s="646">
        <v>50079</v>
      </c>
      <c r="I6441" s="646"/>
      <c r="K6441" s="57"/>
      <c r="L6441" s="57"/>
      <c r="M6441" s="638"/>
      <c r="N6441" s="638"/>
      <c r="O6441" s="57"/>
    </row>
    <row r="6442" spans="1:15">
      <c r="A6442" s="57"/>
      <c r="B6442" s="653">
        <v>49446</v>
      </c>
      <c r="C6442" s="654">
        <f t="shared" si="99"/>
        <v>10002080878</v>
      </c>
      <c r="D6442" s="57"/>
      <c r="E6442" s="57"/>
      <c r="F6442" s="657">
        <v>463390766</v>
      </c>
      <c r="G6442" s="672">
        <v>879488815</v>
      </c>
      <c r="H6442" s="646">
        <v>47784</v>
      </c>
      <c r="I6442" s="646"/>
      <c r="K6442" s="57"/>
      <c r="L6442" s="57"/>
      <c r="M6442" s="638"/>
      <c r="N6442" s="638"/>
      <c r="O6442" s="57"/>
    </row>
    <row r="6443" spans="1:15">
      <c r="A6443" s="57"/>
      <c r="B6443" s="653">
        <v>49447</v>
      </c>
      <c r="C6443" s="654">
        <f t="shared" si="99"/>
        <v>9971730277</v>
      </c>
      <c r="D6443" s="57"/>
      <c r="E6443" s="57"/>
      <c r="F6443" s="657">
        <v>433040165</v>
      </c>
      <c r="G6443" s="672">
        <v>879587531</v>
      </c>
      <c r="H6443" s="646">
        <v>48848</v>
      </c>
      <c r="I6443" s="646"/>
      <c r="K6443" s="57"/>
      <c r="L6443" s="57"/>
      <c r="M6443" s="638"/>
      <c r="N6443" s="638"/>
      <c r="O6443" s="57"/>
    </row>
    <row r="6444" spans="1:15">
      <c r="A6444" s="57"/>
      <c r="B6444" s="653">
        <v>49448</v>
      </c>
      <c r="C6444" s="654">
        <f t="shared" si="99"/>
        <v>9793656861</v>
      </c>
      <c r="D6444" s="57"/>
      <c r="E6444" s="57"/>
      <c r="F6444" s="657">
        <v>254966749</v>
      </c>
      <c r="G6444" s="672">
        <v>879893438</v>
      </c>
      <c r="H6444" s="646">
        <v>44485</v>
      </c>
      <c r="I6444" s="646"/>
      <c r="K6444" s="57"/>
      <c r="L6444" s="57"/>
      <c r="M6444" s="638"/>
      <c r="N6444" s="638"/>
      <c r="O6444" s="57"/>
    </row>
    <row r="6445" spans="1:15">
      <c r="A6445" s="57"/>
      <c r="B6445" s="653">
        <v>49449</v>
      </c>
      <c r="C6445" s="654">
        <f t="shared" si="99"/>
        <v>9992654047</v>
      </c>
      <c r="D6445" s="57"/>
      <c r="E6445" s="57"/>
      <c r="F6445" s="657">
        <v>453963935</v>
      </c>
      <c r="G6445" s="672">
        <v>879955927</v>
      </c>
      <c r="H6445" s="646">
        <v>44532</v>
      </c>
      <c r="I6445" s="646"/>
      <c r="K6445" s="57"/>
      <c r="L6445" s="57"/>
      <c r="M6445" s="638"/>
      <c r="N6445" s="638"/>
      <c r="O6445" s="57"/>
    </row>
    <row r="6446" spans="1:15">
      <c r="A6446" s="57"/>
      <c r="B6446" s="653">
        <v>49450</v>
      </c>
      <c r="C6446" s="654">
        <f t="shared" si="99"/>
        <v>9800681060</v>
      </c>
      <c r="D6446" s="57"/>
      <c r="E6446" s="57"/>
      <c r="F6446" s="657">
        <v>261990948</v>
      </c>
      <c r="G6446" s="672">
        <v>880051122</v>
      </c>
      <c r="H6446" s="646">
        <v>44116</v>
      </c>
      <c r="I6446" s="646"/>
      <c r="K6446" s="57"/>
      <c r="L6446" s="57"/>
      <c r="M6446" s="638"/>
      <c r="N6446" s="638"/>
      <c r="O6446" s="57"/>
    </row>
    <row r="6447" spans="1:15">
      <c r="A6447" s="57"/>
      <c r="B6447" s="653">
        <v>49451</v>
      </c>
      <c r="C6447" s="654">
        <f t="shared" si="99"/>
        <v>9958701314</v>
      </c>
      <c r="D6447" s="57"/>
      <c r="E6447" s="57"/>
      <c r="F6447" s="657">
        <v>420011202</v>
      </c>
      <c r="G6447" s="672">
        <v>880398455</v>
      </c>
      <c r="H6447" s="646">
        <v>50371</v>
      </c>
      <c r="I6447" s="646"/>
      <c r="K6447" s="57"/>
      <c r="L6447" s="57"/>
      <c r="M6447" s="638"/>
      <c r="N6447" s="638"/>
      <c r="O6447" s="57"/>
    </row>
    <row r="6448" spans="1:15">
      <c r="A6448" s="57"/>
      <c r="B6448" s="653">
        <v>49452</v>
      </c>
      <c r="C6448" s="654">
        <f t="shared" si="99"/>
        <v>10444833229</v>
      </c>
      <c r="D6448" s="57"/>
      <c r="E6448" s="57"/>
      <c r="F6448" s="657">
        <v>906143117</v>
      </c>
      <c r="G6448" s="672">
        <v>880618218</v>
      </c>
      <c r="H6448" s="646">
        <v>47146</v>
      </c>
      <c r="I6448" s="646"/>
      <c r="K6448" s="57"/>
      <c r="L6448" s="57"/>
      <c r="M6448" s="638"/>
      <c r="N6448" s="638"/>
      <c r="O6448" s="57"/>
    </row>
    <row r="6449" spans="1:15">
      <c r="A6449" s="57"/>
      <c r="B6449" s="653">
        <v>49453</v>
      </c>
      <c r="C6449" s="654">
        <f t="shared" si="99"/>
        <v>9989735622</v>
      </c>
      <c r="D6449" s="57"/>
      <c r="E6449" s="57"/>
      <c r="F6449" s="657">
        <v>451045510</v>
      </c>
      <c r="G6449" s="672">
        <v>880872111</v>
      </c>
      <c r="H6449" s="646">
        <v>50366</v>
      </c>
      <c r="I6449" s="646"/>
      <c r="K6449" s="57"/>
      <c r="L6449" s="57"/>
      <c r="M6449" s="638"/>
      <c r="N6449" s="638"/>
      <c r="O6449" s="57"/>
    </row>
    <row r="6450" spans="1:15">
      <c r="A6450" s="57"/>
      <c r="B6450" s="653">
        <v>49454</v>
      </c>
      <c r="C6450" s="654">
        <f t="shared" si="99"/>
        <v>10244950744</v>
      </c>
      <c r="D6450" s="57"/>
      <c r="E6450" s="57"/>
      <c r="F6450" s="657">
        <v>706260632</v>
      </c>
      <c r="G6450" s="672">
        <v>881024108</v>
      </c>
      <c r="H6450" s="646">
        <v>45291</v>
      </c>
      <c r="I6450" s="646"/>
      <c r="K6450" s="57"/>
      <c r="L6450" s="57"/>
      <c r="M6450" s="638"/>
      <c r="N6450" s="638"/>
      <c r="O6450" s="57"/>
    </row>
    <row r="6451" spans="1:15">
      <c r="A6451" s="57"/>
      <c r="B6451" s="653">
        <v>49455</v>
      </c>
      <c r="C6451" s="654">
        <f t="shared" si="99"/>
        <v>9850795802</v>
      </c>
      <c r="D6451" s="57"/>
      <c r="E6451" s="57"/>
      <c r="F6451" s="657">
        <v>312105690</v>
      </c>
      <c r="G6451" s="672">
        <v>881043398</v>
      </c>
      <c r="H6451" s="646">
        <v>48280</v>
      </c>
      <c r="I6451" s="646"/>
      <c r="K6451" s="57"/>
      <c r="L6451" s="57"/>
      <c r="M6451" s="638"/>
      <c r="N6451" s="638"/>
      <c r="O6451" s="57"/>
    </row>
    <row r="6452" spans="1:15">
      <c r="A6452" s="57"/>
      <c r="B6452" s="653">
        <v>49456</v>
      </c>
      <c r="C6452" s="654">
        <f t="shared" si="99"/>
        <v>10410098854</v>
      </c>
      <c r="D6452" s="57"/>
      <c r="E6452" s="57"/>
      <c r="F6452" s="657">
        <v>871408742</v>
      </c>
      <c r="G6452" s="672">
        <v>881406138</v>
      </c>
      <c r="H6452" s="646">
        <v>43414</v>
      </c>
      <c r="I6452" s="646"/>
      <c r="K6452" s="57"/>
      <c r="L6452" s="57"/>
      <c r="M6452" s="638"/>
      <c r="N6452" s="638"/>
      <c r="O6452" s="57"/>
    </row>
    <row r="6453" spans="1:15">
      <c r="A6453" s="57"/>
      <c r="B6453" s="653">
        <v>49457</v>
      </c>
      <c r="C6453" s="654">
        <f t="shared" si="99"/>
        <v>10099986340</v>
      </c>
      <c r="D6453" s="57"/>
      <c r="E6453" s="57"/>
      <c r="F6453" s="657">
        <v>561296228</v>
      </c>
      <c r="G6453" s="672">
        <v>881626232</v>
      </c>
      <c r="H6453" s="646">
        <v>44234</v>
      </c>
      <c r="I6453" s="646"/>
      <c r="K6453" s="57"/>
      <c r="L6453" s="57"/>
      <c r="M6453" s="638"/>
      <c r="N6453" s="638"/>
      <c r="O6453" s="57"/>
    </row>
    <row r="6454" spans="1:15">
      <c r="A6454" s="57"/>
      <c r="B6454" s="653">
        <v>49458</v>
      </c>
      <c r="C6454" s="654">
        <f t="shared" si="99"/>
        <v>10282105608</v>
      </c>
      <c r="D6454" s="57"/>
      <c r="E6454" s="57"/>
      <c r="F6454" s="657">
        <v>743415496</v>
      </c>
      <c r="G6454" s="672">
        <v>881643111</v>
      </c>
      <c r="H6454" s="646">
        <v>47608</v>
      </c>
      <c r="I6454" s="646"/>
      <c r="K6454" s="57"/>
      <c r="L6454" s="57"/>
      <c r="M6454" s="638"/>
      <c r="N6454" s="638"/>
      <c r="O6454" s="57"/>
    </row>
    <row r="6455" spans="1:15">
      <c r="A6455" s="57"/>
      <c r="B6455" s="653">
        <v>49459</v>
      </c>
      <c r="C6455" s="654">
        <f t="shared" si="99"/>
        <v>10366896931</v>
      </c>
      <c r="D6455" s="57"/>
      <c r="E6455" s="57"/>
      <c r="F6455" s="657">
        <v>828206819</v>
      </c>
      <c r="G6455" s="672">
        <v>881660840</v>
      </c>
      <c r="H6455" s="646">
        <v>43638</v>
      </c>
      <c r="I6455" s="646"/>
      <c r="K6455" s="57"/>
      <c r="L6455" s="57"/>
      <c r="M6455" s="638"/>
      <c r="N6455" s="638"/>
      <c r="O6455" s="57"/>
    </row>
    <row r="6456" spans="1:15">
      <c r="A6456" s="57"/>
      <c r="B6456" s="653">
        <v>49460</v>
      </c>
      <c r="C6456" s="654">
        <f t="shared" si="99"/>
        <v>9859273173</v>
      </c>
      <c r="D6456" s="57"/>
      <c r="E6456" s="57"/>
      <c r="F6456" s="657">
        <v>320583061</v>
      </c>
      <c r="G6456" s="672">
        <v>881726425</v>
      </c>
      <c r="H6456" s="646">
        <v>46676</v>
      </c>
      <c r="I6456" s="646"/>
      <c r="K6456" s="57"/>
      <c r="L6456" s="57"/>
      <c r="M6456" s="638"/>
      <c r="N6456" s="638"/>
      <c r="O6456" s="57"/>
    </row>
    <row r="6457" spans="1:15">
      <c r="A6457" s="57"/>
      <c r="B6457" s="653">
        <v>49461</v>
      </c>
      <c r="C6457" s="654">
        <f t="shared" si="99"/>
        <v>10533147617</v>
      </c>
      <c r="D6457" s="57"/>
      <c r="E6457" s="57"/>
      <c r="F6457" s="657">
        <v>994457505</v>
      </c>
      <c r="G6457" s="672">
        <v>881737649</v>
      </c>
      <c r="H6457" s="646">
        <v>47076</v>
      </c>
      <c r="I6457" s="646"/>
      <c r="K6457" s="57"/>
      <c r="L6457" s="57"/>
      <c r="M6457" s="638"/>
      <c r="N6457" s="638"/>
      <c r="O6457" s="57"/>
    </row>
    <row r="6458" spans="1:15">
      <c r="A6458" s="57"/>
      <c r="B6458" s="653">
        <v>49462</v>
      </c>
      <c r="C6458" s="654">
        <f t="shared" si="99"/>
        <v>9661389943</v>
      </c>
      <c r="D6458" s="57"/>
      <c r="E6458" s="57"/>
      <c r="F6458" s="657">
        <v>122699831</v>
      </c>
      <c r="G6458" s="672">
        <v>881820313</v>
      </c>
      <c r="H6458" s="646">
        <v>44031</v>
      </c>
      <c r="I6458" s="646"/>
      <c r="K6458" s="57"/>
      <c r="L6458" s="57"/>
      <c r="M6458" s="638"/>
      <c r="N6458" s="638"/>
      <c r="O6458" s="57"/>
    </row>
    <row r="6459" spans="1:15">
      <c r="A6459" s="57"/>
      <c r="B6459" s="653">
        <v>49463</v>
      </c>
      <c r="C6459" s="654">
        <f t="shared" si="99"/>
        <v>10136962756</v>
      </c>
      <c r="D6459" s="57"/>
      <c r="E6459" s="57"/>
      <c r="F6459" s="657">
        <v>598272644</v>
      </c>
      <c r="G6459" s="672">
        <v>882039612</v>
      </c>
      <c r="H6459" s="646">
        <v>48911</v>
      </c>
      <c r="I6459" s="646"/>
      <c r="K6459" s="57"/>
      <c r="L6459" s="57"/>
      <c r="M6459" s="638"/>
      <c r="N6459" s="638"/>
      <c r="O6459" s="57"/>
    </row>
    <row r="6460" spans="1:15">
      <c r="A6460" s="57"/>
      <c r="B6460" s="653">
        <v>49464</v>
      </c>
      <c r="C6460" s="654">
        <f t="shared" si="99"/>
        <v>9802074563</v>
      </c>
      <c r="D6460" s="57"/>
      <c r="E6460" s="57"/>
      <c r="F6460" s="657">
        <v>263384451</v>
      </c>
      <c r="G6460" s="672">
        <v>882114856</v>
      </c>
      <c r="H6460" s="646">
        <v>47577</v>
      </c>
      <c r="I6460" s="646"/>
      <c r="K6460" s="57"/>
      <c r="L6460" s="57"/>
      <c r="M6460" s="638"/>
      <c r="N6460" s="638"/>
      <c r="O6460" s="57"/>
    </row>
    <row r="6461" spans="1:15">
      <c r="A6461" s="57"/>
      <c r="B6461" s="653">
        <v>49465</v>
      </c>
      <c r="C6461" s="654">
        <f t="shared" si="99"/>
        <v>9810218379</v>
      </c>
      <c r="D6461" s="57"/>
      <c r="E6461" s="57"/>
      <c r="F6461" s="657">
        <v>271528267</v>
      </c>
      <c r="G6461" s="672">
        <v>882215601</v>
      </c>
      <c r="H6461" s="646">
        <v>45502</v>
      </c>
      <c r="I6461" s="646"/>
      <c r="K6461" s="57"/>
      <c r="L6461" s="57"/>
      <c r="M6461" s="638"/>
      <c r="N6461" s="638"/>
      <c r="O6461" s="57"/>
    </row>
    <row r="6462" spans="1:15">
      <c r="A6462" s="57"/>
      <c r="B6462" s="653">
        <v>49466</v>
      </c>
      <c r="C6462" s="654">
        <f t="shared" si="99"/>
        <v>10261314091</v>
      </c>
      <c r="D6462" s="57"/>
      <c r="E6462" s="57"/>
      <c r="F6462" s="657">
        <v>722623979</v>
      </c>
      <c r="G6462" s="672">
        <v>882420843</v>
      </c>
      <c r="H6462" s="646">
        <v>47736</v>
      </c>
      <c r="I6462" s="646"/>
      <c r="K6462" s="57"/>
      <c r="L6462" s="57"/>
      <c r="M6462" s="638"/>
      <c r="N6462" s="638"/>
      <c r="O6462" s="57"/>
    </row>
    <row r="6463" spans="1:15">
      <c r="A6463" s="57"/>
      <c r="B6463" s="653">
        <v>49467</v>
      </c>
      <c r="C6463" s="654">
        <f t="shared" si="99"/>
        <v>10125901010</v>
      </c>
      <c r="D6463" s="57"/>
      <c r="E6463" s="57"/>
      <c r="F6463" s="657">
        <v>587210898</v>
      </c>
      <c r="G6463" s="672">
        <v>882435397</v>
      </c>
      <c r="H6463" s="646">
        <v>43453</v>
      </c>
      <c r="I6463" s="646"/>
      <c r="K6463" s="57"/>
      <c r="L6463" s="57"/>
      <c r="M6463" s="638"/>
      <c r="N6463" s="638"/>
      <c r="O6463" s="57"/>
    </row>
    <row r="6464" spans="1:15">
      <c r="A6464" s="57"/>
      <c r="B6464" s="653">
        <v>49468</v>
      </c>
      <c r="C6464" s="654">
        <f t="shared" si="99"/>
        <v>10160927098</v>
      </c>
      <c r="D6464" s="57"/>
      <c r="E6464" s="57"/>
      <c r="F6464" s="657">
        <v>622236986</v>
      </c>
      <c r="G6464" s="672">
        <v>882504590</v>
      </c>
      <c r="H6464" s="646">
        <v>46153</v>
      </c>
      <c r="I6464" s="646"/>
      <c r="K6464" s="57"/>
      <c r="L6464" s="57"/>
      <c r="M6464" s="638"/>
      <c r="N6464" s="638"/>
      <c r="O6464" s="57"/>
    </row>
    <row r="6465" spans="1:15">
      <c r="A6465" s="57"/>
      <c r="B6465" s="653">
        <v>49469</v>
      </c>
      <c r="C6465" s="654">
        <f t="shared" si="99"/>
        <v>10417597831</v>
      </c>
      <c r="D6465" s="57"/>
      <c r="E6465" s="57"/>
      <c r="F6465" s="657">
        <v>878907719</v>
      </c>
      <c r="G6465" s="672">
        <v>882635166</v>
      </c>
      <c r="H6465" s="646">
        <v>50141</v>
      </c>
      <c r="I6465" s="646"/>
      <c r="K6465" s="57"/>
      <c r="L6465" s="57"/>
      <c r="M6465" s="638"/>
      <c r="N6465" s="638"/>
      <c r="O6465" s="57"/>
    </row>
    <row r="6466" spans="1:15">
      <c r="A6466" s="57"/>
      <c r="B6466" s="653">
        <v>49470</v>
      </c>
      <c r="C6466" s="654">
        <f t="shared" si="99"/>
        <v>10194146389</v>
      </c>
      <c r="D6466" s="57"/>
      <c r="E6466" s="57"/>
      <c r="F6466" s="657">
        <v>655456277</v>
      </c>
      <c r="G6466" s="672">
        <v>882733153</v>
      </c>
      <c r="H6466" s="646">
        <v>47277</v>
      </c>
      <c r="I6466" s="646"/>
      <c r="K6466" s="57"/>
      <c r="L6466" s="57"/>
      <c r="M6466" s="638"/>
      <c r="N6466" s="638"/>
      <c r="O6466" s="57"/>
    </row>
    <row r="6467" spans="1:15">
      <c r="A6467" s="57"/>
      <c r="B6467" s="653">
        <v>49471</v>
      </c>
      <c r="C6467" s="654">
        <f t="shared" si="99"/>
        <v>10473751895</v>
      </c>
      <c r="D6467" s="57"/>
      <c r="E6467" s="57"/>
      <c r="F6467" s="657">
        <v>935061783</v>
      </c>
      <c r="G6467" s="672">
        <v>882810844</v>
      </c>
      <c r="H6467" s="646">
        <v>43570</v>
      </c>
      <c r="I6467" s="646"/>
      <c r="K6467" s="57"/>
      <c r="L6467" s="57"/>
      <c r="M6467" s="638"/>
      <c r="N6467" s="638"/>
      <c r="O6467" s="57"/>
    </row>
    <row r="6468" spans="1:15">
      <c r="A6468" s="57"/>
      <c r="B6468" s="653">
        <v>49472</v>
      </c>
      <c r="C6468" s="654">
        <f t="shared" si="99"/>
        <v>10276145416</v>
      </c>
      <c r="D6468" s="57"/>
      <c r="E6468" s="57"/>
      <c r="F6468" s="657">
        <v>737455304</v>
      </c>
      <c r="G6468" s="672">
        <v>882956773</v>
      </c>
      <c r="H6468" s="646">
        <v>45638</v>
      </c>
      <c r="I6468" s="646"/>
      <c r="K6468" s="57"/>
      <c r="L6468" s="57"/>
      <c r="M6468" s="638"/>
      <c r="N6468" s="638"/>
      <c r="O6468" s="57"/>
    </row>
    <row r="6469" spans="1:15">
      <c r="A6469" s="57"/>
      <c r="B6469" s="653">
        <v>49473</v>
      </c>
      <c r="C6469" s="654">
        <f t="shared" si="99"/>
        <v>9855487155</v>
      </c>
      <c r="D6469" s="57"/>
      <c r="E6469" s="57"/>
      <c r="F6469" s="657">
        <v>316797043</v>
      </c>
      <c r="G6469" s="672">
        <v>883042777</v>
      </c>
      <c r="H6469" s="646">
        <v>50138</v>
      </c>
      <c r="I6469" s="646"/>
      <c r="K6469" s="57"/>
      <c r="L6469" s="57"/>
      <c r="M6469" s="638"/>
      <c r="N6469" s="638"/>
      <c r="O6469" s="57"/>
    </row>
    <row r="6470" spans="1:15">
      <c r="A6470" s="57"/>
      <c r="B6470" s="653">
        <v>49474</v>
      </c>
      <c r="C6470" s="654">
        <f t="shared" si="99"/>
        <v>10290272622</v>
      </c>
      <c r="D6470" s="57"/>
      <c r="E6470" s="57"/>
      <c r="F6470" s="657">
        <v>751582510</v>
      </c>
      <c r="G6470" s="672">
        <v>883087303</v>
      </c>
      <c r="H6470" s="646">
        <v>43424</v>
      </c>
      <c r="I6470" s="646"/>
      <c r="K6470" s="57"/>
      <c r="L6470" s="57"/>
      <c r="M6470" s="638"/>
      <c r="N6470" s="638"/>
      <c r="O6470" s="57"/>
    </row>
    <row r="6471" spans="1:15">
      <c r="A6471" s="57"/>
      <c r="B6471" s="653">
        <v>49475</v>
      </c>
      <c r="C6471" s="654">
        <f t="shared" si="99"/>
        <v>9926343569</v>
      </c>
      <c r="D6471" s="57"/>
      <c r="E6471" s="57"/>
      <c r="F6471" s="657">
        <v>387653457</v>
      </c>
      <c r="G6471" s="672">
        <v>883207524</v>
      </c>
      <c r="H6471" s="646">
        <v>47054</v>
      </c>
      <c r="I6471" s="646"/>
      <c r="K6471" s="57"/>
      <c r="L6471" s="57"/>
      <c r="M6471" s="638"/>
      <c r="N6471" s="638"/>
      <c r="O6471" s="57"/>
    </row>
    <row r="6472" spans="1:15">
      <c r="A6472" s="57"/>
      <c r="B6472" s="653">
        <v>49476</v>
      </c>
      <c r="C6472" s="654">
        <f t="shared" si="99"/>
        <v>9813395578</v>
      </c>
      <c r="D6472" s="57"/>
      <c r="E6472" s="57"/>
      <c r="F6472" s="657">
        <v>274705466</v>
      </c>
      <c r="G6472" s="672">
        <v>883666808</v>
      </c>
      <c r="H6472" s="646">
        <v>43337</v>
      </c>
      <c r="I6472" s="646"/>
      <c r="K6472" s="57"/>
      <c r="L6472" s="57"/>
      <c r="M6472" s="638"/>
      <c r="N6472" s="638"/>
      <c r="O6472" s="57"/>
    </row>
    <row r="6473" spans="1:15">
      <c r="A6473" s="57"/>
      <c r="B6473" s="653">
        <v>49477</v>
      </c>
      <c r="C6473" s="654">
        <f t="shared" si="99"/>
        <v>9864645986</v>
      </c>
      <c r="D6473" s="57"/>
      <c r="E6473" s="57"/>
      <c r="F6473" s="657">
        <v>325955874</v>
      </c>
      <c r="G6473" s="672">
        <v>884000370</v>
      </c>
      <c r="H6473" s="646">
        <v>49833</v>
      </c>
      <c r="I6473" s="646"/>
      <c r="K6473" s="57"/>
      <c r="L6473" s="57"/>
      <c r="M6473" s="638"/>
      <c r="N6473" s="638"/>
      <c r="O6473" s="57"/>
    </row>
    <row r="6474" spans="1:15">
      <c r="A6474" s="57"/>
      <c r="B6474" s="653">
        <v>49478</v>
      </c>
      <c r="C6474" s="654">
        <f t="shared" si="99"/>
        <v>10159423837</v>
      </c>
      <c r="D6474" s="57"/>
      <c r="E6474" s="57"/>
      <c r="F6474" s="657">
        <v>620733725</v>
      </c>
      <c r="G6474" s="672">
        <v>884103582</v>
      </c>
      <c r="H6474" s="646">
        <v>50050</v>
      </c>
      <c r="I6474" s="646"/>
      <c r="K6474" s="57"/>
      <c r="L6474" s="57"/>
      <c r="M6474" s="638"/>
      <c r="N6474" s="638"/>
      <c r="O6474" s="57"/>
    </row>
    <row r="6475" spans="1:15">
      <c r="A6475" s="57"/>
      <c r="B6475" s="653">
        <v>49479</v>
      </c>
      <c r="C6475" s="654">
        <f t="shared" si="99"/>
        <v>10091435784</v>
      </c>
      <c r="D6475" s="57"/>
      <c r="E6475" s="57"/>
      <c r="F6475" s="657">
        <v>552745672</v>
      </c>
      <c r="G6475" s="672">
        <v>884316246</v>
      </c>
      <c r="H6475" s="646">
        <v>48275</v>
      </c>
      <c r="I6475" s="646"/>
      <c r="K6475" s="57"/>
      <c r="L6475" s="57"/>
      <c r="M6475" s="638"/>
      <c r="N6475" s="638"/>
      <c r="O6475" s="57"/>
    </row>
    <row r="6476" spans="1:15">
      <c r="A6476" s="57"/>
      <c r="B6476" s="653">
        <v>49480</v>
      </c>
      <c r="C6476" s="654">
        <f t="shared" si="99"/>
        <v>9956579136</v>
      </c>
      <c r="D6476" s="57"/>
      <c r="E6476" s="57"/>
      <c r="F6476" s="657">
        <v>417889024</v>
      </c>
      <c r="G6476" s="672">
        <v>884362111</v>
      </c>
      <c r="H6476" s="646">
        <v>48301</v>
      </c>
      <c r="I6476" s="646"/>
      <c r="K6476" s="57"/>
      <c r="L6476" s="57"/>
      <c r="M6476" s="638"/>
      <c r="N6476" s="638"/>
      <c r="O6476" s="57"/>
    </row>
    <row r="6477" spans="1:15">
      <c r="A6477" s="57"/>
      <c r="B6477" s="653">
        <v>49481</v>
      </c>
      <c r="C6477" s="654">
        <f t="shared" si="99"/>
        <v>9858222293</v>
      </c>
      <c r="D6477" s="57"/>
      <c r="E6477" s="57"/>
      <c r="F6477" s="657">
        <v>319532181</v>
      </c>
      <c r="G6477" s="672">
        <v>884492227</v>
      </c>
      <c r="H6477" s="646">
        <v>48857</v>
      </c>
      <c r="I6477" s="646"/>
      <c r="K6477" s="57"/>
      <c r="L6477" s="57"/>
      <c r="M6477" s="638"/>
      <c r="N6477" s="638"/>
      <c r="O6477" s="57"/>
    </row>
    <row r="6478" spans="1:15">
      <c r="A6478" s="57"/>
      <c r="B6478" s="653">
        <v>49482</v>
      </c>
      <c r="C6478" s="654">
        <f t="shared" si="99"/>
        <v>10020011646</v>
      </c>
      <c r="D6478" s="57"/>
      <c r="E6478" s="57"/>
      <c r="F6478" s="657">
        <v>481321534</v>
      </c>
      <c r="G6478" s="672">
        <v>884492965</v>
      </c>
      <c r="H6478" s="646">
        <v>46845</v>
      </c>
      <c r="I6478" s="646"/>
      <c r="K6478" s="57"/>
      <c r="L6478" s="57"/>
      <c r="M6478" s="638"/>
      <c r="N6478" s="638"/>
      <c r="O6478" s="57"/>
    </row>
    <row r="6479" spans="1:15">
      <c r="A6479" s="57"/>
      <c r="B6479" s="653">
        <v>49483</v>
      </c>
      <c r="C6479" s="654">
        <f t="shared" si="99"/>
        <v>9806225849</v>
      </c>
      <c r="D6479" s="57"/>
      <c r="E6479" s="57"/>
      <c r="F6479" s="657">
        <v>267535737</v>
      </c>
      <c r="G6479" s="672">
        <v>884519549</v>
      </c>
      <c r="H6479" s="646">
        <v>45740</v>
      </c>
      <c r="I6479" s="646"/>
      <c r="K6479" s="57"/>
      <c r="L6479" s="57"/>
      <c r="M6479" s="638"/>
      <c r="N6479" s="638"/>
      <c r="O6479" s="57"/>
    </row>
    <row r="6480" spans="1:15">
      <c r="A6480" s="57"/>
      <c r="B6480" s="653">
        <v>49484</v>
      </c>
      <c r="C6480" s="654">
        <f t="shared" si="99"/>
        <v>10511237100</v>
      </c>
      <c r="D6480" s="57"/>
      <c r="E6480" s="57"/>
      <c r="F6480" s="657">
        <v>972546988</v>
      </c>
      <c r="G6480" s="672">
        <v>884543331</v>
      </c>
      <c r="H6480" s="646">
        <v>50007</v>
      </c>
      <c r="I6480" s="646"/>
      <c r="K6480" s="57"/>
      <c r="L6480" s="57"/>
      <c r="M6480" s="638"/>
      <c r="N6480" s="638"/>
      <c r="O6480" s="57"/>
    </row>
    <row r="6481" spans="1:15">
      <c r="A6481" s="57"/>
      <c r="B6481" s="653">
        <v>49485</v>
      </c>
      <c r="C6481" s="654">
        <f t="shared" si="99"/>
        <v>10304290441</v>
      </c>
      <c r="D6481" s="57"/>
      <c r="E6481" s="57"/>
      <c r="F6481" s="657">
        <v>765600329</v>
      </c>
      <c r="G6481" s="672">
        <v>884576641</v>
      </c>
      <c r="H6481" s="646">
        <v>44621</v>
      </c>
      <c r="I6481" s="646"/>
      <c r="K6481" s="57"/>
      <c r="L6481" s="57"/>
      <c r="M6481" s="638"/>
      <c r="N6481" s="638"/>
      <c r="O6481" s="57"/>
    </row>
    <row r="6482" spans="1:15">
      <c r="A6482" s="57"/>
      <c r="B6482" s="653">
        <v>49486</v>
      </c>
      <c r="C6482" s="654">
        <f t="shared" si="99"/>
        <v>10208330524</v>
      </c>
      <c r="D6482" s="57"/>
      <c r="E6482" s="57"/>
      <c r="F6482" s="657">
        <v>669640412</v>
      </c>
      <c r="G6482" s="672">
        <v>884605629</v>
      </c>
      <c r="H6482" s="646">
        <v>48368</v>
      </c>
      <c r="I6482" s="646"/>
      <c r="K6482" s="57"/>
      <c r="L6482" s="57"/>
      <c r="M6482" s="638"/>
      <c r="N6482" s="638"/>
      <c r="O6482" s="57"/>
    </row>
    <row r="6483" spans="1:15">
      <c r="A6483" s="57"/>
      <c r="B6483" s="653">
        <v>49487</v>
      </c>
      <c r="C6483" s="654">
        <f t="shared" si="99"/>
        <v>9887993508</v>
      </c>
      <c r="D6483" s="57"/>
      <c r="E6483" s="57"/>
      <c r="F6483" s="657">
        <v>349303396</v>
      </c>
      <c r="G6483" s="672">
        <v>884621651</v>
      </c>
      <c r="H6483" s="646">
        <v>47026</v>
      </c>
      <c r="I6483" s="646"/>
      <c r="K6483" s="57"/>
      <c r="L6483" s="57"/>
      <c r="M6483" s="638"/>
      <c r="N6483" s="638"/>
      <c r="O6483" s="57"/>
    </row>
    <row r="6484" spans="1:15">
      <c r="A6484" s="57"/>
      <c r="B6484" s="653">
        <v>49488</v>
      </c>
      <c r="C6484" s="654">
        <f t="shared" si="99"/>
        <v>10280136023</v>
      </c>
      <c r="D6484" s="57"/>
      <c r="E6484" s="57"/>
      <c r="F6484" s="657">
        <v>741445911</v>
      </c>
      <c r="G6484" s="672">
        <v>884707518</v>
      </c>
      <c r="H6484" s="646">
        <v>46408</v>
      </c>
      <c r="I6484" s="646"/>
      <c r="K6484" s="57"/>
      <c r="L6484" s="57"/>
      <c r="M6484" s="638"/>
      <c r="N6484" s="638"/>
      <c r="O6484" s="57"/>
    </row>
    <row r="6485" spans="1:15">
      <c r="A6485" s="57"/>
      <c r="B6485" s="653">
        <v>49489</v>
      </c>
      <c r="C6485" s="654">
        <f t="shared" si="99"/>
        <v>9910945961</v>
      </c>
      <c r="D6485" s="57"/>
      <c r="E6485" s="57"/>
      <c r="F6485" s="657">
        <v>372255849</v>
      </c>
      <c r="G6485" s="672">
        <v>884769973</v>
      </c>
      <c r="H6485" s="646">
        <v>45110</v>
      </c>
      <c r="I6485" s="646"/>
      <c r="K6485" s="57"/>
      <c r="L6485" s="57"/>
      <c r="M6485" s="638"/>
      <c r="N6485" s="638"/>
      <c r="O6485" s="57"/>
    </row>
    <row r="6486" spans="1:15">
      <c r="A6486" s="57"/>
      <c r="B6486" s="653">
        <v>49490</v>
      </c>
      <c r="C6486" s="654">
        <f t="shared" si="99"/>
        <v>9864590446</v>
      </c>
      <c r="D6486" s="57"/>
      <c r="E6486" s="57"/>
      <c r="F6486" s="657">
        <v>325900334</v>
      </c>
      <c r="G6486" s="672">
        <v>884912491</v>
      </c>
      <c r="H6486" s="646">
        <v>44423</v>
      </c>
      <c r="I6486" s="646"/>
      <c r="K6486" s="57"/>
      <c r="L6486" s="57"/>
      <c r="M6486" s="638"/>
      <c r="N6486" s="638"/>
      <c r="O6486" s="57"/>
    </row>
    <row r="6487" spans="1:15">
      <c r="A6487" s="57"/>
      <c r="B6487" s="653">
        <v>49491</v>
      </c>
      <c r="C6487" s="654">
        <f t="shared" si="99"/>
        <v>10459023527</v>
      </c>
      <c r="D6487" s="57"/>
      <c r="E6487" s="57"/>
      <c r="F6487" s="657">
        <v>920333415</v>
      </c>
      <c r="G6487" s="672">
        <v>885089399</v>
      </c>
      <c r="H6487" s="646">
        <v>49576</v>
      </c>
      <c r="I6487" s="646"/>
      <c r="K6487" s="57"/>
      <c r="L6487" s="57"/>
      <c r="M6487" s="638"/>
      <c r="N6487" s="638"/>
      <c r="O6487" s="57"/>
    </row>
    <row r="6488" spans="1:15">
      <c r="A6488" s="57"/>
      <c r="B6488" s="653">
        <v>49492</v>
      </c>
      <c r="C6488" s="654">
        <f t="shared" si="99"/>
        <v>10314562178</v>
      </c>
      <c r="D6488" s="57"/>
      <c r="E6488" s="57"/>
      <c r="F6488" s="657">
        <v>775872066</v>
      </c>
      <c r="G6488" s="672">
        <v>885249397</v>
      </c>
      <c r="H6488" s="646">
        <v>50303</v>
      </c>
      <c r="I6488" s="646"/>
      <c r="K6488" s="57"/>
      <c r="L6488" s="57"/>
      <c r="M6488" s="638"/>
      <c r="N6488" s="638"/>
      <c r="O6488" s="57"/>
    </row>
    <row r="6489" spans="1:15">
      <c r="A6489" s="57"/>
      <c r="B6489" s="653">
        <v>49493</v>
      </c>
      <c r="C6489" s="654">
        <f t="shared" si="99"/>
        <v>10431216851</v>
      </c>
      <c r="D6489" s="57"/>
      <c r="E6489" s="57"/>
      <c r="F6489" s="657">
        <v>892526739</v>
      </c>
      <c r="G6489" s="672">
        <v>885280730</v>
      </c>
      <c r="H6489" s="646">
        <v>43633</v>
      </c>
      <c r="I6489" s="646"/>
      <c r="K6489" s="57"/>
      <c r="L6489" s="57"/>
      <c r="M6489" s="638"/>
      <c r="N6489" s="638"/>
      <c r="O6489" s="57"/>
    </row>
    <row r="6490" spans="1:15">
      <c r="A6490" s="57"/>
      <c r="B6490" s="653">
        <v>49494</v>
      </c>
      <c r="C6490" s="654">
        <f t="shared" si="99"/>
        <v>9740166372</v>
      </c>
      <c r="D6490" s="57"/>
      <c r="E6490" s="57"/>
      <c r="F6490" s="657">
        <v>201476260</v>
      </c>
      <c r="G6490" s="672">
        <v>885634981</v>
      </c>
      <c r="H6490" s="646">
        <v>43067</v>
      </c>
      <c r="I6490" s="646"/>
      <c r="K6490" s="57"/>
      <c r="L6490" s="57"/>
      <c r="M6490" s="638"/>
      <c r="N6490" s="638"/>
      <c r="O6490" s="57"/>
    </row>
    <row r="6491" spans="1:15">
      <c r="A6491" s="57"/>
      <c r="B6491" s="653">
        <v>49495</v>
      </c>
      <c r="C6491" s="654">
        <f t="shared" si="99"/>
        <v>9797693148</v>
      </c>
      <c r="D6491" s="57"/>
      <c r="E6491" s="57"/>
      <c r="F6491" s="657">
        <v>259003036</v>
      </c>
      <c r="G6491" s="672">
        <v>885709681</v>
      </c>
      <c r="H6491" s="646">
        <v>47169</v>
      </c>
      <c r="I6491" s="646"/>
      <c r="K6491" s="57"/>
      <c r="L6491" s="57"/>
      <c r="M6491" s="638"/>
      <c r="N6491" s="638"/>
      <c r="O6491" s="57"/>
    </row>
    <row r="6492" spans="1:15">
      <c r="A6492" s="57"/>
      <c r="B6492" s="653">
        <v>49496</v>
      </c>
      <c r="C6492" s="654">
        <f t="shared" si="99"/>
        <v>10075286828</v>
      </c>
      <c r="D6492" s="57"/>
      <c r="E6492" s="57"/>
      <c r="F6492" s="657">
        <v>536596716</v>
      </c>
      <c r="G6492" s="672">
        <v>885797671</v>
      </c>
      <c r="H6492" s="646">
        <v>47865</v>
      </c>
      <c r="I6492" s="646"/>
      <c r="K6492" s="57"/>
      <c r="L6492" s="57"/>
      <c r="M6492" s="638"/>
      <c r="N6492" s="638"/>
      <c r="O6492" s="57"/>
    </row>
    <row r="6493" spans="1:15">
      <c r="A6493" s="57"/>
      <c r="B6493" s="653">
        <v>49497</v>
      </c>
      <c r="C6493" s="654">
        <f t="shared" si="99"/>
        <v>10095053810</v>
      </c>
      <c r="D6493" s="57"/>
      <c r="E6493" s="57"/>
      <c r="F6493" s="657">
        <v>556363698</v>
      </c>
      <c r="G6493" s="672">
        <v>885864519</v>
      </c>
      <c r="H6493" s="646">
        <v>48457</v>
      </c>
      <c r="I6493" s="646"/>
      <c r="K6493" s="57"/>
      <c r="L6493" s="57"/>
      <c r="M6493" s="638"/>
      <c r="N6493" s="638"/>
      <c r="O6493" s="57"/>
    </row>
    <row r="6494" spans="1:15">
      <c r="A6494" s="57"/>
      <c r="B6494" s="653">
        <v>49498</v>
      </c>
      <c r="C6494" s="654">
        <f t="shared" si="99"/>
        <v>10034537693</v>
      </c>
      <c r="D6494" s="57"/>
      <c r="E6494" s="57"/>
      <c r="F6494" s="657">
        <v>495847581</v>
      </c>
      <c r="G6494" s="672">
        <v>885894302</v>
      </c>
      <c r="H6494" s="646">
        <v>44245</v>
      </c>
      <c r="I6494" s="646"/>
      <c r="K6494" s="57"/>
      <c r="L6494" s="57"/>
      <c r="M6494" s="638"/>
      <c r="N6494" s="638"/>
      <c r="O6494" s="57"/>
    </row>
    <row r="6495" spans="1:15">
      <c r="A6495" s="57"/>
      <c r="B6495" s="653">
        <v>49499</v>
      </c>
      <c r="C6495" s="654">
        <f t="shared" si="99"/>
        <v>9888380603</v>
      </c>
      <c r="D6495" s="57"/>
      <c r="E6495" s="57"/>
      <c r="F6495" s="657">
        <v>349690491</v>
      </c>
      <c r="G6495" s="672">
        <v>885963825</v>
      </c>
      <c r="H6495" s="646">
        <v>44696</v>
      </c>
      <c r="I6495" s="646"/>
      <c r="K6495" s="57"/>
      <c r="L6495" s="57"/>
      <c r="M6495" s="638"/>
      <c r="N6495" s="638"/>
      <c r="O6495" s="57"/>
    </row>
    <row r="6496" spans="1:15">
      <c r="A6496" s="57"/>
      <c r="B6496" s="653">
        <v>49500</v>
      </c>
      <c r="C6496" s="654">
        <f t="shared" ref="C6496:C6559" si="100">F6496+(F$88*28679+98765)+(G$88*6587+87654)+(E$88*9537+76543)+(J$88*5713+4528)</f>
        <v>9957299973</v>
      </c>
      <c r="D6496" s="57"/>
      <c r="E6496" s="57"/>
      <c r="F6496" s="657">
        <v>418609861</v>
      </c>
      <c r="G6496" s="672">
        <v>885978265</v>
      </c>
      <c r="H6496" s="646">
        <v>49633</v>
      </c>
      <c r="I6496" s="646"/>
      <c r="K6496" s="57"/>
      <c r="L6496" s="57"/>
      <c r="M6496" s="638"/>
      <c r="N6496" s="638"/>
      <c r="O6496" s="57"/>
    </row>
    <row r="6497" spans="1:15">
      <c r="A6497" s="57"/>
      <c r="B6497" s="653">
        <v>49501</v>
      </c>
      <c r="C6497" s="654">
        <f t="shared" si="100"/>
        <v>10203698695</v>
      </c>
      <c r="D6497" s="57"/>
      <c r="E6497" s="57"/>
      <c r="F6497" s="657">
        <v>665008583</v>
      </c>
      <c r="G6497" s="672">
        <v>886070341</v>
      </c>
      <c r="H6497" s="646">
        <v>44240</v>
      </c>
      <c r="I6497" s="646"/>
      <c r="K6497" s="57"/>
      <c r="L6497" s="57"/>
      <c r="M6497" s="638"/>
      <c r="N6497" s="638"/>
      <c r="O6497" s="57"/>
    </row>
    <row r="6498" spans="1:15">
      <c r="A6498" s="57"/>
      <c r="B6498" s="653">
        <v>49502</v>
      </c>
      <c r="C6498" s="654">
        <f t="shared" si="100"/>
        <v>9870997814</v>
      </c>
      <c r="D6498" s="57"/>
      <c r="E6498" s="57"/>
      <c r="F6498" s="657">
        <v>332307702</v>
      </c>
      <c r="G6498" s="672">
        <v>886166468</v>
      </c>
      <c r="H6498" s="646">
        <v>43705</v>
      </c>
      <c r="I6498" s="646"/>
      <c r="K6498" s="57"/>
      <c r="L6498" s="57"/>
      <c r="M6498" s="638"/>
      <c r="N6498" s="638"/>
      <c r="O6498" s="57"/>
    </row>
    <row r="6499" spans="1:15">
      <c r="A6499" s="57"/>
      <c r="B6499" s="653">
        <v>49503</v>
      </c>
      <c r="C6499" s="654">
        <f t="shared" si="100"/>
        <v>10072802607</v>
      </c>
      <c r="D6499" s="57"/>
      <c r="E6499" s="57"/>
      <c r="F6499" s="657">
        <v>534112495</v>
      </c>
      <c r="G6499" s="672">
        <v>886174679</v>
      </c>
      <c r="H6499" s="646">
        <v>43447</v>
      </c>
      <c r="I6499" s="646"/>
      <c r="K6499" s="57"/>
      <c r="L6499" s="57"/>
      <c r="M6499" s="638"/>
      <c r="N6499" s="638"/>
      <c r="O6499" s="57"/>
    </row>
    <row r="6500" spans="1:15">
      <c r="A6500" s="57"/>
      <c r="B6500" s="653">
        <v>49504</v>
      </c>
      <c r="C6500" s="654">
        <f t="shared" si="100"/>
        <v>9872862021</v>
      </c>
      <c r="D6500" s="57"/>
      <c r="E6500" s="57"/>
      <c r="F6500" s="657">
        <v>334171909</v>
      </c>
      <c r="G6500" s="672">
        <v>886353635</v>
      </c>
      <c r="H6500" s="646">
        <v>44560</v>
      </c>
      <c r="I6500" s="646"/>
      <c r="K6500" s="57"/>
      <c r="L6500" s="57"/>
      <c r="M6500" s="638"/>
      <c r="N6500" s="638"/>
      <c r="O6500" s="57"/>
    </row>
    <row r="6501" spans="1:15">
      <c r="A6501" s="57"/>
      <c r="B6501" s="653">
        <v>49505</v>
      </c>
      <c r="C6501" s="654">
        <f t="shared" si="100"/>
        <v>9695055853</v>
      </c>
      <c r="D6501" s="57"/>
      <c r="E6501" s="57"/>
      <c r="F6501" s="657">
        <v>156365741</v>
      </c>
      <c r="G6501" s="672">
        <v>886601971</v>
      </c>
      <c r="H6501" s="646">
        <v>47195</v>
      </c>
      <c r="I6501" s="646"/>
      <c r="K6501" s="57"/>
      <c r="L6501" s="57"/>
      <c r="M6501" s="638"/>
      <c r="N6501" s="638"/>
      <c r="O6501" s="57"/>
    </row>
    <row r="6502" spans="1:15">
      <c r="A6502" s="57"/>
      <c r="B6502" s="653">
        <v>49506</v>
      </c>
      <c r="C6502" s="654">
        <f t="shared" si="100"/>
        <v>10397509755</v>
      </c>
      <c r="D6502" s="57"/>
      <c r="E6502" s="57"/>
      <c r="F6502" s="657">
        <v>858819643</v>
      </c>
      <c r="G6502" s="672">
        <v>886610892</v>
      </c>
      <c r="H6502" s="646">
        <v>47463</v>
      </c>
      <c r="I6502" s="646"/>
      <c r="K6502" s="57"/>
      <c r="L6502" s="57"/>
      <c r="M6502" s="638"/>
      <c r="N6502" s="638"/>
      <c r="O6502" s="57"/>
    </row>
    <row r="6503" spans="1:15">
      <c r="A6503" s="57"/>
      <c r="B6503" s="653">
        <v>49507</v>
      </c>
      <c r="C6503" s="654">
        <f t="shared" si="100"/>
        <v>10480957841</v>
      </c>
      <c r="D6503" s="57"/>
      <c r="E6503" s="57"/>
      <c r="F6503" s="657">
        <v>942267729</v>
      </c>
      <c r="G6503" s="672">
        <v>886794819</v>
      </c>
      <c r="H6503" s="646">
        <v>46902</v>
      </c>
      <c r="I6503" s="646"/>
      <c r="K6503" s="57"/>
      <c r="L6503" s="57"/>
      <c r="M6503" s="638"/>
      <c r="N6503" s="638"/>
      <c r="O6503" s="57"/>
    </row>
    <row r="6504" spans="1:15">
      <c r="A6504" s="57"/>
      <c r="B6504" s="653">
        <v>49508</v>
      </c>
      <c r="C6504" s="654">
        <f t="shared" si="100"/>
        <v>9869417661</v>
      </c>
      <c r="D6504" s="57"/>
      <c r="E6504" s="57"/>
      <c r="F6504" s="657">
        <v>330727549</v>
      </c>
      <c r="G6504" s="672">
        <v>886986219</v>
      </c>
      <c r="H6504" s="646">
        <v>47665</v>
      </c>
      <c r="I6504" s="646"/>
      <c r="K6504" s="57"/>
      <c r="L6504" s="57"/>
      <c r="M6504" s="638"/>
      <c r="N6504" s="638"/>
      <c r="O6504" s="57"/>
    </row>
    <row r="6505" spans="1:15">
      <c r="A6505" s="57"/>
      <c r="B6505" s="653">
        <v>49509</v>
      </c>
      <c r="C6505" s="654">
        <f t="shared" si="100"/>
        <v>9873990059</v>
      </c>
      <c r="D6505" s="57"/>
      <c r="E6505" s="57"/>
      <c r="F6505" s="657">
        <v>335299947</v>
      </c>
      <c r="G6505" s="672">
        <v>887111317</v>
      </c>
      <c r="H6505" s="646">
        <v>48950</v>
      </c>
      <c r="I6505" s="646"/>
      <c r="K6505" s="57"/>
      <c r="L6505" s="57"/>
      <c r="M6505" s="638"/>
      <c r="N6505" s="638"/>
      <c r="O6505" s="57"/>
    </row>
    <row r="6506" spans="1:15">
      <c r="A6506" s="57"/>
      <c r="B6506" s="653">
        <v>49510</v>
      </c>
      <c r="C6506" s="654">
        <f t="shared" si="100"/>
        <v>9774380839</v>
      </c>
      <c r="D6506" s="57"/>
      <c r="E6506" s="57"/>
      <c r="F6506" s="657">
        <v>235690727</v>
      </c>
      <c r="G6506" s="672">
        <v>887155321</v>
      </c>
      <c r="H6506" s="646">
        <v>50156</v>
      </c>
      <c r="I6506" s="646"/>
      <c r="K6506" s="57"/>
      <c r="L6506" s="57"/>
      <c r="M6506" s="638"/>
      <c r="N6506" s="638"/>
      <c r="O6506" s="57"/>
    </row>
    <row r="6507" spans="1:15">
      <c r="A6507" s="57"/>
      <c r="B6507" s="653">
        <v>49511</v>
      </c>
      <c r="C6507" s="654">
        <f t="shared" si="100"/>
        <v>10017518162</v>
      </c>
      <c r="D6507" s="57"/>
      <c r="E6507" s="57"/>
      <c r="F6507" s="657">
        <v>478828050</v>
      </c>
      <c r="G6507" s="672">
        <v>887406389</v>
      </c>
      <c r="H6507" s="646">
        <v>50181</v>
      </c>
      <c r="I6507" s="646"/>
      <c r="K6507" s="57"/>
      <c r="L6507" s="57"/>
      <c r="M6507" s="638"/>
      <c r="N6507" s="638"/>
      <c r="O6507" s="57"/>
    </row>
    <row r="6508" spans="1:15">
      <c r="A6508" s="57"/>
      <c r="B6508" s="653">
        <v>49512</v>
      </c>
      <c r="C6508" s="654">
        <f t="shared" si="100"/>
        <v>9793234345</v>
      </c>
      <c r="D6508" s="57"/>
      <c r="E6508" s="57"/>
      <c r="F6508" s="657">
        <v>254544233</v>
      </c>
      <c r="G6508" s="672">
        <v>887583779</v>
      </c>
      <c r="H6508" s="646">
        <v>46887</v>
      </c>
      <c r="I6508" s="646"/>
      <c r="K6508" s="57"/>
      <c r="L6508" s="57"/>
      <c r="M6508" s="638"/>
      <c r="N6508" s="638"/>
      <c r="O6508" s="57"/>
    </row>
    <row r="6509" spans="1:15">
      <c r="A6509" s="57"/>
      <c r="B6509" s="653">
        <v>49513</v>
      </c>
      <c r="C6509" s="654">
        <f t="shared" si="100"/>
        <v>10432006812</v>
      </c>
      <c r="D6509" s="57"/>
      <c r="E6509" s="57"/>
      <c r="F6509" s="657">
        <v>893316700</v>
      </c>
      <c r="G6509" s="672">
        <v>887712274</v>
      </c>
      <c r="H6509" s="646">
        <v>47858</v>
      </c>
      <c r="I6509" s="646"/>
      <c r="K6509" s="57"/>
      <c r="L6509" s="57"/>
      <c r="M6509" s="638"/>
      <c r="N6509" s="638"/>
      <c r="O6509" s="57"/>
    </row>
    <row r="6510" spans="1:15">
      <c r="A6510" s="57"/>
      <c r="B6510" s="653">
        <v>49514</v>
      </c>
      <c r="C6510" s="654">
        <f t="shared" si="100"/>
        <v>10459111474</v>
      </c>
      <c r="D6510" s="57"/>
      <c r="E6510" s="57"/>
      <c r="F6510" s="657">
        <v>920421362</v>
      </c>
      <c r="G6510" s="672">
        <v>887874514</v>
      </c>
      <c r="H6510" s="646">
        <v>44058</v>
      </c>
      <c r="I6510" s="646"/>
      <c r="K6510" s="57"/>
      <c r="L6510" s="57"/>
      <c r="M6510" s="638"/>
      <c r="N6510" s="638"/>
      <c r="O6510" s="57"/>
    </row>
    <row r="6511" spans="1:15">
      <c r="A6511" s="57"/>
      <c r="B6511" s="653">
        <v>49515</v>
      </c>
      <c r="C6511" s="654">
        <f t="shared" si="100"/>
        <v>10511792414</v>
      </c>
      <c r="D6511" s="57"/>
      <c r="E6511" s="57"/>
      <c r="F6511" s="657">
        <v>973102302</v>
      </c>
      <c r="G6511" s="672">
        <v>888412427</v>
      </c>
      <c r="H6511" s="646">
        <v>46736</v>
      </c>
      <c r="I6511" s="646"/>
      <c r="K6511" s="57"/>
      <c r="L6511" s="57"/>
      <c r="M6511" s="638"/>
      <c r="N6511" s="638"/>
      <c r="O6511" s="57"/>
    </row>
    <row r="6512" spans="1:15">
      <c r="A6512" s="57"/>
      <c r="B6512" s="653">
        <v>49516</v>
      </c>
      <c r="C6512" s="654">
        <f t="shared" si="100"/>
        <v>10202620684</v>
      </c>
      <c r="D6512" s="57"/>
      <c r="E6512" s="57"/>
      <c r="F6512" s="657">
        <v>663930572</v>
      </c>
      <c r="G6512" s="672">
        <v>888464011</v>
      </c>
      <c r="H6512" s="646">
        <v>46738</v>
      </c>
      <c r="I6512" s="646"/>
      <c r="K6512" s="57"/>
      <c r="L6512" s="57"/>
      <c r="M6512" s="638"/>
      <c r="N6512" s="638"/>
      <c r="O6512" s="57"/>
    </row>
    <row r="6513" spans="1:15">
      <c r="A6513" s="57"/>
      <c r="B6513" s="653">
        <v>49517</v>
      </c>
      <c r="C6513" s="654">
        <f t="shared" si="100"/>
        <v>9746185499</v>
      </c>
      <c r="D6513" s="57"/>
      <c r="E6513" s="57"/>
      <c r="F6513" s="657">
        <v>207495387</v>
      </c>
      <c r="G6513" s="672">
        <v>888674553</v>
      </c>
      <c r="H6513" s="646">
        <v>45217</v>
      </c>
      <c r="I6513" s="646"/>
      <c r="K6513" s="57"/>
      <c r="L6513" s="57"/>
      <c r="M6513" s="638"/>
      <c r="N6513" s="638"/>
      <c r="O6513" s="57"/>
    </row>
    <row r="6514" spans="1:15">
      <c r="A6514" s="57"/>
      <c r="B6514" s="653">
        <v>49518</v>
      </c>
      <c r="C6514" s="654">
        <f t="shared" si="100"/>
        <v>10530759959</v>
      </c>
      <c r="D6514" s="57"/>
      <c r="E6514" s="57"/>
      <c r="F6514" s="657">
        <v>992069847</v>
      </c>
      <c r="G6514" s="672">
        <v>888703639</v>
      </c>
      <c r="H6514" s="646">
        <v>49545</v>
      </c>
      <c r="I6514" s="646"/>
      <c r="K6514" s="57"/>
      <c r="L6514" s="57"/>
      <c r="M6514" s="638"/>
      <c r="N6514" s="638"/>
      <c r="O6514" s="57"/>
    </row>
    <row r="6515" spans="1:15">
      <c r="A6515" s="57"/>
      <c r="B6515" s="653">
        <v>49519</v>
      </c>
      <c r="C6515" s="654">
        <f t="shared" si="100"/>
        <v>10114809738</v>
      </c>
      <c r="D6515" s="57"/>
      <c r="E6515" s="57"/>
      <c r="F6515" s="657">
        <v>576119626</v>
      </c>
      <c r="G6515" s="672">
        <v>888801858</v>
      </c>
      <c r="H6515" s="646">
        <v>47918</v>
      </c>
      <c r="I6515" s="646"/>
      <c r="K6515" s="57"/>
      <c r="L6515" s="57"/>
      <c r="M6515" s="638"/>
      <c r="N6515" s="638"/>
      <c r="O6515" s="57"/>
    </row>
    <row r="6516" spans="1:15">
      <c r="A6516" s="57"/>
      <c r="B6516" s="653">
        <v>49520</v>
      </c>
      <c r="C6516" s="654">
        <f t="shared" si="100"/>
        <v>10267025477</v>
      </c>
      <c r="D6516" s="57"/>
      <c r="E6516" s="57"/>
      <c r="F6516" s="657">
        <v>728335365</v>
      </c>
      <c r="G6516" s="672">
        <v>889052998</v>
      </c>
      <c r="H6516" s="646">
        <v>47804</v>
      </c>
      <c r="I6516" s="646"/>
      <c r="K6516" s="57"/>
      <c r="L6516" s="57"/>
      <c r="M6516" s="638"/>
      <c r="N6516" s="638"/>
      <c r="O6516" s="57"/>
    </row>
    <row r="6517" spans="1:15">
      <c r="A6517" s="57"/>
      <c r="B6517" s="653">
        <v>49521</v>
      </c>
      <c r="C6517" s="654">
        <f t="shared" si="100"/>
        <v>10083143637</v>
      </c>
      <c r="D6517" s="57"/>
      <c r="E6517" s="57"/>
      <c r="F6517" s="657">
        <v>544453525</v>
      </c>
      <c r="G6517" s="672">
        <v>889562150</v>
      </c>
      <c r="H6517" s="646">
        <v>50324</v>
      </c>
      <c r="I6517" s="646"/>
      <c r="K6517" s="57"/>
      <c r="L6517" s="57"/>
      <c r="M6517" s="638"/>
      <c r="N6517" s="638"/>
      <c r="O6517" s="57"/>
    </row>
    <row r="6518" spans="1:15">
      <c r="A6518" s="57"/>
      <c r="B6518" s="653">
        <v>49522</v>
      </c>
      <c r="C6518" s="654">
        <f t="shared" si="100"/>
        <v>10119498909</v>
      </c>
      <c r="D6518" s="57"/>
      <c r="E6518" s="57"/>
      <c r="F6518" s="657">
        <v>580808797</v>
      </c>
      <c r="G6518" s="672">
        <v>889599034</v>
      </c>
      <c r="H6518" s="646">
        <v>45874</v>
      </c>
      <c r="I6518" s="646"/>
      <c r="K6518" s="57"/>
      <c r="L6518" s="57"/>
      <c r="M6518" s="638"/>
      <c r="N6518" s="638"/>
      <c r="O6518" s="57"/>
    </row>
    <row r="6519" spans="1:15">
      <c r="A6519" s="57"/>
      <c r="B6519" s="653">
        <v>49523</v>
      </c>
      <c r="C6519" s="654">
        <f t="shared" si="100"/>
        <v>10454564358</v>
      </c>
      <c r="D6519" s="57"/>
      <c r="E6519" s="57"/>
      <c r="F6519" s="657">
        <v>915874246</v>
      </c>
      <c r="G6519" s="672">
        <v>889801329</v>
      </c>
      <c r="H6519" s="646">
        <v>47176</v>
      </c>
      <c r="I6519" s="646"/>
      <c r="K6519" s="57"/>
      <c r="L6519" s="57"/>
      <c r="M6519" s="638"/>
      <c r="N6519" s="638"/>
      <c r="O6519" s="57"/>
    </row>
    <row r="6520" spans="1:15">
      <c r="A6520" s="57"/>
      <c r="B6520" s="653">
        <v>49524</v>
      </c>
      <c r="C6520" s="654">
        <f t="shared" si="100"/>
        <v>10128015710</v>
      </c>
      <c r="D6520" s="57"/>
      <c r="E6520" s="57"/>
      <c r="F6520" s="657">
        <v>589325598</v>
      </c>
      <c r="G6520" s="672">
        <v>889990842</v>
      </c>
      <c r="H6520" s="646">
        <v>43203</v>
      </c>
      <c r="I6520" s="646"/>
      <c r="K6520" s="57"/>
      <c r="L6520" s="57"/>
      <c r="M6520" s="638"/>
      <c r="N6520" s="638"/>
      <c r="O6520" s="57"/>
    </row>
    <row r="6521" spans="1:15">
      <c r="A6521" s="57"/>
      <c r="B6521" s="653">
        <v>49525</v>
      </c>
      <c r="C6521" s="654">
        <f t="shared" si="100"/>
        <v>10011905383</v>
      </c>
      <c r="D6521" s="57"/>
      <c r="E6521" s="57"/>
      <c r="F6521" s="657">
        <v>473215271</v>
      </c>
      <c r="G6521" s="672">
        <v>890100818</v>
      </c>
      <c r="H6521" s="646">
        <v>45126</v>
      </c>
      <c r="I6521" s="646"/>
      <c r="K6521" s="57"/>
      <c r="L6521" s="57"/>
      <c r="M6521" s="638"/>
      <c r="N6521" s="638"/>
      <c r="O6521" s="57"/>
    </row>
    <row r="6522" spans="1:15">
      <c r="A6522" s="57"/>
      <c r="B6522" s="653">
        <v>49526</v>
      </c>
      <c r="C6522" s="654">
        <f t="shared" si="100"/>
        <v>10512149988</v>
      </c>
      <c r="D6522" s="57"/>
      <c r="E6522" s="57"/>
      <c r="F6522" s="657">
        <v>973459876</v>
      </c>
      <c r="G6522" s="672">
        <v>890414758</v>
      </c>
      <c r="H6522" s="646">
        <v>47879</v>
      </c>
      <c r="I6522" s="646"/>
      <c r="K6522" s="57"/>
      <c r="L6522" s="57"/>
      <c r="M6522" s="638"/>
      <c r="N6522" s="638"/>
      <c r="O6522" s="57"/>
    </row>
    <row r="6523" spans="1:15">
      <c r="A6523" s="57"/>
      <c r="B6523" s="653">
        <v>49527</v>
      </c>
      <c r="C6523" s="654">
        <f t="shared" si="100"/>
        <v>10506698499</v>
      </c>
      <c r="D6523" s="57"/>
      <c r="E6523" s="57"/>
      <c r="F6523" s="657">
        <v>968008387</v>
      </c>
      <c r="G6523" s="672">
        <v>890519573</v>
      </c>
      <c r="H6523" s="646">
        <v>47226</v>
      </c>
      <c r="I6523" s="646"/>
      <c r="K6523" s="57"/>
      <c r="L6523" s="57"/>
      <c r="M6523" s="638"/>
      <c r="N6523" s="638"/>
      <c r="O6523" s="57"/>
    </row>
    <row r="6524" spans="1:15">
      <c r="A6524" s="57"/>
      <c r="B6524" s="653">
        <v>49528</v>
      </c>
      <c r="C6524" s="654">
        <f t="shared" si="100"/>
        <v>10022462221</v>
      </c>
      <c r="D6524" s="57"/>
      <c r="E6524" s="57"/>
      <c r="F6524" s="657">
        <v>483772109</v>
      </c>
      <c r="G6524" s="672">
        <v>890528423</v>
      </c>
      <c r="H6524" s="646">
        <v>45600</v>
      </c>
      <c r="I6524" s="646"/>
      <c r="K6524" s="57"/>
      <c r="L6524" s="57"/>
      <c r="M6524" s="638"/>
      <c r="N6524" s="638"/>
      <c r="O6524" s="57"/>
    </row>
    <row r="6525" spans="1:15">
      <c r="A6525" s="57"/>
      <c r="B6525" s="653">
        <v>49529</v>
      </c>
      <c r="C6525" s="654">
        <f t="shared" si="100"/>
        <v>10366613624</v>
      </c>
      <c r="D6525" s="57"/>
      <c r="E6525" s="57"/>
      <c r="F6525" s="657">
        <v>827923512</v>
      </c>
      <c r="G6525" s="672">
        <v>890671168</v>
      </c>
      <c r="H6525" s="646">
        <v>46581</v>
      </c>
      <c r="I6525" s="646"/>
      <c r="K6525" s="57"/>
      <c r="L6525" s="57"/>
      <c r="M6525" s="638"/>
      <c r="N6525" s="638"/>
      <c r="O6525" s="57"/>
    </row>
    <row r="6526" spans="1:15">
      <c r="A6526" s="57"/>
      <c r="B6526" s="653">
        <v>49530</v>
      </c>
      <c r="C6526" s="654">
        <f t="shared" si="100"/>
        <v>9998563185</v>
      </c>
      <c r="D6526" s="57"/>
      <c r="E6526" s="57"/>
      <c r="F6526" s="657">
        <v>459873073</v>
      </c>
      <c r="G6526" s="672">
        <v>890710625</v>
      </c>
      <c r="H6526" s="646">
        <v>47306</v>
      </c>
      <c r="I6526" s="646"/>
      <c r="K6526" s="57"/>
      <c r="L6526" s="57"/>
      <c r="M6526" s="638"/>
      <c r="N6526" s="638"/>
      <c r="O6526" s="57"/>
    </row>
    <row r="6527" spans="1:15">
      <c r="A6527" s="57"/>
      <c r="B6527" s="653">
        <v>49531</v>
      </c>
      <c r="C6527" s="654">
        <f t="shared" si="100"/>
        <v>10413710263</v>
      </c>
      <c r="D6527" s="57"/>
      <c r="E6527" s="57"/>
      <c r="F6527" s="657">
        <v>875020151</v>
      </c>
      <c r="G6527" s="672">
        <v>890721893</v>
      </c>
      <c r="H6527" s="646">
        <v>43319</v>
      </c>
      <c r="I6527" s="646"/>
      <c r="K6527" s="57"/>
      <c r="L6527" s="57"/>
      <c r="M6527" s="638"/>
      <c r="N6527" s="638"/>
      <c r="O6527" s="57"/>
    </row>
    <row r="6528" spans="1:15">
      <c r="A6528" s="57"/>
      <c r="B6528" s="653">
        <v>49532</v>
      </c>
      <c r="C6528" s="654">
        <f t="shared" si="100"/>
        <v>10327639619</v>
      </c>
      <c r="D6528" s="57"/>
      <c r="E6528" s="57"/>
      <c r="F6528" s="657">
        <v>788949507</v>
      </c>
      <c r="G6528" s="672">
        <v>890725790</v>
      </c>
      <c r="H6528" s="646">
        <v>49958</v>
      </c>
      <c r="I6528" s="646"/>
      <c r="K6528" s="57"/>
      <c r="L6528" s="57"/>
      <c r="M6528" s="638"/>
      <c r="N6528" s="638"/>
      <c r="O6528" s="57"/>
    </row>
    <row r="6529" spans="1:15">
      <c r="A6529" s="57"/>
      <c r="B6529" s="653">
        <v>49533</v>
      </c>
      <c r="C6529" s="654">
        <f t="shared" si="100"/>
        <v>10139574699</v>
      </c>
      <c r="D6529" s="57"/>
      <c r="E6529" s="57"/>
      <c r="F6529" s="657">
        <v>600884587</v>
      </c>
      <c r="G6529" s="672">
        <v>890905201</v>
      </c>
      <c r="H6529" s="646">
        <v>46060</v>
      </c>
      <c r="I6529" s="646"/>
      <c r="K6529" s="57"/>
      <c r="L6529" s="57"/>
      <c r="M6529" s="638"/>
      <c r="N6529" s="638"/>
      <c r="O6529" s="57"/>
    </row>
    <row r="6530" spans="1:15">
      <c r="A6530" s="57"/>
      <c r="B6530" s="653">
        <v>49534</v>
      </c>
      <c r="C6530" s="654">
        <f t="shared" si="100"/>
        <v>10122211067</v>
      </c>
      <c r="D6530" s="57"/>
      <c r="E6530" s="57"/>
      <c r="F6530" s="657">
        <v>583520955</v>
      </c>
      <c r="G6530" s="672">
        <v>890961150</v>
      </c>
      <c r="H6530" s="646">
        <v>46438</v>
      </c>
      <c r="I6530" s="646"/>
      <c r="K6530" s="57"/>
      <c r="L6530" s="57"/>
      <c r="M6530" s="638"/>
      <c r="N6530" s="638"/>
      <c r="O6530" s="57"/>
    </row>
    <row r="6531" spans="1:15">
      <c r="A6531" s="57"/>
      <c r="B6531" s="653">
        <v>49535</v>
      </c>
      <c r="C6531" s="654">
        <f t="shared" si="100"/>
        <v>9924191292</v>
      </c>
      <c r="D6531" s="57"/>
      <c r="E6531" s="57"/>
      <c r="F6531" s="657">
        <v>385501180</v>
      </c>
      <c r="G6531" s="672">
        <v>891022825</v>
      </c>
      <c r="H6531" s="646">
        <v>43558</v>
      </c>
      <c r="I6531" s="646"/>
      <c r="K6531" s="57"/>
      <c r="L6531" s="57"/>
      <c r="M6531" s="638"/>
      <c r="N6531" s="638"/>
      <c r="O6531" s="57"/>
    </row>
    <row r="6532" spans="1:15">
      <c r="A6532" s="57"/>
      <c r="B6532" s="653">
        <v>49536</v>
      </c>
      <c r="C6532" s="654">
        <f t="shared" si="100"/>
        <v>10380667660</v>
      </c>
      <c r="D6532" s="57"/>
      <c r="E6532" s="57"/>
      <c r="F6532" s="657">
        <v>841977548</v>
      </c>
      <c r="G6532" s="672">
        <v>891084289</v>
      </c>
      <c r="H6532" s="646">
        <v>46239</v>
      </c>
      <c r="I6532" s="646"/>
      <c r="K6532" s="57"/>
      <c r="L6532" s="57"/>
      <c r="M6532" s="638"/>
      <c r="N6532" s="638"/>
      <c r="O6532" s="57"/>
    </row>
    <row r="6533" spans="1:15">
      <c r="A6533" s="57"/>
      <c r="B6533" s="653">
        <v>49537</v>
      </c>
      <c r="C6533" s="654">
        <f t="shared" si="100"/>
        <v>10325072007</v>
      </c>
      <c r="D6533" s="57"/>
      <c r="E6533" s="57"/>
      <c r="F6533" s="657">
        <v>786381895</v>
      </c>
      <c r="G6533" s="672">
        <v>891118258</v>
      </c>
      <c r="H6533" s="646">
        <v>44766</v>
      </c>
      <c r="I6533" s="646"/>
      <c r="K6533" s="57"/>
      <c r="L6533" s="57"/>
      <c r="M6533" s="638"/>
      <c r="N6533" s="638"/>
      <c r="O6533" s="57"/>
    </row>
    <row r="6534" spans="1:15">
      <c r="A6534" s="57"/>
      <c r="B6534" s="653">
        <v>49538</v>
      </c>
      <c r="C6534" s="654">
        <f t="shared" si="100"/>
        <v>9807067564</v>
      </c>
      <c r="D6534" s="57"/>
      <c r="E6534" s="57"/>
      <c r="F6534" s="657">
        <v>268377452</v>
      </c>
      <c r="G6534" s="672">
        <v>891408440</v>
      </c>
      <c r="H6534" s="646">
        <v>47702</v>
      </c>
      <c r="I6534" s="646"/>
      <c r="K6534" s="57"/>
      <c r="L6534" s="57"/>
      <c r="M6534" s="638"/>
      <c r="N6534" s="638"/>
      <c r="O6534" s="57"/>
    </row>
    <row r="6535" spans="1:15">
      <c r="A6535" s="57"/>
      <c r="B6535" s="653">
        <v>49539</v>
      </c>
      <c r="C6535" s="654">
        <f t="shared" si="100"/>
        <v>10311483389</v>
      </c>
      <c r="D6535" s="57"/>
      <c r="E6535" s="57"/>
      <c r="F6535" s="657">
        <v>772793277</v>
      </c>
      <c r="G6535" s="672">
        <v>891481621</v>
      </c>
      <c r="H6535" s="646">
        <v>44211</v>
      </c>
      <c r="I6535" s="646"/>
      <c r="K6535" s="57"/>
      <c r="L6535" s="57"/>
      <c r="M6535" s="638"/>
      <c r="N6535" s="638"/>
      <c r="O6535" s="57"/>
    </row>
    <row r="6536" spans="1:15">
      <c r="A6536" s="57"/>
      <c r="B6536" s="653">
        <v>49540</v>
      </c>
      <c r="C6536" s="654">
        <f t="shared" si="100"/>
        <v>10041884733</v>
      </c>
      <c r="D6536" s="57"/>
      <c r="E6536" s="57"/>
      <c r="F6536" s="657">
        <v>503194621</v>
      </c>
      <c r="G6536" s="672">
        <v>891658011</v>
      </c>
      <c r="H6536" s="646">
        <v>45894</v>
      </c>
      <c r="I6536" s="646"/>
      <c r="K6536" s="57"/>
      <c r="L6536" s="57"/>
      <c r="M6536" s="638"/>
      <c r="N6536" s="638"/>
      <c r="O6536" s="57"/>
    </row>
    <row r="6537" spans="1:15">
      <c r="A6537" s="57"/>
      <c r="B6537" s="653">
        <v>49541</v>
      </c>
      <c r="C6537" s="654">
        <f t="shared" si="100"/>
        <v>10080034978</v>
      </c>
      <c r="D6537" s="57"/>
      <c r="E6537" s="57"/>
      <c r="F6537" s="657">
        <v>541344866</v>
      </c>
      <c r="G6537" s="672">
        <v>891671494</v>
      </c>
      <c r="H6537" s="646">
        <v>48496</v>
      </c>
      <c r="I6537" s="646"/>
      <c r="K6537" s="57"/>
      <c r="L6537" s="57"/>
      <c r="M6537" s="638"/>
      <c r="N6537" s="638"/>
      <c r="O6537" s="57"/>
    </row>
    <row r="6538" spans="1:15">
      <c r="A6538" s="57"/>
      <c r="B6538" s="653">
        <v>49542</v>
      </c>
      <c r="C6538" s="654">
        <f t="shared" si="100"/>
        <v>10387643017</v>
      </c>
      <c r="D6538" s="57"/>
      <c r="E6538" s="57"/>
      <c r="F6538" s="657">
        <v>848952905</v>
      </c>
      <c r="G6538" s="672">
        <v>891677429</v>
      </c>
      <c r="H6538" s="646">
        <v>44839</v>
      </c>
      <c r="I6538" s="646"/>
      <c r="K6538" s="57"/>
      <c r="L6538" s="57"/>
      <c r="M6538" s="638"/>
      <c r="N6538" s="638"/>
      <c r="O6538" s="57"/>
    </row>
    <row r="6539" spans="1:15">
      <c r="A6539" s="57"/>
      <c r="B6539" s="653">
        <v>49543</v>
      </c>
      <c r="C6539" s="654">
        <f t="shared" si="100"/>
        <v>9972392262</v>
      </c>
      <c r="D6539" s="57"/>
      <c r="E6539" s="57"/>
      <c r="F6539" s="657">
        <v>433702150</v>
      </c>
      <c r="G6539" s="672">
        <v>891743257</v>
      </c>
      <c r="H6539" s="646">
        <v>46088</v>
      </c>
      <c r="I6539" s="646"/>
      <c r="K6539" s="57"/>
      <c r="L6539" s="57"/>
      <c r="M6539" s="638"/>
      <c r="N6539" s="638"/>
      <c r="O6539" s="57"/>
    </row>
    <row r="6540" spans="1:15">
      <c r="A6540" s="57"/>
      <c r="B6540" s="653">
        <v>49544</v>
      </c>
      <c r="C6540" s="654">
        <f t="shared" si="100"/>
        <v>10522759413</v>
      </c>
      <c r="D6540" s="57"/>
      <c r="E6540" s="57"/>
      <c r="F6540" s="657">
        <v>984069301</v>
      </c>
      <c r="G6540" s="672">
        <v>891789300</v>
      </c>
      <c r="H6540" s="646">
        <v>43039</v>
      </c>
      <c r="I6540" s="646"/>
      <c r="K6540" s="57"/>
      <c r="L6540" s="57"/>
      <c r="M6540" s="638"/>
      <c r="N6540" s="638"/>
      <c r="O6540" s="57"/>
    </row>
    <row r="6541" spans="1:15">
      <c r="A6541" s="57"/>
      <c r="B6541" s="653">
        <v>49545</v>
      </c>
      <c r="C6541" s="654">
        <f t="shared" si="100"/>
        <v>10427393751</v>
      </c>
      <c r="D6541" s="57"/>
      <c r="E6541" s="57"/>
      <c r="F6541" s="657">
        <v>888703639</v>
      </c>
      <c r="G6541" s="672">
        <v>891883044</v>
      </c>
      <c r="H6541" s="646">
        <v>47578</v>
      </c>
      <c r="I6541" s="646"/>
      <c r="K6541" s="57"/>
      <c r="L6541" s="57"/>
      <c r="M6541" s="638"/>
      <c r="N6541" s="638"/>
      <c r="O6541" s="57"/>
    </row>
    <row r="6542" spans="1:15">
      <c r="A6542" s="57"/>
      <c r="B6542" s="653">
        <v>49546</v>
      </c>
      <c r="C6542" s="654">
        <f t="shared" si="100"/>
        <v>10139407989</v>
      </c>
      <c r="D6542" s="57"/>
      <c r="E6542" s="57"/>
      <c r="F6542" s="657">
        <v>600717877</v>
      </c>
      <c r="G6542" s="672">
        <v>891930939</v>
      </c>
      <c r="H6542" s="646">
        <v>49445</v>
      </c>
      <c r="I6542" s="646"/>
      <c r="K6542" s="57"/>
      <c r="L6542" s="57"/>
      <c r="M6542" s="638"/>
      <c r="N6542" s="638"/>
      <c r="O6542" s="57"/>
    </row>
    <row r="6543" spans="1:15">
      <c r="A6543" s="57"/>
      <c r="B6543" s="653">
        <v>49547</v>
      </c>
      <c r="C6543" s="654">
        <f t="shared" si="100"/>
        <v>10118821627</v>
      </c>
      <c r="D6543" s="57"/>
      <c r="E6543" s="57"/>
      <c r="F6543" s="657">
        <v>580131515</v>
      </c>
      <c r="G6543" s="672">
        <v>891987138</v>
      </c>
      <c r="H6543" s="646">
        <v>47398</v>
      </c>
      <c r="I6543" s="646"/>
      <c r="K6543" s="57"/>
      <c r="L6543" s="57"/>
      <c r="M6543" s="638"/>
      <c r="N6543" s="638"/>
      <c r="O6543" s="57"/>
    </row>
    <row r="6544" spans="1:15">
      <c r="A6544" s="57"/>
      <c r="B6544" s="653">
        <v>49548</v>
      </c>
      <c r="C6544" s="654">
        <f t="shared" si="100"/>
        <v>10412455608</v>
      </c>
      <c r="D6544" s="57"/>
      <c r="E6544" s="57"/>
      <c r="F6544" s="657">
        <v>873765496</v>
      </c>
      <c r="G6544" s="672">
        <v>892104992</v>
      </c>
      <c r="H6544" s="646">
        <v>49978</v>
      </c>
      <c r="I6544" s="646"/>
      <c r="K6544" s="57"/>
      <c r="L6544" s="57"/>
      <c r="M6544" s="638"/>
      <c r="N6544" s="638"/>
      <c r="O6544" s="57"/>
    </row>
    <row r="6545" spans="1:15">
      <c r="A6545" s="57"/>
      <c r="B6545" s="653">
        <v>49549</v>
      </c>
      <c r="C6545" s="654">
        <f t="shared" si="100"/>
        <v>10089837356</v>
      </c>
      <c r="D6545" s="57"/>
      <c r="E6545" s="57"/>
      <c r="F6545" s="657">
        <v>551147244</v>
      </c>
      <c r="G6545" s="672">
        <v>892291761</v>
      </c>
      <c r="H6545" s="646">
        <v>45239</v>
      </c>
      <c r="I6545" s="646"/>
      <c r="K6545" s="57"/>
      <c r="L6545" s="57"/>
      <c r="M6545" s="638"/>
      <c r="N6545" s="638"/>
      <c r="O6545" s="57"/>
    </row>
    <row r="6546" spans="1:15">
      <c r="A6546" s="57"/>
      <c r="B6546" s="653">
        <v>49550</v>
      </c>
      <c r="C6546" s="654">
        <f t="shared" si="100"/>
        <v>10351195043</v>
      </c>
      <c r="D6546" s="57"/>
      <c r="E6546" s="57"/>
      <c r="F6546" s="657">
        <v>812504931</v>
      </c>
      <c r="G6546" s="672">
        <v>892330627</v>
      </c>
      <c r="H6546" s="646">
        <v>43546</v>
      </c>
      <c r="I6546" s="646"/>
      <c r="K6546" s="57"/>
      <c r="L6546" s="57"/>
      <c r="M6546" s="638"/>
      <c r="N6546" s="638"/>
      <c r="O6546" s="57"/>
    </row>
    <row r="6547" spans="1:15">
      <c r="A6547" s="57"/>
      <c r="B6547" s="653">
        <v>49551</v>
      </c>
      <c r="C6547" s="654">
        <f t="shared" si="100"/>
        <v>9808047574</v>
      </c>
      <c r="D6547" s="57"/>
      <c r="E6547" s="57"/>
      <c r="F6547" s="657">
        <v>269357462</v>
      </c>
      <c r="G6547" s="672">
        <v>892383397</v>
      </c>
      <c r="H6547" s="646">
        <v>47207</v>
      </c>
      <c r="I6547" s="646"/>
      <c r="K6547" s="57"/>
      <c r="L6547" s="57"/>
      <c r="M6547" s="638"/>
      <c r="N6547" s="638"/>
      <c r="O6547" s="57"/>
    </row>
    <row r="6548" spans="1:15">
      <c r="A6548" s="57"/>
      <c r="B6548" s="653">
        <v>49552</v>
      </c>
      <c r="C6548" s="654">
        <f t="shared" si="100"/>
        <v>9822000937</v>
      </c>
      <c r="D6548" s="57"/>
      <c r="E6548" s="57"/>
      <c r="F6548" s="657">
        <v>283310825</v>
      </c>
      <c r="G6548" s="672">
        <v>892491014</v>
      </c>
      <c r="H6548" s="646">
        <v>45486</v>
      </c>
      <c r="I6548" s="646"/>
      <c r="K6548" s="57"/>
      <c r="L6548" s="57"/>
      <c r="M6548" s="638"/>
      <c r="N6548" s="638"/>
      <c r="O6548" s="57"/>
    </row>
    <row r="6549" spans="1:15">
      <c r="A6549" s="57"/>
      <c r="B6549" s="653">
        <v>49553</v>
      </c>
      <c r="C6549" s="654">
        <f t="shared" si="100"/>
        <v>9671434737</v>
      </c>
      <c r="D6549" s="57"/>
      <c r="E6549" s="57"/>
      <c r="F6549" s="657">
        <v>132744625</v>
      </c>
      <c r="G6549" s="672">
        <v>892526739</v>
      </c>
      <c r="H6549" s="646">
        <v>49493</v>
      </c>
      <c r="I6549" s="646"/>
      <c r="K6549" s="57"/>
      <c r="L6549" s="57"/>
      <c r="M6549" s="638"/>
      <c r="N6549" s="638"/>
      <c r="O6549" s="57"/>
    </row>
    <row r="6550" spans="1:15">
      <c r="A6550" s="57"/>
      <c r="B6550" s="653">
        <v>49554</v>
      </c>
      <c r="C6550" s="654">
        <f t="shared" si="100"/>
        <v>9695333991</v>
      </c>
      <c r="D6550" s="57"/>
      <c r="E6550" s="57"/>
      <c r="F6550" s="657">
        <v>156643879</v>
      </c>
      <c r="G6550" s="672">
        <v>892568903</v>
      </c>
      <c r="H6550" s="646">
        <v>49666</v>
      </c>
      <c r="I6550" s="646"/>
      <c r="K6550" s="57"/>
      <c r="L6550" s="57"/>
      <c r="M6550" s="638"/>
      <c r="N6550" s="638"/>
      <c r="O6550" s="57"/>
    </row>
    <row r="6551" spans="1:15">
      <c r="A6551" s="57"/>
      <c r="B6551" s="653">
        <v>49555</v>
      </c>
      <c r="C6551" s="654">
        <f t="shared" si="100"/>
        <v>9691001517</v>
      </c>
      <c r="D6551" s="57"/>
      <c r="E6551" s="57"/>
      <c r="F6551" s="657">
        <v>152311405</v>
      </c>
      <c r="G6551" s="672">
        <v>892664767</v>
      </c>
      <c r="H6551" s="646">
        <v>44891</v>
      </c>
      <c r="I6551" s="646"/>
      <c r="K6551" s="57"/>
      <c r="L6551" s="57"/>
      <c r="M6551" s="638"/>
      <c r="N6551" s="638"/>
      <c r="O6551" s="57"/>
    </row>
    <row r="6552" spans="1:15">
      <c r="A6552" s="57"/>
      <c r="B6552" s="653">
        <v>49556</v>
      </c>
      <c r="C6552" s="654">
        <f t="shared" si="100"/>
        <v>10469109052</v>
      </c>
      <c r="D6552" s="57"/>
      <c r="E6552" s="57"/>
      <c r="F6552" s="657">
        <v>930418940</v>
      </c>
      <c r="G6552" s="672">
        <v>892805164</v>
      </c>
      <c r="H6552" s="646">
        <v>46924</v>
      </c>
      <c r="I6552" s="646"/>
      <c r="K6552" s="57"/>
      <c r="L6552" s="57"/>
      <c r="M6552" s="638"/>
      <c r="N6552" s="638"/>
      <c r="O6552" s="57"/>
    </row>
    <row r="6553" spans="1:15">
      <c r="A6553" s="57"/>
      <c r="B6553" s="653">
        <v>49557</v>
      </c>
      <c r="C6553" s="654">
        <f t="shared" si="100"/>
        <v>10112685107</v>
      </c>
      <c r="D6553" s="57"/>
      <c r="E6553" s="57"/>
      <c r="F6553" s="657">
        <v>573994995</v>
      </c>
      <c r="G6553" s="672">
        <v>892904055</v>
      </c>
      <c r="H6553" s="646">
        <v>48377</v>
      </c>
      <c r="I6553" s="646"/>
      <c r="K6553" s="57"/>
      <c r="L6553" s="57"/>
      <c r="M6553" s="638"/>
      <c r="N6553" s="638"/>
      <c r="O6553" s="57"/>
    </row>
    <row r="6554" spans="1:15">
      <c r="A6554" s="57"/>
      <c r="B6554" s="653">
        <v>49558</v>
      </c>
      <c r="C6554" s="654">
        <f t="shared" si="100"/>
        <v>10377982217</v>
      </c>
      <c r="D6554" s="57"/>
      <c r="E6554" s="57"/>
      <c r="F6554" s="657">
        <v>839292105</v>
      </c>
      <c r="G6554" s="672">
        <v>892934030</v>
      </c>
      <c r="H6554" s="646">
        <v>44554</v>
      </c>
      <c r="I6554" s="646"/>
      <c r="K6554" s="57"/>
      <c r="L6554" s="57"/>
      <c r="M6554" s="638"/>
      <c r="N6554" s="638"/>
      <c r="O6554" s="57"/>
    </row>
    <row r="6555" spans="1:15">
      <c r="A6555" s="57"/>
      <c r="B6555" s="653">
        <v>49559</v>
      </c>
      <c r="C6555" s="654">
        <f t="shared" si="100"/>
        <v>10391007084</v>
      </c>
      <c r="D6555" s="57"/>
      <c r="E6555" s="57"/>
      <c r="F6555" s="657">
        <v>852316972</v>
      </c>
      <c r="G6555" s="672">
        <v>893154824</v>
      </c>
      <c r="H6555" s="646">
        <v>46464</v>
      </c>
      <c r="I6555" s="646"/>
      <c r="K6555" s="57"/>
      <c r="L6555" s="57"/>
      <c r="M6555" s="638"/>
      <c r="N6555" s="638"/>
      <c r="O6555" s="57"/>
    </row>
    <row r="6556" spans="1:15">
      <c r="A6556" s="57"/>
      <c r="B6556" s="653">
        <v>49560</v>
      </c>
      <c r="C6556" s="654">
        <f t="shared" si="100"/>
        <v>9842252298</v>
      </c>
      <c r="D6556" s="57"/>
      <c r="E6556" s="57"/>
      <c r="F6556" s="657">
        <v>303562186</v>
      </c>
      <c r="G6556" s="672">
        <v>893222057</v>
      </c>
      <c r="H6556" s="646">
        <v>50296</v>
      </c>
      <c r="I6556" s="646"/>
      <c r="K6556" s="57"/>
      <c r="L6556" s="57"/>
      <c r="M6556" s="638"/>
      <c r="N6556" s="638"/>
      <c r="O6556" s="57"/>
    </row>
    <row r="6557" spans="1:15">
      <c r="A6557" s="57"/>
      <c r="B6557" s="653">
        <v>49561</v>
      </c>
      <c r="C6557" s="654">
        <f t="shared" si="100"/>
        <v>10084521230</v>
      </c>
      <c r="D6557" s="57"/>
      <c r="E6557" s="57"/>
      <c r="F6557" s="657">
        <v>545831118</v>
      </c>
      <c r="G6557" s="672">
        <v>893316700</v>
      </c>
      <c r="H6557" s="646">
        <v>49513</v>
      </c>
      <c r="I6557" s="646"/>
      <c r="K6557" s="57"/>
      <c r="L6557" s="57"/>
      <c r="M6557" s="638"/>
      <c r="N6557" s="638"/>
      <c r="O6557" s="57"/>
    </row>
    <row r="6558" spans="1:15">
      <c r="A6558" s="57"/>
      <c r="B6558" s="653">
        <v>49562</v>
      </c>
      <c r="C6558" s="654">
        <f t="shared" si="100"/>
        <v>9963980290</v>
      </c>
      <c r="D6558" s="57"/>
      <c r="E6558" s="57"/>
      <c r="F6558" s="657">
        <v>425290178</v>
      </c>
      <c r="G6558" s="672">
        <v>893646313</v>
      </c>
      <c r="H6558" s="646">
        <v>46809</v>
      </c>
      <c r="I6558" s="646"/>
      <c r="K6558" s="57"/>
      <c r="L6558" s="57"/>
      <c r="M6558" s="638"/>
      <c r="N6558" s="638"/>
      <c r="O6558" s="57"/>
    </row>
    <row r="6559" spans="1:15">
      <c r="A6559" s="57"/>
      <c r="B6559" s="653">
        <v>49563</v>
      </c>
      <c r="C6559" s="654">
        <f t="shared" si="100"/>
        <v>9856322391</v>
      </c>
      <c r="D6559" s="57"/>
      <c r="E6559" s="57"/>
      <c r="F6559" s="657">
        <v>317632279</v>
      </c>
      <c r="G6559" s="672">
        <v>893680941</v>
      </c>
      <c r="H6559" s="646">
        <v>48211</v>
      </c>
      <c r="I6559" s="646"/>
      <c r="K6559" s="57"/>
      <c r="L6559" s="57"/>
      <c r="M6559" s="638"/>
      <c r="N6559" s="638"/>
      <c r="O6559" s="57"/>
    </row>
    <row r="6560" spans="1:15">
      <c r="A6560" s="57"/>
      <c r="B6560" s="653">
        <v>49564</v>
      </c>
      <c r="C6560" s="654">
        <f t="shared" ref="C6560:C6623" si="101">F6560+(F$88*28679+98765)+(G$88*6587+87654)+(E$88*9537+76543)+(J$88*5713+4528)</f>
        <v>10283680847</v>
      </c>
      <c r="D6560" s="57"/>
      <c r="E6560" s="57"/>
      <c r="F6560" s="657">
        <v>744990735</v>
      </c>
      <c r="G6560" s="672">
        <v>893711633</v>
      </c>
      <c r="H6560" s="646">
        <v>44790</v>
      </c>
      <c r="I6560" s="646"/>
      <c r="K6560" s="57"/>
      <c r="L6560" s="57"/>
      <c r="M6560" s="638"/>
      <c r="N6560" s="638"/>
      <c r="O6560" s="57"/>
    </row>
    <row r="6561" spans="1:15">
      <c r="A6561" s="57"/>
      <c r="B6561" s="653">
        <v>49565</v>
      </c>
      <c r="C6561" s="654">
        <f t="shared" si="101"/>
        <v>9761626282</v>
      </c>
      <c r="D6561" s="57"/>
      <c r="E6561" s="57"/>
      <c r="F6561" s="657">
        <v>222936170</v>
      </c>
      <c r="G6561" s="672">
        <v>893743818</v>
      </c>
      <c r="H6561" s="646">
        <v>46957</v>
      </c>
      <c r="I6561" s="646"/>
      <c r="K6561" s="57"/>
      <c r="L6561" s="57"/>
      <c r="M6561" s="638"/>
      <c r="N6561" s="638"/>
      <c r="O6561" s="57"/>
    </row>
    <row r="6562" spans="1:15">
      <c r="A6562" s="57"/>
      <c r="B6562" s="653">
        <v>49566</v>
      </c>
      <c r="C6562" s="654">
        <f t="shared" si="101"/>
        <v>9702856661</v>
      </c>
      <c r="D6562" s="57"/>
      <c r="E6562" s="57"/>
      <c r="F6562" s="657">
        <v>164166549</v>
      </c>
      <c r="G6562" s="672">
        <v>893762378</v>
      </c>
      <c r="H6562" s="646">
        <v>43237</v>
      </c>
      <c r="I6562" s="646"/>
      <c r="K6562" s="57"/>
      <c r="L6562" s="57"/>
      <c r="M6562" s="638"/>
      <c r="N6562" s="638"/>
      <c r="O6562" s="57"/>
    </row>
    <row r="6563" spans="1:15">
      <c r="A6563" s="57"/>
      <c r="B6563" s="653">
        <v>49567</v>
      </c>
      <c r="C6563" s="654">
        <f t="shared" si="101"/>
        <v>9997267653</v>
      </c>
      <c r="D6563" s="57"/>
      <c r="E6563" s="57"/>
      <c r="F6563" s="657">
        <v>458577541</v>
      </c>
      <c r="G6563" s="672">
        <v>893865876</v>
      </c>
      <c r="H6563" s="646">
        <v>45097</v>
      </c>
      <c r="I6563" s="646"/>
      <c r="K6563" s="57"/>
      <c r="L6563" s="57"/>
      <c r="M6563" s="638"/>
      <c r="N6563" s="638"/>
      <c r="O6563" s="57"/>
    </row>
    <row r="6564" spans="1:15">
      <c r="A6564" s="57"/>
      <c r="B6564" s="653">
        <v>49568</v>
      </c>
      <c r="C6564" s="654">
        <f t="shared" si="101"/>
        <v>10127185550</v>
      </c>
      <c r="D6564" s="57"/>
      <c r="E6564" s="57"/>
      <c r="F6564" s="657">
        <v>588495438</v>
      </c>
      <c r="G6564" s="672">
        <v>894126578</v>
      </c>
      <c r="H6564" s="646">
        <v>49710</v>
      </c>
      <c r="I6564" s="646"/>
      <c r="K6564" s="57"/>
      <c r="L6564" s="57"/>
      <c r="M6564" s="638"/>
      <c r="N6564" s="638"/>
      <c r="O6564" s="57"/>
    </row>
    <row r="6565" spans="1:15">
      <c r="A6565" s="57"/>
      <c r="B6565" s="653">
        <v>49569</v>
      </c>
      <c r="C6565" s="654">
        <f t="shared" si="101"/>
        <v>10307579170</v>
      </c>
      <c r="D6565" s="57"/>
      <c r="E6565" s="57"/>
      <c r="F6565" s="657">
        <v>768889058</v>
      </c>
      <c r="G6565" s="672">
        <v>894245118</v>
      </c>
      <c r="H6565" s="646">
        <v>45688</v>
      </c>
      <c r="I6565" s="646"/>
      <c r="K6565" s="57"/>
      <c r="L6565" s="57"/>
      <c r="M6565" s="638"/>
      <c r="N6565" s="638"/>
      <c r="O6565" s="57"/>
    </row>
    <row r="6566" spans="1:15">
      <c r="A6566" s="57"/>
      <c r="B6566" s="653">
        <v>49570</v>
      </c>
      <c r="C6566" s="654">
        <f t="shared" si="101"/>
        <v>10518685948</v>
      </c>
      <c r="D6566" s="57"/>
      <c r="E6566" s="57"/>
      <c r="F6566" s="657">
        <v>979995836</v>
      </c>
      <c r="G6566" s="672">
        <v>894346551</v>
      </c>
      <c r="H6566" s="646">
        <v>46202</v>
      </c>
      <c r="I6566" s="646"/>
      <c r="K6566" s="57"/>
      <c r="L6566" s="57"/>
      <c r="M6566" s="638"/>
      <c r="N6566" s="638"/>
      <c r="O6566" s="57"/>
    </row>
    <row r="6567" spans="1:15">
      <c r="A6567" s="57"/>
      <c r="B6567" s="653">
        <v>49571</v>
      </c>
      <c r="C6567" s="654">
        <f t="shared" si="101"/>
        <v>10051005886</v>
      </c>
      <c r="D6567" s="57"/>
      <c r="E6567" s="57"/>
      <c r="F6567" s="657">
        <v>512315774</v>
      </c>
      <c r="G6567" s="672">
        <v>894381304</v>
      </c>
      <c r="H6567" s="646">
        <v>45645</v>
      </c>
      <c r="I6567" s="646"/>
      <c r="K6567" s="57"/>
      <c r="L6567" s="57"/>
      <c r="M6567" s="638"/>
      <c r="N6567" s="638"/>
      <c r="O6567" s="57"/>
    </row>
    <row r="6568" spans="1:15">
      <c r="A6568" s="57"/>
      <c r="B6568" s="653">
        <v>49572</v>
      </c>
      <c r="C6568" s="654">
        <f t="shared" si="101"/>
        <v>10390215428</v>
      </c>
      <c r="D6568" s="57"/>
      <c r="E6568" s="57"/>
      <c r="F6568" s="657">
        <v>851525316</v>
      </c>
      <c r="G6568" s="672">
        <v>894400801</v>
      </c>
      <c r="H6568" s="646">
        <v>45116</v>
      </c>
      <c r="I6568" s="646"/>
      <c r="K6568" s="57"/>
      <c r="L6568" s="57"/>
      <c r="M6568" s="638"/>
      <c r="N6568" s="638"/>
      <c r="O6568" s="57"/>
    </row>
    <row r="6569" spans="1:15">
      <c r="A6569" s="57"/>
      <c r="B6569" s="653">
        <v>49573</v>
      </c>
      <c r="C6569" s="654">
        <f t="shared" si="101"/>
        <v>9696962989</v>
      </c>
      <c r="D6569" s="57"/>
      <c r="E6569" s="57"/>
      <c r="F6569" s="657">
        <v>158272877</v>
      </c>
      <c r="G6569" s="672">
        <v>894636176</v>
      </c>
      <c r="H6569" s="646">
        <v>48655</v>
      </c>
      <c r="I6569" s="646"/>
      <c r="K6569" s="57"/>
      <c r="L6569" s="57"/>
      <c r="M6569" s="638"/>
      <c r="N6569" s="638"/>
      <c r="O6569" s="57"/>
    </row>
    <row r="6570" spans="1:15">
      <c r="A6570" s="57"/>
      <c r="B6570" s="653">
        <v>49574</v>
      </c>
      <c r="C6570" s="654">
        <f t="shared" si="101"/>
        <v>9854437509</v>
      </c>
      <c r="D6570" s="57"/>
      <c r="E6570" s="57"/>
      <c r="F6570" s="657">
        <v>315747397</v>
      </c>
      <c r="G6570" s="672">
        <v>894715555</v>
      </c>
      <c r="H6570" s="646">
        <v>46979</v>
      </c>
      <c r="I6570" s="646"/>
      <c r="K6570" s="57"/>
      <c r="L6570" s="57"/>
      <c r="M6570" s="638"/>
      <c r="N6570" s="638"/>
      <c r="O6570" s="57"/>
    </row>
    <row r="6571" spans="1:15">
      <c r="A6571" s="57"/>
      <c r="B6571" s="653">
        <v>49575</v>
      </c>
      <c r="C6571" s="654">
        <f t="shared" si="101"/>
        <v>9648058519</v>
      </c>
      <c r="D6571" s="57"/>
      <c r="E6571" s="57"/>
      <c r="F6571" s="657">
        <v>109368407</v>
      </c>
      <c r="G6571" s="672">
        <v>894725445</v>
      </c>
      <c r="H6571" s="646">
        <v>49022</v>
      </c>
      <c r="I6571" s="646"/>
      <c r="K6571" s="57"/>
      <c r="L6571" s="57"/>
      <c r="M6571" s="638"/>
      <c r="N6571" s="638"/>
      <c r="O6571" s="57"/>
    </row>
    <row r="6572" spans="1:15">
      <c r="A6572" s="57"/>
      <c r="B6572" s="653">
        <v>49576</v>
      </c>
      <c r="C6572" s="654">
        <f t="shared" si="101"/>
        <v>10423779511</v>
      </c>
      <c r="D6572" s="57"/>
      <c r="E6572" s="57"/>
      <c r="F6572" s="657">
        <v>885089399</v>
      </c>
      <c r="G6572" s="672">
        <v>894843692</v>
      </c>
      <c r="H6572" s="646">
        <v>46663</v>
      </c>
      <c r="I6572" s="646"/>
      <c r="K6572" s="57"/>
      <c r="L6572" s="57"/>
      <c r="M6572" s="638"/>
      <c r="N6572" s="638"/>
      <c r="O6572" s="57"/>
    </row>
    <row r="6573" spans="1:15">
      <c r="A6573" s="57"/>
      <c r="B6573" s="653">
        <v>49577</v>
      </c>
      <c r="C6573" s="654">
        <f t="shared" si="101"/>
        <v>9719683892</v>
      </c>
      <c r="D6573" s="57"/>
      <c r="E6573" s="57"/>
      <c r="F6573" s="657">
        <v>180993780</v>
      </c>
      <c r="G6573" s="672">
        <v>895027918</v>
      </c>
      <c r="H6573" s="646">
        <v>47904</v>
      </c>
      <c r="I6573" s="646"/>
      <c r="K6573" s="57"/>
      <c r="L6573" s="57"/>
      <c r="M6573" s="638"/>
      <c r="N6573" s="638"/>
      <c r="O6573" s="57"/>
    </row>
    <row r="6574" spans="1:15">
      <c r="A6574" s="57"/>
      <c r="B6574" s="653">
        <v>49578</v>
      </c>
      <c r="C6574" s="654">
        <f t="shared" si="101"/>
        <v>10487778118</v>
      </c>
      <c r="D6574" s="57"/>
      <c r="E6574" s="57"/>
      <c r="F6574" s="657">
        <v>949088006</v>
      </c>
      <c r="G6574" s="672">
        <v>895183005</v>
      </c>
      <c r="H6574" s="646">
        <v>48028</v>
      </c>
      <c r="I6574" s="646"/>
      <c r="K6574" s="57"/>
      <c r="L6574" s="57"/>
      <c r="M6574" s="638"/>
      <c r="N6574" s="638"/>
      <c r="O6574" s="57"/>
    </row>
    <row r="6575" spans="1:15">
      <c r="A6575" s="57"/>
      <c r="B6575" s="653">
        <v>49579</v>
      </c>
      <c r="C6575" s="654">
        <f t="shared" si="101"/>
        <v>9777185535</v>
      </c>
      <c r="D6575" s="57"/>
      <c r="E6575" s="57"/>
      <c r="F6575" s="657">
        <v>238495423</v>
      </c>
      <c r="G6575" s="672">
        <v>895353064</v>
      </c>
      <c r="H6575" s="646">
        <v>47830</v>
      </c>
      <c r="I6575" s="646"/>
      <c r="K6575" s="57"/>
      <c r="L6575" s="57"/>
      <c r="M6575" s="638"/>
      <c r="N6575" s="638"/>
      <c r="O6575" s="57"/>
    </row>
    <row r="6576" spans="1:15">
      <c r="A6576" s="57"/>
      <c r="B6576" s="653">
        <v>49580</v>
      </c>
      <c r="C6576" s="654">
        <f t="shared" si="101"/>
        <v>10202991314</v>
      </c>
      <c r="D6576" s="57"/>
      <c r="E6576" s="57"/>
      <c r="F6576" s="657">
        <v>664301202</v>
      </c>
      <c r="G6576" s="672">
        <v>895354919</v>
      </c>
      <c r="H6576" s="646">
        <v>43043</v>
      </c>
      <c r="I6576" s="646"/>
      <c r="K6576" s="57"/>
      <c r="L6576" s="57"/>
      <c r="M6576" s="638"/>
      <c r="N6576" s="638"/>
      <c r="O6576" s="57"/>
    </row>
    <row r="6577" spans="1:15">
      <c r="A6577" s="57"/>
      <c r="B6577" s="653">
        <v>49581</v>
      </c>
      <c r="C6577" s="654">
        <f t="shared" si="101"/>
        <v>10342271242</v>
      </c>
      <c r="D6577" s="57"/>
      <c r="E6577" s="57"/>
      <c r="F6577" s="657">
        <v>803581130</v>
      </c>
      <c r="G6577" s="672">
        <v>895357525</v>
      </c>
      <c r="H6577" s="646">
        <v>44127</v>
      </c>
      <c r="I6577" s="646"/>
      <c r="K6577" s="57"/>
      <c r="L6577" s="57"/>
      <c r="M6577" s="638"/>
      <c r="N6577" s="638"/>
      <c r="O6577" s="57"/>
    </row>
    <row r="6578" spans="1:15">
      <c r="A6578" s="57"/>
      <c r="B6578" s="653">
        <v>49582</v>
      </c>
      <c r="C6578" s="654">
        <f t="shared" si="101"/>
        <v>9961027981</v>
      </c>
      <c r="D6578" s="57"/>
      <c r="E6578" s="57"/>
      <c r="F6578" s="657">
        <v>422337869</v>
      </c>
      <c r="G6578" s="672">
        <v>895405209</v>
      </c>
      <c r="H6578" s="646">
        <v>49114</v>
      </c>
      <c r="I6578" s="646"/>
      <c r="K6578" s="57"/>
      <c r="L6578" s="57"/>
      <c r="M6578" s="638"/>
      <c r="N6578" s="638"/>
      <c r="O6578" s="57"/>
    </row>
    <row r="6579" spans="1:15">
      <c r="A6579" s="57"/>
      <c r="B6579" s="653">
        <v>49583</v>
      </c>
      <c r="C6579" s="654">
        <f t="shared" si="101"/>
        <v>10099863391</v>
      </c>
      <c r="D6579" s="57"/>
      <c r="E6579" s="57"/>
      <c r="F6579" s="657">
        <v>561173279</v>
      </c>
      <c r="G6579" s="672">
        <v>895601268</v>
      </c>
      <c r="H6579" s="646">
        <v>43070</v>
      </c>
      <c r="I6579" s="646"/>
      <c r="K6579" s="57"/>
      <c r="L6579" s="57"/>
      <c r="M6579" s="638"/>
      <c r="N6579" s="638"/>
      <c r="O6579" s="57"/>
    </row>
    <row r="6580" spans="1:15">
      <c r="A6580" s="57"/>
      <c r="B6580" s="653">
        <v>49584</v>
      </c>
      <c r="C6580" s="654">
        <f t="shared" si="101"/>
        <v>9703435379</v>
      </c>
      <c r="D6580" s="57"/>
      <c r="E6580" s="57"/>
      <c r="F6580" s="657">
        <v>164745267</v>
      </c>
      <c r="G6580" s="672">
        <v>895723421</v>
      </c>
      <c r="H6580" s="646">
        <v>48621</v>
      </c>
      <c r="I6580" s="646"/>
      <c r="K6580" s="57"/>
      <c r="L6580" s="57"/>
      <c r="M6580" s="638"/>
      <c r="N6580" s="638"/>
      <c r="O6580" s="57"/>
    </row>
    <row r="6581" spans="1:15">
      <c r="A6581" s="57"/>
      <c r="B6581" s="653">
        <v>49585</v>
      </c>
      <c r="C6581" s="654">
        <f t="shared" si="101"/>
        <v>9930647805</v>
      </c>
      <c r="D6581" s="57"/>
      <c r="E6581" s="57"/>
      <c r="F6581" s="657">
        <v>391957693</v>
      </c>
      <c r="G6581" s="672">
        <v>896011762</v>
      </c>
      <c r="H6581" s="646">
        <v>47706</v>
      </c>
      <c r="I6581" s="646"/>
      <c r="K6581" s="57"/>
      <c r="L6581" s="57"/>
      <c r="M6581" s="638"/>
      <c r="N6581" s="638"/>
      <c r="O6581" s="57"/>
    </row>
    <row r="6582" spans="1:15">
      <c r="A6582" s="57"/>
      <c r="B6582" s="653">
        <v>49586</v>
      </c>
      <c r="C6582" s="654">
        <f t="shared" si="101"/>
        <v>10053990448</v>
      </c>
      <c r="D6582" s="57"/>
      <c r="E6582" s="57"/>
      <c r="F6582" s="657">
        <v>515300336</v>
      </c>
      <c r="G6582" s="672">
        <v>896066564</v>
      </c>
      <c r="H6582" s="646">
        <v>44512</v>
      </c>
      <c r="I6582" s="646"/>
      <c r="K6582" s="57"/>
      <c r="L6582" s="57"/>
      <c r="M6582" s="638"/>
      <c r="N6582" s="638"/>
      <c r="O6582" s="57"/>
    </row>
    <row r="6583" spans="1:15">
      <c r="A6583" s="57"/>
      <c r="B6583" s="653">
        <v>49587</v>
      </c>
      <c r="C6583" s="654">
        <f t="shared" si="101"/>
        <v>10407737233</v>
      </c>
      <c r="D6583" s="57"/>
      <c r="E6583" s="57"/>
      <c r="F6583" s="657">
        <v>869047121</v>
      </c>
      <c r="G6583" s="672">
        <v>896395325</v>
      </c>
      <c r="H6583" s="646">
        <v>50171</v>
      </c>
      <c r="I6583" s="646"/>
      <c r="K6583" s="57"/>
      <c r="L6583" s="57"/>
      <c r="M6583" s="638"/>
      <c r="N6583" s="638"/>
      <c r="O6583" s="57"/>
    </row>
    <row r="6584" spans="1:15">
      <c r="A6584" s="57"/>
      <c r="B6584" s="653">
        <v>49588</v>
      </c>
      <c r="C6584" s="654">
        <f t="shared" si="101"/>
        <v>9906886223</v>
      </c>
      <c r="D6584" s="57"/>
      <c r="E6584" s="57"/>
      <c r="F6584" s="657">
        <v>368196111</v>
      </c>
      <c r="G6584" s="672">
        <v>896523094</v>
      </c>
      <c r="H6584" s="646">
        <v>49842</v>
      </c>
      <c r="I6584" s="646"/>
      <c r="K6584" s="57"/>
      <c r="L6584" s="57"/>
      <c r="M6584" s="638"/>
      <c r="N6584" s="638"/>
      <c r="O6584" s="57"/>
    </row>
    <row r="6585" spans="1:15">
      <c r="A6585" s="57"/>
      <c r="B6585" s="653">
        <v>49589</v>
      </c>
      <c r="C6585" s="654">
        <f t="shared" si="101"/>
        <v>10176183824</v>
      </c>
      <c r="D6585" s="57"/>
      <c r="E6585" s="57"/>
      <c r="F6585" s="657">
        <v>637493712</v>
      </c>
      <c r="G6585" s="672">
        <v>896599523</v>
      </c>
      <c r="H6585" s="646">
        <v>49973</v>
      </c>
      <c r="I6585" s="646"/>
      <c r="K6585" s="57"/>
      <c r="L6585" s="57"/>
      <c r="M6585" s="638"/>
      <c r="N6585" s="638"/>
      <c r="O6585" s="57"/>
    </row>
    <row r="6586" spans="1:15">
      <c r="A6586" s="57"/>
      <c r="B6586" s="653">
        <v>49590</v>
      </c>
      <c r="C6586" s="654">
        <f t="shared" si="101"/>
        <v>10062346031</v>
      </c>
      <c r="D6586" s="57"/>
      <c r="E6586" s="57"/>
      <c r="F6586" s="657">
        <v>523655919</v>
      </c>
      <c r="G6586" s="672">
        <v>897070688</v>
      </c>
      <c r="H6586" s="646">
        <v>43236</v>
      </c>
      <c r="I6586" s="646"/>
      <c r="K6586" s="57"/>
      <c r="L6586" s="57"/>
      <c r="M6586" s="638"/>
      <c r="N6586" s="638"/>
      <c r="O6586" s="57"/>
    </row>
    <row r="6587" spans="1:15">
      <c r="A6587" s="57"/>
      <c r="B6587" s="653">
        <v>49591</v>
      </c>
      <c r="C6587" s="654">
        <f t="shared" si="101"/>
        <v>10039693655</v>
      </c>
      <c r="D6587" s="57"/>
      <c r="E6587" s="57"/>
      <c r="F6587" s="657">
        <v>501003543</v>
      </c>
      <c r="G6587" s="672">
        <v>897081697</v>
      </c>
      <c r="H6587" s="646">
        <v>45961</v>
      </c>
      <c r="I6587" s="646"/>
      <c r="K6587" s="57"/>
      <c r="L6587" s="57"/>
      <c r="M6587" s="638"/>
      <c r="N6587" s="638"/>
      <c r="O6587" s="57"/>
    </row>
    <row r="6588" spans="1:15">
      <c r="A6588" s="57"/>
      <c r="B6588" s="653">
        <v>49592</v>
      </c>
      <c r="C6588" s="654">
        <f t="shared" si="101"/>
        <v>10016872506</v>
      </c>
      <c r="D6588" s="57"/>
      <c r="E6588" s="57"/>
      <c r="F6588" s="657">
        <v>478182394</v>
      </c>
      <c r="G6588" s="672">
        <v>897120367</v>
      </c>
      <c r="H6588" s="646">
        <v>43254</v>
      </c>
      <c r="I6588" s="646"/>
      <c r="K6588" s="57"/>
      <c r="L6588" s="57"/>
      <c r="M6588" s="638"/>
      <c r="N6588" s="638"/>
      <c r="O6588" s="57"/>
    </row>
    <row r="6589" spans="1:15">
      <c r="A6589" s="57"/>
      <c r="B6589" s="653">
        <v>49593</v>
      </c>
      <c r="C6589" s="654">
        <f t="shared" si="101"/>
        <v>9798118629</v>
      </c>
      <c r="D6589" s="57"/>
      <c r="E6589" s="57"/>
      <c r="F6589" s="657">
        <v>259428517</v>
      </c>
      <c r="G6589" s="672">
        <v>897158886</v>
      </c>
      <c r="H6589" s="646">
        <v>46922</v>
      </c>
      <c r="I6589" s="646"/>
      <c r="K6589" s="57"/>
      <c r="L6589" s="57"/>
      <c r="M6589" s="638"/>
      <c r="N6589" s="638"/>
      <c r="O6589" s="57"/>
    </row>
    <row r="6590" spans="1:15">
      <c r="A6590" s="57"/>
      <c r="B6590" s="653">
        <v>49594</v>
      </c>
      <c r="C6590" s="654">
        <f t="shared" si="101"/>
        <v>10520834774</v>
      </c>
      <c r="D6590" s="57"/>
      <c r="E6590" s="57"/>
      <c r="F6590" s="657">
        <v>982144662</v>
      </c>
      <c r="G6590" s="672">
        <v>897213911</v>
      </c>
      <c r="H6590" s="646">
        <v>50099</v>
      </c>
      <c r="I6590" s="646"/>
      <c r="K6590" s="57"/>
      <c r="L6590" s="57"/>
      <c r="M6590" s="638"/>
      <c r="N6590" s="638"/>
      <c r="O6590" s="57"/>
    </row>
    <row r="6591" spans="1:15">
      <c r="A6591" s="57"/>
      <c r="B6591" s="653">
        <v>49595</v>
      </c>
      <c r="C6591" s="654">
        <f t="shared" si="101"/>
        <v>10472795283</v>
      </c>
      <c r="D6591" s="57"/>
      <c r="E6591" s="57"/>
      <c r="F6591" s="657">
        <v>934105171</v>
      </c>
      <c r="G6591" s="672">
        <v>897537239</v>
      </c>
      <c r="H6591" s="646">
        <v>48974</v>
      </c>
      <c r="I6591" s="646"/>
      <c r="K6591" s="57"/>
      <c r="L6591" s="57"/>
      <c r="M6591" s="638"/>
      <c r="N6591" s="638"/>
      <c r="O6591" s="57"/>
    </row>
    <row r="6592" spans="1:15">
      <c r="A6592" s="57"/>
      <c r="B6592" s="653">
        <v>49596</v>
      </c>
      <c r="C6592" s="654">
        <f t="shared" si="101"/>
        <v>9723194948</v>
      </c>
      <c r="D6592" s="57"/>
      <c r="E6592" s="57"/>
      <c r="F6592" s="657">
        <v>184504836</v>
      </c>
      <c r="G6592" s="672">
        <v>897711695</v>
      </c>
      <c r="H6592" s="646">
        <v>45788</v>
      </c>
      <c r="I6592" s="646"/>
      <c r="K6592" s="57"/>
      <c r="L6592" s="57"/>
      <c r="M6592" s="638"/>
      <c r="N6592" s="638"/>
      <c r="O6592" s="57"/>
    </row>
    <row r="6593" spans="1:15">
      <c r="A6593" s="57"/>
      <c r="B6593" s="653">
        <v>49597</v>
      </c>
      <c r="C6593" s="654">
        <f t="shared" si="101"/>
        <v>9833092334</v>
      </c>
      <c r="D6593" s="57"/>
      <c r="E6593" s="57"/>
      <c r="F6593" s="657">
        <v>294402222</v>
      </c>
      <c r="G6593" s="672">
        <v>897894950</v>
      </c>
      <c r="H6593" s="646">
        <v>44763</v>
      </c>
      <c r="I6593" s="646"/>
      <c r="K6593" s="57"/>
      <c r="L6593" s="57"/>
      <c r="M6593" s="638"/>
      <c r="N6593" s="638"/>
      <c r="O6593" s="57"/>
    </row>
    <row r="6594" spans="1:15">
      <c r="A6594" s="57"/>
      <c r="B6594" s="653">
        <v>49598</v>
      </c>
      <c r="C6594" s="654">
        <f t="shared" si="101"/>
        <v>10511124116</v>
      </c>
      <c r="D6594" s="57"/>
      <c r="E6594" s="57"/>
      <c r="F6594" s="657">
        <v>972434004</v>
      </c>
      <c r="G6594" s="672">
        <v>897942616</v>
      </c>
      <c r="H6594" s="646">
        <v>46280</v>
      </c>
      <c r="I6594" s="646"/>
      <c r="K6594" s="57"/>
      <c r="L6594" s="57"/>
      <c r="M6594" s="638"/>
      <c r="N6594" s="638"/>
      <c r="O6594" s="57"/>
    </row>
    <row r="6595" spans="1:15">
      <c r="A6595" s="57"/>
      <c r="B6595" s="653">
        <v>49599</v>
      </c>
      <c r="C6595" s="654">
        <f t="shared" si="101"/>
        <v>10103823669</v>
      </c>
      <c r="D6595" s="57"/>
      <c r="E6595" s="57"/>
      <c r="F6595" s="657">
        <v>565133557</v>
      </c>
      <c r="G6595" s="672">
        <v>897982657</v>
      </c>
      <c r="H6595" s="646">
        <v>50362</v>
      </c>
      <c r="I6595" s="646"/>
      <c r="K6595" s="57"/>
      <c r="L6595" s="57"/>
      <c r="M6595" s="638"/>
      <c r="N6595" s="638"/>
      <c r="O6595" s="57"/>
    </row>
    <row r="6596" spans="1:15">
      <c r="A6596" s="57"/>
      <c r="B6596" s="653">
        <v>49600</v>
      </c>
      <c r="C6596" s="654">
        <f t="shared" si="101"/>
        <v>9707957334</v>
      </c>
      <c r="D6596" s="57"/>
      <c r="E6596" s="57"/>
      <c r="F6596" s="657">
        <v>169267222</v>
      </c>
      <c r="G6596" s="672">
        <v>897991169</v>
      </c>
      <c r="H6596" s="646">
        <v>50106</v>
      </c>
      <c r="I6596" s="646"/>
      <c r="K6596" s="57"/>
      <c r="L6596" s="57"/>
      <c r="M6596" s="638"/>
      <c r="N6596" s="638"/>
      <c r="O6596" s="57"/>
    </row>
    <row r="6597" spans="1:15">
      <c r="A6597" s="57"/>
      <c r="B6597" s="653">
        <v>49601</v>
      </c>
      <c r="C6597" s="654">
        <f t="shared" si="101"/>
        <v>10382855692</v>
      </c>
      <c r="D6597" s="57"/>
      <c r="E6597" s="57"/>
      <c r="F6597" s="657">
        <v>844165580</v>
      </c>
      <c r="G6597" s="672">
        <v>898099781</v>
      </c>
      <c r="H6597" s="646">
        <v>47286</v>
      </c>
      <c r="I6597" s="646"/>
      <c r="K6597" s="57"/>
      <c r="L6597" s="57"/>
      <c r="M6597" s="638"/>
      <c r="N6597" s="638"/>
      <c r="O6597" s="57"/>
    </row>
    <row r="6598" spans="1:15">
      <c r="A6598" s="57"/>
      <c r="B6598" s="653">
        <v>49602</v>
      </c>
      <c r="C6598" s="654">
        <f t="shared" si="101"/>
        <v>10126734382</v>
      </c>
      <c r="D6598" s="57"/>
      <c r="E6598" s="57"/>
      <c r="F6598" s="657">
        <v>588044270</v>
      </c>
      <c r="G6598" s="672">
        <v>898253258</v>
      </c>
      <c r="H6598" s="646">
        <v>47496</v>
      </c>
      <c r="I6598" s="646"/>
      <c r="K6598" s="57"/>
      <c r="L6598" s="57"/>
      <c r="M6598" s="638"/>
      <c r="N6598" s="638"/>
      <c r="O6598" s="57"/>
    </row>
    <row r="6599" spans="1:15">
      <c r="A6599" s="57"/>
      <c r="B6599" s="653">
        <v>49603</v>
      </c>
      <c r="C6599" s="654">
        <f t="shared" si="101"/>
        <v>10402841761</v>
      </c>
      <c r="D6599" s="57"/>
      <c r="E6599" s="57"/>
      <c r="F6599" s="657">
        <v>864151649</v>
      </c>
      <c r="G6599" s="672">
        <v>898310539</v>
      </c>
      <c r="H6599" s="646">
        <v>47204</v>
      </c>
      <c r="I6599" s="646"/>
      <c r="K6599" s="57"/>
      <c r="L6599" s="57"/>
      <c r="M6599" s="638"/>
      <c r="N6599" s="638"/>
      <c r="O6599" s="57"/>
    </row>
    <row r="6600" spans="1:15">
      <c r="A6600" s="57"/>
      <c r="B6600" s="653">
        <v>49604</v>
      </c>
      <c r="C6600" s="654">
        <f t="shared" si="101"/>
        <v>9785320719</v>
      </c>
      <c r="D6600" s="57"/>
      <c r="E6600" s="57"/>
      <c r="F6600" s="657">
        <v>246630607</v>
      </c>
      <c r="G6600" s="672">
        <v>898834752</v>
      </c>
      <c r="H6600" s="646">
        <v>44120</v>
      </c>
      <c r="I6600" s="646"/>
      <c r="K6600" s="57"/>
      <c r="L6600" s="57"/>
      <c r="M6600" s="638"/>
      <c r="N6600" s="638"/>
      <c r="O6600" s="57"/>
    </row>
    <row r="6601" spans="1:15">
      <c r="A6601" s="57"/>
      <c r="B6601" s="653">
        <v>49605</v>
      </c>
      <c r="C6601" s="654">
        <f t="shared" si="101"/>
        <v>10012078538</v>
      </c>
      <c r="D6601" s="57"/>
      <c r="E6601" s="57"/>
      <c r="F6601" s="657">
        <v>473388426</v>
      </c>
      <c r="G6601" s="672">
        <v>898921613</v>
      </c>
      <c r="H6601" s="646">
        <v>44567</v>
      </c>
      <c r="I6601" s="646"/>
      <c r="K6601" s="57"/>
      <c r="L6601" s="57"/>
      <c r="M6601" s="638"/>
      <c r="N6601" s="638"/>
      <c r="O6601" s="57"/>
    </row>
    <row r="6602" spans="1:15">
      <c r="A6602" s="57"/>
      <c r="B6602" s="653">
        <v>49606</v>
      </c>
      <c r="C6602" s="654">
        <f t="shared" si="101"/>
        <v>9789539429</v>
      </c>
      <c r="D6602" s="57"/>
      <c r="E6602" s="57"/>
      <c r="F6602" s="657">
        <v>250849317</v>
      </c>
      <c r="G6602" s="672">
        <v>899175664</v>
      </c>
      <c r="H6602" s="646">
        <v>46521</v>
      </c>
      <c r="I6602" s="646"/>
      <c r="K6602" s="57"/>
      <c r="L6602" s="57"/>
      <c r="M6602" s="638"/>
      <c r="N6602" s="638"/>
      <c r="O6602" s="57"/>
    </row>
    <row r="6603" spans="1:15">
      <c r="A6603" s="57"/>
      <c r="B6603" s="653">
        <v>49607</v>
      </c>
      <c r="C6603" s="654">
        <f t="shared" si="101"/>
        <v>9750449815</v>
      </c>
      <c r="D6603" s="57"/>
      <c r="E6603" s="57"/>
      <c r="F6603" s="657">
        <v>211759703</v>
      </c>
      <c r="G6603" s="672">
        <v>899320709</v>
      </c>
      <c r="H6603" s="646">
        <v>46514</v>
      </c>
      <c r="I6603" s="646"/>
      <c r="K6603" s="57"/>
      <c r="L6603" s="57"/>
      <c r="M6603" s="638"/>
      <c r="N6603" s="638"/>
      <c r="O6603" s="57"/>
    </row>
    <row r="6604" spans="1:15">
      <c r="A6604" s="57"/>
      <c r="B6604" s="653">
        <v>49608</v>
      </c>
      <c r="C6604" s="654">
        <f t="shared" si="101"/>
        <v>10119234106</v>
      </c>
      <c r="D6604" s="57"/>
      <c r="E6604" s="57"/>
      <c r="F6604" s="657">
        <v>580543994</v>
      </c>
      <c r="G6604" s="672">
        <v>899640115</v>
      </c>
      <c r="H6604" s="646">
        <v>48808</v>
      </c>
      <c r="I6604" s="646"/>
      <c r="K6604" s="57"/>
      <c r="L6604" s="57"/>
      <c r="M6604" s="638"/>
      <c r="N6604" s="638"/>
      <c r="O6604" s="57"/>
    </row>
    <row r="6605" spans="1:15">
      <c r="A6605" s="57"/>
      <c r="B6605" s="653">
        <v>49609</v>
      </c>
      <c r="C6605" s="654">
        <f t="shared" si="101"/>
        <v>9720947095</v>
      </c>
      <c r="D6605" s="57"/>
      <c r="E6605" s="57"/>
      <c r="F6605" s="657">
        <v>182256983</v>
      </c>
      <c r="G6605" s="672">
        <v>899856226</v>
      </c>
      <c r="H6605" s="646">
        <v>48759</v>
      </c>
      <c r="I6605" s="646"/>
      <c r="K6605" s="57"/>
      <c r="L6605" s="57"/>
      <c r="M6605" s="638"/>
      <c r="N6605" s="638"/>
      <c r="O6605" s="57"/>
    </row>
    <row r="6606" spans="1:15">
      <c r="A6606" s="57"/>
      <c r="B6606" s="653">
        <v>49610</v>
      </c>
      <c r="C6606" s="654">
        <f t="shared" si="101"/>
        <v>9817558382</v>
      </c>
      <c r="D6606" s="57"/>
      <c r="E6606" s="57"/>
      <c r="F6606" s="657">
        <v>278868270</v>
      </c>
      <c r="G6606" s="672">
        <v>900102946</v>
      </c>
      <c r="H6606" s="646">
        <v>44678</v>
      </c>
      <c r="I6606" s="646"/>
      <c r="K6606" s="57"/>
      <c r="L6606" s="57"/>
      <c r="M6606" s="638"/>
      <c r="N6606" s="638"/>
      <c r="O6606" s="57"/>
    </row>
    <row r="6607" spans="1:15">
      <c r="A6607" s="57"/>
      <c r="B6607" s="653">
        <v>49611</v>
      </c>
      <c r="C6607" s="654">
        <f t="shared" si="101"/>
        <v>10076493609</v>
      </c>
      <c r="D6607" s="57"/>
      <c r="E6607" s="57"/>
      <c r="F6607" s="657">
        <v>537803497</v>
      </c>
      <c r="G6607" s="672">
        <v>900126797</v>
      </c>
      <c r="H6607" s="646">
        <v>44130</v>
      </c>
      <c r="I6607" s="646"/>
      <c r="K6607" s="57"/>
      <c r="L6607" s="57"/>
      <c r="M6607" s="638"/>
      <c r="N6607" s="638"/>
      <c r="O6607" s="57"/>
    </row>
    <row r="6608" spans="1:15">
      <c r="A6608" s="57"/>
      <c r="B6608" s="653">
        <v>49612</v>
      </c>
      <c r="C6608" s="654">
        <f t="shared" si="101"/>
        <v>10490102175</v>
      </c>
      <c r="D6608" s="57"/>
      <c r="E6608" s="57"/>
      <c r="F6608" s="657">
        <v>951412063</v>
      </c>
      <c r="G6608" s="672">
        <v>900302618</v>
      </c>
      <c r="H6608" s="646">
        <v>44734</v>
      </c>
      <c r="I6608" s="646"/>
      <c r="K6608" s="57"/>
      <c r="L6608" s="57"/>
      <c r="M6608" s="638"/>
      <c r="N6608" s="638"/>
      <c r="O6608" s="57"/>
    </row>
    <row r="6609" spans="1:15">
      <c r="A6609" s="57"/>
      <c r="B6609" s="653">
        <v>49613</v>
      </c>
      <c r="C6609" s="654">
        <f t="shared" si="101"/>
        <v>10495205112</v>
      </c>
      <c r="D6609" s="57"/>
      <c r="E6609" s="57"/>
      <c r="F6609" s="657">
        <v>956515000</v>
      </c>
      <c r="G6609" s="672">
        <v>900491441</v>
      </c>
      <c r="H6609" s="646">
        <v>48147</v>
      </c>
      <c r="I6609" s="646"/>
      <c r="K6609" s="57"/>
      <c r="L6609" s="57"/>
      <c r="M6609" s="638"/>
      <c r="N6609" s="638"/>
      <c r="O6609" s="57"/>
    </row>
    <row r="6610" spans="1:15">
      <c r="A6610" s="57"/>
      <c r="B6610" s="653">
        <v>49614</v>
      </c>
      <c r="C6610" s="654">
        <f t="shared" si="101"/>
        <v>10290991006</v>
      </c>
      <c r="D6610" s="57"/>
      <c r="E6610" s="57"/>
      <c r="F6610" s="657">
        <v>752300894</v>
      </c>
      <c r="G6610" s="672">
        <v>900689127</v>
      </c>
      <c r="H6610" s="646">
        <v>47381</v>
      </c>
      <c r="I6610" s="646"/>
      <c r="K6610" s="57"/>
      <c r="L6610" s="57"/>
      <c r="M6610" s="638"/>
      <c r="N6610" s="638"/>
      <c r="O6610" s="57"/>
    </row>
    <row r="6611" spans="1:15">
      <c r="A6611" s="57"/>
      <c r="B6611" s="653">
        <v>49615</v>
      </c>
      <c r="C6611" s="654">
        <f t="shared" si="101"/>
        <v>9897536788</v>
      </c>
      <c r="D6611" s="57"/>
      <c r="E6611" s="57"/>
      <c r="F6611" s="657">
        <v>358846676</v>
      </c>
      <c r="G6611" s="672">
        <v>901066756</v>
      </c>
      <c r="H6611" s="646">
        <v>48255</v>
      </c>
      <c r="I6611" s="646"/>
      <c r="K6611" s="57"/>
      <c r="L6611" s="57"/>
      <c r="M6611" s="638"/>
      <c r="N6611" s="638"/>
      <c r="O6611" s="57"/>
    </row>
    <row r="6612" spans="1:15">
      <c r="A6612" s="57"/>
      <c r="B6612" s="653">
        <v>49616</v>
      </c>
      <c r="C6612" s="654">
        <f t="shared" si="101"/>
        <v>10082811464</v>
      </c>
      <c r="D6612" s="57"/>
      <c r="E6612" s="57"/>
      <c r="F6612" s="657">
        <v>544121352</v>
      </c>
      <c r="G6612" s="672">
        <v>901187984</v>
      </c>
      <c r="H6612" s="646">
        <v>49730</v>
      </c>
      <c r="I6612" s="646"/>
      <c r="K6612" s="57"/>
      <c r="L6612" s="57"/>
      <c r="M6612" s="638"/>
      <c r="N6612" s="638"/>
      <c r="O6612" s="57"/>
    </row>
    <row r="6613" spans="1:15">
      <c r="A6613" s="57"/>
      <c r="B6613" s="653">
        <v>49617</v>
      </c>
      <c r="C6613" s="654">
        <f t="shared" si="101"/>
        <v>10086383227</v>
      </c>
      <c r="D6613" s="57"/>
      <c r="E6613" s="57"/>
      <c r="F6613" s="657">
        <v>547693115</v>
      </c>
      <c r="G6613" s="672">
        <v>901223426</v>
      </c>
      <c r="H6613" s="646">
        <v>43190</v>
      </c>
      <c r="I6613" s="646"/>
      <c r="K6613" s="57"/>
      <c r="L6613" s="57"/>
      <c r="M6613" s="638"/>
      <c r="N6613" s="638"/>
      <c r="O6613" s="57"/>
    </row>
    <row r="6614" spans="1:15">
      <c r="A6614" s="57"/>
      <c r="B6614" s="653">
        <v>49618</v>
      </c>
      <c r="C6614" s="654">
        <f t="shared" si="101"/>
        <v>9976259025</v>
      </c>
      <c r="D6614" s="57"/>
      <c r="E6614" s="57"/>
      <c r="F6614" s="657">
        <v>437568913</v>
      </c>
      <c r="G6614" s="672">
        <v>902059123</v>
      </c>
      <c r="H6614" s="646">
        <v>46094</v>
      </c>
      <c r="I6614" s="646"/>
      <c r="K6614" s="57"/>
      <c r="L6614" s="57"/>
      <c r="M6614" s="638"/>
      <c r="N6614" s="638"/>
      <c r="O6614" s="57"/>
    </row>
    <row r="6615" spans="1:15">
      <c r="A6615" s="57"/>
      <c r="B6615" s="653">
        <v>49619</v>
      </c>
      <c r="C6615" s="654">
        <f t="shared" si="101"/>
        <v>10120990941</v>
      </c>
      <c r="D6615" s="57"/>
      <c r="E6615" s="57"/>
      <c r="F6615" s="657">
        <v>582300829</v>
      </c>
      <c r="G6615" s="672">
        <v>902078042</v>
      </c>
      <c r="H6615" s="646">
        <v>48137</v>
      </c>
      <c r="I6615" s="646"/>
      <c r="K6615" s="57"/>
      <c r="L6615" s="57"/>
      <c r="M6615" s="638"/>
      <c r="N6615" s="638"/>
      <c r="O6615" s="57"/>
    </row>
    <row r="6616" spans="1:15">
      <c r="A6616" s="57"/>
      <c r="B6616" s="653">
        <v>49620</v>
      </c>
      <c r="C6616" s="654">
        <f t="shared" si="101"/>
        <v>10372462819</v>
      </c>
      <c r="D6616" s="57"/>
      <c r="E6616" s="57"/>
      <c r="F6616" s="657">
        <v>833772707</v>
      </c>
      <c r="G6616" s="672">
        <v>902379332</v>
      </c>
      <c r="H6616" s="646">
        <v>49364</v>
      </c>
      <c r="I6616" s="646"/>
      <c r="K6616" s="57"/>
      <c r="L6616" s="57"/>
      <c r="M6616" s="638"/>
      <c r="N6616" s="638"/>
      <c r="O6616" s="57"/>
    </row>
    <row r="6617" spans="1:15">
      <c r="A6617" s="57"/>
      <c r="B6617" s="653">
        <v>49621</v>
      </c>
      <c r="C6617" s="654">
        <f t="shared" si="101"/>
        <v>10451537751</v>
      </c>
      <c r="D6617" s="57"/>
      <c r="E6617" s="57"/>
      <c r="F6617" s="657">
        <v>912847639</v>
      </c>
      <c r="G6617" s="672">
        <v>902386077</v>
      </c>
      <c r="H6617" s="646">
        <v>45398</v>
      </c>
      <c r="I6617" s="646"/>
      <c r="K6617" s="57"/>
      <c r="L6617" s="57"/>
      <c r="M6617" s="638"/>
      <c r="N6617" s="638"/>
      <c r="O6617" s="57"/>
    </row>
    <row r="6618" spans="1:15">
      <c r="A6618" s="57"/>
      <c r="B6618" s="653">
        <v>49622</v>
      </c>
      <c r="C6618" s="654">
        <f t="shared" si="101"/>
        <v>10051755949</v>
      </c>
      <c r="D6618" s="57"/>
      <c r="E6618" s="57"/>
      <c r="F6618" s="657">
        <v>513065837</v>
      </c>
      <c r="G6618" s="672">
        <v>902411029</v>
      </c>
      <c r="H6618" s="646">
        <v>45647</v>
      </c>
      <c r="I6618" s="646"/>
      <c r="K6618" s="57"/>
      <c r="L6618" s="57"/>
      <c r="M6618" s="638"/>
      <c r="N6618" s="638"/>
      <c r="O6618" s="57"/>
    </row>
    <row r="6619" spans="1:15">
      <c r="A6619" s="57"/>
      <c r="B6619" s="653">
        <v>49623</v>
      </c>
      <c r="C6619" s="654">
        <f t="shared" si="101"/>
        <v>10343781771</v>
      </c>
      <c r="D6619" s="57"/>
      <c r="E6619" s="57"/>
      <c r="F6619" s="657">
        <v>805091659</v>
      </c>
      <c r="G6619" s="672">
        <v>903014335</v>
      </c>
      <c r="H6619" s="646">
        <v>46685</v>
      </c>
      <c r="I6619" s="646"/>
      <c r="K6619" s="57"/>
      <c r="L6619" s="57"/>
      <c r="M6619" s="638"/>
      <c r="N6619" s="638"/>
      <c r="O6619" s="57"/>
    </row>
    <row r="6620" spans="1:15">
      <c r="A6620" s="57"/>
      <c r="B6620" s="653">
        <v>49624</v>
      </c>
      <c r="C6620" s="654">
        <f t="shared" si="101"/>
        <v>10404167938</v>
      </c>
      <c r="D6620" s="57"/>
      <c r="E6620" s="57"/>
      <c r="F6620" s="657">
        <v>865477826</v>
      </c>
      <c r="G6620" s="672">
        <v>903078173</v>
      </c>
      <c r="H6620" s="646">
        <v>49998</v>
      </c>
      <c r="I6620" s="646"/>
      <c r="K6620" s="57"/>
      <c r="L6620" s="57"/>
      <c r="M6620" s="638"/>
      <c r="N6620" s="638"/>
      <c r="O6620" s="57"/>
    </row>
    <row r="6621" spans="1:15">
      <c r="A6621" s="57"/>
      <c r="B6621" s="653">
        <v>49625</v>
      </c>
      <c r="C6621" s="654">
        <f t="shared" si="101"/>
        <v>10165004831</v>
      </c>
      <c r="D6621" s="57"/>
      <c r="E6621" s="57"/>
      <c r="F6621" s="657">
        <v>626314719</v>
      </c>
      <c r="G6621" s="672">
        <v>903093766</v>
      </c>
      <c r="H6621" s="646">
        <v>44564</v>
      </c>
      <c r="I6621" s="646"/>
      <c r="K6621" s="57"/>
      <c r="L6621" s="57"/>
      <c r="M6621" s="638"/>
      <c r="N6621" s="638"/>
      <c r="O6621" s="57"/>
    </row>
    <row r="6622" spans="1:15">
      <c r="A6622" s="57"/>
      <c r="B6622" s="653">
        <v>49626</v>
      </c>
      <c r="C6622" s="654">
        <f t="shared" si="101"/>
        <v>9732839271</v>
      </c>
      <c r="D6622" s="57"/>
      <c r="E6622" s="57"/>
      <c r="F6622" s="657">
        <v>194149159</v>
      </c>
      <c r="G6622" s="672">
        <v>903237125</v>
      </c>
      <c r="H6622" s="646">
        <v>49064</v>
      </c>
      <c r="I6622" s="646"/>
      <c r="K6622" s="57"/>
      <c r="L6622" s="57"/>
      <c r="M6622" s="638"/>
      <c r="N6622" s="638"/>
      <c r="O6622" s="57"/>
    </row>
    <row r="6623" spans="1:15">
      <c r="A6623" s="57"/>
      <c r="B6623" s="653">
        <v>49627</v>
      </c>
      <c r="C6623" s="654">
        <f t="shared" si="101"/>
        <v>9892042610</v>
      </c>
      <c r="D6623" s="57"/>
      <c r="E6623" s="57"/>
      <c r="F6623" s="657">
        <v>353352498</v>
      </c>
      <c r="G6623" s="672">
        <v>903255869</v>
      </c>
      <c r="H6623" s="646">
        <v>50210</v>
      </c>
      <c r="I6623" s="646"/>
      <c r="K6623" s="57"/>
      <c r="L6623" s="57"/>
      <c r="M6623" s="638"/>
      <c r="N6623" s="638"/>
      <c r="O6623" s="57"/>
    </row>
    <row r="6624" spans="1:15">
      <c r="A6624" s="57"/>
      <c r="B6624" s="653">
        <v>49628</v>
      </c>
      <c r="C6624" s="654">
        <f t="shared" ref="C6624:C6687" si="102">F6624+(F$88*28679+98765)+(G$88*6587+87654)+(E$88*9537+76543)+(J$88*5713+4528)</f>
        <v>10382982060</v>
      </c>
      <c r="D6624" s="57"/>
      <c r="E6624" s="57"/>
      <c r="F6624" s="657">
        <v>844291948</v>
      </c>
      <c r="G6624" s="672">
        <v>903295295</v>
      </c>
      <c r="H6624" s="646">
        <v>48984</v>
      </c>
      <c r="I6624" s="646"/>
      <c r="K6624" s="57"/>
      <c r="L6624" s="57"/>
      <c r="M6624" s="638"/>
      <c r="N6624" s="638"/>
      <c r="O6624" s="57"/>
    </row>
    <row r="6625" spans="1:15">
      <c r="A6625" s="57"/>
      <c r="B6625" s="653">
        <v>49629</v>
      </c>
      <c r="C6625" s="654">
        <f t="shared" si="102"/>
        <v>10215325119</v>
      </c>
      <c r="D6625" s="57"/>
      <c r="E6625" s="57"/>
      <c r="F6625" s="657">
        <v>676635007</v>
      </c>
      <c r="G6625" s="672">
        <v>903551150</v>
      </c>
      <c r="H6625" s="646">
        <v>44221</v>
      </c>
      <c r="I6625" s="646"/>
      <c r="K6625" s="57"/>
      <c r="L6625" s="57"/>
      <c r="M6625" s="638"/>
      <c r="N6625" s="638"/>
      <c r="O6625" s="57"/>
    </row>
    <row r="6626" spans="1:15">
      <c r="A6626" s="57"/>
      <c r="B6626" s="653">
        <v>49630</v>
      </c>
      <c r="C6626" s="654">
        <f t="shared" si="102"/>
        <v>9703896082</v>
      </c>
      <c r="D6626" s="57"/>
      <c r="E6626" s="57"/>
      <c r="F6626" s="657">
        <v>165205970</v>
      </c>
      <c r="G6626" s="672">
        <v>903596861</v>
      </c>
      <c r="H6626" s="646">
        <v>49430</v>
      </c>
      <c r="I6626" s="646"/>
      <c r="K6626" s="57"/>
      <c r="L6626" s="57"/>
      <c r="M6626" s="638"/>
      <c r="N6626" s="638"/>
      <c r="O6626" s="57"/>
    </row>
    <row r="6627" spans="1:15">
      <c r="A6627" s="57"/>
      <c r="B6627" s="653">
        <v>49631</v>
      </c>
      <c r="C6627" s="654">
        <f t="shared" si="102"/>
        <v>10385854252</v>
      </c>
      <c r="D6627" s="57"/>
      <c r="E6627" s="57"/>
      <c r="F6627" s="657">
        <v>847164140</v>
      </c>
      <c r="G6627" s="672">
        <v>903662455</v>
      </c>
      <c r="H6627" s="646">
        <v>48226</v>
      </c>
      <c r="I6627" s="646"/>
      <c r="K6627" s="57"/>
      <c r="L6627" s="57"/>
      <c r="M6627" s="638"/>
      <c r="N6627" s="638"/>
      <c r="O6627" s="57"/>
    </row>
    <row r="6628" spans="1:15">
      <c r="A6628" s="57"/>
      <c r="B6628" s="653">
        <v>49632</v>
      </c>
      <c r="C6628" s="654">
        <f t="shared" si="102"/>
        <v>9757228624</v>
      </c>
      <c r="D6628" s="57"/>
      <c r="E6628" s="57"/>
      <c r="F6628" s="657">
        <v>218538512</v>
      </c>
      <c r="G6628" s="672">
        <v>903724464</v>
      </c>
      <c r="H6628" s="646">
        <v>46787</v>
      </c>
      <c r="I6628" s="646"/>
      <c r="K6628" s="57"/>
      <c r="L6628" s="57"/>
      <c r="M6628" s="638"/>
      <c r="N6628" s="638"/>
      <c r="O6628" s="57"/>
    </row>
    <row r="6629" spans="1:15">
      <c r="A6629" s="57"/>
      <c r="B6629" s="653">
        <v>49633</v>
      </c>
      <c r="C6629" s="654">
        <f t="shared" si="102"/>
        <v>10424668377</v>
      </c>
      <c r="D6629" s="57"/>
      <c r="E6629" s="57"/>
      <c r="F6629" s="657">
        <v>885978265</v>
      </c>
      <c r="G6629" s="672">
        <v>904155636</v>
      </c>
      <c r="H6629" s="646">
        <v>50297</v>
      </c>
      <c r="I6629" s="646"/>
      <c r="K6629" s="57"/>
      <c r="L6629" s="57"/>
      <c r="M6629" s="638"/>
      <c r="N6629" s="638"/>
      <c r="O6629" s="57"/>
    </row>
    <row r="6630" spans="1:15">
      <c r="A6630" s="57"/>
      <c r="B6630" s="653">
        <v>49634</v>
      </c>
      <c r="C6630" s="654">
        <f t="shared" si="102"/>
        <v>10488915115</v>
      </c>
      <c r="D6630" s="57"/>
      <c r="E6630" s="57"/>
      <c r="F6630" s="657">
        <v>950225003</v>
      </c>
      <c r="G6630" s="672">
        <v>904190169</v>
      </c>
      <c r="H6630" s="646">
        <v>44885</v>
      </c>
      <c r="I6630" s="646"/>
      <c r="K6630" s="57"/>
      <c r="L6630" s="57"/>
      <c r="M6630" s="638"/>
      <c r="N6630" s="638"/>
      <c r="O6630" s="57"/>
    </row>
    <row r="6631" spans="1:15">
      <c r="A6631" s="57"/>
      <c r="B6631" s="653">
        <v>49635</v>
      </c>
      <c r="C6631" s="654">
        <f t="shared" si="102"/>
        <v>10190979433</v>
      </c>
      <c r="D6631" s="57"/>
      <c r="E6631" s="57"/>
      <c r="F6631" s="657">
        <v>652289321</v>
      </c>
      <c r="G6631" s="672">
        <v>904215167</v>
      </c>
      <c r="H6631" s="646">
        <v>45601</v>
      </c>
      <c r="I6631" s="646"/>
      <c r="K6631" s="57"/>
      <c r="L6631" s="57"/>
      <c r="M6631" s="638"/>
      <c r="N6631" s="638"/>
      <c r="O6631" s="57"/>
    </row>
    <row r="6632" spans="1:15">
      <c r="A6632" s="57"/>
      <c r="B6632" s="653">
        <v>49636</v>
      </c>
      <c r="C6632" s="654">
        <f t="shared" si="102"/>
        <v>10231989834</v>
      </c>
      <c r="D6632" s="57"/>
      <c r="E6632" s="57"/>
      <c r="F6632" s="657">
        <v>693299722</v>
      </c>
      <c r="G6632" s="672">
        <v>904376093</v>
      </c>
      <c r="H6632" s="646">
        <v>49363</v>
      </c>
      <c r="I6632" s="646"/>
      <c r="K6632" s="57"/>
      <c r="L6632" s="57"/>
      <c r="M6632" s="638"/>
      <c r="N6632" s="638"/>
      <c r="O6632" s="57"/>
    </row>
    <row r="6633" spans="1:15">
      <c r="A6633" s="57"/>
      <c r="B6633" s="653">
        <v>49637</v>
      </c>
      <c r="C6633" s="654">
        <f t="shared" si="102"/>
        <v>9681294600</v>
      </c>
      <c r="D6633" s="57"/>
      <c r="E6633" s="57"/>
      <c r="F6633" s="657">
        <v>142604488</v>
      </c>
      <c r="G6633" s="672">
        <v>904654564</v>
      </c>
      <c r="H6633" s="646">
        <v>44286</v>
      </c>
      <c r="I6633" s="646"/>
      <c r="K6633" s="57"/>
      <c r="L6633" s="57"/>
      <c r="M6633" s="638"/>
      <c r="N6633" s="638"/>
      <c r="O6633" s="57"/>
    </row>
    <row r="6634" spans="1:15">
      <c r="A6634" s="57"/>
      <c r="B6634" s="653">
        <v>49638</v>
      </c>
      <c r="C6634" s="654">
        <f t="shared" si="102"/>
        <v>9792644630</v>
      </c>
      <c r="D6634" s="57"/>
      <c r="E6634" s="57"/>
      <c r="F6634" s="657">
        <v>253954518</v>
      </c>
      <c r="G6634" s="672">
        <v>904838306</v>
      </c>
      <c r="H6634" s="646">
        <v>44850</v>
      </c>
      <c r="I6634" s="646"/>
      <c r="K6634" s="57"/>
      <c r="L6634" s="57"/>
      <c r="M6634" s="638"/>
      <c r="N6634" s="638"/>
      <c r="O6634" s="57"/>
    </row>
    <row r="6635" spans="1:15">
      <c r="A6635" s="57"/>
      <c r="B6635" s="653">
        <v>49639</v>
      </c>
      <c r="C6635" s="654">
        <f t="shared" si="102"/>
        <v>9941115528</v>
      </c>
      <c r="D6635" s="57"/>
      <c r="E6635" s="57"/>
      <c r="F6635" s="657">
        <v>402425416</v>
      </c>
      <c r="G6635" s="672">
        <v>904937548</v>
      </c>
      <c r="H6635" s="646">
        <v>44362</v>
      </c>
      <c r="I6635" s="646"/>
      <c r="K6635" s="57"/>
      <c r="L6635" s="57"/>
      <c r="M6635" s="638"/>
      <c r="N6635" s="638"/>
      <c r="O6635" s="57"/>
    </row>
    <row r="6636" spans="1:15">
      <c r="A6636" s="57"/>
      <c r="B6636" s="653">
        <v>49640</v>
      </c>
      <c r="C6636" s="654">
        <f t="shared" si="102"/>
        <v>10243391966</v>
      </c>
      <c r="D6636" s="57"/>
      <c r="E6636" s="57"/>
      <c r="F6636" s="657">
        <v>704701854</v>
      </c>
      <c r="G6636" s="672">
        <v>904976716</v>
      </c>
      <c r="H6636" s="646">
        <v>43745</v>
      </c>
      <c r="I6636" s="646"/>
      <c r="K6636" s="57"/>
      <c r="L6636" s="57"/>
      <c r="M6636" s="638"/>
      <c r="N6636" s="638"/>
      <c r="O6636" s="57"/>
    </row>
    <row r="6637" spans="1:15">
      <c r="A6637" s="57"/>
      <c r="B6637" s="653">
        <v>49641</v>
      </c>
      <c r="C6637" s="654">
        <f t="shared" si="102"/>
        <v>9939000680</v>
      </c>
      <c r="D6637" s="57"/>
      <c r="E6637" s="57"/>
      <c r="F6637" s="657">
        <v>400310568</v>
      </c>
      <c r="G6637" s="672">
        <v>904983244</v>
      </c>
      <c r="H6637" s="646">
        <v>46500</v>
      </c>
      <c r="I6637" s="646"/>
      <c r="K6637" s="57"/>
      <c r="L6637" s="57"/>
      <c r="M6637" s="638"/>
      <c r="N6637" s="638"/>
      <c r="O6637" s="57"/>
    </row>
    <row r="6638" spans="1:15">
      <c r="A6638" s="57"/>
      <c r="B6638" s="653">
        <v>49642</v>
      </c>
      <c r="C6638" s="654">
        <f t="shared" si="102"/>
        <v>9704690793</v>
      </c>
      <c r="D6638" s="57"/>
      <c r="E6638" s="57"/>
      <c r="F6638" s="657">
        <v>166000681</v>
      </c>
      <c r="G6638" s="672">
        <v>905073597</v>
      </c>
      <c r="H6638" s="646">
        <v>43128</v>
      </c>
      <c r="I6638" s="646"/>
      <c r="K6638" s="57"/>
      <c r="L6638" s="57"/>
      <c r="M6638" s="638"/>
      <c r="N6638" s="638"/>
      <c r="O6638" s="57"/>
    </row>
    <row r="6639" spans="1:15">
      <c r="A6639" s="57"/>
      <c r="B6639" s="653">
        <v>49643</v>
      </c>
      <c r="C6639" s="654">
        <f t="shared" si="102"/>
        <v>9720518148</v>
      </c>
      <c r="D6639" s="57"/>
      <c r="E6639" s="57"/>
      <c r="F6639" s="657">
        <v>181828036</v>
      </c>
      <c r="G6639" s="672">
        <v>905110727</v>
      </c>
      <c r="H6639" s="646">
        <v>46572</v>
      </c>
      <c r="I6639" s="646"/>
      <c r="K6639" s="57"/>
      <c r="L6639" s="57"/>
      <c r="M6639" s="638"/>
      <c r="N6639" s="638"/>
      <c r="O6639" s="57"/>
    </row>
    <row r="6640" spans="1:15">
      <c r="A6640" s="57"/>
      <c r="B6640" s="653">
        <v>49644</v>
      </c>
      <c r="C6640" s="654">
        <f t="shared" si="102"/>
        <v>9946922255</v>
      </c>
      <c r="D6640" s="57"/>
      <c r="E6640" s="57"/>
      <c r="F6640" s="657">
        <v>408232143</v>
      </c>
      <c r="G6640" s="672">
        <v>905168525</v>
      </c>
      <c r="H6640" s="646">
        <v>44878</v>
      </c>
      <c r="I6640" s="646"/>
      <c r="K6640" s="57"/>
      <c r="L6640" s="57"/>
      <c r="M6640" s="638"/>
      <c r="N6640" s="638"/>
      <c r="O6640" s="57"/>
    </row>
    <row r="6641" spans="1:15">
      <c r="A6641" s="57"/>
      <c r="B6641" s="653">
        <v>49645</v>
      </c>
      <c r="C6641" s="654">
        <f t="shared" si="102"/>
        <v>9686394414</v>
      </c>
      <c r="D6641" s="57"/>
      <c r="E6641" s="57"/>
      <c r="F6641" s="657">
        <v>147704302</v>
      </c>
      <c r="G6641" s="672">
        <v>905202811</v>
      </c>
      <c r="H6641" s="646">
        <v>49412</v>
      </c>
      <c r="I6641" s="646"/>
      <c r="K6641" s="57"/>
      <c r="L6641" s="57"/>
      <c r="M6641" s="638"/>
      <c r="N6641" s="638"/>
      <c r="O6641" s="57"/>
    </row>
    <row r="6642" spans="1:15">
      <c r="A6642" s="57"/>
      <c r="B6642" s="653">
        <v>49646</v>
      </c>
      <c r="C6642" s="654">
        <f t="shared" si="102"/>
        <v>9680057489</v>
      </c>
      <c r="D6642" s="57"/>
      <c r="E6642" s="57"/>
      <c r="F6642" s="657">
        <v>141367377</v>
      </c>
      <c r="G6642" s="672">
        <v>905360219</v>
      </c>
      <c r="H6642" s="646">
        <v>48447</v>
      </c>
      <c r="I6642" s="646"/>
      <c r="K6642" s="57"/>
      <c r="L6642" s="57"/>
      <c r="M6642" s="638"/>
      <c r="N6642" s="638"/>
      <c r="O6642" s="57"/>
    </row>
    <row r="6643" spans="1:15">
      <c r="A6643" s="57"/>
      <c r="B6643" s="653">
        <v>49647</v>
      </c>
      <c r="C6643" s="654">
        <f t="shared" si="102"/>
        <v>10194498595</v>
      </c>
      <c r="D6643" s="57"/>
      <c r="E6643" s="57"/>
      <c r="F6643" s="657">
        <v>655808483</v>
      </c>
      <c r="G6643" s="672">
        <v>905377057</v>
      </c>
      <c r="H6643" s="646">
        <v>45778</v>
      </c>
      <c r="I6643" s="646"/>
      <c r="K6643" s="57"/>
      <c r="L6643" s="57"/>
      <c r="M6643" s="638"/>
      <c r="N6643" s="638"/>
      <c r="O6643" s="57"/>
    </row>
    <row r="6644" spans="1:15">
      <c r="A6644" s="57"/>
      <c r="B6644" s="653">
        <v>49648</v>
      </c>
      <c r="C6644" s="654">
        <f t="shared" si="102"/>
        <v>9884975230</v>
      </c>
      <c r="D6644" s="57"/>
      <c r="E6644" s="57"/>
      <c r="F6644" s="657">
        <v>346285118</v>
      </c>
      <c r="G6644" s="672">
        <v>905672253</v>
      </c>
      <c r="H6644" s="646">
        <v>48165</v>
      </c>
      <c r="I6644" s="646"/>
      <c r="K6644" s="57"/>
      <c r="L6644" s="57"/>
      <c r="M6644" s="638"/>
      <c r="N6644" s="638"/>
      <c r="O6644" s="57"/>
    </row>
    <row r="6645" spans="1:15">
      <c r="A6645" s="57"/>
      <c r="B6645" s="653">
        <v>49649</v>
      </c>
      <c r="C6645" s="654">
        <f t="shared" si="102"/>
        <v>10167384392</v>
      </c>
      <c r="D6645" s="57"/>
      <c r="E6645" s="57"/>
      <c r="F6645" s="657">
        <v>628694280</v>
      </c>
      <c r="G6645" s="672">
        <v>905766958</v>
      </c>
      <c r="H6645" s="646">
        <v>49034</v>
      </c>
      <c r="I6645" s="646"/>
      <c r="K6645" s="57"/>
      <c r="L6645" s="57"/>
      <c r="M6645" s="638"/>
      <c r="N6645" s="638"/>
      <c r="O6645" s="57"/>
    </row>
    <row r="6646" spans="1:15">
      <c r="A6646" s="57"/>
      <c r="B6646" s="653">
        <v>49650</v>
      </c>
      <c r="C6646" s="654">
        <f t="shared" si="102"/>
        <v>9930130410</v>
      </c>
      <c r="D6646" s="57"/>
      <c r="E6646" s="57"/>
      <c r="F6646" s="657">
        <v>391440298</v>
      </c>
      <c r="G6646" s="672">
        <v>905803804</v>
      </c>
      <c r="H6646" s="646">
        <v>50154</v>
      </c>
      <c r="I6646" s="646"/>
      <c r="K6646" s="57"/>
      <c r="L6646" s="57"/>
      <c r="M6646" s="638"/>
      <c r="N6646" s="638"/>
      <c r="O6646" s="57"/>
    </row>
    <row r="6647" spans="1:15">
      <c r="A6647" s="57"/>
      <c r="B6647" s="653">
        <v>49651</v>
      </c>
      <c r="C6647" s="654">
        <f t="shared" si="102"/>
        <v>9966038524</v>
      </c>
      <c r="D6647" s="57"/>
      <c r="E6647" s="57"/>
      <c r="F6647" s="657">
        <v>427348412</v>
      </c>
      <c r="G6647" s="672">
        <v>906002646</v>
      </c>
      <c r="H6647" s="646">
        <v>46520</v>
      </c>
      <c r="I6647" s="646"/>
      <c r="K6647" s="57"/>
      <c r="L6647" s="57"/>
      <c r="M6647" s="638"/>
      <c r="N6647" s="638"/>
      <c r="O6647" s="57"/>
    </row>
    <row r="6648" spans="1:15">
      <c r="A6648" s="57"/>
      <c r="B6648" s="653">
        <v>49652</v>
      </c>
      <c r="C6648" s="654">
        <f t="shared" si="102"/>
        <v>9871181401</v>
      </c>
      <c r="D6648" s="57"/>
      <c r="E6648" s="57"/>
      <c r="F6648" s="657">
        <v>332491289</v>
      </c>
      <c r="G6648" s="672">
        <v>906024387</v>
      </c>
      <c r="H6648" s="646">
        <v>43356</v>
      </c>
      <c r="I6648" s="646"/>
      <c r="K6648" s="57"/>
      <c r="L6648" s="57"/>
      <c r="M6648" s="638"/>
      <c r="N6648" s="638"/>
      <c r="O6648" s="57"/>
    </row>
    <row r="6649" spans="1:15">
      <c r="A6649" s="57"/>
      <c r="B6649" s="653">
        <v>49653</v>
      </c>
      <c r="C6649" s="654">
        <f t="shared" si="102"/>
        <v>9955214109</v>
      </c>
      <c r="D6649" s="57"/>
      <c r="E6649" s="57"/>
      <c r="F6649" s="657">
        <v>416523997</v>
      </c>
      <c r="G6649" s="672">
        <v>906086251</v>
      </c>
      <c r="H6649" s="646">
        <v>43711</v>
      </c>
      <c r="I6649" s="646"/>
      <c r="K6649" s="57"/>
      <c r="L6649" s="57"/>
      <c r="M6649" s="638"/>
      <c r="N6649" s="638"/>
      <c r="O6649" s="57"/>
    </row>
    <row r="6650" spans="1:15">
      <c r="A6650" s="57"/>
      <c r="B6650" s="653">
        <v>49654</v>
      </c>
      <c r="C6650" s="654">
        <f t="shared" si="102"/>
        <v>9954929971</v>
      </c>
      <c r="D6650" s="57"/>
      <c r="E6650" s="57"/>
      <c r="F6650" s="657">
        <v>416239859</v>
      </c>
      <c r="G6650" s="672">
        <v>906143117</v>
      </c>
      <c r="H6650" s="646">
        <v>49452</v>
      </c>
      <c r="I6650" s="646"/>
      <c r="K6650" s="57"/>
      <c r="L6650" s="57"/>
      <c r="M6650" s="638"/>
      <c r="N6650" s="638"/>
      <c r="O6650" s="57"/>
    </row>
    <row r="6651" spans="1:15">
      <c r="A6651" s="57"/>
      <c r="B6651" s="653">
        <v>49655</v>
      </c>
      <c r="C6651" s="654">
        <f t="shared" si="102"/>
        <v>9959668437</v>
      </c>
      <c r="D6651" s="57"/>
      <c r="E6651" s="57"/>
      <c r="F6651" s="657">
        <v>420978325</v>
      </c>
      <c r="G6651" s="672">
        <v>906174744</v>
      </c>
      <c r="H6651" s="646">
        <v>47269</v>
      </c>
      <c r="I6651" s="646"/>
      <c r="K6651" s="57"/>
      <c r="L6651" s="57"/>
      <c r="M6651" s="638"/>
      <c r="N6651" s="638"/>
      <c r="O6651" s="57"/>
    </row>
    <row r="6652" spans="1:15">
      <c r="A6652" s="57"/>
      <c r="B6652" s="653">
        <v>49656</v>
      </c>
      <c r="C6652" s="654">
        <f t="shared" si="102"/>
        <v>10230016841</v>
      </c>
      <c r="D6652" s="57"/>
      <c r="E6652" s="57"/>
      <c r="F6652" s="657">
        <v>691326729</v>
      </c>
      <c r="G6652" s="672">
        <v>906278136</v>
      </c>
      <c r="H6652" s="646">
        <v>43869</v>
      </c>
      <c r="I6652" s="646"/>
      <c r="K6652" s="57"/>
      <c r="L6652" s="57"/>
      <c r="M6652" s="638"/>
      <c r="N6652" s="638"/>
      <c r="O6652" s="57"/>
    </row>
    <row r="6653" spans="1:15">
      <c r="A6653" s="57"/>
      <c r="B6653" s="653">
        <v>49657</v>
      </c>
      <c r="C6653" s="654">
        <f t="shared" si="102"/>
        <v>9810440603</v>
      </c>
      <c r="D6653" s="57"/>
      <c r="E6653" s="57"/>
      <c r="F6653" s="657">
        <v>271750491</v>
      </c>
      <c r="G6653" s="672">
        <v>906333244</v>
      </c>
      <c r="H6653" s="646">
        <v>47989</v>
      </c>
      <c r="I6653" s="646"/>
      <c r="K6653" s="57"/>
      <c r="L6653" s="57"/>
      <c r="M6653" s="638"/>
      <c r="N6653" s="638"/>
      <c r="O6653" s="57"/>
    </row>
    <row r="6654" spans="1:15">
      <c r="A6654" s="57"/>
      <c r="B6654" s="653">
        <v>49658</v>
      </c>
      <c r="C6654" s="654">
        <f t="shared" si="102"/>
        <v>10127137514</v>
      </c>
      <c r="D6654" s="57"/>
      <c r="E6654" s="57"/>
      <c r="F6654" s="657">
        <v>588447402</v>
      </c>
      <c r="G6654" s="672">
        <v>906354117</v>
      </c>
      <c r="H6654" s="646">
        <v>50053</v>
      </c>
      <c r="I6654" s="646"/>
      <c r="K6654" s="57"/>
      <c r="L6654" s="57"/>
      <c r="M6654" s="638"/>
      <c r="N6654" s="638"/>
      <c r="O6654" s="57"/>
    </row>
    <row r="6655" spans="1:15">
      <c r="A6655" s="57"/>
      <c r="B6655" s="653">
        <v>49659</v>
      </c>
      <c r="C6655" s="654">
        <f t="shared" si="102"/>
        <v>10410400358</v>
      </c>
      <c r="D6655" s="57"/>
      <c r="E6655" s="57"/>
      <c r="F6655" s="657">
        <v>871710246</v>
      </c>
      <c r="G6655" s="672">
        <v>906366250</v>
      </c>
      <c r="H6655" s="646">
        <v>46420</v>
      </c>
      <c r="I6655" s="646"/>
      <c r="K6655" s="57"/>
      <c r="L6655" s="57"/>
      <c r="M6655" s="638"/>
      <c r="N6655" s="638"/>
      <c r="O6655" s="57"/>
    </row>
    <row r="6656" spans="1:15">
      <c r="A6656" s="57"/>
      <c r="B6656" s="653">
        <v>49660</v>
      </c>
      <c r="C6656" s="654">
        <f t="shared" si="102"/>
        <v>9865148512</v>
      </c>
      <c r="D6656" s="57"/>
      <c r="E6656" s="57"/>
      <c r="F6656" s="657">
        <v>326458400</v>
      </c>
      <c r="G6656" s="672">
        <v>906658874</v>
      </c>
      <c r="H6656" s="646">
        <v>49318</v>
      </c>
      <c r="I6656" s="646"/>
      <c r="K6656" s="57"/>
      <c r="L6656" s="57"/>
      <c r="M6656" s="638"/>
      <c r="N6656" s="638"/>
      <c r="O6656" s="57"/>
    </row>
    <row r="6657" spans="1:15">
      <c r="A6657" s="57"/>
      <c r="B6657" s="653">
        <v>49661</v>
      </c>
      <c r="C6657" s="654">
        <f t="shared" si="102"/>
        <v>10346209597</v>
      </c>
      <c r="D6657" s="57"/>
      <c r="E6657" s="57"/>
      <c r="F6657" s="657">
        <v>807519485</v>
      </c>
      <c r="G6657" s="672">
        <v>906814218</v>
      </c>
      <c r="H6657" s="646">
        <v>46206</v>
      </c>
      <c r="I6657" s="646"/>
      <c r="K6657" s="57"/>
      <c r="L6657" s="57"/>
      <c r="M6657" s="638"/>
      <c r="N6657" s="638"/>
      <c r="O6657" s="57"/>
    </row>
    <row r="6658" spans="1:15">
      <c r="A6658" s="57"/>
      <c r="B6658" s="653">
        <v>49662</v>
      </c>
      <c r="C6658" s="654">
        <f t="shared" si="102"/>
        <v>10260808185</v>
      </c>
      <c r="D6658" s="57"/>
      <c r="E6658" s="57"/>
      <c r="F6658" s="657">
        <v>722118073</v>
      </c>
      <c r="G6658" s="672">
        <v>907269906</v>
      </c>
      <c r="H6658" s="646">
        <v>47459</v>
      </c>
      <c r="I6658" s="646"/>
      <c r="K6658" s="57"/>
      <c r="L6658" s="57"/>
      <c r="M6658" s="638"/>
      <c r="N6658" s="638"/>
      <c r="O6658" s="57"/>
    </row>
    <row r="6659" spans="1:15">
      <c r="A6659" s="57"/>
      <c r="B6659" s="653">
        <v>49663</v>
      </c>
      <c r="C6659" s="654">
        <f t="shared" si="102"/>
        <v>10353631209</v>
      </c>
      <c r="D6659" s="57"/>
      <c r="E6659" s="57"/>
      <c r="F6659" s="657">
        <v>814941097</v>
      </c>
      <c r="G6659" s="672">
        <v>907325406</v>
      </c>
      <c r="H6659" s="646">
        <v>46139</v>
      </c>
      <c r="I6659" s="646"/>
      <c r="K6659" s="57"/>
      <c r="L6659" s="57"/>
      <c r="M6659" s="638"/>
      <c r="N6659" s="638"/>
      <c r="O6659" s="57"/>
    </row>
    <row r="6660" spans="1:15">
      <c r="A6660" s="57"/>
      <c r="B6660" s="653">
        <v>49664</v>
      </c>
      <c r="C6660" s="654">
        <f t="shared" si="102"/>
        <v>10484693665</v>
      </c>
      <c r="D6660" s="57"/>
      <c r="E6660" s="57"/>
      <c r="F6660" s="657">
        <v>946003553</v>
      </c>
      <c r="G6660" s="672">
        <v>907608662</v>
      </c>
      <c r="H6660" s="646">
        <v>46506</v>
      </c>
      <c r="I6660" s="646"/>
      <c r="K6660" s="57"/>
      <c r="L6660" s="57"/>
      <c r="M6660" s="638"/>
      <c r="N6660" s="638"/>
      <c r="O6660" s="57"/>
    </row>
    <row r="6661" spans="1:15">
      <c r="A6661" s="57"/>
      <c r="B6661" s="653">
        <v>49665</v>
      </c>
      <c r="C6661" s="654">
        <f t="shared" si="102"/>
        <v>9680741066</v>
      </c>
      <c r="D6661" s="57"/>
      <c r="E6661" s="57"/>
      <c r="F6661" s="657">
        <v>142050954</v>
      </c>
      <c r="G6661" s="672">
        <v>907876846</v>
      </c>
      <c r="H6661" s="646">
        <v>44330</v>
      </c>
      <c r="I6661" s="646"/>
      <c r="K6661" s="57"/>
      <c r="L6661" s="57"/>
      <c r="M6661" s="638"/>
      <c r="N6661" s="638"/>
      <c r="O6661" s="57"/>
    </row>
    <row r="6662" spans="1:15">
      <c r="A6662" s="57"/>
      <c r="B6662" s="653">
        <v>49666</v>
      </c>
      <c r="C6662" s="654">
        <f t="shared" si="102"/>
        <v>10431259015</v>
      </c>
      <c r="D6662" s="57"/>
      <c r="E6662" s="57"/>
      <c r="F6662" s="657">
        <v>892568903</v>
      </c>
      <c r="G6662" s="672">
        <v>907954934</v>
      </c>
      <c r="H6662" s="646">
        <v>50164</v>
      </c>
      <c r="I6662" s="646"/>
      <c r="K6662" s="57"/>
      <c r="L6662" s="57"/>
      <c r="M6662" s="638"/>
      <c r="N6662" s="638"/>
      <c r="O6662" s="57"/>
    </row>
    <row r="6663" spans="1:15">
      <c r="A6663" s="57"/>
      <c r="B6663" s="653">
        <v>49667</v>
      </c>
      <c r="C6663" s="654">
        <f t="shared" si="102"/>
        <v>9904180329</v>
      </c>
      <c r="D6663" s="57"/>
      <c r="E6663" s="57"/>
      <c r="F6663" s="657">
        <v>365490217</v>
      </c>
      <c r="G6663" s="672">
        <v>908030415</v>
      </c>
      <c r="H6663" s="646">
        <v>49986</v>
      </c>
      <c r="I6663" s="646"/>
      <c r="K6663" s="57"/>
      <c r="L6663" s="57"/>
      <c r="M6663" s="638"/>
      <c r="N6663" s="638"/>
      <c r="O6663" s="57"/>
    </row>
    <row r="6664" spans="1:15">
      <c r="A6664" s="57"/>
      <c r="B6664" s="653">
        <v>49668</v>
      </c>
      <c r="C6664" s="654">
        <f t="shared" si="102"/>
        <v>9921646091</v>
      </c>
      <c r="D6664" s="57"/>
      <c r="E6664" s="57"/>
      <c r="F6664" s="657">
        <v>382955979</v>
      </c>
      <c r="G6664" s="672">
        <v>908112179</v>
      </c>
      <c r="H6664" s="646">
        <v>50285</v>
      </c>
      <c r="I6664" s="646"/>
      <c r="K6664" s="57"/>
      <c r="L6664" s="57"/>
      <c r="M6664" s="638"/>
      <c r="N6664" s="638"/>
      <c r="O6664" s="57"/>
    </row>
    <row r="6665" spans="1:15">
      <c r="A6665" s="57"/>
      <c r="B6665" s="653">
        <v>49669</v>
      </c>
      <c r="C6665" s="654">
        <f t="shared" si="102"/>
        <v>9646583168</v>
      </c>
      <c r="D6665" s="57"/>
      <c r="E6665" s="57"/>
      <c r="F6665" s="657">
        <v>107893056</v>
      </c>
      <c r="G6665" s="672">
        <v>908157577</v>
      </c>
      <c r="H6665" s="646">
        <v>46319</v>
      </c>
      <c r="I6665" s="646"/>
      <c r="K6665" s="57"/>
      <c r="L6665" s="57"/>
      <c r="M6665" s="638"/>
      <c r="N6665" s="638"/>
      <c r="O6665" s="57"/>
    </row>
    <row r="6666" spans="1:15">
      <c r="A6666" s="57"/>
      <c r="B6666" s="653">
        <v>49670</v>
      </c>
      <c r="C6666" s="654">
        <f t="shared" si="102"/>
        <v>9787045868</v>
      </c>
      <c r="D6666" s="57"/>
      <c r="E6666" s="57"/>
      <c r="F6666" s="657">
        <v>248355756</v>
      </c>
      <c r="G6666" s="672">
        <v>908240561</v>
      </c>
      <c r="H6666" s="646">
        <v>48013</v>
      </c>
      <c r="I6666" s="646"/>
      <c r="K6666" s="57"/>
      <c r="L6666" s="57"/>
      <c r="M6666" s="638"/>
      <c r="N6666" s="638"/>
      <c r="O6666" s="57"/>
    </row>
    <row r="6667" spans="1:15">
      <c r="A6667" s="57"/>
      <c r="B6667" s="653">
        <v>49671</v>
      </c>
      <c r="C6667" s="654">
        <f t="shared" si="102"/>
        <v>10398499059</v>
      </c>
      <c r="D6667" s="57"/>
      <c r="E6667" s="57"/>
      <c r="F6667" s="657">
        <v>859808947</v>
      </c>
      <c r="G6667" s="672">
        <v>908262025</v>
      </c>
      <c r="H6667" s="646">
        <v>44717</v>
      </c>
      <c r="I6667" s="646"/>
      <c r="K6667" s="57"/>
      <c r="L6667" s="57"/>
      <c r="M6667" s="638"/>
      <c r="N6667" s="638"/>
      <c r="O6667" s="57"/>
    </row>
    <row r="6668" spans="1:15">
      <c r="A6668" s="57"/>
      <c r="B6668" s="653">
        <v>49672</v>
      </c>
      <c r="C6668" s="654">
        <f t="shared" si="102"/>
        <v>10174319471</v>
      </c>
      <c r="D6668" s="57"/>
      <c r="E6668" s="57"/>
      <c r="F6668" s="657">
        <v>635629359</v>
      </c>
      <c r="G6668" s="672">
        <v>908303630</v>
      </c>
      <c r="H6668" s="646">
        <v>50123</v>
      </c>
      <c r="I6668" s="646"/>
      <c r="K6668" s="57"/>
      <c r="L6668" s="57"/>
      <c r="M6668" s="638"/>
      <c r="N6668" s="638"/>
      <c r="O6668" s="57"/>
    </row>
    <row r="6669" spans="1:15">
      <c r="A6669" s="57"/>
      <c r="B6669" s="653">
        <v>49673</v>
      </c>
      <c r="C6669" s="654">
        <f t="shared" si="102"/>
        <v>10225151973</v>
      </c>
      <c r="D6669" s="57"/>
      <c r="E6669" s="57"/>
      <c r="F6669" s="657">
        <v>686461861</v>
      </c>
      <c r="G6669" s="672">
        <v>908327986</v>
      </c>
      <c r="H6669" s="646">
        <v>44435</v>
      </c>
      <c r="I6669" s="646"/>
      <c r="K6669" s="57"/>
      <c r="L6669" s="57"/>
      <c r="M6669" s="638"/>
      <c r="N6669" s="638"/>
      <c r="O6669" s="57"/>
    </row>
    <row r="6670" spans="1:15">
      <c r="A6670" s="57"/>
      <c r="B6670" s="653">
        <v>49674</v>
      </c>
      <c r="C6670" s="654">
        <f t="shared" si="102"/>
        <v>9912812165</v>
      </c>
      <c r="D6670" s="57"/>
      <c r="E6670" s="57"/>
      <c r="F6670" s="657">
        <v>374122053</v>
      </c>
      <c r="G6670" s="672">
        <v>908504052</v>
      </c>
      <c r="H6670" s="646">
        <v>46697</v>
      </c>
      <c r="I6670" s="646"/>
      <c r="K6670" s="57"/>
      <c r="L6670" s="57"/>
      <c r="M6670" s="638"/>
      <c r="N6670" s="638"/>
      <c r="O6670" s="57"/>
    </row>
    <row r="6671" spans="1:15">
      <c r="A6671" s="57"/>
      <c r="B6671" s="653">
        <v>49675</v>
      </c>
      <c r="C6671" s="654">
        <f t="shared" si="102"/>
        <v>10056124764</v>
      </c>
      <c r="D6671" s="57"/>
      <c r="E6671" s="57"/>
      <c r="F6671" s="657">
        <v>517434652</v>
      </c>
      <c r="G6671" s="672">
        <v>908543599</v>
      </c>
      <c r="H6671" s="646">
        <v>49081</v>
      </c>
      <c r="I6671" s="646"/>
      <c r="K6671" s="57"/>
      <c r="L6671" s="57"/>
      <c r="M6671" s="638"/>
      <c r="N6671" s="638"/>
      <c r="O6671" s="57"/>
    </row>
    <row r="6672" spans="1:15">
      <c r="A6672" s="57"/>
      <c r="B6672" s="653">
        <v>49676</v>
      </c>
      <c r="C6672" s="654">
        <f t="shared" si="102"/>
        <v>10141677425</v>
      </c>
      <c r="D6672" s="57"/>
      <c r="E6672" s="57"/>
      <c r="F6672" s="657">
        <v>602987313</v>
      </c>
      <c r="G6672" s="672">
        <v>908558687</v>
      </c>
      <c r="H6672" s="646">
        <v>50097</v>
      </c>
      <c r="I6672" s="646"/>
      <c r="K6672" s="57"/>
      <c r="L6672" s="57"/>
      <c r="M6672" s="638"/>
      <c r="N6672" s="638"/>
      <c r="O6672" s="57"/>
    </row>
    <row r="6673" spans="1:15">
      <c r="A6673" s="57"/>
      <c r="B6673" s="653">
        <v>49677</v>
      </c>
      <c r="C6673" s="654">
        <f t="shared" si="102"/>
        <v>9747833190</v>
      </c>
      <c r="D6673" s="57"/>
      <c r="E6673" s="57"/>
      <c r="F6673" s="657">
        <v>209143078</v>
      </c>
      <c r="G6673" s="672">
        <v>908641278</v>
      </c>
      <c r="H6673" s="646">
        <v>47328</v>
      </c>
      <c r="I6673" s="646"/>
      <c r="K6673" s="57"/>
      <c r="L6673" s="57"/>
      <c r="M6673" s="638"/>
      <c r="N6673" s="638"/>
      <c r="O6673" s="57"/>
    </row>
    <row r="6674" spans="1:15">
      <c r="A6674" s="57"/>
      <c r="B6674" s="653">
        <v>49678</v>
      </c>
      <c r="C6674" s="654">
        <f t="shared" si="102"/>
        <v>10107605106</v>
      </c>
      <c r="D6674" s="57"/>
      <c r="E6674" s="57"/>
      <c r="F6674" s="657">
        <v>568914994</v>
      </c>
      <c r="G6674" s="672">
        <v>908756452</v>
      </c>
      <c r="H6674" s="646">
        <v>49061</v>
      </c>
      <c r="I6674" s="646"/>
      <c r="K6674" s="57"/>
      <c r="L6674" s="57"/>
      <c r="M6674" s="638"/>
      <c r="N6674" s="638"/>
      <c r="O6674" s="57"/>
    </row>
    <row r="6675" spans="1:15">
      <c r="A6675" s="57"/>
      <c r="B6675" s="653">
        <v>49679</v>
      </c>
      <c r="C6675" s="654">
        <f t="shared" si="102"/>
        <v>10024231701</v>
      </c>
      <c r="D6675" s="57"/>
      <c r="E6675" s="57"/>
      <c r="F6675" s="657">
        <v>485541589</v>
      </c>
      <c r="G6675" s="672">
        <v>908838739</v>
      </c>
      <c r="H6675" s="646">
        <v>47976</v>
      </c>
      <c r="I6675" s="646"/>
      <c r="K6675" s="57"/>
      <c r="L6675" s="57"/>
      <c r="M6675" s="638"/>
      <c r="N6675" s="638"/>
      <c r="O6675" s="57"/>
    </row>
    <row r="6676" spans="1:15">
      <c r="A6676" s="57"/>
      <c r="B6676" s="653">
        <v>49680</v>
      </c>
      <c r="C6676" s="654">
        <f t="shared" si="102"/>
        <v>9987452367</v>
      </c>
      <c r="D6676" s="57"/>
      <c r="E6676" s="57"/>
      <c r="F6676" s="657">
        <v>448762255</v>
      </c>
      <c r="G6676" s="672">
        <v>908915593</v>
      </c>
      <c r="H6676" s="646">
        <v>46376</v>
      </c>
      <c r="I6676" s="646"/>
      <c r="K6676" s="57"/>
      <c r="L6676" s="57"/>
      <c r="M6676" s="638"/>
      <c r="N6676" s="638"/>
      <c r="O6676" s="57"/>
    </row>
    <row r="6677" spans="1:15">
      <c r="A6677" s="57"/>
      <c r="B6677" s="653">
        <v>49681</v>
      </c>
      <c r="C6677" s="654">
        <f t="shared" si="102"/>
        <v>10348884451</v>
      </c>
      <c r="D6677" s="57"/>
      <c r="E6677" s="57"/>
      <c r="F6677" s="657">
        <v>810194339</v>
      </c>
      <c r="G6677" s="672">
        <v>909059952</v>
      </c>
      <c r="H6677" s="646">
        <v>43094</v>
      </c>
      <c r="I6677" s="646"/>
      <c r="K6677" s="57"/>
      <c r="L6677" s="57"/>
      <c r="M6677" s="638"/>
      <c r="N6677" s="638"/>
      <c r="O6677" s="57"/>
    </row>
    <row r="6678" spans="1:15">
      <c r="A6678" s="57"/>
      <c r="B6678" s="653">
        <v>49682</v>
      </c>
      <c r="C6678" s="654">
        <f t="shared" si="102"/>
        <v>9903018109</v>
      </c>
      <c r="D6678" s="57"/>
      <c r="E6678" s="57"/>
      <c r="F6678" s="657">
        <v>364327997</v>
      </c>
      <c r="G6678" s="672">
        <v>909695460</v>
      </c>
      <c r="H6678" s="646">
        <v>48951</v>
      </c>
      <c r="I6678" s="646"/>
      <c r="K6678" s="57"/>
      <c r="L6678" s="57"/>
      <c r="M6678" s="638"/>
      <c r="N6678" s="638"/>
      <c r="O6678" s="57"/>
    </row>
    <row r="6679" spans="1:15">
      <c r="A6679" s="57"/>
      <c r="B6679" s="653">
        <v>49683</v>
      </c>
      <c r="C6679" s="654">
        <f t="shared" si="102"/>
        <v>10333496560</v>
      </c>
      <c r="D6679" s="57"/>
      <c r="E6679" s="57"/>
      <c r="F6679" s="657">
        <v>794806448</v>
      </c>
      <c r="G6679" s="672">
        <v>909781311</v>
      </c>
      <c r="H6679" s="646">
        <v>46564</v>
      </c>
      <c r="I6679" s="646"/>
      <c r="K6679" s="57"/>
      <c r="L6679" s="57"/>
      <c r="M6679" s="638"/>
      <c r="N6679" s="638"/>
      <c r="O6679" s="57"/>
    </row>
    <row r="6680" spans="1:15">
      <c r="A6680" s="57"/>
      <c r="B6680" s="653">
        <v>49684</v>
      </c>
      <c r="C6680" s="654">
        <f t="shared" si="102"/>
        <v>9993797191</v>
      </c>
      <c r="D6680" s="57"/>
      <c r="E6680" s="57"/>
      <c r="F6680" s="657">
        <v>455107079</v>
      </c>
      <c r="G6680" s="672">
        <v>909985604</v>
      </c>
      <c r="H6680" s="646">
        <v>46930</v>
      </c>
      <c r="I6680" s="646"/>
      <c r="K6680" s="57"/>
      <c r="L6680" s="57"/>
      <c r="M6680" s="638"/>
      <c r="N6680" s="638"/>
      <c r="O6680" s="57"/>
    </row>
    <row r="6681" spans="1:15">
      <c r="A6681" s="57"/>
      <c r="B6681" s="653">
        <v>49685</v>
      </c>
      <c r="C6681" s="654">
        <f t="shared" si="102"/>
        <v>10333805645</v>
      </c>
      <c r="D6681" s="57"/>
      <c r="E6681" s="57"/>
      <c r="F6681" s="657">
        <v>795115533</v>
      </c>
      <c r="G6681" s="672">
        <v>910041370</v>
      </c>
      <c r="H6681" s="646">
        <v>47637</v>
      </c>
      <c r="I6681" s="646"/>
      <c r="K6681" s="57"/>
      <c r="L6681" s="57"/>
      <c r="M6681" s="638"/>
      <c r="N6681" s="638"/>
      <c r="O6681" s="57"/>
    </row>
    <row r="6682" spans="1:15">
      <c r="A6682" s="57"/>
      <c r="B6682" s="653">
        <v>49686</v>
      </c>
      <c r="C6682" s="654">
        <f t="shared" si="102"/>
        <v>10227628283</v>
      </c>
      <c r="D6682" s="57"/>
      <c r="E6682" s="57"/>
      <c r="F6682" s="657">
        <v>688938171</v>
      </c>
      <c r="G6682" s="672">
        <v>910234770</v>
      </c>
      <c r="H6682" s="646">
        <v>50012</v>
      </c>
      <c r="I6682" s="646"/>
      <c r="K6682" s="57"/>
      <c r="L6682" s="57"/>
      <c r="M6682" s="638"/>
      <c r="N6682" s="638"/>
      <c r="O6682" s="57"/>
    </row>
    <row r="6683" spans="1:15">
      <c r="A6683" s="57"/>
      <c r="B6683" s="653">
        <v>49687</v>
      </c>
      <c r="C6683" s="654">
        <f t="shared" si="102"/>
        <v>10326111248</v>
      </c>
      <c r="D6683" s="57"/>
      <c r="E6683" s="57"/>
      <c r="F6683" s="657">
        <v>787421136</v>
      </c>
      <c r="G6683" s="672">
        <v>910280300</v>
      </c>
      <c r="H6683" s="646">
        <v>46022</v>
      </c>
      <c r="I6683" s="646"/>
      <c r="K6683" s="57"/>
      <c r="L6683" s="57"/>
      <c r="M6683" s="638"/>
      <c r="N6683" s="638"/>
      <c r="O6683" s="57"/>
    </row>
    <row r="6684" spans="1:15">
      <c r="A6684" s="57"/>
      <c r="B6684" s="653">
        <v>49688</v>
      </c>
      <c r="C6684" s="654">
        <f t="shared" si="102"/>
        <v>10265447755</v>
      </c>
      <c r="D6684" s="57"/>
      <c r="E6684" s="57"/>
      <c r="F6684" s="657">
        <v>726757643</v>
      </c>
      <c r="G6684" s="672">
        <v>910341658</v>
      </c>
      <c r="H6684" s="646">
        <v>50232</v>
      </c>
      <c r="I6684" s="646"/>
      <c r="K6684" s="57"/>
      <c r="L6684" s="57"/>
      <c r="M6684" s="638"/>
      <c r="N6684" s="638"/>
      <c r="O6684" s="57"/>
    </row>
    <row r="6685" spans="1:15">
      <c r="A6685" s="57"/>
      <c r="B6685" s="653">
        <v>49689</v>
      </c>
      <c r="C6685" s="654">
        <f t="shared" si="102"/>
        <v>10056135156</v>
      </c>
      <c r="D6685" s="57"/>
      <c r="E6685" s="57"/>
      <c r="F6685" s="657">
        <v>517445044</v>
      </c>
      <c r="G6685" s="672">
        <v>910354243</v>
      </c>
      <c r="H6685" s="646">
        <v>46445</v>
      </c>
      <c r="I6685" s="646"/>
      <c r="K6685" s="57"/>
      <c r="L6685" s="57"/>
      <c r="M6685" s="638"/>
      <c r="N6685" s="638"/>
      <c r="O6685" s="57"/>
    </row>
    <row r="6686" spans="1:15">
      <c r="A6686" s="57"/>
      <c r="B6686" s="653">
        <v>49690</v>
      </c>
      <c r="C6686" s="654">
        <f t="shared" si="102"/>
        <v>9938241777</v>
      </c>
      <c r="D6686" s="57"/>
      <c r="E6686" s="57"/>
      <c r="F6686" s="657">
        <v>399551665</v>
      </c>
      <c r="G6686" s="672">
        <v>910592936</v>
      </c>
      <c r="H6686" s="646">
        <v>46308</v>
      </c>
      <c r="I6686" s="646"/>
      <c r="K6686" s="57"/>
      <c r="L6686" s="57"/>
      <c r="M6686" s="638"/>
      <c r="N6686" s="638"/>
      <c r="O6686" s="57"/>
    </row>
    <row r="6687" spans="1:15">
      <c r="A6687" s="57"/>
      <c r="B6687" s="653">
        <v>49691</v>
      </c>
      <c r="C6687" s="654">
        <f t="shared" si="102"/>
        <v>9648465477</v>
      </c>
      <c r="D6687" s="57"/>
      <c r="E6687" s="57"/>
      <c r="F6687" s="657">
        <v>109775365</v>
      </c>
      <c r="G6687" s="672">
        <v>910625760</v>
      </c>
      <c r="H6687" s="646">
        <v>49714</v>
      </c>
      <c r="I6687" s="646"/>
      <c r="K6687" s="57"/>
      <c r="L6687" s="57"/>
      <c r="M6687" s="638"/>
      <c r="N6687" s="638"/>
      <c r="O6687" s="57"/>
    </row>
    <row r="6688" spans="1:15">
      <c r="A6688" s="57"/>
      <c r="B6688" s="653">
        <v>49692</v>
      </c>
      <c r="C6688" s="654">
        <f t="shared" ref="C6688:C6751" si="103">F6688+(F$88*28679+98765)+(G$88*6587+87654)+(E$88*9537+76543)+(J$88*5713+4528)</f>
        <v>9757397067</v>
      </c>
      <c r="D6688" s="57"/>
      <c r="E6688" s="57"/>
      <c r="F6688" s="657">
        <v>218706955</v>
      </c>
      <c r="G6688" s="672">
        <v>910964984</v>
      </c>
      <c r="H6688" s="646">
        <v>43234</v>
      </c>
      <c r="I6688" s="646"/>
      <c r="K6688" s="57"/>
      <c r="L6688" s="57"/>
      <c r="M6688" s="638"/>
      <c r="N6688" s="638"/>
      <c r="O6688" s="57"/>
    </row>
    <row r="6689" spans="1:15">
      <c r="A6689" s="57"/>
      <c r="B6689" s="653">
        <v>49693</v>
      </c>
      <c r="C6689" s="654">
        <f t="shared" si="103"/>
        <v>9759101423</v>
      </c>
      <c r="D6689" s="57"/>
      <c r="E6689" s="57"/>
      <c r="F6689" s="657">
        <v>220411311</v>
      </c>
      <c r="G6689" s="672">
        <v>911540380</v>
      </c>
      <c r="H6689" s="646">
        <v>48588</v>
      </c>
      <c r="I6689" s="646"/>
      <c r="K6689" s="57"/>
      <c r="L6689" s="57"/>
      <c r="M6689" s="638"/>
      <c r="N6689" s="638"/>
      <c r="O6689" s="57"/>
    </row>
    <row r="6690" spans="1:15">
      <c r="A6690" s="57"/>
      <c r="B6690" s="653">
        <v>49694</v>
      </c>
      <c r="C6690" s="654">
        <f t="shared" si="103"/>
        <v>10107374629</v>
      </c>
      <c r="D6690" s="57"/>
      <c r="E6690" s="57"/>
      <c r="F6690" s="657">
        <v>568684517</v>
      </c>
      <c r="G6690" s="672">
        <v>911773887</v>
      </c>
      <c r="H6690" s="646">
        <v>43811</v>
      </c>
      <c r="I6690" s="646"/>
      <c r="K6690" s="57"/>
      <c r="L6690" s="57"/>
      <c r="M6690" s="638"/>
      <c r="N6690" s="638"/>
      <c r="O6690" s="57"/>
    </row>
    <row r="6691" spans="1:15">
      <c r="A6691" s="57"/>
      <c r="B6691" s="653">
        <v>49695</v>
      </c>
      <c r="C6691" s="654">
        <f t="shared" si="103"/>
        <v>9861906157</v>
      </c>
      <c r="D6691" s="57"/>
      <c r="E6691" s="57"/>
      <c r="F6691" s="657">
        <v>323216045</v>
      </c>
      <c r="G6691" s="672">
        <v>911785680</v>
      </c>
      <c r="H6691" s="646">
        <v>46815</v>
      </c>
      <c r="I6691" s="646"/>
      <c r="K6691" s="57"/>
      <c r="L6691" s="57"/>
      <c r="M6691" s="638"/>
      <c r="N6691" s="638"/>
      <c r="O6691" s="57"/>
    </row>
    <row r="6692" spans="1:15">
      <c r="A6692" s="57"/>
      <c r="B6692" s="653">
        <v>49696</v>
      </c>
      <c r="C6692" s="654">
        <f t="shared" si="103"/>
        <v>9772794451</v>
      </c>
      <c r="D6692" s="57"/>
      <c r="E6692" s="57"/>
      <c r="F6692" s="657">
        <v>234104339</v>
      </c>
      <c r="G6692" s="672">
        <v>912221659</v>
      </c>
      <c r="H6692" s="646">
        <v>47475</v>
      </c>
      <c r="I6692" s="646"/>
      <c r="K6692" s="57"/>
      <c r="L6692" s="57"/>
      <c r="M6692" s="638"/>
      <c r="N6692" s="638"/>
      <c r="O6692" s="57"/>
    </row>
    <row r="6693" spans="1:15">
      <c r="A6693" s="57"/>
      <c r="B6693" s="653">
        <v>49697</v>
      </c>
      <c r="C6693" s="654">
        <f t="shared" si="103"/>
        <v>10202363674</v>
      </c>
      <c r="D6693" s="57"/>
      <c r="E6693" s="57"/>
      <c r="F6693" s="657">
        <v>663673562</v>
      </c>
      <c r="G6693" s="672">
        <v>912390347</v>
      </c>
      <c r="H6693" s="646">
        <v>47606</v>
      </c>
      <c r="I6693" s="646"/>
      <c r="K6693" s="57"/>
      <c r="L6693" s="57"/>
      <c r="M6693" s="638"/>
      <c r="N6693" s="638"/>
      <c r="O6693" s="57"/>
    </row>
    <row r="6694" spans="1:15">
      <c r="A6694" s="57"/>
      <c r="B6694" s="653">
        <v>49698</v>
      </c>
      <c r="C6694" s="654">
        <f t="shared" si="103"/>
        <v>10034011359</v>
      </c>
      <c r="D6694" s="57"/>
      <c r="E6694" s="57"/>
      <c r="F6694" s="657">
        <v>495321247</v>
      </c>
      <c r="G6694" s="672">
        <v>912406553</v>
      </c>
      <c r="H6694" s="646">
        <v>46611</v>
      </c>
      <c r="I6694" s="646"/>
      <c r="K6694" s="57"/>
      <c r="L6694" s="57"/>
      <c r="M6694" s="638"/>
      <c r="N6694" s="638"/>
      <c r="O6694" s="57"/>
    </row>
    <row r="6695" spans="1:15">
      <c r="A6695" s="57"/>
      <c r="B6695" s="653">
        <v>49699</v>
      </c>
      <c r="C6695" s="654">
        <f t="shared" si="103"/>
        <v>9962601392</v>
      </c>
      <c r="D6695" s="57"/>
      <c r="E6695" s="57"/>
      <c r="F6695" s="657">
        <v>423911280</v>
      </c>
      <c r="G6695" s="672">
        <v>912465375</v>
      </c>
      <c r="H6695" s="646">
        <v>46098</v>
      </c>
      <c r="I6695" s="646"/>
      <c r="K6695" s="57"/>
      <c r="L6695" s="57"/>
      <c r="M6695" s="638"/>
      <c r="N6695" s="638"/>
      <c r="O6695" s="57"/>
    </row>
    <row r="6696" spans="1:15">
      <c r="A6696" s="57"/>
      <c r="B6696" s="653">
        <v>49700</v>
      </c>
      <c r="C6696" s="654">
        <f t="shared" si="103"/>
        <v>9860865501</v>
      </c>
      <c r="D6696" s="57"/>
      <c r="E6696" s="57"/>
      <c r="F6696" s="657">
        <v>322175389</v>
      </c>
      <c r="G6696" s="672">
        <v>912744172</v>
      </c>
      <c r="H6696" s="646">
        <v>47186</v>
      </c>
      <c r="I6696" s="646"/>
      <c r="K6696" s="57"/>
      <c r="L6696" s="57"/>
      <c r="M6696" s="638"/>
      <c r="N6696" s="638"/>
      <c r="O6696" s="57"/>
    </row>
    <row r="6697" spans="1:15">
      <c r="A6697" s="57"/>
      <c r="B6697" s="653">
        <v>49701</v>
      </c>
      <c r="C6697" s="654">
        <f t="shared" si="103"/>
        <v>9849025129</v>
      </c>
      <c r="D6697" s="57"/>
      <c r="E6697" s="57"/>
      <c r="F6697" s="657">
        <v>310335017</v>
      </c>
      <c r="G6697" s="672">
        <v>912823618</v>
      </c>
      <c r="H6697" s="646">
        <v>44437</v>
      </c>
      <c r="I6697" s="646"/>
      <c r="K6697" s="57"/>
      <c r="L6697" s="57"/>
      <c r="M6697" s="638"/>
      <c r="N6697" s="638"/>
      <c r="O6697" s="57"/>
    </row>
    <row r="6698" spans="1:15">
      <c r="A6698" s="57"/>
      <c r="B6698" s="653">
        <v>49702</v>
      </c>
      <c r="C6698" s="654">
        <f t="shared" si="103"/>
        <v>10202922833</v>
      </c>
      <c r="D6698" s="57"/>
      <c r="E6698" s="57"/>
      <c r="F6698" s="657">
        <v>664232721</v>
      </c>
      <c r="G6698" s="672">
        <v>912841251</v>
      </c>
      <c r="H6698" s="646">
        <v>48591</v>
      </c>
      <c r="I6698" s="646"/>
      <c r="K6698" s="57"/>
      <c r="L6698" s="57"/>
      <c r="M6698" s="638"/>
      <c r="N6698" s="638"/>
      <c r="O6698" s="57"/>
    </row>
    <row r="6699" spans="1:15">
      <c r="A6699" s="57"/>
      <c r="B6699" s="653">
        <v>49703</v>
      </c>
      <c r="C6699" s="654">
        <f t="shared" si="103"/>
        <v>10370829902</v>
      </c>
      <c r="D6699" s="57"/>
      <c r="E6699" s="57"/>
      <c r="F6699" s="657">
        <v>832139790</v>
      </c>
      <c r="G6699" s="672">
        <v>912847639</v>
      </c>
      <c r="H6699" s="646">
        <v>49621</v>
      </c>
      <c r="I6699" s="646"/>
      <c r="K6699" s="57"/>
      <c r="L6699" s="57"/>
      <c r="M6699" s="638"/>
      <c r="N6699" s="638"/>
      <c r="O6699" s="57"/>
    </row>
    <row r="6700" spans="1:15">
      <c r="A6700" s="57"/>
      <c r="B6700" s="653">
        <v>49704</v>
      </c>
      <c r="C6700" s="654">
        <f t="shared" si="103"/>
        <v>10052024122</v>
      </c>
      <c r="D6700" s="57"/>
      <c r="E6700" s="57"/>
      <c r="F6700" s="657">
        <v>513334010</v>
      </c>
      <c r="G6700" s="672">
        <v>913203599</v>
      </c>
      <c r="H6700" s="646">
        <v>47679</v>
      </c>
      <c r="I6700" s="646"/>
      <c r="K6700" s="57"/>
      <c r="L6700" s="57"/>
      <c r="M6700" s="638"/>
      <c r="N6700" s="638"/>
      <c r="O6700" s="57"/>
    </row>
    <row r="6701" spans="1:15">
      <c r="A6701" s="57"/>
      <c r="B6701" s="653">
        <v>49705</v>
      </c>
      <c r="C6701" s="654">
        <f t="shared" si="103"/>
        <v>9828238940</v>
      </c>
      <c r="D6701" s="57"/>
      <c r="E6701" s="57"/>
      <c r="F6701" s="657">
        <v>289548828</v>
      </c>
      <c r="G6701" s="672">
        <v>913250189</v>
      </c>
      <c r="H6701" s="646">
        <v>48550</v>
      </c>
      <c r="I6701" s="646"/>
      <c r="K6701" s="57"/>
      <c r="L6701" s="57"/>
      <c r="M6701" s="638"/>
      <c r="N6701" s="638"/>
      <c r="O6701" s="57"/>
    </row>
    <row r="6702" spans="1:15">
      <c r="A6702" s="57"/>
      <c r="B6702" s="653">
        <v>49706</v>
      </c>
      <c r="C6702" s="654">
        <f t="shared" si="103"/>
        <v>9905136370</v>
      </c>
      <c r="D6702" s="57"/>
      <c r="E6702" s="57"/>
      <c r="F6702" s="657">
        <v>366446258</v>
      </c>
      <c r="G6702" s="672">
        <v>913258752</v>
      </c>
      <c r="H6702" s="646">
        <v>50002</v>
      </c>
      <c r="I6702" s="646"/>
      <c r="K6702" s="57"/>
      <c r="L6702" s="57"/>
      <c r="M6702" s="638"/>
      <c r="N6702" s="638"/>
      <c r="O6702" s="57"/>
    </row>
    <row r="6703" spans="1:15">
      <c r="A6703" s="57"/>
      <c r="B6703" s="653">
        <v>49707</v>
      </c>
      <c r="C6703" s="654">
        <f t="shared" si="103"/>
        <v>10119395417</v>
      </c>
      <c r="D6703" s="57"/>
      <c r="E6703" s="57"/>
      <c r="F6703" s="657">
        <v>580705305</v>
      </c>
      <c r="G6703" s="672">
        <v>913291032</v>
      </c>
      <c r="H6703" s="646">
        <v>48188</v>
      </c>
      <c r="I6703" s="646"/>
      <c r="K6703" s="57"/>
      <c r="L6703" s="57"/>
      <c r="M6703" s="638"/>
      <c r="N6703" s="638"/>
      <c r="O6703" s="57"/>
    </row>
    <row r="6704" spans="1:15">
      <c r="A6704" s="57"/>
      <c r="B6704" s="653">
        <v>49708</v>
      </c>
      <c r="C6704" s="654">
        <f t="shared" si="103"/>
        <v>9671027668</v>
      </c>
      <c r="D6704" s="57"/>
      <c r="E6704" s="57"/>
      <c r="F6704" s="657">
        <v>132337556</v>
      </c>
      <c r="G6704" s="672">
        <v>913333254</v>
      </c>
      <c r="H6704" s="646">
        <v>48475</v>
      </c>
      <c r="I6704" s="646"/>
      <c r="K6704" s="57"/>
      <c r="L6704" s="57"/>
      <c r="M6704" s="638"/>
      <c r="N6704" s="638"/>
      <c r="O6704" s="57"/>
    </row>
    <row r="6705" spans="1:15">
      <c r="A6705" s="57"/>
      <c r="B6705" s="653">
        <v>49709</v>
      </c>
      <c r="C6705" s="654">
        <f t="shared" si="103"/>
        <v>9835624134</v>
      </c>
      <c r="D6705" s="57"/>
      <c r="E6705" s="57"/>
      <c r="F6705" s="657">
        <v>296934022</v>
      </c>
      <c r="G6705" s="672">
        <v>913446352</v>
      </c>
      <c r="H6705" s="646">
        <v>48046</v>
      </c>
      <c r="I6705" s="646"/>
      <c r="K6705" s="57"/>
      <c r="L6705" s="57"/>
      <c r="M6705" s="638"/>
      <c r="N6705" s="638"/>
      <c r="O6705" s="57"/>
    </row>
    <row r="6706" spans="1:15">
      <c r="A6706" s="57"/>
      <c r="B6706" s="653">
        <v>49710</v>
      </c>
      <c r="C6706" s="654">
        <f t="shared" si="103"/>
        <v>10432816690</v>
      </c>
      <c r="D6706" s="57"/>
      <c r="E6706" s="57"/>
      <c r="F6706" s="657">
        <v>894126578</v>
      </c>
      <c r="G6706" s="672">
        <v>913465132</v>
      </c>
      <c r="H6706" s="646">
        <v>44809</v>
      </c>
      <c r="I6706" s="646"/>
      <c r="K6706" s="57"/>
      <c r="L6706" s="57"/>
      <c r="M6706" s="638"/>
      <c r="N6706" s="638"/>
      <c r="O6706" s="57"/>
    </row>
    <row r="6707" spans="1:15">
      <c r="A6707" s="57"/>
      <c r="B6707" s="653">
        <v>49711</v>
      </c>
      <c r="C6707" s="654">
        <f t="shared" si="103"/>
        <v>10251143301</v>
      </c>
      <c r="D6707" s="57"/>
      <c r="E6707" s="57"/>
      <c r="F6707" s="657">
        <v>712453189</v>
      </c>
      <c r="G6707" s="672">
        <v>913580169</v>
      </c>
      <c r="H6707" s="646">
        <v>45563</v>
      </c>
      <c r="I6707" s="646"/>
      <c r="K6707" s="57"/>
      <c r="L6707" s="57"/>
      <c r="M6707" s="638"/>
      <c r="N6707" s="638"/>
      <c r="O6707" s="57"/>
    </row>
    <row r="6708" spans="1:15">
      <c r="A6708" s="57"/>
      <c r="B6708" s="653">
        <v>49712</v>
      </c>
      <c r="C6708" s="654">
        <f t="shared" si="103"/>
        <v>9914914911</v>
      </c>
      <c r="D6708" s="57"/>
      <c r="E6708" s="57"/>
      <c r="F6708" s="657">
        <v>376224799</v>
      </c>
      <c r="G6708" s="672">
        <v>913675211</v>
      </c>
      <c r="H6708" s="646">
        <v>48074</v>
      </c>
      <c r="I6708" s="646"/>
      <c r="K6708" s="57"/>
      <c r="L6708" s="57"/>
      <c r="M6708" s="638"/>
      <c r="N6708" s="638"/>
      <c r="O6708" s="57"/>
    </row>
    <row r="6709" spans="1:15">
      <c r="A6709" s="57"/>
      <c r="B6709" s="653">
        <v>49713</v>
      </c>
      <c r="C6709" s="654">
        <f t="shared" si="103"/>
        <v>9722678695</v>
      </c>
      <c r="D6709" s="57"/>
      <c r="E6709" s="57"/>
      <c r="F6709" s="657">
        <v>183988583</v>
      </c>
      <c r="G6709" s="672">
        <v>913780637</v>
      </c>
      <c r="H6709" s="646">
        <v>46807</v>
      </c>
      <c r="I6709" s="646"/>
      <c r="K6709" s="57"/>
      <c r="L6709" s="57"/>
      <c r="M6709" s="638"/>
      <c r="N6709" s="638"/>
      <c r="O6709" s="57"/>
    </row>
    <row r="6710" spans="1:15">
      <c r="A6710" s="57"/>
      <c r="B6710" s="653">
        <v>49714</v>
      </c>
      <c r="C6710" s="654">
        <f t="shared" si="103"/>
        <v>10449315872</v>
      </c>
      <c r="D6710" s="57"/>
      <c r="E6710" s="57"/>
      <c r="F6710" s="657">
        <v>910625760</v>
      </c>
      <c r="G6710" s="672">
        <v>913798319</v>
      </c>
      <c r="H6710" s="646">
        <v>45875</v>
      </c>
      <c r="I6710" s="646"/>
      <c r="K6710" s="57"/>
      <c r="L6710" s="57"/>
      <c r="M6710" s="638"/>
      <c r="N6710" s="638"/>
      <c r="O6710" s="57"/>
    </row>
    <row r="6711" spans="1:15">
      <c r="A6711" s="57"/>
      <c r="B6711" s="653">
        <v>49715</v>
      </c>
      <c r="C6711" s="654">
        <f t="shared" si="103"/>
        <v>9698312687</v>
      </c>
      <c r="D6711" s="57"/>
      <c r="E6711" s="57"/>
      <c r="F6711" s="657">
        <v>159622575</v>
      </c>
      <c r="G6711" s="672">
        <v>913867527</v>
      </c>
      <c r="H6711" s="646">
        <v>47391</v>
      </c>
      <c r="I6711" s="646"/>
      <c r="K6711" s="57"/>
      <c r="L6711" s="57"/>
      <c r="M6711" s="638"/>
      <c r="N6711" s="638"/>
      <c r="O6711" s="57"/>
    </row>
    <row r="6712" spans="1:15">
      <c r="A6712" s="57"/>
      <c r="B6712" s="653">
        <v>49716</v>
      </c>
      <c r="C6712" s="654">
        <f t="shared" si="103"/>
        <v>10301366310</v>
      </c>
      <c r="D6712" s="57"/>
      <c r="E6712" s="57"/>
      <c r="F6712" s="657">
        <v>762676198</v>
      </c>
      <c r="G6712" s="672">
        <v>913942603</v>
      </c>
      <c r="H6712" s="646">
        <v>48083</v>
      </c>
      <c r="I6712" s="646"/>
      <c r="K6712" s="57"/>
      <c r="L6712" s="57"/>
      <c r="M6712" s="638"/>
      <c r="N6712" s="638"/>
      <c r="O6712" s="57"/>
    </row>
    <row r="6713" spans="1:15">
      <c r="A6713" s="57"/>
      <c r="B6713" s="653">
        <v>49717</v>
      </c>
      <c r="C6713" s="654">
        <f t="shared" si="103"/>
        <v>9699689612</v>
      </c>
      <c r="D6713" s="57"/>
      <c r="E6713" s="57"/>
      <c r="F6713" s="657">
        <v>160999500</v>
      </c>
      <c r="G6713" s="672">
        <v>914198144</v>
      </c>
      <c r="H6713" s="646">
        <v>47222</v>
      </c>
      <c r="I6713" s="646"/>
      <c r="K6713" s="57"/>
      <c r="L6713" s="57"/>
      <c r="M6713" s="638"/>
      <c r="N6713" s="638"/>
      <c r="O6713" s="57"/>
    </row>
    <row r="6714" spans="1:15">
      <c r="A6714" s="57"/>
      <c r="B6714" s="653">
        <v>49718</v>
      </c>
      <c r="C6714" s="654">
        <f t="shared" si="103"/>
        <v>10179599828</v>
      </c>
      <c r="D6714" s="57"/>
      <c r="E6714" s="57"/>
      <c r="F6714" s="657">
        <v>640909716</v>
      </c>
      <c r="G6714" s="672">
        <v>914280174</v>
      </c>
      <c r="H6714" s="646">
        <v>43363</v>
      </c>
      <c r="I6714" s="646"/>
      <c r="K6714" s="57"/>
      <c r="L6714" s="57"/>
      <c r="M6714" s="638"/>
      <c r="N6714" s="638"/>
      <c r="O6714" s="57"/>
    </row>
    <row r="6715" spans="1:15">
      <c r="A6715" s="57"/>
      <c r="B6715" s="653">
        <v>49719</v>
      </c>
      <c r="C6715" s="654">
        <f t="shared" si="103"/>
        <v>9744496645</v>
      </c>
      <c r="D6715" s="57"/>
      <c r="E6715" s="57"/>
      <c r="F6715" s="657">
        <v>205806533</v>
      </c>
      <c r="G6715" s="672">
        <v>914329815</v>
      </c>
      <c r="H6715" s="646">
        <v>50291</v>
      </c>
      <c r="I6715" s="646"/>
      <c r="K6715" s="57"/>
      <c r="L6715" s="57"/>
      <c r="M6715" s="638"/>
      <c r="N6715" s="638"/>
      <c r="O6715" s="57"/>
    </row>
    <row r="6716" spans="1:15">
      <c r="A6716" s="57"/>
      <c r="B6716" s="653">
        <v>49720</v>
      </c>
      <c r="C6716" s="654">
        <f t="shared" si="103"/>
        <v>9733064586</v>
      </c>
      <c r="D6716" s="57"/>
      <c r="E6716" s="57"/>
      <c r="F6716" s="657">
        <v>194374474</v>
      </c>
      <c r="G6716" s="672">
        <v>914428106</v>
      </c>
      <c r="H6716" s="646">
        <v>47630</v>
      </c>
      <c r="I6716" s="646"/>
      <c r="K6716" s="57"/>
      <c r="L6716" s="57"/>
      <c r="M6716" s="638"/>
      <c r="N6716" s="638"/>
      <c r="O6716" s="57"/>
    </row>
    <row r="6717" spans="1:15">
      <c r="A6717" s="57"/>
      <c r="B6717" s="653">
        <v>49721</v>
      </c>
      <c r="C6717" s="654">
        <f t="shared" si="103"/>
        <v>10397789445</v>
      </c>
      <c r="D6717" s="57"/>
      <c r="E6717" s="57"/>
      <c r="F6717" s="657">
        <v>859099333</v>
      </c>
      <c r="G6717" s="672">
        <v>914622364</v>
      </c>
      <c r="H6717" s="646">
        <v>46755</v>
      </c>
      <c r="I6717" s="646"/>
      <c r="K6717" s="57"/>
      <c r="L6717" s="57"/>
      <c r="M6717" s="638"/>
      <c r="N6717" s="638"/>
      <c r="O6717" s="57"/>
    </row>
    <row r="6718" spans="1:15">
      <c r="A6718" s="57"/>
      <c r="B6718" s="653">
        <v>49722</v>
      </c>
      <c r="C6718" s="654">
        <f t="shared" si="103"/>
        <v>10071176745</v>
      </c>
      <c r="D6718" s="57"/>
      <c r="E6718" s="57"/>
      <c r="F6718" s="657">
        <v>532486633</v>
      </c>
      <c r="G6718" s="672">
        <v>914626423</v>
      </c>
      <c r="H6718" s="646">
        <v>43159</v>
      </c>
      <c r="I6718" s="646"/>
      <c r="K6718" s="57"/>
      <c r="L6718" s="57"/>
      <c r="M6718" s="638"/>
      <c r="N6718" s="638"/>
      <c r="O6718" s="57"/>
    </row>
    <row r="6719" spans="1:15">
      <c r="A6719" s="57"/>
      <c r="B6719" s="653">
        <v>49723</v>
      </c>
      <c r="C6719" s="654">
        <f t="shared" si="103"/>
        <v>9895066025</v>
      </c>
      <c r="D6719" s="57"/>
      <c r="E6719" s="57"/>
      <c r="F6719" s="657">
        <v>356375913</v>
      </c>
      <c r="G6719" s="672">
        <v>914657410</v>
      </c>
      <c r="H6719" s="646">
        <v>50196</v>
      </c>
      <c r="I6719" s="646"/>
      <c r="K6719" s="57"/>
      <c r="L6719" s="57"/>
      <c r="M6719" s="638"/>
      <c r="N6719" s="638"/>
      <c r="O6719" s="57"/>
    </row>
    <row r="6720" spans="1:15">
      <c r="A6720" s="57"/>
      <c r="B6720" s="653">
        <v>49724</v>
      </c>
      <c r="C6720" s="654">
        <f t="shared" si="103"/>
        <v>10503333982</v>
      </c>
      <c r="D6720" s="57"/>
      <c r="E6720" s="57"/>
      <c r="F6720" s="657">
        <v>964643870</v>
      </c>
      <c r="G6720" s="672">
        <v>914664458</v>
      </c>
      <c r="H6720" s="646">
        <v>47117</v>
      </c>
      <c r="I6720" s="646"/>
      <c r="K6720" s="57"/>
      <c r="L6720" s="57"/>
      <c r="M6720" s="638"/>
      <c r="N6720" s="638"/>
      <c r="O6720" s="57"/>
    </row>
    <row r="6721" spans="1:15">
      <c r="A6721" s="57"/>
      <c r="B6721" s="653">
        <v>49725</v>
      </c>
      <c r="C6721" s="654">
        <f t="shared" si="103"/>
        <v>9726184006</v>
      </c>
      <c r="D6721" s="57"/>
      <c r="E6721" s="57"/>
      <c r="F6721" s="657">
        <v>187493894</v>
      </c>
      <c r="G6721" s="672">
        <v>914713055</v>
      </c>
      <c r="H6721" s="646">
        <v>43021</v>
      </c>
      <c r="I6721" s="646"/>
      <c r="K6721" s="57"/>
      <c r="L6721" s="57"/>
      <c r="M6721" s="638"/>
      <c r="N6721" s="638"/>
      <c r="O6721" s="57"/>
    </row>
    <row r="6722" spans="1:15">
      <c r="A6722" s="57"/>
      <c r="B6722" s="653">
        <v>49726</v>
      </c>
      <c r="C6722" s="654">
        <f t="shared" si="103"/>
        <v>10197380790</v>
      </c>
      <c r="D6722" s="57"/>
      <c r="E6722" s="57"/>
      <c r="F6722" s="657">
        <v>658690678</v>
      </c>
      <c r="G6722" s="672">
        <v>914823211</v>
      </c>
      <c r="H6722" s="646">
        <v>45582</v>
      </c>
      <c r="I6722" s="646"/>
      <c r="K6722" s="57"/>
      <c r="L6722" s="57"/>
      <c r="M6722" s="638"/>
      <c r="N6722" s="638"/>
      <c r="O6722" s="57"/>
    </row>
    <row r="6723" spans="1:15">
      <c r="A6723" s="57"/>
      <c r="B6723" s="653">
        <v>49727</v>
      </c>
      <c r="C6723" s="654">
        <f t="shared" si="103"/>
        <v>10035957932</v>
      </c>
      <c r="D6723" s="57"/>
      <c r="E6723" s="57"/>
      <c r="F6723" s="657">
        <v>497267820</v>
      </c>
      <c r="G6723" s="672">
        <v>914883426</v>
      </c>
      <c r="H6723" s="646">
        <v>43706</v>
      </c>
      <c r="I6723" s="646"/>
      <c r="K6723" s="57"/>
      <c r="L6723" s="57"/>
      <c r="M6723" s="638"/>
      <c r="N6723" s="638"/>
      <c r="O6723" s="57"/>
    </row>
    <row r="6724" spans="1:15">
      <c r="A6724" s="57"/>
      <c r="B6724" s="653">
        <v>49728</v>
      </c>
      <c r="C6724" s="654">
        <f t="shared" si="103"/>
        <v>10472580901</v>
      </c>
      <c r="D6724" s="57"/>
      <c r="E6724" s="57"/>
      <c r="F6724" s="657">
        <v>933890789</v>
      </c>
      <c r="G6724" s="672">
        <v>915018007</v>
      </c>
      <c r="H6724" s="646">
        <v>45573</v>
      </c>
      <c r="I6724" s="646"/>
      <c r="K6724" s="57"/>
      <c r="L6724" s="57"/>
      <c r="M6724" s="638"/>
      <c r="N6724" s="638"/>
      <c r="O6724" s="57"/>
    </row>
    <row r="6725" spans="1:15">
      <c r="A6725" s="57"/>
      <c r="B6725" s="653">
        <v>49729</v>
      </c>
      <c r="C6725" s="654">
        <f t="shared" si="103"/>
        <v>10144053666</v>
      </c>
      <c r="D6725" s="57"/>
      <c r="E6725" s="57"/>
      <c r="F6725" s="657">
        <v>605363554</v>
      </c>
      <c r="G6725" s="672">
        <v>915081791</v>
      </c>
      <c r="H6725" s="646">
        <v>47422</v>
      </c>
      <c r="I6725" s="646"/>
      <c r="K6725" s="57"/>
      <c r="L6725" s="57"/>
      <c r="M6725" s="638"/>
      <c r="N6725" s="638"/>
      <c r="O6725" s="57"/>
    </row>
    <row r="6726" spans="1:15">
      <c r="A6726" s="57"/>
      <c r="B6726" s="653">
        <v>49730</v>
      </c>
      <c r="C6726" s="654">
        <f t="shared" si="103"/>
        <v>10439878096</v>
      </c>
      <c r="D6726" s="57"/>
      <c r="E6726" s="57"/>
      <c r="F6726" s="657">
        <v>901187984</v>
      </c>
      <c r="G6726" s="672">
        <v>915276117</v>
      </c>
      <c r="H6726" s="646">
        <v>49426</v>
      </c>
      <c r="I6726" s="646"/>
      <c r="K6726" s="57"/>
      <c r="L6726" s="57"/>
      <c r="M6726" s="638"/>
      <c r="N6726" s="638"/>
      <c r="O6726" s="57"/>
    </row>
    <row r="6727" spans="1:15">
      <c r="A6727" s="57"/>
      <c r="B6727" s="653">
        <v>49731</v>
      </c>
      <c r="C6727" s="654">
        <f t="shared" si="103"/>
        <v>9757947460</v>
      </c>
      <c r="D6727" s="57"/>
      <c r="E6727" s="57"/>
      <c r="F6727" s="657">
        <v>219257348</v>
      </c>
      <c r="G6727" s="672">
        <v>915496672</v>
      </c>
      <c r="H6727" s="646">
        <v>46362</v>
      </c>
      <c r="I6727" s="646"/>
      <c r="K6727" s="57"/>
      <c r="L6727" s="57"/>
      <c r="M6727" s="638"/>
      <c r="N6727" s="638"/>
      <c r="O6727" s="57"/>
    </row>
    <row r="6728" spans="1:15">
      <c r="A6728" s="57"/>
      <c r="B6728" s="653">
        <v>49732</v>
      </c>
      <c r="C6728" s="654">
        <f t="shared" si="103"/>
        <v>10014304573</v>
      </c>
      <c r="D6728" s="57"/>
      <c r="E6728" s="57"/>
      <c r="F6728" s="657">
        <v>475614461</v>
      </c>
      <c r="G6728" s="672">
        <v>915582086</v>
      </c>
      <c r="H6728" s="646">
        <v>46293</v>
      </c>
      <c r="I6728" s="646"/>
      <c r="K6728" s="57"/>
      <c r="L6728" s="57"/>
      <c r="M6728" s="638"/>
      <c r="N6728" s="638"/>
      <c r="O6728" s="57"/>
    </row>
    <row r="6729" spans="1:15">
      <c r="A6729" s="57"/>
      <c r="B6729" s="653">
        <v>49733</v>
      </c>
      <c r="C6729" s="654">
        <f t="shared" si="103"/>
        <v>9965287170</v>
      </c>
      <c r="D6729" s="57"/>
      <c r="E6729" s="57"/>
      <c r="F6729" s="657">
        <v>426597058</v>
      </c>
      <c r="G6729" s="672">
        <v>915643188</v>
      </c>
      <c r="H6729" s="646">
        <v>44146</v>
      </c>
      <c r="I6729" s="646"/>
      <c r="K6729" s="57"/>
      <c r="L6729" s="57"/>
      <c r="M6729" s="638"/>
      <c r="N6729" s="638"/>
      <c r="O6729" s="57"/>
    </row>
    <row r="6730" spans="1:15">
      <c r="A6730" s="57"/>
      <c r="B6730" s="653">
        <v>49734</v>
      </c>
      <c r="C6730" s="654">
        <f t="shared" si="103"/>
        <v>9891133190</v>
      </c>
      <c r="D6730" s="57"/>
      <c r="E6730" s="57"/>
      <c r="F6730" s="657">
        <v>352443078</v>
      </c>
      <c r="G6730" s="672">
        <v>915687881</v>
      </c>
      <c r="H6730" s="646">
        <v>45309</v>
      </c>
      <c r="I6730" s="646"/>
      <c r="K6730" s="57"/>
      <c r="L6730" s="57"/>
      <c r="M6730" s="638"/>
      <c r="N6730" s="638"/>
      <c r="O6730" s="57"/>
    </row>
    <row r="6731" spans="1:15">
      <c r="A6731" s="57"/>
      <c r="B6731" s="653">
        <v>49735</v>
      </c>
      <c r="C6731" s="654">
        <f t="shared" si="103"/>
        <v>10514191899</v>
      </c>
      <c r="D6731" s="57"/>
      <c r="E6731" s="57"/>
      <c r="F6731" s="657">
        <v>975501787</v>
      </c>
      <c r="G6731" s="672">
        <v>915831516</v>
      </c>
      <c r="H6731" s="646">
        <v>46048</v>
      </c>
      <c r="I6731" s="646"/>
      <c r="K6731" s="57"/>
      <c r="L6731" s="57"/>
      <c r="M6731" s="638"/>
      <c r="N6731" s="638"/>
      <c r="O6731" s="57"/>
    </row>
    <row r="6732" spans="1:15">
      <c r="A6732" s="57"/>
      <c r="B6732" s="653">
        <v>49736</v>
      </c>
      <c r="C6732" s="654">
        <f t="shared" si="103"/>
        <v>10169072252</v>
      </c>
      <c r="D6732" s="57"/>
      <c r="E6732" s="57"/>
      <c r="F6732" s="657">
        <v>630382140</v>
      </c>
      <c r="G6732" s="672">
        <v>915874246</v>
      </c>
      <c r="H6732" s="646">
        <v>49523</v>
      </c>
      <c r="I6732" s="646"/>
      <c r="K6732" s="57"/>
      <c r="L6732" s="57"/>
      <c r="M6732" s="638"/>
      <c r="N6732" s="638"/>
      <c r="O6732" s="57"/>
    </row>
    <row r="6733" spans="1:15">
      <c r="A6733" s="57"/>
      <c r="B6733" s="653">
        <v>49737</v>
      </c>
      <c r="C6733" s="654">
        <f t="shared" si="103"/>
        <v>9932979951</v>
      </c>
      <c r="D6733" s="57"/>
      <c r="E6733" s="57"/>
      <c r="F6733" s="657">
        <v>394289839</v>
      </c>
      <c r="G6733" s="672">
        <v>915936281</v>
      </c>
      <c r="H6733" s="646">
        <v>48283</v>
      </c>
      <c r="I6733" s="646"/>
      <c r="K6733" s="57"/>
      <c r="L6733" s="57"/>
      <c r="M6733" s="638"/>
      <c r="N6733" s="638"/>
      <c r="O6733" s="57"/>
    </row>
    <row r="6734" spans="1:15">
      <c r="A6734" s="57"/>
      <c r="B6734" s="653">
        <v>49738</v>
      </c>
      <c r="C6734" s="654">
        <f t="shared" si="103"/>
        <v>10250886493</v>
      </c>
      <c r="D6734" s="57"/>
      <c r="E6734" s="57"/>
      <c r="F6734" s="657">
        <v>712196381</v>
      </c>
      <c r="G6734" s="672">
        <v>916369326</v>
      </c>
      <c r="H6734" s="646">
        <v>47069</v>
      </c>
      <c r="I6734" s="646"/>
      <c r="K6734" s="57"/>
      <c r="L6734" s="57"/>
      <c r="M6734" s="638"/>
      <c r="N6734" s="638"/>
      <c r="O6734" s="57"/>
    </row>
    <row r="6735" spans="1:15">
      <c r="A6735" s="57"/>
      <c r="B6735" s="653">
        <v>49739</v>
      </c>
      <c r="C6735" s="654">
        <f t="shared" si="103"/>
        <v>10366902126</v>
      </c>
      <c r="D6735" s="57"/>
      <c r="E6735" s="57"/>
      <c r="F6735" s="657">
        <v>828212014</v>
      </c>
      <c r="G6735" s="672">
        <v>916405853</v>
      </c>
      <c r="H6735" s="646">
        <v>44088</v>
      </c>
      <c r="I6735" s="646"/>
      <c r="K6735" s="57"/>
      <c r="L6735" s="57"/>
      <c r="M6735" s="638"/>
      <c r="N6735" s="638"/>
      <c r="O6735" s="57"/>
    </row>
    <row r="6736" spans="1:15">
      <c r="A6736" s="57"/>
      <c r="B6736" s="653">
        <v>49740</v>
      </c>
      <c r="C6736" s="654">
        <f t="shared" si="103"/>
        <v>9855281071</v>
      </c>
      <c r="D6736" s="57"/>
      <c r="E6736" s="57"/>
      <c r="F6736" s="657">
        <v>316590959</v>
      </c>
      <c r="G6736" s="672">
        <v>916432433</v>
      </c>
      <c r="H6736" s="646">
        <v>49976</v>
      </c>
      <c r="I6736" s="646"/>
      <c r="K6736" s="57"/>
      <c r="L6736" s="57"/>
      <c r="M6736" s="638"/>
      <c r="N6736" s="638"/>
      <c r="O6736" s="57"/>
    </row>
    <row r="6737" spans="1:15">
      <c r="A6737" s="57"/>
      <c r="B6737" s="653">
        <v>49741</v>
      </c>
      <c r="C6737" s="654">
        <f t="shared" si="103"/>
        <v>10095319199</v>
      </c>
      <c r="D6737" s="57"/>
      <c r="E6737" s="57"/>
      <c r="F6737" s="657">
        <v>556629087</v>
      </c>
      <c r="G6737" s="672">
        <v>916563281</v>
      </c>
      <c r="H6737" s="646">
        <v>47709</v>
      </c>
      <c r="I6737" s="646"/>
      <c r="K6737" s="57"/>
      <c r="L6737" s="57"/>
      <c r="M6737" s="638"/>
      <c r="N6737" s="638"/>
      <c r="O6737" s="57"/>
    </row>
    <row r="6738" spans="1:15">
      <c r="A6738" s="57"/>
      <c r="B6738" s="653">
        <v>49742</v>
      </c>
      <c r="C6738" s="654">
        <f t="shared" si="103"/>
        <v>9697870868</v>
      </c>
      <c r="D6738" s="57"/>
      <c r="E6738" s="57"/>
      <c r="F6738" s="657">
        <v>159180756</v>
      </c>
      <c r="G6738" s="672">
        <v>916718264</v>
      </c>
      <c r="H6738" s="646">
        <v>49063</v>
      </c>
      <c r="I6738" s="646"/>
      <c r="K6738" s="57"/>
      <c r="L6738" s="57"/>
      <c r="M6738" s="638"/>
      <c r="N6738" s="638"/>
      <c r="O6738" s="57"/>
    </row>
    <row r="6739" spans="1:15">
      <c r="A6739" s="57"/>
      <c r="B6739" s="653">
        <v>49743</v>
      </c>
      <c r="C6739" s="654">
        <f t="shared" si="103"/>
        <v>10142311474</v>
      </c>
      <c r="D6739" s="57"/>
      <c r="E6739" s="57"/>
      <c r="F6739" s="657">
        <v>603621362</v>
      </c>
      <c r="G6739" s="672">
        <v>916780731</v>
      </c>
      <c r="H6739" s="646">
        <v>47343</v>
      </c>
      <c r="I6739" s="646"/>
      <c r="K6739" s="57"/>
      <c r="L6739" s="57"/>
      <c r="M6739" s="638"/>
      <c r="N6739" s="638"/>
      <c r="O6739" s="57"/>
    </row>
    <row r="6740" spans="1:15">
      <c r="A6740" s="57"/>
      <c r="B6740" s="653">
        <v>49744</v>
      </c>
      <c r="C6740" s="654">
        <f t="shared" si="103"/>
        <v>9945363942</v>
      </c>
      <c r="D6740" s="57"/>
      <c r="E6740" s="57"/>
      <c r="F6740" s="657">
        <v>406673830</v>
      </c>
      <c r="G6740" s="672">
        <v>916791242</v>
      </c>
      <c r="H6740" s="646">
        <v>45536</v>
      </c>
      <c r="I6740" s="646"/>
      <c r="K6740" s="57"/>
      <c r="L6740" s="57"/>
      <c r="M6740" s="638"/>
      <c r="N6740" s="638"/>
      <c r="O6740" s="57"/>
    </row>
    <row r="6741" spans="1:15">
      <c r="A6741" s="57"/>
      <c r="B6741" s="653">
        <v>49745</v>
      </c>
      <c r="C6741" s="654">
        <f t="shared" si="103"/>
        <v>9678698649</v>
      </c>
      <c r="D6741" s="57"/>
      <c r="E6741" s="57"/>
      <c r="F6741" s="657">
        <v>140008537</v>
      </c>
      <c r="G6741" s="672">
        <v>917006127</v>
      </c>
      <c r="H6741" s="646">
        <v>45304</v>
      </c>
      <c r="I6741" s="646"/>
      <c r="K6741" s="57"/>
      <c r="L6741" s="57"/>
      <c r="M6741" s="638"/>
      <c r="N6741" s="638"/>
      <c r="O6741" s="57"/>
    </row>
    <row r="6742" spans="1:15">
      <c r="A6742" s="57"/>
      <c r="B6742" s="653">
        <v>49746</v>
      </c>
      <c r="C6742" s="654">
        <f t="shared" si="103"/>
        <v>10043987712</v>
      </c>
      <c r="D6742" s="57"/>
      <c r="E6742" s="57"/>
      <c r="F6742" s="657">
        <v>505297600</v>
      </c>
      <c r="G6742" s="672">
        <v>917073742</v>
      </c>
      <c r="H6742" s="646">
        <v>49356</v>
      </c>
      <c r="I6742" s="646"/>
      <c r="K6742" s="57"/>
      <c r="L6742" s="57"/>
      <c r="M6742" s="638"/>
      <c r="N6742" s="638"/>
      <c r="O6742" s="57"/>
    </row>
    <row r="6743" spans="1:15">
      <c r="A6743" s="57"/>
      <c r="B6743" s="653">
        <v>49747</v>
      </c>
      <c r="C6743" s="654">
        <f t="shared" si="103"/>
        <v>9646415823</v>
      </c>
      <c r="D6743" s="57"/>
      <c r="E6743" s="57"/>
      <c r="F6743" s="657">
        <v>107725711</v>
      </c>
      <c r="G6743" s="672">
        <v>917107909</v>
      </c>
      <c r="H6743" s="646">
        <v>44342</v>
      </c>
      <c r="I6743" s="646"/>
      <c r="K6743" s="57"/>
      <c r="L6743" s="57"/>
      <c r="M6743" s="638"/>
      <c r="N6743" s="638"/>
      <c r="O6743" s="57"/>
    </row>
    <row r="6744" spans="1:15">
      <c r="A6744" s="57"/>
      <c r="B6744" s="653">
        <v>49748</v>
      </c>
      <c r="C6744" s="654">
        <f t="shared" si="103"/>
        <v>9817197501</v>
      </c>
      <c r="D6744" s="57"/>
      <c r="E6744" s="57"/>
      <c r="F6744" s="657">
        <v>278507389</v>
      </c>
      <c r="G6744" s="672">
        <v>917116772</v>
      </c>
      <c r="H6744" s="646">
        <v>48057</v>
      </c>
      <c r="I6744" s="646"/>
      <c r="K6744" s="57"/>
      <c r="L6744" s="57"/>
      <c r="M6744" s="638"/>
      <c r="N6744" s="638"/>
      <c r="O6744" s="57"/>
    </row>
    <row r="6745" spans="1:15">
      <c r="A6745" s="57"/>
      <c r="B6745" s="653">
        <v>49749</v>
      </c>
      <c r="C6745" s="654">
        <f t="shared" si="103"/>
        <v>10123227378</v>
      </c>
      <c r="D6745" s="57"/>
      <c r="E6745" s="57"/>
      <c r="F6745" s="657">
        <v>584537266</v>
      </c>
      <c r="G6745" s="672">
        <v>917380605</v>
      </c>
      <c r="H6745" s="646">
        <v>48952</v>
      </c>
      <c r="I6745" s="646"/>
      <c r="K6745" s="57"/>
      <c r="L6745" s="57"/>
      <c r="M6745" s="638"/>
      <c r="N6745" s="638"/>
      <c r="O6745" s="57"/>
    </row>
    <row r="6746" spans="1:15">
      <c r="A6746" s="57"/>
      <c r="B6746" s="653">
        <v>49750</v>
      </c>
      <c r="C6746" s="654">
        <f t="shared" si="103"/>
        <v>10297819683</v>
      </c>
      <c r="D6746" s="57"/>
      <c r="E6746" s="57"/>
      <c r="F6746" s="657">
        <v>759129571</v>
      </c>
      <c r="G6746" s="672">
        <v>917449597</v>
      </c>
      <c r="H6746" s="646">
        <v>48048</v>
      </c>
      <c r="I6746" s="646"/>
      <c r="K6746" s="57"/>
      <c r="L6746" s="57"/>
      <c r="M6746" s="638"/>
      <c r="N6746" s="638"/>
      <c r="O6746" s="57"/>
    </row>
    <row r="6747" spans="1:15">
      <c r="A6747" s="57"/>
      <c r="B6747" s="653">
        <v>49751</v>
      </c>
      <c r="C6747" s="654">
        <f t="shared" si="103"/>
        <v>9862286920</v>
      </c>
      <c r="D6747" s="57"/>
      <c r="E6747" s="57"/>
      <c r="F6747" s="657">
        <v>323596808</v>
      </c>
      <c r="G6747" s="672">
        <v>917576769</v>
      </c>
      <c r="H6747" s="646">
        <v>46134</v>
      </c>
      <c r="I6747" s="646"/>
      <c r="K6747" s="57"/>
      <c r="L6747" s="57"/>
      <c r="M6747" s="638"/>
      <c r="N6747" s="638"/>
      <c r="O6747" s="57"/>
    </row>
    <row r="6748" spans="1:15">
      <c r="A6748" s="57"/>
      <c r="B6748" s="653">
        <v>49752</v>
      </c>
      <c r="C6748" s="654">
        <f t="shared" si="103"/>
        <v>10463409206</v>
      </c>
      <c r="D6748" s="57"/>
      <c r="E6748" s="57"/>
      <c r="F6748" s="657">
        <v>924719094</v>
      </c>
      <c r="G6748" s="672">
        <v>917638331</v>
      </c>
      <c r="H6748" s="646">
        <v>47531</v>
      </c>
      <c r="I6748" s="646"/>
      <c r="K6748" s="57"/>
      <c r="L6748" s="57"/>
      <c r="M6748" s="638"/>
      <c r="N6748" s="638"/>
      <c r="O6748" s="57"/>
    </row>
    <row r="6749" spans="1:15">
      <c r="A6749" s="57"/>
      <c r="B6749" s="653">
        <v>49753</v>
      </c>
      <c r="C6749" s="654">
        <f t="shared" si="103"/>
        <v>10283158101</v>
      </c>
      <c r="D6749" s="57"/>
      <c r="E6749" s="57"/>
      <c r="F6749" s="657">
        <v>744467989</v>
      </c>
      <c r="G6749" s="672">
        <v>917711213</v>
      </c>
      <c r="H6749" s="646">
        <v>46526</v>
      </c>
      <c r="I6749" s="646"/>
      <c r="K6749" s="57"/>
      <c r="L6749" s="57"/>
      <c r="M6749" s="638"/>
      <c r="N6749" s="638"/>
      <c r="O6749" s="57"/>
    </row>
    <row r="6750" spans="1:15">
      <c r="A6750" s="57"/>
      <c r="B6750" s="653">
        <v>49754</v>
      </c>
      <c r="C6750" s="654">
        <f t="shared" si="103"/>
        <v>10466094273</v>
      </c>
      <c r="D6750" s="57"/>
      <c r="E6750" s="57"/>
      <c r="F6750" s="657">
        <v>927404161</v>
      </c>
      <c r="G6750" s="672">
        <v>917821737</v>
      </c>
      <c r="H6750" s="646">
        <v>45322</v>
      </c>
      <c r="I6750" s="646"/>
      <c r="K6750" s="57"/>
      <c r="L6750" s="57"/>
      <c r="M6750" s="638"/>
      <c r="N6750" s="638"/>
      <c r="O6750" s="57"/>
    </row>
    <row r="6751" spans="1:15">
      <c r="A6751" s="57"/>
      <c r="B6751" s="653">
        <v>49755</v>
      </c>
      <c r="C6751" s="654">
        <f t="shared" si="103"/>
        <v>9954011469</v>
      </c>
      <c r="D6751" s="57"/>
      <c r="E6751" s="57"/>
      <c r="F6751" s="657">
        <v>415321357</v>
      </c>
      <c r="G6751" s="672">
        <v>917845969</v>
      </c>
      <c r="H6751" s="646">
        <v>50347</v>
      </c>
      <c r="I6751" s="646"/>
      <c r="K6751" s="57"/>
      <c r="L6751" s="57"/>
      <c r="M6751" s="638"/>
      <c r="N6751" s="638"/>
      <c r="O6751" s="57"/>
    </row>
    <row r="6752" spans="1:15">
      <c r="A6752" s="57"/>
      <c r="B6752" s="653">
        <v>49756</v>
      </c>
      <c r="C6752" s="654">
        <f t="shared" ref="C6752:C6815" si="104">F6752+(F$88*28679+98765)+(G$88*6587+87654)+(E$88*9537+76543)+(J$88*5713+4528)</f>
        <v>10048127406</v>
      </c>
      <c r="D6752" s="57"/>
      <c r="E6752" s="57"/>
      <c r="F6752" s="657">
        <v>509437294</v>
      </c>
      <c r="G6752" s="672">
        <v>917948367</v>
      </c>
      <c r="H6752" s="646">
        <v>43879</v>
      </c>
      <c r="I6752" s="646"/>
      <c r="K6752" s="57"/>
      <c r="L6752" s="57"/>
      <c r="M6752" s="638"/>
      <c r="N6752" s="638"/>
      <c r="O6752" s="57"/>
    </row>
    <row r="6753" spans="1:15">
      <c r="A6753" s="57"/>
      <c r="B6753" s="653">
        <v>49757</v>
      </c>
      <c r="C6753" s="654">
        <f t="shared" si="104"/>
        <v>10504401651</v>
      </c>
      <c r="D6753" s="57"/>
      <c r="E6753" s="57"/>
      <c r="F6753" s="657">
        <v>965711539</v>
      </c>
      <c r="G6753" s="672">
        <v>917950952</v>
      </c>
      <c r="H6753" s="646">
        <v>48720</v>
      </c>
      <c r="I6753" s="646"/>
      <c r="K6753" s="57"/>
      <c r="L6753" s="57"/>
      <c r="M6753" s="638"/>
      <c r="N6753" s="638"/>
      <c r="O6753" s="57"/>
    </row>
    <row r="6754" spans="1:15">
      <c r="A6754" s="57"/>
      <c r="B6754" s="653">
        <v>49758</v>
      </c>
      <c r="C6754" s="654">
        <f t="shared" si="104"/>
        <v>9746894162</v>
      </c>
      <c r="D6754" s="57"/>
      <c r="E6754" s="57"/>
      <c r="F6754" s="657">
        <v>208204050</v>
      </c>
      <c r="G6754" s="672">
        <v>918168658</v>
      </c>
      <c r="H6754" s="646">
        <v>44033</v>
      </c>
      <c r="I6754" s="646"/>
      <c r="K6754" s="57"/>
      <c r="L6754" s="57"/>
      <c r="M6754" s="638"/>
      <c r="N6754" s="638"/>
      <c r="O6754" s="57"/>
    </row>
    <row r="6755" spans="1:15">
      <c r="A6755" s="57"/>
      <c r="B6755" s="653">
        <v>49759</v>
      </c>
      <c r="C6755" s="654">
        <f t="shared" si="104"/>
        <v>10076680951</v>
      </c>
      <c r="D6755" s="57"/>
      <c r="E6755" s="57"/>
      <c r="F6755" s="657">
        <v>537990839</v>
      </c>
      <c r="G6755" s="672">
        <v>918205527</v>
      </c>
      <c r="H6755" s="646">
        <v>48899</v>
      </c>
      <c r="I6755" s="646"/>
      <c r="K6755" s="57"/>
      <c r="L6755" s="57"/>
      <c r="M6755" s="638"/>
      <c r="N6755" s="638"/>
      <c r="O6755" s="57"/>
    </row>
    <row r="6756" spans="1:15">
      <c r="A6756" s="57"/>
      <c r="B6756" s="653">
        <v>49760</v>
      </c>
      <c r="C6756" s="654">
        <f t="shared" si="104"/>
        <v>9645994329</v>
      </c>
      <c r="D6756" s="57"/>
      <c r="E6756" s="57"/>
      <c r="F6756" s="657">
        <v>107304217</v>
      </c>
      <c r="G6756" s="672">
        <v>918351037</v>
      </c>
      <c r="H6756" s="646">
        <v>43164</v>
      </c>
      <c r="I6756" s="646"/>
      <c r="K6756" s="57"/>
      <c r="L6756" s="57"/>
      <c r="M6756" s="638"/>
      <c r="N6756" s="638"/>
      <c r="O6756" s="57"/>
    </row>
    <row r="6757" spans="1:15">
      <c r="A6757" s="57"/>
      <c r="B6757" s="653">
        <v>49761</v>
      </c>
      <c r="C6757" s="654">
        <f t="shared" si="104"/>
        <v>9945847369</v>
      </c>
      <c r="D6757" s="57"/>
      <c r="E6757" s="57"/>
      <c r="F6757" s="657">
        <v>407157257</v>
      </c>
      <c r="G6757" s="672">
        <v>918376027</v>
      </c>
      <c r="H6757" s="646">
        <v>48326</v>
      </c>
      <c r="I6757" s="646"/>
      <c r="K6757" s="57"/>
      <c r="L6757" s="57"/>
      <c r="M6757" s="638"/>
      <c r="N6757" s="638"/>
      <c r="O6757" s="57"/>
    </row>
    <row r="6758" spans="1:15">
      <c r="A6758" s="57"/>
      <c r="B6758" s="653">
        <v>49762</v>
      </c>
      <c r="C6758" s="654">
        <f t="shared" si="104"/>
        <v>10091901594</v>
      </c>
      <c r="D6758" s="57"/>
      <c r="E6758" s="57"/>
      <c r="F6758" s="657">
        <v>553211482</v>
      </c>
      <c r="G6758" s="672">
        <v>918409730</v>
      </c>
      <c r="H6758" s="646">
        <v>48006</v>
      </c>
      <c r="I6758" s="646"/>
      <c r="K6758" s="57"/>
      <c r="L6758" s="57"/>
      <c r="M6758" s="638"/>
      <c r="N6758" s="638"/>
      <c r="O6758" s="57"/>
    </row>
    <row r="6759" spans="1:15">
      <c r="A6759" s="57"/>
      <c r="B6759" s="653">
        <v>49763</v>
      </c>
      <c r="C6759" s="654">
        <f t="shared" si="104"/>
        <v>9788459140</v>
      </c>
      <c r="D6759" s="57"/>
      <c r="E6759" s="57"/>
      <c r="F6759" s="657">
        <v>249769028</v>
      </c>
      <c r="G6759" s="672">
        <v>918499537</v>
      </c>
      <c r="H6759" s="646">
        <v>47018</v>
      </c>
      <c r="I6759" s="646"/>
      <c r="K6759" s="57"/>
      <c r="L6759" s="57"/>
      <c r="M6759" s="638"/>
      <c r="N6759" s="638"/>
      <c r="O6759" s="57"/>
    </row>
    <row r="6760" spans="1:15">
      <c r="A6760" s="57"/>
      <c r="B6760" s="653">
        <v>49764</v>
      </c>
      <c r="C6760" s="654">
        <f t="shared" si="104"/>
        <v>10328449162</v>
      </c>
      <c r="D6760" s="57"/>
      <c r="E6760" s="57"/>
      <c r="F6760" s="657">
        <v>789759050</v>
      </c>
      <c r="G6760" s="672">
        <v>918567489</v>
      </c>
      <c r="H6760" s="646">
        <v>47835</v>
      </c>
      <c r="I6760" s="646"/>
      <c r="K6760" s="57"/>
      <c r="L6760" s="57"/>
      <c r="M6760" s="638"/>
      <c r="N6760" s="638"/>
      <c r="O6760" s="57"/>
    </row>
    <row r="6761" spans="1:15">
      <c r="A6761" s="57"/>
      <c r="B6761" s="653">
        <v>49765</v>
      </c>
      <c r="C6761" s="654">
        <f t="shared" si="104"/>
        <v>10007291698</v>
      </c>
      <c r="D6761" s="57"/>
      <c r="E6761" s="57"/>
      <c r="F6761" s="657">
        <v>468601586</v>
      </c>
      <c r="G6761" s="672">
        <v>918709495</v>
      </c>
      <c r="H6761" s="646">
        <v>44620</v>
      </c>
      <c r="I6761" s="646"/>
      <c r="K6761" s="57"/>
      <c r="L6761" s="57"/>
      <c r="M6761" s="638"/>
      <c r="N6761" s="638"/>
      <c r="O6761" s="57"/>
    </row>
    <row r="6762" spans="1:15">
      <c r="A6762" s="57"/>
      <c r="B6762" s="653">
        <v>49766</v>
      </c>
      <c r="C6762" s="654">
        <f t="shared" si="104"/>
        <v>10520656903</v>
      </c>
      <c r="D6762" s="57"/>
      <c r="E6762" s="57"/>
      <c r="F6762" s="657">
        <v>981966791</v>
      </c>
      <c r="G6762" s="672">
        <v>918716502</v>
      </c>
      <c r="H6762" s="646">
        <v>47060</v>
      </c>
      <c r="I6762" s="646"/>
      <c r="K6762" s="57"/>
      <c r="L6762" s="57"/>
      <c r="M6762" s="638"/>
      <c r="N6762" s="638"/>
      <c r="O6762" s="57"/>
    </row>
    <row r="6763" spans="1:15">
      <c r="A6763" s="57"/>
      <c r="B6763" s="653">
        <v>49767</v>
      </c>
      <c r="C6763" s="654">
        <f t="shared" si="104"/>
        <v>9744456439</v>
      </c>
      <c r="D6763" s="57"/>
      <c r="E6763" s="57"/>
      <c r="F6763" s="657">
        <v>205766327</v>
      </c>
      <c r="G6763" s="672">
        <v>918805055</v>
      </c>
      <c r="H6763" s="646">
        <v>43926</v>
      </c>
      <c r="I6763" s="646"/>
      <c r="K6763" s="57"/>
      <c r="L6763" s="57"/>
      <c r="M6763" s="638"/>
      <c r="N6763" s="638"/>
      <c r="O6763" s="57"/>
    </row>
    <row r="6764" spans="1:15">
      <c r="A6764" s="57"/>
      <c r="B6764" s="653">
        <v>49768</v>
      </c>
      <c r="C6764" s="654">
        <f t="shared" si="104"/>
        <v>9904196448</v>
      </c>
      <c r="D6764" s="57"/>
      <c r="E6764" s="57"/>
      <c r="F6764" s="657">
        <v>365506336</v>
      </c>
      <c r="G6764" s="672">
        <v>919076068</v>
      </c>
      <c r="H6764" s="646">
        <v>46395</v>
      </c>
      <c r="I6764" s="646"/>
      <c r="K6764" s="57"/>
      <c r="L6764" s="57"/>
      <c r="M6764" s="638"/>
      <c r="N6764" s="638"/>
      <c r="O6764" s="57"/>
    </row>
    <row r="6765" spans="1:15">
      <c r="A6765" s="57"/>
      <c r="B6765" s="653">
        <v>49769</v>
      </c>
      <c r="C6765" s="654">
        <f t="shared" si="104"/>
        <v>10395303083</v>
      </c>
      <c r="D6765" s="57"/>
      <c r="E6765" s="57"/>
      <c r="F6765" s="657">
        <v>856612971</v>
      </c>
      <c r="G6765" s="672">
        <v>919114141</v>
      </c>
      <c r="H6765" s="646">
        <v>49784</v>
      </c>
      <c r="I6765" s="646"/>
      <c r="K6765" s="57"/>
      <c r="L6765" s="57"/>
      <c r="M6765" s="638"/>
      <c r="N6765" s="638"/>
      <c r="O6765" s="57"/>
    </row>
    <row r="6766" spans="1:15">
      <c r="A6766" s="57"/>
      <c r="B6766" s="653">
        <v>49770</v>
      </c>
      <c r="C6766" s="654">
        <f t="shared" si="104"/>
        <v>10472288389</v>
      </c>
      <c r="D6766" s="57"/>
      <c r="E6766" s="57"/>
      <c r="F6766" s="657">
        <v>933598277</v>
      </c>
      <c r="G6766" s="672">
        <v>919268139</v>
      </c>
      <c r="H6766" s="646">
        <v>46118</v>
      </c>
      <c r="I6766" s="646"/>
      <c r="K6766" s="57"/>
      <c r="L6766" s="57"/>
      <c r="M6766" s="638"/>
      <c r="N6766" s="638"/>
      <c r="O6766" s="57"/>
    </row>
    <row r="6767" spans="1:15">
      <c r="A6767" s="57"/>
      <c r="B6767" s="653">
        <v>49771</v>
      </c>
      <c r="C6767" s="654">
        <f t="shared" si="104"/>
        <v>10508520547</v>
      </c>
      <c r="D6767" s="57"/>
      <c r="E6767" s="57"/>
      <c r="F6767" s="657">
        <v>969830435</v>
      </c>
      <c r="G6767" s="672">
        <v>919290856</v>
      </c>
      <c r="H6767" s="646">
        <v>46087</v>
      </c>
      <c r="I6767" s="646"/>
      <c r="K6767" s="57"/>
      <c r="L6767" s="57"/>
      <c r="M6767" s="638"/>
      <c r="N6767" s="638"/>
      <c r="O6767" s="57"/>
    </row>
    <row r="6768" spans="1:15">
      <c r="A6768" s="57"/>
      <c r="B6768" s="653">
        <v>49772</v>
      </c>
      <c r="C6768" s="654">
        <f t="shared" si="104"/>
        <v>9734928746</v>
      </c>
      <c r="D6768" s="57"/>
      <c r="E6768" s="57"/>
      <c r="F6768" s="657">
        <v>196238634</v>
      </c>
      <c r="G6768" s="672">
        <v>919463223</v>
      </c>
      <c r="H6768" s="646">
        <v>44557</v>
      </c>
      <c r="I6768" s="646"/>
      <c r="K6768" s="57"/>
      <c r="L6768" s="57"/>
      <c r="M6768" s="638"/>
      <c r="N6768" s="638"/>
      <c r="O6768" s="57"/>
    </row>
    <row r="6769" spans="1:15">
      <c r="A6769" s="57"/>
      <c r="B6769" s="653">
        <v>49773</v>
      </c>
      <c r="C6769" s="654">
        <f t="shared" si="104"/>
        <v>10322473096</v>
      </c>
      <c r="D6769" s="57"/>
      <c r="E6769" s="57"/>
      <c r="F6769" s="657">
        <v>783782984</v>
      </c>
      <c r="G6769" s="672">
        <v>919575051</v>
      </c>
      <c r="H6769" s="646">
        <v>49134</v>
      </c>
      <c r="I6769" s="646"/>
      <c r="K6769" s="57"/>
      <c r="L6769" s="57"/>
      <c r="M6769" s="638"/>
      <c r="N6769" s="638"/>
      <c r="O6769" s="57"/>
    </row>
    <row r="6770" spans="1:15">
      <c r="A6770" s="57"/>
      <c r="B6770" s="653">
        <v>49774</v>
      </c>
      <c r="C6770" s="654">
        <f t="shared" si="104"/>
        <v>10273791254</v>
      </c>
      <c r="D6770" s="57"/>
      <c r="E6770" s="57"/>
      <c r="F6770" s="657">
        <v>735101142</v>
      </c>
      <c r="G6770" s="672">
        <v>919692407</v>
      </c>
      <c r="H6770" s="646">
        <v>47558</v>
      </c>
      <c r="I6770" s="646"/>
      <c r="K6770" s="57"/>
      <c r="L6770" s="57"/>
      <c r="M6770" s="638"/>
      <c r="N6770" s="638"/>
      <c r="O6770" s="57"/>
    </row>
    <row r="6771" spans="1:15">
      <c r="A6771" s="57"/>
      <c r="B6771" s="653">
        <v>49775</v>
      </c>
      <c r="C6771" s="654">
        <f t="shared" si="104"/>
        <v>10391508351</v>
      </c>
      <c r="D6771" s="57"/>
      <c r="E6771" s="57"/>
      <c r="F6771" s="657">
        <v>852818239</v>
      </c>
      <c r="G6771" s="672">
        <v>919793456</v>
      </c>
      <c r="H6771" s="646">
        <v>49931</v>
      </c>
      <c r="I6771" s="646"/>
      <c r="K6771" s="57"/>
      <c r="L6771" s="57"/>
      <c r="M6771" s="638"/>
      <c r="N6771" s="638"/>
      <c r="O6771" s="57"/>
    </row>
    <row r="6772" spans="1:15">
      <c r="A6772" s="57"/>
      <c r="B6772" s="653">
        <v>49776</v>
      </c>
      <c r="C6772" s="654">
        <f t="shared" si="104"/>
        <v>10093833984</v>
      </c>
      <c r="D6772" s="57"/>
      <c r="E6772" s="57"/>
      <c r="F6772" s="657">
        <v>555143872</v>
      </c>
      <c r="G6772" s="672">
        <v>919997637</v>
      </c>
      <c r="H6772" s="646">
        <v>46722</v>
      </c>
      <c r="I6772" s="646"/>
      <c r="K6772" s="57"/>
      <c r="L6772" s="57"/>
      <c r="M6772" s="638"/>
      <c r="N6772" s="638"/>
      <c r="O6772" s="57"/>
    </row>
    <row r="6773" spans="1:15">
      <c r="A6773" s="57"/>
      <c r="B6773" s="653">
        <v>49777</v>
      </c>
      <c r="C6773" s="654">
        <f t="shared" si="104"/>
        <v>10159794719</v>
      </c>
      <c r="D6773" s="57"/>
      <c r="E6773" s="57"/>
      <c r="F6773" s="657">
        <v>621104607</v>
      </c>
      <c r="G6773" s="672">
        <v>920160231</v>
      </c>
      <c r="H6773" s="646">
        <v>45177</v>
      </c>
      <c r="I6773" s="646"/>
      <c r="K6773" s="57"/>
      <c r="L6773" s="57"/>
      <c r="M6773" s="638"/>
      <c r="N6773" s="638"/>
      <c r="O6773" s="57"/>
    </row>
    <row r="6774" spans="1:15">
      <c r="A6774" s="57"/>
      <c r="B6774" s="653">
        <v>49778</v>
      </c>
      <c r="C6774" s="654">
        <f t="shared" si="104"/>
        <v>9852449841</v>
      </c>
      <c r="D6774" s="57"/>
      <c r="E6774" s="57"/>
      <c r="F6774" s="657">
        <v>313759729</v>
      </c>
      <c r="G6774" s="672">
        <v>920199184</v>
      </c>
      <c r="H6774" s="646">
        <v>47350</v>
      </c>
      <c r="I6774" s="646"/>
      <c r="K6774" s="57"/>
      <c r="L6774" s="57"/>
      <c r="M6774" s="638"/>
      <c r="N6774" s="638"/>
      <c r="O6774" s="57"/>
    </row>
    <row r="6775" spans="1:15">
      <c r="A6775" s="57"/>
      <c r="B6775" s="653">
        <v>49779</v>
      </c>
      <c r="C6775" s="654">
        <f t="shared" si="104"/>
        <v>10495595394</v>
      </c>
      <c r="D6775" s="57"/>
      <c r="E6775" s="57"/>
      <c r="F6775" s="657">
        <v>956905282</v>
      </c>
      <c r="G6775" s="672">
        <v>920333415</v>
      </c>
      <c r="H6775" s="646">
        <v>49491</v>
      </c>
      <c r="I6775" s="646"/>
      <c r="K6775" s="57"/>
      <c r="L6775" s="57"/>
      <c r="M6775" s="638"/>
      <c r="N6775" s="638"/>
      <c r="O6775" s="57"/>
    </row>
    <row r="6776" spans="1:15">
      <c r="A6776" s="57"/>
      <c r="B6776" s="653">
        <v>49780</v>
      </c>
      <c r="C6776" s="654">
        <f t="shared" si="104"/>
        <v>9758739630</v>
      </c>
      <c r="D6776" s="57"/>
      <c r="E6776" s="57"/>
      <c r="F6776" s="657">
        <v>220049518</v>
      </c>
      <c r="G6776" s="672">
        <v>920421362</v>
      </c>
      <c r="H6776" s="646">
        <v>49514</v>
      </c>
      <c r="I6776" s="646"/>
      <c r="K6776" s="57"/>
      <c r="L6776" s="57"/>
      <c r="M6776" s="638"/>
      <c r="N6776" s="638"/>
      <c r="O6776" s="57"/>
    </row>
    <row r="6777" spans="1:15">
      <c r="A6777" s="57"/>
      <c r="B6777" s="653">
        <v>49781</v>
      </c>
      <c r="C6777" s="654">
        <f t="shared" si="104"/>
        <v>10477461571</v>
      </c>
      <c r="D6777" s="57"/>
      <c r="E6777" s="57"/>
      <c r="F6777" s="657">
        <v>938771459</v>
      </c>
      <c r="G6777" s="672">
        <v>920451944</v>
      </c>
      <c r="H6777" s="646">
        <v>48778</v>
      </c>
      <c r="I6777" s="646"/>
      <c r="K6777" s="57"/>
      <c r="L6777" s="57"/>
      <c r="M6777" s="638"/>
      <c r="N6777" s="638"/>
      <c r="O6777" s="57"/>
    </row>
    <row r="6778" spans="1:15">
      <c r="A6778" s="57"/>
      <c r="B6778" s="653">
        <v>49782</v>
      </c>
      <c r="C6778" s="654">
        <f t="shared" si="104"/>
        <v>10112567808</v>
      </c>
      <c r="D6778" s="57"/>
      <c r="E6778" s="57"/>
      <c r="F6778" s="657">
        <v>573877696</v>
      </c>
      <c r="G6778" s="672">
        <v>920655392</v>
      </c>
      <c r="H6778" s="646">
        <v>46778</v>
      </c>
      <c r="I6778" s="646"/>
      <c r="K6778" s="57"/>
      <c r="L6778" s="57"/>
      <c r="M6778" s="638"/>
      <c r="N6778" s="638"/>
      <c r="O6778" s="57"/>
    </row>
    <row r="6779" spans="1:15">
      <c r="A6779" s="57"/>
      <c r="B6779" s="653">
        <v>49783</v>
      </c>
      <c r="C6779" s="654">
        <f t="shared" si="104"/>
        <v>10533332259</v>
      </c>
      <c r="D6779" s="57"/>
      <c r="E6779" s="57"/>
      <c r="F6779" s="657">
        <v>994642147</v>
      </c>
      <c r="G6779" s="672">
        <v>920953113</v>
      </c>
      <c r="H6779" s="646">
        <v>45629</v>
      </c>
      <c r="I6779" s="646"/>
      <c r="K6779" s="57"/>
      <c r="L6779" s="57"/>
      <c r="M6779" s="638"/>
      <c r="N6779" s="638"/>
      <c r="O6779" s="57"/>
    </row>
    <row r="6780" spans="1:15">
      <c r="A6780" s="57"/>
      <c r="B6780" s="653">
        <v>49784</v>
      </c>
      <c r="C6780" s="654">
        <f t="shared" si="104"/>
        <v>10457804253</v>
      </c>
      <c r="D6780" s="57"/>
      <c r="E6780" s="57"/>
      <c r="F6780" s="657">
        <v>919114141</v>
      </c>
      <c r="G6780" s="672">
        <v>921078041</v>
      </c>
      <c r="H6780" s="646">
        <v>49859</v>
      </c>
      <c r="I6780" s="646"/>
      <c r="K6780" s="57"/>
      <c r="L6780" s="57"/>
      <c r="M6780" s="638"/>
      <c r="N6780" s="638"/>
      <c r="O6780" s="57"/>
    </row>
    <row r="6781" spans="1:15">
      <c r="A6781" s="57"/>
      <c r="B6781" s="653">
        <v>49785</v>
      </c>
      <c r="C6781" s="654">
        <f t="shared" si="104"/>
        <v>10323660512</v>
      </c>
      <c r="D6781" s="57"/>
      <c r="E6781" s="57"/>
      <c r="F6781" s="657">
        <v>784970400</v>
      </c>
      <c r="G6781" s="672">
        <v>921105718</v>
      </c>
      <c r="H6781" s="646">
        <v>44407</v>
      </c>
      <c r="I6781" s="646"/>
      <c r="K6781" s="57"/>
      <c r="L6781" s="57"/>
      <c r="M6781" s="638"/>
      <c r="N6781" s="638"/>
      <c r="O6781" s="57"/>
    </row>
    <row r="6782" spans="1:15">
      <c r="A6782" s="57"/>
      <c r="B6782" s="653">
        <v>49786</v>
      </c>
      <c r="C6782" s="654">
        <f t="shared" si="104"/>
        <v>10089846055</v>
      </c>
      <c r="D6782" s="57"/>
      <c r="E6782" s="57"/>
      <c r="F6782" s="657">
        <v>551155943</v>
      </c>
      <c r="G6782" s="672">
        <v>921185427</v>
      </c>
      <c r="H6782" s="646">
        <v>43906</v>
      </c>
      <c r="I6782" s="646"/>
      <c r="K6782" s="57"/>
      <c r="L6782" s="57"/>
      <c r="M6782" s="638"/>
      <c r="N6782" s="638"/>
      <c r="O6782" s="57"/>
    </row>
    <row r="6783" spans="1:15">
      <c r="A6783" s="57"/>
      <c r="B6783" s="653">
        <v>49787</v>
      </c>
      <c r="C6783" s="654">
        <f t="shared" si="104"/>
        <v>10212161447</v>
      </c>
      <c r="D6783" s="57"/>
      <c r="E6783" s="57"/>
      <c r="F6783" s="657">
        <v>673471335</v>
      </c>
      <c r="G6783" s="672">
        <v>921577070</v>
      </c>
      <c r="H6783" s="646">
        <v>44097</v>
      </c>
      <c r="I6783" s="646"/>
      <c r="K6783" s="57"/>
      <c r="L6783" s="57"/>
      <c r="M6783" s="638"/>
      <c r="N6783" s="638"/>
      <c r="O6783" s="57"/>
    </row>
    <row r="6784" spans="1:15">
      <c r="A6784" s="57"/>
      <c r="B6784" s="653">
        <v>49788</v>
      </c>
      <c r="C6784" s="654">
        <f t="shared" si="104"/>
        <v>9947041696</v>
      </c>
      <c r="D6784" s="57"/>
      <c r="E6784" s="57"/>
      <c r="F6784" s="657">
        <v>408351584</v>
      </c>
      <c r="G6784" s="672">
        <v>921758564</v>
      </c>
      <c r="H6784" s="646">
        <v>50205</v>
      </c>
      <c r="I6784" s="646"/>
      <c r="K6784" s="57"/>
      <c r="L6784" s="57"/>
      <c r="M6784" s="638"/>
      <c r="N6784" s="638"/>
      <c r="O6784" s="57"/>
    </row>
    <row r="6785" spans="1:15">
      <c r="A6785" s="57"/>
      <c r="B6785" s="653">
        <v>49789</v>
      </c>
      <c r="C6785" s="654">
        <f t="shared" si="104"/>
        <v>10315969514</v>
      </c>
      <c r="D6785" s="57"/>
      <c r="E6785" s="57"/>
      <c r="F6785" s="657">
        <v>777279402</v>
      </c>
      <c r="G6785" s="672">
        <v>921863191</v>
      </c>
      <c r="H6785" s="646">
        <v>49190</v>
      </c>
      <c r="I6785" s="646"/>
      <c r="K6785" s="57"/>
      <c r="L6785" s="57"/>
      <c r="M6785" s="638"/>
      <c r="N6785" s="638"/>
      <c r="O6785" s="57"/>
    </row>
    <row r="6786" spans="1:15">
      <c r="A6786" s="57"/>
      <c r="B6786" s="653">
        <v>49790</v>
      </c>
      <c r="C6786" s="654">
        <f t="shared" si="104"/>
        <v>9950257858</v>
      </c>
      <c r="D6786" s="57"/>
      <c r="E6786" s="57"/>
      <c r="F6786" s="657">
        <v>411567746</v>
      </c>
      <c r="G6786" s="672">
        <v>921898661</v>
      </c>
      <c r="H6786" s="646">
        <v>43228</v>
      </c>
      <c r="I6786" s="646"/>
      <c r="K6786" s="57"/>
      <c r="L6786" s="57"/>
      <c r="M6786" s="638"/>
      <c r="N6786" s="638"/>
      <c r="O6786" s="57"/>
    </row>
    <row r="6787" spans="1:15">
      <c r="A6787" s="57"/>
      <c r="B6787" s="653">
        <v>49791</v>
      </c>
      <c r="C6787" s="654">
        <f t="shared" si="104"/>
        <v>9998280528</v>
      </c>
      <c r="D6787" s="57"/>
      <c r="E6787" s="57"/>
      <c r="F6787" s="657">
        <v>459590416</v>
      </c>
      <c r="G6787" s="672">
        <v>922207157</v>
      </c>
      <c r="H6787" s="646">
        <v>43606</v>
      </c>
      <c r="I6787" s="646"/>
      <c r="K6787" s="57"/>
      <c r="L6787" s="57"/>
      <c r="M6787" s="638"/>
      <c r="N6787" s="638"/>
      <c r="O6787" s="57"/>
    </row>
    <row r="6788" spans="1:15">
      <c r="A6788" s="57"/>
      <c r="B6788" s="653">
        <v>49792</v>
      </c>
      <c r="C6788" s="654">
        <f t="shared" si="104"/>
        <v>9935210052</v>
      </c>
      <c r="D6788" s="57"/>
      <c r="E6788" s="57"/>
      <c r="F6788" s="657">
        <v>396519940</v>
      </c>
      <c r="G6788" s="672">
        <v>922218595</v>
      </c>
      <c r="H6788" s="646">
        <v>46591</v>
      </c>
      <c r="I6788" s="646"/>
      <c r="K6788" s="57"/>
      <c r="L6788" s="57"/>
      <c r="M6788" s="638"/>
      <c r="N6788" s="638"/>
      <c r="O6788" s="57"/>
    </row>
    <row r="6789" spans="1:15">
      <c r="A6789" s="57"/>
      <c r="B6789" s="653">
        <v>49793</v>
      </c>
      <c r="C6789" s="654">
        <f t="shared" si="104"/>
        <v>10219873293</v>
      </c>
      <c r="D6789" s="57"/>
      <c r="E6789" s="57"/>
      <c r="F6789" s="657">
        <v>681183181</v>
      </c>
      <c r="G6789" s="672">
        <v>922431070</v>
      </c>
      <c r="H6789" s="646">
        <v>48519</v>
      </c>
      <c r="I6789" s="646"/>
      <c r="K6789" s="57"/>
      <c r="L6789" s="57"/>
      <c r="M6789" s="638"/>
      <c r="N6789" s="638"/>
      <c r="O6789" s="57"/>
    </row>
    <row r="6790" spans="1:15">
      <c r="A6790" s="57"/>
      <c r="B6790" s="653">
        <v>49794</v>
      </c>
      <c r="C6790" s="654">
        <f t="shared" si="104"/>
        <v>9788047465</v>
      </c>
      <c r="D6790" s="57"/>
      <c r="E6790" s="57"/>
      <c r="F6790" s="657">
        <v>249357353</v>
      </c>
      <c r="G6790" s="672">
        <v>922457603</v>
      </c>
      <c r="H6790" s="646">
        <v>43379</v>
      </c>
      <c r="I6790" s="646"/>
      <c r="K6790" s="57"/>
      <c r="L6790" s="57"/>
      <c r="M6790" s="638"/>
      <c r="N6790" s="638"/>
      <c r="O6790" s="57"/>
    </row>
    <row r="6791" spans="1:15">
      <c r="A6791" s="57"/>
      <c r="B6791" s="653">
        <v>49795</v>
      </c>
      <c r="C6791" s="654">
        <f t="shared" si="104"/>
        <v>9639467292</v>
      </c>
      <c r="D6791" s="57"/>
      <c r="E6791" s="57"/>
      <c r="F6791" s="657">
        <v>100777180</v>
      </c>
      <c r="G6791" s="672">
        <v>922632187</v>
      </c>
      <c r="H6791" s="646">
        <v>46327</v>
      </c>
      <c r="I6791" s="646"/>
      <c r="K6791" s="57"/>
      <c r="L6791" s="57"/>
      <c r="M6791" s="638"/>
      <c r="N6791" s="638"/>
      <c r="O6791" s="57"/>
    </row>
    <row r="6792" spans="1:15">
      <c r="A6792" s="57"/>
      <c r="B6792" s="653">
        <v>49796</v>
      </c>
      <c r="C6792" s="654">
        <f t="shared" si="104"/>
        <v>10522555037</v>
      </c>
      <c r="D6792" s="57"/>
      <c r="E6792" s="57"/>
      <c r="F6792" s="657">
        <v>983864925</v>
      </c>
      <c r="G6792" s="672">
        <v>922677882</v>
      </c>
      <c r="H6792" s="646">
        <v>44118</v>
      </c>
      <c r="I6792" s="646"/>
      <c r="K6792" s="57"/>
      <c r="L6792" s="57"/>
      <c r="M6792" s="638"/>
      <c r="N6792" s="638"/>
      <c r="O6792" s="57"/>
    </row>
    <row r="6793" spans="1:15">
      <c r="A6793" s="57"/>
      <c r="B6793" s="653">
        <v>49797</v>
      </c>
      <c r="C6793" s="654">
        <f t="shared" si="104"/>
        <v>9908390693</v>
      </c>
      <c r="D6793" s="57"/>
      <c r="E6793" s="57"/>
      <c r="F6793" s="657">
        <v>369700581</v>
      </c>
      <c r="G6793" s="672">
        <v>922780816</v>
      </c>
      <c r="H6793" s="646">
        <v>43966</v>
      </c>
      <c r="I6793" s="646"/>
      <c r="K6793" s="57"/>
      <c r="L6793" s="57"/>
      <c r="M6793" s="638"/>
      <c r="N6793" s="638"/>
      <c r="O6793" s="57"/>
    </row>
    <row r="6794" spans="1:15">
      <c r="A6794" s="57"/>
      <c r="B6794" s="653">
        <v>49798</v>
      </c>
      <c r="C6794" s="654">
        <f t="shared" si="104"/>
        <v>9831852520</v>
      </c>
      <c r="D6794" s="57"/>
      <c r="E6794" s="57"/>
      <c r="F6794" s="657">
        <v>293162408</v>
      </c>
      <c r="G6794" s="672">
        <v>923181301</v>
      </c>
      <c r="H6794" s="646">
        <v>50054</v>
      </c>
      <c r="I6794" s="646"/>
      <c r="K6794" s="57"/>
      <c r="L6794" s="57"/>
      <c r="M6794" s="638"/>
      <c r="N6794" s="638"/>
      <c r="O6794" s="57"/>
    </row>
    <row r="6795" spans="1:15">
      <c r="A6795" s="57"/>
      <c r="B6795" s="653">
        <v>49799</v>
      </c>
      <c r="C6795" s="654">
        <f t="shared" si="104"/>
        <v>9965224699</v>
      </c>
      <c r="D6795" s="57"/>
      <c r="E6795" s="57"/>
      <c r="F6795" s="657">
        <v>426534587</v>
      </c>
      <c r="G6795" s="672">
        <v>923262349</v>
      </c>
      <c r="H6795" s="646">
        <v>47384</v>
      </c>
      <c r="I6795" s="646"/>
      <c r="K6795" s="57"/>
      <c r="L6795" s="57"/>
      <c r="M6795" s="638"/>
      <c r="N6795" s="638"/>
      <c r="O6795" s="57"/>
    </row>
    <row r="6796" spans="1:15">
      <c r="A6796" s="57"/>
      <c r="B6796" s="653">
        <v>49800</v>
      </c>
      <c r="C6796" s="654">
        <f t="shared" si="104"/>
        <v>9656998457</v>
      </c>
      <c r="D6796" s="57"/>
      <c r="E6796" s="57"/>
      <c r="F6796" s="657">
        <v>118308345</v>
      </c>
      <c r="G6796" s="672">
        <v>923415179</v>
      </c>
      <c r="H6796" s="646">
        <v>49380</v>
      </c>
      <c r="I6796" s="646"/>
      <c r="K6796" s="57"/>
      <c r="L6796" s="57"/>
      <c r="M6796" s="638"/>
      <c r="N6796" s="638"/>
      <c r="O6796" s="57"/>
    </row>
    <row r="6797" spans="1:15">
      <c r="A6797" s="57"/>
      <c r="B6797" s="653">
        <v>49801</v>
      </c>
      <c r="C6797" s="654">
        <f t="shared" si="104"/>
        <v>9985929931</v>
      </c>
      <c r="D6797" s="57"/>
      <c r="E6797" s="57"/>
      <c r="F6797" s="657">
        <v>447239819</v>
      </c>
      <c r="G6797" s="672">
        <v>923419954</v>
      </c>
      <c r="H6797" s="646">
        <v>45906</v>
      </c>
      <c r="I6797" s="646"/>
      <c r="K6797" s="57"/>
      <c r="L6797" s="57"/>
      <c r="M6797" s="638"/>
      <c r="N6797" s="638"/>
      <c r="O6797" s="57"/>
    </row>
    <row r="6798" spans="1:15">
      <c r="A6798" s="57"/>
      <c r="B6798" s="653">
        <v>49802</v>
      </c>
      <c r="C6798" s="654">
        <f t="shared" si="104"/>
        <v>10516183993</v>
      </c>
      <c r="D6798" s="57"/>
      <c r="E6798" s="57"/>
      <c r="F6798" s="657">
        <v>977493881</v>
      </c>
      <c r="G6798" s="672">
        <v>923420538</v>
      </c>
      <c r="H6798" s="646">
        <v>45335</v>
      </c>
      <c r="I6798" s="646"/>
      <c r="K6798" s="57"/>
      <c r="L6798" s="57"/>
      <c r="M6798" s="638"/>
      <c r="N6798" s="638"/>
      <c r="O6798" s="57"/>
    </row>
    <row r="6799" spans="1:15">
      <c r="A6799" s="57"/>
      <c r="B6799" s="653">
        <v>49803</v>
      </c>
      <c r="C6799" s="654">
        <f t="shared" si="104"/>
        <v>9936398329</v>
      </c>
      <c r="D6799" s="57"/>
      <c r="E6799" s="57"/>
      <c r="F6799" s="657">
        <v>397708217</v>
      </c>
      <c r="G6799" s="672">
        <v>923514644</v>
      </c>
      <c r="H6799" s="646">
        <v>49425</v>
      </c>
      <c r="I6799" s="646"/>
      <c r="K6799" s="57"/>
      <c r="L6799" s="57"/>
      <c r="M6799" s="638"/>
      <c r="N6799" s="638"/>
      <c r="O6799" s="57"/>
    </row>
    <row r="6800" spans="1:15">
      <c r="A6800" s="57"/>
      <c r="B6800" s="653">
        <v>49804</v>
      </c>
      <c r="C6800" s="654">
        <f t="shared" si="104"/>
        <v>9821845604</v>
      </c>
      <c r="D6800" s="57"/>
      <c r="E6800" s="57"/>
      <c r="F6800" s="657">
        <v>283155492</v>
      </c>
      <c r="G6800" s="672">
        <v>923575785</v>
      </c>
      <c r="H6800" s="646">
        <v>48854</v>
      </c>
      <c r="I6800" s="646"/>
      <c r="K6800" s="57"/>
      <c r="L6800" s="57"/>
      <c r="M6800" s="638"/>
      <c r="N6800" s="638"/>
      <c r="O6800" s="57"/>
    </row>
    <row r="6801" spans="1:15">
      <c r="A6801" s="57"/>
      <c r="B6801" s="653">
        <v>49805</v>
      </c>
      <c r="C6801" s="654">
        <f t="shared" si="104"/>
        <v>10140088659</v>
      </c>
      <c r="D6801" s="57"/>
      <c r="E6801" s="57"/>
      <c r="F6801" s="657">
        <v>601398547</v>
      </c>
      <c r="G6801" s="672">
        <v>923781950</v>
      </c>
      <c r="H6801" s="646">
        <v>47660</v>
      </c>
      <c r="I6801" s="646"/>
      <c r="K6801" s="57"/>
      <c r="L6801" s="57"/>
      <c r="M6801" s="638"/>
      <c r="N6801" s="638"/>
      <c r="O6801" s="57"/>
    </row>
    <row r="6802" spans="1:15">
      <c r="A6802" s="57"/>
      <c r="B6802" s="653">
        <v>49806</v>
      </c>
      <c r="C6802" s="654">
        <f t="shared" si="104"/>
        <v>9649861480</v>
      </c>
      <c r="D6802" s="57"/>
      <c r="E6802" s="57"/>
      <c r="F6802" s="657">
        <v>111171368</v>
      </c>
      <c r="G6802" s="672">
        <v>924021939</v>
      </c>
      <c r="H6802" s="646">
        <v>44893</v>
      </c>
      <c r="I6802" s="646"/>
      <c r="K6802" s="57"/>
      <c r="L6802" s="57"/>
      <c r="M6802" s="638"/>
      <c r="N6802" s="638"/>
      <c r="O6802" s="57"/>
    </row>
    <row r="6803" spans="1:15">
      <c r="A6803" s="57"/>
      <c r="B6803" s="653">
        <v>49807</v>
      </c>
      <c r="C6803" s="654">
        <f t="shared" si="104"/>
        <v>10258969316</v>
      </c>
      <c r="D6803" s="57"/>
      <c r="E6803" s="57"/>
      <c r="F6803" s="657">
        <v>720279204</v>
      </c>
      <c r="G6803" s="672">
        <v>924380454</v>
      </c>
      <c r="H6803" s="646">
        <v>49810</v>
      </c>
      <c r="I6803" s="646"/>
      <c r="K6803" s="57"/>
      <c r="L6803" s="57"/>
      <c r="M6803" s="638"/>
      <c r="N6803" s="638"/>
      <c r="O6803" s="57"/>
    </row>
    <row r="6804" spans="1:15">
      <c r="A6804" s="57"/>
      <c r="B6804" s="653">
        <v>49808</v>
      </c>
      <c r="C6804" s="654">
        <f t="shared" si="104"/>
        <v>10225278020</v>
      </c>
      <c r="D6804" s="57"/>
      <c r="E6804" s="57"/>
      <c r="F6804" s="657">
        <v>686587908</v>
      </c>
      <c r="G6804" s="672">
        <v>924484960</v>
      </c>
      <c r="H6804" s="646">
        <v>43702</v>
      </c>
      <c r="I6804" s="646"/>
      <c r="K6804" s="57"/>
      <c r="L6804" s="57"/>
      <c r="M6804" s="638"/>
      <c r="N6804" s="638"/>
      <c r="O6804" s="57"/>
    </row>
    <row r="6805" spans="1:15">
      <c r="A6805" s="57"/>
      <c r="B6805" s="653">
        <v>49809</v>
      </c>
      <c r="C6805" s="654">
        <f t="shared" si="104"/>
        <v>9891017376</v>
      </c>
      <c r="D6805" s="57"/>
      <c r="E6805" s="57"/>
      <c r="F6805" s="657">
        <v>352327264</v>
      </c>
      <c r="G6805" s="672">
        <v>924524680</v>
      </c>
      <c r="H6805" s="646">
        <v>46531</v>
      </c>
      <c r="I6805" s="646"/>
      <c r="K6805" s="57"/>
      <c r="L6805" s="57"/>
      <c r="M6805" s="638"/>
      <c r="N6805" s="638"/>
      <c r="O6805" s="57"/>
    </row>
    <row r="6806" spans="1:15">
      <c r="A6806" s="57"/>
      <c r="B6806" s="653">
        <v>49810</v>
      </c>
      <c r="C6806" s="654">
        <f t="shared" si="104"/>
        <v>10463070566</v>
      </c>
      <c r="D6806" s="57"/>
      <c r="E6806" s="57"/>
      <c r="F6806" s="657">
        <v>924380454</v>
      </c>
      <c r="G6806" s="672">
        <v>924527106</v>
      </c>
      <c r="H6806" s="646">
        <v>46421</v>
      </c>
      <c r="I6806" s="646"/>
      <c r="K6806" s="57"/>
      <c r="L6806" s="57"/>
      <c r="M6806" s="638"/>
      <c r="N6806" s="638"/>
      <c r="O6806" s="57"/>
    </row>
    <row r="6807" spans="1:15">
      <c r="A6807" s="57"/>
      <c r="B6807" s="653">
        <v>49811</v>
      </c>
      <c r="C6807" s="654">
        <f t="shared" si="104"/>
        <v>9769955567</v>
      </c>
      <c r="D6807" s="57"/>
      <c r="E6807" s="57"/>
      <c r="F6807" s="657">
        <v>231265455</v>
      </c>
      <c r="G6807" s="672">
        <v>924527691</v>
      </c>
      <c r="H6807" s="646">
        <v>50142</v>
      </c>
      <c r="I6807" s="646"/>
      <c r="K6807" s="57"/>
      <c r="L6807" s="57"/>
      <c r="M6807" s="638"/>
      <c r="N6807" s="638"/>
      <c r="O6807" s="57"/>
    </row>
    <row r="6808" spans="1:15">
      <c r="A6808" s="57"/>
      <c r="B6808" s="653">
        <v>49812</v>
      </c>
      <c r="C6808" s="654">
        <f t="shared" si="104"/>
        <v>10268090145</v>
      </c>
      <c r="D6808" s="57"/>
      <c r="E6808" s="57"/>
      <c r="F6808" s="657">
        <v>729400033</v>
      </c>
      <c r="G6808" s="672">
        <v>924557367</v>
      </c>
      <c r="H6808" s="646">
        <v>48091</v>
      </c>
      <c r="I6808" s="646"/>
      <c r="K6808" s="57"/>
      <c r="L6808" s="57"/>
      <c r="M6808" s="638"/>
      <c r="N6808" s="638"/>
      <c r="O6808" s="57"/>
    </row>
    <row r="6809" spans="1:15">
      <c r="A6809" s="57"/>
      <c r="B6809" s="653">
        <v>49813</v>
      </c>
      <c r="C6809" s="654">
        <f t="shared" si="104"/>
        <v>10011987724</v>
      </c>
      <c r="D6809" s="57"/>
      <c r="E6809" s="57"/>
      <c r="F6809" s="657">
        <v>473297612</v>
      </c>
      <c r="G6809" s="672">
        <v>924612040</v>
      </c>
      <c r="H6809" s="646">
        <v>44631</v>
      </c>
      <c r="I6809" s="646"/>
      <c r="K6809" s="57"/>
      <c r="L6809" s="57"/>
      <c r="M6809" s="638"/>
      <c r="N6809" s="638"/>
      <c r="O6809" s="57"/>
    </row>
    <row r="6810" spans="1:15">
      <c r="A6810" s="57"/>
      <c r="B6810" s="653">
        <v>49814</v>
      </c>
      <c r="C6810" s="654">
        <f t="shared" si="104"/>
        <v>10056282571</v>
      </c>
      <c r="D6810" s="57"/>
      <c r="E6810" s="57"/>
      <c r="F6810" s="657">
        <v>517592459</v>
      </c>
      <c r="G6810" s="672">
        <v>924719094</v>
      </c>
      <c r="H6810" s="646">
        <v>49752</v>
      </c>
      <c r="I6810" s="646"/>
      <c r="K6810" s="57"/>
      <c r="L6810" s="57"/>
      <c r="M6810" s="638"/>
      <c r="N6810" s="638"/>
      <c r="O6810" s="57"/>
    </row>
    <row r="6811" spans="1:15">
      <c r="A6811" s="57"/>
      <c r="B6811" s="653">
        <v>49815</v>
      </c>
      <c r="C6811" s="654">
        <f t="shared" si="104"/>
        <v>9867703255</v>
      </c>
      <c r="D6811" s="57"/>
      <c r="E6811" s="57"/>
      <c r="F6811" s="657">
        <v>329013143</v>
      </c>
      <c r="G6811" s="672">
        <v>924775970</v>
      </c>
      <c r="H6811" s="646">
        <v>43118</v>
      </c>
      <c r="I6811" s="646"/>
      <c r="K6811" s="57"/>
      <c r="L6811" s="57"/>
      <c r="M6811" s="638"/>
      <c r="N6811" s="638"/>
      <c r="O6811" s="57"/>
    </row>
    <row r="6812" spans="1:15">
      <c r="A6812" s="57"/>
      <c r="B6812" s="653">
        <v>49816</v>
      </c>
      <c r="C6812" s="654">
        <f t="shared" si="104"/>
        <v>9639810131</v>
      </c>
      <c r="D6812" s="57"/>
      <c r="E6812" s="57"/>
      <c r="F6812" s="657">
        <v>101120019</v>
      </c>
      <c r="G6812" s="672">
        <v>924980398</v>
      </c>
      <c r="H6812" s="646">
        <v>46659</v>
      </c>
      <c r="I6812" s="646"/>
      <c r="K6812" s="57"/>
      <c r="L6812" s="57"/>
      <c r="M6812" s="638"/>
      <c r="N6812" s="638"/>
      <c r="O6812" s="57"/>
    </row>
    <row r="6813" spans="1:15">
      <c r="A6813" s="57"/>
      <c r="B6813" s="653">
        <v>49817</v>
      </c>
      <c r="C6813" s="654">
        <f t="shared" si="104"/>
        <v>9895298705</v>
      </c>
      <c r="D6813" s="57"/>
      <c r="E6813" s="57"/>
      <c r="F6813" s="657">
        <v>356608593</v>
      </c>
      <c r="G6813" s="672">
        <v>925094055</v>
      </c>
      <c r="H6813" s="646">
        <v>45556</v>
      </c>
      <c r="I6813" s="646"/>
      <c r="K6813" s="57"/>
      <c r="L6813" s="57"/>
      <c r="M6813" s="638"/>
      <c r="N6813" s="638"/>
      <c r="O6813" s="57"/>
    </row>
    <row r="6814" spans="1:15">
      <c r="A6814" s="57"/>
      <c r="B6814" s="653">
        <v>49818</v>
      </c>
      <c r="C6814" s="654">
        <f t="shared" si="104"/>
        <v>10057794403</v>
      </c>
      <c r="D6814" s="57"/>
      <c r="E6814" s="57"/>
      <c r="F6814" s="657">
        <v>519104291</v>
      </c>
      <c r="G6814" s="672">
        <v>925266582</v>
      </c>
      <c r="H6814" s="646">
        <v>46534</v>
      </c>
      <c r="I6814" s="646"/>
      <c r="K6814" s="57"/>
      <c r="L6814" s="57"/>
      <c r="M6814" s="638"/>
      <c r="N6814" s="638"/>
      <c r="O6814" s="57"/>
    </row>
    <row r="6815" spans="1:15">
      <c r="A6815" s="57"/>
      <c r="B6815" s="653">
        <v>49819</v>
      </c>
      <c r="C6815" s="654">
        <f t="shared" si="104"/>
        <v>9791145749</v>
      </c>
      <c r="D6815" s="57"/>
      <c r="E6815" s="57"/>
      <c r="F6815" s="657">
        <v>252455637</v>
      </c>
      <c r="G6815" s="672">
        <v>925305597</v>
      </c>
      <c r="H6815" s="646">
        <v>47478</v>
      </c>
      <c r="I6815" s="646"/>
      <c r="K6815" s="57"/>
      <c r="L6815" s="57"/>
      <c r="M6815" s="638"/>
      <c r="N6815" s="638"/>
      <c r="O6815" s="57"/>
    </row>
    <row r="6816" spans="1:15">
      <c r="A6816" s="57"/>
      <c r="B6816" s="653">
        <v>49820</v>
      </c>
      <c r="C6816" s="654">
        <f t="shared" ref="C6816:C6879" si="105">F6816+(F$88*28679+98765)+(G$88*6587+87654)+(E$88*9537+76543)+(J$88*5713+4528)</f>
        <v>9934881351</v>
      </c>
      <c r="D6816" s="57"/>
      <c r="E6816" s="57"/>
      <c r="F6816" s="657">
        <v>396191239</v>
      </c>
      <c r="G6816" s="672">
        <v>925439122</v>
      </c>
      <c r="H6816" s="646">
        <v>49011</v>
      </c>
      <c r="I6816" s="646"/>
      <c r="K6816" s="57"/>
      <c r="L6816" s="57"/>
      <c r="M6816" s="638"/>
      <c r="N6816" s="638"/>
      <c r="O6816" s="57"/>
    </row>
    <row r="6817" spans="1:15">
      <c r="A6817" s="57"/>
      <c r="B6817" s="653">
        <v>49821</v>
      </c>
      <c r="C6817" s="654">
        <f t="shared" si="105"/>
        <v>10182485648</v>
      </c>
      <c r="D6817" s="57"/>
      <c r="E6817" s="57"/>
      <c r="F6817" s="657">
        <v>643795536</v>
      </c>
      <c r="G6817" s="672">
        <v>925477728</v>
      </c>
      <c r="H6817" s="646">
        <v>43775</v>
      </c>
      <c r="I6817" s="646"/>
      <c r="K6817" s="57"/>
      <c r="L6817" s="57"/>
      <c r="M6817" s="638"/>
      <c r="N6817" s="638"/>
      <c r="O6817" s="57"/>
    </row>
    <row r="6818" spans="1:15">
      <c r="A6818" s="57"/>
      <c r="B6818" s="653">
        <v>49822</v>
      </c>
      <c r="C6818" s="654">
        <f t="shared" si="105"/>
        <v>10517300127</v>
      </c>
      <c r="D6818" s="57"/>
      <c r="E6818" s="57"/>
      <c r="F6818" s="657">
        <v>978610015</v>
      </c>
      <c r="G6818" s="672">
        <v>925516647</v>
      </c>
      <c r="H6818" s="646">
        <v>44568</v>
      </c>
      <c r="I6818" s="646"/>
      <c r="K6818" s="57"/>
      <c r="L6818" s="57"/>
      <c r="M6818" s="638"/>
      <c r="N6818" s="638"/>
      <c r="O6818" s="57"/>
    </row>
    <row r="6819" spans="1:15">
      <c r="A6819" s="57"/>
      <c r="B6819" s="653">
        <v>49823</v>
      </c>
      <c r="C6819" s="654">
        <f t="shared" si="105"/>
        <v>9650800442</v>
      </c>
      <c r="D6819" s="57"/>
      <c r="E6819" s="57"/>
      <c r="F6819" s="657">
        <v>112110330</v>
      </c>
      <c r="G6819" s="672">
        <v>925534816</v>
      </c>
      <c r="H6819" s="646">
        <v>44428</v>
      </c>
      <c r="I6819" s="646"/>
      <c r="K6819" s="57"/>
      <c r="L6819" s="57"/>
      <c r="M6819" s="638"/>
      <c r="N6819" s="638"/>
      <c r="O6819" s="57"/>
    </row>
    <row r="6820" spans="1:15">
      <c r="A6820" s="57"/>
      <c r="B6820" s="653">
        <v>49824</v>
      </c>
      <c r="C6820" s="654">
        <f t="shared" si="105"/>
        <v>10256226392</v>
      </c>
      <c r="D6820" s="57"/>
      <c r="E6820" s="57"/>
      <c r="F6820" s="657">
        <v>717536280</v>
      </c>
      <c r="G6820" s="672">
        <v>925563712</v>
      </c>
      <c r="H6820" s="646">
        <v>45200</v>
      </c>
      <c r="I6820" s="646"/>
      <c r="K6820" s="57"/>
      <c r="L6820" s="57"/>
      <c r="M6820" s="638"/>
      <c r="N6820" s="638"/>
      <c r="O6820" s="57"/>
    </row>
    <row r="6821" spans="1:15">
      <c r="A6821" s="57"/>
      <c r="B6821" s="653">
        <v>49825</v>
      </c>
      <c r="C6821" s="654">
        <f t="shared" si="105"/>
        <v>10180119594</v>
      </c>
      <c r="D6821" s="57"/>
      <c r="E6821" s="57"/>
      <c r="F6821" s="657">
        <v>641429482</v>
      </c>
      <c r="G6821" s="672">
        <v>925828258</v>
      </c>
      <c r="H6821" s="646">
        <v>45215</v>
      </c>
      <c r="I6821" s="646"/>
      <c r="K6821" s="57"/>
      <c r="L6821" s="57"/>
      <c r="M6821" s="638"/>
      <c r="N6821" s="638"/>
      <c r="O6821" s="57"/>
    </row>
    <row r="6822" spans="1:15">
      <c r="A6822" s="57"/>
      <c r="B6822" s="653">
        <v>49826</v>
      </c>
      <c r="C6822" s="654">
        <f t="shared" si="105"/>
        <v>10158359449</v>
      </c>
      <c r="D6822" s="57"/>
      <c r="E6822" s="57"/>
      <c r="F6822" s="657">
        <v>619669337</v>
      </c>
      <c r="G6822" s="672">
        <v>925849309</v>
      </c>
      <c r="H6822" s="646">
        <v>47385</v>
      </c>
      <c r="I6822" s="646"/>
      <c r="K6822" s="57"/>
      <c r="L6822" s="57"/>
      <c r="M6822" s="638"/>
      <c r="N6822" s="638"/>
      <c r="O6822" s="57"/>
    </row>
    <row r="6823" spans="1:15">
      <c r="A6823" s="57"/>
      <c r="B6823" s="653">
        <v>49827</v>
      </c>
      <c r="C6823" s="654">
        <f t="shared" si="105"/>
        <v>9646865938</v>
      </c>
      <c r="D6823" s="57"/>
      <c r="E6823" s="57"/>
      <c r="F6823" s="657">
        <v>108175826</v>
      </c>
      <c r="G6823" s="672">
        <v>925895051</v>
      </c>
      <c r="H6823" s="646">
        <v>45528</v>
      </c>
      <c r="I6823" s="646"/>
      <c r="K6823" s="57"/>
      <c r="L6823" s="57"/>
      <c r="M6823" s="638"/>
      <c r="N6823" s="638"/>
      <c r="O6823" s="57"/>
    </row>
    <row r="6824" spans="1:15">
      <c r="A6824" s="57"/>
      <c r="B6824" s="653">
        <v>49828</v>
      </c>
      <c r="C6824" s="654">
        <f t="shared" si="105"/>
        <v>10102081512</v>
      </c>
      <c r="D6824" s="57"/>
      <c r="E6824" s="57"/>
      <c r="F6824" s="657">
        <v>563391400</v>
      </c>
      <c r="G6824" s="672">
        <v>925992039</v>
      </c>
      <c r="H6824" s="646">
        <v>45085</v>
      </c>
      <c r="I6824" s="646"/>
      <c r="K6824" s="57"/>
      <c r="L6824" s="57"/>
      <c r="M6824" s="638"/>
      <c r="N6824" s="638"/>
      <c r="O6824" s="57"/>
    </row>
    <row r="6825" spans="1:15">
      <c r="A6825" s="57"/>
      <c r="B6825" s="653">
        <v>49829</v>
      </c>
      <c r="C6825" s="654">
        <f t="shared" si="105"/>
        <v>10026842284</v>
      </c>
      <c r="D6825" s="57"/>
      <c r="E6825" s="57"/>
      <c r="F6825" s="657">
        <v>488152172</v>
      </c>
      <c r="G6825" s="672">
        <v>926029387</v>
      </c>
      <c r="H6825" s="646">
        <v>44247</v>
      </c>
      <c r="I6825" s="646"/>
      <c r="K6825" s="57"/>
      <c r="L6825" s="57"/>
      <c r="M6825" s="638"/>
      <c r="N6825" s="638"/>
      <c r="O6825" s="57"/>
    </row>
    <row r="6826" spans="1:15">
      <c r="A6826" s="57"/>
      <c r="B6826" s="653">
        <v>49830</v>
      </c>
      <c r="C6826" s="654">
        <f t="shared" si="105"/>
        <v>10108323078</v>
      </c>
      <c r="D6826" s="57"/>
      <c r="E6826" s="57"/>
      <c r="F6826" s="657">
        <v>569632966</v>
      </c>
      <c r="G6826" s="672">
        <v>926074928</v>
      </c>
      <c r="H6826" s="646">
        <v>49178</v>
      </c>
      <c r="I6826" s="646"/>
      <c r="K6826" s="57"/>
      <c r="L6826" s="57"/>
      <c r="M6826" s="638"/>
      <c r="N6826" s="638"/>
      <c r="O6826" s="57"/>
    </row>
    <row r="6827" spans="1:15">
      <c r="A6827" s="57"/>
      <c r="B6827" s="653">
        <v>49831</v>
      </c>
      <c r="C6827" s="654">
        <f t="shared" si="105"/>
        <v>10518971016</v>
      </c>
      <c r="D6827" s="57"/>
      <c r="E6827" s="57"/>
      <c r="F6827" s="657">
        <v>980280904</v>
      </c>
      <c r="G6827" s="672">
        <v>926075157</v>
      </c>
      <c r="H6827" s="646">
        <v>49358</v>
      </c>
      <c r="I6827" s="646"/>
      <c r="K6827" s="57"/>
      <c r="L6827" s="57"/>
      <c r="M6827" s="638"/>
      <c r="N6827" s="638"/>
      <c r="O6827" s="57"/>
    </row>
    <row r="6828" spans="1:15">
      <c r="A6828" s="57"/>
      <c r="B6828" s="653">
        <v>49832</v>
      </c>
      <c r="C6828" s="654">
        <f t="shared" si="105"/>
        <v>10273365712</v>
      </c>
      <c r="D6828" s="57"/>
      <c r="E6828" s="57"/>
      <c r="F6828" s="657">
        <v>734675600</v>
      </c>
      <c r="G6828" s="672">
        <v>926554913</v>
      </c>
      <c r="H6828" s="646">
        <v>48905</v>
      </c>
      <c r="I6828" s="646"/>
      <c r="K6828" s="57"/>
      <c r="L6828" s="57"/>
      <c r="M6828" s="638"/>
      <c r="N6828" s="638"/>
      <c r="O6828" s="57"/>
    </row>
    <row r="6829" spans="1:15">
      <c r="A6829" s="57"/>
      <c r="B6829" s="653">
        <v>49833</v>
      </c>
      <c r="C6829" s="654">
        <f t="shared" si="105"/>
        <v>10422690482</v>
      </c>
      <c r="D6829" s="57"/>
      <c r="E6829" s="57"/>
      <c r="F6829" s="657">
        <v>884000370</v>
      </c>
      <c r="G6829" s="672">
        <v>926671011</v>
      </c>
      <c r="H6829" s="646">
        <v>43513</v>
      </c>
      <c r="I6829" s="646"/>
      <c r="K6829" s="57"/>
      <c r="L6829" s="57"/>
      <c r="M6829" s="638"/>
      <c r="N6829" s="638"/>
      <c r="O6829" s="57"/>
    </row>
    <row r="6830" spans="1:15">
      <c r="A6830" s="57"/>
      <c r="B6830" s="653">
        <v>49834</v>
      </c>
      <c r="C6830" s="654">
        <f t="shared" si="105"/>
        <v>9889240691</v>
      </c>
      <c r="D6830" s="57"/>
      <c r="E6830" s="57"/>
      <c r="F6830" s="657">
        <v>350550579</v>
      </c>
      <c r="G6830" s="672">
        <v>926707681</v>
      </c>
      <c r="H6830" s="646">
        <v>46900</v>
      </c>
      <c r="I6830" s="646"/>
      <c r="K6830" s="57"/>
      <c r="L6830" s="57"/>
      <c r="M6830" s="638"/>
      <c r="N6830" s="638"/>
      <c r="O6830" s="57"/>
    </row>
    <row r="6831" spans="1:15">
      <c r="A6831" s="57"/>
      <c r="B6831" s="653">
        <v>49835</v>
      </c>
      <c r="C6831" s="654">
        <f t="shared" si="105"/>
        <v>9805842598</v>
      </c>
      <c r="D6831" s="57"/>
      <c r="E6831" s="57"/>
      <c r="F6831" s="657">
        <v>267152486</v>
      </c>
      <c r="G6831" s="672">
        <v>926981685</v>
      </c>
      <c r="H6831" s="646">
        <v>47984</v>
      </c>
      <c r="I6831" s="646"/>
      <c r="K6831" s="57"/>
      <c r="L6831" s="57"/>
      <c r="M6831" s="638"/>
      <c r="N6831" s="638"/>
      <c r="O6831" s="57"/>
    </row>
    <row r="6832" spans="1:15">
      <c r="A6832" s="57"/>
      <c r="B6832" s="653">
        <v>49836</v>
      </c>
      <c r="C6832" s="654">
        <f t="shared" si="105"/>
        <v>9993409341</v>
      </c>
      <c r="D6832" s="57"/>
      <c r="E6832" s="57"/>
      <c r="F6832" s="657">
        <v>454719229</v>
      </c>
      <c r="G6832" s="672">
        <v>927364128</v>
      </c>
      <c r="H6832" s="646">
        <v>43340</v>
      </c>
      <c r="I6832" s="646"/>
      <c r="K6832" s="57"/>
      <c r="L6832" s="57"/>
      <c r="M6832" s="638"/>
      <c r="N6832" s="638"/>
      <c r="O6832" s="57"/>
    </row>
    <row r="6833" spans="1:15">
      <c r="A6833" s="57"/>
      <c r="B6833" s="653">
        <v>49837</v>
      </c>
      <c r="C6833" s="654">
        <f t="shared" si="105"/>
        <v>10531408390</v>
      </c>
      <c r="D6833" s="57"/>
      <c r="E6833" s="57"/>
      <c r="F6833" s="657">
        <v>992718278</v>
      </c>
      <c r="G6833" s="672">
        <v>927404161</v>
      </c>
      <c r="H6833" s="646">
        <v>49754</v>
      </c>
      <c r="I6833" s="646"/>
      <c r="K6833" s="57"/>
      <c r="L6833" s="57"/>
      <c r="M6833" s="638"/>
      <c r="N6833" s="638"/>
      <c r="O6833" s="57"/>
    </row>
    <row r="6834" spans="1:15">
      <c r="A6834" s="57"/>
      <c r="B6834" s="653">
        <v>49838</v>
      </c>
      <c r="C6834" s="654">
        <f t="shared" si="105"/>
        <v>9667967778</v>
      </c>
      <c r="D6834" s="57"/>
      <c r="E6834" s="57"/>
      <c r="F6834" s="657">
        <v>129277666</v>
      </c>
      <c r="G6834" s="672">
        <v>927610549</v>
      </c>
      <c r="H6834" s="646">
        <v>46055</v>
      </c>
      <c r="I6834" s="646"/>
      <c r="K6834" s="57"/>
      <c r="L6834" s="57"/>
      <c r="M6834" s="638"/>
      <c r="N6834" s="638"/>
      <c r="O6834" s="57"/>
    </row>
    <row r="6835" spans="1:15">
      <c r="A6835" s="57"/>
      <c r="B6835" s="653">
        <v>49839</v>
      </c>
      <c r="C6835" s="654">
        <f t="shared" si="105"/>
        <v>9827881235</v>
      </c>
      <c r="D6835" s="57"/>
      <c r="E6835" s="57"/>
      <c r="F6835" s="657">
        <v>289191123</v>
      </c>
      <c r="G6835" s="672">
        <v>927716654</v>
      </c>
      <c r="H6835" s="646">
        <v>49850</v>
      </c>
      <c r="I6835" s="646"/>
      <c r="K6835" s="57"/>
      <c r="L6835" s="57"/>
      <c r="M6835" s="638"/>
      <c r="N6835" s="638"/>
      <c r="O6835" s="57"/>
    </row>
    <row r="6836" spans="1:15">
      <c r="A6836" s="57"/>
      <c r="B6836" s="653">
        <v>49840</v>
      </c>
      <c r="C6836" s="654">
        <f t="shared" si="105"/>
        <v>10264552306</v>
      </c>
      <c r="D6836" s="57"/>
      <c r="E6836" s="57"/>
      <c r="F6836" s="657">
        <v>725862194</v>
      </c>
      <c r="G6836" s="672">
        <v>927918877</v>
      </c>
      <c r="H6836" s="646">
        <v>46551</v>
      </c>
      <c r="I6836" s="646"/>
      <c r="K6836" s="57"/>
      <c r="L6836" s="57"/>
      <c r="M6836" s="638"/>
      <c r="N6836" s="638"/>
      <c r="O6836" s="57"/>
    </row>
    <row r="6837" spans="1:15">
      <c r="A6837" s="57"/>
      <c r="B6837" s="653">
        <v>49841</v>
      </c>
      <c r="C6837" s="654">
        <f t="shared" si="105"/>
        <v>9891195879</v>
      </c>
      <c r="D6837" s="57"/>
      <c r="E6837" s="57"/>
      <c r="F6837" s="657">
        <v>352505767</v>
      </c>
      <c r="G6837" s="672">
        <v>927976772</v>
      </c>
      <c r="H6837" s="646">
        <v>46749</v>
      </c>
      <c r="I6837" s="646"/>
      <c r="K6837" s="57"/>
      <c r="L6837" s="57"/>
      <c r="M6837" s="638"/>
      <c r="N6837" s="638"/>
      <c r="O6837" s="57"/>
    </row>
    <row r="6838" spans="1:15">
      <c r="A6838" s="57"/>
      <c r="B6838" s="653">
        <v>49842</v>
      </c>
      <c r="C6838" s="654">
        <f t="shared" si="105"/>
        <v>10435213206</v>
      </c>
      <c r="D6838" s="57"/>
      <c r="E6838" s="57"/>
      <c r="F6838" s="657">
        <v>896523094</v>
      </c>
      <c r="G6838" s="672">
        <v>928022517</v>
      </c>
      <c r="H6838" s="646">
        <v>50073</v>
      </c>
      <c r="I6838" s="646"/>
      <c r="K6838" s="57"/>
      <c r="L6838" s="57"/>
      <c r="M6838" s="638"/>
      <c r="N6838" s="638"/>
      <c r="O6838" s="57"/>
    </row>
    <row r="6839" spans="1:15">
      <c r="A6839" s="57"/>
      <c r="B6839" s="653">
        <v>49843</v>
      </c>
      <c r="C6839" s="654">
        <f t="shared" si="105"/>
        <v>10283790399</v>
      </c>
      <c r="D6839" s="57"/>
      <c r="E6839" s="57"/>
      <c r="F6839" s="657">
        <v>745100287</v>
      </c>
      <c r="G6839" s="672">
        <v>928197195</v>
      </c>
      <c r="H6839" s="646">
        <v>44791</v>
      </c>
      <c r="I6839" s="646"/>
      <c r="K6839" s="57"/>
      <c r="L6839" s="57"/>
      <c r="M6839" s="638"/>
      <c r="N6839" s="638"/>
      <c r="O6839" s="57"/>
    </row>
    <row r="6840" spans="1:15">
      <c r="A6840" s="57"/>
      <c r="B6840" s="653">
        <v>49844</v>
      </c>
      <c r="C6840" s="654">
        <f t="shared" si="105"/>
        <v>10237744139</v>
      </c>
      <c r="D6840" s="57"/>
      <c r="E6840" s="57"/>
      <c r="F6840" s="657">
        <v>699054027</v>
      </c>
      <c r="G6840" s="672">
        <v>928370130</v>
      </c>
      <c r="H6840" s="646">
        <v>48842</v>
      </c>
      <c r="I6840" s="646"/>
      <c r="K6840" s="57"/>
      <c r="L6840" s="57"/>
      <c r="M6840" s="638"/>
      <c r="N6840" s="638"/>
      <c r="O6840" s="57"/>
    </row>
    <row r="6841" spans="1:15">
      <c r="A6841" s="57"/>
      <c r="B6841" s="653">
        <v>49845</v>
      </c>
      <c r="C6841" s="654">
        <f t="shared" si="105"/>
        <v>10142303240</v>
      </c>
      <c r="D6841" s="57"/>
      <c r="E6841" s="57"/>
      <c r="F6841" s="657">
        <v>603613128</v>
      </c>
      <c r="G6841" s="672">
        <v>928439071</v>
      </c>
      <c r="H6841" s="646">
        <v>49050</v>
      </c>
      <c r="I6841" s="646"/>
      <c r="K6841" s="57"/>
      <c r="L6841" s="57"/>
      <c r="M6841" s="638"/>
      <c r="N6841" s="638"/>
      <c r="O6841" s="57"/>
    </row>
    <row r="6842" spans="1:15">
      <c r="A6842" s="57"/>
      <c r="B6842" s="653">
        <v>49846</v>
      </c>
      <c r="C6842" s="654">
        <f t="shared" si="105"/>
        <v>10397098518</v>
      </c>
      <c r="D6842" s="57"/>
      <c r="E6842" s="57"/>
      <c r="F6842" s="657">
        <v>858408406</v>
      </c>
      <c r="G6842" s="672">
        <v>928484743</v>
      </c>
      <c r="H6842" s="646">
        <v>48132</v>
      </c>
      <c r="I6842" s="646"/>
      <c r="K6842" s="57"/>
      <c r="L6842" s="57"/>
      <c r="M6842" s="638"/>
      <c r="N6842" s="638"/>
      <c r="O6842" s="57"/>
    </row>
    <row r="6843" spans="1:15">
      <c r="A6843" s="57"/>
      <c r="B6843" s="653">
        <v>49847</v>
      </c>
      <c r="C6843" s="654">
        <f t="shared" si="105"/>
        <v>10094946315</v>
      </c>
      <c r="D6843" s="57"/>
      <c r="E6843" s="57"/>
      <c r="F6843" s="657">
        <v>556256203</v>
      </c>
      <c r="G6843" s="672">
        <v>928666552</v>
      </c>
      <c r="H6843" s="646">
        <v>46745</v>
      </c>
      <c r="I6843" s="646"/>
      <c r="K6843" s="57"/>
      <c r="L6843" s="57"/>
      <c r="M6843" s="638"/>
      <c r="N6843" s="638"/>
      <c r="O6843" s="57"/>
    </row>
    <row r="6844" spans="1:15">
      <c r="A6844" s="57"/>
      <c r="B6844" s="653">
        <v>49848</v>
      </c>
      <c r="C6844" s="654">
        <f t="shared" si="105"/>
        <v>9814997134</v>
      </c>
      <c r="D6844" s="57"/>
      <c r="E6844" s="57"/>
      <c r="F6844" s="657">
        <v>276307022</v>
      </c>
      <c r="G6844" s="672">
        <v>928822336</v>
      </c>
      <c r="H6844" s="646">
        <v>43089</v>
      </c>
      <c r="I6844" s="646"/>
      <c r="K6844" s="57"/>
      <c r="L6844" s="57"/>
      <c r="M6844" s="638"/>
      <c r="N6844" s="638"/>
      <c r="O6844" s="57"/>
    </row>
    <row r="6845" spans="1:15">
      <c r="A6845" s="57"/>
      <c r="B6845" s="653">
        <v>49849</v>
      </c>
      <c r="C6845" s="654">
        <f t="shared" si="105"/>
        <v>9945042365</v>
      </c>
      <c r="D6845" s="57"/>
      <c r="E6845" s="57"/>
      <c r="F6845" s="657">
        <v>406352253</v>
      </c>
      <c r="G6845" s="672">
        <v>928856399</v>
      </c>
      <c r="H6845" s="646">
        <v>45255</v>
      </c>
      <c r="I6845" s="646"/>
      <c r="K6845" s="57"/>
      <c r="L6845" s="57"/>
      <c r="M6845" s="638"/>
      <c r="N6845" s="638"/>
      <c r="O6845" s="57"/>
    </row>
    <row r="6846" spans="1:15">
      <c r="A6846" s="57"/>
      <c r="B6846" s="653">
        <v>49850</v>
      </c>
      <c r="C6846" s="654">
        <f t="shared" si="105"/>
        <v>10466406766</v>
      </c>
      <c r="D6846" s="57"/>
      <c r="E6846" s="57"/>
      <c r="F6846" s="657">
        <v>927716654</v>
      </c>
      <c r="G6846" s="672">
        <v>928916148</v>
      </c>
      <c r="H6846" s="646">
        <v>44008</v>
      </c>
      <c r="I6846" s="646"/>
      <c r="K6846" s="57"/>
      <c r="L6846" s="57"/>
      <c r="M6846" s="638"/>
      <c r="N6846" s="638"/>
      <c r="O6846" s="57"/>
    </row>
    <row r="6847" spans="1:15">
      <c r="A6847" s="57"/>
      <c r="B6847" s="653">
        <v>49851</v>
      </c>
      <c r="C6847" s="654">
        <f t="shared" si="105"/>
        <v>10218888408</v>
      </c>
      <c r="D6847" s="57"/>
      <c r="E6847" s="57"/>
      <c r="F6847" s="657">
        <v>680198296</v>
      </c>
      <c r="G6847" s="672">
        <v>929021132</v>
      </c>
      <c r="H6847" s="646">
        <v>44216</v>
      </c>
      <c r="I6847" s="646"/>
      <c r="K6847" s="57"/>
      <c r="L6847" s="57"/>
      <c r="M6847" s="638"/>
      <c r="N6847" s="638"/>
      <c r="O6847" s="57"/>
    </row>
    <row r="6848" spans="1:15">
      <c r="A6848" s="57"/>
      <c r="B6848" s="653">
        <v>49852</v>
      </c>
      <c r="C6848" s="654">
        <f t="shared" si="105"/>
        <v>9926431766</v>
      </c>
      <c r="D6848" s="57"/>
      <c r="E6848" s="57"/>
      <c r="F6848" s="657">
        <v>387741654</v>
      </c>
      <c r="G6848" s="672">
        <v>929209062</v>
      </c>
      <c r="H6848" s="646">
        <v>43310</v>
      </c>
      <c r="I6848" s="646"/>
      <c r="K6848" s="57"/>
      <c r="L6848" s="57"/>
      <c r="M6848" s="638"/>
      <c r="N6848" s="638"/>
      <c r="O6848" s="57"/>
    </row>
    <row r="6849" spans="1:15">
      <c r="A6849" s="57"/>
      <c r="B6849" s="653">
        <v>49853</v>
      </c>
      <c r="C6849" s="654">
        <f t="shared" si="105"/>
        <v>10384111232</v>
      </c>
      <c r="D6849" s="57"/>
      <c r="E6849" s="57"/>
      <c r="F6849" s="657">
        <v>845421120</v>
      </c>
      <c r="G6849" s="672">
        <v>929340553</v>
      </c>
      <c r="H6849" s="646">
        <v>46137</v>
      </c>
      <c r="I6849" s="646"/>
      <c r="K6849" s="57"/>
      <c r="L6849" s="57"/>
      <c r="M6849" s="638"/>
      <c r="N6849" s="638"/>
      <c r="O6849" s="57"/>
    </row>
    <row r="6850" spans="1:15">
      <c r="A6850" s="57"/>
      <c r="B6850" s="653">
        <v>49854</v>
      </c>
      <c r="C6850" s="654">
        <f t="shared" si="105"/>
        <v>9929102042</v>
      </c>
      <c r="D6850" s="57"/>
      <c r="E6850" s="57"/>
      <c r="F6850" s="657">
        <v>390411930</v>
      </c>
      <c r="G6850" s="672">
        <v>929418571</v>
      </c>
      <c r="H6850" s="646">
        <v>47876</v>
      </c>
      <c r="I6850" s="646"/>
      <c r="K6850" s="57"/>
      <c r="L6850" s="57"/>
      <c r="M6850" s="638"/>
      <c r="N6850" s="638"/>
      <c r="O6850" s="57"/>
    </row>
    <row r="6851" spans="1:15">
      <c r="A6851" s="57"/>
      <c r="B6851" s="653">
        <v>49855</v>
      </c>
      <c r="C6851" s="654">
        <f t="shared" si="105"/>
        <v>9730416771</v>
      </c>
      <c r="D6851" s="57"/>
      <c r="E6851" s="57"/>
      <c r="F6851" s="657">
        <v>191726659</v>
      </c>
      <c r="G6851" s="672">
        <v>929521005</v>
      </c>
      <c r="H6851" s="646">
        <v>49213</v>
      </c>
      <c r="I6851" s="646"/>
      <c r="K6851" s="57"/>
      <c r="L6851" s="57"/>
      <c r="M6851" s="638"/>
      <c r="N6851" s="638"/>
      <c r="O6851" s="57"/>
    </row>
    <row r="6852" spans="1:15">
      <c r="A6852" s="57"/>
      <c r="B6852" s="653">
        <v>49856</v>
      </c>
      <c r="C6852" s="654">
        <f t="shared" si="105"/>
        <v>9807013920</v>
      </c>
      <c r="D6852" s="57"/>
      <c r="E6852" s="57"/>
      <c r="F6852" s="657">
        <v>268323808</v>
      </c>
      <c r="G6852" s="672">
        <v>929910565</v>
      </c>
      <c r="H6852" s="646">
        <v>47079</v>
      </c>
      <c r="I6852" s="646"/>
      <c r="K6852" s="57"/>
      <c r="L6852" s="57"/>
      <c r="M6852" s="638"/>
      <c r="N6852" s="638"/>
      <c r="O6852" s="57"/>
    </row>
    <row r="6853" spans="1:15">
      <c r="A6853" s="57"/>
      <c r="B6853" s="653">
        <v>49857</v>
      </c>
      <c r="C6853" s="654">
        <f t="shared" si="105"/>
        <v>9718207159</v>
      </c>
      <c r="D6853" s="57"/>
      <c r="E6853" s="57"/>
      <c r="F6853" s="657">
        <v>179517047</v>
      </c>
      <c r="G6853" s="672">
        <v>929928863</v>
      </c>
      <c r="H6853" s="646">
        <v>48863</v>
      </c>
      <c r="I6853" s="646"/>
      <c r="K6853" s="57"/>
      <c r="L6853" s="57"/>
      <c r="M6853" s="638"/>
      <c r="N6853" s="638"/>
      <c r="O6853" s="57"/>
    </row>
    <row r="6854" spans="1:15">
      <c r="A6854" s="57"/>
      <c r="B6854" s="653">
        <v>49858</v>
      </c>
      <c r="C6854" s="654">
        <f t="shared" si="105"/>
        <v>10217739269</v>
      </c>
      <c r="D6854" s="57"/>
      <c r="E6854" s="57"/>
      <c r="F6854" s="657">
        <v>679049157</v>
      </c>
      <c r="G6854" s="672">
        <v>929934296</v>
      </c>
      <c r="H6854" s="646">
        <v>49237</v>
      </c>
      <c r="I6854" s="646"/>
      <c r="K6854" s="57"/>
      <c r="L6854" s="57"/>
      <c r="M6854" s="638"/>
      <c r="N6854" s="638"/>
      <c r="O6854" s="57"/>
    </row>
    <row r="6855" spans="1:15">
      <c r="A6855" s="57"/>
      <c r="B6855" s="653">
        <v>49859</v>
      </c>
      <c r="C6855" s="654">
        <f t="shared" si="105"/>
        <v>10459768153</v>
      </c>
      <c r="D6855" s="57"/>
      <c r="E6855" s="57"/>
      <c r="F6855" s="657">
        <v>921078041</v>
      </c>
      <c r="G6855" s="672">
        <v>930111526</v>
      </c>
      <c r="H6855" s="646">
        <v>49244</v>
      </c>
      <c r="I6855" s="646"/>
      <c r="K6855" s="57"/>
      <c r="L6855" s="57"/>
      <c r="M6855" s="638"/>
      <c r="N6855" s="638"/>
      <c r="O6855" s="57"/>
    </row>
    <row r="6856" spans="1:15">
      <c r="A6856" s="57"/>
      <c r="B6856" s="653">
        <v>49860</v>
      </c>
      <c r="C6856" s="654">
        <f t="shared" si="105"/>
        <v>9966861773</v>
      </c>
      <c r="D6856" s="57"/>
      <c r="E6856" s="57"/>
      <c r="F6856" s="657">
        <v>428171661</v>
      </c>
      <c r="G6856" s="672">
        <v>930122152</v>
      </c>
      <c r="H6856" s="646">
        <v>48639</v>
      </c>
      <c r="I6856" s="646"/>
      <c r="K6856" s="57"/>
      <c r="L6856" s="57"/>
      <c r="M6856" s="638"/>
      <c r="N6856" s="638"/>
      <c r="O6856" s="57"/>
    </row>
    <row r="6857" spans="1:15">
      <c r="A6857" s="57"/>
      <c r="B6857" s="653">
        <v>49861</v>
      </c>
      <c r="C6857" s="654">
        <f t="shared" si="105"/>
        <v>9709901415</v>
      </c>
      <c r="D6857" s="57"/>
      <c r="E6857" s="57"/>
      <c r="F6857" s="657">
        <v>171211303</v>
      </c>
      <c r="G6857" s="672">
        <v>930204661</v>
      </c>
      <c r="H6857" s="646">
        <v>48566</v>
      </c>
      <c r="I6857" s="646"/>
      <c r="K6857" s="57"/>
      <c r="L6857" s="57"/>
      <c r="M6857" s="638"/>
      <c r="N6857" s="638"/>
      <c r="O6857" s="57"/>
    </row>
    <row r="6858" spans="1:15">
      <c r="A6858" s="57"/>
      <c r="B6858" s="653">
        <v>49862</v>
      </c>
      <c r="C6858" s="654">
        <f t="shared" si="105"/>
        <v>10040842971</v>
      </c>
      <c r="D6858" s="57"/>
      <c r="E6858" s="57"/>
      <c r="F6858" s="657">
        <v>502152859</v>
      </c>
      <c r="G6858" s="672">
        <v>930404860</v>
      </c>
      <c r="H6858" s="646">
        <v>46623</v>
      </c>
      <c r="I6858" s="646"/>
      <c r="K6858" s="57"/>
      <c r="L6858" s="57"/>
      <c r="M6858" s="638"/>
      <c r="N6858" s="638"/>
      <c r="O6858" s="57"/>
    </row>
    <row r="6859" spans="1:15">
      <c r="A6859" s="57"/>
      <c r="B6859" s="653">
        <v>49863</v>
      </c>
      <c r="C6859" s="654">
        <f t="shared" si="105"/>
        <v>10140904672</v>
      </c>
      <c r="D6859" s="57"/>
      <c r="E6859" s="57"/>
      <c r="F6859" s="657">
        <v>602214560</v>
      </c>
      <c r="G6859" s="672">
        <v>930418940</v>
      </c>
      <c r="H6859" s="646">
        <v>49556</v>
      </c>
      <c r="I6859" s="646"/>
      <c r="K6859" s="57"/>
      <c r="L6859" s="57"/>
      <c r="M6859" s="638"/>
      <c r="N6859" s="638"/>
      <c r="O6859" s="57"/>
    </row>
    <row r="6860" spans="1:15">
      <c r="A6860" s="57"/>
      <c r="B6860" s="653">
        <v>49864</v>
      </c>
      <c r="C6860" s="654">
        <f t="shared" si="105"/>
        <v>10363387874</v>
      </c>
      <c r="D6860" s="57"/>
      <c r="E6860" s="57"/>
      <c r="F6860" s="657">
        <v>824697762</v>
      </c>
      <c r="G6860" s="672">
        <v>930566401</v>
      </c>
      <c r="H6860" s="646">
        <v>45316</v>
      </c>
      <c r="I6860" s="646"/>
      <c r="K6860" s="57"/>
      <c r="L6860" s="57"/>
      <c r="M6860" s="638"/>
      <c r="N6860" s="638"/>
      <c r="O6860" s="57"/>
    </row>
    <row r="6861" spans="1:15">
      <c r="A6861" s="57"/>
      <c r="B6861" s="653">
        <v>49865</v>
      </c>
      <c r="C6861" s="654">
        <f t="shared" si="105"/>
        <v>10400998291</v>
      </c>
      <c r="D6861" s="57"/>
      <c r="E6861" s="57"/>
      <c r="F6861" s="657">
        <v>862308179</v>
      </c>
      <c r="G6861" s="672">
        <v>930789531</v>
      </c>
      <c r="H6861" s="646">
        <v>46740</v>
      </c>
      <c r="I6861" s="646"/>
      <c r="K6861" s="57"/>
      <c r="L6861" s="57"/>
      <c r="M6861" s="638"/>
      <c r="N6861" s="638"/>
      <c r="O6861" s="57"/>
    </row>
    <row r="6862" spans="1:15">
      <c r="A6862" s="57"/>
      <c r="B6862" s="653">
        <v>49866</v>
      </c>
      <c r="C6862" s="654">
        <f t="shared" si="105"/>
        <v>10417807634</v>
      </c>
      <c r="D6862" s="57"/>
      <c r="E6862" s="57"/>
      <c r="F6862" s="657">
        <v>879117522</v>
      </c>
      <c r="G6862" s="672">
        <v>930959782</v>
      </c>
      <c r="H6862" s="646">
        <v>44019</v>
      </c>
      <c r="I6862" s="646"/>
      <c r="K6862" s="57"/>
      <c r="L6862" s="57"/>
      <c r="M6862" s="638"/>
      <c r="N6862" s="638"/>
      <c r="O6862" s="57"/>
    </row>
    <row r="6863" spans="1:15">
      <c r="A6863" s="57"/>
      <c r="B6863" s="653">
        <v>49867</v>
      </c>
      <c r="C6863" s="654">
        <f t="shared" si="105"/>
        <v>9765175426</v>
      </c>
      <c r="D6863" s="57"/>
      <c r="E6863" s="57"/>
      <c r="F6863" s="657">
        <v>226485314</v>
      </c>
      <c r="G6863" s="672">
        <v>931049615</v>
      </c>
      <c r="H6863" s="646">
        <v>46299</v>
      </c>
      <c r="I6863" s="646"/>
      <c r="K6863" s="57"/>
      <c r="L6863" s="57"/>
      <c r="M6863" s="638"/>
      <c r="N6863" s="638"/>
      <c r="O6863" s="57"/>
    </row>
    <row r="6864" spans="1:15">
      <c r="A6864" s="57"/>
      <c r="B6864" s="653">
        <v>49868</v>
      </c>
      <c r="C6864" s="654">
        <f t="shared" si="105"/>
        <v>10253375641</v>
      </c>
      <c r="D6864" s="57"/>
      <c r="E6864" s="57"/>
      <c r="F6864" s="657">
        <v>714685529</v>
      </c>
      <c r="G6864" s="672">
        <v>931236760</v>
      </c>
      <c r="H6864" s="646">
        <v>48042</v>
      </c>
      <c r="I6864" s="646"/>
      <c r="K6864" s="57"/>
      <c r="L6864" s="57"/>
      <c r="M6864" s="638"/>
      <c r="N6864" s="638"/>
      <c r="O6864" s="57"/>
    </row>
    <row r="6865" spans="1:15">
      <c r="A6865" s="57"/>
      <c r="B6865" s="653">
        <v>49869</v>
      </c>
      <c r="C6865" s="654">
        <f t="shared" si="105"/>
        <v>9976420938</v>
      </c>
      <c r="D6865" s="57"/>
      <c r="E6865" s="57"/>
      <c r="F6865" s="657">
        <v>437730826</v>
      </c>
      <c r="G6865" s="672">
        <v>931266221</v>
      </c>
      <c r="H6865" s="646">
        <v>44585</v>
      </c>
      <c r="I6865" s="646"/>
      <c r="K6865" s="57"/>
      <c r="L6865" s="57"/>
      <c r="M6865" s="638"/>
      <c r="N6865" s="638"/>
      <c r="O6865" s="57"/>
    </row>
    <row r="6866" spans="1:15">
      <c r="A6866" s="57"/>
      <c r="B6866" s="653">
        <v>49870</v>
      </c>
      <c r="C6866" s="654">
        <f t="shared" si="105"/>
        <v>10025064288</v>
      </c>
      <c r="D6866" s="57"/>
      <c r="E6866" s="57"/>
      <c r="F6866" s="657">
        <v>486374176</v>
      </c>
      <c r="G6866" s="672">
        <v>931330185</v>
      </c>
      <c r="H6866" s="646">
        <v>43932</v>
      </c>
      <c r="I6866" s="646"/>
      <c r="K6866" s="57"/>
      <c r="L6866" s="57"/>
      <c r="M6866" s="638"/>
      <c r="N6866" s="638"/>
      <c r="O6866" s="57"/>
    </row>
    <row r="6867" spans="1:15">
      <c r="A6867" s="57"/>
      <c r="B6867" s="653">
        <v>49871</v>
      </c>
      <c r="C6867" s="654">
        <f t="shared" si="105"/>
        <v>10017294085</v>
      </c>
      <c r="D6867" s="57"/>
      <c r="E6867" s="57"/>
      <c r="F6867" s="657">
        <v>478603973</v>
      </c>
      <c r="G6867" s="672">
        <v>931612874</v>
      </c>
      <c r="H6867" s="646">
        <v>44736</v>
      </c>
      <c r="I6867" s="646"/>
      <c r="K6867" s="57"/>
      <c r="L6867" s="57"/>
      <c r="M6867" s="638"/>
      <c r="N6867" s="638"/>
      <c r="O6867" s="57"/>
    </row>
    <row r="6868" spans="1:15">
      <c r="A6868" s="57"/>
      <c r="B6868" s="653">
        <v>49872</v>
      </c>
      <c r="C6868" s="654">
        <f t="shared" si="105"/>
        <v>9709386985</v>
      </c>
      <c r="D6868" s="57"/>
      <c r="E6868" s="57"/>
      <c r="F6868" s="657">
        <v>170696873</v>
      </c>
      <c r="G6868" s="672">
        <v>931752038</v>
      </c>
      <c r="H6868" s="646">
        <v>46486</v>
      </c>
      <c r="I6868" s="646"/>
      <c r="K6868" s="57"/>
      <c r="L6868" s="57"/>
      <c r="M6868" s="638"/>
      <c r="N6868" s="638"/>
      <c r="O6868" s="57"/>
    </row>
    <row r="6869" spans="1:15">
      <c r="A6869" s="57"/>
      <c r="B6869" s="653">
        <v>49873</v>
      </c>
      <c r="C6869" s="654">
        <f t="shared" si="105"/>
        <v>10091823795</v>
      </c>
      <c r="D6869" s="57"/>
      <c r="E6869" s="57"/>
      <c r="F6869" s="657">
        <v>553133683</v>
      </c>
      <c r="G6869" s="672">
        <v>931794645</v>
      </c>
      <c r="H6869" s="646">
        <v>43028</v>
      </c>
      <c r="I6869" s="646"/>
      <c r="K6869" s="57"/>
      <c r="L6869" s="57"/>
      <c r="M6869" s="638"/>
      <c r="N6869" s="638"/>
      <c r="O6869" s="57"/>
    </row>
    <row r="6870" spans="1:15">
      <c r="A6870" s="57"/>
      <c r="B6870" s="653">
        <v>49874</v>
      </c>
      <c r="C6870" s="654">
        <f t="shared" si="105"/>
        <v>10258256989</v>
      </c>
      <c r="D6870" s="57"/>
      <c r="E6870" s="57"/>
      <c r="F6870" s="657">
        <v>719566877</v>
      </c>
      <c r="G6870" s="672">
        <v>931819780</v>
      </c>
      <c r="H6870" s="646">
        <v>43142</v>
      </c>
      <c r="I6870" s="646"/>
      <c r="K6870" s="57"/>
      <c r="L6870" s="57"/>
      <c r="M6870" s="638"/>
      <c r="N6870" s="638"/>
      <c r="O6870" s="57"/>
    </row>
    <row r="6871" spans="1:15">
      <c r="A6871" s="57"/>
      <c r="B6871" s="653">
        <v>49875</v>
      </c>
      <c r="C6871" s="654">
        <f t="shared" si="105"/>
        <v>10030087026</v>
      </c>
      <c r="D6871" s="57"/>
      <c r="E6871" s="57"/>
      <c r="F6871" s="657">
        <v>491396914</v>
      </c>
      <c r="G6871" s="672">
        <v>931976306</v>
      </c>
      <c r="H6871" s="646">
        <v>44497</v>
      </c>
      <c r="I6871" s="646"/>
      <c r="K6871" s="57"/>
      <c r="L6871" s="57"/>
      <c r="M6871" s="638"/>
      <c r="N6871" s="638"/>
      <c r="O6871" s="57"/>
    </row>
    <row r="6872" spans="1:15">
      <c r="A6872" s="57"/>
      <c r="B6872" s="653">
        <v>49876</v>
      </c>
      <c r="C6872" s="654">
        <f t="shared" si="105"/>
        <v>10495580083</v>
      </c>
      <c r="D6872" s="57"/>
      <c r="E6872" s="57"/>
      <c r="F6872" s="657">
        <v>956889971</v>
      </c>
      <c r="G6872" s="672">
        <v>932113815</v>
      </c>
      <c r="H6872" s="646">
        <v>45868</v>
      </c>
      <c r="I6872" s="646"/>
      <c r="K6872" s="57"/>
      <c r="L6872" s="57"/>
      <c r="M6872" s="638"/>
      <c r="N6872" s="638"/>
      <c r="O6872" s="57"/>
    </row>
    <row r="6873" spans="1:15">
      <c r="A6873" s="57"/>
      <c r="B6873" s="653">
        <v>49877</v>
      </c>
      <c r="C6873" s="654">
        <f t="shared" si="105"/>
        <v>10097729866</v>
      </c>
      <c r="D6873" s="57"/>
      <c r="E6873" s="57"/>
      <c r="F6873" s="657">
        <v>559039754</v>
      </c>
      <c r="G6873" s="672">
        <v>932169519</v>
      </c>
      <c r="H6873" s="646">
        <v>44056</v>
      </c>
      <c r="I6873" s="646"/>
      <c r="K6873" s="57"/>
      <c r="L6873" s="57"/>
      <c r="M6873" s="638"/>
      <c r="N6873" s="638"/>
      <c r="O6873" s="57"/>
    </row>
    <row r="6874" spans="1:15">
      <c r="A6874" s="57"/>
      <c r="B6874" s="653">
        <v>49878</v>
      </c>
      <c r="C6874" s="654">
        <f t="shared" si="105"/>
        <v>10328754767</v>
      </c>
      <c r="D6874" s="57"/>
      <c r="E6874" s="57"/>
      <c r="F6874" s="657">
        <v>790064655</v>
      </c>
      <c r="G6874" s="672">
        <v>932635906</v>
      </c>
      <c r="H6874" s="646">
        <v>45932</v>
      </c>
      <c r="I6874" s="646"/>
      <c r="K6874" s="57"/>
      <c r="L6874" s="57"/>
      <c r="M6874" s="638"/>
      <c r="N6874" s="638"/>
      <c r="O6874" s="57"/>
    </row>
    <row r="6875" spans="1:15">
      <c r="A6875" s="57"/>
      <c r="B6875" s="653">
        <v>49879</v>
      </c>
      <c r="C6875" s="654">
        <f t="shared" si="105"/>
        <v>10290637093</v>
      </c>
      <c r="D6875" s="57"/>
      <c r="E6875" s="57"/>
      <c r="F6875" s="657">
        <v>751946981</v>
      </c>
      <c r="G6875" s="672">
        <v>932637292</v>
      </c>
      <c r="H6875" s="646">
        <v>48081</v>
      </c>
      <c r="I6875" s="646"/>
      <c r="K6875" s="57"/>
      <c r="L6875" s="57"/>
      <c r="M6875" s="638"/>
      <c r="N6875" s="638"/>
      <c r="O6875" s="57"/>
    </row>
    <row r="6876" spans="1:15">
      <c r="A6876" s="57"/>
      <c r="B6876" s="653">
        <v>49880</v>
      </c>
      <c r="C6876" s="654">
        <f t="shared" si="105"/>
        <v>10533936842</v>
      </c>
      <c r="D6876" s="57"/>
      <c r="E6876" s="57"/>
      <c r="F6876" s="657">
        <v>995246730</v>
      </c>
      <c r="G6876" s="672">
        <v>932715174</v>
      </c>
      <c r="H6876" s="646">
        <v>46630</v>
      </c>
      <c r="I6876" s="646"/>
      <c r="K6876" s="57"/>
      <c r="L6876" s="57"/>
      <c r="M6876" s="638"/>
      <c r="N6876" s="638"/>
      <c r="O6876" s="57"/>
    </row>
    <row r="6877" spans="1:15">
      <c r="A6877" s="57"/>
      <c r="B6877" s="653">
        <v>49881</v>
      </c>
      <c r="C6877" s="654">
        <f t="shared" si="105"/>
        <v>10338539906</v>
      </c>
      <c r="D6877" s="57"/>
      <c r="E6877" s="57"/>
      <c r="F6877" s="657">
        <v>799849794</v>
      </c>
      <c r="G6877" s="672">
        <v>932768230</v>
      </c>
      <c r="H6877" s="646">
        <v>45103</v>
      </c>
      <c r="I6877" s="646"/>
      <c r="K6877" s="57"/>
      <c r="L6877" s="57"/>
      <c r="M6877" s="638"/>
      <c r="N6877" s="638"/>
      <c r="O6877" s="57"/>
    </row>
    <row r="6878" spans="1:15">
      <c r="A6878" s="57"/>
      <c r="B6878" s="653">
        <v>49882</v>
      </c>
      <c r="C6878" s="654">
        <f t="shared" si="105"/>
        <v>10038083526</v>
      </c>
      <c r="D6878" s="57"/>
      <c r="E6878" s="57"/>
      <c r="F6878" s="657">
        <v>499393414</v>
      </c>
      <c r="G6878" s="672">
        <v>932773571</v>
      </c>
      <c r="H6878" s="646">
        <v>44890</v>
      </c>
      <c r="I6878" s="646"/>
      <c r="K6878" s="57"/>
      <c r="L6878" s="57"/>
      <c r="M6878" s="638"/>
      <c r="N6878" s="638"/>
      <c r="O6878" s="57"/>
    </row>
    <row r="6879" spans="1:15">
      <c r="A6879" s="57"/>
      <c r="B6879" s="653">
        <v>49883</v>
      </c>
      <c r="C6879" s="654">
        <f t="shared" si="105"/>
        <v>10280815711</v>
      </c>
      <c r="D6879" s="57"/>
      <c r="E6879" s="57"/>
      <c r="F6879" s="657">
        <v>742125599</v>
      </c>
      <c r="G6879" s="672">
        <v>933120611</v>
      </c>
      <c r="H6879" s="646">
        <v>44280</v>
      </c>
      <c r="I6879" s="646"/>
      <c r="K6879" s="57"/>
      <c r="L6879" s="57"/>
      <c r="M6879" s="638"/>
      <c r="N6879" s="638"/>
      <c r="O6879" s="57"/>
    </row>
    <row r="6880" spans="1:15">
      <c r="A6880" s="57"/>
      <c r="B6880" s="653">
        <v>49884</v>
      </c>
      <c r="C6880" s="654">
        <f t="shared" ref="C6880:C6943" si="106">F6880+(F$88*28679+98765)+(G$88*6587+87654)+(E$88*9537+76543)+(J$88*5713+4528)</f>
        <v>10488350828</v>
      </c>
      <c r="D6880" s="57"/>
      <c r="E6880" s="57"/>
      <c r="F6880" s="657">
        <v>949660716</v>
      </c>
      <c r="G6880" s="672">
        <v>933598277</v>
      </c>
      <c r="H6880" s="646">
        <v>49770</v>
      </c>
      <c r="I6880" s="646"/>
      <c r="K6880" s="57"/>
      <c r="L6880" s="57"/>
      <c r="M6880" s="638"/>
      <c r="N6880" s="638"/>
      <c r="O6880" s="57"/>
    </row>
    <row r="6881" spans="1:15">
      <c r="A6881" s="57"/>
      <c r="B6881" s="653">
        <v>49885</v>
      </c>
      <c r="C6881" s="654">
        <f t="shared" si="106"/>
        <v>10017151309</v>
      </c>
      <c r="D6881" s="57"/>
      <c r="E6881" s="57"/>
      <c r="F6881" s="657">
        <v>478461197</v>
      </c>
      <c r="G6881" s="672">
        <v>933789424</v>
      </c>
      <c r="H6881" s="646">
        <v>44462</v>
      </c>
      <c r="I6881" s="646"/>
      <c r="K6881" s="57"/>
      <c r="L6881" s="57"/>
      <c r="M6881" s="638"/>
      <c r="N6881" s="638"/>
      <c r="O6881" s="57"/>
    </row>
    <row r="6882" spans="1:15">
      <c r="A6882" s="57"/>
      <c r="B6882" s="653">
        <v>49886</v>
      </c>
      <c r="C6882" s="654">
        <f t="shared" si="106"/>
        <v>10520296199</v>
      </c>
      <c r="D6882" s="57"/>
      <c r="E6882" s="57"/>
      <c r="F6882" s="657">
        <v>981606087</v>
      </c>
      <c r="G6882" s="672">
        <v>933890789</v>
      </c>
      <c r="H6882" s="646">
        <v>49728</v>
      </c>
      <c r="I6882" s="646"/>
      <c r="K6882" s="57"/>
      <c r="L6882" s="57"/>
      <c r="M6882" s="638"/>
      <c r="N6882" s="638"/>
      <c r="O6882" s="57"/>
    </row>
    <row r="6883" spans="1:15">
      <c r="A6883" s="57"/>
      <c r="B6883" s="653">
        <v>49887</v>
      </c>
      <c r="C6883" s="654">
        <f t="shared" si="106"/>
        <v>10281572725</v>
      </c>
      <c r="D6883" s="57"/>
      <c r="E6883" s="57"/>
      <c r="F6883" s="657">
        <v>742882613</v>
      </c>
      <c r="G6883" s="672">
        <v>934023305</v>
      </c>
      <c r="H6883" s="646">
        <v>46113</v>
      </c>
      <c r="I6883" s="646"/>
      <c r="K6883" s="57"/>
      <c r="L6883" s="57"/>
      <c r="M6883" s="638"/>
      <c r="N6883" s="638"/>
      <c r="O6883" s="57"/>
    </row>
    <row r="6884" spans="1:15">
      <c r="A6884" s="57"/>
      <c r="B6884" s="653">
        <v>49888</v>
      </c>
      <c r="C6884" s="654">
        <f t="shared" si="106"/>
        <v>10109083122</v>
      </c>
      <c r="D6884" s="57"/>
      <c r="E6884" s="57"/>
      <c r="F6884" s="657">
        <v>570393010</v>
      </c>
      <c r="G6884" s="672">
        <v>934105171</v>
      </c>
      <c r="H6884" s="646">
        <v>49595</v>
      </c>
      <c r="I6884" s="646"/>
      <c r="K6884" s="57"/>
      <c r="L6884" s="57"/>
      <c r="M6884" s="638"/>
      <c r="N6884" s="638"/>
      <c r="O6884" s="57"/>
    </row>
    <row r="6885" spans="1:15">
      <c r="A6885" s="57"/>
      <c r="B6885" s="653">
        <v>49889</v>
      </c>
      <c r="C6885" s="654">
        <f t="shared" si="106"/>
        <v>9811414529</v>
      </c>
      <c r="D6885" s="57"/>
      <c r="E6885" s="57"/>
      <c r="F6885" s="657">
        <v>272724417</v>
      </c>
      <c r="G6885" s="672">
        <v>934182112</v>
      </c>
      <c r="H6885" s="646">
        <v>43764</v>
      </c>
      <c r="I6885" s="646"/>
      <c r="K6885" s="57"/>
      <c r="L6885" s="57"/>
      <c r="M6885" s="638"/>
      <c r="N6885" s="638"/>
      <c r="O6885" s="57"/>
    </row>
    <row r="6886" spans="1:15">
      <c r="A6886" s="57"/>
      <c r="B6886" s="653">
        <v>49890</v>
      </c>
      <c r="C6886" s="654">
        <f t="shared" si="106"/>
        <v>9721828857</v>
      </c>
      <c r="D6886" s="57"/>
      <c r="E6886" s="57"/>
      <c r="F6886" s="657">
        <v>183138745</v>
      </c>
      <c r="G6886" s="672">
        <v>934245006</v>
      </c>
      <c r="H6886" s="646">
        <v>43829</v>
      </c>
      <c r="I6886" s="646"/>
      <c r="K6886" s="57"/>
      <c r="L6886" s="57"/>
      <c r="M6886" s="638"/>
      <c r="N6886" s="638"/>
      <c r="O6886" s="57"/>
    </row>
    <row r="6887" spans="1:15">
      <c r="A6887" s="57"/>
      <c r="B6887" s="653">
        <v>49891</v>
      </c>
      <c r="C6887" s="654">
        <f t="shared" si="106"/>
        <v>9858930060</v>
      </c>
      <c r="D6887" s="57"/>
      <c r="E6887" s="57"/>
      <c r="F6887" s="657">
        <v>320239948</v>
      </c>
      <c r="G6887" s="672">
        <v>934673724</v>
      </c>
      <c r="H6887" s="646">
        <v>44913</v>
      </c>
      <c r="I6887" s="646"/>
      <c r="K6887" s="57"/>
      <c r="L6887" s="57"/>
      <c r="M6887" s="638"/>
      <c r="N6887" s="638"/>
      <c r="O6887" s="57"/>
    </row>
    <row r="6888" spans="1:15">
      <c r="A6888" s="57"/>
      <c r="B6888" s="653">
        <v>49892</v>
      </c>
      <c r="C6888" s="654">
        <f t="shared" si="106"/>
        <v>10117173054</v>
      </c>
      <c r="D6888" s="57"/>
      <c r="E6888" s="57"/>
      <c r="F6888" s="657">
        <v>578482942</v>
      </c>
      <c r="G6888" s="672">
        <v>934732865</v>
      </c>
      <c r="H6888" s="646">
        <v>49325</v>
      </c>
      <c r="I6888" s="646"/>
      <c r="K6888" s="57"/>
      <c r="L6888" s="57"/>
      <c r="M6888" s="638"/>
      <c r="N6888" s="638"/>
      <c r="O6888" s="57"/>
    </row>
    <row r="6889" spans="1:15">
      <c r="A6889" s="57"/>
      <c r="B6889" s="653">
        <v>49893</v>
      </c>
      <c r="C6889" s="654">
        <f t="shared" si="106"/>
        <v>9954526027</v>
      </c>
      <c r="D6889" s="57"/>
      <c r="E6889" s="57"/>
      <c r="F6889" s="657">
        <v>415835915</v>
      </c>
      <c r="G6889" s="672">
        <v>935045595</v>
      </c>
      <c r="H6889" s="646">
        <v>48862</v>
      </c>
      <c r="I6889" s="646"/>
      <c r="K6889" s="57"/>
      <c r="L6889" s="57"/>
      <c r="M6889" s="638"/>
      <c r="N6889" s="638"/>
      <c r="O6889" s="57"/>
    </row>
    <row r="6890" spans="1:15">
      <c r="A6890" s="57"/>
      <c r="B6890" s="653">
        <v>49894</v>
      </c>
      <c r="C6890" s="654">
        <f t="shared" si="106"/>
        <v>9685194893</v>
      </c>
      <c r="D6890" s="57"/>
      <c r="E6890" s="57"/>
      <c r="F6890" s="657">
        <v>146504781</v>
      </c>
      <c r="G6890" s="672">
        <v>935061783</v>
      </c>
      <c r="H6890" s="646">
        <v>49471</v>
      </c>
      <c r="I6890" s="646"/>
      <c r="K6890" s="57"/>
      <c r="L6890" s="57"/>
      <c r="M6890" s="638"/>
      <c r="N6890" s="638"/>
      <c r="O6890" s="57"/>
    </row>
    <row r="6891" spans="1:15">
      <c r="A6891" s="57"/>
      <c r="B6891" s="653">
        <v>49895</v>
      </c>
      <c r="C6891" s="654">
        <f t="shared" si="106"/>
        <v>10347001257</v>
      </c>
      <c r="D6891" s="57"/>
      <c r="E6891" s="57"/>
      <c r="F6891" s="657">
        <v>808311145</v>
      </c>
      <c r="G6891" s="672">
        <v>935129842</v>
      </c>
      <c r="H6891" s="646">
        <v>48288</v>
      </c>
      <c r="I6891" s="646"/>
      <c r="K6891" s="57"/>
      <c r="L6891" s="57"/>
      <c r="M6891" s="638"/>
      <c r="N6891" s="638"/>
      <c r="O6891" s="57"/>
    </row>
    <row r="6892" spans="1:15">
      <c r="A6892" s="57"/>
      <c r="B6892" s="653">
        <v>49896</v>
      </c>
      <c r="C6892" s="654">
        <f t="shared" si="106"/>
        <v>9672765475</v>
      </c>
      <c r="D6892" s="57"/>
      <c r="E6892" s="57"/>
      <c r="F6892" s="657">
        <v>134075363</v>
      </c>
      <c r="G6892" s="672">
        <v>935271350</v>
      </c>
      <c r="H6892" s="646">
        <v>45853</v>
      </c>
      <c r="I6892" s="646"/>
      <c r="K6892" s="57"/>
      <c r="L6892" s="57"/>
      <c r="M6892" s="638"/>
      <c r="N6892" s="638"/>
      <c r="O6892" s="57"/>
    </row>
    <row r="6893" spans="1:15">
      <c r="A6893" s="57"/>
      <c r="B6893" s="653">
        <v>49897</v>
      </c>
      <c r="C6893" s="654">
        <f t="shared" si="106"/>
        <v>9638849332</v>
      </c>
      <c r="D6893" s="57"/>
      <c r="E6893" s="57"/>
      <c r="F6893" s="657">
        <v>100159220</v>
      </c>
      <c r="G6893" s="672">
        <v>935398696</v>
      </c>
      <c r="H6893" s="646">
        <v>47657</v>
      </c>
      <c r="I6893" s="646"/>
      <c r="K6893" s="57"/>
      <c r="L6893" s="57"/>
      <c r="M6893" s="638"/>
      <c r="N6893" s="638"/>
      <c r="O6893" s="57"/>
    </row>
    <row r="6894" spans="1:15">
      <c r="A6894" s="57"/>
      <c r="B6894" s="653">
        <v>49898</v>
      </c>
      <c r="C6894" s="654">
        <f t="shared" si="106"/>
        <v>9764394670</v>
      </c>
      <c r="D6894" s="57"/>
      <c r="E6894" s="57"/>
      <c r="F6894" s="657">
        <v>225704558</v>
      </c>
      <c r="G6894" s="672">
        <v>935400131</v>
      </c>
      <c r="H6894" s="646">
        <v>43520</v>
      </c>
      <c r="I6894" s="646"/>
      <c r="K6894" s="57"/>
      <c r="L6894" s="57"/>
      <c r="M6894" s="638"/>
      <c r="N6894" s="638"/>
      <c r="O6894" s="57"/>
    </row>
    <row r="6895" spans="1:15">
      <c r="A6895" s="57"/>
      <c r="B6895" s="653">
        <v>49899</v>
      </c>
      <c r="C6895" s="654">
        <f t="shared" si="106"/>
        <v>10364643488</v>
      </c>
      <c r="D6895" s="57"/>
      <c r="E6895" s="57"/>
      <c r="F6895" s="657">
        <v>825953376</v>
      </c>
      <c r="G6895" s="672">
        <v>935831846</v>
      </c>
      <c r="H6895" s="646">
        <v>47819</v>
      </c>
      <c r="I6895" s="646"/>
      <c r="K6895" s="57"/>
      <c r="L6895" s="57"/>
      <c r="M6895" s="638"/>
      <c r="N6895" s="638"/>
      <c r="O6895" s="57"/>
    </row>
    <row r="6896" spans="1:15">
      <c r="A6896" s="57"/>
      <c r="B6896" s="653">
        <v>49900</v>
      </c>
      <c r="C6896" s="654">
        <f t="shared" si="106"/>
        <v>10353734477</v>
      </c>
      <c r="D6896" s="57"/>
      <c r="E6896" s="57"/>
      <c r="F6896" s="657">
        <v>815044365</v>
      </c>
      <c r="G6896" s="672">
        <v>935964832</v>
      </c>
      <c r="H6896" s="646">
        <v>50118</v>
      </c>
      <c r="I6896" s="646"/>
      <c r="K6896" s="57"/>
      <c r="L6896" s="57"/>
      <c r="M6896" s="638"/>
      <c r="N6896" s="638"/>
      <c r="O6896" s="57"/>
    </row>
    <row r="6897" spans="1:15">
      <c r="A6897" s="57"/>
      <c r="B6897" s="653">
        <v>49901</v>
      </c>
      <c r="C6897" s="654">
        <f t="shared" si="106"/>
        <v>9781861011</v>
      </c>
      <c r="D6897" s="57"/>
      <c r="E6897" s="57"/>
      <c r="F6897" s="657">
        <v>243170899</v>
      </c>
      <c r="G6897" s="672">
        <v>936070770</v>
      </c>
      <c r="H6897" s="646">
        <v>47964</v>
      </c>
      <c r="I6897" s="646"/>
      <c r="K6897" s="57"/>
      <c r="L6897" s="57"/>
      <c r="M6897" s="638"/>
      <c r="N6897" s="638"/>
      <c r="O6897" s="57"/>
    </row>
    <row r="6898" spans="1:15">
      <c r="A6898" s="57"/>
      <c r="B6898" s="653">
        <v>49902</v>
      </c>
      <c r="C6898" s="654">
        <f t="shared" si="106"/>
        <v>9850644843</v>
      </c>
      <c r="D6898" s="57"/>
      <c r="E6898" s="57"/>
      <c r="F6898" s="657">
        <v>311954731</v>
      </c>
      <c r="G6898" s="672">
        <v>936136599</v>
      </c>
      <c r="H6898" s="646">
        <v>46002</v>
      </c>
      <c r="I6898" s="646"/>
      <c r="K6898" s="57"/>
      <c r="L6898" s="57"/>
      <c r="M6898" s="638"/>
      <c r="N6898" s="638"/>
      <c r="O6898" s="57"/>
    </row>
    <row r="6899" spans="1:15">
      <c r="A6899" s="57"/>
      <c r="B6899" s="653">
        <v>49903</v>
      </c>
      <c r="C6899" s="654">
        <f t="shared" si="106"/>
        <v>10372335466</v>
      </c>
      <c r="D6899" s="57"/>
      <c r="E6899" s="57"/>
      <c r="F6899" s="657">
        <v>833645354</v>
      </c>
      <c r="G6899" s="672">
        <v>936176301</v>
      </c>
      <c r="H6899" s="646">
        <v>44414</v>
      </c>
      <c r="I6899" s="646"/>
      <c r="K6899" s="57"/>
      <c r="L6899" s="57"/>
      <c r="M6899" s="638"/>
      <c r="N6899" s="638"/>
      <c r="O6899" s="57"/>
    </row>
    <row r="6900" spans="1:15">
      <c r="A6900" s="57"/>
      <c r="B6900" s="653">
        <v>49904</v>
      </c>
      <c r="C6900" s="654">
        <f t="shared" si="106"/>
        <v>9682201395</v>
      </c>
      <c r="D6900" s="57"/>
      <c r="E6900" s="57"/>
      <c r="F6900" s="657">
        <v>143511283</v>
      </c>
      <c r="G6900" s="672">
        <v>936254135</v>
      </c>
      <c r="H6900" s="646">
        <v>49133</v>
      </c>
      <c r="I6900" s="646"/>
      <c r="K6900" s="57"/>
      <c r="L6900" s="57"/>
      <c r="M6900" s="638"/>
      <c r="N6900" s="638"/>
      <c r="O6900" s="57"/>
    </row>
    <row r="6901" spans="1:15">
      <c r="A6901" s="57"/>
      <c r="B6901" s="653">
        <v>49905</v>
      </c>
      <c r="C6901" s="654">
        <f t="shared" si="106"/>
        <v>10182199803</v>
      </c>
      <c r="D6901" s="57"/>
      <c r="E6901" s="57"/>
      <c r="F6901" s="657">
        <v>643509691</v>
      </c>
      <c r="G6901" s="672">
        <v>936291615</v>
      </c>
      <c r="H6901" s="646">
        <v>46154</v>
      </c>
      <c r="I6901" s="646"/>
      <c r="K6901" s="57"/>
      <c r="L6901" s="57"/>
      <c r="M6901" s="638"/>
      <c r="N6901" s="638"/>
      <c r="O6901" s="57"/>
    </row>
    <row r="6902" spans="1:15">
      <c r="A6902" s="57"/>
      <c r="B6902" s="653">
        <v>49906</v>
      </c>
      <c r="C6902" s="654">
        <f t="shared" si="106"/>
        <v>10351811713</v>
      </c>
      <c r="D6902" s="57"/>
      <c r="E6902" s="57"/>
      <c r="F6902" s="657">
        <v>813121601</v>
      </c>
      <c r="G6902" s="672">
        <v>936297778</v>
      </c>
      <c r="H6902" s="646">
        <v>45280</v>
      </c>
      <c r="I6902" s="646"/>
      <c r="K6902" s="57"/>
      <c r="L6902" s="57"/>
      <c r="M6902" s="638"/>
      <c r="N6902" s="638"/>
      <c r="O6902" s="57"/>
    </row>
    <row r="6903" spans="1:15">
      <c r="A6903" s="57"/>
      <c r="B6903" s="653">
        <v>49907</v>
      </c>
      <c r="C6903" s="654">
        <f t="shared" si="106"/>
        <v>10137199030</v>
      </c>
      <c r="D6903" s="57"/>
      <c r="E6903" s="57"/>
      <c r="F6903" s="657">
        <v>598508918</v>
      </c>
      <c r="G6903" s="672">
        <v>936511797</v>
      </c>
      <c r="H6903" s="646">
        <v>45233</v>
      </c>
      <c r="I6903" s="646"/>
      <c r="K6903" s="57"/>
      <c r="L6903" s="57"/>
      <c r="M6903" s="638"/>
      <c r="N6903" s="638"/>
      <c r="O6903" s="57"/>
    </row>
    <row r="6904" spans="1:15">
      <c r="A6904" s="57"/>
      <c r="B6904" s="653">
        <v>49908</v>
      </c>
      <c r="C6904" s="654">
        <f t="shared" si="106"/>
        <v>9797555810</v>
      </c>
      <c r="D6904" s="57"/>
      <c r="E6904" s="57"/>
      <c r="F6904" s="657">
        <v>258865698</v>
      </c>
      <c r="G6904" s="672">
        <v>936729722</v>
      </c>
      <c r="H6904" s="646">
        <v>43608</v>
      </c>
      <c r="I6904" s="646"/>
      <c r="K6904" s="57"/>
      <c r="L6904" s="57"/>
      <c r="M6904" s="638"/>
      <c r="N6904" s="638"/>
      <c r="O6904" s="57"/>
    </row>
    <row r="6905" spans="1:15">
      <c r="A6905" s="57"/>
      <c r="B6905" s="653">
        <v>49909</v>
      </c>
      <c r="C6905" s="654">
        <f t="shared" si="106"/>
        <v>10275825271</v>
      </c>
      <c r="D6905" s="57"/>
      <c r="E6905" s="57"/>
      <c r="F6905" s="657">
        <v>737135159</v>
      </c>
      <c r="G6905" s="672">
        <v>936733080</v>
      </c>
      <c r="H6905" s="646">
        <v>45131</v>
      </c>
      <c r="I6905" s="646"/>
      <c r="K6905" s="57"/>
      <c r="L6905" s="57"/>
      <c r="M6905" s="638"/>
      <c r="N6905" s="638"/>
      <c r="O6905" s="57"/>
    </row>
    <row r="6906" spans="1:15">
      <c r="A6906" s="57"/>
      <c r="B6906" s="653">
        <v>49910</v>
      </c>
      <c r="C6906" s="654">
        <f t="shared" si="106"/>
        <v>10274006616</v>
      </c>
      <c r="D6906" s="57"/>
      <c r="E6906" s="57"/>
      <c r="F6906" s="657">
        <v>735316504</v>
      </c>
      <c r="G6906" s="672">
        <v>936824651</v>
      </c>
      <c r="H6906" s="646">
        <v>44563</v>
      </c>
      <c r="I6906" s="646"/>
      <c r="K6906" s="57"/>
      <c r="L6906" s="57"/>
      <c r="M6906" s="638"/>
      <c r="N6906" s="638"/>
      <c r="O6906" s="57"/>
    </row>
    <row r="6907" spans="1:15">
      <c r="A6907" s="57"/>
      <c r="B6907" s="653">
        <v>49911</v>
      </c>
      <c r="C6907" s="654">
        <f t="shared" si="106"/>
        <v>10307258776</v>
      </c>
      <c r="D6907" s="57"/>
      <c r="E6907" s="57"/>
      <c r="F6907" s="657">
        <v>768568664</v>
      </c>
      <c r="G6907" s="672">
        <v>936901278</v>
      </c>
      <c r="H6907" s="646">
        <v>48396</v>
      </c>
      <c r="I6907" s="646"/>
      <c r="K6907" s="57"/>
      <c r="L6907" s="57"/>
      <c r="M6907" s="638"/>
      <c r="N6907" s="638"/>
      <c r="O6907" s="57"/>
    </row>
    <row r="6908" spans="1:15">
      <c r="A6908" s="57"/>
      <c r="B6908" s="653">
        <v>49912</v>
      </c>
      <c r="C6908" s="654">
        <f t="shared" si="106"/>
        <v>10172549859</v>
      </c>
      <c r="D6908" s="57"/>
      <c r="E6908" s="57"/>
      <c r="F6908" s="657">
        <v>633859747</v>
      </c>
      <c r="G6908" s="672">
        <v>937036574</v>
      </c>
      <c r="H6908" s="646">
        <v>44499</v>
      </c>
      <c r="I6908" s="646"/>
      <c r="K6908" s="57"/>
      <c r="L6908" s="57"/>
      <c r="M6908" s="638"/>
      <c r="N6908" s="638"/>
      <c r="O6908" s="57"/>
    </row>
    <row r="6909" spans="1:15">
      <c r="A6909" s="57"/>
      <c r="B6909" s="653">
        <v>49913</v>
      </c>
      <c r="C6909" s="654">
        <f t="shared" si="106"/>
        <v>9796773584</v>
      </c>
      <c r="D6909" s="57"/>
      <c r="E6909" s="57"/>
      <c r="F6909" s="657">
        <v>258083472</v>
      </c>
      <c r="G6909" s="672">
        <v>937096254</v>
      </c>
      <c r="H6909" s="646">
        <v>43061</v>
      </c>
      <c r="I6909" s="646"/>
      <c r="K6909" s="57"/>
      <c r="L6909" s="57"/>
      <c r="M6909" s="638"/>
      <c r="N6909" s="638"/>
      <c r="O6909" s="57"/>
    </row>
    <row r="6910" spans="1:15">
      <c r="A6910" s="57"/>
      <c r="B6910" s="653">
        <v>49914</v>
      </c>
      <c r="C6910" s="654">
        <f t="shared" si="106"/>
        <v>10526838752</v>
      </c>
      <c r="D6910" s="57"/>
      <c r="E6910" s="57"/>
      <c r="F6910" s="657">
        <v>988148640</v>
      </c>
      <c r="G6910" s="672">
        <v>937105100</v>
      </c>
      <c r="H6910" s="646">
        <v>46157</v>
      </c>
      <c r="I6910" s="646"/>
      <c r="K6910" s="57"/>
      <c r="L6910" s="57"/>
      <c r="M6910" s="638"/>
      <c r="N6910" s="638"/>
      <c r="O6910" s="57"/>
    </row>
    <row r="6911" spans="1:15">
      <c r="A6911" s="57"/>
      <c r="B6911" s="653">
        <v>49915</v>
      </c>
      <c r="C6911" s="654">
        <f t="shared" si="106"/>
        <v>10178252376</v>
      </c>
      <c r="D6911" s="57"/>
      <c r="E6911" s="57"/>
      <c r="F6911" s="657">
        <v>639562264</v>
      </c>
      <c r="G6911" s="672">
        <v>937231572</v>
      </c>
      <c r="H6911" s="646">
        <v>46107</v>
      </c>
      <c r="I6911" s="646"/>
      <c r="K6911" s="57"/>
      <c r="L6911" s="57"/>
      <c r="M6911" s="638"/>
      <c r="N6911" s="638"/>
      <c r="O6911" s="57"/>
    </row>
    <row r="6912" spans="1:15">
      <c r="A6912" s="57"/>
      <c r="B6912" s="653">
        <v>49916</v>
      </c>
      <c r="C6912" s="654">
        <f t="shared" si="106"/>
        <v>10021166460</v>
      </c>
      <c r="D6912" s="57"/>
      <c r="E6912" s="57"/>
      <c r="F6912" s="657">
        <v>482476348</v>
      </c>
      <c r="G6912" s="672">
        <v>937638102</v>
      </c>
      <c r="H6912" s="646">
        <v>49198</v>
      </c>
      <c r="I6912" s="646"/>
      <c r="K6912" s="57"/>
      <c r="L6912" s="57"/>
      <c r="M6912" s="638"/>
      <c r="N6912" s="638"/>
      <c r="O6912" s="57"/>
    </row>
    <row r="6913" spans="1:15">
      <c r="A6913" s="57"/>
      <c r="B6913" s="653">
        <v>49917</v>
      </c>
      <c r="C6913" s="654">
        <f t="shared" si="106"/>
        <v>10056375733</v>
      </c>
      <c r="D6913" s="57"/>
      <c r="E6913" s="57"/>
      <c r="F6913" s="657">
        <v>517685621</v>
      </c>
      <c r="G6913" s="672">
        <v>937752428</v>
      </c>
      <c r="H6913" s="646">
        <v>50242</v>
      </c>
      <c r="I6913" s="646"/>
      <c r="K6913" s="57"/>
      <c r="L6913" s="57"/>
      <c r="M6913" s="638"/>
      <c r="N6913" s="638"/>
      <c r="O6913" s="57"/>
    </row>
    <row r="6914" spans="1:15">
      <c r="A6914" s="57"/>
      <c r="B6914" s="653">
        <v>49918</v>
      </c>
      <c r="C6914" s="654">
        <f t="shared" si="106"/>
        <v>10354935757</v>
      </c>
      <c r="D6914" s="57"/>
      <c r="E6914" s="57"/>
      <c r="F6914" s="657">
        <v>816245645</v>
      </c>
      <c r="G6914" s="672">
        <v>937899272</v>
      </c>
      <c r="H6914" s="646">
        <v>44674</v>
      </c>
      <c r="I6914" s="646"/>
      <c r="K6914" s="57"/>
      <c r="L6914" s="57"/>
      <c r="M6914" s="638"/>
      <c r="N6914" s="638"/>
      <c r="O6914" s="57"/>
    </row>
    <row r="6915" spans="1:15">
      <c r="A6915" s="57"/>
      <c r="B6915" s="653">
        <v>49919</v>
      </c>
      <c r="C6915" s="654">
        <f t="shared" si="106"/>
        <v>9734286191</v>
      </c>
      <c r="D6915" s="57"/>
      <c r="E6915" s="57"/>
      <c r="F6915" s="657">
        <v>195596079</v>
      </c>
      <c r="G6915" s="672">
        <v>937922407</v>
      </c>
      <c r="H6915" s="646">
        <v>48419</v>
      </c>
      <c r="I6915" s="646"/>
      <c r="K6915" s="57"/>
      <c r="L6915" s="57"/>
      <c r="M6915" s="638"/>
      <c r="N6915" s="638"/>
      <c r="O6915" s="57"/>
    </row>
    <row r="6916" spans="1:15">
      <c r="A6916" s="57"/>
      <c r="B6916" s="653">
        <v>49920</v>
      </c>
      <c r="C6916" s="654">
        <f t="shared" si="106"/>
        <v>9977155839</v>
      </c>
      <c r="D6916" s="57"/>
      <c r="E6916" s="57"/>
      <c r="F6916" s="657">
        <v>438465727</v>
      </c>
      <c r="G6916" s="672">
        <v>938104198</v>
      </c>
      <c r="H6916" s="646">
        <v>47829</v>
      </c>
      <c r="I6916" s="646"/>
      <c r="K6916" s="57"/>
      <c r="L6916" s="57"/>
      <c r="M6916" s="638"/>
      <c r="N6916" s="638"/>
      <c r="O6916" s="57"/>
    </row>
    <row r="6917" spans="1:15">
      <c r="A6917" s="57"/>
      <c r="B6917" s="653">
        <v>49921</v>
      </c>
      <c r="C6917" s="654">
        <f t="shared" si="106"/>
        <v>9879118932</v>
      </c>
      <c r="D6917" s="57"/>
      <c r="E6917" s="57"/>
      <c r="F6917" s="657">
        <v>340428820</v>
      </c>
      <c r="G6917" s="672">
        <v>938197946</v>
      </c>
      <c r="H6917" s="646">
        <v>46340</v>
      </c>
      <c r="I6917" s="646"/>
      <c r="K6917" s="57"/>
      <c r="L6917" s="57"/>
      <c r="M6917" s="638"/>
      <c r="N6917" s="638"/>
      <c r="O6917" s="57"/>
    </row>
    <row r="6918" spans="1:15">
      <c r="A6918" s="57"/>
      <c r="B6918" s="653">
        <v>49922</v>
      </c>
      <c r="C6918" s="654">
        <f t="shared" si="106"/>
        <v>9881137816</v>
      </c>
      <c r="D6918" s="57"/>
      <c r="E6918" s="57"/>
      <c r="F6918" s="657">
        <v>342447704</v>
      </c>
      <c r="G6918" s="672">
        <v>938279577</v>
      </c>
      <c r="H6918" s="646">
        <v>45767</v>
      </c>
      <c r="I6918" s="646"/>
      <c r="K6918" s="57"/>
      <c r="L6918" s="57"/>
      <c r="M6918" s="638"/>
      <c r="N6918" s="638"/>
      <c r="O6918" s="57"/>
    </row>
    <row r="6919" spans="1:15">
      <c r="A6919" s="57"/>
      <c r="B6919" s="653">
        <v>49923</v>
      </c>
      <c r="C6919" s="654">
        <f t="shared" si="106"/>
        <v>10492297975</v>
      </c>
      <c r="D6919" s="57"/>
      <c r="E6919" s="57"/>
      <c r="F6919" s="657">
        <v>953607863</v>
      </c>
      <c r="G6919" s="672">
        <v>938567864</v>
      </c>
      <c r="H6919" s="646">
        <v>47741</v>
      </c>
      <c r="I6919" s="646"/>
      <c r="K6919" s="57"/>
      <c r="L6919" s="57"/>
      <c r="M6919" s="638"/>
      <c r="N6919" s="638"/>
      <c r="O6919" s="57"/>
    </row>
    <row r="6920" spans="1:15">
      <c r="A6920" s="57"/>
      <c r="B6920" s="653">
        <v>49924</v>
      </c>
      <c r="C6920" s="654">
        <f t="shared" si="106"/>
        <v>10104492969</v>
      </c>
      <c r="D6920" s="57"/>
      <c r="E6920" s="57"/>
      <c r="F6920" s="657">
        <v>565802857</v>
      </c>
      <c r="G6920" s="672">
        <v>938667138</v>
      </c>
      <c r="H6920" s="646">
        <v>44570</v>
      </c>
      <c r="I6920" s="646"/>
      <c r="K6920" s="57"/>
      <c r="L6920" s="57"/>
      <c r="M6920" s="638"/>
      <c r="N6920" s="638"/>
      <c r="O6920" s="57"/>
    </row>
    <row r="6921" spans="1:15">
      <c r="A6921" s="57"/>
      <c r="B6921" s="653">
        <v>49925</v>
      </c>
      <c r="C6921" s="654">
        <f t="shared" si="106"/>
        <v>9962337322</v>
      </c>
      <c r="D6921" s="57"/>
      <c r="E6921" s="57"/>
      <c r="F6921" s="657">
        <v>423647210</v>
      </c>
      <c r="G6921" s="672">
        <v>938762259</v>
      </c>
      <c r="H6921" s="646">
        <v>44865</v>
      </c>
      <c r="I6921" s="646"/>
      <c r="K6921" s="57"/>
      <c r="L6921" s="57"/>
      <c r="M6921" s="638"/>
      <c r="N6921" s="638"/>
      <c r="O6921" s="57"/>
    </row>
    <row r="6922" spans="1:15">
      <c r="A6922" s="57"/>
      <c r="B6922" s="653">
        <v>49926</v>
      </c>
      <c r="C6922" s="654">
        <f t="shared" si="106"/>
        <v>9905089220</v>
      </c>
      <c r="D6922" s="57"/>
      <c r="E6922" s="57"/>
      <c r="F6922" s="657">
        <v>366399108</v>
      </c>
      <c r="G6922" s="672">
        <v>938771459</v>
      </c>
      <c r="H6922" s="646">
        <v>49781</v>
      </c>
      <c r="I6922" s="646"/>
      <c r="K6922" s="57"/>
      <c r="L6922" s="57"/>
      <c r="M6922" s="638"/>
      <c r="N6922" s="638"/>
      <c r="O6922" s="57"/>
    </row>
    <row r="6923" spans="1:15">
      <c r="A6923" s="57"/>
      <c r="B6923" s="653">
        <v>49927</v>
      </c>
      <c r="C6923" s="654">
        <f t="shared" si="106"/>
        <v>10537220352</v>
      </c>
      <c r="D6923" s="57"/>
      <c r="E6923" s="57"/>
      <c r="F6923" s="657">
        <v>998530240</v>
      </c>
      <c r="G6923" s="672">
        <v>938789649</v>
      </c>
      <c r="H6923" s="646">
        <v>47970</v>
      </c>
      <c r="I6923" s="646"/>
      <c r="K6923" s="57"/>
      <c r="L6923" s="57"/>
      <c r="M6923" s="638"/>
      <c r="N6923" s="638"/>
      <c r="O6923" s="57"/>
    </row>
    <row r="6924" spans="1:15">
      <c r="A6924" s="57"/>
      <c r="B6924" s="653">
        <v>49928</v>
      </c>
      <c r="C6924" s="654">
        <f t="shared" si="106"/>
        <v>9722391527</v>
      </c>
      <c r="D6924" s="57"/>
      <c r="E6924" s="57"/>
      <c r="F6924" s="657">
        <v>183701415</v>
      </c>
      <c r="G6924" s="672">
        <v>938890172</v>
      </c>
      <c r="H6924" s="646">
        <v>44457</v>
      </c>
      <c r="I6924" s="646"/>
      <c r="K6924" s="57"/>
      <c r="L6924" s="57"/>
      <c r="M6924" s="638"/>
      <c r="N6924" s="638"/>
      <c r="O6924" s="57"/>
    </row>
    <row r="6925" spans="1:15">
      <c r="A6925" s="57"/>
      <c r="B6925" s="653">
        <v>49929</v>
      </c>
      <c r="C6925" s="654">
        <f t="shared" si="106"/>
        <v>10092549259</v>
      </c>
      <c r="D6925" s="57"/>
      <c r="E6925" s="57"/>
      <c r="F6925" s="657">
        <v>553859147</v>
      </c>
      <c r="G6925" s="672">
        <v>938920187</v>
      </c>
      <c r="H6925" s="646">
        <v>46784</v>
      </c>
      <c r="I6925" s="646"/>
      <c r="K6925" s="57"/>
      <c r="L6925" s="57"/>
      <c r="M6925" s="638"/>
      <c r="N6925" s="638"/>
      <c r="O6925" s="57"/>
    </row>
    <row r="6926" spans="1:15">
      <c r="A6926" s="57"/>
      <c r="B6926" s="653">
        <v>49930</v>
      </c>
      <c r="C6926" s="654">
        <f t="shared" si="106"/>
        <v>10337244750</v>
      </c>
      <c r="D6926" s="57"/>
      <c r="E6926" s="57"/>
      <c r="F6926" s="657">
        <v>798554638</v>
      </c>
      <c r="G6926" s="672">
        <v>939337477</v>
      </c>
      <c r="H6926" s="646">
        <v>46460</v>
      </c>
      <c r="I6926" s="646"/>
      <c r="K6926" s="57"/>
      <c r="L6926" s="57"/>
      <c r="M6926" s="638"/>
      <c r="N6926" s="638"/>
      <c r="O6926" s="57"/>
    </row>
    <row r="6927" spans="1:15">
      <c r="A6927" s="57"/>
      <c r="B6927" s="653">
        <v>49931</v>
      </c>
      <c r="C6927" s="654">
        <f t="shared" si="106"/>
        <v>10458483568</v>
      </c>
      <c r="D6927" s="57"/>
      <c r="E6927" s="57"/>
      <c r="F6927" s="657">
        <v>919793456</v>
      </c>
      <c r="G6927" s="672">
        <v>939769533</v>
      </c>
      <c r="H6927" s="646">
        <v>46644</v>
      </c>
      <c r="I6927" s="646"/>
      <c r="K6927" s="57"/>
      <c r="L6927" s="57"/>
      <c r="M6927" s="638"/>
      <c r="N6927" s="638"/>
      <c r="O6927" s="57"/>
    </row>
    <row r="6928" spans="1:15">
      <c r="A6928" s="57"/>
      <c r="B6928" s="653">
        <v>49932</v>
      </c>
      <c r="C6928" s="654">
        <f t="shared" si="106"/>
        <v>9861414674</v>
      </c>
      <c r="D6928" s="57"/>
      <c r="E6928" s="57"/>
      <c r="F6928" s="657">
        <v>322724562</v>
      </c>
      <c r="G6928" s="672">
        <v>939926421</v>
      </c>
      <c r="H6928" s="646">
        <v>45333</v>
      </c>
      <c r="I6928" s="646"/>
      <c r="K6928" s="57"/>
      <c r="L6928" s="57"/>
      <c r="M6928" s="638"/>
      <c r="N6928" s="638"/>
      <c r="O6928" s="57"/>
    </row>
    <row r="6929" spans="1:15">
      <c r="A6929" s="57"/>
      <c r="B6929" s="653">
        <v>49933</v>
      </c>
      <c r="C6929" s="654">
        <f t="shared" si="106"/>
        <v>9926643977</v>
      </c>
      <c r="D6929" s="57"/>
      <c r="E6929" s="57"/>
      <c r="F6929" s="657">
        <v>387953865</v>
      </c>
      <c r="G6929" s="672">
        <v>940710562</v>
      </c>
      <c r="H6929" s="646">
        <v>46070</v>
      </c>
      <c r="I6929" s="646"/>
      <c r="K6929" s="57"/>
      <c r="L6929" s="57"/>
      <c r="M6929" s="638"/>
      <c r="N6929" s="638"/>
      <c r="O6929" s="57"/>
    </row>
    <row r="6930" spans="1:15">
      <c r="A6930" s="57"/>
      <c r="B6930" s="653">
        <v>49934</v>
      </c>
      <c r="C6930" s="654">
        <f t="shared" si="106"/>
        <v>9768069616</v>
      </c>
      <c r="D6930" s="57"/>
      <c r="E6930" s="57"/>
      <c r="F6930" s="657">
        <v>229379504</v>
      </c>
      <c r="G6930" s="672">
        <v>940862681</v>
      </c>
      <c r="H6930" s="646">
        <v>50327</v>
      </c>
      <c r="I6930" s="646"/>
      <c r="K6930" s="57"/>
      <c r="L6930" s="57"/>
      <c r="M6930" s="638"/>
      <c r="N6930" s="638"/>
      <c r="O6930" s="57"/>
    </row>
    <row r="6931" spans="1:15">
      <c r="A6931" s="57"/>
      <c r="B6931" s="653">
        <v>49935</v>
      </c>
      <c r="C6931" s="654">
        <f t="shared" si="106"/>
        <v>10142096746</v>
      </c>
      <c r="D6931" s="57"/>
      <c r="E6931" s="57"/>
      <c r="F6931" s="657">
        <v>603406634</v>
      </c>
      <c r="G6931" s="672">
        <v>940883636</v>
      </c>
      <c r="H6931" s="646">
        <v>43205</v>
      </c>
      <c r="I6931" s="646"/>
      <c r="K6931" s="57"/>
      <c r="L6931" s="57"/>
      <c r="M6931" s="638"/>
      <c r="N6931" s="638"/>
      <c r="O6931" s="57"/>
    </row>
    <row r="6932" spans="1:15">
      <c r="A6932" s="57"/>
      <c r="B6932" s="653">
        <v>49936</v>
      </c>
      <c r="C6932" s="654">
        <f t="shared" si="106"/>
        <v>10417558372</v>
      </c>
      <c r="D6932" s="57"/>
      <c r="E6932" s="57"/>
      <c r="F6932" s="657">
        <v>878868260</v>
      </c>
      <c r="G6932" s="672">
        <v>940963446</v>
      </c>
      <c r="H6932" s="646">
        <v>44404</v>
      </c>
      <c r="I6932" s="646"/>
      <c r="K6932" s="57"/>
      <c r="L6932" s="57"/>
      <c r="M6932" s="638"/>
      <c r="N6932" s="638"/>
      <c r="O6932" s="57"/>
    </row>
    <row r="6933" spans="1:15">
      <c r="A6933" s="57"/>
      <c r="B6933" s="653">
        <v>49937</v>
      </c>
      <c r="C6933" s="654">
        <f t="shared" si="106"/>
        <v>10521938841</v>
      </c>
      <c r="D6933" s="57"/>
      <c r="E6933" s="57"/>
      <c r="F6933" s="657">
        <v>983248729</v>
      </c>
      <c r="G6933" s="672">
        <v>941194643</v>
      </c>
      <c r="H6933" s="646">
        <v>48257</v>
      </c>
      <c r="I6933" s="646"/>
      <c r="K6933" s="57"/>
      <c r="L6933" s="57"/>
      <c r="M6933" s="638"/>
      <c r="N6933" s="638"/>
      <c r="O6933" s="57"/>
    </row>
    <row r="6934" spans="1:15">
      <c r="A6934" s="57"/>
      <c r="B6934" s="653">
        <v>49938</v>
      </c>
      <c r="C6934" s="654">
        <f t="shared" si="106"/>
        <v>9692199869</v>
      </c>
      <c r="D6934" s="57"/>
      <c r="E6934" s="57"/>
      <c r="F6934" s="657">
        <v>153509757</v>
      </c>
      <c r="G6934" s="672">
        <v>941250715</v>
      </c>
      <c r="H6934" s="646">
        <v>44039</v>
      </c>
      <c r="I6934" s="646"/>
      <c r="K6934" s="57"/>
      <c r="L6934" s="57"/>
      <c r="M6934" s="638"/>
      <c r="N6934" s="638"/>
      <c r="O6934" s="57"/>
    </row>
    <row r="6935" spans="1:15">
      <c r="A6935" s="57"/>
      <c r="B6935" s="653">
        <v>49939</v>
      </c>
      <c r="C6935" s="654">
        <f t="shared" si="106"/>
        <v>10375150902</v>
      </c>
      <c r="D6935" s="57"/>
      <c r="E6935" s="57"/>
      <c r="F6935" s="657">
        <v>836460790</v>
      </c>
      <c r="G6935" s="672">
        <v>941328157</v>
      </c>
      <c r="H6935" s="646">
        <v>44448</v>
      </c>
      <c r="I6935" s="646"/>
      <c r="K6935" s="57"/>
      <c r="L6935" s="57"/>
      <c r="M6935" s="638"/>
      <c r="N6935" s="638"/>
      <c r="O6935" s="57"/>
    </row>
    <row r="6936" spans="1:15">
      <c r="A6936" s="57"/>
      <c r="B6936" s="653">
        <v>49940</v>
      </c>
      <c r="C6936" s="654">
        <f t="shared" si="106"/>
        <v>9693678488</v>
      </c>
      <c r="D6936" s="57"/>
      <c r="E6936" s="57"/>
      <c r="F6936" s="657">
        <v>154988376</v>
      </c>
      <c r="G6936" s="672">
        <v>941342715</v>
      </c>
      <c r="H6936" s="646">
        <v>49182</v>
      </c>
      <c r="I6936" s="646"/>
      <c r="K6936" s="57"/>
      <c r="L6936" s="57"/>
      <c r="M6936" s="638"/>
      <c r="N6936" s="638"/>
      <c r="O6936" s="57"/>
    </row>
    <row r="6937" spans="1:15">
      <c r="A6937" s="57"/>
      <c r="B6937" s="653">
        <v>49941</v>
      </c>
      <c r="C6937" s="654">
        <f t="shared" si="106"/>
        <v>9804921741</v>
      </c>
      <c r="D6937" s="57"/>
      <c r="E6937" s="57"/>
      <c r="F6937" s="657">
        <v>266231629</v>
      </c>
      <c r="G6937" s="672">
        <v>941493306</v>
      </c>
      <c r="H6937" s="646">
        <v>47344</v>
      </c>
      <c r="I6937" s="646"/>
      <c r="K6937" s="57"/>
      <c r="L6937" s="57"/>
      <c r="M6937" s="638"/>
      <c r="N6937" s="638"/>
      <c r="O6937" s="57"/>
    </row>
    <row r="6938" spans="1:15">
      <c r="A6938" s="57"/>
      <c r="B6938" s="653">
        <v>49942</v>
      </c>
      <c r="C6938" s="654">
        <f t="shared" si="106"/>
        <v>9765747113</v>
      </c>
      <c r="D6938" s="57"/>
      <c r="E6938" s="57"/>
      <c r="F6938" s="657">
        <v>227057001</v>
      </c>
      <c r="G6938" s="672">
        <v>941773417</v>
      </c>
      <c r="H6938" s="646">
        <v>49137</v>
      </c>
      <c r="I6938" s="646"/>
      <c r="K6938" s="57"/>
      <c r="L6938" s="57"/>
      <c r="M6938" s="638"/>
      <c r="N6938" s="638"/>
      <c r="O6938" s="57"/>
    </row>
    <row r="6939" spans="1:15">
      <c r="A6939" s="57"/>
      <c r="B6939" s="653">
        <v>49943</v>
      </c>
      <c r="C6939" s="654">
        <f t="shared" si="106"/>
        <v>10500260320</v>
      </c>
      <c r="D6939" s="57"/>
      <c r="E6939" s="57"/>
      <c r="F6939" s="657">
        <v>961570208</v>
      </c>
      <c r="G6939" s="672">
        <v>941831405</v>
      </c>
      <c r="H6939" s="646">
        <v>47309</v>
      </c>
      <c r="I6939" s="646"/>
      <c r="K6939" s="57"/>
      <c r="L6939" s="57"/>
      <c r="M6939" s="638"/>
      <c r="N6939" s="638"/>
      <c r="O6939" s="57"/>
    </row>
    <row r="6940" spans="1:15">
      <c r="A6940" s="57"/>
      <c r="B6940" s="653">
        <v>49944</v>
      </c>
      <c r="C6940" s="654">
        <f t="shared" si="106"/>
        <v>10275490766</v>
      </c>
      <c r="D6940" s="57"/>
      <c r="E6940" s="57"/>
      <c r="F6940" s="657">
        <v>736800654</v>
      </c>
      <c r="G6940" s="672">
        <v>941841230</v>
      </c>
      <c r="H6940" s="646">
        <v>45571</v>
      </c>
      <c r="I6940" s="646"/>
      <c r="K6940" s="57"/>
      <c r="L6940" s="57"/>
      <c r="M6940" s="638"/>
      <c r="N6940" s="638"/>
      <c r="O6940" s="57"/>
    </row>
    <row r="6941" spans="1:15">
      <c r="A6941" s="57"/>
      <c r="B6941" s="653">
        <v>49945</v>
      </c>
      <c r="C6941" s="654">
        <f t="shared" si="106"/>
        <v>10251866751</v>
      </c>
      <c r="D6941" s="57"/>
      <c r="E6941" s="57"/>
      <c r="F6941" s="657">
        <v>713176639</v>
      </c>
      <c r="G6941" s="672">
        <v>941846409</v>
      </c>
      <c r="H6941" s="646">
        <v>43389</v>
      </c>
      <c r="I6941" s="646"/>
      <c r="K6941" s="57"/>
      <c r="L6941" s="57"/>
      <c r="M6941" s="638"/>
      <c r="N6941" s="638"/>
      <c r="O6941" s="57"/>
    </row>
    <row r="6942" spans="1:15">
      <c r="A6942" s="57"/>
      <c r="B6942" s="653">
        <v>49946</v>
      </c>
      <c r="C6942" s="654">
        <f t="shared" si="106"/>
        <v>9807543909</v>
      </c>
      <c r="D6942" s="57"/>
      <c r="E6942" s="57"/>
      <c r="F6942" s="657">
        <v>268853797</v>
      </c>
      <c r="G6942" s="672">
        <v>941909020</v>
      </c>
      <c r="H6942" s="646">
        <v>49028</v>
      </c>
      <c r="I6942" s="646"/>
      <c r="K6942" s="57"/>
      <c r="L6942" s="57"/>
      <c r="M6942" s="638"/>
      <c r="N6942" s="638"/>
      <c r="O6942" s="57"/>
    </row>
    <row r="6943" spans="1:15">
      <c r="A6943" s="57"/>
      <c r="B6943" s="653">
        <v>49947</v>
      </c>
      <c r="C6943" s="654">
        <f t="shared" si="106"/>
        <v>10531704793</v>
      </c>
      <c r="D6943" s="57"/>
      <c r="E6943" s="57"/>
      <c r="F6943" s="657">
        <v>993014681</v>
      </c>
      <c r="G6943" s="672">
        <v>941915831</v>
      </c>
      <c r="H6943" s="646">
        <v>44110</v>
      </c>
      <c r="I6943" s="646"/>
      <c r="K6943" s="57"/>
      <c r="L6943" s="57"/>
      <c r="M6943" s="638"/>
      <c r="N6943" s="638"/>
      <c r="O6943" s="57"/>
    </row>
    <row r="6944" spans="1:15">
      <c r="A6944" s="57"/>
      <c r="B6944" s="653">
        <v>49948</v>
      </c>
      <c r="C6944" s="654">
        <f t="shared" ref="C6944:C7007" si="107">F6944+(F$88*28679+98765)+(G$88*6587+87654)+(E$88*9537+76543)+(J$88*5713+4528)</f>
        <v>10269088991</v>
      </c>
      <c r="D6944" s="57"/>
      <c r="E6944" s="57"/>
      <c r="F6944" s="657">
        <v>730398879</v>
      </c>
      <c r="G6944" s="672">
        <v>942045751</v>
      </c>
      <c r="H6944" s="646">
        <v>47180</v>
      </c>
      <c r="I6944" s="646"/>
      <c r="K6944" s="57"/>
      <c r="L6944" s="57"/>
      <c r="M6944" s="638"/>
      <c r="N6944" s="638"/>
      <c r="O6944" s="57"/>
    </row>
    <row r="6945" spans="1:15">
      <c r="A6945" s="57"/>
      <c r="B6945" s="653">
        <v>49949</v>
      </c>
      <c r="C6945" s="654">
        <f t="shared" si="107"/>
        <v>9713335482</v>
      </c>
      <c r="D6945" s="57"/>
      <c r="E6945" s="57"/>
      <c r="F6945" s="657">
        <v>174645370</v>
      </c>
      <c r="G6945" s="672">
        <v>942075571</v>
      </c>
      <c r="H6945" s="646">
        <v>46083</v>
      </c>
      <c r="I6945" s="646"/>
      <c r="K6945" s="57"/>
      <c r="L6945" s="57"/>
      <c r="M6945" s="638"/>
      <c r="N6945" s="638"/>
      <c r="O6945" s="57"/>
    </row>
    <row r="6946" spans="1:15">
      <c r="A6946" s="57"/>
      <c r="B6946" s="653">
        <v>49950</v>
      </c>
      <c r="C6946" s="654">
        <f t="shared" si="107"/>
        <v>9956595106</v>
      </c>
      <c r="D6946" s="57"/>
      <c r="E6946" s="57"/>
      <c r="F6946" s="657">
        <v>417904994</v>
      </c>
      <c r="G6946" s="672">
        <v>942267729</v>
      </c>
      <c r="H6946" s="646">
        <v>49507</v>
      </c>
      <c r="I6946" s="646"/>
      <c r="K6946" s="57"/>
      <c r="L6946" s="57"/>
      <c r="M6946" s="638"/>
      <c r="N6946" s="638"/>
      <c r="O6946" s="57"/>
    </row>
    <row r="6947" spans="1:15">
      <c r="A6947" s="57"/>
      <c r="B6947" s="653">
        <v>49951</v>
      </c>
      <c r="C6947" s="654">
        <f t="shared" si="107"/>
        <v>10105324369</v>
      </c>
      <c r="D6947" s="57"/>
      <c r="E6947" s="57"/>
      <c r="F6947" s="657">
        <v>566634257</v>
      </c>
      <c r="G6947" s="672">
        <v>942439868</v>
      </c>
      <c r="H6947" s="646">
        <v>44137</v>
      </c>
      <c r="I6947" s="646"/>
      <c r="K6947" s="57"/>
      <c r="L6947" s="57"/>
      <c r="M6947" s="638"/>
      <c r="N6947" s="638"/>
      <c r="O6947" s="57"/>
    </row>
    <row r="6948" spans="1:15">
      <c r="A6948" s="57"/>
      <c r="B6948" s="653">
        <v>49952</v>
      </c>
      <c r="C6948" s="654">
        <f t="shared" si="107"/>
        <v>9985130069</v>
      </c>
      <c r="D6948" s="57"/>
      <c r="E6948" s="57"/>
      <c r="F6948" s="657">
        <v>446439957</v>
      </c>
      <c r="G6948" s="672">
        <v>942580786</v>
      </c>
      <c r="H6948" s="646">
        <v>49437</v>
      </c>
      <c r="I6948" s="646"/>
      <c r="K6948" s="57"/>
      <c r="L6948" s="57"/>
      <c r="M6948" s="638"/>
      <c r="N6948" s="638"/>
      <c r="O6948" s="57"/>
    </row>
    <row r="6949" spans="1:15">
      <c r="A6949" s="57"/>
      <c r="B6949" s="653">
        <v>49953</v>
      </c>
      <c r="C6949" s="654">
        <f t="shared" si="107"/>
        <v>10378587051</v>
      </c>
      <c r="D6949" s="57"/>
      <c r="E6949" s="57"/>
      <c r="F6949" s="657">
        <v>839896939</v>
      </c>
      <c r="G6949" s="672">
        <v>942754928</v>
      </c>
      <c r="H6949" s="646">
        <v>47102</v>
      </c>
      <c r="I6949" s="646"/>
      <c r="K6949" s="57"/>
      <c r="L6949" s="57"/>
      <c r="M6949" s="638"/>
      <c r="N6949" s="638"/>
      <c r="O6949" s="57"/>
    </row>
    <row r="6950" spans="1:15">
      <c r="A6950" s="57"/>
      <c r="B6950" s="653">
        <v>49954</v>
      </c>
      <c r="C6950" s="654">
        <f t="shared" si="107"/>
        <v>9964672205</v>
      </c>
      <c r="D6950" s="57"/>
      <c r="E6950" s="57"/>
      <c r="F6950" s="657">
        <v>425982093</v>
      </c>
      <c r="G6950" s="672">
        <v>942952899</v>
      </c>
      <c r="H6950" s="646">
        <v>47622</v>
      </c>
      <c r="I6950" s="646"/>
      <c r="K6950" s="57"/>
      <c r="L6950" s="57"/>
      <c r="M6950" s="638"/>
      <c r="N6950" s="638"/>
      <c r="O6950" s="57"/>
    </row>
    <row r="6951" spans="1:15">
      <c r="A6951" s="57"/>
      <c r="B6951" s="653">
        <v>49955</v>
      </c>
      <c r="C6951" s="654">
        <f t="shared" si="107"/>
        <v>9857224360</v>
      </c>
      <c r="D6951" s="57"/>
      <c r="E6951" s="57"/>
      <c r="F6951" s="657">
        <v>318534248</v>
      </c>
      <c r="G6951" s="672">
        <v>943150573</v>
      </c>
      <c r="H6951" s="646">
        <v>46359</v>
      </c>
      <c r="I6951" s="646"/>
      <c r="K6951" s="57"/>
      <c r="L6951" s="57"/>
      <c r="M6951" s="638"/>
      <c r="N6951" s="638"/>
      <c r="O6951" s="57"/>
    </row>
    <row r="6952" spans="1:15">
      <c r="A6952" s="57"/>
      <c r="B6952" s="653">
        <v>49956</v>
      </c>
      <c r="C6952" s="654">
        <f t="shared" si="107"/>
        <v>10348391186</v>
      </c>
      <c r="D6952" s="57"/>
      <c r="E6952" s="57"/>
      <c r="F6952" s="657">
        <v>809701074</v>
      </c>
      <c r="G6952" s="672">
        <v>943174420</v>
      </c>
      <c r="H6952" s="646">
        <v>44719</v>
      </c>
      <c r="I6952" s="646"/>
      <c r="K6952" s="57"/>
      <c r="L6952" s="57"/>
      <c r="M6952" s="638"/>
      <c r="N6952" s="638"/>
      <c r="O6952" s="57"/>
    </row>
    <row r="6953" spans="1:15">
      <c r="A6953" s="57"/>
      <c r="B6953" s="653">
        <v>49957</v>
      </c>
      <c r="C6953" s="654">
        <f t="shared" si="107"/>
        <v>10315608366</v>
      </c>
      <c r="D6953" s="57"/>
      <c r="E6953" s="57"/>
      <c r="F6953" s="657">
        <v>776918254</v>
      </c>
      <c r="G6953" s="672">
        <v>943193210</v>
      </c>
      <c r="H6953" s="646">
        <v>50046</v>
      </c>
      <c r="I6953" s="646"/>
      <c r="K6953" s="57"/>
      <c r="L6953" s="57"/>
      <c r="M6953" s="638"/>
      <c r="N6953" s="638"/>
      <c r="O6953" s="57"/>
    </row>
    <row r="6954" spans="1:15">
      <c r="A6954" s="57"/>
      <c r="B6954" s="653">
        <v>49958</v>
      </c>
      <c r="C6954" s="654">
        <f t="shared" si="107"/>
        <v>10429415902</v>
      </c>
      <c r="D6954" s="57"/>
      <c r="E6954" s="57"/>
      <c r="F6954" s="657">
        <v>890725790</v>
      </c>
      <c r="G6954" s="672">
        <v>943272240</v>
      </c>
      <c r="H6954" s="646">
        <v>45351</v>
      </c>
      <c r="I6954" s="646"/>
      <c r="K6954" s="57"/>
      <c r="L6954" s="57"/>
      <c r="M6954" s="638"/>
      <c r="N6954" s="638"/>
      <c r="O6954" s="57"/>
    </row>
    <row r="6955" spans="1:15">
      <c r="A6955" s="57"/>
      <c r="B6955" s="653">
        <v>49959</v>
      </c>
      <c r="C6955" s="654">
        <f t="shared" si="107"/>
        <v>10193293905</v>
      </c>
      <c r="D6955" s="57"/>
      <c r="E6955" s="57"/>
      <c r="F6955" s="657">
        <v>654603793</v>
      </c>
      <c r="G6955" s="672">
        <v>943421781</v>
      </c>
      <c r="H6955" s="646">
        <v>49072</v>
      </c>
      <c r="I6955" s="646"/>
      <c r="K6955" s="57"/>
      <c r="L6955" s="57"/>
      <c r="M6955" s="638"/>
      <c r="N6955" s="638"/>
      <c r="O6955" s="57"/>
    </row>
    <row r="6956" spans="1:15">
      <c r="A6956" s="57"/>
      <c r="B6956" s="653">
        <v>49960</v>
      </c>
      <c r="C6956" s="654">
        <f t="shared" si="107"/>
        <v>10014319008</v>
      </c>
      <c r="D6956" s="57"/>
      <c r="E6956" s="57"/>
      <c r="F6956" s="657">
        <v>475628896</v>
      </c>
      <c r="G6956" s="672">
        <v>943661942</v>
      </c>
      <c r="H6956" s="646">
        <v>43313</v>
      </c>
      <c r="I6956" s="646"/>
      <c r="K6956" s="57"/>
      <c r="L6956" s="57"/>
      <c r="M6956" s="638"/>
      <c r="N6956" s="638"/>
      <c r="O6956" s="57"/>
    </row>
    <row r="6957" spans="1:15">
      <c r="A6957" s="57"/>
      <c r="B6957" s="653">
        <v>49961</v>
      </c>
      <c r="C6957" s="654">
        <f t="shared" si="107"/>
        <v>9831718856</v>
      </c>
      <c r="D6957" s="57"/>
      <c r="E6957" s="57"/>
      <c r="F6957" s="657">
        <v>293028744</v>
      </c>
      <c r="G6957" s="672">
        <v>943837463</v>
      </c>
      <c r="H6957" s="646">
        <v>50283</v>
      </c>
      <c r="I6957" s="646"/>
      <c r="K6957" s="57"/>
      <c r="L6957" s="57"/>
      <c r="M6957" s="638"/>
      <c r="N6957" s="638"/>
      <c r="O6957" s="57"/>
    </row>
    <row r="6958" spans="1:15">
      <c r="A6958" s="57"/>
      <c r="B6958" s="653">
        <v>49962</v>
      </c>
      <c r="C6958" s="654">
        <f t="shared" si="107"/>
        <v>10252671406</v>
      </c>
      <c r="D6958" s="57"/>
      <c r="E6958" s="57"/>
      <c r="F6958" s="657">
        <v>713981294</v>
      </c>
      <c r="G6958" s="672">
        <v>943925833</v>
      </c>
      <c r="H6958" s="646">
        <v>43410</v>
      </c>
      <c r="I6958" s="646"/>
      <c r="K6958" s="57"/>
      <c r="L6958" s="57"/>
      <c r="M6958" s="638"/>
      <c r="N6958" s="638"/>
      <c r="O6958" s="57"/>
    </row>
    <row r="6959" spans="1:15">
      <c r="A6959" s="57"/>
      <c r="B6959" s="653">
        <v>49963</v>
      </c>
      <c r="C6959" s="654">
        <f t="shared" si="107"/>
        <v>9666298421</v>
      </c>
      <c r="D6959" s="57"/>
      <c r="E6959" s="57"/>
      <c r="F6959" s="657">
        <v>127608309</v>
      </c>
      <c r="G6959" s="672">
        <v>943977489</v>
      </c>
      <c r="H6959" s="646">
        <v>43263</v>
      </c>
      <c r="I6959" s="646"/>
      <c r="K6959" s="57"/>
      <c r="L6959" s="57"/>
      <c r="M6959" s="638"/>
      <c r="N6959" s="638"/>
      <c r="O6959" s="57"/>
    </row>
    <row r="6960" spans="1:15">
      <c r="A6960" s="57"/>
      <c r="B6960" s="653">
        <v>49964</v>
      </c>
      <c r="C6960" s="654">
        <f t="shared" si="107"/>
        <v>9909762870</v>
      </c>
      <c r="D6960" s="57"/>
      <c r="E6960" s="57"/>
      <c r="F6960" s="657">
        <v>371072758</v>
      </c>
      <c r="G6960" s="672">
        <v>944005454</v>
      </c>
      <c r="H6960" s="646">
        <v>48696</v>
      </c>
      <c r="I6960" s="646"/>
      <c r="K6960" s="57"/>
      <c r="L6960" s="57"/>
      <c r="M6960" s="638"/>
      <c r="N6960" s="638"/>
      <c r="O6960" s="57"/>
    </row>
    <row r="6961" spans="1:15">
      <c r="A6961" s="57"/>
      <c r="B6961" s="653">
        <v>49965</v>
      </c>
      <c r="C6961" s="654">
        <f t="shared" si="107"/>
        <v>10200969162</v>
      </c>
      <c r="D6961" s="57"/>
      <c r="E6961" s="57"/>
      <c r="F6961" s="657">
        <v>662279050</v>
      </c>
      <c r="G6961" s="672">
        <v>944126834</v>
      </c>
      <c r="H6961" s="646">
        <v>46387</v>
      </c>
      <c r="I6961" s="646"/>
      <c r="K6961" s="57"/>
      <c r="L6961" s="57"/>
      <c r="M6961" s="638"/>
      <c r="N6961" s="638"/>
      <c r="O6961" s="57"/>
    </row>
    <row r="6962" spans="1:15">
      <c r="A6962" s="57"/>
      <c r="B6962" s="653">
        <v>49966</v>
      </c>
      <c r="C6962" s="654">
        <f t="shared" si="107"/>
        <v>10231379653</v>
      </c>
      <c r="D6962" s="57"/>
      <c r="E6962" s="57"/>
      <c r="F6962" s="657">
        <v>692689541</v>
      </c>
      <c r="G6962" s="672">
        <v>944270095</v>
      </c>
      <c r="H6962" s="646">
        <v>45454</v>
      </c>
      <c r="I6962" s="646"/>
      <c r="K6962" s="57"/>
      <c r="L6962" s="57"/>
      <c r="M6962" s="638"/>
      <c r="N6962" s="638"/>
      <c r="O6962" s="57"/>
    </row>
    <row r="6963" spans="1:15">
      <c r="A6963" s="57"/>
      <c r="B6963" s="653">
        <v>49967</v>
      </c>
      <c r="C6963" s="654">
        <f t="shared" si="107"/>
        <v>9693870872</v>
      </c>
      <c r="D6963" s="57"/>
      <c r="E6963" s="57"/>
      <c r="F6963" s="657">
        <v>155180760</v>
      </c>
      <c r="G6963" s="672">
        <v>944592486</v>
      </c>
      <c r="H6963" s="646">
        <v>44170</v>
      </c>
      <c r="I6963" s="646"/>
      <c r="K6963" s="57"/>
      <c r="L6963" s="57"/>
      <c r="M6963" s="638"/>
      <c r="N6963" s="638"/>
      <c r="O6963" s="57"/>
    </row>
    <row r="6964" spans="1:15">
      <c r="A6964" s="57"/>
      <c r="B6964" s="653">
        <v>49968</v>
      </c>
      <c r="C6964" s="654">
        <f t="shared" si="107"/>
        <v>9733419001</v>
      </c>
      <c r="D6964" s="57"/>
      <c r="E6964" s="57"/>
      <c r="F6964" s="657">
        <v>194728889</v>
      </c>
      <c r="G6964" s="672">
        <v>944635197</v>
      </c>
      <c r="H6964" s="646">
        <v>43721</v>
      </c>
      <c r="I6964" s="646"/>
      <c r="K6964" s="57"/>
      <c r="L6964" s="57"/>
      <c r="M6964" s="638"/>
      <c r="N6964" s="638"/>
      <c r="O6964" s="57"/>
    </row>
    <row r="6965" spans="1:15">
      <c r="A6965" s="57"/>
      <c r="B6965" s="653">
        <v>49969</v>
      </c>
      <c r="C6965" s="654">
        <f t="shared" si="107"/>
        <v>10125091320</v>
      </c>
      <c r="D6965" s="57"/>
      <c r="E6965" s="57"/>
      <c r="F6965" s="657">
        <v>586401208</v>
      </c>
      <c r="G6965" s="672">
        <v>944643379</v>
      </c>
      <c r="H6965" s="646">
        <v>47021</v>
      </c>
      <c r="I6965" s="646"/>
      <c r="K6965" s="57"/>
      <c r="L6965" s="57"/>
      <c r="M6965" s="638"/>
      <c r="N6965" s="638"/>
      <c r="O6965" s="57"/>
    </row>
    <row r="6966" spans="1:15">
      <c r="A6966" s="57"/>
      <c r="B6966" s="653">
        <v>49970</v>
      </c>
      <c r="C6966" s="654">
        <f t="shared" si="107"/>
        <v>10090431012</v>
      </c>
      <c r="D6966" s="57"/>
      <c r="E6966" s="57"/>
      <c r="F6966" s="657">
        <v>551740900</v>
      </c>
      <c r="G6966" s="672">
        <v>944854947</v>
      </c>
      <c r="H6966" s="646">
        <v>43858</v>
      </c>
      <c r="I6966" s="646"/>
      <c r="K6966" s="57"/>
      <c r="L6966" s="57"/>
      <c r="M6966" s="638"/>
      <c r="N6966" s="638"/>
      <c r="O6966" s="57"/>
    </row>
    <row r="6967" spans="1:15">
      <c r="A6967" s="57"/>
      <c r="B6967" s="653">
        <v>49971</v>
      </c>
      <c r="C6967" s="654">
        <f t="shared" si="107"/>
        <v>10255328616</v>
      </c>
      <c r="D6967" s="57"/>
      <c r="E6967" s="57"/>
      <c r="F6967" s="657">
        <v>716638504</v>
      </c>
      <c r="G6967" s="672">
        <v>944928346</v>
      </c>
      <c r="H6967" s="646">
        <v>44453</v>
      </c>
      <c r="I6967" s="646"/>
      <c r="K6967" s="57"/>
      <c r="L6967" s="57"/>
      <c r="M6967" s="638"/>
      <c r="N6967" s="638"/>
      <c r="O6967" s="57"/>
    </row>
    <row r="6968" spans="1:15">
      <c r="A6968" s="57"/>
      <c r="B6968" s="653">
        <v>49972</v>
      </c>
      <c r="C6968" s="654">
        <f t="shared" si="107"/>
        <v>9720382305</v>
      </c>
      <c r="D6968" s="57"/>
      <c r="E6968" s="57"/>
      <c r="F6968" s="657">
        <v>181692193</v>
      </c>
      <c r="G6968" s="672">
        <v>944999675</v>
      </c>
      <c r="H6968" s="646">
        <v>44688</v>
      </c>
      <c r="I6968" s="646"/>
      <c r="K6968" s="57"/>
      <c r="L6968" s="57"/>
      <c r="M6968" s="638"/>
      <c r="N6968" s="638"/>
      <c r="O6968" s="57"/>
    </row>
    <row r="6969" spans="1:15">
      <c r="A6969" s="57"/>
      <c r="B6969" s="653">
        <v>49973</v>
      </c>
      <c r="C6969" s="654">
        <f t="shared" si="107"/>
        <v>10435289635</v>
      </c>
      <c r="D6969" s="57"/>
      <c r="E6969" s="57"/>
      <c r="F6969" s="657">
        <v>896599523</v>
      </c>
      <c r="G6969" s="672">
        <v>945095546</v>
      </c>
      <c r="H6969" s="646">
        <v>46191</v>
      </c>
      <c r="I6969" s="646"/>
      <c r="K6969" s="57"/>
      <c r="L6969" s="57"/>
      <c r="M6969" s="638"/>
      <c r="N6969" s="638"/>
      <c r="O6969" s="57"/>
    </row>
    <row r="6970" spans="1:15">
      <c r="A6970" s="57"/>
      <c r="B6970" s="653">
        <v>49974</v>
      </c>
      <c r="C6970" s="654">
        <f t="shared" si="107"/>
        <v>9846744489</v>
      </c>
      <c r="D6970" s="57"/>
      <c r="E6970" s="57"/>
      <c r="F6970" s="657">
        <v>308054377</v>
      </c>
      <c r="G6970" s="672">
        <v>945207372</v>
      </c>
      <c r="H6970" s="646">
        <v>43490</v>
      </c>
      <c r="I6970" s="646"/>
      <c r="K6970" s="57"/>
      <c r="L6970" s="57"/>
      <c r="M6970" s="638"/>
      <c r="N6970" s="638"/>
      <c r="O6970" s="57"/>
    </row>
    <row r="6971" spans="1:15">
      <c r="A6971" s="57"/>
      <c r="B6971" s="653">
        <v>49975</v>
      </c>
      <c r="C6971" s="654">
        <f t="shared" si="107"/>
        <v>10495030970</v>
      </c>
      <c r="D6971" s="57"/>
      <c r="E6971" s="57"/>
      <c r="F6971" s="657">
        <v>956340858</v>
      </c>
      <c r="G6971" s="672">
        <v>945378029</v>
      </c>
      <c r="H6971" s="646">
        <v>43034</v>
      </c>
      <c r="I6971" s="646"/>
      <c r="K6971" s="57"/>
      <c r="L6971" s="57"/>
      <c r="M6971" s="638"/>
      <c r="N6971" s="638"/>
      <c r="O6971" s="57"/>
    </row>
    <row r="6972" spans="1:15">
      <c r="A6972" s="57"/>
      <c r="B6972" s="653">
        <v>49976</v>
      </c>
      <c r="C6972" s="654">
        <f t="shared" si="107"/>
        <v>10455122545</v>
      </c>
      <c r="D6972" s="57"/>
      <c r="E6972" s="57"/>
      <c r="F6972" s="657">
        <v>916432433</v>
      </c>
      <c r="G6972" s="672">
        <v>945670860</v>
      </c>
      <c r="H6972" s="646">
        <v>48660</v>
      </c>
      <c r="I6972" s="646"/>
      <c r="K6972" s="57"/>
      <c r="L6972" s="57"/>
      <c r="M6972" s="638"/>
      <c r="N6972" s="638"/>
      <c r="O6972" s="57"/>
    </row>
    <row r="6973" spans="1:15">
      <c r="A6973" s="57"/>
      <c r="B6973" s="653">
        <v>49977</v>
      </c>
      <c r="C6973" s="654">
        <f t="shared" si="107"/>
        <v>9887098434</v>
      </c>
      <c r="D6973" s="57"/>
      <c r="E6973" s="57"/>
      <c r="F6973" s="657">
        <v>348408322</v>
      </c>
      <c r="G6973" s="672">
        <v>945680056</v>
      </c>
      <c r="H6973" s="646">
        <v>50310</v>
      </c>
      <c r="I6973" s="646"/>
      <c r="K6973" s="57"/>
      <c r="L6973" s="57"/>
      <c r="M6973" s="638"/>
      <c r="N6973" s="638"/>
      <c r="O6973" s="57"/>
    </row>
    <row r="6974" spans="1:15">
      <c r="A6974" s="57"/>
      <c r="B6974" s="653">
        <v>49978</v>
      </c>
      <c r="C6974" s="654">
        <f t="shared" si="107"/>
        <v>10430795104</v>
      </c>
      <c r="D6974" s="57"/>
      <c r="E6974" s="57"/>
      <c r="F6974" s="657">
        <v>892104992</v>
      </c>
      <c r="G6974" s="672">
        <v>945762797</v>
      </c>
      <c r="H6974" s="646">
        <v>48704</v>
      </c>
      <c r="I6974" s="646"/>
      <c r="K6974" s="57"/>
      <c r="L6974" s="57"/>
      <c r="M6974" s="638"/>
      <c r="N6974" s="638"/>
      <c r="O6974" s="57"/>
    </row>
    <row r="6975" spans="1:15">
      <c r="A6975" s="57"/>
      <c r="B6975" s="653">
        <v>49979</v>
      </c>
      <c r="C6975" s="654">
        <f t="shared" si="107"/>
        <v>10008412540</v>
      </c>
      <c r="D6975" s="57"/>
      <c r="E6975" s="57"/>
      <c r="F6975" s="657">
        <v>469722428</v>
      </c>
      <c r="G6975" s="672">
        <v>945802498</v>
      </c>
      <c r="H6975" s="646">
        <v>44806</v>
      </c>
      <c r="I6975" s="646"/>
      <c r="K6975" s="57"/>
      <c r="L6975" s="57"/>
      <c r="M6975" s="638"/>
      <c r="N6975" s="638"/>
      <c r="O6975" s="57"/>
    </row>
    <row r="6976" spans="1:15">
      <c r="A6976" s="57"/>
      <c r="B6976" s="653">
        <v>49980</v>
      </c>
      <c r="C6976" s="654">
        <f t="shared" si="107"/>
        <v>10485923566</v>
      </c>
      <c r="D6976" s="57"/>
      <c r="E6976" s="57"/>
      <c r="F6976" s="657">
        <v>947233454</v>
      </c>
      <c r="G6976" s="672">
        <v>945914680</v>
      </c>
      <c r="H6976" s="646">
        <v>44876</v>
      </c>
      <c r="I6976" s="646"/>
      <c r="K6976" s="57"/>
      <c r="L6976" s="57"/>
      <c r="M6976" s="638"/>
      <c r="N6976" s="638"/>
      <c r="O6976" s="57"/>
    </row>
    <row r="6977" spans="1:15">
      <c r="A6977" s="57"/>
      <c r="B6977" s="653">
        <v>49981</v>
      </c>
      <c r="C6977" s="654">
        <f t="shared" si="107"/>
        <v>9640175239</v>
      </c>
      <c r="D6977" s="57"/>
      <c r="E6977" s="57"/>
      <c r="F6977" s="657">
        <v>101485127</v>
      </c>
      <c r="G6977" s="672">
        <v>946003553</v>
      </c>
      <c r="H6977" s="646">
        <v>49664</v>
      </c>
      <c r="I6977" s="646"/>
      <c r="K6977" s="57"/>
      <c r="L6977" s="57"/>
      <c r="M6977" s="638"/>
      <c r="N6977" s="638"/>
      <c r="O6977" s="57"/>
    </row>
    <row r="6978" spans="1:15">
      <c r="A6978" s="57"/>
      <c r="B6978" s="653">
        <v>49982</v>
      </c>
      <c r="C6978" s="654">
        <f t="shared" si="107"/>
        <v>10347860103</v>
      </c>
      <c r="D6978" s="57"/>
      <c r="E6978" s="57"/>
      <c r="F6978" s="657">
        <v>809169991</v>
      </c>
      <c r="G6978" s="672">
        <v>946010953</v>
      </c>
      <c r="H6978" s="646">
        <v>47199</v>
      </c>
      <c r="I6978" s="646"/>
      <c r="K6978" s="57"/>
      <c r="L6978" s="57"/>
      <c r="M6978" s="638"/>
      <c r="N6978" s="638"/>
      <c r="O6978" s="57"/>
    </row>
    <row r="6979" spans="1:15">
      <c r="A6979" s="57"/>
      <c r="B6979" s="653">
        <v>49983</v>
      </c>
      <c r="C6979" s="654">
        <f t="shared" si="107"/>
        <v>10299503004</v>
      </c>
      <c r="D6979" s="57"/>
      <c r="E6979" s="57"/>
      <c r="F6979" s="657">
        <v>760812892</v>
      </c>
      <c r="G6979" s="672">
        <v>946148328</v>
      </c>
      <c r="H6979" s="646">
        <v>43079</v>
      </c>
      <c r="I6979" s="646"/>
      <c r="K6979" s="57"/>
      <c r="L6979" s="57"/>
      <c r="M6979" s="638"/>
      <c r="N6979" s="638"/>
      <c r="O6979" s="57"/>
    </row>
    <row r="6980" spans="1:15">
      <c r="A6980" s="57"/>
      <c r="B6980" s="653">
        <v>49984</v>
      </c>
      <c r="C6980" s="654">
        <f t="shared" si="107"/>
        <v>10351920863</v>
      </c>
      <c r="D6980" s="57"/>
      <c r="E6980" s="57"/>
      <c r="F6980" s="657">
        <v>813230751</v>
      </c>
      <c r="G6980" s="672">
        <v>946203133</v>
      </c>
      <c r="H6980" s="646">
        <v>48837</v>
      </c>
      <c r="I6980" s="646"/>
      <c r="K6980" s="57"/>
      <c r="L6980" s="57"/>
      <c r="M6980" s="638"/>
      <c r="N6980" s="638"/>
      <c r="O6980" s="57"/>
    </row>
    <row r="6981" spans="1:15">
      <c r="A6981" s="57"/>
      <c r="B6981" s="653">
        <v>49985</v>
      </c>
      <c r="C6981" s="654">
        <f t="shared" si="107"/>
        <v>10057858880</v>
      </c>
      <c r="D6981" s="57"/>
      <c r="E6981" s="57"/>
      <c r="F6981" s="657">
        <v>519168768</v>
      </c>
      <c r="G6981" s="672">
        <v>946633390</v>
      </c>
      <c r="H6981" s="646">
        <v>49207</v>
      </c>
      <c r="I6981" s="646"/>
      <c r="K6981" s="57"/>
      <c r="L6981" s="57"/>
      <c r="M6981" s="638"/>
      <c r="N6981" s="638"/>
      <c r="O6981" s="57"/>
    </row>
    <row r="6982" spans="1:15">
      <c r="A6982" s="57"/>
      <c r="B6982" s="653">
        <v>49986</v>
      </c>
      <c r="C6982" s="654">
        <f t="shared" si="107"/>
        <v>10446720527</v>
      </c>
      <c r="D6982" s="57"/>
      <c r="E6982" s="57"/>
      <c r="F6982" s="657">
        <v>908030415</v>
      </c>
      <c r="G6982" s="672">
        <v>946785717</v>
      </c>
      <c r="H6982" s="646">
        <v>45888</v>
      </c>
      <c r="I6982" s="646"/>
      <c r="K6982" s="57"/>
      <c r="L6982" s="57"/>
      <c r="M6982" s="638"/>
      <c r="N6982" s="638"/>
      <c r="O6982" s="57"/>
    </row>
    <row r="6983" spans="1:15">
      <c r="A6983" s="57"/>
      <c r="B6983" s="653">
        <v>49987</v>
      </c>
      <c r="C6983" s="654">
        <f t="shared" si="107"/>
        <v>9651150708</v>
      </c>
      <c r="D6983" s="57"/>
      <c r="E6983" s="57"/>
      <c r="F6983" s="657">
        <v>112460596</v>
      </c>
      <c r="G6983" s="672">
        <v>947022747</v>
      </c>
      <c r="H6983" s="646">
        <v>44317</v>
      </c>
      <c r="I6983" s="646"/>
      <c r="K6983" s="57"/>
      <c r="L6983" s="57"/>
      <c r="M6983" s="638"/>
      <c r="N6983" s="638"/>
      <c r="O6983" s="57"/>
    </row>
    <row r="6984" spans="1:15">
      <c r="A6984" s="57"/>
      <c r="B6984" s="653">
        <v>49988</v>
      </c>
      <c r="C6984" s="654">
        <f t="shared" si="107"/>
        <v>10076138355</v>
      </c>
      <c r="D6984" s="57"/>
      <c r="E6984" s="57"/>
      <c r="F6984" s="657">
        <v>537448243</v>
      </c>
      <c r="G6984" s="672">
        <v>947112212</v>
      </c>
      <c r="H6984" s="646">
        <v>47247</v>
      </c>
      <c r="I6984" s="646"/>
      <c r="K6984" s="57"/>
      <c r="L6984" s="57"/>
      <c r="M6984" s="638"/>
      <c r="N6984" s="638"/>
      <c r="O6984" s="57"/>
    </row>
    <row r="6985" spans="1:15">
      <c r="A6985" s="57"/>
      <c r="B6985" s="653">
        <v>49989</v>
      </c>
      <c r="C6985" s="654">
        <f t="shared" si="107"/>
        <v>9721959085</v>
      </c>
      <c r="D6985" s="57"/>
      <c r="E6985" s="57"/>
      <c r="F6985" s="657">
        <v>183268973</v>
      </c>
      <c r="G6985" s="672">
        <v>947233454</v>
      </c>
      <c r="H6985" s="646">
        <v>49980</v>
      </c>
      <c r="I6985" s="646"/>
      <c r="K6985" s="57"/>
      <c r="L6985" s="57"/>
      <c r="M6985" s="638"/>
      <c r="N6985" s="638"/>
      <c r="O6985" s="57"/>
    </row>
    <row r="6986" spans="1:15">
      <c r="A6986" s="57"/>
      <c r="B6986" s="653">
        <v>49990</v>
      </c>
      <c r="C6986" s="654">
        <f t="shared" si="107"/>
        <v>9957783521</v>
      </c>
      <c r="D6986" s="57"/>
      <c r="E6986" s="57"/>
      <c r="F6986" s="657">
        <v>419093409</v>
      </c>
      <c r="G6986" s="672">
        <v>947515544</v>
      </c>
      <c r="H6986" s="646">
        <v>49396</v>
      </c>
      <c r="I6986" s="646"/>
      <c r="K6986" s="57"/>
      <c r="L6986" s="57"/>
      <c r="M6986" s="638"/>
      <c r="N6986" s="638"/>
      <c r="O6986" s="57"/>
    </row>
    <row r="6987" spans="1:15">
      <c r="A6987" s="57"/>
      <c r="B6987" s="653">
        <v>49991</v>
      </c>
      <c r="C6987" s="654">
        <f t="shared" si="107"/>
        <v>10364410954</v>
      </c>
      <c r="D6987" s="57"/>
      <c r="E6987" s="57"/>
      <c r="F6987" s="657">
        <v>825720842</v>
      </c>
      <c r="G6987" s="672">
        <v>947522025</v>
      </c>
      <c r="H6987" s="646">
        <v>48614</v>
      </c>
      <c r="I6987" s="646"/>
      <c r="K6987" s="57"/>
      <c r="L6987" s="57"/>
      <c r="M6987" s="638"/>
      <c r="N6987" s="638"/>
      <c r="O6987" s="57"/>
    </row>
    <row r="6988" spans="1:15">
      <c r="A6988" s="57"/>
      <c r="B6988" s="653">
        <v>49992</v>
      </c>
      <c r="C6988" s="654">
        <f t="shared" si="107"/>
        <v>10535064196</v>
      </c>
      <c r="D6988" s="57"/>
      <c r="E6988" s="57"/>
      <c r="F6988" s="657">
        <v>996374084</v>
      </c>
      <c r="G6988" s="672">
        <v>947636330</v>
      </c>
      <c r="H6988" s="646">
        <v>44326</v>
      </c>
      <c r="I6988" s="646"/>
      <c r="K6988" s="57"/>
      <c r="L6988" s="57"/>
      <c r="M6988" s="638"/>
      <c r="N6988" s="638"/>
      <c r="O6988" s="57"/>
    </row>
    <row r="6989" spans="1:15">
      <c r="A6989" s="57"/>
      <c r="B6989" s="653">
        <v>49993</v>
      </c>
      <c r="C6989" s="654">
        <f t="shared" si="107"/>
        <v>9786109243</v>
      </c>
      <c r="D6989" s="57"/>
      <c r="E6989" s="57"/>
      <c r="F6989" s="657">
        <v>247419131</v>
      </c>
      <c r="G6989" s="672">
        <v>947726676</v>
      </c>
      <c r="H6989" s="646">
        <v>49107</v>
      </c>
      <c r="I6989" s="646"/>
      <c r="K6989" s="57"/>
      <c r="L6989" s="57"/>
      <c r="M6989" s="638"/>
      <c r="N6989" s="638"/>
      <c r="O6989" s="57"/>
    </row>
    <row r="6990" spans="1:15">
      <c r="A6990" s="57"/>
      <c r="B6990" s="653">
        <v>49994</v>
      </c>
      <c r="C6990" s="654">
        <f t="shared" si="107"/>
        <v>9658953913</v>
      </c>
      <c r="D6990" s="57"/>
      <c r="E6990" s="57"/>
      <c r="F6990" s="657">
        <v>120263801</v>
      </c>
      <c r="G6990" s="672">
        <v>947877002</v>
      </c>
      <c r="H6990" s="646">
        <v>48072</v>
      </c>
      <c r="I6990" s="646"/>
      <c r="K6990" s="57"/>
      <c r="L6990" s="57"/>
      <c r="M6990" s="638"/>
      <c r="N6990" s="638"/>
      <c r="O6990" s="57"/>
    </row>
    <row r="6991" spans="1:15">
      <c r="A6991" s="57"/>
      <c r="B6991" s="653">
        <v>49995</v>
      </c>
      <c r="C6991" s="654">
        <f t="shared" si="107"/>
        <v>10000440621</v>
      </c>
      <c r="D6991" s="57"/>
      <c r="E6991" s="57"/>
      <c r="F6991" s="657">
        <v>461750509</v>
      </c>
      <c r="G6991" s="672">
        <v>947924472</v>
      </c>
      <c r="H6991" s="646">
        <v>43020</v>
      </c>
      <c r="I6991" s="646"/>
      <c r="K6991" s="57"/>
      <c r="L6991" s="57"/>
      <c r="M6991" s="638"/>
      <c r="N6991" s="638"/>
      <c r="O6991" s="57"/>
    </row>
    <row r="6992" spans="1:15">
      <c r="A6992" s="57"/>
      <c r="B6992" s="653">
        <v>49996</v>
      </c>
      <c r="C6992" s="654">
        <f t="shared" si="107"/>
        <v>9814319851</v>
      </c>
      <c r="D6992" s="57"/>
      <c r="E6992" s="57"/>
      <c r="F6992" s="657">
        <v>275629739</v>
      </c>
      <c r="G6992" s="672">
        <v>948022455</v>
      </c>
      <c r="H6992" s="646">
        <v>48101</v>
      </c>
      <c r="I6992" s="646"/>
      <c r="K6992" s="57"/>
      <c r="L6992" s="57"/>
      <c r="M6992" s="638"/>
      <c r="N6992" s="638"/>
      <c r="O6992" s="57"/>
    </row>
    <row r="6993" spans="1:15">
      <c r="A6993" s="57"/>
      <c r="B6993" s="653">
        <v>49997</v>
      </c>
      <c r="C6993" s="654">
        <f t="shared" si="107"/>
        <v>10318795696</v>
      </c>
      <c r="D6993" s="57"/>
      <c r="E6993" s="57"/>
      <c r="F6993" s="657">
        <v>780105584</v>
      </c>
      <c r="G6993" s="672">
        <v>948527372</v>
      </c>
      <c r="H6993" s="646">
        <v>47039</v>
      </c>
      <c r="I6993" s="646"/>
      <c r="K6993" s="57"/>
      <c r="L6993" s="57"/>
      <c r="M6993" s="638"/>
      <c r="N6993" s="638"/>
      <c r="O6993" s="57"/>
    </row>
    <row r="6994" spans="1:15">
      <c r="A6994" s="57"/>
      <c r="B6994" s="653">
        <v>49998</v>
      </c>
      <c r="C6994" s="654">
        <f t="shared" si="107"/>
        <v>10441768285</v>
      </c>
      <c r="D6994" s="57"/>
      <c r="E6994" s="57"/>
      <c r="F6994" s="657">
        <v>903078173</v>
      </c>
      <c r="G6994" s="672">
        <v>948628720</v>
      </c>
      <c r="H6994" s="646">
        <v>50017</v>
      </c>
      <c r="I6994" s="646"/>
      <c r="K6994" s="57"/>
      <c r="L6994" s="57"/>
      <c r="M6994" s="638"/>
      <c r="N6994" s="638"/>
      <c r="O6994" s="57"/>
    </row>
    <row r="6995" spans="1:15">
      <c r="A6995" s="57"/>
      <c r="B6995" s="653">
        <v>49999</v>
      </c>
      <c r="C6995" s="654">
        <f t="shared" si="107"/>
        <v>10388036669</v>
      </c>
      <c r="D6995" s="57"/>
      <c r="E6995" s="57"/>
      <c r="F6995" s="657">
        <v>849346557</v>
      </c>
      <c r="G6995" s="672">
        <v>948813068</v>
      </c>
      <c r="H6995" s="646">
        <v>46496</v>
      </c>
      <c r="I6995" s="646"/>
      <c r="K6995" s="57"/>
      <c r="L6995" s="57"/>
      <c r="M6995" s="638"/>
      <c r="N6995" s="638"/>
      <c r="O6995" s="57"/>
    </row>
    <row r="6996" spans="1:15">
      <c r="A6996" s="57"/>
      <c r="B6996" s="653">
        <v>50000</v>
      </c>
      <c r="C6996" s="654">
        <f t="shared" si="107"/>
        <v>10342343721</v>
      </c>
      <c r="D6996" s="57"/>
      <c r="E6996" s="57"/>
      <c r="F6996" s="657">
        <v>803653609</v>
      </c>
      <c r="G6996" s="672">
        <v>949088006</v>
      </c>
      <c r="H6996" s="646">
        <v>49578</v>
      </c>
      <c r="I6996" s="646"/>
      <c r="K6996" s="57"/>
      <c r="L6996" s="57"/>
      <c r="M6996" s="638"/>
      <c r="N6996" s="638"/>
      <c r="O6996" s="57"/>
    </row>
    <row r="6997" spans="1:15">
      <c r="A6997" s="57"/>
      <c r="B6997" s="653">
        <v>50001</v>
      </c>
      <c r="C6997" s="654">
        <f t="shared" si="107"/>
        <v>10328862157</v>
      </c>
      <c r="D6997" s="57"/>
      <c r="E6997" s="57"/>
      <c r="F6997" s="657">
        <v>790172045</v>
      </c>
      <c r="G6997" s="672">
        <v>949476844</v>
      </c>
      <c r="H6997" s="646">
        <v>45163</v>
      </c>
      <c r="I6997" s="646"/>
      <c r="K6997" s="57"/>
      <c r="L6997" s="57"/>
      <c r="M6997" s="638"/>
      <c r="N6997" s="638"/>
      <c r="O6997" s="57"/>
    </row>
    <row r="6998" spans="1:15">
      <c r="A6998" s="57"/>
      <c r="B6998" s="653">
        <v>50002</v>
      </c>
      <c r="C6998" s="654">
        <f t="shared" si="107"/>
        <v>10451948864</v>
      </c>
      <c r="D6998" s="57"/>
      <c r="E6998" s="57"/>
      <c r="F6998" s="657">
        <v>913258752</v>
      </c>
      <c r="G6998" s="672">
        <v>949648345</v>
      </c>
      <c r="H6998" s="646">
        <v>46078</v>
      </c>
      <c r="I6998" s="646"/>
      <c r="K6998" s="57"/>
      <c r="L6998" s="57"/>
      <c r="M6998" s="638"/>
      <c r="N6998" s="638"/>
      <c r="O6998" s="57"/>
    </row>
    <row r="6999" spans="1:15">
      <c r="A6999" s="57"/>
      <c r="B6999" s="653">
        <v>50003</v>
      </c>
      <c r="C6999" s="654">
        <f t="shared" si="107"/>
        <v>10061423215</v>
      </c>
      <c r="D6999" s="57"/>
      <c r="E6999" s="57"/>
      <c r="F6999" s="657">
        <v>522733103</v>
      </c>
      <c r="G6999" s="672">
        <v>949660716</v>
      </c>
      <c r="H6999" s="646">
        <v>49884</v>
      </c>
      <c r="I6999" s="646"/>
      <c r="K6999" s="57"/>
      <c r="L6999" s="57"/>
      <c r="M6999" s="638"/>
      <c r="N6999" s="638"/>
      <c r="O6999" s="57"/>
    </row>
    <row r="7000" spans="1:15">
      <c r="A7000" s="57"/>
      <c r="B7000" s="653">
        <v>50004</v>
      </c>
      <c r="C7000" s="654">
        <f t="shared" si="107"/>
        <v>10161286447</v>
      </c>
      <c r="D7000" s="57"/>
      <c r="E7000" s="57"/>
      <c r="F7000" s="657">
        <v>622596335</v>
      </c>
      <c r="G7000" s="672">
        <v>949732647</v>
      </c>
      <c r="H7000" s="646">
        <v>47873</v>
      </c>
      <c r="I7000" s="646"/>
      <c r="K7000" s="57"/>
      <c r="L7000" s="57"/>
      <c r="M7000" s="638"/>
      <c r="N7000" s="638"/>
      <c r="O7000" s="57"/>
    </row>
    <row r="7001" spans="1:15">
      <c r="A7001" s="57"/>
      <c r="B7001" s="653">
        <v>50005</v>
      </c>
      <c r="C7001" s="654">
        <f t="shared" si="107"/>
        <v>10106761037</v>
      </c>
      <c r="D7001" s="57"/>
      <c r="E7001" s="57"/>
      <c r="F7001" s="657">
        <v>568070925</v>
      </c>
      <c r="G7001" s="672">
        <v>949810526</v>
      </c>
      <c r="H7001" s="646">
        <v>48701</v>
      </c>
      <c r="I7001" s="646"/>
      <c r="K7001" s="57"/>
      <c r="L7001" s="57"/>
      <c r="M7001" s="638"/>
      <c r="N7001" s="638"/>
      <c r="O7001" s="57"/>
    </row>
    <row r="7002" spans="1:15">
      <c r="A7002" s="57"/>
      <c r="B7002" s="653">
        <v>50006</v>
      </c>
      <c r="C7002" s="654">
        <f t="shared" si="107"/>
        <v>10365241065</v>
      </c>
      <c r="D7002" s="57"/>
      <c r="E7002" s="57"/>
      <c r="F7002" s="657">
        <v>826550953</v>
      </c>
      <c r="G7002" s="672">
        <v>950225003</v>
      </c>
      <c r="H7002" s="646">
        <v>49634</v>
      </c>
      <c r="I7002" s="646"/>
      <c r="K7002" s="57"/>
      <c r="L7002" s="57"/>
      <c r="M7002" s="638"/>
      <c r="N7002" s="638"/>
      <c r="O7002" s="57"/>
    </row>
    <row r="7003" spans="1:15">
      <c r="A7003" s="57"/>
      <c r="B7003" s="653">
        <v>50007</v>
      </c>
      <c r="C7003" s="654">
        <f t="shared" si="107"/>
        <v>10423233443</v>
      </c>
      <c r="D7003" s="57"/>
      <c r="E7003" s="57"/>
      <c r="F7003" s="657">
        <v>884543331</v>
      </c>
      <c r="G7003" s="672">
        <v>950335122</v>
      </c>
      <c r="H7003" s="646">
        <v>46390</v>
      </c>
      <c r="I7003" s="646"/>
      <c r="K7003" s="57"/>
      <c r="L7003" s="57"/>
      <c r="M7003" s="638"/>
      <c r="N7003" s="638"/>
      <c r="O7003" s="57"/>
    </row>
    <row r="7004" spans="1:15">
      <c r="A7004" s="57"/>
      <c r="B7004" s="653">
        <v>50008</v>
      </c>
      <c r="C7004" s="654">
        <f t="shared" si="107"/>
        <v>9651539001</v>
      </c>
      <c r="D7004" s="57"/>
      <c r="E7004" s="57"/>
      <c r="F7004" s="657">
        <v>112848889</v>
      </c>
      <c r="G7004" s="672">
        <v>950468908</v>
      </c>
      <c r="H7004" s="646">
        <v>48649</v>
      </c>
      <c r="I7004" s="646"/>
      <c r="K7004" s="57"/>
      <c r="L7004" s="57"/>
      <c r="M7004" s="638"/>
      <c r="N7004" s="638"/>
      <c r="O7004" s="57"/>
    </row>
    <row r="7005" spans="1:15">
      <c r="A7005" s="57"/>
      <c r="B7005" s="653">
        <v>50009</v>
      </c>
      <c r="C7005" s="654">
        <f t="shared" si="107"/>
        <v>10124122628</v>
      </c>
      <c r="D7005" s="57"/>
      <c r="E7005" s="57"/>
      <c r="F7005" s="657">
        <v>585432516</v>
      </c>
      <c r="G7005" s="672">
        <v>950482567</v>
      </c>
      <c r="H7005" s="646">
        <v>46661</v>
      </c>
      <c r="I7005" s="646"/>
      <c r="K7005" s="57"/>
      <c r="L7005" s="57"/>
      <c r="M7005" s="638"/>
      <c r="N7005" s="638"/>
      <c r="O7005" s="57"/>
    </row>
    <row r="7006" spans="1:15">
      <c r="A7006" s="57"/>
      <c r="B7006" s="653">
        <v>50010</v>
      </c>
      <c r="C7006" s="654">
        <f t="shared" si="107"/>
        <v>10139295934</v>
      </c>
      <c r="D7006" s="57"/>
      <c r="E7006" s="57"/>
      <c r="F7006" s="657">
        <v>600605822</v>
      </c>
      <c r="G7006" s="672">
        <v>950833741</v>
      </c>
      <c r="H7006" s="646">
        <v>43465</v>
      </c>
      <c r="I7006" s="646"/>
      <c r="K7006" s="57"/>
      <c r="L7006" s="57"/>
      <c r="M7006" s="638"/>
      <c r="N7006" s="638"/>
      <c r="O7006" s="57"/>
    </row>
    <row r="7007" spans="1:15">
      <c r="A7007" s="57"/>
      <c r="B7007" s="653">
        <v>50011</v>
      </c>
      <c r="C7007" s="654">
        <f t="shared" si="107"/>
        <v>10013082537</v>
      </c>
      <c r="D7007" s="57"/>
      <c r="E7007" s="57"/>
      <c r="F7007" s="657">
        <v>474392425</v>
      </c>
      <c r="G7007" s="672">
        <v>951097482</v>
      </c>
      <c r="H7007" s="646">
        <v>43521</v>
      </c>
      <c r="I7007" s="646"/>
      <c r="K7007" s="57"/>
      <c r="L7007" s="57"/>
      <c r="M7007" s="638"/>
      <c r="N7007" s="638"/>
      <c r="O7007" s="57"/>
    </row>
    <row r="7008" spans="1:15">
      <c r="A7008" s="57"/>
      <c r="B7008" s="653">
        <v>50012</v>
      </c>
      <c r="C7008" s="654">
        <f t="shared" ref="C7008:C7071" si="108">F7008+(F$88*28679+98765)+(G$88*6587+87654)+(E$88*9537+76543)+(J$88*5713+4528)</f>
        <v>10448924882</v>
      </c>
      <c r="D7008" s="57"/>
      <c r="E7008" s="57"/>
      <c r="F7008" s="657">
        <v>910234770</v>
      </c>
      <c r="G7008" s="672">
        <v>951101217</v>
      </c>
      <c r="H7008" s="646">
        <v>47025</v>
      </c>
      <c r="I7008" s="646"/>
      <c r="K7008" s="57"/>
      <c r="L7008" s="57"/>
      <c r="M7008" s="638"/>
      <c r="N7008" s="638"/>
      <c r="O7008" s="57"/>
    </row>
    <row r="7009" spans="1:15">
      <c r="A7009" s="57"/>
      <c r="B7009" s="653">
        <v>50013</v>
      </c>
      <c r="C7009" s="654">
        <f t="shared" si="108"/>
        <v>10034467703</v>
      </c>
      <c r="D7009" s="57"/>
      <c r="E7009" s="57"/>
      <c r="F7009" s="657">
        <v>495777591</v>
      </c>
      <c r="G7009" s="672">
        <v>951260567</v>
      </c>
      <c r="H7009" s="646">
        <v>45208</v>
      </c>
      <c r="I7009" s="646"/>
      <c r="K7009" s="57"/>
      <c r="L7009" s="57"/>
      <c r="M7009" s="638"/>
      <c r="N7009" s="638"/>
      <c r="O7009" s="57"/>
    </row>
    <row r="7010" spans="1:15">
      <c r="A7010" s="57"/>
      <c r="B7010" s="653">
        <v>50014</v>
      </c>
      <c r="C7010" s="654">
        <f t="shared" si="108"/>
        <v>10068120855</v>
      </c>
      <c r="D7010" s="57"/>
      <c r="E7010" s="57"/>
      <c r="F7010" s="657">
        <v>529430743</v>
      </c>
      <c r="G7010" s="672">
        <v>951412063</v>
      </c>
      <c r="H7010" s="646">
        <v>49612</v>
      </c>
      <c r="I7010" s="646"/>
      <c r="K7010" s="57"/>
      <c r="L7010" s="57"/>
      <c r="M7010" s="638"/>
      <c r="N7010" s="638"/>
      <c r="O7010" s="57"/>
    </row>
    <row r="7011" spans="1:15">
      <c r="A7011" s="57"/>
      <c r="B7011" s="653">
        <v>50015</v>
      </c>
      <c r="C7011" s="654">
        <f t="shared" si="108"/>
        <v>10357912412</v>
      </c>
      <c r="D7011" s="57"/>
      <c r="E7011" s="57"/>
      <c r="F7011" s="657">
        <v>819222300</v>
      </c>
      <c r="G7011" s="672">
        <v>951600847</v>
      </c>
      <c r="H7011" s="646">
        <v>48119</v>
      </c>
      <c r="I7011" s="646"/>
      <c r="K7011" s="57"/>
      <c r="L7011" s="57"/>
      <c r="M7011" s="638"/>
      <c r="N7011" s="638"/>
      <c r="O7011" s="57"/>
    </row>
    <row r="7012" spans="1:15">
      <c r="A7012" s="57"/>
      <c r="B7012" s="653">
        <v>50016</v>
      </c>
      <c r="C7012" s="654">
        <f t="shared" si="108"/>
        <v>10391783335</v>
      </c>
      <c r="D7012" s="57"/>
      <c r="E7012" s="57"/>
      <c r="F7012" s="657">
        <v>853093223</v>
      </c>
      <c r="G7012" s="672">
        <v>951714578</v>
      </c>
      <c r="H7012" s="646">
        <v>50313</v>
      </c>
      <c r="I7012" s="646"/>
      <c r="K7012" s="57"/>
      <c r="L7012" s="57"/>
      <c r="M7012" s="638"/>
      <c r="N7012" s="638"/>
      <c r="O7012" s="57"/>
    </row>
    <row r="7013" spans="1:15">
      <c r="A7013" s="57"/>
      <c r="B7013" s="653">
        <v>50017</v>
      </c>
      <c r="C7013" s="654">
        <f t="shared" si="108"/>
        <v>10487318832</v>
      </c>
      <c r="D7013" s="57"/>
      <c r="E7013" s="57"/>
      <c r="F7013" s="657">
        <v>948628720</v>
      </c>
      <c r="G7013" s="672">
        <v>951738447</v>
      </c>
      <c r="H7013" s="646">
        <v>47743</v>
      </c>
      <c r="I7013" s="646"/>
      <c r="K7013" s="57"/>
      <c r="L7013" s="57"/>
      <c r="M7013" s="638"/>
      <c r="N7013" s="638"/>
      <c r="O7013" s="57"/>
    </row>
    <row r="7014" spans="1:15">
      <c r="A7014" s="57"/>
      <c r="B7014" s="653">
        <v>50018</v>
      </c>
      <c r="C7014" s="654">
        <f t="shared" si="108"/>
        <v>10345366334</v>
      </c>
      <c r="D7014" s="57"/>
      <c r="E7014" s="57"/>
      <c r="F7014" s="657">
        <v>806676222</v>
      </c>
      <c r="G7014" s="672">
        <v>951932869</v>
      </c>
      <c r="H7014" s="646">
        <v>50044</v>
      </c>
      <c r="I7014" s="646"/>
      <c r="K7014" s="57"/>
      <c r="L7014" s="57"/>
      <c r="M7014" s="638"/>
      <c r="N7014" s="638"/>
      <c r="O7014" s="57"/>
    </row>
    <row r="7015" spans="1:15">
      <c r="A7015" s="57"/>
      <c r="B7015" s="653">
        <v>50019</v>
      </c>
      <c r="C7015" s="654">
        <f t="shared" si="108"/>
        <v>10156809017</v>
      </c>
      <c r="D7015" s="57"/>
      <c r="E7015" s="57"/>
      <c r="F7015" s="657">
        <v>618118905</v>
      </c>
      <c r="G7015" s="672">
        <v>952220091</v>
      </c>
      <c r="H7015" s="646">
        <v>48816</v>
      </c>
      <c r="I7015" s="646"/>
      <c r="K7015" s="57"/>
      <c r="L7015" s="57"/>
      <c r="M7015" s="638"/>
      <c r="N7015" s="638"/>
      <c r="O7015" s="57"/>
    </row>
    <row r="7016" spans="1:15">
      <c r="A7016" s="57"/>
      <c r="B7016" s="653">
        <v>50020</v>
      </c>
      <c r="C7016" s="654">
        <f t="shared" si="108"/>
        <v>10019232488</v>
      </c>
      <c r="D7016" s="57"/>
      <c r="E7016" s="57"/>
      <c r="F7016" s="657">
        <v>480542376</v>
      </c>
      <c r="G7016" s="672">
        <v>952410926</v>
      </c>
      <c r="H7016" s="646">
        <v>48298</v>
      </c>
      <c r="I7016" s="646"/>
      <c r="K7016" s="57"/>
      <c r="L7016" s="57"/>
      <c r="M7016" s="638"/>
      <c r="N7016" s="638"/>
      <c r="O7016" s="57"/>
    </row>
    <row r="7017" spans="1:15">
      <c r="A7017" s="57"/>
      <c r="B7017" s="653">
        <v>50021</v>
      </c>
      <c r="C7017" s="654">
        <f t="shared" si="108"/>
        <v>10204440675</v>
      </c>
      <c r="D7017" s="57"/>
      <c r="E7017" s="57"/>
      <c r="F7017" s="657">
        <v>665750563</v>
      </c>
      <c r="G7017" s="672">
        <v>952488378</v>
      </c>
      <c r="H7017" s="646">
        <v>44591</v>
      </c>
      <c r="I7017" s="646"/>
      <c r="K7017" s="57"/>
      <c r="L7017" s="57"/>
      <c r="M7017" s="638"/>
      <c r="N7017" s="638"/>
      <c r="O7017" s="57"/>
    </row>
    <row r="7018" spans="1:15">
      <c r="A7018" s="57"/>
      <c r="B7018" s="653">
        <v>50022</v>
      </c>
      <c r="C7018" s="654">
        <f t="shared" si="108"/>
        <v>9767088251</v>
      </c>
      <c r="D7018" s="57"/>
      <c r="E7018" s="57"/>
      <c r="F7018" s="657">
        <v>228398139</v>
      </c>
      <c r="G7018" s="672">
        <v>952652032</v>
      </c>
      <c r="H7018" s="646">
        <v>43097</v>
      </c>
      <c r="I7018" s="646"/>
      <c r="K7018" s="57"/>
      <c r="L7018" s="57"/>
      <c r="M7018" s="638"/>
      <c r="N7018" s="638"/>
      <c r="O7018" s="57"/>
    </row>
    <row r="7019" spans="1:15">
      <c r="A7019" s="57"/>
      <c r="B7019" s="653">
        <v>50023</v>
      </c>
      <c r="C7019" s="654">
        <f t="shared" si="108"/>
        <v>10280934393</v>
      </c>
      <c r="D7019" s="57"/>
      <c r="E7019" s="57"/>
      <c r="F7019" s="657">
        <v>742244281</v>
      </c>
      <c r="G7019" s="672">
        <v>952881751</v>
      </c>
      <c r="H7019" s="646">
        <v>47072</v>
      </c>
      <c r="I7019" s="646"/>
      <c r="K7019" s="57"/>
      <c r="L7019" s="57"/>
      <c r="M7019" s="638"/>
      <c r="N7019" s="638"/>
      <c r="O7019" s="57"/>
    </row>
    <row r="7020" spans="1:15">
      <c r="A7020" s="57"/>
      <c r="B7020" s="653">
        <v>50024</v>
      </c>
      <c r="C7020" s="654">
        <f t="shared" si="108"/>
        <v>10342993397</v>
      </c>
      <c r="D7020" s="57"/>
      <c r="E7020" s="57"/>
      <c r="F7020" s="657">
        <v>804303285</v>
      </c>
      <c r="G7020" s="672">
        <v>952973282</v>
      </c>
      <c r="H7020" s="646">
        <v>44353</v>
      </c>
      <c r="I7020" s="646"/>
      <c r="K7020" s="57"/>
      <c r="L7020" s="57"/>
      <c r="M7020" s="638"/>
      <c r="N7020" s="638"/>
      <c r="O7020" s="57"/>
    </row>
    <row r="7021" spans="1:15">
      <c r="A7021" s="57"/>
      <c r="B7021" s="653">
        <v>50025</v>
      </c>
      <c r="C7021" s="654">
        <f t="shared" si="108"/>
        <v>10524205100</v>
      </c>
      <c r="D7021" s="57"/>
      <c r="E7021" s="57"/>
      <c r="F7021" s="657">
        <v>985514988</v>
      </c>
      <c r="G7021" s="672">
        <v>953061294</v>
      </c>
      <c r="H7021" s="646">
        <v>46527</v>
      </c>
      <c r="I7021" s="646"/>
      <c r="K7021" s="57"/>
      <c r="L7021" s="57"/>
      <c r="M7021" s="638"/>
      <c r="N7021" s="638"/>
      <c r="O7021" s="57"/>
    </row>
    <row r="7022" spans="1:15">
      <c r="A7022" s="57"/>
      <c r="B7022" s="653">
        <v>50026</v>
      </c>
      <c r="C7022" s="654">
        <f t="shared" si="108"/>
        <v>10412108864</v>
      </c>
      <c r="D7022" s="57"/>
      <c r="E7022" s="57"/>
      <c r="F7022" s="657">
        <v>873418752</v>
      </c>
      <c r="G7022" s="672">
        <v>953168352</v>
      </c>
      <c r="H7022" s="646">
        <v>43754</v>
      </c>
      <c r="I7022" s="646"/>
      <c r="K7022" s="57"/>
      <c r="L7022" s="57"/>
      <c r="M7022" s="638"/>
      <c r="N7022" s="638"/>
      <c r="O7022" s="57"/>
    </row>
    <row r="7023" spans="1:15">
      <c r="A7023" s="57"/>
      <c r="B7023" s="653">
        <v>50027</v>
      </c>
      <c r="C7023" s="654">
        <f t="shared" si="108"/>
        <v>9958274395</v>
      </c>
      <c r="D7023" s="57"/>
      <c r="E7023" s="57"/>
      <c r="F7023" s="657">
        <v>419584283</v>
      </c>
      <c r="G7023" s="672">
        <v>953338064</v>
      </c>
      <c r="H7023" s="646">
        <v>48898</v>
      </c>
      <c r="I7023" s="646"/>
      <c r="K7023" s="57"/>
      <c r="L7023" s="57"/>
      <c r="M7023" s="638"/>
      <c r="N7023" s="638"/>
      <c r="O7023" s="57"/>
    </row>
    <row r="7024" spans="1:15">
      <c r="A7024" s="57"/>
      <c r="B7024" s="653">
        <v>50028</v>
      </c>
      <c r="C7024" s="654">
        <f t="shared" si="108"/>
        <v>9934080185</v>
      </c>
      <c r="D7024" s="57"/>
      <c r="E7024" s="57"/>
      <c r="F7024" s="657">
        <v>395390073</v>
      </c>
      <c r="G7024" s="672">
        <v>953466576</v>
      </c>
      <c r="H7024" s="646">
        <v>47386</v>
      </c>
      <c r="I7024" s="646"/>
      <c r="K7024" s="57"/>
      <c r="L7024" s="57"/>
      <c r="M7024" s="638"/>
      <c r="N7024" s="638"/>
      <c r="O7024" s="57"/>
    </row>
    <row r="7025" spans="1:15">
      <c r="A7025" s="57"/>
      <c r="B7025" s="653">
        <v>50029</v>
      </c>
      <c r="C7025" s="654">
        <f t="shared" si="108"/>
        <v>10414617490</v>
      </c>
      <c r="D7025" s="57"/>
      <c r="E7025" s="57"/>
      <c r="F7025" s="657">
        <v>875927378</v>
      </c>
      <c r="G7025" s="672">
        <v>953481257</v>
      </c>
      <c r="H7025" s="646">
        <v>43817</v>
      </c>
      <c r="I7025" s="646"/>
      <c r="K7025" s="57"/>
      <c r="L7025" s="57"/>
      <c r="M7025" s="638"/>
      <c r="N7025" s="638"/>
      <c r="O7025" s="57"/>
    </row>
    <row r="7026" spans="1:15">
      <c r="A7026" s="57"/>
      <c r="B7026" s="653">
        <v>50030</v>
      </c>
      <c r="C7026" s="654">
        <f t="shared" si="108"/>
        <v>10261048243</v>
      </c>
      <c r="D7026" s="57"/>
      <c r="E7026" s="57"/>
      <c r="F7026" s="657">
        <v>722358131</v>
      </c>
      <c r="G7026" s="672">
        <v>953607863</v>
      </c>
      <c r="H7026" s="646">
        <v>49923</v>
      </c>
      <c r="I7026" s="646"/>
      <c r="K7026" s="57"/>
      <c r="L7026" s="57"/>
      <c r="M7026" s="638"/>
      <c r="N7026" s="638"/>
      <c r="O7026" s="57"/>
    </row>
    <row r="7027" spans="1:15">
      <c r="A7027" s="57"/>
      <c r="B7027" s="653">
        <v>50031</v>
      </c>
      <c r="C7027" s="654">
        <f t="shared" si="108"/>
        <v>9725202406</v>
      </c>
      <c r="D7027" s="57"/>
      <c r="E7027" s="57"/>
      <c r="F7027" s="657">
        <v>186512294</v>
      </c>
      <c r="G7027" s="672">
        <v>953684396</v>
      </c>
      <c r="H7027" s="646">
        <v>45666</v>
      </c>
      <c r="I7027" s="646"/>
      <c r="K7027" s="57"/>
      <c r="L7027" s="57"/>
      <c r="M7027" s="638"/>
      <c r="N7027" s="638"/>
      <c r="O7027" s="57"/>
    </row>
    <row r="7028" spans="1:15">
      <c r="A7028" s="57"/>
      <c r="B7028" s="653">
        <v>50032</v>
      </c>
      <c r="C7028" s="654">
        <f t="shared" si="108"/>
        <v>9908833292</v>
      </c>
      <c r="D7028" s="57"/>
      <c r="E7028" s="57"/>
      <c r="F7028" s="657">
        <v>370143180</v>
      </c>
      <c r="G7028" s="672">
        <v>953875686</v>
      </c>
      <c r="H7028" s="646">
        <v>44426</v>
      </c>
      <c r="I7028" s="646"/>
      <c r="K7028" s="57"/>
      <c r="L7028" s="57"/>
      <c r="M7028" s="638"/>
      <c r="N7028" s="638"/>
      <c r="O7028" s="57"/>
    </row>
    <row r="7029" spans="1:15">
      <c r="A7029" s="57"/>
      <c r="B7029" s="653">
        <v>50033</v>
      </c>
      <c r="C7029" s="654">
        <f t="shared" si="108"/>
        <v>10347811194</v>
      </c>
      <c r="D7029" s="57"/>
      <c r="E7029" s="57"/>
      <c r="F7029" s="657">
        <v>809121082</v>
      </c>
      <c r="G7029" s="672">
        <v>954138690</v>
      </c>
      <c r="H7029" s="646">
        <v>47356</v>
      </c>
      <c r="I7029" s="646"/>
      <c r="K7029" s="57"/>
      <c r="L7029" s="57"/>
      <c r="M7029" s="638"/>
      <c r="N7029" s="638"/>
      <c r="O7029" s="57"/>
    </row>
    <row r="7030" spans="1:15">
      <c r="A7030" s="57"/>
      <c r="B7030" s="653">
        <v>50034</v>
      </c>
      <c r="C7030" s="654">
        <f t="shared" si="108"/>
        <v>9940849698</v>
      </c>
      <c r="D7030" s="57"/>
      <c r="E7030" s="57"/>
      <c r="F7030" s="657">
        <v>402159586</v>
      </c>
      <c r="G7030" s="672">
        <v>954539345</v>
      </c>
      <c r="H7030" s="646">
        <v>44939</v>
      </c>
      <c r="I7030" s="646"/>
      <c r="K7030" s="57"/>
      <c r="L7030" s="57"/>
      <c r="M7030" s="638"/>
      <c r="N7030" s="638"/>
      <c r="O7030" s="57"/>
    </row>
    <row r="7031" spans="1:15">
      <c r="A7031" s="57"/>
      <c r="B7031" s="653">
        <v>50035</v>
      </c>
      <c r="C7031" s="654">
        <f t="shared" si="108"/>
        <v>10518665473</v>
      </c>
      <c r="D7031" s="57"/>
      <c r="E7031" s="57"/>
      <c r="F7031" s="657">
        <v>979975361</v>
      </c>
      <c r="G7031" s="672">
        <v>954972937</v>
      </c>
      <c r="H7031" s="646">
        <v>43429</v>
      </c>
      <c r="I7031" s="646"/>
      <c r="K7031" s="57"/>
      <c r="L7031" s="57"/>
      <c r="M7031" s="638"/>
      <c r="N7031" s="638"/>
      <c r="O7031" s="57"/>
    </row>
    <row r="7032" spans="1:15">
      <c r="A7032" s="57"/>
      <c r="B7032" s="653">
        <v>50036</v>
      </c>
      <c r="C7032" s="654">
        <f t="shared" si="108"/>
        <v>9848757900</v>
      </c>
      <c r="D7032" s="57"/>
      <c r="E7032" s="57"/>
      <c r="F7032" s="657">
        <v>310067788</v>
      </c>
      <c r="G7032" s="672">
        <v>955010907</v>
      </c>
      <c r="H7032" s="646">
        <v>48933</v>
      </c>
      <c r="I7032" s="646"/>
      <c r="K7032" s="57"/>
      <c r="L7032" s="57"/>
      <c r="M7032" s="638"/>
      <c r="N7032" s="638"/>
      <c r="O7032" s="57"/>
    </row>
    <row r="7033" spans="1:15">
      <c r="A7033" s="57"/>
      <c r="B7033" s="653">
        <v>50037</v>
      </c>
      <c r="C7033" s="654">
        <f t="shared" si="108"/>
        <v>10350029480</v>
      </c>
      <c r="D7033" s="57"/>
      <c r="E7033" s="57"/>
      <c r="F7033" s="657">
        <v>811339368</v>
      </c>
      <c r="G7033" s="672">
        <v>955106201</v>
      </c>
      <c r="H7033" s="646">
        <v>45104</v>
      </c>
      <c r="I7033" s="646"/>
      <c r="K7033" s="57"/>
      <c r="L7033" s="57"/>
      <c r="M7033" s="638"/>
      <c r="N7033" s="638"/>
      <c r="O7033" s="57"/>
    </row>
    <row r="7034" spans="1:15">
      <c r="A7034" s="57"/>
      <c r="B7034" s="653">
        <v>50038</v>
      </c>
      <c r="C7034" s="654">
        <f t="shared" si="108"/>
        <v>9845598165</v>
      </c>
      <c r="D7034" s="57"/>
      <c r="E7034" s="57"/>
      <c r="F7034" s="657">
        <v>306908053</v>
      </c>
      <c r="G7034" s="672">
        <v>955174144</v>
      </c>
      <c r="H7034" s="646">
        <v>44597</v>
      </c>
      <c r="I7034" s="646"/>
      <c r="K7034" s="57"/>
      <c r="L7034" s="57"/>
      <c r="M7034" s="638"/>
      <c r="N7034" s="638"/>
      <c r="O7034" s="57"/>
    </row>
    <row r="7035" spans="1:15">
      <c r="A7035" s="57"/>
      <c r="B7035" s="653">
        <v>50039</v>
      </c>
      <c r="C7035" s="654">
        <f t="shared" si="108"/>
        <v>10386787291</v>
      </c>
      <c r="D7035" s="57"/>
      <c r="E7035" s="57"/>
      <c r="F7035" s="657">
        <v>848097179</v>
      </c>
      <c r="G7035" s="672">
        <v>955272722</v>
      </c>
      <c r="H7035" s="646">
        <v>43525</v>
      </c>
      <c r="I7035" s="646"/>
      <c r="K7035" s="57"/>
      <c r="L7035" s="57"/>
      <c r="M7035" s="638"/>
      <c r="N7035" s="638"/>
      <c r="O7035" s="57"/>
    </row>
    <row r="7036" spans="1:15">
      <c r="A7036" s="57"/>
      <c r="B7036" s="653">
        <v>50040</v>
      </c>
      <c r="C7036" s="654">
        <f t="shared" si="108"/>
        <v>10303110356</v>
      </c>
      <c r="D7036" s="57"/>
      <c r="E7036" s="57"/>
      <c r="F7036" s="657">
        <v>764420244</v>
      </c>
      <c r="G7036" s="672">
        <v>955390185</v>
      </c>
      <c r="H7036" s="646">
        <v>44378</v>
      </c>
      <c r="I7036" s="646"/>
      <c r="K7036" s="57"/>
      <c r="L7036" s="57"/>
      <c r="M7036" s="638"/>
      <c r="N7036" s="638"/>
      <c r="O7036" s="57"/>
    </row>
    <row r="7037" spans="1:15">
      <c r="A7037" s="57"/>
      <c r="B7037" s="653">
        <v>50041</v>
      </c>
      <c r="C7037" s="654">
        <f t="shared" si="108"/>
        <v>9700247915</v>
      </c>
      <c r="D7037" s="57"/>
      <c r="E7037" s="57"/>
      <c r="F7037" s="657">
        <v>161557803</v>
      </c>
      <c r="G7037" s="672">
        <v>955506213</v>
      </c>
      <c r="H7037" s="646">
        <v>44856</v>
      </c>
      <c r="I7037" s="646"/>
      <c r="K7037" s="57"/>
      <c r="L7037" s="57"/>
      <c r="M7037" s="638"/>
      <c r="N7037" s="638"/>
      <c r="O7037" s="57"/>
    </row>
    <row r="7038" spans="1:15">
      <c r="A7038" s="57"/>
      <c r="B7038" s="653">
        <v>50042</v>
      </c>
      <c r="C7038" s="654">
        <f t="shared" si="108"/>
        <v>9859728134</v>
      </c>
      <c r="D7038" s="57"/>
      <c r="E7038" s="57"/>
      <c r="F7038" s="657">
        <v>321038022</v>
      </c>
      <c r="G7038" s="672">
        <v>955617751</v>
      </c>
      <c r="H7038" s="646">
        <v>48312</v>
      </c>
      <c r="I7038" s="646"/>
      <c r="K7038" s="57"/>
      <c r="L7038" s="57"/>
      <c r="M7038" s="638"/>
      <c r="N7038" s="638"/>
      <c r="O7038" s="57"/>
    </row>
    <row r="7039" spans="1:15">
      <c r="A7039" s="57"/>
      <c r="B7039" s="653">
        <v>50043</v>
      </c>
      <c r="C7039" s="654">
        <f t="shared" si="108"/>
        <v>10397303618</v>
      </c>
      <c r="D7039" s="57"/>
      <c r="E7039" s="57"/>
      <c r="F7039" s="657">
        <v>858613506</v>
      </c>
      <c r="G7039" s="672">
        <v>955627894</v>
      </c>
      <c r="H7039" s="646">
        <v>45782</v>
      </c>
      <c r="I7039" s="646"/>
      <c r="K7039" s="57"/>
      <c r="L7039" s="57"/>
      <c r="M7039" s="638"/>
      <c r="N7039" s="638"/>
      <c r="O7039" s="57"/>
    </row>
    <row r="7040" spans="1:15">
      <c r="A7040" s="57"/>
      <c r="B7040" s="653">
        <v>50044</v>
      </c>
      <c r="C7040" s="654">
        <f t="shared" si="108"/>
        <v>10490622981</v>
      </c>
      <c r="D7040" s="57"/>
      <c r="E7040" s="57"/>
      <c r="F7040" s="657">
        <v>951932869</v>
      </c>
      <c r="G7040" s="672">
        <v>955772999</v>
      </c>
      <c r="H7040" s="646">
        <v>47479</v>
      </c>
      <c r="I7040" s="646"/>
      <c r="K7040" s="57"/>
      <c r="L7040" s="57"/>
      <c r="M7040" s="638"/>
      <c r="N7040" s="638"/>
      <c r="O7040" s="57"/>
    </row>
    <row r="7041" spans="1:15">
      <c r="A7041" s="57"/>
      <c r="B7041" s="653">
        <v>50045</v>
      </c>
      <c r="C7041" s="654">
        <f t="shared" si="108"/>
        <v>10274063661</v>
      </c>
      <c r="D7041" s="57"/>
      <c r="E7041" s="57"/>
      <c r="F7041" s="657">
        <v>735373549</v>
      </c>
      <c r="G7041" s="672">
        <v>956041822</v>
      </c>
      <c r="H7041" s="646">
        <v>48105</v>
      </c>
      <c r="I7041" s="646"/>
      <c r="K7041" s="57"/>
      <c r="L7041" s="57"/>
      <c r="M7041" s="638"/>
      <c r="N7041" s="638"/>
      <c r="O7041" s="57"/>
    </row>
    <row r="7042" spans="1:15">
      <c r="A7042" s="57"/>
      <c r="B7042" s="653">
        <v>50046</v>
      </c>
      <c r="C7042" s="654">
        <f t="shared" si="108"/>
        <v>10481883322</v>
      </c>
      <c r="D7042" s="57"/>
      <c r="E7042" s="57"/>
      <c r="F7042" s="657">
        <v>943193210</v>
      </c>
      <c r="G7042" s="672">
        <v>956123669</v>
      </c>
      <c r="H7042" s="646">
        <v>43627</v>
      </c>
      <c r="I7042" s="646"/>
      <c r="K7042" s="57"/>
      <c r="L7042" s="57"/>
      <c r="M7042" s="638"/>
      <c r="N7042" s="638"/>
      <c r="O7042" s="57"/>
    </row>
    <row r="7043" spans="1:15">
      <c r="A7043" s="57"/>
      <c r="B7043" s="653">
        <v>50047</v>
      </c>
      <c r="C7043" s="654">
        <f t="shared" si="108"/>
        <v>9684514485</v>
      </c>
      <c r="D7043" s="57"/>
      <c r="E7043" s="57"/>
      <c r="F7043" s="657">
        <v>145824373</v>
      </c>
      <c r="G7043" s="672">
        <v>956275666</v>
      </c>
      <c r="H7043" s="646">
        <v>48716</v>
      </c>
      <c r="I7043" s="646"/>
      <c r="K7043" s="57"/>
      <c r="L7043" s="57"/>
      <c r="M7043" s="638"/>
      <c r="N7043" s="638"/>
      <c r="O7043" s="57"/>
    </row>
    <row r="7044" spans="1:15">
      <c r="A7044" s="57"/>
      <c r="B7044" s="653">
        <v>50048</v>
      </c>
      <c r="C7044" s="654">
        <f t="shared" si="108"/>
        <v>9853665392</v>
      </c>
      <c r="D7044" s="57"/>
      <c r="E7044" s="57"/>
      <c r="F7044" s="657">
        <v>314975280</v>
      </c>
      <c r="G7044" s="672">
        <v>956305696</v>
      </c>
      <c r="H7044" s="646">
        <v>44944</v>
      </c>
      <c r="I7044" s="646"/>
      <c r="K7044" s="57"/>
      <c r="L7044" s="57"/>
      <c r="M7044" s="638"/>
      <c r="N7044" s="638"/>
      <c r="O7044" s="57"/>
    </row>
    <row r="7045" spans="1:15">
      <c r="A7045" s="57"/>
      <c r="B7045" s="653">
        <v>50049</v>
      </c>
      <c r="C7045" s="654">
        <f t="shared" si="108"/>
        <v>9747532153</v>
      </c>
      <c r="D7045" s="57"/>
      <c r="E7045" s="57"/>
      <c r="F7045" s="657">
        <v>208842041</v>
      </c>
      <c r="G7045" s="672">
        <v>956340858</v>
      </c>
      <c r="H7045" s="646">
        <v>49975</v>
      </c>
      <c r="I7045" s="646"/>
      <c r="K7045" s="57"/>
      <c r="L7045" s="57"/>
      <c r="M7045" s="638"/>
      <c r="N7045" s="638"/>
      <c r="O7045" s="57"/>
    </row>
    <row r="7046" spans="1:15">
      <c r="A7046" s="57"/>
      <c r="B7046" s="653">
        <v>50050</v>
      </c>
      <c r="C7046" s="654">
        <f t="shared" si="108"/>
        <v>10422793694</v>
      </c>
      <c r="D7046" s="57"/>
      <c r="E7046" s="57"/>
      <c r="F7046" s="657">
        <v>884103582</v>
      </c>
      <c r="G7046" s="672">
        <v>956515000</v>
      </c>
      <c r="H7046" s="646">
        <v>49613</v>
      </c>
      <c r="I7046" s="646"/>
      <c r="K7046" s="57"/>
      <c r="L7046" s="57"/>
      <c r="M7046" s="638"/>
      <c r="N7046" s="638"/>
      <c r="O7046" s="57"/>
    </row>
    <row r="7047" spans="1:15">
      <c r="A7047" s="57"/>
      <c r="B7047" s="653">
        <v>50051</v>
      </c>
      <c r="C7047" s="654">
        <f t="shared" si="108"/>
        <v>10083153776</v>
      </c>
      <c r="D7047" s="57"/>
      <c r="E7047" s="57"/>
      <c r="F7047" s="657">
        <v>544463664</v>
      </c>
      <c r="G7047" s="672">
        <v>956541235</v>
      </c>
      <c r="H7047" s="646">
        <v>47772</v>
      </c>
      <c r="I7047" s="646"/>
      <c r="K7047" s="57"/>
      <c r="L7047" s="57"/>
      <c r="M7047" s="638"/>
      <c r="N7047" s="638"/>
      <c r="O7047" s="57"/>
    </row>
    <row r="7048" spans="1:15">
      <c r="A7048" s="57"/>
      <c r="B7048" s="653">
        <v>50052</v>
      </c>
      <c r="C7048" s="654">
        <f t="shared" si="108"/>
        <v>9863337930</v>
      </c>
      <c r="D7048" s="57"/>
      <c r="E7048" s="57"/>
      <c r="F7048" s="657">
        <v>324647818</v>
      </c>
      <c r="G7048" s="672">
        <v>956739981</v>
      </c>
      <c r="H7048" s="646">
        <v>47089</v>
      </c>
      <c r="I7048" s="646"/>
      <c r="K7048" s="57"/>
      <c r="L7048" s="57"/>
      <c r="M7048" s="638"/>
      <c r="N7048" s="638"/>
      <c r="O7048" s="57"/>
    </row>
    <row r="7049" spans="1:15">
      <c r="A7049" s="57"/>
      <c r="B7049" s="653">
        <v>50053</v>
      </c>
      <c r="C7049" s="654">
        <f t="shared" si="108"/>
        <v>10445044229</v>
      </c>
      <c r="D7049" s="57"/>
      <c r="E7049" s="57"/>
      <c r="F7049" s="657">
        <v>906354117</v>
      </c>
      <c r="G7049" s="672">
        <v>956843448</v>
      </c>
      <c r="H7049" s="646">
        <v>47342</v>
      </c>
      <c r="I7049" s="646"/>
      <c r="K7049" s="57"/>
      <c r="L7049" s="57"/>
      <c r="M7049" s="638"/>
      <c r="N7049" s="638"/>
      <c r="O7049" s="57"/>
    </row>
    <row r="7050" spans="1:15">
      <c r="A7050" s="57"/>
      <c r="B7050" s="653">
        <v>50054</v>
      </c>
      <c r="C7050" s="654">
        <f t="shared" si="108"/>
        <v>10461871413</v>
      </c>
      <c r="D7050" s="57"/>
      <c r="E7050" s="57"/>
      <c r="F7050" s="657">
        <v>923181301</v>
      </c>
      <c r="G7050" s="672">
        <v>956889971</v>
      </c>
      <c r="H7050" s="646">
        <v>49876</v>
      </c>
      <c r="I7050" s="646"/>
      <c r="K7050" s="57"/>
      <c r="L7050" s="57"/>
      <c r="M7050" s="638"/>
      <c r="N7050" s="638"/>
      <c r="O7050" s="57"/>
    </row>
    <row r="7051" spans="1:15">
      <c r="A7051" s="57"/>
      <c r="B7051" s="653">
        <v>50055</v>
      </c>
      <c r="C7051" s="654">
        <f t="shared" si="108"/>
        <v>9900039976</v>
      </c>
      <c r="D7051" s="57"/>
      <c r="E7051" s="57"/>
      <c r="F7051" s="657">
        <v>361349864</v>
      </c>
      <c r="G7051" s="672">
        <v>956905282</v>
      </c>
      <c r="H7051" s="646">
        <v>49779</v>
      </c>
      <c r="I7051" s="646"/>
      <c r="K7051" s="57"/>
      <c r="L7051" s="57"/>
      <c r="M7051" s="638"/>
      <c r="N7051" s="638"/>
      <c r="O7051" s="57"/>
    </row>
    <row r="7052" spans="1:15">
      <c r="A7052" s="57"/>
      <c r="B7052" s="653">
        <v>50056</v>
      </c>
      <c r="C7052" s="654">
        <f t="shared" si="108"/>
        <v>10044121903</v>
      </c>
      <c r="D7052" s="57"/>
      <c r="E7052" s="57"/>
      <c r="F7052" s="657">
        <v>505431791</v>
      </c>
      <c r="G7052" s="672">
        <v>957184910</v>
      </c>
      <c r="H7052" s="646">
        <v>46939</v>
      </c>
      <c r="I7052" s="646"/>
      <c r="K7052" s="57"/>
      <c r="L7052" s="57"/>
      <c r="M7052" s="638"/>
      <c r="N7052" s="638"/>
      <c r="O7052" s="57"/>
    </row>
    <row r="7053" spans="1:15">
      <c r="A7053" s="57"/>
      <c r="B7053" s="653">
        <v>50057</v>
      </c>
      <c r="C7053" s="654">
        <f t="shared" si="108"/>
        <v>9944260403</v>
      </c>
      <c r="D7053" s="57"/>
      <c r="E7053" s="57"/>
      <c r="F7053" s="657">
        <v>405570291</v>
      </c>
      <c r="G7053" s="672">
        <v>957244682</v>
      </c>
      <c r="H7053" s="646">
        <v>44385</v>
      </c>
      <c r="I7053" s="646"/>
      <c r="K7053" s="57"/>
      <c r="L7053" s="57"/>
      <c r="M7053" s="638"/>
      <c r="N7053" s="638"/>
      <c r="O7053" s="57"/>
    </row>
    <row r="7054" spans="1:15">
      <c r="A7054" s="57"/>
      <c r="B7054" s="653">
        <v>50058</v>
      </c>
      <c r="C7054" s="654">
        <f t="shared" si="108"/>
        <v>10352039918</v>
      </c>
      <c r="D7054" s="57"/>
      <c r="E7054" s="57"/>
      <c r="F7054" s="657">
        <v>813349806</v>
      </c>
      <c r="G7054" s="672">
        <v>957328905</v>
      </c>
      <c r="H7054" s="646">
        <v>46049</v>
      </c>
      <c r="I7054" s="646"/>
      <c r="K7054" s="57"/>
      <c r="L7054" s="57"/>
      <c r="M7054" s="638"/>
      <c r="N7054" s="638"/>
      <c r="O7054" s="57"/>
    </row>
    <row r="7055" spans="1:15">
      <c r="A7055" s="57"/>
      <c r="B7055" s="653">
        <v>50059</v>
      </c>
      <c r="C7055" s="654">
        <f t="shared" si="108"/>
        <v>9829241760</v>
      </c>
      <c r="D7055" s="57"/>
      <c r="E7055" s="57"/>
      <c r="F7055" s="657">
        <v>290551648</v>
      </c>
      <c r="G7055" s="672">
        <v>957493911</v>
      </c>
      <c r="H7055" s="646">
        <v>49026</v>
      </c>
      <c r="I7055" s="646"/>
      <c r="K7055" s="57"/>
      <c r="L7055" s="57"/>
      <c r="M7055" s="638"/>
      <c r="N7055" s="638"/>
      <c r="O7055" s="57"/>
    </row>
    <row r="7056" spans="1:15">
      <c r="A7056" s="57"/>
      <c r="B7056" s="653">
        <v>50060</v>
      </c>
      <c r="C7056" s="654">
        <f t="shared" si="108"/>
        <v>10536558470</v>
      </c>
      <c r="D7056" s="57"/>
      <c r="E7056" s="57"/>
      <c r="F7056" s="657">
        <v>997868358</v>
      </c>
      <c r="G7056" s="672">
        <v>957605305</v>
      </c>
      <c r="H7056" s="646">
        <v>46073</v>
      </c>
      <c r="I7056" s="646"/>
      <c r="K7056" s="57"/>
      <c r="L7056" s="57"/>
      <c r="M7056" s="638"/>
      <c r="N7056" s="638"/>
      <c r="O7056" s="57"/>
    </row>
    <row r="7057" spans="1:15">
      <c r="A7057" s="57"/>
      <c r="B7057" s="653">
        <v>50061</v>
      </c>
      <c r="C7057" s="654">
        <f t="shared" si="108"/>
        <v>9808910281</v>
      </c>
      <c r="D7057" s="57"/>
      <c r="E7057" s="57"/>
      <c r="F7057" s="657">
        <v>270220169</v>
      </c>
      <c r="G7057" s="672">
        <v>957639416</v>
      </c>
      <c r="H7057" s="646">
        <v>47205</v>
      </c>
      <c r="I7057" s="646"/>
      <c r="K7057" s="57"/>
      <c r="L7057" s="57"/>
      <c r="M7057" s="638"/>
      <c r="N7057" s="638"/>
      <c r="O7057" s="57"/>
    </row>
    <row r="7058" spans="1:15">
      <c r="A7058" s="57"/>
      <c r="B7058" s="653">
        <v>50062</v>
      </c>
      <c r="C7058" s="654">
        <f t="shared" si="108"/>
        <v>10143208845</v>
      </c>
      <c r="D7058" s="57"/>
      <c r="E7058" s="57"/>
      <c r="F7058" s="657">
        <v>604518733</v>
      </c>
      <c r="G7058" s="672">
        <v>957649914</v>
      </c>
      <c r="H7058" s="646">
        <v>45323</v>
      </c>
      <c r="I7058" s="646"/>
      <c r="K7058" s="57"/>
      <c r="L7058" s="57"/>
      <c r="M7058" s="638"/>
      <c r="N7058" s="638"/>
      <c r="O7058" s="57"/>
    </row>
    <row r="7059" spans="1:15">
      <c r="A7059" s="57"/>
      <c r="B7059" s="653">
        <v>50063</v>
      </c>
      <c r="C7059" s="654">
        <f t="shared" si="108"/>
        <v>10191629639</v>
      </c>
      <c r="D7059" s="57"/>
      <c r="E7059" s="57"/>
      <c r="F7059" s="657">
        <v>652939527</v>
      </c>
      <c r="G7059" s="672">
        <v>957741508</v>
      </c>
      <c r="H7059" s="646">
        <v>50222</v>
      </c>
      <c r="I7059" s="646"/>
      <c r="K7059" s="57"/>
      <c r="L7059" s="57"/>
      <c r="M7059" s="638"/>
      <c r="N7059" s="638"/>
      <c r="O7059" s="57"/>
    </row>
    <row r="7060" spans="1:15">
      <c r="A7060" s="57"/>
      <c r="B7060" s="653">
        <v>50064</v>
      </c>
      <c r="C7060" s="654">
        <f t="shared" si="108"/>
        <v>10191687776</v>
      </c>
      <c r="D7060" s="57"/>
      <c r="E7060" s="57"/>
      <c r="F7060" s="657">
        <v>652997664</v>
      </c>
      <c r="G7060" s="672">
        <v>957797570</v>
      </c>
      <c r="H7060" s="646">
        <v>49334</v>
      </c>
      <c r="I7060" s="646"/>
      <c r="K7060" s="57"/>
      <c r="L7060" s="57"/>
      <c r="M7060" s="638"/>
      <c r="N7060" s="638"/>
      <c r="O7060" s="57"/>
    </row>
    <row r="7061" spans="1:15">
      <c r="A7061" s="57"/>
      <c r="B7061" s="653">
        <v>50065</v>
      </c>
      <c r="C7061" s="654">
        <f t="shared" si="108"/>
        <v>9869209006</v>
      </c>
      <c r="D7061" s="57"/>
      <c r="E7061" s="57"/>
      <c r="F7061" s="657">
        <v>330518894</v>
      </c>
      <c r="G7061" s="672">
        <v>957817562</v>
      </c>
      <c r="H7061" s="646">
        <v>47699</v>
      </c>
      <c r="I7061" s="646"/>
      <c r="K7061" s="57"/>
      <c r="L7061" s="57"/>
      <c r="M7061" s="638"/>
      <c r="N7061" s="638"/>
      <c r="O7061" s="57"/>
    </row>
    <row r="7062" spans="1:15">
      <c r="A7062" s="57"/>
      <c r="B7062" s="653">
        <v>50066</v>
      </c>
      <c r="C7062" s="654">
        <f t="shared" si="108"/>
        <v>9796715528</v>
      </c>
      <c r="D7062" s="57"/>
      <c r="E7062" s="57"/>
      <c r="F7062" s="657">
        <v>258025416</v>
      </c>
      <c r="G7062" s="672">
        <v>957922328</v>
      </c>
      <c r="H7062" s="646">
        <v>48604</v>
      </c>
      <c r="I7062" s="646"/>
      <c r="K7062" s="57"/>
      <c r="L7062" s="57"/>
      <c r="M7062" s="638"/>
      <c r="N7062" s="638"/>
      <c r="O7062" s="57"/>
    </row>
    <row r="7063" spans="1:15">
      <c r="A7063" s="57"/>
      <c r="B7063" s="653">
        <v>50067</v>
      </c>
      <c r="C7063" s="654">
        <f t="shared" si="108"/>
        <v>10291665388</v>
      </c>
      <c r="D7063" s="57"/>
      <c r="E7063" s="57"/>
      <c r="F7063" s="657">
        <v>752975276</v>
      </c>
      <c r="G7063" s="672">
        <v>957931897</v>
      </c>
      <c r="H7063" s="646">
        <v>48106</v>
      </c>
      <c r="I7063" s="646"/>
      <c r="K7063" s="57"/>
      <c r="L7063" s="57"/>
      <c r="M7063" s="638"/>
      <c r="N7063" s="638"/>
      <c r="O7063" s="57"/>
    </row>
    <row r="7064" spans="1:15">
      <c r="A7064" s="57"/>
      <c r="B7064" s="653">
        <v>50068</v>
      </c>
      <c r="C7064" s="654">
        <f t="shared" si="108"/>
        <v>9955357390</v>
      </c>
      <c r="D7064" s="57"/>
      <c r="E7064" s="57"/>
      <c r="F7064" s="657">
        <v>416667278</v>
      </c>
      <c r="G7064" s="672">
        <v>957964686</v>
      </c>
      <c r="H7064" s="646">
        <v>46528</v>
      </c>
      <c r="I7064" s="646"/>
      <c r="K7064" s="57"/>
      <c r="L7064" s="57"/>
      <c r="M7064" s="638"/>
      <c r="N7064" s="638"/>
      <c r="O7064" s="57"/>
    </row>
    <row r="7065" spans="1:15">
      <c r="A7065" s="57"/>
      <c r="B7065" s="653">
        <v>50069</v>
      </c>
      <c r="C7065" s="654">
        <f t="shared" si="108"/>
        <v>9903347778</v>
      </c>
      <c r="D7065" s="57"/>
      <c r="E7065" s="57"/>
      <c r="F7065" s="657">
        <v>364657666</v>
      </c>
      <c r="G7065" s="672">
        <v>958015843</v>
      </c>
      <c r="H7065" s="646">
        <v>47223</v>
      </c>
      <c r="I7065" s="646"/>
      <c r="K7065" s="57"/>
      <c r="L7065" s="57"/>
      <c r="M7065" s="638"/>
      <c r="N7065" s="638"/>
      <c r="O7065" s="57"/>
    </row>
    <row r="7066" spans="1:15">
      <c r="A7066" s="57"/>
      <c r="B7066" s="653">
        <v>50070</v>
      </c>
      <c r="C7066" s="654">
        <f t="shared" si="108"/>
        <v>10319189897</v>
      </c>
      <c r="D7066" s="57"/>
      <c r="E7066" s="57"/>
      <c r="F7066" s="657">
        <v>780499785</v>
      </c>
      <c r="G7066" s="672">
        <v>958085173</v>
      </c>
      <c r="H7066" s="646">
        <v>45913</v>
      </c>
      <c r="I7066" s="646"/>
      <c r="K7066" s="57"/>
      <c r="L7066" s="57"/>
      <c r="M7066" s="638"/>
      <c r="N7066" s="638"/>
      <c r="O7066" s="57"/>
    </row>
    <row r="7067" spans="1:15">
      <c r="A7067" s="57"/>
      <c r="B7067" s="653">
        <v>50071</v>
      </c>
      <c r="C7067" s="654">
        <f t="shared" si="108"/>
        <v>10263006023</v>
      </c>
      <c r="D7067" s="57"/>
      <c r="E7067" s="57"/>
      <c r="F7067" s="657">
        <v>724315911</v>
      </c>
      <c r="G7067" s="672">
        <v>958202499</v>
      </c>
      <c r="H7067" s="646">
        <v>45397</v>
      </c>
      <c r="I7067" s="646"/>
      <c r="K7067" s="57"/>
      <c r="L7067" s="57"/>
      <c r="M7067" s="638"/>
      <c r="N7067" s="638"/>
      <c r="O7067" s="57"/>
    </row>
    <row r="7068" spans="1:15">
      <c r="A7068" s="57"/>
      <c r="B7068" s="653">
        <v>50072</v>
      </c>
      <c r="C7068" s="654">
        <f t="shared" si="108"/>
        <v>10521027398</v>
      </c>
      <c r="D7068" s="57"/>
      <c r="E7068" s="57"/>
      <c r="F7068" s="657">
        <v>982337286</v>
      </c>
      <c r="G7068" s="672">
        <v>958208146</v>
      </c>
      <c r="H7068" s="646">
        <v>43406</v>
      </c>
      <c r="I7068" s="646"/>
      <c r="K7068" s="57"/>
      <c r="L7068" s="57"/>
      <c r="M7068" s="638"/>
      <c r="N7068" s="638"/>
      <c r="O7068" s="57"/>
    </row>
    <row r="7069" spans="1:15">
      <c r="A7069" s="57"/>
      <c r="B7069" s="653">
        <v>50073</v>
      </c>
      <c r="C7069" s="654">
        <f t="shared" si="108"/>
        <v>10466712629</v>
      </c>
      <c r="D7069" s="57"/>
      <c r="E7069" s="57"/>
      <c r="F7069" s="657">
        <v>928022517</v>
      </c>
      <c r="G7069" s="672">
        <v>958468829</v>
      </c>
      <c r="H7069" s="646">
        <v>47214</v>
      </c>
      <c r="I7069" s="646"/>
      <c r="K7069" s="57"/>
      <c r="L7069" s="57"/>
      <c r="M7069" s="638"/>
      <c r="N7069" s="638"/>
      <c r="O7069" s="57"/>
    </row>
    <row r="7070" spans="1:15">
      <c r="A7070" s="57"/>
      <c r="B7070" s="653">
        <v>50074</v>
      </c>
      <c r="C7070" s="654">
        <f t="shared" si="108"/>
        <v>9915574645</v>
      </c>
      <c r="D7070" s="57"/>
      <c r="E7070" s="57"/>
      <c r="F7070" s="657">
        <v>376884533</v>
      </c>
      <c r="G7070" s="672">
        <v>958575079</v>
      </c>
      <c r="H7070" s="646">
        <v>46205</v>
      </c>
      <c r="I7070" s="646"/>
      <c r="K7070" s="57"/>
      <c r="L7070" s="57"/>
      <c r="M7070" s="638"/>
      <c r="N7070" s="638"/>
      <c r="O7070" s="57"/>
    </row>
    <row r="7071" spans="1:15">
      <c r="A7071" s="57"/>
      <c r="B7071" s="653">
        <v>50075</v>
      </c>
      <c r="C7071" s="654">
        <f t="shared" si="108"/>
        <v>10110199353</v>
      </c>
      <c r="D7071" s="57"/>
      <c r="E7071" s="57"/>
      <c r="F7071" s="657">
        <v>571509241</v>
      </c>
      <c r="G7071" s="672">
        <v>958623266</v>
      </c>
      <c r="H7071" s="646">
        <v>46129</v>
      </c>
      <c r="I7071" s="646"/>
      <c r="K7071" s="57"/>
      <c r="L7071" s="57"/>
      <c r="M7071" s="638"/>
      <c r="N7071" s="638"/>
      <c r="O7071" s="57"/>
    </row>
    <row r="7072" spans="1:15">
      <c r="A7072" s="57"/>
      <c r="B7072" s="653">
        <v>50076</v>
      </c>
      <c r="C7072" s="654">
        <f t="shared" ref="C7072:C7135" si="109">F7072+(F$88*28679+98765)+(G$88*6587+87654)+(E$88*9537+76543)+(J$88*5713+4528)</f>
        <v>9716437068</v>
      </c>
      <c r="D7072" s="57"/>
      <c r="E7072" s="57"/>
      <c r="F7072" s="657">
        <v>177746956</v>
      </c>
      <c r="G7072" s="672">
        <v>958645938</v>
      </c>
      <c r="H7072" s="646">
        <v>50096</v>
      </c>
      <c r="I7072" s="646"/>
      <c r="K7072" s="57"/>
      <c r="L7072" s="57"/>
      <c r="M7072" s="638"/>
      <c r="N7072" s="638"/>
      <c r="O7072" s="57"/>
    </row>
    <row r="7073" spans="1:15">
      <c r="A7073" s="57"/>
      <c r="B7073" s="653">
        <v>50077</v>
      </c>
      <c r="C7073" s="654">
        <f t="shared" si="109"/>
        <v>10001402707</v>
      </c>
      <c r="D7073" s="57"/>
      <c r="E7073" s="57"/>
      <c r="F7073" s="657">
        <v>462712595</v>
      </c>
      <c r="G7073" s="672">
        <v>958968516</v>
      </c>
      <c r="H7073" s="646">
        <v>45842</v>
      </c>
      <c r="I7073" s="646"/>
      <c r="K7073" s="57"/>
      <c r="L7073" s="57"/>
      <c r="M7073" s="638"/>
      <c r="N7073" s="638"/>
      <c r="O7073" s="57"/>
    </row>
    <row r="7074" spans="1:15">
      <c r="A7074" s="57"/>
      <c r="B7074" s="653">
        <v>50078</v>
      </c>
      <c r="C7074" s="654">
        <f t="shared" si="109"/>
        <v>10119728913</v>
      </c>
      <c r="D7074" s="57"/>
      <c r="E7074" s="57"/>
      <c r="F7074" s="657">
        <v>581038801</v>
      </c>
      <c r="G7074" s="672">
        <v>959048894</v>
      </c>
      <c r="H7074" s="646">
        <v>47870</v>
      </c>
      <c r="I7074" s="646"/>
      <c r="K7074" s="57"/>
      <c r="L7074" s="57"/>
      <c r="M7074" s="638"/>
      <c r="N7074" s="638"/>
      <c r="O7074" s="57"/>
    </row>
    <row r="7075" spans="1:15">
      <c r="A7075" s="57"/>
      <c r="B7075" s="653">
        <v>50079</v>
      </c>
      <c r="C7075" s="654">
        <f t="shared" si="109"/>
        <v>10418039104</v>
      </c>
      <c r="D7075" s="57"/>
      <c r="E7075" s="57"/>
      <c r="F7075" s="657">
        <v>879348992</v>
      </c>
      <c r="G7075" s="672">
        <v>959109811</v>
      </c>
      <c r="H7075" s="646">
        <v>47049</v>
      </c>
      <c r="I7075" s="646"/>
      <c r="K7075" s="57"/>
      <c r="L7075" s="57"/>
      <c r="M7075" s="638"/>
      <c r="N7075" s="638"/>
      <c r="O7075" s="57"/>
    </row>
    <row r="7076" spans="1:15">
      <c r="A7076" s="57"/>
      <c r="B7076" s="653">
        <v>50080</v>
      </c>
      <c r="C7076" s="654">
        <f t="shared" si="109"/>
        <v>9891224212</v>
      </c>
      <c r="D7076" s="57"/>
      <c r="E7076" s="57"/>
      <c r="F7076" s="657">
        <v>352534100</v>
      </c>
      <c r="G7076" s="672">
        <v>959117517</v>
      </c>
      <c r="H7076" s="646">
        <v>48029</v>
      </c>
      <c r="I7076" s="646"/>
      <c r="K7076" s="57"/>
      <c r="L7076" s="57"/>
      <c r="M7076" s="638"/>
      <c r="N7076" s="638"/>
      <c r="O7076" s="57"/>
    </row>
    <row r="7077" spans="1:15">
      <c r="A7077" s="57"/>
      <c r="B7077" s="653">
        <v>50081</v>
      </c>
      <c r="C7077" s="654">
        <f t="shared" si="109"/>
        <v>10020499941</v>
      </c>
      <c r="D7077" s="57"/>
      <c r="E7077" s="57"/>
      <c r="F7077" s="657">
        <v>481809829</v>
      </c>
      <c r="G7077" s="672">
        <v>959161440</v>
      </c>
      <c r="H7077" s="646">
        <v>47508</v>
      </c>
      <c r="I7077" s="646"/>
      <c r="K7077" s="57"/>
      <c r="L7077" s="57"/>
      <c r="M7077" s="638"/>
      <c r="N7077" s="638"/>
      <c r="O7077" s="57"/>
    </row>
    <row r="7078" spans="1:15">
      <c r="A7078" s="57"/>
      <c r="B7078" s="653">
        <v>50082</v>
      </c>
      <c r="C7078" s="654">
        <f t="shared" si="109"/>
        <v>10355333797</v>
      </c>
      <c r="D7078" s="57"/>
      <c r="E7078" s="57"/>
      <c r="F7078" s="657">
        <v>816643685</v>
      </c>
      <c r="G7078" s="672">
        <v>959364077</v>
      </c>
      <c r="H7078" s="646">
        <v>45877</v>
      </c>
      <c r="I7078" s="646"/>
      <c r="K7078" s="57"/>
      <c r="L7078" s="57"/>
      <c r="M7078" s="638"/>
      <c r="N7078" s="638"/>
      <c r="O7078" s="57"/>
    </row>
    <row r="7079" spans="1:15">
      <c r="A7079" s="57"/>
      <c r="B7079" s="653">
        <v>50083</v>
      </c>
      <c r="C7079" s="654">
        <f t="shared" si="109"/>
        <v>9639963257</v>
      </c>
      <c r="D7079" s="57"/>
      <c r="E7079" s="57"/>
      <c r="F7079" s="657">
        <v>101273145</v>
      </c>
      <c r="G7079" s="672">
        <v>959449787</v>
      </c>
      <c r="H7079" s="646">
        <v>48812</v>
      </c>
      <c r="I7079" s="646"/>
      <c r="K7079" s="57"/>
      <c r="L7079" s="57"/>
      <c r="M7079" s="638"/>
      <c r="N7079" s="638"/>
      <c r="O7079" s="57"/>
    </row>
    <row r="7080" spans="1:15">
      <c r="A7080" s="57"/>
      <c r="B7080" s="653">
        <v>50084</v>
      </c>
      <c r="C7080" s="654">
        <f t="shared" si="109"/>
        <v>10107342642</v>
      </c>
      <c r="D7080" s="57"/>
      <c r="E7080" s="57"/>
      <c r="F7080" s="657">
        <v>568652530</v>
      </c>
      <c r="G7080" s="672">
        <v>959797054</v>
      </c>
      <c r="H7080" s="646">
        <v>46287</v>
      </c>
      <c r="I7080" s="646"/>
      <c r="K7080" s="57"/>
      <c r="L7080" s="57"/>
      <c r="M7080" s="638"/>
      <c r="N7080" s="638"/>
      <c r="O7080" s="57"/>
    </row>
    <row r="7081" spans="1:15">
      <c r="A7081" s="57"/>
      <c r="B7081" s="653">
        <v>50085</v>
      </c>
      <c r="C7081" s="654">
        <f t="shared" si="109"/>
        <v>10000888534</v>
      </c>
      <c r="D7081" s="57"/>
      <c r="E7081" s="57"/>
      <c r="F7081" s="657">
        <v>462198422</v>
      </c>
      <c r="G7081" s="672">
        <v>960093299</v>
      </c>
      <c r="H7081" s="646">
        <v>46155</v>
      </c>
      <c r="I7081" s="646"/>
      <c r="K7081" s="57"/>
      <c r="L7081" s="57"/>
      <c r="M7081" s="638"/>
      <c r="N7081" s="638"/>
      <c r="O7081" s="57"/>
    </row>
    <row r="7082" spans="1:15">
      <c r="A7082" s="57"/>
      <c r="B7082" s="653">
        <v>50086</v>
      </c>
      <c r="C7082" s="654">
        <f t="shared" si="109"/>
        <v>10379129094</v>
      </c>
      <c r="D7082" s="57"/>
      <c r="E7082" s="57"/>
      <c r="F7082" s="657">
        <v>840438982</v>
      </c>
      <c r="G7082" s="672">
        <v>960384088</v>
      </c>
      <c r="H7082" s="646">
        <v>48608</v>
      </c>
      <c r="I7082" s="646"/>
      <c r="K7082" s="57"/>
      <c r="L7082" s="57"/>
      <c r="M7082" s="638"/>
      <c r="N7082" s="638"/>
      <c r="O7082" s="57"/>
    </row>
    <row r="7083" spans="1:15">
      <c r="A7083" s="57"/>
      <c r="B7083" s="653">
        <v>50087</v>
      </c>
      <c r="C7083" s="654">
        <f t="shared" si="109"/>
        <v>10125402297</v>
      </c>
      <c r="D7083" s="57"/>
      <c r="E7083" s="57"/>
      <c r="F7083" s="657">
        <v>586712185</v>
      </c>
      <c r="G7083" s="672">
        <v>960475854</v>
      </c>
      <c r="H7083" s="646">
        <v>44788</v>
      </c>
      <c r="I7083" s="646"/>
      <c r="K7083" s="57"/>
      <c r="L7083" s="57"/>
      <c r="M7083" s="638"/>
      <c r="N7083" s="638"/>
      <c r="O7083" s="57"/>
    </row>
    <row r="7084" spans="1:15">
      <c r="A7084" s="57"/>
      <c r="B7084" s="653">
        <v>50088</v>
      </c>
      <c r="C7084" s="654">
        <f t="shared" si="109"/>
        <v>10144083417</v>
      </c>
      <c r="D7084" s="57"/>
      <c r="E7084" s="57"/>
      <c r="F7084" s="657">
        <v>605393305</v>
      </c>
      <c r="G7084" s="672">
        <v>960529753</v>
      </c>
      <c r="H7084" s="646">
        <v>44143</v>
      </c>
      <c r="I7084" s="646"/>
      <c r="K7084" s="57"/>
      <c r="L7084" s="57"/>
      <c r="M7084" s="638"/>
      <c r="N7084" s="638"/>
      <c r="O7084" s="57"/>
    </row>
    <row r="7085" spans="1:15">
      <c r="A7085" s="57"/>
      <c r="B7085" s="653">
        <v>50089</v>
      </c>
      <c r="C7085" s="654">
        <f t="shared" si="109"/>
        <v>10053937051</v>
      </c>
      <c r="D7085" s="57"/>
      <c r="E7085" s="57"/>
      <c r="F7085" s="657">
        <v>515246939</v>
      </c>
      <c r="G7085" s="672">
        <v>960743320</v>
      </c>
      <c r="H7085" s="646">
        <v>50125</v>
      </c>
      <c r="I7085" s="646"/>
      <c r="K7085" s="57"/>
      <c r="L7085" s="57"/>
      <c r="M7085" s="638"/>
      <c r="N7085" s="638"/>
      <c r="O7085" s="57"/>
    </row>
    <row r="7086" spans="1:15">
      <c r="A7086" s="57"/>
      <c r="B7086" s="653">
        <v>50090</v>
      </c>
      <c r="C7086" s="654">
        <f t="shared" si="109"/>
        <v>9961432682</v>
      </c>
      <c r="D7086" s="57"/>
      <c r="E7086" s="57"/>
      <c r="F7086" s="657">
        <v>422742570</v>
      </c>
      <c r="G7086" s="672">
        <v>961337613</v>
      </c>
      <c r="H7086" s="646">
        <v>43339</v>
      </c>
      <c r="I7086" s="646"/>
      <c r="K7086" s="57"/>
      <c r="L7086" s="57"/>
      <c r="M7086" s="638"/>
      <c r="N7086" s="638"/>
      <c r="O7086" s="57"/>
    </row>
    <row r="7087" spans="1:15">
      <c r="A7087" s="57"/>
      <c r="B7087" s="653">
        <v>50091</v>
      </c>
      <c r="C7087" s="654">
        <f t="shared" si="109"/>
        <v>9737359742</v>
      </c>
      <c r="D7087" s="57"/>
      <c r="E7087" s="57"/>
      <c r="F7087" s="657">
        <v>198669630</v>
      </c>
      <c r="G7087" s="672">
        <v>961427869</v>
      </c>
      <c r="H7087" s="646">
        <v>47215</v>
      </c>
      <c r="I7087" s="646"/>
      <c r="K7087" s="57"/>
      <c r="L7087" s="57"/>
      <c r="M7087" s="638"/>
      <c r="N7087" s="638"/>
      <c r="O7087" s="57"/>
    </row>
    <row r="7088" spans="1:15">
      <c r="A7088" s="57"/>
      <c r="B7088" s="653">
        <v>50092</v>
      </c>
      <c r="C7088" s="654">
        <f t="shared" si="109"/>
        <v>10524095065</v>
      </c>
      <c r="D7088" s="57"/>
      <c r="E7088" s="57"/>
      <c r="F7088" s="657">
        <v>985404953</v>
      </c>
      <c r="G7088" s="672">
        <v>961509066</v>
      </c>
      <c r="H7088" s="646">
        <v>48817</v>
      </c>
      <c r="I7088" s="646"/>
      <c r="K7088" s="57"/>
      <c r="L7088" s="57"/>
      <c r="M7088" s="638"/>
      <c r="N7088" s="638"/>
      <c r="O7088" s="57"/>
    </row>
    <row r="7089" spans="1:15">
      <c r="A7089" s="57"/>
      <c r="B7089" s="653">
        <v>50093</v>
      </c>
      <c r="C7089" s="654">
        <f t="shared" si="109"/>
        <v>9919902065</v>
      </c>
      <c r="D7089" s="57"/>
      <c r="E7089" s="57"/>
      <c r="F7089" s="657">
        <v>381211953</v>
      </c>
      <c r="G7089" s="672">
        <v>961533714</v>
      </c>
      <c r="H7089" s="646">
        <v>43607</v>
      </c>
      <c r="I7089" s="646"/>
      <c r="K7089" s="57"/>
      <c r="L7089" s="57"/>
      <c r="M7089" s="638"/>
      <c r="N7089" s="638"/>
      <c r="O7089" s="57"/>
    </row>
    <row r="7090" spans="1:15">
      <c r="A7090" s="57"/>
      <c r="B7090" s="653">
        <v>50094</v>
      </c>
      <c r="C7090" s="654">
        <f t="shared" si="109"/>
        <v>10519083914</v>
      </c>
      <c r="D7090" s="57"/>
      <c r="E7090" s="57"/>
      <c r="F7090" s="657">
        <v>980393802</v>
      </c>
      <c r="G7090" s="672">
        <v>961570208</v>
      </c>
      <c r="H7090" s="646">
        <v>49943</v>
      </c>
      <c r="I7090" s="646"/>
      <c r="K7090" s="57"/>
      <c r="L7090" s="57"/>
      <c r="M7090" s="638"/>
      <c r="N7090" s="638"/>
      <c r="O7090" s="57"/>
    </row>
    <row r="7091" spans="1:15">
      <c r="A7091" s="57"/>
      <c r="B7091" s="653">
        <v>50095</v>
      </c>
      <c r="C7091" s="654">
        <f t="shared" si="109"/>
        <v>10526571224</v>
      </c>
      <c r="D7091" s="57"/>
      <c r="E7091" s="57"/>
      <c r="F7091" s="657">
        <v>987881112</v>
      </c>
      <c r="G7091" s="672">
        <v>961619983</v>
      </c>
      <c r="H7091" s="646">
        <v>43548</v>
      </c>
      <c r="I7091" s="646"/>
      <c r="K7091" s="57"/>
      <c r="L7091" s="57"/>
      <c r="M7091" s="638"/>
      <c r="N7091" s="638"/>
      <c r="O7091" s="57"/>
    </row>
    <row r="7092" spans="1:15">
      <c r="A7092" s="57"/>
      <c r="B7092" s="653">
        <v>50096</v>
      </c>
      <c r="C7092" s="654">
        <f t="shared" si="109"/>
        <v>10497336050</v>
      </c>
      <c r="D7092" s="57"/>
      <c r="E7092" s="57"/>
      <c r="F7092" s="657">
        <v>958645938</v>
      </c>
      <c r="G7092" s="672">
        <v>961988720</v>
      </c>
      <c r="H7092" s="646">
        <v>49143</v>
      </c>
      <c r="I7092" s="646"/>
      <c r="K7092" s="57"/>
      <c r="L7092" s="57"/>
      <c r="M7092" s="638"/>
      <c r="N7092" s="638"/>
      <c r="O7092" s="57"/>
    </row>
    <row r="7093" spans="1:15">
      <c r="A7093" s="57"/>
      <c r="B7093" s="653">
        <v>50097</v>
      </c>
      <c r="C7093" s="654">
        <f t="shared" si="109"/>
        <v>10447248799</v>
      </c>
      <c r="D7093" s="57"/>
      <c r="E7093" s="57"/>
      <c r="F7093" s="657">
        <v>908558687</v>
      </c>
      <c r="G7093" s="672">
        <v>962200397</v>
      </c>
      <c r="H7093" s="646">
        <v>44472</v>
      </c>
      <c r="I7093" s="646"/>
      <c r="K7093" s="57"/>
      <c r="L7093" s="57"/>
      <c r="M7093" s="638"/>
      <c r="N7093" s="638"/>
      <c r="O7093" s="57"/>
    </row>
    <row r="7094" spans="1:15">
      <c r="A7094" s="57"/>
      <c r="B7094" s="653">
        <v>50098</v>
      </c>
      <c r="C7094" s="654">
        <f t="shared" si="109"/>
        <v>10074578050</v>
      </c>
      <c r="D7094" s="57"/>
      <c r="E7094" s="57"/>
      <c r="F7094" s="657">
        <v>535887938</v>
      </c>
      <c r="G7094" s="672">
        <v>962483288</v>
      </c>
      <c r="H7094" s="646">
        <v>45492</v>
      </c>
      <c r="I7094" s="646"/>
      <c r="K7094" s="57"/>
      <c r="L7094" s="57"/>
      <c r="M7094" s="638"/>
      <c r="N7094" s="638"/>
      <c r="O7094" s="57"/>
    </row>
    <row r="7095" spans="1:15">
      <c r="A7095" s="57"/>
      <c r="B7095" s="653">
        <v>50099</v>
      </c>
      <c r="C7095" s="654">
        <f t="shared" si="109"/>
        <v>10435904023</v>
      </c>
      <c r="D7095" s="57"/>
      <c r="E7095" s="57"/>
      <c r="F7095" s="657">
        <v>897213911</v>
      </c>
      <c r="G7095" s="672">
        <v>962586249</v>
      </c>
      <c r="H7095" s="646">
        <v>46179</v>
      </c>
      <c r="I7095" s="646"/>
      <c r="K7095" s="57"/>
      <c r="L7095" s="57"/>
      <c r="M7095" s="638"/>
      <c r="N7095" s="638"/>
      <c r="O7095" s="57"/>
    </row>
    <row r="7096" spans="1:15">
      <c r="A7096" s="57"/>
      <c r="B7096" s="653">
        <v>50100</v>
      </c>
      <c r="C7096" s="654">
        <f t="shared" si="109"/>
        <v>10344024761</v>
      </c>
      <c r="D7096" s="57"/>
      <c r="E7096" s="57"/>
      <c r="F7096" s="657">
        <v>805334649</v>
      </c>
      <c r="G7096" s="672">
        <v>962648157</v>
      </c>
      <c r="H7096" s="646">
        <v>47420</v>
      </c>
      <c r="I7096" s="646"/>
      <c r="K7096" s="57"/>
      <c r="L7096" s="57"/>
      <c r="M7096" s="638"/>
      <c r="N7096" s="638"/>
      <c r="O7096" s="57"/>
    </row>
    <row r="7097" spans="1:15">
      <c r="A7097" s="57"/>
      <c r="B7097" s="653">
        <v>50101</v>
      </c>
      <c r="C7097" s="654">
        <f t="shared" si="109"/>
        <v>9823231826</v>
      </c>
      <c r="D7097" s="57"/>
      <c r="E7097" s="57"/>
      <c r="F7097" s="657">
        <v>284541714</v>
      </c>
      <c r="G7097" s="672">
        <v>962937951</v>
      </c>
      <c r="H7097" s="646">
        <v>43024</v>
      </c>
      <c r="I7097" s="646"/>
      <c r="K7097" s="57"/>
      <c r="L7097" s="57"/>
      <c r="M7097" s="638"/>
      <c r="N7097" s="638"/>
      <c r="O7097" s="57"/>
    </row>
    <row r="7098" spans="1:15">
      <c r="A7098" s="57"/>
      <c r="B7098" s="653">
        <v>50102</v>
      </c>
      <c r="C7098" s="654">
        <f t="shared" si="109"/>
        <v>10052002245</v>
      </c>
      <c r="D7098" s="57"/>
      <c r="E7098" s="57"/>
      <c r="F7098" s="657">
        <v>513312133</v>
      </c>
      <c r="G7098" s="672">
        <v>963022278</v>
      </c>
      <c r="H7098" s="646">
        <v>44294</v>
      </c>
      <c r="I7098" s="646"/>
      <c r="K7098" s="57"/>
      <c r="L7098" s="57"/>
      <c r="M7098" s="638"/>
      <c r="N7098" s="638"/>
      <c r="O7098" s="57"/>
    </row>
    <row r="7099" spans="1:15">
      <c r="A7099" s="57"/>
      <c r="B7099" s="653">
        <v>50103</v>
      </c>
      <c r="C7099" s="654">
        <f t="shared" si="109"/>
        <v>10373403919</v>
      </c>
      <c r="D7099" s="57"/>
      <c r="E7099" s="57"/>
      <c r="F7099" s="657">
        <v>834713807</v>
      </c>
      <c r="G7099" s="672">
        <v>963213961</v>
      </c>
      <c r="H7099" s="646">
        <v>48925</v>
      </c>
      <c r="I7099" s="646"/>
      <c r="K7099" s="57"/>
      <c r="L7099" s="57"/>
      <c r="M7099" s="638"/>
      <c r="N7099" s="638"/>
      <c r="O7099" s="57"/>
    </row>
    <row r="7100" spans="1:15">
      <c r="A7100" s="57"/>
      <c r="B7100" s="653">
        <v>50104</v>
      </c>
      <c r="C7100" s="654">
        <f t="shared" si="109"/>
        <v>9775016194</v>
      </c>
      <c r="D7100" s="57"/>
      <c r="E7100" s="57"/>
      <c r="F7100" s="657">
        <v>236326082</v>
      </c>
      <c r="G7100" s="672">
        <v>963281477</v>
      </c>
      <c r="H7100" s="646">
        <v>43411</v>
      </c>
      <c r="I7100" s="646"/>
      <c r="K7100" s="57"/>
      <c r="L7100" s="57"/>
      <c r="M7100" s="638"/>
      <c r="N7100" s="638"/>
      <c r="O7100" s="57"/>
    </row>
    <row r="7101" spans="1:15">
      <c r="A7101" s="57"/>
      <c r="B7101" s="653">
        <v>50105</v>
      </c>
      <c r="C7101" s="654">
        <f t="shared" si="109"/>
        <v>10395661178</v>
      </c>
      <c r="D7101" s="57"/>
      <c r="E7101" s="57"/>
      <c r="F7101" s="657">
        <v>856971066</v>
      </c>
      <c r="G7101" s="672">
        <v>963347369</v>
      </c>
      <c r="H7101" s="646">
        <v>48049</v>
      </c>
      <c r="I7101" s="646"/>
      <c r="K7101" s="57"/>
      <c r="L7101" s="57"/>
      <c r="M7101" s="638"/>
      <c r="N7101" s="638"/>
      <c r="O7101" s="57"/>
    </row>
    <row r="7102" spans="1:15">
      <c r="A7102" s="57"/>
      <c r="B7102" s="653">
        <v>50106</v>
      </c>
      <c r="C7102" s="654">
        <f t="shared" si="109"/>
        <v>10436681281</v>
      </c>
      <c r="D7102" s="57"/>
      <c r="E7102" s="57"/>
      <c r="F7102" s="657">
        <v>897991169</v>
      </c>
      <c r="G7102" s="672">
        <v>963511707</v>
      </c>
      <c r="H7102" s="646">
        <v>50392</v>
      </c>
      <c r="I7102" s="646"/>
      <c r="K7102" s="57"/>
      <c r="L7102" s="57"/>
      <c r="M7102" s="638"/>
      <c r="N7102" s="638"/>
      <c r="O7102" s="57"/>
    </row>
    <row r="7103" spans="1:15">
      <c r="A7103" s="57"/>
      <c r="B7103" s="653">
        <v>50107</v>
      </c>
      <c r="C7103" s="654">
        <f t="shared" si="109"/>
        <v>10386806359</v>
      </c>
      <c r="D7103" s="57"/>
      <c r="E7103" s="57"/>
      <c r="F7103" s="657">
        <v>848116247</v>
      </c>
      <c r="G7103" s="672">
        <v>963600853</v>
      </c>
      <c r="H7103" s="646">
        <v>43903</v>
      </c>
      <c r="I7103" s="646"/>
      <c r="K7103" s="57"/>
      <c r="L7103" s="57"/>
      <c r="M7103" s="638"/>
      <c r="N7103" s="638"/>
      <c r="O7103" s="57"/>
    </row>
    <row r="7104" spans="1:15">
      <c r="A7104" s="57"/>
      <c r="B7104" s="653">
        <v>50108</v>
      </c>
      <c r="C7104" s="654">
        <f t="shared" si="109"/>
        <v>9999390317</v>
      </c>
      <c r="D7104" s="57"/>
      <c r="E7104" s="57"/>
      <c r="F7104" s="657">
        <v>460700205</v>
      </c>
      <c r="G7104" s="672">
        <v>963718618</v>
      </c>
      <c r="H7104" s="646">
        <v>43916</v>
      </c>
      <c r="I7104" s="646"/>
      <c r="K7104" s="57"/>
      <c r="L7104" s="57"/>
      <c r="M7104" s="638"/>
      <c r="N7104" s="638"/>
      <c r="O7104" s="57"/>
    </row>
    <row r="7105" spans="1:15">
      <c r="A7105" s="57"/>
      <c r="B7105" s="653">
        <v>50109</v>
      </c>
      <c r="C7105" s="654">
        <f t="shared" si="109"/>
        <v>9688335577</v>
      </c>
      <c r="D7105" s="57"/>
      <c r="E7105" s="57"/>
      <c r="F7105" s="657">
        <v>149645465</v>
      </c>
      <c r="G7105" s="672">
        <v>963866732</v>
      </c>
      <c r="H7105" s="646">
        <v>49018</v>
      </c>
      <c r="I7105" s="646"/>
      <c r="K7105" s="57"/>
      <c r="L7105" s="57"/>
      <c r="M7105" s="638"/>
      <c r="N7105" s="638"/>
      <c r="O7105" s="57"/>
    </row>
    <row r="7106" spans="1:15">
      <c r="A7106" s="57"/>
      <c r="B7106" s="653">
        <v>50110</v>
      </c>
      <c r="C7106" s="654">
        <f t="shared" si="109"/>
        <v>9713116311</v>
      </c>
      <c r="D7106" s="57"/>
      <c r="E7106" s="57"/>
      <c r="F7106" s="657">
        <v>174426199</v>
      </c>
      <c r="G7106" s="672">
        <v>963900406</v>
      </c>
      <c r="H7106" s="646">
        <v>47454</v>
      </c>
      <c r="I7106" s="646"/>
      <c r="K7106" s="57"/>
      <c r="L7106" s="57"/>
      <c r="M7106" s="638"/>
      <c r="N7106" s="638"/>
      <c r="O7106" s="57"/>
    </row>
    <row r="7107" spans="1:15">
      <c r="A7107" s="57"/>
      <c r="B7107" s="653">
        <v>50111</v>
      </c>
      <c r="C7107" s="654">
        <f t="shared" si="109"/>
        <v>10222507674</v>
      </c>
      <c r="D7107" s="57"/>
      <c r="E7107" s="57"/>
      <c r="F7107" s="657">
        <v>683817562</v>
      </c>
      <c r="G7107" s="672">
        <v>963995951</v>
      </c>
      <c r="H7107" s="646">
        <v>44838</v>
      </c>
      <c r="I7107" s="646"/>
      <c r="K7107" s="57"/>
      <c r="L7107" s="57"/>
      <c r="M7107" s="638"/>
      <c r="N7107" s="638"/>
      <c r="O7107" s="57"/>
    </row>
    <row r="7108" spans="1:15">
      <c r="A7108" s="57"/>
      <c r="B7108" s="653">
        <v>50112</v>
      </c>
      <c r="C7108" s="654">
        <f t="shared" si="109"/>
        <v>9860776535</v>
      </c>
      <c r="D7108" s="57"/>
      <c r="E7108" s="57"/>
      <c r="F7108" s="657">
        <v>322086423</v>
      </c>
      <c r="G7108" s="672">
        <v>964139605</v>
      </c>
      <c r="H7108" s="646">
        <v>48548</v>
      </c>
      <c r="I7108" s="646"/>
      <c r="K7108" s="57"/>
      <c r="L7108" s="57"/>
      <c r="M7108" s="638"/>
      <c r="N7108" s="638"/>
      <c r="O7108" s="57"/>
    </row>
    <row r="7109" spans="1:15">
      <c r="A7109" s="57"/>
      <c r="B7109" s="653">
        <v>50113</v>
      </c>
      <c r="C7109" s="654">
        <f t="shared" si="109"/>
        <v>10266824586</v>
      </c>
      <c r="D7109" s="57"/>
      <c r="E7109" s="57"/>
      <c r="F7109" s="657">
        <v>728134474</v>
      </c>
      <c r="G7109" s="672">
        <v>964264834</v>
      </c>
      <c r="H7109" s="646">
        <v>46064</v>
      </c>
      <c r="I7109" s="646"/>
      <c r="K7109" s="57"/>
      <c r="L7109" s="57"/>
      <c r="M7109" s="638"/>
      <c r="N7109" s="638"/>
      <c r="O7109" s="57"/>
    </row>
    <row r="7110" spans="1:15">
      <c r="A7110" s="57"/>
      <c r="B7110" s="653">
        <v>50114</v>
      </c>
      <c r="C7110" s="654">
        <f t="shared" si="109"/>
        <v>9982624618</v>
      </c>
      <c r="D7110" s="57"/>
      <c r="E7110" s="57"/>
      <c r="F7110" s="657">
        <v>443934506</v>
      </c>
      <c r="G7110" s="672">
        <v>964284717</v>
      </c>
      <c r="H7110" s="646">
        <v>43306</v>
      </c>
      <c r="I7110" s="646"/>
      <c r="K7110" s="57"/>
      <c r="L7110" s="57"/>
      <c r="M7110" s="638"/>
      <c r="N7110" s="638"/>
      <c r="O7110" s="57"/>
    </row>
    <row r="7111" spans="1:15">
      <c r="A7111" s="57"/>
      <c r="B7111" s="653">
        <v>50115</v>
      </c>
      <c r="C7111" s="654">
        <f t="shared" si="109"/>
        <v>9810710447</v>
      </c>
      <c r="D7111" s="57"/>
      <c r="E7111" s="57"/>
      <c r="F7111" s="657">
        <v>272020335</v>
      </c>
      <c r="G7111" s="672">
        <v>964309945</v>
      </c>
      <c r="H7111" s="646">
        <v>48568</v>
      </c>
      <c r="I7111" s="646"/>
      <c r="K7111" s="57"/>
      <c r="L7111" s="57"/>
      <c r="M7111" s="638"/>
      <c r="N7111" s="638"/>
      <c r="O7111" s="57"/>
    </row>
    <row r="7112" spans="1:15">
      <c r="A7112" s="57"/>
      <c r="B7112" s="653">
        <v>50116</v>
      </c>
      <c r="C7112" s="654">
        <f t="shared" si="109"/>
        <v>10319018960</v>
      </c>
      <c r="D7112" s="57"/>
      <c r="E7112" s="57"/>
      <c r="F7112" s="657">
        <v>780328848</v>
      </c>
      <c r="G7112" s="672">
        <v>964314198</v>
      </c>
      <c r="H7112" s="646">
        <v>47159</v>
      </c>
      <c r="I7112" s="646"/>
      <c r="K7112" s="57"/>
      <c r="L7112" s="57"/>
      <c r="M7112" s="638"/>
      <c r="N7112" s="638"/>
      <c r="O7112" s="57"/>
    </row>
    <row r="7113" spans="1:15">
      <c r="A7113" s="57"/>
      <c r="B7113" s="653">
        <v>50117</v>
      </c>
      <c r="C7113" s="654">
        <f t="shared" si="109"/>
        <v>10522429407</v>
      </c>
      <c r="D7113" s="57"/>
      <c r="E7113" s="57"/>
      <c r="F7113" s="657">
        <v>983739295</v>
      </c>
      <c r="G7113" s="672">
        <v>964643870</v>
      </c>
      <c r="H7113" s="646">
        <v>49724</v>
      </c>
      <c r="I7113" s="646"/>
      <c r="K7113" s="57"/>
      <c r="L7113" s="57"/>
      <c r="M7113" s="638"/>
      <c r="N7113" s="638"/>
      <c r="O7113" s="57"/>
    </row>
    <row r="7114" spans="1:15">
      <c r="A7114" s="57"/>
      <c r="B7114" s="653">
        <v>50118</v>
      </c>
      <c r="C7114" s="654">
        <f t="shared" si="109"/>
        <v>10474654944</v>
      </c>
      <c r="D7114" s="57"/>
      <c r="E7114" s="57"/>
      <c r="F7114" s="657">
        <v>935964832</v>
      </c>
      <c r="G7114" s="672">
        <v>964855679</v>
      </c>
      <c r="H7114" s="646">
        <v>49345</v>
      </c>
      <c r="I7114" s="646"/>
      <c r="K7114" s="57"/>
      <c r="L7114" s="57"/>
      <c r="M7114" s="638"/>
      <c r="N7114" s="638"/>
      <c r="O7114" s="57"/>
    </row>
    <row r="7115" spans="1:15">
      <c r="A7115" s="57"/>
      <c r="B7115" s="653">
        <v>50119</v>
      </c>
      <c r="C7115" s="654">
        <f t="shared" si="109"/>
        <v>10207564232</v>
      </c>
      <c r="D7115" s="57"/>
      <c r="E7115" s="57"/>
      <c r="F7115" s="657">
        <v>668874120</v>
      </c>
      <c r="G7115" s="672">
        <v>965037611</v>
      </c>
      <c r="H7115" s="646">
        <v>50245</v>
      </c>
      <c r="I7115" s="646"/>
      <c r="K7115" s="57"/>
      <c r="L7115" s="57"/>
      <c r="M7115" s="638"/>
      <c r="N7115" s="638"/>
      <c r="O7115" s="57"/>
    </row>
    <row r="7116" spans="1:15">
      <c r="A7116" s="57"/>
      <c r="B7116" s="653">
        <v>50120</v>
      </c>
      <c r="C7116" s="654">
        <f t="shared" si="109"/>
        <v>9715369209</v>
      </c>
      <c r="D7116" s="57"/>
      <c r="E7116" s="57"/>
      <c r="F7116" s="657">
        <v>176679097</v>
      </c>
      <c r="G7116" s="672">
        <v>965065260</v>
      </c>
      <c r="H7116" s="646">
        <v>47395</v>
      </c>
      <c r="I7116" s="646"/>
      <c r="K7116" s="57"/>
      <c r="L7116" s="57"/>
      <c r="M7116" s="638"/>
      <c r="N7116" s="638"/>
      <c r="O7116" s="57"/>
    </row>
    <row r="7117" spans="1:15">
      <c r="A7117" s="57"/>
      <c r="B7117" s="653">
        <v>50121</v>
      </c>
      <c r="C7117" s="654">
        <f t="shared" si="109"/>
        <v>9955460387</v>
      </c>
      <c r="D7117" s="57"/>
      <c r="E7117" s="57"/>
      <c r="F7117" s="657">
        <v>416770275</v>
      </c>
      <c r="G7117" s="672">
        <v>965136443</v>
      </c>
      <c r="H7117" s="646">
        <v>44516</v>
      </c>
      <c r="I7117" s="646"/>
      <c r="K7117" s="57"/>
      <c r="L7117" s="57"/>
      <c r="M7117" s="638"/>
      <c r="N7117" s="638"/>
      <c r="O7117" s="57"/>
    </row>
    <row r="7118" spans="1:15">
      <c r="A7118" s="57"/>
      <c r="B7118" s="653">
        <v>50122</v>
      </c>
      <c r="C7118" s="654">
        <f t="shared" si="109"/>
        <v>9893461398</v>
      </c>
      <c r="D7118" s="57"/>
      <c r="E7118" s="57"/>
      <c r="F7118" s="657">
        <v>354771286</v>
      </c>
      <c r="G7118" s="672">
        <v>965175203</v>
      </c>
      <c r="H7118" s="646">
        <v>46108</v>
      </c>
      <c r="I7118" s="646"/>
      <c r="K7118" s="57"/>
      <c r="L7118" s="57"/>
      <c r="M7118" s="638"/>
      <c r="N7118" s="638"/>
      <c r="O7118" s="57"/>
    </row>
    <row r="7119" spans="1:15">
      <c r="A7119" s="57"/>
      <c r="B7119" s="653">
        <v>50123</v>
      </c>
      <c r="C7119" s="654">
        <f t="shared" si="109"/>
        <v>10446993742</v>
      </c>
      <c r="D7119" s="57"/>
      <c r="E7119" s="57"/>
      <c r="F7119" s="657">
        <v>908303630</v>
      </c>
      <c r="G7119" s="672">
        <v>965194384</v>
      </c>
      <c r="H7119" s="646">
        <v>43409</v>
      </c>
      <c r="I7119" s="646"/>
      <c r="K7119" s="57"/>
      <c r="L7119" s="57"/>
      <c r="M7119" s="638"/>
      <c r="N7119" s="638"/>
      <c r="O7119" s="57"/>
    </row>
    <row r="7120" spans="1:15">
      <c r="A7120" s="57"/>
      <c r="B7120" s="653">
        <v>50124</v>
      </c>
      <c r="C7120" s="654">
        <f t="shared" si="109"/>
        <v>10031710348</v>
      </c>
      <c r="D7120" s="57"/>
      <c r="E7120" s="57"/>
      <c r="F7120" s="657">
        <v>493020236</v>
      </c>
      <c r="G7120" s="672">
        <v>965251606</v>
      </c>
      <c r="H7120" s="646">
        <v>48190</v>
      </c>
      <c r="I7120" s="646"/>
      <c r="K7120" s="57"/>
      <c r="L7120" s="57"/>
      <c r="M7120" s="638"/>
      <c r="N7120" s="638"/>
      <c r="O7120" s="57"/>
    </row>
    <row r="7121" spans="1:15">
      <c r="A7121" s="57"/>
      <c r="B7121" s="653">
        <v>50125</v>
      </c>
      <c r="C7121" s="654">
        <f t="shared" si="109"/>
        <v>10499433432</v>
      </c>
      <c r="D7121" s="57"/>
      <c r="E7121" s="57"/>
      <c r="F7121" s="657">
        <v>960743320</v>
      </c>
      <c r="G7121" s="672">
        <v>965505058</v>
      </c>
      <c r="H7121" s="646">
        <v>48056</v>
      </c>
      <c r="I7121" s="646"/>
      <c r="K7121" s="57"/>
      <c r="L7121" s="57"/>
      <c r="M7121" s="638"/>
      <c r="N7121" s="638"/>
      <c r="O7121" s="57"/>
    </row>
    <row r="7122" spans="1:15">
      <c r="A7122" s="57"/>
      <c r="B7122" s="653">
        <v>50126</v>
      </c>
      <c r="C7122" s="654">
        <f t="shared" si="109"/>
        <v>10054470958</v>
      </c>
      <c r="D7122" s="57"/>
      <c r="E7122" s="57"/>
      <c r="F7122" s="657">
        <v>515780846</v>
      </c>
      <c r="G7122" s="672">
        <v>965676660</v>
      </c>
      <c r="H7122" s="646">
        <v>45228</v>
      </c>
      <c r="I7122" s="646"/>
      <c r="K7122" s="57"/>
      <c r="L7122" s="57"/>
      <c r="M7122" s="638"/>
      <c r="N7122" s="638"/>
      <c r="O7122" s="57"/>
    </row>
    <row r="7123" spans="1:15">
      <c r="A7123" s="57"/>
      <c r="B7123" s="653">
        <v>50127</v>
      </c>
      <c r="C7123" s="654">
        <f t="shared" si="109"/>
        <v>10338192887</v>
      </c>
      <c r="D7123" s="57"/>
      <c r="E7123" s="57"/>
      <c r="F7123" s="657">
        <v>799502775</v>
      </c>
      <c r="G7123" s="672">
        <v>965711539</v>
      </c>
      <c r="H7123" s="646">
        <v>49757</v>
      </c>
      <c r="I7123" s="646"/>
      <c r="K7123" s="57"/>
      <c r="L7123" s="57"/>
      <c r="M7123" s="638"/>
      <c r="N7123" s="638"/>
      <c r="O7123" s="57"/>
    </row>
    <row r="7124" spans="1:15">
      <c r="A7124" s="57"/>
      <c r="B7124" s="653">
        <v>50128</v>
      </c>
      <c r="C7124" s="654">
        <f t="shared" si="109"/>
        <v>10513909560</v>
      </c>
      <c r="D7124" s="57"/>
      <c r="E7124" s="57"/>
      <c r="F7124" s="657">
        <v>975219448</v>
      </c>
      <c r="G7124" s="672">
        <v>965778690</v>
      </c>
      <c r="H7124" s="646">
        <v>44397</v>
      </c>
      <c r="I7124" s="646"/>
      <c r="K7124" s="57"/>
      <c r="L7124" s="57"/>
      <c r="M7124" s="638"/>
      <c r="N7124" s="638"/>
      <c r="O7124" s="57"/>
    </row>
    <row r="7125" spans="1:15">
      <c r="A7125" s="57"/>
      <c r="B7125" s="653">
        <v>50129</v>
      </c>
      <c r="C7125" s="654">
        <f t="shared" si="109"/>
        <v>10510144799</v>
      </c>
      <c r="D7125" s="57"/>
      <c r="E7125" s="57"/>
      <c r="F7125" s="657">
        <v>971454687</v>
      </c>
      <c r="G7125" s="672">
        <v>965936920</v>
      </c>
      <c r="H7125" s="646">
        <v>48528</v>
      </c>
      <c r="I7125" s="646"/>
      <c r="K7125" s="57"/>
      <c r="L7125" s="57"/>
      <c r="M7125" s="638"/>
      <c r="N7125" s="638"/>
      <c r="O7125" s="57"/>
    </row>
    <row r="7126" spans="1:15">
      <c r="A7126" s="57"/>
      <c r="B7126" s="653">
        <v>50130</v>
      </c>
      <c r="C7126" s="654">
        <f t="shared" si="109"/>
        <v>9948339464</v>
      </c>
      <c r="D7126" s="57"/>
      <c r="E7126" s="57"/>
      <c r="F7126" s="657">
        <v>409649352</v>
      </c>
      <c r="G7126" s="672">
        <v>966030637</v>
      </c>
      <c r="H7126" s="646">
        <v>46544</v>
      </c>
      <c r="I7126" s="646"/>
      <c r="K7126" s="57"/>
      <c r="L7126" s="57"/>
      <c r="M7126" s="638"/>
      <c r="N7126" s="638"/>
      <c r="O7126" s="57"/>
    </row>
    <row r="7127" spans="1:15">
      <c r="A7127" s="57"/>
      <c r="B7127" s="653">
        <v>50131</v>
      </c>
      <c r="C7127" s="654">
        <f t="shared" si="109"/>
        <v>10318644775</v>
      </c>
      <c r="D7127" s="57"/>
      <c r="E7127" s="57"/>
      <c r="F7127" s="657">
        <v>779954663</v>
      </c>
      <c r="G7127" s="672">
        <v>966036689</v>
      </c>
      <c r="H7127" s="646">
        <v>45453</v>
      </c>
      <c r="I7127" s="646"/>
      <c r="K7127" s="57"/>
      <c r="L7127" s="57"/>
      <c r="M7127" s="638"/>
      <c r="N7127" s="638"/>
      <c r="O7127" s="57"/>
    </row>
    <row r="7128" spans="1:15">
      <c r="A7128" s="57"/>
      <c r="B7128" s="653">
        <v>50132</v>
      </c>
      <c r="C7128" s="654">
        <f t="shared" si="109"/>
        <v>10024271180</v>
      </c>
      <c r="D7128" s="57"/>
      <c r="E7128" s="57"/>
      <c r="F7128" s="657">
        <v>485581068</v>
      </c>
      <c r="G7128" s="672">
        <v>966366428</v>
      </c>
      <c r="H7128" s="646">
        <v>48333</v>
      </c>
      <c r="I7128" s="646"/>
      <c r="K7128" s="57"/>
      <c r="L7128" s="57"/>
      <c r="M7128" s="638"/>
      <c r="N7128" s="638"/>
      <c r="O7128" s="57"/>
    </row>
    <row r="7129" spans="1:15">
      <c r="A7129" s="57"/>
      <c r="B7129" s="653">
        <v>50133</v>
      </c>
      <c r="C7129" s="654">
        <f t="shared" si="109"/>
        <v>10000804737</v>
      </c>
      <c r="D7129" s="57"/>
      <c r="E7129" s="57"/>
      <c r="F7129" s="657">
        <v>462114625</v>
      </c>
      <c r="G7129" s="672">
        <v>966610924</v>
      </c>
      <c r="H7129" s="646">
        <v>47425</v>
      </c>
      <c r="I7129" s="646"/>
      <c r="K7129" s="57"/>
      <c r="L7129" s="57"/>
      <c r="M7129" s="638"/>
      <c r="N7129" s="638"/>
      <c r="O7129" s="57"/>
    </row>
    <row r="7130" spans="1:15">
      <c r="A7130" s="57"/>
      <c r="B7130" s="653">
        <v>50134</v>
      </c>
      <c r="C7130" s="654">
        <f t="shared" si="109"/>
        <v>9655603349</v>
      </c>
      <c r="D7130" s="57"/>
      <c r="E7130" s="57"/>
      <c r="F7130" s="657">
        <v>116913237</v>
      </c>
      <c r="G7130" s="672">
        <v>966870691</v>
      </c>
      <c r="H7130" s="646">
        <v>47585</v>
      </c>
      <c r="I7130" s="646"/>
      <c r="K7130" s="57"/>
      <c r="L7130" s="57"/>
      <c r="M7130" s="638"/>
      <c r="N7130" s="638"/>
      <c r="O7130" s="57"/>
    </row>
    <row r="7131" spans="1:15">
      <c r="A7131" s="57"/>
      <c r="B7131" s="653">
        <v>50135</v>
      </c>
      <c r="C7131" s="654">
        <f t="shared" si="109"/>
        <v>10532631254</v>
      </c>
      <c r="D7131" s="57"/>
      <c r="E7131" s="57"/>
      <c r="F7131" s="657">
        <v>993941142</v>
      </c>
      <c r="G7131" s="672">
        <v>967141289</v>
      </c>
      <c r="H7131" s="646">
        <v>48502</v>
      </c>
      <c r="I7131" s="646"/>
      <c r="K7131" s="57"/>
      <c r="L7131" s="57"/>
      <c r="M7131" s="638"/>
      <c r="N7131" s="638"/>
      <c r="O7131" s="57"/>
    </row>
    <row r="7132" spans="1:15">
      <c r="A7132" s="57"/>
      <c r="B7132" s="653">
        <v>50136</v>
      </c>
      <c r="C7132" s="654">
        <f t="shared" si="109"/>
        <v>9666170695</v>
      </c>
      <c r="D7132" s="57"/>
      <c r="E7132" s="57"/>
      <c r="F7132" s="657">
        <v>127480583</v>
      </c>
      <c r="G7132" s="672">
        <v>967358198</v>
      </c>
      <c r="H7132" s="646">
        <v>43197</v>
      </c>
      <c r="I7132" s="646"/>
      <c r="K7132" s="57"/>
      <c r="L7132" s="57"/>
      <c r="M7132" s="638"/>
      <c r="N7132" s="638"/>
      <c r="O7132" s="57"/>
    </row>
    <row r="7133" spans="1:15">
      <c r="A7133" s="57"/>
      <c r="B7133" s="653">
        <v>50137</v>
      </c>
      <c r="C7133" s="654">
        <f t="shared" si="109"/>
        <v>10239593077</v>
      </c>
      <c r="D7133" s="57"/>
      <c r="E7133" s="57"/>
      <c r="F7133" s="657">
        <v>700902965</v>
      </c>
      <c r="G7133" s="672">
        <v>967608691</v>
      </c>
      <c r="H7133" s="646">
        <v>45777</v>
      </c>
      <c r="I7133" s="646"/>
      <c r="K7133" s="57"/>
      <c r="L7133" s="57"/>
      <c r="M7133" s="638"/>
      <c r="N7133" s="638"/>
      <c r="O7133" s="57"/>
    </row>
    <row r="7134" spans="1:15">
      <c r="A7134" s="57"/>
      <c r="B7134" s="653">
        <v>50138</v>
      </c>
      <c r="C7134" s="654">
        <f t="shared" si="109"/>
        <v>10421732889</v>
      </c>
      <c r="D7134" s="57"/>
      <c r="E7134" s="57"/>
      <c r="F7134" s="657">
        <v>883042777</v>
      </c>
      <c r="G7134" s="672">
        <v>967734176</v>
      </c>
      <c r="H7134" s="646">
        <v>45904</v>
      </c>
      <c r="I7134" s="646"/>
      <c r="K7134" s="57"/>
      <c r="L7134" s="57"/>
      <c r="M7134" s="638"/>
      <c r="N7134" s="638"/>
      <c r="O7134" s="57"/>
    </row>
    <row r="7135" spans="1:15">
      <c r="A7135" s="57"/>
      <c r="B7135" s="653">
        <v>50139</v>
      </c>
      <c r="C7135" s="654">
        <f t="shared" si="109"/>
        <v>10403559305</v>
      </c>
      <c r="D7135" s="57"/>
      <c r="E7135" s="57"/>
      <c r="F7135" s="657">
        <v>864869193</v>
      </c>
      <c r="G7135" s="672">
        <v>967886005</v>
      </c>
      <c r="H7135" s="646">
        <v>47326</v>
      </c>
      <c r="I7135" s="646"/>
      <c r="K7135" s="57"/>
      <c r="L7135" s="57"/>
      <c r="M7135" s="638"/>
      <c r="N7135" s="638"/>
      <c r="O7135" s="57"/>
    </row>
    <row r="7136" spans="1:15">
      <c r="A7136" s="57"/>
      <c r="B7136" s="653">
        <v>50140</v>
      </c>
      <c r="C7136" s="654">
        <f t="shared" ref="C7136:C7199" si="110">F7136+(F$88*28679+98765)+(G$88*6587+87654)+(E$88*9537+76543)+(J$88*5713+4528)</f>
        <v>10051782799</v>
      </c>
      <c r="D7136" s="57"/>
      <c r="E7136" s="57"/>
      <c r="F7136" s="657">
        <v>513092687</v>
      </c>
      <c r="G7136" s="672">
        <v>968008387</v>
      </c>
      <c r="H7136" s="646">
        <v>49527</v>
      </c>
      <c r="I7136" s="646"/>
      <c r="K7136" s="57"/>
      <c r="L7136" s="57"/>
      <c r="M7136" s="638"/>
      <c r="N7136" s="638"/>
      <c r="O7136" s="57"/>
    </row>
    <row r="7137" spans="1:15">
      <c r="A7137" s="57"/>
      <c r="B7137" s="653">
        <v>50141</v>
      </c>
      <c r="C7137" s="654">
        <f t="shared" si="110"/>
        <v>10421325278</v>
      </c>
      <c r="D7137" s="57"/>
      <c r="E7137" s="57"/>
      <c r="F7137" s="657">
        <v>882635166</v>
      </c>
      <c r="G7137" s="672">
        <v>968083747</v>
      </c>
      <c r="H7137" s="646">
        <v>47208</v>
      </c>
      <c r="I7137" s="646"/>
      <c r="K7137" s="57"/>
      <c r="L7137" s="57"/>
      <c r="M7137" s="638"/>
      <c r="N7137" s="638"/>
      <c r="O7137" s="57"/>
    </row>
    <row r="7138" spans="1:15">
      <c r="A7138" s="57"/>
      <c r="B7138" s="653">
        <v>50142</v>
      </c>
      <c r="C7138" s="654">
        <f t="shared" si="110"/>
        <v>10463217803</v>
      </c>
      <c r="D7138" s="57"/>
      <c r="E7138" s="57"/>
      <c r="F7138" s="657">
        <v>924527691</v>
      </c>
      <c r="G7138" s="672">
        <v>968083914</v>
      </c>
      <c r="H7138" s="646">
        <v>44643</v>
      </c>
      <c r="I7138" s="646"/>
      <c r="K7138" s="57"/>
      <c r="L7138" s="57"/>
      <c r="M7138" s="638"/>
      <c r="N7138" s="638"/>
      <c r="O7138" s="57"/>
    </row>
    <row r="7139" spans="1:15">
      <c r="A7139" s="57"/>
      <c r="B7139" s="653">
        <v>50143</v>
      </c>
      <c r="C7139" s="654">
        <f t="shared" si="110"/>
        <v>9765577126</v>
      </c>
      <c r="D7139" s="57"/>
      <c r="E7139" s="57"/>
      <c r="F7139" s="657">
        <v>226887014</v>
      </c>
      <c r="G7139" s="672">
        <v>968093135</v>
      </c>
      <c r="H7139" s="646">
        <v>47854</v>
      </c>
      <c r="I7139" s="646"/>
      <c r="K7139" s="57"/>
      <c r="L7139" s="57"/>
      <c r="M7139" s="638"/>
      <c r="N7139" s="638"/>
      <c r="O7139" s="57"/>
    </row>
    <row r="7140" spans="1:15">
      <c r="A7140" s="57"/>
      <c r="B7140" s="653">
        <v>50144</v>
      </c>
      <c r="C7140" s="654">
        <f t="shared" si="110"/>
        <v>9892759822</v>
      </c>
      <c r="D7140" s="57"/>
      <c r="E7140" s="57"/>
      <c r="F7140" s="657">
        <v>354069710</v>
      </c>
      <c r="G7140" s="672">
        <v>968104239</v>
      </c>
      <c r="H7140" s="646">
        <v>46281</v>
      </c>
      <c r="I7140" s="646"/>
      <c r="K7140" s="57"/>
      <c r="L7140" s="57"/>
      <c r="M7140" s="638"/>
      <c r="N7140" s="638"/>
      <c r="O7140" s="57"/>
    </row>
    <row r="7141" spans="1:15">
      <c r="A7141" s="57"/>
      <c r="B7141" s="653">
        <v>50145</v>
      </c>
      <c r="C7141" s="654">
        <f t="shared" si="110"/>
        <v>9984290158</v>
      </c>
      <c r="D7141" s="57"/>
      <c r="E7141" s="57"/>
      <c r="F7141" s="657">
        <v>445600046</v>
      </c>
      <c r="G7141" s="672">
        <v>968464557</v>
      </c>
      <c r="H7141" s="646">
        <v>48059</v>
      </c>
      <c r="I7141" s="646"/>
      <c r="K7141" s="57"/>
      <c r="L7141" s="57"/>
      <c r="M7141" s="638"/>
      <c r="N7141" s="638"/>
      <c r="O7141" s="57"/>
    </row>
    <row r="7142" spans="1:15">
      <c r="A7142" s="57"/>
      <c r="B7142" s="653">
        <v>50146</v>
      </c>
      <c r="C7142" s="654">
        <f t="shared" si="110"/>
        <v>10415287579</v>
      </c>
      <c r="D7142" s="57"/>
      <c r="E7142" s="57"/>
      <c r="F7142" s="657">
        <v>876597467</v>
      </c>
      <c r="G7142" s="672">
        <v>968465016</v>
      </c>
      <c r="H7142" s="646">
        <v>48576</v>
      </c>
      <c r="I7142" s="646"/>
      <c r="K7142" s="57"/>
      <c r="L7142" s="57"/>
      <c r="M7142" s="638"/>
      <c r="N7142" s="638"/>
      <c r="O7142" s="57"/>
    </row>
    <row r="7143" spans="1:15">
      <c r="A7143" s="57"/>
      <c r="B7143" s="653">
        <v>50147</v>
      </c>
      <c r="C7143" s="654">
        <f t="shared" si="110"/>
        <v>10404036140</v>
      </c>
      <c r="D7143" s="57"/>
      <c r="E7143" s="57"/>
      <c r="F7143" s="657">
        <v>865346028</v>
      </c>
      <c r="G7143" s="672">
        <v>968570700</v>
      </c>
      <c r="H7143" s="646">
        <v>43242</v>
      </c>
      <c r="I7143" s="646"/>
      <c r="K7143" s="57"/>
      <c r="L7143" s="57"/>
      <c r="M7143" s="638"/>
      <c r="N7143" s="638"/>
      <c r="O7143" s="57"/>
    </row>
    <row r="7144" spans="1:15">
      <c r="A7144" s="57"/>
      <c r="B7144" s="653">
        <v>50148</v>
      </c>
      <c r="C7144" s="654">
        <f t="shared" si="110"/>
        <v>9730730946</v>
      </c>
      <c r="D7144" s="57"/>
      <c r="E7144" s="57"/>
      <c r="F7144" s="657">
        <v>192040834</v>
      </c>
      <c r="G7144" s="672">
        <v>968699420</v>
      </c>
      <c r="H7144" s="646">
        <v>50163</v>
      </c>
      <c r="I7144" s="646"/>
      <c r="K7144" s="57"/>
      <c r="L7144" s="57"/>
      <c r="M7144" s="638"/>
      <c r="N7144" s="638"/>
      <c r="O7144" s="57"/>
    </row>
    <row r="7145" spans="1:15">
      <c r="A7145" s="57"/>
      <c r="B7145" s="653">
        <v>50149</v>
      </c>
      <c r="C7145" s="654">
        <f t="shared" si="110"/>
        <v>9858271109</v>
      </c>
      <c r="D7145" s="57"/>
      <c r="E7145" s="57"/>
      <c r="F7145" s="657">
        <v>319580997</v>
      </c>
      <c r="G7145" s="672">
        <v>968890510</v>
      </c>
      <c r="H7145" s="646">
        <v>45225</v>
      </c>
      <c r="I7145" s="646"/>
      <c r="K7145" s="57"/>
      <c r="L7145" s="57"/>
      <c r="M7145" s="638"/>
      <c r="N7145" s="638"/>
      <c r="O7145" s="57"/>
    </row>
    <row r="7146" spans="1:15">
      <c r="A7146" s="57"/>
      <c r="B7146" s="653">
        <v>50150</v>
      </c>
      <c r="C7146" s="654">
        <f t="shared" si="110"/>
        <v>9916656036</v>
      </c>
      <c r="D7146" s="57"/>
      <c r="E7146" s="57"/>
      <c r="F7146" s="657">
        <v>377965924</v>
      </c>
      <c r="G7146" s="672">
        <v>968947238</v>
      </c>
      <c r="H7146" s="646">
        <v>43892</v>
      </c>
      <c r="I7146" s="646"/>
      <c r="K7146" s="57"/>
      <c r="L7146" s="57"/>
      <c r="M7146" s="638"/>
      <c r="N7146" s="638"/>
      <c r="O7146" s="57"/>
    </row>
    <row r="7147" spans="1:15">
      <c r="A7147" s="57"/>
      <c r="B7147" s="653">
        <v>50151</v>
      </c>
      <c r="C7147" s="654">
        <f t="shared" si="110"/>
        <v>9831187841</v>
      </c>
      <c r="D7147" s="57"/>
      <c r="E7147" s="57"/>
      <c r="F7147" s="657">
        <v>292497729</v>
      </c>
      <c r="G7147" s="672">
        <v>968993484</v>
      </c>
      <c r="H7147" s="646">
        <v>44587</v>
      </c>
      <c r="I7147" s="646"/>
      <c r="K7147" s="57"/>
      <c r="L7147" s="57"/>
      <c r="M7147" s="638"/>
      <c r="N7147" s="638"/>
      <c r="O7147" s="57"/>
    </row>
    <row r="7148" spans="1:15">
      <c r="A7148" s="57"/>
      <c r="B7148" s="653">
        <v>50152</v>
      </c>
      <c r="C7148" s="654">
        <f t="shared" si="110"/>
        <v>10179962988</v>
      </c>
      <c r="D7148" s="57"/>
      <c r="E7148" s="57"/>
      <c r="F7148" s="657">
        <v>641272876</v>
      </c>
      <c r="G7148" s="672">
        <v>969068028</v>
      </c>
      <c r="H7148" s="646">
        <v>47966</v>
      </c>
      <c r="I7148" s="646"/>
      <c r="K7148" s="57"/>
      <c r="L7148" s="57"/>
      <c r="M7148" s="638"/>
      <c r="N7148" s="638"/>
      <c r="O7148" s="57"/>
    </row>
    <row r="7149" spans="1:15">
      <c r="A7149" s="57"/>
      <c r="B7149" s="653">
        <v>50153</v>
      </c>
      <c r="C7149" s="654">
        <f t="shared" si="110"/>
        <v>9970736745</v>
      </c>
      <c r="D7149" s="57"/>
      <c r="E7149" s="57"/>
      <c r="F7149" s="657">
        <v>432046633</v>
      </c>
      <c r="G7149" s="672">
        <v>969274149</v>
      </c>
      <c r="H7149" s="646">
        <v>46803</v>
      </c>
      <c r="I7149" s="646"/>
      <c r="K7149" s="57"/>
      <c r="L7149" s="57"/>
      <c r="M7149" s="638"/>
      <c r="N7149" s="638"/>
      <c r="O7149" s="57"/>
    </row>
    <row r="7150" spans="1:15">
      <c r="A7150" s="57"/>
      <c r="B7150" s="653">
        <v>50154</v>
      </c>
      <c r="C7150" s="654">
        <f t="shared" si="110"/>
        <v>10444493916</v>
      </c>
      <c r="D7150" s="57"/>
      <c r="E7150" s="57"/>
      <c r="F7150" s="657">
        <v>905803804</v>
      </c>
      <c r="G7150" s="672">
        <v>969390833</v>
      </c>
      <c r="H7150" s="646">
        <v>48300</v>
      </c>
      <c r="I7150" s="646"/>
      <c r="K7150" s="57"/>
      <c r="L7150" s="57"/>
      <c r="M7150" s="638"/>
      <c r="N7150" s="638"/>
      <c r="O7150" s="57"/>
    </row>
    <row r="7151" spans="1:15">
      <c r="A7151" s="57"/>
      <c r="B7151" s="653">
        <v>50155</v>
      </c>
      <c r="C7151" s="654">
        <f t="shared" si="110"/>
        <v>9810828103</v>
      </c>
      <c r="D7151" s="57"/>
      <c r="E7151" s="57"/>
      <c r="F7151" s="657">
        <v>272137991</v>
      </c>
      <c r="G7151" s="672">
        <v>969502263</v>
      </c>
      <c r="H7151" s="646">
        <v>45243</v>
      </c>
      <c r="I7151" s="646"/>
      <c r="K7151" s="57"/>
      <c r="L7151" s="57"/>
      <c r="M7151" s="638"/>
      <c r="N7151" s="638"/>
      <c r="O7151" s="57"/>
    </row>
    <row r="7152" spans="1:15">
      <c r="A7152" s="57"/>
      <c r="B7152" s="653">
        <v>50156</v>
      </c>
      <c r="C7152" s="654">
        <f t="shared" si="110"/>
        <v>10425845433</v>
      </c>
      <c r="D7152" s="57"/>
      <c r="E7152" s="57"/>
      <c r="F7152" s="657">
        <v>887155321</v>
      </c>
      <c r="G7152" s="672">
        <v>969642285</v>
      </c>
      <c r="H7152" s="646">
        <v>44093</v>
      </c>
      <c r="I7152" s="646"/>
      <c r="K7152" s="57"/>
      <c r="L7152" s="57"/>
      <c r="M7152" s="638"/>
      <c r="N7152" s="638"/>
      <c r="O7152" s="57"/>
    </row>
    <row r="7153" spans="1:15">
      <c r="A7153" s="57"/>
      <c r="B7153" s="653">
        <v>50157</v>
      </c>
      <c r="C7153" s="654">
        <f t="shared" si="110"/>
        <v>10522421132</v>
      </c>
      <c r="D7153" s="57"/>
      <c r="E7153" s="57"/>
      <c r="F7153" s="657">
        <v>983731020</v>
      </c>
      <c r="G7153" s="672">
        <v>969830435</v>
      </c>
      <c r="H7153" s="646">
        <v>49771</v>
      </c>
      <c r="I7153" s="646"/>
      <c r="K7153" s="57"/>
      <c r="L7153" s="57"/>
      <c r="M7153" s="638"/>
      <c r="N7153" s="638"/>
      <c r="O7153" s="57"/>
    </row>
    <row r="7154" spans="1:15">
      <c r="A7154" s="57"/>
      <c r="B7154" s="653">
        <v>50158</v>
      </c>
      <c r="C7154" s="654">
        <f t="shared" si="110"/>
        <v>9966605382</v>
      </c>
      <c r="D7154" s="57"/>
      <c r="E7154" s="57"/>
      <c r="F7154" s="657">
        <v>427915270</v>
      </c>
      <c r="G7154" s="672">
        <v>970055360</v>
      </c>
      <c r="H7154" s="646">
        <v>44313</v>
      </c>
      <c r="I7154" s="646"/>
      <c r="K7154" s="57"/>
      <c r="L7154" s="57"/>
      <c r="M7154" s="638"/>
      <c r="N7154" s="638"/>
      <c r="O7154" s="57"/>
    </row>
    <row r="7155" spans="1:15">
      <c r="A7155" s="57"/>
      <c r="B7155" s="653">
        <v>50159</v>
      </c>
      <c r="C7155" s="654">
        <f t="shared" si="110"/>
        <v>9835321025</v>
      </c>
      <c r="D7155" s="57"/>
      <c r="E7155" s="57"/>
      <c r="F7155" s="657">
        <v>296630913</v>
      </c>
      <c r="G7155" s="672">
        <v>970439518</v>
      </c>
      <c r="H7155" s="646">
        <v>44092</v>
      </c>
      <c r="I7155" s="646"/>
      <c r="K7155" s="57"/>
      <c r="L7155" s="57"/>
      <c r="M7155" s="638"/>
      <c r="N7155" s="638"/>
      <c r="O7155" s="57"/>
    </row>
    <row r="7156" spans="1:15">
      <c r="A7156" s="57"/>
      <c r="B7156" s="653">
        <v>50160</v>
      </c>
      <c r="C7156" s="654">
        <f t="shared" si="110"/>
        <v>9641415853</v>
      </c>
      <c r="D7156" s="57"/>
      <c r="E7156" s="57"/>
      <c r="F7156" s="657">
        <v>102725741</v>
      </c>
      <c r="G7156" s="672">
        <v>970531414</v>
      </c>
      <c r="H7156" s="646">
        <v>48066</v>
      </c>
      <c r="I7156" s="646"/>
      <c r="K7156" s="57"/>
      <c r="L7156" s="57"/>
      <c r="M7156" s="638"/>
      <c r="N7156" s="638"/>
      <c r="O7156" s="57"/>
    </row>
    <row r="7157" spans="1:15">
      <c r="A7157" s="57"/>
      <c r="B7157" s="653">
        <v>50161</v>
      </c>
      <c r="C7157" s="654">
        <f t="shared" si="110"/>
        <v>9961999580</v>
      </c>
      <c r="D7157" s="57"/>
      <c r="E7157" s="57"/>
      <c r="F7157" s="657">
        <v>423309468</v>
      </c>
      <c r="G7157" s="672">
        <v>970674072</v>
      </c>
      <c r="H7157" s="646">
        <v>47672</v>
      </c>
      <c r="I7157" s="646"/>
      <c r="K7157" s="57"/>
      <c r="L7157" s="57"/>
      <c r="M7157" s="638"/>
      <c r="N7157" s="638"/>
      <c r="O7157" s="57"/>
    </row>
    <row r="7158" spans="1:15">
      <c r="A7158" s="57"/>
      <c r="B7158" s="653">
        <v>50162</v>
      </c>
      <c r="C7158" s="654">
        <f t="shared" si="110"/>
        <v>10167613381</v>
      </c>
      <c r="D7158" s="57"/>
      <c r="E7158" s="57"/>
      <c r="F7158" s="657">
        <v>628923269</v>
      </c>
      <c r="G7158" s="672">
        <v>970808339</v>
      </c>
      <c r="H7158" s="646">
        <v>45530</v>
      </c>
      <c r="I7158" s="646"/>
      <c r="K7158" s="57"/>
      <c r="L7158" s="57"/>
      <c r="M7158" s="638"/>
      <c r="N7158" s="638"/>
      <c r="O7158" s="57"/>
    </row>
    <row r="7159" spans="1:15">
      <c r="A7159" s="57"/>
      <c r="B7159" s="653">
        <v>50163</v>
      </c>
      <c r="C7159" s="654">
        <f t="shared" si="110"/>
        <v>10507389532</v>
      </c>
      <c r="D7159" s="57"/>
      <c r="E7159" s="57"/>
      <c r="F7159" s="657">
        <v>968699420</v>
      </c>
      <c r="G7159" s="672">
        <v>970989696</v>
      </c>
      <c r="H7159" s="646">
        <v>44043</v>
      </c>
      <c r="I7159" s="646"/>
      <c r="K7159" s="57"/>
      <c r="L7159" s="57"/>
      <c r="M7159" s="638"/>
      <c r="N7159" s="638"/>
      <c r="O7159" s="57"/>
    </row>
    <row r="7160" spans="1:15">
      <c r="A7160" s="57"/>
      <c r="B7160" s="653">
        <v>50164</v>
      </c>
      <c r="C7160" s="654">
        <f t="shared" si="110"/>
        <v>10446645046</v>
      </c>
      <c r="D7160" s="57"/>
      <c r="E7160" s="57"/>
      <c r="F7160" s="657">
        <v>907954934</v>
      </c>
      <c r="G7160" s="672">
        <v>970993349</v>
      </c>
      <c r="H7160" s="646">
        <v>48721</v>
      </c>
      <c r="I7160" s="646"/>
      <c r="K7160" s="57"/>
      <c r="L7160" s="57"/>
      <c r="M7160" s="638"/>
      <c r="N7160" s="638"/>
      <c r="O7160" s="57"/>
    </row>
    <row r="7161" spans="1:15">
      <c r="A7161" s="57"/>
      <c r="B7161" s="653">
        <v>50165</v>
      </c>
      <c r="C7161" s="654">
        <f t="shared" si="110"/>
        <v>9888931979</v>
      </c>
      <c r="D7161" s="57"/>
      <c r="E7161" s="57"/>
      <c r="F7161" s="657">
        <v>350241867</v>
      </c>
      <c r="G7161" s="672">
        <v>971231913</v>
      </c>
      <c r="H7161" s="646">
        <v>45209</v>
      </c>
      <c r="I7161" s="646"/>
      <c r="K7161" s="57"/>
      <c r="L7161" s="57"/>
      <c r="M7161" s="638"/>
      <c r="N7161" s="638"/>
      <c r="O7161" s="57"/>
    </row>
    <row r="7162" spans="1:15">
      <c r="A7162" s="57"/>
      <c r="B7162" s="653">
        <v>50166</v>
      </c>
      <c r="C7162" s="654">
        <f t="shared" si="110"/>
        <v>10304443067</v>
      </c>
      <c r="D7162" s="57"/>
      <c r="E7162" s="57"/>
      <c r="F7162" s="657">
        <v>765752955</v>
      </c>
      <c r="G7162" s="672">
        <v>971238180</v>
      </c>
      <c r="H7162" s="646">
        <v>48448</v>
      </c>
      <c r="I7162" s="646"/>
      <c r="K7162" s="57"/>
      <c r="L7162" s="57"/>
      <c r="M7162" s="638"/>
      <c r="N7162" s="638"/>
      <c r="O7162" s="57"/>
    </row>
    <row r="7163" spans="1:15">
      <c r="A7163" s="57"/>
      <c r="B7163" s="653">
        <v>50167</v>
      </c>
      <c r="C7163" s="654">
        <f t="shared" si="110"/>
        <v>10392503656</v>
      </c>
      <c r="D7163" s="57"/>
      <c r="E7163" s="57"/>
      <c r="F7163" s="657">
        <v>853813544</v>
      </c>
      <c r="G7163" s="672">
        <v>971454687</v>
      </c>
      <c r="H7163" s="646">
        <v>50129</v>
      </c>
      <c r="I7163" s="646"/>
      <c r="K7163" s="57"/>
      <c r="L7163" s="57"/>
      <c r="M7163" s="638"/>
      <c r="N7163" s="638"/>
      <c r="O7163" s="57"/>
    </row>
    <row r="7164" spans="1:15">
      <c r="A7164" s="57"/>
      <c r="B7164" s="653">
        <v>50168</v>
      </c>
      <c r="C7164" s="654">
        <f t="shared" si="110"/>
        <v>10150631695</v>
      </c>
      <c r="D7164" s="57"/>
      <c r="E7164" s="57"/>
      <c r="F7164" s="657">
        <v>611941583</v>
      </c>
      <c r="G7164" s="672">
        <v>971551335</v>
      </c>
      <c r="H7164" s="646">
        <v>47057</v>
      </c>
      <c r="I7164" s="646"/>
      <c r="K7164" s="57"/>
      <c r="L7164" s="57"/>
      <c r="M7164" s="638"/>
      <c r="N7164" s="638"/>
      <c r="O7164" s="57"/>
    </row>
    <row r="7165" spans="1:15">
      <c r="A7165" s="57"/>
      <c r="B7165" s="653">
        <v>50169</v>
      </c>
      <c r="C7165" s="654">
        <f t="shared" si="110"/>
        <v>9987438602</v>
      </c>
      <c r="D7165" s="57"/>
      <c r="E7165" s="57"/>
      <c r="F7165" s="657">
        <v>448748490</v>
      </c>
      <c r="G7165" s="672">
        <v>971575525</v>
      </c>
      <c r="H7165" s="646">
        <v>48535</v>
      </c>
      <c r="I7165" s="646"/>
      <c r="K7165" s="57"/>
      <c r="L7165" s="57"/>
      <c r="M7165" s="638"/>
      <c r="N7165" s="638"/>
      <c r="O7165" s="57"/>
    </row>
    <row r="7166" spans="1:15">
      <c r="A7166" s="57"/>
      <c r="B7166" s="653">
        <v>50170</v>
      </c>
      <c r="C7166" s="654">
        <f t="shared" si="110"/>
        <v>10144468131</v>
      </c>
      <c r="D7166" s="57"/>
      <c r="E7166" s="57"/>
      <c r="F7166" s="657">
        <v>605778019</v>
      </c>
      <c r="G7166" s="672">
        <v>971665701</v>
      </c>
      <c r="H7166" s="646">
        <v>43769</v>
      </c>
      <c r="I7166" s="646"/>
      <c r="K7166" s="57"/>
      <c r="L7166" s="57"/>
      <c r="M7166" s="638"/>
      <c r="N7166" s="638"/>
      <c r="O7166" s="57"/>
    </row>
    <row r="7167" spans="1:15">
      <c r="A7167" s="57"/>
      <c r="B7167" s="653">
        <v>50171</v>
      </c>
      <c r="C7167" s="654">
        <f t="shared" si="110"/>
        <v>10435085437</v>
      </c>
      <c r="D7167" s="57"/>
      <c r="E7167" s="57"/>
      <c r="F7167" s="657">
        <v>896395325</v>
      </c>
      <c r="G7167" s="672">
        <v>971956544</v>
      </c>
      <c r="H7167" s="646">
        <v>45105</v>
      </c>
      <c r="I7167" s="646"/>
      <c r="K7167" s="57"/>
      <c r="L7167" s="57"/>
      <c r="M7167" s="638"/>
      <c r="N7167" s="638"/>
      <c r="O7167" s="57"/>
    </row>
    <row r="7168" spans="1:15">
      <c r="A7168" s="57"/>
      <c r="B7168" s="653">
        <v>50172</v>
      </c>
      <c r="C7168" s="654">
        <f t="shared" si="110"/>
        <v>10005970708</v>
      </c>
      <c r="D7168" s="57"/>
      <c r="E7168" s="57"/>
      <c r="F7168" s="657">
        <v>467280596</v>
      </c>
      <c r="G7168" s="672">
        <v>972103681</v>
      </c>
      <c r="H7168" s="646">
        <v>45698</v>
      </c>
      <c r="I7168" s="646"/>
      <c r="K7168" s="57"/>
      <c r="L7168" s="57"/>
      <c r="M7168" s="638"/>
      <c r="N7168" s="638"/>
      <c r="O7168" s="57"/>
    </row>
    <row r="7169" spans="1:15">
      <c r="A7169" s="57"/>
      <c r="B7169" s="653">
        <v>50173</v>
      </c>
      <c r="C7169" s="654">
        <f t="shared" si="110"/>
        <v>10403662044</v>
      </c>
      <c r="D7169" s="57"/>
      <c r="E7169" s="57"/>
      <c r="F7169" s="657">
        <v>864971932</v>
      </c>
      <c r="G7169" s="672">
        <v>972159412</v>
      </c>
      <c r="H7169" s="646">
        <v>48031</v>
      </c>
      <c r="I7169" s="646"/>
      <c r="K7169" s="57"/>
      <c r="L7169" s="57"/>
      <c r="M7169" s="638"/>
      <c r="N7169" s="638"/>
      <c r="O7169" s="57"/>
    </row>
    <row r="7170" spans="1:15">
      <c r="A7170" s="57"/>
      <c r="B7170" s="653">
        <v>50174</v>
      </c>
      <c r="C7170" s="654">
        <f t="shared" si="110"/>
        <v>10263596180</v>
      </c>
      <c r="D7170" s="57"/>
      <c r="E7170" s="57"/>
      <c r="F7170" s="657">
        <v>724906068</v>
      </c>
      <c r="G7170" s="672">
        <v>972344384</v>
      </c>
      <c r="H7170" s="646">
        <v>46741</v>
      </c>
      <c r="I7170" s="646"/>
      <c r="K7170" s="57"/>
      <c r="L7170" s="57"/>
      <c r="M7170" s="638"/>
      <c r="N7170" s="638"/>
      <c r="O7170" s="57"/>
    </row>
    <row r="7171" spans="1:15">
      <c r="A7171" s="57"/>
      <c r="B7171" s="653">
        <v>50175</v>
      </c>
      <c r="C7171" s="654">
        <f t="shared" si="110"/>
        <v>10279408035</v>
      </c>
      <c r="D7171" s="57"/>
      <c r="E7171" s="57"/>
      <c r="F7171" s="657">
        <v>740717923</v>
      </c>
      <c r="G7171" s="672">
        <v>972434004</v>
      </c>
      <c r="H7171" s="646">
        <v>49598</v>
      </c>
      <c r="I7171" s="646"/>
      <c r="K7171" s="57"/>
      <c r="L7171" s="57"/>
      <c r="M7171" s="638"/>
      <c r="N7171" s="638"/>
      <c r="O7171" s="57"/>
    </row>
    <row r="7172" spans="1:15">
      <c r="A7172" s="57"/>
      <c r="B7172" s="653">
        <v>50176</v>
      </c>
      <c r="C7172" s="654">
        <f t="shared" si="110"/>
        <v>10307970376</v>
      </c>
      <c r="D7172" s="57"/>
      <c r="E7172" s="57"/>
      <c r="F7172" s="657">
        <v>769280264</v>
      </c>
      <c r="G7172" s="672">
        <v>972518757</v>
      </c>
      <c r="H7172" s="646">
        <v>45261</v>
      </c>
      <c r="I7172" s="646"/>
      <c r="K7172" s="57"/>
      <c r="L7172" s="57"/>
      <c r="M7172" s="638"/>
      <c r="N7172" s="638"/>
      <c r="O7172" s="57"/>
    </row>
    <row r="7173" spans="1:15">
      <c r="A7173" s="57"/>
      <c r="B7173" s="653">
        <v>50177</v>
      </c>
      <c r="C7173" s="654">
        <f t="shared" si="110"/>
        <v>9857403874</v>
      </c>
      <c r="D7173" s="57"/>
      <c r="E7173" s="57"/>
      <c r="F7173" s="657">
        <v>318713762</v>
      </c>
      <c r="G7173" s="672">
        <v>972546988</v>
      </c>
      <c r="H7173" s="646">
        <v>49484</v>
      </c>
      <c r="I7173" s="646"/>
      <c r="K7173" s="57"/>
      <c r="L7173" s="57"/>
      <c r="M7173" s="638"/>
      <c r="N7173" s="638"/>
      <c r="O7173" s="57"/>
    </row>
    <row r="7174" spans="1:15">
      <c r="A7174" s="57"/>
      <c r="B7174" s="653">
        <v>50178</v>
      </c>
      <c r="C7174" s="654">
        <f t="shared" si="110"/>
        <v>9894652380</v>
      </c>
      <c r="D7174" s="57"/>
      <c r="E7174" s="57"/>
      <c r="F7174" s="657">
        <v>355962268</v>
      </c>
      <c r="G7174" s="672">
        <v>972656961</v>
      </c>
      <c r="H7174" s="646">
        <v>44469</v>
      </c>
      <c r="I7174" s="646"/>
      <c r="K7174" s="57"/>
      <c r="L7174" s="57"/>
      <c r="M7174" s="638"/>
      <c r="N7174" s="638"/>
      <c r="O7174" s="57"/>
    </row>
    <row r="7175" spans="1:15">
      <c r="A7175" s="57"/>
      <c r="B7175" s="653">
        <v>50179</v>
      </c>
      <c r="C7175" s="654">
        <f t="shared" si="110"/>
        <v>9672154351</v>
      </c>
      <c r="D7175" s="57"/>
      <c r="E7175" s="57"/>
      <c r="F7175" s="657">
        <v>133464239</v>
      </c>
      <c r="G7175" s="672">
        <v>972727353</v>
      </c>
      <c r="H7175" s="646">
        <v>45896</v>
      </c>
      <c r="I7175" s="646"/>
      <c r="K7175" s="57"/>
      <c r="L7175" s="57"/>
      <c r="M7175" s="638"/>
      <c r="N7175" s="638"/>
      <c r="O7175" s="57"/>
    </row>
    <row r="7176" spans="1:15">
      <c r="A7176" s="57"/>
      <c r="B7176" s="653">
        <v>50180</v>
      </c>
      <c r="C7176" s="654">
        <f t="shared" si="110"/>
        <v>9715186287</v>
      </c>
      <c r="D7176" s="57"/>
      <c r="E7176" s="57"/>
      <c r="F7176" s="657">
        <v>176496175</v>
      </c>
      <c r="G7176" s="672">
        <v>973102302</v>
      </c>
      <c r="H7176" s="646">
        <v>49515</v>
      </c>
      <c r="I7176" s="646"/>
      <c r="K7176" s="57"/>
      <c r="L7176" s="57"/>
      <c r="M7176" s="638"/>
      <c r="N7176" s="638"/>
      <c r="O7176" s="57"/>
    </row>
    <row r="7177" spans="1:15">
      <c r="A7177" s="57"/>
      <c r="B7177" s="653">
        <v>50181</v>
      </c>
      <c r="C7177" s="654">
        <f t="shared" si="110"/>
        <v>10426096501</v>
      </c>
      <c r="D7177" s="57"/>
      <c r="E7177" s="57"/>
      <c r="F7177" s="657">
        <v>887406389</v>
      </c>
      <c r="G7177" s="672">
        <v>973147385</v>
      </c>
      <c r="H7177" s="646">
        <v>44263</v>
      </c>
      <c r="I7177" s="646"/>
      <c r="K7177" s="57"/>
      <c r="L7177" s="57"/>
      <c r="M7177" s="638"/>
      <c r="N7177" s="638"/>
      <c r="O7177" s="57"/>
    </row>
    <row r="7178" spans="1:15">
      <c r="A7178" s="57"/>
      <c r="B7178" s="653">
        <v>50182</v>
      </c>
      <c r="C7178" s="654">
        <f t="shared" si="110"/>
        <v>10382805869</v>
      </c>
      <c r="D7178" s="57"/>
      <c r="E7178" s="57"/>
      <c r="F7178" s="657">
        <v>844115757</v>
      </c>
      <c r="G7178" s="672">
        <v>973210350</v>
      </c>
      <c r="H7178" s="646">
        <v>43217</v>
      </c>
      <c r="I7178" s="646"/>
      <c r="K7178" s="57"/>
      <c r="L7178" s="57"/>
      <c r="M7178" s="638"/>
      <c r="N7178" s="638"/>
      <c r="O7178" s="57"/>
    </row>
    <row r="7179" spans="1:15">
      <c r="A7179" s="57"/>
      <c r="B7179" s="653">
        <v>50183</v>
      </c>
      <c r="C7179" s="654">
        <f t="shared" si="110"/>
        <v>10120312926</v>
      </c>
      <c r="D7179" s="57"/>
      <c r="E7179" s="57"/>
      <c r="F7179" s="657">
        <v>581622814</v>
      </c>
      <c r="G7179" s="672">
        <v>973278159</v>
      </c>
      <c r="H7179" s="646">
        <v>46691</v>
      </c>
      <c r="I7179" s="646"/>
      <c r="K7179" s="57"/>
      <c r="L7179" s="57"/>
      <c r="M7179" s="638"/>
      <c r="N7179" s="638"/>
      <c r="O7179" s="57"/>
    </row>
    <row r="7180" spans="1:15">
      <c r="A7180" s="57"/>
      <c r="B7180" s="653">
        <v>50184</v>
      </c>
      <c r="C7180" s="654">
        <f t="shared" si="110"/>
        <v>10385137934</v>
      </c>
      <c r="D7180" s="57"/>
      <c r="E7180" s="57"/>
      <c r="F7180" s="657">
        <v>846447822</v>
      </c>
      <c r="G7180" s="672">
        <v>973326088</v>
      </c>
      <c r="H7180" s="646">
        <v>48589</v>
      </c>
      <c r="I7180" s="646"/>
      <c r="K7180" s="57"/>
      <c r="L7180" s="57"/>
      <c r="M7180" s="638"/>
      <c r="N7180" s="638"/>
      <c r="O7180" s="57"/>
    </row>
    <row r="7181" spans="1:15">
      <c r="A7181" s="57"/>
      <c r="B7181" s="653">
        <v>50185</v>
      </c>
      <c r="C7181" s="654">
        <f t="shared" si="110"/>
        <v>9844977244</v>
      </c>
      <c r="D7181" s="57"/>
      <c r="E7181" s="57"/>
      <c r="F7181" s="657">
        <v>306287132</v>
      </c>
      <c r="G7181" s="672">
        <v>973459876</v>
      </c>
      <c r="H7181" s="646">
        <v>49526</v>
      </c>
      <c r="I7181" s="646"/>
      <c r="K7181" s="57"/>
      <c r="L7181" s="57"/>
      <c r="M7181" s="638"/>
      <c r="N7181" s="638"/>
      <c r="O7181" s="57"/>
    </row>
    <row r="7182" spans="1:15">
      <c r="A7182" s="57"/>
      <c r="B7182" s="653">
        <v>50186</v>
      </c>
      <c r="C7182" s="654">
        <f t="shared" si="110"/>
        <v>10387474867</v>
      </c>
      <c r="D7182" s="57"/>
      <c r="E7182" s="57"/>
      <c r="F7182" s="657">
        <v>848784755</v>
      </c>
      <c r="G7182" s="672">
        <v>973664994</v>
      </c>
      <c r="H7182" s="646">
        <v>45462</v>
      </c>
      <c r="I7182" s="646"/>
      <c r="K7182" s="57"/>
      <c r="L7182" s="57"/>
      <c r="M7182" s="638"/>
      <c r="N7182" s="638"/>
      <c r="O7182" s="57"/>
    </row>
    <row r="7183" spans="1:15">
      <c r="A7183" s="57"/>
      <c r="B7183" s="653">
        <v>50187</v>
      </c>
      <c r="C7183" s="654">
        <f t="shared" si="110"/>
        <v>10045830440</v>
      </c>
      <c r="D7183" s="57"/>
      <c r="E7183" s="57"/>
      <c r="F7183" s="657">
        <v>507140328</v>
      </c>
      <c r="G7183" s="672">
        <v>973803741</v>
      </c>
      <c r="H7183" s="646">
        <v>49058</v>
      </c>
      <c r="I7183" s="646"/>
      <c r="K7183" s="57"/>
      <c r="L7183" s="57"/>
      <c r="M7183" s="638"/>
      <c r="N7183" s="638"/>
      <c r="O7183" s="57"/>
    </row>
    <row r="7184" spans="1:15">
      <c r="A7184" s="57"/>
      <c r="B7184" s="653">
        <v>50188</v>
      </c>
      <c r="C7184" s="654">
        <f t="shared" si="110"/>
        <v>10524092681</v>
      </c>
      <c r="D7184" s="57"/>
      <c r="E7184" s="57"/>
      <c r="F7184" s="657">
        <v>985402569</v>
      </c>
      <c r="G7184" s="672">
        <v>973895988</v>
      </c>
      <c r="H7184" s="646">
        <v>47160</v>
      </c>
      <c r="I7184" s="646"/>
      <c r="K7184" s="57"/>
      <c r="L7184" s="57"/>
      <c r="M7184" s="638"/>
      <c r="N7184" s="638"/>
      <c r="O7184" s="57"/>
    </row>
    <row r="7185" spans="1:15">
      <c r="A7185" s="57"/>
      <c r="B7185" s="653">
        <v>50189</v>
      </c>
      <c r="C7185" s="654">
        <f t="shared" si="110"/>
        <v>9647841680</v>
      </c>
      <c r="D7185" s="57"/>
      <c r="E7185" s="57"/>
      <c r="F7185" s="657">
        <v>109151568</v>
      </c>
      <c r="G7185" s="672">
        <v>973918644</v>
      </c>
      <c r="H7185" s="646">
        <v>44284</v>
      </c>
      <c r="I7185" s="646"/>
      <c r="K7185" s="57"/>
      <c r="L7185" s="57"/>
      <c r="M7185" s="638"/>
      <c r="N7185" s="638"/>
      <c r="O7185" s="57"/>
    </row>
    <row r="7186" spans="1:15">
      <c r="A7186" s="57"/>
      <c r="B7186" s="653">
        <v>50190</v>
      </c>
      <c r="C7186" s="654">
        <f t="shared" si="110"/>
        <v>10078033822</v>
      </c>
      <c r="D7186" s="57"/>
      <c r="E7186" s="57"/>
      <c r="F7186" s="657">
        <v>539343710</v>
      </c>
      <c r="G7186" s="672">
        <v>973948332</v>
      </c>
      <c r="H7186" s="646">
        <v>48769</v>
      </c>
      <c r="I7186" s="646"/>
      <c r="K7186" s="57"/>
      <c r="L7186" s="57"/>
      <c r="M7186" s="638"/>
      <c r="N7186" s="638"/>
      <c r="O7186" s="57"/>
    </row>
    <row r="7187" spans="1:15">
      <c r="A7187" s="57"/>
      <c r="B7187" s="653">
        <v>50191</v>
      </c>
      <c r="C7187" s="654">
        <f t="shared" si="110"/>
        <v>9822230451</v>
      </c>
      <c r="D7187" s="57"/>
      <c r="E7187" s="57"/>
      <c r="F7187" s="657">
        <v>283540339</v>
      </c>
      <c r="G7187" s="672">
        <v>974023972</v>
      </c>
      <c r="H7187" s="646">
        <v>46841</v>
      </c>
      <c r="I7187" s="646"/>
      <c r="K7187" s="57"/>
      <c r="L7187" s="57"/>
      <c r="M7187" s="638"/>
      <c r="N7187" s="638"/>
      <c r="O7187" s="57"/>
    </row>
    <row r="7188" spans="1:15">
      <c r="A7188" s="57"/>
      <c r="B7188" s="653">
        <v>50192</v>
      </c>
      <c r="C7188" s="654">
        <f t="shared" si="110"/>
        <v>10526144466</v>
      </c>
      <c r="D7188" s="57"/>
      <c r="E7188" s="57"/>
      <c r="F7188" s="657">
        <v>987454354</v>
      </c>
      <c r="G7188" s="672">
        <v>974192624</v>
      </c>
      <c r="H7188" s="646">
        <v>43131</v>
      </c>
      <c r="I7188" s="646"/>
      <c r="K7188" s="57"/>
      <c r="L7188" s="57"/>
      <c r="M7188" s="638"/>
      <c r="N7188" s="638"/>
      <c r="O7188" s="57"/>
    </row>
    <row r="7189" spans="1:15">
      <c r="A7189" s="57"/>
      <c r="B7189" s="653">
        <v>50193</v>
      </c>
      <c r="C7189" s="654">
        <f t="shared" si="110"/>
        <v>10065926237</v>
      </c>
      <c r="D7189" s="57"/>
      <c r="E7189" s="57"/>
      <c r="F7189" s="657">
        <v>527236125</v>
      </c>
      <c r="G7189" s="672">
        <v>974247355</v>
      </c>
      <c r="H7189" s="646">
        <v>46959</v>
      </c>
      <c r="I7189" s="646"/>
      <c r="K7189" s="57"/>
      <c r="L7189" s="57"/>
      <c r="M7189" s="638"/>
      <c r="N7189" s="638"/>
      <c r="O7189" s="57"/>
    </row>
    <row r="7190" spans="1:15">
      <c r="A7190" s="57"/>
      <c r="B7190" s="653">
        <v>50194</v>
      </c>
      <c r="C7190" s="654">
        <f t="shared" si="110"/>
        <v>10342740186</v>
      </c>
      <c r="D7190" s="57"/>
      <c r="E7190" s="57"/>
      <c r="F7190" s="657">
        <v>804050074</v>
      </c>
      <c r="G7190" s="672">
        <v>974561925</v>
      </c>
      <c r="H7190" s="646">
        <v>44552</v>
      </c>
      <c r="I7190" s="646"/>
      <c r="K7190" s="57"/>
      <c r="L7190" s="57"/>
      <c r="M7190" s="638"/>
      <c r="N7190" s="638"/>
      <c r="O7190" s="57"/>
    </row>
    <row r="7191" spans="1:15">
      <c r="A7191" s="57"/>
      <c r="B7191" s="653">
        <v>50195</v>
      </c>
      <c r="C7191" s="654">
        <f t="shared" si="110"/>
        <v>10171034119</v>
      </c>
      <c r="D7191" s="57"/>
      <c r="E7191" s="57"/>
      <c r="F7191" s="657">
        <v>632344007</v>
      </c>
      <c r="G7191" s="672">
        <v>974659904</v>
      </c>
      <c r="H7191" s="646">
        <v>46618</v>
      </c>
      <c r="I7191" s="646"/>
      <c r="K7191" s="57"/>
      <c r="L7191" s="57"/>
      <c r="M7191" s="638"/>
      <c r="N7191" s="638"/>
      <c r="O7191" s="57"/>
    </row>
    <row r="7192" spans="1:15">
      <c r="A7192" s="57"/>
      <c r="B7192" s="653">
        <v>50196</v>
      </c>
      <c r="C7192" s="654">
        <f t="shared" si="110"/>
        <v>10453347522</v>
      </c>
      <c r="D7192" s="57"/>
      <c r="E7192" s="57"/>
      <c r="F7192" s="657">
        <v>914657410</v>
      </c>
      <c r="G7192" s="672">
        <v>974726235</v>
      </c>
      <c r="H7192" s="646">
        <v>44405</v>
      </c>
      <c r="I7192" s="646"/>
      <c r="K7192" s="57"/>
      <c r="L7192" s="57"/>
      <c r="M7192" s="638"/>
      <c r="N7192" s="638"/>
      <c r="O7192" s="57"/>
    </row>
    <row r="7193" spans="1:15">
      <c r="A7193" s="57"/>
      <c r="B7193" s="653">
        <v>50197</v>
      </c>
      <c r="C7193" s="654">
        <f t="shared" si="110"/>
        <v>10174373184</v>
      </c>
      <c r="D7193" s="57"/>
      <c r="E7193" s="57"/>
      <c r="F7193" s="657">
        <v>635683072</v>
      </c>
      <c r="G7193" s="672">
        <v>974752839</v>
      </c>
      <c r="H7193" s="646">
        <v>50276</v>
      </c>
      <c r="I7193" s="646"/>
      <c r="K7193" s="57"/>
      <c r="L7193" s="57"/>
      <c r="M7193" s="638"/>
      <c r="N7193" s="638"/>
      <c r="O7193" s="57"/>
    </row>
    <row r="7194" spans="1:15">
      <c r="A7194" s="57"/>
      <c r="B7194" s="653">
        <v>50198</v>
      </c>
      <c r="C7194" s="654">
        <f t="shared" si="110"/>
        <v>10342153741</v>
      </c>
      <c r="D7194" s="57"/>
      <c r="E7194" s="57"/>
      <c r="F7194" s="657">
        <v>803463629</v>
      </c>
      <c r="G7194" s="672">
        <v>974759315</v>
      </c>
      <c r="H7194" s="646">
        <v>43026</v>
      </c>
      <c r="I7194" s="646"/>
      <c r="K7194" s="57"/>
      <c r="L7194" s="57"/>
      <c r="M7194" s="638"/>
      <c r="N7194" s="638"/>
      <c r="O7194" s="57"/>
    </row>
    <row r="7195" spans="1:15">
      <c r="A7195" s="57"/>
      <c r="B7195" s="653">
        <v>50199</v>
      </c>
      <c r="C7195" s="654">
        <f t="shared" si="110"/>
        <v>10129509221</v>
      </c>
      <c r="D7195" s="57"/>
      <c r="E7195" s="57"/>
      <c r="F7195" s="657">
        <v>590819109</v>
      </c>
      <c r="G7195" s="672">
        <v>974919848</v>
      </c>
      <c r="H7195" s="646">
        <v>48225</v>
      </c>
      <c r="I7195" s="646"/>
      <c r="K7195" s="57"/>
      <c r="L7195" s="57"/>
      <c r="M7195" s="638"/>
      <c r="N7195" s="638"/>
      <c r="O7195" s="57"/>
    </row>
    <row r="7196" spans="1:15">
      <c r="A7196" s="57"/>
      <c r="B7196" s="653">
        <v>50200</v>
      </c>
      <c r="C7196" s="654">
        <f t="shared" si="110"/>
        <v>10120178641</v>
      </c>
      <c r="D7196" s="57"/>
      <c r="E7196" s="57"/>
      <c r="F7196" s="657">
        <v>581488529</v>
      </c>
      <c r="G7196" s="672">
        <v>974989990</v>
      </c>
      <c r="H7196" s="646">
        <v>45311</v>
      </c>
      <c r="I7196" s="646"/>
      <c r="K7196" s="57"/>
      <c r="L7196" s="57"/>
      <c r="M7196" s="638"/>
      <c r="N7196" s="638"/>
      <c r="O7196" s="57"/>
    </row>
    <row r="7197" spans="1:15">
      <c r="A7197" s="57"/>
      <c r="B7197" s="653">
        <v>50201</v>
      </c>
      <c r="C7197" s="654">
        <f t="shared" si="110"/>
        <v>10223745675</v>
      </c>
      <c r="D7197" s="57"/>
      <c r="E7197" s="57"/>
      <c r="F7197" s="657">
        <v>685055563</v>
      </c>
      <c r="G7197" s="672">
        <v>975219448</v>
      </c>
      <c r="H7197" s="646">
        <v>50128</v>
      </c>
      <c r="I7197" s="646"/>
      <c r="K7197" s="57"/>
      <c r="L7197" s="57"/>
      <c r="M7197" s="638"/>
      <c r="N7197" s="638"/>
      <c r="O7197" s="57"/>
    </row>
    <row r="7198" spans="1:15">
      <c r="A7198" s="57"/>
      <c r="B7198" s="653">
        <v>50202</v>
      </c>
      <c r="C7198" s="654">
        <f t="shared" si="110"/>
        <v>10023824410</v>
      </c>
      <c r="D7198" s="57"/>
      <c r="E7198" s="57"/>
      <c r="F7198" s="657">
        <v>485134298</v>
      </c>
      <c r="G7198" s="672">
        <v>975501787</v>
      </c>
      <c r="H7198" s="646">
        <v>49735</v>
      </c>
      <c r="I7198" s="646"/>
      <c r="K7198" s="57"/>
      <c r="L7198" s="57"/>
      <c r="M7198" s="638"/>
      <c r="N7198" s="638"/>
      <c r="O7198" s="57"/>
    </row>
    <row r="7199" spans="1:15">
      <c r="A7199" s="57"/>
      <c r="B7199" s="653">
        <v>50203</v>
      </c>
      <c r="C7199" s="654">
        <f t="shared" si="110"/>
        <v>10082944611</v>
      </c>
      <c r="D7199" s="57"/>
      <c r="E7199" s="57"/>
      <c r="F7199" s="657">
        <v>544254499</v>
      </c>
      <c r="G7199" s="672">
        <v>975513436</v>
      </c>
      <c r="H7199" s="646">
        <v>45143</v>
      </c>
      <c r="I7199" s="646"/>
      <c r="K7199" s="57"/>
      <c r="L7199" s="57"/>
      <c r="M7199" s="638"/>
      <c r="N7199" s="638"/>
      <c r="O7199" s="57"/>
    </row>
    <row r="7200" spans="1:15">
      <c r="A7200" s="57"/>
      <c r="B7200" s="653">
        <v>50204</v>
      </c>
      <c r="C7200" s="654">
        <f t="shared" ref="C7200:C7263" si="111">F7200+(F$88*28679+98765)+(G$88*6587+87654)+(E$88*9537+76543)+(J$88*5713+4528)</f>
        <v>9734466279</v>
      </c>
      <c r="D7200" s="57"/>
      <c r="E7200" s="57"/>
      <c r="F7200" s="657">
        <v>195776167</v>
      </c>
      <c r="G7200" s="672">
        <v>975606354</v>
      </c>
      <c r="H7200" s="646">
        <v>47721</v>
      </c>
      <c r="I7200" s="646"/>
      <c r="K7200" s="57"/>
      <c r="L7200" s="57"/>
      <c r="M7200" s="638"/>
      <c r="N7200" s="638"/>
      <c r="O7200" s="57"/>
    </row>
    <row r="7201" spans="1:15">
      <c r="A7201" s="57"/>
      <c r="B7201" s="653">
        <v>50205</v>
      </c>
      <c r="C7201" s="654">
        <f t="shared" si="111"/>
        <v>10460448676</v>
      </c>
      <c r="D7201" s="57"/>
      <c r="E7201" s="57"/>
      <c r="F7201" s="657">
        <v>921758564</v>
      </c>
      <c r="G7201" s="672">
        <v>975761519</v>
      </c>
      <c r="H7201" s="646">
        <v>44863</v>
      </c>
      <c r="I7201" s="646"/>
      <c r="K7201" s="57"/>
      <c r="L7201" s="57"/>
      <c r="M7201" s="638"/>
      <c r="N7201" s="638"/>
      <c r="O7201" s="57"/>
    </row>
    <row r="7202" spans="1:15">
      <c r="A7202" s="57"/>
      <c r="B7202" s="653">
        <v>50206</v>
      </c>
      <c r="C7202" s="654">
        <f t="shared" si="111"/>
        <v>9985127328</v>
      </c>
      <c r="D7202" s="57"/>
      <c r="E7202" s="57"/>
      <c r="F7202" s="657">
        <v>446437216</v>
      </c>
      <c r="G7202" s="672">
        <v>975794932</v>
      </c>
      <c r="H7202" s="646">
        <v>44084</v>
      </c>
      <c r="I7202" s="646"/>
      <c r="K7202" s="57"/>
      <c r="L7202" s="57"/>
      <c r="M7202" s="638"/>
      <c r="N7202" s="638"/>
      <c r="O7202" s="57"/>
    </row>
    <row r="7203" spans="1:15">
      <c r="A7203" s="57"/>
      <c r="B7203" s="653">
        <v>50207</v>
      </c>
      <c r="C7203" s="654">
        <f t="shared" si="111"/>
        <v>10262669550</v>
      </c>
      <c r="D7203" s="57"/>
      <c r="E7203" s="57"/>
      <c r="F7203" s="657">
        <v>723979438</v>
      </c>
      <c r="G7203" s="672">
        <v>975844636</v>
      </c>
      <c r="H7203" s="646">
        <v>49400</v>
      </c>
      <c r="I7203" s="646"/>
      <c r="K7203" s="57"/>
      <c r="L7203" s="57"/>
      <c r="M7203" s="638"/>
      <c r="N7203" s="638"/>
      <c r="O7203" s="57"/>
    </row>
    <row r="7204" spans="1:15">
      <c r="A7204" s="57"/>
      <c r="B7204" s="653">
        <v>50208</v>
      </c>
      <c r="C7204" s="654">
        <f t="shared" si="111"/>
        <v>9933604930</v>
      </c>
      <c r="D7204" s="57"/>
      <c r="E7204" s="57"/>
      <c r="F7204" s="657">
        <v>394914818</v>
      </c>
      <c r="G7204" s="672">
        <v>975867195</v>
      </c>
      <c r="H7204" s="646">
        <v>45493</v>
      </c>
      <c r="I7204" s="646"/>
      <c r="K7204" s="57"/>
      <c r="L7204" s="57"/>
      <c r="M7204" s="638"/>
      <c r="N7204" s="638"/>
      <c r="O7204" s="57"/>
    </row>
    <row r="7205" spans="1:15">
      <c r="A7205" s="57"/>
      <c r="B7205" s="653">
        <v>50209</v>
      </c>
      <c r="C7205" s="654">
        <f t="shared" si="111"/>
        <v>9707509830</v>
      </c>
      <c r="D7205" s="57"/>
      <c r="E7205" s="57"/>
      <c r="F7205" s="657">
        <v>168819718</v>
      </c>
      <c r="G7205" s="672">
        <v>976306859</v>
      </c>
      <c r="H7205" s="646">
        <v>48033</v>
      </c>
      <c r="I7205" s="646"/>
      <c r="K7205" s="57"/>
      <c r="L7205" s="57"/>
      <c r="M7205" s="638"/>
      <c r="N7205" s="638"/>
      <c r="O7205" s="57"/>
    </row>
    <row r="7206" spans="1:15">
      <c r="A7206" s="57"/>
      <c r="B7206" s="653">
        <v>50210</v>
      </c>
      <c r="C7206" s="654">
        <f t="shared" si="111"/>
        <v>10441945981</v>
      </c>
      <c r="D7206" s="57"/>
      <c r="E7206" s="57"/>
      <c r="F7206" s="657">
        <v>903255869</v>
      </c>
      <c r="G7206" s="672">
        <v>976527670</v>
      </c>
      <c r="H7206" s="646">
        <v>50397</v>
      </c>
      <c r="I7206" s="646"/>
      <c r="K7206" s="57"/>
      <c r="L7206" s="57"/>
      <c r="M7206" s="638"/>
      <c r="N7206" s="638"/>
      <c r="O7206" s="57"/>
    </row>
    <row r="7207" spans="1:15">
      <c r="A7207" s="57"/>
      <c r="B7207" s="653">
        <v>50211</v>
      </c>
      <c r="C7207" s="654">
        <f t="shared" si="111"/>
        <v>10364285109</v>
      </c>
      <c r="D7207" s="57"/>
      <c r="E7207" s="57"/>
      <c r="F7207" s="657">
        <v>825594997</v>
      </c>
      <c r="G7207" s="672">
        <v>976570744</v>
      </c>
      <c r="H7207" s="646">
        <v>47259</v>
      </c>
      <c r="I7207" s="646"/>
      <c r="K7207" s="57"/>
      <c r="L7207" s="57"/>
      <c r="M7207" s="638"/>
      <c r="N7207" s="638"/>
      <c r="O7207" s="57"/>
    </row>
    <row r="7208" spans="1:15">
      <c r="A7208" s="57"/>
      <c r="B7208" s="653">
        <v>50212</v>
      </c>
      <c r="C7208" s="654">
        <f t="shared" si="111"/>
        <v>10093350379</v>
      </c>
      <c r="D7208" s="57"/>
      <c r="E7208" s="57"/>
      <c r="F7208" s="657">
        <v>554660267</v>
      </c>
      <c r="G7208" s="672">
        <v>977244548</v>
      </c>
      <c r="H7208" s="646">
        <v>45511</v>
      </c>
      <c r="I7208" s="646"/>
      <c r="K7208" s="57"/>
      <c r="L7208" s="57"/>
      <c r="M7208" s="638"/>
      <c r="N7208" s="638"/>
      <c r="O7208" s="57"/>
    </row>
    <row r="7209" spans="1:15">
      <c r="A7209" s="57"/>
      <c r="B7209" s="653">
        <v>50213</v>
      </c>
      <c r="C7209" s="654">
        <f t="shared" si="111"/>
        <v>10276913201</v>
      </c>
      <c r="D7209" s="57"/>
      <c r="E7209" s="57"/>
      <c r="F7209" s="657">
        <v>738223089</v>
      </c>
      <c r="G7209" s="672">
        <v>977383243</v>
      </c>
      <c r="H7209" s="646">
        <v>45286</v>
      </c>
      <c r="I7209" s="646"/>
      <c r="K7209" s="57"/>
      <c r="L7209" s="57"/>
      <c r="M7209" s="638"/>
      <c r="N7209" s="638"/>
      <c r="O7209" s="57"/>
    </row>
    <row r="7210" spans="1:15">
      <c r="A7210" s="57"/>
      <c r="B7210" s="653">
        <v>50214</v>
      </c>
      <c r="C7210" s="654">
        <f t="shared" si="111"/>
        <v>10412802993</v>
      </c>
      <c r="D7210" s="57"/>
      <c r="E7210" s="57"/>
      <c r="F7210" s="657">
        <v>874112881</v>
      </c>
      <c r="G7210" s="672">
        <v>977410834</v>
      </c>
      <c r="H7210" s="646">
        <v>43088</v>
      </c>
      <c r="I7210" s="646"/>
      <c r="K7210" s="57"/>
      <c r="L7210" s="57"/>
      <c r="M7210" s="638"/>
      <c r="N7210" s="638"/>
      <c r="O7210" s="57"/>
    </row>
    <row r="7211" spans="1:15">
      <c r="A7211" s="57"/>
      <c r="B7211" s="653">
        <v>50215</v>
      </c>
      <c r="C7211" s="654">
        <f t="shared" si="111"/>
        <v>9647402550</v>
      </c>
      <c r="D7211" s="57"/>
      <c r="E7211" s="57"/>
      <c r="F7211" s="657">
        <v>108712438</v>
      </c>
      <c r="G7211" s="672">
        <v>977493881</v>
      </c>
      <c r="H7211" s="646">
        <v>49802</v>
      </c>
      <c r="I7211" s="646"/>
      <c r="K7211" s="57"/>
      <c r="L7211" s="57"/>
      <c r="M7211" s="638"/>
      <c r="N7211" s="638"/>
      <c r="O7211" s="57"/>
    </row>
    <row r="7212" spans="1:15">
      <c r="A7212" s="57"/>
      <c r="B7212" s="653">
        <v>50216</v>
      </c>
      <c r="C7212" s="654">
        <f t="shared" si="111"/>
        <v>10015910159</v>
      </c>
      <c r="D7212" s="57"/>
      <c r="E7212" s="57"/>
      <c r="F7212" s="657">
        <v>477220047</v>
      </c>
      <c r="G7212" s="672">
        <v>977745477</v>
      </c>
      <c r="H7212" s="646">
        <v>47614</v>
      </c>
      <c r="I7212" s="646"/>
      <c r="K7212" s="57"/>
      <c r="L7212" s="57"/>
      <c r="M7212" s="638"/>
      <c r="N7212" s="638"/>
      <c r="O7212" s="57"/>
    </row>
    <row r="7213" spans="1:15">
      <c r="A7213" s="57"/>
      <c r="B7213" s="653">
        <v>50217</v>
      </c>
      <c r="C7213" s="654">
        <f t="shared" si="111"/>
        <v>10029005769</v>
      </c>
      <c r="D7213" s="57"/>
      <c r="E7213" s="57"/>
      <c r="F7213" s="657">
        <v>490315657</v>
      </c>
      <c r="G7213" s="672">
        <v>977801703</v>
      </c>
      <c r="H7213" s="646">
        <v>48406</v>
      </c>
      <c r="I7213" s="646"/>
      <c r="K7213" s="57"/>
      <c r="L7213" s="57"/>
      <c r="M7213" s="638"/>
      <c r="N7213" s="638"/>
      <c r="O7213" s="57"/>
    </row>
    <row r="7214" spans="1:15">
      <c r="A7214" s="57"/>
      <c r="B7214" s="653">
        <v>50218</v>
      </c>
      <c r="C7214" s="654">
        <f t="shared" si="111"/>
        <v>9651513514</v>
      </c>
      <c r="D7214" s="57"/>
      <c r="E7214" s="57"/>
      <c r="F7214" s="657">
        <v>112823402</v>
      </c>
      <c r="G7214" s="672">
        <v>977945827</v>
      </c>
      <c r="H7214" s="646">
        <v>49051</v>
      </c>
      <c r="I7214" s="646"/>
      <c r="K7214" s="57"/>
      <c r="L7214" s="57"/>
      <c r="M7214" s="638"/>
      <c r="N7214" s="638"/>
      <c r="O7214" s="57"/>
    </row>
    <row r="7215" spans="1:15">
      <c r="A7215" s="57"/>
      <c r="B7215" s="653">
        <v>50219</v>
      </c>
      <c r="C7215" s="654">
        <f t="shared" si="111"/>
        <v>9722075792</v>
      </c>
      <c r="D7215" s="57"/>
      <c r="E7215" s="57"/>
      <c r="F7215" s="657">
        <v>183385680</v>
      </c>
      <c r="G7215" s="672">
        <v>977986426</v>
      </c>
      <c r="H7215" s="646">
        <v>43514</v>
      </c>
      <c r="I7215" s="646"/>
      <c r="K7215" s="57"/>
      <c r="L7215" s="57"/>
      <c r="M7215" s="638"/>
      <c r="N7215" s="638"/>
      <c r="O7215" s="57"/>
    </row>
    <row r="7216" spans="1:15">
      <c r="A7216" s="57"/>
      <c r="B7216" s="653">
        <v>50220</v>
      </c>
      <c r="C7216" s="654">
        <f t="shared" si="111"/>
        <v>9838613026</v>
      </c>
      <c r="D7216" s="57"/>
      <c r="E7216" s="57"/>
      <c r="F7216" s="657">
        <v>299922914</v>
      </c>
      <c r="G7216" s="672">
        <v>978111461</v>
      </c>
      <c r="H7216" s="646">
        <v>46062</v>
      </c>
      <c r="I7216" s="646"/>
      <c r="K7216" s="57"/>
      <c r="L7216" s="57"/>
      <c r="M7216" s="638"/>
      <c r="N7216" s="638"/>
      <c r="O7216" s="57"/>
    </row>
    <row r="7217" spans="1:15">
      <c r="A7217" s="57"/>
      <c r="B7217" s="653">
        <v>50221</v>
      </c>
      <c r="C7217" s="654">
        <f t="shared" si="111"/>
        <v>9765280494</v>
      </c>
      <c r="D7217" s="57"/>
      <c r="E7217" s="57"/>
      <c r="F7217" s="657">
        <v>226590382</v>
      </c>
      <c r="G7217" s="672">
        <v>978183172</v>
      </c>
      <c r="H7217" s="646">
        <v>45427</v>
      </c>
      <c r="I7217" s="646"/>
      <c r="K7217" s="57"/>
      <c r="L7217" s="57"/>
      <c r="M7217" s="638"/>
      <c r="N7217" s="638"/>
      <c r="O7217" s="57"/>
    </row>
    <row r="7218" spans="1:15">
      <c r="A7218" s="57"/>
      <c r="B7218" s="653">
        <v>50222</v>
      </c>
      <c r="C7218" s="654">
        <f t="shared" si="111"/>
        <v>10496431620</v>
      </c>
      <c r="D7218" s="57"/>
      <c r="E7218" s="57"/>
      <c r="F7218" s="657">
        <v>957741508</v>
      </c>
      <c r="G7218" s="672">
        <v>978255874</v>
      </c>
      <c r="H7218" s="646">
        <v>44828</v>
      </c>
      <c r="I7218" s="646"/>
      <c r="K7218" s="57"/>
      <c r="L7218" s="57"/>
      <c r="M7218" s="638"/>
      <c r="N7218" s="638"/>
      <c r="O7218" s="57"/>
    </row>
    <row r="7219" spans="1:15">
      <c r="A7219" s="57"/>
      <c r="B7219" s="653">
        <v>50223</v>
      </c>
      <c r="C7219" s="654">
        <f t="shared" si="111"/>
        <v>10326755958</v>
      </c>
      <c r="D7219" s="57"/>
      <c r="E7219" s="57"/>
      <c r="F7219" s="657">
        <v>788065846</v>
      </c>
      <c r="G7219" s="672">
        <v>978581004</v>
      </c>
      <c r="H7219" s="646">
        <v>46161</v>
      </c>
      <c r="I7219" s="646"/>
      <c r="K7219" s="57"/>
      <c r="L7219" s="57"/>
      <c r="M7219" s="638"/>
      <c r="N7219" s="638"/>
      <c r="O7219" s="57"/>
    </row>
    <row r="7220" spans="1:15">
      <c r="A7220" s="57"/>
      <c r="B7220" s="653">
        <v>50224</v>
      </c>
      <c r="C7220" s="654">
        <f t="shared" si="111"/>
        <v>10328583050</v>
      </c>
      <c r="D7220" s="57"/>
      <c r="E7220" s="57"/>
      <c r="F7220" s="657">
        <v>789892938</v>
      </c>
      <c r="G7220" s="672">
        <v>978610015</v>
      </c>
      <c r="H7220" s="646">
        <v>49822</v>
      </c>
      <c r="I7220" s="646"/>
      <c r="K7220" s="57"/>
      <c r="L7220" s="57"/>
      <c r="M7220" s="638"/>
      <c r="N7220" s="638"/>
      <c r="O7220" s="57"/>
    </row>
    <row r="7221" spans="1:15">
      <c r="A7221" s="57"/>
      <c r="B7221" s="653">
        <v>50225</v>
      </c>
      <c r="C7221" s="654">
        <f t="shared" si="111"/>
        <v>9914837111</v>
      </c>
      <c r="D7221" s="57"/>
      <c r="E7221" s="57"/>
      <c r="F7221" s="657">
        <v>376146999</v>
      </c>
      <c r="G7221" s="672">
        <v>978737858</v>
      </c>
      <c r="H7221" s="646">
        <v>46549</v>
      </c>
      <c r="I7221" s="646"/>
      <c r="K7221" s="57"/>
      <c r="L7221" s="57"/>
      <c r="M7221" s="638"/>
      <c r="N7221" s="638"/>
      <c r="O7221" s="57"/>
    </row>
    <row r="7222" spans="1:15">
      <c r="A7222" s="57"/>
      <c r="B7222" s="653">
        <v>50226</v>
      </c>
      <c r="C7222" s="654">
        <f t="shared" si="111"/>
        <v>10381294796</v>
      </c>
      <c r="D7222" s="57"/>
      <c r="E7222" s="57"/>
      <c r="F7222" s="657">
        <v>842604684</v>
      </c>
      <c r="G7222" s="672">
        <v>978796976</v>
      </c>
      <c r="H7222" s="646">
        <v>43910</v>
      </c>
      <c r="I7222" s="646"/>
      <c r="K7222" s="57"/>
      <c r="L7222" s="57"/>
      <c r="M7222" s="638"/>
      <c r="N7222" s="638"/>
      <c r="O7222" s="57"/>
    </row>
    <row r="7223" spans="1:15">
      <c r="A7223" s="57"/>
      <c r="B7223" s="653">
        <v>50227</v>
      </c>
      <c r="C7223" s="654">
        <f t="shared" si="111"/>
        <v>9967975189</v>
      </c>
      <c r="D7223" s="57"/>
      <c r="E7223" s="57"/>
      <c r="F7223" s="657">
        <v>429285077</v>
      </c>
      <c r="G7223" s="672">
        <v>979155943</v>
      </c>
      <c r="H7223" s="646">
        <v>49154</v>
      </c>
      <c r="I7223" s="646"/>
      <c r="K7223" s="57"/>
      <c r="L7223" s="57"/>
      <c r="M7223" s="638"/>
      <c r="N7223" s="638"/>
      <c r="O7223" s="57"/>
    </row>
    <row r="7224" spans="1:15">
      <c r="A7224" s="57"/>
      <c r="B7224" s="653">
        <v>50228</v>
      </c>
      <c r="C7224" s="654">
        <f t="shared" si="111"/>
        <v>9868352127</v>
      </c>
      <c r="D7224" s="57"/>
      <c r="E7224" s="57"/>
      <c r="F7224" s="657">
        <v>329662015</v>
      </c>
      <c r="G7224" s="672">
        <v>979168967</v>
      </c>
      <c r="H7224" s="646">
        <v>45537</v>
      </c>
      <c r="I7224" s="646"/>
      <c r="K7224" s="57"/>
      <c r="L7224" s="57"/>
      <c r="M7224" s="638"/>
      <c r="N7224" s="638"/>
      <c r="O7224" s="57"/>
    </row>
    <row r="7225" spans="1:15">
      <c r="A7225" s="57"/>
      <c r="B7225" s="653">
        <v>50229</v>
      </c>
      <c r="C7225" s="654">
        <f t="shared" si="111"/>
        <v>10130020564</v>
      </c>
      <c r="D7225" s="57"/>
      <c r="E7225" s="57"/>
      <c r="F7225" s="657">
        <v>591330452</v>
      </c>
      <c r="G7225" s="672">
        <v>979355994</v>
      </c>
      <c r="H7225" s="646">
        <v>44091</v>
      </c>
      <c r="I7225" s="646"/>
      <c r="K7225" s="57"/>
      <c r="L7225" s="57"/>
      <c r="M7225" s="638"/>
      <c r="N7225" s="638"/>
      <c r="O7225" s="57"/>
    </row>
    <row r="7226" spans="1:15">
      <c r="A7226" s="57"/>
      <c r="B7226" s="653">
        <v>50230</v>
      </c>
      <c r="C7226" s="654">
        <f t="shared" si="111"/>
        <v>9661026622</v>
      </c>
      <c r="D7226" s="57"/>
      <c r="E7226" s="57"/>
      <c r="F7226" s="657">
        <v>122336510</v>
      </c>
      <c r="G7226" s="672">
        <v>979398967</v>
      </c>
      <c r="H7226" s="646">
        <v>45924</v>
      </c>
      <c r="I7226" s="646"/>
      <c r="K7226" s="57"/>
      <c r="L7226" s="57"/>
      <c r="M7226" s="638"/>
      <c r="N7226" s="638"/>
      <c r="O7226" s="57"/>
    </row>
    <row r="7227" spans="1:15">
      <c r="A7227" s="57"/>
      <c r="B7227" s="653">
        <v>50231</v>
      </c>
      <c r="C7227" s="654">
        <f t="shared" si="111"/>
        <v>9857672838</v>
      </c>
      <c r="D7227" s="57"/>
      <c r="E7227" s="57"/>
      <c r="F7227" s="657">
        <v>318982726</v>
      </c>
      <c r="G7227" s="672">
        <v>979444882</v>
      </c>
      <c r="H7227" s="646">
        <v>45851</v>
      </c>
      <c r="I7227" s="646"/>
      <c r="K7227" s="57"/>
      <c r="L7227" s="57"/>
      <c r="M7227" s="638"/>
      <c r="N7227" s="638"/>
      <c r="O7227" s="57"/>
    </row>
    <row r="7228" spans="1:15">
      <c r="A7228" s="57"/>
      <c r="B7228" s="653">
        <v>50232</v>
      </c>
      <c r="C7228" s="654">
        <f t="shared" si="111"/>
        <v>10449031770</v>
      </c>
      <c r="D7228" s="57"/>
      <c r="E7228" s="57"/>
      <c r="F7228" s="657">
        <v>910341658</v>
      </c>
      <c r="G7228" s="672">
        <v>979619144</v>
      </c>
      <c r="H7228" s="646">
        <v>46753</v>
      </c>
      <c r="I7228" s="646"/>
      <c r="K7228" s="57"/>
      <c r="L7228" s="57"/>
      <c r="M7228" s="638"/>
      <c r="N7228" s="638"/>
      <c r="O7228" s="57"/>
    </row>
    <row r="7229" spans="1:15">
      <c r="A7229" s="57"/>
      <c r="B7229" s="653">
        <v>50233</v>
      </c>
      <c r="C7229" s="654">
        <f t="shared" si="111"/>
        <v>10358036401</v>
      </c>
      <c r="D7229" s="57"/>
      <c r="E7229" s="57"/>
      <c r="F7229" s="657">
        <v>819346289</v>
      </c>
      <c r="G7229" s="672">
        <v>979710517</v>
      </c>
      <c r="H7229" s="646">
        <v>47535</v>
      </c>
      <c r="I7229" s="646"/>
      <c r="K7229" s="57"/>
      <c r="L7229" s="57"/>
      <c r="M7229" s="638"/>
      <c r="N7229" s="638"/>
      <c r="O7229" s="57"/>
    </row>
    <row r="7230" spans="1:15">
      <c r="A7230" s="57"/>
      <c r="B7230" s="653">
        <v>50234</v>
      </c>
      <c r="C7230" s="654">
        <f t="shared" si="111"/>
        <v>10012944970</v>
      </c>
      <c r="D7230" s="57"/>
      <c r="E7230" s="57"/>
      <c r="F7230" s="657">
        <v>474254858</v>
      </c>
      <c r="G7230" s="672">
        <v>979718896</v>
      </c>
      <c r="H7230" s="646">
        <v>45738</v>
      </c>
      <c r="I7230" s="646"/>
      <c r="K7230" s="57"/>
      <c r="L7230" s="57"/>
      <c r="M7230" s="638"/>
      <c r="N7230" s="638"/>
      <c r="O7230" s="57"/>
    </row>
    <row r="7231" spans="1:15">
      <c r="A7231" s="57"/>
      <c r="B7231" s="653">
        <v>50235</v>
      </c>
      <c r="C7231" s="654">
        <f t="shared" si="111"/>
        <v>10401141791</v>
      </c>
      <c r="D7231" s="57"/>
      <c r="E7231" s="57"/>
      <c r="F7231" s="657">
        <v>862451679</v>
      </c>
      <c r="G7231" s="672">
        <v>979841532</v>
      </c>
      <c r="H7231" s="646">
        <v>47545</v>
      </c>
      <c r="I7231" s="646"/>
      <c r="K7231" s="57"/>
      <c r="L7231" s="57"/>
      <c r="M7231" s="638"/>
      <c r="N7231" s="638"/>
      <c r="O7231" s="57"/>
    </row>
    <row r="7232" spans="1:15">
      <c r="A7232" s="57"/>
      <c r="B7232" s="653">
        <v>50236</v>
      </c>
      <c r="C7232" s="654">
        <f t="shared" si="111"/>
        <v>9978492702</v>
      </c>
      <c r="D7232" s="57"/>
      <c r="E7232" s="57"/>
      <c r="F7232" s="657">
        <v>439802590</v>
      </c>
      <c r="G7232" s="672">
        <v>979879578</v>
      </c>
      <c r="H7232" s="646">
        <v>45455</v>
      </c>
      <c r="I7232" s="646"/>
      <c r="K7232" s="57"/>
      <c r="L7232" s="57"/>
      <c r="M7232" s="638"/>
      <c r="N7232" s="638"/>
      <c r="O7232" s="57"/>
    </row>
    <row r="7233" spans="1:15">
      <c r="A7233" s="57"/>
      <c r="B7233" s="653">
        <v>50237</v>
      </c>
      <c r="C7233" s="654">
        <f t="shared" si="111"/>
        <v>9834872601</v>
      </c>
      <c r="D7233" s="57"/>
      <c r="E7233" s="57"/>
      <c r="F7233" s="657">
        <v>296182489</v>
      </c>
      <c r="G7233" s="672">
        <v>979902756</v>
      </c>
      <c r="H7233" s="646">
        <v>44529</v>
      </c>
      <c r="I7233" s="646"/>
      <c r="K7233" s="57"/>
      <c r="L7233" s="57"/>
      <c r="M7233" s="638"/>
      <c r="N7233" s="638"/>
      <c r="O7233" s="57"/>
    </row>
    <row r="7234" spans="1:15">
      <c r="A7234" s="57"/>
      <c r="B7234" s="653">
        <v>50238</v>
      </c>
      <c r="C7234" s="654">
        <f t="shared" si="111"/>
        <v>9870329851</v>
      </c>
      <c r="D7234" s="57"/>
      <c r="E7234" s="57"/>
      <c r="F7234" s="657">
        <v>331639739</v>
      </c>
      <c r="G7234" s="672">
        <v>979975361</v>
      </c>
      <c r="H7234" s="646">
        <v>50035</v>
      </c>
      <c r="I7234" s="646"/>
      <c r="K7234" s="57"/>
      <c r="L7234" s="57"/>
      <c r="M7234" s="638"/>
      <c r="N7234" s="638"/>
      <c r="O7234" s="57"/>
    </row>
    <row r="7235" spans="1:15">
      <c r="A7235" s="57"/>
      <c r="B7235" s="653">
        <v>50239</v>
      </c>
      <c r="C7235" s="654">
        <f t="shared" si="111"/>
        <v>10400341643</v>
      </c>
      <c r="D7235" s="57"/>
      <c r="E7235" s="57"/>
      <c r="F7235" s="657">
        <v>861651531</v>
      </c>
      <c r="G7235" s="672">
        <v>979995836</v>
      </c>
      <c r="H7235" s="646">
        <v>49570</v>
      </c>
      <c r="I7235" s="646"/>
      <c r="K7235" s="57"/>
      <c r="L7235" s="57"/>
      <c r="M7235" s="638"/>
      <c r="N7235" s="638"/>
      <c r="O7235" s="57"/>
    </row>
    <row r="7236" spans="1:15">
      <c r="A7236" s="57"/>
      <c r="B7236" s="653">
        <v>50240</v>
      </c>
      <c r="C7236" s="654">
        <f t="shared" si="111"/>
        <v>10532896782</v>
      </c>
      <c r="D7236" s="57"/>
      <c r="E7236" s="57"/>
      <c r="F7236" s="657">
        <v>994206670</v>
      </c>
      <c r="G7236" s="672">
        <v>980007968</v>
      </c>
      <c r="H7236" s="646">
        <v>45617</v>
      </c>
      <c r="I7236" s="646"/>
      <c r="K7236" s="57"/>
      <c r="L7236" s="57"/>
      <c r="M7236" s="638"/>
      <c r="N7236" s="638"/>
      <c r="O7236" s="57"/>
    </row>
    <row r="7237" spans="1:15">
      <c r="A7237" s="57"/>
      <c r="B7237" s="653">
        <v>50241</v>
      </c>
      <c r="C7237" s="654">
        <f t="shared" si="111"/>
        <v>9684170191</v>
      </c>
      <c r="D7237" s="57"/>
      <c r="E7237" s="57"/>
      <c r="F7237" s="657">
        <v>145480079</v>
      </c>
      <c r="G7237" s="672">
        <v>980052755</v>
      </c>
      <c r="H7237" s="646">
        <v>43972</v>
      </c>
      <c r="I7237" s="646"/>
      <c r="K7237" s="57"/>
      <c r="L7237" s="57"/>
      <c r="M7237" s="638"/>
      <c r="N7237" s="638"/>
      <c r="O7237" s="57"/>
    </row>
    <row r="7238" spans="1:15">
      <c r="A7238" s="57"/>
      <c r="B7238" s="653">
        <v>50242</v>
      </c>
      <c r="C7238" s="654">
        <f t="shared" si="111"/>
        <v>10476442540</v>
      </c>
      <c r="D7238" s="57"/>
      <c r="E7238" s="57"/>
      <c r="F7238" s="657">
        <v>937752428</v>
      </c>
      <c r="G7238" s="672">
        <v>980243373</v>
      </c>
      <c r="H7238" s="646">
        <v>44219</v>
      </c>
      <c r="I7238" s="646"/>
      <c r="K7238" s="57"/>
      <c r="L7238" s="57"/>
      <c r="M7238" s="638"/>
      <c r="N7238" s="638"/>
      <c r="O7238" s="57"/>
    </row>
    <row r="7239" spans="1:15">
      <c r="A7239" s="57"/>
      <c r="B7239" s="653">
        <v>50243</v>
      </c>
      <c r="C7239" s="654">
        <f t="shared" si="111"/>
        <v>10176927461</v>
      </c>
      <c r="D7239" s="57"/>
      <c r="E7239" s="57"/>
      <c r="F7239" s="657">
        <v>638237349</v>
      </c>
      <c r="G7239" s="672">
        <v>980280904</v>
      </c>
      <c r="H7239" s="646">
        <v>49831</v>
      </c>
      <c r="I7239" s="646"/>
      <c r="K7239" s="57"/>
      <c r="L7239" s="57"/>
      <c r="M7239" s="638"/>
      <c r="N7239" s="638"/>
      <c r="O7239" s="57"/>
    </row>
    <row r="7240" spans="1:15">
      <c r="A7240" s="57"/>
      <c r="B7240" s="653">
        <v>50244</v>
      </c>
      <c r="C7240" s="654">
        <f t="shared" si="111"/>
        <v>10087990726</v>
      </c>
      <c r="D7240" s="57"/>
      <c r="E7240" s="57"/>
      <c r="F7240" s="657">
        <v>549300614</v>
      </c>
      <c r="G7240" s="672">
        <v>980388277</v>
      </c>
      <c r="H7240" s="646">
        <v>49253</v>
      </c>
      <c r="I7240" s="646"/>
      <c r="K7240" s="57"/>
      <c r="L7240" s="57"/>
      <c r="M7240" s="638"/>
      <c r="N7240" s="638"/>
      <c r="O7240" s="57"/>
    </row>
    <row r="7241" spans="1:15">
      <c r="A7241" s="57"/>
      <c r="B7241" s="653">
        <v>50245</v>
      </c>
      <c r="C7241" s="654">
        <f t="shared" si="111"/>
        <v>10503727723</v>
      </c>
      <c r="D7241" s="57"/>
      <c r="E7241" s="57"/>
      <c r="F7241" s="657">
        <v>965037611</v>
      </c>
      <c r="G7241" s="672">
        <v>980393802</v>
      </c>
      <c r="H7241" s="646">
        <v>50094</v>
      </c>
      <c r="I7241" s="646"/>
      <c r="K7241" s="57"/>
      <c r="L7241" s="57"/>
      <c r="M7241" s="638"/>
      <c r="N7241" s="638"/>
      <c r="O7241" s="57"/>
    </row>
    <row r="7242" spans="1:15">
      <c r="A7242" s="57"/>
      <c r="B7242" s="653">
        <v>50246</v>
      </c>
      <c r="C7242" s="654">
        <f t="shared" si="111"/>
        <v>9678724412</v>
      </c>
      <c r="D7242" s="57"/>
      <c r="E7242" s="57"/>
      <c r="F7242" s="657">
        <v>140034300</v>
      </c>
      <c r="G7242" s="672">
        <v>980657148</v>
      </c>
      <c r="H7242" s="646">
        <v>46705</v>
      </c>
      <c r="I7242" s="646"/>
      <c r="K7242" s="57"/>
      <c r="L7242" s="57"/>
      <c r="M7242" s="638"/>
      <c r="N7242" s="638"/>
      <c r="O7242" s="57"/>
    </row>
    <row r="7243" spans="1:15">
      <c r="A7243" s="57"/>
      <c r="B7243" s="653">
        <v>50247</v>
      </c>
      <c r="C7243" s="654">
        <f t="shared" si="111"/>
        <v>9704334606</v>
      </c>
      <c r="D7243" s="57"/>
      <c r="E7243" s="57"/>
      <c r="F7243" s="657">
        <v>165644494</v>
      </c>
      <c r="G7243" s="672">
        <v>980831167</v>
      </c>
      <c r="H7243" s="646">
        <v>48363</v>
      </c>
      <c r="I7243" s="646"/>
      <c r="K7243" s="57"/>
      <c r="L7243" s="57"/>
      <c r="M7243" s="638"/>
      <c r="N7243" s="638"/>
      <c r="O7243" s="57"/>
    </row>
    <row r="7244" spans="1:15">
      <c r="A7244" s="57"/>
      <c r="B7244" s="653">
        <v>50248</v>
      </c>
      <c r="C7244" s="654">
        <f t="shared" si="111"/>
        <v>9716757884</v>
      </c>
      <c r="D7244" s="57"/>
      <c r="E7244" s="57"/>
      <c r="F7244" s="657">
        <v>178067772</v>
      </c>
      <c r="G7244" s="672">
        <v>980836079</v>
      </c>
      <c r="H7244" s="646">
        <v>46795</v>
      </c>
      <c r="I7244" s="646"/>
      <c r="K7244" s="57"/>
      <c r="L7244" s="57"/>
      <c r="M7244" s="638"/>
      <c r="N7244" s="638"/>
      <c r="O7244" s="57"/>
    </row>
    <row r="7245" spans="1:15">
      <c r="A7245" s="57"/>
      <c r="B7245" s="653">
        <v>50249</v>
      </c>
      <c r="C7245" s="654">
        <f t="shared" si="111"/>
        <v>10531729471</v>
      </c>
      <c r="D7245" s="57"/>
      <c r="E7245" s="57"/>
      <c r="F7245" s="657">
        <v>993039359</v>
      </c>
      <c r="G7245" s="672">
        <v>980857395</v>
      </c>
      <c r="H7245" s="646">
        <v>44103</v>
      </c>
      <c r="I7245" s="646"/>
      <c r="K7245" s="57"/>
      <c r="L7245" s="57"/>
      <c r="M7245" s="638"/>
      <c r="N7245" s="638"/>
      <c r="O7245" s="57"/>
    </row>
    <row r="7246" spans="1:15">
      <c r="A7246" s="57"/>
      <c r="B7246" s="653">
        <v>50250</v>
      </c>
      <c r="C7246" s="654">
        <f t="shared" si="111"/>
        <v>9807866085</v>
      </c>
      <c r="D7246" s="57"/>
      <c r="E7246" s="57"/>
      <c r="F7246" s="657">
        <v>269175973</v>
      </c>
      <c r="G7246" s="672">
        <v>980886568</v>
      </c>
      <c r="H7246" s="646">
        <v>43471</v>
      </c>
      <c r="I7246" s="646"/>
      <c r="K7246" s="57"/>
      <c r="L7246" s="57"/>
      <c r="M7246" s="638"/>
      <c r="N7246" s="638"/>
      <c r="O7246" s="57"/>
    </row>
    <row r="7247" spans="1:15">
      <c r="A7247" s="57"/>
      <c r="B7247" s="653">
        <v>50251</v>
      </c>
      <c r="C7247" s="654">
        <f t="shared" si="111"/>
        <v>9652849498</v>
      </c>
      <c r="D7247" s="57"/>
      <c r="E7247" s="57"/>
      <c r="F7247" s="657">
        <v>114159386</v>
      </c>
      <c r="G7247" s="672">
        <v>981152084</v>
      </c>
      <c r="H7247" s="646">
        <v>44773</v>
      </c>
      <c r="I7247" s="646"/>
      <c r="K7247" s="57"/>
      <c r="L7247" s="57"/>
      <c r="M7247" s="638"/>
      <c r="N7247" s="638"/>
      <c r="O7247" s="57"/>
    </row>
    <row r="7248" spans="1:15">
      <c r="A7248" s="57"/>
      <c r="B7248" s="653">
        <v>50252</v>
      </c>
      <c r="C7248" s="654">
        <f t="shared" si="111"/>
        <v>9650649226</v>
      </c>
      <c r="D7248" s="57"/>
      <c r="E7248" s="57"/>
      <c r="F7248" s="657">
        <v>111959114</v>
      </c>
      <c r="G7248" s="672">
        <v>981221050</v>
      </c>
      <c r="H7248" s="646">
        <v>46353</v>
      </c>
      <c r="I7248" s="646"/>
      <c r="K7248" s="57"/>
      <c r="L7248" s="57"/>
      <c r="M7248" s="638"/>
      <c r="N7248" s="638"/>
      <c r="O7248" s="57"/>
    </row>
    <row r="7249" spans="1:15">
      <c r="A7249" s="57"/>
      <c r="B7249" s="653">
        <v>50253</v>
      </c>
      <c r="C7249" s="654">
        <f t="shared" si="111"/>
        <v>9885767444</v>
      </c>
      <c r="D7249" s="57"/>
      <c r="E7249" s="57"/>
      <c r="F7249" s="657">
        <v>347077332</v>
      </c>
      <c r="G7249" s="672">
        <v>981353564</v>
      </c>
      <c r="H7249" s="646">
        <v>48400</v>
      </c>
      <c r="I7249" s="646"/>
      <c r="K7249" s="57"/>
      <c r="L7249" s="57"/>
      <c r="M7249" s="638"/>
      <c r="N7249" s="638"/>
      <c r="O7249" s="57"/>
    </row>
    <row r="7250" spans="1:15">
      <c r="A7250" s="57"/>
      <c r="B7250" s="653">
        <v>50254</v>
      </c>
      <c r="C7250" s="654">
        <f t="shared" si="111"/>
        <v>10097841029</v>
      </c>
      <c r="D7250" s="57"/>
      <c r="E7250" s="57"/>
      <c r="F7250" s="657">
        <v>559150917</v>
      </c>
      <c r="G7250" s="672">
        <v>981606087</v>
      </c>
      <c r="H7250" s="646">
        <v>49886</v>
      </c>
      <c r="I7250" s="646"/>
      <c r="K7250" s="57"/>
      <c r="L7250" s="57"/>
      <c r="M7250" s="638"/>
      <c r="N7250" s="638"/>
      <c r="O7250" s="57"/>
    </row>
    <row r="7251" spans="1:15">
      <c r="A7251" s="57"/>
      <c r="B7251" s="653">
        <v>50255</v>
      </c>
      <c r="C7251" s="654">
        <f t="shared" si="111"/>
        <v>10251930106</v>
      </c>
      <c r="D7251" s="57"/>
      <c r="E7251" s="57"/>
      <c r="F7251" s="657">
        <v>713239994</v>
      </c>
      <c r="G7251" s="672">
        <v>981635706</v>
      </c>
      <c r="H7251" s="646">
        <v>47649</v>
      </c>
      <c r="I7251" s="646"/>
      <c r="K7251" s="57"/>
      <c r="L7251" s="57"/>
      <c r="M7251" s="638"/>
      <c r="N7251" s="638"/>
      <c r="O7251" s="57"/>
    </row>
    <row r="7252" spans="1:15">
      <c r="A7252" s="57"/>
      <c r="B7252" s="653">
        <v>50256</v>
      </c>
      <c r="C7252" s="654">
        <f t="shared" si="111"/>
        <v>10357402174</v>
      </c>
      <c r="D7252" s="57"/>
      <c r="E7252" s="57"/>
      <c r="F7252" s="657">
        <v>818712062</v>
      </c>
      <c r="G7252" s="672">
        <v>981781248</v>
      </c>
      <c r="H7252" s="646">
        <v>44365</v>
      </c>
      <c r="I7252" s="646"/>
      <c r="K7252" s="57"/>
      <c r="L7252" s="57"/>
      <c r="M7252" s="638"/>
      <c r="N7252" s="638"/>
      <c r="O7252" s="57"/>
    </row>
    <row r="7253" spans="1:15">
      <c r="A7253" s="57"/>
      <c r="B7253" s="653">
        <v>50257</v>
      </c>
      <c r="C7253" s="654">
        <f t="shared" si="111"/>
        <v>9971840726</v>
      </c>
      <c r="D7253" s="57"/>
      <c r="E7253" s="57"/>
      <c r="F7253" s="657">
        <v>433150614</v>
      </c>
      <c r="G7253" s="672">
        <v>981844608</v>
      </c>
      <c r="H7253" s="646">
        <v>47666</v>
      </c>
      <c r="I7253" s="646"/>
      <c r="K7253" s="57"/>
      <c r="L7253" s="57"/>
      <c r="M7253" s="638"/>
      <c r="N7253" s="638"/>
      <c r="O7253" s="57"/>
    </row>
    <row r="7254" spans="1:15">
      <c r="A7254" s="57"/>
      <c r="B7254" s="653">
        <v>50258</v>
      </c>
      <c r="C7254" s="654">
        <f t="shared" si="111"/>
        <v>9983522024</v>
      </c>
      <c r="D7254" s="57"/>
      <c r="E7254" s="57"/>
      <c r="F7254" s="657">
        <v>444831912</v>
      </c>
      <c r="G7254" s="672">
        <v>981940880</v>
      </c>
      <c r="H7254" s="646">
        <v>46091</v>
      </c>
      <c r="I7254" s="646"/>
      <c r="K7254" s="57"/>
      <c r="L7254" s="57"/>
      <c r="M7254" s="638"/>
      <c r="N7254" s="638"/>
      <c r="O7254" s="57"/>
    </row>
    <row r="7255" spans="1:15">
      <c r="A7255" s="57"/>
      <c r="B7255" s="653">
        <v>50259</v>
      </c>
      <c r="C7255" s="654">
        <f t="shared" si="111"/>
        <v>9729535903</v>
      </c>
      <c r="D7255" s="57"/>
      <c r="E7255" s="57"/>
      <c r="F7255" s="657">
        <v>190845791</v>
      </c>
      <c r="G7255" s="672">
        <v>981966791</v>
      </c>
      <c r="H7255" s="646">
        <v>49766</v>
      </c>
      <c r="I7255" s="646"/>
      <c r="K7255" s="57"/>
      <c r="L7255" s="57"/>
      <c r="M7255" s="638"/>
      <c r="N7255" s="638"/>
      <c r="O7255" s="57"/>
    </row>
    <row r="7256" spans="1:15">
      <c r="A7256" s="57"/>
      <c r="B7256" s="653">
        <v>50260</v>
      </c>
      <c r="C7256" s="654">
        <f t="shared" si="111"/>
        <v>10257270482</v>
      </c>
      <c r="D7256" s="57"/>
      <c r="E7256" s="57"/>
      <c r="F7256" s="657">
        <v>718580370</v>
      </c>
      <c r="G7256" s="672">
        <v>982110987</v>
      </c>
      <c r="H7256" s="646">
        <v>45426</v>
      </c>
      <c r="I7256" s="646"/>
      <c r="K7256" s="57"/>
      <c r="L7256" s="57"/>
      <c r="M7256" s="638"/>
      <c r="N7256" s="638"/>
      <c r="O7256" s="57"/>
    </row>
    <row r="7257" spans="1:15">
      <c r="A7257" s="57"/>
      <c r="B7257" s="653">
        <v>50261</v>
      </c>
      <c r="C7257" s="654">
        <f t="shared" si="111"/>
        <v>10289610516</v>
      </c>
      <c r="D7257" s="57"/>
      <c r="E7257" s="57"/>
      <c r="F7257" s="657">
        <v>750920404</v>
      </c>
      <c r="G7257" s="672">
        <v>982144662</v>
      </c>
      <c r="H7257" s="646">
        <v>49594</v>
      </c>
      <c r="I7257" s="646"/>
      <c r="K7257" s="57"/>
      <c r="L7257" s="57"/>
      <c r="M7257" s="638"/>
      <c r="N7257" s="638"/>
      <c r="O7257" s="57"/>
    </row>
    <row r="7258" spans="1:15">
      <c r="A7258" s="57"/>
      <c r="B7258" s="653">
        <v>50262</v>
      </c>
      <c r="C7258" s="654">
        <f t="shared" si="111"/>
        <v>9858272528</v>
      </c>
      <c r="D7258" s="57"/>
      <c r="E7258" s="57"/>
      <c r="F7258" s="657">
        <v>319582416</v>
      </c>
      <c r="G7258" s="672">
        <v>982153245</v>
      </c>
      <c r="H7258" s="646">
        <v>44760</v>
      </c>
      <c r="I7258" s="646"/>
      <c r="K7258" s="57"/>
      <c r="L7258" s="57"/>
      <c r="M7258" s="638"/>
      <c r="N7258" s="638"/>
      <c r="O7258" s="57"/>
    </row>
    <row r="7259" spans="1:15">
      <c r="A7259" s="57"/>
      <c r="B7259" s="653">
        <v>50263</v>
      </c>
      <c r="C7259" s="654">
        <f t="shared" si="111"/>
        <v>9906942248</v>
      </c>
      <c r="D7259" s="57"/>
      <c r="E7259" s="57"/>
      <c r="F7259" s="657">
        <v>368252136</v>
      </c>
      <c r="G7259" s="672">
        <v>982337286</v>
      </c>
      <c r="H7259" s="646">
        <v>50072</v>
      </c>
      <c r="I7259" s="646"/>
      <c r="K7259" s="57"/>
      <c r="L7259" s="57"/>
      <c r="M7259" s="638"/>
      <c r="N7259" s="638"/>
      <c r="O7259" s="57"/>
    </row>
    <row r="7260" spans="1:15">
      <c r="A7260" s="57"/>
      <c r="B7260" s="653">
        <v>50264</v>
      </c>
      <c r="C7260" s="654">
        <f t="shared" si="111"/>
        <v>10140789602</v>
      </c>
      <c r="D7260" s="57"/>
      <c r="E7260" s="57"/>
      <c r="F7260" s="657">
        <v>602099490</v>
      </c>
      <c r="G7260" s="672">
        <v>982457357</v>
      </c>
      <c r="H7260" s="646">
        <v>46868</v>
      </c>
      <c r="I7260" s="646"/>
      <c r="K7260" s="57"/>
      <c r="L7260" s="57"/>
      <c r="M7260" s="638"/>
      <c r="N7260" s="638"/>
      <c r="O7260" s="57"/>
    </row>
    <row r="7261" spans="1:15">
      <c r="A7261" s="57"/>
      <c r="B7261" s="653">
        <v>50265</v>
      </c>
      <c r="C7261" s="654">
        <f t="shared" si="111"/>
        <v>10206114720</v>
      </c>
      <c r="D7261" s="57"/>
      <c r="E7261" s="57"/>
      <c r="F7261" s="657">
        <v>667424608</v>
      </c>
      <c r="G7261" s="672">
        <v>982558294</v>
      </c>
      <c r="H7261" s="646">
        <v>43138</v>
      </c>
      <c r="I7261" s="646"/>
      <c r="K7261" s="57"/>
      <c r="L7261" s="57"/>
      <c r="M7261" s="638"/>
      <c r="N7261" s="638"/>
      <c r="O7261" s="57"/>
    </row>
    <row r="7262" spans="1:15">
      <c r="A7262" s="57"/>
      <c r="B7262" s="653">
        <v>50266</v>
      </c>
      <c r="C7262" s="654">
        <f t="shared" si="111"/>
        <v>10112790553</v>
      </c>
      <c r="D7262" s="57"/>
      <c r="E7262" s="57"/>
      <c r="F7262" s="657">
        <v>574100441</v>
      </c>
      <c r="G7262" s="672">
        <v>982562503</v>
      </c>
      <c r="H7262" s="646">
        <v>47775</v>
      </c>
      <c r="I7262" s="646"/>
      <c r="K7262" s="57"/>
      <c r="L7262" s="57"/>
      <c r="M7262" s="638"/>
      <c r="N7262" s="638"/>
      <c r="O7262" s="57"/>
    </row>
    <row r="7263" spans="1:15">
      <c r="A7263" s="57"/>
      <c r="B7263" s="653">
        <v>50267</v>
      </c>
      <c r="C7263" s="654">
        <f t="shared" si="111"/>
        <v>9721625331</v>
      </c>
      <c r="D7263" s="57"/>
      <c r="E7263" s="57"/>
      <c r="F7263" s="657">
        <v>182935219</v>
      </c>
      <c r="G7263" s="672">
        <v>982773152</v>
      </c>
      <c r="H7263" s="646">
        <v>47575</v>
      </c>
      <c r="I7263" s="646"/>
      <c r="K7263" s="57"/>
      <c r="L7263" s="57"/>
      <c r="M7263" s="638"/>
      <c r="N7263" s="638"/>
      <c r="O7263" s="57"/>
    </row>
    <row r="7264" spans="1:15">
      <c r="A7264" s="57"/>
      <c r="B7264" s="653">
        <v>50268</v>
      </c>
      <c r="C7264" s="654">
        <f t="shared" ref="C7264:C7327" si="112">F7264+(F$88*28679+98765)+(G$88*6587+87654)+(E$88*9537+76543)+(J$88*5713+4528)</f>
        <v>9726845829</v>
      </c>
      <c r="D7264" s="57"/>
      <c r="E7264" s="57"/>
      <c r="F7264" s="657">
        <v>188155717</v>
      </c>
      <c r="G7264" s="672">
        <v>982868398</v>
      </c>
      <c r="H7264" s="646">
        <v>44288</v>
      </c>
      <c r="I7264" s="646"/>
      <c r="K7264" s="57"/>
      <c r="L7264" s="57"/>
      <c r="M7264" s="638"/>
      <c r="N7264" s="638"/>
      <c r="O7264" s="57"/>
    </row>
    <row r="7265" spans="1:15">
      <c r="A7265" s="57"/>
      <c r="B7265" s="653">
        <v>50269</v>
      </c>
      <c r="C7265" s="654">
        <f t="shared" si="112"/>
        <v>10116680392</v>
      </c>
      <c r="D7265" s="57"/>
      <c r="E7265" s="57"/>
      <c r="F7265" s="657">
        <v>577990280</v>
      </c>
      <c r="G7265" s="672">
        <v>983248729</v>
      </c>
      <c r="H7265" s="646">
        <v>49937</v>
      </c>
      <c r="I7265" s="646"/>
      <c r="K7265" s="57"/>
      <c r="L7265" s="57"/>
      <c r="M7265" s="638"/>
      <c r="N7265" s="638"/>
      <c r="O7265" s="57"/>
    </row>
    <row r="7266" spans="1:15">
      <c r="A7266" s="57"/>
      <c r="B7266" s="653">
        <v>50270</v>
      </c>
      <c r="C7266" s="654">
        <f t="shared" si="112"/>
        <v>10310685296</v>
      </c>
      <c r="D7266" s="57"/>
      <c r="E7266" s="57"/>
      <c r="F7266" s="657">
        <v>771995184</v>
      </c>
      <c r="G7266" s="672">
        <v>983261965</v>
      </c>
      <c r="H7266" s="646">
        <v>47650</v>
      </c>
      <c r="I7266" s="646"/>
      <c r="K7266" s="57"/>
      <c r="L7266" s="57"/>
      <c r="M7266" s="638"/>
      <c r="N7266" s="638"/>
      <c r="O7266" s="57"/>
    </row>
    <row r="7267" spans="1:15">
      <c r="A7267" s="57"/>
      <c r="B7267" s="653">
        <v>50271</v>
      </c>
      <c r="C7267" s="654">
        <f t="shared" si="112"/>
        <v>9912194674</v>
      </c>
      <c r="D7267" s="57"/>
      <c r="E7267" s="57"/>
      <c r="F7267" s="657">
        <v>373504562</v>
      </c>
      <c r="G7267" s="672">
        <v>983369267</v>
      </c>
      <c r="H7267" s="646">
        <v>45677</v>
      </c>
      <c r="I7267" s="646"/>
      <c r="K7267" s="57"/>
      <c r="L7267" s="57"/>
      <c r="M7267" s="638"/>
      <c r="N7267" s="638"/>
      <c r="O7267" s="57"/>
    </row>
    <row r="7268" spans="1:15">
      <c r="A7268" s="57"/>
      <c r="B7268" s="653">
        <v>50272</v>
      </c>
      <c r="C7268" s="654">
        <f t="shared" si="112"/>
        <v>9904073224</v>
      </c>
      <c r="D7268" s="57"/>
      <c r="E7268" s="57"/>
      <c r="F7268" s="657">
        <v>365383112</v>
      </c>
      <c r="G7268" s="672">
        <v>983546371</v>
      </c>
      <c r="H7268" s="646">
        <v>44823</v>
      </c>
      <c r="I7268" s="646"/>
      <c r="K7268" s="57"/>
      <c r="L7268" s="57"/>
      <c r="M7268" s="638"/>
      <c r="N7268" s="638"/>
      <c r="O7268" s="57"/>
    </row>
    <row r="7269" spans="1:15">
      <c r="A7269" s="57"/>
      <c r="B7269" s="653">
        <v>50273</v>
      </c>
      <c r="C7269" s="654">
        <f t="shared" si="112"/>
        <v>10196890498</v>
      </c>
      <c r="D7269" s="57"/>
      <c r="E7269" s="57"/>
      <c r="F7269" s="657">
        <v>658200386</v>
      </c>
      <c r="G7269" s="672">
        <v>983547150</v>
      </c>
      <c r="H7269" s="646">
        <v>47914</v>
      </c>
      <c r="I7269" s="646"/>
      <c r="K7269" s="57"/>
      <c r="L7269" s="57"/>
      <c r="M7269" s="638"/>
      <c r="N7269" s="638"/>
      <c r="O7269" s="57"/>
    </row>
    <row r="7270" spans="1:15">
      <c r="A7270" s="57"/>
      <c r="B7270" s="653">
        <v>50274</v>
      </c>
      <c r="C7270" s="654">
        <f t="shared" si="112"/>
        <v>10166561770</v>
      </c>
      <c r="D7270" s="57"/>
      <c r="E7270" s="57"/>
      <c r="F7270" s="657">
        <v>627871658</v>
      </c>
      <c r="G7270" s="672">
        <v>983551536</v>
      </c>
      <c r="H7270" s="646">
        <v>44147</v>
      </c>
      <c r="I7270" s="646"/>
      <c r="K7270" s="57"/>
      <c r="L7270" s="57"/>
      <c r="M7270" s="638"/>
      <c r="N7270" s="638"/>
      <c r="O7270" s="57"/>
    </row>
    <row r="7271" spans="1:15">
      <c r="A7271" s="57"/>
      <c r="B7271" s="653">
        <v>50275</v>
      </c>
      <c r="C7271" s="654">
        <f t="shared" si="112"/>
        <v>9719497760</v>
      </c>
      <c r="D7271" s="57"/>
      <c r="E7271" s="57"/>
      <c r="F7271" s="657">
        <v>180807648</v>
      </c>
      <c r="G7271" s="672">
        <v>983707673</v>
      </c>
      <c r="H7271" s="646">
        <v>48945</v>
      </c>
      <c r="I7271" s="646"/>
      <c r="K7271" s="57"/>
      <c r="L7271" s="57"/>
      <c r="M7271" s="638"/>
      <c r="N7271" s="638"/>
      <c r="O7271" s="57"/>
    </row>
    <row r="7272" spans="1:15">
      <c r="A7272" s="57"/>
      <c r="B7272" s="653">
        <v>50276</v>
      </c>
      <c r="C7272" s="654">
        <f t="shared" si="112"/>
        <v>10513442951</v>
      </c>
      <c r="D7272" s="57"/>
      <c r="E7272" s="57"/>
      <c r="F7272" s="657">
        <v>974752839</v>
      </c>
      <c r="G7272" s="672">
        <v>983731020</v>
      </c>
      <c r="H7272" s="646">
        <v>50157</v>
      </c>
      <c r="I7272" s="646"/>
      <c r="K7272" s="57"/>
      <c r="L7272" s="57"/>
      <c r="M7272" s="638"/>
      <c r="N7272" s="638"/>
      <c r="O7272" s="57"/>
    </row>
    <row r="7273" spans="1:15">
      <c r="A7273" s="57"/>
      <c r="B7273" s="653">
        <v>50277</v>
      </c>
      <c r="C7273" s="654">
        <f t="shared" si="112"/>
        <v>10068524654</v>
      </c>
      <c r="D7273" s="57"/>
      <c r="E7273" s="57"/>
      <c r="F7273" s="657">
        <v>529834542</v>
      </c>
      <c r="G7273" s="672">
        <v>983739295</v>
      </c>
      <c r="H7273" s="646">
        <v>50117</v>
      </c>
      <c r="I7273" s="646"/>
      <c r="K7273" s="57"/>
      <c r="L7273" s="57"/>
      <c r="M7273" s="638"/>
      <c r="N7273" s="638"/>
      <c r="O7273" s="57"/>
    </row>
    <row r="7274" spans="1:15">
      <c r="A7274" s="57"/>
      <c r="B7274" s="653">
        <v>50278</v>
      </c>
      <c r="C7274" s="654">
        <f t="shared" si="112"/>
        <v>9678040305</v>
      </c>
      <c r="D7274" s="57"/>
      <c r="E7274" s="57"/>
      <c r="F7274" s="657">
        <v>139350193</v>
      </c>
      <c r="G7274" s="672">
        <v>983756095</v>
      </c>
      <c r="H7274" s="646">
        <v>46352</v>
      </c>
      <c r="I7274" s="646"/>
      <c r="K7274" s="57"/>
      <c r="L7274" s="57"/>
      <c r="M7274" s="638"/>
      <c r="N7274" s="638"/>
      <c r="O7274" s="57"/>
    </row>
    <row r="7275" spans="1:15">
      <c r="A7275" s="57"/>
      <c r="B7275" s="653">
        <v>50279</v>
      </c>
      <c r="C7275" s="654">
        <f t="shared" si="112"/>
        <v>9883625442</v>
      </c>
      <c r="D7275" s="57"/>
      <c r="E7275" s="57"/>
      <c r="F7275" s="657">
        <v>344935330</v>
      </c>
      <c r="G7275" s="672">
        <v>983793383</v>
      </c>
      <c r="H7275" s="646">
        <v>47231</v>
      </c>
      <c r="I7275" s="646"/>
      <c r="K7275" s="57"/>
      <c r="L7275" s="57"/>
      <c r="M7275" s="638"/>
      <c r="N7275" s="638"/>
      <c r="O7275" s="57"/>
    </row>
    <row r="7276" spans="1:15">
      <c r="A7276" s="57"/>
      <c r="B7276" s="653">
        <v>50280</v>
      </c>
      <c r="C7276" s="654">
        <f t="shared" si="112"/>
        <v>10192828923</v>
      </c>
      <c r="D7276" s="57"/>
      <c r="E7276" s="57"/>
      <c r="F7276" s="657">
        <v>654138811</v>
      </c>
      <c r="G7276" s="672">
        <v>983864925</v>
      </c>
      <c r="H7276" s="646">
        <v>49796</v>
      </c>
      <c r="I7276" s="646"/>
      <c r="K7276" s="57"/>
      <c r="L7276" s="57"/>
      <c r="M7276" s="638"/>
      <c r="N7276" s="638"/>
      <c r="O7276" s="57"/>
    </row>
    <row r="7277" spans="1:15">
      <c r="A7277" s="57"/>
      <c r="B7277" s="653">
        <v>50281</v>
      </c>
      <c r="C7277" s="654">
        <f t="shared" si="112"/>
        <v>9782515774</v>
      </c>
      <c r="D7277" s="57"/>
      <c r="E7277" s="57"/>
      <c r="F7277" s="657">
        <v>243825662</v>
      </c>
      <c r="G7277" s="672">
        <v>983921505</v>
      </c>
      <c r="H7277" s="646">
        <v>47920</v>
      </c>
      <c r="I7277" s="646"/>
      <c r="K7277" s="57"/>
      <c r="L7277" s="57"/>
      <c r="M7277" s="638"/>
      <c r="N7277" s="638"/>
      <c r="O7277" s="57"/>
    </row>
    <row r="7278" spans="1:15">
      <c r="A7278" s="57"/>
      <c r="B7278" s="653">
        <v>50282</v>
      </c>
      <c r="C7278" s="654">
        <f t="shared" si="112"/>
        <v>10159477813</v>
      </c>
      <c r="D7278" s="57"/>
      <c r="E7278" s="57"/>
      <c r="F7278" s="657">
        <v>620787701</v>
      </c>
      <c r="G7278" s="672">
        <v>984069301</v>
      </c>
      <c r="H7278" s="646">
        <v>49544</v>
      </c>
      <c r="I7278" s="646"/>
      <c r="K7278" s="57"/>
      <c r="L7278" s="57"/>
      <c r="M7278" s="638"/>
      <c r="N7278" s="638"/>
      <c r="O7278" s="57"/>
    </row>
    <row r="7279" spans="1:15">
      <c r="A7279" s="57"/>
      <c r="B7279" s="653">
        <v>50283</v>
      </c>
      <c r="C7279" s="654">
        <f t="shared" si="112"/>
        <v>10482527575</v>
      </c>
      <c r="D7279" s="57"/>
      <c r="E7279" s="57"/>
      <c r="F7279" s="657">
        <v>943837463</v>
      </c>
      <c r="G7279" s="672">
        <v>984615979</v>
      </c>
      <c r="H7279" s="646">
        <v>47543</v>
      </c>
      <c r="I7279" s="646"/>
      <c r="K7279" s="57"/>
      <c r="L7279" s="57"/>
      <c r="M7279" s="638"/>
      <c r="N7279" s="638"/>
      <c r="O7279" s="57"/>
    </row>
    <row r="7280" spans="1:15">
      <c r="A7280" s="57"/>
      <c r="B7280" s="653">
        <v>50284</v>
      </c>
      <c r="C7280" s="654">
        <f t="shared" si="112"/>
        <v>10103947544</v>
      </c>
      <c r="D7280" s="57"/>
      <c r="E7280" s="57"/>
      <c r="F7280" s="657">
        <v>565257432</v>
      </c>
      <c r="G7280" s="672">
        <v>984704965</v>
      </c>
      <c r="H7280" s="646">
        <v>48393</v>
      </c>
      <c r="I7280" s="646"/>
      <c r="K7280" s="57"/>
      <c r="L7280" s="57"/>
      <c r="M7280" s="638"/>
      <c r="N7280" s="638"/>
      <c r="O7280" s="57"/>
    </row>
    <row r="7281" spans="1:15">
      <c r="A7281" s="57"/>
      <c r="B7281" s="653">
        <v>50285</v>
      </c>
      <c r="C7281" s="654">
        <f t="shared" si="112"/>
        <v>10446802291</v>
      </c>
      <c r="D7281" s="57"/>
      <c r="E7281" s="57"/>
      <c r="F7281" s="657">
        <v>908112179</v>
      </c>
      <c r="G7281" s="672">
        <v>984888420</v>
      </c>
      <c r="H7281" s="646">
        <v>48985</v>
      </c>
      <c r="I7281" s="646"/>
      <c r="K7281" s="57"/>
      <c r="L7281" s="57"/>
      <c r="M7281" s="638"/>
      <c r="N7281" s="638"/>
      <c r="O7281" s="57"/>
    </row>
    <row r="7282" spans="1:15">
      <c r="A7282" s="57"/>
      <c r="B7282" s="653">
        <v>50286</v>
      </c>
      <c r="C7282" s="654">
        <f t="shared" si="112"/>
        <v>9835855420</v>
      </c>
      <c r="D7282" s="57"/>
      <c r="E7282" s="57"/>
      <c r="F7282" s="657">
        <v>297165308</v>
      </c>
      <c r="G7282" s="672">
        <v>985009944</v>
      </c>
      <c r="H7282" s="646">
        <v>44197</v>
      </c>
      <c r="I7282" s="646"/>
      <c r="K7282" s="57"/>
      <c r="L7282" s="57"/>
      <c r="M7282" s="638"/>
      <c r="N7282" s="638"/>
      <c r="O7282" s="57"/>
    </row>
    <row r="7283" spans="1:15">
      <c r="A7283" s="57"/>
      <c r="B7283" s="653">
        <v>50287</v>
      </c>
      <c r="C7283" s="654">
        <f t="shared" si="112"/>
        <v>9694233566</v>
      </c>
      <c r="D7283" s="57"/>
      <c r="E7283" s="57"/>
      <c r="F7283" s="657">
        <v>155543454</v>
      </c>
      <c r="G7283" s="672">
        <v>985261821</v>
      </c>
      <c r="H7283" s="646">
        <v>49428</v>
      </c>
      <c r="I7283" s="646"/>
      <c r="K7283" s="57"/>
      <c r="L7283" s="57"/>
      <c r="M7283" s="638"/>
      <c r="N7283" s="638"/>
      <c r="O7283" s="57"/>
    </row>
    <row r="7284" spans="1:15">
      <c r="A7284" s="57"/>
      <c r="B7284" s="653">
        <v>50288</v>
      </c>
      <c r="C7284" s="654">
        <f t="shared" si="112"/>
        <v>9802316007</v>
      </c>
      <c r="D7284" s="57"/>
      <c r="E7284" s="57"/>
      <c r="F7284" s="657">
        <v>263625895</v>
      </c>
      <c r="G7284" s="672">
        <v>985402569</v>
      </c>
      <c r="H7284" s="646">
        <v>50188</v>
      </c>
      <c r="I7284" s="646"/>
      <c r="K7284" s="57"/>
      <c r="L7284" s="57"/>
      <c r="M7284" s="638"/>
      <c r="N7284" s="638"/>
      <c r="O7284" s="57"/>
    </row>
    <row r="7285" spans="1:15">
      <c r="A7285" s="57"/>
      <c r="B7285" s="653">
        <v>50289</v>
      </c>
      <c r="C7285" s="654">
        <f t="shared" si="112"/>
        <v>9693172604</v>
      </c>
      <c r="D7285" s="57"/>
      <c r="E7285" s="57"/>
      <c r="F7285" s="657">
        <v>154482492</v>
      </c>
      <c r="G7285" s="672">
        <v>985404953</v>
      </c>
      <c r="H7285" s="646">
        <v>50092</v>
      </c>
      <c r="I7285" s="646"/>
      <c r="K7285" s="57"/>
      <c r="L7285" s="57"/>
      <c r="M7285" s="638"/>
      <c r="N7285" s="638"/>
      <c r="O7285" s="57"/>
    </row>
    <row r="7286" spans="1:15">
      <c r="A7286" s="57"/>
      <c r="B7286" s="653">
        <v>50290</v>
      </c>
      <c r="C7286" s="654">
        <f t="shared" si="112"/>
        <v>9908532282</v>
      </c>
      <c r="D7286" s="57"/>
      <c r="E7286" s="57"/>
      <c r="F7286" s="657">
        <v>369842170</v>
      </c>
      <c r="G7286" s="672">
        <v>985514988</v>
      </c>
      <c r="H7286" s="646">
        <v>50025</v>
      </c>
      <c r="I7286" s="646"/>
      <c r="K7286" s="57"/>
      <c r="L7286" s="57"/>
      <c r="M7286" s="638"/>
      <c r="N7286" s="638"/>
      <c r="O7286" s="57"/>
    </row>
    <row r="7287" spans="1:15">
      <c r="A7287" s="57"/>
      <c r="B7287" s="653">
        <v>50291</v>
      </c>
      <c r="C7287" s="654">
        <f t="shared" si="112"/>
        <v>10453019927</v>
      </c>
      <c r="D7287" s="57"/>
      <c r="E7287" s="57"/>
      <c r="F7287" s="657">
        <v>914329815</v>
      </c>
      <c r="G7287" s="672">
        <v>985550238</v>
      </c>
      <c r="H7287" s="646">
        <v>44195</v>
      </c>
      <c r="I7287" s="646"/>
      <c r="K7287" s="57"/>
      <c r="L7287" s="57"/>
      <c r="M7287" s="638"/>
      <c r="N7287" s="638"/>
      <c r="O7287" s="57"/>
    </row>
    <row r="7288" spans="1:15">
      <c r="A7288" s="57"/>
      <c r="B7288" s="653">
        <v>50292</v>
      </c>
      <c r="C7288" s="654">
        <f t="shared" si="112"/>
        <v>10072929596</v>
      </c>
      <c r="D7288" s="57"/>
      <c r="E7288" s="57"/>
      <c r="F7288" s="657">
        <v>534239484</v>
      </c>
      <c r="G7288" s="672">
        <v>986112058</v>
      </c>
      <c r="H7288" s="646">
        <v>48939</v>
      </c>
      <c r="I7288" s="646"/>
      <c r="K7288" s="57"/>
      <c r="L7288" s="57"/>
      <c r="M7288" s="638"/>
      <c r="N7288" s="638"/>
      <c r="O7288" s="57"/>
    </row>
    <row r="7289" spans="1:15">
      <c r="A7289" s="57"/>
      <c r="B7289" s="653">
        <v>50293</v>
      </c>
      <c r="C7289" s="654">
        <f t="shared" si="112"/>
        <v>10397035176</v>
      </c>
      <c r="D7289" s="57"/>
      <c r="E7289" s="57"/>
      <c r="F7289" s="657">
        <v>858345064</v>
      </c>
      <c r="G7289" s="672">
        <v>986123511</v>
      </c>
      <c r="H7289" s="646">
        <v>43912</v>
      </c>
      <c r="I7289" s="646"/>
      <c r="K7289" s="57"/>
      <c r="L7289" s="57"/>
      <c r="M7289" s="638"/>
      <c r="N7289" s="638"/>
      <c r="O7289" s="57"/>
    </row>
    <row r="7290" spans="1:15">
      <c r="A7290" s="57"/>
      <c r="B7290" s="653">
        <v>50294</v>
      </c>
      <c r="C7290" s="654">
        <f t="shared" si="112"/>
        <v>9724761809</v>
      </c>
      <c r="D7290" s="57"/>
      <c r="E7290" s="57"/>
      <c r="F7290" s="657">
        <v>186071697</v>
      </c>
      <c r="G7290" s="672">
        <v>986250374</v>
      </c>
      <c r="H7290" s="646">
        <v>44586</v>
      </c>
      <c r="I7290" s="646"/>
      <c r="K7290" s="57"/>
      <c r="L7290" s="57"/>
      <c r="M7290" s="638"/>
      <c r="N7290" s="638"/>
      <c r="O7290" s="57"/>
    </row>
    <row r="7291" spans="1:15">
      <c r="A7291" s="57"/>
      <c r="B7291" s="653">
        <v>50295</v>
      </c>
      <c r="C7291" s="654">
        <f t="shared" si="112"/>
        <v>9876814397</v>
      </c>
      <c r="D7291" s="57"/>
      <c r="E7291" s="57"/>
      <c r="F7291" s="657">
        <v>338124285</v>
      </c>
      <c r="G7291" s="672">
        <v>986353201</v>
      </c>
      <c r="H7291" s="646">
        <v>48559</v>
      </c>
      <c r="I7291" s="646"/>
      <c r="K7291" s="57"/>
      <c r="L7291" s="57"/>
      <c r="M7291" s="638"/>
      <c r="N7291" s="638"/>
      <c r="O7291" s="57"/>
    </row>
    <row r="7292" spans="1:15">
      <c r="A7292" s="57"/>
      <c r="B7292" s="653">
        <v>50296</v>
      </c>
      <c r="C7292" s="654">
        <f t="shared" si="112"/>
        <v>10431912169</v>
      </c>
      <c r="D7292" s="57"/>
      <c r="E7292" s="57"/>
      <c r="F7292" s="657">
        <v>893222057</v>
      </c>
      <c r="G7292" s="672">
        <v>986473081</v>
      </c>
      <c r="H7292" s="646">
        <v>46688</v>
      </c>
      <c r="I7292" s="646"/>
      <c r="K7292" s="57"/>
      <c r="L7292" s="57"/>
      <c r="M7292" s="638"/>
      <c r="N7292" s="638"/>
      <c r="O7292" s="57"/>
    </row>
    <row r="7293" spans="1:15">
      <c r="A7293" s="57"/>
      <c r="B7293" s="653">
        <v>50297</v>
      </c>
      <c r="C7293" s="654">
        <f t="shared" si="112"/>
        <v>10442845748</v>
      </c>
      <c r="D7293" s="57"/>
      <c r="E7293" s="57"/>
      <c r="F7293" s="657">
        <v>904155636</v>
      </c>
      <c r="G7293" s="672">
        <v>986584492</v>
      </c>
      <c r="H7293" s="646">
        <v>45656</v>
      </c>
      <c r="I7293" s="646"/>
      <c r="K7293" s="57"/>
      <c r="L7293" s="57"/>
      <c r="M7293" s="638"/>
      <c r="N7293" s="638"/>
      <c r="O7293" s="57"/>
    </row>
    <row r="7294" spans="1:15">
      <c r="A7294" s="57"/>
      <c r="B7294" s="653">
        <v>50298</v>
      </c>
      <c r="C7294" s="654">
        <f t="shared" si="112"/>
        <v>10134633018</v>
      </c>
      <c r="D7294" s="57"/>
      <c r="E7294" s="57"/>
      <c r="F7294" s="657">
        <v>595942906</v>
      </c>
      <c r="G7294" s="672">
        <v>986652082</v>
      </c>
      <c r="H7294" s="646">
        <v>49196</v>
      </c>
      <c r="I7294" s="646"/>
      <c r="K7294" s="57"/>
      <c r="L7294" s="57"/>
      <c r="M7294" s="638"/>
      <c r="N7294" s="638"/>
      <c r="O7294" s="57"/>
    </row>
    <row r="7295" spans="1:15">
      <c r="A7295" s="57"/>
      <c r="B7295" s="653">
        <v>50299</v>
      </c>
      <c r="C7295" s="654">
        <f t="shared" si="112"/>
        <v>10339776656</v>
      </c>
      <c r="D7295" s="57"/>
      <c r="E7295" s="57"/>
      <c r="F7295" s="657">
        <v>801086544</v>
      </c>
      <c r="G7295" s="672">
        <v>986714085</v>
      </c>
      <c r="H7295" s="646">
        <v>46417</v>
      </c>
      <c r="I7295" s="646"/>
      <c r="K7295" s="57"/>
      <c r="L7295" s="57"/>
      <c r="M7295" s="638"/>
      <c r="N7295" s="638"/>
      <c r="O7295" s="57"/>
    </row>
    <row r="7296" spans="1:15">
      <c r="A7296" s="57"/>
      <c r="B7296" s="653">
        <v>50300</v>
      </c>
      <c r="C7296" s="654">
        <f t="shared" si="112"/>
        <v>10244578804</v>
      </c>
      <c r="D7296" s="57"/>
      <c r="E7296" s="57"/>
      <c r="F7296" s="657">
        <v>705888692</v>
      </c>
      <c r="G7296" s="672">
        <v>987049243</v>
      </c>
      <c r="H7296" s="646">
        <v>48441</v>
      </c>
      <c r="I7296" s="646"/>
      <c r="K7296" s="57"/>
      <c r="L7296" s="57"/>
      <c r="M7296" s="638"/>
      <c r="N7296" s="638"/>
      <c r="O7296" s="57"/>
    </row>
    <row r="7297" spans="1:15">
      <c r="A7297" s="57"/>
      <c r="B7297" s="653">
        <v>50301</v>
      </c>
      <c r="C7297" s="654">
        <f t="shared" si="112"/>
        <v>9767737295</v>
      </c>
      <c r="D7297" s="57"/>
      <c r="E7297" s="57"/>
      <c r="F7297" s="657">
        <v>229047183</v>
      </c>
      <c r="G7297" s="672">
        <v>987104075</v>
      </c>
      <c r="H7297" s="646">
        <v>49095</v>
      </c>
      <c r="I7297" s="646"/>
      <c r="K7297" s="57"/>
      <c r="L7297" s="57"/>
      <c r="M7297" s="638"/>
      <c r="N7297" s="638"/>
      <c r="O7297" s="57"/>
    </row>
    <row r="7298" spans="1:15">
      <c r="A7298" s="57"/>
      <c r="B7298" s="653">
        <v>50302</v>
      </c>
      <c r="C7298" s="654">
        <f t="shared" si="112"/>
        <v>10128379822</v>
      </c>
      <c r="D7298" s="57"/>
      <c r="E7298" s="57"/>
      <c r="F7298" s="657">
        <v>589689710</v>
      </c>
      <c r="G7298" s="672">
        <v>987161645</v>
      </c>
      <c r="H7298" s="646">
        <v>44177</v>
      </c>
      <c r="I7298" s="646"/>
      <c r="K7298" s="57"/>
      <c r="L7298" s="57"/>
      <c r="M7298" s="638"/>
      <c r="N7298" s="638"/>
      <c r="O7298" s="57"/>
    </row>
    <row r="7299" spans="1:15">
      <c r="A7299" s="57"/>
      <c r="B7299" s="653">
        <v>50303</v>
      </c>
      <c r="C7299" s="654">
        <f t="shared" si="112"/>
        <v>10423939509</v>
      </c>
      <c r="D7299" s="57"/>
      <c r="E7299" s="57"/>
      <c r="F7299" s="657">
        <v>885249397</v>
      </c>
      <c r="G7299" s="672">
        <v>987454354</v>
      </c>
      <c r="H7299" s="646">
        <v>50192</v>
      </c>
      <c r="I7299" s="646"/>
      <c r="K7299" s="57"/>
      <c r="L7299" s="57"/>
      <c r="M7299" s="638"/>
      <c r="N7299" s="638"/>
      <c r="O7299" s="57"/>
    </row>
    <row r="7300" spans="1:15">
      <c r="A7300" s="57"/>
      <c r="B7300" s="653">
        <v>50304</v>
      </c>
      <c r="C7300" s="654">
        <f t="shared" si="112"/>
        <v>9760861950</v>
      </c>
      <c r="D7300" s="57"/>
      <c r="E7300" s="57"/>
      <c r="F7300" s="657">
        <v>222171838</v>
      </c>
      <c r="G7300" s="672">
        <v>987557394</v>
      </c>
      <c r="H7300" s="646">
        <v>47498</v>
      </c>
      <c r="I7300" s="646"/>
      <c r="K7300" s="57"/>
      <c r="L7300" s="57"/>
      <c r="M7300" s="638"/>
      <c r="N7300" s="638"/>
      <c r="O7300" s="57"/>
    </row>
    <row r="7301" spans="1:15">
      <c r="A7301" s="57"/>
      <c r="B7301" s="653">
        <v>50305</v>
      </c>
      <c r="C7301" s="654">
        <f t="shared" si="112"/>
        <v>10164945127</v>
      </c>
      <c r="D7301" s="57"/>
      <c r="E7301" s="57"/>
      <c r="F7301" s="657">
        <v>626255015</v>
      </c>
      <c r="G7301" s="672">
        <v>987805424</v>
      </c>
      <c r="H7301" s="646">
        <v>46897</v>
      </c>
      <c r="I7301" s="646"/>
      <c r="K7301" s="57"/>
      <c r="L7301" s="57"/>
      <c r="M7301" s="638"/>
      <c r="N7301" s="638"/>
      <c r="O7301" s="57"/>
    </row>
    <row r="7302" spans="1:15">
      <c r="A7302" s="57"/>
      <c r="B7302" s="653">
        <v>50306</v>
      </c>
      <c r="C7302" s="654">
        <f t="shared" si="112"/>
        <v>10200021088</v>
      </c>
      <c r="D7302" s="57"/>
      <c r="E7302" s="57"/>
      <c r="F7302" s="657">
        <v>661330976</v>
      </c>
      <c r="G7302" s="672">
        <v>987881112</v>
      </c>
      <c r="H7302" s="646">
        <v>50095</v>
      </c>
      <c r="I7302" s="646"/>
      <c r="K7302" s="57"/>
      <c r="L7302" s="57"/>
      <c r="M7302" s="638"/>
      <c r="N7302" s="638"/>
      <c r="O7302" s="57"/>
    </row>
    <row r="7303" spans="1:15">
      <c r="A7303" s="57"/>
      <c r="B7303" s="653">
        <v>50307</v>
      </c>
      <c r="C7303" s="654">
        <f t="shared" si="112"/>
        <v>9803461456</v>
      </c>
      <c r="D7303" s="57"/>
      <c r="E7303" s="57"/>
      <c r="F7303" s="657">
        <v>264771344</v>
      </c>
      <c r="G7303" s="672">
        <v>988041492</v>
      </c>
      <c r="H7303" s="646">
        <v>47529</v>
      </c>
      <c r="I7303" s="646"/>
      <c r="K7303" s="57"/>
      <c r="L7303" s="57"/>
      <c r="M7303" s="638"/>
      <c r="N7303" s="638"/>
      <c r="O7303" s="57"/>
    </row>
    <row r="7304" spans="1:15">
      <c r="A7304" s="57"/>
      <c r="B7304" s="653">
        <v>50308</v>
      </c>
      <c r="C7304" s="654">
        <f t="shared" si="112"/>
        <v>9684995217</v>
      </c>
      <c r="D7304" s="57"/>
      <c r="E7304" s="57"/>
      <c r="F7304" s="657">
        <v>146305105</v>
      </c>
      <c r="G7304" s="672">
        <v>988139472</v>
      </c>
      <c r="H7304" s="646">
        <v>47243</v>
      </c>
      <c r="I7304" s="646"/>
      <c r="K7304" s="57"/>
      <c r="L7304" s="57"/>
      <c r="M7304" s="638"/>
      <c r="N7304" s="638"/>
      <c r="O7304" s="57"/>
    </row>
    <row r="7305" spans="1:15">
      <c r="A7305" s="57"/>
      <c r="B7305" s="653">
        <v>50309</v>
      </c>
      <c r="C7305" s="654">
        <f t="shared" si="112"/>
        <v>10193422329</v>
      </c>
      <c r="D7305" s="57"/>
      <c r="E7305" s="57"/>
      <c r="F7305" s="657">
        <v>654732217</v>
      </c>
      <c r="G7305" s="672">
        <v>988148640</v>
      </c>
      <c r="H7305" s="646">
        <v>49914</v>
      </c>
      <c r="I7305" s="646"/>
      <c r="K7305" s="57"/>
      <c r="L7305" s="57"/>
      <c r="M7305" s="638"/>
      <c r="N7305" s="638"/>
      <c r="O7305" s="57"/>
    </row>
    <row r="7306" spans="1:15">
      <c r="A7306" s="57"/>
      <c r="B7306" s="653">
        <v>50310</v>
      </c>
      <c r="C7306" s="654">
        <f t="shared" si="112"/>
        <v>10484370168</v>
      </c>
      <c r="D7306" s="57"/>
      <c r="E7306" s="57"/>
      <c r="F7306" s="657">
        <v>945680056</v>
      </c>
      <c r="G7306" s="672">
        <v>988183826</v>
      </c>
      <c r="H7306" s="646">
        <v>45820</v>
      </c>
      <c r="I7306" s="646"/>
      <c r="K7306" s="57"/>
      <c r="L7306" s="57"/>
      <c r="M7306" s="638"/>
      <c r="N7306" s="638"/>
      <c r="O7306" s="57"/>
    </row>
    <row r="7307" spans="1:15">
      <c r="A7307" s="57"/>
      <c r="B7307" s="653">
        <v>50311</v>
      </c>
      <c r="C7307" s="654">
        <f t="shared" si="112"/>
        <v>10360327379</v>
      </c>
      <c r="D7307" s="57"/>
      <c r="E7307" s="57"/>
      <c r="F7307" s="657">
        <v>821637267</v>
      </c>
      <c r="G7307" s="672">
        <v>988183836</v>
      </c>
      <c r="H7307" s="646">
        <v>47538</v>
      </c>
      <c r="I7307" s="646"/>
      <c r="K7307" s="57"/>
      <c r="L7307" s="57"/>
      <c r="M7307" s="638"/>
      <c r="N7307" s="638"/>
      <c r="O7307" s="57"/>
    </row>
    <row r="7308" spans="1:15">
      <c r="A7308" s="57"/>
      <c r="B7308" s="653">
        <v>50312</v>
      </c>
      <c r="C7308" s="654">
        <f t="shared" si="112"/>
        <v>9696063451</v>
      </c>
      <c r="D7308" s="57"/>
      <c r="E7308" s="57"/>
      <c r="F7308" s="657">
        <v>157373339</v>
      </c>
      <c r="G7308" s="672">
        <v>988349290</v>
      </c>
      <c r="H7308" s="646">
        <v>44880</v>
      </c>
      <c r="I7308" s="646"/>
      <c r="K7308" s="57"/>
      <c r="L7308" s="57"/>
      <c r="M7308" s="638"/>
      <c r="N7308" s="638"/>
      <c r="O7308" s="57"/>
    </row>
    <row r="7309" spans="1:15">
      <c r="A7309" s="57"/>
      <c r="B7309" s="653">
        <v>50313</v>
      </c>
      <c r="C7309" s="654">
        <f t="shared" si="112"/>
        <v>10490404690</v>
      </c>
      <c r="D7309" s="57"/>
      <c r="E7309" s="57"/>
      <c r="F7309" s="657">
        <v>951714578</v>
      </c>
      <c r="G7309" s="672">
        <v>988472531</v>
      </c>
      <c r="H7309" s="646">
        <v>44861</v>
      </c>
      <c r="I7309" s="646"/>
      <c r="K7309" s="57"/>
      <c r="L7309" s="57"/>
      <c r="M7309" s="638"/>
      <c r="N7309" s="638"/>
      <c r="O7309" s="57"/>
    </row>
    <row r="7310" spans="1:15">
      <c r="A7310" s="57"/>
      <c r="B7310" s="653">
        <v>50314</v>
      </c>
      <c r="C7310" s="654">
        <f t="shared" si="112"/>
        <v>9841057423</v>
      </c>
      <c r="D7310" s="57"/>
      <c r="E7310" s="57"/>
      <c r="F7310" s="657">
        <v>302367311</v>
      </c>
      <c r="G7310" s="672">
        <v>988518460</v>
      </c>
      <c r="H7310" s="646">
        <v>45711</v>
      </c>
      <c r="I7310" s="646"/>
      <c r="K7310" s="57"/>
      <c r="L7310" s="57"/>
      <c r="M7310" s="638"/>
      <c r="N7310" s="638"/>
      <c r="O7310" s="57"/>
    </row>
    <row r="7311" spans="1:15">
      <c r="A7311" s="57"/>
      <c r="B7311" s="653">
        <v>50315</v>
      </c>
      <c r="C7311" s="654">
        <f t="shared" si="112"/>
        <v>10235294768</v>
      </c>
      <c r="D7311" s="57"/>
      <c r="E7311" s="57"/>
      <c r="F7311" s="657">
        <v>696604656</v>
      </c>
      <c r="G7311" s="672">
        <v>988671071</v>
      </c>
      <c r="H7311" s="646">
        <v>46530</v>
      </c>
      <c r="I7311" s="646"/>
      <c r="K7311" s="57"/>
      <c r="L7311" s="57"/>
      <c r="M7311" s="638"/>
      <c r="N7311" s="638"/>
      <c r="O7311" s="57"/>
    </row>
    <row r="7312" spans="1:15">
      <c r="A7312" s="57"/>
      <c r="B7312" s="653">
        <v>50316</v>
      </c>
      <c r="C7312" s="654">
        <f t="shared" si="112"/>
        <v>10271136329</v>
      </c>
      <c r="D7312" s="57"/>
      <c r="E7312" s="57"/>
      <c r="F7312" s="657">
        <v>732446217</v>
      </c>
      <c r="G7312" s="672">
        <v>988845723</v>
      </c>
      <c r="H7312" s="646">
        <v>49222</v>
      </c>
      <c r="I7312" s="646"/>
      <c r="K7312" s="57"/>
      <c r="L7312" s="57"/>
      <c r="M7312" s="638"/>
      <c r="N7312" s="638"/>
      <c r="O7312" s="57"/>
    </row>
    <row r="7313" spans="1:15">
      <c r="A7313" s="57"/>
      <c r="B7313" s="653">
        <v>50317</v>
      </c>
      <c r="C7313" s="654">
        <f t="shared" si="112"/>
        <v>9805564469</v>
      </c>
      <c r="D7313" s="57"/>
      <c r="E7313" s="57"/>
      <c r="F7313" s="657">
        <v>266874357</v>
      </c>
      <c r="G7313" s="672">
        <v>988959642</v>
      </c>
      <c r="H7313" s="646">
        <v>48043</v>
      </c>
      <c r="I7313" s="646"/>
      <c r="K7313" s="57"/>
      <c r="L7313" s="57"/>
      <c r="M7313" s="638"/>
      <c r="N7313" s="638"/>
      <c r="O7313" s="57"/>
    </row>
    <row r="7314" spans="1:15">
      <c r="A7314" s="57"/>
      <c r="B7314" s="653">
        <v>50318</v>
      </c>
      <c r="C7314" s="654">
        <f t="shared" si="112"/>
        <v>10366095873</v>
      </c>
      <c r="D7314" s="57"/>
      <c r="E7314" s="57"/>
      <c r="F7314" s="657">
        <v>827405761</v>
      </c>
      <c r="G7314" s="672">
        <v>989151705</v>
      </c>
      <c r="H7314" s="646">
        <v>47549</v>
      </c>
      <c r="I7314" s="646"/>
      <c r="K7314" s="57"/>
      <c r="L7314" s="57"/>
      <c r="M7314" s="638"/>
      <c r="N7314" s="638"/>
      <c r="O7314" s="57"/>
    </row>
    <row r="7315" spans="1:15">
      <c r="A7315" s="57"/>
      <c r="B7315" s="653">
        <v>50319</v>
      </c>
      <c r="C7315" s="654">
        <f t="shared" si="112"/>
        <v>9888986644</v>
      </c>
      <c r="D7315" s="57"/>
      <c r="E7315" s="57"/>
      <c r="F7315" s="657">
        <v>350296532</v>
      </c>
      <c r="G7315" s="672">
        <v>989235691</v>
      </c>
      <c r="H7315" s="646">
        <v>46569</v>
      </c>
      <c r="I7315" s="646"/>
      <c r="K7315" s="57"/>
      <c r="L7315" s="57"/>
      <c r="M7315" s="638"/>
      <c r="N7315" s="638"/>
      <c r="O7315" s="57"/>
    </row>
    <row r="7316" spans="1:15">
      <c r="A7316" s="57"/>
      <c r="B7316" s="653">
        <v>50320</v>
      </c>
      <c r="C7316" s="654">
        <f t="shared" si="112"/>
        <v>10237207525</v>
      </c>
      <c r="D7316" s="57"/>
      <c r="E7316" s="57"/>
      <c r="F7316" s="657">
        <v>698517413</v>
      </c>
      <c r="G7316" s="672">
        <v>989277615</v>
      </c>
      <c r="H7316" s="646">
        <v>43261</v>
      </c>
      <c r="I7316" s="646"/>
      <c r="K7316" s="57"/>
      <c r="L7316" s="57"/>
      <c r="M7316" s="638"/>
      <c r="N7316" s="638"/>
      <c r="O7316" s="57"/>
    </row>
    <row r="7317" spans="1:15">
      <c r="A7317" s="57"/>
      <c r="B7317" s="653">
        <v>50321</v>
      </c>
      <c r="C7317" s="654">
        <f t="shared" si="112"/>
        <v>9882114301</v>
      </c>
      <c r="D7317" s="57"/>
      <c r="E7317" s="57"/>
      <c r="F7317" s="657">
        <v>343424189</v>
      </c>
      <c r="G7317" s="672">
        <v>989324003</v>
      </c>
      <c r="H7317" s="646">
        <v>43611</v>
      </c>
      <c r="I7317" s="646"/>
      <c r="K7317" s="57"/>
      <c r="L7317" s="57"/>
      <c r="M7317" s="638"/>
      <c r="N7317" s="638"/>
      <c r="O7317" s="57"/>
    </row>
    <row r="7318" spans="1:15">
      <c r="A7318" s="57"/>
      <c r="B7318" s="653">
        <v>50322</v>
      </c>
      <c r="C7318" s="654">
        <f t="shared" si="112"/>
        <v>10353241823</v>
      </c>
      <c r="D7318" s="57"/>
      <c r="E7318" s="57"/>
      <c r="F7318" s="657">
        <v>814551711</v>
      </c>
      <c r="G7318" s="672">
        <v>989419819</v>
      </c>
      <c r="H7318" s="646">
        <v>48064</v>
      </c>
      <c r="I7318" s="646"/>
      <c r="K7318" s="57"/>
      <c r="L7318" s="57"/>
      <c r="M7318" s="638"/>
      <c r="N7318" s="638"/>
      <c r="O7318" s="57"/>
    </row>
    <row r="7319" spans="1:15">
      <c r="A7319" s="57"/>
      <c r="B7319" s="653">
        <v>50323</v>
      </c>
      <c r="C7319" s="654">
        <f t="shared" si="112"/>
        <v>10175090945</v>
      </c>
      <c r="D7319" s="57"/>
      <c r="E7319" s="57"/>
      <c r="F7319" s="657">
        <v>636400833</v>
      </c>
      <c r="G7319" s="672">
        <v>989447067</v>
      </c>
      <c r="H7319" s="646">
        <v>44697</v>
      </c>
      <c r="I7319" s="646"/>
      <c r="K7319" s="57"/>
      <c r="L7319" s="57"/>
      <c r="M7319" s="638"/>
      <c r="N7319" s="638"/>
      <c r="O7319" s="57"/>
    </row>
    <row r="7320" spans="1:15">
      <c r="A7320" s="57"/>
      <c r="B7320" s="653">
        <v>50324</v>
      </c>
      <c r="C7320" s="654">
        <f t="shared" si="112"/>
        <v>10428252262</v>
      </c>
      <c r="D7320" s="57"/>
      <c r="E7320" s="57"/>
      <c r="F7320" s="657">
        <v>889562150</v>
      </c>
      <c r="G7320" s="672">
        <v>990115391</v>
      </c>
      <c r="H7320" s="646">
        <v>43847</v>
      </c>
      <c r="I7320" s="646"/>
      <c r="K7320" s="57"/>
      <c r="L7320" s="57"/>
      <c r="M7320" s="638"/>
      <c r="N7320" s="638"/>
      <c r="O7320" s="57"/>
    </row>
    <row r="7321" spans="1:15">
      <c r="A7321" s="57"/>
      <c r="B7321" s="653">
        <v>50325</v>
      </c>
      <c r="C7321" s="654">
        <f t="shared" si="112"/>
        <v>10311432632</v>
      </c>
      <c r="D7321" s="57"/>
      <c r="E7321" s="57"/>
      <c r="F7321" s="657">
        <v>772742520</v>
      </c>
      <c r="G7321" s="672">
        <v>990358329</v>
      </c>
      <c r="H7321" s="646">
        <v>44300</v>
      </c>
      <c r="I7321" s="646"/>
      <c r="K7321" s="57"/>
      <c r="L7321" s="57"/>
      <c r="M7321" s="638"/>
      <c r="N7321" s="638"/>
      <c r="O7321" s="57"/>
    </row>
    <row r="7322" spans="1:15">
      <c r="A7322" s="57"/>
      <c r="B7322" s="653">
        <v>50326</v>
      </c>
      <c r="C7322" s="654">
        <f t="shared" si="112"/>
        <v>10320943409</v>
      </c>
      <c r="D7322" s="57"/>
      <c r="E7322" s="57"/>
      <c r="F7322" s="657">
        <v>782253297</v>
      </c>
      <c r="G7322" s="672">
        <v>990405870</v>
      </c>
      <c r="H7322" s="646">
        <v>45760</v>
      </c>
      <c r="I7322" s="646"/>
      <c r="K7322" s="57"/>
      <c r="L7322" s="57"/>
      <c r="M7322" s="638"/>
      <c r="N7322" s="638"/>
      <c r="O7322" s="57"/>
    </row>
    <row r="7323" spans="1:15">
      <c r="A7323" s="57"/>
      <c r="B7323" s="653">
        <v>50327</v>
      </c>
      <c r="C7323" s="654">
        <f t="shared" si="112"/>
        <v>10479552793</v>
      </c>
      <c r="D7323" s="57"/>
      <c r="E7323" s="57"/>
      <c r="F7323" s="657">
        <v>940862681</v>
      </c>
      <c r="G7323" s="672">
        <v>990584745</v>
      </c>
      <c r="H7323" s="646">
        <v>47547</v>
      </c>
      <c r="I7323" s="646"/>
      <c r="K7323" s="57"/>
      <c r="L7323" s="57"/>
      <c r="M7323" s="638"/>
      <c r="N7323" s="638"/>
      <c r="O7323" s="57"/>
    </row>
    <row r="7324" spans="1:15">
      <c r="A7324" s="57"/>
      <c r="B7324" s="653">
        <v>50328</v>
      </c>
      <c r="C7324" s="654">
        <f t="shared" si="112"/>
        <v>10321872122</v>
      </c>
      <c r="D7324" s="57"/>
      <c r="E7324" s="57"/>
      <c r="F7324" s="657">
        <v>783182010</v>
      </c>
      <c r="G7324" s="672">
        <v>990719126</v>
      </c>
      <c r="H7324" s="646">
        <v>44041</v>
      </c>
      <c r="I7324" s="646"/>
      <c r="K7324" s="57"/>
      <c r="L7324" s="57"/>
      <c r="M7324" s="638"/>
      <c r="N7324" s="638"/>
      <c r="O7324" s="57"/>
    </row>
    <row r="7325" spans="1:15">
      <c r="A7325" s="57"/>
      <c r="B7325" s="653">
        <v>50329</v>
      </c>
      <c r="C7325" s="654">
        <f t="shared" si="112"/>
        <v>9871876971</v>
      </c>
      <c r="D7325" s="57"/>
      <c r="E7325" s="57"/>
      <c r="F7325" s="657">
        <v>333186859</v>
      </c>
      <c r="G7325" s="672">
        <v>990746855</v>
      </c>
      <c r="H7325" s="646">
        <v>46614</v>
      </c>
      <c r="I7325" s="646"/>
      <c r="K7325" s="57"/>
      <c r="L7325" s="57"/>
      <c r="M7325" s="638"/>
      <c r="N7325" s="638"/>
      <c r="O7325" s="57"/>
    </row>
    <row r="7326" spans="1:15">
      <c r="A7326" s="57"/>
      <c r="B7326" s="653">
        <v>50330</v>
      </c>
      <c r="C7326" s="654">
        <f t="shared" si="112"/>
        <v>10298957412</v>
      </c>
      <c r="D7326" s="57"/>
      <c r="E7326" s="57"/>
      <c r="F7326" s="657">
        <v>760267300</v>
      </c>
      <c r="G7326" s="672">
        <v>991115113</v>
      </c>
      <c r="H7326" s="646">
        <v>50370</v>
      </c>
      <c r="I7326" s="646"/>
      <c r="K7326" s="57"/>
      <c r="L7326" s="57"/>
      <c r="M7326" s="638"/>
      <c r="N7326" s="638"/>
      <c r="O7326" s="57"/>
    </row>
    <row r="7327" spans="1:15">
      <c r="A7327" s="57"/>
      <c r="B7327" s="653">
        <v>50331</v>
      </c>
      <c r="C7327" s="654">
        <f t="shared" si="112"/>
        <v>10280654719</v>
      </c>
      <c r="D7327" s="57"/>
      <c r="E7327" s="57"/>
      <c r="F7327" s="657">
        <v>741964607</v>
      </c>
      <c r="G7327" s="672">
        <v>991221057</v>
      </c>
      <c r="H7327" s="646">
        <v>47130</v>
      </c>
      <c r="I7327" s="646"/>
      <c r="K7327" s="57"/>
      <c r="L7327" s="57"/>
      <c r="M7327" s="638"/>
      <c r="N7327" s="638"/>
      <c r="O7327" s="57"/>
    </row>
    <row r="7328" spans="1:15">
      <c r="A7328" s="57"/>
      <c r="B7328" s="653">
        <v>50332</v>
      </c>
      <c r="C7328" s="654">
        <f t="shared" ref="C7328:C7391" si="113">F7328+(F$88*28679+98765)+(G$88*6587+87654)+(E$88*9537+76543)+(J$88*5713+4528)</f>
        <v>10271572230</v>
      </c>
      <c r="D7328" s="57"/>
      <c r="E7328" s="57"/>
      <c r="F7328" s="657">
        <v>732882118</v>
      </c>
      <c r="G7328" s="672">
        <v>991486129</v>
      </c>
      <c r="H7328" s="646">
        <v>44329</v>
      </c>
      <c r="I7328" s="646"/>
      <c r="K7328" s="57"/>
      <c r="L7328" s="57"/>
      <c r="M7328" s="638"/>
      <c r="N7328" s="638"/>
      <c r="O7328" s="57"/>
    </row>
    <row r="7329" spans="1:15">
      <c r="A7329" s="57"/>
      <c r="B7329" s="653">
        <v>50333</v>
      </c>
      <c r="C7329" s="654">
        <f t="shared" si="113"/>
        <v>9839395241</v>
      </c>
      <c r="D7329" s="57"/>
      <c r="E7329" s="57"/>
      <c r="F7329" s="657">
        <v>300705129</v>
      </c>
      <c r="G7329" s="672">
        <v>991582368</v>
      </c>
      <c r="H7329" s="646">
        <v>45724</v>
      </c>
      <c r="I7329" s="646"/>
      <c r="K7329" s="57"/>
      <c r="L7329" s="57"/>
      <c r="M7329" s="638"/>
      <c r="N7329" s="638"/>
      <c r="O7329" s="57"/>
    </row>
    <row r="7330" spans="1:15">
      <c r="A7330" s="57"/>
      <c r="B7330" s="653">
        <v>50334</v>
      </c>
      <c r="C7330" s="654">
        <f t="shared" si="113"/>
        <v>9887740668</v>
      </c>
      <c r="D7330" s="57"/>
      <c r="E7330" s="57"/>
      <c r="F7330" s="657">
        <v>349050556</v>
      </c>
      <c r="G7330" s="672">
        <v>991642454</v>
      </c>
      <c r="H7330" s="646">
        <v>48414</v>
      </c>
      <c r="I7330" s="646"/>
      <c r="K7330" s="57"/>
      <c r="L7330" s="57"/>
      <c r="M7330" s="638"/>
      <c r="N7330" s="638"/>
      <c r="O7330" s="57"/>
    </row>
    <row r="7331" spans="1:15">
      <c r="A7331" s="57"/>
      <c r="B7331" s="653">
        <v>50335</v>
      </c>
      <c r="C7331" s="654">
        <f t="shared" si="113"/>
        <v>9863943602</v>
      </c>
      <c r="D7331" s="57"/>
      <c r="E7331" s="57"/>
      <c r="F7331" s="657">
        <v>325253490</v>
      </c>
      <c r="G7331" s="672">
        <v>991685414</v>
      </c>
      <c r="H7331" s="646">
        <v>45765</v>
      </c>
      <c r="I7331" s="646"/>
      <c r="K7331" s="57"/>
      <c r="L7331" s="57"/>
      <c r="M7331" s="638"/>
      <c r="N7331" s="638"/>
      <c r="O7331" s="57"/>
    </row>
    <row r="7332" spans="1:15">
      <c r="A7332" s="57"/>
      <c r="B7332" s="653">
        <v>50336</v>
      </c>
      <c r="C7332" s="654">
        <f t="shared" si="113"/>
        <v>10113478696</v>
      </c>
      <c r="D7332" s="57"/>
      <c r="E7332" s="57"/>
      <c r="F7332" s="657">
        <v>574788584</v>
      </c>
      <c r="G7332" s="672">
        <v>991706940</v>
      </c>
      <c r="H7332" s="646">
        <v>47718</v>
      </c>
      <c r="I7332" s="646"/>
      <c r="K7332" s="57"/>
      <c r="L7332" s="57"/>
      <c r="M7332" s="638"/>
      <c r="N7332" s="638"/>
      <c r="O7332" s="57"/>
    </row>
    <row r="7333" spans="1:15">
      <c r="A7333" s="57"/>
      <c r="B7333" s="653">
        <v>50337</v>
      </c>
      <c r="C7333" s="654">
        <f t="shared" si="113"/>
        <v>10325860526</v>
      </c>
      <c r="D7333" s="57"/>
      <c r="E7333" s="57"/>
      <c r="F7333" s="657">
        <v>787170414</v>
      </c>
      <c r="G7333" s="672">
        <v>992022293</v>
      </c>
      <c r="H7333" s="646">
        <v>43289</v>
      </c>
      <c r="I7333" s="646"/>
      <c r="K7333" s="57"/>
      <c r="L7333" s="57"/>
      <c r="M7333" s="638"/>
      <c r="N7333" s="638"/>
      <c r="O7333" s="57"/>
    </row>
    <row r="7334" spans="1:15">
      <c r="A7334" s="57"/>
      <c r="B7334" s="653">
        <v>50338</v>
      </c>
      <c r="C7334" s="654">
        <f t="shared" si="113"/>
        <v>9742646943</v>
      </c>
      <c r="D7334" s="57"/>
      <c r="E7334" s="57"/>
      <c r="F7334" s="657">
        <v>203956831</v>
      </c>
      <c r="G7334" s="672">
        <v>992048765</v>
      </c>
      <c r="H7334" s="646">
        <v>48801</v>
      </c>
      <c r="I7334" s="646"/>
      <c r="K7334" s="57"/>
      <c r="L7334" s="57"/>
      <c r="M7334" s="638"/>
      <c r="N7334" s="638"/>
      <c r="O7334" s="57"/>
    </row>
    <row r="7335" spans="1:15">
      <c r="A7335" s="57"/>
      <c r="B7335" s="653">
        <v>50339</v>
      </c>
      <c r="C7335" s="654">
        <f t="shared" si="113"/>
        <v>10011406011</v>
      </c>
      <c r="D7335" s="57"/>
      <c r="E7335" s="57"/>
      <c r="F7335" s="657">
        <v>472715899</v>
      </c>
      <c r="G7335" s="672">
        <v>992069847</v>
      </c>
      <c r="H7335" s="646">
        <v>49518</v>
      </c>
      <c r="I7335" s="646"/>
      <c r="K7335" s="57"/>
      <c r="L7335" s="57"/>
      <c r="M7335" s="638"/>
      <c r="N7335" s="638"/>
      <c r="O7335" s="57"/>
    </row>
    <row r="7336" spans="1:15">
      <c r="A7336" s="57"/>
      <c r="B7336" s="653">
        <v>50340</v>
      </c>
      <c r="C7336" s="654">
        <f t="shared" si="113"/>
        <v>10154294603</v>
      </c>
      <c r="D7336" s="57"/>
      <c r="E7336" s="57"/>
      <c r="F7336" s="657">
        <v>615604491</v>
      </c>
      <c r="G7336" s="672">
        <v>992197812</v>
      </c>
      <c r="H7336" s="646">
        <v>46250</v>
      </c>
      <c r="I7336" s="646"/>
      <c r="K7336" s="57"/>
      <c r="L7336" s="57"/>
      <c r="M7336" s="638"/>
      <c r="N7336" s="638"/>
      <c r="O7336" s="57"/>
    </row>
    <row r="7337" spans="1:15">
      <c r="A7337" s="57"/>
      <c r="B7337" s="653">
        <v>50341</v>
      </c>
      <c r="C7337" s="654">
        <f t="shared" si="113"/>
        <v>10165500393</v>
      </c>
      <c r="D7337" s="57"/>
      <c r="E7337" s="57"/>
      <c r="F7337" s="657">
        <v>626810281</v>
      </c>
      <c r="G7337" s="672">
        <v>992280790</v>
      </c>
      <c r="H7337" s="646">
        <v>45527</v>
      </c>
      <c r="I7337" s="646"/>
      <c r="K7337" s="57"/>
      <c r="L7337" s="57"/>
      <c r="M7337" s="638"/>
      <c r="N7337" s="638"/>
      <c r="O7337" s="57"/>
    </row>
    <row r="7338" spans="1:15">
      <c r="A7338" s="57"/>
      <c r="B7338" s="653">
        <v>50342</v>
      </c>
      <c r="C7338" s="654">
        <f t="shared" si="113"/>
        <v>10026496195</v>
      </c>
      <c r="D7338" s="57"/>
      <c r="E7338" s="57"/>
      <c r="F7338" s="657">
        <v>487806083</v>
      </c>
      <c r="G7338" s="672">
        <v>992406609</v>
      </c>
      <c r="H7338" s="646">
        <v>46584</v>
      </c>
      <c r="I7338" s="646"/>
      <c r="K7338" s="57"/>
      <c r="L7338" s="57"/>
      <c r="M7338" s="638"/>
      <c r="N7338" s="638"/>
      <c r="O7338" s="57"/>
    </row>
    <row r="7339" spans="1:15">
      <c r="A7339" s="57"/>
      <c r="B7339" s="653">
        <v>50343</v>
      </c>
      <c r="C7339" s="654">
        <f t="shared" si="113"/>
        <v>10144441687</v>
      </c>
      <c r="D7339" s="57"/>
      <c r="E7339" s="57"/>
      <c r="F7339" s="657">
        <v>605751575</v>
      </c>
      <c r="G7339" s="672">
        <v>992411214</v>
      </c>
      <c r="H7339" s="646">
        <v>47138</v>
      </c>
      <c r="I7339" s="646"/>
      <c r="K7339" s="57"/>
      <c r="L7339" s="57"/>
      <c r="M7339" s="638"/>
      <c r="N7339" s="638"/>
      <c r="O7339" s="57"/>
    </row>
    <row r="7340" spans="1:15">
      <c r="A7340" s="57"/>
      <c r="B7340" s="653">
        <v>50344</v>
      </c>
      <c r="C7340" s="654">
        <f t="shared" si="113"/>
        <v>9736296065</v>
      </c>
      <c r="D7340" s="57"/>
      <c r="E7340" s="57"/>
      <c r="F7340" s="657">
        <v>197605953</v>
      </c>
      <c r="G7340" s="672">
        <v>992481450</v>
      </c>
      <c r="H7340" s="646">
        <v>48867</v>
      </c>
      <c r="I7340" s="646"/>
      <c r="K7340" s="57"/>
      <c r="L7340" s="57"/>
      <c r="M7340" s="638"/>
      <c r="N7340" s="638"/>
      <c r="O7340" s="57"/>
    </row>
    <row r="7341" spans="1:15">
      <c r="A7341" s="57"/>
      <c r="B7341" s="653">
        <v>50345</v>
      </c>
      <c r="C7341" s="654">
        <f t="shared" si="113"/>
        <v>10358884208</v>
      </c>
      <c r="D7341" s="57"/>
      <c r="E7341" s="57"/>
      <c r="F7341" s="657">
        <v>820194096</v>
      </c>
      <c r="G7341" s="672">
        <v>992557844</v>
      </c>
      <c r="H7341" s="646">
        <v>48507</v>
      </c>
      <c r="I7341" s="646"/>
      <c r="K7341" s="57"/>
      <c r="L7341" s="57"/>
      <c r="M7341" s="638"/>
      <c r="N7341" s="638"/>
      <c r="O7341" s="57"/>
    </row>
    <row r="7342" spans="1:15">
      <c r="A7342" s="57"/>
      <c r="B7342" s="653">
        <v>50346</v>
      </c>
      <c r="C7342" s="654">
        <f t="shared" si="113"/>
        <v>10242550610</v>
      </c>
      <c r="D7342" s="57"/>
      <c r="E7342" s="57"/>
      <c r="F7342" s="657">
        <v>703860498</v>
      </c>
      <c r="G7342" s="672">
        <v>992649814</v>
      </c>
      <c r="H7342" s="646">
        <v>46592</v>
      </c>
      <c r="I7342" s="646"/>
      <c r="K7342" s="57"/>
      <c r="L7342" s="57"/>
      <c r="M7342" s="638"/>
      <c r="N7342" s="638"/>
      <c r="O7342" s="57"/>
    </row>
    <row r="7343" spans="1:15">
      <c r="A7343" s="57"/>
      <c r="B7343" s="653">
        <v>50347</v>
      </c>
      <c r="C7343" s="654">
        <f t="shared" si="113"/>
        <v>10456536081</v>
      </c>
      <c r="D7343" s="57"/>
      <c r="E7343" s="57"/>
      <c r="F7343" s="657">
        <v>917845969</v>
      </c>
      <c r="G7343" s="672">
        <v>992718278</v>
      </c>
      <c r="H7343" s="646">
        <v>49837</v>
      </c>
      <c r="I7343" s="646"/>
      <c r="K7343" s="57"/>
      <c r="L7343" s="57"/>
      <c r="M7343" s="638"/>
      <c r="N7343" s="638"/>
      <c r="O7343" s="57"/>
    </row>
    <row r="7344" spans="1:15">
      <c r="A7344" s="57"/>
      <c r="B7344" s="653">
        <v>50348</v>
      </c>
      <c r="C7344" s="654">
        <f t="shared" si="113"/>
        <v>9812163966</v>
      </c>
      <c r="D7344" s="57"/>
      <c r="E7344" s="57"/>
      <c r="F7344" s="657">
        <v>273473854</v>
      </c>
      <c r="G7344" s="672">
        <v>993004619</v>
      </c>
      <c r="H7344" s="646">
        <v>46535</v>
      </c>
      <c r="I7344" s="646"/>
      <c r="K7344" s="57"/>
      <c r="L7344" s="57"/>
      <c r="M7344" s="638"/>
      <c r="N7344" s="638"/>
      <c r="O7344" s="57"/>
    </row>
    <row r="7345" spans="1:15">
      <c r="A7345" s="57"/>
      <c r="B7345" s="653">
        <v>50349</v>
      </c>
      <c r="C7345" s="654">
        <f t="shared" si="113"/>
        <v>10295205975</v>
      </c>
      <c r="D7345" s="57"/>
      <c r="E7345" s="57"/>
      <c r="F7345" s="657">
        <v>756515863</v>
      </c>
      <c r="G7345" s="672">
        <v>993014681</v>
      </c>
      <c r="H7345" s="646">
        <v>49947</v>
      </c>
      <c r="I7345" s="646"/>
      <c r="K7345" s="57"/>
      <c r="L7345" s="57"/>
      <c r="M7345" s="638"/>
      <c r="N7345" s="638"/>
      <c r="O7345" s="57"/>
    </row>
    <row r="7346" spans="1:15">
      <c r="A7346" s="57"/>
      <c r="B7346" s="653">
        <v>50350</v>
      </c>
      <c r="C7346" s="654">
        <f t="shared" si="113"/>
        <v>9725564566</v>
      </c>
      <c r="D7346" s="57"/>
      <c r="E7346" s="57"/>
      <c r="F7346" s="657">
        <v>186874454</v>
      </c>
      <c r="G7346" s="672">
        <v>993039359</v>
      </c>
      <c r="H7346" s="646">
        <v>50249</v>
      </c>
      <c r="I7346" s="646"/>
      <c r="K7346" s="57"/>
      <c r="L7346" s="57"/>
      <c r="M7346" s="638"/>
      <c r="N7346" s="638"/>
      <c r="O7346" s="57"/>
    </row>
    <row r="7347" spans="1:15">
      <c r="A7347" s="57"/>
      <c r="B7347" s="653">
        <v>50351</v>
      </c>
      <c r="C7347" s="654">
        <f t="shared" si="113"/>
        <v>9822767049</v>
      </c>
      <c r="D7347" s="57"/>
      <c r="E7347" s="57"/>
      <c r="F7347" s="657">
        <v>284076937</v>
      </c>
      <c r="G7347" s="672">
        <v>993133710</v>
      </c>
      <c r="H7347" s="646">
        <v>43876</v>
      </c>
      <c r="I7347" s="646"/>
      <c r="K7347" s="57"/>
      <c r="L7347" s="57"/>
      <c r="M7347" s="638"/>
      <c r="N7347" s="638"/>
      <c r="O7347" s="57"/>
    </row>
    <row r="7348" spans="1:15">
      <c r="A7348" s="57"/>
      <c r="B7348" s="653">
        <v>50352</v>
      </c>
      <c r="C7348" s="654">
        <f t="shared" si="113"/>
        <v>9945345539</v>
      </c>
      <c r="D7348" s="57"/>
      <c r="E7348" s="57"/>
      <c r="F7348" s="657">
        <v>406655427</v>
      </c>
      <c r="G7348" s="672">
        <v>993185280</v>
      </c>
      <c r="H7348" s="646">
        <v>47887</v>
      </c>
      <c r="I7348" s="646"/>
      <c r="K7348" s="57"/>
      <c r="L7348" s="57"/>
      <c r="M7348" s="638"/>
      <c r="N7348" s="638"/>
      <c r="O7348" s="57"/>
    </row>
    <row r="7349" spans="1:15">
      <c r="A7349" s="57"/>
      <c r="B7349" s="653">
        <v>50353</v>
      </c>
      <c r="C7349" s="654">
        <f t="shared" si="113"/>
        <v>10024884496</v>
      </c>
      <c r="D7349" s="57"/>
      <c r="E7349" s="57"/>
      <c r="F7349" s="657">
        <v>486194384</v>
      </c>
      <c r="G7349" s="672">
        <v>993532822</v>
      </c>
      <c r="H7349" s="646">
        <v>46025</v>
      </c>
      <c r="I7349" s="646"/>
      <c r="K7349" s="57"/>
      <c r="L7349" s="57"/>
      <c r="M7349" s="638"/>
      <c r="N7349" s="638"/>
      <c r="O7349" s="57"/>
    </row>
    <row r="7350" spans="1:15">
      <c r="A7350" s="57"/>
      <c r="B7350" s="653">
        <v>50354</v>
      </c>
      <c r="C7350" s="654">
        <f t="shared" si="113"/>
        <v>9850374287</v>
      </c>
      <c r="D7350" s="57"/>
      <c r="E7350" s="57"/>
      <c r="F7350" s="657">
        <v>311684175</v>
      </c>
      <c r="G7350" s="672">
        <v>993538290</v>
      </c>
      <c r="H7350" s="646">
        <v>48791</v>
      </c>
      <c r="I7350" s="646"/>
      <c r="K7350" s="57"/>
      <c r="L7350" s="57"/>
      <c r="M7350" s="638"/>
      <c r="N7350" s="638"/>
      <c r="O7350" s="57"/>
    </row>
    <row r="7351" spans="1:15">
      <c r="A7351" s="57"/>
      <c r="B7351" s="653">
        <v>50355</v>
      </c>
      <c r="C7351" s="654">
        <f t="shared" si="113"/>
        <v>9702608140</v>
      </c>
      <c r="D7351" s="57"/>
      <c r="E7351" s="57"/>
      <c r="F7351" s="657">
        <v>163918028</v>
      </c>
      <c r="G7351" s="672">
        <v>993546954</v>
      </c>
      <c r="H7351" s="646">
        <v>47135</v>
      </c>
      <c r="I7351" s="646"/>
      <c r="K7351" s="57"/>
      <c r="L7351" s="57"/>
      <c r="M7351" s="638"/>
      <c r="N7351" s="638"/>
      <c r="O7351" s="57"/>
    </row>
    <row r="7352" spans="1:15">
      <c r="A7352" s="57"/>
      <c r="B7352" s="653">
        <v>50356</v>
      </c>
      <c r="C7352" s="654">
        <f t="shared" si="113"/>
        <v>9748480511</v>
      </c>
      <c r="D7352" s="57"/>
      <c r="E7352" s="57"/>
      <c r="F7352" s="657">
        <v>209790399</v>
      </c>
      <c r="G7352" s="672">
        <v>993571134</v>
      </c>
      <c r="H7352" s="646">
        <v>44415</v>
      </c>
      <c r="I7352" s="646"/>
      <c r="K7352" s="57"/>
      <c r="L7352" s="57"/>
      <c r="M7352" s="638"/>
      <c r="N7352" s="638"/>
      <c r="O7352" s="57"/>
    </row>
    <row r="7353" spans="1:15">
      <c r="A7353" s="57"/>
      <c r="B7353" s="653">
        <v>50357</v>
      </c>
      <c r="C7353" s="654">
        <f t="shared" si="113"/>
        <v>10251554864</v>
      </c>
      <c r="D7353" s="57"/>
      <c r="E7353" s="57"/>
      <c r="F7353" s="657">
        <v>712864752</v>
      </c>
      <c r="G7353" s="672">
        <v>993788908</v>
      </c>
      <c r="H7353" s="646">
        <v>45733</v>
      </c>
      <c r="I7353" s="646"/>
      <c r="K7353" s="57"/>
      <c r="L7353" s="57"/>
      <c r="M7353" s="638"/>
      <c r="N7353" s="638"/>
      <c r="O7353" s="57"/>
    </row>
    <row r="7354" spans="1:15">
      <c r="A7354" s="57"/>
      <c r="B7354" s="653">
        <v>50358</v>
      </c>
      <c r="C7354" s="654">
        <f t="shared" si="113"/>
        <v>10119311830</v>
      </c>
      <c r="D7354" s="57"/>
      <c r="E7354" s="57"/>
      <c r="F7354" s="657">
        <v>580621718</v>
      </c>
      <c r="G7354" s="672">
        <v>993941142</v>
      </c>
      <c r="H7354" s="646">
        <v>50135</v>
      </c>
      <c r="I7354" s="646"/>
      <c r="K7354" s="57"/>
      <c r="L7354" s="57"/>
      <c r="M7354" s="638"/>
      <c r="N7354" s="638"/>
      <c r="O7354" s="57"/>
    </row>
    <row r="7355" spans="1:15">
      <c r="A7355" s="57"/>
      <c r="B7355" s="653">
        <v>50359</v>
      </c>
      <c r="C7355" s="654">
        <f t="shared" si="113"/>
        <v>9812215622</v>
      </c>
      <c r="D7355" s="57"/>
      <c r="E7355" s="57"/>
      <c r="F7355" s="657">
        <v>273525510</v>
      </c>
      <c r="G7355" s="672">
        <v>993949919</v>
      </c>
      <c r="H7355" s="646">
        <v>44333</v>
      </c>
      <c r="I7355" s="646"/>
      <c r="K7355" s="57"/>
      <c r="L7355" s="57"/>
      <c r="M7355" s="638"/>
      <c r="N7355" s="638"/>
      <c r="O7355" s="57"/>
    </row>
    <row r="7356" spans="1:15">
      <c r="A7356" s="57"/>
      <c r="B7356" s="653">
        <v>50360</v>
      </c>
      <c r="C7356" s="654">
        <f t="shared" si="113"/>
        <v>10235422570</v>
      </c>
      <c r="D7356" s="57"/>
      <c r="E7356" s="57"/>
      <c r="F7356" s="657">
        <v>696732458</v>
      </c>
      <c r="G7356" s="672">
        <v>994054788</v>
      </c>
      <c r="H7356" s="646">
        <v>48404</v>
      </c>
      <c r="I7356" s="646"/>
      <c r="K7356" s="57"/>
      <c r="L7356" s="57"/>
      <c r="M7356" s="638"/>
      <c r="N7356" s="638"/>
      <c r="O7356" s="57"/>
    </row>
    <row r="7357" spans="1:15">
      <c r="A7357" s="57"/>
      <c r="B7357" s="653">
        <v>50361</v>
      </c>
      <c r="C7357" s="654">
        <f t="shared" si="113"/>
        <v>10310870763</v>
      </c>
      <c r="D7357" s="57"/>
      <c r="E7357" s="57"/>
      <c r="F7357" s="657">
        <v>772180651</v>
      </c>
      <c r="G7357" s="672">
        <v>994206670</v>
      </c>
      <c r="H7357" s="646">
        <v>50240</v>
      </c>
      <c r="I7357" s="646"/>
      <c r="K7357" s="57"/>
      <c r="L7357" s="57"/>
      <c r="M7357" s="638"/>
      <c r="N7357" s="638"/>
      <c r="O7357" s="57"/>
    </row>
    <row r="7358" spans="1:15">
      <c r="A7358" s="57"/>
      <c r="B7358" s="653">
        <v>50362</v>
      </c>
      <c r="C7358" s="654">
        <f t="shared" si="113"/>
        <v>10436672769</v>
      </c>
      <c r="D7358" s="57"/>
      <c r="E7358" s="57"/>
      <c r="F7358" s="657">
        <v>897982657</v>
      </c>
      <c r="G7358" s="672">
        <v>994394127</v>
      </c>
      <c r="H7358" s="646">
        <v>48417</v>
      </c>
      <c r="I7358" s="646"/>
      <c r="K7358" s="57"/>
      <c r="L7358" s="57"/>
      <c r="M7358" s="638"/>
      <c r="N7358" s="638"/>
      <c r="O7358" s="57"/>
    </row>
    <row r="7359" spans="1:15">
      <c r="A7359" s="57"/>
      <c r="B7359" s="653">
        <v>50363</v>
      </c>
      <c r="C7359" s="654">
        <f t="shared" si="113"/>
        <v>9842251559</v>
      </c>
      <c r="D7359" s="57"/>
      <c r="E7359" s="57"/>
      <c r="F7359" s="657">
        <v>303561447</v>
      </c>
      <c r="G7359" s="672">
        <v>994457505</v>
      </c>
      <c r="H7359" s="646">
        <v>49461</v>
      </c>
      <c r="I7359" s="646"/>
      <c r="K7359" s="57"/>
      <c r="L7359" s="57"/>
      <c r="M7359" s="638"/>
      <c r="N7359" s="638"/>
      <c r="O7359" s="57"/>
    </row>
    <row r="7360" spans="1:15">
      <c r="A7360" s="57"/>
      <c r="B7360" s="653">
        <v>50364</v>
      </c>
      <c r="C7360" s="654">
        <f t="shared" si="113"/>
        <v>10278903426</v>
      </c>
      <c r="D7360" s="57"/>
      <c r="E7360" s="57"/>
      <c r="F7360" s="657">
        <v>740213314</v>
      </c>
      <c r="G7360" s="672">
        <v>994470703</v>
      </c>
      <c r="H7360" s="646">
        <v>44629</v>
      </c>
      <c r="I7360" s="646"/>
      <c r="K7360" s="57"/>
      <c r="L7360" s="57"/>
      <c r="M7360" s="638"/>
      <c r="N7360" s="638"/>
      <c r="O7360" s="57"/>
    </row>
    <row r="7361" spans="1:15">
      <c r="A7361" s="57"/>
      <c r="B7361" s="653">
        <v>50365</v>
      </c>
      <c r="C7361" s="654">
        <f t="shared" si="113"/>
        <v>9922476029</v>
      </c>
      <c r="D7361" s="57"/>
      <c r="E7361" s="57"/>
      <c r="F7361" s="657">
        <v>383785917</v>
      </c>
      <c r="G7361" s="672">
        <v>994488863</v>
      </c>
      <c r="H7361" s="646">
        <v>48365</v>
      </c>
      <c r="I7361" s="646"/>
      <c r="K7361" s="57"/>
      <c r="L7361" s="57"/>
      <c r="M7361" s="638"/>
      <c r="N7361" s="638"/>
      <c r="O7361" s="57"/>
    </row>
    <row r="7362" spans="1:15">
      <c r="A7362" s="57"/>
      <c r="B7362" s="653">
        <v>50366</v>
      </c>
      <c r="C7362" s="654">
        <f t="shared" si="113"/>
        <v>10419562223</v>
      </c>
      <c r="D7362" s="57"/>
      <c r="E7362" s="57"/>
      <c r="F7362" s="657">
        <v>880872111</v>
      </c>
      <c r="G7362" s="672">
        <v>994562471</v>
      </c>
      <c r="H7362" s="646">
        <v>45090</v>
      </c>
      <c r="I7362" s="646"/>
      <c r="K7362" s="57"/>
      <c r="L7362" s="57"/>
      <c r="M7362" s="638"/>
      <c r="N7362" s="638"/>
      <c r="O7362" s="57"/>
    </row>
    <row r="7363" spans="1:15">
      <c r="A7363" s="57"/>
      <c r="B7363" s="653">
        <v>50367</v>
      </c>
      <c r="C7363" s="654">
        <f t="shared" si="113"/>
        <v>10215914508</v>
      </c>
      <c r="D7363" s="57"/>
      <c r="E7363" s="57"/>
      <c r="F7363" s="657">
        <v>677224396</v>
      </c>
      <c r="G7363" s="672">
        <v>994584051</v>
      </c>
      <c r="H7363" s="646">
        <v>46501</v>
      </c>
      <c r="I7363" s="646"/>
      <c r="K7363" s="57"/>
      <c r="L7363" s="57"/>
      <c r="M7363" s="638"/>
      <c r="N7363" s="638"/>
      <c r="O7363" s="57"/>
    </row>
    <row r="7364" spans="1:15">
      <c r="A7364" s="57"/>
      <c r="B7364" s="653">
        <v>50368</v>
      </c>
      <c r="C7364" s="654">
        <f t="shared" si="113"/>
        <v>9901222944</v>
      </c>
      <c r="D7364" s="57"/>
      <c r="E7364" s="57"/>
      <c r="F7364" s="657">
        <v>362532832</v>
      </c>
      <c r="G7364" s="672">
        <v>994642147</v>
      </c>
      <c r="H7364" s="646">
        <v>49783</v>
      </c>
      <c r="I7364" s="646"/>
      <c r="K7364" s="57"/>
      <c r="L7364" s="57"/>
      <c r="M7364" s="638"/>
      <c r="N7364" s="638"/>
      <c r="O7364" s="57"/>
    </row>
    <row r="7365" spans="1:15">
      <c r="A7365" s="57"/>
      <c r="B7365" s="653">
        <v>50369</v>
      </c>
      <c r="C7365" s="654">
        <f t="shared" si="113"/>
        <v>10395636974</v>
      </c>
      <c r="D7365" s="57"/>
      <c r="E7365" s="57"/>
      <c r="F7365" s="657">
        <v>856946862</v>
      </c>
      <c r="G7365" s="672">
        <v>994759047</v>
      </c>
      <c r="H7365" s="646">
        <v>45920</v>
      </c>
      <c r="I7365" s="646"/>
      <c r="K7365" s="57"/>
      <c r="L7365" s="57"/>
      <c r="M7365" s="638"/>
      <c r="N7365" s="638"/>
      <c r="O7365" s="57"/>
    </row>
    <row r="7366" spans="1:15">
      <c r="A7366" s="57"/>
      <c r="B7366" s="653">
        <v>50370</v>
      </c>
      <c r="C7366" s="654">
        <f t="shared" si="113"/>
        <v>10529805225</v>
      </c>
      <c r="D7366" s="57"/>
      <c r="E7366" s="57"/>
      <c r="F7366" s="657">
        <v>991115113</v>
      </c>
      <c r="G7366" s="672">
        <v>995114574</v>
      </c>
      <c r="H7366" s="646">
        <v>48578</v>
      </c>
      <c r="I7366" s="646"/>
      <c r="K7366" s="57"/>
      <c r="L7366" s="57"/>
      <c r="M7366" s="638"/>
      <c r="N7366" s="638"/>
      <c r="O7366" s="57"/>
    </row>
    <row r="7367" spans="1:15">
      <c r="A7367" s="57"/>
      <c r="B7367" s="653">
        <v>50371</v>
      </c>
      <c r="C7367" s="654">
        <f t="shared" si="113"/>
        <v>10419088567</v>
      </c>
      <c r="D7367" s="57"/>
      <c r="E7367" s="57"/>
      <c r="F7367" s="657">
        <v>880398455</v>
      </c>
      <c r="G7367" s="672">
        <v>995178442</v>
      </c>
      <c r="H7367" s="646">
        <v>44601</v>
      </c>
      <c r="I7367" s="646"/>
      <c r="K7367" s="57"/>
      <c r="L7367" s="57"/>
      <c r="M7367" s="638"/>
      <c r="N7367" s="638"/>
      <c r="O7367" s="57"/>
    </row>
    <row r="7368" spans="1:15">
      <c r="A7368" s="57"/>
      <c r="B7368" s="653">
        <v>50372</v>
      </c>
      <c r="C7368" s="654">
        <f t="shared" si="113"/>
        <v>9983550599</v>
      </c>
      <c r="D7368" s="57"/>
      <c r="E7368" s="57"/>
      <c r="F7368" s="657">
        <v>444860487</v>
      </c>
      <c r="G7368" s="672">
        <v>995246730</v>
      </c>
      <c r="H7368" s="646">
        <v>49880</v>
      </c>
      <c r="I7368" s="646"/>
      <c r="K7368" s="57"/>
      <c r="L7368" s="57"/>
      <c r="M7368" s="638"/>
      <c r="N7368" s="638"/>
      <c r="O7368" s="57"/>
    </row>
    <row r="7369" spans="1:15">
      <c r="A7369" s="57"/>
      <c r="B7369" s="653">
        <v>50373</v>
      </c>
      <c r="C7369" s="654">
        <f t="shared" si="113"/>
        <v>9859330081</v>
      </c>
      <c r="D7369" s="57"/>
      <c r="E7369" s="57"/>
      <c r="F7369" s="657">
        <v>320639969</v>
      </c>
      <c r="G7369" s="672">
        <v>995376314</v>
      </c>
      <c r="H7369" s="646">
        <v>45856</v>
      </c>
      <c r="I7369" s="646"/>
      <c r="K7369" s="57"/>
      <c r="L7369" s="57"/>
      <c r="M7369" s="638"/>
      <c r="N7369" s="638"/>
      <c r="O7369" s="57"/>
    </row>
    <row r="7370" spans="1:15">
      <c r="A7370" s="57"/>
      <c r="B7370" s="653">
        <v>50374</v>
      </c>
      <c r="C7370" s="654">
        <f t="shared" si="113"/>
        <v>10060721352</v>
      </c>
      <c r="D7370" s="57"/>
      <c r="E7370" s="57"/>
      <c r="F7370" s="657">
        <v>522031240</v>
      </c>
      <c r="G7370" s="672">
        <v>995386423</v>
      </c>
      <c r="H7370" s="646">
        <v>47770</v>
      </c>
      <c r="I7370" s="646"/>
      <c r="K7370" s="57"/>
      <c r="L7370" s="57"/>
      <c r="M7370" s="638"/>
      <c r="N7370" s="638"/>
      <c r="O7370" s="57"/>
    </row>
    <row r="7371" spans="1:15">
      <c r="A7371" s="57"/>
      <c r="B7371" s="653">
        <v>50375</v>
      </c>
      <c r="C7371" s="654">
        <f t="shared" si="113"/>
        <v>9706186427</v>
      </c>
      <c r="D7371" s="57"/>
      <c r="E7371" s="57"/>
      <c r="F7371" s="657">
        <v>167496315</v>
      </c>
      <c r="G7371" s="672">
        <v>995446048</v>
      </c>
      <c r="H7371" s="646">
        <v>50376</v>
      </c>
      <c r="I7371" s="646"/>
      <c r="K7371" s="57"/>
      <c r="L7371" s="57"/>
      <c r="M7371" s="638"/>
      <c r="N7371" s="638"/>
      <c r="O7371" s="57"/>
    </row>
    <row r="7372" spans="1:15">
      <c r="A7372" s="57"/>
      <c r="B7372" s="653">
        <v>50376</v>
      </c>
      <c r="C7372" s="654">
        <f t="shared" si="113"/>
        <v>10534136160</v>
      </c>
      <c r="D7372" s="57"/>
      <c r="E7372" s="57"/>
      <c r="F7372" s="657">
        <v>995446048</v>
      </c>
      <c r="G7372" s="672">
        <v>995476660</v>
      </c>
      <c r="H7372" s="646">
        <v>44739</v>
      </c>
      <c r="I7372" s="646"/>
      <c r="K7372" s="57"/>
      <c r="L7372" s="57"/>
      <c r="M7372" s="638"/>
      <c r="N7372" s="638"/>
      <c r="O7372" s="57"/>
    </row>
    <row r="7373" spans="1:15">
      <c r="A7373" s="57"/>
      <c r="B7373" s="653">
        <v>50377</v>
      </c>
      <c r="C7373" s="654">
        <f t="shared" si="113"/>
        <v>10154108768</v>
      </c>
      <c r="D7373" s="57"/>
      <c r="E7373" s="57"/>
      <c r="F7373" s="657">
        <v>615418656</v>
      </c>
      <c r="G7373" s="672">
        <v>995539657</v>
      </c>
      <c r="H7373" s="646">
        <v>46262</v>
      </c>
      <c r="I7373" s="646"/>
      <c r="K7373" s="57"/>
      <c r="L7373" s="57"/>
      <c r="M7373" s="638"/>
      <c r="N7373" s="638"/>
      <c r="O7373" s="57"/>
    </row>
    <row r="7374" spans="1:15">
      <c r="A7374" s="57"/>
      <c r="B7374" s="653">
        <v>50378</v>
      </c>
      <c r="C7374" s="654">
        <f t="shared" si="113"/>
        <v>9882406212</v>
      </c>
      <c r="D7374" s="57"/>
      <c r="E7374" s="57"/>
      <c r="F7374" s="657">
        <v>343716100</v>
      </c>
      <c r="G7374" s="672">
        <v>995730849</v>
      </c>
      <c r="H7374" s="646">
        <v>47682</v>
      </c>
      <c r="I7374" s="646"/>
      <c r="K7374" s="57"/>
      <c r="L7374" s="57"/>
      <c r="M7374" s="638"/>
      <c r="N7374" s="638"/>
      <c r="O7374" s="57"/>
    </row>
    <row r="7375" spans="1:15">
      <c r="A7375" s="57"/>
      <c r="B7375" s="653">
        <v>50379</v>
      </c>
      <c r="C7375" s="654">
        <f t="shared" si="113"/>
        <v>10393668061</v>
      </c>
      <c r="D7375" s="57"/>
      <c r="E7375" s="57"/>
      <c r="F7375" s="657">
        <v>854977949</v>
      </c>
      <c r="G7375" s="672">
        <v>995995829</v>
      </c>
      <c r="H7375" s="646">
        <v>44238</v>
      </c>
      <c r="I7375" s="646"/>
      <c r="K7375" s="57"/>
      <c r="L7375" s="57"/>
      <c r="M7375" s="638"/>
      <c r="N7375" s="638"/>
      <c r="O7375" s="57"/>
    </row>
    <row r="7376" spans="1:15">
      <c r="A7376" s="57"/>
      <c r="B7376" s="653">
        <v>50380</v>
      </c>
      <c r="C7376" s="654">
        <f t="shared" si="113"/>
        <v>10077859333</v>
      </c>
      <c r="D7376" s="57"/>
      <c r="E7376" s="57"/>
      <c r="F7376" s="657">
        <v>539169221</v>
      </c>
      <c r="G7376" s="672">
        <v>996240026</v>
      </c>
      <c r="H7376" s="646">
        <v>47465</v>
      </c>
      <c r="I7376" s="646"/>
      <c r="K7376" s="57"/>
      <c r="L7376" s="57"/>
      <c r="M7376" s="638"/>
      <c r="N7376" s="638"/>
      <c r="O7376" s="57"/>
    </row>
    <row r="7377" spans="1:15">
      <c r="A7377" s="57"/>
      <c r="B7377" s="653">
        <v>50381</v>
      </c>
      <c r="C7377" s="654">
        <f t="shared" si="113"/>
        <v>10116965167</v>
      </c>
      <c r="D7377" s="57"/>
      <c r="E7377" s="57"/>
      <c r="F7377" s="657">
        <v>578275055</v>
      </c>
      <c r="G7377" s="672">
        <v>996374084</v>
      </c>
      <c r="H7377" s="646">
        <v>49992</v>
      </c>
      <c r="I7377" s="646"/>
      <c r="K7377" s="57"/>
      <c r="L7377" s="57"/>
      <c r="M7377" s="638"/>
      <c r="N7377" s="638"/>
      <c r="O7377" s="57"/>
    </row>
    <row r="7378" spans="1:15">
      <c r="A7378" s="57"/>
      <c r="B7378" s="653">
        <v>50382</v>
      </c>
      <c r="C7378" s="654">
        <f t="shared" si="113"/>
        <v>9757829078</v>
      </c>
      <c r="D7378" s="57"/>
      <c r="E7378" s="57"/>
      <c r="F7378" s="657">
        <v>219138966</v>
      </c>
      <c r="G7378" s="672">
        <v>996468590</v>
      </c>
      <c r="H7378" s="646">
        <v>43600</v>
      </c>
      <c r="I7378" s="646"/>
      <c r="K7378" s="57"/>
      <c r="L7378" s="57"/>
      <c r="M7378" s="638"/>
      <c r="N7378" s="638"/>
      <c r="O7378" s="57"/>
    </row>
    <row r="7379" spans="1:15">
      <c r="A7379" s="57"/>
      <c r="B7379" s="653">
        <v>50383</v>
      </c>
      <c r="C7379" s="654">
        <f t="shared" si="113"/>
        <v>10327151683</v>
      </c>
      <c r="D7379" s="57"/>
      <c r="E7379" s="57"/>
      <c r="F7379" s="657">
        <v>788461571</v>
      </c>
      <c r="G7379" s="672">
        <v>996678155</v>
      </c>
      <c r="H7379" s="646">
        <v>46016</v>
      </c>
      <c r="I7379" s="646"/>
      <c r="K7379" s="57"/>
      <c r="L7379" s="57"/>
      <c r="M7379" s="638"/>
      <c r="N7379" s="638"/>
      <c r="O7379" s="57"/>
    </row>
    <row r="7380" spans="1:15">
      <c r="A7380" s="57"/>
      <c r="B7380" s="653">
        <v>50384</v>
      </c>
      <c r="C7380" s="654">
        <f t="shared" si="113"/>
        <v>10299593393</v>
      </c>
      <c r="D7380" s="57"/>
      <c r="E7380" s="57"/>
      <c r="F7380" s="657">
        <v>760903281</v>
      </c>
      <c r="G7380" s="672">
        <v>996827494</v>
      </c>
      <c r="H7380" s="646">
        <v>47656</v>
      </c>
      <c r="I7380" s="646"/>
      <c r="K7380" s="57"/>
      <c r="L7380" s="57"/>
      <c r="M7380" s="638"/>
      <c r="N7380" s="638"/>
      <c r="O7380" s="57"/>
    </row>
    <row r="7381" spans="1:15">
      <c r="A7381" s="57"/>
      <c r="B7381" s="653">
        <v>50385</v>
      </c>
      <c r="C7381" s="654">
        <f t="shared" si="113"/>
        <v>9944024304</v>
      </c>
      <c r="D7381" s="57"/>
      <c r="E7381" s="57"/>
      <c r="F7381" s="657">
        <v>405334192</v>
      </c>
      <c r="G7381" s="672">
        <v>996863786</v>
      </c>
      <c r="H7381" s="646">
        <v>45094</v>
      </c>
      <c r="I7381" s="646"/>
      <c r="K7381" s="57"/>
      <c r="L7381" s="57"/>
      <c r="M7381" s="638"/>
      <c r="N7381" s="638"/>
      <c r="O7381" s="57"/>
    </row>
    <row r="7382" spans="1:15">
      <c r="A7382" s="57"/>
      <c r="B7382" s="653">
        <v>50386</v>
      </c>
      <c r="C7382" s="654">
        <f t="shared" si="113"/>
        <v>10272330029</v>
      </c>
      <c r="D7382" s="57"/>
      <c r="E7382" s="57"/>
      <c r="F7382" s="657">
        <v>733639917</v>
      </c>
      <c r="G7382" s="672">
        <v>996865670</v>
      </c>
      <c r="H7382" s="646">
        <v>44308</v>
      </c>
      <c r="I7382" s="646"/>
      <c r="K7382" s="57"/>
      <c r="L7382" s="57"/>
      <c r="M7382" s="638"/>
      <c r="N7382" s="638"/>
      <c r="O7382" s="57"/>
    </row>
    <row r="7383" spans="1:15">
      <c r="A7383" s="57"/>
      <c r="B7383" s="653">
        <v>50387</v>
      </c>
      <c r="C7383" s="654">
        <f t="shared" si="113"/>
        <v>10108966662</v>
      </c>
      <c r="D7383" s="57"/>
      <c r="E7383" s="57"/>
      <c r="F7383" s="657">
        <v>570276550</v>
      </c>
      <c r="G7383" s="672">
        <v>996938797</v>
      </c>
      <c r="H7383" s="646">
        <v>47594</v>
      </c>
      <c r="I7383" s="646"/>
      <c r="K7383" s="57"/>
      <c r="L7383" s="57"/>
      <c r="M7383" s="638"/>
      <c r="N7383" s="638"/>
      <c r="O7383" s="57"/>
    </row>
    <row r="7384" spans="1:15">
      <c r="A7384" s="57"/>
      <c r="B7384" s="653">
        <v>50388</v>
      </c>
      <c r="C7384" s="654">
        <f t="shared" si="113"/>
        <v>9990396858</v>
      </c>
      <c r="D7384" s="57"/>
      <c r="E7384" s="57"/>
      <c r="F7384" s="657">
        <v>451706746</v>
      </c>
      <c r="G7384" s="672">
        <v>997360528</v>
      </c>
      <c r="H7384" s="646">
        <v>44410</v>
      </c>
      <c r="I7384" s="646"/>
      <c r="K7384" s="57"/>
      <c r="L7384" s="57"/>
      <c r="M7384" s="638"/>
      <c r="N7384" s="638"/>
      <c r="O7384" s="57"/>
    </row>
    <row r="7385" spans="1:15">
      <c r="A7385" s="57"/>
      <c r="B7385" s="653">
        <v>50389</v>
      </c>
      <c r="C7385" s="654">
        <f t="shared" si="113"/>
        <v>9860182240</v>
      </c>
      <c r="D7385" s="57"/>
      <c r="E7385" s="57"/>
      <c r="F7385" s="657">
        <v>321492128</v>
      </c>
      <c r="G7385" s="672">
        <v>997473832</v>
      </c>
      <c r="H7385" s="646">
        <v>47220</v>
      </c>
      <c r="I7385" s="646"/>
      <c r="K7385" s="57"/>
      <c r="L7385" s="57"/>
      <c r="M7385" s="638"/>
      <c r="N7385" s="638"/>
      <c r="O7385" s="57"/>
    </row>
    <row r="7386" spans="1:15">
      <c r="A7386" s="57"/>
      <c r="B7386" s="653">
        <v>50390</v>
      </c>
      <c r="C7386" s="654">
        <f t="shared" si="113"/>
        <v>9741623207</v>
      </c>
      <c r="D7386" s="57"/>
      <c r="E7386" s="57"/>
      <c r="F7386" s="657">
        <v>202933095</v>
      </c>
      <c r="G7386" s="672">
        <v>997539899</v>
      </c>
      <c r="H7386" s="646">
        <v>46615</v>
      </c>
      <c r="I7386" s="646"/>
      <c r="K7386" s="57"/>
      <c r="L7386" s="57"/>
      <c r="M7386" s="638"/>
      <c r="N7386" s="638"/>
      <c r="O7386" s="57"/>
    </row>
    <row r="7387" spans="1:15">
      <c r="A7387" s="57"/>
      <c r="B7387" s="653">
        <v>50391</v>
      </c>
      <c r="C7387" s="654">
        <f t="shared" si="113"/>
        <v>9730021265</v>
      </c>
      <c r="D7387" s="57"/>
      <c r="E7387" s="57"/>
      <c r="F7387" s="657">
        <v>191331153</v>
      </c>
      <c r="G7387" s="672">
        <v>997868358</v>
      </c>
      <c r="H7387" s="646">
        <v>50060</v>
      </c>
      <c r="I7387" s="646"/>
      <c r="K7387" s="57"/>
      <c r="L7387" s="57"/>
      <c r="M7387" s="638"/>
      <c r="N7387" s="638"/>
      <c r="O7387" s="57"/>
    </row>
    <row r="7388" spans="1:15">
      <c r="A7388" s="57"/>
      <c r="B7388" s="653">
        <v>50392</v>
      </c>
      <c r="C7388" s="654">
        <f t="shared" si="113"/>
        <v>10502201819</v>
      </c>
      <c r="D7388" s="57"/>
      <c r="E7388" s="57"/>
      <c r="F7388" s="657">
        <v>963511707</v>
      </c>
      <c r="G7388" s="672">
        <v>997919331</v>
      </c>
      <c r="H7388" s="646">
        <v>44662</v>
      </c>
      <c r="I7388" s="646"/>
      <c r="K7388" s="57"/>
      <c r="L7388" s="57"/>
      <c r="M7388" s="638"/>
      <c r="N7388" s="638"/>
      <c r="O7388" s="57"/>
    </row>
    <row r="7389" spans="1:15">
      <c r="A7389" s="57"/>
      <c r="B7389" s="653">
        <v>50393</v>
      </c>
      <c r="C7389" s="654">
        <f t="shared" si="113"/>
        <v>10181755411</v>
      </c>
      <c r="D7389" s="57"/>
      <c r="E7389" s="57"/>
      <c r="F7389" s="657">
        <v>643065299</v>
      </c>
      <c r="G7389" s="672">
        <v>998024102</v>
      </c>
      <c r="H7389" s="646">
        <v>43934</v>
      </c>
      <c r="I7389" s="646"/>
      <c r="K7389" s="57"/>
      <c r="L7389" s="57"/>
      <c r="M7389" s="638"/>
      <c r="N7389" s="638"/>
      <c r="O7389" s="57"/>
    </row>
    <row r="7390" spans="1:15">
      <c r="A7390" s="57"/>
      <c r="B7390" s="653">
        <v>50394</v>
      </c>
      <c r="C7390" s="654">
        <f t="shared" si="113"/>
        <v>10319419362</v>
      </c>
      <c r="D7390" s="57"/>
      <c r="E7390" s="57"/>
      <c r="F7390" s="657">
        <v>780729250</v>
      </c>
      <c r="G7390" s="672">
        <v>998083726</v>
      </c>
      <c r="H7390" s="646">
        <v>46483</v>
      </c>
      <c r="I7390" s="646"/>
      <c r="K7390" s="57"/>
      <c r="L7390" s="57"/>
      <c r="M7390" s="638"/>
      <c r="N7390" s="638"/>
      <c r="O7390" s="57"/>
    </row>
    <row r="7391" spans="1:15">
      <c r="A7391" s="57"/>
      <c r="B7391" s="653">
        <v>50395</v>
      </c>
      <c r="C7391" s="654">
        <f t="shared" si="113"/>
        <v>9889752250</v>
      </c>
      <c r="D7391" s="57"/>
      <c r="E7391" s="57"/>
      <c r="F7391" s="657">
        <v>351062138</v>
      </c>
      <c r="G7391" s="672">
        <v>998345709</v>
      </c>
      <c r="H7391" s="646">
        <v>43755</v>
      </c>
      <c r="I7391" s="646"/>
      <c r="K7391" s="57"/>
      <c r="L7391" s="57"/>
      <c r="M7391" s="638"/>
      <c r="N7391" s="638"/>
      <c r="O7391" s="57"/>
    </row>
    <row r="7392" spans="1:15">
      <c r="A7392" s="57"/>
      <c r="B7392" s="653">
        <v>50396</v>
      </c>
      <c r="C7392" s="654">
        <f t="shared" ref="C7392:C7401" si="114">F7392+(F$88*28679+98765)+(G$88*6587+87654)+(E$88*9537+76543)+(J$88*5713+4528)</f>
        <v>9971818532</v>
      </c>
      <c r="D7392" s="57"/>
      <c r="E7392" s="57"/>
      <c r="F7392" s="657">
        <v>433128420</v>
      </c>
      <c r="G7392" s="672">
        <v>998530240</v>
      </c>
      <c r="H7392" s="646">
        <v>49927</v>
      </c>
      <c r="I7392" s="646"/>
      <c r="K7392" s="57"/>
      <c r="L7392" s="57"/>
      <c r="M7392" s="638"/>
      <c r="N7392" s="638"/>
      <c r="O7392" s="57"/>
    </row>
    <row r="7393" spans="1:15">
      <c r="A7393" s="57"/>
      <c r="B7393" s="653">
        <v>50397</v>
      </c>
      <c r="C7393" s="654">
        <f t="shared" si="114"/>
        <v>10515217782</v>
      </c>
      <c r="D7393" s="57"/>
      <c r="E7393" s="57"/>
      <c r="F7393" s="657">
        <v>976527670</v>
      </c>
      <c r="G7393" s="672">
        <v>998532900</v>
      </c>
      <c r="H7393" s="646">
        <v>47468</v>
      </c>
      <c r="I7393" s="646"/>
      <c r="K7393" s="57"/>
      <c r="L7393" s="57"/>
      <c r="M7393" s="638"/>
      <c r="N7393" s="638"/>
      <c r="O7393" s="57"/>
    </row>
    <row r="7394" spans="1:15">
      <c r="A7394" s="57"/>
      <c r="B7394" s="653">
        <v>50398</v>
      </c>
      <c r="C7394" s="654">
        <f t="shared" si="114"/>
        <v>10168284660</v>
      </c>
      <c r="D7394" s="57"/>
      <c r="E7394" s="57"/>
      <c r="F7394" s="657">
        <v>629594548</v>
      </c>
      <c r="G7394" s="672">
        <v>998843008</v>
      </c>
      <c r="H7394" s="646">
        <v>43403</v>
      </c>
      <c r="I7394" s="646"/>
      <c r="K7394" s="57"/>
      <c r="L7394" s="57"/>
      <c r="M7394" s="638"/>
      <c r="N7394" s="638"/>
      <c r="O7394" s="57"/>
    </row>
    <row r="7395" spans="1:15">
      <c r="A7395" s="57"/>
      <c r="B7395" s="653">
        <v>50399</v>
      </c>
      <c r="C7395" s="654">
        <f t="shared" si="114"/>
        <v>10166822599</v>
      </c>
      <c r="D7395" s="57"/>
      <c r="E7395" s="57"/>
      <c r="F7395" s="657">
        <v>628132487</v>
      </c>
      <c r="G7395" s="672">
        <v>999121068</v>
      </c>
      <c r="H7395" s="646">
        <v>44322</v>
      </c>
      <c r="I7395" s="646"/>
      <c r="K7395" s="57"/>
      <c r="L7395" s="57"/>
      <c r="M7395" s="638"/>
      <c r="N7395" s="638"/>
      <c r="O7395" s="57"/>
    </row>
    <row r="7396" spans="1:15">
      <c r="A7396" s="57"/>
      <c r="B7396" s="653">
        <v>50400</v>
      </c>
      <c r="C7396" s="654">
        <f t="shared" si="114"/>
        <v>9704858101</v>
      </c>
      <c r="D7396" s="57"/>
      <c r="E7396" s="57"/>
      <c r="F7396" s="657">
        <v>166167989</v>
      </c>
      <c r="G7396" s="672">
        <v>999181152</v>
      </c>
      <c r="H7396" s="646">
        <v>43244</v>
      </c>
      <c r="I7396" s="646"/>
      <c r="K7396" s="57"/>
      <c r="L7396" s="57"/>
      <c r="M7396" s="638"/>
      <c r="N7396" s="638"/>
      <c r="O7396" s="57"/>
    </row>
    <row r="7397" spans="1:15">
      <c r="A7397" s="57"/>
      <c r="B7397" s="653">
        <v>50401</v>
      </c>
      <c r="C7397" s="654">
        <f t="shared" si="114"/>
        <v>9698026279</v>
      </c>
      <c r="D7397" s="57"/>
      <c r="E7397" s="57"/>
      <c r="F7397" s="657">
        <v>159336167</v>
      </c>
      <c r="G7397" s="672">
        <v>999239704</v>
      </c>
      <c r="H7397" s="646">
        <v>46285</v>
      </c>
      <c r="I7397" s="646"/>
      <c r="K7397" s="57"/>
      <c r="L7397" s="57"/>
      <c r="M7397" s="638"/>
      <c r="N7397" s="638"/>
      <c r="O7397" s="57"/>
    </row>
    <row r="7398" spans="1:15">
      <c r="A7398" s="57"/>
      <c r="B7398" s="653">
        <v>50402</v>
      </c>
      <c r="C7398" s="654">
        <f t="shared" si="114"/>
        <v>10091313009</v>
      </c>
      <c r="D7398" s="57"/>
      <c r="E7398" s="57"/>
      <c r="F7398" s="657">
        <v>552622897</v>
      </c>
      <c r="G7398" s="672">
        <v>999271555</v>
      </c>
      <c r="H7398" s="646">
        <v>46152</v>
      </c>
      <c r="I7398" s="646"/>
      <c r="K7398" s="57"/>
      <c r="L7398" s="57"/>
      <c r="M7398" s="638"/>
      <c r="N7398" s="638"/>
      <c r="O7398" s="57"/>
    </row>
    <row r="7399" spans="1:15">
      <c r="A7399" s="57"/>
      <c r="B7399" s="653">
        <v>50403</v>
      </c>
      <c r="C7399" s="654">
        <f t="shared" si="114"/>
        <v>10204822661</v>
      </c>
      <c r="D7399" s="57"/>
      <c r="E7399" s="57"/>
      <c r="F7399" s="657">
        <v>666132549</v>
      </c>
      <c r="G7399" s="672">
        <v>999462833</v>
      </c>
      <c r="H7399" s="646">
        <v>48171</v>
      </c>
      <c r="I7399" s="646"/>
      <c r="K7399" s="57"/>
      <c r="L7399" s="57"/>
      <c r="M7399" s="638"/>
      <c r="N7399" s="638"/>
      <c r="O7399" s="57"/>
    </row>
    <row r="7400" spans="1:15">
      <c r="A7400" s="57"/>
      <c r="B7400" s="653">
        <v>50404</v>
      </c>
      <c r="C7400" s="654">
        <f t="shared" si="114"/>
        <v>10357827341</v>
      </c>
      <c r="D7400" s="57"/>
      <c r="E7400" s="57"/>
      <c r="F7400" s="657">
        <v>819137229</v>
      </c>
      <c r="G7400" s="672">
        <v>999606975</v>
      </c>
      <c r="H7400" s="646">
        <v>44324</v>
      </c>
      <c r="I7400" s="646"/>
      <c r="K7400" s="57"/>
      <c r="L7400" s="57"/>
      <c r="M7400" s="638"/>
      <c r="N7400" s="638"/>
      <c r="O7400" s="57"/>
    </row>
    <row r="7401" spans="1:15">
      <c r="A7401" s="57"/>
      <c r="B7401" s="653">
        <v>50405</v>
      </c>
      <c r="C7401" s="654">
        <f t="shared" si="114"/>
        <v>9937714517</v>
      </c>
      <c r="D7401" s="57"/>
      <c r="E7401" s="57"/>
      <c r="F7401" s="657">
        <v>399024405</v>
      </c>
      <c r="G7401" s="672">
        <v>999684992</v>
      </c>
      <c r="H7401" s="646">
        <v>43207</v>
      </c>
      <c r="I7401" s="57"/>
      <c r="K7401" s="57"/>
      <c r="L7401" s="57"/>
      <c r="M7401" s="638"/>
      <c r="N7401" s="638"/>
      <c r="O7401" s="57"/>
    </row>
    <row r="7402" spans="1:15" ht="15.75">
      <c r="G7402" s="650"/>
      <c r="H7402" s="650"/>
    </row>
  </sheetData>
  <sheetProtection algorithmName="SHA-512" hashValue="LdprLV4KckFwWjrINoOOdIi++lMyFUgVmBr3Aw8m0m8TCn8LqlXCph6wziwi8zessOGkC5lcDxXENB/a+Q5CFg==" saltValue="lhswWItdcn/zs7UbWeKUfQ==" spinCount="100000" sheet="1" objects="1" scenarios="1" selectLockedCells="1"/>
  <sortState ref="G94:H7401">
    <sortCondition ref="G94"/>
  </sortState>
  <pageMargins left="0.511811024" right="0.511811024" top="0.78740157499999996" bottom="0.78740157499999996" header="0.31496062000000002" footer="0.3149606200000000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58"/>
  <dimension ref="HA95:HJ103"/>
  <sheetViews>
    <sheetView workbookViewId="0"/>
  </sheetViews>
  <sheetFormatPr defaultRowHeight="15"/>
  <cols>
    <col min="1" max="215" width="9.140625" style="57"/>
    <col min="216" max="216" width="11.5703125" style="57" customWidth="1"/>
    <col min="217" max="217" width="10" style="57" bestFit="1" customWidth="1"/>
    <col min="218" max="16384" width="9.140625" style="57"/>
  </cols>
  <sheetData>
    <row r="95" spans="213:217" ht="15.75">
      <c r="HE95" s="57" t="s">
        <v>2107</v>
      </c>
      <c r="HH95" s="612">
        <f>IF(HH97="Real",100,50)</f>
        <v>50</v>
      </c>
      <c r="HI95" s="621" t="str">
        <f>IF(AND(HH95&gt;7,HH97="Demo"),"Demo com mais de 7 linhas","")</f>
        <v>Demo com mais de 7 linhas</v>
      </c>
    </row>
    <row r="97" spans="209:218" ht="18.75">
      <c r="HA97" s="155"/>
      <c r="HH97" s="616" t="s">
        <v>2120</v>
      </c>
    </row>
    <row r="99" spans="209:218">
      <c r="HH99" s="612" t="s">
        <v>1038</v>
      </c>
    </row>
    <row r="100" spans="209:218">
      <c r="HH100" s="613">
        <f>IF(Plan35!I91=0,LOOKUP(Plan35!D88,Plan35!B95:'Plan35'!C7401),"")</f>
        <v>9822858512</v>
      </c>
      <c r="HI100" s="613"/>
    </row>
    <row r="102" spans="209:218">
      <c r="HG102" s="614" t="s">
        <v>1037</v>
      </c>
      <c r="HH102" s="177" t="s">
        <v>161</v>
      </c>
      <c r="HJ102" s="57" t="s">
        <v>2028</v>
      </c>
    </row>
    <row r="103" spans="209:218">
      <c r="HG103" s="567" t="str">
        <f>CONCATENATE(MID(Plan1!F5,1,SEARCH("-",Plan1!F5)),UPPER(RIGHT(Plan1!F5,2)))</f>
        <v>99/999999-AU</v>
      </c>
      <c r="HH103" s="604" t="str">
        <f>Plan1!A5</f>
        <v>Sigismund Scholomo Freud</v>
      </c>
      <c r="HJ103" s="615">
        <f>Plan1!K5</f>
        <v>31032020</v>
      </c>
    </row>
  </sheetData>
  <sheetProtection algorithmName="SHA-512" hashValue="rKU03y0iDQYHTzANkaOFOsnLBU/N/TXLaaLW0VyY5/B27o+sx+EJM34QYCtKg5GKFiKte7OdamnjeZTG+Bz3HA==" saltValue="GNY8sU7sOhvWNjIMi/2sSQ==" spinCount="100000" sheet="1" objects="1" scenarios="1" selectLockedCells="1"/>
  <dataValidations count="1">
    <dataValidation type="list" allowBlank="1" showInputMessage="1" showErrorMessage="1" sqref="HH97" xr:uid="{00000000-0002-0000-2A00-000000000000}">
      <formula1>"Real,Demo"</formula1>
    </dataValidation>
  </dataValidations>
  <pageMargins left="0.511811024" right="0.511811024" top="0.78740157499999996" bottom="0.78740157499999996" header="0.31496062000000002" footer="0.3149606200000000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Plan59"/>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3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Plan3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38"/>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Plan39"/>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40"/>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4"/>
  <dimension ref="A1"/>
  <sheetViews>
    <sheetView topLeftCell="GJ79" workbookViewId="0">
      <selection activeCell="GJ64" sqref="A1:XFD1048576"/>
    </sheetView>
  </sheetViews>
  <sheetFormatPr defaultRowHeight="15"/>
  <sheetData/>
  <pageMargins left="0.511811024" right="0.511811024" top="0.78740157499999996" bottom="0.78740157499999996" header="0.31496062000000002" footer="0.3149606200000000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Plan41"/>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42"/>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Plan43"/>
  <dimension ref="PG100:QL10104"/>
  <sheetViews>
    <sheetView workbookViewId="0"/>
  </sheetViews>
  <sheetFormatPr defaultColWidth="11.7109375" defaultRowHeight="15"/>
  <cols>
    <col min="1" max="422" width="11.7109375" style="570"/>
    <col min="423" max="423" width="11.7109375" style="591"/>
    <col min="424" max="424" width="11.7109375" style="598"/>
    <col min="425" max="425" width="11.7109375" style="580"/>
    <col min="426" max="426" width="11.7109375" style="618"/>
    <col min="427" max="428" width="11.7109375" style="579"/>
    <col min="429" max="429" width="11.7109375" style="580"/>
    <col min="430" max="430" width="11.7109375" style="579"/>
    <col min="431" max="431" width="11.7109375" style="580"/>
    <col min="432" max="432" width="11.7109375" style="579"/>
    <col min="433" max="434" width="11.7109375" style="572"/>
    <col min="435" max="435" width="11.7109375" style="611"/>
    <col min="436" max="438" width="11.7109375" style="590"/>
    <col min="439" max="439" width="11.7109375" style="611"/>
    <col min="440" max="440" width="11.7109375" style="572"/>
    <col min="441" max="443" width="11.7109375" style="633"/>
    <col min="444" max="444" width="11.7109375" style="572"/>
    <col min="445" max="445" width="11.7109375" style="633"/>
    <col min="446" max="446" width="11.7109375" style="572"/>
    <col min="447" max="447" width="11.7109375" style="633"/>
    <col min="448" max="450" width="11.7109375" style="572"/>
    <col min="451" max="453" width="11.7109375" style="633"/>
    <col min="454" max="16384" width="11.7109375" style="570"/>
  </cols>
  <sheetData>
    <row r="100" spans="423:454">
      <c r="PI100" s="569"/>
      <c r="PQ100" s="569"/>
      <c r="PR100" s="569"/>
      <c r="PS100" s="599"/>
      <c r="PT100" s="571"/>
      <c r="PU100" s="571"/>
      <c r="PV100" s="571"/>
      <c r="PW100" s="631"/>
      <c r="PX100" s="569"/>
      <c r="PY100" s="632"/>
    </row>
    <row r="101" spans="423:454">
      <c r="PI101" s="573"/>
      <c r="PQ101" s="574"/>
      <c r="PR101" s="573"/>
      <c r="PS101" s="599"/>
      <c r="PT101" s="575"/>
      <c r="PU101" s="575"/>
      <c r="PV101" s="575"/>
      <c r="PW101" s="600"/>
      <c r="PX101" s="573"/>
      <c r="PY101" s="634"/>
    </row>
    <row r="102" spans="423:454">
      <c r="PQ102" s="574"/>
      <c r="PR102" s="573"/>
      <c r="PS102" s="600"/>
      <c r="PT102" s="575"/>
      <c r="PU102" s="575"/>
      <c r="PV102" s="575"/>
      <c r="PW102" s="600"/>
      <c r="PX102" s="573"/>
      <c r="PY102" s="634"/>
    </row>
    <row r="103" spans="423:454" ht="15.75">
      <c r="PG103" s="592"/>
      <c r="PH103" s="576"/>
      <c r="PI103" s="577"/>
      <c r="PJ103" s="576"/>
      <c r="PK103" s="577"/>
      <c r="PL103" s="576"/>
      <c r="PM103" s="577"/>
      <c r="PN103" s="576"/>
      <c r="PO103" s="577"/>
      <c r="PP103" s="576"/>
      <c r="PQ103" s="577"/>
      <c r="PR103" s="576"/>
      <c r="PS103" s="577"/>
      <c r="PT103" s="576"/>
      <c r="PU103" s="577"/>
      <c r="PV103" s="576"/>
      <c r="PW103" s="634"/>
      <c r="PX103" s="634"/>
      <c r="PY103" s="634"/>
      <c r="PZ103" s="634"/>
      <c r="QA103" s="634"/>
      <c r="QB103" s="634"/>
      <c r="QC103" s="634"/>
      <c r="QD103" s="634"/>
      <c r="QE103" s="634"/>
      <c r="QF103" s="634"/>
      <c r="QG103" s="634"/>
      <c r="QH103" s="634"/>
      <c r="QI103" s="634"/>
      <c r="QJ103" s="634"/>
      <c r="QK103" s="634"/>
    </row>
    <row r="104" spans="423:454">
      <c r="PG104" s="593"/>
      <c r="PH104" s="568"/>
      <c r="PI104" s="567"/>
      <c r="PJ104" s="568"/>
      <c r="PK104" s="601"/>
      <c r="PL104" s="567"/>
      <c r="PM104" s="605"/>
      <c r="PN104" s="601"/>
      <c r="PO104" s="601"/>
      <c r="PP104" s="601"/>
      <c r="PQ104" s="601"/>
      <c r="PR104" s="601"/>
      <c r="PS104" s="567"/>
      <c r="PT104" s="568"/>
      <c r="PU104" s="568"/>
      <c r="PV104" s="568"/>
      <c r="PW104" s="634"/>
      <c r="PX104" s="634"/>
      <c r="PY104" s="634"/>
      <c r="PZ104" s="634"/>
      <c r="QA104" s="634"/>
      <c r="QB104" s="633"/>
      <c r="QD104" s="633"/>
      <c r="QF104" s="633"/>
      <c r="QG104" s="633"/>
      <c r="QH104" s="633"/>
    </row>
    <row r="105" spans="423:454">
      <c r="PG105" s="594"/>
      <c r="PH105" s="576"/>
      <c r="PI105" s="578"/>
      <c r="PJ105" s="603"/>
      <c r="PM105" s="619"/>
      <c r="PQ105" s="580"/>
      <c r="PR105" s="580"/>
      <c r="PS105" s="602"/>
      <c r="PT105" s="579"/>
      <c r="PU105" s="576"/>
      <c r="PV105" s="576"/>
      <c r="PW105" s="573"/>
      <c r="PX105" s="573"/>
      <c r="PY105" s="573"/>
      <c r="PZ105" s="573"/>
      <c r="QA105" s="623"/>
      <c r="QB105" s="623"/>
      <c r="QC105" s="635"/>
      <c r="QD105" s="623"/>
      <c r="QE105" s="623"/>
      <c r="QF105" s="623"/>
      <c r="QG105" s="623"/>
      <c r="QH105" s="623"/>
      <c r="QI105" s="623"/>
      <c r="QJ105" s="623"/>
      <c r="QK105" s="573"/>
      <c r="QL105" s="576"/>
    </row>
    <row r="106" spans="423:454">
      <c r="PG106" s="594"/>
      <c r="PH106" s="576"/>
      <c r="PI106" s="578"/>
      <c r="PJ106" s="603"/>
      <c r="PK106" s="567"/>
      <c r="PL106" s="567"/>
      <c r="PM106" s="604"/>
      <c r="PN106" s="567"/>
      <c r="PO106" s="567"/>
      <c r="PP106" s="567"/>
      <c r="PQ106" s="580"/>
      <c r="PR106" s="580"/>
      <c r="PS106" s="602"/>
      <c r="PT106" s="579"/>
      <c r="PU106" s="576"/>
      <c r="PV106" s="576"/>
      <c r="PW106" s="573"/>
      <c r="PX106" s="573"/>
      <c r="PY106" s="573"/>
      <c r="PZ106" s="573"/>
      <c r="QA106" s="623"/>
      <c r="QB106" s="623"/>
      <c r="QC106" s="635"/>
      <c r="QD106" s="623"/>
      <c r="QE106" s="623"/>
      <c r="QF106" s="623"/>
      <c r="QG106" s="623"/>
      <c r="QH106" s="623"/>
      <c r="QI106" s="623"/>
      <c r="QJ106" s="623"/>
      <c r="QK106" s="573"/>
      <c r="QL106" s="576"/>
    </row>
    <row r="107" spans="423:454">
      <c r="PG107" s="595"/>
      <c r="PH107" s="568"/>
      <c r="PI107" s="604"/>
      <c r="PJ107" s="620"/>
      <c r="PM107" s="619"/>
      <c r="PQ107" s="604"/>
      <c r="PR107" s="604"/>
      <c r="PS107" s="606"/>
      <c r="PT107" s="568"/>
      <c r="PU107" s="568"/>
      <c r="PV107" s="568"/>
      <c r="PW107" s="573"/>
      <c r="PX107" s="622"/>
      <c r="PY107" s="622"/>
      <c r="PZ107" s="573"/>
      <c r="QA107" s="573"/>
      <c r="QB107" s="623"/>
      <c r="QC107" s="623"/>
      <c r="QD107" s="623"/>
      <c r="QE107" s="623"/>
      <c r="QF107" s="623"/>
      <c r="QG107" s="623"/>
      <c r="QH107" s="623"/>
      <c r="QI107" s="623"/>
      <c r="QJ107" s="623"/>
      <c r="QK107" s="623"/>
    </row>
    <row r="108" spans="423:454">
      <c r="PG108" s="595"/>
      <c r="PH108" s="576"/>
      <c r="PI108" s="578"/>
      <c r="PJ108" s="603"/>
      <c r="PM108" s="619"/>
      <c r="PQ108" s="580"/>
      <c r="PR108" s="580"/>
      <c r="PS108" s="602"/>
      <c r="PT108" s="579"/>
      <c r="PU108" s="576"/>
      <c r="PV108" s="576"/>
      <c r="PW108" s="573"/>
      <c r="PX108" s="573"/>
      <c r="PY108" s="573"/>
      <c r="PZ108" s="573"/>
      <c r="QA108" s="573"/>
      <c r="QB108" s="623"/>
      <c r="QC108" s="623"/>
      <c r="QD108" s="623"/>
      <c r="QE108" s="623"/>
      <c r="QF108" s="623"/>
      <c r="QG108" s="623"/>
      <c r="QH108" s="623"/>
      <c r="QI108" s="623"/>
      <c r="QJ108" s="623"/>
      <c r="QK108" s="623"/>
    </row>
    <row r="109" spans="423:454">
      <c r="PG109" s="595"/>
      <c r="PH109" s="576"/>
      <c r="PI109" s="578"/>
      <c r="PJ109" s="603"/>
      <c r="PM109" s="619"/>
      <c r="PQ109" s="580"/>
      <c r="PR109" s="580"/>
      <c r="PS109" s="602"/>
      <c r="PT109" s="579"/>
      <c r="PU109" s="576"/>
      <c r="PV109" s="576"/>
      <c r="PW109" s="573"/>
      <c r="PX109" s="573"/>
      <c r="PY109" s="573"/>
      <c r="PZ109" s="623"/>
      <c r="QA109" s="623"/>
      <c r="QB109" s="623"/>
      <c r="QC109" s="623"/>
      <c r="QD109" s="623"/>
      <c r="QE109" s="623"/>
      <c r="QF109" s="623"/>
      <c r="QG109" s="623"/>
      <c r="QH109" s="623"/>
      <c r="QI109" s="623"/>
      <c r="QJ109" s="573"/>
      <c r="QK109" s="573"/>
    </row>
    <row r="110" spans="423:454">
      <c r="PG110" s="595"/>
      <c r="PH110" s="576"/>
      <c r="PI110" s="581"/>
      <c r="PJ110" s="581"/>
      <c r="PM110" s="619"/>
      <c r="PQ110" s="580"/>
      <c r="PR110" s="580"/>
      <c r="PS110" s="602"/>
      <c r="PT110" s="579"/>
      <c r="PU110" s="576"/>
      <c r="PV110" s="576"/>
      <c r="PW110" s="573"/>
      <c r="PX110" s="573"/>
      <c r="PY110" s="573"/>
      <c r="PZ110" s="573"/>
      <c r="QA110" s="573"/>
      <c r="QB110" s="623"/>
      <c r="QC110" s="623"/>
      <c r="QD110" s="623"/>
      <c r="QE110" s="623"/>
      <c r="QF110" s="623"/>
      <c r="QG110" s="623"/>
      <c r="QH110" s="623"/>
      <c r="QI110" s="623"/>
      <c r="QJ110" s="623"/>
      <c r="QK110" s="623"/>
    </row>
    <row r="111" spans="423:454">
      <c r="PP111" s="582"/>
      <c r="PQ111" s="583"/>
      <c r="PR111" s="583"/>
      <c r="PS111" s="607"/>
      <c r="PT111" s="584"/>
      <c r="PU111" s="584"/>
      <c r="PV111" s="584"/>
      <c r="PW111" s="573"/>
      <c r="PX111" s="573"/>
      <c r="PY111" s="573"/>
      <c r="PZ111" s="623"/>
      <c r="QA111" s="623"/>
      <c r="QB111" s="623"/>
      <c r="QC111" s="623"/>
      <c r="QD111" s="623"/>
      <c r="QE111" s="623"/>
      <c r="QF111" s="623"/>
      <c r="QG111" s="623"/>
      <c r="QH111" s="623"/>
      <c r="QI111" s="623"/>
      <c r="QJ111" s="623"/>
      <c r="QK111" s="623"/>
    </row>
    <row r="112" spans="423:454">
      <c r="PP112" s="582"/>
      <c r="PQ112" s="585"/>
      <c r="PR112" s="583"/>
      <c r="PS112" s="608"/>
      <c r="PT112" s="586"/>
      <c r="PU112" s="586"/>
      <c r="PV112" s="586"/>
      <c r="PW112" s="624"/>
      <c r="PX112" s="624"/>
      <c r="PY112" s="624"/>
      <c r="PZ112" s="623"/>
      <c r="QA112" s="623"/>
      <c r="QB112" s="623"/>
      <c r="QC112" s="623"/>
      <c r="QD112" s="623"/>
      <c r="QE112" s="623"/>
      <c r="QF112" s="623"/>
      <c r="QG112" s="623"/>
      <c r="QH112" s="623"/>
      <c r="QI112" s="623"/>
      <c r="QJ112" s="623"/>
      <c r="QK112" s="623"/>
    </row>
    <row r="113" spans="432:453">
      <c r="PP113" s="582"/>
      <c r="PQ113" s="587"/>
      <c r="PR113" s="583"/>
      <c r="PS113" s="609"/>
      <c r="PT113" s="586"/>
      <c r="PU113" s="588"/>
      <c r="PV113" s="588"/>
      <c r="PW113" s="623"/>
      <c r="PX113" s="623"/>
      <c r="PY113" s="623"/>
      <c r="PZ113" s="623"/>
      <c r="QA113" s="623"/>
      <c r="QB113" s="623"/>
      <c r="QC113" s="623"/>
      <c r="QD113" s="623"/>
      <c r="QE113" s="623"/>
      <c r="QF113" s="623"/>
      <c r="QG113" s="623"/>
      <c r="QH113" s="623"/>
      <c r="QI113" s="623"/>
      <c r="QJ113" s="623"/>
      <c r="QK113" s="623"/>
    </row>
    <row r="114" spans="432:453">
      <c r="PP114" s="582"/>
      <c r="PQ114" s="587"/>
      <c r="PR114" s="583"/>
      <c r="PS114" s="609"/>
      <c r="PT114" s="588"/>
      <c r="PU114" s="588"/>
      <c r="PV114" s="588"/>
      <c r="PW114" s="623"/>
      <c r="PX114" s="623"/>
      <c r="PY114" s="623"/>
      <c r="PZ114" s="623"/>
      <c r="QA114" s="623"/>
      <c r="QB114" s="623"/>
      <c r="QC114" s="623"/>
      <c r="QD114" s="623"/>
      <c r="QE114" s="623"/>
      <c r="QF114" s="623"/>
      <c r="QG114" s="623"/>
      <c r="QH114" s="623"/>
      <c r="QI114" s="623"/>
      <c r="QJ114" s="623"/>
      <c r="QK114" s="623"/>
    </row>
    <row r="115" spans="432:453">
      <c r="PP115" s="582"/>
      <c r="PQ115" s="587"/>
      <c r="PR115" s="583"/>
      <c r="PS115" s="609"/>
      <c r="PT115" s="589"/>
      <c r="PU115" s="589"/>
      <c r="PV115" s="589"/>
      <c r="PW115" s="623"/>
      <c r="PX115" s="623"/>
      <c r="PY115" s="623"/>
      <c r="PZ115" s="623"/>
      <c r="QA115" s="623"/>
      <c r="QB115" s="623"/>
      <c r="QC115" s="623"/>
      <c r="QD115" s="623"/>
      <c r="QE115" s="623"/>
      <c r="QF115" s="623"/>
      <c r="QG115" s="623"/>
      <c r="QH115" s="623"/>
      <c r="QI115" s="623"/>
      <c r="QJ115" s="623"/>
      <c r="QK115" s="623"/>
    </row>
    <row r="116" spans="432:453">
      <c r="PP116" s="582"/>
      <c r="PQ116" s="587"/>
      <c r="PR116" s="583"/>
      <c r="PS116" s="610"/>
      <c r="PT116" s="589"/>
      <c r="PU116" s="589"/>
      <c r="PV116" s="589"/>
      <c r="PW116" s="623"/>
      <c r="PX116" s="623"/>
      <c r="PY116" s="623"/>
      <c r="PZ116" s="623"/>
      <c r="QA116" s="623"/>
      <c r="QB116" s="623"/>
      <c r="QC116" s="623"/>
      <c r="QD116" s="623"/>
      <c r="QE116" s="623"/>
      <c r="QF116" s="623"/>
      <c r="QG116" s="623"/>
      <c r="QH116" s="623"/>
      <c r="QI116" s="623"/>
      <c r="QJ116" s="623"/>
      <c r="QK116" s="623"/>
    </row>
    <row r="117" spans="432:453">
      <c r="PR117" s="583"/>
      <c r="PW117" s="623"/>
      <c r="PX117" s="623"/>
      <c r="PY117" s="623"/>
      <c r="PZ117" s="623"/>
      <c r="QA117" s="623"/>
      <c r="QB117" s="623"/>
      <c r="QC117" s="623"/>
      <c r="QD117" s="623"/>
      <c r="QE117" s="623"/>
      <c r="QF117" s="623"/>
      <c r="QG117" s="623"/>
      <c r="QH117" s="623"/>
      <c r="QI117" s="623"/>
      <c r="QJ117" s="623"/>
      <c r="QK117" s="623"/>
    </row>
    <row r="118" spans="432:453">
      <c r="PR118" s="583"/>
      <c r="PW118" s="623"/>
      <c r="PX118" s="623"/>
      <c r="PY118" s="623"/>
      <c r="PZ118" s="623"/>
      <c r="QA118" s="623"/>
      <c r="QB118" s="623"/>
      <c r="QC118" s="623"/>
      <c r="QD118" s="623"/>
      <c r="QE118" s="623"/>
      <c r="QF118" s="623"/>
      <c r="QG118" s="623"/>
      <c r="QH118" s="623"/>
      <c r="QI118" s="623"/>
      <c r="QJ118" s="623"/>
      <c r="QK118" s="623"/>
    </row>
    <row r="119" spans="432:453">
      <c r="PR119" s="583"/>
      <c r="PW119" s="623"/>
      <c r="PX119" s="623"/>
      <c r="PY119" s="623"/>
      <c r="PZ119" s="623"/>
      <c r="QA119" s="623"/>
      <c r="QB119" s="623"/>
      <c r="QC119" s="623"/>
      <c r="QD119" s="623"/>
      <c r="QE119" s="623"/>
      <c r="QF119" s="623"/>
      <c r="QG119" s="623"/>
      <c r="QH119" s="623"/>
      <c r="QI119" s="623"/>
      <c r="QJ119" s="623"/>
      <c r="QK119" s="623"/>
    </row>
    <row r="120" spans="432:453">
      <c r="PR120" s="583"/>
      <c r="PW120" s="623"/>
      <c r="PX120" s="623"/>
      <c r="PY120" s="623"/>
      <c r="PZ120" s="623"/>
      <c r="QA120" s="623"/>
      <c r="QB120" s="623"/>
      <c r="QC120" s="623"/>
      <c r="QD120" s="623"/>
      <c r="QE120" s="623"/>
      <c r="QF120" s="623"/>
      <c r="QG120" s="623"/>
      <c r="QH120" s="623"/>
      <c r="QI120" s="623"/>
      <c r="QJ120" s="623"/>
      <c r="QK120" s="623"/>
    </row>
    <row r="121" spans="432:453">
      <c r="PR121" s="583"/>
      <c r="PW121" s="623"/>
      <c r="PX121" s="623"/>
      <c r="PY121" s="623"/>
      <c r="PZ121" s="623"/>
      <c r="QA121" s="623"/>
      <c r="QB121" s="623"/>
      <c r="QC121" s="623"/>
      <c r="QD121" s="623"/>
      <c r="QE121" s="623"/>
      <c r="QF121" s="623"/>
      <c r="QG121" s="623"/>
      <c r="QH121" s="623"/>
      <c r="QI121" s="623"/>
      <c r="QJ121" s="623"/>
      <c r="QK121" s="623"/>
    </row>
    <row r="122" spans="432:453">
      <c r="PR122" s="583"/>
      <c r="PW122" s="623"/>
      <c r="PX122" s="623"/>
      <c r="PY122" s="623"/>
      <c r="PZ122" s="623"/>
      <c r="QA122" s="623"/>
      <c r="QB122" s="623"/>
      <c r="QC122" s="623"/>
      <c r="QD122" s="623"/>
      <c r="QE122" s="623"/>
      <c r="QF122" s="623"/>
      <c r="QG122" s="623"/>
      <c r="QH122" s="623"/>
      <c r="QI122" s="623"/>
      <c r="QJ122" s="623"/>
      <c r="QK122" s="623"/>
    </row>
    <row r="123" spans="432:453">
      <c r="PR123" s="583"/>
      <c r="PW123" s="623"/>
      <c r="PX123" s="623"/>
      <c r="PY123" s="623"/>
      <c r="PZ123" s="623"/>
      <c r="QA123" s="623"/>
      <c r="QB123" s="623"/>
      <c r="QC123" s="623"/>
      <c r="QD123" s="623"/>
      <c r="QE123" s="623"/>
      <c r="QF123" s="623"/>
      <c r="QG123" s="623"/>
      <c r="QH123" s="623"/>
      <c r="QI123" s="623"/>
      <c r="QJ123" s="623"/>
      <c r="QK123" s="623"/>
    </row>
    <row r="124" spans="432:453">
      <c r="PR124" s="583"/>
      <c r="PW124" s="623"/>
      <c r="PX124" s="623"/>
      <c r="PY124" s="623"/>
      <c r="PZ124" s="623"/>
      <c r="QA124" s="623"/>
      <c r="QB124" s="623"/>
      <c r="QC124" s="623"/>
      <c r="QD124" s="623"/>
      <c r="QE124" s="623"/>
      <c r="QF124" s="623"/>
      <c r="QG124" s="623"/>
      <c r="QH124" s="623"/>
      <c r="QI124" s="623"/>
      <c r="QJ124" s="623"/>
      <c r="QK124" s="623"/>
    </row>
    <row r="125" spans="432:453">
      <c r="PR125" s="583"/>
      <c r="PW125" s="623"/>
      <c r="PX125" s="623"/>
      <c r="PY125" s="623"/>
      <c r="PZ125" s="623"/>
      <c r="QA125" s="623"/>
      <c r="QB125" s="623"/>
      <c r="QC125" s="623"/>
      <c r="QD125" s="623"/>
      <c r="QE125" s="623"/>
      <c r="QF125" s="623"/>
      <c r="QG125" s="623"/>
      <c r="QH125" s="623"/>
      <c r="QI125" s="623"/>
      <c r="QJ125" s="623"/>
      <c r="QK125" s="623"/>
    </row>
    <row r="126" spans="432:453">
      <c r="PR126" s="583"/>
      <c r="PW126" s="623"/>
      <c r="PX126" s="623"/>
      <c r="PY126" s="623"/>
      <c r="PZ126" s="623"/>
      <c r="QA126" s="623"/>
      <c r="QB126" s="623"/>
      <c r="QC126" s="623"/>
      <c r="QD126" s="623"/>
      <c r="QE126" s="623"/>
      <c r="QF126" s="623"/>
      <c r="QG126" s="623"/>
      <c r="QH126" s="623"/>
      <c r="QI126" s="623"/>
      <c r="QJ126" s="623"/>
      <c r="QK126" s="623"/>
    </row>
    <row r="127" spans="432:453">
      <c r="PR127" s="583"/>
      <c r="PW127" s="623"/>
      <c r="PX127" s="623"/>
      <c r="PY127" s="623"/>
      <c r="PZ127" s="623"/>
      <c r="QA127" s="623"/>
      <c r="QB127" s="623"/>
      <c r="QC127" s="623"/>
      <c r="QD127" s="623"/>
      <c r="QE127" s="623"/>
      <c r="QF127" s="623"/>
      <c r="QG127" s="623"/>
      <c r="QH127" s="623"/>
      <c r="QI127" s="623"/>
      <c r="QJ127" s="623"/>
      <c r="QK127" s="623"/>
    </row>
    <row r="128" spans="432:453">
      <c r="PR128" s="583"/>
      <c r="PW128" s="623"/>
      <c r="PX128" s="623"/>
      <c r="PY128" s="623"/>
      <c r="PZ128" s="623"/>
      <c r="QA128" s="623"/>
      <c r="QB128" s="623"/>
      <c r="QC128" s="623"/>
      <c r="QD128" s="623"/>
      <c r="QE128" s="623"/>
      <c r="QF128" s="623"/>
      <c r="QG128" s="623"/>
      <c r="QH128" s="623"/>
      <c r="QI128" s="623"/>
      <c r="QJ128" s="623"/>
      <c r="QK128" s="623"/>
    </row>
    <row r="129" spans="434:453">
      <c r="PR129" s="583"/>
      <c r="PW129" s="623"/>
      <c r="PX129" s="623"/>
      <c r="PY129" s="623"/>
      <c r="PZ129" s="623"/>
      <c r="QA129" s="623"/>
      <c r="QB129" s="623"/>
      <c r="QC129" s="623"/>
      <c r="QD129" s="623"/>
      <c r="QE129" s="623"/>
      <c r="QF129" s="623"/>
      <c r="QG129" s="623"/>
      <c r="QH129" s="623"/>
      <c r="QI129" s="623"/>
      <c r="QJ129" s="623"/>
      <c r="QK129" s="623"/>
    </row>
    <row r="130" spans="434:453">
      <c r="PR130" s="583"/>
      <c r="PW130" s="623"/>
      <c r="PX130" s="623"/>
      <c r="PY130" s="623"/>
      <c r="PZ130" s="623"/>
      <c r="QA130" s="623"/>
      <c r="QB130" s="623"/>
      <c r="QC130" s="623"/>
      <c r="QD130" s="623"/>
      <c r="QE130" s="623"/>
      <c r="QF130" s="623"/>
      <c r="QG130" s="623"/>
      <c r="QH130" s="623"/>
      <c r="QI130" s="623"/>
      <c r="QJ130" s="623"/>
      <c r="QK130" s="623"/>
    </row>
    <row r="131" spans="434:453">
      <c r="PR131" s="583"/>
      <c r="PW131" s="623"/>
      <c r="PX131" s="623"/>
      <c r="PY131" s="623"/>
      <c r="PZ131" s="623"/>
      <c r="QA131" s="623"/>
      <c r="QB131" s="623"/>
      <c r="QC131" s="623"/>
      <c r="QD131" s="623"/>
      <c r="QE131" s="623"/>
      <c r="QF131" s="623"/>
      <c r="QG131" s="623"/>
      <c r="QH131" s="623"/>
      <c r="QI131" s="623"/>
      <c r="QJ131" s="623"/>
      <c r="QK131" s="623"/>
    </row>
    <row r="132" spans="434:453">
      <c r="PR132" s="583"/>
      <c r="PW132" s="623"/>
      <c r="PX132" s="623"/>
      <c r="PY132" s="623"/>
      <c r="PZ132" s="623"/>
      <c r="QA132" s="623"/>
      <c r="QB132" s="623"/>
      <c r="QC132" s="623"/>
      <c r="QD132" s="623"/>
      <c r="QE132" s="623"/>
      <c r="QF132" s="623"/>
      <c r="QG132" s="623"/>
      <c r="QH132" s="623"/>
      <c r="QI132" s="623"/>
      <c r="QJ132" s="623"/>
      <c r="QK132" s="623"/>
    </row>
    <row r="133" spans="434:453">
      <c r="PR133" s="583"/>
      <c r="PW133" s="623"/>
      <c r="PX133" s="623"/>
      <c r="PY133" s="623"/>
      <c r="PZ133" s="623"/>
      <c r="QA133" s="623"/>
      <c r="QB133" s="623"/>
      <c r="QC133" s="623"/>
      <c r="QD133" s="623"/>
      <c r="QE133" s="623"/>
      <c r="QF133" s="623"/>
      <c r="QG133" s="623"/>
      <c r="QH133" s="623"/>
      <c r="QI133" s="623"/>
      <c r="QJ133" s="623"/>
      <c r="QK133" s="623"/>
    </row>
    <row r="134" spans="434:453">
      <c r="PR134" s="583"/>
      <c r="PW134" s="623"/>
      <c r="PX134" s="623"/>
      <c r="PY134" s="623"/>
      <c r="PZ134" s="623"/>
      <c r="QA134" s="623"/>
      <c r="QB134" s="623"/>
      <c r="QC134" s="623"/>
      <c r="QD134" s="623"/>
      <c r="QE134" s="623"/>
      <c r="QF134" s="623"/>
      <c r="QG134" s="623"/>
      <c r="QH134" s="623"/>
      <c r="QI134" s="623"/>
      <c r="QJ134" s="623"/>
      <c r="QK134" s="623"/>
    </row>
    <row r="135" spans="434:453">
      <c r="PR135" s="583"/>
      <c r="PW135" s="623"/>
      <c r="PX135" s="623"/>
      <c r="PY135" s="623"/>
      <c r="PZ135" s="623"/>
      <c r="QA135" s="623"/>
      <c r="QB135" s="623"/>
      <c r="QC135" s="623"/>
      <c r="QD135" s="623"/>
      <c r="QE135" s="623"/>
      <c r="QF135" s="623"/>
      <c r="QG135" s="623"/>
      <c r="QH135" s="623"/>
      <c r="QI135" s="623"/>
      <c r="QJ135" s="623"/>
      <c r="QK135" s="623"/>
    </row>
    <row r="136" spans="434:453">
      <c r="PR136" s="583"/>
      <c r="PW136" s="623"/>
      <c r="PX136" s="623"/>
      <c r="PY136" s="623"/>
      <c r="PZ136" s="623"/>
      <c r="QA136" s="623"/>
      <c r="QB136" s="623"/>
      <c r="QC136" s="623"/>
      <c r="QD136" s="623"/>
      <c r="QE136" s="623"/>
      <c r="QF136" s="623"/>
      <c r="QG136" s="623"/>
      <c r="QH136" s="623"/>
      <c r="QI136" s="623"/>
      <c r="QJ136" s="623"/>
      <c r="QK136" s="623"/>
    </row>
    <row r="137" spans="434:453">
      <c r="PR137" s="583"/>
      <c r="PW137" s="623"/>
      <c r="PX137" s="623"/>
      <c r="PY137" s="623"/>
      <c r="PZ137" s="623"/>
      <c r="QA137" s="623"/>
      <c r="QB137" s="623"/>
      <c r="QC137" s="623"/>
      <c r="QD137" s="623"/>
      <c r="QE137" s="623"/>
      <c r="QF137" s="623"/>
      <c r="QG137" s="623"/>
      <c r="QH137" s="623"/>
      <c r="QI137" s="623"/>
      <c r="QJ137" s="623"/>
      <c r="QK137" s="623"/>
    </row>
    <row r="138" spans="434:453">
      <c r="PR138" s="583"/>
      <c r="PW138" s="623"/>
      <c r="PX138" s="623"/>
      <c r="PY138" s="623"/>
      <c r="PZ138" s="623"/>
      <c r="QA138" s="623"/>
      <c r="QB138" s="623"/>
      <c r="QC138" s="623"/>
      <c r="QD138" s="623"/>
      <c r="QE138" s="623"/>
      <c r="QF138" s="623"/>
      <c r="QG138" s="623"/>
      <c r="QH138" s="623"/>
      <c r="QI138" s="623"/>
      <c r="QJ138" s="623"/>
      <c r="QK138" s="623"/>
    </row>
    <row r="139" spans="434:453">
      <c r="PR139" s="583"/>
      <c r="PW139" s="623"/>
      <c r="PX139" s="623"/>
      <c r="PY139" s="623"/>
      <c r="PZ139" s="623"/>
      <c r="QA139" s="623"/>
      <c r="QB139" s="623"/>
      <c r="QC139" s="623"/>
      <c r="QD139" s="623"/>
      <c r="QE139" s="623"/>
      <c r="QF139" s="623"/>
      <c r="QG139" s="623"/>
      <c r="QH139" s="623"/>
      <c r="QI139" s="623"/>
      <c r="QJ139" s="623"/>
      <c r="QK139" s="623"/>
    </row>
    <row r="140" spans="434:453">
      <c r="PR140" s="583"/>
      <c r="PW140" s="623"/>
      <c r="PX140" s="623"/>
      <c r="PY140" s="623"/>
      <c r="PZ140" s="623"/>
      <c r="QA140" s="623"/>
      <c r="QB140" s="623"/>
      <c r="QC140" s="623"/>
      <c r="QD140" s="623"/>
      <c r="QE140" s="623"/>
      <c r="QF140" s="623"/>
      <c r="QG140" s="623"/>
      <c r="QH140" s="623"/>
      <c r="QI140" s="623"/>
      <c r="QJ140" s="623"/>
      <c r="QK140" s="623"/>
    </row>
    <row r="141" spans="434:453">
      <c r="PR141" s="583"/>
      <c r="PW141" s="623"/>
      <c r="PX141" s="623"/>
      <c r="PY141" s="623"/>
      <c r="PZ141" s="623"/>
      <c r="QA141" s="623"/>
      <c r="QB141" s="623"/>
      <c r="QC141" s="623"/>
      <c r="QD141" s="623"/>
      <c r="QE141" s="623"/>
      <c r="QF141" s="623"/>
      <c r="QG141" s="623"/>
      <c r="QH141" s="623"/>
      <c r="QI141" s="623"/>
      <c r="QJ141" s="623"/>
      <c r="QK141" s="623"/>
    </row>
    <row r="142" spans="434:453">
      <c r="PR142" s="583"/>
      <c r="PW142" s="623"/>
      <c r="PX142" s="623"/>
      <c r="PY142" s="623"/>
      <c r="PZ142" s="623"/>
      <c r="QA142" s="623"/>
      <c r="QB142" s="623"/>
      <c r="QC142" s="623"/>
      <c r="QD142" s="623"/>
      <c r="QE142" s="623"/>
      <c r="QF142" s="623"/>
      <c r="QG142" s="623"/>
      <c r="QH142" s="623"/>
      <c r="QI142" s="623"/>
      <c r="QJ142" s="623"/>
      <c r="QK142" s="623"/>
    </row>
    <row r="143" spans="434:453">
      <c r="PR143" s="583"/>
      <c r="PW143" s="623"/>
      <c r="PX143" s="623"/>
      <c r="PY143" s="623"/>
      <c r="PZ143" s="623"/>
      <c r="QA143" s="623"/>
      <c r="QB143" s="623"/>
      <c r="QC143" s="623"/>
      <c r="QD143" s="623"/>
      <c r="QE143" s="623"/>
      <c r="QF143" s="623"/>
      <c r="QG143" s="623"/>
      <c r="QH143" s="623"/>
      <c r="QI143" s="623"/>
      <c r="QJ143" s="623"/>
      <c r="QK143" s="623"/>
    </row>
    <row r="144" spans="434:453">
      <c r="PR144" s="583"/>
      <c r="PW144" s="623"/>
      <c r="PX144" s="623"/>
      <c r="PY144" s="623"/>
      <c r="PZ144" s="623"/>
      <c r="QA144" s="623"/>
      <c r="QB144" s="623"/>
      <c r="QC144" s="623"/>
      <c r="QD144" s="623"/>
      <c r="QE144" s="623"/>
      <c r="QF144" s="623"/>
      <c r="QG144" s="623"/>
      <c r="QH144" s="623"/>
      <c r="QI144" s="623"/>
      <c r="QJ144" s="623"/>
      <c r="QK144" s="623"/>
    </row>
    <row r="145" spans="434:453">
      <c r="PR145" s="583"/>
      <c r="PW145" s="623"/>
      <c r="PX145" s="623"/>
      <c r="PY145" s="623"/>
      <c r="PZ145" s="623"/>
      <c r="QA145" s="623"/>
      <c r="QB145" s="623"/>
      <c r="QC145" s="623"/>
      <c r="QD145" s="623"/>
      <c r="QE145" s="623"/>
      <c r="QF145" s="623"/>
      <c r="QG145" s="623"/>
      <c r="QH145" s="623"/>
      <c r="QI145" s="623"/>
      <c r="QJ145" s="623"/>
      <c r="QK145" s="623"/>
    </row>
    <row r="146" spans="434:453">
      <c r="PR146" s="583"/>
      <c r="PW146" s="623"/>
      <c r="PX146" s="623"/>
      <c r="PY146" s="623"/>
      <c r="PZ146" s="623"/>
      <c r="QA146" s="623"/>
      <c r="QB146" s="623"/>
      <c r="QC146" s="623"/>
      <c r="QD146" s="623"/>
      <c r="QE146" s="623"/>
      <c r="QF146" s="623"/>
      <c r="QG146" s="623"/>
      <c r="QH146" s="623"/>
      <c r="QI146" s="623"/>
      <c r="QJ146" s="623"/>
      <c r="QK146" s="623"/>
    </row>
    <row r="147" spans="434:453">
      <c r="PR147" s="583"/>
      <c r="PW147" s="623"/>
      <c r="PX147" s="623"/>
      <c r="PY147" s="623"/>
      <c r="PZ147" s="623"/>
      <c r="QA147" s="623"/>
      <c r="QB147" s="623"/>
      <c r="QC147" s="623"/>
      <c r="QD147" s="623"/>
      <c r="QE147" s="623"/>
      <c r="QF147" s="623"/>
      <c r="QG147" s="623"/>
      <c r="QH147" s="623"/>
      <c r="QI147" s="623"/>
      <c r="QJ147" s="623"/>
      <c r="QK147" s="623"/>
    </row>
    <row r="148" spans="434:453">
      <c r="PR148" s="583"/>
      <c r="PW148" s="623"/>
      <c r="PX148" s="623"/>
      <c r="PY148" s="623"/>
      <c r="PZ148" s="623"/>
      <c r="QA148" s="623"/>
      <c r="QB148" s="623"/>
      <c r="QC148" s="623"/>
      <c r="QD148" s="623"/>
      <c r="QE148" s="623"/>
      <c r="QF148" s="623"/>
      <c r="QG148" s="623"/>
      <c r="QH148" s="623"/>
      <c r="QI148" s="623"/>
      <c r="QJ148" s="623"/>
      <c r="QK148" s="623"/>
    </row>
    <row r="149" spans="434:453">
      <c r="PR149" s="583"/>
      <c r="PW149" s="623"/>
      <c r="PX149" s="623"/>
      <c r="PY149" s="623"/>
      <c r="PZ149" s="623"/>
      <c r="QA149" s="623"/>
      <c r="QB149" s="623"/>
      <c r="QC149" s="623"/>
      <c r="QD149" s="623"/>
      <c r="QE149" s="623"/>
      <c r="QF149" s="623"/>
      <c r="QG149" s="623"/>
      <c r="QH149" s="623"/>
      <c r="QI149" s="623"/>
      <c r="QJ149" s="623"/>
      <c r="QK149" s="623"/>
    </row>
    <row r="150" spans="434:453">
      <c r="PR150" s="583"/>
      <c r="PW150" s="623"/>
      <c r="PX150" s="623"/>
      <c r="PY150" s="623"/>
      <c r="PZ150" s="623"/>
      <c r="QA150" s="623"/>
      <c r="QB150" s="623"/>
      <c r="QC150" s="623"/>
      <c r="QD150" s="623"/>
      <c r="QE150" s="623"/>
      <c r="QF150" s="623"/>
      <c r="QG150" s="623"/>
      <c r="QH150" s="623"/>
      <c r="QI150" s="623"/>
      <c r="QJ150" s="623"/>
      <c r="QK150" s="623"/>
    </row>
    <row r="151" spans="434:453">
      <c r="PR151" s="583"/>
      <c r="PW151" s="623"/>
      <c r="PX151" s="623"/>
      <c r="PY151" s="623"/>
      <c r="PZ151" s="623"/>
      <c r="QA151" s="623"/>
      <c r="QB151" s="623"/>
      <c r="QC151" s="623"/>
      <c r="QD151" s="623"/>
      <c r="QE151" s="623"/>
      <c r="QF151" s="623"/>
      <c r="QG151" s="623"/>
      <c r="QH151" s="623"/>
      <c r="QI151" s="623"/>
      <c r="QJ151" s="623"/>
      <c r="QK151" s="623"/>
    </row>
    <row r="152" spans="434:453">
      <c r="PR152" s="583"/>
      <c r="PW152" s="623"/>
      <c r="PX152" s="623"/>
      <c r="PY152" s="623"/>
      <c r="PZ152" s="623"/>
      <c r="QA152" s="623"/>
      <c r="QB152" s="623"/>
      <c r="QC152" s="623"/>
      <c r="QD152" s="623"/>
      <c r="QE152" s="623"/>
      <c r="QF152" s="623"/>
      <c r="QG152" s="623"/>
      <c r="QH152" s="623"/>
      <c r="QI152" s="623"/>
      <c r="QJ152" s="623"/>
      <c r="QK152" s="623"/>
    </row>
    <row r="153" spans="434:453">
      <c r="PR153" s="583"/>
      <c r="PW153" s="623"/>
      <c r="PX153" s="623"/>
      <c r="PY153" s="623"/>
      <c r="PZ153" s="623"/>
      <c r="QA153" s="623"/>
      <c r="QB153" s="623"/>
      <c r="QC153" s="623"/>
      <c r="QD153" s="623"/>
      <c r="QE153" s="623"/>
      <c r="QF153" s="623"/>
      <c r="QG153" s="623"/>
      <c r="QH153" s="623"/>
      <c r="QI153" s="623"/>
      <c r="QJ153" s="623"/>
      <c r="QK153" s="623"/>
    </row>
    <row r="154" spans="434:453">
      <c r="PR154" s="583"/>
      <c r="PW154" s="623"/>
      <c r="PX154" s="623"/>
      <c r="PY154" s="623"/>
      <c r="PZ154" s="623"/>
      <c r="QA154" s="623"/>
      <c r="QB154" s="623"/>
      <c r="QC154" s="623"/>
      <c r="QD154" s="623"/>
      <c r="QE154" s="623"/>
      <c r="QF154" s="623"/>
      <c r="QG154" s="623"/>
      <c r="QH154" s="623"/>
      <c r="QI154" s="623"/>
      <c r="QJ154" s="623"/>
      <c r="QK154" s="623"/>
    </row>
    <row r="155" spans="434:453">
      <c r="PR155" s="583"/>
      <c r="PW155" s="623"/>
      <c r="PX155" s="623"/>
      <c r="PY155" s="623"/>
      <c r="PZ155" s="623"/>
      <c r="QA155" s="623"/>
      <c r="QB155" s="623"/>
      <c r="QC155" s="623"/>
      <c r="QD155" s="623"/>
      <c r="QE155" s="623"/>
      <c r="QF155" s="623"/>
      <c r="QG155" s="623"/>
      <c r="QH155" s="623"/>
      <c r="QI155" s="623"/>
      <c r="QJ155" s="623"/>
      <c r="QK155" s="623"/>
    </row>
    <row r="156" spans="434:453">
      <c r="PR156" s="583"/>
      <c r="PW156" s="623"/>
      <c r="PX156" s="623"/>
      <c r="PY156" s="623"/>
      <c r="PZ156" s="623"/>
      <c r="QA156" s="623"/>
      <c r="QB156" s="623"/>
      <c r="QC156" s="623"/>
      <c r="QD156" s="623"/>
      <c r="QE156" s="623"/>
      <c r="QF156" s="623"/>
      <c r="QG156" s="623"/>
      <c r="QH156" s="623"/>
      <c r="QI156" s="623"/>
      <c r="QJ156" s="623"/>
      <c r="QK156" s="623"/>
    </row>
    <row r="157" spans="434:453">
      <c r="PR157" s="583"/>
      <c r="PW157" s="623"/>
      <c r="PX157" s="623"/>
      <c r="PY157" s="623"/>
      <c r="PZ157" s="623"/>
      <c r="QA157" s="623"/>
      <c r="QB157" s="623"/>
      <c r="QC157" s="623"/>
      <c r="QD157" s="623"/>
      <c r="QE157" s="623"/>
      <c r="QF157" s="623"/>
      <c r="QG157" s="623"/>
      <c r="QH157" s="623"/>
      <c r="QI157" s="623"/>
      <c r="QJ157" s="623"/>
      <c r="QK157" s="623"/>
    </row>
    <row r="158" spans="434:453">
      <c r="PR158" s="583"/>
      <c r="PW158" s="623"/>
      <c r="PX158" s="623"/>
      <c r="PY158" s="623"/>
      <c r="PZ158" s="623"/>
      <c r="QA158" s="623"/>
      <c r="QB158" s="623"/>
      <c r="QC158" s="623"/>
      <c r="QD158" s="623"/>
      <c r="QE158" s="623"/>
      <c r="QF158" s="623"/>
      <c r="QG158" s="623"/>
      <c r="QH158" s="623"/>
      <c r="QI158" s="623"/>
      <c r="QJ158" s="623"/>
      <c r="QK158" s="623"/>
    </row>
    <row r="159" spans="434:453">
      <c r="PR159" s="583"/>
      <c r="PW159" s="623"/>
      <c r="PX159" s="623"/>
      <c r="PY159" s="623"/>
      <c r="PZ159" s="623"/>
      <c r="QA159" s="623"/>
      <c r="QB159" s="623"/>
      <c r="QC159" s="623"/>
      <c r="QD159" s="623"/>
      <c r="QE159" s="623"/>
      <c r="QF159" s="623"/>
      <c r="QG159" s="623"/>
      <c r="QH159" s="623"/>
      <c r="QI159" s="623"/>
      <c r="QJ159" s="623"/>
      <c r="QK159" s="623"/>
    </row>
    <row r="160" spans="434:453">
      <c r="PR160" s="583"/>
      <c r="PW160" s="623"/>
      <c r="PX160" s="623"/>
      <c r="PY160" s="623"/>
      <c r="PZ160" s="623"/>
      <c r="QA160" s="623"/>
      <c r="QB160" s="623"/>
      <c r="QC160" s="623"/>
      <c r="QD160" s="623"/>
      <c r="QE160" s="623"/>
      <c r="QF160" s="623"/>
      <c r="QG160" s="623"/>
      <c r="QH160" s="623"/>
      <c r="QI160" s="623"/>
      <c r="QJ160" s="623"/>
      <c r="QK160" s="623"/>
    </row>
    <row r="161" spans="434:453">
      <c r="PR161" s="583"/>
      <c r="PW161" s="623"/>
      <c r="PX161" s="623"/>
      <c r="PY161" s="623"/>
      <c r="PZ161" s="623"/>
      <c r="QA161" s="623"/>
      <c r="QB161" s="623"/>
      <c r="QC161" s="623"/>
      <c r="QD161" s="623"/>
      <c r="QE161" s="623"/>
      <c r="QF161" s="623"/>
      <c r="QG161" s="623"/>
      <c r="QH161" s="623"/>
      <c r="QI161" s="623"/>
      <c r="QJ161" s="623"/>
      <c r="QK161" s="623"/>
    </row>
    <row r="162" spans="434:453">
      <c r="PR162" s="583"/>
      <c r="PW162" s="623"/>
      <c r="PX162" s="623"/>
      <c r="PY162" s="623"/>
      <c r="PZ162" s="623"/>
      <c r="QA162" s="623"/>
      <c r="QB162" s="623"/>
      <c r="QC162" s="623"/>
      <c r="QD162" s="623"/>
      <c r="QE162" s="623"/>
      <c r="QF162" s="623"/>
      <c r="QG162" s="623"/>
      <c r="QH162" s="623"/>
      <c r="QI162" s="623"/>
      <c r="QJ162" s="623"/>
      <c r="QK162" s="623"/>
    </row>
    <row r="163" spans="434:453">
      <c r="PR163" s="583"/>
      <c r="PW163" s="623"/>
      <c r="PX163" s="623"/>
      <c r="PY163" s="623"/>
      <c r="PZ163" s="623"/>
      <c r="QA163" s="623"/>
      <c r="QB163" s="623"/>
      <c r="QC163" s="623"/>
      <c r="QD163" s="623"/>
      <c r="QE163" s="623"/>
      <c r="QF163" s="623"/>
      <c r="QG163" s="623"/>
      <c r="QH163" s="623"/>
      <c r="QI163" s="623"/>
      <c r="QJ163" s="623"/>
      <c r="QK163" s="623"/>
    </row>
    <row r="164" spans="434:453">
      <c r="PR164" s="583"/>
      <c r="PW164" s="623"/>
      <c r="PX164" s="623"/>
      <c r="PY164" s="623"/>
      <c r="PZ164" s="623"/>
      <c r="QA164" s="623"/>
      <c r="QB164" s="623"/>
      <c r="QC164" s="623"/>
      <c r="QD164" s="623"/>
      <c r="QE164" s="623"/>
      <c r="QF164" s="623"/>
      <c r="QG164" s="623"/>
      <c r="QH164" s="623"/>
      <c r="QI164" s="623"/>
      <c r="QJ164" s="623"/>
      <c r="QK164" s="623"/>
    </row>
    <row r="165" spans="434:453">
      <c r="PR165" s="583"/>
      <c r="PW165" s="623"/>
      <c r="PX165" s="623"/>
      <c r="PY165" s="623"/>
      <c r="PZ165" s="623"/>
      <c r="QA165" s="623"/>
      <c r="QB165" s="623"/>
      <c r="QC165" s="623"/>
      <c r="QD165" s="623"/>
      <c r="QE165" s="623"/>
      <c r="QF165" s="623"/>
      <c r="QG165" s="623"/>
      <c r="QH165" s="623"/>
      <c r="QI165" s="623"/>
      <c r="QJ165" s="623"/>
      <c r="QK165" s="623"/>
    </row>
    <row r="166" spans="434:453">
      <c r="PR166" s="583"/>
      <c r="PW166" s="623"/>
      <c r="PX166" s="623"/>
      <c r="PY166" s="623"/>
      <c r="PZ166" s="623"/>
      <c r="QA166" s="623"/>
      <c r="QB166" s="623"/>
      <c r="QC166" s="623"/>
      <c r="QD166" s="623"/>
      <c r="QE166" s="623"/>
      <c r="QF166" s="623"/>
      <c r="QG166" s="623"/>
      <c r="QH166" s="623"/>
      <c r="QI166" s="623"/>
      <c r="QJ166" s="623"/>
      <c r="QK166" s="623"/>
    </row>
    <row r="167" spans="434:453">
      <c r="PR167" s="583"/>
      <c r="PW167" s="623"/>
      <c r="PX167" s="623"/>
      <c r="PY167" s="623"/>
      <c r="PZ167" s="623"/>
      <c r="QA167" s="623"/>
      <c r="QB167" s="623"/>
      <c r="QC167" s="623"/>
      <c r="QD167" s="623"/>
      <c r="QE167" s="623"/>
      <c r="QF167" s="623"/>
      <c r="QG167" s="623"/>
      <c r="QH167" s="623"/>
      <c r="QI167" s="623"/>
      <c r="QJ167" s="623"/>
      <c r="QK167" s="623"/>
    </row>
    <row r="168" spans="434:453">
      <c r="PR168" s="583"/>
      <c r="PW168" s="623"/>
      <c r="PX168" s="623"/>
      <c r="PY168" s="623"/>
      <c r="PZ168" s="623"/>
      <c r="QA168" s="623"/>
      <c r="QB168" s="623"/>
      <c r="QC168" s="623"/>
      <c r="QD168" s="623"/>
      <c r="QE168" s="623"/>
      <c r="QF168" s="623"/>
      <c r="QG168" s="623"/>
      <c r="QH168" s="623"/>
      <c r="QI168" s="623"/>
      <c r="QJ168" s="623"/>
      <c r="QK168" s="623"/>
    </row>
    <row r="169" spans="434:453">
      <c r="PR169" s="583"/>
      <c r="PW169" s="623"/>
      <c r="PX169" s="623"/>
      <c r="PY169" s="623"/>
      <c r="PZ169" s="623"/>
      <c r="QA169" s="623"/>
      <c r="QB169" s="623"/>
      <c r="QC169" s="623"/>
      <c r="QD169" s="623"/>
      <c r="QE169" s="623"/>
      <c r="QF169" s="623"/>
      <c r="QG169" s="623"/>
      <c r="QH169" s="623"/>
      <c r="QI169" s="623"/>
      <c r="QJ169" s="623"/>
      <c r="QK169" s="623"/>
    </row>
    <row r="170" spans="434:453">
      <c r="PR170" s="583"/>
      <c r="PW170" s="623"/>
      <c r="PX170" s="623"/>
      <c r="PY170" s="623"/>
      <c r="PZ170" s="623"/>
      <c r="QA170" s="623"/>
      <c r="QB170" s="623"/>
      <c r="QC170" s="623"/>
      <c r="QD170" s="623"/>
      <c r="QE170" s="623"/>
      <c r="QF170" s="623"/>
      <c r="QG170" s="623"/>
      <c r="QH170" s="623"/>
      <c r="QI170" s="623"/>
      <c r="QJ170" s="623"/>
      <c r="QK170" s="623"/>
    </row>
    <row r="171" spans="434:453">
      <c r="PR171" s="583"/>
      <c r="PW171" s="623"/>
      <c r="PX171" s="623"/>
      <c r="PY171" s="623"/>
      <c r="PZ171" s="623"/>
      <c r="QA171" s="623"/>
      <c r="QB171" s="623"/>
      <c r="QC171" s="623"/>
      <c r="QD171" s="623"/>
      <c r="QE171" s="623"/>
      <c r="QF171" s="623"/>
      <c r="QG171" s="623"/>
      <c r="QH171" s="623"/>
      <c r="QI171" s="623"/>
      <c r="QJ171" s="623"/>
      <c r="QK171" s="623"/>
    </row>
    <row r="172" spans="434:453">
      <c r="PR172" s="583"/>
      <c r="PW172" s="623"/>
      <c r="PX172" s="623"/>
      <c r="PY172" s="623"/>
      <c r="PZ172" s="623"/>
      <c r="QA172" s="623"/>
      <c r="QB172" s="623"/>
      <c r="QC172" s="623"/>
      <c r="QD172" s="623"/>
      <c r="QE172" s="623"/>
      <c r="QF172" s="623"/>
      <c r="QG172" s="623"/>
      <c r="QH172" s="623"/>
      <c r="QI172" s="623"/>
      <c r="QJ172" s="623"/>
      <c r="QK172" s="623"/>
    </row>
    <row r="173" spans="434:453">
      <c r="PR173" s="583"/>
      <c r="PW173" s="623"/>
      <c r="PX173" s="623"/>
      <c r="PY173" s="623"/>
      <c r="PZ173" s="623"/>
      <c r="QA173" s="623"/>
      <c r="QB173" s="623"/>
      <c r="QC173" s="623"/>
      <c r="QD173" s="623"/>
      <c r="QE173" s="623"/>
      <c r="QF173" s="623"/>
      <c r="QG173" s="623"/>
      <c r="QH173" s="623"/>
      <c r="QI173" s="623"/>
      <c r="QJ173" s="623"/>
      <c r="QK173" s="623"/>
    </row>
    <row r="174" spans="434:453">
      <c r="PR174" s="583"/>
      <c r="PW174" s="623"/>
      <c r="PX174" s="623"/>
      <c r="PY174" s="623"/>
      <c r="PZ174" s="623"/>
      <c r="QA174" s="623"/>
      <c r="QB174" s="623"/>
      <c r="QC174" s="623"/>
      <c r="QD174" s="623"/>
      <c r="QE174" s="623"/>
      <c r="QF174" s="623"/>
      <c r="QG174" s="623"/>
      <c r="QH174" s="623"/>
      <c r="QI174" s="623"/>
      <c r="QJ174" s="623"/>
      <c r="QK174" s="623"/>
    </row>
    <row r="175" spans="434:453">
      <c r="PR175" s="583"/>
      <c r="PW175" s="623"/>
      <c r="PX175" s="623"/>
      <c r="PY175" s="623"/>
      <c r="PZ175" s="623"/>
      <c r="QA175" s="623"/>
      <c r="QB175" s="623"/>
      <c r="QC175" s="623"/>
      <c r="QD175" s="623"/>
      <c r="QE175" s="623"/>
      <c r="QF175" s="623"/>
      <c r="QG175" s="623"/>
      <c r="QH175" s="623"/>
      <c r="QI175" s="623"/>
      <c r="QJ175" s="623"/>
      <c r="QK175" s="623"/>
    </row>
    <row r="176" spans="434:453">
      <c r="PR176" s="583"/>
      <c r="PW176" s="623"/>
      <c r="PX176" s="623"/>
      <c r="PY176" s="623"/>
      <c r="PZ176" s="623"/>
      <c r="QA176" s="623"/>
      <c r="QB176" s="623"/>
      <c r="QC176" s="623"/>
      <c r="QD176" s="623"/>
      <c r="QE176" s="623"/>
      <c r="QF176" s="623"/>
      <c r="QG176" s="623"/>
      <c r="QH176" s="623"/>
      <c r="QI176" s="623"/>
      <c r="QJ176" s="623"/>
      <c r="QK176" s="623"/>
    </row>
    <row r="177" spans="434:453">
      <c r="PR177" s="583"/>
      <c r="PW177" s="623"/>
      <c r="PX177" s="623"/>
      <c r="PY177" s="623"/>
      <c r="PZ177" s="623"/>
      <c r="QA177" s="623"/>
      <c r="QB177" s="623"/>
      <c r="QC177" s="623"/>
      <c r="QD177" s="623"/>
      <c r="QE177" s="623"/>
      <c r="QF177" s="623"/>
      <c r="QG177" s="623"/>
      <c r="QH177" s="623"/>
      <c r="QI177" s="623"/>
      <c r="QJ177" s="623"/>
      <c r="QK177" s="623"/>
    </row>
    <row r="178" spans="434:453">
      <c r="PR178" s="583"/>
      <c r="PW178" s="623"/>
      <c r="PX178" s="623"/>
      <c r="PY178" s="623"/>
      <c r="PZ178" s="623"/>
      <c r="QA178" s="623"/>
      <c r="QB178" s="623"/>
      <c r="QC178" s="623"/>
      <c r="QD178" s="623"/>
      <c r="QE178" s="623"/>
      <c r="QF178" s="623"/>
      <c r="QG178" s="623"/>
      <c r="QH178" s="623"/>
      <c r="QI178" s="623"/>
      <c r="QJ178" s="623"/>
      <c r="QK178" s="623"/>
    </row>
    <row r="179" spans="434:453">
      <c r="PR179" s="583"/>
      <c r="PW179" s="623"/>
      <c r="PX179" s="623"/>
      <c r="PY179" s="623"/>
      <c r="PZ179" s="623"/>
      <c r="QA179" s="623"/>
      <c r="QB179" s="623"/>
      <c r="QC179" s="623"/>
      <c r="QD179" s="623"/>
      <c r="QE179" s="623"/>
      <c r="QF179" s="623"/>
      <c r="QG179" s="623"/>
      <c r="QH179" s="623"/>
      <c r="QI179" s="623"/>
      <c r="QJ179" s="623"/>
      <c r="QK179" s="623"/>
    </row>
    <row r="180" spans="434:453">
      <c r="PR180" s="583"/>
      <c r="PW180" s="623"/>
      <c r="PX180" s="623"/>
      <c r="PY180" s="623"/>
      <c r="PZ180" s="623"/>
      <c r="QA180" s="623"/>
      <c r="QB180" s="623"/>
      <c r="QC180" s="623"/>
      <c r="QD180" s="623"/>
      <c r="QE180" s="623"/>
      <c r="QF180" s="623"/>
      <c r="QG180" s="623"/>
      <c r="QH180" s="623"/>
      <c r="QI180" s="623"/>
      <c r="QJ180" s="623"/>
      <c r="QK180" s="623"/>
    </row>
    <row r="181" spans="434:453">
      <c r="PR181" s="583"/>
      <c r="PW181" s="623"/>
      <c r="PX181" s="623"/>
      <c r="PY181" s="623"/>
      <c r="PZ181" s="623"/>
      <c r="QA181" s="623"/>
      <c r="QB181" s="623"/>
      <c r="QC181" s="623"/>
      <c r="QD181" s="623"/>
      <c r="QE181" s="623"/>
      <c r="QF181" s="623"/>
      <c r="QG181" s="623"/>
      <c r="QH181" s="623"/>
      <c r="QI181" s="623"/>
      <c r="QJ181" s="623"/>
      <c r="QK181" s="623"/>
    </row>
    <row r="182" spans="434:453">
      <c r="PR182" s="583"/>
      <c r="PW182" s="623"/>
      <c r="PX182" s="623"/>
      <c r="PY182" s="623"/>
      <c r="PZ182" s="623"/>
      <c r="QA182" s="623"/>
      <c r="QB182" s="623"/>
      <c r="QC182" s="623"/>
      <c r="QD182" s="623"/>
      <c r="QE182" s="623"/>
      <c r="QF182" s="623"/>
      <c r="QG182" s="623"/>
      <c r="QH182" s="623"/>
      <c r="QI182" s="623"/>
      <c r="QJ182" s="623"/>
      <c r="QK182" s="623"/>
    </row>
    <row r="183" spans="434:453">
      <c r="PR183" s="583"/>
      <c r="PW183" s="623"/>
      <c r="PX183" s="623"/>
      <c r="PY183" s="623"/>
      <c r="PZ183" s="623"/>
      <c r="QA183" s="623"/>
      <c r="QB183" s="623"/>
      <c r="QC183" s="623"/>
      <c r="QD183" s="623"/>
      <c r="QE183" s="623"/>
      <c r="QF183" s="623"/>
      <c r="QG183" s="623"/>
      <c r="QH183" s="623"/>
      <c r="QI183" s="623"/>
      <c r="QJ183" s="623"/>
      <c r="QK183" s="623"/>
    </row>
    <row r="184" spans="434:453">
      <c r="PR184" s="583"/>
      <c r="PW184" s="623"/>
      <c r="PX184" s="623"/>
      <c r="PY184" s="623"/>
      <c r="PZ184" s="623"/>
      <c r="QA184" s="623"/>
      <c r="QB184" s="623"/>
      <c r="QC184" s="623"/>
      <c r="QD184" s="623"/>
      <c r="QE184" s="623"/>
      <c r="QF184" s="623"/>
      <c r="QG184" s="623"/>
      <c r="QH184" s="623"/>
      <c r="QI184" s="623"/>
      <c r="QJ184" s="623"/>
      <c r="QK184" s="623"/>
    </row>
    <row r="185" spans="434:453">
      <c r="PR185" s="583"/>
      <c r="PW185" s="623"/>
      <c r="PX185" s="623"/>
      <c r="PY185" s="623"/>
      <c r="PZ185" s="623"/>
      <c r="QA185" s="623"/>
      <c r="QB185" s="623"/>
      <c r="QC185" s="623"/>
      <c r="QD185" s="623"/>
      <c r="QE185" s="623"/>
      <c r="QF185" s="623"/>
      <c r="QG185" s="623"/>
      <c r="QH185" s="623"/>
      <c r="QI185" s="623"/>
      <c r="QJ185" s="623"/>
      <c r="QK185" s="623"/>
    </row>
    <row r="186" spans="434:453">
      <c r="PR186" s="583"/>
      <c r="PW186" s="623"/>
      <c r="PX186" s="623"/>
      <c r="PY186" s="623"/>
      <c r="PZ186" s="623"/>
      <c r="QA186" s="623"/>
      <c r="QB186" s="623"/>
      <c r="QC186" s="623"/>
      <c r="QD186" s="623"/>
      <c r="QE186" s="623"/>
      <c r="QF186" s="623"/>
      <c r="QG186" s="623"/>
      <c r="QH186" s="623"/>
      <c r="QI186" s="623"/>
      <c r="QJ186" s="623"/>
      <c r="QK186" s="623"/>
    </row>
    <row r="187" spans="434:453">
      <c r="PR187" s="583"/>
      <c r="PW187" s="623"/>
      <c r="PX187" s="623"/>
      <c r="PY187" s="623"/>
      <c r="PZ187" s="623"/>
      <c r="QA187" s="623"/>
      <c r="QB187" s="623"/>
      <c r="QC187" s="623"/>
      <c r="QD187" s="623"/>
      <c r="QE187" s="623"/>
      <c r="QF187" s="623"/>
      <c r="QG187" s="623"/>
      <c r="QH187" s="623"/>
      <c r="QI187" s="623"/>
      <c r="QJ187" s="623"/>
      <c r="QK187" s="623"/>
    </row>
    <row r="188" spans="434:453">
      <c r="PR188" s="583"/>
      <c r="PW188" s="623"/>
      <c r="PX188" s="623"/>
      <c r="PY188" s="623"/>
      <c r="PZ188" s="623"/>
      <c r="QA188" s="623"/>
      <c r="QB188" s="623"/>
      <c r="QC188" s="623"/>
      <c r="QD188" s="623"/>
      <c r="QE188" s="623"/>
      <c r="QF188" s="623"/>
      <c r="QG188" s="623"/>
      <c r="QH188" s="623"/>
      <c r="QI188" s="623"/>
      <c r="QJ188" s="623"/>
      <c r="QK188" s="623"/>
    </row>
    <row r="189" spans="434:453">
      <c r="PR189" s="583"/>
      <c r="PW189" s="623"/>
      <c r="PX189" s="623"/>
      <c r="PY189" s="623"/>
      <c r="PZ189" s="623"/>
      <c r="QA189" s="623"/>
      <c r="QB189" s="623"/>
      <c r="QC189" s="623"/>
      <c r="QD189" s="623"/>
      <c r="QE189" s="623"/>
      <c r="QF189" s="623"/>
      <c r="QG189" s="623"/>
      <c r="QH189" s="623"/>
      <c r="QI189" s="623"/>
      <c r="QJ189" s="623"/>
      <c r="QK189" s="623"/>
    </row>
    <row r="190" spans="434:453">
      <c r="PR190" s="583"/>
      <c r="PW190" s="623"/>
      <c r="PX190" s="623"/>
      <c r="PY190" s="623"/>
      <c r="PZ190" s="623"/>
      <c r="QA190" s="623"/>
      <c r="QB190" s="623"/>
      <c r="QC190" s="623"/>
      <c r="QD190" s="623"/>
      <c r="QE190" s="623"/>
      <c r="QF190" s="623"/>
      <c r="QG190" s="623"/>
      <c r="QH190" s="623"/>
      <c r="QI190" s="623"/>
      <c r="QJ190" s="623"/>
      <c r="QK190" s="623"/>
    </row>
    <row r="191" spans="434:453">
      <c r="PR191" s="583"/>
      <c r="PW191" s="623"/>
      <c r="PX191" s="623"/>
      <c r="PY191" s="623"/>
      <c r="PZ191" s="623"/>
      <c r="QA191" s="623"/>
      <c r="QB191" s="623"/>
      <c r="QC191" s="623"/>
      <c r="QD191" s="623"/>
      <c r="QE191" s="623"/>
      <c r="QF191" s="623"/>
      <c r="QG191" s="623"/>
      <c r="QH191" s="623"/>
      <c r="QI191" s="623"/>
      <c r="QJ191" s="623"/>
      <c r="QK191" s="623"/>
    </row>
    <row r="192" spans="434:453">
      <c r="PR192" s="583"/>
      <c r="PW192" s="623"/>
      <c r="PX192" s="623"/>
      <c r="PY192" s="623"/>
      <c r="PZ192" s="623"/>
      <c r="QA192" s="623"/>
      <c r="QB192" s="623"/>
      <c r="QC192" s="623"/>
      <c r="QD192" s="623"/>
      <c r="QE192" s="623"/>
      <c r="QF192" s="623"/>
      <c r="QG192" s="623"/>
      <c r="QH192" s="623"/>
      <c r="QI192" s="623"/>
      <c r="QJ192" s="623"/>
      <c r="QK192" s="623"/>
    </row>
    <row r="193" spans="434:453">
      <c r="PR193" s="583"/>
      <c r="PW193" s="623"/>
      <c r="PX193" s="623"/>
      <c r="PY193" s="623"/>
      <c r="PZ193" s="623"/>
      <c r="QA193" s="623"/>
      <c r="QB193" s="623"/>
      <c r="QC193" s="623"/>
      <c r="QD193" s="623"/>
      <c r="QE193" s="623"/>
      <c r="QF193" s="623"/>
      <c r="QG193" s="623"/>
      <c r="QH193" s="623"/>
      <c r="QI193" s="623"/>
      <c r="QJ193" s="623"/>
      <c r="QK193" s="623"/>
    </row>
    <row r="194" spans="434:453">
      <c r="PR194" s="583"/>
      <c r="PW194" s="623"/>
      <c r="PX194" s="623"/>
      <c r="PY194" s="623"/>
      <c r="PZ194" s="623"/>
      <c r="QA194" s="623"/>
      <c r="QB194" s="623"/>
      <c r="QC194" s="623"/>
      <c r="QD194" s="623"/>
      <c r="QE194" s="623"/>
      <c r="QF194" s="623"/>
      <c r="QG194" s="623"/>
      <c r="QH194" s="623"/>
      <c r="QI194" s="623"/>
      <c r="QJ194" s="623"/>
      <c r="QK194" s="623"/>
    </row>
    <row r="195" spans="434:453">
      <c r="PR195" s="583"/>
      <c r="PW195" s="623"/>
      <c r="PX195" s="623"/>
      <c r="PY195" s="623"/>
      <c r="PZ195" s="623"/>
      <c r="QA195" s="623"/>
      <c r="QB195" s="623"/>
      <c r="QC195" s="623"/>
      <c r="QD195" s="623"/>
      <c r="QE195" s="623"/>
      <c r="QF195" s="623"/>
      <c r="QG195" s="623"/>
      <c r="QH195" s="623"/>
      <c r="QI195" s="623"/>
      <c r="QJ195" s="623"/>
      <c r="QK195" s="623"/>
    </row>
    <row r="196" spans="434:453">
      <c r="PR196" s="583"/>
      <c r="PW196" s="623"/>
      <c r="PX196" s="623"/>
      <c r="PY196" s="623"/>
      <c r="PZ196" s="623"/>
      <c r="QA196" s="623"/>
      <c r="QB196" s="623"/>
      <c r="QC196" s="623"/>
      <c r="QD196" s="623"/>
      <c r="QE196" s="623"/>
      <c r="QF196" s="623"/>
      <c r="QG196" s="623"/>
      <c r="QH196" s="623"/>
      <c r="QI196" s="623"/>
      <c r="QJ196" s="623"/>
      <c r="QK196" s="623"/>
    </row>
    <row r="197" spans="434:453">
      <c r="PR197" s="583"/>
      <c r="PW197" s="623"/>
      <c r="PX197" s="623"/>
      <c r="PY197" s="623"/>
      <c r="PZ197" s="623"/>
      <c r="QA197" s="623"/>
      <c r="QB197" s="623"/>
      <c r="QC197" s="623"/>
      <c r="QD197" s="623"/>
      <c r="QE197" s="623"/>
      <c r="QF197" s="623"/>
      <c r="QG197" s="623"/>
      <c r="QH197" s="623"/>
      <c r="QI197" s="623"/>
      <c r="QJ197" s="623"/>
      <c r="QK197" s="623"/>
    </row>
    <row r="198" spans="434:453">
      <c r="PR198" s="583"/>
      <c r="PW198" s="623"/>
      <c r="PX198" s="623"/>
      <c r="PY198" s="623"/>
      <c r="PZ198" s="623"/>
      <c r="QA198" s="623"/>
      <c r="QB198" s="623"/>
      <c r="QC198" s="623"/>
      <c r="QD198" s="623"/>
      <c r="QE198" s="623"/>
      <c r="QF198" s="623"/>
      <c r="QG198" s="623"/>
      <c r="QH198" s="623"/>
      <c r="QI198" s="623"/>
      <c r="QJ198" s="623"/>
      <c r="QK198" s="623"/>
    </row>
    <row r="199" spans="434:453">
      <c r="PR199" s="583"/>
      <c r="PW199" s="623"/>
      <c r="PX199" s="623"/>
      <c r="PY199" s="623"/>
      <c r="PZ199" s="623"/>
      <c r="QA199" s="623"/>
      <c r="QB199" s="623"/>
      <c r="QC199" s="623"/>
      <c r="QD199" s="623"/>
      <c r="QE199" s="623"/>
      <c r="QF199" s="623"/>
      <c r="QG199" s="623"/>
      <c r="QH199" s="623"/>
      <c r="QI199" s="623"/>
      <c r="QJ199" s="623"/>
      <c r="QK199" s="623"/>
    </row>
    <row r="200" spans="434:453">
      <c r="PR200" s="583"/>
      <c r="PW200" s="623"/>
      <c r="PX200" s="623"/>
      <c r="PY200" s="623"/>
      <c r="PZ200" s="623"/>
      <c r="QA200" s="623"/>
      <c r="QB200" s="623"/>
      <c r="QC200" s="623"/>
      <c r="QD200" s="623"/>
      <c r="QE200" s="623"/>
      <c r="QF200" s="623"/>
      <c r="QG200" s="623"/>
      <c r="QH200" s="623"/>
      <c r="QI200" s="623"/>
      <c r="QJ200" s="623"/>
      <c r="QK200" s="623"/>
    </row>
    <row r="201" spans="434:453">
      <c r="PR201" s="583"/>
      <c r="PW201" s="623"/>
      <c r="PX201" s="623"/>
      <c r="PY201" s="623"/>
      <c r="PZ201" s="623"/>
      <c r="QA201" s="623"/>
      <c r="QB201" s="623"/>
      <c r="QC201" s="623"/>
      <c r="QD201" s="623"/>
      <c r="QE201" s="623"/>
      <c r="QF201" s="623"/>
      <c r="QG201" s="623"/>
      <c r="QH201" s="623"/>
      <c r="QI201" s="623"/>
      <c r="QJ201" s="623"/>
      <c r="QK201" s="623"/>
    </row>
    <row r="202" spans="434:453">
      <c r="PR202" s="583"/>
      <c r="PW202" s="623"/>
      <c r="PX202" s="623"/>
      <c r="PY202" s="623"/>
      <c r="PZ202" s="623"/>
      <c r="QA202" s="623"/>
      <c r="QB202" s="623"/>
      <c r="QC202" s="623"/>
      <c r="QD202" s="623"/>
      <c r="QE202" s="623"/>
      <c r="QF202" s="623"/>
      <c r="QG202" s="623"/>
      <c r="QH202" s="623"/>
      <c r="QI202" s="623"/>
      <c r="QJ202" s="623"/>
      <c r="QK202" s="623"/>
    </row>
    <row r="203" spans="434:453">
      <c r="PR203" s="583"/>
      <c r="PW203" s="623"/>
      <c r="PX203" s="623"/>
      <c r="PY203" s="623"/>
      <c r="PZ203" s="623"/>
      <c r="QA203" s="623"/>
      <c r="QB203" s="623"/>
      <c r="QC203" s="623"/>
      <c r="QD203" s="623"/>
      <c r="QE203" s="623"/>
      <c r="QF203" s="623"/>
      <c r="QG203" s="623"/>
      <c r="QH203" s="623"/>
      <c r="QI203" s="623"/>
      <c r="QJ203" s="623"/>
      <c r="QK203" s="623"/>
    </row>
    <row r="204" spans="434:453">
      <c r="PR204" s="583"/>
      <c r="PW204" s="623"/>
      <c r="PX204" s="623"/>
      <c r="PY204" s="623"/>
      <c r="PZ204" s="623"/>
      <c r="QA204" s="623"/>
      <c r="QB204" s="623"/>
      <c r="QC204" s="623"/>
      <c r="QD204" s="623"/>
      <c r="QE204" s="623"/>
      <c r="QF204" s="623"/>
      <c r="QG204" s="623"/>
      <c r="QH204" s="623"/>
      <c r="QI204" s="623"/>
      <c r="QJ204" s="623"/>
      <c r="QK204" s="623"/>
    </row>
    <row r="205" spans="434:453">
      <c r="PR205" s="583"/>
      <c r="PW205" s="623"/>
      <c r="PX205" s="623"/>
      <c r="PY205" s="623"/>
      <c r="PZ205" s="623"/>
      <c r="QA205" s="623"/>
      <c r="QB205" s="623"/>
      <c r="QC205" s="623"/>
      <c r="QD205" s="623"/>
      <c r="QE205" s="623"/>
      <c r="QF205" s="623"/>
      <c r="QG205" s="623"/>
      <c r="QH205" s="623"/>
      <c r="QI205" s="623"/>
      <c r="QJ205" s="623"/>
      <c r="QK205" s="623"/>
    </row>
    <row r="206" spans="434:453">
      <c r="PR206" s="583"/>
      <c r="PW206" s="623"/>
      <c r="PX206" s="623"/>
      <c r="PY206" s="623"/>
      <c r="PZ206" s="623"/>
      <c r="QA206" s="623"/>
      <c r="QB206" s="623"/>
      <c r="QC206" s="623"/>
      <c r="QD206" s="623"/>
      <c r="QE206" s="623"/>
      <c r="QF206" s="623"/>
      <c r="QG206" s="623"/>
      <c r="QH206" s="623"/>
      <c r="QI206" s="623"/>
      <c r="QJ206" s="623"/>
      <c r="QK206" s="623"/>
    </row>
    <row r="207" spans="434:453">
      <c r="PR207" s="583"/>
      <c r="PW207" s="623"/>
      <c r="PX207" s="623"/>
      <c r="PY207" s="623"/>
      <c r="PZ207" s="623"/>
      <c r="QA207" s="623"/>
      <c r="QB207" s="623"/>
      <c r="QC207" s="623"/>
      <c r="QD207" s="623"/>
      <c r="QE207" s="623"/>
      <c r="QF207" s="623"/>
      <c r="QG207" s="623"/>
      <c r="QH207" s="623"/>
      <c r="QI207" s="623"/>
      <c r="QJ207" s="623"/>
      <c r="QK207" s="623"/>
    </row>
    <row r="208" spans="434:453">
      <c r="PR208" s="583"/>
      <c r="PW208" s="623"/>
      <c r="PX208" s="623"/>
      <c r="PY208" s="623"/>
      <c r="PZ208" s="623"/>
      <c r="QA208" s="623"/>
      <c r="QB208" s="623"/>
      <c r="QC208" s="623"/>
      <c r="QD208" s="623"/>
      <c r="QE208" s="623"/>
      <c r="QF208" s="623"/>
      <c r="QG208" s="623"/>
      <c r="QH208" s="623"/>
      <c r="QI208" s="623"/>
      <c r="QJ208" s="623"/>
      <c r="QK208" s="623"/>
    </row>
    <row r="209" spans="434:453">
      <c r="PR209" s="583"/>
      <c r="PW209" s="623"/>
      <c r="PX209" s="623"/>
      <c r="PY209" s="623"/>
      <c r="PZ209" s="623"/>
      <c r="QA209" s="623"/>
      <c r="QB209" s="623"/>
      <c r="QC209" s="623"/>
      <c r="QD209" s="623"/>
      <c r="QE209" s="623"/>
      <c r="QF209" s="623"/>
      <c r="QG209" s="623"/>
      <c r="QH209" s="623"/>
      <c r="QI209" s="623"/>
      <c r="QJ209" s="623"/>
      <c r="QK209" s="623"/>
    </row>
    <row r="210" spans="434:453">
      <c r="PR210" s="583"/>
      <c r="PW210" s="623"/>
      <c r="PX210" s="623"/>
      <c r="PY210" s="623"/>
      <c r="PZ210" s="623"/>
      <c r="QA210" s="623"/>
      <c r="QB210" s="623"/>
      <c r="QC210" s="623"/>
      <c r="QD210" s="623"/>
      <c r="QE210" s="623"/>
      <c r="QF210" s="623"/>
      <c r="QG210" s="623"/>
      <c r="QH210" s="623"/>
      <c r="QI210" s="623"/>
      <c r="QJ210" s="623"/>
      <c r="QK210" s="623"/>
    </row>
    <row r="211" spans="434:453">
      <c r="PR211" s="583"/>
      <c r="PW211" s="623"/>
      <c r="PX211" s="623"/>
      <c r="PY211" s="623"/>
      <c r="PZ211" s="623"/>
      <c r="QA211" s="623"/>
      <c r="QB211" s="623"/>
      <c r="QC211" s="623"/>
      <c r="QD211" s="623"/>
      <c r="QE211" s="623"/>
      <c r="QF211" s="623"/>
      <c r="QG211" s="623"/>
      <c r="QH211" s="623"/>
      <c r="QI211" s="623"/>
      <c r="QJ211" s="623"/>
      <c r="QK211" s="623"/>
    </row>
    <row r="212" spans="434:453">
      <c r="PR212" s="583"/>
      <c r="PW212" s="623"/>
      <c r="PX212" s="623"/>
      <c r="PY212" s="623"/>
      <c r="PZ212" s="623"/>
      <c r="QA212" s="623"/>
      <c r="QB212" s="623"/>
      <c r="QC212" s="623"/>
      <c r="QD212" s="623"/>
      <c r="QE212" s="623"/>
      <c r="QF212" s="623"/>
      <c r="QG212" s="623"/>
      <c r="QH212" s="623"/>
      <c r="QI212" s="623"/>
      <c r="QJ212" s="623"/>
      <c r="QK212" s="623"/>
    </row>
    <row r="213" spans="434:453">
      <c r="PR213" s="583"/>
      <c r="PW213" s="623"/>
      <c r="PX213" s="623"/>
      <c r="PY213" s="623"/>
      <c r="PZ213" s="623"/>
      <c r="QA213" s="623"/>
      <c r="QB213" s="623"/>
      <c r="QC213" s="623"/>
      <c r="QD213" s="623"/>
      <c r="QE213" s="623"/>
      <c r="QF213" s="623"/>
      <c r="QG213" s="623"/>
      <c r="QH213" s="623"/>
      <c r="QI213" s="623"/>
      <c r="QJ213" s="623"/>
      <c r="QK213" s="623"/>
    </row>
    <row r="214" spans="434:453">
      <c r="PR214" s="583"/>
      <c r="PW214" s="623"/>
      <c r="PX214" s="623"/>
      <c r="PY214" s="623"/>
      <c r="PZ214" s="623"/>
      <c r="QA214" s="623"/>
      <c r="QB214" s="623"/>
      <c r="QC214" s="623"/>
      <c r="QD214" s="623"/>
      <c r="QE214" s="623"/>
      <c r="QF214" s="623"/>
      <c r="QG214" s="623"/>
      <c r="QH214" s="623"/>
      <c r="QI214" s="623"/>
      <c r="QJ214" s="623"/>
      <c r="QK214" s="623"/>
    </row>
    <row r="215" spans="434:453">
      <c r="PR215" s="583"/>
      <c r="PW215" s="623"/>
      <c r="PX215" s="623"/>
      <c r="PY215" s="623"/>
      <c r="PZ215" s="623"/>
      <c r="QA215" s="623"/>
      <c r="QB215" s="623"/>
      <c r="QC215" s="623"/>
      <c r="QD215" s="623"/>
      <c r="QE215" s="623"/>
      <c r="QF215" s="623"/>
      <c r="QG215" s="623"/>
      <c r="QH215" s="623"/>
      <c r="QI215" s="623"/>
      <c r="QJ215" s="623"/>
      <c r="QK215" s="623"/>
    </row>
    <row r="216" spans="434:453">
      <c r="PR216" s="583"/>
      <c r="PW216" s="623"/>
      <c r="PX216" s="623"/>
      <c r="PY216" s="623"/>
      <c r="PZ216" s="623"/>
      <c r="QA216" s="623"/>
      <c r="QB216" s="623"/>
      <c r="QC216" s="623"/>
      <c r="QD216" s="623"/>
      <c r="QE216" s="623"/>
      <c r="QF216" s="623"/>
      <c r="QG216" s="623"/>
      <c r="QH216" s="623"/>
      <c r="QI216" s="623"/>
      <c r="QJ216" s="623"/>
      <c r="QK216" s="623"/>
    </row>
    <row r="217" spans="434:453">
      <c r="PR217" s="583"/>
      <c r="PW217" s="623"/>
      <c r="PX217" s="623"/>
      <c r="PY217" s="623"/>
      <c r="PZ217" s="623"/>
      <c r="QA217" s="623"/>
      <c r="QB217" s="623"/>
      <c r="QC217" s="623"/>
      <c r="QD217" s="623"/>
      <c r="QE217" s="623"/>
      <c r="QF217" s="623"/>
      <c r="QG217" s="623"/>
      <c r="QH217" s="623"/>
      <c r="QI217" s="623"/>
      <c r="QJ217" s="623"/>
      <c r="QK217" s="623"/>
    </row>
    <row r="218" spans="434:453">
      <c r="PR218" s="583"/>
      <c r="PW218" s="623"/>
      <c r="PX218" s="623"/>
      <c r="PY218" s="623"/>
      <c r="PZ218" s="623"/>
      <c r="QA218" s="623"/>
      <c r="QB218" s="623"/>
      <c r="QC218" s="623"/>
      <c r="QD218" s="623"/>
      <c r="QE218" s="623"/>
      <c r="QF218" s="623"/>
      <c r="QG218" s="623"/>
      <c r="QH218" s="623"/>
      <c r="QI218" s="623"/>
      <c r="QJ218" s="623"/>
      <c r="QK218" s="623"/>
    </row>
    <row r="219" spans="434:453">
      <c r="PR219" s="583"/>
      <c r="PW219" s="623"/>
      <c r="PX219" s="623"/>
      <c r="PY219" s="623"/>
      <c r="PZ219" s="623"/>
      <c r="QA219" s="623"/>
      <c r="QB219" s="623"/>
      <c r="QC219" s="623"/>
      <c r="QD219" s="623"/>
      <c r="QE219" s="623"/>
      <c r="QF219" s="623"/>
      <c r="QG219" s="623"/>
      <c r="QH219" s="623"/>
      <c r="QI219" s="623"/>
      <c r="QJ219" s="623"/>
      <c r="QK219" s="623"/>
    </row>
    <row r="220" spans="434:453">
      <c r="PR220" s="583"/>
      <c r="PW220" s="623"/>
      <c r="PX220" s="623"/>
      <c r="PY220" s="623"/>
      <c r="PZ220" s="623"/>
      <c r="QA220" s="623"/>
      <c r="QB220" s="623"/>
      <c r="QC220" s="623"/>
      <c r="QD220" s="623"/>
      <c r="QE220" s="623"/>
      <c r="QF220" s="623"/>
      <c r="QG220" s="623"/>
      <c r="QH220" s="623"/>
      <c r="QI220" s="623"/>
      <c r="QJ220" s="623"/>
      <c r="QK220" s="623"/>
    </row>
    <row r="221" spans="434:453">
      <c r="PR221" s="583"/>
      <c r="PW221" s="623"/>
      <c r="PX221" s="623"/>
      <c r="PY221" s="623"/>
      <c r="PZ221" s="623"/>
      <c r="QA221" s="623"/>
      <c r="QB221" s="623"/>
      <c r="QC221" s="623"/>
      <c r="QD221" s="623"/>
      <c r="QE221" s="623"/>
      <c r="QF221" s="623"/>
      <c r="QG221" s="623"/>
      <c r="QH221" s="623"/>
      <c r="QI221" s="623"/>
      <c r="QJ221" s="623"/>
      <c r="QK221" s="623"/>
    </row>
    <row r="222" spans="434:453">
      <c r="PR222" s="583"/>
      <c r="PW222" s="623"/>
      <c r="PX222" s="623"/>
      <c r="PY222" s="623"/>
      <c r="PZ222" s="623"/>
      <c r="QA222" s="623"/>
      <c r="QB222" s="623"/>
      <c r="QC222" s="623"/>
      <c r="QD222" s="623"/>
      <c r="QE222" s="623"/>
      <c r="QF222" s="623"/>
      <c r="QG222" s="623"/>
      <c r="QH222" s="623"/>
      <c r="QI222" s="623"/>
      <c r="QJ222" s="623"/>
      <c r="QK222" s="623"/>
    </row>
    <row r="223" spans="434:453">
      <c r="PR223" s="583"/>
      <c r="PW223" s="623"/>
      <c r="PX223" s="623"/>
      <c r="PY223" s="623"/>
      <c r="PZ223" s="623"/>
      <c r="QA223" s="623"/>
      <c r="QB223" s="623"/>
      <c r="QC223" s="623"/>
      <c r="QD223" s="623"/>
      <c r="QE223" s="623"/>
      <c r="QF223" s="623"/>
      <c r="QG223" s="623"/>
      <c r="QH223" s="623"/>
      <c r="QI223" s="623"/>
      <c r="QJ223" s="623"/>
      <c r="QK223" s="623"/>
    </row>
    <row r="224" spans="434:453">
      <c r="PR224" s="583"/>
      <c r="PW224" s="623"/>
      <c r="PX224" s="623"/>
      <c r="PY224" s="623"/>
      <c r="PZ224" s="623"/>
      <c r="QA224" s="623"/>
      <c r="QB224" s="623"/>
      <c r="QC224" s="623"/>
      <c r="QD224" s="623"/>
      <c r="QE224" s="623"/>
      <c r="QF224" s="623"/>
      <c r="QG224" s="623"/>
      <c r="QH224" s="623"/>
      <c r="QI224" s="623"/>
      <c r="QJ224" s="623"/>
      <c r="QK224" s="623"/>
    </row>
    <row r="225" spans="434:453">
      <c r="PR225" s="583"/>
      <c r="PW225" s="623"/>
      <c r="PX225" s="623"/>
      <c r="PY225" s="623"/>
      <c r="PZ225" s="623"/>
      <c r="QA225" s="623"/>
      <c r="QB225" s="623"/>
      <c r="QC225" s="623"/>
      <c r="QD225" s="623"/>
      <c r="QE225" s="623"/>
      <c r="QF225" s="623"/>
      <c r="QG225" s="623"/>
      <c r="QH225" s="623"/>
      <c r="QI225" s="623"/>
      <c r="QJ225" s="623"/>
      <c r="QK225" s="623"/>
    </row>
    <row r="226" spans="434:453">
      <c r="PR226" s="583"/>
      <c r="PW226" s="623"/>
      <c r="PX226" s="623"/>
      <c r="PY226" s="623"/>
      <c r="PZ226" s="623"/>
      <c r="QA226" s="623"/>
      <c r="QB226" s="623"/>
      <c r="QC226" s="623"/>
      <c r="QD226" s="623"/>
      <c r="QE226" s="623"/>
      <c r="QF226" s="623"/>
      <c r="QG226" s="623"/>
      <c r="QH226" s="623"/>
      <c r="QI226" s="623"/>
      <c r="QJ226" s="623"/>
      <c r="QK226" s="623"/>
    </row>
    <row r="227" spans="434:453">
      <c r="PR227" s="583"/>
      <c r="PW227" s="623"/>
      <c r="PX227" s="623"/>
      <c r="PY227" s="623"/>
      <c r="PZ227" s="623"/>
      <c r="QA227" s="623"/>
      <c r="QB227" s="623"/>
      <c r="QC227" s="623"/>
      <c r="QD227" s="623"/>
      <c r="QE227" s="623"/>
      <c r="QF227" s="623"/>
      <c r="QG227" s="623"/>
      <c r="QH227" s="623"/>
      <c r="QI227" s="623"/>
      <c r="QJ227" s="623"/>
      <c r="QK227" s="623"/>
    </row>
    <row r="228" spans="434:453">
      <c r="PR228" s="583"/>
      <c r="PW228" s="623"/>
      <c r="PX228" s="623"/>
      <c r="PY228" s="623"/>
      <c r="PZ228" s="623"/>
      <c r="QA228" s="623"/>
      <c r="QB228" s="623"/>
      <c r="QC228" s="623"/>
      <c r="QD228" s="623"/>
      <c r="QE228" s="623"/>
      <c r="QF228" s="623"/>
      <c r="QG228" s="623"/>
      <c r="QH228" s="623"/>
      <c r="QI228" s="623"/>
      <c r="QJ228" s="623"/>
      <c r="QK228" s="623"/>
    </row>
    <row r="229" spans="434:453">
      <c r="PR229" s="583"/>
      <c r="PW229" s="623"/>
      <c r="PX229" s="623"/>
      <c r="PY229" s="623"/>
      <c r="PZ229" s="623"/>
      <c r="QA229" s="623"/>
      <c r="QB229" s="623"/>
      <c r="QC229" s="623"/>
      <c r="QD229" s="623"/>
      <c r="QE229" s="623"/>
      <c r="QF229" s="623"/>
      <c r="QG229" s="623"/>
      <c r="QH229" s="623"/>
      <c r="QI229" s="623"/>
      <c r="QJ229" s="623"/>
      <c r="QK229" s="623"/>
    </row>
    <row r="230" spans="434:453">
      <c r="PR230" s="583"/>
      <c r="PW230" s="623"/>
      <c r="PX230" s="623"/>
      <c r="PY230" s="623"/>
      <c r="PZ230" s="623"/>
      <c r="QA230" s="623"/>
      <c r="QB230" s="623"/>
      <c r="QC230" s="623"/>
      <c r="QD230" s="623"/>
      <c r="QE230" s="623"/>
      <c r="QF230" s="623"/>
      <c r="QG230" s="623"/>
      <c r="QH230" s="623"/>
      <c r="QI230" s="623"/>
      <c r="QJ230" s="623"/>
      <c r="QK230" s="623"/>
    </row>
    <row r="231" spans="434:453">
      <c r="PR231" s="583"/>
      <c r="PW231" s="623"/>
      <c r="PX231" s="623"/>
      <c r="PY231" s="623"/>
      <c r="PZ231" s="623"/>
      <c r="QA231" s="623"/>
      <c r="QB231" s="623"/>
      <c r="QC231" s="623"/>
      <c r="QD231" s="623"/>
      <c r="QE231" s="623"/>
      <c r="QF231" s="623"/>
      <c r="QG231" s="623"/>
      <c r="QH231" s="623"/>
      <c r="QI231" s="623"/>
      <c r="QJ231" s="623"/>
      <c r="QK231" s="623"/>
    </row>
    <row r="232" spans="434:453">
      <c r="PR232" s="583"/>
      <c r="PW232" s="623"/>
      <c r="PX232" s="623"/>
      <c r="PY232" s="623"/>
      <c r="PZ232" s="623"/>
      <c r="QA232" s="623"/>
      <c r="QB232" s="623"/>
      <c r="QC232" s="623"/>
      <c r="QD232" s="623"/>
      <c r="QE232" s="623"/>
      <c r="QF232" s="623"/>
      <c r="QG232" s="623"/>
      <c r="QH232" s="623"/>
      <c r="QI232" s="623"/>
      <c r="QJ232" s="623"/>
      <c r="QK232" s="623"/>
    </row>
    <row r="233" spans="434:453">
      <c r="PR233" s="583"/>
      <c r="PW233" s="623"/>
      <c r="PX233" s="623"/>
      <c r="PY233" s="623"/>
      <c r="PZ233" s="623"/>
      <c r="QA233" s="623"/>
      <c r="QB233" s="623"/>
      <c r="QC233" s="623"/>
      <c r="QD233" s="623"/>
      <c r="QE233" s="623"/>
      <c r="QF233" s="623"/>
      <c r="QG233" s="623"/>
      <c r="QH233" s="623"/>
      <c r="QI233" s="623"/>
      <c r="QJ233" s="623"/>
      <c r="QK233" s="623"/>
    </row>
    <row r="234" spans="434:453">
      <c r="PR234" s="583"/>
      <c r="PW234" s="623"/>
      <c r="PX234" s="623"/>
      <c r="PY234" s="623"/>
      <c r="PZ234" s="623"/>
      <c r="QA234" s="623"/>
      <c r="QB234" s="623"/>
      <c r="QC234" s="623"/>
      <c r="QD234" s="623"/>
      <c r="QE234" s="623"/>
      <c r="QF234" s="623"/>
      <c r="QG234" s="623"/>
      <c r="QH234" s="623"/>
      <c r="QI234" s="623"/>
      <c r="QJ234" s="623"/>
      <c r="QK234" s="623"/>
    </row>
    <row r="235" spans="434:453">
      <c r="PR235" s="583"/>
      <c r="PW235" s="623"/>
      <c r="PX235" s="623"/>
      <c r="PY235" s="623"/>
      <c r="PZ235" s="623"/>
      <c r="QA235" s="623"/>
      <c r="QB235" s="623"/>
      <c r="QC235" s="623"/>
      <c r="QD235" s="623"/>
      <c r="QE235" s="623"/>
      <c r="QF235" s="623"/>
      <c r="QG235" s="623"/>
      <c r="QH235" s="623"/>
      <c r="QI235" s="623"/>
      <c r="QJ235" s="623"/>
      <c r="QK235" s="623"/>
    </row>
    <row r="236" spans="434:453">
      <c r="PR236" s="583"/>
      <c r="PW236" s="623"/>
      <c r="PX236" s="623"/>
      <c r="PY236" s="623"/>
      <c r="PZ236" s="623"/>
      <c r="QA236" s="623"/>
      <c r="QB236" s="623"/>
      <c r="QC236" s="623"/>
      <c r="QD236" s="623"/>
      <c r="QE236" s="623"/>
      <c r="QF236" s="623"/>
      <c r="QG236" s="623"/>
      <c r="QH236" s="623"/>
      <c r="QI236" s="623"/>
      <c r="QJ236" s="623"/>
      <c r="QK236" s="623"/>
    </row>
    <row r="237" spans="434:453">
      <c r="PR237" s="583"/>
      <c r="PW237" s="623"/>
      <c r="PX237" s="623"/>
      <c r="PY237" s="623"/>
      <c r="PZ237" s="623"/>
      <c r="QA237" s="623"/>
      <c r="QB237" s="623"/>
      <c r="QC237" s="623"/>
      <c r="QD237" s="623"/>
      <c r="QE237" s="623"/>
      <c r="QF237" s="623"/>
      <c r="QG237" s="623"/>
      <c r="QH237" s="623"/>
      <c r="QI237" s="623"/>
      <c r="QJ237" s="623"/>
      <c r="QK237" s="623"/>
    </row>
    <row r="238" spans="434:453">
      <c r="PR238" s="583"/>
      <c r="PW238" s="623"/>
      <c r="PX238" s="623"/>
      <c r="PY238" s="623"/>
      <c r="PZ238" s="623"/>
      <c r="QA238" s="623"/>
      <c r="QB238" s="623"/>
      <c r="QC238" s="623"/>
      <c r="QD238" s="623"/>
      <c r="QE238" s="623"/>
      <c r="QF238" s="623"/>
      <c r="QG238" s="623"/>
      <c r="QH238" s="623"/>
      <c r="QI238" s="623"/>
      <c r="QJ238" s="623"/>
      <c r="QK238" s="623"/>
    </row>
    <row r="239" spans="434:453">
      <c r="PR239" s="583"/>
      <c r="PW239" s="623"/>
      <c r="PX239" s="623"/>
      <c r="PY239" s="623"/>
      <c r="PZ239" s="623"/>
      <c r="QA239" s="623"/>
      <c r="QB239" s="623"/>
      <c r="QC239" s="623"/>
      <c r="QD239" s="623"/>
      <c r="QE239" s="623"/>
      <c r="QF239" s="623"/>
      <c r="QG239" s="623"/>
      <c r="QH239" s="623"/>
      <c r="QI239" s="623"/>
      <c r="QJ239" s="623"/>
      <c r="QK239" s="623"/>
    </row>
    <row r="240" spans="434:453">
      <c r="PR240" s="583"/>
      <c r="PW240" s="623"/>
      <c r="PX240" s="623"/>
      <c r="PY240" s="623"/>
      <c r="PZ240" s="623"/>
      <c r="QA240" s="623"/>
      <c r="QB240" s="623"/>
      <c r="QC240" s="623"/>
      <c r="QD240" s="623"/>
      <c r="QE240" s="623"/>
      <c r="QF240" s="623"/>
      <c r="QG240" s="623"/>
      <c r="QH240" s="623"/>
      <c r="QI240" s="623"/>
      <c r="QJ240" s="623"/>
      <c r="QK240" s="623"/>
    </row>
    <row r="241" spans="434:453">
      <c r="PR241" s="583"/>
      <c r="PW241" s="623"/>
      <c r="PX241" s="623"/>
      <c r="PY241" s="623"/>
      <c r="PZ241" s="623"/>
      <c r="QA241" s="623"/>
      <c r="QB241" s="623"/>
      <c r="QC241" s="623"/>
      <c r="QD241" s="623"/>
      <c r="QE241" s="623"/>
      <c r="QF241" s="623"/>
      <c r="QG241" s="623"/>
      <c r="QH241" s="623"/>
      <c r="QI241" s="623"/>
      <c r="QJ241" s="623"/>
      <c r="QK241" s="623"/>
    </row>
    <row r="242" spans="434:453">
      <c r="PR242" s="583"/>
      <c r="PW242" s="623"/>
      <c r="PX242" s="623"/>
      <c r="PY242" s="623"/>
      <c r="PZ242" s="623"/>
      <c r="QA242" s="623"/>
      <c r="QB242" s="623"/>
      <c r="QC242" s="623"/>
      <c r="QD242" s="623"/>
      <c r="QE242" s="623"/>
      <c r="QF242" s="623"/>
      <c r="QG242" s="623"/>
      <c r="QH242" s="623"/>
      <c r="QI242" s="623"/>
      <c r="QJ242" s="623"/>
      <c r="QK242" s="623"/>
    </row>
    <row r="243" spans="434:453">
      <c r="PR243" s="583"/>
      <c r="PW243" s="623"/>
      <c r="PX243" s="623"/>
      <c r="PY243" s="623"/>
      <c r="PZ243" s="623"/>
      <c r="QA243" s="623"/>
      <c r="QB243" s="623"/>
      <c r="QC243" s="623"/>
      <c r="QD243" s="623"/>
      <c r="QE243" s="623"/>
      <c r="QF243" s="623"/>
      <c r="QG243" s="623"/>
      <c r="QH243" s="623"/>
      <c r="QI243" s="623"/>
      <c r="QJ243" s="623"/>
      <c r="QK243" s="623"/>
    </row>
    <row r="244" spans="434:453">
      <c r="PR244" s="583"/>
      <c r="PW244" s="623"/>
      <c r="PX244" s="623"/>
      <c r="PY244" s="623"/>
      <c r="PZ244" s="623"/>
      <c r="QA244" s="623"/>
      <c r="QB244" s="623"/>
      <c r="QC244" s="623"/>
      <c r="QD244" s="623"/>
      <c r="QE244" s="623"/>
      <c r="QF244" s="623"/>
      <c r="QG244" s="623"/>
      <c r="QH244" s="623"/>
      <c r="QI244" s="623"/>
      <c r="QJ244" s="623"/>
      <c r="QK244" s="623"/>
    </row>
    <row r="245" spans="434:453">
      <c r="PR245" s="583"/>
      <c r="PW245" s="623"/>
      <c r="PX245" s="623"/>
      <c r="PY245" s="623"/>
      <c r="PZ245" s="623"/>
      <c r="QA245" s="623"/>
      <c r="QB245" s="623"/>
      <c r="QC245" s="623"/>
      <c r="QD245" s="623"/>
      <c r="QE245" s="623"/>
      <c r="QF245" s="623"/>
      <c r="QG245" s="623"/>
      <c r="QH245" s="623"/>
      <c r="QI245" s="623"/>
      <c r="QJ245" s="623"/>
      <c r="QK245" s="623"/>
    </row>
    <row r="246" spans="434:453">
      <c r="PR246" s="583"/>
      <c r="PW246" s="623"/>
      <c r="PX246" s="623"/>
      <c r="PY246" s="623"/>
      <c r="PZ246" s="623"/>
      <c r="QA246" s="623"/>
      <c r="QB246" s="623"/>
      <c r="QC246" s="623"/>
      <c r="QD246" s="623"/>
      <c r="QE246" s="623"/>
      <c r="QF246" s="623"/>
      <c r="QG246" s="623"/>
      <c r="QH246" s="623"/>
      <c r="QI246" s="623"/>
      <c r="QJ246" s="623"/>
      <c r="QK246" s="623"/>
    </row>
    <row r="247" spans="434:453">
      <c r="PR247" s="583"/>
      <c r="PW247" s="623"/>
      <c r="PX247" s="623"/>
      <c r="PY247" s="623"/>
      <c r="PZ247" s="623"/>
      <c r="QA247" s="623"/>
      <c r="QB247" s="623"/>
      <c r="QC247" s="623"/>
      <c r="QD247" s="623"/>
      <c r="QE247" s="623"/>
      <c r="QF247" s="623"/>
      <c r="QG247" s="623"/>
      <c r="QH247" s="623"/>
      <c r="QI247" s="623"/>
      <c r="QJ247" s="623"/>
      <c r="QK247" s="623"/>
    </row>
    <row r="248" spans="434:453">
      <c r="PR248" s="583"/>
      <c r="PW248" s="623"/>
      <c r="PX248" s="623"/>
      <c r="PY248" s="623"/>
      <c r="PZ248" s="623"/>
      <c r="QA248" s="623"/>
      <c r="QB248" s="623"/>
      <c r="QC248" s="623"/>
      <c r="QD248" s="623"/>
      <c r="QE248" s="623"/>
      <c r="QF248" s="623"/>
      <c r="QG248" s="623"/>
      <c r="QH248" s="623"/>
      <c r="QI248" s="623"/>
      <c r="QJ248" s="623"/>
      <c r="QK248" s="623"/>
    </row>
    <row r="249" spans="434:453">
      <c r="PR249" s="583"/>
      <c r="PW249" s="623"/>
      <c r="PX249" s="623"/>
      <c r="PY249" s="623"/>
      <c r="PZ249" s="623"/>
      <c r="QA249" s="623"/>
      <c r="QB249" s="623"/>
      <c r="QC249" s="623"/>
      <c r="QD249" s="623"/>
      <c r="QE249" s="623"/>
      <c r="QF249" s="623"/>
      <c r="QG249" s="623"/>
      <c r="QH249" s="623"/>
      <c r="QI249" s="623"/>
      <c r="QJ249" s="623"/>
      <c r="QK249" s="623"/>
    </row>
    <row r="250" spans="434:453">
      <c r="PR250" s="583"/>
      <c r="PW250" s="623"/>
      <c r="PX250" s="623"/>
      <c r="PY250" s="623"/>
      <c r="PZ250" s="623"/>
      <c r="QA250" s="623"/>
      <c r="QB250" s="623"/>
      <c r="QC250" s="623"/>
      <c r="QD250" s="623"/>
      <c r="QE250" s="623"/>
      <c r="QF250" s="623"/>
      <c r="QG250" s="623"/>
      <c r="QH250" s="623"/>
      <c r="QI250" s="623"/>
      <c r="QJ250" s="623"/>
      <c r="QK250" s="623"/>
    </row>
    <row r="251" spans="434:453">
      <c r="PR251" s="583"/>
      <c r="PW251" s="623"/>
      <c r="PX251" s="623"/>
      <c r="PY251" s="623"/>
      <c r="PZ251" s="623"/>
      <c r="QA251" s="623"/>
      <c r="QB251" s="623"/>
      <c r="QC251" s="623"/>
      <c r="QD251" s="623"/>
      <c r="QE251" s="623"/>
      <c r="QF251" s="623"/>
      <c r="QG251" s="623"/>
      <c r="QH251" s="623"/>
      <c r="QI251" s="623"/>
      <c r="QJ251" s="623"/>
      <c r="QK251" s="623"/>
    </row>
    <row r="252" spans="434:453">
      <c r="PR252" s="583"/>
      <c r="PW252" s="623"/>
      <c r="PX252" s="623"/>
      <c r="PY252" s="623"/>
      <c r="PZ252" s="623"/>
      <c r="QA252" s="623"/>
      <c r="QB252" s="623"/>
      <c r="QC252" s="623"/>
      <c r="QD252" s="623"/>
      <c r="QE252" s="623"/>
      <c r="QF252" s="623"/>
      <c r="QG252" s="623"/>
      <c r="QH252" s="623"/>
      <c r="QI252" s="623"/>
      <c r="QJ252" s="623"/>
      <c r="QK252" s="623"/>
    </row>
    <row r="253" spans="434:453">
      <c r="PR253" s="583"/>
      <c r="PW253" s="623"/>
      <c r="PX253" s="623"/>
      <c r="PY253" s="623"/>
      <c r="PZ253" s="623"/>
      <c r="QA253" s="623"/>
      <c r="QB253" s="623"/>
      <c r="QC253" s="623"/>
      <c r="QD253" s="623"/>
      <c r="QE253" s="623"/>
      <c r="QF253" s="623"/>
      <c r="QG253" s="623"/>
      <c r="QH253" s="623"/>
      <c r="QI253" s="623"/>
      <c r="QJ253" s="623"/>
      <c r="QK253" s="623"/>
    </row>
    <row r="254" spans="434:453">
      <c r="PR254" s="583"/>
      <c r="PW254" s="623"/>
      <c r="PX254" s="623"/>
      <c r="PY254" s="623"/>
      <c r="PZ254" s="623"/>
      <c r="QA254" s="623"/>
      <c r="QB254" s="623"/>
      <c r="QC254" s="623"/>
      <c r="QD254" s="623"/>
      <c r="QE254" s="623"/>
      <c r="QF254" s="623"/>
      <c r="QG254" s="623"/>
      <c r="QH254" s="623"/>
      <c r="QI254" s="623"/>
      <c r="QJ254" s="623"/>
      <c r="QK254" s="623"/>
    </row>
    <row r="255" spans="434:453">
      <c r="PR255" s="583"/>
      <c r="PW255" s="623"/>
      <c r="PX255" s="623"/>
      <c r="PY255" s="623"/>
      <c r="PZ255" s="623"/>
      <c r="QA255" s="623"/>
      <c r="QB255" s="623"/>
      <c r="QC255" s="623"/>
      <c r="QD255" s="623"/>
      <c r="QE255" s="623"/>
      <c r="QF255" s="623"/>
      <c r="QG255" s="623"/>
      <c r="QH255" s="623"/>
      <c r="QI255" s="623"/>
      <c r="QJ255" s="623"/>
      <c r="QK255" s="623"/>
    </row>
    <row r="256" spans="434:453">
      <c r="PR256" s="583"/>
      <c r="PW256" s="623"/>
      <c r="PX256" s="623"/>
      <c r="PY256" s="623"/>
      <c r="PZ256" s="623"/>
      <c r="QA256" s="623"/>
      <c r="QB256" s="623"/>
      <c r="QC256" s="623"/>
      <c r="QD256" s="623"/>
      <c r="QE256" s="623"/>
      <c r="QF256" s="623"/>
      <c r="QG256" s="623"/>
      <c r="QH256" s="623"/>
      <c r="QI256" s="623"/>
      <c r="QJ256" s="623"/>
      <c r="QK256" s="623"/>
    </row>
    <row r="257" spans="434:453">
      <c r="PR257" s="583"/>
      <c r="PW257" s="623"/>
      <c r="PX257" s="623"/>
      <c r="PY257" s="623"/>
      <c r="PZ257" s="623"/>
      <c r="QA257" s="623"/>
      <c r="QB257" s="623"/>
      <c r="QC257" s="623"/>
      <c r="QD257" s="623"/>
      <c r="QE257" s="623"/>
      <c r="QF257" s="623"/>
      <c r="QG257" s="623"/>
      <c r="QH257" s="623"/>
      <c r="QI257" s="623"/>
      <c r="QJ257" s="623"/>
      <c r="QK257" s="623"/>
    </row>
    <row r="258" spans="434:453">
      <c r="PR258" s="583"/>
      <c r="PW258" s="623"/>
      <c r="PX258" s="623"/>
      <c r="PY258" s="623"/>
      <c r="PZ258" s="623"/>
      <c r="QA258" s="623"/>
      <c r="QB258" s="623"/>
      <c r="QC258" s="623"/>
      <c r="QD258" s="623"/>
      <c r="QE258" s="623"/>
      <c r="QF258" s="623"/>
      <c r="QG258" s="623"/>
      <c r="QH258" s="623"/>
      <c r="QI258" s="623"/>
      <c r="QJ258" s="623"/>
      <c r="QK258" s="623"/>
    </row>
    <row r="259" spans="434:453">
      <c r="PR259" s="583"/>
      <c r="PW259" s="623"/>
      <c r="PX259" s="623"/>
      <c r="PY259" s="623"/>
      <c r="PZ259" s="623"/>
      <c r="QA259" s="623"/>
      <c r="QB259" s="623"/>
      <c r="QC259" s="623"/>
      <c r="QD259" s="623"/>
      <c r="QE259" s="623"/>
      <c r="QF259" s="623"/>
      <c r="QG259" s="623"/>
      <c r="QH259" s="623"/>
      <c r="QI259" s="623"/>
      <c r="QJ259" s="623"/>
      <c r="QK259" s="623"/>
    </row>
    <row r="260" spans="434:453">
      <c r="PR260" s="583"/>
      <c r="PW260" s="623"/>
      <c r="PX260" s="623"/>
      <c r="PY260" s="623"/>
      <c r="PZ260" s="623"/>
      <c r="QA260" s="623"/>
      <c r="QB260" s="623"/>
      <c r="QC260" s="623"/>
      <c r="QD260" s="623"/>
      <c r="QE260" s="623"/>
      <c r="QF260" s="623"/>
      <c r="QG260" s="623"/>
      <c r="QH260" s="623"/>
      <c r="QI260" s="623"/>
      <c r="QJ260" s="623"/>
      <c r="QK260" s="623"/>
    </row>
    <row r="261" spans="434:453">
      <c r="PR261" s="583"/>
      <c r="PW261" s="623"/>
      <c r="PX261" s="623"/>
      <c r="PY261" s="623"/>
      <c r="PZ261" s="623"/>
      <c r="QA261" s="623"/>
      <c r="QB261" s="623"/>
      <c r="QC261" s="623"/>
      <c r="QD261" s="623"/>
      <c r="QE261" s="623"/>
      <c r="QF261" s="623"/>
      <c r="QG261" s="623"/>
      <c r="QH261" s="623"/>
      <c r="QI261" s="623"/>
      <c r="QJ261" s="623"/>
      <c r="QK261" s="623"/>
    </row>
    <row r="262" spans="434:453">
      <c r="PR262" s="583"/>
      <c r="PW262" s="623"/>
      <c r="PX262" s="623"/>
      <c r="PY262" s="623"/>
      <c r="PZ262" s="623"/>
      <c r="QA262" s="623"/>
      <c r="QB262" s="623"/>
      <c r="QC262" s="623"/>
      <c r="QD262" s="623"/>
      <c r="QE262" s="623"/>
      <c r="QF262" s="623"/>
      <c r="QG262" s="623"/>
      <c r="QH262" s="623"/>
      <c r="QI262" s="623"/>
      <c r="QJ262" s="623"/>
      <c r="QK262" s="623"/>
    </row>
    <row r="263" spans="434:453">
      <c r="PR263" s="583"/>
      <c r="PW263" s="623"/>
      <c r="PX263" s="623"/>
      <c r="PY263" s="623"/>
      <c r="PZ263" s="623"/>
      <c r="QA263" s="623"/>
      <c r="QB263" s="623"/>
      <c r="QC263" s="623"/>
      <c r="QD263" s="623"/>
      <c r="QE263" s="623"/>
      <c r="QF263" s="623"/>
      <c r="QG263" s="623"/>
      <c r="QH263" s="623"/>
      <c r="QI263" s="623"/>
      <c r="QJ263" s="623"/>
      <c r="QK263" s="623"/>
    </row>
    <row r="264" spans="434:453">
      <c r="PR264" s="583"/>
      <c r="PW264" s="623"/>
      <c r="PX264" s="623"/>
      <c r="PY264" s="623"/>
      <c r="PZ264" s="623"/>
      <c r="QA264" s="623"/>
      <c r="QB264" s="623"/>
      <c r="QC264" s="623"/>
      <c r="QD264" s="623"/>
      <c r="QE264" s="623"/>
      <c r="QF264" s="623"/>
      <c r="QG264" s="623"/>
      <c r="QH264" s="623"/>
      <c r="QI264" s="623"/>
      <c r="QJ264" s="623"/>
      <c r="QK264" s="623"/>
    </row>
    <row r="265" spans="434:453">
      <c r="PR265" s="583"/>
      <c r="PW265" s="623"/>
      <c r="PX265" s="623"/>
      <c r="PY265" s="623"/>
      <c r="PZ265" s="623"/>
      <c r="QA265" s="623"/>
      <c r="QB265" s="623"/>
      <c r="QC265" s="623"/>
      <c r="QD265" s="623"/>
      <c r="QE265" s="623"/>
      <c r="QF265" s="623"/>
      <c r="QG265" s="623"/>
      <c r="QH265" s="623"/>
      <c r="QI265" s="623"/>
      <c r="QJ265" s="623"/>
      <c r="QK265" s="623"/>
    </row>
    <row r="266" spans="434:453">
      <c r="PR266" s="583"/>
      <c r="PW266" s="623"/>
      <c r="PX266" s="623"/>
      <c r="PY266" s="623"/>
      <c r="PZ266" s="623"/>
      <c r="QA266" s="623"/>
      <c r="QB266" s="623"/>
      <c r="QC266" s="623"/>
      <c r="QD266" s="623"/>
      <c r="QE266" s="623"/>
      <c r="QF266" s="623"/>
      <c r="QG266" s="623"/>
      <c r="QH266" s="623"/>
      <c r="QI266" s="623"/>
      <c r="QJ266" s="623"/>
      <c r="QK266" s="623"/>
    </row>
    <row r="267" spans="434:453">
      <c r="PR267" s="583"/>
      <c r="PW267" s="623"/>
      <c r="PX267" s="623"/>
      <c r="PY267" s="623"/>
      <c r="PZ267" s="623"/>
      <c r="QA267" s="623"/>
      <c r="QB267" s="623"/>
      <c r="QC267" s="623"/>
      <c r="QD267" s="623"/>
      <c r="QE267" s="623"/>
      <c r="QF267" s="623"/>
      <c r="QG267" s="623"/>
      <c r="QH267" s="623"/>
      <c r="QI267" s="623"/>
      <c r="QJ267" s="623"/>
      <c r="QK267" s="623"/>
    </row>
    <row r="268" spans="434:453">
      <c r="PR268" s="583"/>
      <c r="PW268" s="623"/>
      <c r="PX268" s="623"/>
      <c r="PY268" s="623"/>
      <c r="PZ268" s="623"/>
      <c r="QA268" s="623"/>
      <c r="QB268" s="623"/>
      <c r="QC268" s="623"/>
      <c r="QD268" s="623"/>
      <c r="QE268" s="623"/>
      <c r="QF268" s="623"/>
      <c r="QG268" s="623"/>
      <c r="QH268" s="623"/>
      <c r="QI268" s="623"/>
      <c r="QJ268" s="623"/>
      <c r="QK268" s="623"/>
    </row>
    <row r="269" spans="434:453">
      <c r="PR269" s="583"/>
      <c r="PW269" s="623"/>
      <c r="PX269" s="623"/>
      <c r="PY269" s="623"/>
      <c r="PZ269" s="623"/>
      <c r="QA269" s="623"/>
      <c r="QB269" s="623"/>
      <c r="QC269" s="623"/>
      <c r="QD269" s="623"/>
      <c r="QE269" s="623"/>
      <c r="QF269" s="623"/>
      <c r="QG269" s="623"/>
      <c r="QH269" s="623"/>
      <c r="QI269" s="623"/>
      <c r="QJ269" s="623"/>
      <c r="QK269" s="623"/>
    </row>
    <row r="270" spans="434:453">
      <c r="PR270" s="583"/>
      <c r="PW270" s="623"/>
      <c r="PX270" s="623"/>
      <c r="PY270" s="623"/>
      <c r="PZ270" s="623"/>
      <c r="QA270" s="623"/>
      <c r="QB270" s="623"/>
      <c r="QC270" s="623"/>
      <c r="QD270" s="623"/>
      <c r="QE270" s="623"/>
      <c r="QF270" s="623"/>
      <c r="QG270" s="623"/>
      <c r="QH270" s="623"/>
      <c r="QI270" s="623"/>
      <c r="QJ270" s="623"/>
      <c r="QK270" s="623"/>
    </row>
    <row r="271" spans="434:453">
      <c r="PR271" s="583"/>
      <c r="PW271" s="623"/>
      <c r="PX271" s="623"/>
      <c r="PY271" s="623"/>
      <c r="PZ271" s="623"/>
      <c r="QA271" s="623"/>
      <c r="QB271" s="623"/>
      <c r="QC271" s="623"/>
      <c r="QD271" s="623"/>
      <c r="QE271" s="623"/>
      <c r="QF271" s="623"/>
      <c r="QG271" s="623"/>
      <c r="QH271" s="623"/>
      <c r="QI271" s="623"/>
      <c r="QJ271" s="623"/>
      <c r="QK271" s="623"/>
    </row>
    <row r="272" spans="434:453">
      <c r="PR272" s="583"/>
      <c r="PW272" s="623"/>
      <c r="PX272" s="623"/>
      <c r="PY272" s="623"/>
      <c r="PZ272" s="623"/>
      <c r="QA272" s="623"/>
      <c r="QB272" s="623"/>
      <c r="QC272" s="623"/>
      <c r="QD272" s="623"/>
      <c r="QE272" s="623"/>
      <c r="QF272" s="623"/>
      <c r="QG272" s="623"/>
      <c r="QH272" s="623"/>
      <c r="QI272" s="623"/>
      <c r="QJ272" s="623"/>
      <c r="QK272" s="623"/>
    </row>
    <row r="273" spans="434:453">
      <c r="PR273" s="583"/>
      <c r="PW273" s="623"/>
      <c r="PX273" s="623"/>
      <c r="PY273" s="623"/>
      <c r="PZ273" s="623"/>
      <c r="QA273" s="623"/>
      <c r="QB273" s="623"/>
      <c r="QC273" s="623"/>
      <c r="QD273" s="623"/>
      <c r="QE273" s="623"/>
      <c r="QF273" s="623"/>
      <c r="QG273" s="623"/>
      <c r="QH273" s="623"/>
      <c r="QI273" s="623"/>
      <c r="QJ273" s="623"/>
      <c r="QK273" s="623"/>
    </row>
    <row r="274" spans="434:453">
      <c r="PR274" s="583"/>
      <c r="PW274" s="623"/>
      <c r="PX274" s="623"/>
      <c r="PY274" s="623"/>
      <c r="PZ274" s="623"/>
      <c r="QA274" s="623"/>
      <c r="QB274" s="623"/>
      <c r="QC274" s="623"/>
      <c r="QD274" s="623"/>
      <c r="QE274" s="623"/>
      <c r="QF274" s="623"/>
      <c r="QG274" s="623"/>
      <c r="QH274" s="623"/>
      <c r="QI274" s="623"/>
      <c r="QJ274" s="623"/>
      <c r="QK274" s="623"/>
    </row>
    <row r="275" spans="434:453">
      <c r="PR275" s="583"/>
      <c r="PW275" s="623"/>
      <c r="PX275" s="623"/>
      <c r="PY275" s="623"/>
      <c r="PZ275" s="623"/>
      <c r="QA275" s="623"/>
      <c r="QB275" s="623"/>
      <c r="QC275" s="623"/>
      <c r="QD275" s="623"/>
      <c r="QE275" s="623"/>
      <c r="QF275" s="623"/>
      <c r="QG275" s="623"/>
      <c r="QH275" s="623"/>
      <c r="QI275" s="623"/>
      <c r="QJ275" s="623"/>
      <c r="QK275" s="623"/>
    </row>
    <row r="276" spans="434:453">
      <c r="PR276" s="583"/>
      <c r="PW276" s="623"/>
      <c r="PX276" s="623"/>
      <c r="PY276" s="623"/>
      <c r="PZ276" s="623"/>
      <c r="QA276" s="623"/>
      <c r="QB276" s="623"/>
      <c r="QC276" s="623"/>
      <c r="QD276" s="623"/>
      <c r="QE276" s="623"/>
      <c r="QF276" s="623"/>
      <c r="QG276" s="623"/>
      <c r="QH276" s="623"/>
      <c r="QI276" s="623"/>
      <c r="QJ276" s="623"/>
      <c r="QK276" s="623"/>
    </row>
    <row r="277" spans="434:453">
      <c r="PR277" s="583"/>
      <c r="PW277" s="623"/>
      <c r="PX277" s="623"/>
      <c r="PY277" s="623"/>
      <c r="PZ277" s="623"/>
      <c r="QA277" s="623"/>
      <c r="QB277" s="623"/>
      <c r="QC277" s="623"/>
      <c r="QD277" s="623"/>
      <c r="QE277" s="623"/>
      <c r="QF277" s="623"/>
      <c r="QG277" s="623"/>
      <c r="QH277" s="623"/>
      <c r="QI277" s="623"/>
      <c r="QJ277" s="623"/>
      <c r="QK277" s="623"/>
    </row>
    <row r="278" spans="434:453">
      <c r="PR278" s="583"/>
      <c r="PW278" s="623"/>
      <c r="PX278" s="623"/>
      <c r="PY278" s="623"/>
      <c r="PZ278" s="623"/>
      <c r="QA278" s="623"/>
      <c r="QB278" s="623"/>
      <c r="QC278" s="623"/>
      <c r="QD278" s="623"/>
      <c r="QE278" s="623"/>
      <c r="QF278" s="623"/>
      <c r="QG278" s="623"/>
      <c r="QH278" s="623"/>
      <c r="QI278" s="623"/>
      <c r="QJ278" s="623"/>
      <c r="QK278" s="623"/>
    </row>
    <row r="279" spans="434:453">
      <c r="PR279" s="583"/>
      <c r="PW279" s="623"/>
      <c r="PX279" s="623"/>
      <c r="PY279" s="623"/>
      <c r="PZ279" s="623"/>
      <c r="QA279" s="623"/>
      <c r="QB279" s="623"/>
      <c r="QC279" s="623"/>
      <c r="QD279" s="623"/>
      <c r="QE279" s="623"/>
      <c r="QF279" s="623"/>
      <c r="QG279" s="623"/>
      <c r="QH279" s="623"/>
      <c r="QI279" s="623"/>
      <c r="QJ279" s="623"/>
      <c r="QK279" s="623"/>
    </row>
    <row r="280" spans="434:453">
      <c r="PR280" s="583"/>
      <c r="PW280" s="623"/>
      <c r="PX280" s="623"/>
      <c r="PY280" s="623"/>
      <c r="PZ280" s="623"/>
      <c r="QA280" s="623"/>
      <c r="QB280" s="623"/>
      <c r="QC280" s="623"/>
      <c r="QD280" s="623"/>
      <c r="QE280" s="623"/>
      <c r="QF280" s="623"/>
      <c r="QG280" s="623"/>
      <c r="QH280" s="623"/>
      <c r="QI280" s="623"/>
      <c r="QJ280" s="623"/>
      <c r="QK280" s="623"/>
    </row>
    <row r="281" spans="434:453">
      <c r="PR281" s="583"/>
      <c r="PW281" s="623"/>
      <c r="PX281" s="623"/>
      <c r="PY281" s="623"/>
      <c r="PZ281" s="623"/>
      <c r="QA281" s="623"/>
      <c r="QB281" s="623"/>
      <c r="QC281" s="623"/>
      <c r="QD281" s="623"/>
      <c r="QE281" s="623"/>
      <c r="QF281" s="623"/>
      <c r="QG281" s="623"/>
      <c r="QH281" s="623"/>
      <c r="QI281" s="623"/>
      <c r="QJ281" s="623"/>
      <c r="QK281" s="623"/>
    </row>
    <row r="282" spans="434:453">
      <c r="PR282" s="583"/>
      <c r="PW282" s="623"/>
      <c r="PX282" s="623"/>
      <c r="PY282" s="623"/>
      <c r="PZ282" s="623"/>
      <c r="QA282" s="623"/>
      <c r="QB282" s="623"/>
      <c r="QC282" s="623"/>
      <c r="QD282" s="623"/>
      <c r="QE282" s="623"/>
      <c r="QF282" s="623"/>
      <c r="QG282" s="623"/>
      <c r="QH282" s="623"/>
      <c r="QI282" s="623"/>
      <c r="QJ282" s="623"/>
      <c r="QK282" s="623"/>
    </row>
    <row r="283" spans="434:453">
      <c r="PR283" s="583"/>
      <c r="PW283" s="623"/>
      <c r="PX283" s="623"/>
      <c r="PY283" s="623"/>
      <c r="PZ283" s="623"/>
      <c r="QA283" s="623"/>
      <c r="QB283" s="623"/>
      <c r="QC283" s="623"/>
      <c r="QD283" s="623"/>
      <c r="QE283" s="623"/>
      <c r="QF283" s="623"/>
      <c r="QG283" s="623"/>
      <c r="QH283" s="623"/>
      <c r="QI283" s="623"/>
      <c r="QJ283" s="623"/>
      <c r="QK283" s="623"/>
    </row>
    <row r="284" spans="434:453">
      <c r="PR284" s="583"/>
      <c r="PW284" s="623"/>
      <c r="PX284" s="623"/>
      <c r="PY284" s="623"/>
      <c r="PZ284" s="623"/>
      <c r="QA284" s="623"/>
      <c r="QB284" s="623"/>
      <c r="QC284" s="623"/>
      <c r="QD284" s="623"/>
      <c r="QE284" s="623"/>
      <c r="QF284" s="623"/>
      <c r="QG284" s="623"/>
      <c r="QH284" s="623"/>
      <c r="QI284" s="623"/>
      <c r="QJ284" s="623"/>
      <c r="QK284" s="623"/>
    </row>
    <row r="285" spans="434:453">
      <c r="PR285" s="583"/>
      <c r="PW285" s="623"/>
      <c r="PX285" s="623"/>
      <c r="PY285" s="623"/>
      <c r="PZ285" s="623"/>
      <c r="QA285" s="623"/>
      <c r="QB285" s="623"/>
      <c r="QC285" s="623"/>
      <c r="QD285" s="623"/>
      <c r="QE285" s="623"/>
      <c r="QF285" s="623"/>
      <c r="QG285" s="623"/>
      <c r="QH285" s="623"/>
      <c r="QI285" s="623"/>
      <c r="QJ285" s="623"/>
      <c r="QK285" s="623"/>
    </row>
    <row r="286" spans="434:453">
      <c r="PR286" s="583"/>
      <c r="PW286" s="623"/>
      <c r="PX286" s="623"/>
      <c r="PY286" s="623"/>
      <c r="PZ286" s="623"/>
      <c r="QA286" s="623"/>
      <c r="QB286" s="623"/>
      <c r="QC286" s="623"/>
      <c r="QD286" s="623"/>
      <c r="QE286" s="623"/>
      <c r="QF286" s="623"/>
      <c r="QG286" s="623"/>
      <c r="QH286" s="623"/>
      <c r="QI286" s="623"/>
      <c r="QJ286" s="623"/>
      <c r="QK286" s="623"/>
    </row>
    <row r="287" spans="434:453">
      <c r="PR287" s="583"/>
      <c r="PW287" s="623"/>
      <c r="PX287" s="623"/>
      <c r="PY287" s="623"/>
      <c r="PZ287" s="623"/>
      <c r="QA287" s="623"/>
      <c r="QB287" s="623"/>
      <c r="QC287" s="623"/>
      <c r="QD287" s="623"/>
      <c r="QE287" s="623"/>
      <c r="QF287" s="623"/>
      <c r="QG287" s="623"/>
      <c r="QH287" s="623"/>
      <c r="QI287" s="623"/>
      <c r="QJ287" s="623"/>
      <c r="QK287" s="623"/>
    </row>
    <row r="288" spans="434:453">
      <c r="PR288" s="583"/>
      <c r="PW288" s="623"/>
      <c r="PX288" s="623"/>
      <c r="PY288" s="623"/>
      <c r="PZ288" s="623"/>
      <c r="QA288" s="623"/>
      <c r="QB288" s="623"/>
      <c r="QC288" s="623"/>
      <c r="QD288" s="623"/>
      <c r="QE288" s="623"/>
      <c r="QF288" s="623"/>
      <c r="QG288" s="623"/>
      <c r="QH288" s="623"/>
      <c r="QI288" s="623"/>
      <c r="QJ288" s="623"/>
      <c r="QK288" s="623"/>
    </row>
    <row r="289" spans="434:453">
      <c r="PR289" s="583"/>
      <c r="PW289" s="623"/>
      <c r="PX289" s="623"/>
      <c r="PY289" s="623"/>
      <c r="PZ289" s="623"/>
      <c r="QA289" s="623"/>
      <c r="QB289" s="623"/>
      <c r="QC289" s="623"/>
      <c r="QD289" s="623"/>
      <c r="QE289" s="623"/>
      <c r="QF289" s="623"/>
      <c r="QG289" s="623"/>
      <c r="QH289" s="623"/>
      <c r="QI289" s="623"/>
      <c r="QJ289" s="623"/>
      <c r="QK289" s="623"/>
    </row>
    <row r="290" spans="434:453">
      <c r="PR290" s="583"/>
      <c r="PW290" s="623"/>
      <c r="PX290" s="623"/>
      <c r="PY290" s="623"/>
      <c r="PZ290" s="623"/>
      <c r="QA290" s="623"/>
      <c r="QB290" s="623"/>
      <c r="QC290" s="623"/>
      <c r="QD290" s="623"/>
      <c r="QE290" s="623"/>
      <c r="QF290" s="623"/>
      <c r="QG290" s="623"/>
      <c r="QH290" s="623"/>
      <c r="QI290" s="623"/>
      <c r="QJ290" s="623"/>
      <c r="QK290" s="623"/>
    </row>
    <row r="291" spans="434:453">
      <c r="PR291" s="583"/>
      <c r="PW291" s="623"/>
      <c r="PX291" s="623"/>
      <c r="PY291" s="623"/>
      <c r="PZ291" s="623"/>
      <c r="QA291" s="623"/>
      <c r="QB291" s="623"/>
      <c r="QC291" s="623"/>
      <c r="QD291" s="623"/>
      <c r="QE291" s="623"/>
      <c r="QF291" s="623"/>
      <c r="QG291" s="623"/>
      <c r="QH291" s="623"/>
      <c r="QI291" s="623"/>
      <c r="QJ291" s="623"/>
      <c r="QK291" s="623"/>
    </row>
    <row r="292" spans="434:453">
      <c r="PR292" s="583"/>
      <c r="PW292" s="623"/>
      <c r="PX292" s="623"/>
      <c r="PY292" s="623"/>
      <c r="PZ292" s="623"/>
      <c r="QA292" s="623"/>
      <c r="QB292" s="623"/>
      <c r="QC292" s="623"/>
      <c r="QD292" s="623"/>
      <c r="QE292" s="623"/>
      <c r="QF292" s="623"/>
      <c r="QG292" s="623"/>
      <c r="QH292" s="623"/>
      <c r="QI292" s="623"/>
      <c r="QJ292" s="623"/>
      <c r="QK292" s="623"/>
    </row>
    <row r="293" spans="434:453">
      <c r="PR293" s="583"/>
      <c r="PW293" s="623"/>
      <c r="PX293" s="623"/>
      <c r="PY293" s="623"/>
      <c r="PZ293" s="623"/>
      <c r="QA293" s="623"/>
      <c r="QB293" s="623"/>
      <c r="QC293" s="623"/>
      <c r="QD293" s="623"/>
      <c r="QE293" s="623"/>
      <c r="QF293" s="623"/>
      <c r="QG293" s="623"/>
      <c r="QH293" s="623"/>
      <c r="QI293" s="623"/>
      <c r="QJ293" s="623"/>
      <c r="QK293" s="623"/>
    </row>
    <row r="294" spans="434:453">
      <c r="PR294" s="583"/>
      <c r="PW294" s="623"/>
      <c r="PX294" s="623"/>
      <c r="PY294" s="623"/>
      <c r="PZ294" s="623"/>
      <c r="QA294" s="623"/>
      <c r="QB294" s="623"/>
      <c r="QC294" s="623"/>
      <c r="QD294" s="623"/>
      <c r="QE294" s="623"/>
      <c r="QF294" s="623"/>
      <c r="QG294" s="623"/>
      <c r="QH294" s="623"/>
      <c r="QI294" s="623"/>
      <c r="QJ294" s="623"/>
      <c r="QK294" s="623"/>
    </row>
    <row r="295" spans="434:453">
      <c r="PR295" s="583"/>
      <c r="PW295" s="623"/>
      <c r="PX295" s="623"/>
      <c r="PY295" s="623"/>
      <c r="PZ295" s="623"/>
      <c r="QA295" s="623"/>
      <c r="QB295" s="623"/>
      <c r="QC295" s="623"/>
      <c r="QD295" s="623"/>
      <c r="QE295" s="623"/>
      <c r="QF295" s="623"/>
      <c r="QG295" s="623"/>
      <c r="QH295" s="623"/>
      <c r="QI295" s="623"/>
      <c r="QJ295" s="623"/>
      <c r="QK295" s="623"/>
    </row>
    <row r="296" spans="434:453">
      <c r="PR296" s="583"/>
      <c r="PW296" s="623"/>
      <c r="PX296" s="623"/>
      <c r="PY296" s="623"/>
      <c r="PZ296" s="623"/>
      <c r="QA296" s="623"/>
      <c r="QB296" s="623"/>
      <c r="QC296" s="623"/>
      <c r="QD296" s="623"/>
      <c r="QE296" s="623"/>
      <c r="QF296" s="623"/>
      <c r="QG296" s="623"/>
      <c r="QH296" s="623"/>
      <c r="QI296" s="623"/>
      <c r="QJ296" s="623"/>
      <c r="QK296" s="623"/>
    </row>
    <row r="297" spans="434:453">
      <c r="PR297" s="583"/>
      <c r="PW297" s="623"/>
      <c r="PX297" s="623"/>
      <c r="PY297" s="623"/>
      <c r="PZ297" s="623"/>
      <c r="QA297" s="623"/>
      <c r="QB297" s="623"/>
      <c r="QC297" s="623"/>
      <c r="QD297" s="623"/>
      <c r="QE297" s="623"/>
      <c r="QF297" s="623"/>
      <c r="QG297" s="623"/>
      <c r="QH297" s="623"/>
      <c r="QI297" s="623"/>
      <c r="QJ297" s="623"/>
      <c r="QK297" s="623"/>
    </row>
    <row r="298" spans="434:453">
      <c r="PR298" s="583"/>
      <c r="PW298" s="623"/>
      <c r="PX298" s="623"/>
      <c r="PY298" s="623"/>
      <c r="PZ298" s="623"/>
      <c r="QA298" s="623"/>
      <c r="QB298" s="623"/>
      <c r="QC298" s="623"/>
      <c r="QD298" s="623"/>
      <c r="QE298" s="623"/>
      <c r="QF298" s="623"/>
      <c r="QG298" s="623"/>
      <c r="QH298" s="623"/>
      <c r="QI298" s="623"/>
      <c r="QJ298" s="623"/>
      <c r="QK298" s="623"/>
    </row>
    <row r="299" spans="434:453">
      <c r="PR299" s="583"/>
      <c r="PW299" s="623"/>
      <c r="PX299" s="623"/>
      <c r="PY299" s="623"/>
      <c r="PZ299" s="623"/>
      <c r="QA299" s="623"/>
      <c r="QB299" s="623"/>
      <c r="QC299" s="623"/>
      <c r="QD299" s="623"/>
      <c r="QE299" s="623"/>
      <c r="QF299" s="623"/>
      <c r="QG299" s="623"/>
      <c r="QH299" s="623"/>
      <c r="QI299" s="623"/>
      <c r="QJ299" s="623"/>
      <c r="QK299" s="623"/>
    </row>
    <row r="300" spans="434:453">
      <c r="PR300" s="583"/>
      <c r="PW300" s="623"/>
      <c r="PX300" s="623"/>
      <c r="PY300" s="623"/>
      <c r="PZ300" s="623"/>
      <c r="QA300" s="623"/>
      <c r="QB300" s="623"/>
      <c r="QC300" s="623"/>
      <c r="QD300" s="623"/>
      <c r="QE300" s="623"/>
      <c r="QF300" s="623"/>
      <c r="QG300" s="623"/>
      <c r="QH300" s="623"/>
      <c r="QI300" s="623"/>
      <c r="QJ300" s="623"/>
      <c r="QK300" s="623"/>
    </row>
    <row r="301" spans="434:453">
      <c r="PR301" s="583"/>
      <c r="PW301" s="623"/>
      <c r="PX301" s="623"/>
      <c r="PY301" s="623"/>
      <c r="PZ301" s="623"/>
      <c r="QA301" s="623"/>
      <c r="QB301" s="623"/>
      <c r="QC301" s="623"/>
      <c r="QD301" s="623"/>
      <c r="QE301" s="623"/>
      <c r="QF301" s="623"/>
      <c r="QG301" s="623"/>
      <c r="QH301" s="623"/>
      <c r="QI301" s="623"/>
      <c r="QJ301" s="623"/>
      <c r="QK301" s="623"/>
    </row>
    <row r="302" spans="434:453">
      <c r="PR302" s="583"/>
      <c r="PW302" s="623"/>
      <c r="PX302" s="623"/>
      <c r="PY302" s="623"/>
      <c r="PZ302" s="623"/>
      <c r="QA302" s="623"/>
      <c r="QB302" s="623"/>
      <c r="QC302" s="623"/>
      <c r="QD302" s="623"/>
      <c r="QE302" s="623"/>
      <c r="QF302" s="623"/>
      <c r="QG302" s="623"/>
      <c r="QH302" s="623"/>
      <c r="QI302" s="623"/>
      <c r="QJ302" s="623"/>
      <c r="QK302" s="623"/>
    </row>
    <row r="303" spans="434:453">
      <c r="PR303" s="583"/>
      <c r="PW303" s="623"/>
      <c r="PX303" s="623"/>
      <c r="PY303" s="623"/>
      <c r="PZ303" s="623"/>
      <c r="QA303" s="623"/>
      <c r="QB303" s="623"/>
      <c r="QC303" s="623"/>
      <c r="QD303" s="623"/>
      <c r="QE303" s="623"/>
      <c r="QF303" s="623"/>
      <c r="QG303" s="623"/>
      <c r="QH303" s="623"/>
      <c r="QI303" s="623"/>
      <c r="QJ303" s="623"/>
      <c r="QK303" s="623"/>
    </row>
    <row r="304" spans="434:453">
      <c r="PR304" s="583"/>
      <c r="PW304" s="623"/>
      <c r="PX304" s="623"/>
      <c r="PY304" s="623"/>
      <c r="PZ304" s="623"/>
      <c r="QA304" s="623"/>
      <c r="QB304" s="623"/>
      <c r="QC304" s="623"/>
      <c r="QD304" s="623"/>
      <c r="QE304" s="623"/>
      <c r="QF304" s="623"/>
      <c r="QG304" s="623"/>
      <c r="QH304" s="623"/>
      <c r="QI304" s="623"/>
      <c r="QJ304" s="623"/>
      <c r="QK304" s="623"/>
    </row>
    <row r="305" spans="434:453">
      <c r="PR305" s="583"/>
      <c r="PW305" s="623"/>
      <c r="PX305" s="623"/>
      <c r="PY305" s="623"/>
      <c r="PZ305" s="623"/>
      <c r="QA305" s="623"/>
      <c r="QB305" s="623"/>
      <c r="QC305" s="623"/>
      <c r="QD305" s="623"/>
      <c r="QE305" s="623"/>
      <c r="QF305" s="623"/>
      <c r="QG305" s="623"/>
      <c r="QH305" s="623"/>
      <c r="QI305" s="623"/>
      <c r="QJ305" s="623"/>
      <c r="QK305" s="623"/>
    </row>
    <row r="306" spans="434:453">
      <c r="PR306" s="583"/>
      <c r="PW306" s="623"/>
      <c r="PX306" s="623"/>
      <c r="PY306" s="623"/>
      <c r="PZ306" s="623"/>
      <c r="QA306" s="623"/>
      <c r="QB306" s="623"/>
      <c r="QC306" s="623"/>
      <c r="QD306" s="623"/>
      <c r="QE306" s="623"/>
      <c r="QF306" s="623"/>
      <c r="QG306" s="623"/>
      <c r="QH306" s="623"/>
      <c r="QI306" s="623"/>
      <c r="QJ306" s="623"/>
      <c r="QK306" s="623"/>
    </row>
    <row r="307" spans="434:453">
      <c r="PR307" s="583"/>
      <c r="PW307" s="623"/>
      <c r="PX307" s="623"/>
      <c r="PY307" s="623"/>
      <c r="PZ307" s="623"/>
      <c r="QA307" s="623"/>
      <c r="QB307" s="623"/>
      <c r="QC307" s="623"/>
      <c r="QD307" s="623"/>
      <c r="QE307" s="623"/>
      <c r="QF307" s="623"/>
      <c r="QG307" s="623"/>
      <c r="QH307" s="623"/>
      <c r="QI307" s="623"/>
      <c r="QJ307" s="623"/>
      <c r="QK307" s="623"/>
    </row>
    <row r="308" spans="434:453">
      <c r="PR308" s="583"/>
      <c r="PW308" s="623"/>
      <c r="PX308" s="623"/>
      <c r="PY308" s="623"/>
      <c r="PZ308" s="623"/>
      <c r="QA308" s="623"/>
      <c r="QB308" s="623"/>
      <c r="QC308" s="623"/>
      <c r="QD308" s="623"/>
      <c r="QE308" s="623"/>
      <c r="QF308" s="623"/>
      <c r="QG308" s="623"/>
      <c r="QH308" s="623"/>
      <c r="QI308" s="623"/>
      <c r="QJ308" s="623"/>
      <c r="QK308" s="623"/>
    </row>
    <row r="309" spans="434:453">
      <c r="PR309" s="583"/>
      <c r="PW309" s="623"/>
      <c r="PX309" s="623"/>
      <c r="PY309" s="623"/>
      <c r="PZ309" s="623"/>
      <c r="QA309" s="623"/>
      <c r="QB309" s="623"/>
      <c r="QC309" s="623"/>
      <c r="QD309" s="623"/>
      <c r="QE309" s="623"/>
      <c r="QF309" s="623"/>
      <c r="QG309" s="623"/>
      <c r="QH309" s="623"/>
      <c r="QI309" s="623"/>
      <c r="QJ309" s="623"/>
      <c r="QK309" s="623"/>
    </row>
    <row r="310" spans="434:453">
      <c r="PR310" s="583"/>
      <c r="PW310" s="623"/>
      <c r="PX310" s="623"/>
      <c r="PY310" s="623"/>
      <c r="PZ310" s="623"/>
      <c r="QA310" s="623"/>
      <c r="QB310" s="623"/>
      <c r="QC310" s="623"/>
      <c r="QD310" s="623"/>
      <c r="QE310" s="623"/>
      <c r="QF310" s="623"/>
      <c r="QG310" s="623"/>
      <c r="QH310" s="623"/>
      <c r="QI310" s="623"/>
      <c r="QJ310" s="623"/>
      <c r="QK310" s="623"/>
    </row>
    <row r="311" spans="434:453">
      <c r="PR311" s="583"/>
      <c r="PW311" s="623"/>
      <c r="PX311" s="623"/>
      <c r="PY311" s="623"/>
      <c r="PZ311" s="623"/>
      <c r="QA311" s="623"/>
      <c r="QB311" s="623"/>
      <c r="QC311" s="623"/>
      <c r="QD311" s="623"/>
      <c r="QE311" s="623"/>
      <c r="QF311" s="623"/>
      <c r="QG311" s="623"/>
      <c r="QH311" s="623"/>
      <c r="QI311" s="623"/>
      <c r="QJ311" s="623"/>
      <c r="QK311" s="623"/>
    </row>
    <row r="312" spans="434:453">
      <c r="PR312" s="583"/>
      <c r="PW312" s="623"/>
      <c r="PX312" s="623"/>
      <c r="PY312" s="623"/>
      <c r="PZ312" s="623"/>
      <c r="QA312" s="623"/>
      <c r="QB312" s="623"/>
      <c r="QC312" s="623"/>
      <c r="QD312" s="623"/>
      <c r="QE312" s="623"/>
      <c r="QF312" s="623"/>
      <c r="QG312" s="623"/>
      <c r="QH312" s="623"/>
      <c r="QI312" s="623"/>
      <c r="QJ312" s="623"/>
      <c r="QK312" s="623"/>
    </row>
    <row r="313" spans="434:453">
      <c r="PR313" s="583"/>
      <c r="PW313" s="623"/>
      <c r="PX313" s="623"/>
      <c r="PY313" s="623"/>
      <c r="PZ313" s="623"/>
      <c r="QA313" s="623"/>
      <c r="QB313" s="623"/>
      <c r="QC313" s="623"/>
      <c r="QD313" s="623"/>
      <c r="QE313" s="623"/>
      <c r="QF313" s="623"/>
      <c r="QG313" s="623"/>
      <c r="QH313" s="623"/>
      <c r="QI313" s="623"/>
      <c r="QJ313" s="623"/>
      <c r="QK313" s="623"/>
    </row>
    <row r="314" spans="434:453">
      <c r="PR314" s="583"/>
      <c r="PW314" s="623"/>
      <c r="PX314" s="623"/>
      <c r="PY314" s="623"/>
      <c r="PZ314" s="623"/>
      <c r="QA314" s="623"/>
      <c r="QB314" s="623"/>
      <c r="QC314" s="623"/>
      <c r="QD314" s="623"/>
      <c r="QE314" s="623"/>
      <c r="QF314" s="623"/>
      <c r="QG314" s="623"/>
      <c r="QH314" s="623"/>
      <c r="QI314" s="623"/>
      <c r="QJ314" s="623"/>
      <c r="QK314" s="623"/>
    </row>
    <row r="315" spans="434:453">
      <c r="PR315" s="583"/>
      <c r="PW315" s="623"/>
      <c r="PX315" s="623"/>
      <c r="PY315" s="623"/>
      <c r="PZ315" s="623"/>
      <c r="QA315" s="623"/>
      <c r="QB315" s="623"/>
      <c r="QC315" s="623"/>
      <c r="QD315" s="623"/>
      <c r="QE315" s="623"/>
      <c r="QF315" s="623"/>
      <c r="QG315" s="623"/>
      <c r="QH315" s="623"/>
      <c r="QI315" s="623"/>
      <c r="QJ315" s="623"/>
      <c r="QK315" s="623"/>
    </row>
    <row r="316" spans="434:453">
      <c r="PR316" s="583"/>
      <c r="PW316" s="623"/>
      <c r="PX316" s="623"/>
      <c r="PY316" s="623"/>
      <c r="PZ316" s="623"/>
      <c r="QA316" s="623"/>
      <c r="QB316" s="623"/>
      <c r="QC316" s="623"/>
      <c r="QD316" s="623"/>
      <c r="QE316" s="623"/>
      <c r="QF316" s="623"/>
      <c r="QG316" s="623"/>
      <c r="QH316" s="623"/>
      <c r="QI316" s="623"/>
      <c r="QJ316" s="623"/>
      <c r="QK316" s="623"/>
    </row>
    <row r="317" spans="434:453">
      <c r="PR317" s="583"/>
      <c r="PW317" s="623"/>
      <c r="PX317" s="623"/>
      <c r="PY317" s="623"/>
      <c r="PZ317" s="623"/>
      <c r="QA317" s="623"/>
      <c r="QB317" s="623"/>
      <c r="QC317" s="623"/>
      <c r="QD317" s="623"/>
      <c r="QE317" s="623"/>
      <c r="QF317" s="623"/>
      <c r="QG317" s="623"/>
      <c r="QH317" s="623"/>
      <c r="QI317" s="623"/>
      <c r="QJ317" s="623"/>
      <c r="QK317" s="623"/>
    </row>
    <row r="318" spans="434:453">
      <c r="PR318" s="583"/>
      <c r="PW318" s="623"/>
      <c r="PX318" s="623"/>
      <c r="PY318" s="623"/>
      <c r="PZ318" s="623"/>
      <c r="QA318" s="623"/>
      <c r="QB318" s="623"/>
      <c r="QC318" s="623"/>
      <c r="QD318" s="623"/>
      <c r="QE318" s="623"/>
      <c r="QF318" s="623"/>
      <c r="QG318" s="623"/>
      <c r="QH318" s="623"/>
      <c r="QI318" s="623"/>
      <c r="QJ318" s="623"/>
      <c r="QK318" s="623"/>
    </row>
    <row r="319" spans="434:453">
      <c r="PR319" s="583"/>
      <c r="PW319" s="623"/>
      <c r="PX319" s="623"/>
      <c r="PY319" s="623"/>
      <c r="PZ319" s="623"/>
      <c r="QA319" s="623"/>
      <c r="QB319" s="623"/>
      <c r="QC319" s="623"/>
      <c r="QD319" s="623"/>
      <c r="QE319" s="623"/>
      <c r="QF319" s="623"/>
      <c r="QG319" s="623"/>
      <c r="QH319" s="623"/>
      <c r="QI319" s="623"/>
      <c r="QJ319" s="623"/>
      <c r="QK319" s="623"/>
    </row>
    <row r="320" spans="434:453">
      <c r="PR320" s="583"/>
      <c r="PW320" s="623"/>
      <c r="PX320" s="623"/>
      <c r="PY320" s="623"/>
      <c r="PZ320" s="623"/>
      <c r="QA320" s="623"/>
      <c r="QB320" s="623"/>
      <c r="QC320" s="623"/>
      <c r="QD320" s="623"/>
      <c r="QE320" s="623"/>
      <c r="QF320" s="623"/>
      <c r="QG320" s="623"/>
      <c r="QH320" s="623"/>
      <c r="QI320" s="623"/>
      <c r="QJ320" s="623"/>
      <c r="QK320" s="623"/>
    </row>
    <row r="321" spans="434:453">
      <c r="PR321" s="583"/>
      <c r="PW321" s="623"/>
      <c r="PX321" s="623"/>
      <c r="PY321" s="623"/>
      <c r="PZ321" s="623"/>
      <c r="QA321" s="623"/>
      <c r="QB321" s="623"/>
      <c r="QC321" s="623"/>
      <c r="QD321" s="623"/>
      <c r="QE321" s="623"/>
      <c r="QF321" s="623"/>
      <c r="QG321" s="623"/>
      <c r="QH321" s="623"/>
      <c r="QI321" s="623"/>
      <c r="QJ321" s="623"/>
      <c r="QK321" s="623"/>
    </row>
    <row r="322" spans="434:453">
      <c r="PR322" s="583"/>
      <c r="PW322" s="623"/>
      <c r="PX322" s="623"/>
      <c r="PY322" s="623"/>
      <c r="PZ322" s="623"/>
      <c r="QA322" s="623"/>
      <c r="QB322" s="623"/>
      <c r="QC322" s="623"/>
      <c r="QD322" s="623"/>
      <c r="QE322" s="623"/>
      <c r="QF322" s="623"/>
      <c r="QG322" s="623"/>
      <c r="QH322" s="623"/>
      <c r="QI322" s="623"/>
      <c r="QJ322" s="623"/>
      <c r="QK322" s="623"/>
    </row>
    <row r="323" spans="434:453">
      <c r="PR323" s="583"/>
      <c r="PW323" s="623"/>
      <c r="PX323" s="623"/>
      <c r="PY323" s="623"/>
      <c r="PZ323" s="623"/>
      <c r="QA323" s="623"/>
      <c r="QB323" s="623"/>
      <c r="QC323" s="623"/>
      <c r="QD323" s="623"/>
      <c r="QE323" s="623"/>
      <c r="QF323" s="623"/>
      <c r="QG323" s="623"/>
      <c r="QH323" s="623"/>
      <c r="QI323" s="623"/>
      <c r="QJ323" s="623"/>
      <c r="QK323" s="623"/>
    </row>
    <row r="324" spans="434:453">
      <c r="PR324" s="583"/>
      <c r="PW324" s="623"/>
      <c r="PX324" s="623"/>
      <c r="PY324" s="623"/>
      <c r="PZ324" s="623"/>
      <c r="QA324" s="623"/>
      <c r="QB324" s="623"/>
      <c r="QC324" s="623"/>
      <c r="QD324" s="623"/>
      <c r="QE324" s="623"/>
      <c r="QF324" s="623"/>
      <c r="QG324" s="623"/>
      <c r="QH324" s="623"/>
      <c r="QI324" s="623"/>
      <c r="QJ324" s="623"/>
      <c r="QK324" s="623"/>
    </row>
    <row r="325" spans="434:453">
      <c r="PR325" s="583"/>
      <c r="PW325" s="623"/>
      <c r="PX325" s="623"/>
      <c r="PY325" s="623"/>
      <c r="PZ325" s="623"/>
      <c r="QA325" s="623"/>
      <c r="QB325" s="623"/>
      <c r="QC325" s="623"/>
      <c r="QD325" s="623"/>
      <c r="QE325" s="623"/>
      <c r="QF325" s="623"/>
      <c r="QG325" s="623"/>
      <c r="QH325" s="623"/>
      <c r="QI325" s="623"/>
      <c r="QJ325" s="623"/>
      <c r="QK325" s="623"/>
    </row>
    <row r="326" spans="434:453">
      <c r="PR326" s="583"/>
      <c r="PW326" s="623"/>
      <c r="PX326" s="623"/>
      <c r="PY326" s="623"/>
      <c r="PZ326" s="623"/>
      <c r="QA326" s="623"/>
      <c r="QB326" s="623"/>
      <c r="QC326" s="623"/>
      <c r="QD326" s="623"/>
      <c r="QE326" s="623"/>
      <c r="QF326" s="623"/>
      <c r="QG326" s="623"/>
      <c r="QH326" s="623"/>
      <c r="QI326" s="623"/>
      <c r="QJ326" s="623"/>
      <c r="QK326" s="623"/>
    </row>
    <row r="327" spans="434:453">
      <c r="PR327" s="583"/>
      <c r="PW327" s="623"/>
      <c r="PX327" s="623"/>
      <c r="PY327" s="623"/>
      <c r="PZ327" s="623"/>
      <c r="QA327" s="623"/>
      <c r="QB327" s="623"/>
      <c r="QC327" s="623"/>
      <c r="QD327" s="623"/>
      <c r="QE327" s="623"/>
      <c r="QF327" s="623"/>
      <c r="QG327" s="623"/>
      <c r="QH327" s="623"/>
      <c r="QI327" s="623"/>
      <c r="QJ327" s="623"/>
      <c r="QK327" s="623"/>
    </row>
    <row r="328" spans="434:453">
      <c r="PR328" s="583"/>
      <c r="PW328" s="623"/>
      <c r="PX328" s="623"/>
      <c r="PY328" s="623"/>
      <c r="PZ328" s="623"/>
      <c r="QA328" s="623"/>
      <c r="QB328" s="623"/>
      <c r="QC328" s="623"/>
      <c r="QD328" s="623"/>
      <c r="QE328" s="623"/>
      <c r="QF328" s="623"/>
      <c r="QG328" s="623"/>
      <c r="QH328" s="623"/>
      <c r="QI328" s="623"/>
      <c r="QJ328" s="623"/>
      <c r="QK328" s="623"/>
    </row>
    <row r="329" spans="434:453">
      <c r="PR329" s="583"/>
      <c r="PW329" s="623"/>
      <c r="PX329" s="623"/>
      <c r="PY329" s="623"/>
      <c r="PZ329" s="623"/>
      <c r="QA329" s="623"/>
      <c r="QB329" s="623"/>
      <c r="QC329" s="623"/>
      <c r="QD329" s="623"/>
      <c r="QE329" s="623"/>
      <c r="QF329" s="623"/>
      <c r="QG329" s="623"/>
      <c r="QH329" s="623"/>
      <c r="QI329" s="623"/>
      <c r="QJ329" s="623"/>
      <c r="QK329" s="623"/>
    </row>
    <row r="330" spans="434:453">
      <c r="PR330" s="583"/>
      <c r="PW330" s="623"/>
      <c r="PX330" s="623"/>
      <c r="PY330" s="623"/>
      <c r="PZ330" s="623"/>
      <c r="QA330" s="623"/>
      <c r="QB330" s="623"/>
      <c r="QC330" s="623"/>
      <c r="QD330" s="623"/>
      <c r="QE330" s="623"/>
      <c r="QF330" s="623"/>
      <c r="QG330" s="623"/>
      <c r="QH330" s="623"/>
      <c r="QI330" s="623"/>
      <c r="QJ330" s="623"/>
      <c r="QK330" s="623"/>
    </row>
    <row r="331" spans="434:453">
      <c r="PR331" s="583"/>
      <c r="PW331" s="623"/>
      <c r="PX331" s="623"/>
      <c r="PY331" s="623"/>
      <c r="PZ331" s="623"/>
      <c r="QA331" s="623"/>
      <c r="QB331" s="623"/>
      <c r="QC331" s="623"/>
      <c r="QD331" s="623"/>
      <c r="QE331" s="623"/>
      <c r="QF331" s="623"/>
      <c r="QG331" s="623"/>
      <c r="QH331" s="623"/>
      <c r="QI331" s="623"/>
      <c r="QJ331" s="623"/>
      <c r="QK331" s="623"/>
    </row>
    <row r="332" spans="434:453">
      <c r="PR332" s="583"/>
      <c r="PW332" s="623"/>
      <c r="PX332" s="623"/>
      <c r="PY332" s="623"/>
      <c r="PZ332" s="623"/>
      <c r="QA332" s="623"/>
      <c r="QB332" s="623"/>
      <c r="QC332" s="623"/>
      <c r="QD332" s="623"/>
      <c r="QE332" s="623"/>
      <c r="QF332" s="623"/>
      <c r="QG332" s="623"/>
      <c r="QH332" s="623"/>
      <c r="QI332" s="623"/>
      <c r="QJ332" s="623"/>
      <c r="QK332" s="623"/>
    </row>
    <row r="333" spans="434:453">
      <c r="PR333" s="583"/>
      <c r="PW333" s="623"/>
      <c r="PX333" s="623"/>
      <c r="PY333" s="623"/>
      <c r="PZ333" s="623"/>
      <c r="QA333" s="623"/>
      <c r="QB333" s="623"/>
      <c r="QC333" s="623"/>
      <c r="QD333" s="623"/>
      <c r="QE333" s="623"/>
      <c r="QF333" s="623"/>
      <c r="QG333" s="623"/>
      <c r="QH333" s="623"/>
      <c r="QI333" s="623"/>
      <c r="QJ333" s="623"/>
      <c r="QK333" s="623"/>
    </row>
    <row r="334" spans="434:453">
      <c r="PR334" s="583"/>
      <c r="PW334" s="623"/>
      <c r="PX334" s="623"/>
      <c r="PY334" s="623"/>
      <c r="PZ334" s="623"/>
      <c r="QA334" s="623"/>
      <c r="QB334" s="623"/>
      <c r="QC334" s="623"/>
      <c r="QD334" s="623"/>
      <c r="QE334" s="623"/>
      <c r="QF334" s="623"/>
      <c r="QG334" s="623"/>
      <c r="QH334" s="623"/>
      <c r="QI334" s="623"/>
      <c r="QJ334" s="623"/>
      <c r="QK334" s="623"/>
    </row>
    <row r="335" spans="434:453">
      <c r="PR335" s="583"/>
      <c r="PW335" s="623"/>
      <c r="PX335" s="623"/>
      <c r="PY335" s="623"/>
      <c r="PZ335" s="623"/>
      <c r="QA335" s="623"/>
      <c r="QB335" s="623"/>
      <c r="QC335" s="623"/>
      <c r="QD335" s="623"/>
      <c r="QE335" s="623"/>
      <c r="QF335" s="623"/>
      <c r="QG335" s="623"/>
      <c r="QH335" s="623"/>
      <c r="QI335" s="623"/>
      <c r="QJ335" s="623"/>
      <c r="QK335" s="623"/>
    </row>
    <row r="336" spans="434:453">
      <c r="PR336" s="583"/>
      <c r="PW336" s="623"/>
      <c r="PX336" s="623"/>
      <c r="PY336" s="623"/>
      <c r="PZ336" s="623"/>
      <c r="QA336" s="623"/>
      <c r="QB336" s="623"/>
      <c r="QC336" s="623"/>
      <c r="QD336" s="623"/>
      <c r="QE336" s="623"/>
      <c r="QF336" s="623"/>
      <c r="QG336" s="623"/>
      <c r="QH336" s="623"/>
      <c r="QI336" s="623"/>
      <c r="QJ336" s="623"/>
      <c r="QK336" s="623"/>
    </row>
    <row r="337" spans="434:453">
      <c r="PR337" s="583"/>
      <c r="PW337" s="623"/>
      <c r="PX337" s="623"/>
      <c r="PY337" s="623"/>
      <c r="PZ337" s="623"/>
      <c r="QA337" s="623"/>
      <c r="QB337" s="623"/>
      <c r="QC337" s="623"/>
      <c r="QD337" s="623"/>
      <c r="QE337" s="623"/>
      <c r="QF337" s="623"/>
      <c r="QG337" s="623"/>
      <c r="QH337" s="623"/>
      <c r="QI337" s="623"/>
      <c r="QJ337" s="623"/>
      <c r="QK337" s="623"/>
    </row>
    <row r="338" spans="434:453">
      <c r="PR338" s="583"/>
      <c r="PW338" s="623"/>
      <c r="PX338" s="623"/>
      <c r="PY338" s="623"/>
      <c r="PZ338" s="623"/>
      <c r="QA338" s="623"/>
      <c r="QB338" s="623"/>
      <c r="QC338" s="623"/>
      <c r="QD338" s="623"/>
      <c r="QE338" s="623"/>
      <c r="QF338" s="623"/>
      <c r="QG338" s="623"/>
      <c r="QH338" s="623"/>
      <c r="QI338" s="623"/>
      <c r="QJ338" s="623"/>
      <c r="QK338" s="623"/>
    </row>
    <row r="339" spans="434:453">
      <c r="PR339" s="583"/>
      <c r="PW339" s="623"/>
      <c r="PX339" s="623"/>
      <c r="PY339" s="623"/>
      <c r="PZ339" s="623"/>
      <c r="QA339" s="623"/>
      <c r="QB339" s="623"/>
      <c r="QC339" s="623"/>
      <c r="QD339" s="623"/>
      <c r="QE339" s="623"/>
      <c r="QF339" s="623"/>
      <c r="QG339" s="623"/>
      <c r="QH339" s="623"/>
      <c r="QI339" s="623"/>
      <c r="QJ339" s="623"/>
      <c r="QK339" s="623"/>
    </row>
    <row r="340" spans="434:453">
      <c r="PR340" s="583"/>
      <c r="PW340" s="623"/>
      <c r="PX340" s="623"/>
      <c r="PY340" s="623"/>
      <c r="PZ340" s="623"/>
      <c r="QA340" s="623"/>
      <c r="QB340" s="623"/>
      <c r="QC340" s="623"/>
      <c r="QD340" s="623"/>
      <c r="QE340" s="623"/>
      <c r="QF340" s="623"/>
      <c r="QG340" s="623"/>
      <c r="QH340" s="623"/>
      <c r="QI340" s="623"/>
      <c r="QJ340" s="623"/>
      <c r="QK340" s="623"/>
    </row>
    <row r="341" spans="434:453">
      <c r="PR341" s="583"/>
      <c r="PW341" s="623"/>
      <c r="PX341" s="623"/>
      <c r="PY341" s="623"/>
      <c r="PZ341" s="623"/>
      <c r="QA341" s="623"/>
      <c r="QB341" s="623"/>
      <c r="QC341" s="623"/>
      <c r="QD341" s="623"/>
      <c r="QE341" s="623"/>
      <c r="QF341" s="623"/>
      <c r="QG341" s="623"/>
      <c r="QH341" s="623"/>
      <c r="QI341" s="623"/>
      <c r="QJ341" s="623"/>
      <c r="QK341" s="623"/>
    </row>
    <row r="342" spans="434:453">
      <c r="PR342" s="583"/>
      <c r="PW342" s="623"/>
      <c r="PX342" s="623"/>
      <c r="PY342" s="623"/>
      <c r="PZ342" s="623"/>
      <c r="QA342" s="623"/>
      <c r="QB342" s="623"/>
      <c r="QC342" s="623"/>
      <c r="QD342" s="623"/>
      <c r="QE342" s="623"/>
      <c r="QF342" s="623"/>
      <c r="QG342" s="623"/>
      <c r="QH342" s="623"/>
      <c r="QI342" s="623"/>
      <c r="QJ342" s="623"/>
      <c r="QK342" s="623"/>
    </row>
    <row r="343" spans="434:453">
      <c r="PR343" s="583"/>
      <c r="PW343" s="623"/>
      <c r="PX343" s="623"/>
      <c r="PY343" s="623"/>
      <c r="PZ343" s="623"/>
      <c r="QA343" s="623"/>
      <c r="QB343" s="623"/>
      <c r="QC343" s="623"/>
      <c r="QD343" s="623"/>
      <c r="QE343" s="623"/>
      <c r="QF343" s="623"/>
      <c r="QG343" s="623"/>
      <c r="QH343" s="623"/>
      <c r="QI343" s="623"/>
      <c r="QJ343" s="623"/>
      <c r="QK343" s="623"/>
    </row>
    <row r="344" spans="434:453">
      <c r="PR344" s="583"/>
      <c r="PW344" s="623"/>
      <c r="PX344" s="623"/>
      <c r="PY344" s="623"/>
      <c r="PZ344" s="623"/>
      <c r="QA344" s="623"/>
      <c r="QB344" s="623"/>
      <c r="QC344" s="623"/>
      <c r="QD344" s="623"/>
      <c r="QE344" s="623"/>
      <c r="QF344" s="623"/>
      <c r="QG344" s="623"/>
      <c r="QH344" s="623"/>
      <c r="QI344" s="623"/>
      <c r="QJ344" s="623"/>
      <c r="QK344" s="623"/>
    </row>
    <row r="345" spans="434:453">
      <c r="PR345" s="583"/>
      <c r="PW345" s="623"/>
      <c r="PX345" s="623"/>
      <c r="PY345" s="623"/>
      <c r="PZ345" s="623"/>
      <c r="QA345" s="623"/>
      <c r="QB345" s="623"/>
      <c r="QC345" s="623"/>
      <c r="QD345" s="623"/>
      <c r="QE345" s="623"/>
      <c r="QF345" s="623"/>
      <c r="QG345" s="623"/>
      <c r="QH345" s="623"/>
      <c r="QI345" s="623"/>
      <c r="QJ345" s="623"/>
      <c r="QK345" s="623"/>
    </row>
    <row r="346" spans="434:453">
      <c r="PR346" s="583"/>
      <c r="PW346" s="623"/>
      <c r="PX346" s="623"/>
      <c r="PY346" s="623"/>
      <c r="PZ346" s="623"/>
      <c r="QA346" s="623"/>
      <c r="QB346" s="623"/>
      <c r="QC346" s="623"/>
      <c r="QD346" s="623"/>
      <c r="QE346" s="623"/>
      <c r="QF346" s="623"/>
      <c r="QG346" s="623"/>
      <c r="QH346" s="623"/>
      <c r="QI346" s="623"/>
      <c r="QJ346" s="623"/>
      <c r="QK346" s="623"/>
    </row>
    <row r="347" spans="434:453">
      <c r="PR347" s="583"/>
      <c r="PW347" s="623"/>
      <c r="PX347" s="623"/>
      <c r="PY347" s="623"/>
      <c r="PZ347" s="623"/>
      <c r="QA347" s="623"/>
      <c r="QB347" s="623"/>
      <c r="QC347" s="623"/>
      <c r="QD347" s="623"/>
      <c r="QE347" s="623"/>
      <c r="QF347" s="623"/>
      <c r="QG347" s="623"/>
      <c r="QH347" s="623"/>
      <c r="QI347" s="623"/>
      <c r="QJ347" s="623"/>
      <c r="QK347" s="623"/>
    </row>
    <row r="348" spans="434:453">
      <c r="PR348" s="583"/>
      <c r="PW348" s="623"/>
      <c r="PX348" s="623"/>
      <c r="PY348" s="623"/>
      <c r="PZ348" s="623"/>
      <c r="QA348" s="623"/>
      <c r="QB348" s="623"/>
      <c r="QC348" s="623"/>
      <c r="QD348" s="623"/>
      <c r="QE348" s="623"/>
      <c r="QF348" s="623"/>
      <c r="QG348" s="623"/>
      <c r="QH348" s="623"/>
      <c r="QI348" s="623"/>
      <c r="QJ348" s="623"/>
      <c r="QK348" s="623"/>
    </row>
    <row r="349" spans="434:453">
      <c r="PR349" s="583"/>
      <c r="PW349" s="623"/>
      <c r="PX349" s="623"/>
      <c r="PY349" s="623"/>
      <c r="PZ349" s="623"/>
      <c r="QA349" s="623"/>
      <c r="QB349" s="623"/>
      <c r="QC349" s="623"/>
      <c r="QD349" s="623"/>
      <c r="QE349" s="623"/>
      <c r="QF349" s="623"/>
      <c r="QG349" s="623"/>
      <c r="QH349" s="623"/>
      <c r="QI349" s="623"/>
      <c r="QJ349" s="623"/>
      <c r="QK349" s="623"/>
    </row>
    <row r="350" spans="434:453">
      <c r="PR350" s="583"/>
      <c r="PW350" s="623"/>
      <c r="PX350" s="623"/>
      <c r="PY350" s="623"/>
      <c r="PZ350" s="623"/>
      <c r="QA350" s="623"/>
      <c r="QB350" s="623"/>
      <c r="QC350" s="623"/>
      <c r="QD350" s="623"/>
      <c r="QE350" s="623"/>
      <c r="QF350" s="623"/>
      <c r="QG350" s="623"/>
      <c r="QH350" s="623"/>
      <c r="QI350" s="623"/>
      <c r="QJ350" s="623"/>
      <c r="QK350" s="623"/>
    </row>
    <row r="351" spans="434:453">
      <c r="PR351" s="583"/>
      <c r="PW351" s="623"/>
      <c r="PX351" s="623"/>
      <c r="PY351" s="623"/>
      <c r="PZ351" s="623"/>
      <c r="QA351" s="623"/>
      <c r="QB351" s="623"/>
      <c r="QC351" s="623"/>
      <c r="QD351" s="623"/>
      <c r="QE351" s="623"/>
      <c r="QF351" s="623"/>
      <c r="QG351" s="623"/>
      <c r="QH351" s="623"/>
      <c r="QI351" s="623"/>
      <c r="QJ351" s="623"/>
      <c r="QK351" s="623"/>
    </row>
    <row r="352" spans="434:453">
      <c r="PR352" s="583"/>
      <c r="PW352" s="623"/>
      <c r="PX352" s="623"/>
      <c r="PY352" s="623"/>
      <c r="PZ352" s="623"/>
      <c r="QA352" s="623"/>
      <c r="QB352" s="623"/>
      <c r="QC352" s="623"/>
      <c r="QD352" s="623"/>
      <c r="QE352" s="623"/>
      <c r="QF352" s="623"/>
      <c r="QG352" s="623"/>
      <c r="QH352" s="623"/>
      <c r="QI352" s="623"/>
      <c r="QJ352" s="623"/>
      <c r="QK352" s="623"/>
    </row>
    <row r="353" spans="434:453">
      <c r="PR353" s="583"/>
      <c r="PW353" s="623"/>
      <c r="PX353" s="623"/>
      <c r="PY353" s="623"/>
      <c r="PZ353" s="623"/>
      <c r="QA353" s="623"/>
      <c r="QB353" s="623"/>
      <c r="QC353" s="623"/>
      <c r="QD353" s="623"/>
      <c r="QE353" s="623"/>
      <c r="QF353" s="623"/>
      <c r="QG353" s="623"/>
      <c r="QH353" s="623"/>
      <c r="QI353" s="623"/>
      <c r="QJ353" s="623"/>
      <c r="QK353" s="623"/>
    </row>
    <row r="354" spans="434:453">
      <c r="PR354" s="583"/>
      <c r="PW354" s="623"/>
      <c r="PX354" s="623"/>
      <c r="PY354" s="623"/>
      <c r="PZ354" s="623"/>
      <c r="QA354" s="623"/>
      <c r="QB354" s="623"/>
      <c r="QC354" s="623"/>
      <c r="QD354" s="623"/>
      <c r="QE354" s="623"/>
      <c r="QF354" s="623"/>
      <c r="QG354" s="623"/>
      <c r="QH354" s="623"/>
      <c r="QI354" s="623"/>
      <c r="QJ354" s="623"/>
      <c r="QK354" s="623"/>
    </row>
    <row r="355" spans="434:453">
      <c r="PR355" s="583"/>
      <c r="PW355" s="623"/>
      <c r="PX355" s="623"/>
      <c r="PY355" s="623"/>
      <c r="PZ355" s="623"/>
      <c r="QA355" s="623"/>
      <c r="QB355" s="623"/>
      <c r="QC355" s="623"/>
      <c r="QD355" s="623"/>
      <c r="QE355" s="623"/>
      <c r="QF355" s="623"/>
      <c r="QG355" s="623"/>
      <c r="QH355" s="623"/>
      <c r="QI355" s="623"/>
      <c r="QJ355" s="623"/>
      <c r="QK355" s="623"/>
    </row>
    <row r="356" spans="434:453">
      <c r="PR356" s="583"/>
      <c r="PW356" s="623"/>
      <c r="PX356" s="623"/>
      <c r="PY356" s="623"/>
      <c r="PZ356" s="623"/>
      <c r="QA356" s="623"/>
      <c r="QB356" s="623"/>
      <c r="QC356" s="623"/>
      <c r="QD356" s="623"/>
      <c r="QE356" s="623"/>
      <c r="QF356" s="623"/>
      <c r="QG356" s="623"/>
      <c r="QH356" s="623"/>
      <c r="QI356" s="623"/>
      <c r="QJ356" s="623"/>
      <c r="QK356" s="623"/>
    </row>
    <row r="357" spans="434:453">
      <c r="PR357" s="583"/>
      <c r="PW357" s="623"/>
      <c r="PX357" s="623"/>
      <c r="PY357" s="623"/>
      <c r="PZ357" s="623"/>
      <c r="QA357" s="623"/>
      <c r="QB357" s="623"/>
      <c r="QC357" s="623"/>
      <c r="QD357" s="623"/>
      <c r="QE357" s="623"/>
      <c r="QF357" s="623"/>
      <c r="QG357" s="623"/>
      <c r="QH357" s="623"/>
      <c r="QI357" s="623"/>
      <c r="QJ357" s="623"/>
      <c r="QK357" s="623"/>
    </row>
    <row r="358" spans="434:453">
      <c r="PR358" s="583"/>
      <c r="PW358" s="623"/>
      <c r="PX358" s="623"/>
      <c r="PY358" s="623"/>
      <c r="PZ358" s="623"/>
      <c r="QA358" s="623"/>
      <c r="QB358" s="623"/>
      <c r="QC358" s="623"/>
      <c r="QD358" s="623"/>
      <c r="QE358" s="623"/>
      <c r="QF358" s="623"/>
      <c r="QG358" s="623"/>
      <c r="QH358" s="623"/>
      <c r="QI358" s="623"/>
      <c r="QJ358" s="623"/>
      <c r="QK358" s="623"/>
    </row>
    <row r="359" spans="434:453">
      <c r="PR359" s="583"/>
      <c r="PW359" s="623"/>
      <c r="PX359" s="623"/>
      <c r="PY359" s="623"/>
      <c r="PZ359" s="623"/>
      <c r="QA359" s="623"/>
      <c r="QB359" s="623"/>
      <c r="QC359" s="623"/>
      <c r="QD359" s="623"/>
      <c r="QE359" s="623"/>
      <c r="QF359" s="623"/>
      <c r="QG359" s="623"/>
      <c r="QH359" s="623"/>
      <c r="QI359" s="623"/>
      <c r="QJ359" s="623"/>
      <c r="QK359" s="623"/>
    </row>
    <row r="360" spans="434:453">
      <c r="PR360" s="583"/>
      <c r="PW360" s="623"/>
      <c r="PX360" s="623"/>
      <c r="PY360" s="623"/>
      <c r="PZ360" s="623"/>
      <c r="QA360" s="623"/>
      <c r="QB360" s="623"/>
      <c r="QC360" s="623"/>
      <c r="QD360" s="623"/>
      <c r="QE360" s="623"/>
      <c r="QF360" s="623"/>
      <c r="QG360" s="623"/>
      <c r="QH360" s="623"/>
      <c r="QI360" s="623"/>
      <c r="QJ360" s="623"/>
      <c r="QK360" s="623"/>
    </row>
    <row r="361" spans="434:453">
      <c r="PR361" s="583"/>
      <c r="PW361" s="623"/>
      <c r="PX361" s="623"/>
      <c r="PY361" s="623"/>
      <c r="PZ361" s="623"/>
      <c r="QA361" s="623"/>
      <c r="QB361" s="623"/>
      <c r="QC361" s="623"/>
      <c r="QD361" s="623"/>
      <c r="QE361" s="623"/>
      <c r="QF361" s="623"/>
      <c r="QG361" s="623"/>
      <c r="QH361" s="623"/>
      <c r="QI361" s="623"/>
      <c r="QJ361" s="623"/>
      <c r="QK361" s="623"/>
    </row>
    <row r="362" spans="434:453">
      <c r="PR362" s="583"/>
      <c r="PW362" s="623"/>
      <c r="PX362" s="623"/>
      <c r="PY362" s="623"/>
      <c r="PZ362" s="623"/>
      <c r="QA362" s="623"/>
      <c r="QB362" s="623"/>
      <c r="QC362" s="623"/>
      <c r="QD362" s="623"/>
      <c r="QE362" s="623"/>
      <c r="QF362" s="623"/>
      <c r="QG362" s="623"/>
      <c r="QH362" s="623"/>
      <c r="QI362" s="623"/>
      <c r="QJ362" s="623"/>
      <c r="QK362" s="623"/>
    </row>
    <row r="363" spans="434:453">
      <c r="PR363" s="583"/>
      <c r="PW363" s="623"/>
      <c r="PX363" s="623"/>
      <c r="PY363" s="623"/>
      <c r="PZ363" s="623"/>
      <c r="QA363" s="623"/>
      <c r="QB363" s="623"/>
      <c r="QC363" s="623"/>
      <c r="QD363" s="623"/>
      <c r="QE363" s="623"/>
      <c r="QF363" s="623"/>
      <c r="QG363" s="623"/>
      <c r="QH363" s="623"/>
      <c r="QI363" s="623"/>
      <c r="QJ363" s="623"/>
      <c r="QK363" s="623"/>
    </row>
    <row r="364" spans="434:453">
      <c r="PR364" s="583"/>
      <c r="PW364" s="623"/>
      <c r="PX364" s="623"/>
      <c r="PY364" s="623"/>
      <c r="PZ364" s="623"/>
      <c r="QA364" s="623"/>
      <c r="QB364" s="623"/>
      <c r="QC364" s="623"/>
      <c r="QD364" s="623"/>
      <c r="QE364" s="623"/>
      <c r="QF364" s="623"/>
      <c r="QG364" s="623"/>
      <c r="QH364" s="623"/>
      <c r="QI364" s="623"/>
      <c r="QJ364" s="623"/>
      <c r="QK364" s="623"/>
    </row>
    <row r="365" spans="434:453">
      <c r="PR365" s="583"/>
      <c r="PW365" s="623"/>
      <c r="PX365" s="623"/>
      <c r="PY365" s="623"/>
      <c r="PZ365" s="623"/>
      <c r="QA365" s="623"/>
      <c r="QB365" s="623"/>
      <c r="QC365" s="623"/>
      <c r="QD365" s="623"/>
      <c r="QE365" s="623"/>
      <c r="QF365" s="623"/>
      <c r="QG365" s="623"/>
      <c r="QH365" s="623"/>
      <c r="QI365" s="623"/>
      <c r="QJ365" s="623"/>
      <c r="QK365" s="623"/>
    </row>
    <row r="366" spans="434:453">
      <c r="PR366" s="583"/>
      <c r="PW366" s="623"/>
      <c r="PX366" s="623"/>
      <c r="PY366" s="623"/>
      <c r="PZ366" s="623"/>
      <c r="QA366" s="623"/>
      <c r="QB366" s="623"/>
      <c r="QC366" s="623"/>
      <c r="QD366" s="623"/>
      <c r="QE366" s="623"/>
      <c r="QF366" s="623"/>
      <c r="QG366" s="623"/>
      <c r="QH366" s="623"/>
      <c r="QI366" s="623"/>
      <c r="QJ366" s="623"/>
      <c r="QK366" s="623"/>
    </row>
    <row r="367" spans="434:453">
      <c r="PR367" s="583"/>
      <c r="PW367" s="623"/>
      <c r="PX367" s="623"/>
      <c r="PY367" s="623"/>
      <c r="PZ367" s="623"/>
      <c r="QA367" s="623"/>
      <c r="QB367" s="623"/>
      <c r="QC367" s="623"/>
      <c r="QD367" s="623"/>
      <c r="QE367" s="623"/>
      <c r="QF367" s="623"/>
      <c r="QG367" s="623"/>
      <c r="QH367" s="623"/>
      <c r="QI367" s="623"/>
      <c r="QJ367" s="623"/>
      <c r="QK367" s="623"/>
    </row>
    <row r="368" spans="434:453">
      <c r="PR368" s="583"/>
      <c r="PW368" s="623"/>
      <c r="PX368" s="623"/>
      <c r="PY368" s="623"/>
      <c r="PZ368" s="623"/>
      <c r="QA368" s="623"/>
      <c r="QB368" s="623"/>
      <c r="QC368" s="623"/>
      <c r="QD368" s="623"/>
      <c r="QE368" s="623"/>
      <c r="QF368" s="623"/>
      <c r="QG368" s="623"/>
      <c r="QH368" s="623"/>
      <c r="QI368" s="623"/>
      <c r="QJ368" s="623"/>
      <c r="QK368" s="623"/>
    </row>
    <row r="369" spans="434:453">
      <c r="PR369" s="583"/>
      <c r="PW369" s="623"/>
      <c r="PX369" s="623"/>
      <c r="PY369" s="623"/>
      <c r="PZ369" s="623"/>
      <c r="QA369" s="623"/>
      <c r="QB369" s="623"/>
      <c r="QC369" s="623"/>
      <c r="QD369" s="623"/>
      <c r="QE369" s="623"/>
      <c r="QF369" s="623"/>
      <c r="QG369" s="623"/>
      <c r="QH369" s="623"/>
      <c r="QI369" s="623"/>
      <c r="QJ369" s="623"/>
      <c r="QK369" s="623"/>
    </row>
    <row r="370" spans="434:453">
      <c r="PR370" s="583"/>
      <c r="PW370" s="623"/>
      <c r="PX370" s="623"/>
      <c r="PY370" s="623"/>
      <c r="PZ370" s="623"/>
      <c r="QA370" s="623"/>
      <c r="QB370" s="623"/>
      <c r="QC370" s="623"/>
      <c r="QD370" s="623"/>
      <c r="QE370" s="623"/>
      <c r="QF370" s="623"/>
      <c r="QG370" s="623"/>
      <c r="QH370" s="623"/>
      <c r="QI370" s="623"/>
      <c r="QJ370" s="623"/>
      <c r="QK370" s="623"/>
    </row>
    <row r="371" spans="434:453">
      <c r="PR371" s="583"/>
      <c r="PW371" s="623"/>
      <c r="PX371" s="623"/>
      <c r="PY371" s="623"/>
      <c r="PZ371" s="623"/>
      <c r="QA371" s="623"/>
      <c r="QB371" s="623"/>
      <c r="QC371" s="623"/>
      <c r="QD371" s="623"/>
      <c r="QE371" s="623"/>
      <c r="QF371" s="623"/>
      <c r="QG371" s="623"/>
      <c r="QH371" s="623"/>
      <c r="QI371" s="623"/>
      <c r="QJ371" s="623"/>
      <c r="QK371" s="623"/>
    </row>
    <row r="372" spans="434:453">
      <c r="PR372" s="583"/>
      <c r="PW372" s="623"/>
      <c r="PX372" s="623"/>
      <c r="PY372" s="623"/>
      <c r="PZ372" s="623"/>
      <c r="QA372" s="623"/>
      <c r="QB372" s="623"/>
      <c r="QC372" s="623"/>
      <c r="QD372" s="623"/>
      <c r="QE372" s="623"/>
      <c r="QF372" s="623"/>
      <c r="QG372" s="623"/>
      <c r="QH372" s="623"/>
      <c r="QI372" s="623"/>
      <c r="QJ372" s="623"/>
      <c r="QK372" s="623"/>
    </row>
    <row r="373" spans="434:453">
      <c r="PR373" s="583"/>
      <c r="PW373" s="623"/>
      <c r="PX373" s="623"/>
      <c r="PY373" s="623"/>
      <c r="PZ373" s="623"/>
      <c r="QA373" s="623"/>
      <c r="QB373" s="623"/>
      <c r="QC373" s="623"/>
      <c r="QD373" s="623"/>
      <c r="QE373" s="623"/>
      <c r="QF373" s="623"/>
      <c r="QG373" s="623"/>
      <c r="QH373" s="623"/>
      <c r="QI373" s="623"/>
      <c r="QJ373" s="623"/>
      <c r="QK373" s="623"/>
    </row>
    <row r="374" spans="434:453">
      <c r="PR374" s="583"/>
      <c r="PW374" s="623"/>
      <c r="PX374" s="623"/>
      <c r="PY374" s="623"/>
      <c r="PZ374" s="623"/>
      <c r="QA374" s="623"/>
      <c r="QB374" s="623"/>
      <c r="QC374" s="623"/>
      <c r="QD374" s="623"/>
      <c r="QE374" s="623"/>
      <c r="QF374" s="623"/>
      <c r="QG374" s="623"/>
      <c r="QH374" s="623"/>
      <c r="QI374" s="623"/>
      <c r="QJ374" s="623"/>
      <c r="QK374" s="623"/>
    </row>
    <row r="375" spans="434:453">
      <c r="PR375" s="583"/>
      <c r="PW375" s="623"/>
      <c r="PX375" s="623"/>
      <c r="PY375" s="623"/>
      <c r="PZ375" s="623"/>
      <c r="QA375" s="623"/>
      <c r="QB375" s="623"/>
      <c r="QC375" s="623"/>
      <c r="QD375" s="623"/>
      <c r="QE375" s="623"/>
      <c r="QF375" s="623"/>
      <c r="QG375" s="623"/>
      <c r="QH375" s="623"/>
      <c r="QI375" s="623"/>
      <c r="QJ375" s="623"/>
      <c r="QK375" s="623"/>
    </row>
    <row r="376" spans="434:453">
      <c r="PR376" s="583"/>
      <c r="PW376" s="623"/>
      <c r="PX376" s="623"/>
      <c r="PY376" s="623"/>
      <c r="PZ376" s="623"/>
      <c r="QA376" s="623"/>
      <c r="QB376" s="623"/>
      <c r="QC376" s="623"/>
      <c r="QD376" s="623"/>
      <c r="QE376" s="623"/>
      <c r="QF376" s="623"/>
      <c r="QG376" s="623"/>
      <c r="QH376" s="623"/>
      <c r="QI376" s="623"/>
      <c r="QJ376" s="623"/>
      <c r="QK376" s="623"/>
    </row>
    <row r="377" spans="434:453">
      <c r="PR377" s="583"/>
      <c r="PW377" s="623"/>
      <c r="PX377" s="623"/>
      <c r="PY377" s="623"/>
      <c r="PZ377" s="623"/>
      <c r="QA377" s="623"/>
      <c r="QB377" s="623"/>
      <c r="QC377" s="623"/>
      <c r="QD377" s="623"/>
      <c r="QE377" s="623"/>
      <c r="QF377" s="623"/>
      <c r="QG377" s="623"/>
      <c r="QH377" s="623"/>
      <c r="QI377" s="623"/>
      <c r="QJ377" s="623"/>
      <c r="QK377" s="623"/>
    </row>
    <row r="378" spans="434:453">
      <c r="PR378" s="583"/>
      <c r="PW378" s="623"/>
      <c r="PX378" s="623"/>
      <c r="PY378" s="623"/>
      <c r="PZ378" s="623"/>
      <c r="QA378" s="623"/>
      <c r="QB378" s="623"/>
      <c r="QC378" s="623"/>
      <c r="QD378" s="623"/>
      <c r="QE378" s="623"/>
      <c r="QF378" s="623"/>
      <c r="QG378" s="623"/>
      <c r="QH378" s="623"/>
      <c r="QI378" s="623"/>
      <c r="QJ378" s="623"/>
      <c r="QK378" s="623"/>
    </row>
    <row r="379" spans="434:453">
      <c r="PR379" s="583"/>
      <c r="PW379" s="623"/>
      <c r="PX379" s="623"/>
      <c r="PY379" s="623"/>
      <c r="PZ379" s="623"/>
      <c r="QA379" s="623"/>
      <c r="QB379" s="623"/>
      <c r="QC379" s="623"/>
      <c r="QD379" s="623"/>
      <c r="QE379" s="623"/>
      <c r="QF379" s="623"/>
      <c r="QG379" s="623"/>
      <c r="QH379" s="623"/>
      <c r="QI379" s="623"/>
      <c r="QJ379" s="623"/>
      <c r="QK379" s="623"/>
    </row>
    <row r="380" spans="434:453">
      <c r="PR380" s="583"/>
      <c r="PW380" s="623"/>
      <c r="PX380" s="623"/>
      <c r="PY380" s="623"/>
      <c r="PZ380" s="623"/>
      <c r="QA380" s="623"/>
      <c r="QB380" s="623"/>
      <c r="QC380" s="623"/>
      <c r="QD380" s="623"/>
      <c r="QE380" s="623"/>
      <c r="QF380" s="623"/>
      <c r="QG380" s="623"/>
      <c r="QH380" s="623"/>
      <c r="QI380" s="623"/>
      <c r="QJ380" s="623"/>
      <c r="QK380" s="623"/>
    </row>
    <row r="381" spans="434:453">
      <c r="PR381" s="583"/>
      <c r="PW381" s="623"/>
      <c r="PX381" s="623"/>
      <c r="PY381" s="623"/>
      <c r="PZ381" s="623"/>
      <c r="QA381" s="623"/>
      <c r="QB381" s="623"/>
      <c r="QC381" s="623"/>
      <c r="QD381" s="623"/>
      <c r="QE381" s="623"/>
      <c r="QF381" s="623"/>
      <c r="QG381" s="623"/>
      <c r="QH381" s="623"/>
      <c r="QI381" s="623"/>
      <c r="QJ381" s="623"/>
      <c r="QK381" s="623"/>
    </row>
    <row r="382" spans="434:453">
      <c r="PR382" s="583"/>
      <c r="PW382" s="623"/>
      <c r="PX382" s="623"/>
      <c r="PY382" s="623"/>
      <c r="PZ382" s="623"/>
      <c r="QA382" s="623"/>
      <c r="QB382" s="623"/>
      <c r="QC382" s="623"/>
      <c r="QD382" s="623"/>
      <c r="QE382" s="623"/>
      <c r="QF382" s="623"/>
      <c r="QG382" s="623"/>
      <c r="QH382" s="623"/>
      <c r="QI382" s="623"/>
      <c r="QJ382" s="623"/>
      <c r="QK382" s="623"/>
    </row>
    <row r="383" spans="434:453">
      <c r="PR383" s="583"/>
      <c r="PW383" s="623"/>
      <c r="PX383" s="623"/>
      <c r="PY383" s="623"/>
      <c r="PZ383" s="623"/>
      <c r="QA383" s="623"/>
      <c r="QB383" s="623"/>
      <c r="QC383" s="623"/>
      <c r="QD383" s="623"/>
      <c r="QE383" s="623"/>
      <c r="QF383" s="623"/>
      <c r="QG383" s="623"/>
      <c r="QH383" s="623"/>
      <c r="QI383" s="623"/>
      <c r="QJ383" s="623"/>
      <c r="QK383" s="623"/>
    </row>
    <row r="384" spans="434:453">
      <c r="PR384" s="583"/>
      <c r="PW384" s="623"/>
      <c r="PX384" s="623"/>
      <c r="PY384" s="623"/>
      <c r="PZ384" s="623"/>
      <c r="QA384" s="623"/>
      <c r="QB384" s="623"/>
      <c r="QC384" s="623"/>
      <c r="QD384" s="623"/>
      <c r="QE384" s="623"/>
      <c r="QF384" s="623"/>
      <c r="QG384" s="623"/>
      <c r="QH384" s="623"/>
      <c r="QI384" s="623"/>
      <c r="QJ384" s="623"/>
      <c r="QK384" s="623"/>
    </row>
    <row r="385" spans="434:453">
      <c r="PR385" s="583"/>
      <c r="PW385" s="623"/>
      <c r="PX385" s="623"/>
      <c r="PY385" s="623"/>
      <c r="PZ385" s="623"/>
      <c r="QA385" s="623"/>
      <c r="QB385" s="623"/>
      <c r="QC385" s="623"/>
      <c r="QD385" s="623"/>
      <c r="QE385" s="623"/>
      <c r="QF385" s="623"/>
      <c r="QG385" s="623"/>
      <c r="QH385" s="623"/>
      <c r="QI385" s="623"/>
      <c r="QJ385" s="623"/>
      <c r="QK385" s="623"/>
    </row>
    <row r="386" spans="434:453">
      <c r="PR386" s="583"/>
      <c r="PW386" s="623"/>
      <c r="PX386" s="623"/>
      <c r="PY386" s="623"/>
      <c r="PZ386" s="623"/>
      <c r="QA386" s="623"/>
      <c r="QB386" s="623"/>
      <c r="QC386" s="623"/>
      <c r="QD386" s="623"/>
      <c r="QE386" s="623"/>
      <c r="QF386" s="623"/>
      <c r="QG386" s="623"/>
      <c r="QH386" s="623"/>
      <c r="QI386" s="623"/>
      <c r="QJ386" s="623"/>
      <c r="QK386" s="623"/>
    </row>
    <row r="387" spans="434:453">
      <c r="PR387" s="583"/>
      <c r="PW387" s="623"/>
      <c r="PX387" s="623"/>
      <c r="PY387" s="623"/>
      <c r="PZ387" s="623"/>
      <c r="QA387" s="623"/>
      <c r="QB387" s="623"/>
      <c r="QC387" s="623"/>
      <c r="QD387" s="623"/>
      <c r="QE387" s="623"/>
      <c r="QF387" s="623"/>
      <c r="QG387" s="623"/>
      <c r="QH387" s="623"/>
      <c r="QI387" s="623"/>
      <c r="QJ387" s="623"/>
      <c r="QK387" s="623"/>
    </row>
    <row r="388" spans="434:453">
      <c r="PR388" s="583"/>
      <c r="PW388" s="623"/>
      <c r="PX388" s="623"/>
      <c r="PY388" s="623"/>
      <c r="PZ388" s="623"/>
      <c r="QA388" s="623"/>
      <c r="QB388" s="623"/>
      <c r="QC388" s="623"/>
      <c r="QD388" s="623"/>
      <c r="QE388" s="623"/>
      <c r="QF388" s="623"/>
      <c r="QG388" s="623"/>
      <c r="QH388" s="623"/>
      <c r="QI388" s="623"/>
      <c r="QJ388" s="623"/>
      <c r="QK388" s="623"/>
    </row>
    <row r="389" spans="434:453">
      <c r="PR389" s="583"/>
      <c r="PW389" s="623"/>
      <c r="PX389" s="623"/>
      <c r="PY389" s="623"/>
      <c r="PZ389" s="623"/>
      <c r="QA389" s="623"/>
      <c r="QB389" s="623"/>
      <c r="QC389" s="623"/>
      <c r="QD389" s="623"/>
      <c r="QE389" s="623"/>
      <c r="QF389" s="623"/>
      <c r="QG389" s="623"/>
      <c r="QH389" s="623"/>
      <c r="QI389" s="623"/>
      <c r="QJ389" s="623"/>
      <c r="QK389" s="623"/>
    </row>
    <row r="390" spans="434:453">
      <c r="PR390" s="583"/>
      <c r="PW390" s="623"/>
      <c r="PX390" s="623"/>
      <c r="PY390" s="623"/>
      <c r="PZ390" s="623"/>
      <c r="QA390" s="623"/>
      <c r="QB390" s="623"/>
      <c r="QC390" s="623"/>
      <c r="QD390" s="623"/>
      <c r="QE390" s="623"/>
      <c r="QF390" s="623"/>
      <c r="QG390" s="623"/>
      <c r="QH390" s="623"/>
      <c r="QI390" s="623"/>
      <c r="QJ390" s="623"/>
      <c r="QK390" s="623"/>
    </row>
    <row r="391" spans="434:453">
      <c r="PR391" s="583"/>
      <c r="PW391" s="623"/>
      <c r="PX391" s="623"/>
      <c r="PY391" s="623"/>
      <c r="PZ391" s="623"/>
      <c r="QA391" s="623"/>
      <c r="QB391" s="623"/>
      <c r="QC391" s="623"/>
      <c r="QD391" s="623"/>
      <c r="QE391" s="623"/>
      <c r="QF391" s="623"/>
      <c r="QG391" s="623"/>
      <c r="QH391" s="623"/>
      <c r="QI391" s="623"/>
      <c r="QJ391" s="623"/>
      <c r="QK391" s="623"/>
    </row>
    <row r="392" spans="434:453">
      <c r="PR392" s="583"/>
      <c r="PW392" s="623"/>
      <c r="PX392" s="623"/>
      <c r="PY392" s="623"/>
      <c r="PZ392" s="623"/>
      <c r="QA392" s="623"/>
      <c r="QB392" s="623"/>
      <c r="QC392" s="623"/>
      <c r="QD392" s="623"/>
      <c r="QE392" s="623"/>
      <c r="QF392" s="623"/>
      <c r="QG392" s="623"/>
      <c r="QH392" s="623"/>
      <c r="QI392" s="623"/>
      <c r="QJ392" s="623"/>
      <c r="QK392" s="623"/>
    </row>
    <row r="393" spans="434:453">
      <c r="PR393" s="583"/>
      <c r="PW393" s="623"/>
      <c r="PX393" s="623"/>
      <c r="PY393" s="623"/>
      <c r="PZ393" s="623"/>
      <c r="QA393" s="623"/>
      <c r="QB393" s="623"/>
      <c r="QC393" s="623"/>
      <c r="QD393" s="623"/>
      <c r="QE393" s="623"/>
      <c r="QF393" s="623"/>
      <c r="QG393" s="623"/>
      <c r="QH393" s="623"/>
      <c r="QI393" s="623"/>
      <c r="QJ393" s="623"/>
      <c r="QK393" s="623"/>
    </row>
    <row r="394" spans="434:453">
      <c r="PR394" s="583"/>
      <c r="PW394" s="623"/>
      <c r="PX394" s="623"/>
      <c r="PY394" s="623"/>
      <c r="PZ394" s="623"/>
      <c r="QA394" s="623"/>
      <c r="QB394" s="623"/>
      <c r="QC394" s="623"/>
      <c r="QD394" s="623"/>
      <c r="QE394" s="623"/>
      <c r="QF394" s="623"/>
      <c r="QG394" s="623"/>
      <c r="QH394" s="623"/>
      <c r="QI394" s="623"/>
      <c r="QJ394" s="623"/>
      <c r="QK394" s="623"/>
    </row>
    <row r="395" spans="434:453">
      <c r="PR395" s="583"/>
      <c r="PW395" s="623"/>
      <c r="PX395" s="623"/>
      <c r="PY395" s="623"/>
      <c r="PZ395" s="623"/>
      <c r="QA395" s="623"/>
      <c r="QB395" s="623"/>
      <c r="QC395" s="623"/>
      <c r="QD395" s="623"/>
      <c r="QE395" s="623"/>
      <c r="QF395" s="623"/>
      <c r="QG395" s="623"/>
      <c r="QH395" s="623"/>
      <c r="QI395" s="623"/>
      <c r="QJ395" s="623"/>
      <c r="QK395" s="623"/>
    </row>
    <row r="396" spans="434:453">
      <c r="PR396" s="583"/>
      <c r="PW396" s="623"/>
      <c r="PX396" s="623"/>
      <c r="PY396" s="623"/>
      <c r="PZ396" s="623"/>
      <c r="QA396" s="623"/>
      <c r="QB396" s="623"/>
      <c r="QC396" s="623"/>
      <c r="QD396" s="623"/>
      <c r="QE396" s="623"/>
      <c r="QF396" s="623"/>
      <c r="QG396" s="623"/>
      <c r="QH396" s="623"/>
      <c r="QI396" s="623"/>
      <c r="QJ396" s="623"/>
      <c r="QK396" s="623"/>
    </row>
    <row r="397" spans="434:453">
      <c r="PR397" s="583"/>
      <c r="PW397" s="623"/>
      <c r="PX397" s="623"/>
      <c r="PY397" s="623"/>
      <c r="PZ397" s="623"/>
      <c r="QA397" s="623"/>
      <c r="QB397" s="623"/>
      <c r="QC397" s="623"/>
      <c r="QD397" s="623"/>
      <c r="QE397" s="623"/>
      <c r="QF397" s="623"/>
      <c r="QG397" s="623"/>
      <c r="QH397" s="623"/>
      <c r="QI397" s="623"/>
      <c r="QJ397" s="623"/>
      <c r="QK397" s="623"/>
    </row>
    <row r="398" spans="434:453">
      <c r="PR398" s="583"/>
      <c r="PW398" s="623"/>
      <c r="PX398" s="623"/>
      <c r="PY398" s="623"/>
      <c r="PZ398" s="623"/>
      <c r="QA398" s="623"/>
      <c r="QB398" s="623"/>
      <c r="QC398" s="623"/>
      <c r="QD398" s="623"/>
      <c r="QE398" s="623"/>
      <c r="QF398" s="623"/>
      <c r="QG398" s="623"/>
      <c r="QH398" s="623"/>
      <c r="QI398" s="623"/>
      <c r="QJ398" s="623"/>
      <c r="QK398" s="623"/>
    </row>
    <row r="399" spans="434:453">
      <c r="PR399" s="583"/>
      <c r="PW399" s="623"/>
      <c r="PX399" s="623"/>
      <c r="PY399" s="623"/>
      <c r="PZ399" s="623"/>
      <c r="QA399" s="623"/>
      <c r="QB399" s="623"/>
      <c r="QC399" s="623"/>
      <c r="QD399" s="623"/>
      <c r="QE399" s="623"/>
      <c r="QF399" s="623"/>
      <c r="QG399" s="623"/>
      <c r="QH399" s="623"/>
      <c r="QI399" s="623"/>
      <c r="QJ399" s="623"/>
      <c r="QK399" s="623"/>
    </row>
    <row r="400" spans="434:453">
      <c r="PR400" s="583"/>
      <c r="PW400" s="623"/>
      <c r="PX400" s="623"/>
      <c r="PY400" s="623"/>
      <c r="PZ400" s="623"/>
      <c r="QA400" s="623"/>
      <c r="QB400" s="623"/>
      <c r="QC400" s="623"/>
      <c r="QD400" s="623"/>
      <c r="QE400" s="623"/>
      <c r="QF400" s="623"/>
      <c r="QG400" s="623"/>
      <c r="QH400" s="623"/>
      <c r="QI400" s="623"/>
      <c r="QJ400" s="623"/>
      <c r="QK400" s="623"/>
    </row>
    <row r="401" spans="434:453">
      <c r="PR401" s="583"/>
      <c r="PW401" s="623"/>
      <c r="PX401" s="623"/>
      <c r="PY401" s="623"/>
      <c r="PZ401" s="623"/>
      <c r="QA401" s="623"/>
      <c r="QB401" s="623"/>
      <c r="QC401" s="623"/>
      <c r="QD401" s="623"/>
      <c r="QE401" s="623"/>
      <c r="QF401" s="623"/>
      <c r="QG401" s="623"/>
      <c r="QH401" s="623"/>
      <c r="QI401" s="623"/>
      <c r="QJ401" s="623"/>
      <c r="QK401" s="623"/>
    </row>
    <row r="402" spans="434:453">
      <c r="PR402" s="583"/>
      <c r="PW402" s="623"/>
      <c r="PX402" s="623"/>
      <c r="PY402" s="623"/>
      <c r="PZ402" s="623"/>
      <c r="QA402" s="623"/>
      <c r="QB402" s="623"/>
      <c r="QC402" s="623"/>
      <c r="QD402" s="623"/>
      <c r="QE402" s="623"/>
      <c r="QF402" s="623"/>
      <c r="QG402" s="623"/>
      <c r="QH402" s="623"/>
      <c r="QI402" s="623"/>
      <c r="QJ402" s="623"/>
      <c r="QK402" s="623"/>
    </row>
    <row r="403" spans="434:453">
      <c r="PR403" s="583"/>
      <c r="PW403" s="623"/>
      <c r="PX403" s="623"/>
      <c r="PY403" s="623"/>
      <c r="PZ403" s="623"/>
      <c r="QA403" s="623"/>
      <c r="QB403" s="623"/>
      <c r="QC403" s="623"/>
      <c r="QD403" s="623"/>
      <c r="QE403" s="623"/>
      <c r="QF403" s="623"/>
      <c r="QG403" s="623"/>
      <c r="QH403" s="623"/>
      <c r="QI403" s="623"/>
      <c r="QJ403" s="623"/>
      <c r="QK403" s="623"/>
    </row>
    <row r="404" spans="434:453">
      <c r="PR404" s="583"/>
      <c r="PW404" s="623"/>
      <c r="PX404" s="623"/>
      <c r="PY404" s="623"/>
      <c r="PZ404" s="623"/>
      <c r="QA404" s="623"/>
      <c r="QB404" s="623"/>
      <c r="QC404" s="623"/>
      <c r="QD404" s="623"/>
      <c r="QE404" s="623"/>
      <c r="QF404" s="623"/>
      <c r="QG404" s="623"/>
      <c r="QH404" s="623"/>
      <c r="QI404" s="623"/>
      <c r="QJ404" s="623"/>
      <c r="QK404" s="623"/>
    </row>
    <row r="405" spans="434:453">
      <c r="PR405" s="583"/>
      <c r="PW405" s="623"/>
      <c r="PX405" s="623"/>
      <c r="PY405" s="623"/>
      <c r="PZ405" s="623"/>
      <c r="QA405" s="623"/>
      <c r="QB405" s="623"/>
      <c r="QC405" s="623"/>
      <c r="QD405" s="623"/>
      <c r="QE405" s="623"/>
      <c r="QF405" s="623"/>
      <c r="QG405" s="623"/>
      <c r="QH405" s="623"/>
      <c r="QI405" s="623"/>
      <c r="QJ405" s="623"/>
      <c r="QK405" s="623"/>
    </row>
    <row r="406" spans="434:453">
      <c r="PR406" s="583"/>
      <c r="PW406" s="623"/>
      <c r="PX406" s="623"/>
      <c r="PY406" s="623"/>
      <c r="PZ406" s="623"/>
      <c r="QA406" s="623"/>
      <c r="QB406" s="623"/>
      <c r="QC406" s="623"/>
      <c r="QD406" s="623"/>
      <c r="QE406" s="623"/>
      <c r="QF406" s="623"/>
      <c r="QG406" s="623"/>
      <c r="QH406" s="623"/>
      <c r="QI406" s="623"/>
      <c r="QJ406" s="623"/>
      <c r="QK406" s="623"/>
    </row>
    <row r="407" spans="434:453">
      <c r="PR407" s="583"/>
      <c r="PW407" s="623"/>
      <c r="PX407" s="623"/>
      <c r="PY407" s="623"/>
      <c r="PZ407" s="623"/>
      <c r="QA407" s="623"/>
      <c r="QB407" s="623"/>
      <c r="QC407" s="623"/>
      <c r="QD407" s="623"/>
      <c r="QE407" s="623"/>
      <c r="QF407" s="623"/>
      <c r="QG407" s="623"/>
      <c r="QH407" s="623"/>
      <c r="QI407" s="623"/>
      <c r="QJ407" s="623"/>
      <c r="QK407" s="623"/>
    </row>
    <row r="408" spans="434:453">
      <c r="PR408" s="583"/>
      <c r="PW408" s="623"/>
      <c r="PX408" s="623"/>
      <c r="PY408" s="623"/>
      <c r="PZ408" s="623"/>
      <c r="QA408" s="623"/>
      <c r="QB408" s="623"/>
      <c r="QC408" s="623"/>
      <c r="QD408" s="623"/>
      <c r="QE408" s="623"/>
      <c r="QF408" s="623"/>
      <c r="QG408" s="623"/>
      <c r="QH408" s="623"/>
      <c r="QI408" s="623"/>
      <c r="QJ408" s="623"/>
      <c r="QK408" s="623"/>
    </row>
    <row r="409" spans="434:453">
      <c r="PR409" s="583"/>
      <c r="PW409" s="623"/>
      <c r="PX409" s="623"/>
      <c r="PY409" s="623"/>
      <c r="PZ409" s="623"/>
      <c r="QA409" s="623"/>
      <c r="QB409" s="623"/>
      <c r="QC409" s="623"/>
      <c r="QD409" s="623"/>
      <c r="QE409" s="623"/>
      <c r="QF409" s="623"/>
      <c r="QG409" s="623"/>
      <c r="QH409" s="623"/>
      <c r="QI409" s="623"/>
      <c r="QJ409" s="623"/>
      <c r="QK409" s="623"/>
    </row>
    <row r="410" spans="434:453">
      <c r="PR410" s="583"/>
      <c r="PW410" s="623"/>
      <c r="PX410" s="623"/>
      <c r="PY410" s="623"/>
      <c r="PZ410" s="623"/>
      <c r="QA410" s="623"/>
      <c r="QB410" s="623"/>
      <c r="QC410" s="623"/>
      <c r="QD410" s="623"/>
      <c r="QE410" s="623"/>
      <c r="QF410" s="623"/>
      <c r="QG410" s="623"/>
      <c r="QH410" s="623"/>
      <c r="QI410" s="623"/>
      <c r="QJ410" s="623"/>
      <c r="QK410" s="623"/>
    </row>
    <row r="411" spans="434:453">
      <c r="PR411" s="583"/>
      <c r="PW411" s="623"/>
      <c r="PX411" s="623"/>
      <c r="PY411" s="623"/>
      <c r="PZ411" s="623"/>
      <c r="QA411" s="623"/>
      <c r="QB411" s="623"/>
      <c r="QC411" s="623"/>
      <c r="QD411" s="623"/>
      <c r="QE411" s="623"/>
      <c r="QF411" s="623"/>
      <c r="QG411" s="623"/>
      <c r="QH411" s="623"/>
      <c r="QI411" s="623"/>
      <c r="QJ411" s="623"/>
      <c r="QK411" s="623"/>
    </row>
    <row r="412" spans="434:453">
      <c r="PR412" s="583"/>
      <c r="PW412" s="623"/>
      <c r="PX412" s="623"/>
      <c r="PY412" s="623"/>
      <c r="PZ412" s="623"/>
      <c r="QA412" s="623"/>
      <c r="QB412" s="623"/>
      <c r="QC412" s="623"/>
      <c r="QD412" s="623"/>
      <c r="QE412" s="623"/>
      <c r="QF412" s="623"/>
      <c r="QG412" s="623"/>
      <c r="QH412" s="623"/>
      <c r="QI412" s="623"/>
      <c r="QJ412" s="623"/>
      <c r="QK412" s="623"/>
    </row>
    <row r="413" spans="434:453">
      <c r="PR413" s="583"/>
      <c r="PW413" s="623"/>
      <c r="PX413" s="623"/>
      <c r="PY413" s="623"/>
      <c r="PZ413" s="623"/>
      <c r="QA413" s="623"/>
      <c r="QB413" s="623"/>
      <c r="QC413" s="623"/>
      <c r="QD413" s="623"/>
      <c r="QE413" s="623"/>
      <c r="QF413" s="623"/>
      <c r="QG413" s="623"/>
      <c r="QH413" s="623"/>
      <c r="QI413" s="623"/>
      <c r="QJ413" s="623"/>
      <c r="QK413" s="623"/>
    </row>
    <row r="414" spans="434:453">
      <c r="PR414" s="583"/>
      <c r="PW414" s="623"/>
      <c r="PX414" s="623"/>
      <c r="PY414" s="623"/>
      <c r="PZ414" s="623"/>
      <c r="QA414" s="623"/>
      <c r="QB414" s="623"/>
      <c r="QC414" s="623"/>
      <c r="QD414" s="623"/>
      <c r="QE414" s="623"/>
      <c r="QF414" s="623"/>
      <c r="QG414" s="623"/>
      <c r="QH414" s="623"/>
      <c r="QI414" s="623"/>
      <c r="QJ414" s="623"/>
      <c r="QK414" s="623"/>
    </row>
    <row r="415" spans="434:453">
      <c r="PR415" s="583"/>
      <c r="PW415" s="623"/>
      <c r="PX415" s="623"/>
      <c r="PY415" s="623"/>
      <c r="PZ415" s="623"/>
      <c r="QA415" s="623"/>
      <c r="QB415" s="623"/>
      <c r="QC415" s="623"/>
      <c r="QD415" s="623"/>
      <c r="QE415" s="623"/>
      <c r="QF415" s="623"/>
      <c r="QG415" s="623"/>
      <c r="QH415" s="623"/>
      <c r="QI415" s="623"/>
      <c r="QJ415" s="623"/>
      <c r="QK415" s="623"/>
    </row>
    <row r="416" spans="434:453">
      <c r="PR416" s="583"/>
      <c r="PW416" s="623"/>
      <c r="PX416" s="623"/>
      <c r="PY416" s="623"/>
      <c r="PZ416" s="623"/>
      <c r="QA416" s="623"/>
      <c r="QB416" s="623"/>
      <c r="QC416" s="623"/>
      <c r="QD416" s="623"/>
      <c r="QE416" s="623"/>
      <c r="QF416" s="623"/>
      <c r="QG416" s="623"/>
      <c r="QH416" s="623"/>
      <c r="QI416" s="623"/>
      <c r="QJ416" s="623"/>
      <c r="QK416" s="623"/>
    </row>
    <row r="417" spans="434:453">
      <c r="PR417" s="583"/>
      <c r="PW417" s="623"/>
      <c r="PX417" s="623"/>
      <c r="PY417" s="623"/>
      <c r="PZ417" s="623"/>
      <c r="QA417" s="623"/>
      <c r="QB417" s="623"/>
      <c r="QC417" s="623"/>
      <c r="QD417" s="623"/>
      <c r="QE417" s="623"/>
      <c r="QF417" s="623"/>
      <c r="QG417" s="623"/>
      <c r="QH417" s="623"/>
      <c r="QI417" s="623"/>
      <c r="QJ417" s="623"/>
      <c r="QK417" s="623"/>
    </row>
    <row r="418" spans="434:453">
      <c r="PR418" s="583"/>
      <c r="PW418" s="623"/>
      <c r="PX418" s="623"/>
      <c r="PY418" s="623"/>
      <c r="PZ418" s="623"/>
      <c r="QA418" s="623"/>
      <c r="QB418" s="623"/>
      <c r="QC418" s="623"/>
      <c r="QD418" s="623"/>
      <c r="QE418" s="623"/>
      <c r="QF418" s="623"/>
      <c r="QG418" s="623"/>
      <c r="QH418" s="623"/>
      <c r="QI418" s="623"/>
      <c r="QJ418" s="623"/>
      <c r="QK418" s="623"/>
    </row>
    <row r="419" spans="434:453">
      <c r="PR419" s="583"/>
      <c r="PW419" s="623"/>
      <c r="PX419" s="623"/>
      <c r="PY419" s="623"/>
      <c r="PZ419" s="623"/>
      <c r="QA419" s="623"/>
      <c r="QB419" s="623"/>
      <c r="QC419" s="623"/>
      <c r="QD419" s="623"/>
      <c r="QE419" s="623"/>
      <c r="QF419" s="623"/>
      <c r="QG419" s="623"/>
      <c r="QH419" s="623"/>
      <c r="QI419" s="623"/>
      <c r="QJ419" s="623"/>
      <c r="QK419" s="623"/>
    </row>
    <row r="420" spans="434:453">
      <c r="PR420" s="583"/>
      <c r="PW420" s="623"/>
      <c r="PX420" s="623"/>
      <c r="PY420" s="623"/>
      <c r="PZ420" s="623"/>
      <c r="QA420" s="623"/>
      <c r="QB420" s="623"/>
      <c r="QC420" s="623"/>
      <c r="QD420" s="623"/>
      <c r="QE420" s="623"/>
      <c r="QF420" s="623"/>
      <c r="QG420" s="623"/>
      <c r="QH420" s="623"/>
      <c r="QI420" s="623"/>
      <c r="QJ420" s="623"/>
      <c r="QK420" s="623"/>
    </row>
    <row r="421" spans="434:453">
      <c r="PR421" s="583"/>
      <c r="PW421" s="623"/>
      <c r="PX421" s="623"/>
      <c r="PY421" s="623"/>
      <c r="PZ421" s="623"/>
      <c r="QA421" s="623"/>
      <c r="QB421" s="623"/>
      <c r="QC421" s="623"/>
      <c r="QD421" s="623"/>
      <c r="QE421" s="623"/>
      <c r="QF421" s="623"/>
      <c r="QG421" s="623"/>
      <c r="QH421" s="623"/>
      <c r="QI421" s="623"/>
      <c r="QJ421" s="623"/>
      <c r="QK421" s="623"/>
    </row>
    <row r="422" spans="434:453">
      <c r="PR422" s="583"/>
      <c r="PW422" s="623"/>
      <c r="PX422" s="623"/>
      <c r="PY422" s="623"/>
      <c r="PZ422" s="623"/>
      <c r="QA422" s="623"/>
      <c r="QB422" s="623"/>
      <c r="QC422" s="623"/>
      <c r="QD422" s="623"/>
      <c r="QE422" s="623"/>
      <c r="QF422" s="623"/>
      <c r="QG422" s="623"/>
      <c r="QH422" s="623"/>
      <c r="QI422" s="623"/>
      <c r="QJ422" s="623"/>
      <c r="QK422" s="623"/>
    </row>
    <row r="423" spans="434:453">
      <c r="PR423" s="583"/>
      <c r="PW423" s="623"/>
      <c r="PX423" s="623"/>
      <c r="PY423" s="623"/>
      <c r="PZ423" s="623"/>
      <c r="QA423" s="623"/>
      <c r="QB423" s="623"/>
      <c r="QC423" s="623"/>
      <c r="QD423" s="623"/>
      <c r="QE423" s="623"/>
      <c r="QF423" s="623"/>
      <c r="QG423" s="623"/>
      <c r="QH423" s="623"/>
      <c r="QI423" s="623"/>
      <c r="QJ423" s="623"/>
      <c r="QK423" s="623"/>
    </row>
    <row r="424" spans="434:453">
      <c r="PR424" s="583"/>
      <c r="PW424" s="623"/>
      <c r="PX424" s="623"/>
      <c r="PY424" s="623"/>
      <c r="PZ424" s="623"/>
      <c r="QA424" s="623"/>
      <c r="QB424" s="623"/>
      <c r="QC424" s="623"/>
      <c r="QD424" s="623"/>
      <c r="QE424" s="623"/>
      <c r="QF424" s="623"/>
      <c r="QG424" s="623"/>
      <c r="QH424" s="623"/>
      <c r="QI424" s="623"/>
      <c r="QJ424" s="623"/>
      <c r="QK424" s="623"/>
    </row>
    <row r="425" spans="434:453">
      <c r="PR425" s="583"/>
      <c r="PW425" s="623"/>
      <c r="PX425" s="623"/>
      <c r="PY425" s="623"/>
      <c r="PZ425" s="623"/>
      <c r="QA425" s="623"/>
      <c r="QB425" s="623"/>
      <c r="QC425" s="623"/>
      <c r="QD425" s="623"/>
      <c r="QE425" s="623"/>
      <c r="QF425" s="623"/>
      <c r="QG425" s="623"/>
      <c r="QH425" s="623"/>
      <c r="QI425" s="623"/>
      <c r="QJ425" s="623"/>
      <c r="QK425" s="623"/>
    </row>
    <row r="426" spans="434:453">
      <c r="PR426" s="583"/>
      <c r="PW426" s="623"/>
      <c r="PX426" s="623"/>
      <c r="PY426" s="623"/>
      <c r="PZ426" s="623"/>
      <c r="QA426" s="623"/>
      <c r="QB426" s="623"/>
      <c r="QC426" s="623"/>
      <c r="QD426" s="623"/>
      <c r="QE426" s="623"/>
      <c r="QF426" s="623"/>
      <c r="QG426" s="623"/>
      <c r="QH426" s="623"/>
      <c r="QI426" s="623"/>
      <c r="QJ426" s="623"/>
      <c r="QK426" s="623"/>
    </row>
    <row r="427" spans="434:453">
      <c r="PR427" s="583"/>
      <c r="PW427" s="623"/>
      <c r="PX427" s="623"/>
      <c r="PY427" s="623"/>
      <c r="PZ427" s="623"/>
      <c r="QA427" s="623"/>
      <c r="QB427" s="623"/>
      <c r="QC427" s="623"/>
      <c r="QD427" s="623"/>
      <c r="QE427" s="623"/>
      <c r="QF427" s="623"/>
      <c r="QG427" s="623"/>
      <c r="QH427" s="623"/>
      <c r="QI427" s="623"/>
      <c r="QJ427" s="623"/>
      <c r="QK427" s="623"/>
    </row>
    <row r="428" spans="434:453">
      <c r="PR428" s="583"/>
      <c r="PW428" s="623"/>
      <c r="PX428" s="623"/>
      <c r="PY428" s="623"/>
      <c r="PZ428" s="623"/>
      <c r="QA428" s="623"/>
      <c r="QB428" s="623"/>
      <c r="QC428" s="623"/>
      <c r="QD428" s="623"/>
      <c r="QE428" s="623"/>
      <c r="QF428" s="623"/>
      <c r="QG428" s="623"/>
      <c r="QH428" s="623"/>
      <c r="QI428" s="623"/>
      <c r="QJ428" s="623"/>
      <c r="QK428" s="623"/>
    </row>
    <row r="429" spans="434:453">
      <c r="PR429" s="583"/>
      <c r="PW429" s="623"/>
      <c r="PX429" s="623"/>
      <c r="PY429" s="623"/>
      <c r="PZ429" s="623"/>
      <c r="QA429" s="623"/>
      <c r="QB429" s="623"/>
      <c r="QC429" s="623"/>
      <c r="QD429" s="623"/>
      <c r="QE429" s="623"/>
      <c r="QF429" s="623"/>
      <c r="QG429" s="623"/>
      <c r="QH429" s="623"/>
      <c r="QI429" s="623"/>
      <c r="QJ429" s="623"/>
      <c r="QK429" s="623"/>
    </row>
    <row r="430" spans="434:453">
      <c r="PR430" s="583"/>
      <c r="PW430" s="623"/>
      <c r="PX430" s="623"/>
      <c r="PY430" s="623"/>
      <c r="PZ430" s="623"/>
      <c r="QA430" s="623"/>
      <c r="QB430" s="623"/>
      <c r="QC430" s="623"/>
      <c r="QD430" s="623"/>
      <c r="QE430" s="623"/>
      <c r="QF430" s="623"/>
      <c r="QG430" s="623"/>
      <c r="QH430" s="623"/>
      <c r="QI430" s="623"/>
      <c r="QJ430" s="623"/>
      <c r="QK430" s="623"/>
    </row>
    <row r="431" spans="434:453">
      <c r="PR431" s="583"/>
      <c r="PW431" s="623"/>
      <c r="PX431" s="623"/>
      <c r="PY431" s="623"/>
      <c r="PZ431" s="623"/>
      <c r="QA431" s="623"/>
      <c r="QB431" s="623"/>
      <c r="QC431" s="623"/>
      <c r="QD431" s="623"/>
      <c r="QE431" s="623"/>
      <c r="QF431" s="623"/>
      <c r="QG431" s="623"/>
      <c r="QH431" s="623"/>
      <c r="QI431" s="623"/>
      <c r="QJ431" s="623"/>
      <c r="QK431" s="623"/>
    </row>
    <row r="432" spans="434:453">
      <c r="PR432" s="583"/>
      <c r="PW432" s="623"/>
      <c r="PX432" s="623"/>
      <c r="PY432" s="623"/>
      <c r="PZ432" s="623"/>
      <c r="QA432" s="623"/>
      <c r="QB432" s="623"/>
      <c r="QC432" s="623"/>
      <c r="QD432" s="623"/>
      <c r="QE432" s="623"/>
      <c r="QF432" s="623"/>
      <c r="QG432" s="623"/>
      <c r="QH432" s="623"/>
      <c r="QI432" s="623"/>
      <c r="QJ432" s="623"/>
      <c r="QK432" s="623"/>
    </row>
    <row r="433" spans="434:453">
      <c r="PR433" s="583"/>
      <c r="PW433" s="623"/>
      <c r="PX433" s="623"/>
      <c r="PY433" s="623"/>
      <c r="PZ433" s="623"/>
      <c r="QA433" s="623"/>
      <c r="QB433" s="623"/>
      <c r="QC433" s="623"/>
      <c r="QD433" s="623"/>
      <c r="QE433" s="623"/>
      <c r="QF433" s="623"/>
      <c r="QG433" s="623"/>
      <c r="QH433" s="623"/>
      <c r="QI433" s="623"/>
      <c r="QJ433" s="623"/>
      <c r="QK433" s="623"/>
    </row>
    <row r="434" spans="434:453">
      <c r="PR434" s="583"/>
      <c r="PW434" s="623"/>
      <c r="PX434" s="623"/>
      <c r="PY434" s="623"/>
      <c r="PZ434" s="623"/>
      <c r="QA434" s="623"/>
      <c r="QB434" s="623"/>
      <c r="QC434" s="623"/>
      <c r="QD434" s="623"/>
      <c r="QE434" s="623"/>
      <c r="QF434" s="623"/>
      <c r="QG434" s="623"/>
      <c r="QH434" s="623"/>
      <c r="QI434" s="623"/>
      <c r="QJ434" s="623"/>
      <c r="QK434" s="623"/>
    </row>
    <row r="435" spans="434:453">
      <c r="PR435" s="583"/>
      <c r="PW435" s="623"/>
      <c r="PX435" s="623"/>
      <c r="PY435" s="623"/>
      <c r="PZ435" s="623"/>
      <c r="QA435" s="623"/>
      <c r="QB435" s="623"/>
      <c r="QC435" s="623"/>
      <c r="QD435" s="623"/>
      <c r="QE435" s="623"/>
      <c r="QF435" s="623"/>
      <c r="QG435" s="623"/>
      <c r="QH435" s="623"/>
      <c r="QI435" s="623"/>
      <c r="QJ435" s="623"/>
      <c r="QK435" s="623"/>
    </row>
    <row r="436" spans="434:453">
      <c r="PR436" s="583"/>
      <c r="PW436" s="623"/>
      <c r="PX436" s="623"/>
      <c r="PY436" s="623"/>
      <c r="PZ436" s="623"/>
      <c r="QA436" s="623"/>
      <c r="QB436" s="623"/>
      <c r="QC436" s="623"/>
      <c r="QD436" s="623"/>
      <c r="QE436" s="623"/>
      <c r="QF436" s="623"/>
      <c r="QG436" s="623"/>
      <c r="QH436" s="623"/>
      <c r="QI436" s="623"/>
      <c r="QJ436" s="623"/>
      <c r="QK436" s="623"/>
    </row>
    <row r="437" spans="434:453">
      <c r="PR437" s="583"/>
      <c r="PW437" s="623"/>
      <c r="PX437" s="623"/>
      <c r="PY437" s="623"/>
      <c r="PZ437" s="623"/>
      <c r="QA437" s="623"/>
      <c r="QB437" s="623"/>
      <c r="QC437" s="623"/>
      <c r="QD437" s="623"/>
      <c r="QE437" s="623"/>
      <c r="QF437" s="623"/>
      <c r="QG437" s="623"/>
      <c r="QH437" s="623"/>
      <c r="QI437" s="623"/>
      <c r="QJ437" s="623"/>
      <c r="QK437" s="623"/>
    </row>
    <row r="438" spans="434:453">
      <c r="PR438" s="583"/>
      <c r="PW438" s="623"/>
      <c r="PX438" s="623"/>
      <c r="PY438" s="623"/>
      <c r="PZ438" s="623"/>
      <c r="QA438" s="623"/>
      <c r="QB438" s="623"/>
      <c r="QC438" s="623"/>
      <c r="QD438" s="623"/>
      <c r="QE438" s="623"/>
      <c r="QF438" s="623"/>
      <c r="QG438" s="623"/>
      <c r="QH438" s="623"/>
      <c r="QI438" s="623"/>
      <c r="QJ438" s="623"/>
      <c r="QK438" s="623"/>
    </row>
    <row r="439" spans="434:453">
      <c r="PR439" s="583"/>
      <c r="PW439" s="623"/>
      <c r="PX439" s="623"/>
      <c r="PY439" s="623"/>
      <c r="PZ439" s="623"/>
      <c r="QA439" s="623"/>
      <c r="QB439" s="623"/>
      <c r="QC439" s="623"/>
      <c r="QD439" s="623"/>
      <c r="QE439" s="623"/>
      <c r="QF439" s="623"/>
      <c r="QG439" s="623"/>
      <c r="QH439" s="623"/>
      <c r="QI439" s="623"/>
      <c r="QJ439" s="623"/>
      <c r="QK439" s="623"/>
    </row>
    <row r="440" spans="434:453">
      <c r="PR440" s="583"/>
      <c r="PW440" s="623"/>
      <c r="PX440" s="623"/>
      <c r="PY440" s="623"/>
      <c r="PZ440" s="623"/>
      <c r="QA440" s="623"/>
      <c r="QB440" s="623"/>
      <c r="QC440" s="623"/>
      <c r="QD440" s="623"/>
      <c r="QE440" s="623"/>
      <c r="QF440" s="623"/>
      <c r="QG440" s="623"/>
      <c r="QH440" s="623"/>
      <c r="QI440" s="623"/>
      <c r="QJ440" s="623"/>
      <c r="QK440" s="623"/>
    </row>
    <row r="441" spans="434:453">
      <c r="PR441" s="583"/>
      <c r="PW441" s="623"/>
      <c r="PX441" s="623"/>
      <c r="PY441" s="623"/>
      <c r="PZ441" s="623"/>
      <c r="QA441" s="623"/>
      <c r="QB441" s="623"/>
      <c r="QC441" s="623"/>
      <c r="QD441" s="623"/>
      <c r="QE441" s="623"/>
      <c r="QF441" s="623"/>
      <c r="QG441" s="623"/>
      <c r="QH441" s="623"/>
      <c r="QI441" s="623"/>
      <c r="QJ441" s="623"/>
      <c r="QK441" s="623"/>
    </row>
    <row r="442" spans="434:453">
      <c r="PR442" s="583"/>
      <c r="PW442" s="623"/>
      <c r="PX442" s="623"/>
      <c r="PY442" s="623"/>
      <c r="PZ442" s="623"/>
      <c r="QA442" s="623"/>
      <c r="QB442" s="623"/>
      <c r="QC442" s="623"/>
      <c r="QD442" s="623"/>
      <c r="QE442" s="623"/>
      <c r="QF442" s="623"/>
      <c r="QG442" s="623"/>
      <c r="QH442" s="623"/>
      <c r="QI442" s="623"/>
      <c r="QJ442" s="623"/>
      <c r="QK442" s="623"/>
    </row>
    <row r="443" spans="434:453">
      <c r="PR443" s="583"/>
      <c r="PW443" s="623"/>
      <c r="PX443" s="623"/>
      <c r="PY443" s="623"/>
      <c r="PZ443" s="623"/>
      <c r="QA443" s="623"/>
      <c r="QB443" s="623"/>
      <c r="QC443" s="623"/>
      <c r="QD443" s="623"/>
      <c r="QE443" s="623"/>
      <c r="QF443" s="623"/>
      <c r="QG443" s="623"/>
      <c r="QH443" s="623"/>
      <c r="QI443" s="623"/>
      <c r="QJ443" s="623"/>
      <c r="QK443" s="623"/>
    </row>
    <row r="444" spans="434:453">
      <c r="PR444" s="583"/>
      <c r="PW444" s="623"/>
      <c r="PX444" s="623"/>
      <c r="PY444" s="623"/>
      <c r="PZ444" s="623"/>
      <c r="QA444" s="623"/>
      <c r="QB444" s="623"/>
      <c r="QC444" s="623"/>
      <c r="QD444" s="623"/>
      <c r="QE444" s="623"/>
      <c r="QF444" s="623"/>
      <c r="QG444" s="623"/>
      <c r="QH444" s="623"/>
      <c r="QI444" s="623"/>
      <c r="QJ444" s="623"/>
      <c r="QK444" s="623"/>
    </row>
    <row r="445" spans="434:453">
      <c r="PR445" s="583"/>
      <c r="PW445" s="623"/>
      <c r="PX445" s="623"/>
      <c r="PY445" s="623"/>
      <c r="PZ445" s="623"/>
      <c r="QA445" s="623"/>
      <c r="QB445" s="623"/>
      <c r="QC445" s="623"/>
      <c r="QD445" s="623"/>
      <c r="QE445" s="623"/>
      <c r="QF445" s="623"/>
      <c r="QG445" s="623"/>
      <c r="QH445" s="623"/>
      <c r="QI445" s="623"/>
      <c r="QJ445" s="623"/>
      <c r="QK445" s="623"/>
    </row>
    <row r="446" spans="434:453">
      <c r="PR446" s="583"/>
      <c r="PW446" s="623"/>
      <c r="PX446" s="623"/>
      <c r="PY446" s="623"/>
      <c r="PZ446" s="623"/>
      <c r="QA446" s="623"/>
      <c r="QB446" s="623"/>
      <c r="QC446" s="623"/>
      <c r="QD446" s="623"/>
      <c r="QE446" s="623"/>
      <c r="QF446" s="623"/>
      <c r="QG446" s="623"/>
      <c r="QH446" s="623"/>
      <c r="QI446" s="623"/>
      <c r="QJ446" s="623"/>
      <c r="QK446" s="623"/>
    </row>
    <row r="447" spans="434:453">
      <c r="PR447" s="583"/>
      <c r="PW447" s="623"/>
      <c r="PX447" s="623"/>
      <c r="PY447" s="623"/>
      <c r="PZ447" s="623"/>
      <c r="QA447" s="623"/>
      <c r="QB447" s="623"/>
      <c r="QC447" s="623"/>
      <c r="QD447" s="623"/>
      <c r="QE447" s="623"/>
      <c r="QF447" s="623"/>
      <c r="QG447" s="623"/>
      <c r="QH447" s="623"/>
      <c r="QI447" s="623"/>
      <c r="QJ447" s="623"/>
      <c r="QK447" s="623"/>
    </row>
    <row r="448" spans="434:453">
      <c r="PR448" s="583"/>
      <c r="PW448" s="623"/>
      <c r="PX448" s="623"/>
      <c r="PY448" s="623"/>
      <c r="PZ448" s="623"/>
      <c r="QA448" s="623"/>
      <c r="QB448" s="623"/>
      <c r="QC448" s="623"/>
      <c r="QD448" s="623"/>
      <c r="QE448" s="623"/>
      <c r="QF448" s="623"/>
      <c r="QG448" s="623"/>
      <c r="QH448" s="623"/>
      <c r="QI448" s="623"/>
      <c r="QJ448" s="623"/>
      <c r="QK448" s="623"/>
    </row>
    <row r="449" spans="434:453">
      <c r="PR449" s="583"/>
      <c r="PW449" s="623"/>
      <c r="PX449" s="623"/>
      <c r="PY449" s="623"/>
      <c r="PZ449" s="623"/>
      <c r="QA449" s="623"/>
      <c r="QB449" s="623"/>
      <c r="QC449" s="623"/>
      <c r="QD449" s="623"/>
      <c r="QE449" s="623"/>
      <c r="QF449" s="623"/>
      <c r="QG449" s="623"/>
      <c r="QH449" s="623"/>
      <c r="QI449" s="623"/>
      <c r="QJ449" s="623"/>
      <c r="QK449" s="623"/>
    </row>
    <row r="450" spans="434:453">
      <c r="PR450" s="583"/>
      <c r="PW450" s="623"/>
      <c r="PX450" s="623"/>
      <c r="PY450" s="623"/>
      <c r="PZ450" s="623"/>
      <c r="QA450" s="623"/>
      <c r="QB450" s="623"/>
      <c r="QC450" s="623"/>
      <c r="QD450" s="623"/>
      <c r="QE450" s="623"/>
      <c r="QF450" s="623"/>
      <c r="QG450" s="623"/>
      <c r="QH450" s="623"/>
      <c r="QI450" s="623"/>
      <c r="QJ450" s="623"/>
      <c r="QK450" s="623"/>
    </row>
    <row r="451" spans="434:453">
      <c r="PR451" s="583"/>
      <c r="PW451" s="623"/>
      <c r="PX451" s="623"/>
      <c r="PY451" s="623"/>
      <c r="PZ451" s="623"/>
      <c r="QA451" s="623"/>
      <c r="QB451" s="623"/>
      <c r="QC451" s="623"/>
      <c r="QD451" s="623"/>
      <c r="QE451" s="623"/>
      <c r="QF451" s="623"/>
      <c r="QG451" s="623"/>
      <c r="QH451" s="623"/>
      <c r="QI451" s="623"/>
      <c r="QJ451" s="623"/>
      <c r="QK451" s="623"/>
    </row>
    <row r="452" spans="434:453">
      <c r="PR452" s="583"/>
      <c r="PW452" s="623"/>
      <c r="PX452" s="623"/>
      <c r="PY452" s="623"/>
      <c r="PZ452" s="623"/>
      <c r="QA452" s="623"/>
      <c r="QB452" s="623"/>
      <c r="QC452" s="623"/>
      <c r="QD452" s="623"/>
      <c r="QE452" s="623"/>
      <c r="QF452" s="623"/>
      <c r="QG452" s="623"/>
      <c r="QH452" s="623"/>
      <c r="QI452" s="623"/>
      <c r="QJ452" s="623"/>
      <c r="QK452" s="623"/>
    </row>
    <row r="453" spans="434:453">
      <c r="PR453" s="583"/>
      <c r="PW453" s="623"/>
      <c r="PX453" s="623"/>
      <c r="PY453" s="623"/>
      <c r="PZ453" s="623"/>
      <c r="QA453" s="623"/>
      <c r="QB453" s="623"/>
      <c r="QC453" s="623"/>
      <c r="QD453" s="623"/>
      <c r="QE453" s="623"/>
      <c r="QF453" s="623"/>
      <c r="QG453" s="623"/>
      <c r="QH453" s="623"/>
      <c r="QI453" s="623"/>
      <c r="QJ453" s="623"/>
      <c r="QK453" s="623"/>
    </row>
    <row r="454" spans="434:453">
      <c r="PR454" s="583"/>
      <c r="PW454" s="623"/>
      <c r="PX454" s="623"/>
      <c r="PY454" s="623"/>
      <c r="PZ454" s="623"/>
      <c r="QA454" s="623"/>
      <c r="QB454" s="623"/>
      <c r="QC454" s="623"/>
      <c r="QD454" s="623"/>
      <c r="QE454" s="623"/>
      <c r="QF454" s="623"/>
      <c r="QG454" s="623"/>
      <c r="QH454" s="623"/>
      <c r="QI454" s="623"/>
      <c r="QJ454" s="623"/>
      <c r="QK454" s="623"/>
    </row>
    <row r="455" spans="434:453">
      <c r="PR455" s="583"/>
      <c r="PW455" s="623"/>
      <c r="PX455" s="623"/>
      <c r="PY455" s="623"/>
      <c r="PZ455" s="623"/>
      <c r="QA455" s="623"/>
      <c r="QB455" s="623"/>
      <c r="QC455" s="623"/>
      <c r="QD455" s="623"/>
      <c r="QE455" s="623"/>
      <c r="QF455" s="623"/>
      <c r="QG455" s="623"/>
      <c r="QH455" s="623"/>
      <c r="QI455" s="623"/>
      <c r="QJ455" s="623"/>
      <c r="QK455" s="623"/>
    </row>
    <row r="456" spans="434:453">
      <c r="PR456" s="583"/>
      <c r="PW456" s="623"/>
      <c r="PX456" s="623"/>
      <c r="PY456" s="623"/>
      <c r="PZ456" s="623"/>
      <c r="QA456" s="623"/>
      <c r="QB456" s="623"/>
      <c r="QC456" s="623"/>
      <c r="QD456" s="623"/>
      <c r="QE456" s="623"/>
      <c r="QF456" s="623"/>
      <c r="QG456" s="623"/>
      <c r="QH456" s="623"/>
      <c r="QI456" s="623"/>
      <c r="QJ456" s="623"/>
      <c r="QK456" s="623"/>
    </row>
    <row r="457" spans="434:453">
      <c r="PR457" s="583"/>
      <c r="PW457" s="623"/>
      <c r="PX457" s="623"/>
      <c r="PY457" s="623"/>
      <c r="PZ457" s="623"/>
      <c r="QA457" s="623"/>
      <c r="QB457" s="623"/>
      <c r="QC457" s="623"/>
      <c r="QD457" s="623"/>
      <c r="QE457" s="623"/>
      <c r="QF457" s="623"/>
      <c r="QG457" s="623"/>
      <c r="QH457" s="623"/>
      <c r="QI457" s="623"/>
      <c r="QJ457" s="623"/>
      <c r="QK457" s="623"/>
    </row>
    <row r="458" spans="434:453">
      <c r="PR458" s="583"/>
      <c r="PW458" s="623"/>
      <c r="PX458" s="623"/>
      <c r="PY458" s="623"/>
      <c r="PZ458" s="623"/>
      <c r="QA458" s="623"/>
      <c r="QB458" s="623"/>
      <c r="QC458" s="623"/>
      <c r="QD458" s="623"/>
      <c r="QE458" s="623"/>
      <c r="QF458" s="623"/>
      <c r="QG458" s="623"/>
      <c r="QH458" s="623"/>
      <c r="QI458" s="623"/>
      <c r="QJ458" s="623"/>
      <c r="QK458" s="623"/>
    </row>
    <row r="459" spans="434:453">
      <c r="PR459" s="583"/>
      <c r="PW459" s="623"/>
      <c r="PX459" s="623"/>
      <c r="PY459" s="623"/>
      <c r="PZ459" s="623"/>
      <c r="QA459" s="623"/>
      <c r="QB459" s="623"/>
      <c r="QC459" s="623"/>
      <c r="QD459" s="623"/>
      <c r="QE459" s="623"/>
      <c r="QF459" s="623"/>
      <c r="QG459" s="623"/>
      <c r="QH459" s="623"/>
      <c r="QI459" s="623"/>
      <c r="QJ459" s="623"/>
      <c r="QK459" s="623"/>
    </row>
    <row r="460" spans="434:453">
      <c r="PR460" s="583"/>
      <c r="PW460" s="623"/>
      <c r="PX460" s="623"/>
      <c r="PY460" s="623"/>
      <c r="PZ460" s="623"/>
      <c r="QA460" s="623"/>
      <c r="QB460" s="623"/>
      <c r="QC460" s="623"/>
      <c r="QD460" s="623"/>
      <c r="QE460" s="623"/>
      <c r="QF460" s="623"/>
      <c r="QG460" s="623"/>
      <c r="QH460" s="623"/>
      <c r="QI460" s="623"/>
      <c r="QJ460" s="623"/>
      <c r="QK460" s="623"/>
    </row>
    <row r="461" spans="434:453">
      <c r="PR461" s="583"/>
      <c r="PW461" s="623"/>
      <c r="PX461" s="623"/>
      <c r="PY461" s="623"/>
      <c r="PZ461" s="623"/>
      <c r="QA461" s="623"/>
      <c r="QB461" s="623"/>
      <c r="QC461" s="623"/>
      <c r="QD461" s="623"/>
      <c r="QE461" s="623"/>
      <c r="QF461" s="623"/>
      <c r="QG461" s="623"/>
      <c r="QH461" s="623"/>
      <c r="QI461" s="623"/>
      <c r="QJ461" s="623"/>
      <c r="QK461" s="623"/>
    </row>
    <row r="462" spans="434:453">
      <c r="PR462" s="583"/>
      <c r="PW462" s="623"/>
      <c r="PX462" s="623"/>
      <c r="PY462" s="623"/>
      <c r="PZ462" s="623"/>
      <c r="QA462" s="623"/>
      <c r="QB462" s="623"/>
      <c r="QC462" s="623"/>
      <c r="QD462" s="623"/>
      <c r="QE462" s="623"/>
      <c r="QF462" s="623"/>
      <c r="QG462" s="623"/>
      <c r="QH462" s="623"/>
      <c r="QI462" s="623"/>
      <c r="QJ462" s="623"/>
      <c r="QK462" s="623"/>
    </row>
    <row r="463" spans="434:453">
      <c r="PR463" s="583"/>
      <c r="PW463" s="623"/>
      <c r="PX463" s="623"/>
      <c r="PY463" s="623"/>
      <c r="PZ463" s="623"/>
      <c r="QA463" s="623"/>
      <c r="QB463" s="623"/>
      <c r="QC463" s="623"/>
      <c r="QD463" s="623"/>
      <c r="QE463" s="623"/>
      <c r="QF463" s="623"/>
      <c r="QG463" s="623"/>
      <c r="QH463" s="623"/>
      <c r="QI463" s="623"/>
      <c r="QJ463" s="623"/>
      <c r="QK463" s="623"/>
    </row>
    <row r="464" spans="434:453">
      <c r="PR464" s="583"/>
      <c r="PW464" s="623"/>
      <c r="PX464" s="623"/>
      <c r="PY464" s="623"/>
      <c r="PZ464" s="623"/>
      <c r="QA464" s="623"/>
      <c r="QB464" s="623"/>
      <c r="QC464" s="623"/>
      <c r="QD464" s="623"/>
      <c r="QE464" s="623"/>
      <c r="QF464" s="623"/>
      <c r="QG464" s="623"/>
      <c r="QH464" s="623"/>
      <c r="QI464" s="623"/>
      <c r="QJ464" s="623"/>
      <c r="QK464" s="623"/>
    </row>
    <row r="465" spans="434:453">
      <c r="PR465" s="583"/>
      <c r="PW465" s="623"/>
      <c r="PX465" s="623"/>
      <c r="PY465" s="623"/>
      <c r="PZ465" s="623"/>
      <c r="QA465" s="623"/>
      <c r="QB465" s="623"/>
      <c r="QC465" s="623"/>
      <c r="QD465" s="623"/>
      <c r="QE465" s="623"/>
      <c r="QF465" s="623"/>
      <c r="QG465" s="623"/>
      <c r="QH465" s="623"/>
      <c r="QI465" s="623"/>
      <c r="QJ465" s="623"/>
      <c r="QK465" s="623"/>
    </row>
    <row r="466" spans="434:453">
      <c r="PR466" s="583"/>
      <c r="PW466" s="623"/>
      <c r="PX466" s="623"/>
      <c r="PY466" s="623"/>
      <c r="PZ466" s="623"/>
      <c r="QA466" s="623"/>
      <c r="QB466" s="623"/>
      <c r="QC466" s="623"/>
      <c r="QD466" s="623"/>
      <c r="QE466" s="623"/>
      <c r="QF466" s="623"/>
      <c r="QG466" s="623"/>
      <c r="QH466" s="623"/>
      <c r="QI466" s="623"/>
      <c r="QJ466" s="623"/>
      <c r="QK466" s="623"/>
    </row>
    <row r="467" spans="434:453">
      <c r="PR467" s="583"/>
      <c r="PW467" s="623"/>
      <c r="PX467" s="623"/>
      <c r="PY467" s="623"/>
      <c r="PZ467" s="623"/>
      <c r="QA467" s="623"/>
      <c r="QB467" s="623"/>
      <c r="QC467" s="623"/>
      <c r="QD467" s="623"/>
      <c r="QE467" s="623"/>
      <c r="QF467" s="623"/>
      <c r="QG467" s="623"/>
      <c r="QH467" s="623"/>
      <c r="QI467" s="623"/>
      <c r="QJ467" s="623"/>
      <c r="QK467" s="623"/>
    </row>
    <row r="468" spans="434:453">
      <c r="PR468" s="583"/>
      <c r="PW468" s="623"/>
      <c r="PX468" s="623"/>
      <c r="PY468" s="623"/>
      <c r="PZ468" s="623"/>
      <c r="QA468" s="623"/>
      <c r="QB468" s="623"/>
      <c r="QC468" s="623"/>
      <c r="QD468" s="623"/>
      <c r="QE468" s="623"/>
      <c r="QF468" s="623"/>
      <c r="QG468" s="623"/>
      <c r="QH468" s="623"/>
      <c r="QI468" s="623"/>
      <c r="QJ468" s="623"/>
      <c r="QK468" s="623"/>
    </row>
    <row r="469" spans="434:453">
      <c r="PR469" s="583"/>
      <c r="PW469" s="623"/>
      <c r="PX469" s="623"/>
      <c r="PY469" s="623"/>
      <c r="PZ469" s="623"/>
      <c r="QA469" s="623"/>
      <c r="QB469" s="623"/>
      <c r="QC469" s="623"/>
      <c r="QD469" s="623"/>
      <c r="QE469" s="623"/>
      <c r="QF469" s="623"/>
      <c r="QG469" s="623"/>
      <c r="QH469" s="623"/>
      <c r="QI469" s="623"/>
      <c r="QJ469" s="623"/>
      <c r="QK469" s="623"/>
    </row>
    <row r="470" spans="434:453">
      <c r="PR470" s="583"/>
      <c r="PW470" s="623"/>
      <c r="PX470" s="623"/>
      <c r="PY470" s="623"/>
      <c r="PZ470" s="623"/>
      <c r="QA470" s="623"/>
      <c r="QB470" s="623"/>
      <c r="QC470" s="623"/>
      <c r="QD470" s="623"/>
      <c r="QE470" s="623"/>
      <c r="QF470" s="623"/>
      <c r="QG470" s="623"/>
      <c r="QH470" s="623"/>
      <c r="QI470" s="623"/>
      <c r="QJ470" s="623"/>
      <c r="QK470" s="623"/>
    </row>
    <row r="471" spans="434:453">
      <c r="PR471" s="583"/>
      <c r="PW471" s="623"/>
      <c r="PX471" s="623"/>
      <c r="PY471" s="623"/>
      <c r="PZ471" s="623"/>
      <c r="QA471" s="623"/>
      <c r="QB471" s="623"/>
      <c r="QC471" s="623"/>
      <c r="QD471" s="623"/>
      <c r="QE471" s="623"/>
      <c r="QF471" s="623"/>
      <c r="QG471" s="623"/>
      <c r="QH471" s="623"/>
      <c r="QI471" s="623"/>
      <c r="QJ471" s="623"/>
      <c r="QK471" s="623"/>
    </row>
    <row r="472" spans="434:453">
      <c r="PR472" s="583"/>
      <c r="PW472" s="623"/>
      <c r="PX472" s="623"/>
      <c r="PY472" s="623"/>
      <c r="PZ472" s="623"/>
      <c r="QA472" s="623"/>
      <c r="QB472" s="623"/>
      <c r="QC472" s="623"/>
      <c r="QD472" s="623"/>
      <c r="QE472" s="623"/>
      <c r="QF472" s="623"/>
      <c r="QG472" s="623"/>
      <c r="QH472" s="623"/>
      <c r="QI472" s="623"/>
      <c r="QJ472" s="623"/>
      <c r="QK472" s="623"/>
    </row>
    <row r="473" spans="434:453">
      <c r="PR473" s="583"/>
      <c r="PW473" s="623"/>
      <c r="PX473" s="623"/>
      <c r="PY473" s="623"/>
      <c r="PZ473" s="623"/>
      <c r="QA473" s="623"/>
      <c r="QB473" s="623"/>
      <c r="QC473" s="623"/>
      <c r="QD473" s="623"/>
      <c r="QE473" s="623"/>
      <c r="QF473" s="623"/>
      <c r="QG473" s="623"/>
      <c r="QH473" s="623"/>
      <c r="QI473" s="623"/>
      <c r="QJ473" s="623"/>
      <c r="QK473" s="623"/>
    </row>
    <row r="474" spans="434:453">
      <c r="PR474" s="583"/>
      <c r="PW474" s="623"/>
      <c r="PX474" s="623"/>
      <c r="PY474" s="623"/>
      <c r="PZ474" s="623"/>
      <c r="QA474" s="623"/>
      <c r="QB474" s="623"/>
      <c r="QC474" s="623"/>
      <c r="QD474" s="623"/>
      <c r="QE474" s="623"/>
      <c r="QF474" s="623"/>
      <c r="QG474" s="623"/>
      <c r="QH474" s="623"/>
      <c r="QI474" s="623"/>
      <c r="QJ474" s="623"/>
      <c r="QK474" s="623"/>
    </row>
    <row r="475" spans="434:453">
      <c r="PR475" s="583"/>
      <c r="PW475" s="623"/>
      <c r="PX475" s="623"/>
      <c r="PY475" s="623"/>
      <c r="PZ475" s="623"/>
      <c r="QA475" s="623"/>
      <c r="QB475" s="623"/>
      <c r="QC475" s="623"/>
      <c r="QD475" s="623"/>
      <c r="QE475" s="623"/>
      <c r="QF475" s="623"/>
      <c r="QG475" s="623"/>
      <c r="QH475" s="623"/>
      <c r="QI475" s="623"/>
      <c r="QJ475" s="623"/>
      <c r="QK475" s="623"/>
    </row>
    <row r="476" spans="434:453">
      <c r="PR476" s="583"/>
      <c r="PW476" s="623"/>
      <c r="PX476" s="623"/>
      <c r="PY476" s="623"/>
      <c r="PZ476" s="623"/>
      <c r="QA476" s="623"/>
      <c r="QB476" s="623"/>
      <c r="QC476" s="623"/>
      <c r="QD476" s="623"/>
      <c r="QE476" s="623"/>
      <c r="QF476" s="623"/>
      <c r="QG476" s="623"/>
      <c r="QH476" s="623"/>
      <c r="QI476" s="623"/>
      <c r="QJ476" s="623"/>
      <c r="QK476" s="623"/>
    </row>
    <row r="477" spans="434:453">
      <c r="PR477" s="583"/>
      <c r="PW477" s="623"/>
      <c r="PX477" s="623"/>
      <c r="PY477" s="623"/>
      <c r="PZ477" s="623"/>
      <c r="QA477" s="623"/>
      <c r="QB477" s="623"/>
      <c r="QC477" s="623"/>
      <c r="QD477" s="623"/>
      <c r="QE477" s="623"/>
      <c r="QF477" s="623"/>
      <c r="QG477" s="623"/>
      <c r="QH477" s="623"/>
      <c r="QI477" s="623"/>
      <c r="QJ477" s="623"/>
      <c r="QK477" s="623"/>
    </row>
    <row r="478" spans="434:453">
      <c r="PR478" s="583"/>
      <c r="PW478" s="623"/>
      <c r="PX478" s="623"/>
      <c r="PY478" s="623"/>
      <c r="PZ478" s="623"/>
      <c r="QA478" s="623"/>
      <c r="QB478" s="623"/>
      <c r="QC478" s="623"/>
      <c r="QD478" s="623"/>
      <c r="QE478" s="623"/>
      <c r="QF478" s="623"/>
      <c r="QG478" s="623"/>
      <c r="QH478" s="623"/>
      <c r="QI478" s="623"/>
      <c r="QJ478" s="623"/>
      <c r="QK478" s="623"/>
    </row>
    <row r="479" spans="434:453">
      <c r="PR479" s="583"/>
      <c r="PW479" s="623"/>
      <c r="PX479" s="623"/>
      <c r="PY479" s="623"/>
      <c r="PZ479" s="623"/>
      <c r="QA479" s="623"/>
      <c r="QB479" s="623"/>
      <c r="QC479" s="623"/>
      <c r="QD479" s="623"/>
      <c r="QE479" s="623"/>
      <c r="QF479" s="623"/>
      <c r="QG479" s="623"/>
      <c r="QH479" s="623"/>
      <c r="QI479" s="623"/>
      <c r="QJ479" s="623"/>
      <c r="QK479" s="623"/>
    </row>
    <row r="480" spans="434:453">
      <c r="PR480" s="583"/>
      <c r="PW480" s="623"/>
      <c r="PX480" s="623"/>
      <c r="PY480" s="623"/>
      <c r="PZ480" s="623"/>
      <c r="QA480" s="623"/>
      <c r="QB480" s="623"/>
      <c r="QC480" s="623"/>
      <c r="QD480" s="623"/>
      <c r="QE480" s="623"/>
      <c r="QF480" s="623"/>
      <c r="QG480" s="623"/>
      <c r="QH480" s="623"/>
      <c r="QI480" s="623"/>
      <c r="QJ480" s="623"/>
      <c r="QK480" s="623"/>
    </row>
    <row r="481" spans="434:453">
      <c r="PR481" s="583"/>
      <c r="PW481" s="623"/>
      <c r="PX481" s="623"/>
      <c r="PY481" s="623"/>
      <c r="PZ481" s="623"/>
      <c r="QA481" s="623"/>
      <c r="QB481" s="623"/>
      <c r="QC481" s="623"/>
      <c r="QD481" s="623"/>
      <c r="QE481" s="623"/>
      <c r="QF481" s="623"/>
      <c r="QG481" s="623"/>
      <c r="QH481" s="623"/>
      <c r="QI481" s="623"/>
      <c r="QJ481" s="623"/>
      <c r="QK481" s="623"/>
    </row>
    <row r="482" spans="434:453">
      <c r="PR482" s="583"/>
      <c r="PW482" s="623"/>
      <c r="PX482" s="623"/>
      <c r="PY482" s="623"/>
      <c r="PZ482" s="623"/>
      <c r="QA482" s="623"/>
      <c r="QB482" s="623"/>
      <c r="QC482" s="623"/>
      <c r="QD482" s="623"/>
      <c r="QE482" s="623"/>
      <c r="QF482" s="623"/>
      <c r="QG482" s="623"/>
      <c r="QH482" s="623"/>
      <c r="QI482" s="623"/>
      <c r="QJ482" s="623"/>
      <c r="QK482" s="623"/>
    </row>
    <row r="483" spans="434:453">
      <c r="PR483" s="583"/>
      <c r="PW483" s="623"/>
      <c r="PX483" s="623"/>
      <c r="PY483" s="623"/>
      <c r="PZ483" s="623"/>
      <c r="QA483" s="623"/>
      <c r="QB483" s="623"/>
      <c r="QC483" s="623"/>
      <c r="QD483" s="623"/>
      <c r="QE483" s="623"/>
      <c r="QF483" s="623"/>
      <c r="QG483" s="623"/>
      <c r="QH483" s="623"/>
      <c r="QI483" s="623"/>
      <c r="QJ483" s="623"/>
      <c r="QK483" s="623"/>
    </row>
    <row r="484" spans="434:453">
      <c r="PR484" s="583"/>
      <c r="PW484" s="623"/>
      <c r="PX484" s="623"/>
      <c r="PY484" s="623"/>
      <c r="PZ484" s="623"/>
      <c r="QA484" s="623"/>
      <c r="QB484" s="623"/>
      <c r="QC484" s="623"/>
      <c r="QD484" s="623"/>
      <c r="QE484" s="623"/>
      <c r="QF484" s="623"/>
      <c r="QG484" s="623"/>
      <c r="QH484" s="623"/>
      <c r="QI484" s="623"/>
      <c r="QJ484" s="623"/>
      <c r="QK484" s="623"/>
    </row>
    <row r="485" spans="434:453">
      <c r="PR485" s="583"/>
      <c r="PW485" s="623"/>
      <c r="PX485" s="623"/>
      <c r="PY485" s="623"/>
      <c r="PZ485" s="623"/>
      <c r="QA485" s="623"/>
      <c r="QB485" s="623"/>
      <c r="QC485" s="623"/>
      <c r="QD485" s="623"/>
      <c r="QE485" s="623"/>
      <c r="QF485" s="623"/>
      <c r="QG485" s="623"/>
      <c r="QH485" s="623"/>
      <c r="QI485" s="623"/>
      <c r="QJ485" s="623"/>
      <c r="QK485" s="623"/>
    </row>
    <row r="486" spans="434:453">
      <c r="PR486" s="583"/>
      <c r="PW486" s="623"/>
      <c r="PX486" s="623"/>
      <c r="PY486" s="623"/>
      <c r="PZ486" s="623"/>
      <c r="QA486" s="623"/>
      <c r="QB486" s="623"/>
      <c r="QC486" s="623"/>
      <c r="QD486" s="623"/>
      <c r="QE486" s="623"/>
      <c r="QF486" s="623"/>
      <c r="QG486" s="623"/>
      <c r="QH486" s="623"/>
      <c r="QI486" s="623"/>
      <c r="QJ486" s="623"/>
      <c r="QK486" s="623"/>
    </row>
    <row r="487" spans="434:453">
      <c r="PR487" s="583"/>
      <c r="PW487" s="623"/>
      <c r="PX487" s="623"/>
      <c r="PY487" s="623"/>
      <c r="PZ487" s="623"/>
      <c r="QA487" s="623"/>
      <c r="QB487" s="623"/>
      <c r="QC487" s="623"/>
      <c r="QD487" s="623"/>
      <c r="QE487" s="623"/>
      <c r="QF487" s="623"/>
      <c r="QG487" s="623"/>
      <c r="QH487" s="623"/>
      <c r="QI487" s="623"/>
      <c r="QJ487" s="623"/>
      <c r="QK487" s="623"/>
    </row>
    <row r="488" spans="434:453">
      <c r="PR488" s="583"/>
      <c r="PW488" s="623"/>
      <c r="PX488" s="623"/>
      <c r="PY488" s="623"/>
      <c r="PZ488" s="623"/>
      <c r="QA488" s="623"/>
      <c r="QB488" s="623"/>
      <c r="QC488" s="623"/>
      <c r="QD488" s="623"/>
      <c r="QE488" s="623"/>
      <c r="QF488" s="623"/>
      <c r="QG488" s="623"/>
      <c r="QH488" s="623"/>
      <c r="QI488" s="623"/>
      <c r="QJ488" s="623"/>
      <c r="QK488" s="623"/>
    </row>
    <row r="489" spans="434:453">
      <c r="PR489" s="583"/>
      <c r="PW489" s="623"/>
      <c r="PX489" s="623"/>
      <c r="PY489" s="623"/>
      <c r="PZ489" s="623"/>
      <c r="QA489" s="623"/>
      <c r="QB489" s="623"/>
      <c r="QC489" s="623"/>
      <c r="QD489" s="623"/>
      <c r="QE489" s="623"/>
      <c r="QF489" s="623"/>
      <c r="QG489" s="623"/>
      <c r="QH489" s="623"/>
      <c r="QI489" s="623"/>
      <c r="QJ489" s="623"/>
      <c r="QK489" s="623"/>
    </row>
    <row r="490" spans="434:453">
      <c r="PR490" s="583"/>
      <c r="PW490" s="623"/>
      <c r="PX490" s="623"/>
      <c r="PY490" s="623"/>
      <c r="PZ490" s="623"/>
      <c r="QA490" s="623"/>
      <c r="QB490" s="623"/>
      <c r="QC490" s="623"/>
      <c r="QD490" s="623"/>
      <c r="QE490" s="623"/>
      <c r="QF490" s="623"/>
      <c r="QG490" s="623"/>
      <c r="QH490" s="623"/>
      <c r="QI490" s="623"/>
      <c r="QJ490" s="623"/>
      <c r="QK490" s="623"/>
    </row>
    <row r="491" spans="434:453">
      <c r="PR491" s="583"/>
      <c r="PW491" s="623"/>
      <c r="PX491" s="623"/>
      <c r="PY491" s="623"/>
      <c r="PZ491" s="623"/>
      <c r="QA491" s="623"/>
      <c r="QB491" s="623"/>
      <c r="QC491" s="623"/>
      <c r="QD491" s="623"/>
      <c r="QE491" s="623"/>
      <c r="QF491" s="623"/>
      <c r="QG491" s="623"/>
      <c r="QH491" s="623"/>
      <c r="QI491" s="623"/>
      <c r="QJ491" s="623"/>
      <c r="QK491" s="623"/>
    </row>
    <row r="492" spans="434:453">
      <c r="PR492" s="583"/>
      <c r="PW492" s="623"/>
      <c r="PX492" s="623"/>
      <c r="PY492" s="623"/>
      <c r="PZ492" s="623"/>
      <c r="QA492" s="623"/>
      <c r="QB492" s="623"/>
      <c r="QC492" s="623"/>
      <c r="QD492" s="623"/>
      <c r="QE492" s="623"/>
      <c r="QF492" s="623"/>
      <c r="QG492" s="623"/>
      <c r="QH492" s="623"/>
      <c r="QI492" s="623"/>
      <c r="QJ492" s="623"/>
      <c r="QK492" s="623"/>
    </row>
    <row r="493" spans="434:453">
      <c r="PR493" s="583"/>
      <c r="PW493" s="623"/>
      <c r="PX493" s="623"/>
      <c r="PY493" s="623"/>
      <c r="PZ493" s="623"/>
      <c r="QA493" s="623"/>
      <c r="QB493" s="623"/>
      <c r="QC493" s="623"/>
      <c r="QD493" s="623"/>
      <c r="QE493" s="623"/>
      <c r="QF493" s="623"/>
      <c r="QG493" s="623"/>
      <c r="QH493" s="623"/>
      <c r="QI493" s="623"/>
      <c r="QJ493" s="623"/>
      <c r="QK493" s="623"/>
    </row>
    <row r="494" spans="434:453">
      <c r="PR494" s="583"/>
      <c r="PW494" s="623"/>
      <c r="PX494" s="623"/>
      <c r="PY494" s="623"/>
      <c r="PZ494" s="623"/>
      <c r="QA494" s="623"/>
      <c r="QB494" s="623"/>
      <c r="QC494" s="623"/>
      <c r="QD494" s="623"/>
      <c r="QE494" s="623"/>
      <c r="QF494" s="623"/>
      <c r="QG494" s="623"/>
      <c r="QH494" s="623"/>
      <c r="QI494" s="623"/>
      <c r="QJ494" s="623"/>
      <c r="QK494" s="623"/>
    </row>
    <row r="495" spans="434:453">
      <c r="PR495" s="583"/>
      <c r="PW495" s="623"/>
      <c r="PX495" s="623"/>
      <c r="PY495" s="623"/>
      <c r="PZ495" s="623"/>
      <c r="QA495" s="623"/>
      <c r="QB495" s="623"/>
      <c r="QC495" s="623"/>
      <c r="QD495" s="623"/>
      <c r="QE495" s="623"/>
      <c r="QF495" s="623"/>
      <c r="QG495" s="623"/>
      <c r="QH495" s="623"/>
      <c r="QI495" s="623"/>
      <c r="QJ495" s="623"/>
      <c r="QK495" s="623"/>
    </row>
    <row r="496" spans="434:453">
      <c r="PR496" s="583"/>
      <c r="PW496" s="623"/>
      <c r="PX496" s="623"/>
      <c r="PY496" s="623"/>
      <c r="PZ496" s="623"/>
      <c r="QA496" s="623"/>
      <c r="QB496" s="623"/>
      <c r="QC496" s="623"/>
      <c r="QD496" s="623"/>
      <c r="QE496" s="623"/>
      <c r="QF496" s="623"/>
      <c r="QG496" s="623"/>
      <c r="QH496" s="623"/>
      <c r="QI496" s="623"/>
      <c r="QJ496" s="623"/>
      <c r="QK496" s="623"/>
    </row>
    <row r="497" spans="434:453">
      <c r="PR497" s="583"/>
      <c r="PW497" s="623"/>
      <c r="PX497" s="623"/>
      <c r="PY497" s="623"/>
      <c r="PZ497" s="623"/>
      <c r="QA497" s="623"/>
      <c r="QB497" s="623"/>
      <c r="QC497" s="623"/>
      <c r="QD497" s="623"/>
      <c r="QE497" s="623"/>
      <c r="QF497" s="623"/>
      <c r="QG497" s="623"/>
      <c r="QH497" s="623"/>
      <c r="QI497" s="623"/>
      <c r="QJ497" s="623"/>
      <c r="QK497" s="623"/>
    </row>
    <row r="498" spans="434:453">
      <c r="PR498" s="583"/>
      <c r="PW498" s="623"/>
      <c r="PX498" s="623"/>
      <c r="PY498" s="623"/>
      <c r="PZ498" s="623"/>
      <c r="QA498" s="623"/>
      <c r="QB498" s="623"/>
      <c r="QC498" s="623"/>
      <c r="QD498" s="623"/>
      <c r="QE498" s="623"/>
      <c r="QF498" s="623"/>
      <c r="QG498" s="623"/>
      <c r="QH498" s="623"/>
      <c r="QI498" s="623"/>
      <c r="QJ498" s="623"/>
      <c r="QK498" s="623"/>
    </row>
    <row r="499" spans="434:453">
      <c r="PR499" s="583"/>
      <c r="PW499" s="623"/>
      <c r="PX499" s="623"/>
      <c r="PY499" s="623"/>
      <c r="PZ499" s="623"/>
      <c r="QA499" s="623"/>
      <c r="QB499" s="623"/>
      <c r="QC499" s="623"/>
      <c r="QD499" s="623"/>
      <c r="QE499" s="623"/>
      <c r="QF499" s="623"/>
      <c r="QG499" s="623"/>
      <c r="QH499" s="623"/>
      <c r="QI499" s="623"/>
      <c r="QJ499" s="623"/>
      <c r="QK499" s="623"/>
    </row>
    <row r="500" spans="434:453">
      <c r="PR500" s="583"/>
      <c r="PW500" s="623"/>
      <c r="PX500" s="623"/>
      <c r="PY500" s="623"/>
      <c r="PZ500" s="623"/>
      <c r="QA500" s="623"/>
      <c r="QB500" s="623"/>
      <c r="QC500" s="623"/>
      <c r="QD500" s="623"/>
      <c r="QE500" s="623"/>
      <c r="QF500" s="623"/>
      <c r="QG500" s="623"/>
      <c r="QH500" s="623"/>
      <c r="QI500" s="623"/>
      <c r="QJ500" s="623"/>
      <c r="QK500" s="623"/>
    </row>
    <row r="501" spans="434:453">
      <c r="PR501" s="583"/>
      <c r="PW501" s="623"/>
      <c r="PX501" s="623"/>
      <c r="PY501" s="623"/>
      <c r="PZ501" s="623"/>
      <c r="QA501" s="623"/>
      <c r="QB501" s="623"/>
      <c r="QC501" s="623"/>
      <c r="QD501" s="623"/>
      <c r="QE501" s="623"/>
      <c r="QF501" s="623"/>
      <c r="QG501" s="623"/>
      <c r="QH501" s="623"/>
      <c r="QI501" s="623"/>
      <c r="QJ501" s="623"/>
      <c r="QK501" s="623"/>
    </row>
    <row r="502" spans="434:453">
      <c r="PR502" s="583"/>
      <c r="PW502" s="623"/>
      <c r="PX502" s="623"/>
      <c r="PY502" s="623"/>
      <c r="PZ502" s="623"/>
      <c r="QA502" s="623"/>
      <c r="QB502" s="623"/>
      <c r="QC502" s="623"/>
      <c r="QD502" s="623"/>
      <c r="QE502" s="623"/>
      <c r="QF502" s="623"/>
      <c r="QG502" s="623"/>
      <c r="QH502" s="623"/>
      <c r="QI502" s="623"/>
      <c r="QJ502" s="623"/>
      <c r="QK502" s="623"/>
    </row>
    <row r="503" spans="434:453">
      <c r="PR503" s="583"/>
      <c r="PW503" s="623"/>
      <c r="PX503" s="623"/>
      <c r="PY503" s="623"/>
      <c r="PZ503" s="623"/>
      <c r="QA503" s="623"/>
      <c r="QB503" s="623"/>
      <c r="QC503" s="623"/>
      <c r="QD503" s="623"/>
      <c r="QE503" s="623"/>
      <c r="QF503" s="623"/>
      <c r="QG503" s="623"/>
      <c r="QH503" s="623"/>
      <c r="QI503" s="623"/>
      <c r="QJ503" s="623"/>
      <c r="QK503" s="623"/>
    </row>
    <row r="504" spans="434:453">
      <c r="PR504" s="583"/>
      <c r="PW504" s="623"/>
      <c r="PX504" s="623"/>
      <c r="PY504" s="623"/>
      <c r="PZ504" s="623"/>
      <c r="QA504" s="623"/>
      <c r="QB504" s="623"/>
      <c r="QC504" s="623"/>
      <c r="QD504" s="623"/>
      <c r="QE504" s="623"/>
      <c r="QF504" s="623"/>
      <c r="QG504" s="623"/>
      <c r="QH504" s="623"/>
      <c r="QI504" s="623"/>
      <c r="QJ504" s="623"/>
      <c r="QK504" s="623"/>
    </row>
    <row r="505" spans="434:453">
      <c r="PR505" s="583"/>
      <c r="PW505" s="623"/>
      <c r="PX505" s="623"/>
      <c r="PY505" s="623"/>
      <c r="PZ505" s="623"/>
      <c r="QA505" s="623"/>
      <c r="QB505" s="623"/>
      <c r="QC505" s="623"/>
      <c r="QD505" s="623"/>
      <c r="QE505" s="623"/>
      <c r="QF505" s="623"/>
      <c r="QG505" s="623"/>
      <c r="QH505" s="623"/>
      <c r="QI505" s="623"/>
      <c r="QJ505" s="623"/>
      <c r="QK505" s="623"/>
    </row>
    <row r="506" spans="434:453">
      <c r="PR506" s="583"/>
      <c r="PW506" s="623"/>
      <c r="PX506" s="623"/>
      <c r="PY506" s="623"/>
      <c r="PZ506" s="623"/>
      <c r="QA506" s="623"/>
      <c r="QB506" s="623"/>
      <c r="QC506" s="623"/>
      <c r="QD506" s="623"/>
      <c r="QE506" s="623"/>
      <c r="QF506" s="623"/>
      <c r="QG506" s="623"/>
      <c r="QH506" s="623"/>
      <c r="QI506" s="623"/>
      <c r="QJ506" s="623"/>
      <c r="QK506" s="623"/>
    </row>
    <row r="507" spans="434:453">
      <c r="PR507" s="583"/>
      <c r="PW507" s="623"/>
      <c r="PX507" s="623"/>
      <c r="PY507" s="623"/>
      <c r="PZ507" s="623"/>
      <c r="QA507" s="623"/>
      <c r="QB507" s="623"/>
      <c r="QC507" s="623"/>
      <c r="QD507" s="623"/>
      <c r="QE507" s="623"/>
      <c r="QF507" s="623"/>
      <c r="QG507" s="623"/>
      <c r="QH507" s="623"/>
      <c r="QI507" s="623"/>
      <c r="QJ507" s="623"/>
      <c r="QK507" s="623"/>
    </row>
    <row r="508" spans="434:453">
      <c r="PR508" s="583"/>
      <c r="PW508" s="623"/>
      <c r="PX508" s="623"/>
      <c r="PY508" s="623"/>
      <c r="PZ508" s="623"/>
      <c r="QA508" s="623"/>
      <c r="QB508" s="623"/>
      <c r="QC508" s="623"/>
      <c r="QD508" s="623"/>
      <c r="QE508" s="623"/>
      <c r="QF508" s="623"/>
      <c r="QG508" s="623"/>
      <c r="QH508" s="623"/>
      <c r="QI508" s="623"/>
      <c r="QJ508" s="623"/>
      <c r="QK508" s="623"/>
    </row>
    <row r="509" spans="434:453">
      <c r="PR509" s="583"/>
      <c r="PW509" s="623"/>
      <c r="PX509" s="623"/>
      <c r="PY509" s="623"/>
      <c r="PZ509" s="623"/>
      <c r="QA509" s="623"/>
      <c r="QB509" s="623"/>
      <c r="QC509" s="623"/>
      <c r="QD509" s="623"/>
      <c r="QE509" s="623"/>
      <c r="QF509" s="623"/>
      <c r="QG509" s="623"/>
      <c r="QH509" s="623"/>
      <c r="QI509" s="623"/>
      <c r="QJ509" s="623"/>
      <c r="QK509" s="623"/>
    </row>
    <row r="510" spans="434:453">
      <c r="PR510" s="583"/>
      <c r="PW510" s="623"/>
      <c r="PX510" s="623"/>
      <c r="PY510" s="623"/>
      <c r="PZ510" s="623"/>
      <c r="QA510" s="623"/>
      <c r="QB510" s="623"/>
      <c r="QC510" s="623"/>
      <c r="QD510" s="623"/>
      <c r="QE510" s="623"/>
      <c r="QF510" s="623"/>
      <c r="QG510" s="623"/>
      <c r="QH510" s="623"/>
      <c r="QI510" s="623"/>
      <c r="QJ510" s="623"/>
      <c r="QK510" s="623"/>
    </row>
    <row r="511" spans="434:453">
      <c r="PR511" s="583"/>
      <c r="PW511" s="623"/>
      <c r="PX511" s="623"/>
      <c r="PY511" s="623"/>
      <c r="PZ511" s="623"/>
      <c r="QA511" s="623"/>
      <c r="QB511" s="623"/>
      <c r="QC511" s="623"/>
      <c r="QD511" s="623"/>
      <c r="QE511" s="623"/>
      <c r="QF511" s="623"/>
      <c r="QG511" s="623"/>
      <c r="QH511" s="623"/>
      <c r="QI511" s="623"/>
      <c r="QJ511" s="623"/>
      <c r="QK511" s="623"/>
    </row>
    <row r="512" spans="434:453">
      <c r="PR512" s="583"/>
      <c r="PW512" s="623"/>
      <c r="PX512" s="623"/>
      <c r="PY512" s="623"/>
      <c r="PZ512" s="623"/>
      <c r="QA512" s="623"/>
      <c r="QB512" s="623"/>
      <c r="QC512" s="623"/>
      <c r="QD512" s="623"/>
      <c r="QE512" s="623"/>
      <c r="QF512" s="623"/>
      <c r="QG512" s="623"/>
      <c r="QH512" s="623"/>
      <c r="QI512" s="623"/>
      <c r="QJ512" s="623"/>
      <c r="QK512" s="623"/>
    </row>
    <row r="513" spans="434:453">
      <c r="PR513" s="583"/>
      <c r="PW513" s="623"/>
      <c r="PX513" s="623"/>
      <c r="PY513" s="623"/>
      <c r="PZ513" s="623"/>
      <c r="QA513" s="623"/>
      <c r="QB513" s="623"/>
      <c r="QC513" s="623"/>
      <c r="QD513" s="623"/>
      <c r="QE513" s="623"/>
      <c r="QF513" s="623"/>
      <c r="QG513" s="623"/>
      <c r="QH513" s="623"/>
      <c r="QI513" s="623"/>
      <c r="QJ513" s="623"/>
      <c r="QK513" s="623"/>
    </row>
    <row r="514" spans="434:453">
      <c r="PR514" s="583"/>
      <c r="PW514" s="623"/>
      <c r="PX514" s="623"/>
      <c r="PY514" s="623"/>
      <c r="PZ514" s="623"/>
      <c r="QA514" s="623"/>
      <c r="QB514" s="623"/>
      <c r="QC514" s="623"/>
      <c r="QD514" s="623"/>
      <c r="QE514" s="623"/>
      <c r="QF514" s="623"/>
      <c r="QG514" s="623"/>
      <c r="QH514" s="623"/>
      <c r="QI514" s="623"/>
      <c r="QJ514" s="623"/>
      <c r="QK514" s="623"/>
    </row>
    <row r="515" spans="434:453">
      <c r="PR515" s="583"/>
      <c r="PW515" s="623"/>
      <c r="PX515" s="623"/>
      <c r="PY515" s="623"/>
      <c r="PZ515" s="623"/>
      <c r="QA515" s="623"/>
      <c r="QB515" s="623"/>
      <c r="QC515" s="623"/>
      <c r="QD515" s="623"/>
      <c r="QE515" s="623"/>
      <c r="QF515" s="623"/>
      <c r="QG515" s="623"/>
      <c r="QH515" s="623"/>
      <c r="QI515" s="623"/>
      <c r="QJ515" s="623"/>
      <c r="QK515" s="623"/>
    </row>
    <row r="516" spans="434:453">
      <c r="PR516" s="583"/>
      <c r="PW516" s="623"/>
      <c r="PX516" s="623"/>
      <c r="PY516" s="623"/>
      <c r="PZ516" s="623"/>
      <c r="QA516" s="623"/>
      <c r="QB516" s="623"/>
      <c r="QC516" s="623"/>
      <c r="QD516" s="623"/>
      <c r="QE516" s="623"/>
      <c r="QF516" s="623"/>
      <c r="QG516" s="623"/>
      <c r="QH516" s="623"/>
      <c r="QI516" s="623"/>
      <c r="QJ516" s="623"/>
      <c r="QK516" s="623"/>
    </row>
    <row r="517" spans="434:453">
      <c r="PR517" s="583"/>
      <c r="PW517" s="623"/>
      <c r="PX517" s="623"/>
      <c r="PY517" s="623"/>
      <c r="PZ517" s="623"/>
      <c r="QA517" s="623"/>
      <c r="QB517" s="623"/>
      <c r="QC517" s="623"/>
      <c r="QD517" s="623"/>
      <c r="QE517" s="623"/>
      <c r="QF517" s="623"/>
      <c r="QG517" s="623"/>
      <c r="QH517" s="623"/>
      <c r="QI517" s="623"/>
      <c r="QJ517" s="623"/>
      <c r="QK517" s="623"/>
    </row>
    <row r="518" spans="434:453">
      <c r="PR518" s="583"/>
      <c r="PW518" s="623"/>
      <c r="PX518" s="623"/>
      <c r="PY518" s="623"/>
      <c r="PZ518" s="623"/>
      <c r="QA518" s="623"/>
      <c r="QB518" s="623"/>
      <c r="QC518" s="623"/>
      <c r="QD518" s="623"/>
      <c r="QE518" s="623"/>
      <c r="QF518" s="623"/>
      <c r="QG518" s="623"/>
      <c r="QH518" s="623"/>
      <c r="QI518" s="623"/>
      <c r="QJ518" s="623"/>
      <c r="QK518" s="623"/>
    </row>
    <row r="519" spans="434:453">
      <c r="PR519" s="583"/>
      <c r="PW519" s="623"/>
      <c r="PX519" s="623"/>
      <c r="PY519" s="623"/>
      <c r="PZ519" s="623"/>
      <c r="QA519" s="623"/>
      <c r="QB519" s="623"/>
      <c r="QC519" s="623"/>
      <c r="QD519" s="623"/>
      <c r="QE519" s="623"/>
      <c r="QF519" s="623"/>
      <c r="QG519" s="623"/>
      <c r="QH519" s="623"/>
      <c r="QI519" s="623"/>
      <c r="QJ519" s="623"/>
      <c r="QK519" s="623"/>
    </row>
    <row r="520" spans="434:453">
      <c r="PR520" s="583"/>
      <c r="PW520" s="623"/>
      <c r="PX520" s="623"/>
      <c r="PY520" s="623"/>
      <c r="PZ520" s="623"/>
      <c r="QA520" s="623"/>
      <c r="QB520" s="623"/>
      <c r="QC520" s="623"/>
      <c r="QD520" s="623"/>
      <c r="QE520" s="623"/>
      <c r="QF520" s="623"/>
      <c r="QG520" s="623"/>
      <c r="QH520" s="623"/>
      <c r="QI520" s="623"/>
      <c r="QJ520" s="623"/>
      <c r="QK520" s="623"/>
    </row>
    <row r="521" spans="434:453">
      <c r="PR521" s="583"/>
      <c r="PW521" s="623"/>
      <c r="PX521" s="623"/>
      <c r="PY521" s="623"/>
      <c r="PZ521" s="623"/>
      <c r="QA521" s="623"/>
      <c r="QB521" s="623"/>
      <c r="QC521" s="623"/>
      <c r="QD521" s="623"/>
      <c r="QE521" s="623"/>
      <c r="QF521" s="623"/>
      <c r="QG521" s="623"/>
      <c r="QH521" s="623"/>
      <c r="QI521" s="623"/>
      <c r="QJ521" s="623"/>
      <c r="QK521" s="623"/>
    </row>
    <row r="522" spans="434:453">
      <c r="PR522" s="583"/>
      <c r="PW522" s="623"/>
      <c r="PX522" s="623"/>
      <c r="PY522" s="623"/>
      <c r="PZ522" s="623"/>
      <c r="QA522" s="623"/>
      <c r="QB522" s="623"/>
      <c r="QC522" s="623"/>
      <c r="QD522" s="623"/>
      <c r="QE522" s="623"/>
      <c r="QF522" s="623"/>
      <c r="QG522" s="623"/>
      <c r="QH522" s="623"/>
      <c r="QI522" s="623"/>
      <c r="QJ522" s="623"/>
      <c r="QK522" s="623"/>
    </row>
    <row r="523" spans="434:453">
      <c r="PR523" s="583"/>
      <c r="PW523" s="623"/>
      <c r="PX523" s="623"/>
      <c r="PY523" s="623"/>
      <c r="PZ523" s="623"/>
      <c r="QA523" s="623"/>
      <c r="QB523" s="623"/>
      <c r="QC523" s="623"/>
      <c r="QD523" s="623"/>
      <c r="QE523" s="623"/>
      <c r="QF523" s="623"/>
      <c r="QG523" s="623"/>
      <c r="QH523" s="623"/>
      <c r="QI523" s="623"/>
      <c r="QJ523" s="623"/>
      <c r="QK523" s="623"/>
    </row>
    <row r="524" spans="434:453">
      <c r="PR524" s="583"/>
      <c r="PW524" s="623"/>
      <c r="PX524" s="623"/>
      <c r="PY524" s="623"/>
      <c r="PZ524" s="623"/>
      <c r="QA524" s="623"/>
      <c r="QB524" s="623"/>
      <c r="QC524" s="623"/>
      <c r="QD524" s="623"/>
      <c r="QE524" s="623"/>
      <c r="QF524" s="623"/>
      <c r="QG524" s="623"/>
      <c r="QH524" s="623"/>
      <c r="QI524" s="623"/>
      <c r="QJ524" s="623"/>
      <c r="QK524" s="623"/>
    </row>
    <row r="525" spans="434:453">
      <c r="PR525" s="583"/>
      <c r="PW525" s="623"/>
      <c r="PX525" s="623"/>
      <c r="PY525" s="623"/>
      <c r="PZ525" s="623"/>
      <c r="QA525" s="623"/>
      <c r="QB525" s="623"/>
      <c r="QC525" s="623"/>
      <c r="QD525" s="623"/>
      <c r="QE525" s="623"/>
      <c r="QF525" s="623"/>
      <c r="QG525" s="623"/>
      <c r="QH525" s="623"/>
      <c r="QI525" s="623"/>
      <c r="QJ525" s="623"/>
      <c r="QK525" s="623"/>
    </row>
    <row r="526" spans="434:453">
      <c r="PR526" s="583"/>
      <c r="PW526" s="623"/>
      <c r="PX526" s="623"/>
      <c r="PY526" s="623"/>
      <c r="PZ526" s="623"/>
      <c r="QA526" s="623"/>
      <c r="QB526" s="623"/>
      <c r="QC526" s="623"/>
      <c r="QD526" s="623"/>
      <c r="QE526" s="623"/>
      <c r="QF526" s="623"/>
      <c r="QG526" s="623"/>
      <c r="QH526" s="623"/>
      <c r="QI526" s="623"/>
      <c r="QJ526" s="623"/>
      <c r="QK526" s="623"/>
    </row>
    <row r="527" spans="434:453">
      <c r="PR527" s="583"/>
      <c r="PW527" s="623"/>
      <c r="PX527" s="623"/>
      <c r="PY527" s="623"/>
      <c r="PZ527" s="623"/>
      <c r="QA527" s="623"/>
      <c r="QB527" s="623"/>
      <c r="QC527" s="623"/>
      <c r="QD527" s="623"/>
      <c r="QE527" s="623"/>
      <c r="QF527" s="623"/>
      <c r="QG527" s="623"/>
      <c r="QH527" s="623"/>
      <c r="QI527" s="623"/>
      <c r="QJ527" s="623"/>
      <c r="QK527" s="623"/>
    </row>
    <row r="528" spans="434:453">
      <c r="PR528" s="583"/>
      <c r="PW528" s="623"/>
      <c r="PX528" s="623"/>
      <c r="PY528" s="623"/>
      <c r="PZ528" s="623"/>
      <c r="QA528" s="623"/>
      <c r="QB528" s="623"/>
      <c r="QC528" s="623"/>
      <c r="QD528" s="623"/>
      <c r="QE528" s="623"/>
      <c r="QF528" s="623"/>
      <c r="QG528" s="623"/>
      <c r="QH528" s="623"/>
      <c r="QI528" s="623"/>
      <c r="QJ528" s="623"/>
      <c r="QK528" s="623"/>
    </row>
    <row r="529" spans="434:453">
      <c r="PR529" s="583"/>
      <c r="PW529" s="623"/>
      <c r="PX529" s="623"/>
      <c r="PY529" s="623"/>
      <c r="PZ529" s="623"/>
      <c r="QA529" s="623"/>
      <c r="QB529" s="623"/>
      <c r="QC529" s="623"/>
      <c r="QD529" s="623"/>
      <c r="QE529" s="623"/>
      <c r="QF529" s="623"/>
      <c r="QG529" s="623"/>
      <c r="QH529" s="623"/>
      <c r="QI529" s="623"/>
      <c r="QJ529" s="623"/>
      <c r="QK529" s="623"/>
    </row>
    <row r="530" spans="434:453">
      <c r="PR530" s="583"/>
      <c r="PW530" s="623"/>
      <c r="PX530" s="623"/>
      <c r="PY530" s="623"/>
      <c r="PZ530" s="623"/>
      <c r="QA530" s="623"/>
      <c r="QB530" s="623"/>
      <c r="QC530" s="623"/>
      <c r="QD530" s="623"/>
      <c r="QE530" s="623"/>
      <c r="QF530" s="623"/>
      <c r="QG530" s="623"/>
      <c r="QH530" s="623"/>
      <c r="QI530" s="623"/>
      <c r="QJ530" s="623"/>
      <c r="QK530" s="623"/>
    </row>
    <row r="531" spans="434:453">
      <c r="PR531" s="583"/>
      <c r="PW531" s="623"/>
      <c r="PX531" s="623"/>
      <c r="PY531" s="623"/>
      <c r="PZ531" s="623"/>
      <c r="QA531" s="623"/>
      <c r="QB531" s="623"/>
      <c r="QC531" s="623"/>
      <c r="QD531" s="623"/>
      <c r="QE531" s="623"/>
      <c r="QF531" s="623"/>
      <c r="QG531" s="623"/>
      <c r="QH531" s="623"/>
      <c r="QI531" s="623"/>
      <c r="QJ531" s="623"/>
      <c r="QK531" s="623"/>
    </row>
    <row r="532" spans="434:453">
      <c r="PR532" s="583"/>
      <c r="PW532" s="623"/>
      <c r="PX532" s="623"/>
      <c r="PY532" s="623"/>
      <c r="PZ532" s="623"/>
      <c r="QA532" s="623"/>
      <c r="QB532" s="623"/>
      <c r="QC532" s="623"/>
      <c r="QD532" s="623"/>
      <c r="QE532" s="623"/>
      <c r="QF532" s="623"/>
      <c r="QG532" s="623"/>
      <c r="QH532" s="623"/>
      <c r="QI532" s="623"/>
      <c r="QJ532" s="623"/>
      <c r="QK532" s="623"/>
    </row>
    <row r="533" spans="434:453">
      <c r="PR533" s="583"/>
      <c r="PW533" s="623"/>
      <c r="PX533" s="623"/>
      <c r="PY533" s="623"/>
      <c r="PZ533" s="623"/>
      <c r="QA533" s="623"/>
      <c r="QB533" s="623"/>
      <c r="QC533" s="623"/>
      <c r="QD533" s="623"/>
      <c r="QE533" s="623"/>
      <c r="QF533" s="623"/>
      <c r="QG533" s="623"/>
      <c r="QH533" s="623"/>
      <c r="QI533" s="623"/>
      <c r="QJ533" s="623"/>
      <c r="QK533" s="623"/>
    </row>
    <row r="534" spans="434:453">
      <c r="PR534" s="583"/>
      <c r="PW534" s="623"/>
      <c r="PX534" s="623"/>
      <c r="PY534" s="623"/>
      <c r="PZ534" s="623"/>
      <c r="QA534" s="623"/>
      <c r="QB534" s="623"/>
      <c r="QC534" s="623"/>
      <c r="QD534" s="623"/>
      <c r="QE534" s="623"/>
      <c r="QF534" s="623"/>
      <c r="QG534" s="623"/>
      <c r="QH534" s="623"/>
      <c r="QI534" s="623"/>
      <c r="QJ534" s="623"/>
      <c r="QK534" s="623"/>
    </row>
    <row r="535" spans="434:453">
      <c r="PR535" s="583"/>
      <c r="PW535" s="623"/>
      <c r="PX535" s="623"/>
      <c r="PY535" s="623"/>
      <c r="PZ535" s="623"/>
      <c r="QA535" s="623"/>
      <c r="QB535" s="623"/>
      <c r="QC535" s="623"/>
      <c r="QD535" s="623"/>
      <c r="QE535" s="623"/>
      <c r="QF535" s="623"/>
      <c r="QG535" s="623"/>
      <c r="QH535" s="623"/>
      <c r="QI535" s="623"/>
      <c r="QJ535" s="623"/>
      <c r="QK535" s="623"/>
    </row>
    <row r="536" spans="434:453">
      <c r="PR536" s="583"/>
      <c r="PW536" s="623"/>
      <c r="PX536" s="623"/>
      <c r="PY536" s="623"/>
      <c r="PZ536" s="623"/>
      <c r="QA536" s="623"/>
      <c r="QB536" s="623"/>
      <c r="QC536" s="623"/>
      <c r="QD536" s="623"/>
      <c r="QE536" s="623"/>
      <c r="QF536" s="623"/>
      <c r="QG536" s="623"/>
      <c r="QH536" s="623"/>
      <c r="QI536" s="623"/>
      <c r="QJ536" s="623"/>
      <c r="QK536" s="623"/>
    </row>
    <row r="537" spans="434:453">
      <c r="PR537" s="583"/>
      <c r="PW537" s="623"/>
      <c r="PX537" s="623"/>
      <c r="PY537" s="623"/>
      <c r="PZ537" s="623"/>
      <c r="QA537" s="623"/>
      <c r="QB537" s="623"/>
      <c r="QC537" s="623"/>
      <c r="QD537" s="623"/>
      <c r="QE537" s="623"/>
      <c r="QF537" s="623"/>
      <c r="QG537" s="623"/>
      <c r="QH537" s="623"/>
      <c r="QI537" s="623"/>
      <c r="QJ537" s="623"/>
      <c r="QK537" s="623"/>
    </row>
    <row r="538" spans="434:453">
      <c r="PR538" s="583"/>
      <c r="PW538" s="623"/>
      <c r="PX538" s="623"/>
      <c r="PY538" s="623"/>
      <c r="PZ538" s="623"/>
      <c r="QA538" s="623"/>
      <c r="QB538" s="623"/>
      <c r="QC538" s="623"/>
      <c r="QD538" s="623"/>
      <c r="QE538" s="623"/>
      <c r="QF538" s="623"/>
      <c r="QG538" s="623"/>
      <c r="QH538" s="623"/>
      <c r="QI538" s="623"/>
      <c r="QJ538" s="623"/>
      <c r="QK538" s="623"/>
    </row>
    <row r="539" spans="434:453">
      <c r="PR539" s="583"/>
      <c r="PW539" s="623"/>
      <c r="PX539" s="623"/>
      <c r="PY539" s="623"/>
      <c r="PZ539" s="623"/>
      <c r="QA539" s="623"/>
      <c r="QB539" s="623"/>
      <c r="QC539" s="623"/>
      <c r="QD539" s="623"/>
      <c r="QE539" s="623"/>
      <c r="QF539" s="623"/>
      <c r="QG539" s="623"/>
      <c r="QH539" s="623"/>
      <c r="QI539" s="623"/>
      <c r="QJ539" s="623"/>
      <c r="QK539" s="623"/>
    </row>
    <row r="540" spans="434:453">
      <c r="PR540" s="583"/>
      <c r="PW540" s="623"/>
      <c r="PX540" s="623"/>
      <c r="PY540" s="623"/>
      <c r="PZ540" s="623"/>
      <c r="QA540" s="623"/>
      <c r="QB540" s="623"/>
      <c r="QC540" s="623"/>
      <c r="QD540" s="623"/>
      <c r="QE540" s="623"/>
      <c r="QF540" s="623"/>
      <c r="QG540" s="623"/>
      <c r="QH540" s="623"/>
      <c r="QI540" s="623"/>
      <c r="QJ540" s="623"/>
      <c r="QK540" s="623"/>
    </row>
    <row r="541" spans="434:453">
      <c r="PR541" s="583"/>
      <c r="PW541" s="623"/>
      <c r="PX541" s="623"/>
      <c r="PY541" s="623"/>
      <c r="PZ541" s="623"/>
      <c r="QA541" s="623"/>
      <c r="QB541" s="623"/>
      <c r="QC541" s="623"/>
      <c r="QD541" s="623"/>
      <c r="QE541" s="623"/>
      <c r="QF541" s="623"/>
      <c r="QG541" s="623"/>
      <c r="QH541" s="623"/>
      <c r="QI541" s="623"/>
      <c r="QJ541" s="623"/>
      <c r="QK541" s="623"/>
    </row>
    <row r="542" spans="434:453">
      <c r="PR542" s="583"/>
      <c r="PW542" s="623"/>
      <c r="PX542" s="623"/>
      <c r="PY542" s="623"/>
      <c r="PZ542" s="623"/>
      <c r="QA542" s="623"/>
      <c r="QB542" s="623"/>
      <c r="QC542" s="623"/>
      <c r="QD542" s="623"/>
      <c r="QE542" s="623"/>
      <c r="QF542" s="623"/>
      <c r="QG542" s="623"/>
      <c r="QH542" s="623"/>
      <c r="QI542" s="623"/>
      <c r="QJ542" s="623"/>
      <c r="QK542" s="623"/>
    </row>
    <row r="543" spans="434:453">
      <c r="PR543" s="583"/>
      <c r="PW543" s="623"/>
      <c r="PX543" s="623"/>
      <c r="PY543" s="623"/>
      <c r="PZ543" s="623"/>
      <c r="QA543" s="623"/>
      <c r="QB543" s="623"/>
      <c r="QC543" s="623"/>
      <c r="QD543" s="623"/>
      <c r="QE543" s="623"/>
      <c r="QF543" s="623"/>
      <c r="QG543" s="623"/>
      <c r="QH543" s="623"/>
      <c r="QI543" s="623"/>
      <c r="QJ543" s="623"/>
      <c r="QK543" s="623"/>
    </row>
    <row r="544" spans="434:453">
      <c r="PR544" s="583"/>
      <c r="PW544" s="623"/>
      <c r="PX544" s="623"/>
      <c r="PY544" s="623"/>
      <c r="PZ544" s="623"/>
      <c r="QA544" s="623"/>
      <c r="QB544" s="623"/>
      <c r="QC544" s="623"/>
      <c r="QD544" s="623"/>
      <c r="QE544" s="623"/>
      <c r="QF544" s="623"/>
      <c r="QG544" s="623"/>
      <c r="QH544" s="623"/>
      <c r="QI544" s="623"/>
      <c r="QJ544" s="623"/>
      <c r="QK544" s="623"/>
    </row>
    <row r="545" spans="434:453">
      <c r="PR545" s="583"/>
      <c r="PW545" s="623"/>
      <c r="PX545" s="623"/>
      <c r="PY545" s="623"/>
      <c r="PZ545" s="623"/>
      <c r="QA545" s="623"/>
      <c r="QB545" s="623"/>
      <c r="QC545" s="623"/>
      <c r="QD545" s="623"/>
      <c r="QE545" s="623"/>
      <c r="QF545" s="623"/>
      <c r="QG545" s="623"/>
      <c r="QH545" s="623"/>
      <c r="QI545" s="623"/>
      <c r="QJ545" s="623"/>
      <c r="QK545" s="623"/>
    </row>
    <row r="546" spans="434:453">
      <c r="PR546" s="583"/>
      <c r="PW546" s="623"/>
      <c r="PX546" s="623"/>
      <c r="PY546" s="623"/>
      <c r="PZ546" s="623"/>
      <c r="QA546" s="623"/>
      <c r="QB546" s="623"/>
      <c r="QC546" s="623"/>
      <c r="QD546" s="623"/>
      <c r="QE546" s="623"/>
      <c r="QF546" s="623"/>
      <c r="QG546" s="623"/>
      <c r="QH546" s="623"/>
      <c r="QI546" s="623"/>
      <c r="QJ546" s="623"/>
      <c r="QK546" s="623"/>
    </row>
    <row r="547" spans="434:453">
      <c r="PR547" s="583"/>
      <c r="PW547" s="623"/>
      <c r="PX547" s="623"/>
      <c r="PY547" s="623"/>
      <c r="PZ547" s="623"/>
      <c r="QA547" s="623"/>
      <c r="QB547" s="623"/>
      <c r="QC547" s="623"/>
      <c r="QD547" s="623"/>
      <c r="QE547" s="623"/>
      <c r="QF547" s="623"/>
      <c r="QG547" s="623"/>
      <c r="QH547" s="623"/>
      <c r="QI547" s="623"/>
      <c r="QJ547" s="623"/>
      <c r="QK547" s="623"/>
    </row>
    <row r="548" spans="434:453">
      <c r="PR548" s="583"/>
      <c r="PW548" s="623"/>
      <c r="PX548" s="623"/>
      <c r="PY548" s="623"/>
      <c r="PZ548" s="623"/>
      <c r="QA548" s="623"/>
      <c r="QB548" s="623"/>
      <c r="QC548" s="623"/>
      <c r="QD548" s="623"/>
      <c r="QE548" s="623"/>
      <c r="QF548" s="623"/>
      <c r="QG548" s="623"/>
      <c r="QH548" s="623"/>
      <c r="QI548" s="623"/>
      <c r="QJ548" s="623"/>
      <c r="QK548" s="623"/>
    </row>
    <row r="549" spans="434:453">
      <c r="PR549" s="583"/>
      <c r="PW549" s="623"/>
      <c r="PX549" s="623"/>
      <c r="PY549" s="623"/>
      <c r="PZ549" s="623"/>
      <c r="QA549" s="623"/>
      <c r="QB549" s="623"/>
      <c r="QC549" s="623"/>
      <c r="QD549" s="623"/>
      <c r="QE549" s="623"/>
      <c r="QF549" s="623"/>
      <c r="QG549" s="623"/>
      <c r="QH549" s="623"/>
      <c r="QI549" s="623"/>
      <c r="QJ549" s="623"/>
      <c r="QK549" s="623"/>
    </row>
    <row r="550" spans="434:453">
      <c r="PR550" s="583"/>
      <c r="PW550" s="623"/>
      <c r="PX550" s="623"/>
      <c r="PY550" s="623"/>
      <c r="PZ550" s="623"/>
      <c r="QA550" s="623"/>
      <c r="QB550" s="623"/>
      <c r="QC550" s="623"/>
      <c r="QD550" s="623"/>
      <c r="QE550" s="623"/>
      <c r="QF550" s="623"/>
      <c r="QG550" s="623"/>
      <c r="QH550" s="623"/>
      <c r="QI550" s="623"/>
      <c r="QJ550" s="623"/>
      <c r="QK550" s="623"/>
    </row>
    <row r="551" spans="434:453">
      <c r="PR551" s="583"/>
      <c r="PW551" s="623"/>
      <c r="PX551" s="623"/>
      <c r="PY551" s="623"/>
      <c r="PZ551" s="623"/>
      <c r="QA551" s="623"/>
      <c r="QB551" s="623"/>
      <c r="QC551" s="623"/>
      <c r="QD551" s="623"/>
      <c r="QE551" s="623"/>
      <c r="QF551" s="623"/>
      <c r="QG551" s="623"/>
      <c r="QH551" s="623"/>
      <c r="QI551" s="623"/>
      <c r="QJ551" s="623"/>
      <c r="QK551" s="623"/>
    </row>
    <row r="552" spans="434:453">
      <c r="PR552" s="583"/>
      <c r="PW552" s="623"/>
      <c r="PX552" s="623"/>
      <c r="PY552" s="623"/>
      <c r="PZ552" s="623"/>
      <c r="QA552" s="623"/>
      <c r="QB552" s="623"/>
      <c r="QC552" s="623"/>
      <c r="QD552" s="623"/>
      <c r="QE552" s="623"/>
      <c r="QF552" s="623"/>
      <c r="QG552" s="623"/>
      <c r="QH552" s="623"/>
      <c r="QI552" s="623"/>
      <c r="QJ552" s="623"/>
      <c r="QK552" s="623"/>
    </row>
    <row r="553" spans="434:453">
      <c r="PR553" s="583"/>
      <c r="PW553" s="623"/>
      <c r="PX553" s="623"/>
      <c r="PY553" s="623"/>
      <c r="PZ553" s="623"/>
      <c r="QA553" s="623"/>
      <c r="QB553" s="623"/>
      <c r="QC553" s="623"/>
      <c r="QD553" s="623"/>
      <c r="QE553" s="623"/>
      <c r="QF553" s="623"/>
      <c r="QG553" s="623"/>
      <c r="QH553" s="623"/>
      <c r="QI553" s="623"/>
      <c r="QJ553" s="623"/>
      <c r="QK553" s="623"/>
    </row>
    <row r="554" spans="434:453">
      <c r="PR554" s="583"/>
      <c r="PW554" s="623"/>
      <c r="PX554" s="623"/>
      <c r="PY554" s="623"/>
      <c r="PZ554" s="623"/>
      <c r="QA554" s="623"/>
      <c r="QB554" s="623"/>
      <c r="QC554" s="623"/>
      <c r="QD554" s="623"/>
      <c r="QE554" s="623"/>
      <c r="QF554" s="623"/>
      <c r="QG554" s="623"/>
      <c r="QH554" s="623"/>
      <c r="QI554" s="623"/>
      <c r="QJ554" s="623"/>
      <c r="QK554" s="623"/>
    </row>
    <row r="555" spans="434:453">
      <c r="PR555" s="583"/>
      <c r="PW555" s="623"/>
      <c r="PX555" s="623"/>
      <c r="PY555" s="623"/>
      <c r="PZ555" s="623"/>
      <c r="QA555" s="623"/>
      <c r="QB555" s="623"/>
      <c r="QC555" s="623"/>
      <c r="QD555" s="623"/>
      <c r="QE555" s="623"/>
      <c r="QF555" s="623"/>
      <c r="QG555" s="623"/>
      <c r="QH555" s="623"/>
      <c r="QI555" s="623"/>
      <c r="QJ555" s="623"/>
      <c r="QK555" s="623"/>
    </row>
    <row r="556" spans="434:453">
      <c r="PR556" s="583"/>
      <c r="PW556" s="623"/>
      <c r="PX556" s="623"/>
      <c r="PY556" s="623"/>
      <c r="PZ556" s="623"/>
      <c r="QA556" s="623"/>
      <c r="QB556" s="623"/>
      <c r="QC556" s="623"/>
      <c r="QD556" s="623"/>
      <c r="QE556" s="623"/>
      <c r="QF556" s="623"/>
      <c r="QG556" s="623"/>
      <c r="QH556" s="623"/>
      <c r="QI556" s="623"/>
      <c r="QJ556" s="623"/>
      <c r="QK556" s="623"/>
    </row>
    <row r="557" spans="434:453">
      <c r="PR557" s="583"/>
      <c r="PW557" s="623"/>
      <c r="PX557" s="623"/>
      <c r="PY557" s="623"/>
      <c r="PZ557" s="623"/>
      <c r="QA557" s="623"/>
      <c r="QB557" s="623"/>
      <c r="QC557" s="623"/>
      <c r="QD557" s="623"/>
      <c r="QE557" s="623"/>
      <c r="QF557" s="623"/>
      <c r="QG557" s="623"/>
      <c r="QH557" s="623"/>
      <c r="QI557" s="623"/>
      <c r="QJ557" s="623"/>
      <c r="QK557" s="623"/>
    </row>
    <row r="558" spans="434:453">
      <c r="PR558" s="583"/>
      <c r="PW558" s="623"/>
      <c r="PX558" s="623"/>
      <c r="PY558" s="623"/>
      <c r="PZ558" s="623"/>
      <c r="QA558" s="623"/>
      <c r="QB558" s="623"/>
      <c r="QC558" s="623"/>
      <c r="QD558" s="623"/>
      <c r="QE558" s="623"/>
      <c r="QF558" s="623"/>
      <c r="QG558" s="623"/>
      <c r="QH558" s="623"/>
      <c r="QI558" s="623"/>
      <c r="QJ558" s="623"/>
      <c r="QK558" s="623"/>
    </row>
    <row r="559" spans="434:453">
      <c r="PR559" s="583"/>
      <c r="PW559" s="623"/>
      <c r="PX559" s="623"/>
      <c r="PY559" s="623"/>
      <c r="PZ559" s="623"/>
      <c r="QA559" s="623"/>
      <c r="QB559" s="623"/>
      <c r="QC559" s="623"/>
      <c r="QD559" s="623"/>
      <c r="QE559" s="623"/>
      <c r="QF559" s="623"/>
      <c r="QG559" s="623"/>
      <c r="QH559" s="623"/>
      <c r="QI559" s="623"/>
      <c r="QJ559" s="623"/>
      <c r="QK559" s="623"/>
    </row>
    <row r="560" spans="434:453">
      <c r="PR560" s="583"/>
      <c r="PW560" s="623"/>
      <c r="PX560" s="623"/>
      <c r="PY560" s="623"/>
      <c r="PZ560" s="623"/>
      <c r="QA560" s="623"/>
      <c r="QB560" s="623"/>
      <c r="QC560" s="623"/>
      <c r="QD560" s="623"/>
      <c r="QE560" s="623"/>
      <c r="QF560" s="623"/>
      <c r="QG560" s="623"/>
      <c r="QH560" s="623"/>
      <c r="QI560" s="623"/>
      <c r="QJ560" s="623"/>
      <c r="QK560" s="623"/>
    </row>
    <row r="561" spans="434:453">
      <c r="PR561" s="583"/>
      <c r="PW561" s="623"/>
      <c r="PX561" s="623"/>
      <c r="PY561" s="623"/>
      <c r="PZ561" s="623"/>
      <c r="QA561" s="623"/>
      <c r="QB561" s="623"/>
      <c r="QC561" s="623"/>
      <c r="QD561" s="623"/>
      <c r="QE561" s="623"/>
      <c r="QF561" s="623"/>
      <c r="QG561" s="623"/>
      <c r="QH561" s="623"/>
      <c r="QI561" s="623"/>
      <c r="QJ561" s="623"/>
      <c r="QK561" s="623"/>
    </row>
    <row r="562" spans="434:453">
      <c r="PR562" s="583"/>
      <c r="PW562" s="623"/>
      <c r="PX562" s="623"/>
      <c r="PY562" s="623"/>
      <c r="PZ562" s="623"/>
      <c r="QA562" s="623"/>
      <c r="QB562" s="623"/>
      <c r="QC562" s="623"/>
      <c r="QD562" s="623"/>
      <c r="QE562" s="623"/>
      <c r="QF562" s="623"/>
      <c r="QG562" s="623"/>
      <c r="QH562" s="623"/>
      <c r="QI562" s="623"/>
      <c r="QJ562" s="623"/>
      <c r="QK562" s="623"/>
    </row>
    <row r="563" spans="434:453">
      <c r="PR563" s="583"/>
      <c r="PW563" s="623"/>
      <c r="PX563" s="623"/>
      <c r="PY563" s="623"/>
      <c r="PZ563" s="623"/>
      <c r="QA563" s="623"/>
      <c r="QB563" s="623"/>
      <c r="QC563" s="623"/>
      <c r="QD563" s="623"/>
      <c r="QE563" s="623"/>
      <c r="QF563" s="623"/>
      <c r="QG563" s="623"/>
      <c r="QH563" s="623"/>
      <c r="QI563" s="623"/>
      <c r="QJ563" s="623"/>
      <c r="QK563" s="623"/>
    </row>
    <row r="564" spans="434:453">
      <c r="PR564" s="583"/>
      <c r="PW564" s="623"/>
      <c r="PX564" s="623"/>
      <c r="PY564" s="623"/>
      <c r="PZ564" s="623"/>
      <c r="QA564" s="623"/>
      <c r="QB564" s="623"/>
      <c r="QC564" s="623"/>
      <c r="QD564" s="623"/>
      <c r="QE564" s="623"/>
      <c r="QF564" s="623"/>
      <c r="QG564" s="623"/>
      <c r="QH564" s="623"/>
      <c r="QI564" s="623"/>
      <c r="QJ564" s="623"/>
      <c r="QK564" s="623"/>
    </row>
    <row r="565" spans="434:453">
      <c r="PR565" s="583"/>
      <c r="PW565" s="623"/>
      <c r="PX565" s="623"/>
      <c r="PY565" s="623"/>
      <c r="PZ565" s="623"/>
      <c r="QA565" s="623"/>
      <c r="QB565" s="623"/>
      <c r="QC565" s="623"/>
      <c r="QD565" s="623"/>
      <c r="QE565" s="623"/>
      <c r="QF565" s="623"/>
      <c r="QG565" s="623"/>
      <c r="QH565" s="623"/>
      <c r="QI565" s="623"/>
      <c r="QJ565" s="623"/>
      <c r="QK565" s="623"/>
    </row>
    <row r="566" spans="434:453">
      <c r="PR566" s="583"/>
      <c r="PW566" s="623"/>
      <c r="PX566" s="623"/>
      <c r="PY566" s="623"/>
      <c r="PZ566" s="623"/>
      <c r="QA566" s="623"/>
      <c r="QB566" s="623"/>
      <c r="QC566" s="623"/>
      <c r="QD566" s="623"/>
      <c r="QE566" s="623"/>
      <c r="QF566" s="623"/>
      <c r="QG566" s="623"/>
      <c r="QH566" s="623"/>
      <c r="QI566" s="623"/>
      <c r="QJ566" s="623"/>
      <c r="QK566" s="623"/>
    </row>
    <row r="567" spans="434:453">
      <c r="PR567" s="583"/>
      <c r="PW567" s="623"/>
      <c r="PX567" s="623"/>
      <c r="PY567" s="623"/>
      <c r="PZ567" s="623"/>
      <c r="QA567" s="623"/>
      <c r="QB567" s="623"/>
      <c r="QC567" s="623"/>
      <c r="QD567" s="623"/>
      <c r="QE567" s="623"/>
      <c r="QF567" s="623"/>
      <c r="QG567" s="623"/>
      <c r="QH567" s="623"/>
      <c r="QI567" s="623"/>
      <c r="QJ567" s="623"/>
      <c r="QK567" s="623"/>
    </row>
    <row r="568" spans="434:453">
      <c r="PR568" s="583"/>
      <c r="PW568" s="623"/>
      <c r="PX568" s="623"/>
      <c r="PY568" s="623"/>
      <c r="PZ568" s="623"/>
      <c r="QA568" s="623"/>
      <c r="QB568" s="623"/>
      <c r="QC568" s="623"/>
      <c r="QD568" s="623"/>
      <c r="QE568" s="623"/>
      <c r="QF568" s="623"/>
      <c r="QG568" s="623"/>
      <c r="QH568" s="623"/>
      <c r="QI568" s="623"/>
      <c r="QJ568" s="623"/>
      <c r="QK568" s="623"/>
    </row>
    <row r="569" spans="434:453">
      <c r="PR569" s="583"/>
      <c r="PW569" s="623"/>
      <c r="PX569" s="623"/>
      <c r="PY569" s="623"/>
      <c r="PZ569" s="623"/>
      <c r="QA569" s="623"/>
      <c r="QB569" s="623"/>
      <c r="QC569" s="623"/>
      <c r="QD569" s="623"/>
      <c r="QE569" s="623"/>
      <c r="QF569" s="623"/>
      <c r="QG569" s="623"/>
      <c r="QH569" s="623"/>
      <c r="QI569" s="623"/>
      <c r="QJ569" s="623"/>
      <c r="QK569" s="623"/>
    </row>
    <row r="570" spans="434:453">
      <c r="PR570" s="583"/>
      <c r="PW570" s="623"/>
      <c r="PX570" s="623"/>
      <c r="PY570" s="623"/>
      <c r="PZ570" s="623"/>
      <c r="QA570" s="623"/>
      <c r="QB570" s="623"/>
      <c r="QC570" s="623"/>
      <c r="QD570" s="623"/>
      <c r="QE570" s="623"/>
      <c r="QF570" s="623"/>
      <c r="QG570" s="623"/>
      <c r="QH570" s="623"/>
      <c r="QI570" s="623"/>
      <c r="QJ570" s="623"/>
      <c r="QK570" s="623"/>
    </row>
    <row r="571" spans="434:453">
      <c r="PR571" s="583"/>
      <c r="PW571" s="623"/>
      <c r="PX571" s="623"/>
      <c r="PY571" s="623"/>
      <c r="PZ571" s="623"/>
      <c r="QA571" s="623"/>
      <c r="QB571" s="623"/>
      <c r="QC571" s="623"/>
      <c r="QD571" s="623"/>
      <c r="QE571" s="623"/>
      <c r="QF571" s="623"/>
      <c r="QG571" s="623"/>
      <c r="QH571" s="623"/>
      <c r="QI571" s="623"/>
      <c r="QJ571" s="623"/>
      <c r="QK571" s="623"/>
    </row>
    <row r="572" spans="434:453">
      <c r="PR572" s="583"/>
      <c r="PW572" s="623"/>
      <c r="PX572" s="623"/>
      <c r="PY572" s="623"/>
      <c r="PZ572" s="623"/>
      <c r="QA572" s="623"/>
      <c r="QB572" s="623"/>
      <c r="QC572" s="623"/>
      <c r="QD572" s="623"/>
      <c r="QE572" s="623"/>
      <c r="QF572" s="623"/>
      <c r="QG572" s="623"/>
      <c r="QH572" s="623"/>
      <c r="QI572" s="623"/>
      <c r="QJ572" s="623"/>
      <c r="QK572" s="623"/>
    </row>
    <row r="573" spans="434:453">
      <c r="PR573" s="583"/>
      <c r="PW573" s="623"/>
      <c r="PX573" s="623"/>
      <c r="PY573" s="623"/>
      <c r="PZ573" s="623"/>
      <c r="QA573" s="623"/>
      <c r="QB573" s="623"/>
      <c r="QC573" s="623"/>
      <c r="QD573" s="623"/>
      <c r="QE573" s="623"/>
      <c r="QF573" s="623"/>
      <c r="QG573" s="623"/>
      <c r="QH573" s="623"/>
      <c r="QI573" s="623"/>
      <c r="QJ573" s="623"/>
      <c r="QK573" s="623"/>
    </row>
    <row r="574" spans="434:453">
      <c r="PR574" s="583"/>
      <c r="PW574" s="623"/>
      <c r="PX574" s="623"/>
      <c r="PY574" s="623"/>
      <c r="PZ574" s="623"/>
      <c r="QA574" s="623"/>
      <c r="QB574" s="623"/>
      <c r="QC574" s="623"/>
      <c r="QD574" s="623"/>
      <c r="QE574" s="623"/>
      <c r="QF574" s="623"/>
      <c r="QG574" s="623"/>
      <c r="QH574" s="623"/>
      <c r="QI574" s="623"/>
      <c r="QJ574" s="623"/>
      <c r="QK574" s="623"/>
    </row>
    <row r="575" spans="434:453">
      <c r="PR575" s="583"/>
      <c r="PW575" s="623"/>
      <c r="PX575" s="623"/>
      <c r="PY575" s="623"/>
      <c r="PZ575" s="623"/>
      <c r="QA575" s="623"/>
      <c r="QB575" s="623"/>
      <c r="QC575" s="623"/>
      <c r="QD575" s="623"/>
      <c r="QE575" s="623"/>
      <c r="QF575" s="623"/>
      <c r="QG575" s="623"/>
      <c r="QH575" s="623"/>
      <c r="QI575" s="623"/>
      <c r="QJ575" s="623"/>
      <c r="QK575" s="623"/>
    </row>
    <row r="576" spans="434:453">
      <c r="PR576" s="583"/>
      <c r="PW576" s="623"/>
      <c r="PX576" s="623"/>
      <c r="PY576" s="623"/>
      <c r="PZ576" s="623"/>
      <c r="QA576" s="623"/>
      <c r="QB576" s="623"/>
      <c r="QC576" s="623"/>
      <c r="QD576" s="623"/>
      <c r="QE576" s="623"/>
      <c r="QF576" s="623"/>
      <c r="QG576" s="623"/>
      <c r="QH576" s="623"/>
      <c r="QI576" s="623"/>
      <c r="QJ576" s="623"/>
      <c r="QK576" s="623"/>
    </row>
    <row r="577" spans="434:453">
      <c r="PR577" s="583"/>
      <c r="PW577" s="623"/>
      <c r="PX577" s="623"/>
      <c r="PY577" s="623"/>
      <c r="PZ577" s="623"/>
      <c r="QA577" s="623"/>
      <c r="QB577" s="623"/>
      <c r="QC577" s="623"/>
      <c r="QD577" s="623"/>
      <c r="QE577" s="623"/>
      <c r="QF577" s="623"/>
      <c r="QG577" s="623"/>
      <c r="QH577" s="623"/>
      <c r="QI577" s="623"/>
      <c r="QJ577" s="623"/>
      <c r="QK577" s="623"/>
    </row>
    <row r="578" spans="434:453">
      <c r="PR578" s="583"/>
      <c r="PW578" s="623"/>
      <c r="PX578" s="623"/>
      <c r="PY578" s="623"/>
      <c r="PZ578" s="623"/>
      <c r="QA578" s="623"/>
      <c r="QB578" s="623"/>
      <c r="QC578" s="623"/>
      <c r="QD578" s="623"/>
      <c r="QE578" s="623"/>
      <c r="QF578" s="623"/>
      <c r="QG578" s="623"/>
      <c r="QH578" s="623"/>
      <c r="QI578" s="623"/>
      <c r="QJ578" s="623"/>
      <c r="QK578" s="623"/>
    </row>
    <row r="579" spans="434:453">
      <c r="PR579" s="583"/>
      <c r="PW579" s="623"/>
      <c r="PX579" s="623"/>
      <c r="PY579" s="623"/>
      <c r="PZ579" s="623"/>
      <c r="QA579" s="623"/>
      <c r="QB579" s="623"/>
      <c r="QC579" s="623"/>
      <c r="QD579" s="623"/>
      <c r="QE579" s="623"/>
      <c r="QF579" s="623"/>
      <c r="QG579" s="623"/>
      <c r="QH579" s="623"/>
      <c r="QI579" s="623"/>
      <c r="QJ579" s="623"/>
      <c r="QK579" s="623"/>
    </row>
    <row r="580" spans="434:453">
      <c r="PR580" s="583"/>
      <c r="PW580" s="623"/>
      <c r="PX580" s="623"/>
      <c r="PY580" s="623"/>
      <c r="PZ580" s="623"/>
      <c r="QA580" s="623"/>
      <c r="QB580" s="623"/>
      <c r="QC580" s="623"/>
      <c r="QD580" s="623"/>
      <c r="QE580" s="623"/>
      <c r="QF580" s="623"/>
      <c r="QG580" s="623"/>
      <c r="QH580" s="623"/>
      <c r="QI580" s="623"/>
      <c r="QJ580" s="623"/>
      <c r="QK580" s="623"/>
    </row>
    <row r="581" spans="434:453">
      <c r="PR581" s="583"/>
      <c r="PW581" s="623"/>
      <c r="PX581" s="623"/>
      <c r="PY581" s="623"/>
      <c r="PZ581" s="623"/>
      <c r="QA581" s="623"/>
      <c r="QB581" s="623"/>
      <c r="QC581" s="623"/>
      <c r="QD581" s="623"/>
      <c r="QE581" s="623"/>
      <c r="QF581" s="623"/>
      <c r="QG581" s="623"/>
      <c r="QH581" s="623"/>
      <c r="QI581" s="623"/>
      <c r="QJ581" s="623"/>
      <c r="QK581" s="623"/>
    </row>
    <row r="582" spans="434:453">
      <c r="PR582" s="583"/>
      <c r="PW582" s="623"/>
      <c r="PX582" s="623"/>
      <c r="PY582" s="623"/>
      <c r="PZ582" s="623"/>
      <c r="QA582" s="623"/>
      <c r="QB582" s="623"/>
      <c r="QC582" s="623"/>
      <c r="QD582" s="623"/>
      <c r="QE582" s="623"/>
      <c r="QF582" s="623"/>
      <c r="QG582" s="623"/>
      <c r="QH582" s="623"/>
      <c r="QI582" s="623"/>
      <c r="QJ582" s="623"/>
      <c r="QK582" s="623"/>
    </row>
    <row r="583" spans="434:453">
      <c r="PR583" s="583"/>
      <c r="PW583" s="623"/>
      <c r="PX583" s="623"/>
      <c r="PY583" s="623"/>
      <c r="PZ583" s="623"/>
      <c r="QA583" s="623"/>
      <c r="QB583" s="623"/>
      <c r="QC583" s="623"/>
      <c r="QD583" s="623"/>
      <c r="QE583" s="623"/>
      <c r="QF583" s="623"/>
      <c r="QG583" s="623"/>
      <c r="QH583" s="623"/>
      <c r="QI583" s="623"/>
      <c r="QJ583" s="623"/>
      <c r="QK583" s="623"/>
    </row>
    <row r="584" spans="434:453">
      <c r="PR584" s="583"/>
      <c r="PW584" s="623"/>
      <c r="PX584" s="623"/>
      <c r="PY584" s="623"/>
      <c r="PZ584" s="623"/>
      <c r="QA584" s="623"/>
      <c r="QB584" s="623"/>
      <c r="QC584" s="623"/>
      <c r="QD584" s="623"/>
      <c r="QE584" s="623"/>
      <c r="QF584" s="623"/>
      <c r="QG584" s="623"/>
      <c r="QH584" s="623"/>
      <c r="QI584" s="623"/>
      <c r="QJ584" s="623"/>
      <c r="QK584" s="623"/>
    </row>
    <row r="585" spans="434:453">
      <c r="PR585" s="583"/>
      <c r="PW585" s="623"/>
      <c r="PX585" s="623"/>
      <c r="PY585" s="623"/>
      <c r="PZ585" s="623"/>
      <c r="QA585" s="623"/>
      <c r="QB585" s="623"/>
      <c r="QC585" s="623"/>
      <c r="QD585" s="623"/>
      <c r="QE585" s="623"/>
      <c r="QF585" s="623"/>
      <c r="QG585" s="623"/>
      <c r="QH585" s="623"/>
      <c r="QI585" s="623"/>
      <c r="QJ585" s="623"/>
      <c r="QK585" s="623"/>
    </row>
    <row r="586" spans="434:453">
      <c r="PR586" s="583"/>
      <c r="PW586" s="623"/>
      <c r="PX586" s="623"/>
      <c r="PY586" s="623"/>
      <c r="PZ586" s="623"/>
      <c r="QA586" s="623"/>
      <c r="QB586" s="623"/>
      <c r="QC586" s="623"/>
      <c r="QD586" s="623"/>
      <c r="QE586" s="623"/>
      <c r="QF586" s="623"/>
      <c r="QG586" s="623"/>
      <c r="QH586" s="623"/>
      <c r="QI586" s="623"/>
      <c r="QJ586" s="623"/>
      <c r="QK586" s="623"/>
    </row>
    <row r="587" spans="434:453">
      <c r="PR587" s="583"/>
      <c r="PW587" s="623"/>
      <c r="PX587" s="623"/>
      <c r="PY587" s="623"/>
      <c r="PZ587" s="623"/>
      <c r="QA587" s="623"/>
      <c r="QB587" s="623"/>
      <c r="QC587" s="623"/>
      <c r="QD587" s="623"/>
      <c r="QE587" s="623"/>
      <c r="QF587" s="623"/>
      <c r="QG587" s="623"/>
      <c r="QH587" s="623"/>
      <c r="QI587" s="623"/>
      <c r="QJ587" s="623"/>
      <c r="QK587" s="623"/>
    </row>
    <row r="588" spans="434:453">
      <c r="PR588" s="583"/>
      <c r="PW588" s="623"/>
      <c r="PX588" s="623"/>
      <c r="PY588" s="623"/>
      <c r="PZ588" s="623"/>
      <c r="QA588" s="623"/>
      <c r="QB588" s="623"/>
      <c r="QC588" s="623"/>
      <c r="QD588" s="623"/>
      <c r="QE588" s="623"/>
      <c r="QF588" s="623"/>
      <c r="QG588" s="623"/>
      <c r="QH588" s="623"/>
      <c r="QI588" s="623"/>
      <c r="QJ588" s="623"/>
      <c r="QK588" s="623"/>
    </row>
    <row r="589" spans="434:453">
      <c r="PR589" s="583"/>
      <c r="PW589" s="623"/>
      <c r="PX589" s="623"/>
      <c r="PY589" s="623"/>
      <c r="PZ589" s="623"/>
      <c r="QA589" s="623"/>
      <c r="QB589" s="623"/>
      <c r="QC589" s="623"/>
      <c r="QD589" s="623"/>
      <c r="QE589" s="623"/>
      <c r="QF589" s="623"/>
      <c r="QG589" s="623"/>
      <c r="QH589" s="623"/>
      <c r="QI589" s="623"/>
      <c r="QJ589" s="623"/>
      <c r="QK589" s="623"/>
    </row>
    <row r="590" spans="434:453">
      <c r="PR590" s="583"/>
      <c r="PW590" s="623"/>
      <c r="PX590" s="623"/>
      <c r="PY590" s="623"/>
      <c r="PZ590" s="623"/>
      <c r="QA590" s="623"/>
      <c r="QB590" s="623"/>
      <c r="QC590" s="623"/>
      <c r="QD590" s="623"/>
      <c r="QE590" s="623"/>
      <c r="QF590" s="623"/>
      <c r="QG590" s="623"/>
      <c r="QH590" s="623"/>
      <c r="QI590" s="623"/>
      <c r="QJ590" s="623"/>
      <c r="QK590" s="623"/>
    </row>
    <row r="591" spans="434:453">
      <c r="PR591" s="583"/>
      <c r="PW591" s="623"/>
      <c r="PX591" s="623"/>
      <c r="PY591" s="623"/>
      <c r="PZ591" s="623"/>
      <c r="QA591" s="623"/>
      <c r="QB591" s="623"/>
      <c r="QC591" s="623"/>
      <c r="QD591" s="623"/>
      <c r="QE591" s="623"/>
      <c r="QF591" s="623"/>
      <c r="QG591" s="623"/>
      <c r="QH591" s="623"/>
      <c r="QI591" s="623"/>
      <c r="QJ591" s="623"/>
      <c r="QK591" s="623"/>
    </row>
    <row r="592" spans="434:453">
      <c r="PR592" s="583"/>
      <c r="PW592" s="623"/>
      <c r="PX592" s="623"/>
      <c r="PY592" s="623"/>
      <c r="PZ592" s="623"/>
      <c r="QA592" s="623"/>
      <c r="QB592" s="623"/>
      <c r="QC592" s="623"/>
      <c r="QD592" s="623"/>
      <c r="QE592" s="623"/>
      <c r="QF592" s="623"/>
      <c r="QG592" s="623"/>
      <c r="QH592" s="623"/>
      <c r="QI592" s="623"/>
      <c r="QJ592" s="623"/>
      <c r="QK592" s="623"/>
    </row>
    <row r="593" spans="434:453">
      <c r="PR593" s="583"/>
      <c r="PW593" s="623"/>
      <c r="PX593" s="623"/>
      <c r="PY593" s="623"/>
      <c r="PZ593" s="623"/>
      <c r="QA593" s="623"/>
      <c r="QB593" s="623"/>
      <c r="QC593" s="623"/>
      <c r="QD593" s="623"/>
      <c r="QE593" s="623"/>
      <c r="QF593" s="623"/>
      <c r="QG593" s="623"/>
      <c r="QH593" s="623"/>
      <c r="QI593" s="623"/>
      <c r="QJ593" s="623"/>
      <c r="QK593" s="623"/>
    </row>
    <row r="594" spans="434:453">
      <c r="PR594" s="583"/>
      <c r="PW594" s="623"/>
      <c r="PX594" s="623"/>
      <c r="PY594" s="623"/>
      <c r="PZ594" s="623"/>
      <c r="QA594" s="623"/>
      <c r="QB594" s="623"/>
      <c r="QC594" s="623"/>
      <c r="QD594" s="623"/>
      <c r="QE594" s="623"/>
      <c r="QF594" s="623"/>
      <c r="QG594" s="623"/>
      <c r="QH594" s="623"/>
      <c r="QI594" s="623"/>
      <c r="QJ594" s="623"/>
      <c r="QK594" s="623"/>
    </row>
    <row r="595" spans="434:453">
      <c r="PR595" s="583"/>
      <c r="PW595" s="623"/>
      <c r="PX595" s="623"/>
      <c r="PY595" s="623"/>
      <c r="PZ595" s="623"/>
      <c r="QA595" s="623"/>
      <c r="QB595" s="623"/>
      <c r="QC595" s="623"/>
      <c r="QD595" s="623"/>
      <c r="QE595" s="623"/>
      <c r="QF595" s="623"/>
      <c r="QG595" s="623"/>
      <c r="QH595" s="623"/>
      <c r="QI595" s="623"/>
      <c r="QJ595" s="623"/>
      <c r="QK595" s="623"/>
    </row>
    <row r="596" spans="434:453">
      <c r="PR596" s="583"/>
      <c r="PW596" s="623"/>
      <c r="PX596" s="623"/>
      <c r="PY596" s="623"/>
      <c r="PZ596" s="623"/>
      <c r="QA596" s="623"/>
      <c r="QB596" s="623"/>
      <c r="QC596" s="623"/>
      <c r="QD596" s="623"/>
      <c r="QE596" s="623"/>
      <c r="QF596" s="623"/>
      <c r="QG596" s="623"/>
      <c r="QH596" s="623"/>
      <c r="QI596" s="623"/>
      <c r="QJ596" s="623"/>
      <c r="QK596" s="623"/>
    </row>
    <row r="597" spans="434:453">
      <c r="PR597" s="583"/>
      <c r="PW597" s="623"/>
      <c r="PX597" s="623"/>
      <c r="PY597" s="623"/>
      <c r="PZ597" s="623"/>
      <c r="QA597" s="623"/>
      <c r="QB597" s="623"/>
      <c r="QC597" s="623"/>
      <c r="QD597" s="623"/>
      <c r="QE597" s="623"/>
      <c r="QF597" s="623"/>
      <c r="QG597" s="623"/>
      <c r="QH597" s="623"/>
      <c r="QI597" s="623"/>
      <c r="QJ597" s="623"/>
      <c r="QK597" s="623"/>
    </row>
    <row r="598" spans="434:453">
      <c r="PR598" s="583"/>
      <c r="PW598" s="623"/>
      <c r="PX598" s="623"/>
      <c r="PY598" s="623"/>
      <c r="PZ598" s="623"/>
      <c r="QA598" s="623"/>
      <c r="QB598" s="623"/>
      <c r="QC598" s="623"/>
      <c r="QD598" s="623"/>
      <c r="QE598" s="623"/>
      <c r="QF598" s="623"/>
      <c r="QG598" s="623"/>
      <c r="QH598" s="623"/>
      <c r="QI598" s="623"/>
      <c r="QJ598" s="623"/>
      <c r="QK598" s="623"/>
    </row>
    <row r="599" spans="434:453">
      <c r="PR599" s="583"/>
      <c r="PW599" s="623"/>
      <c r="PX599" s="623"/>
      <c r="PY599" s="623"/>
      <c r="PZ599" s="623"/>
      <c r="QA599" s="623"/>
      <c r="QB599" s="623"/>
      <c r="QC599" s="623"/>
      <c r="QD599" s="623"/>
      <c r="QE599" s="623"/>
      <c r="QF599" s="623"/>
      <c r="QG599" s="623"/>
      <c r="QH599" s="623"/>
      <c r="QI599" s="623"/>
      <c r="QJ599" s="623"/>
      <c r="QK599" s="623"/>
    </row>
    <row r="600" spans="434:453">
      <c r="PR600" s="583"/>
      <c r="PW600" s="623"/>
      <c r="PX600" s="623"/>
      <c r="PY600" s="623"/>
      <c r="PZ600" s="623"/>
      <c r="QA600" s="623"/>
      <c r="QB600" s="623"/>
      <c r="QC600" s="623"/>
      <c r="QD600" s="623"/>
      <c r="QE600" s="623"/>
      <c r="QF600" s="623"/>
      <c r="QG600" s="623"/>
      <c r="QH600" s="623"/>
      <c r="QI600" s="623"/>
      <c r="QJ600" s="623"/>
      <c r="QK600" s="623"/>
    </row>
    <row r="601" spans="434:453">
      <c r="PR601" s="583"/>
      <c r="PW601" s="623"/>
      <c r="PX601" s="623"/>
      <c r="PY601" s="623"/>
      <c r="PZ601" s="623"/>
      <c r="QA601" s="623"/>
      <c r="QB601" s="623"/>
      <c r="QC601" s="623"/>
      <c r="QD601" s="623"/>
      <c r="QE601" s="623"/>
      <c r="QF601" s="623"/>
      <c r="QG601" s="623"/>
      <c r="QH601" s="623"/>
      <c r="QI601" s="623"/>
      <c r="QJ601" s="623"/>
      <c r="QK601" s="623"/>
    </row>
    <row r="602" spans="434:453">
      <c r="PR602" s="583"/>
      <c r="PW602" s="623"/>
      <c r="PX602" s="623"/>
      <c r="PY602" s="623"/>
      <c r="PZ602" s="623"/>
      <c r="QA602" s="623"/>
      <c r="QB602" s="623"/>
      <c r="QC602" s="623"/>
      <c r="QD602" s="623"/>
      <c r="QE602" s="623"/>
      <c r="QF602" s="623"/>
      <c r="QG602" s="623"/>
      <c r="QH602" s="623"/>
      <c r="QI602" s="623"/>
      <c r="QJ602" s="623"/>
      <c r="QK602" s="623"/>
    </row>
    <row r="603" spans="434:453">
      <c r="PR603" s="583"/>
      <c r="PW603" s="623"/>
      <c r="PX603" s="623"/>
      <c r="PY603" s="623"/>
      <c r="PZ603" s="623"/>
      <c r="QA603" s="623"/>
      <c r="QB603" s="623"/>
      <c r="QC603" s="623"/>
      <c r="QD603" s="623"/>
      <c r="QE603" s="623"/>
      <c r="QF603" s="623"/>
      <c r="QG603" s="623"/>
      <c r="QH603" s="623"/>
      <c r="QI603" s="623"/>
      <c r="QJ603" s="623"/>
      <c r="QK603" s="623"/>
    </row>
    <row r="604" spans="434:453">
      <c r="PR604" s="583"/>
      <c r="PW604" s="623"/>
      <c r="PX604" s="623"/>
      <c r="PY604" s="623"/>
      <c r="PZ604" s="623"/>
      <c r="QA604" s="623"/>
      <c r="QB604" s="623"/>
      <c r="QC604" s="623"/>
      <c r="QD604" s="623"/>
      <c r="QE604" s="623"/>
      <c r="QF604" s="623"/>
      <c r="QG604" s="623"/>
      <c r="QH604" s="623"/>
      <c r="QI604" s="623"/>
      <c r="QJ604" s="623"/>
      <c r="QK604" s="623"/>
    </row>
    <row r="605" spans="434:453">
      <c r="PR605" s="583"/>
      <c r="PW605" s="623"/>
      <c r="PX605" s="623"/>
      <c r="PY605" s="623"/>
      <c r="PZ605" s="623"/>
      <c r="QA605" s="623"/>
      <c r="QB605" s="623"/>
      <c r="QC605" s="623"/>
      <c r="QD605" s="623"/>
      <c r="QE605" s="623"/>
      <c r="QF605" s="623"/>
      <c r="QG605" s="623"/>
      <c r="QH605" s="623"/>
      <c r="QI605" s="623"/>
      <c r="QJ605" s="623"/>
      <c r="QK605" s="623"/>
    </row>
    <row r="606" spans="434:453">
      <c r="PR606" s="583"/>
      <c r="PW606" s="623"/>
      <c r="PX606" s="623"/>
      <c r="PY606" s="623"/>
      <c r="PZ606" s="623"/>
      <c r="QA606" s="623"/>
      <c r="QB606" s="623"/>
      <c r="QC606" s="623"/>
      <c r="QD606" s="623"/>
      <c r="QE606" s="623"/>
      <c r="QF606" s="623"/>
      <c r="QG606" s="623"/>
      <c r="QH606" s="623"/>
      <c r="QI606" s="623"/>
      <c r="QJ606" s="623"/>
      <c r="QK606" s="623"/>
    </row>
    <row r="607" spans="434:453">
      <c r="PR607" s="583"/>
      <c r="PW607" s="623"/>
      <c r="PX607" s="623"/>
      <c r="PY607" s="623"/>
      <c r="PZ607" s="623"/>
      <c r="QA607" s="623"/>
      <c r="QB607" s="623"/>
      <c r="QC607" s="623"/>
      <c r="QD607" s="623"/>
      <c r="QE607" s="623"/>
      <c r="QF607" s="623"/>
      <c r="QG607" s="623"/>
      <c r="QH607" s="623"/>
      <c r="QI607" s="623"/>
      <c r="QJ607" s="623"/>
      <c r="QK607" s="623"/>
    </row>
    <row r="608" spans="434:453">
      <c r="PR608" s="583"/>
      <c r="PW608" s="623"/>
      <c r="PX608" s="623"/>
      <c r="PY608" s="623"/>
      <c r="PZ608" s="623"/>
      <c r="QA608" s="623"/>
      <c r="QB608" s="623"/>
      <c r="QC608" s="623"/>
      <c r="QD608" s="623"/>
      <c r="QE608" s="623"/>
      <c r="QF608" s="623"/>
      <c r="QG608" s="623"/>
      <c r="QH608" s="623"/>
      <c r="QI608" s="623"/>
      <c r="QJ608" s="623"/>
      <c r="QK608" s="623"/>
    </row>
    <row r="609" spans="434:453">
      <c r="PR609" s="583"/>
      <c r="PW609" s="623"/>
      <c r="PX609" s="623"/>
      <c r="PY609" s="623"/>
      <c r="PZ609" s="623"/>
      <c r="QA609" s="623"/>
      <c r="QB609" s="623"/>
      <c r="QC609" s="623"/>
      <c r="QD609" s="623"/>
      <c r="QE609" s="623"/>
      <c r="QF609" s="623"/>
      <c r="QG609" s="623"/>
      <c r="QH609" s="623"/>
      <c r="QI609" s="623"/>
      <c r="QJ609" s="623"/>
      <c r="QK609" s="623"/>
    </row>
    <row r="610" spans="434:453">
      <c r="PR610" s="583"/>
      <c r="PW610" s="623"/>
      <c r="PX610" s="623"/>
      <c r="PY610" s="623"/>
      <c r="PZ610" s="623"/>
      <c r="QA610" s="623"/>
      <c r="QB610" s="623"/>
      <c r="QC610" s="623"/>
      <c r="QD610" s="623"/>
      <c r="QE610" s="623"/>
      <c r="QF610" s="623"/>
      <c r="QG610" s="623"/>
      <c r="QH610" s="623"/>
      <c r="QI610" s="623"/>
      <c r="QJ610" s="623"/>
      <c r="QK610" s="623"/>
    </row>
    <row r="611" spans="434:453">
      <c r="PR611" s="583"/>
      <c r="PW611" s="623"/>
      <c r="PX611" s="623"/>
      <c r="PY611" s="623"/>
      <c r="PZ611" s="623"/>
      <c r="QA611" s="623"/>
      <c r="QB611" s="623"/>
      <c r="QC611" s="623"/>
      <c r="QD611" s="623"/>
      <c r="QE611" s="623"/>
      <c r="QF611" s="623"/>
      <c r="QG611" s="623"/>
      <c r="QH611" s="623"/>
      <c r="QI611" s="623"/>
      <c r="QJ611" s="623"/>
      <c r="QK611" s="623"/>
    </row>
    <row r="612" spans="434:453">
      <c r="PR612" s="583"/>
      <c r="PW612" s="623"/>
      <c r="PX612" s="623"/>
      <c r="PY612" s="623"/>
      <c r="PZ612" s="623"/>
      <c r="QA612" s="623"/>
      <c r="QB612" s="623"/>
      <c r="QC612" s="623"/>
      <c r="QD612" s="623"/>
      <c r="QE612" s="623"/>
      <c r="QF612" s="623"/>
      <c r="QG612" s="623"/>
      <c r="QH612" s="623"/>
      <c r="QI612" s="623"/>
      <c r="QJ612" s="623"/>
      <c r="QK612" s="623"/>
    </row>
    <row r="613" spans="434:453">
      <c r="PR613" s="583"/>
      <c r="PW613" s="623"/>
      <c r="PX613" s="623"/>
      <c r="PY613" s="623"/>
      <c r="PZ613" s="623"/>
      <c r="QA613" s="623"/>
      <c r="QB613" s="623"/>
      <c r="QC613" s="623"/>
      <c r="QD613" s="623"/>
      <c r="QE613" s="623"/>
      <c r="QF613" s="623"/>
      <c r="QG613" s="623"/>
      <c r="QH613" s="623"/>
      <c r="QI613" s="623"/>
      <c r="QJ613" s="623"/>
      <c r="QK613" s="623"/>
    </row>
    <row r="614" spans="434:453">
      <c r="PR614" s="583"/>
      <c r="PW614" s="623"/>
      <c r="PX614" s="623"/>
      <c r="PY614" s="623"/>
      <c r="PZ614" s="623"/>
      <c r="QA614" s="623"/>
      <c r="QB614" s="623"/>
      <c r="QC614" s="623"/>
      <c r="QD614" s="623"/>
      <c r="QE614" s="623"/>
      <c r="QF614" s="623"/>
      <c r="QG614" s="623"/>
      <c r="QH614" s="623"/>
      <c r="QI614" s="623"/>
      <c r="QJ614" s="623"/>
      <c r="QK614" s="623"/>
    </row>
    <row r="615" spans="434:453">
      <c r="PR615" s="583"/>
      <c r="PW615" s="623"/>
      <c r="PX615" s="623"/>
      <c r="PY615" s="623"/>
      <c r="PZ615" s="623"/>
      <c r="QA615" s="623"/>
      <c r="QB615" s="623"/>
      <c r="QC615" s="623"/>
      <c r="QD615" s="623"/>
      <c r="QE615" s="623"/>
      <c r="QF615" s="623"/>
      <c r="QG615" s="623"/>
      <c r="QH615" s="623"/>
      <c r="QI615" s="623"/>
      <c r="QJ615" s="623"/>
      <c r="QK615" s="623"/>
    </row>
    <row r="616" spans="434:453">
      <c r="PR616" s="583"/>
      <c r="PW616" s="623"/>
      <c r="PX616" s="623"/>
      <c r="PY616" s="623"/>
      <c r="PZ616" s="623"/>
      <c r="QA616" s="623"/>
      <c r="QB616" s="623"/>
      <c r="QC616" s="623"/>
      <c r="QD616" s="623"/>
      <c r="QE616" s="623"/>
      <c r="QF616" s="623"/>
      <c r="QG616" s="623"/>
      <c r="QH616" s="623"/>
      <c r="QI616" s="623"/>
      <c r="QJ616" s="623"/>
      <c r="QK616" s="623"/>
    </row>
    <row r="617" spans="434:453">
      <c r="PR617" s="583"/>
      <c r="PW617" s="623"/>
      <c r="PX617" s="623"/>
      <c r="PY617" s="623"/>
      <c r="PZ617" s="623"/>
      <c r="QA617" s="623"/>
      <c r="QB617" s="623"/>
      <c r="QC617" s="623"/>
      <c r="QD617" s="623"/>
      <c r="QE617" s="623"/>
      <c r="QF617" s="623"/>
      <c r="QG617" s="623"/>
      <c r="QH617" s="623"/>
      <c r="QI617" s="623"/>
      <c r="QJ617" s="623"/>
      <c r="QK617" s="623"/>
    </row>
    <row r="618" spans="434:453">
      <c r="PR618" s="583"/>
      <c r="PW618" s="623"/>
      <c r="PX618" s="623"/>
      <c r="PY618" s="623"/>
      <c r="PZ618" s="623"/>
      <c r="QA618" s="623"/>
      <c r="QB618" s="623"/>
      <c r="QC618" s="623"/>
      <c r="QD618" s="623"/>
      <c r="QE618" s="623"/>
      <c r="QF618" s="623"/>
      <c r="QG618" s="623"/>
      <c r="QH618" s="623"/>
      <c r="QI618" s="623"/>
      <c r="QJ618" s="623"/>
      <c r="QK618" s="623"/>
    </row>
    <row r="619" spans="434:453">
      <c r="PR619" s="583"/>
      <c r="PW619" s="623"/>
      <c r="PX619" s="623"/>
      <c r="PY619" s="623"/>
      <c r="PZ619" s="623"/>
      <c r="QA619" s="623"/>
      <c r="QB619" s="623"/>
      <c r="QC619" s="623"/>
      <c r="QD619" s="623"/>
      <c r="QE619" s="623"/>
      <c r="QF619" s="623"/>
      <c r="QG619" s="623"/>
      <c r="QH619" s="623"/>
      <c r="QI619" s="623"/>
      <c r="QJ619" s="623"/>
      <c r="QK619" s="623"/>
    </row>
    <row r="620" spans="434:453">
      <c r="PR620" s="583"/>
      <c r="PW620" s="623"/>
      <c r="PX620" s="623"/>
      <c r="PY620" s="623"/>
      <c r="PZ620" s="623"/>
      <c r="QA620" s="623"/>
      <c r="QB620" s="623"/>
      <c r="QC620" s="623"/>
      <c r="QD620" s="623"/>
      <c r="QE620" s="623"/>
      <c r="QF620" s="623"/>
      <c r="QG620" s="623"/>
      <c r="QH620" s="623"/>
      <c r="QI620" s="623"/>
      <c r="QJ620" s="623"/>
      <c r="QK620" s="623"/>
    </row>
    <row r="621" spans="434:453">
      <c r="PR621" s="583"/>
      <c r="PW621" s="623"/>
      <c r="PX621" s="623"/>
      <c r="PY621" s="623"/>
      <c r="PZ621" s="623"/>
      <c r="QA621" s="623"/>
      <c r="QB621" s="623"/>
      <c r="QC621" s="623"/>
      <c r="QD621" s="623"/>
      <c r="QE621" s="623"/>
      <c r="QF621" s="623"/>
      <c r="QG621" s="623"/>
      <c r="QH621" s="623"/>
      <c r="QI621" s="623"/>
      <c r="QJ621" s="623"/>
      <c r="QK621" s="623"/>
    </row>
    <row r="622" spans="434:453">
      <c r="PR622" s="583"/>
      <c r="PW622" s="623"/>
      <c r="PX622" s="623"/>
      <c r="PY622" s="623"/>
      <c r="PZ622" s="623"/>
      <c r="QA622" s="623"/>
      <c r="QB622" s="623"/>
      <c r="QC622" s="623"/>
      <c r="QD622" s="623"/>
      <c r="QE622" s="623"/>
      <c r="QF622" s="623"/>
      <c r="QG622" s="623"/>
      <c r="QH622" s="623"/>
      <c r="QI622" s="623"/>
      <c r="QJ622" s="623"/>
      <c r="QK622" s="623"/>
    </row>
    <row r="623" spans="434:453">
      <c r="PR623" s="583"/>
      <c r="PW623" s="623"/>
      <c r="PX623" s="623"/>
      <c r="PY623" s="623"/>
      <c r="PZ623" s="623"/>
      <c r="QA623" s="623"/>
      <c r="QB623" s="623"/>
      <c r="QC623" s="623"/>
      <c r="QD623" s="623"/>
      <c r="QE623" s="623"/>
      <c r="QF623" s="623"/>
      <c r="QG623" s="623"/>
      <c r="QH623" s="623"/>
      <c r="QI623" s="623"/>
      <c r="QJ623" s="623"/>
      <c r="QK623" s="623"/>
    </row>
    <row r="624" spans="434:453">
      <c r="PR624" s="583"/>
      <c r="PW624" s="623"/>
      <c r="PX624" s="623"/>
      <c r="PY624" s="623"/>
      <c r="PZ624" s="623"/>
      <c r="QA624" s="623"/>
      <c r="QB624" s="623"/>
      <c r="QC624" s="623"/>
      <c r="QD624" s="623"/>
      <c r="QE624" s="623"/>
      <c r="QF624" s="623"/>
      <c r="QG624" s="623"/>
      <c r="QH624" s="623"/>
      <c r="QI624" s="623"/>
      <c r="QJ624" s="623"/>
      <c r="QK624" s="623"/>
    </row>
    <row r="625" spans="434:453">
      <c r="PR625" s="583"/>
      <c r="PW625" s="623"/>
      <c r="PX625" s="623"/>
      <c r="PY625" s="623"/>
      <c r="PZ625" s="623"/>
      <c r="QA625" s="623"/>
      <c r="QB625" s="623"/>
      <c r="QC625" s="623"/>
      <c r="QD625" s="623"/>
      <c r="QE625" s="623"/>
      <c r="QF625" s="623"/>
      <c r="QG625" s="623"/>
      <c r="QH625" s="623"/>
      <c r="QI625" s="623"/>
      <c r="QJ625" s="623"/>
      <c r="QK625" s="623"/>
    </row>
    <row r="626" spans="434:453">
      <c r="PR626" s="583"/>
      <c r="PW626" s="623"/>
      <c r="PX626" s="623"/>
      <c r="PY626" s="623"/>
      <c r="PZ626" s="623"/>
      <c r="QA626" s="623"/>
      <c r="QB626" s="623"/>
      <c r="QC626" s="623"/>
      <c r="QD626" s="623"/>
      <c r="QE626" s="623"/>
      <c r="QF626" s="623"/>
      <c r="QG626" s="623"/>
      <c r="QH626" s="623"/>
      <c r="QI626" s="623"/>
      <c r="QJ626" s="623"/>
      <c r="QK626" s="623"/>
    </row>
    <row r="627" spans="434:453">
      <c r="PR627" s="583"/>
      <c r="PW627" s="623"/>
      <c r="PX627" s="623"/>
      <c r="PY627" s="623"/>
      <c r="PZ627" s="623"/>
      <c r="QA627" s="623"/>
      <c r="QB627" s="623"/>
      <c r="QC627" s="623"/>
      <c r="QD627" s="623"/>
      <c r="QE627" s="623"/>
      <c r="QF627" s="623"/>
      <c r="QG627" s="623"/>
      <c r="QH627" s="623"/>
      <c r="QI627" s="623"/>
      <c r="QJ627" s="623"/>
      <c r="QK627" s="623"/>
    </row>
    <row r="628" spans="434:453">
      <c r="PR628" s="583"/>
      <c r="PW628" s="623"/>
      <c r="PX628" s="623"/>
      <c r="PY628" s="623"/>
      <c r="PZ628" s="623"/>
      <c r="QA628" s="623"/>
      <c r="QB628" s="623"/>
      <c r="QC628" s="623"/>
      <c r="QD628" s="623"/>
      <c r="QE628" s="623"/>
      <c r="QF628" s="623"/>
      <c r="QG628" s="623"/>
      <c r="QH628" s="623"/>
      <c r="QI628" s="623"/>
      <c r="QJ628" s="623"/>
      <c r="QK628" s="623"/>
    </row>
    <row r="629" spans="434:453">
      <c r="PR629" s="583"/>
      <c r="PW629" s="623"/>
      <c r="PX629" s="623"/>
      <c r="PY629" s="623"/>
      <c r="PZ629" s="623"/>
      <c r="QA629" s="623"/>
      <c r="QB629" s="623"/>
      <c r="QC629" s="623"/>
      <c r="QD629" s="623"/>
      <c r="QE629" s="623"/>
      <c r="QF629" s="623"/>
      <c r="QG629" s="623"/>
      <c r="QH629" s="623"/>
      <c r="QI629" s="623"/>
      <c r="QJ629" s="623"/>
      <c r="QK629" s="623"/>
    </row>
    <row r="630" spans="434:453">
      <c r="PR630" s="583"/>
      <c r="PW630" s="623"/>
      <c r="PX630" s="623"/>
      <c r="PY630" s="623"/>
      <c r="PZ630" s="623"/>
      <c r="QA630" s="623"/>
      <c r="QB630" s="623"/>
      <c r="QC630" s="623"/>
      <c r="QD630" s="623"/>
      <c r="QE630" s="623"/>
      <c r="QF630" s="623"/>
      <c r="QG630" s="623"/>
      <c r="QH630" s="623"/>
      <c r="QI630" s="623"/>
      <c r="QJ630" s="623"/>
      <c r="QK630" s="623"/>
    </row>
    <row r="631" spans="434:453">
      <c r="PR631" s="583"/>
      <c r="PW631" s="623"/>
      <c r="PX631" s="623"/>
      <c r="PY631" s="623"/>
      <c r="PZ631" s="623"/>
      <c r="QA631" s="623"/>
      <c r="QB631" s="623"/>
      <c r="QC631" s="623"/>
      <c r="QD631" s="623"/>
      <c r="QE631" s="623"/>
      <c r="QF631" s="623"/>
      <c r="QG631" s="623"/>
      <c r="QH631" s="623"/>
      <c r="QI631" s="623"/>
      <c r="QJ631" s="623"/>
      <c r="QK631" s="623"/>
    </row>
    <row r="632" spans="434:453">
      <c r="PR632" s="583"/>
      <c r="PW632" s="623"/>
      <c r="PX632" s="623"/>
      <c r="PY632" s="623"/>
      <c r="PZ632" s="623"/>
      <c r="QA632" s="623"/>
      <c r="QB632" s="623"/>
      <c r="QC632" s="623"/>
      <c r="QD632" s="623"/>
      <c r="QE632" s="623"/>
      <c r="QF632" s="623"/>
      <c r="QG632" s="623"/>
      <c r="QH632" s="623"/>
      <c r="QI632" s="623"/>
      <c r="QJ632" s="623"/>
      <c r="QK632" s="623"/>
    </row>
    <row r="633" spans="434:453">
      <c r="PR633" s="583"/>
      <c r="PW633" s="623"/>
      <c r="PX633" s="623"/>
      <c r="PY633" s="623"/>
      <c r="PZ633" s="623"/>
      <c r="QA633" s="623"/>
      <c r="QB633" s="623"/>
      <c r="QC633" s="623"/>
      <c r="QD633" s="623"/>
      <c r="QE633" s="623"/>
      <c r="QF633" s="623"/>
      <c r="QG633" s="623"/>
      <c r="QH633" s="623"/>
      <c r="QI633" s="623"/>
      <c r="QJ633" s="623"/>
      <c r="QK633" s="623"/>
    </row>
    <row r="634" spans="434:453">
      <c r="PR634" s="583"/>
      <c r="PW634" s="623"/>
      <c r="PX634" s="623"/>
      <c r="PY634" s="623"/>
      <c r="PZ634" s="623"/>
      <c r="QA634" s="623"/>
      <c r="QB634" s="623"/>
      <c r="QC634" s="623"/>
      <c r="QD634" s="623"/>
      <c r="QE634" s="623"/>
      <c r="QF634" s="623"/>
      <c r="QG634" s="623"/>
      <c r="QH634" s="623"/>
      <c r="QI634" s="623"/>
      <c r="QJ634" s="623"/>
      <c r="QK634" s="623"/>
    </row>
    <row r="635" spans="434:453">
      <c r="PR635" s="583"/>
      <c r="PW635" s="623"/>
      <c r="PX635" s="623"/>
      <c r="PY635" s="623"/>
      <c r="PZ635" s="623"/>
      <c r="QA635" s="623"/>
      <c r="QB635" s="623"/>
      <c r="QC635" s="623"/>
      <c r="QD635" s="623"/>
      <c r="QE635" s="623"/>
      <c r="QF635" s="623"/>
      <c r="QG635" s="623"/>
      <c r="QH635" s="623"/>
      <c r="QI635" s="623"/>
      <c r="QJ635" s="623"/>
      <c r="QK635" s="623"/>
    </row>
    <row r="636" spans="434:453">
      <c r="PR636" s="583"/>
      <c r="PW636" s="623"/>
      <c r="PX636" s="623"/>
      <c r="PY636" s="623"/>
      <c r="PZ636" s="623"/>
      <c r="QA636" s="623"/>
      <c r="QB636" s="623"/>
      <c r="QC636" s="623"/>
      <c r="QD636" s="623"/>
      <c r="QE636" s="623"/>
      <c r="QF636" s="623"/>
      <c r="QG636" s="623"/>
      <c r="QH636" s="623"/>
      <c r="QI636" s="623"/>
      <c r="QJ636" s="623"/>
      <c r="QK636" s="623"/>
    </row>
    <row r="637" spans="434:453">
      <c r="PR637" s="583"/>
      <c r="PW637" s="623"/>
      <c r="PX637" s="623"/>
      <c r="PY637" s="623"/>
      <c r="PZ637" s="623"/>
      <c r="QA637" s="623"/>
      <c r="QB637" s="623"/>
      <c r="QC637" s="623"/>
      <c r="QD637" s="623"/>
      <c r="QE637" s="623"/>
      <c r="QF637" s="623"/>
      <c r="QG637" s="623"/>
      <c r="QH637" s="623"/>
      <c r="QI637" s="623"/>
      <c r="QJ637" s="623"/>
      <c r="QK637" s="623"/>
    </row>
    <row r="638" spans="434:453">
      <c r="PR638" s="583"/>
      <c r="PW638" s="623"/>
      <c r="PX638" s="623"/>
      <c r="PY638" s="623"/>
      <c r="PZ638" s="623"/>
      <c r="QA638" s="623"/>
      <c r="QB638" s="623"/>
      <c r="QC638" s="623"/>
      <c r="QD638" s="623"/>
      <c r="QE638" s="623"/>
      <c r="QF638" s="623"/>
      <c r="QG638" s="623"/>
      <c r="QH638" s="623"/>
      <c r="QI638" s="623"/>
      <c r="QJ638" s="623"/>
      <c r="QK638" s="623"/>
    </row>
    <row r="639" spans="434:453">
      <c r="PR639" s="583"/>
      <c r="PW639" s="623"/>
      <c r="PX639" s="623"/>
      <c r="PY639" s="623"/>
      <c r="PZ639" s="623"/>
      <c r="QA639" s="623"/>
      <c r="QB639" s="623"/>
      <c r="QC639" s="623"/>
      <c r="QD639" s="623"/>
      <c r="QE639" s="623"/>
      <c r="QF639" s="623"/>
      <c r="QG639" s="623"/>
      <c r="QH639" s="623"/>
      <c r="QI639" s="623"/>
      <c r="QJ639" s="623"/>
      <c r="QK639" s="623"/>
    </row>
    <row r="640" spans="434:453">
      <c r="PR640" s="583"/>
      <c r="PW640" s="623"/>
      <c r="PX640" s="623"/>
      <c r="PY640" s="623"/>
      <c r="PZ640" s="623"/>
      <c r="QA640" s="623"/>
      <c r="QB640" s="623"/>
      <c r="QC640" s="623"/>
      <c r="QD640" s="623"/>
      <c r="QE640" s="623"/>
      <c r="QF640" s="623"/>
      <c r="QG640" s="623"/>
      <c r="QH640" s="623"/>
      <c r="QI640" s="623"/>
      <c r="QJ640" s="623"/>
      <c r="QK640" s="623"/>
    </row>
    <row r="641" spans="434:453">
      <c r="PR641" s="583"/>
      <c r="PW641" s="623"/>
      <c r="PX641" s="623"/>
      <c r="PY641" s="623"/>
      <c r="PZ641" s="623"/>
      <c r="QA641" s="623"/>
      <c r="QB641" s="623"/>
      <c r="QC641" s="623"/>
      <c r="QD641" s="623"/>
      <c r="QE641" s="623"/>
      <c r="QF641" s="623"/>
      <c r="QG641" s="623"/>
      <c r="QH641" s="623"/>
      <c r="QI641" s="623"/>
      <c r="QJ641" s="623"/>
      <c r="QK641" s="623"/>
    </row>
    <row r="642" spans="434:453">
      <c r="PR642" s="583"/>
      <c r="PW642" s="623"/>
      <c r="PX642" s="623"/>
      <c r="PY642" s="623"/>
      <c r="PZ642" s="623"/>
      <c r="QA642" s="623"/>
      <c r="QB642" s="623"/>
      <c r="QC642" s="623"/>
      <c r="QD642" s="623"/>
      <c r="QE642" s="623"/>
      <c r="QF642" s="623"/>
      <c r="QG642" s="623"/>
      <c r="QH642" s="623"/>
      <c r="QI642" s="623"/>
      <c r="QJ642" s="623"/>
      <c r="QK642" s="623"/>
    </row>
    <row r="643" spans="434:453">
      <c r="PR643" s="583"/>
      <c r="PW643" s="623"/>
      <c r="PX643" s="623"/>
      <c r="PY643" s="623"/>
      <c r="PZ643" s="623"/>
      <c r="QA643" s="623"/>
      <c r="QB643" s="623"/>
      <c r="QC643" s="623"/>
      <c r="QD643" s="623"/>
      <c r="QE643" s="623"/>
      <c r="QF643" s="623"/>
      <c r="QG643" s="623"/>
      <c r="QH643" s="623"/>
      <c r="QI643" s="623"/>
      <c r="QJ643" s="623"/>
      <c r="QK643" s="623"/>
    </row>
    <row r="644" spans="434:453">
      <c r="PR644" s="583"/>
      <c r="PW644" s="623"/>
      <c r="PX644" s="623"/>
      <c r="PY644" s="623"/>
      <c r="PZ644" s="623"/>
      <c r="QA644" s="623"/>
      <c r="QB644" s="623"/>
      <c r="QC644" s="623"/>
      <c r="QD644" s="623"/>
      <c r="QE644" s="623"/>
      <c r="QF644" s="623"/>
      <c r="QG644" s="623"/>
      <c r="QH644" s="623"/>
      <c r="QI644" s="623"/>
      <c r="QJ644" s="623"/>
      <c r="QK644" s="623"/>
    </row>
    <row r="645" spans="434:453">
      <c r="PR645" s="583"/>
      <c r="PW645" s="623"/>
      <c r="PX645" s="623"/>
      <c r="PY645" s="623"/>
      <c r="PZ645" s="623"/>
      <c r="QA645" s="623"/>
      <c r="QB645" s="623"/>
      <c r="QC645" s="623"/>
      <c r="QD645" s="623"/>
      <c r="QE645" s="623"/>
      <c r="QF645" s="623"/>
      <c r="QG645" s="623"/>
      <c r="QH645" s="623"/>
      <c r="QI645" s="623"/>
      <c r="QJ645" s="623"/>
      <c r="QK645" s="623"/>
    </row>
    <row r="646" spans="434:453">
      <c r="PR646" s="583"/>
      <c r="PW646" s="623"/>
      <c r="PX646" s="623"/>
      <c r="PY646" s="623"/>
      <c r="PZ646" s="623"/>
      <c r="QA646" s="623"/>
      <c r="QB646" s="623"/>
      <c r="QC646" s="623"/>
      <c r="QD646" s="623"/>
      <c r="QE646" s="623"/>
      <c r="QF646" s="623"/>
      <c r="QG646" s="623"/>
      <c r="QH646" s="623"/>
      <c r="QI646" s="623"/>
      <c r="QJ646" s="623"/>
      <c r="QK646" s="623"/>
    </row>
    <row r="647" spans="434:453">
      <c r="PR647" s="583"/>
      <c r="PW647" s="623"/>
      <c r="PX647" s="623"/>
      <c r="PY647" s="623"/>
      <c r="PZ647" s="623"/>
      <c r="QA647" s="623"/>
      <c r="QB647" s="623"/>
      <c r="QC647" s="623"/>
      <c r="QD647" s="623"/>
      <c r="QE647" s="623"/>
      <c r="QF647" s="623"/>
      <c r="QG647" s="623"/>
      <c r="QH647" s="623"/>
      <c r="QI647" s="623"/>
      <c r="QJ647" s="623"/>
      <c r="QK647" s="623"/>
    </row>
    <row r="648" spans="434:453">
      <c r="PR648" s="583"/>
      <c r="PW648" s="623"/>
      <c r="PX648" s="623"/>
      <c r="PY648" s="623"/>
      <c r="PZ648" s="623"/>
      <c r="QA648" s="623"/>
      <c r="QB648" s="623"/>
      <c r="QC648" s="623"/>
      <c r="QD648" s="623"/>
      <c r="QE648" s="623"/>
      <c r="QF648" s="623"/>
      <c r="QG648" s="623"/>
      <c r="QH648" s="623"/>
      <c r="QI648" s="623"/>
      <c r="QJ648" s="623"/>
      <c r="QK648" s="623"/>
    </row>
    <row r="649" spans="434:453">
      <c r="PR649" s="583"/>
      <c r="PW649" s="623"/>
      <c r="PX649" s="623"/>
      <c r="PY649" s="623"/>
      <c r="PZ649" s="623"/>
      <c r="QA649" s="623"/>
      <c r="QB649" s="623"/>
      <c r="QC649" s="623"/>
      <c r="QD649" s="623"/>
      <c r="QE649" s="623"/>
      <c r="QF649" s="623"/>
      <c r="QG649" s="623"/>
      <c r="QH649" s="623"/>
      <c r="QI649" s="623"/>
      <c r="QJ649" s="623"/>
      <c r="QK649" s="623"/>
    </row>
    <row r="650" spans="434:453">
      <c r="PR650" s="583"/>
      <c r="PW650" s="623"/>
      <c r="PX650" s="623"/>
      <c r="PY650" s="623"/>
      <c r="PZ650" s="623"/>
      <c r="QA650" s="623"/>
      <c r="QB650" s="623"/>
      <c r="QC650" s="623"/>
      <c r="QD650" s="623"/>
      <c r="QE650" s="623"/>
      <c r="QF650" s="623"/>
      <c r="QG650" s="623"/>
      <c r="QH650" s="623"/>
      <c r="QI650" s="623"/>
      <c r="QJ650" s="623"/>
      <c r="QK650" s="623"/>
    </row>
    <row r="651" spans="434:453">
      <c r="PR651" s="583"/>
      <c r="PW651" s="623"/>
      <c r="PX651" s="623"/>
      <c r="PY651" s="623"/>
      <c r="PZ651" s="623"/>
      <c r="QA651" s="623"/>
      <c r="QB651" s="623"/>
      <c r="QC651" s="623"/>
      <c r="QD651" s="623"/>
      <c r="QE651" s="623"/>
      <c r="QF651" s="623"/>
      <c r="QG651" s="623"/>
      <c r="QH651" s="623"/>
      <c r="QI651" s="623"/>
      <c r="QJ651" s="623"/>
      <c r="QK651" s="623"/>
    </row>
    <row r="652" spans="434:453">
      <c r="PR652" s="583"/>
      <c r="PW652" s="623"/>
      <c r="PX652" s="623"/>
      <c r="PY652" s="623"/>
      <c r="PZ652" s="623"/>
      <c r="QA652" s="623"/>
      <c r="QB652" s="623"/>
      <c r="QC652" s="623"/>
      <c r="QD652" s="623"/>
      <c r="QE652" s="623"/>
      <c r="QF652" s="623"/>
      <c r="QG652" s="623"/>
      <c r="QH652" s="623"/>
      <c r="QI652" s="623"/>
      <c r="QJ652" s="623"/>
      <c r="QK652" s="623"/>
    </row>
    <row r="653" spans="434:453">
      <c r="PR653" s="583"/>
      <c r="PW653" s="623"/>
      <c r="PX653" s="623"/>
      <c r="PY653" s="623"/>
      <c r="PZ653" s="623"/>
      <c r="QA653" s="623"/>
      <c r="QB653" s="623"/>
      <c r="QC653" s="623"/>
      <c r="QD653" s="623"/>
      <c r="QE653" s="623"/>
      <c r="QF653" s="623"/>
      <c r="QG653" s="623"/>
      <c r="QH653" s="623"/>
      <c r="QI653" s="623"/>
      <c r="QJ653" s="623"/>
      <c r="QK653" s="623"/>
    </row>
    <row r="654" spans="434:453">
      <c r="PR654" s="583"/>
      <c r="PW654" s="623"/>
      <c r="PX654" s="623"/>
      <c r="PY654" s="623"/>
      <c r="PZ654" s="623"/>
      <c r="QA654" s="623"/>
      <c r="QB654" s="623"/>
      <c r="QC654" s="623"/>
      <c r="QD654" s="623"/>
      <c r="QE654" s="623"/>
      <c r="QF654" s="623"/>
      <c r="QG654" s="623"/>
      <c r="QH654" s="623"/>
      <c r="QI654" s="623"/>
      <c r="QJ654" s="623"/>
      <c r="QK654" s="623"/>
    </row>
    <row r="655" spans="434:453">
      <c r="PR655" s="583"/>
      <c r="PW655" s="623"/>
      <c r="PX655" s="623"/>
      <c r="PY655" s="623"/>
      <c r="PZ655" s="623"/>
      <c r="QA655" s="623"/>
      <c r="QB655" s="623"/>
      <c r="QC655" s="623"/>
      <c r="QD655" s="623"/>
      <c r="QE655" s="623"/>
      <c r="QF655" s="623"/>
      <c r="QG655" s="623"/>
      <c r="QH655" s="623"/>
      <c r="QI655" s="623"/>
      <c r="QJ655" s="623"/>
      <c r="QK655" s="623"/>
    </row>
    <row r="656" spans="434:453">
      <c r="PR656" s="583"/>
      <c r="PW656" s="623"/>
      <c r="PX656" s="623"/>
      <c r="PY656" s="623"/>
      <c r="PZ656" s="623"/>
      <c r="QA656" s="623"/>
      <c r="QB656" s="623"/>
      <c r="QC656" s="623"/>
      <c r="QD656" s="623"/>
      <c r="QE656" s="623"/>
      <c r="QF656" s="623"/>
      <c r="QG656" s="623"/>
      <c r="QH656" s="623"/>
      <c r="QI656" s="623"/>
      <c r="QJ656" s="623"/>
      <c r="QK656" s="623"/>
    </row>
    <row r="657" spans="434:453">
      <c r="PR657" s="583"/>
      <c r="PW657" s="623"/>
      <c r="PX657" s="623"/>
      <c r="PY657" s="623"/>
      <c r="PZ657" s="623"/>
      <c r="QA657" s="623"/>
      <c r="QB657" s="623"/>
      <c r="QC657" s="623"/>
      <c r="QD657" s="623"/>
      <c r="QE657" s="623"/>
      <c r="QF657" s="623"/>
      <c r="QG657" s="623"/>
      <c r="QH657" s="623"/>
      <c r="QI657" s="623"/>
      <c r="QJ657" s="623"/>
      <c r="QK657" s="623"/>
    </row>
    <row r="658" spans="434:453">
      <c r="PR658" s="583"/>
      <c r="PW658" s="623"/>
      <c r="PX658" s="623"/>
      <c r="PY658" s="623"/>
      <c r="PZ658" s="623"/>
      <c r="QA658" s="623"/>
      <c r="QB658" s="623"/>
      <c r="QC658" s="623"/>
      <c r="QD658" s="623"/>
      <c r="QE658" s="623"/>
      <c r="QF658" s="623"/>
      <c r="QG658" s="623"/>
      <c r="QH658" s="623"/>
      <c r="QI658" s="623"/>
      <c r="QJ658" s="623"/>
      <c r="QK658" s="623"/>
    </row>
    <row r="659" spans="434:453">
      <c r="PR659" s="583"/>
      <c r="PW659" s="623"/>
      <c r="PX659" s="623"/>
      <c r="PY659" s="623"/>
      <c r="PZ659" s="623"/>
      <c r="QA659" s="623"/>
      <c r="QB659" s="623"/>
      <c r="QC659" s="623"/>
      <c r="QD659" s="623"/>
      <c r="QE659" s="623"/>
      <c r="QF659" s="623"/>
      <c r="QG659" s="623"/>
      <c r="QH659" s="623"/>
      <c r="QI659" s="623"/>
      <c r="QJ659" s="623"/>
      <c r="QK659" s="623"/>
    </row>
    <row r="660" spans="434:453">
      <c r="PR660" s="583"/>
      <c r="PW660" s="623"/>
      <c r="PX660" s="623"/>
      <c r="PY660" s="623"/>
      <c r="PZ660" s="623"/>
      <c r="QA660" s="623"/>
      <c r="QB660" s="623"/>
      <c r="QC660" s="623"/>
      <c r="QD660" s="623"/>
      <c r="QE660" s="623"/>
      <c r="QF660" s="623"/>
      <c r="QG660" s="623"/>
      <c r="QH660" s="623"/>
      <c r="QI660" s="623"/>
      <c r="QJ660" s="623"/>
      <c r="QK660" s="623"/>
    </row>
    <row r="661" spans="434:453">
      <c r="PR661" s="583"/>
      <c r="PW661" s="623"/>
      <c r="PX661" s="623"/>
      <c r="PY661" s="623"/>
      <c r="PZ661" s="623"/>
      <c r="QA661" s="623"/>
      <c r="QB661" s="623"/>
      <c r="QC661" s="623"/>
      <c r="QD661" s="623"/>
      <c r="QE661" s="623"/>
      <c r="QF661" s="623"/>
      <c r="QG661" s="623"/>
      <c r="QH661" s="623"/>
      <c r="QI661" s="623"/>
      <c r="QJ661" s="623"/>
      <c r="QK661" s="623"/>
    </row>
    <row r="662" spans="434:453">
      <c r="PR662" s="583"/>
      <c r="PW662" s="623"/>
      <c r="PX662" s="623"/>
      <c r="PY662" s="623"/>
      <c r="PZ662" s="623"/>
      <c r="QA662" s="623"/>
      <c r="QB662" s="623"/>
      <c r="QC662" s="623"/>
      <c r="QD662" s="623"/>
      <c r="QE662" s="623"/>
      <c r="QF662" s="623"/>
      <c r="QG662" s="623"/>
      <c r="QH662" s="623"/>
      <c r="QI662" s="623"/>
      <c r="QJ662" s="623"/>
      <c r="QK662" s="623"/>
    </row>
    <row r="663" spans="434:453">
      <c r="PR663" s="583"/>
      <c r="PW663" s="623"/>
      <c r="PX663" s="623"/>
      <c r="PY663" s="623"/>
      <c r="PZ663" s="623"/>
      <c r="QA663" s="623"/>
      <c r="QB663" s="623"/>
      <c r="QC663" s="623"/>
      <c r="QD663" s="623"/>
      <c r="QE663" s="623"/>
      <c r="QF663" s="623"/>
      <c r="QG663" s="623"/>
      <c r="QH663" s="623"/>
      <c r="QI663" s="623"/>
      <c r="QJ663" s="623"/>
      <c r="QK663" s="623"/>
    </row>
    <row r="664" spans="434:453">
      <c r="PR664" s="583"/>
      <c r="PW664" s="623"/>
      <c r="PX664" s="623"/>
      <c r="PY664" s="623"/>
      <c r="PZ664" s="623"/>
      <c r="QA664" s="623"/>
      <c r="QB664" s="623"/>
      <c r="QC664" s="623"/>
      <c r="QD664" s="623"/>
      <c r="QE664" s="623"/>
      <c r="QF664" s="623"/>
      <c r="QG664" s="623"/>
      <c r="QH664" s="623"/>
      <c r="QI664" s="623"/>
      <c r="QJ664" s="623"/>
      <c r="QK664" s="623"/>
    </row>
    <row r="665" spans="434:453">
      <c r="PR665" s="583"/>
      <c r="PW665" s="623"/>
      <c r="PX665" s="623"/>
      <c r="PY665" s="623"/>
      <c r="PZ665" s="623"/>
      <c r="QA665" s="623"/>
      <c r="QB665" s="623"/>
      <c r="QC665" s="623"/>
      <c r="QD665" s="623"/>
      <c r="QE665" s="623"/>
      <c r="QF665" s="623"/>
      <c r="QG665" s="623"/>
      <c r="QH665" s="623"/>
      <c r="QI665" s="623"/>
      <c r="QJ665" s="623"/>
      <c r="QK665" s="623"/>
    </row>
    <row r="666" spans="434:453">
      <c r="PR666" s="583"/>
      <c r="PW666" s="623"/>
      <c r="PX666" s="623"/>
      <c r="PY666" s="623"/>
      <c r="PZ666" s="623"/>
      <c r="QA666" s="623"/>
      <c r="QB666" s="623"/>
      <c r="QC666" s="623"/>
      <c r="QD666" s="623"/>
      <c r="QE666" s="623"/>
      <c r="QF666" s="623"/>
      <c r="QG666" s="623"/>
      <c r="QH666" s="623"/>
      <c r="QI666" s="623"/>
      <c r="QJ666" s="623"/>
      <c r="QK666" s="623"/>
    </row>
    <row r="667" spans="434:453">
      <c r="PR667" s="583"/>
      <c r="PW667" s="623"/>
      <c r="PX667" s="623"/>
      <c r="PY667" s="623"/>
      <c r="PZ667" s="623"/>
      <c r="QA667" s="623"/>
      <c r="QB667" s="623"/>
      <c r="QC667" s="623"/>
      <c r="QD667" s="623"/>
      <c r="QE667" s="623"/>
      <c r="QF667" s="623"/>
      <c r="QG667" s="623"/>
      <c r="QH667" s="623"/>
      <c r="QI667" s="623"/>
      <c r="QJ667" s="623"/>
      <c r="QK667" s="623"/>
    </row>
    <row r="668" spans="434:453">
      <c r="PR668" s="583"/>
      <c r="PW668" s="623"/>
      <c r="PX668" s="623"/>
      <c r="PY668" s="623"/>
      <c r="PZ668" s="623"/>
      <c r="QA668" s="623"/>
      <c r="QB668" s="623"/>
      <c r="QC668" s="623"/>
      <c r="QD668" s="623"/>
      <c r="QE668" s="623"/>
      <c r="QF668" s="623"/>
      <c r="QG668" s="623"/>
      <c r="QH668" s="623"/>
      <c r="QI668" s="623"/>
      <c r="QJ668" s="623"/>
      <c r="QK668" s="623"/>
    </row>
    <row r="669" spans="434:453">
      <c r="PR669" s="583"/>
      <c r="PW669" s="623"/>
      <c r="PX669" s="623"/>
      <c r="PY669" s="623"/>
      <c r="PZ669" s="623"/>
      <c r="QA669" s="623"/>
      <c r="QB669" s="623"/>
      <c r="QC669" s="623"/>
      <c r="QD669" s="623"/>
      <c r="QE669" s="623"/>
      <c r="QF669" s="623"/>
      <c r="QG669" s="623"/>
      <c r="QH669" s="623"/>
      <c r="QI669" s="623"/>
      <c r="QJ669" s="623"/>
      <c r="QK669" s="623"/>
    </row>
    <row r="670" spans="434:453">
      <c r="PR670" s="583"/>
      <c r="PW670" s="623"/>
      <c r="PX670" s="623"/>
      <c r="PY670" s="623"/>
      <c r="PZ670" s="623"/>
      <c r="QA670" s="623"/>
      <c r="QB670" s="623"/>
      <c r="QC670" s="623"/>
      <c r="QD670" s="623"/>
      <c r="QE670" s="623"/>
      <c r="QF670" s="623"/>
      <c r="QG670" s="623"/>
      <c r="QH670" s="623"/>
      <c r="QI670" s="623"/>
      <c r="QJ670" s="623"/>
      <c r="QK670" s="623"/>
    </row>
    <row r="671" spans="434:453">
      <c r="PR671" s="583"/>
      <c r="PW671" s="623"/>
      <c r="PX671" s="623"/>
      <c r="PY671" s="623"/>
      <c r="PZ671" s="623"/>
      <c r="QA671" s="623"/>
      <c r="QB671" s="623"/>
      <c r="QC671" s="623"/>
      <c r="QD671" s="623"/>
      <c r="QE671" s="623"/>
      <c r="QF671" s="623"/>
      <c r="QG671" s="623"/>
      <c r="QH671" s="623"/>
      <c r="QI671" s="623"/>
      <c r="QJ671" s="623"/>
      <c r="QK671" s="623"/>
    </row>
    <row r="672" spans="434:453">
      <c r="PR672" s="583"/>
      <c r="PW672" s="623"/>
      <c r="PX672" s="623"/>
      <c r="PY672" s="623"/>
      <c r="PZ672" s="623"/>
      <c r="QA672" s="623"/>
      <c r="QB672" s="623"/>
      <c r="QC672" s="623"/>
      <c r="QD672" s="623"/>
      <c r="QE672" s="623"/>
      <c r="QF672" s="623"/>
      <c r="QG672" s="623"/>
      <c r="QH672" s="623"/>
      <c r="QI672" s="623"/>
      <c r="QJ672" s="623"/>
      <c r="QK672" s="623"/>
    </row>
    <row r="673" spans="434:453">
      <c r="PR673" s="583"/>
      <c r="PW673" s="623"/>
      <c r="PX673" s="623"/>
      <c r="PY673" s="623"/>
      <c r="PZ673" s="623"/>
      <c r="QA673" s="623"/>
      <c r="QB673" s="623"/>
      <c r="QC673" s="623"/>
      <c r="QD673" s="623"/>
      <c r="QE673" s="623"/>
      <c r="QF673" s="623"/>
      <c r="QG673" s="623"/>
      <c r="QH673" s="623"/>
      <c r="QI673" s="623"/>
      <c r="QJ673" s="623"/>
      <c r="QK673" s="623"/>
    </row>
    <row r="674" spans="434:453">
      <c r="PR674" s="583"/>
      <c r="PW674" s="623"/>
      <c r="PX674" s="623"/>
      <c r="PY674" s="623"/>
      <c r="PZ674" s="623"/>
      <c r="QA674" s="623"/>
      <c r="QB674" s="623"/>
      <c r="QC674" s="623"/>
      <c r="QD674" s="623"/>
      <c r="QE674" s="623"/>
      <c r="QF674" s="623"/>
      <c r="QG674" s="623"/>
      <c r="QH674" s="623"/>
      <c r="QI674" s="623"/>
      <c r="QJ674" s="623"/>
      <c r="QK674" s="623"/>
    </row>
    <row r="675" spans="434:453">
      <c r="PR675" s="583"/>
      <c r="PW675" s="623"/>
      <c r="PX675" s="623"/>
      <c r="PY675" s="623"/>
      <c r="PZ675" s="623"/>
      <c r="QA675" s="623"/>
      <c r="QB675" s="623"/>
      <c r="QC675" s="623"/>
      <c r="QD675" s="623"/>
      <c r="QE675" s="623"/>
      <c r="QF675" s="623"/>
      <c r="QG675" s="623"/>
      <c r="QH675" s="623"/>
      <c r="QI675" s="623"/>
      <c r="QJ675" s="623"/>
      <c r="QK675" s="623"/>
    </row>
    <row r="676" spans="434:453">
      <c r="PR676" s="583"/>
      <c r="PW676" s="623"/>
      <c r="PX676" s="623"/>
      <c r="PY676" s="623"/>
      <c r="PZ676" s="623"/>
      <c r="QA676" s="623"/>
      <c r="QB676" s="623"/>
      <c r="QC676" s="623"/>
      <c r="QD676" s="623"/>
      <c r="QE676" s="623"/>
      <c r="QF676" s="623"/>
      <c r="QG676" s="623"/>
      <c r="QH676" s="623"/>
      <c r="QI676" s="623"/>
      <c r="QJ676" s="623"/>
      <c r="QK676" s="623"/>
    </row>
    <row r="677" spans="434:453">
      <c r="PR677" s="583"/>
      <c r="PW677" s="623"/>
      <c r="PX677" s="623"/>
      <c r="PY677" s="623"/>
      <c r="PZ677" s="623"/>
      <c r="QA677" s="623"/>
      <c r="QB677" s="623"/>
      <c r="QC677" s="623"/>
      <c r="QD677" s="623"/>
      <c r="QE677" s="623"/>
      <c r="QF677" s="623"/>
      <c r="QG677" s="623"/>
      <c r="QH677" s="623"/>
      <c r="QI677" s="623"/>
      <c r="QJ677" s="623"/>
      <c r="QK677" s="623"/>
    </row>
    <row r="678" spans="434:453">
      <c r="PR678" s="583"/>
      <c r="PW678" s="623"/>
      <c r="PX678" s="623"/>
      <c r="PY678" s="623"/>
      <c r="PZ678" s="623"/>
      <c r="QA678" s="623"/>
      <c r="QB678" s="623"/>
      <c r="QC678" s="623"/>
      <c r="QD678" s="623"/>
      <c r="QE678" s="623"/>
      <c r="QF678" s="623"/>
      <c r="QG678" s="623"/>
      <c r="QH678" s="623"/>
      <c r="QI678" s="623"/>
      <c r="QJ678" s="623"/>
      <c r="QK678" s="623"/>
    </row>
    <row r="679" spans="434:453">
      <c r="PR679" s="583"/>
      <c r="PW679" s="623"/>
      <c r="PX679" s="623"/>
      <c r="PY679" s="623"/>
      <c r="PZ679" s="623"/>
      <c r="QA679" s="623"/>
      <c r="QB679" s="623"/>
      <c r="QC679" s="623"/>
      <c r="QD679" s="623"/>
      <c r="QE679" s="623"/>
      <c r="QF679" s="623"/>
      <c r="QG679" s="623"/>
      <c r="QH679" s="623"/>
      <c r="QI679" s="623"/>
      <c r="QJ679" s="623"/>
      <c r="QK679" s="623"/>
    </row>
    <row r="680" spans="434:453">
      <c r="PR680" s="583"/>
      <c r="PW680" s="623"/>
      <c r="PX680" s="623"/>
      <c r="PY680" s="623"/>
      <c r="PZ680" s="623"/>
      <c r="QA680" s="623"/>
      <c r="QB680" s="623"/>
      <c r="QC680" s="623"/>
      <c r="QD680" s="623"/>
      <c r="QE680" s="623"/>
      <c r="QF680" s="623"/>
      <c r="QG680" s="623"/>
      <c r="QH680" s="623"/>
      <c r="QI680" s="623"/>
      <c r="QJ680" s="623"/>
      <c r="QK680" s="623"/>
    </row>
    <row r="681" spans="434:453">
      <c r="PR681" s="583"/>
      <c r="PW681" s="623"/>
      <c r="PX681" s="623"/>
      <c r="PY681" s="623"/>
      <c r="PZ681" s="623"/>
      <c r="QA681" s="623"/>
      <c r="QB681" s="623"/>
      <c r="QC681" s="623"/>
      <c r="QD681" s="623"/>
      <c r="QE681" s="623"/>
      <c r="QF681" s="623"/>
      <c r="QG681" s="623"/>
      <c r="QH681" s="623"/>
      <c r="QI681" s="623"/>
      <c r="QJ681" s="623"/>
      <c r="QK681" s="623"/>
    </row>
    <row r="682" spans="434:453">
      <c r="PR682" s="583"/>
      <c r="PW682" s="623"/>
      <c r="PX682" s="623"/>
      <c r="PY682" s="623"/>
      <c r="PZ682" s="623"/>
      <c r="QA682" s="623"/>
      <c r="QB682" s="623"/>
      <c r="QC682" s="623"/>
      <c r="QD682" s="623"/>
      <c r="QE682" s="623"/>
      <c r="QF682" s="623"/>
      <c r="QG682" s="623"/>
      <c r="QH682" s="623"/>
      <c r="QI682" s="623"/>
      <c r="QJ682" s="623"/>
      <c r="QK682" s="623"/>
    </row>
    <row r="683" spans="434:453">
      <c r="PR683" s="583"/>
      <c r="PW683" s="623"/>
      <c r="PX683" s="623"/>
      <c r="PY683" s="623"/>
      <c r="PZ683" s="623"/>
      <c r="QA683" s="623"/>
      <c r="QB683" s="623"/>
      <c r="QC683" s="623"/>
      <c r="QD683" s="623"/>
      <c r="QE683" s="623"/>
      <c r="QF683" s="623"/>
      <c r="QG683" s="623"/>
      <c r="QH683" s="623"/>
      <c r="QI683" s="623"/>
      <c r="QJ683" s="623"/>
      <c r="QK683" s="623"/>
    </row>
    <row r="684" spans="434:453">
      <c r="PR684" s="583"/>
      <c r="PW684" s="623"/>
      <c r="PX684" s="623"/>
      <c r="PY684" s="623"/>
      <c r="PZ684" s="623"/>
      <c r="QA684" s="623"/>
      <c r="QB684" s="623"/>
      <c r="QC684" s="623"/>
      <c r="QD684" s="623"/>
      <c r="QE684" s="623"/>
      <c r="QF684" s="623"/>
      <c r="QG684" s="623"/>
      <c r="QH684" s="623"/>
      <c r="QI684" s="623"/>
      <c r="QJ684" s="623"/>
      <c r="QK684" s="623"/>
    </row>
    <row r="685" spans="434:453">
      <c r="PR685" s="583"/>
      <c r="PW685" s="623"/>
      <c r="PX685" s="623"/>
      <c r="PY685" s="623"/>
      <c r="PZ685" s="623"/>
      <c r="QA685" s="623"/>
      <c r="QB685" s="623"/>
      <c r="QC685" s="623"/>
      <c r="QD685" s="623"/>
      <c r="QE685" s="623"/>
      <c r="QF685" s="623"/>
      <c r="QG685" s="623"/>
      <c r="QH685" s="623"/>
      <c r="QI685" s="623"/>
      <c r="QJ685" s="623"/>
      <c r="QK685" s="623"/>
    </row>
    <row r="686" spans="434:453">
      <c r="PR686" s="583"/>
      <c r="PW686" s="623"/>
      <c r="PX686" s="623"/>
      <c r="PY686" s="623"/>
      <c r="PZ686" s="623"/>
      <c r="QA686" s="623"/>
      <c r="QB686" s="623"/>
      <c r="QC686" s="623"/>
      <c r="QD686" s="623"/>
      <c r="QE686" s="623"/>
      <c r="QF686" s="623"/>
      <c r="QG686" s="623"/>
      <c r="QH686" s="623"/>
      <c r="QI686" s="623"/>
      <c r="QJ686" s="623"/>
      <c r="QK686" s="623"/>
    </row>
    <row r="687" spans="434:453">
      <c r="PR687" s="583"/>
      <c r="PW687" s="623"/>
      <c r="PX687" s="623"/>
      <c r="PY687" s="623"/>
      <c r="PZ687" s="623"/>
      <c r="QA687" s="623"/>
      <c r="QB687" s="623"/>
      <c r="QC687" s="623"/>
      <c r="QD687" s="623"/>
      <c r="QE687" s="623"/>
      <c r="QF687" s="623"/>
      <c r="QG687" s="623"/>
      <c r="QH687" s="623"/>
      <c r="QI687" s="623"/>
      <c r="QJ687" s="623"/>
      <c r="QK687" s="623"/>
    </row>
    <row r="688" spans="434:453">
      <c r="PR688" s="583"/>
      <c r="PW688" s="623"/>
      <c r="PX688" s="623"/>
      <c r="PY688" s="623"/>
      <c r="PZ688" s="623"/>
      <c r="QA688" s="623"/>
      <c r="QB688" s="623"/>
      <c r="QC688" s="623"/>
      <c r="QD688" s="623"/>
      <c r="QE688" s="623"/>
      <c r="QF688" s="623"/>
      <c r="QG688" s="623"/>
      <c r="QH688" s="623"/>
      <c r="QI688" s="623"/>
      <c r="QJ688" s="623"/>
      <c r="QK688" s="623"/>
    </row>
    <row r="689" spans="434:453">
      <c r="PR689" s="583"/>
      <c r="PW689" s="623"/>
      <c r="PX689" s="623"/>
      <c r="PY689" s="623"/>
      <c r="PZ689" s="623"/>
      <c r="QA689" s="623"/>
      <c r="QB689" s="623"/>
      <c r="QC689" s="623"/>
      <c r="QD689" s="623"/>
      <c r="QE689" s="623"/>
      <c r="QF689" s="623"/>
      <c r="QG689" s="623"/>
      <c r="QH689" s="623"/>
      <c r="QI689" s="623"/>
      <c r="QJ689" s="623"/>
      <c r="QK689" s="623"/>
    </row>
    <row r="690" spans="434:453">
      <c r="PR690" s="583"/>
      <c r="PW690" s="623"/>
      <c r="PX690" s="623"/>
      <c r="PY690" s="623"/>
      <c r="PZ690" s="623"/>
      <c r="QA690" s="623"/>
      <c r="QB690" s="623"/>
      <c r="QC690" s="623"/>
      <c r="QD690" s="623"/>
      <c r="QE690" s="623"/>
      <c r="QF690" s="623"/>
      <c r="QG690" s="623"/>
      <c r="QH690" s="623"/>
      <c r="QI690" s="623"/>
      <c r="QJ690" s="623"/>
      <c r="QK690" s="623"/>
    </row>
    <row r="691" spans="434:453">
      <c r="PR691" s="583"/>
      <c r="PW691" s="623"/>
      <c r="PX691" s="623"/>
      <c r="PY691" s="623"/>
      <c r="PZ691" s="623"/>
      <c r="QA691" s="623"/>
      <c r="QB691" s="623"/>
      <c r="QC691" s="623"/>
      <c r="QD691" s="623"/>
      <c r="QE691" s="623"/>
      <c r="QF691" s="623"/>
      <c r="QG691" s="623"/>
      <c r="QH691" s="623"/>
      <c r="QI691" s="623"/>
      <c r="QJ691" s="623"/>
      <c r="QK691" s="623"/>
    </row>
    <row r="692" spans="434:453">
      <c r="PR692" s="583"/>
      <c r="PW692" s="623"/>
      <c r="PX692" s="623"/>
      <c r="PY692" s="623"/>
      <c r="PZ692" s="623"/>
      <c r="QA692" s="623"/>
      <c r="QB692" s="623"/>
      <c r="QC692" s="623"/>
      <c r="QD692" s="623"/>
      <c r="QE692" s="623"/>
      <c r="QF692" s="623"/>
      <c r="QG692" s="623"/>
      <c r="QH692" s="623"/>
      <c r="QI692" s="623"/>
      <c r="QJ692" s="623"/>
      <c r="QK692" s="623"/>
    </row>
    <row r="693" spans="434:453">
      <c r="PR693" s="583"/>
      <c r="PW693" s="623"/>
      <c r="PX693" s="623"/>
      <c r="PY693" s="623"/>
      <c r="PZ693" s="623"/>
      <c r="QA693" s="623"/>
      <c r="QB693" s="623"/>
      <c r="QC693" s="623"/>
      <c r="QD693" s="623"/>
      <c r="QE693" s="623"/>
      <c r="QF693" s="623"/>
      <c r="QG693" s="623"/>
      <c r="QH693" s="623"/>
      <c r="QI693" s="623"/>
      <c r="QJ693" s="623"/>
      <c r="QK693" s="623"/>
    </row>
    <row r="694" spans="434:453">
      <c r="PR694" s="583"/>
      <c r="PW694" s="623"/>
      <c r="PX694" s="623"/>
      <c r="PY694" s="623"/>
      <c r="PZ694" s="623"/>
      <c r="QA694" s="623"/>
      <c r="QB694" s="623"/>
      <c r="QC694" s="623"/>
      <c r="QD694" s="623"/>
      <c r="QE694" s="623"/>
      <c r="QF694" s="623"/>
      <c r="QG694" s="623"/>
      <c r="QH694" s="623"/>
      <c r="QI694" s="623"/>
      <c r="QJ694" s="623"/>
      <c r="QK694" s="623"/>
    </row>
    <row r="695" spans="434:453">
      <c r="PR695" s="583"/>
      <c r="PW695" s="623"/>
      <c r="PX695" s="623"/>
      <c r="PY695" s="623"/>
      <c r="PZ695" s="623"/>
      <c r="QA695" s="623"/>
      <c r="QB695" s="623"/>
      <c r="QC695" s="623"/>
      <c r="QD695" s="623"/>
      <c r="QE695" s="623"/>
      <c r="QF695" s="623"/>
      <c r="QG695" s="623"/>
      <c r="QH695" s="623"/>
      <c r="QI695" s="623"/>
      <c r="QJ695" s="623"/>
      <c r="QK695" s="623"/>
    </row>
    <row r="696" spans="434:453">
      <c r="PR696" s="583"/>
      <c r="PW696" s="623"/>
      <c r="PX696" s="623"/>
      <c r="PY696" s="623"/>
      <c r="PZ696" s="623"/>
      <c r="QA696" s="623"/>
      <c r="QB696" s="623"/>
      <c r="QC696" s="623"/>
      <c r="QD696" s="623"/>
      <c r="QE696" s="623"/>
      <c r="QF696" s="623"/>
      <c r="QG696" s="623"/>
      <c r="QH696" s="623"/>
      <c r="QI696" s="623"/>
      <c r="QJ696" s="623"/>
      <c r="QK696" s="623"/>
    </row>
    <row r="697" spans="434:453">
      <c r="PR697" s="583"/>
      <c r="PW697" s="623"/>
      <c r="PX697" s="623"/>
      <c r="PY697" s="623"/>
      <c r="PZ697" s="623"/>
      <c r="QA697" s="623"/>
      <c r="QB697" s="623"/>
      <c r="QC697" s="623"/>
      <c r="QD697" s="623"/>
      <c r="QE697" s="623"/>
      <c r="QF697" s="623"/>
      <c r="QG697" s="623"/>
      <c r="QH697" s="623"/>
      <c r="QI697" s="623"/>
      <c r="QJ697" s="623"/>
      <c r="QK697" s="623"/>
    </row>
    <row r="698" spans="434:453">
      <c r="PR698" s="583"/>
      <c r="PW698" s="623"/>
      <c r="PX698" s="623"/>
      <c r="PY698" s="623"/>
      <c r="PZ698" s="623"/>
      <c r="QA698" s="623"/>
      <c r="QB698" s="623"/>
      <c r="QC698" s="623"/>
      <c r="QD698" s="623"/>
      <c r="QE698" s="623"/>
      <c r="QF698" s="623"/>
      <c r="QG698" s="623"/>
      <c r="QH698" s="623"/>
      <c r="QI698" s="623"/>
      <c r="QJ698" s="623"/>
      <c r="QK698" s="623"/>
    </row>
    <row r="699" spans="434:453">
      <c r="PR699" s="583"/>
      <c r="PW699" s="623"/>
      <c r="PX699" s="623"/>
      <c r="PY699" s="623"/>
      <c r="PZ699" s="623"/>
      <c r="QA699" s="623"/>
      <c r="QB699" s="623"/>
      <c r="QC699" s="623"/>
      <c r="QD699" s="623"/>
      <c r="QE699" s="623"/>
      <c r="QF699" s="623"/>
      <c r="QG699" s="623"/>
      <c r="QH699" s="623"/>
      <c r="QI699" s="623"/>
      <c r="QJ699" s="623"/>
      <c r="QK699" s="623"/>
    </row>
    <row r="700" spans="434:453">
      <c r="PR700" s="583"/>
      <c r="PW700" s="623"/>
      <c r="PX700" s="623"/>
      <c r="PY700" s="623"/>
      <c r="PZ700" s="623"/>
      <c r="QA700" s="623"/>
      <c r="QB700" s="623"/>
      <c r="QC700" s="623"/>
      <c r="QD700" s="623"/>
      <c r="QE700" s="623"/>
      <c r="QF700" s="623"/>
      <c r="QG700" s="623"/>
      <c r="QH700" s="623"/>
      <c r="QI700" s="623"/>
      <c r="QJ700" s="623"/>
      <c r="QK700" s="623"/>
    </row>
    <row r="701" spans="434:453">
      <c r="PR701" s="583"/>
      <c r="PW701" s="623"/>
      <c r="PX701" s="623"/>
      <c r="PY701" s="623"/>
      <c r="PZ701" s="623"/>
      <c r="QA701" s="623"/>
      <c r="QB701" s="623"/>
      <c r="QC701" s="623"/>
      <c r="QD701" s="623"/>
      <c r="QE701" s="623"/>
      <c r="QF701" s="623"/>
      <c r="QG701" s="623"/>
      <c r="QH701" s="623"/>
      <c r="QI701" s="623"/>
      <c r="QJ701" s="623"/>
      <c r="QK701" s="623"/>
    </row>
    <row r="702" spans="434:453">
      <c r="PR702" s="583"/>
      <c r="PW702" s="623"/>
      <c r="PX702" s="623"/>
      <c r="PY702" s="623"/>
      <c r="PZ702" s="623"/>
      <c r="QA702" s="623"/>
      <c r="QB702" s="623"/>
      <c r="QC702" s="623"/>
      <c r="QD702" s="623"/>
      <c r="QE702" s="623"/>
      <c r="QF702" s="623"/>
      <c r="QG702" s="623"/>
      <c r="QH702" s="623"/>
      <c r="QI702" s="623"/>
      <c r="QJ702" s="623"/>
      <c r="QK702" s="623"/>
    </row>
    <row r="703" spans="434:453">
      <c r="PR703" s="583"/>
      <c r="PW703" s="623"/>
      <c r="PX703" s="623"/>
      <c r="PY703" s="623"/>
      <c r="PZ703" s="623"/>
      <c r="QA703" s="623"/>
      <c r="QB703" s="623"/>
      <c r="QC703" s="623"/>
      <c r="QD703" s="623"/>
      <c r="QE703" s="623"/>
      <c r="QF703" s="623"/>
      <c r="QG703" s="623"/>
      <c r="QH703" s="623"/>
      <c r="QI703" s="623"/>
      <c r="QJ703" s="623"/>
      <c r="QK703" s="623"/>
    </row>
    <row r="704" spans="434:453">
      <c r="PR704" s="583"/>
      <c r="PW704" s="623"/>
      <c r="PX704" s="623"/>
      <c r="PY704" s="623"/>
      <c r="PZ704" s="623"/>
      <c r="QA704" s="623"/>
      <c r="QB704" s="623"/>
      <c r="QC704" s="623"/>
      <c r="QD704" s="623"/>
      <c r="QE704" s="623"/>
      <c r="QF704" s="623"/>
      <c r="QG704" s="623"/>
      <c r="QH704" s="623"/>
      <c r="QI704" s="623"/>
      <c r="QJ704" s="623"/>
      <c r="QK704" s="623"/>
    </row>
    <row r="705" spans="434:453">
      <c r="PR705" s="583"/>
      <c r="PW705" s="623"/>
      <c r="PX705" s="623"/>
      <c r="PY705" s="623"/>
      <c r="PZ705" s="623"/>
      <c r="QA705" s="623"/>
      <c r="QB705" s="623"/>
      <c r="QC705" s="623"/>
      <c r="QD705" s="623"/>
      <c r="QE705" s="623"/>
      <c r="QF705" s="623"/>
      <c r="QG705" s="623"/>
      <c r="QH705" s="623"/>
      <c r="QI705" s="623"/>
      <c r="QJ705" s="623"/>
      <c r="QK705" s="623"/>
    </row>
    <row r="706" spans="434:453">
      <c r="PR706" s="583"/>
      <c r="PW706" s="623"/>
      <c r="PX706" s="623"/>
      <c r="PY706" s="623"/>
      <c r="PZ706" s="623"/>
      <c r="QA706" s="623"/>
      <c r="QB706" s="623"/>
      <c r="QC706" s="623"/>
      <c r="QD706" s="623"/>
      <c r="QE706" s="623"/>
      <c r="QF706" s="623"/>
      <c r="QG706" s="623"/>
      <c r="QH706" s="623"/>
      <c r="QI706" s="623"/>
      <c r="QJ706" s="623"/>
      <c r="QK706" s="623"/>
    </row>
    <row r="707" spans="434:453">
      <c r="PR707" s="583"/>
      <c r="PW707" s="623"/>
      <c r="PX707" s="623"/>
      <c r="PY707" s="623"/>
      <c r="PZ707" s="623"/>
      <c r="QA707" s="623"/>
      <c r="QB707" s="623"/>
      <c r="QC707" s="623"/>
      <c r="QD707" s="623"/>
      <c r="QE707" s="623"/>
      <c r="QF707" s="623"/>
      <c r="QG707" s="623"/>
      <c r="QH707" s="623"/>
      <c r="QI707" s="623"/>
      <c r="QJ707" s="623"/>
      <c r="QK707" s="623"/>
    </row>
    <row r="708" spans="434:453">
      <c r="PR708" s="583"/>
      <c r="PW708" s="623"/>
      <c r="PX708" s="623"/>
      <c r="PY708" s="623"/>
      <c r="PZ708" s="623"/>
      <c r="QA708" s="623"/>
      <c r="QB708" s="623"/>
      <c r="QC708" s="623"/>
      <c r="QD708" s="623"/>
      <c r="QE708" s="623"/>
      <c r="QF708" s="623"/>
      <c r="QG708" s="623"/>
      <c r="QH708" s="623"/>
      <c r="QI708" s="623"/>
      <c r="QJ708" s="623"/>
      <c r="QK708" s="623"/>
    </row>
    <row r="709" spans="434:453">
      <c r="PR709" s="583"/>
      <c r="PW709" s="623"/>
      <c r="PX709" s="623"/>
      <c r="PY709" s="623"/>
      <c r="PZ709" s="623"/>
      <c r="QA709" s="623"/>
      <c r="QB709" s="623"/>
      <c r="QC709" s="623"/>
      <c r="QD709" s="623"/>
      <c r="QE709" s="623"/>
      <c r="QF709" s="623"/>
      <c r="QG709" s="623"/>
      <c r="QH709" s="623"/>
      <c r="QI709" s="623"/>
      <c r="QJ709" s="623"/>
      <c r="QK709" s="623"/>
    </row>
    <row r="710" spans="434:453">
      <c r="PR710" s="583"/>
      <c r="PW710" s="623"/>
      <c r="PX710" s="623"/>
      <c r="PY710" s="623"/>
      <c r="PZ710" s="623"/>
      <c r="QA710" s="623"/>
      <c r="QB710" s="623"/>
      <c r="QC710" s="623"/>
      <c r="QD710" s="623"/>
      <c r="QE710" s="623"/>
      <c r="QF710" s="623"/>
      <c r="QG710" s="623"/>
      <c r="QH710" s="623"/>
      <c r="QI710" s="623"/>
      <c r="QJ710" s="623"/>
      <c r="QK710" s="623"/>
    </row>
    <row r="711" spans="434:453">
      <c r="PR711" s="583"/>
      <c r="PW711" s="623"/>
      <c r="PX711" s="623"/>
      <c r="PY711" s="623"/>
      <c r="PZ711" s="623"/>
      <c r="QA711" s="623"/>
      <c r="QB711" s="623"/>
      <c r="QC711" s="623"/>
      <c r="QD711" s="623"/>
      <c r="QE711" s="623"/>
      <c r="QF711" s="623"/>
      <c r="QG711" s="623"/>
      <c r="QH711" s="623"/>
      <c r="QI711" s="623"/>
      <c r="QJ711" s="623"/>
      <c r="QK711" s="623"/>
    </row>
    <row r="712" spans="434:453">
      <c r="PR712" s="583"/>
      <c r="PW712" s="623"/>
      <c r="PX712" s="623"/>
      <c r="PY712" s="623"/>
      <c r="PZ712" s="623"/>
      <c r="QA712" s="623"/>
      <c r="QB712" s="623"/>
      <c r="QC712" s="623"/>
      <c r="QD712" s="623"/>
      <c r="QE712" s="623"/>
      <c r="QF712" s="623"/>
      <c r="QG712" s="623"/>
      <c r="QH712" s="623"/>
      <c r="QI712" s="623"/>
      <c r="QJ712" s="623"/>
      <c r="QK712" s="623"/>
    </row>
    <row r="713" spans="434:453">
      <c r="PR713" s="583"/>
      <c r="PW713" s="623"/>
      <c r="PX713" s="623"/>
      <c r="PY713" s="623"/>
      <c r="PZ713" s="623"/>
      <c r="QA713" s="623"/>
      <c r="QB713" s="623"/>
      <c r="QC713" s="623"/>
      <c r="QD713" s="623"/>
      <c r="QE713" s="623"/>
      <c r="QF713" s="623"/>
      <c r="QG713" s="623"/>
      <c r="QH713" s="623"/>
      <c r="QI713" s="623"/>
      <c r="QJ713" s="623"/>
      <c r="QK713" s="623"/>
    </row>
    <row r="714" spans="434:453">
      <c r="PR714" s="583"/>
      <c r="PW714" s="623"/>
      <c r="PX714" s="623"/>
      <c r="PY714" s="623"/>
      <c r="PZ714" s="623"/>
      <c r="QA714" s="623"/>
      <c r="QB714" s="623"/>
      <c r="QC714" s="623"/>
      <c r="QD714" s="623"/>
      <c r="QE714" s="623"/>
      <c r="QF714" s="623"/>
      <c r="QG714" s="623"/>
      <c r="QH714" s="623"/>
      <c r="QI714" s="623"/>
      <c r="QJ714" s="623"/>
      <c r="QK714" s="623"/>
    </row>
    <row r="715" spans="434:453">
      <c r="PR715" s="583"/>
      <c r="PW715" s="623"/>
      <c r="PX715" s="623"/>
      <c r="PY715" s="623"/>
      <c r="PZ715" s="623"/>
      <c r="QA715" s="623"/>
      <c r="QB715" s="623"/>
      <c r="QC715" s="623"/>
      <c r="QD715" s="623"/>
      <c r="QE715" s="623"/>
      <c r="QF715" s="623"/>
      <c r="QG715" s="623"/>
      <c r="QH715" s="623"/>
      <c r="QI715" s="623"/>
      <c r="QJ715" s="623"/>
      <c r="QK715" s="623"/>
    </row>
    <row r="716" spans="434:453">
      <c r="PR716" s="583"/>
      <c r="PW716" s="623"/>
      <c r="PX716" s="623"/>
      <c r="PY716" s="623"/>
      <c r="PZ716" s="623"/>
      <c r="QA716" s="623"/>
      <c r="QB716" s="623"/>
      <c r="QC716" s="623"/>
      <c r="QD716" s="623"/>
      <c r="QE716" s="623"/>
      <c r="QF716" s="623"/>
      <c r="QG716" s="623"/>
      <c r="QH716" s="623"/>
      <c r="QI716" s="623"/>
      <c r="QJ716" s="623"/>
      <c r="QK716" s="623"/>
    </row>
    <row r="717" spans="434:453">
      <c r="PR717" s="583"/>
      <c r="PW717" s="623"/>
      <c r="PX717" s="623"/>
      <c r="PY717" s="623"/>
      <c r="PZ717" s="623"/>
      <c r="QA717" s="623"/>
      <c r="QB717" s="623"/>
      <c r="QC717" s="623"/>
      <c r="QD717" s="623"/>
      <c r="QE717" s="623"/>
      <c r="QF717" s="623"/>
      <c r="QG717" s="623"/>
      <c r="QH717" s="623"/>
      <c r="QI717" s="623"/>
      <c r="QJ717" s="623"/>
      <c r="QK717" s="623"/>
    </row>
    <row r="718" spans="434:453">
      <c r="PR718" s="583"/>
      <c r="PW718" s="623"/>
      <c r="PX718" s="623"/>
      <c r="PY718" s="623"/>
      <c r="PZ718" s="623"/>
      <c r="QA718" s="623"/>
      <c r="QB718" s="623"/>
      <c r="QC718" s="623"/>
      <c r="QD718" s="623"/>
      <c r="QE718" s="623"/>
      <c r="QF718" s="623"/>
      <c r="QG718" s="623"/>
      <c r="QH718" s="623"/>
      <c r="QI718" s="623"/>
      <c r="QJ718" s="623"/>
      <c r="QK718" s="623"/>
    </row>
    <row r="719" spans="434:453">
      <c r="PR719" s="583"/>
      <c r="PW719" s="623"/>
      <c r="PX719" s="623"/>
      <c r="PY719" s="623"/>
      <c r="PZ719" s="623"/>
      <c r="QA719" s="623"/>
      <c r="QB719" s="623"/>
      <c r="QC719" s="623"/>
      <c r="QD719" s="623"/>
      <c r="QE719" s="623"/>
      <c r="QF719" s="623"/>
      <c r="QG719" s="623"/>
      <c r="QH719" s="623"/>
      <c r="QI719" s="623"/>
      <c r="QJ719" s="623"/>
      <c r="QK719" s="623"/>
    </row>
    <row r="720" spans="434:453">
      <c r="PR720" s="583"/>
      <c r="PW720" s="623"/>
      <c r="PX720" s="623"/>
      <c r="PY720" s="623"/>
      <c r="PZ720" s="623"/>
      <c r="QA720" s="623"/>
      <c r="QB720" s="623"/>
      <c r="QC720" s="623"/>
      <c r="QD720" s="623"/>
      <c r="QE720" s="623"/>
      <c r="QF720" s="623"/>
      <c r="QG720" s="623"/>
      <c r="QH720" s="623"/>
      <c r="QI720" s="623"/>
      <c r="QJ720" s="623"/>
      <c r="QK720" s="623"/>
    </row>
    <row r="721" spans="434:453">
      <c r="PR721" s="583"/>
      <c r="PW721" s="623"/>
      <c r="PX721" s="623"/>
      <c r="PY721" s="623"/>
      <c r="PZ721" s="623"/>
      <c r="QA721" s="623"/>
      <c r="QB721" s="623"/>
      <c r="QC721" s="623"/>
      <c r="QD721" s="623"/>
      <c r="QE721" s="623"/>
      <c r="QF721" s="623"/>
      <c r="QG721" s="623"/>
      <c r="QH721" s="623"/>
      <c r="QI721" s="623"/>
      <c r="QJ721" s="623"/>
      <c r="QK721" s="623"/>
    </row>
    <row r="722" spans="434:453">
      <c r="PR722" s="583"/>
      <c r="PW722" s="623"/>
      <c r="PX722" s="623"/>
      <c r="PY722" s="623"/>
      <c r="PZ722" s="623"/>
      <c r="QA722" s="623"/>
      <c r="QB722" s="623"/>
      <c r="QC722" s="623"/>
      <c r="QD722" s="623"/>
      <c r="QE722" s="623"/>
      <c r="QF722" s="623"/>
      <c r="QG722" s="623"/>
      <c r="QH722" s="623"/>
      <c r="QI722" s="623"/>
      <c r="QJ722" s="623"/>
      <c r="QK722" s="623"/>
    </row>
    <row r="723" spans="434:453">
      <c r="PR723" s="583"/>
      <c r="PW723" s="623"/>
      <c r="PX723" s="623"/>
      <c r="PY723" s="623"/>
      <c r="PZ723" s="623"/>
      <c r="QA723" s="623"/>
      <c r="QB723" s="623"/>
      <c r="QC723" s="623"/>
      <c r="QD723" s="623"/>
      <c r="QE723" s="623"/>
      <c r="QF723" s="623"/>
      <c r="QG723" s="623"/>
      <c r="QH723" s="623"/>
      <c r="QI723" s="623"/>
      <c r="QJ723" s="623"/>
      <c r="QK723" s="623"/>
    </row>
    <row r="724" spans="434:453">
      <c r="PR724" s="583"/>
      <c r="PW724" s="623"/>
      <c r="PX724" s="623"/>
      <c r="PY724" s="623"/>
      <c r="PZ724" s="623"/>
      <c r="QA724" s="623"/>
      <c r="QB724" s="623"/>
      <c r="QC724" s="623"/>
      <c r="QD724" s="623"/>
      <c r="QE724" s="623"/>
      <c r="QF724" s="623"/>
      <c r="QG724" s="623"/>
      <c r="QH724" s="623"/>
      <c r="QI724" s="623"/>
      <c r="QJ724" s="623"/>
      <c r="QK724" s="623"/>
    </row>
    <row r="725" spans="434:453">
      <c r="PR725" s="583"/>
      <c r="PW725" s="623"/>
      <c r="PX725" s="623"/>
      <c r="PY725" s="623"/>
      <c r="PZ725" s="623"/>
      <c r="QA725" s="623"/>
      <c r="QB725" s="623"/>
      <c r="QC725" s="623"/>
      <c r="QD725" s="623"/>
      <c r="QE725" s="623"/>
      <c r="QF725" s="623"/>
      <c r="QG725" s="623"/>
      <c r="QH725" s="623"/>
      <c r="QI725" s="623"/>
      <c r="QJ725" s="623"/>
      <c r="QK725" s="623"/>
    </row>
    <row r="726" spans="434:453">
      <c r="PR726" s="583"/>
      <c r="PW726" s="623"/>
      <c r="PX726" s="623"/>
      <c r="PY726" s="623"/>
      <c r="PZ726" s="623"/>
      <c r="QA726" s="623"/>
      <c r="QB726" s="623"/>
      <c r="QC726" s="623"/>
      <c r="QD726" s="623"/>
      <c r="QE726" s="623"/>
      <c r="QF726" s="623"/>
      <c r="QG726" s="623"/>
      <c r="QH726" s="623"/>
      <c r="QI726" s="623"/>
      <c r="QJ726" s="623"/>
      <c r="QK726" s="623"/>
    </row>
    <row r="727" spans="434:453">
      <c r="PR727" s="583"/>
      <c r="PW727" s="623"/>
      <c r="PX727" s="623"/>
      <c r="PY727" s="623"/>
      <c r="PZ727" s="623"/>
      <c r="QA727" s="623"/>
      <c r="QB727" s="623"/>
      <c r="QC727" s="623"/>
      <c r="QD727" s="623"/>
      <c r="QE727" s="623"/>
      <c r="QF727" s="623"/>
      <c r="QG727" s="623"/>
      <c r="QH727" s="623"/>
      <c r="QI727" s="623"/>
      <c r="QJ727" s="623"/>
      <c r="QK727" s="623"/>
    </row>
    <row r="728" spans="434:453">
      <c r="PR728" s="583"/>
      <c r="PW728" s="623"/>
      <c r="PX728" s="623"/>
      <c r="PY728" s="623"/>
      <c r="PZ728" s="623"/>
      <c r="QA728" s="623"/>
      <c r="QB728" s="623"/>
      <c r="QC728" s="623"/>
      <c r="QD728" s="623"/>
      <c r="QE728" s="623"/>
      <c r="QF728" s="623"/>
      <c r="QG728" s="623"/>
      <c r="QH728" s="623"/>
      <c r="QI728" s="623"/>
      <c r="QJ728" s="623"/>
      <c r="QK728" s="623"/>
    </row>
    <row r="729" spans="434:453">
      <c r="PR729" s="583"/>
      <c r="PW729" s="623"/>
      <c r="PX729" s="623"/>
      <c r="PY729" s="623"/>
      <c r="PZ729" s="623"/>
      <c r="QA729" s="623"/>
      <c r="QB729" s="623"/>
      <c r="QC729" s="623"/>
      <c r="QD729" s="623"/>
      <c r="QE729" s="623"/>
      <c r="QF729" s="623"/>
      <c r="QG729" s="623"/>
      <c r="QH729" s="623"/>
      <c r="QI729" s="623"/>
      <c r="QJ729" s="623"/>
      <c r="QK729" s="623"/>
    </row>
    <row r="730" spans="434:453">
      <c r="PR730" s="583"/>
      <c r="PW730" s="623"/>
      <c r="PX730" s="623"/>
      <c r="PY730" s="623"/>
      <c r="PZ730" s="623"/>
      <c r="QA730" s="623"/>
      <c r="QB730" s="623"/>
      <c r="QC730" s="623"/>
      <c r="QD730" s="623"/>
      <c r="QE730" s="623"/>
      <c r="QF730" s="623"/>
      <c r="QG730" s="623"/>
      <c r="QH730" s="623"/>
      <c r="QI730" s="623"/>
      <c r="QJ730" s="623"/>
      <c r="QK730" s="623"/>
    </row>
    <row r="731" spans="434:453">
      <c r="PR731" s="583"/>
      <c r="PW731" s="623"/>
      <c r="PX731" s="623"/>
      <c r="PY731" s="623"/>
      <c r="PZ731" s="623"/>
      <c r="QA731" s="623"/>
      <c r="QB731" s="623"/>
      <c r="QC731" s="623"/>
      <c r="QD731" s="623"/>
      <c r="QE731" s="623"/>
      <c r="QF731" s="623"/>
      <c r="QG731" s="623"/>
      <c r="QH731" s="623"/>
      <c r="QI731" s="623"/>
      <c r="QJ731" s="623"/>
      <c r="QK731" s="623"/>
    </row>
    <row r="732" spans="434:453">
      <c r="PR732" s="583"/>
      <c r="PW732" s="623"/>
      <c r="PX732" s="623"/>
      <c r="PY732" s="623"/>
      <c r="PZ732" s="623"/>
      <c r="QA732" s="623"/>
      <c r="QB732" s="623"/>
      <c r="QC732" s="623"/>
      <c r="QD732" s="623"/>
      <c r="QE732" s="623"/>
      <c r="QF732" s="623"/>
      <c r="QG732" s="623"/>
      <c r="QH732" s="623"/>
      <c r="QI732" s="623"/>
      <c r="QJ732" s="623"/>
      <c r="QK732" s="623"/>
    </row>
    <row r="733" spans="434:453">
      <c r="PR733" s="583"/>
      <c r="PW733" s="623"/>
      <c r="PX733" s="623"/>
      <c r="PY733" s="623"/>
      <c r="PZ733" s="623"/>
      <c r="QA733" s="623"/>
      <c r="QB733" s="623"/>
      <c r="QC733" s="623"/>
      <c r="QD733" s="623"/>
      <c r="QE733" s="623"/>
      <c r="QF733" s="623"/>
      <c r="QG733" s="623"/>
      <c r="QH733" s="623"/>
      <c r="QI733" s="623"/>
      <c r="QJ733" s="623"/>
      <c r="QK733" s="623"/>
    </row>
    <row r="734" spans="434:453">
      <c r="PR734" s="583"/>
      <c r="PW734" s="623"/>
      <c r="PX734" s="623"/>
      <c r="PY734" s="623"/>
      <c r="PZ734" s="623"/>
      <c r="QA734" s="623"/>
      <c r="QB734" s="623"/>
      <c r="QC734" s="623"/>
      <c r="QD734" s="623"/>
      <c r="QE734" s="623"/>
      <c r="QF734" s="623"/>
      <c r="QG734" s="623"/>
      <c r="QH734" s="623"/>
      <c r="QI734" s="623"/>
      <c r="QJ734" s="623"/>
      <c r="QK734" s="623"/>
    </row>
    <row r="735" spans="434:453">
      <c r="PR735" s="583"/>
      <c r="PW735" s="623"/>
      <c r="PX735" s="623"/>
      <c r="PY735" s="623"/>
      <c r="PZ735" s="623"/>
      <c r="QA735" s="623"/>
      <c r="QB735" s="623"/>
      <c r="QC735" s="623"/>
      <c r="QD735" s="623"/>
      <c r="QE735" s="623"/>
      <c r="QF735" s="623"/>
      <c r="QG735" s="623"/>
      <c r="QH735" s="623"/>
      <c r="QI735" s="623"/>
      <c r="QJ735" s="623"/>
      <c r="QK735" s="623"/>
    </row>
    <row r="736" spans="434:453">
      <c r="PR736" s="583"/>
      <c r="PW736" s="623"/>
      <c r="PX736" s="623"/>
      <c r="PY736" s="623"/>
      <c r="PZ736" s="623"/>
      <c r="QA736" s="623"/>
      <c r="QB736" s="623"/>
      <c r="QC736" s="623"/>
      <c r="QD736" s="623"/>
      <c r="QE736" s="623"/>
      <c r="QF736" s="623"/>
      <c r="QG736" s="623"/>
      <c r="QH736" s="623"/>
      <c r="QI736" s="623"/>
      <c r="QJ736" s="623"/>
      <c r="QK736" s="623"/>
    </row>
    <row r="737" spans="434:453">
      <c r="PR737" s="583"/>
      <c r="PW737" s="623"/>
      <c r="PX737" s="623"/>
      <c r="PY737" s="623"/>
      <c r="PZ737" s="623"/>
      <c r="QA737" s="623"/>
      <c r="QB737" s="623"/>
      <c r="QC737" s="623"/>
      <c r="QD737" s="623"/>
      <c r="QE737" s="623"/>
      <c r="QF737" s="623"/>
      <c r="QG737" s="623"/>
      <c r="QH737" s="623"/>
      <c r="QI737" s="623"/>
      <c r="QJ737" s="623"/>
      <c r="QK737" s="623"/>
    </row>
    <row r="738" spans="434:453">
      <c r="PR738" s="583"/>
      <c r="PW738" s="623"/>
      <c r="PX738" s="623"/>
      <c r="PY738" s="623"/>
      <c r="PZ738" s="623"/>
      <c r="QA738" s="623"/>
      <c r="QB738" s="623"/>
      <c r="QC738" s="623"/>
      <c r="QD738" s="623"/>
      <c r="QE738" s="623"/>
      <c r="QF738" s="623"/>
      <c r="QG738" s="623"/>
      <c r="QH738" s="623"/>
      <c r="QI738" s="623"/>
      <c r="QJ738" s="623"/>
      <c r="QK738" s="623"/>
    </row>
    <row r="739" spans="434:453">
      <c r="PR739" s="583"/>
      <c r="PW739" s="623"/>
      <c r="PX739" s="623"/>
      <c r="PY739" s="623"/>
      <c r="PZ739" s="623"/>
      <c r="QA739" s="623"/>
      <c r="QB739" s="623"/>
      <c r="QC739" s="623"/>
      <c r="QD739" s="623"/>
      <c r="QE739" s="623"/>
      <c r="QF739" s="623"/>
      <c r="QG739" s="623"/>
      <c r="QH739" s="623"/>
      <c r="QI739" s="623"/>
      <c r="QJ739" s="623"/>
      <c r="QK739" s="623"/>
    </row>
    <row r="740" spans="434:453">
      <c r="PR740" s="583"/>
      <c r="PW740" s="623"/>
      <c r="PX740" s="623"/>
      <c r="PY740" s="623"/>
      <c r="PZ740" s="623"/>
      <c r="QA740" s="623"/>
      <c r="QB740" s="623"/>
      <c r="QC740" s="623"/>
      <c r="QD740" s="623"/>
      <c r="QE740" s="623"/>
      <c r="QF740" s="623"/>
      <c r="QG740" s="623"/>
      <c r="QH740" s="623"/>
      <c r="QI740" s="623"/>
      <c r="QJ740" s="623"/>
      <c r="QK740" s="623"/>
    </row>
    <row r="741" spans="434:453">
      <c r="PR741" s="583"/>
      <c r="PW741" s="623"/>
      <c r="PX741" s="623"/>
      <c r="PY741" s="623"/>
      <c r="PZ741" s="623"/>
      <c r="QA741" s="623"/>
      <c r="QB741" s="623"/>
      <c r="QC741" s="623"/>
      <c r="QD741" s="623"/>
      <c r="QE741" s="623"/>
      <c r="QF741" s="623"/>
      <c r="QG741" s="623"/>
      <c r="QH741" s="623"/>
      <c r="QI741" s="623"/>
      <c r="QJ741" s="623"/>
      <c r="QK741" s="623"/>
    </row>
    <row r="742" spans="434:453">
      <c r="PR742" s="583"/>
      <c r="PW742" s="623"/>
      <c r="PX742" s="623"/>
      <c r="PY742" s="623"/>
      <c r="PZ742" s="623"/>
      <c r="QA742" s="623"/>
      <c r="QB742" s="623"/>
      <c r="QC742" s="623"/>
      <c r="QD742" s="623"/>
      <c r="QE742" s="623"/>
      <c r="QF742" s="623"/>
      <c r="QG742" s="623"/>
      <c r="QH742" s="623"/>
      <c r="QI742" s="623"/>
      <c r="QJ742" s="623"/>
      <c r="QK742" s="623"/>
    </row>
    <row r="743" spans="434:453">
      <c r="PR743" s="583"/>
      <c r="PW743" s="623"/>
      <c r="PX743" s="623"/>
      <c r="PY743" s="623"/>
      <c r="PZ743" s="623"/>
      <c r="QA743" s="623"/>
      <c r="QB743" s="623"/>
      <c r="QC743" s="623"/>
      <c r="QD743" s="623"/>
      <c r="QE743" s="623"/>
      <c r="QF743" s="623"/>
      <c r="QG743" s="623"/>
      <c r="QH743" s="623"/>
      <c r="QI743" s="623"/>
      <c r="QJ743" s="623"/>
      <c r="QK743" s="623"/>
    </row>
    <row r="744" spans="434:453">
      <c r="PR744" s="583"/>
      <c r="PW744" s="623"/>
      <c r="PX744" s="623"/>
      <c r="PY744" s="623"/>
      <c r="PZ744" s="623"/>
      <c r="QA744" s="623"/>
      <c r="QB744" s="623"/>
      <c r="QC744" s="623"/>
      <c r="QD744" s="623"/>
      <c r="QE744" s="623"/>
      <c r="QF744" s="623"/>
      <c r="QG744" s="623"/>
      <c r="QH744" s="623"/>
      <c r="QI744" s="623"/>
      <c r="QJ744" s="623"/>
      <c r="QK744" s="623"/>
    </row>
    <row r="745" spans="434:453">
      <c r="PR745" s="583"/>
      <c r="PW745" s="623"/>
      <c r="PX745" s="623"/>
      <c r="PY745" s="623"/>
      <c r="PZ745" s="623"/>
      <c r="QA745" s="623"/>
      <c r="QB745" s="623"/>
      <c r="QC745" s="623"/>
      <c r="QD745" s="623"/>
      <c r="QE745" s="623"/>
      <c r="QF745" s="623"/>
      <c r="QG745" s="623"/>
      <c r="QH745" s="623"/>
      <c r="QI745" s="623"/>
      <c r="QJ745" s="623"/>
      <c r="QK745" s="623"/>
    </row>
    <row r="746" spans="434:453">
      <c r="PR746" s="583"/>
      <c r="PW746" s="623"/>
      <c r="PX746" s="623"/>
      <c r="PY746" s="623"/>
      <c r="PZ746" s="623"/>
      <c r="QA746" s="623"/>
      <c r="QB746" s="623"/>
      <c r="QC746" s="623"/>
      <c r="QD746" s="623"/>
      <c r="QE746" s="623"/>
      <c r="QF746" s="623"/>
      <c r="QG746" s="623"/>
      <c r="QH746" s="623"/>
      <c r="QI746" s="623"/>
      <c r="QJ746" s="623"/>
      <c r="QK746" s="623"/>
    </row>
    <row r="747" spans="434:453">
      <c r="PR747" s="583"/>
      <c r="PW747" s="623"/>
      <c r="PX747" s="623"/>
      <c r="PY747" s="623"/>
      <c r="PZ747" s="623"/>
      <c r="QA747" s="623"/>
      <c r="QB747" s="623"/>
      <c r="QC747" s="623"/>
      <c r="QD747" s="623"/>
      <c r="QE747" s="623"/>
      <c r="QF747" s="623"/>
      <c r="QG747" s="623"/>
      <c r="QH747" s="623"/>
      <c r="QI747" s="623"/>
      <c r="QJ747" s="623"/>
      <c r="QK747" s="623"/>
    </row>
    <row r="748" spans="434:453">
      <c r="PR748" s="583"/>
      <c r="PW748" s="623"/>
      <c r="PX748" s="623"/>
      <c r="PY748" s="623"/>
      <c r="PZ748" s="623"/>
      <c r="QA748" s="623"/>
      <c r="QB748" s="623"/>
      <c r="QC748" s="623"/>
      <c r="QD748" s="623"/>
      <c r="QE748" s="623"/>
      <c r="QF748" s="623"/>
      <c r="QG748" s="623"/>
      <c r="QH748" s="623"/>
      <c r="QI748" s="623"/>
      <c r="QJ748" s="623"/>
      <c r="QK748" s="623"/>
    </row>
    <row r="749" spans="434:453">
      <c r="PR749" s="583"/>
      <c r="PW749" s="623"/>
      <c r="PX749" s="623"/>
      <c r="PY749" s="623"/>
      <c r="PZ749" s="623"/>
      <c r="QA749" s="623"/>
      <c r="QB749" s="623"/>
      <c r="QC749" s="623"/>
      <c r="QD749" s="623"/>
      <c r="QE749" s="623"/>
      <c r="QF749" s="623"/>
      <c r="QG749" s="623"/>
      <c r="QH749" s="623"/>
      <c r="QI749" s="623"/>
      <c r="QJ749" s="623"/>
      <c r="QK749" s="623"/>
    </row>
    <row r="750" spans="434:453">
      <c r="PR750" s="583"/>
      <c r="PW750" s="623"/>
      <c r="PX750" s="623"/>
      <c r="PY750" s="623"/>
      <c r="PZ750" s="623"/>
      <c r="QA750" s="623"/>
      <c r="QB750" s="623"/>
      <c r="QC750" s="623"/>
      <c r="QD750" s="623"/>
      <c r="QE750" s="623"/>
      <c r="QF750" s="623"/>
      <c r="QG750" s="623"/>
      <c r="QH750" s="623"/>
      <c r="QI750" s="623"/>
      <c r="QJ750" s="623"/>
      <c r="QK750" s="623"/>
    </row>
    <row r="751" spans="434:453">
      <c r="PR751" s="583"/>
      <c r="PW751" s="623"/>
      <c r="PX751" s="623"/>
      <c r="PY751" s="623"/>
      <c r="PZ751" s="623"/>
      <c r="QA751" s="623"/>
      <c r="QB751" s="623"/>
      <c r="QC751" s="623"/>
      <c r="QD751" s="623"/>
      <c r="QE751" s="623"/>
      <c r="QF751" s="623"/>
      <c r="QG751" s="623"/>
      <c r="QH751" s="623"/>
      <c r="QI751" s="623"/>
      <c r="QJ751" s="623"/>
      <c r="QK751" s="623"/>
    </row>
    <row r="752" spans="434:453">
      <c r="PR752" s="583"/>
      <c r="PW752" s="623"/>
      <c r="PX752" s="623"/>
      <c r="PY752" s="623"/>
      <c r="PZ752" s="623"/>
      <c r="QA752" s="623"/>
      <c r="QB752" s="623"/>
      <c r="QC752" s="623"/>
      <c r="QD752" s="623"/>
      <c r="QE752" s="623"/>
      <c r="QF752" s="623"/>
      <c r="QG752" s="623"/>
      <c r="QH752" s="623"/>
      <c r="QI752" s="623"/>
      <c r="QJ752" s="623"/>
      <c r="QK752" s="623"/>
    </row>
    <row r="753" spans="434:453">
      <c r="PR753" s="583"/>
      <c r="PW753" s="623"/>
      <c r="PX753" s="623"/>
      <c r="PY753" s="623"/>
      <c r="PZ753" s="623"/>
      <c r="QA753" s="623"/>
      <c r="QB753" s="623"/>
      <c r="QC753" s="623"/>
      <c r="QD753" s="623"/>
      <c r="QE753" s="623"/>
      <c r="QF753" s="623"/>
      <c r="QG753" s="623"/>
      <c r="QH753" s="623"/>
      <c r="QI753" s="623"/>
      <c r="QJ753" s="623"/>
      <c r="QK753" s="623"/>
    </row>
    <row r="754" spans="434:453">
      <c r="PR754" s="583"/>
      <c r="PW754" s="623"/>
      <c r="PX754" s="623"/>
      <c r="PY754" s="623"/>
      <c r="PZ754" s="623"/>
      <c r="QA754" s="623"/>
      <c r="QB754" s="623"/>
      <c r="QC754" s="623"/>
      <c r="QD754" s="623"/>
      <c r="QE754" s="623"/>
      <c r="QF754" s="623"/>
      <c r="QG754" s="623"/>
      <c r="QH754" s="623"/>
      <c r="QI754" s="623"/>
      <c r="QJ754" s="623"/>
      <c r="QK754" s="623"/>
    </row>
    <row r="755" spans="434:453">
      <c r="PR755" s="583"/>
      <c r="PW755" s="623"/>
      <c r="PX755" s="623"/>
      <c r="PY755" s="623"/>
      <c r="PZ755" s="623"/>
      <c r="QA755" s="623"/>
      <c r="QB755" s="623"/>
      <c r="QC755" s="623"/>
      <c r="QD755" s="623"/>
      <c r="QE755" s="623"/>
      <c r="QF755" s="623"/>
      <c r="QG755" s="623"/>
      <c r="QH755" s="623"/>
      <c r="QI755" s="623"/>
      <c r="QJ755" s="623"/>
      <c r="QK755" s="623"/>
    </row>
    <row r="756" spans="434:453">
      <c r="PR756" s="583"/>
      <c r="PW756" s="623"/>
      <c r="PX756" s="623"/>
      <c r="PY756" s="623"/>
      <c r="PZ756" s="623"/>
      <c r="QA756" s="623"/>
      <c r="QB756" s="623"/>
      <c r="QC756" s="623"/>
      <c r="QD756" s="623"/>
      <c r="QE756" s="623"/>
      <c r="QF756" s="623"/>
      <c r="QG756" s="623"/>
      <c r="QH756" s="623"/>
      <c r="QI756" s="623"/>
      <c r="QJ756" s="623"/>
      <c r="QK756" s="623"/>
    </row>
    <row r="757" spans="434:453">
      <c r="PR757" s="583"/>
      <c r="PW757" s="623"/>
      <c r="PX757" s="623"/>
      <c r="PY757" s="623"/>
      <c r="PZ757" s="623"/>
      <c r="QA757" s="623"/>
      <c r="QB757" s="623"/>
      <c r="QC757" s="623"/>
      <c r="QD757" s="623"/>
      <c r="QE757" s="623"/>
      <c r="QF757" s="623"/>
      <c r="QG757" s="623"/>
      <c r="QH757" s="623"/>
      <c r="QI757" s="623"/>
      <c r="QJ757" s="623"/>
      <c r="QK757" s="623"/>
    </row>
    <row r="758" spans="434:453">
      <c r="PR758" s="583"/>
      <c r="PW758" s="623"/>
      <c r="PX758" s="623"/>
      <c r="PY758" s="623"/>
      <c r="PZ758" s="623"/>
      <c r="QA758" s="623"/>
      <c r="QB758" s="623"/>
      <c r="QC758" s="623"/>
      <c r="QD758" s="623"/>
      <c r="QE758" s="623"/>
      <c r="QF758" s="623"/>
      <c r="QG758" s="623"/>
      <c r="QH758" s="623"/>
      <c r="QI758" s="623"/>
      <c r="QJ758" s="623"/>
      <c r="QK758" s="623"/>
    </row>
    <row r="759" spans="434:453">
      <c r="PR759" s="583"/>
      <c r="PW759" s="623"/>
      <c r="PX759" s="623"/>
      <c r="PY759" s="623"/>
      <c r="PZ759" s="623"/>
      <c r="QA759" s="623"/>
      <c r="QB759" s="623"/>
      <c r="QC759" s="623"/>
      <c r="QD759" s="623"/>
      <c r="QE759" s="623"/>
      <c r="QF759" s="623"/>
      <c r="QG759" s="623"/>
      <c r="QH759" s="623"/>
      <c r="QI759" s="623"/>
      <c r="QJ759" s="623"/>
      <c r="QK759" s="623"/>
    </row>
    <row r="760" spans="434:453">
      <c r="PR760" s="583"/>
      <c r="PW760" s="623"/>
      <c r="PX760" s="623"/>
      <c r="PY760" s="623"/>
      <c r="PZ760" s="623"/>
      <c r="QA760" s="623"/>
      <c r="QB760" s="623"/>
      <c r="QC760" s="623"/>
      <c r="QD760" s="623"/>
      <c r="QE760" s="623"/>
      <c r="QF760" s="623"/>
      <c r="QG760" s="623"/>
      <c r="QH760" s="623"/>
      <c r="QI760" s="623"/>
      <c r="QJ760" s="623"/>
      <c r="QK760" s="623"/>
    </row>
    <row r="761" spans="434:453">
      <c r="PR761" s="583"/>
      <c r="PW761" s="623"/>
      <c r="PX761" s="623"/>
      <c r="PY761" s="623"/>
      <c r="PZ761" s="623"/>
      <c r="QA761" s="623"/>
      <c r="QB761" s="623"/>
      <c r="QC761" s="623"/>
      <c r="QD761" s="623"/>
      <c r="QE761" s="623"/>
      <c r="QF761" s="623"/>
      <c r="QG761" s="623"/>
      <c r="QH761" s="623"/>
      <c r="QI761" s="623"/>
      <c r="QJ761" s="623"/>
      <c r="QK761" s="623"/>
    </row>
    <row r="762" spans="434:453">
      <c r="PR762" s="583"/>
      <c r="PW762" s="623"/>
      <c r="PX762" s="623"/>
      <c r="PY762" s="623"/>
      <c r="PZ762" s="623"/>
      <c r="QA762" s="623"/>
      <c r="QB762" s="623"/>
      <c r="QC762" s="623"/>
      <c r="QD762" s="623"/>
      <c r="QE762" s="623"/>
      <c r="QF762" s="623"/>
      <c r="QG762" s="623"/>
      <c r="QH762" s="623"/>
      <c r="QI762" s="623"/>
      <c r="QJ762" s="623"/>
      <c r="QK762" s="623"/>
    </row>
    <row r="763" spans="434:453">
      <c r="PR763" s="583"/>
      <c r="PW763" s="623"/>
      <c r="PX763" s="623"/>
      <c r="PY763" s="623"/>
      <c r="PZ763" s="623"/>
      <c r="QA763" s="623"/>
      <c r="QB763" s="623"/>
      <c r="QC763" s="623"/>
      <c r="QD763" s="623"/>
      <c r="QE763" s="623"/>
      <c r="QF763" s="623"/>
      <c r="QG763" s="623"/>
      <c r="QH763" s="623"/>
      <c r="QI763" s="623"/>
      <c r="QJ763" s="623"/>
      <c r="QK763" s="623"/>
    </row>
    <row r="764" spans="434:453">
      <c r="PR764" s="583"/>
      <c r="PW764" s="623"/>
      <c r="PX764" s="623"/>
      <c r="PY764" s="623"/>
      <c r="PZ764" s="623"/>
      <c r="QA764" s="623"/>
      <c r="QB764" s="623"/>
      <c r="QC764" s="623"/>
      <c r="QD764" s="623"/>
      <c r="QE764" s="623"/>
      <c r="QF764" s="623"/>
      <c r="QG764" s="623"/>
      <c r="QH764" s="623"/>
      <c r="QI764" s="623"/>
      <c r="QJ764" s="623"/>
      <c r="QK764" s="623"/>
    </row>
    <row r="765" spans="434:453">
      <c r="PR765" s="583"/>
      <c r="PW765" s="623"/>
      <c r="PX765" s="623"/>
      <c r="PY765" s="623"/>
      <c r="PZ765" s="623"/>
      <c r="QA765" s="623"/>
      <c r="QB765" s="623"/>
      <c r="QC765" s="623"/>
      <c r="QD765" s="623"/>
      <c r="QE765" s="623"/>
      <c r="QF765" s="623"/>
      <c r="QG765" s="623"/>
      <c r="QH765" s="623"/>
      <c r="QI765" s="623"/>
      <c r="QJ765" s="623"/>
      <c r="QK765" s="623"/>
    </row>
    <row r="766" spans="434:453">
      <c r="PR766" s="583"/>
      <c r="PW766" s="623"/>
      <c r="PX766" s="623"/>
      <c r="PY766" s="623"/>
      <c r="PZ766" s="623"/>
      <c r="QA766" s="623"/>
      <c r="QB766" s="623"/>
      <c r="QC766" s="623"/>
      <c r="QD766" s="623"/>
      <c r="QE766" s="623"/>
      <c r="QF766" s="623"/>
      <c r="QG766" s="623"/>
      <c r="QH766" s="623"/>
      <c r="QI766" s="623"/>
      <c r="QJ766" s="623"/>
      <c r="QK766" s="623"/>
    </row>
    <row r="767" spans="434:453">
      <c r="PR767" s="583"/>
      <c r="PW767" s="623"/>
      <c r="PX767" s="623"/>
      <c r="PY767" s="623"/>
      <c r="PZ767" s="623"/>
      <c r="QA767" s="623"/>
      <c r="QB767" s="623"/>
      <c r="QC767" s="623"/>
      <c r="QD767" s="623"/>
      <c r="QE767" s="623"/>
      <c r="QF767" s="623"/>
      <c r="QG767" s="623"/>
      <c r="QH767" s="623"/>
      <c r="QI767" s="623"/>
      <c r="QJ767" s="623"/>
      <c r="QK767" s="623"/>
    </row>
    <row r="768" spans="434:453">
      <c r="PR768" s="583"/>
      <c r="PW768" s="623"/>
      <c r="PX768" s="623"/>
      <c r="PY768" s="623"/>
      <c r="PZ768" s="623"/>
      <c r="QA768" s="623"/>
      <c r="QB768" s="623"/>
      <c r="QC768" s="623"/>
      <c r="QD768" s="623"/>
      <c r="QE768" s="623"/>
      <c r="QF768" s="623"/>
      <c r="QG768" s="623"/>
      <c r="QH768" s="623"/>
      <c r="QI768" s="623"/>
      <c r="QJ768" s="623"/>
      <c r="QK768" s="623"/>
    </row>
    <row r="769" spans="434:453">
      <c r="PR769" s="583"/>
      <c r="PW769" s="623"/>
      <c r="PX769" s="623"/>
      <c r="PY769" s="623"/>
      <c r="PZ769" s="623"/>
      <c r="QA769" s="623"/>
      <c r="QB769" s="623"/>
      <c r="QC769" s="623"/>
      <c r="QD769" s="623"/>
      <c r="QE769" s="623"/>
      <c r="QF769" s="623"/>
      <c r="QG769" s="623"/>
      <c r="QH769" s="623"/>
      <c r="QI769" s="623"/>
      <c r="QJ769" s="623"/>
      <c r="QK769" s="623"/>
    </row>
    <row r="770" spans="434:453">
      <c r="PR770" s="583"/>
      <c r="PW770" s="623"/>
      <c r="PX770" s="623"/>
      <c r="PY770" s="623"/>
      <c r="PZ770" s="623"/>
      <c r="QA770" s="623"/>
      <c r="QB770" s="623"/>
      <c r="QC770" s="623"/>
      <c r="QD770" s="623"/>
      <c r="QE770" s="623"/>
      <c r="QF770" s="623"/>
      <c r="QG770" s="623"/>
      <c r="QH770" s="623"/>
      <c r="QI770" s="623"/>
      <c r="QJ770" s="623"/>
      <c r="QK770" s="623"/>
    </row>
    <row r="771" spans="434:453">
      <c r="PR771" s="583"/>
      <c r="PW771" s="623"/>
      <c r="PX771" s="623"/>
      <c r="PY771" s="623"/>
      <c r="PZ771" s="623"/>
      <c r="QA771" s="623"/>
      <c r="QB771" s="623"/>
      <c r="QC771" s="623"/>
      <c r="QD771" s="623"/>
      <c r="QE771" s="623"/>
      <c r="QF771" s="623"/>
      <c r="QG771" s="623"/>
      <c r="QH771" s="623"/>
      <c r="QI771" s="623"/>
      <c r="QJ771" s="623"/>
      <c r="QK771" s="623"/>
    </row>
    <row r="772" spans="434:453">
      <c r="PR772" s="583"/>
      <c r="PW772" s="623"/>
      <c r="PX772" s="623"/>
      <c r="PY772" s="623"/>
      <c r="PZ772" s="623"/>
      <c r="QA772" s="623"/>
      <c r="QB772" s="623"/>
      <c r="QC772" s="623"/>
      <c r="QD772" s="623"/>
      <c r="QE772" s="623"/>
      <c r="QF772" s="623"/>
      <c r="QG772" s="623"/>
      <c r="QH772" s="623"/>
      <c r="QI772" s="623"/>
      <c r="QJ772" s="623"/>
      <c r="QK772" s="623"/>
    </row>
    <row r="773" spans="434:453">
      <c r="PR773" s="583"/>
      <c r="PW773" s="623"/>
      <c r="PX773" s="623"/>
      <c r="PY773" s="623"/>
      <c r="PZ773" s="623"/>
      <c r="QA773" s="623"/>
      <c r="QB773" s="623"/>
      <c r="QC773" s="623"/>
      <c r="QD773" s="623"/>
      <c r="QE773" s="623"/>
      <c r="QF773" s="623"/>
      <c r="QG773" s="623"/>
      <c r="QH773" s="623"/>
      <c r="QI773" s="623"/>
      <c r="QJ773" s="623"/>
      <c r="QK773" s="623"/>
    </row>
    <row r="774" spans="434:453">
      <c r="PR774" s="583"/>
      <c r="PW774" s="623"/>
      <c r="PX774" s="623"/>
      <c r="PY774" s="623"/>
      <c r="PZ774" s="623"/>
      <c r="QA774" s="623"/>
      <c r="QB774" s="623"/>
      <c r="QC774" s="623"/>
      <c r="QD774" s="623"/>
      <c r="QE774" s="623"/>
      <c r="QF774" s="623"/>
      <c r="QG774" s="623"/>
      <c r="QH774" s="623"/>
      <c r="QI774" s="623"/>
      <c r="QJ774" s="623"/>
      <c r="QK774" s="623"/>
    </row>
    <row r="775" spans="434:453">
      <c r="PR775" s="583"/>
      <c r="PW775" s="623"/>
      <c r="PX775" s="623"/>
      <c r="PY775" s="623"/>
      <c r="PZ775" s="623"/>
      <c r="QA775" s="623"/>
      <c r="QB775" s="623"/>
      <c r="QC775" s="623"/>
      <c r="QD775" s="623"/>
      <c r="QE775" s="623"/>
      <c r="QF775" s="623"/>
      <c r="QG775" s="623"/>
      <c r="QH775" s="623"/>
      <c r="QI775" s="623"/>
      <c r="QJ775" s="623"/>
      <c r="QK775" s="623"/>
    </row>
    <row r="776" spans="434:453">
      <c r="PR776" s="583"/>
      <c r="PW776" s="623"/>
      <c r="PX776" s="623"/>
      <c r="PY776" s="623"/>
      <c r="PZ776" s="623"/>
      <c r="QA776" s="623"/>
      <c r="QB776" s="623"/>
      <c r="QC776" s="623"/>
      <c r="QD776" s="623"/>
      <c r="QE776" s="623"/>
      <c r="QF776" s="623"/>
      <c r="QG776" s="623"/>
      <c r="QH776" s="623"/>
      <c r="QI776" s="623"/>
      <c r="QJ776" s="623"/>
      <c r="QK776" s="623"/>
    </row>
    <row r="777" spans="434:453">
      <c r="PR777" s="583"/>
      <c r="PW777" s="623"/>
      <c r="PX777" s="623"/>
      <c r="PY777" s="623"/>
      <c r="PZ777" s="623"/>
      <c r="QA777" s="623"/>
      <c r="QB777" s="623"/>
      <c r="QC777" s="623"/>
      <c r="QD777" s="623"/>
      <c r="QE777" s="623"/>
      <c r="QF777" s="623"/>
      <c r="QG777" s="623"/>
      <c r="QH777" s="623"/>
      <c r="QI777" s="623"/>
      <c r="QJ777" s="623"/>
      <c r="QK777" s="623"/>
    </row>
    <row r="778" spans="434:453">
      <c r="PR778" s="583"/>
      <c r="PW778" s="623"/>
      <c r="PX778" s="623"/>
      <c r="PY778" s="623"/>
      <c r="PZ778" s="623"/>
      <c r="QA778" s="623"/>
      <c r="QB778" s="623"/>
      <c r="QC778" s="623"/>
      <c r="QD778" s="623"/>
      <c r="QE778" s="623"/>
      <c r="QF778" s="623"/>
      <c r="QG778" s="623"/>
      <c r="QH778" s="623"/>
      <c r="QI778" s="623"/>
      <c r="QJ778" s="623"/>
      <c r="QK778" s="623"/>
    </row>
    <row r="779" spans="434:453">
      <c r="PR779" s="583"/>
      <c r="PW779" s="623"/>
      <c r="PX779" s="623"/>
      <c r="PY779" s="623"/>
      <c r="PZ779" s="623"/>
      <c r="QA779" s="623"/>
      <c r="QB779" s="623"/>
      <c r="QC779" s="623"/>
      <c r="QD779" s="623"/>
      <c r="QE779" s="623"/>
      <c r="QF779" s="623"/>
      <c r="QG779" s="623"/>
      <c r="QH779" s="623"/>
      <c r="QI779" s="623"/>
      <c r="QJ779" s="623"/>
      <c r="QK779" s="623"/>
    </row>
    <row r="780" spans="434:453">
      <c r="PR780" s="583"/>
      <c r="PW780" s="623"/>
      <c r="PX780" s="623"/>
      <c r="PY780" s="623"/>
      <c r="PZ780" s="623"/>
      <c r="QA780" s="623"/>
      <c r="QB780" s="623"/>
      <c r="QC780" s="623"/>
      <c r="QD780" s="623"/>
      <c r="QE780" s="623"/>
      <c r="QF780" s="623"/>
      <c r="QG780" s="623"/>
      <c r="QH780" s="623"/>
      <c r="QI780" s="623"/>
      <c r="QJ780" s="623"/>
      <c r="QK780" s="623"/>
    </row>
    <row r="781" spans="434:453">
      <c r="PR781" s="583"/>
      <c r="PW781" s="623"/>
      <c r="PX781" s="623"/>
      <c r="PY781" s="623"/>
      <c r="PZ781" s="623"/>
      <c r="QA781" s="623"/>
      <c r="QB781" s="623"/>
      <c r="QC781" s="623"/>
      <c r="QD781" s="623"/>
      <c r="QE781" s="623"/>
      <c r="QF781" s="623"/>
      <c r="QG781" s="623"/>
      <c r="QH781" s="623"/>
      <c r="QI781" s="623"/>
      <c r="QJ781" s="623"/>
      <c r="QK781" s="623"/>
    </row>
    <row r="782" spans="434:453">
      <c r="PR782" s="583"/>
      <c r="PW782" s="623"/>
      <c r="PX782" s="623"/>
      <c r="PY782" s="623"/>
      <c r="PZ782" s="623"/>
      <c r="QA782" s="623"/>
      <c r="QB782" s="623"/>
      <c r="QC782" s="623"/>
      <c r="QD782" s="623"/>
      <c r="QE782" s="623"/>
      <c r="QF782" s="623"/>
      <c r="QG782" s="623"/>
      <c r="QH782" s="623"/>
      <c r="QI782" s="623"/>
      <c r="QJ782" s="623"/>
      <c r="QK782" s="623"/>
    </row>
    <row r="783" spans="434:453">
      <c r="PR783" s="583"/>
      <c r="PW783" s="623"/>
      <c r="PX783" s="623"/>
      <c r="PY783" s="623"/>
      <c r="PZ783" s="623"/>
      <c r="QA783" s="623"/>
      <c r="QB783" s="623"/>
      <c r="QC783" s="623"/>
      <c r="QD783" s="623"/>
      <c r="QE783" s="623"/>
      <c r="QF783" s="623"/>
      <c r="QG783" s="623"/>
      <c r="QH783" s="623"/>
      <c r="QI783" s="623"/>
      <c r="QJ783" s="623"/>
      <c r="QK783" s="623"/>
    </row>
    <row r="784" spans="434:453">
      <c r="PR784" s="583"/>
      <c r="PW784" s="623"/>
      <c r="PX784" s="623"/>
      <c r="PY784" s="623"/>
      <c r="PZ784" s="623"/>
      <c r="QA784" s="623"/>
      <c r="QB784" s="623"/>
      <c r="QC784" s="623"/>
      <c r="QD784" s="623"/>
      <c r="QE784" s="623"/>
      <c r="QF784" s="623"/>
      <c r="QG784" s="623"/>
      <c r="QH784" s="623"/>
      <c r="QI784" s="623"/>
      <c r="QJ784" s="623"/>
      <c r="QK784" s="623"/>
    </row>
    <row r="785" spans="434:453">
      <c r="PR785" s="583"/>
      <c r="PW785" s="623"/>
      <c r="PX785" s="623"/>
      <c r="PY785" s="623"/>
      <c r="PZ785" s="623"/>
      <c r="QA785" s="623"/>
      <c r="QB785" s="623"/>
      <c r="QC785" s="623"/>
      <c r="QD785" s="623"/>
      <c r="QE785" s="623"/>
      <c r="QF785" s="623"/>
      <c r="QG785" s="623"/>
      <c r="QH785" s="623"/>
      <c r="QI785" s="623"/>
      <c r="QJ785" s="623"/>
      <c r="QK785" s="623"/>
    </row>
    <row r="786" spans="434:453">
      <c r="PR786" s="583"/>
      <c r="PW786" s="623"/>
      <c r="PX786" s="623"/>
      <c r="PY786" s="623"/>
      <c r="PZ786" s="623"/>
      <c r="QA786" s="623"/>
      <c r="QB786" s="623"/>
      <c r="QC786" s="623"/>
      <c r="QD786" s="623"/>
      <c r="QE786" s="623"/>
      <c r="QF786" s="623"/>
      <c r="QG786" s="623"/>
      <c r="QH786" s="623"/>
      <c r="QI786" s="623"/>
      <c r="QJ786" s="623"/>
      <c r="QK786" s="623"/>
    </row>
    <row r="787" spans="434:453">
      <c r="PR787" s="583"/>
      <c r="PW787" s="623"/>
      <c r="PX787" s="623"/>
      <c r="PY787" s="623"/>
      <c r="PZ787" s="623"/>
      <c r="QA787" s="623"/>
      <c r="QB787" s="623"/>
      <c r="QC787" s="623"/>
      <c r="QD787" s="623"/>
      <c r="QE787" s="623"/>
      <c r="QF787" s="623"/>
      <c r="QG787" s="623"/>
      <c r="QH787" s="623"/>
      <c r="QI787" s="623"/>
      <c r="QJ787" s="623"/>
      <c r="QK787" s="623"/>
    </row>
    <row r="788" spans="434:453">
      <c r="PR788" s="583"/>
      <c r="PW788" s="623"/>
      <c r="PX788" s="623"/>
      <c r="PY788" s="623"/>
      <c r="PZ788" s="623"/>
      <c r="QA788" s="623"/>
      <c r="QB788" s="623"/>
      <c r="QC788" s="623"/>
      <c r="QD788" s="623"/>
      <c r="QE788" s="623"/>
      <c r="QF788" s="623"/>
      <c r="QG788" s="623"/>
      <c r="QH788" s="623"/>
      <c r="QI788" s="623"/>
      <c r="QJ788" s="623"/>
      <c r="QK788" s="623"/>
    </row>
    <row r="789" spans="434:453">
      <c r="PR789" s="583"/>
      <c r="PW789" s="623"/>
      <c r="PX789" s="623"/>
      <c r="PY789" s="623"/>
      <c r="PZ789" s="623"/>
      <c r="QA789" s="623"/>
      <c r="QB789" s="623"/>
      <c r="QC789" s="623"/>
      <c r="QD789" s="623"/>
      <c r="QE789" s="623"/>
      <c r="QF789" s="623"/>
      <c r="QG789" s="623"/>
      <c r="QH789" s="623"/>
      <c r="QI789" s="623"/>
      <c r="QJ789" s="623"/>
      <c r="QK789" s="623"/>
    </row>
    <row r="790" spans="434:453">
      <c r="PR790" s="583"/>
      <c r="PW790" s="623"/>
      <c r="PX790" s="623"/>
      <c r="PY790" s="623"/>
      <c r="PZ790" s="623"/>
      <c r="QA790" s="623"/>
      <c r="QB790" s="623"/>
      <c r="QC790" s="623"/>
      <c r="QD790" s="623"/>
      <c r="QE790" s="623"/>
      <c r="QF790" s="623"/>
      <c r="QG790" s="623"/>
      <c r="QH790" s="623"/>
      <c r="QI790" s="623"/>
      <c r="QJ790" s="623"/>
      <c r="QK790" s="623"/>
    </row>
    <row r="791" spans="434:453">
      <c r="PR791" s="583"/>
      <c r="PW791" s="623"/>
      <c r="PX791" s="623"/>
      <c r="PY791" s="623"/>
      <c r="PZ791" s="623"/>
      <c r="QA791" s="623"/>
      <c r="QB791" s="623"/>
      <c r="QC791" s="623"/>
      <c r="QD791" s="623"/>
      <c r="QE791" s="623"/>
      <c r="QF791" s="623"/>
      <c r="QG791" s="623"/>
      <c r="QH791" s="623"/>
      <c r="QI791" s="623"/>
      <c r="QJ791" s="623"/>
      <c r="QK791" s="623"/>
    </row>
    <row r="792" spans="434:453">
      <c r="PR792" s="583"/>
      <c r="PW792" s="623"/>
      <c r="PX792" s="623"/>
      <c r="PY792" s="623"/>
      <c r="PZ792" s="623"/>
      <c r="QA792" s="623"/>
      <c r="QB792" s="623"/>
      <c r="QC792" s="623"/>
      <c r="QD792" s="623"/>
      <c r="QE792" s="623"/>
      <c r="QF792" s="623"/>
      <c r="QG792" s="623"/>
      <c r="QH792" s="623"/>
      <c r="QI792" s="623"/>
      <c r="QJ792" s="623"/>
      <c r="QK792" s="623"/>
    </row>
    <row r="793" spans="434:453">
      <c r="PR793" s="583"/>
      <c r="PW793" s="623"/>
      <c r="PX793" s="623"/>
      <c r="PY793" s="623"/>
      <c r="PZ793" s="623"/>
      <c r="QA793" s="623"/>
      <c r="QB793" s="623"/>
      <c r="QC793" s="623"/>
      <c r="QD793" s="623"/>
      <c r="QE793" s="623"/>
      <c r="QF793" s="623"/>
      <c r="QG793" s="623"/>
      <c r="QH793" s="623"/>
      <c r="QI793" s="623"/>
      <c r="QJ793" s="623"/>
      <c r="QK793" s="623"/>
    </row>
    <row r="794" spans="434:453">
      <c r="PR794" s="583"/>
      <c r="PW794" s="623"/>
      <c r="PX794" s="623"/>
      <c r="PY794" s="623"/>
      <c r="PZ794" s="623"/>
      <c r="QA794" s="623"/>
      <c r="QB794" s="623"/>
      <c r="QC794" s="623"/>
      <c r="QD794" s="623"/>
      <c r="QE794" s="623"/>
      <c r="QF794" s="623"/>
      <c r="QG794" s="623"/>
      <c r="QH794" s="623"/>
      <c r="QI794" s="623"/>
      <c r="QJ794" s="623"/>
      <c r="QK794" s="623"/>
    </row>
    <row r="795" spans="434:453">
      <c r="PR795" s="583"/>
      <c r="PW795" s="623"/>
      <c r="PX795" s="623"/>
      <c r="PY795" s="623"/>
      <c r="PZ795" s="623"/>
      <c r="QA795" s="623"/>
      <c r="QB795" s="623"/>
      <c r="QC795" s="623"/>
      <c r="QD795" s="623"/>
      <c r="QE795" s="623"/>
      <c r="QF795" s="623"/>
      <c r="QG795" s="623"/>
      <c r="QH795" s="623"/>
      <c r="QI795" s="623"/>
      <c r="QJ795" s="623"/>
      <c r="QK795" s="623"/>
    </row>
    <row r="796" spans="434:453">
      <c r="PR796" s="583"/>
      <c r="PW796" s="623"/>
      <c r="PX796" s="623"/>
      <c r="PY796" s="623"/>
      <c r="PZ796" s="623"/>
      <c r="QA796" s="623"/>
      <c r="QB796" s="623"/>
      <c r="QC796" s="623"/>
      <c r="QD796" s="623"/>
      <c r="QE796" s="623"/>
      <c r="QF796" s="623"/>
      <c r="QG796" s="623"/>
      <c r="QH796" s="623"/>
      <c r="QI796" s="623"/>
      <c r="QJ796" s="623"/>
      <c r="QK796" s="623"/>
    </row>
    <row r="797" spans="434:453">
      <c r="PR797" s="583"/>
      <c r="PW797" s="623"/>
      <c r="PX797" s="623"/>
      <c r="PY797" s="623"/>
      <c r="PZ797" s="623"/>
      <c r="QA797" s="623"/>
      <c r="QB797" s="623"/>
      <c r="QC797" s="623"/>
      <c r="QD797" s="623"/>
      <c r="QE797" s="623"/>
      <c r="QF797" s="623"/>
      <c r="QG797" s="623"/>
      <c r="QH797" s="623"/>
      <c r="QI797" s="623"/>
      <c r="QJ797" s="623"/>
      <c r="QK797" s="623"/>
    </row>
    <row r="798" spans="434:453">
      <c r="PR798" s="583"/>
      <c r="PW798" s="623"/>
      <c r="PX798" s="623"/>
      <c r="PY798" s="623"/>
      <c r="PZ798" s="623"/>
      <c r="QA798" s="623"/>
      <c r="QB798" s="623"/>
      <c r="QC798" s="623"/>
      <c r="QD798" s="623"/>
      <c r="QE798" s="623"/>
      <c r="QF798" s="623"/>
      <c r="QG798" s="623"/>
      <c r="QH798" s="623"/>
      <c r="QI798" s="623"/>
      <c r="QJ798" s="623"/>
      <c r="QK798" s="623"/>
    </row>
    <row r="799" spans="434:453">
      <c r="PR799" s="583"/>
      <c r="PW799" s="623"/>
      <c r="PX799" s="623"/>
      <c r="PY799" s="623"/>
      <c r="PZ799" s="623"/>
      <c r="QA799" s="623"/>
      <c r="QB799" s="623"/>
      <c r="QC799" s="623"/>
      <c r="QD799" s="623"/>
      <c r="QE799" s="623"/>
      <c r="QF799" s="623"/>
      <c r="QG799" s="623"/>
      <c r="QH799" s="623"/>
      <c r="QI799" s="623"/>
      <c r="QJ799" s="623"/>
      <c r="QK799" s="623"/>
    </row>
    <row r="800" spans="434:453">
      <c r="PR800" s="583"/>
      <c r="PW800" s="623"/>
      <c r="PX800" s="623"/>
      <c r="PY800" s="623"/>
      <c r="PZ800" s="623"/>
      <c r="QA800" s="623"/>
      <c r="QB800" s="623"/>
      <c r="QC800" s="623"/>
      <c r="QD800" s="623"/>
      <c r="QE800" s="623"/>
      <c r="QF800" s="623"/>
      <c r="QG800" s="623"/>
      <c r="QH800" s="623"/>
      <c r="QI800" s="623"/>
      <c r="QJ800" s="623"/>
      <c r="QK800" s="623"/>
    </row>
    <row r="801" spans="434:453">
      <c r="PR801" s="583"/>
      <c r="PW801" s="623"/>
      <c r="PX801" s="623"/>
      <c r="PY801" s="623"/>
      <c r="PZ801" s="623"/>
      <c r="QA801" s="623"/>
      <c r="QB801" s="623"/>
      <c r="QC801" s="623"/>
      <c r="QD801" s="623"/>
      <c r="QE801" s="623"/>
      <c r="QF801" s="623"/>
      <c r="QG801" s="623"/>
      <c r="QH801" s="623"/>
      <c r="QI801" s="623"/>
      <c r="QJ801" s="623"/>
      <c r="QK801" s="623"/>
    </row>
    <row r="802" spans="434:453">
      <c r="PR802" s="583"/>
      <c r="PW802" s="623"/>
      <c r="PX802" s="623"/>
      <c r="PY802" s="623"/>
      <c r="PZ802" s="623"/>
      <c r="QA802" s="623"/>
      <c r="QB802" s="623"/>
      <c r="QC802" s="623"/>
      <c r="QD802" s="623"/>
      <c r="QE802" s="623"/>
      <c r="QF802" s="623"/>
      <c r="QG802" s="623"/>
      <c r="QH802" s="623"/>
      <c r="QI802" s="623"/>
      <c r="QJ802" s="623"/>
      <c r="QK802" s="623"/>
    </row>
    <row r="803" spans="434:453">
      <c r="PR803" s="583"/>
      <c r="PW803" s="623"/>
      <c r="PX803" s="623"/>
      <c r="PY803" s="623"/>
      <c r="PZ803" s="623"/>
      <c r="QA803" s="623"/>
      <c r="QB803" s="623"/>
      <c r="QC803" s="623"/>
      <c r="QD803" s="623"/>
      <c r="QE803" s="623"/>
      <c r="QF803" s="623"/>
      <c r="QG803" s="623"/>
      <c r="QH803" s="623"/>
      <c r="QI803" s="623"/>
      <c r="QJ803" s="623"/>
      <c r="QK803" s="623"/>
    </row>
    <row r="804" spans="434:453">
      <c r="PR804" s="583"/>
      <c r="PW804" s="623"/>
      <c r="PX804" s="623"/>
      <c r="PY804" s="623"/>
      <c r="PZ804" s="623"/>
      <c r="QA804" s="623"/>
      <c r="QB804" s="623"/>
      <c r="QC804" s="623"/>
      <c r="QD804" s="623"/>
      <c r="QE804" s="623"/>
      <c r="QF804" s="623"/>
      <c r="QG804" s="623"/>
      <c r="QH804" s="623"/>
      <c r="QI804" s="623"/>
      <c r="QJ804" s="623"/>
      <c r="QK804" s="623"/>
    </row>
    <row r="805" spans="434:453">
      <c r="PR805" s="583"/>
      <c r="PW805" s="623"/>
      <c r="PX805" s="623"/>
      <c r="PY805" s="623"/>
      <c r="PZ805" s="623"/>
      <c r="QA805" s="623"/>
      <c r="QB805" s="623"/>
      <c r="QC805" s="623"/>
      <c r="QD805" s="623"/>
      <c r="QE805" s="623"/>
      <c r="QF805" s="623"/>
      <c r="QG805" s="623"/>
      <c r="QH805" s="623"/>
      <c r="QI805" s="623"/>
      <c r="QJ805" s="623"/>
      <c r="QK805" s="623"/>
    </row>
    <row r="806" spans="434:453">
      <c r="PR806" s="583"/>
      <c r="PW806" s="623"/>
      <c r="PX806" s="623"/>
      <c r="PY806" s="623"/>
      <c r="PZ806" s="623"/>
      <c r="QA806" s="623"/>
      <c r="QB806" s="623"/>
      <c r="QC806" s="623"/>
      <c r="QD806" s="623"/>
      <c r="QE806" s="623"/>
      <c r="QF806" s="623"/>
      <c r="QG806" s="623"/>
      <c r="QH806" s="623"/>
      <c r="QI806" s="623"/>
      <c r="QJ806" s="623"/>
      <c r="QK806" s="623"/>
    </row>
    <row r="807" spans="434:453">
      <c r="PR807" s="583"/>
      <c r="PW807" s="623"/>
      <c r="PX807" s="623"/>
      <c r="PY807" s="623"/>
      <c r="PZ807" s="623"/>
      <c r="QA807" s="623"/>
      <c r="QB807" s="623"/>
      <c r="QC807" s="623"/>
      <c r="QD807" s="623"/>
      <c r="QE807" s="623"/>
      <c r="QF807" s="623"/>
      <c r="QG807" s="623"/>
      <c r="QH807" s="623"/>
      <c r="QI807" s="623"/>
      <c r="QJ807" s="623"/>
      <c r="QK807" s="623"/>
    </row>
    <row r="808" spans="434:453">
      <c r="PR808" s="583"/>
      <c r="PW808" s="623"/>
      <c r="PX808" s="623"/>
      <c r="PY808" s="623"/>
      <c r="PZ808" s="623"/>
      <c r="QA808" s="623"/>
      <c r="QB808" s="623"/>
      <c r="QC808" s="623"/>
      <c r="QD808" s="623"/>
      <c r="QE808" s="623"/>
      <c r="QF808" s="623"/>
      <c r="QG808" s="623"/>
      <c r="QH808" s="623"/>
      <c r="QI808" s="623"/>
      <c r="QJ808" s="623"/>
      <c r="QK808" s="623"/>
    </row>
    <row r="809" spans="434:453">
      <c r="PR809" s="583"/>
      <c r="PW809" s="623"/>
      <c r="PX809" s="623"/>
      <c r="PY809" s="623"/>
      <c r="PZ809" s="623"/>
      <c r="QA809" s="623"/>
      <c r="QB809" s="623"/>
      <c r="QC809" s="623"/>
      <c r="QD809" s="623"/>
      <c r="QE809" s="623"/>
      <c r="QF809" s="623"/>
      <c r="QG809" s="623"/>
      <c r="QH809" s="623"/>
      <c r="QI809" s="623"/>
      <c r="QJ809" s="623"/>
      <c r="QK809" s="623"/>
    </row>
    <row r="810" spans="434:453">
      <c r="PR810" s="583"/>
      <c r="PW810" s="623"/>
      <c r="PX810" s="623"/>
      <c r="PY810" s="623"/>
      <c r="PZ810" s="623"/>
      <c r="QA810" s="623"/>
      <c r="QB810" s="623"/>
      <c r="QC810" s="623"/>
      <c r="QD810" s="623"/>
      <c r="QE810" s="623"/>
      <c r="QF810" s="623"/>
      <c r="QG810" s="623"/>
      <c r="QH810" s="623"/>
      <c r="QI810" s="623"/>
      <c r="QJ810" s="623"/>
      <c r="QK810" s="623"/>
    </row>
    <row r="811" spans="434:453">
      <c r="PR811" s="583"/>
      <c r="PW811" s="623"/>
      <c r="PX811" s="623"/>
      <c r="PY811" s="623"/>
      <c r="PZ811" s="623"/>
      <c r="QA811" s="623"/>
      <c r="QB811" s="623"/>
      <c r="QC811" s="623"/>
      <c r="QD811" s="623"/>
      <c r="QE811" s="623"/>
      <c r="QF811" s="623"/>
      <c r="QG811" s="623"/>
      <c r="QH811" s="623"/>
      <c r="QI811" s="623"/>
      <c r="QJ811" s="623"/>
      <c r="QK811" s="623"/>
    </row>
    <row r="812" spans="434:453">
      <c r="PR812" s="583"/>
      <c r="PW812" s="623"/>
      <c r="PX812" s="623"/>
      <c r="PY812" s="623"/>
      <c r="PZ812" s="623"/>
      <c r="QA812" s="623"/>
      <c r="QB812" s="623"/>
      <c r="QC812" s="623"/>
      <c r="QD812" s="623"/>
      <c r="QE812" s="623"/>
      <c r="QF812" s="623"/>
      <c r="QG812" s="623"/>
      <c r="QH812" s="623"/>
      <c r="QI812" s="623"/>
      <c r="QJ812" s="623"/>
      <c r="QK812" s="623"/>
    </row>
    <row r="813" spans="434:453">
      <c r="PR813" s="583"/>
      <c r="PW813" s="623"/>
      <c r="PX813" s="623"/>
      <c r="PY813" s="623"/>
      <c r="PZ813" s="623"/>
      <c r="QA813" s="623"/>
      <c r="QB813" s="623"/>
      <c r="QC813" s="623"/>
      <c r="QD813" s="623"/>
      <c r="QE813" s="623"/>
      <c r="QF813" s="623"/>
      <c r="QG813" s="623"/>
      <c r="QH813" s="623"/>
      <c r="QI813" s="623"/>
      <c r="QJ813" s="623"/>
      <c r="QK813" s="623"/>
    </row>
    <row r="814" spans="434:453">
      <c r="PR814" s="583"/>
      <c r="PW814" s="623"/>
      <c r="PX814" s="623"/>
      <c r="PY814" s="623"/>
      <c r="PZ814" s="623"/>
      <c r="QA814" s="623"/>
      <c r="QB814" s="623"/>
      <c r="QC814" s="623"/>
      <c r="QD814" s="623"/>
      <c r="QE814" s="623"/>
      <c r="QF814" s="623"/>
      <c r="QG814" s="623"/>
      <c r="QH814" s="623"/>
      <c r="QI814" s="623"/>
      <c r="QJ814" s="623"/>
      <c r="QK814" s="623"/>
    </row>
    <row r="815" spans="434:453">
      <c r="PR815" s="583"/>
      <c r="PW815" s="623"/>
      <c r="PX815" s="623"/>
      <c r="PY815" s="623"/>
      <c r="PZ815" s="623"/>
      <c r="QA815" s="623"/>
      <c r="QB815" s="623"/>
      <c r="QC815" s="623"/>
      <c r="QD815" s="623"/>
      <c r="QE815" s="623"/>
      <c r="QF815" s="623"/>
      <c r="QG815" s="623"/>
      <c r="QH815" s="623"/>
      <c r="QI815" s="623"/>
      <c r="QJ815" s="623"/>
      <c r="QK815" s="623"/>
    </row>
    <row r="816" spans="434:453">
      <c r="PR816" s="583"/>
      <c r="PW816" s="623"/>
      <c r="PX816" s="623"/>
      <c r="PY816" s="623"/>
      <c r="PZ816" s="623"/>
      <c r="QA816" s="623"/>
      <c r="QB816" s="623"/>
      <c r="QC816" s="623"/>
      <c r="QD816" s="623"/>
      <c r="QE816" s="623"/>
      <c r="QF816" s="623"/>
      <c r="QG816" s="623"/>
      <c r="QH816" s="623"/>
      <c r="QI816" s="623"/>
      <c r="QJ816" s="623"/>
      <c r="QK816" s="623"/>
    </row>
    <row r="817" spans="434:453">
      <c r="PR817" s="583"/>
      <c r="PW817" s="623"/>
      <c r="PX817" s="623"/>
      <c r="PY817" s="623"/>
      <c r="PZ817" s="623"/>
      <c r="QA817" s="623"/>
      <c r="QB817" s="623"/>
      <c r="QC817" s="623"/>
      <c r="QD817" s="623"/>
      <c r="QE817" s="623"/>
      <c r="QF817" s="623"/>
      <c r="QG817" s="623"/>
      <c r="QH817" s="623"/>
      <c r="QI817" s="623"/>
      <c r="QJ817" s="623"/>
      <c r="QK817" s="623"/>
    </row>
    <row r="818" spans="434:453">
      <c r="PR818" s="583"/>
      <c r="PW818" s="623"/>
      <c r="PX818" s="623"/>
      <c r="PY818" s="623"/>
      <c r="PZ818" s="623"/>
      <c r="QA818" s="623"/>
      <c r="QB818" s="623"/>
      <c r="QC818" s="623"/>
      <c r="QD818" s="623"/>
      <c r="QE818" s="623"/>
      <c r="QF818" s="623"/>
      <c r="QG818" s="623"/>
      <c r="QH818" s="623"/>
      <c r="QI818" s="623"/>
      <c r="QJ818" s="623"/>
      <c r="QK818" s="623"/>
    </row>
    <row r="819" spans="434:453">
      <c r="PR819" s="583"/>
      <c r="PW819" s="623"/>
      <c r="PX819" s="623"/>
      <c r="PY819" s="623"/>
      <c r="PZ819" s="623"/>
      <c r="QA819" s="623"/>
      <c r="QB819" s="623"/>
      <c r="QC819" s="623"/>
      <c r="QD819" s="623"/>
      <c r="QE819" s="623"/>
      <c r="QF819" s="623"/>
      <c r="QG819" s="623"/>
      <c r="QH819" s="623"/>
      <c r="QI819" s="623"/>
      <c r="QJ819" s="623"/>
      <c r="QK819" s="623"/>
    </row>
    <row r="820" spans="434:453">
      <c r="PR820" s="583"/>
      <c r="PW820" s="623"/>
      <c r="PX820" s="623"/>
      <c r="PY820" s="623"/>
      <c r="PZ820" s="623"/>
      <c r="QA820" s="623"/>
      <c r="QB820" s="623"/>
      <c r="QC820" s="623"/>
      <c r="QD820" s="623"/>
      <c r="QE820" s="623"/>
      <c r="QF820" s="623"/>
      <c r="QG820" s="623"/>
      <c r="QH820" s="623"/>
      <c r="QI820" s="623"/>
      <c r="QJ820" s="623"/>
      <c r="QK820" s="623"/>
    </row>
    <row r="821" spans="434:453">
      <c r="PR821" s="583"/>
      <c r="PW821" s="623"/>
      <c r="PX821" s="623"/>
      <c r="PY821" s="623"/>
      <c r="PZ821" s="623"/>
      <c r="QA821" s="623"/>
      <c r="QB821" s="623"/>
      <c r="QC821" s="623"/>
      <c r="QD821" s="623"/>
      <c r="QE821" s="623"/>
      <c r="QF821" s="623"/>
      <c r="QG821" s="623"/>
      <c r="QH821" s="623"/>
      <c r="QI821" s="623"/>
      <c r="QJ821" s="623"/>
      <c r="QK821" s="623"/>
    </row>
    <row r="822" spans="434:453">
      <c r="PR822" s="583"/>
      <c r="PW822" s="623"/>
      <c r="PX822" s="623"/>
      <c r="PY822" s="623"/>
      <c r="PZ822" s="623"/>
      <c r="QA822" s="623"/>
      <c r="QB822" s="623"/>
      <c r="QC822" s="623"/>
      <c r="QD822" s="623"/>
      <c r="QE822" s="623"/>
      <c r="QF822" s="623"/>
      <c r="QG822" s="623"/>
      <c r="QH822" s="623"/>
      <c r="QI822" s="623"/>
      <c r="QJ822" s="623"/>
      <c r="QK822" s="623"/>
    </row>
    <row r="823" spans="434:453">
      <c r="PR823" s="583"/>
      <c r="PW823" s="623"/>
      <c r="PX823" s="623"/>
      <c r="PY823" s="623"/>
      <c r="PZ823" s="623"/>
      <c r="QA823" s="623"/>
      <c r="QB823" s="623"/>
      <c r="QC823" s="623"/>
      <c r="QD823" s="623"/>
      <c r="QE823" s="623"/>
      <c r="QF823" s="623"/>
      <c r="QG823" s="623"/>
      <c r="QH823" s="623"/>
      <c r="QI823" s="623"/>
      <c r="QJ823" s="623"/>
      <c r="QK823" s="623"/>
    </row>
    <row r="824" spans="434:453">
      <c r="PR824" s="583"/>
      <c r="PW824" s="623"/>
      <c r="PX824" s="623"/>
      <c r="PY824" s="623"/>
      <c r="PZ824" s="623"/>
      <c r="QA824" s="623"/>
      <c r="QB824" s="623"/>
      <c r="QC824" s="623"/>
      <c r="QD824" s="623"/>
      <c r="QE824" s="623"/>
      <c r="QF824" s="623"/>
      <c r="QG824" s="623"/>
      <c r="QH824" s="623"/>
      <c r="QI824" s="623"/>
      <c r="QJ824" s="623"/>
      <c r="QK824" s="623"/>
    </row>
    <row r="825" spans="434:453">
      <c r="PR825" s="583"/>
      <c r="PW825" s="623"/>
      <c r="PX825" s="623"/>
      <c r="PY825" s="623"/>
      <c r="PZ825" s="623"/>
      <c r="QA825" s="623"/>
      <c r="QB825" s="623"/>
      <c r="QC825" s="623"/>
      <c r="QD825" s="623"/>
      <c r="QE825" s="623"/>
      <c r="QF825" s="623"/>
      <c r="QG825" s="623"/>
      <c r="QH825" s="623"/>
      <c r="QI825" s="623"/>
      <c r="QJ825" s="623"/>
      <c r="QK825" s="623"/>
    </row>
    <row r="826" spans="434:453">
      <c r="PR826" s="583"/>
      <c r="PW826" s="623"/>
      <c r="PX826" s="623"/>
      <c r="PY826" s="623"/>
      <c r="PZ826" s="623"/>
      <c r="QA826" s="623"/>
      <c r="QB826" s="623"/>
      <c r="QC826" s="623"/>
      <c r="QD826" s="623"/>
      <c r="QE826" s="623"/>
      <c r="QF826" s="623"/>
      <c r="QG826" s="623"/>
      <c r="QH826" s="623"/>
      <c r="QI826" s="623"/>
      <c r="QJ826" s="623"/>
      <c r="QK826" s="623"/>
    </row>
    <row r="827" spans="434:453">
      <c r="PR827" s="583"/>
      <c r="PW827" s="623"/>
      <c r="PX827" s="623"/>
      <c r="PY827" s="623"/>
      <c r="PZ827" s="623"/>
      <c r="QA827" s="623"/>
      <c r="QB827" s="623"/>
      <c r="QC827" s="623"/>
      <c r="QD827" s="623"/>
      <c r="QE827" s="623"/>
      <c r="QF827" s="623"/>
      <c r="QG827" s="623"/>
      <c r="QH827" s="623"/>
      <c r="QI827" s="623"/>
      <c r="QJ827" s="623"/>
      <c r="QK827" s="623"/>
    </row>
    <row r="828" spans="434:453">
      <c r="PR828" s="583"/>
      <c r="PW828" s="623"/>
      <c r="PX828" s="623"/>
      <c r="PY828" s="623"/>
      <c r="PZ828" s="623"/>
      <c r="QA828" s="623"/>
      <c r="QB828" s="623"/>
      <c r="QC828" s="623"/>
      <c r="QD828" s="623"/>
      <c r="QE828" s="623"/>
      <c r="QF828" s="623"/>
      <c r="QG828" s="623"/>
      <c r="QH828" s="623"/>
      <c r="QI828" s="623"/>
      <c r="QJ828" s="623"/>
      <c r="QK828" s="623"/>
    </row>
    <row r="829" spans="434:453">
      <c r="PR829" s="583"/>
      <c r="PW829" s="623"/>
      <c r="PX829" s="623"/>
      <c r="PY829" s="623"/>
      <c r="PZ829" s="623"/>
      <c r="QA829" s="623"/>
      <c r="QB829" s="623"/>
      <c r="QC829" s="623"/>
      <c r="QD829" s="623"/>
      <c r="QE829" s="623"/>
      <c r="QF829" s="623"/>
      <c r="QG829" s="623"/>
      <c r="QH829" s="623"/>
      <c r="QI829" s="623"/>
      <c r="QJ829" s="623"/>
      <c r="QK829" s="623"/>
    </row>
    <row r="830" spans="434:453">
      <c r="PR830" s="583"/>
      <c r="PW830" s="623"/>
      <c r="PX830" s="623"/>
      <c r="PY830" s="623"/>
      <c r="PZ830" s="623"/>
      <c r="QA830" s="623"/>
      <c r="QB830" s="623"/>
      <c r="QC830" s="623"/>
      <c r="QD830" s="623"/>
      <c r="QE830" s="623"/>
      <c r="QF830" s="623"/>
      <c r="QG830" s="623"/>
      <c r="QH830" s="623"/>
      <c r="QI830" s="623"/>
      <c r="QJ830" s="623"/>
      <c r="QK830" s="623"/>
    </row>
    <row r="831" spans="434:453">
      <c r="PR831" s="583"/>
      <c r="PW831" s="623"/>
      <c r="PX831" s="623"/>
      <c r="PY831" s="623"/>
      <c r="PZ831" s="623"/>
      <c r="QA831" s="623"/>
      <c r="QB831" s="623"/>
      <c r="QC831" s="623"/>
      <c r="QD831" s="623"/>
      <c r="QE831" s="623"/>
      <c r="QF831" s="623"/>
      <c r="QG831" s="623"/>
      <c r="QH831" s="623"/>
      <c r="QI831" s="623"/>
      <c r="QJ831" s="623"/>
      <c r="QK831" s="623"/>
    </row>
    <row r="832" spans="434:453">
      <c r="PR832" s="583"/>
      <c r="PW832" s="623"/>
      <c r="PX832" s="623"/>
      <c r="PY832" s="623"/>
      <c r="PZ832" s="623"/>
      <c r="QA832" s="623"/>
      <c r="QB832" s="623"/>
      <c r="QC832" s="623"/>
      <c r="QD832" s="623"/>
      <c r="QE832" s="623"/>
      <c r="QF832" s="623"/>
      <c r="QG832" s="623"/>
      <c r="QH832" s="623"/>
      <c r="QI832" s="623"/>
      <c r="QJ832" s="623"/>
      <c r="QK832" s="623"/>
    </row>
    <row r="833" spans="434:453">
      <c r="PR833" s="583"/>
      <c r="PW833" s="623"/>
      <c r="PX833" s="623"/>
      <c r="PY833" s="623"/>
      <c r="PZ833" s="623"/>
      <c r="QA833" s="623"/>
      <c r="QB833" s="623"/>
      <c r="QC833" s="623"/>
      <c r="QD833" s="623"/>
      <c r="QE833" s="623"/>
      <c r="QF833" s="623"/>
      <c r="QG833" s="623"/>
      <c r="QH833" s="623"/>
      <c r="QI833" s="623"/>
      <c r="QJ833" s="623"/>
      <c r="QK833" s="623"/>
    </row>
    <row r="834" spans="434:453">
      <c r="PR834" s="583"/>
      <c r="PW834" s="623"/>
      <c r="PX834" s="623"/>
      <c r="PY834" s="623"/>
      <c r="PZ834" s="623"/>
      <c r="QA834" s="623"/>
      <c r="QB834" s="623"/>
      <c r="QC834" s="623"/>
      <c r="QD834" s="623"/>
      <c r="QE834" s="623"/>
      <c r="QF834" s="623"/>
      <c r="QG834" s="623"/>
      <c r="QH834" s="623"/>
      <c r="QI834" s="623"/>
      <c r="QJ834" s="623"/>
      <c r="QK834" s="623"/>
    </row>
    <row r="835" spans="434:453">
      <c r="PR835" s="583"/>
      <c r="PW835" s="623"/>
      <c r="PX835" s="623"/>
      <c r="PY835" s="623"/>
      <c r="PZ835" s="623"/>
      <c r="QA835" s="623"/>
      <c r="QB835" s="623"/>
      <c r="QC835" s="623"/>
      <c r="QD835" s="623"/>
      <c r="QE835" s="623"/>
      <c r="QF835" s="623"/>
      <c r="QG835" s="623"/>
      <c r="QH835" s="623"/>
      <c r="QI835" s="623"/>
      <c r="QJ835" s="623"/>
      <c r="QK835" s="623"/>
    </row>
    <row r="836" spans="434:453">
      <c r="PR836" s="583"/>
      <c r="PW836" s="623"/>
      <c r="PX836" s="623"/>
      <c r="PY836" s="623"/>
      <c r="PZ836" s="623"/>
      <c r="QA836" s="623"/>
      <c r="QB836" s="623"/>
      <c r="QC836" s="623"/>
      <c r="QD836" s="623"/>
      <c r="QE836" s="623"/>
      <c r="QF836" s="623"/>
      <c r="QG836" s="623"/>
      <c r="QH836" s="623"/>
      <c r="QI836" s="623"/>
      <c r="QJ836" s="623"/>
      <c r="QK836" s="623"/>
    </row>
    <row r="837" spans="434:453">
      <c r="PR837" s="583"/>
      <c r="PW837" s="623"/>
      <c r="PX837" s="623"/>
      <c r="PY837" s="623"/>
      <c r="PZ837" s="623"/>
      <c r="QA837" s="623"/>
      <c r="QB837" s="623"/>
      <c r="QC837" s="623"/>
      <c r="QD837" s="623"/>
      <c r="QE837" s="623"/>
      <c r="QF837" s="623"/>
      <c r="QG837" s="623"/>
      <c r="QH837" s="623"/>
      <c r="QI837" s="623"/>
      <c r="QJ837" s="623"/>
      <c r="QK837" s="623"/>
    </row>
    <row r="838" spans="434:453">
      <c r="PR838" s="583"/>
      <c r="PW838" s="623"/>
      <c r="PX838" s="623"/>
      <c r="PY838" s="623"/>
      <c r="PZ838" s="623"/>
      <c r="QA838" s="623"/>
      <c r="QB838" s="623"/>
      <c r="QC838" s="623"/>
      <c r="QD838" s="623"/>
      <c r="QE838" s="623"/>
      <c r="QF838" s="623"/>
      <c r="QG838" s="623"/>
      <c r="QH838" s="623"/>
      <c r="QI838" s="623"/>
      <c r="QJ838" s="623"/>
      <c r="QK838" s="623"/>
    </row>
    <row r="839" spans="434:453">
      <c r="PR839" s="583"/>
      <c r="PW839" s="623"/>
      <c r="PX839" s="623"/>
      <c r="PY839" s="623"/>
      <c r="PZ839" s="623"/>
      <c r="QA839" s="623"/>
      <c r="QB839" s="623"/>
      <c r="QC839" s="623"/>
      <c r="QD839" s="623"/>
      <c r="QE839" s="623"/>
      <c r="QF839" s="623"/>
      <c r="QG839" s="623"/>
      <c r="QH839" s="623"/>
      <c r="QI839" s="623"/>
      <c r="QJ839" s="623"/>
      <c r="QK839" s="623"/>
    </row>
    <row r="840" spans="434:453">
      <c r="PR840" s="583"/>
      <c r="PW840" s="623"/>
      <c r="PX840" s="623"/>
      <c r="PY840" s="623"/>
      <c r="PZ840" s="623"/>
      <c r="QA840" s="623"/>
      <c r="QB840" s="623"/>
      <c r="QC840" s="623"/>
      <c r="QD840" s="623"/>
      <c r="QE840" s="623"/>
      <c r="QF840" s="623"/>
      <c r="QG840" s="623"/>
      <c r="QH840" s="623"/>
      <c r="QI840" s="623"/>
      <c r="QJ840" s="623"/>
      <c r="QK840" s="623"/>
    </row>
    <row r="841" spans="434:453">
      <c r="PR841" s="583"/>
      <c r="PW841" s="623"/>
      <c r="PX841" s="623"/>
      <c r="PY841" s="623"/>
      <c r="PZ841" s="623"/>
      <c r="QA841" s="623"/>
      <c r="QB841" s="623"/>
      <c r="QC841" s="623"/>
      <c r="QD841" s="623"/>
      <c r="QE841" s="623"/>
      <c r="QF841" s="623"/>
      <c r="QG841" s="623"/>
      <c r="QH841" s="623"/>
      <c r="QI841" s="623"/>
      <c r="QJ841" s="623"/>
      <c r="QK841" s="623"/>
    </row>
    <row r="842" spans="434:453">
      <c r="PR842" s="583"/>
      <c r="PW842" s="623"/>
      <c r="PX842" s="623"/>
      <c r="PY842" s="623"/>
      <c r="PZ842" s="623"/>
      <c r="QA842" s="623"/>
      <c r="QB842" s="623"/>
      <c r="QC842" s="623"/>
      <c r="QD842" s="623"/>
      <c r="QE842" s="623"/>
      <c r="QF842" s="623"/>
      <c r="QG842" s="623"/>
      <c r="QH842" s="623"/>
      <c r="QI842" s="623"/>
      <c r="QJ842" s="623"/>
      <c r="QK842" s="623"/>
    </row>
    <row r="843" spans="434:453">
      <c r="PR843" s="583"/>
      <c r="PW843" s="623"/>
      <c r="PX843" s="623"/>
      <c r="PY843" s="623"/>
      <c r="PZ843" s="623"/>
      <c r="QA843" s="623"/>
      <c r="QB843" s="623"/>
      <c r="QC843" s="623"/>
      <c r="QD843" s="623"/>
      <c r="QE843" s="623"/>
      <c r="QF843" s="623"/>
      <c r="QG843" s="623"/>
      <c r="QH843" s="623"/>
      <c r="QI843" s="623"/>
      <c r="QJ843" s="623"/>
      <c r="QK843" s="623"/>
    </row>
    <row r="844" spans="434:453">
      <c r="PR844" s="583"/>
      <c r="PW844" s="623"/>
      <c r="PX844" s="623"/>
      <c r="PY844" s="623"/>
      <c r="PZ844" s="623"/>
      <c r="QA844" s="623"/>
      <c r="QB844" s="623"/>
      <c r="QC844" s="623"/>
      <c r="QD844" s="623"/>
      <c r="QE844" s="623"/>
      <c r="QF844" s="623"/>
      <c r="QG844" s="623"/>
      <c r="QH844" s="623"/>
      <c r="QI844" s="623"/>
      <c r="QJ844" s="623"/>
      <c r="QK844" s="623"/>
    </row>
    <row r="845" spans="434:453">
      <c r="PR845" s="583"/>
      <c r="PW845" s="623"/>
      <c r="PX845" s="623"/>
      <c r="PY845" s="623"/>
      <c r="PZ845" s="623"/>
      <c r="QA845" s="623"/>
      <c r="QB845" s="623"/>
      <c r="QC845" s="623"/>
      <c r="QD845" s="623"/>
      <c r="QE845" s="623"/>
      <c r="QF845" s="623"/>
      <c r="QG845" s="623"/>
      <c r="QH845" s="623"/>
      <c r="QI845" s="623"/>
      <c r="QJ845" s="623"/>
      <c r="QK845" s="623"/>
    </row>
    <row r="846" spans="434:453">
      <c r="PR846" s="583"/>
      <c r="PW846" s="623"/>
      <c r="PX846" s="623"/>
      <c r="PY846" s="623"/>
      <c r="PZ846" s="623"/>
      <c r="QA846" s="623"/>
      <c r="QB846" s="623"/>
      <c r="QC846" s="623"/>
      <c r="QD846" s="623"/>
      <c r="QE846" s="623"/>
      <c r="QF846" s="623"/>
      <c r="QG846" s="623"/>
      <c r="QH846" s="623"/>
      <c r="QI846" s="623"/>
      <c r="QJ846" s="623"/>
      <c r="QK846" s="623"/>
    </row>
    <row r="847" spans="434:453">
      <c r="PR847" s="583"/>
      <c r="PW847" s="623"/>
      <c r="PX847" s="623"/>
      <c r="PY847" s="623"/>
      <c r="PZ847" s="623"/>
      <c r="QA847" s="623"/>
      <c r="QB847" s="623"/>
      <c r="QC847" s="623"/>
      <c r="QD847" s="623"/>
      <c r="QE847" s="623"/>
      <c r="QF847" s="623"/>
      <c r="QG847" s="623"/>
      <c r="QH847" s="623"/>
      <c r="QI847" s="623"/>
      <c r="QJ847" s="623"/>
      <c r="QK847" s="623"/>
    </row>
    <row r="848" spans="434:453">
      <c r="PR848" s="583"/>
      <c r="PW848" s="623"/>
      <c r="PX848" s="623"/>
      <c r="PY848" s="623"/>
      <c r="PZ848" s="623"/>
      <c r="QA848" s="623"/>
      <c r="QB848" s="623"/>
      <c r="QC848" s="623"/>
      <c r="QD848" s="623"/>
      <c r="QE848" s="623"/>
      <c r="QF848" s="623"/>
      <c r="QG848" s="623"/>
      <c r="QH848" s="623"/>
      <c r="QI848" s="623"/>
      <c r="QJ848" s="623"/>
      <c r="QK848" s="623"/>
    </row>
    <row r="849" spans="434:453">
      <c r="PR849" s="583"/>
      <c r="PW849" s="623"/>
      <c r="PX849" s="623"/>
      <c r="PY849" s="623"/>
      <c r="PZ849" s="623"/>
      <c r="QA849" s="623"/>
      <c r="QB849" s="623"/>
      <c r="QC849" s="623"/>
      <c r="QD849" s="623"/>
      <c r="QE849" s="623"/>
      <c r="QF849" s="623"/>
      <c r="QG849" s="623"/>
      <c r="QH849" s="623"/>
      <c r="QI849" s="623"/>
      <c r="QJ849" s="623"/>
      <c r="QK849" s="623"/>
    </row>
    <row r="850" spans="434:453">
      <c r="PR850" s="583"/>
      <c r="PW850" s="623"/>
      <c r="PX850" s="623"/>
      <c r="PY850" s="623"/>
      <c r="PZ850" s="623"/>
      <c r="QA850" s="623"/>
      <c r="QB850" s="623"/>
      <c r="QC850" s="623"/>
      <c r="QD850" s="623"/>
      <c r="QE850" s="623"/>
      <c r="QF850" s="623"/>
      <c r="QG850" s="623"/>
      <c r="QH850" s="623"/>
      <c r="QI850" s="623"/>
      <c r="QJ850" s="623"/>
      <c r="QK850" s="623"/>
    </row>
    <row r="851" spans="434:453">
      <c r="PR851" s="583"/>
      <c r="PW851" s="623"/>
      <c r="PX851" s="623"/>
      <c r="PY851" s="623"/>
      <c r="PZ851" s="623"/>
      <c r="QA851" s="623"/>
      <c r="QB851" s="623"/>
      <c r="QC851" s="623"/>
      <c r="QD851" s="623"/>
      <c r="QE851" s="623"/>
      <c r="QF851" s="623"/>
      <c r="QG851" s="623"/>
      <c r="QH851" s="623"/>
      <c r="QI851" s="623"/>
      <c r="QJ851" s="623"/>
      <c r="QK851" s="623"/>
    </row>
    <row r="852" spans="434:453">
      <c r="PR852" s="583"/>
      <c r="PW852" s="623"/>
      <c r="PX852" s="623"/>
      <c r="PY852" s="623"/>
      <c r="PZ852" s="623"/>
      <c r="QA852" s="623"/>
      <c r="QB852" s="623"/>
      <c r="QC852" s="623"/>
      <c r="QD852" s="623"/>
      <c r="QE852" s="623"/>
      <c r="QF852" s="623"/>
      <c r="QG852" s="623"/>
      <c r="QH852" s="623"/>
      <c r="QI852" s="623"/>
      <c r="QJ852" s="623"/>
      <c r="QK852" s="623"/>
    </row>
    <row r="853" spans="434:453">
      <c r="PR853" s="583"/>
      <c r="PW853" s="623"/>
      <c r="PX853" s="623"/>
      <c r="PY853" s="623"/>
      <c r="PZ853" s="623"/>
      <c r="QA853" s="623"/>
      <c r="QB853" s="623"/>
      <c r="QC853" s="623"/>
      <c r="QD853" s="623"/>
      <c r="QE853" s="623"/>
      <c r="QF853" s="623"/>
      <c r="QG853" s="623"/>
      <c r="QH853" s="623"/>
      <c r="QI853" s="623"/>
      <c r="QJ853" s="623"/>
      <c r="QK853" s="623"/>
    </row>
    <row r="854" spans="434:453">
      <c r="PR854" s="583"/>
      <c r="PW854" s="623"/>
      <c r="PX854" s="623"/>
      <c r="PY854" s="623"/>
      <c r="PZ854" s="623"/>
      <c r="QA854" s="623"/>
      <c r="QB854" s="623"/>
      <c r="QC854" s="623"/>
      <c r="QD854" s="623"/>
      <c r="QE854" s="623"/>
      <c r="QF854" s="623"/>
      <c r="QG854" s="623"/>
      <c r="QH854" s="623"/>
      <c r="QI854" s="623"/>
      <c r="QJ854" s="623"/>
      <c r="QK854" s="623"/>
    </row>
    <row r="855" spans="434:453">
      <c r="PR855" s="583"/>
      <c r="PW855" s="623"/>
      <c r="PX855" s="623"/>
      <c r="PY855" s="623"/>
      <c r="PZ855" s="623"/>
      <c r="QA855" s="623"/>
      <c r="QB855" s="623"/>
      <c r="QC855" s="623"/>
      <c r="QD855" s="623"/>
      <c r="QE855" s="623"/>
      <c r="QF855" s="623"/>
      <c r="QG855" s="623"/>
      <c r="QH855" s="623"/>
      <c r="QI855" s="623"/>
      <c r="QJ855" s="623"/>
      <c r="QK855" s="623"/>
    </row>
    <row r="856" spans="434:453">
      <c r="PR856" s="583"/>
      <c r="PW856" s="623"/>
      <c r="PX856" s="623"/>
      <c r="PY856" s="623"/>
      <c r="PZ856" s="623"/>
      <c r="QA856" s="623"/>
      <c r="QB856" s="623"/>
      <c r="QC856" s="623"/>
      <c r="QD856" s="623"/>
      <c r="QE856" s="623"/>
      <c r="QF856" s="623"/>
      <c r="QG856" s="623"/>
      <c r="QH856" s="623"/>
      <c r="QI856" s="623"/>
      <c r="QJ856" s="623"/>
      <c r="QK856" s="623"/>
    </row>
    <row r="857" spans="434:453">
      <c r="PR857" s="583"/>
      <c r="PW857" s="623"/>
      <c r="PX857" s="623"/>
      <c r="PY857" s="623"/>
      <c r="PZ857" s="623"/>
      <c r="QA857" s="623"/>
      <c r="QB857" s="623"/>
      <c r="QC857" s="623"/>
      <c r="QD857" s="623"/>
      <c r="QE857" s="623"/>
      <c r="QF857" s="623"/>
      <c r="QG857" s="623"/>
      <c r="QH857" s="623"/>
      <c r="QI857" s="623"/>
      <c r="QJ857" s="623"/>
      <c r="QK857" s="623"/>
    </row>
    <row r="858" spans="434:453">
      <c r="PR858" s="583"/>
      <c r="PW858" s="623"/>
      <c r="PX858" s="623"/>
      <c r="PY858" s="623"/>
      <c r="PZ858" s="623"/>
      <c r="QA858" s="623"/>
      <c r="QB858" s="623"/>
      <c r="QC858" s="623"/>
      <c r="QD858" s="623"/>
      <c r="QE858" s="623"/>
      <c r="QF858" s="623"/>
      <c r="QG858" s="623"/>
      <c r="QH858" s="623"/>
      <c r="QI858" s="623"/>
      <c r="QJ858" s="623"/>
      <c r="QK858" s="623"/>
    </row>
    <row r="859" spans="434:453">
      <c r="PR859" s="583"/>
      <c r="PW859" s="623"/>
      <c r="PX859" s="623"/>
      <c r="PY859" s="623"/>
      <c r="PZ859" s="623"/>
      <c r="QA859" s="623"/>
      <c r="QB859" s="623"/>
      <c r="QC859" s="623"/>
      <c r="QD859" s="623"/>
      <c r="QE859" s="623"/>
      <c r="QF859" s="623"/>
      <c r="QG859" s="623"/>
      <c r="QH859" s="623"/>
      <c r="QI859" s="623"/>
      <c r="QJ859" s="623"/>
      <c r="QK859" s="623"/>
    </row>
    <row r="860" spans="434:453">
      <c r="PR860" s="583"/>
      <c r="PW860" s="623"/>
      <c r="PX860" s="623"/>
      <c r="PY860" s="623"/>
      <c r="PZ860" s="623"/>
      <c r="QA860" s="623"/>
      <c r="QB860" s="623"/>
      <c r="QC860" s="623"/>
      <c r="QD860" s="623"/>
      <c r="QE860" s="623"/>
      <c r="QF860" s="623"/>
      <c r="QG860" s="623"/>
      <c r="QH860" s="623"/>
      <c r="QI860" s="623"/>
      <c r="QJ860" s="623"/>
      <c r="QK860" s="623"/>
    </row>
    <row r="861" spans="434:453">
      <c r="PR861" s="583"/>
      <c r="PW861" s="623"/>
      <c r="PX861" s="623"/>
      <c r="PY861" s="623"/>
      <c r="PZ861" s="623"/>
      <c r="QA861" s="623"/>
      <c r="QB861" s="623"/>
      <c r="QC861" s="623"/>
      <c r="QD861" s="623"/>
      <c r="QE861" s="623"/>
      <c r="QF861" s="623"/>
      <c r="QG861" s="623"/>
      <c r="QH861" s="623"/>
      <c r="QI861" s="623"/>
      <c r="QJ861" s="623"/>
      <c r="QK861" s="623"/>
    </row>
    <row r="862" spans="434:453">
      <c r="PR862" s="583"/>
      <c r="PW862" s="623"/>
      <c r="PX862" s="623"/>
      <c r="PY862" s="623"/>
      <c r="PZ862" s="623"/>
      <c r="QA862" s="623"/>
      <c r="QB862" s="623"/>
      <c r="QC862" s="623"/>
      <c r="QD862" s="623"/>
      <c r="QE862" s="623"/>
      <c r="QF862" s="623"/>
      <c r="QG862" s="623"/>
      <c r="QH862" s="623"/>
      <c r="QI862" s="623"/>
      <c r="QJ862" s="623"/>
      <c r="QK862" s="623"/>
    </row>
    <row r="863" spans="434:453">
      <c r="PR863" s="583"/>
      <c r="PW863" s="623"/>
      <c r="PX863" s="623"/>
      <c r="PY863" s="623"/>
      <c r="PZ863" s="623"/>
      <c r="QA863" s="623"/>
      <c r="QB863" s="623"/>
      <c r="QC863" s="623"/>
      <c r="QD863" s="623"/>
      <c r="QE863" s="623"/>
      <c r="QF863" s="623"/>
      <c r="QG863" s="623"/>
      <c r="QH863" s="623"/>
      <c r="QI863" s="623"/>
      <c r="QJ863" s="623"/>
      <c r="QK863" s="623"/>
    </row>
    <row r="864" spans="434:453">
      <c r="PR864" s="583"/>
      <c r="PW864" s="623"/>
      <c r="PX864" s="623"/>
      <c r="PY864" s="623"/>
      <c r="PZ864" s="623"/>
      <c r="QA864" s="623"/>
      <c r="QB864" s="623"/>
      <c r="QC864" s="623"/>
      <c r="QD864" s="623"/>
      <c r="QE864" s="623"/>
      <c r="QF864" s="623"/>
      <c r="QG864" s="623"/>
      <c r="QH864" s="623"/>
      <c r="QI864" s="623"/>
      <c r="QJ864" s="623"/>
      <c r="QK864" s="623"/>
    </row>
    <row r="865" spans="434:453">
      <c r="PR865" s="583"/>
      <c r="PW865" s="623"/>
      <c r="PX865" s="623"/>
      <c r="PY865" s="623"/>
      <c r="PZ865" s="623"/>
      <c r="QA865" s="623"/>
      <c r="QB865" s="623"/>
      <c r="QC865" s="623"/>
      <c r="QD865" s="623"/>
      <c r="QE865" s="623"/>
      <c r="QF865" s="623"/>
      <c r="QG865" s="623"/>
      <c r="QH865" s="623"/>
      <c r="QI865" s="623"/>
      <c r="QJ865" s="623"/>
      <c r="QK865" s="623"/>
    </row>
    <row r="866" spans="434:453">
      <c r="PR866" s="583"/>
      <c r="PW866" s="623"/>
      <c r="PX866" s="623"/>
      <c r="PY866" s="623"/>
      <c r="PZ866" s="623"/>
      <c r="QA866" s="623"/>
      <c r="QB866" s="623"/>
      <c r="QC866" s="623"/>
      <c r="QD866" s="623"/>
      <c r="QE866" s="623"/>
      <c r="QF866" s="623"/>
      <c r="QG866" s="623"/>
      <c r="QH866" s="623"/>
      <c r="QI866" s="623"/>
      <c r="QJ866" s="623"/>
      <c r="QK866" s="623"/>
    </row>
    <row r="867" spans="434:453">
      <c r="PR867" s="583"/>
      <c r="PW867" s="623"/>
      <c r="PX867" s="623"/>
      <c r="PY867" s="623"/>
      <c r="PZ867" s="623"/>
      <c r="QA867" s="623"/>
      <c r="QB867" s="623"/>
      <c r="QC867" s="623"/>
      <c r="QD867" s="623"/>
      <c r="QE867" s="623"/>
      <c r="QF867" s="623"/>
      <c r="QG867" s="623"/>
      <c r="QH867" s="623"/>
      <c r="QI867" s="623"/>
      <c r="QJ867" s="623"/>
      <c r="QK867" s="623"/>
    </row>
    <row r="868" spans="434:453">
      <c r="PR868" s="583"/>
      <c r="PW868" s="623"/>
      <c r="PX868" s="623"/>
      <c r="PY868" s="623"/>
      <c r="PZ868" s="623"/>
      <c r="QA868" s="623"/>
      <c r="QB868" s="623"/>
      <c r="QC868" s="623"/>
      <c r="QD868" s="623"/>
      <c r="QE868" s="623"/>
      <c r="QF868" s="623"/>
      <c r="QG868" s="623"/>
      <c r="QH868" s="623"/>
      <c r="QI868" s="623"/>
      <c r="QJ868" s="623"/>
      <c r="QK868" s="623"/>
    </row>
    <row r="869" spans="434:453">
      <c r="PR869" s="583"/>
      <c r="PW869" s="623"/>
      <c r="PX869" s="623"/>
      <c r="PY869" s="623"/>
      <c r="PZ869" s="623"/>
      <c r="QA869" s="623"/>
      <c r="QB869" s="623"/>
      <c r="QC869" s="623"/>
      <c r="QD869" s="623"/>
      <c r="QE869" s="623"/>
      <c r="QF869" s="623"/>
      <c r="QG869" s="623"/>
      <c r="QH869" s="623"/>
      <c r="QI869" s="623"/>
      <c r="QJ869" s="623"/>
      <c r="QK869" s="623"/>
    </row>
    <row r="870" spans="434:453">
      <c r="PR870" s="583"/>
      <c r="PW870" s="623"/>
      <c r="PX870" s="623"/>
      <c r="PY870" s="623"/>
      <c r="PZ870" s="623"/>
      <c r="QA870" s="623"/>
      <c r="QB870" s="623"/>
      <c r="QC870" s="623"/>
      <c r="QD870" s="623"/>
      <c r="QE870" s="623"/>
      <c r="QF870" s="623"/>
      <c r="QG870" s="623"/>
      <c r="QH870" s="623"/>
      <c r="QI870" s="623"/>
      <c r="QJ870" s="623"/>
      <c r="QK870" s="623"/>
    </row>
    <row r="871" spans="434:453">
      <c r="PR871" s="583"/>
      <c r="PW871" s="623"/>
      <c r="PX871" s="623"/>
      <c r="PY871" s="623"/>
      <c r="PZ871" s="623"/>
      <c r="QA871" s="623"/>
      <c r="QB871" s="623"/>
      <c r="QC871" s="623"/>
      <c r="QD871" s="623"/>
      <c r="QE871" s="623"/>
      <c r="QF871" s="623"/>
      <c r="QG871" s="623"/>
      <c r="QH871" s="623"/>
      <c r="QI871" s="623"/>
      <c r="QJ871" s="623"/>
      <c r="QK871" s="623"/>
    </row>
    <row r="872" spans="434:453">
      <c r="PR872" s="583"/>
      <c r="PW872" s="623"/>
      <c r="PX872" s="623"/>
      <c r="PY872" s="623"/>
      <c r="PZ872" s="623"/>
      <c r="QA872" s="623"/>
      <c r="QB872" s="623"/>
      <c r="QC872" s="623"/>
      <c r="QD872" s="623"/>
      <c r="QE872" s="623"/>
      <c r="QF872" s="623"/>
      <c r="QG872" s="623"/>
      <c r="QH872" s="623"/>
      <c r="QI872" s="623"/>
      <c r="QJ872" s="623"/>
      <c r="QK872" s="623"/>
    </row>
    <row r="873" spans="434:453">
      <c r="PR873" s="583"/>
      <c r="PW873" s="623"/>
      <c r="PX873" s="623"/>
      <c r="PY873" s="623"/>
      <c r="PZ873" s="623"/>
      <c r="QA873" s="623"/>
      <c r="QB873" s="623"/>
      <c r="QC873" s="623"/>
      <c r="QD873" s="623"/>
      <c r="QE873" s="623"/>
      <c r="QF873" s="623"/>
      <c r="QG873" s="623"/>
      <c r="QH873" s="623"/>
      <c r="QI873" s="623"/>
      <c r="QJ873" s="623"/>
      <c r="QK873" s="623"/>
    </row>
    <row r="874" spans="434:453">
      <c r="PR874" s="583"/>
      <c r="PW874" s="623"/>
      <c r="PX874" s="623"/>
      <c r="PY874" s="623"/>
      <c r="PZ874" s="623"/>
      <c r="QA874" s="623"/>
      <c r="QB874" s="623"/>
      <c r="QC874" s="623"/>
      <c r="QD874" s="623"/>
      <c r="QE874" s="623"/>
      <c r="QF874" s="623"/>
      <c r="QG874" s="623"/>
      <c r="QH874" s="623"/>
      <c r="QI874" s="623"/>
      <c r="QJ874" s="623"/>
      <c r="QK874" s="623"/>
    </row>
    <row r="875" spans="434:453">
      <c r="PR875" s="583"/>
      <c r="PW875" s="623"/>
      <c r="PX875" s="623"/>
      <c r="PY875" s="623"/>
      <c r="PZ875" s="623"/>
      <c r="QA875" s="623"/>
      <c r="QB875" s="623"/>
      <c r="QC875" s="623"/>
      <c r="QD875" s="623"/>
      <c r="QE875" s="623"/>
      <c r="QF875" s="623"/>
      <c r="QG875" s="623"/>
      <c r="QH875" s="623"/>
      <c r="QI875" s="623"/>
      <c r="QJ875" s="623"/>
      <c r="QK875" s="623"/>
    </row>
    <row r="876" spans="434:453">
      <c r="PR876" s="583"/>
      <c r="PW876" s="623"/>
      <c r="PX876" s="623"/>
      <c r="PY876" s="623"/>
      <c r="PZ876" s="623"/>
      <c r="QA876" s="623"/>
      <c r="QB876" s="623"/>
      <c r="QC876" s="623"/>
      <c r="QD876" s="623"/>
      <c r="QE876" s="623"/>
      <c r="QF876" s="623"/>
      <c r="QG876" s="623"/>
      <c r="QH876" s="623"/>
      <c r="QI876" s="623"/>
      <c r="QJ876" s="623"/>
      <c r="QK876" s="623"/>
    </row>
    <row r="877" spans="434:453">
      <c r="PR877" s="583"/>
      <c r="PW877" s="623"/>
      <c r="PX877" s="623"/>
      <c r="PY877" s="623"/>
      <c r="PZ877" s="623"/>
      <c r="QA877" s="623"/>
      <c r="QB877" s="623"/>
      <c r="QC877" s="623"/>
      <c r="QD877" s="623"/>
      <c r="QE877" s="623"/>
      <c r="QF877" s="623"/>
      <c r="QG877" s="623"/>
      <c r="QH877" s="623"/>
      <c r="QI877" s="623"/>
      <c r="QJ877" s="623"/>
      <c r="QK877" s="623"/>
    </row>
    <row r="878" spans="434:453">
      <c r="PR878" s="583"/>
      <c r="PW878" s="623"/>
      <c r="PX878" s="623"/>
      <c r="PY878" s="623"/>
      <c r="PZ878" s="623"/>
      <c r="QA878" s="623"/>
      <c r="QB878" s="623"/>
      <c r="QC878" s="623"/>
      <c r="QD878" s="623"/>
      <c r="QE878" s="623"/>
      <c r="QF878" s="623"/>
      <c r="QG878" s="623"/>
      <c r="QH878" s="623"/>
      <c r="QI878" s="623"/>
      <c r="QJ878" s="623"/>
      <c r="QK878" s="623"/>
    </row>
    <row r="879" spans="434:453">
      <c r="PR879" s="583"/>
      <c r="PW879" s="623"/>
      <c r="PX879" s="623"/>
      <c r="PY879" s="623"/>
      <c r="PZ879" s="623"/>
      <c r="QA879" s="623"/>
      <c r="QB879" s="623"/>
      <c r="QC879" s="623"/>
      <c r="QD879" s="623"/>
      <c r="QE879" s="623"/>
      <c r="QF879" s="623"/>
      <c r="QG879" s="623"/>
      <c r="QH879" s="623"/>
      <c r="QI879" s="623"/>
      <c r="QJ879" s="623"/>
      <c r="QK879" s="623"/>
    </row>
    <row r="880" spans="434:453">
      <c r="PR880" s="583"/>
      <c r="PW880" s="623"/>
      <c r="PX880" s="623"/>
      <c r="PY880" s="623"/>
      <c r="PZ880" s="623"/>
      <c r="QA880" s="623"/>
      <c r="QB880" s="623"/>
      <c r="QC880" s="623"/>
      <c r="QD880" s="623"/>
      <c r="QE880" s="623"/>
      <c r="QF880" s="623"/>
      <c r="QG880" s="623"/>
      <c r="QH880" s="623"/>
      <c r="QI880" s="623"/>
      <c r="QJ880" s="623"/>
      <c r="QK880" s="623"/>
    </row>
    <row r="881" spans="434:453">
      <c r="PR881" s="583"/>
      <c r="PW881" s="623"/>
      <c r="PX881" s="623"/>
      <c r="PY881" s="623"/>
      <c r="PZ881" s="623"/>
      <c r="QA881" s="623"/>
      <c r="QB881" s="623"/>
      <c r="QC881" s="623"/>
      <c r="QD881" s="623"/>
      <c r="QE881" s="623"/>
      <c r="QF881" s="623"/>
      <c r="QG881" s="623"/>
      <c r="QH881" s="623"/>
      <c r="QI881" s="623"/>
      <c r="QJ881" s="623"/>
      <c r="QK881" s="623"/>
    </row>
    <row r="882" spans="434:453">
      <c r="PR882" s="583"/>
      <c r="PW882" s="623"/>
      <c r="PX882" s="623"/>
      <c r="PY882" s="623"/>
      <c r="PZ882" s="623"/>
      <c r="QA882" s="623"/>
      <c r="QB882" s="623"/>
      <c r="QC882" s="623"/>
      <c r="QD882" s="623"/>
      <c r="QE882" s="623"/>
      <c r="QF882" s="623"/>
      <c r="QG882" s="623"/>
      <c r="QH882" s="623"/>
      <c r="QI882" s="623"/>
      <c r="QJ882" s="623"/>
      <c r="QK882" s="623"/>
    </row>
    <row r="883" spans="434:453">
      <c r="PR883" s="583"/>
      <c r="PW883" s="623"/>
      <c r="PX883" s="623"/>
      <c r="PY883" s="623"/>
      <c r="PZ883" s="623"/>
      <c r="QA883" s="623"/>
      <c r="QB883" s="623"/>
      <c r="QC883" s="623"/>
      <c r="QD883" s="623"/>
      <c r="QE883" s="623"/>
      <c r="QF883" s="623"/>
      <c r="QG883" s="623"/>
      <c r="QH883" s="623"/>
      <c r="QI883" s="623"/>
      <c r="QJ883" s="623"/>
      <c r="QK883" s="623"/>
    </row>
    <row r="884" spans="434:453">
      <c r="PR884" s="583"/>
      <c r="PW884" s="623"/>
      <c r="PX884" s="623"/>
      <c r="PY884" s="623"/>
      <c r="PZ884" s="623"/>
      <c r="QA884" s="623"/>
      <c r="QB884" s="623"/>
      <c r="QC884" s="623"/>
      <c r="QD884" s="623"/>
      <c r="QE884" s="623"/>
      <c r="QF884" s="623"/>
      <c r="QG884" s="623"/>
      <c r="QH884" s="623"/>
      <c r="QI884" s="623"/>
      <c r="QJ884" s="623"/>
      <c r="QK884" s="623"/>
    </row>
    <row r="885" spans="434:453">
      <c r="PR885" s="583"/>
      <c r="PW885" s="623"/>
      <c r="PX885" s="623"/>
      <c r="PY885" s="623"/>
      <c r="PZ885" s="623"/>
      <c r="QA885" s="623"/>
      <c r="QB885" s="623"/>
      <c r="QC885" s="623"/>
      <c r="QD885" s="623"/>
      <c r="QE885" s="623"/>
      <c r="QF885" s="623"/>
      <c r="QG885" s="623"/>
      <c r="QH885" s="623"/>
      <c r="QI885" s="623"/>
      <c r="QJ885" s="623"/>
      <c r="QK885" s="623"/>
    </row>
    <row r="886" spans="434:453">
      <c r="PR886" s="583"/>
      <c r="PW886" s="623"/>
      <c r="PX886" s="623"/>
      <c r="PY886" s="623"/>
      <c r="PZ886" s="623"/>
      <c r="QA886" s="623"/>
      <c r="QB886" s="623"/>
      <c r="QC886" s="623"/>
      <c r="QD886" s="623"/>
      <c r="QE886" s="623"/>
      <c r="QF886" s="623"/>
      <c r="QG886" s="623"/>
      <c r="QH886" s="623"/>
      <c r="QI886" s="623"/>
      <c r="QJ886" s="623"/>
      <c r="QK886" s="623"/>
    </row>
    <row r="887" spans="434:453">
      <c r="PR887" s="583"/>
      <c r="PW887" s="623"/>
      <c r="PX887" s="623"/>
      <c r="PY887" s="623"/>
      <c r="PZ887" s="623"/>
      <c r="QA887" s="623"/>
      <c r="QB887" s="623"/>
      <c r="QC887" s="623"/>
      <c r="QD887" s="623"/>
      <c r="QE887" s="623"/>
      <c r="QF887" s="623"/>
      <c r="QG887" s="623"/>
      <c r="QH887" s="623"/>
      <c r="QI887" s="623"/>
      <c r="QJ887" s="623"/>
      <c r="QK887" s="623"/>
    </row>
    <row r="888" spans="434:453">
      <c r="PR888" s="583"/>
      <c r="PW888" s="623"/>
      <c r="PX888" s="623"/>
      <c r="PY888" s="623"/>
      <c r="PZ888" s="623"/>
      <c r="QA888" s="623"/>
      <c r="QB888" s="623"/>
      <c r="QC888" s="623"/>
      <c r="QD888" s="623"/>
      <c r="QE888" s="623"/>
      <c r="QF888" s="623"/>
      <c r="QG888" s="623"/>
      <c r="QH888" s="623"/>
      <c r="QI888" s="623"/>
      <c r="QJ888" s="623"/>
      <c r="QK888" s="623"/>
    </row>
    <row r="889" spans="434:453">
      <c r="PR889" s="583"/>
      <c r="PW889" s="623"/>
      <c r="PX889" s="623"/>
      <c r="PY889" s="623"/>
      <c r="PZ889" s="623"/>
      <c r="QA889" s="623"/>
      <c r="QB889" s="623"/>
      <c r="QC889" s="623"/>
      <c r="QD889" s="623"/>
      <c r="QE889" s="623"/>
      <c r="QF889" s="623"/>
      <c r="QG889" s="623"/>
      <c r="QH889" s="623"/>
      <c r="QI889" s="623"/>
      <c r="QJ889" s="623"/>
      <c r="QK889" s="623"/>
    </row>
    <row r="890" spans="434:453">
      <c r="PR890" s="583"/>
      <c r="PW890" s="623"/>
      <c r="PX890" s="623"/>
      <c r="PY890" s="623"/>
      <c r="PZ890" s="623"/>
      <c r="QA890" s="623"/>
      <c r="QB890" s="623"/>
      <c r="QC890" s="623"/>
      <c r="QD890" s="623"/>
      <c r="QE890" s="623"/>
      <c r="QF890" s="623"/>
      <c r="QG890" s="623"/>
      <c r="QH890" s="623"/>
      <c r="QI890" s="623"/>
      <c r="QJ890" s="623"/>
      <c r="QK890" s="623"/>
    </row>
    <row r="891" spans="434:453">
      <c r="PR891" s="583"/>
      <c r="PW891" s="623"/>
      <c r="PX891" s="623"/>
      <c r="PY891" s="623"/>
      <c r="PZ891" s="623"/>
      <c r="QA891" s="623"/>
      <c r="QB891" s="623"/>
      <c r="QC891" s="623"/>
      <c r="QD891" s="623"/>
      <c r="QE891" s="623"/>
      <c r="QF891" s="623"/>
      <c r="QG891" s="623"/>
      <c r="QH891" s="623"/>
      <c r="QI891" s="623"/>
      <c r="QJ891" s="623"/>
      <c r="QK891" s="623"/>
    </row>
    <row r="892" spans="434:453">
      <c r="PR892" s="583"/>
      <c r="PW892" s="623"/>
      <c r="PX892" s="623"/>
      <c r="PY892" s="623"/>
      <c r="PZ892" s="623"/>
      <c r="QA892" s="623"/>
      <c r="QB892" s="623"/>
      <c r="QC892" s="623"/>
      <c r="QD892" s="623"/>
      <c r="QE892" s="623"/>
      <c r="QF892" s="623"/>
      <c r="QG892" s="623"/>
      <c r="QH892" s="623"/>
      <c r="QI892" s="623"/>
      <c r="QJ892" s="623"/>
      <c r="QK892" s="623"/>
    </row>
    <row r="893" spans="434:453">
      <c r="PR893" s="583"/>
      <c r="PW893" s="623"/>
      <c r="PX893" s="623"/>
      <c r="PY893" s="623"/>
      <c r="PZ893" s="623"/>
      <c r="QA893" s="623"/>
      <c r="QB893" s="623"/>
      <c r="QC893" s="623"/>
      <c r="QD893" s="623"/>
      <c r="QE893" s="623"/>
      <c r="QF893" s="623"/>
      <c r="QG893" s="623"/>
      <c r="QH893" s="623"/>
      <c r="QI893" s="623"/>
      <c r="QJ893" s="623"/>
      <c r="QK893" s="623"/>
    </row>
    <row r="894" spans="434:453">
      <c r="PR894" s="583"/>
      <c r="PW894" s="623"/>
      <c r="PX894" s="623"/>
      <c r="PY894" s="623"/>
      <c r="PZ894" s="623"/>
      <c r="QA894" s="623"/>
      <c r="QB894" s="623"/>
      <c r="QC894" s="623"/>
      <c r="QD894" s="623"/>
      <c r="QE894" s="623"/>
      <c r="QF894" s="623"/>
      <c r="QG894" s="623"/>
      <c r="QH894" s="623"/>
      <c r="QI894" s="623"/>
      <c r="QJ894" s="623"/>
      <c r="QK894" s="623"/>
    </row>
    <row r="895" spans="434:453">
      <c r="PR895" s="583"/>
      <c r="PW895" s="623"/>
      <c r="PX895" s="623"/>
      <c r="PY895" s="623"/>
      <c r="PZ895" s="623"/>
      <c r="QA895" s="623"/>
      <c r="QB895" s="623"/>
      <c r="QC895" s="623"/>
      <c r="QD895" s="623"/>
      <c r="QE895" s="623"/>
      <c r="QF895" s="623"/>
      <c r="QG895" s="623"/>
      <c r="QH895" s="623"/>
      <c r="QI895" s="623"/>
      <c r="QJ895" s="623"/>
      <c r="QK895" s="623"/>
    </row>
    <row r="896" spans="434:453">
      <c r="PR896" s="583"/>
      <c r="PW896" s="623"/>
      <c r="PX896" s="623"/>
      <c r="PY896" s="623"/>
      <c r="PZ896" s="623"/>
      <c r="QA896" s="623"/>
      <c r="QB896" s="623"/>
      <c r="QC896" s="623"/>
      <c r="QD896" s="623"/>
      <c r="QE896" s="623"/>
      <c r="QF896" s="623"/>
      <c r="QG896" s="623"/>
      <c r="QH896" s="623"/>
      <c r="QI896" s="623"/>
      <c r="QJ896" s="623"/>
      <c r="QK896" s="623"/>
    </row>
    <row r="897" spans="434:453">
      <c r="PR897" s="583"/>
      <c r="PW897" s="623"/>
      <c r="PX897" s="623"/>
      <c r="PY897" s="623"/>
      <c r="PZ897" s="623"/>
      <c r="QA897" s="623"/>
      <c r="QB897" s="623"/>
      <c r="QC897" s="623"/>
      <c r="QD897" s="623"/>
      <c r="QE897" s="623"/>
      <c r="QF897" s="623"/>
      <c r="QG897" s="623"/>
      <c r="QH897" s="623"/>
      <c r="QI897" s="623"/>
      <c r="QJ897" s="623"/>
      <c r="QK897" s="623"/>
    </row>
    <row r="898" spans="434:453">
      <c r="PR898" s="583"/>
      <c r="PW898" s="623"/>
      <c r="PX898" s="623"/>
      <c r="PY898" s="623"/>
      <c r="PZ898" s="623"/>
      <c r="QA898" s="623"/>
      <c r="QB898" s="623"/>
      <c r="QC898" s="623"/>
      <c r="QD898" s="623"/>
      <c r="QE898" s="623"/>
      <c r="QF898" s="623"/>
      <c r="QG898" s="623"/>
      <c r="QH898" s="623"/>
      <c r="QI898" s="623"/>
      <c r="QJ898" s="623"/>
      <c r="QK898" s="623"/>
    </row>
    <row r="899" spans="434:453">
      <c r="PR899" s="583"/>
      <c r="PW899" s="623"/>
      <c r="PX899" s="623"/>
      <c r="PY899" s="623"/>
      <c r="PZ899" s="623"/>
      <c r="QA899" s="623"/>
      <c r="QB899" s="623"/>
      <c r="QC899" s="623"/>
      <c r="QD899" s="623"/>
      <c r="QE899" s="623"/>
      <c r="QF899" s="623"/>
      <c r="QG899" s="623"/>
      <c r="QH899" s="623"/>
      <c r="QI899" s="623"/>
      <c r="QJ899" s="623"/>
      <c r="QK899" s="623"/>
    </row>
    <row r="900" spans="434:453">
      <c r="PR900" s="583"/>
      <c r="PW900" s="623"/>
      <c r="PX900" s="623"/>
      <c r="PY900" s="623"/>
      <c r="PZ900" s="623"/>
      <c r="QA900" s="623"/>
      <c r="QB900" s="623"/>
      <c r="QC900" s="623"/>
      <c r="QD900" s="623"/>
      <c r="QE900" s="623"/>
      <c r="QF900" s="623"/>
      <c r="QG900" s="623"/>
      <c r="QH900" s="623"/>
      <c r="QI900" s="623"/>
      <c r="QJ900" s="623"/>
      <c r="QK900" s="623"/>
    </row>
    <row r="901" spans="434:453">
      <c r="PR901" s="583"/>
      <c r="PW901" s="623"/>
      <c r="PX901" s="623"/>
      <c r="PY901" s="623"/>
      <c r="PZ901" s="623"/>
      <c r="QA901" s="623"/>
      <c r="QB901" s="623"/>
      <c r="QC901" s="623"/>
      <c r="QD901" s="623"/>
      <c r="QE901" s="623"/>
      <c r="QF901" s="623"/>
      <c r="QG901" s="623"/>
      <c r="QH901" s="623"/>
      <c r="QI901" s="623"/>
      <c r="QJ901" s="623"/>
      <c r="QK901" s="623"/>
    </row>
    <row r="902" spans="434:453">
      <c r="PR902" s="583"/>
      <c r="PW902" s="623"/>
      <c r="PX902" s="623"/>
      <c r="PY902" s="623"/>
      <c r="PZ902" s="623"/>
      <c r="QA902" s="623"/>
      <c r="QB902" s="623"/>
      <c r="QC902" s="623"/>
      <c r="QD902" s="623"/>
      <c r="QE902" s="623"/>
      <c r="QF902" s="623"/>
      <c r="QG902" s="623"/>
      <c r="QH902" s="623"/>
      <c r="QI902" s="623"/>
      <c r="QJ902" s="623"/>
      <c r="QK902" s="623"/>
    </row>
    <row r="903" spans="434:453">
      <c r="PR903" s="583"/>
      <c r="PW903" s="623"/>
      <c r="PX903" s="623"/>
      <c r="PY903" s="623"/>
      <c r="PZ903" s="623"/>
      <c r="QA903" s="623"/>
      <c r="QB903" s="623"/>
      <c r="QC903" s="623"/>
      <c r="QD903" s="623"/>
      <c r="QE903" s="623"/>
      <c r="QF903" s="623"/>
      <c r="QG903" s="623"/>
      <c r="QH903" s="623"/>
      <c r="QI903" s="623"/>
      <c r="QJ903" s="623"/>
      <c r="QK903" s="623"/>
    </row>
    <row r="904" spans="434:453">
      <c r="PR904" s="583"/>
      <c r="PW904" s="623"/>
      <c r="PX904" s="623"/>
      <c r="PY904" s="623"/>
      <c r="PZ904" s="623"/>
      <c r="QA904" s="623"/>
      <c r="QB904" s="623"/>
      <c r="QC904" s="623"/>
      <c r="QD904" s="623"/>
      <c r="QE904" s="623"/>
      <c r="QF904" s="623"/>
      <c r="QG904" s="623"/>
      <c r="QH904" s="623"/>
      <c r="QI904" s="623"/>
      <c r="QJ904" s="623"/>
      <c r="QK904" s="623"/>
    </row>
    <row r="905" spans="434:453">
      <c r="PR905" s="583"/>
      <c r="PW905" s="623"/>
      <c r="PX905" s="623"/>
      <c r="PY905" s="623"/>
      <c r="PZ905" s="623"/>
      <c r="QA905" s="623"/>
      <c r="QB905" s="623"/>
      <c r="QC905" s="623"/>
      <c r="QD905" s="623"/>
      <c r="QE905" s="623"/>
      <c r="QF905" s="623"/>
      <c r="QG905" s="623"/>
      <c r="QH905" s="623"/>
      <c r="QI905" s="623"/>
      <c r="QJ905" s="623"/>
      <c r="QK905" s="623"/>
    </row>
    <row r="906" spans="434:453">
      <c r="PR906" s="583"/>
      <c r="PW906" s="623"/>
      <c r="PX906" s="623"/>
      <c r="PY906" s="623"/>
      <c r="PZ906" s="623"/>
      <c r="QA906" s="623"/>
      <c r="QB906" s="623"/>
      <c r="QC906" s="623"/>
      <c r="QD906" s="623"/>
      <c r="QE906" s="623"/>
      <c r="QF906" s="623"/>
      <c r="QG906" s="623"/>
      <c r="QH906" s="623"/>
      <c r="QI906" s="623"/>
      <c r="QJ906" s="623"/>
      <c r="QK906" s="623"/>
    </row>
    <row r="907" spans="434:453">
      <c r="PR907" s="583"/>
      <c r="PW907" s="623"/>
      <c r="PX907" s="623"/>
      <c r="PY907" s="623"/>
      <c r="PZ907" s="623"/>
      <c r="QA907" s="623"/>
      <c r="QB907" s="623"/>
      <c r="QC907" s="623"/>
      <c r="QD907" s="623"/>
      <c r="QE907" s="623"/>
      <c r="QF907" s="623"/>
      <c r="QG907" s="623"/>
      <c r="QH907" s="623"/>
      <c r="QI907" s="623"/>
      <c r="QJ907" s="623"/>
      <c r="QK907" s="623"/>
    </row>
    <row r="908" spans="434:453">
      <c r="PR908" s="583"/>
      <c r="PW908" s="623"/>
      <c r="PX908" s="623"/>
      <c r="PY908" s="623"/>
      <c r="PZ908" s="623"/>
      <c r="QA908" s="623"/>
      <c r="QB908" s="623"/>
      <c r="QC908" s="623"/>
      <c r="QD908" s="623"/>
      <c r="QE908" s="623"/>
      <c r="QF908" s="623"/>
      <c r="QG908" s="623"/>
      <c r="QH908" s="623"/>
      <c r="QI908" s="623"/>
      <c r="QJ908" s="623"/>
      <c r="QK908" s="623"/>
    </row>
    <row r="909" spans="434:453">
      <c r="PR909" s="583"/>
      <c r="PW909" s="623"/>
      <c r="PX909" s="623"/>
      <c r="PY909" s="623"/>
      <c r="PZ909" s="623"/>
      <c r="QA909" s="623"/>
      <c r="QB909" s="623"/>
      <c r="QC909" s="623"/>
      <c r="QD909" s="623"/>
      <c r="QE909" s="623"/>
      <c r="QF909" s="623"/>
      <c r="QG909" s="623"/>
      <c r="QH909" s="623"/>
      <c r="QI909" s="623"/>
      <c r="QJ909" s="623"/>
      <c r="QK909" s="623"/>
    </row>
    <row r="910" spans="434:453">
      <c r="PR910" s="583"/>
      <c r="PW910" s="623"/>
      <c r="PX910" s="623"/>
      <c r="PY910" s="623"/>
      <c r="PZ910" s="623"/>
      <c r="QA910" s="623"/>
      <c r="QB910" s="623"/>
      <c r="QC910" s="623"/>
      <c r="QD910" s="623"/>
      <c r="QE910" s="623"/>
      <c r="QF910" s="623"/>
      <c r="QG910" s="623"/>
      <c r="QH910" s="623"/>
      <c r="QI910" s="623"/>
      <c r="QJ910" s="623"/>
      <c r="QK910" s="623"/>
    </row>
    <row r="911" spans="434:453">
      <c r="PR911" s="583"/>
      <c r="PW911" s="623"/>
      <c r="PX911" s="623"/>
      <c r="PY911" s="623"/>
      <c r="PZ911" s="623"/>
      <c r="QA911" s="623"/>
      <c r="QB911" s="623"/>
      <c r="QC911" s="623"/>
      <c r="QD911" s="623"/>
      <c r="QE911" s="623"/>
      <c r="QF911" s="623"/>
      <c r="QG911" s="623"/>
      <c r="QH911" s="623"/>
      <c r="QI911" s="623"/>
      <c r="QJ911" s="623"/>
      <c r="QK911" s="623"/>
    </row>
    <row r="912" spans="434:453">
      <c r="PR912" s="583"/>
      <c r="PW912" s="623"/>
      <c r="PX912" s="623"/>
      <c r="PY912" s="623"/>
      <c r="PZ912" s="623"/>
      <c r="QA912" s="623"/>
      <c r="QB912" s="623"/>
      <c r="QC912" s="623"/>
      <c r="QD912" s="623"/>
      <c r="QE912" s="623"/>
      <c r="QF912" s="623"/>
      <c r="QG912" s="623"/>
      <c r="QH912" s="623"/>
      <c r="QI912" s="623"/>
      <c r="QJ912" s="623"/>
      <c r="QK912" s="623"/>
    </row>
    <row r="913" spans="434:453">
      <c r="PR913" s="583"/>
      <c r="PW913" s="623"/>
      <c r="PX913" s="623"/>
      <c r="PY913" s="623"/>
      <c r="PZ913" s="623"/>
      <c r="QA913" s="623"/>
      <c r="QB913" s="623"/>
      <c r="QC913" s="623"/>
      <c r="QD913" s="623"/>
      <c r="QE913" s="623"/>
      <c r="QF913" s="623"/>
      <c r="QG913" s="623"/>
      <c r="QH913" s="623"/>
      <c r="QI913" s="623"/>
      <c r="QJ913" s="623"/>
      <c r="QK913" s="623"/>
    </row>
    <row r="914" spans="434:453">
      <c r="PR914" s="583"/>
      <c r="PW914" s="623"/>
      <c r="PX914" s="623"/>
      <c r="PY914" s="623"/>
      <c r="PZ914" s="623"/>
      <c r="QA914" s="623"/>
      <c r="QB914" s="623"/>
      <c r="QC914" s="623"/>
      <c r="QD914" s="623"/>
      <c r="QE914" s="623"/>
      <c r="QF914" s="623"/>
      <c r="QG914" s="623"/>
      <c r="QH914" s="623"/>
      <c r="QI914" s="623"/>
      <c r="QJ914" s="623"/>
      <c r="QK914" s="623"/>
    </row>
    <row r="915" spans="434:453">
      <c r="PR915" s="583"/>
      <c r="PW915" s="623"/>
      <c r="PX915" s="623"/>
      <c r="PY915" s="623"/>
      <c r="PZ915" s="623"/>
      <c r="QA915" s="623"/>
      <c r="QB915" s="623"/>
      <c r="QC915" s="623"/>
      <c r="QD915" s="623"/>
      <c r="QE915" s="623"/>
      <c r="QF915" s="623"/>
      <c r="QG915" s="623"/>
      <c r="QH915" s="623"/>
      <c r="QI915" s="623"/>
      <c r="QJ915" s="623"/>
      <c r="QK915" s="623"/>
    </row>
    <row r="916" spans="434:453">
      <c r="PR916" s="583"/>
      <c r="PW916" s="623"/>
      <c r="PX916" s="623"/>
      <c r="PY916" s="623"/>
      <c r="PZ916" s="623"/>
      <c r="QA916" s="623"/>
      <c r="QB916" s="623"/>
      <c r="QC916" s="623"/>
      <c r="QD916" s="623"/>
      <c r="QE916" s="623"/>
      <c r="QF916" s="623"/>
      <c r="QG916" s="623"/>
      <c r="QH916" s="623"/>
      <c r="QI916" s="623"/>
      <c r="QJ916" s="623"/>
      <c r="QK916" s="623"/>
    </row>
    <row r="917" spans="434:453">
      <c r="PR917" s="583"/>
      <c r="PW917" s="623"/>
      <c r="PX917" s="623"/>
      <c r="PY917" s="623"/>
      <c r="PZ917" s="623"/>
      <c r="QA917" s="623"/>
      <c r="QB917" s="623"/>
      <c r="QC917" s="623"/>
      <c r="QD917" s="623"/>
      <c r="QE917" s="623"/>
      <c r="QF917" s="623"/>
      <c r="QG917" s="623"/>
      <c r="QH917" s="623"/>
      <c r="QI917" s="623"/>
      <c r="QJ917" s="623"/>
      <c r="QK917" s="623"/>
    </row>
    <row r="918" spans="434:453">
      <c r="PR918" s="583"/>
      <c r="PW918" s="623"/>
      <c r="PX918" s="623"/>
      <c r="PY918" s="623"/>
      <c r="PZ918" s="623"/>
      <c r="QA918" s="623"/>
      <c r="QB918" s="623"/>
      <c r="QC918" s="623"/>
      <c r="QD918" s="623"/>
      <c r="QE918" s="623"/>
      <c r="QF918" s="623"/>
      <c r="QG918" s="623"/>
      <c r="QH918" s="623"/>
      <c r="QI918" s="623"/>
      <c r="QJ918" s="623"/>
      <c r="QK918" s="623"/>
    </row>
    <row r="919" spans="434:453">
      <c r="PR919" s="583"/>
      <c r="PW919" s="623"/>
      <c r="PX919" s="623"/>
      <c r="PY919" s="623"/>
      <c r="PZ919" s="623"/>
      <c r="QA919" s="623"/>
      <c r="QB919" s="623"/>
      <c r="QC919" s="623"/>
      <c r="QD919" s="623"/>
      <c r="QE919" s="623"/>
      <c r="QF919" s="623"/>
      <c r="QG919" s="623"/>
      <c r="QH919" s="623"/>
      <c r="QI919" s="623"/>
      <c r="QJ919" s="623"/>
      <c r="QK919" s="623"/>
    </row>
    <row r="920" spans="434:453">
      <c r="PR920" s="583"/>
      <c r="PW920" s="623"/>
      <c r="PX920" s="623"/>
      <c r="PY920" s="623"/>
      <c r="PZ920" s="623"/>
      <c r="QA920" s="623"/>
      <c r="QB920" s="623"/>
      <c r="QC920" s="623"/>
      <c r="QD920" s="623"/>
      <c r="QE920" s="623"/>
      <c r="QF920" s="623"/>
      <c r="QG920" s="623"/>
      <c r="QH920" s="623"/>
      <c r="QI920" s="623"/>
      <c r="QJ920" s="623"/>
      <c r="QK920" s="623"/>
    </row>
    <row r="921" spans="434:453">
      <c r="PR921" s="583"/>
      <c r="PW921" s="623"/>
      <c r="PX921" s="623"/>
      <c r="PY921" s="623"/>
      <c r="PZ921" s="623"/>
      <c r="QA921" s="623"/>
      <c r="QB921" s="623"/>
      <c r="QC921" s="623"/>
      <c r="QD921" s="623"/>
      <c r="QE921" s="623"/>
      <c r="QF921" s="623"/>
      <c r="QG921" s="623"/>
      <c r="QH921" s="623"/>
      <c r="QI921" s="623"/>
      <c r="QJ921" s="623"/>
      <c r="QK921" s="623"/>
    </row>
    <row r="922" spans="434:453">
      <c r="PR922" s="583"/>
      <c r="PW922" s="623"/>
      <c r="PX922" s="623"/>
      <c r="PY922" s="623"/>
      <c r="PZ922" s="623"/>
      <c r="QA922" s="623"/>
      <c r="QB922" s="623"/>
      <c r="QC922" s="623"/>
      <c r="QD922" s="623"/>
      <c r="QE922" s="623"/>
      <c r="QF922" s="623"/>
      <c r="QG922" s="623"/>
      <c r="QH922" s="623"/>
      <c r="QI922" s="623"/>
      <c r="QJ922" s="623"/>
      <c r="QK922" s="623"/>
    </row>
    <row r="923" spans="434:453">
      <c r="PR923" s="583"/>
      <c r="PW923" s="623"/>
      <c r="PX923" s="623"/>
      <c r="PY923" s="623"/>
      <c r="PZ923" s="623"/>
      <c r="QA923" s="623"/>
      <c r="QB923" s="623"/>
      <c r="QC923" s="623"/>
      <c r="QD923" s="623"/>
      <c r="QE923" s="623"/>
      <c r="QF923" s="623"/>
      <c r="QG923" s="623"/>
      <c r="QH923" s="623"/>
      <c r="QI923" s="623"/>
      <c r="QJ923" s="623"/>
      <c r="QK923" s="623"/>
    </row>
    <row r="924" spans="434:453">
      <c r="PR924" s="583"/>
      <c r="PW924" s="623"/>
      <c r="PX924" s="623"/>
      <c r="PY924" s="623"/>
      <c r="PZ924" s="623"/>
      <c r="QA924" s="623"/>
      <c r="QB924" s="623"/>
      <c r="QC924" s="623"/>
      <c r="QD924" s="623"/>
      <c r="QE924" s="623"/>
      <c r="QF924" s="623"/>
      <c r="QG924" s="623"/>
      <c r="QH924" s="623"/>
      <c r="QI924" s="623"/>
      <c r="QJ924" s="623"/>
      <c r="QK924" s="623"/>
    </row>
    <row r="925" spans="434:453">
      <c r="PR925" s="583"/>
      <c r="PW925" s="623"/>
      <c r="PX925" s="623"/>
      <c r="PY925" s="623"/>
      <c r="PZ925" s="623"/>
      <c r="QA925" s="623"/>
      <c r="QB925" s="623"/>
      <c r="QC925" s="623"/>
      <c r="QD925" s="623"/>
      <c r="QE925" s="623"/>
      <c r="QF925" s="623"/>
      <c r="QG925" s="623"/>
      <c r="QH925" s="623"/>
      <c r="QI925" s="623"/>
      <c r="QJ925" s="623"/>
      <c r="QK925" s="623"/>
    </row>
    <row r="926" spans="434:453">
      <c r="PR926" s="583"/>
      <c r="PW926" s="623"/>
      <c r="PX926" s="623"/>
      <c r="PY926" s="623"/>
      <c r="PZ926" s="623"/>
      <c r="QA926" s="623"/>
      <c r="QB926" s="623"/>
      <c r="QC926" s="623"/>
      <c r="QD926" s="623"/>
      <c r="QE926" s="623"/>
      <c r="QF926" s="623"/>
      <c r="QG926" s="623"/>
      <c r="QH926" s="623"/>
      <c r="QI926" s="623"/>
      <c r="QJ926" s="623"/>
      <c r="QK926" s="623"/>
    </row>
    <row r="927" spans="434:453">
      <c r="PR927" s="583"/>
      <c r="PW927" s="623"/>
      <c r="PX927" s="623"/>
      <c r="PY927" s="623"/>
      <c r="PZ927" s="623"/>
      <c r="QA927" s="623"/>
      <c r="QB927" s="623"/>
      <c r="QC927" s="623"/>
      <c r="QD927" s="623"/>
      <c r="QE927" s="623"/>
      <c r="QF927" s="623"/>
      <c r="QG927" s="623"/>
      <c r="QH927" s="623"/>
      <c r="QI927" s="623"/>
      <c r="QJ927" s="623"/>
      <c r="QK927" s="623"/>
    </row>
    <row r="928" spans="434:453">
      <c r="PR928" s="583"/>
      <c r="PW928" s="623"/>
      <c r="PX928" s="623"/>
      <c r="PY928" s="623"/>
      <c r="PZ928" s="623"/>
      <c r="QA928" s="623"/>
      <c r="QB928" s="623"/>
      <c r="QC928" s="623"/>
      <c r="QD928" s="623"/>
      <c r="QE928" s="623"/>
      <c r="QF928" s="623"/>
      <c r="QG928" s="623"/>
      <c r="QH928" s="623"/>
      <c r="QI928" s="623"/>
      <c r="QJ928" s="623"/>
      <c r="QK928" s="623"/>
    </row>
    <row r="929" spans="434:453">
      <c r="PR929" s="583"/>
      <c r="PW929" s="623"/>
      <c r="PX929" s="623"/>
      <c r="PY929" s="623"/>
      <c r="PZ929" s="623"/>
      <c r="QA929" s="623"/>
      <c r="QB929" s="623"/>
      <c r="QC929" s="623"/>
      <c r="QD929" s="623"/>
      <c r="QE929" s="623"/>
      <c r="QF929" s="623"/>
      <c r="QG929" s="623"/>
      <c r="QH929" s="623"/>
      <c r="QI929" s="623"/>
      <c r="QJ929" s="623"/>
      <c r="QK929" s="623"/>
    </row>
    <row r="930" spans="434:453">
      <c r="PR930" s="583"/>
      <c r="PW930" s="623"/>
      <c r="PX930" s="623"/>
      <c r="PY930" s="623"/>
      <c r="PZ930" s="623"/>
      <c r="QA930" s="623"/>
      <c r="QB930" s="623"/>
      <c r="QC930" s="623"/>
      <c r="QD930" s="623"/>
      <c r="QE930" s="623"/>
      <c r="QF930" s="623"/>
      <c r="QG930" s="623"/>
      <c r="QH930" s="623"/>
      <c r="QI930" s="623"/>
      <c r="QJ930" s="623"/>
      <c r="QK930" s="623"/>
    </row>
    <row r="931" spans="434:453">
      <c r="PR931" s="583"/>
      <c r="PW931" s="623"/>
      <c r="PX931" s="623"/>
      <c r="PY931" s="623"/>
      <c r="PZ931" s="623"/>
      <c r="QA931" s="623"/>
      <c r="QB931" s="623"/>
      <c r="QC931" s="623"/>
      <c r="QD931" s="623"/>
      <c r="QE931" s="623"/>
      <c r="QF931" s="623"/>
      <c r="QG931" s="623"/>
      <c r="QH931" s="623"/>
      <c r="QI931" s="623"/>
      <c r="QJ931" s="623"/>
      <c r="QK931" s="623"/>
    </row>
    <row r="932" spans="434:453">
      <c r="PR932" s="583"/>
      <c r="PW932" s="623"/>
      <c r="PX932" s="623"/>
      <c r="PY932" s="623"/>
      <c r="PZ932" s="623"/>
      <c r="QA932" s="623"/>
      <c r="QB932" s="623"/>
      <c r="QC932" s="623"/>
      <c r="QD932" s="623"/>
      <c r="QE932" s="623"/>
      <c r="QF932" s="623"/>
      <c r="QG932" s="623"/>
      <c r="QH932" s="623"/>
      <c r="QI932" s="623"/>
      <c r="QJ932" s="623"/>
      <c r="QK932" s="623"/>
    </row>
    <row r="933" spans="434:453">
      <c r="PR933" s="583"/>
      <c r="PW933" s="623"/>
      <c r="PX933" s="623"/>
      <c r="PY933" s="623"/>
      <c r="PZ933" s="623"/>
      <c r="QA933" s="623"/>
      <c r="QB933" s="623"/>
      <c r="QC933" s="623"/>
      <c r="QD933" s="623"/>
      <c r="QE933" s="623"/>
      <c r="QF933" s="623"/>
      <c r="QG933" s="623"/>
      <c r="QH933" s="623"/>
      <c r="QI933" s="623"/>
      <c r="QJ933" s="623"/>
      <c r="QK933" s="623"/>
    </row>
    <row r="934" spans="434:453">
      <c r="PR934" s="583"/>
      <c r="PW934" s="623"/>
      <c r="PX934" s="623"/>
      <c r="PY934" s="623"/>
      <c r="PZ934" s="623"/>
      <c r="QA934" s="623"/>
      <c r="QB934" s="623"/>
      <c r="QC934" s="623"/>
      <c r="QD934" s="623"/>
      <c r="QE934" s="623"/>
      <c r="QF934" s="623"/>
      <c r="QG934" s="623"/>
      <c r="QH934" s="623"/>
      <c r="QI934" s="623"/>
      <c r="QJ934" s="623"/>
      <c r="QK934" s="623"/>
    </row>
    <row r="935" spans="434:453">
      <c r="PR935" s="583"/>
      <c r="PW935" s="623"/>
      <c r="PX935" s="623"/>
      <c r="PY935" s="623"/>
      <c r="PZ935" s="623"/>
      <c r="QA935" s="623"/>
      <c r="QB935" s="623"/>
      <c r="QC935" s="623"/>
      <c r="QD935" s="623"/>
      <c r="QE935" s="623"/>
      <c r="QF935" s="623"/>
      <c r="QG935" s="623"/>
      <c r="QH935" s="623"/>
      <c r="QI935" s="623"/>
      <c r="QJ935" s="623"/>
      <c r="QK935" s="623"/>
    </row>
    <row r="936" spans="434:453">
      <c r="PR936" s="583"/>
      <c r="PW936" s="623"/>
      <c r="PX936" s="623"/>
      <c r="PY936" s="623"/>
      <c r="PZ936" s="623"/>
      <c r="QA936" s="623"/>
      <c r="QB936" s="623"/>
      <c r="QC936" s="623"/>
      <c r="QD936" s="623"/>
      <c r="QE936" s="623"/>
      <c r="QF936" s="623"/>
      <c r="QG936" s="623"/>
      <c r="QH936" s="623"/>
      <c r="QI936" s="623"/>
      <c r="QJ936" s="623"/>
      <c r="QK936" s="623"/>
    </row>
    <row r="937" spans="434:453">
      <c r="PR937" s="583"/>
      <c r="PW937" s="623"/>
      <c r="PX937" s="623"/>
      <c r="PY937" s="623"/>
      <c r="PZ937" s="623"/>
      <c r="QA937" s="623"/>
      <c r="QB937" s="623"/>
      <c r="QC937" s="623"/>
      <c r="QD937" s="623"/>
      <c r="QE937" s="623"/>
      <c r="QF937" s="623"/>
      <c r="QG937" s="623"/>
      <c r="QH937" s="623"/>
      <c r="QI937" s="623"/>
      <c r="QJ937" s="623"/>
      <c r="QK937" s="623"/>
    </row>
    <row r="938" spans="434:453">
      <c r="PR938" s="583"/>
      <c r="PW938" s="623"/>
      <c r="PX938" s="623"/>
      <c r="PY938" s="623"/>
      <c r="PZ938" s="623"/>
      <c r="QA938" s="623"/>
      <c r="QB938" s="623"/>
      <c r="QC938" s="623"/>
      <c r="QD938" s="623"/>
      <c r="QE938" s="623"/>
      <c r="QF938" s="623"/>
      <c r="QG938" s="623"/>
      <c r="QH938" s="623"/>
      <c r="QI938" s="623"/>
      <c r="QJ938" s="623"/>
      <c r="QK938" s="623"/>
    </row>
    <row r="939" spans="434:453">
      <c r="PR939" s="583"/>
      <c r="PW939" s="623"/>
      <c r="PX939" s="623"/>
      <c r="PY939" s="623"/>
      <c r="PZ939" s="623"/>
      <c r="QA939" s="623"/>
      <c r="QB939" s="623"/>
      <c r="QC939" s="623"/>
      <c r="QD939" s="623"/>
      <c r="QE939" s="623"/>
      <c r="QF939" s="623"/>
      <c r="QG939" s="623"/>
      <c r="QH939" s="623"/>
      <c r="QI939" s="623"/>
      <c r="QJ939" s="623"/>
      <c r="QK939" s="623"/>
    </row>
    <row r="940" spans="434:453">
      <c r="PR940" s="583"/>
      <c r="PW940" s="623"/>
      <c r="PX940" s="623"/>
      <c r="PY940" s="623"/>
      <c r="PZ940" s="623"/>
      <c r="QA940" s="623"/>
      <c r="QB940" s="623"/>
      <c r="QC940" s="623"/>
      <c r="QD940" s="623"/>
      <c r="QE940" s="623"/>
      <c r="QF940" s="623"/>
      <c r="QG940" s="623"/>
      <c r="QH940" s="623"/>
      <c r="QI940" s="623"/>
      <c r="QJ940" s="623"/>
      <c r="QK940" s="623"/>
    </row>
    <row r="941" spans="434:453">
      <c r="PR941" s="583"/>
      <c r="PW941" s="623"/>
      <c r="PX941" s="623"/>
      <c r="PY941" s="623"/>
      <c r="PZ941" s="623"/>
      <c r="QA941" s="623"/>
      <c r="QB941" s="623"/>
      <c r="QC941" s="623"/>
      <c r="QD941" s="623"/>
      <c r="QE941" s="623"/>
      <c r="QF941" s="623"/>
      <c r="QG941" s="623"/>
      <c r="QH941" s="623"/>
      <c r="QI941" s="623"/>
      <c r="QJ941" s="623"/>
      <c r="QK941" s="623"/>
    </row>
    <row r="942" spans="434:453">
      <c r="PR942" s="583"/>
      <c r="PW942" s="623"/>
      <c r="PX942" s="623"/>
      <c r="PY942" s="623"/>
      <c r="PZ942" s="623"/>
      <c r="QA942" s="623"/>
      <c r="QB942" s="623"/>
      <c r="QC942" s="623"/>
      <c r="QD942" s="623"/>
      <c r="QE942" s="623"/>
      <c r="QF942" s="623"/>
      <c r="QG942" s="623"/>
      <c r="QH942" s="623"/>
      <c r="QI942" s="623"/>
      <c r="QJ942" s="623"/>
      <c r="QK942" s="623"/>
    </row>
    <row r="943" spans="434:453">
      <c r="PR943" s="583"/>
      <c r="PW943" s="623"/>
      <c r="PX943" s="623"/>
      <c r="PY943" s="623"/>
      <c r="PZ943" s="623"/>
      <c r="QA943" s="623"/>
      <c r="QB943" s="623"/>
      <c r="QC943" s="623"/>
      <c r="QD943" s="623"/>
      <c r="QE943" s="623"/>
      <c r="QF943" s="623"/>
      <c r="QG943" s="623"/>
      <c r="QH943" s="623"/>
      <c r="QI943" s="623"/>
      <c r="QJ943" s="623"/>
      <c r="QK943" s="623"/>
    </row>
    <row r="944" spans="434:453">
      <c r="PR944" s="583"/>
      <c r="PW944" s="623"/>
      <c r="PX944" s="623"/>
      <c r="PY944" s="623"/>
      <c r="PZ944" s="623"/>
      <c r="QA944" s="623"/>
      <c r="QB944" s="623"/>
      <c r="QC944" s="623"/>
      <c r="QD944" s="623"/>
      <c r="QE944" s="623"/>
      <c r="QF944" s="623"/>
      <c r="QG944" s="623"/>
      <c r="QH944" s="623"/>
      <c r="QI944" s="623"/>
      <c r="QJ944" s="623"/>
      <c r="QK944" s="623"/>
    </row>
    <row r="945" spans="434:453">
      <c r="PR945" s="583"/>
      <c r="PW945" s="623"/>
      <c r="PX945" s="623"/>
      <c r="PY945" s="623"/>
      <c r="PZ945" s="623"/>
      <c r="QA945" s="623"/>
      <c r="QB945" s="623"/>
      <c r="QC945" s="623"/>
      <c r="QD945" s="623"/>
      <c r="QE945" s="623"/>
      <c r="QF945" s="623"/>
      <c r="QG945" s="623"/>
      <c r="QH945" s="623"/>
      <c r="QI945" s="623"/>
      <c r="QJ945" s="623"/>
      <c r="QK945" s="623"/>
    </row>
    <row r="946" spans="434:453">
      <c r="PR946" s="583"/>
      <c r="PW946" s="623"/>
      <c r="PX946" s="623"/>
      <c r="PY946" s="623"/>
      <c r="PZ946" s="623"/>
      <c r="QA946" s="623"/>
      <c r="QB946" s="623"/>
      <c r="QC946" s="623"/>
      <c r="QD946" s="623"/>
      <c r="QE946" s="623"/>
      <c r="QF946" s="623"/>
      <c r="QG946" s="623"/>
      <c r="QH946" s="623"/>
      <c r="QI946" s="623"/>
      <c r="QJ946" s="623"/>
      <c r="QK946" s="623"/>
    </row>
    <row r="947" spans="434:453">
      <c r="PR947" s="583"/>
      <c r="PW947" s="623"/>
      <c r="PX947" s="623"/>
      <c r="PY947" s="623"/>
      <c r="PZ947" s="623"/>
      <c r="QA947" s="623"/>
      <c r="QB947" s="623"/>
      <c r="QC947" s="623"/>
      <c r="QD947" s="623"/>
      <c r="QE947" s="623"/>
      <c r="QF947" s="623"/>
      <c r="QG947" s="623"/>
      <c r="QH947" s="623"/>
      <c r="QI947" s="623"/>
      <c r="QJ947" s="623"/>
      <c r="QK947" s="623"/>
    </row>
    <row r="948" spans="434:453">
      <c r="PR948" s="583"/>
      <c r="PW948" s="623"/>
      <c r="PX948" s="623"/>
      <c r="PY948" s="623"/>
      <c r="PZ948" s="623"/>
      <c r="QA948" s="623"/>
      <c r="QB948" s="623"/>
      <c r="QC948" s="623"/>
      <c r="QD948" s="623"/>
      <c r="QE948" s="623"/>
      <c r="QF948" s="623"/>
      <c r="QG948" s="623"/>
      <c r="QH948" s="623"/>
      <c r="QI948" s="623"/>
      <c r="QJ948" s="623"/>
      <c r="QK948" s="623"/>
    </row>
    <row r="949" spans="434:453">
      <c r="PR949" s="583"/>
      <c r="PW949" s="623"/>
      <c r="PX949" s="623"/>
      <c r="PY949" s="623"/>
      <c r="PZ949" s="623"/>
      <c r="QA949" s="623"/>
      <c r="QB949" s="623"/>
      <c r="QC949" s="623"/>
      <c r="QD949" s="623"/>
      <c r="QE949" s="623"/>
      <c r="QF949" s="623"/>
      <c r="QG949" s="623"/>
      <c r="QH949" s="623"/>
      <c r="QI949" s="623"/>
      <c r="QJ949" s="623"/>
      <c r="QK949" s="623"/>
    </row>
    <row r="950" spans="434:453">
      <c r="PR950" s="583"/>
      <c r="PW950" s="623"/>
      <c r="PX950" s="623"/>
      <c r="PY950" s="623"/>
      <c r="PZ950" s="623"/>
      <c r="QA950" s="623"/>
      <c r="QB950" s="623"/>
      <c r="QC950" s="623"/>
      <c r="QD950" s="623"/>
      <c r="QE950" s="623"/>
      <c r="QF950" s="623"/>
      <c r="QG950" s="623"/>
      <c r="QH950" s="623"/>
      <c r="QI950" s="623"/>
      <c r="QJ950" s="623"/>
      <c r="QK950" s="623"/>
    </row>
    <row r="951" spans="434:453">
      <c r="PR951" s="583"/>
      <c r="PW951" s="623"/>
      <c r="PX951" s="623"/>
      <c r="PY951" s="623"/>
      <c r="PZ951" s="623"/>
      <c r="QA951" s="623"/>
      <c r="QB951" s="623"/>
      <c r="QC951" s="623"/>
      <c r="QD951" s="623"/>
      <c r="QE951" s="623"/>
      <c r="QF951" s="623"/>
      <c r="QG951" s="623"/>
      <c r="QH951" s="623"/>
      <c r="QI951" s="623"/>
      <c r="QJ951" s="623"/>
      <c r="QK951" s="623"/>
    </row>
    <row r="952" spans="434:453">
      <c r="PR952" s="583"/>
      <c r="PW952" s="623"/>
      <c r="PX952" s="623"/>
      <c r="PY952" s="623"/>
      <c r="PZ952" s="623"/>
      <c r="QA952" s="623"/>
      <c r="QB952" s="623"/>
      <c r="QC952" s="623"/>
      <c r="QD952" s="623"/>
      <c r="QE952" s="623"/>
      <c r="QF952" s="623"/>
      <c r="QG952" s="623"/>
      <c r="QH952" s="623"/>
      <c r="QI952" s="623"/>
      <c r="QJ952" s="623"/>
      <c r="QK952" s="623"/>
    </row>
    <row r="953" spans="434:453">
      <c r="PR953" s="583"/>
      <c r="PW953" s="623"/>
      <c r="PX953" s="623"/>
      <c r="PY953" s="623"/>
      <c r="PZ953" s="623"/>
      <c r="QA953" s="623"/>
      <c r="QB953" s="623"/>
      <c r="QC953" s="623"/>
      <c r="QD953" s="623"/>
      <c r="QE953" s="623"/>
      <c r="QF953" s="623"/>
      <c r="QG953" s="623"/>
      <c r="QH953" s="623"/>
      <c r="QI953" s="623"/>
      <c r="QJ953" s="623"/>
      <c r="QK953" s="623"/>
    </row>
    <row r="954" spans="434:453">
      <c r="PR954" s="583"/>
      <c r="PW954" s="623"/>
      <c r="PX954" s="623"/>
      <c r="PY954" s="623"/>
      <c r="PZ954" s="623"/>
      <c r="QA954" s="623"/>
      <c r="QB954" s="623"/>
      <c r="QC954" s="623"/>
      <c r="QD954" s="623"/>
      <c r="QE954" s="623"/>
      <c r="QF954" s="623"/>
      <c r="QG954" s="623"/>
      <c r="QH954" s="623"/>
      <c r="QI954" s="623"/>
      <c r="QJ954" s="623"/>
      <c r="QK954" s="623"/>
    </row>
    <row r="955" spans="434:453">
      <c r="PR955" s="583"/>
      <c r="PW955" s="623"/>
      <c r="PX955" s="623"/>
      <c r="PY955" s="623"/>
      <c r="PZ955" s="623"/>
      <c r="QA955" s="623"/>
      <c r="QB955" s="623"/>
      <c r="QC955" s="623"/>
      <c r="QD955" s="623"/>
      <c r="QE955" s="623"/>
      <c r="QF955" s="623"/>
      <c r="QG955" s="623"/>
      <c r="QH955" s="623"/>
      <c r="QI955" s="623"/>
      <c r="QJ955" s="623"/>
      <c r="QK955" s="623"/>
    </row>
    <row r="956" spans="434:453">
      <c r="PR956" s="583"/>
      <c r="PW956" s="623"/>
      <c r="PX956" s="623"/>
      <c r="PY956" s="623"/>
      <c r="PZ956" s="623"/>
      <c r="QA956" s="623"/>
      <c r="QB956" s="623"/>
      <c r="QC956" s="623"/>
      <c r="QD956" s="623"/>
      <c r="QE956" s="623"/>
      <c r="QF956" s="623"/>
      <c r="QG956" s="623"/>
      <c r="QH956" s="623"/>
      <c r="QI956" s="623"/>
      <c r="QJ956" s="623"/>
      <c r="QK956" s="623"/>
    </row>
    <row r="957" spans="434:453">
      <c r="PR957" s="583"/>
      <c r="PW957" s="623"/>
      <c r="PX957" s="623"/>
      <c r="PY957" s="623"/>
      <c r="PZ957" s="623"/>
      <c r="QA957" s="623"/>
      <c r="QB957" s="623"/>
      <c r="QC957" s="623"/>
      <c r="QD957" s="623"/>
      <c r="QE957" s="623"/>
      <c r="QF957" s="623"/>
      <c r="QG957" s="623"/>
      <c r="QH957" s="623"/>
      <c r="QI957" s="623"/>
      <c r="QJ957" s="623"/>
      <c r="QK957" s="623"/>
    </row>
    <row r="958" spans="434:453">
      <c r="PR958" s="583"/>
      <c r="PW958" s="623"/>
      <c r="PX958" s="623"/>
      <c r="PY958" s="623"/>
      <c r="PZ958" s="623"/>
      <c r="QA958" s="623"/>
      <c r="QB958" s="623"/>
      <c r="QC958" s="623"/>
      <c r="QD958" s="623"/>
      <c r="QE958" s="623"/>
      <c r="QF958" s="623"/>
      <c r="QG958" s="623"/>
      <c r="QH958" s="623"/>
      <c r="QI958" s="623"/>
      <c r="QJ958" s="623"/>
      <c r="QK958" s="623"/>
    </row>
    <row r="959" spans="434:453">
      <c r="PR959" s="583"/>
      <c r="PW959" s="623"/>
      <c r="PX959" s="623"/>
      <c r="PY959" s="623"/>
      <c r="PZ959" s="623"/>
      <c r="QA959" s="623"/>
      <c r="QB959" s="623"/>
      <c r="QC959" s="623"/>
      <c r="QD959" s="623"/>
      <c r="QE959" s="623"/>
      <c r="QF959" s="623"/>
      <c r="QG959" s="623"/>
      <c r="QH959" s="623"/>
      <c r="QI959" s="623"/>
      <c r="QJ959" s="623"/>
      <c r="QK959" s="623"/>
    </row>
    <row r="960" spans="434:453">
      <c r="PR960" s="583"/>
      <c r="PW960" s="623"/>
      <c r="PX960" s="623"/>
      <c r="PY960" s="623"/>
      <c r="PZ960" s="623"/>
      <c r="QA960" s="623"/>
      <c r="QB960" s="623"/>
      <c r="QC960" s="623"/>
      <c r="QD960" s="623"/>
      <c r="QE960" s="623"/>
      <c r="QF960" s="623"/>
      <c r="QG960" s="623"/>
      <c r="QH960" s="623"/>
      <c r="QI960" s="623"/>
      <c r="QJ960" s="623"/>
      <c r="QK960" s="623"/>
    </row>
    <row r="961" spans="434:453">
      <c r="PR961" s="583"/>
      <c r="PW961" s="623"/>
      <c r="PX961" s="623"/>
      <c r="PY961" s="623"/>
      <c r="PZ961" s="623"/>
      <c r="QA961" s="623"/>
      <c r="QB961" s="623"/>
      <c r="QC961" s="623"/>
      <c r="QD961" s="623"/>
      <c r="QE961" s="623"/>
      <c r="QF961" s="623"/>
      <c r="QG961" s="623"/>
      <c r="QH961" s="623"/>
      <c r="QI961" s="623"/>
      <c r="QJ961" s="623"/>
      <c r="QK961" s="623"/>
    </row>
    <row r="962" spans="434:453">
      <c r="PR962" s="583"/>
      <c r="PW962" s="623"/>
      <c r="PX962" s="623"/>
      <c r="PY962" s="623"/>
      <c r="PZ962" s="623"/>
      <c r="QA962" s="623"/>
      <c r="QB962" s="623"/>
      <c r="QC962" s="623"/>
      <c r="QD962" s="623"/>
      <c r="QE962" s="623"/>
      <c r="QF962" s="623"/>
      <c r="QG962" s="623"/>
      <c r="QH962" s="623"/>
      <c r="QI962" s="623"/>
      <c r="QJ962" s="623"/>
      <c r="QK962" s="623"/>
    </row>
    <row r="963" spans="434:453">
      <c r="PR963" s="583"/>
      <c r="PW963" s="623"/>
      <c r="PX963" s="623"/>
      <c r="PY963" s="623"/>
      <c r="PZ963" s="623"/>
      <c r="QA963" s="623"/>
      <c r="QB963" s="623"/>
      <c r="QC963" s="623"/>
      <c r="QD963" s="623"/>
      <c r="QE963" s="623"/>
      <c r="QF963" s="623"/>
      <c r="QG963" s="623"/>
      <c r="QH963" s="623"/>
      <c r="QI963" s="623"/>
      <c r="QJ963" s="623"/>
      <c r="QK963" s="623"/>
    </row>
    <row r="964" spans="434:453">
      <c r="PR964" s="583"/>
      <c r="PW964" s="623"/>
      <c r="PX964" s="623"/>
      <c r="PY964" s="623"/>
      <c r="PZ964" s="623"/>
      <c r="QA964" s="623"/>
      <c r="QB964" s="623"/>
      <c r="QC964" s="623"/>
      <c r="QD964" s="623"/>
      <c r="QE964" s="623"/>
      <c r="QF964" s="623"/>
      <c r="QG964" s="623"/>
      <c r="QH964" s="623"/>
      <c r="QI964" s="623"/>
      <c r="QJ964" s="623"/>
      <c r="QK964" s="623"/>
    </row>
    <row r="965" spans="434:453">
      <c r="PR965" s="583"/>
      <c r="PW965" s="623"/>
      <c r="PX965" s="623"/>
      <c r="PY965" s="623"/>
      <c r="PZ965" s="623"/>
      <c r="QA965" s="623"/>
      <c r="QB965" s="623"/>
      <c r="QC965" s="623"/>
      <c r="QD965" s="623"/>
      <c r="QE965" s="623"/>
      <c r="QF965" s="623"/>
      <c r="QG965" s="623"/>
      <c r="QH965" s="623"/>
      <c r="QI965" s="623"/>
      <c r="QJ965" s="623"/>
      <c r="QK965" s="623"/>
    </row>
    <row r="966" spans="434:453">
      <c r="PR966" s="583"/>
      <c r="PW966" s="623"/>
      <c r="PX966" s="623"/>
      <c r="PY966" s="623"/>
      <c r="PZ966" s="623"/>
      <c r="QA966" s="623"/>
      <c r="QB966" s="623"/>
      <c r="QC966" s="623"/>
      <c r="QD966" s="623"/>
      <c r="QE966" s="623"/>
      <c r="QF966" s="623"/>
      <c r="QG966" s="623"/>
      <c r="QH966" s="623"/>
      <c r="QI966" s="623"/>
      <c r="QJ966" s="623"/>
      <c r="QK966" s="623"/>
    </row>
    <row r="967" spans="434:453">
      <c r="PR967" s="583"/>
      <c r="PW967" s="623"/>
      <c r="PX967" s="623"/>
      <c r="PY967" s="623"/>
      <c r="PZ967" s="623"/>
      <c r="QA967" s="623"/>
      <c r="QB967" s="623"/>
      <c r="QC967" s="623"/>
      <c r="QD967" s="623"/>
      <c r="QE967" s="623"/>
      <c r="QF967" s="623"/>
      <c r="QG967" s="623"/>
      <c r="QH967" s="623"/>
      <c r="QI967" s="623"/>
      <c r="QJ967" s="623"/>
      <c r="QK967" s="623"/>
    </row>
    <row r="968" spans="434:453">
      <c r="PR968" s="583"/>
      <c r="PW968" s="623"/>
      <c r="PX968" s="623"/>
      <c r="PY968" s="623"/>
      <c r="PZ968" s="623"/>
      <c r="QA968" s="623"/>
      <c r="QB968" s="623"/>
      <c r="QC968" s="623"/>
      <c r="QD968" s="623"/>
      <c r="QE968" s="623"/>
      <c r="QF968" s="623"/>
      <c r="QG968" s="623"/>
      <c r="QH968" s="623"/>
      <c r="QI968" s="623"/>
      <c r="QJ968" s="623"/>
      <c r="QK968" s="623"/>
    </row>
    <row r="969" spans="434:453">
      <c r="PR969" s="583"/>
      <c r="PW969" s="623"/>
      <c r="PX969" s="623"/>
      <c r="PY969" s="623"/>
      <c r="PZ969" s="623"/>
      <c r="QA969" s="623"/>
      <c r="QB969" s="623"/>
      <c r="QC969" s="623"/>
      <c r="QD969" s="623"/>
      <c r="QE969" s="623"/>
      <c r="QF969" s="623"/>
      <c r="QG969" s="623"/>
      <c r="QH969" s="623"/>
      <c r="QI969" s="623"/>
      <c r="QJ969" s="623"/>
      <c r="QK969" s="623"/>
    </row>
    <row r="970" spans="434:453">
      <c r="PR970" s="583"/>
      <c r="PW970" s="623"/>
      <c r="PX970" s="623"/>
      <c r="PY970" s="623"/>
      <c r="PZ970" s="623"/>
      <c r="QA970" s="623"/>
      <c r="QB970" s="623"/>
      <c r="QC970" s="623"/>
      <c r="QD970" s="623"/>
      <c r="QE970" s="623"/>
      <c r="QF970" s="623"/>
      <c r="QG970" s="623"/>
      <c r="QH970" s="623"/>
      <c r="QI970" s="623"/>
      <c r="QJ970" s="623"/>
      <c r="QK970" s="623"/>
    </row>
    <row r="971" spans="434:453">
      <c r="PR971" s="583"/>
      <c r="PW971" s="623"/>
      <c r="PX971" s="623"/>
      <c r="PY971" s="623"/>
      <c r="PZ971" s="623"/>
      <c r="QA971" s="623"/>
      <c r="QB971" s="623"/>
      <c r="QC971" s="623"/>
      <c r="QD971" s="623"/>
      <c r="QE971" s="623"/>
      <c r="QF971" s="623"/>
      <c r="QG971" s="623"/>
      <c r="QH971" s="623"/>
      <c r="QI971" s="623"/>
      <c r="QJ971" s="623"/>
      <c r="QK971" s="623"/>
    </row>
    <row r="972" spans="434:453">
      <c r="PR972" s="583"/>
      <c r="PW972" s="623"/>
      <c r="PX972" s="623"/>
      <c r="PY972" s="623"/>
      <c r="PZ972" s="623"/>
      <c r="QA972" s="623"/>
      <c r="QB972" s="623"/>
      <c r="QC972" s="623"/>
      <c r="QD972" s="623"/>
      <c r="QE972" s="623"/>
      <c r="QF972" s="623"/>
      <c r="QG972" s="623"/>
      <c r="QH972" s="623"/>
      <c r="QI972" s="623"/>
      <c r="QJ972" s="623"/>
      <c r="QK972" s="623"/>
    </row>
    <row r="973" spans="434:453">
      <c r="PR973" s="583"/>
      <c r="PW973" s="623"/>
      <c r="PX973" s="623"/>
      <c r="PY973" s="623"/>
      <c r="PZ973" s="623"/>
      <c r="QA973" s="623"/>
      <c r="QB973" s="623"/>
      <c r="QC973" s="623"/>
      <c r="QD973" s="623"/>
      <c r="QE973" s="623"/>
      <c r="QF973" s="623"/>
      <c r="QG973" s="623"/>
      <c r="QH973" s="623"/>
      <c r="QI973" s="623"/>
      <c r="QJ973" s="623"/>
      <c r="QK973" s="623"/>
    </row>
    <row r="974" spans="434:453">
      <c r="PR974" s="583"/>
      <c r="PW974" s="623"/>
      <c r="PX974" s="623"/>
      <c r="PY974" s="623"/>
      <c r="PZ974" s="623"/>
      <c r="QA974" s="623"/>
      <c r="QB974" s="623"/>
      <c r="QC974" s="623"/>
      <c r="QD974" s="623"/>
      <c r="QE974" s="623"/>
      <c r="QF974" s="623"/>
      <c r="QG974" s="623"/>
      <c r="QH974" s="623"/>
      <c r="QI974" s="623"/>
      <c r="QJ974" s="623"/>
      <c r="QK974" s="623"/>
    </row>
    <row r="975" spans="434:453">
      <c r="PR975" s="583"/>
      <c r="PW975" s="623"/>
      <c r="PX975" s="623"/>
      <c r="PY975" s="623"/>
      <c r="PZ975" s="623"/>
      <c r="QA975" s="623"/>
      <c r="QB975" s="623"/>
      <c r="QC975" s="623"/>
      <c r="QD975" s="623"/>
      <c r="QE975" s="623"/>
      <c r="QF975" s="623"/>
      <c r="QG975" s="623"/>
      <c r="QH975" s="623"/>
      <c r="QI975" s="623"/>
      <c r="QJ975" s="623"/>
      <c r="QK975" s="623"/>
    </row>
    <row r="976" spans="434:453">
      <c r="PR976" s="583"/>
      <c r="PW976" s="623"/>
      <c r="PX976" s="623"/>
      <c r="PY976" s="623"/>
      <c r="PZ976" s="623"/>
      <c r="QA976" s="623"/>
      <c r="QB976" s="623"/>
      <c r="QC976" s="623"/>
      <c r="QD976" s="623"/>
      <c r="QE976" s="623"/>
      <c r="QF976" s="623"/>
      <c r="QG976" s="623"/>
      <c r="QH976" s="623"/>
      <c r="QI976" s="623"/>
      <c r="QJ976" s="623"/>
      <c r="QK976" s="623"/>
    </row>
    <row r="977" spans="434:453">
      <c r="PR977" s="583"/>
      <c r="PW977" s="623"/>
      <c r="PX977" s="623"/>
      <c r="PY977" s="623"/>
      <c r="PZ977" s="623"/>
      <c r="QA977" s="623"/>
      <c r="QB977" s="623"/>
      <c r="QC977" s="623"/>
      <c r="QD977" s="623"/>
      <c r="QE977" s="623"/>
      <c r="QF977" s="623"/>
      <c r="QG977" s="623"/>
      <c r="QH977" s="623"/>
      <c r="QI977" s="623"/>
      <c r="QJ977" s="623"/>
      <c r="QK977" s="623"/>
    </row>
    <row r="978" spans="434:453">
      <c r="PR978" s="583"/>
      <c r="PW978" s="623"/>
      <c r="PX978" s="623"/>
      <c r="PY978" s="623"/>
      <c r="PZ978" s="623"/>
      <c r="QA978" s="623"/>
      <c r="QB978" s="623"/>
      <c r="QC978" s="623"/>
      <c r="QD978" s="623"/>
      <c r="QE978" s="623"/>
      <c r="QF978" s="623"/>
      <c r="QG978" s="623"/>
      <c r="QH978" s="623"/>
      <c r="QI978" s="623"/>
      <c r="QJ978" s="623"/>
      <c r="QK978" s="623"/>
    </row>
    <row r="979" spans="434:453">
      <c r="PR979" s="583"/>
      <c r="PW979" s="623"/>
      <c r="PX979" s="623"/>
      <c r="PY979" s="623"/>
      <c r="PZ979" s="623"/>
      <c r="QA979" s="623"/>
      <c r="QB979" s="623"/>
      <c r="QC979" s="623"/>
      <c r="QD979" s="623"/>
      <c r="QE979" s="623"/>
      <c r="QF979" s="623"/>
      <c r="QG979" s="623"/>
      <c r="QH979" s="623"/>
      <c r="QI979" s="623"/>
      <c r="QJ979" s="623"/>
      <c r="QK979" s="623"/>
    </row>
    <row r="980" spans="434:453">
      <c r="PR980" s="583"/>
      <c r="PW980" s="623"/>
      <c r="PX980" s="623"/>
      <c r="PY980" s="623"/>
      <c r="PZ980" s="623"/>
      <c r="QA980" s="623"/>
      <c r="QB980" s="623"/>
      <c r="QC980" s="623"/>
      <c r="QD980" s="623"/>
      <c r="QE980" s="623"/>
      <c r="QF980" s="623"/>
      <c r="QG980" s="623"/>
      <c r="QH980" s="623"/>
      <c r="QI980" s="623"/>
      <c r="QJ980" s="623"/>
      <c r="QK980" s="623"/>
    </row>
    <row r="981" spans="434:453">
      <c r="PR981" s="583"/>
      <c r="PW981" s="623"/>
      <c r="PX981" s="623"/>
      <c r="PY981" s="623"/>
      <c r="PZ981" s="623"/>
      <c r="QA981" s="623"/>
      <c r="QB981" s="623"/>
      <c r="QC981" s="623"/>
      <c r="QD981" s="623"/>
      <c r="QE981" s="623"/>
      <c r="QF981" s="623"/>
      <c r="QG981" s="623"/>
      <c r="QH981" s="623"/>
      <c r="QI981" s="623"/>
      <c r="QJ981" s="623"/>
      <c r="QK981" s="623"/>
    </row>
    <row r="982" spans="434:453">
      <c r="PR982" s="583"/>
      <c r="PW982" s="623"/>
      <c r="PX982" s="623"/>
      <c r="PY982" s="623"/>
      <c r="PZ982" s="623"/>
      <c r="QA982" s="623"/>
      <c r="QB982" s="623"/>
      <c r="QC982" s="623"/>
      <c r="QD982" s="623"/>
      <c r="QE982" s="623"/>
      <c r="QF982" s="623"/>
      <c r="QG982" s="623"/>
      <c r="QH982" s="623"/>
      <c r="QI982" s="623"/>
      <c r="QJ982" s="623"/>
      <c r="QK982" s="623"/>
    </row>
    <row r="983" spans="434:453">
      <c r="PR983" s="583"/>
      <c r="PW983" s="623"/>
      <c r="PX983" s="623"/>
      <c r="PY983" s="623"/>
      <c r="PZ983" s="623"/>
      <c r="QA983" s="623"/>
      <c r="QB983" s="623"/>
      <c r="QC983" s="623"/>
      <c r="QD983" s="623"/>
      <c r="QE983" s="623"/>
      <c r="QF983" s="623"/>
      <c r="QG983" s="623"/>
      <c r="QH983" s="623"/>
      <c r="QI983" s="623"/>
      <c r="QJ983" s="623"/>
      <c r="QK983" s="623"/>
    </row>
    <row r="984" spans="434:453">
      <c r="PR984" s="583"/>
      <c r="PW984" s="623"/>
      <c r="PX984" s="623"/>
      <c r="PY984" s="623"/>
      <c r="PZ984" s="623"/>
      <c r="QA984" s="623"/>
      <c r="QB984" s="623"/>
      <c r="QC984" s="623"/>
      <c r="QD984" s="623"/>
      <c r="QE984" s="623"/>
      <c r="QF984" s="623"/>
      <c r="QG984" s="623"/>
      <c r="QH984" s="623"/>
      <c r="QI984" s="623"/>
      <c r="QJ984" s="623"/>
      <c r="QK984" s="623"/>
    </row>
    <row r="985" spans="434:453">
      <c r="PR985" s="583"/>
      <c r="PW985" s="623"/>
      <c r="PX985" s="623"/>
      <c r="PY985" s="623"/>
      <c r="PZ985" s="623"/>
      <c r="QA985" s="623"/>
      <c r="QB985" s="623"/>
      <c r="QC985" s="623"/>
      <c r="QD985" s="623"/>
      <c r="QE985" s="623"/>
      <c r="QF985" s="623"/>
      <c r="QG985" s="623"/>
      <c r="QH985" s="623"/>
      <c r="QI985" s="623"/>
      <c r="QJ985" s="623"/>
      <c r="QK985" s="623"/>
    </row>
    <row r="986" spans="434:453">
      <c r="PR986" s="583"/>
      <c r="PW986" s="623"/>
      <c r="PX986" s="623"/>
      <c r="PY986" s="623"/>
      <c r="PZ986" s="623"/>
      <c r="QA986" s="623"/>
      <c r="QB986" s="623"/>
      <c r="QC986" s="623"/>
      <c r="QD986" s="623"/>
      <c r="QE986" s="623"/>
      <c r="QF986" s="623"/>
      <c r="QG986" s="623"/>
      <c r="QH986" s="623"/>
      <c r="QI986" s="623"/>
      <c r="QJ986" s="623"/>
      <c r="QK986" s="623"/>
    </row>
    <row r="987" spans="434:453">
      <c r="PR987" s="583"/>
      <c r="PW987" s="623"/>
      <c r="PX987" s="623"/>
      <c r="PY987" s="623"/>
      <c r="PZ987" s="623"/>
      <c r="QA987" s="623"/>
      <c r="QB987" s="623"/>
      <c r="QC987" s="623"/>
      <c r="QD987" s="623"/>
      <c r="QE987" s="623"/>
      <c r="QF987" s="623"/>
      <c r="QG987" s="623"/>
      <c r="QH987" s="623"/>
      <c r="QI987" s="623"/>
      <c r="QJ987" s="623"/>
      <c r="QK987" s="623"/>
    </row>
    <row r="988" spans="434:453">
      <c r="PR988" s="583"/>
      <c r="PW988" s="623"/>
      <c r="PX988" s="623"/>
      <c r="PY988" s="623"/>
      <c r="PZ988" s="623"/>
      <c r="QA988" s="623"/>
      <c r="QB988" s="623"/>
      <c r="QC988" s="623"/>
      <c r="QD988" s="623"/>
      <c r="QE988" s="623"/>
      <c r="QF988" s="623"/>
      <c r="QG988" s="623"/>
      <c r="QH988" s="623"/>
      <c r="QI988" s="623"/>
      <c r="QJ988" s="623"/>
      <c r="QK988" s="623"/>
    </row>
    <row r="989" spans="434:453">
      <c r="PR989" s="583"/>
      <c r="PW989" s="623"/>
      <c r="PX989" s="623"/>
      <c r="PY989" s="623"/>
      <c r="PZ989" s="623"/>
      <c r="QA989" s="623"/>
      <c r="QB989" s="623"/>
      <c r="QC989" s="623"/>
      <c r="QD989" s="623"/>
      <c r="QE989" s="623"/>
      <c r="QF989" s="623"/>
      <c r="QG989" s="623"/>
      <c r="QH989" s="623"/>
      <c r="QI989" s="623"/>
      <c r="QJ989" s="623"/>
      <c r="QK989" s="623"/>
    </row>
    <row r="990" spans="434:453">
      <c r="PR990" s="583"/>
      <c r="PW990" s="623"/>
      <c r="PX990" s="623"/>
      <c r="PY990" s="623"/>
      <c r="PZ990" s="623"/>
      <c r="QA990" s="623"/>
      <c r="QB990" s="623"/>
      <c r="QC990" s="623"/>
      <c r="QD990" s="623"/>
      <c r="QE990" s="623"/>
      <c r="QF990" s="623"/>
      <c r="QG990" s="623"/>
      <c r="QH990" s="623"/>
      <c r="QI990" s="623"/>
      <c r="QJ990" s="623"/>
      <c r="QK990" s="623"/>
    </row>
    <row r="991" spans="434:453">
      <c r="PR991" s="583"/>
      <c r="PW991" s="623"/>
      <c r="PX991" s="623"/>
      <c r="PY991" s="623"/>
      <c r="PZ991" s="623"/>
      <c r="QA991" s="623"/>
      <c r="QB991" s="623"/>
      <c r="QC991" s="623"/>
      <c r="QD991" s="623"/>
      <c r="QE991" s="623"/>
      <c r="QF991" s="623"/>
      <c r="QG991" s="623"/>
      <c r="QH991" s="623"/>
      <c r="QI991" s="623"/>
      <c r="QJ991" s="623"/>
      <c r="QK991" s="623"/>
    </row>
    <row r="992" spans="434:453">
      <c r="PR992" s="583"/>
      <c r="PW992" s="623"/>
      <c r="PX992" s="623"/>
      <c r="PY992" s="623"/>
      <c r="PZ992" s="623"/>
      <c r="QA992" s="623"/>
      <c r="QB992" s="623"/>
      <c r="QC992" s="623"/>
      <c r="QD992" s="623"/>
      <c r="QE992" s="623"/>
      <c r="QF992" s="623"/>
      <c r="QG992" s="623"/>
      <c r="QH992" s="623"/>
      <c r="QI992" s="623"/>
      <c r="QJ992" s="623"/>
      <c r="QK992" s="623"/>
    </row>
    <row r="993" spans="434:453">
      <c r="PR993" s="583"/>
      <c r="PW993" s="623"/>
      <c r="PX993" s="623"/>
      <c r="PY993" s="623"/>
      <c r="PZ993" s="623"/>
      <c r="QA993" s="623"/>
      <c r="QB993" s="623"/>
      <c r="QC993" s="623"/>
      <c r="QD993" s="623"/>
      <c r="QE993" s="623"/>
      <c r="QF993" s="623"/>
      <c r="QG993" s="623"/>
      <c r="QH993" s="623"/>
      <c r="QI993" s="623"/>
      <c r="QJ993" s="623"/>
      <c r="QK993" s="623"/>
    </row>
    <row r="994" spans="434:453">
      <c r="PR994" s="583"/>
      <c r="PW994" s="623"/>
      <c r="PX994" s="623"/>
      <c r="PY994" s="623"/>
      <c r="PZ994" s="623"/>
      <c r="QA994" s="623"/>
      <c r="QB994" s="623"/>
      <c r="QC994" s="623"/>
      <c r="QD994" s="623"/>
      <c r="QE994" s="623"/>
      <c r="QF994" s="623"/>
      <c r="QG994" s="623"/>
      <c r="QH994" s="623"/>
      <c r="QI994" s="623"/>
      <c r="QJ994" s="623"/>
      <c r="QK994" s="623"/>
    </row>
    <row r="995" spans="434:453">
      <c r="PR995" s="583"/>
      <c r="PW995" s="623"/>
      <c r="PX995" s="623"/>
      <c r="PY995" s="623"/>
      <c r="PZ995" s="623"/>
      <c r="QA995" s="623"/>
      <c r="QB995" s="623"/>
      <c r="QC995" s="623"/>
      <c r="QD995" s="623"/>
      <c r="QE995" s="623"/>
      <c r="QF995" s="623"/>
      <c r="QG995" s="623"/>
      <c r="QH995" s="623"/>
      <c r="QI995" s="623"/>
      <c r="QJ995" s="623"/>
      <c r="QK995" s="623"/>
    </row>
    <row r="996" spans="434:453">
      <c r="PR996" s="583"/>
      <c r="PW996" s="623"/>
      <c r="PX996" s="623"/>
      <c r="PY996" s="623"/>
      <c r="PZ996" s="623"/>
      <c r="QA996" s="623"/>
      <c r="QB996" s="623"/>
      <c r="QC996" s="623"/>
      <c r="QD996" s="623"/>
      <c r="QE996" s="623"/>
      <c r="QF996" s="623"/>
      <c r="QG996" s="623"/>
      <c r="QH996" s="623"/>
      <c r="QI996" s="623"/>
      <c r="QJ996" s="623"/>
      <c r="QK996" s="623"/>
    </row>
    <row r="997" spans="434:453">
      <c r="PR997" s="583"/>
      <c r="PW997" s="623"/>
      <c r="PX997" s="623"/>
      <c r="PY997" s="623"/>
      <c r="PZ997" s="623"/>
      <c r="QA997" s="623"/>
      <c r="QB997" s="623"/>
      <c r="QC997" s="623"/>
      <c r="QD997" s="623"/>
      <c r="QE997" s="623"/>
      <c r="QF997" s="623"/>
      <c r="QG997" s="623"/>
      <c r="QH997" s="623"/>
      <c r="QI997" s="623"/>
      <c r="QJ997" s="623"/>
      <c r="QK997" s="623"/>
    </row>
    <row r="998" spans="434:453">
      <c r="PR998" s="583"/>
      <c r="PW998" s="623"/>
      <c r="PX998" s="623"/>
      <c r="PY998" s="623"/>
      <c r="PZ998" s="623"/>
      <c r="QA998" s="623"/>
      <c r="QB998" s="623"/>
      <c r="QC998" s="623"/>
      <c r="QD998" s="623"/>
      <c r="QE998" s="623"/>
      <c r="QF998" s="623"/>
      <c r="QG998" s="623"/>
      <c r="QH998" s="623"/>
      <c r="QI998" s="623"/>
      <c r="QJ998" s="623"/>
      <c r="QK998" s="623"/>
    </row>
    <row r="999" spans="434:453">
      <c r="PR999" s="583"/>
      <c r="PW999" s="623"/>
      <c r="PX999" s="623"/>
      <c r="PY999" s="623"/>
      <c r="PZ999" s="623"/>
      <c r="QA999" s="623"/>
      <c r="QB999" s="623"/>
      <c r="QC999" s="623"/>
      <c r="QD999" s="623"/>
      <c r="QE999" s="623"/>
      <c r="QF999" s="623"/>
      <c r="QG999" s="623"/>
      <c r="QH999" s="623"/>
      <c r="QI999" s="623"/>
      <c r="QJ999" s="623"/>
      <c r="QK999" s="623"/>
    </row>
    <row r="1000" spans="434:453">
      <c r="PR1000" s="583"/>
      <c r="PW1000" s="623"/>
      <c r="PX1000" s="623"/>
      <c r="PY1000" s="623"/>
      <c r="PZ1000" s="623"/>
      <c r="QA1000" s="623"/>
      <c r="QB1000" s="623"/>
      <c r="QC1000" s="623"/>
      <c r="QD1000" s="623"/>
      <c r="QE1000" s="623"/>
      <c r="QF1000" s="623"/>
      <c r="QG1000" s="623"/>
      <c r="QH1000" s="623"/>
      <c r="QI1000" s="623"/>
      <c r="QJ1000" s="623"/>
      <c r="QK1000" s="623"/>
    </row>
    <row r="1001" spans="434:453">
      <c r="PR1001" s="583"/>
      <c r="PW1001" s="623"/>
      <c r="PX1001" s="623"/>
      <c r="PY1001" s="623"/>
      <c r="PZ1001" s="623"/>
      <c r="QA1001" s="623"/>
      <c r="QB1001" s="623"/>
      <c r="QC1001" s="623"/>
      <c r="QD1001" s="623"/>
      <c r="QE1001" s="623"/>
      <c r="QF1001" s="623"/>
      <c r="QG1001" s="623"/>
      <c r="QH1001" s="623"/>
      <c r="QI1001" s="623"/>
      <c r="QJ1001" s="623"/>
      <c r="QK1001" s="623"/>
    </row>
    <row r="1002" spans="434:453">
      <c r="PR1002" s="583"/>
      <c r="PW1002" s="623"/>
      <c r="PX1002" s="623"/>
      <c r="PY1002" s="623"/>
      <c r="PZ1002" s="623"/>
      <c r="QA1002" s="623"/>
      <c r="QB1002" s="623"/>
      <c r="QC1002" s="623"/>
      <c r="QD1002" s="623"/>
      <c r="QE1002" s="623"/>
      <c r="QF1002" s="623"/>
      <c r="QG1002" s="623"/>
      <c r="QH1002" s="623"/>
      <c r="QI1002" s="623"/>
      <c r="QJ1002" s="623"/>
      <c r="QK1002" s="623"/>
    </row>
    <row r="1003" spans="434:453">
      <c r="PR1003" s="583"/>
      <c r="PW1003" s="623"/>
      <c r="PX1003" s="623"/>
      <c r="PY1003" s="623"/>
      <c r="PZ1003" s="623"/>
      <c r="QA1003" s="623"/>
      <c r="QB1003" s="623"/>
      <c r="QC1003" s="623"/>
      <c r="QD1003" s="623"/>
      <c r="QE1003" s="623"/>
      <c r="QF1003" s="623"/>
      <c r="QG1003" s="623"/>
      <c r="QH1003" s="623"/>
      <c r="QI1003" s="623"/>
      <c r="QJ1003" s="623"/>
      <c r="QK1003" s="623"/>
    </row>
    <row r="1004" spans="434:453">
      <c r="PR1004" s="583"/>
      <c r="PW1004" s="623"/>
      <c r="PX1004" s="623"/>
      <c r="PY1004" s="623"/>
      <c r="PZ1004" s="623"/>
      <c r="QA1004" s="623"/>
      <c r="QB1004" s="623"/>
      <c r="QC1004" s="623"/>
      <c r="QD1004" s="623"/>
      <c r="QE1004" s="623"/>
      <c r="QF1004" s="623"/>
      <c r="QG1004" s="623"/>
      <c r="QH1004" s="623"/>
      <c r="QI1004" s="623"/>
      <c r="QJ1004" s="623"/>
      <c r="QK1004" s="623"/>
    </row>
    <row r="1005" spans="434:453">
      <c r="PR1005" s="583"/>
      <c r="PW1005" s="623"/>
      <c r="PX1005" s="623"/>
      <c r="PY1005" s="623"/>
      <c r="PZ1005" s="623"/>
      <c r="QA1005" s="623"/>
      <c r="QB1005" s="623"/>
      <c r="QC1005" s="623"/>
      <c r="QD1005" s="623"/>
      <c r="QE1005" s="623"/>
      <c r="QF1005" s="623"/>
      <c r="QG1005" s="623"/>
      <c r="QH1005" s="623"/>
      <c r="QI1005" s="623"/>
      <c r="QJ1005" s="623"/>
      <c r="QK1005" s="623"/>
    </row>
    <row r="1006" spans="434:453">
      <c r="PR1006" s="583"/>
      <c r="PW1006" s="623"/>
      <c r="PX1006" s="623"/>
      <c r="PY1006" s="623"/>
      <c r="PZ1006" s="623"/>
      <c r="QA1006" s="623"/>
      <c r="QB1006" s="623"/>
      <c r="QC1006" s="623"/>
      <c r="QD1006" s="623"/>
      <c r="QE1006" s="623"/>
      <c r="QF1006" s="623"/>
      <c r="QG1006" s="623"/>
      <c r="QH1006" s="623"/>
      <c r="QI1006" s="623"/>
      <c r="QJ1006" s="623"/>
      <c r="QK1006" s="623"/>
    </row>
    <row r="1007" spans="434:453">
      <c r="PR1007" s="583"/>
      <c r="PW1007" s="623"/>
      <c r="PX1007" s="623"/>
      <c r="PY1007" s="623"/>
      <c r="PZ1007" s="623"/>
      <c r="QA1007" s="623"/>
      <c r="QB1007" s="623"/>
      <c r="QC1007" s="623"/>
      <c r="QD1007" s="623"/>
      <c r="QE1007" s="623"/>
      <c r="QF1007" s="623"/>
      <c r="QG1007" s="623"/>
      <c r="QH1007" s="623"/>
      <c r="QI1007" s="623"/>
      <c r="QJ1007" s="623"/>
      <c r="QK1007" s="623"/>
    </row>
    <row r="1008" spans="434:453">
      <c r="PR1008" s="583"/>
      <c r="PW1008" s="623"/>
      <c r="PX1008" s="623"/>
      <c r="PY1008" s="623"/>
      <c r="PZ1008" s="623"/>
      <c r="QA1008" s="623"/>
      <c r="QB1008" s="623"/>
      <c r="QC1008" s="623"/>
      <c r="QD1008" s="623"/>
      <c r="QE1008" s="623"/>
      <c r="QF1008" s="623"/>
      <c r="QG1008" s="623"/>
      <c r="QH1008" s="623"/>
      <c r="QI1008" s="623"/>
      <c r="QJ1008" s="623"/>
      <c r="QK1008" s="623"/>
    </row>
    <row r="1009" spans="434:453">
      <c r="PR1009" s="583"/>
      <c r="PW1009" s="623"/>
      <c r="PX1009" s="623"/>
      <c r="PY1009" s="623"/>
      <c r="PZ1009" s="623"/>
      <c r="QA1009" s="623"/>
      <c r="QB1009" s="623"/>
      <c r="QC1009" s="623"/>
      <c r="QD1009" s="623"/>
      <c r="QE1009" s="623"/>
      <c r="QF1009" s="623"/>
      <c r="QG1009" s="623"/>
      <c r="QH1009" s="623"/>
      <c r="QI1009" s="623"/>
      <c r="QJ1009" s="623"/>
      <c r="QK1009" s="623"/>
    </row>
    <row r="1010" spans="434:453">
      <c r="PR1010" s="583"/>
      <c r="PW1010" s="623"/>
      <c r="PX1010" s="623"/>
      <c r="PY1010" s="623"/>
      <c r="PZ1010" s="623"/>
      <c r="QA1010" s="623"/>
      <c r="QB1010" s="623"/>
      <c r="QC1010" s="623"/>
      <c r="QD1010" s="623"/>
      <c r="QE1010" s="623"/>
      <c r="QF1010" s="623"/>
      <c r="QG1010" s="623"/>
      <c r="QH1010" s="623"/>
      <c r="QI1010" s="623"/>
      <c r="QJ1010" s="623"/>
      <c r="QK1010" s="623"/>
    </row>
    <row r="1011" spans="434:453">
      <c r="PR1011" s="583"/>
      <c r="PW1011" s="623"/>
      <c r="PX1011" s="623"/>
      <c r="PY1011" s="623"/>
      <c r="PZ1011" s="623"/>
      <c r="QA1011" s="623"/>
      <c r="QB1011" s="623"/>
      <c r="QC1011" s="623"/>
      <c r="QD1011" s="623"/>
      <c r="QE1011" s="623"/>
      <c r="QF1011" s="623"/>
      <c r="QG1011" s="623"/>
      <c r="QH1011" s="623"/>
      <c r="QI1011" s="623"/>
      <c r="QJ1011" s="623"/>
      <c r="QK1011" s="623"/>
    </row>
    <row r="1012" spans="434:453">
      <c r="PR1012" s="583"/>
      <c r="PW1012" s="623"/>
      <c r="PX1012" s="623"/>
      <c r="PY1012" s="623"/>
      <c r="PZ1012" s="623"/>
      <c r="QA1012" s="623"/>
      <c r="QB1012" s="623"/>
      <c r="QC1012" s="623"/>
      <c r="QD1012" s="623"/>
      <c r="QE1012" s="623"/>
      <c r="QF1012" s="623"/>
      <c r="QG1012" s="623"/>
      <c r="QH1012" s="623"/>
      <c r="QI1012" s="623"/>
      <c r="QJ1012" s="623"/>
      <c r="QK1012" s="623"/>
    </row>
    <row r="1013" spans="434:453">
      <c r="PR1013" s="583"/>
      <c r="PW1013" s="623"/>
      <c r="PX1013" s="623"/>
      <c r="PY1013" s="623"/>
      <c r="PZ1013" s="623"/>
      <c r="QA1013" s="623"/>
      <c r="QB1013" s="623"/>
      <c r="QC1013" s="623"/>
      <c r="QD1013" s="623"/>
      <c r="QE1013" s="623"/>
      <c r="QF1013" s="623"/>
      <c r="QG1013" s="623"/>
      <c r="QH1013" s="623"/>
      <c r="QI1013" s="623"/>
      <c r="QJ1013" s="623"/>
      <c r="QK1013" s="623"/>
    </row>
    <row r="1014" spans="434:453">
      <c r="PR1014" s="583"/>
      <c r="PW1014" s="623"/>
      <c r="PX1014" s="623"/>
      <c r="PY1014" s="623"/>
      <c r="PZ1014" s="623"/>
      <c r="QA1014" s="623"/>
      <c r="QB1014" s="623"/>
      <c r="QC1014" s="623"/>
      <c r="QD1014" s="623"/>
      <c r="QE1014" s="623"/>
      <c r="QF1014" s="623"/>
      <c r="QG1014" s="623"/>
      <c r="QH1014" s="623"/>
      <c r="QI1014" s="623"/>
      <c r="QJ1014" s="623"/>
      <c r="QK1014" s="623"/>
    </row>
    <row r="1015" spans="434:453">
      <c r="PR1015" s="583"/>
      <c r="PW1015" s="623"/>
      <c r="PX1015" s="623"/>
      <c r="PY1015" s="623"/>
      <c r="PZ1015" s="623"/>
      <c r="QA1015" s="623"/>
      <c r="QB1015" s="623"/>
      <c r="QC1015" s="623"/>
      <c r="QD1015" s="623"/>
      <c r="QE1015" s="623"/>
      <c r="QF1015" s="623"/>
      <c r="QG1015" s="623"/>
      <c r="QH1015" s="623"/>
      <c r="QI1015" s="623"/>
      <c r="QJ1015" s="623"/>
      <c r="QK1015" s="623"/>
    </row>
    <row r="1016" spans="434:453">
      <c r="PR1016" s="583"/>
      <c r="PW1016" s="623"/>
      <c r="PX1016" s="623"/>
      <c r="PY1016" s="623"/>
      <c r="PZ1016" s="623"/>
      <c r="QA1016" s="623"/>
      <c r="QB1016" s="623"/>
      <c r="QC1016" s="623"/>
      <c r="QD1016" s="623"/>
      <c r="QE1016" s="623"/>
      <c r="QF1016" s="623"/>
      <c r="QG1016" s="623"/>
      <c r="QH1016" s="623"/>
      <c r="QI1016" s="623"/>
      <c r="QJ1016" s="623"/>
      <c r="QK1016" s="623"/>
    </row>
    <row r="1017" spans="434:453">
      <c r="PR1017" s="583"/>
      <c r="PW1017" s="623"/>
      <c r="PX1017" s="623"/>
      <c r="PY1017" s="623"/>
      <c r="PZ1017" s="623"/>
      <c r="QA1017" s="623"/>
      <c r="QB1017" s="623"/>
      <c r="QC1017" s="623"/>
      <c r="QD1017" s="623"/>
      <c r="QE1017" s="623"/>
      <c r="QF1017" s="623"/>
      <c r="QG1017" s="623"/>
      <c r="QH1017" s="623"/>
      <c r="QI1017" s="623"/>
      <c r="QJ1017" s="623"/>
      <c r="QK1017" s="623"/>
    </row>
    <row r="1018" spans="434:453">
      <c r="PR1018" s="583"/>
      <c r="PW1018" s="623"/>
      <c r="PX1018" s="623"/>
      <c r="PY1018" s="623"/>
      <c r="PZ1018" s="623"/>
      <c r="QA1018" s="623"/>
      <c r="QB1018" s="623"/>
      <c r="QC1018" s="623"/>
      <c r="QD1018" s="623"/>
      <c r="QE1018" s="623"/>
      <c r="QF1018" s="623"/>
      <c r="QG1018" s="623"/>
      <c r="QH1018" s="623"/>
      <c r="QI1018" s="623"/>
      <c r="QJ1018" s="623"/>
      <c r="QK1018" s="623"/>
    </row>
    <row r="1019" spans="434:453">
      <c r="PR1019" s="583"/>
      <c r="PW1019" s="623"/>
      <c r="PX1019" s="623"/>
      <c r="PY1019" s="623"/>
      <c r="PZ1019" s="623"/>
      <c r="QA1019" s="623"/>
      <c r="QB1019" s="623"/>
      <c r="QC1019" s="623"/>
      <c r="QD1019" s="623"/>
      <c r="QE1019" s="623"/>
      <c r="QF1019" s="623"/>
      <c r="QG1019" s="623"/>
      <c r="QH1019" s="623"/>
      <c r="QI1019" s="623"/>
      <c r="QJ1019" s="623"/>
      <c r="QK1019" s="623"/>
    </row>
    <row r="1020" spans="434:453">
      <c r="PR1020" s="583"/>
      <c r="PW1020" s="623"/>
      <c r="PX1020" s="623"/>
      <c r="PY1020" s="623"/>
      <c r="PZ1020" s="623"/>
      <c r="QA1020" s="623"/>
      <c r="QB1020" s="623"/>
      <c r="QC1020" s="623"/>
      <c r="QD1020" s="623"/>
      <c r="QE1020" s="623"/>
      <c r="QF1020" s="623"/>
      <c r="QG1020" s="623"/>
      <c r="QH1020" s="623"/>
      <c r="QI1020" s="623"/>
      <c r="QJ1020" s="623"/>
      <c r="QK1020" s="623"/>
    </row>
    <row r="1021" spans="434:453">
      <c r="PR1021" s="583"/>
      <c r="PW1021" s="623"/>
      <c r="PX1021" s="623"/>
      <c r="PY1021" s="623"/>
      <c r="PZ1021" s="623"/>
      <c r="QA1021" s="623"/>
      <c r="QB1021" s="623"/>
      <c r="QC1021" s="623"/>
      <c r="QD1021" s="623"/>
      <c r="QE1021" s="623"/>
      <c r="QF1021" s="623"/>
      <c r="QG1021" s="623"/>
      <c r="QH1021" s="623"/>
      <c r="QI1021" s="623"/>
      <c r="QJ1021" s="623"/>
      <c r="QK1021" s="623"/>
    </row>
    <row r="1022" spans="434:453">
      <c r="PR1022" s="583"/>
      <c r="PW1022" s="623"/>
      <c r="PX1022" s="623"/>
      <c r="PY1022" s="623"/>
      <c r="PZ1022" s="623"/>
      <c r="QA1022" s="623"/>
      <c r="QB1022" s="623"/>
      <c r="QC1022" s="623"/>
      <c r="QD1022" s="623"/>
      <c r="QE1022" s="623"/>
      <c r="QF1022" s="623"/>
      <c r="QG1022" s="623"/>
      <c r="QH1022" s="623"/>
      <c r="QI1022" s="623"/>
      <c r="QJ1022" s="623"/>
      <c r="QK1022" s="623"/>
    </row>
    <row r="1023" spans="434:453">
      <c r="PR1023" s="583"/>
      <c r="PW1023" s="623"/>
      <c r="PX1023" s="623"/>
      <c r="PY1023" s="623"/>
      <c r="PZ1023" s="623"/>
      <c r="QA1023" s="623"/>
      <c r="QB1023" s="623"/>
      <c r="QC1023" s="623"/>
      <c r="QD1023" s="623"/>
      <c r="QE1023" s="623"/>
      <c r="QF1023" s="623"/>
      <c r="QG1023" s="623"/>
      <c r="QH1023" s="623"/>
      <c r="QI1023" s="623"/>
      <c r="QJ1023" s="623"/>
      <c r="QK1023" s="623"/>
    </row>
    <row r="1024" spans="434:453">
      <c r="PR1024" s="583"/>
      <c r="PW1024" s="623"/>
      <c r="PX1024" s="623"/>
      <c r="PY1024" s="623"/>
      <c r="PZ1024" s="623"/>
      <c r="QA1024" s="623"/>
      <c r="QB1024" s="623"/>
      <c r="QC1024" s="623"/>
      <c r="QD1024" s="623"/>
      <c r="QE1024" s="623"/>
      <c r="QF1024" s="623"/>
      <c r="QG1024" s="623"/>
      <c r="QH1024" s="623"/>
      <c r="QI1024" s="623"/>
      <c r="QJ1024" s="623"/>
      <c r="QK1024" s="623"/>
    </row>
    <row r="1025" spans="434:453">
      <c r="PR1025" s="583"/>
      <c r="PW1025" s="623"/>
      <c r="PX1025" s="623"/>
      <c r="PY1025" s="623"/>
      <c r="PZ1025" s="623"/>
      <c r="QA1025" s="623"/>
      <c r="QB1025" s="623"/>
      <c r="QC1025" s="623"/>
      <c r="QD1025" s="623"/>
      <c r="QE1025" s="623"/>
      <c r="QF1025" s="623"/>
      <c r="QG1025" s="623"/>
      <c r="QH1025" s="623"/>
      <c r="QI1025" s="623"/>
      <c r="QJ1025" s="623"/>
      <c r="QK1025" s="623"/>
    </row>
    <row r="1026" spans="434:453">
      <c r="PR1026" s="583"/>
      <c r="PW1026" s="623"/>
      <c r="PX1026" s="623"/>
      <c r="PY1026" s="623"/>
      <c r="PZ1026" s="623"/>
      <c r="QA1026" s="623"/>
      <c r="QB1026" s="623"/>
      <c r="QC1026" s="623"/>
      <c r="QD1026" s="623"/>
      <c r="QE1026" s="623"/>
      <c r="QF1026" s="623"/>
      <c r="QG1026" s="623"/>
      <c r="QH1026" s="623"/>
      <c r="QI1026" s="623"/>
      <c r="QJ1026" s="623"/>
      <c r="QK1026" s="623"/>
    </row>
    <row r="1027" spans="434:453">
      <c r="PR1027" s="583"/>
      <c r="PW1027" s="623"/>
      <c r="PX1027" s="623"/>
      <c r="PY1027" s="623"/>
      <c r="PZ1027" s="623"/>
      <c r="QA1027" s="623"/>
      <c r="QB1027" s="623"/>
      <c r="QC1027" s="623"/>
      <c r="QD1027" s="623"/>
      <c r="QE1027" s="623"/>
      <c r="QF1027" s="623"/>
      <c r="QG1027" s="623"/>
      <c r="QH1027" s="623"/>
      <c r="QI1027" s="623"/>
      <c r="QJ1027" s="623"/>
      <c r="QK1027" s="623"/>
    </row>
    <row r="1028" spans="434:453">
      <c r="PR1028" s="583"/>
      <c r="PW1028" s="623"/>
      <c r="PX1028" s="623"/>
      <c r="PY1028" s="623"/>
      <c r="PZ1028" s="623"/>
      <c r="QA1028" s="623"/>
      <c r="QB1028" s="623"/>
      <c r="QC1028" s="623"/>
      <c r="QD1028" s="623"/>
      <c r="QE1028" s="623"/>
      <c r="QF1028" s="623"/>
      <c r="QG1028" s="623"/>
      <c r="QH1028" s="623"/>
      <c r="QI1028" s="623"/>
      <c r="QJ1028" s="623"/>
      <c r="QK1028" s="623"/>
    </row>
    <row r="1029" spans="434:453">
      <c r="PR1029" s="583"/>
      <c r="PW1029" s="623"/>
      <c r="PX1029" s="623"/>
      <c r="PY1029" s="623"/>
      <c r="PZ1029" s="623"/>
      <c r="QA1029" s="623"/>
      <c r="QB1029" s="623"/>
      <c r="QC1029" s="623"/>
      <c r="QD1029" s="623"/>
      <c r="QE1029" s="623"/>
      <c r="QF1029" s="623"/>
      <c r="QG1029" s="623"/>
      <c r="QH1029" s="623"/>
      <c r="QI1029" s="623"/>
      <c r="QJ1029" s="623"/>
      <c r="QK1029" s="623"/>
    </row>
    <row r="1030" spans="434:453">
      <c r="PR1030" s="583"/>
      <c r="PW1030" s="623"/>
      <c r="PX1030" s="623"/>
      <c r="PY1030" s="623"/>
      <c r="PZ1030" s="623"/>
      <c r="QA1030" s="623"/>
      <c r="QB1030" s="623"/>
      <c r="QC1030" s="623"/>
      <c r="QD1030" s="623"/>
      <c r="QE1030" s="623"/>
      <c r="QF1030" s="623"/>
      <c r="QG1030" s="623"/>
      <c r="QH1030" s="623"/>
      <c r="QI1030" s="623"/>
      <c r="QJ1030" s="623"/>
      <c r="QK1030" s="623"/>
    </row>
    <row r="1031" spans="434:453">
      <c r="PR1031" s="583"/>
      <c r="PW1031" s="623"/>
      <c r="PX1031" s="623"/>
      <c r="PY1031" s="623"/>
      <c r="PZ1031" s="623"/>
      <c r="QA1031" s="623"/>
      <c r="QB1031" s="623"/>
      <c r="QC1031" s="623"/>
      <c r="QD1031" s="623"/>
      <c r="QE1031" s="623"/>
      <c r="QF1031" s="623"/>
      <c r="QG1031" s="623"/>
      <c r="QH1031" s="623"/>
      <c r="QI1031" s="623"/>
      <c r="QJ1031" s="623"/>
      <c r="QK1031" s="623"/>
    </row>
    <row r="1032" spans="434:453">
      <c r="PR1032" s="583"/>
      <c r="PW1032" s="623"/>
      <c r="PX1032" s="623"/>
      <c r="PY1032" s="623"/>
      <c r="PZ1032" s="623"/>
      <c r="QA1032" s="623"/>
      <c r="QB1032" s="623"/>
      <c r="QC1032" s="623"/>
      <c r="QD1032" s="623"/>
      <c r="QE1032" s="623"/>
      <c r="QF1032" s="623"/>
      <c r="QG1032" s="623"/>
      <c r="QH1032" s="623"/>
      <c r="QI1032" s="623"/>
      <c r="QJ1032" s="623"/>
      <c r="QK1032" s="623"/>
    </row>
    <row r="1033" spans="434:453">
      <c r="PR1033" s="583"/>
      <c r="PW1033" s="623"/>
      <c r="PX1033" s="623"/>
      <c r="PY1033" s="623"/>
      <c r="PZ1033" s="623"/>
      <c r="QA1033" s="623"/>
      <c r="QB1033" s="623"/>
      <c r="QC1033" s="623"/>
      <c r="QD1033" s="623"/>
      <c r="QE1033" s="623"/>
      <c r="QF1033" s="623"/>
      <c r="QG1033" s="623"/>
      <c r="QH1033" s="623"/>
      <c r="QI1033" s="623"/>
      <c r="QJ1033" s="623"/>
      <c r="QK1033" s="623"/>
    </row>
    <row r="1034" spans="434:453">
      <c r="PR1034" s="583"/>
      <c r="PW1034" s="623"/>
      <c r="PX1034" s="623"/>
      <c r="PY1034" s="623"/>
      <c r="PZ1034" s="623"/>
      <c r="QA1034" s="623"/>
      <c r="QB1034" s="623"/>
      <c r="QC1034" s="623"/>
      <c r="QD1034" s="623"/>
      <c r="QE1034" s="623"/>
      <c r="QF1034" s="623"/>
      <c r="QG1034" s="623"/>
      <c r="QH1034" s="623"/>
      <c r="QI1034" s="623"/>
      <c r="QJ1034" s="623"/>
      <c r="QK1034" s="623"/>
    </row>
    <row r="1035" spans="434:453">
      <c r="PR1035" s="583"/>
      <c r="PW1035" s="623"/>
      <c r="PX1035" s="623"/>
      <c r="PY1035" s="623"/>
      <c r="PZ1035" s="623"/>
      <c r="QA1035" s="623"/>
      <c r="QB1035" s="623"/>
      <c r="QC1035" s="623"/>
      <c r="QD1035" s="623"/>
      <c r="QE1035" s="623"/>
      <c r="QF1035" s="623"/>
      <c r="QG1035" s="623"/>
      <c r="QH1035" s="623"/>
      <c r="QI1035" s="623"/>
      <c r="QJ1035" s="623"/>
      <c r="QK1035" s="623"/>
    </row>
    <row r="1036" spans="434:453">
      <c r="PR1036" s="583"/>
      <c r="PW1036" s="623"/>
      <c r="PX1036" s="623"/>
      <c r="PY1036" s="623"/>
      <c r="PZ1036" s="623"/>
      <c r="QA1036" s="623"/>
      <c r="QB1036" s="623"/>
      <c r="QC1036" s="623"/>
      <c r="QD1036" s="623"/>
      <c r="QE1036" s="623"/>
      <c r="QF1036" s="623"/>
      <c r="QG1036" s="623"/>
      <c r="QH1036" s="623"/>
      <c r="QI1036" s="623"/>
      <c r="QJ1036" s="623"/>
      <c r="QK1036" s="623"/>
    </row>
    <row r="1037" spans="434:453">
      <c r="PR1037" s="583"/>
      <c r="PW1037" s="623"/>
      <c r="PX1037" s="623"/>
      <c r="PY1037" s="623"/>
      <c r="PZ1037" s="623"/>
      <c r="QA1037" s="623"/>
      <c r="QB1037" s="623"/>
      <c r="QC1037" s="623"/>
      <c r="QD1037" s="623"/>
      <c r="QE1037" s="623"/>
      <c r="QF1037" s="623"/>
      <c r="QG1037" s="623"/>
      <c r="QH1037" s="623"/>
      <c r="QI1037" s="623"/>
      <c r="QJ1037" s="623"/>
      <c r="QK1037" s="623"/>
    </row>
    <row r="1038" spans="434:453">
      <c r="PR1038" s="583"/>
      <c r="PW1038" s="623"/>
      <c r="PX1038" s="623"/>
      <c r="PY1038" s="623"/>
      <c r="PZ1038" s="623"/>
      <c r="QA1038" s="623"/>
      <c r="QB1038" s="623"/>
      <c r="QC1038" s="623"/>
      <c r="QD1038" s="623"/>
      <c r="QE1038" s="623"/>
      <c r="QF1038" s="623"/>
      <c r="QG1038" s="623"/>
      <c r="QH1038" s="623"/>
      <c r="QI1038" s="623"/>
      <c r="QJ1038" s="623"/>
      <c r="QK1038" s="623"/>
    </row>
    <row r="1039" spans="434:453">
      <c r="PR1039" s="583"/>
      <c r="PW1039" s="623"/>
      <c r="PX1039" s="623"/>
      <c r="PY1039" s="623"/>
      <c r="PZ1039" s="623"/>
      <c r="QA1039" s="623"/>
      <c r="QB1039" s="623"/>
      <c r="QC1039" s="623"/>
      <c r="QD1039" s="623"/>
      <c r="QE1039" s="623"/>
      <c r="QF1039" s="623"/>
      <c r="QG1039" s="623"/>
      <c r="QH1039" s="623"/>
      <c r="QI1039" s="623"/>
      <c r="QJ1039" s="623"/>
      <c r="QK1039" s="623"/>
    </row>
    <row r="1040" spans="434:453">
      <c r="PR1040" s="583"/>
      <c r="PW1040" s="623"/>
      <c r="PX1040" s="623"/>
      <c r="PY1040" s="623"/>
      <c r="PZ1040" s="623"/>
      <c r="QA1040" s="623"/>
      <c r="QB1040" s="623"/>
      <c r="QC1040" s="623"/>
      <c r="QD1040" s="623"/>
      <c r="QE1040" s="623"/>
      <c r="QF1040" s="623"/>
      <c r="QG1040" s="623"/>
      <c r="QH1040" s="623"/>
      <c r="QI1040" s="623"/>
      <c r="QJ1040" s="623"/>
      <c r="QK1040" s="623"/>
    </row>
    <row r="1041" spans="434:453">
      <c r="PR1041" s="583"/>
      <c r="PW1041" s="623"/>
      <c r="PX1041" s="623"/>
      <c r="PY1041" s="623"/>
      <c r="PZ1041" s="623"/>
      <c r="QA1041" s="623"/>
      <c r="QB1041" s="623"/>
      <c r="QC1041" s="623"/>
      <c r="QD1041" s="623"/>
      <c r="QE1041" s="623"/>
      <c r="QF1041" s="623"/>
      <c r="QG1041" s="623"/>
      <c r="QH1041" s="623"/>
      <c r="QI1041" s="623"/>
      <c r="QJ1041" s="623"/>
      <c r="QK1041" s="623"/>
    </row>
    <row r="1042" spans="434:453">
      <c r="PR1042" s="583"/>
      <c r="PW1042" s="623"/>
      <c r="PX1042" s="623"/>
      <c r="PY1042" s="623"/>
      <c r="PZ1042" s="623"/>
      <c r="QA1042" s="623"/>
      <c r="QB1042" s="623"/>
      <c r="QC1042" s="623"/>
      <c r="QD1042" s="623"/>
      <c r="QE1042" s="623"/>
      <c r="QF1042" s="623"/>
      <c r="QG1042" s="623"/>
      <c r="QH1042" s="623"/>
      <c r="QI1042" s="623"/>
      <c r="QJ1042" s="623"/>
      <c r="QK1042" s="623"/>
    </row>
    <row r="1043" spans="434:453">
      <c r="PR1043" s="583"/>
      <c r="PW1043" s="623"/>
      <c r="PX1043" s="623"/>
      <c r="PY1043" s="623"/>
      <c r="PZ1043" s="623"/>
      <c r="QA1043" s="623"/>
      <c r="QB1043" s="623"/>
      <c r="QC1043" s="623"/>
      <c r="QD1043" s="623"/>
      <c r="QE1043" s="623"/>
      <c r="QF1043" s="623"/>
      <c r="QG1043" s="623"/>
      <c r="QH1043" s="623"/>
      <c r="QI1043" s="623"/>
      <c r="QJ1043" s="623"/>
      <c r="QK1043" s="623"/>
    </row>
    <row r="1044" spans="434:453">
      <c r="PR1044" s="583"/>
      <c r="PW1044" s="623"/>
      <c r="PX1044" s="623"/>
      <c r="PY1044" s="623"/>
      <c r="PZ1044" s="623"/>
      <c r="QA1044" s="623"/>
      <c r="QB1044" s="623"/>
      <c r="QC1044" s="623"/>
      <c r="QD1044" s="623"/>
      <c r="QE1044" s="623"/>
      <c r="QF1044" s="623"/>
      <c r="QG1044" s="623"/>
      <c r="QH1044" s="623"/>
      <c r="QI1044" s="623"/>
      <c r="QJ1044" s="623"/>
      <c r="QK1044" s="623"/>
    </row>
    <row r="1045" spans="434:453">
      <c r="PR1045" s="583"/>
      <c r="PW1045" s="623"/>
      <c r="PX1045" s="623"/>
      <c r="PY1045" s="623"/>
      <c r="PZ1045" s="623"/>
      <c r="QA1045" s="623"/>
      <c r="QB1045" s="623"/>
      <c r="QC1045" s="623"/>
      <c r="QD1045" s="623"/>
      <c r="QE1045" s="623"/>
      <c r="QF1045" s="623"/>
      <c r="QG1045" s="623"/>
      <c r="QH1045" s="623"/>
      <c r="QI1045" s="623"/>
      <c r="QJ1045" s="623"/>
      <c r="QK1045" s="623"/>
    </row>
    <row r="1046" spans="434:453">
      <c r="PR1046" s="583"/>
      <c r="PW1046" s="623"/>
      <c r="PX1046" s="623"/>
      <c r="PY1046" s="623"/>
      <c r="PZ1046" s="623"/>
      <c r="QA1046" s="623"/>
      <c r="QB1046" s="623"/>
      <c r="QC1046" s="623"/>
      <c r="QD1046" s="623"/>
      <c r="QE1046" s="623"/>
      <c r="QF1046" s="623"/>
      <c r="QG1046" s="623"/>
      <c r="QH1046" s="623"/>
      <c r="QI1046" s="623"/>
      <c r="QJ1046" s="623"/>
      <c r="QK1046" s="623"/>
    </row>
    <row r="1047" spans="434:453">
      <c r="PR1047" s="583"/>
      <c r="PW1047" s="623"/>
      <c r="PX1047" s="623"/>
      <c r="PY1047" s="623"/>
      <c r="PZ1047" s="623"/>
      <c r="QA1047" s="623"/>
      <c r="QB1047" s="623"/>
      <c r="QC1047" s="623"/>
      <c r="QD1047" s="623"/>
      <c r="QE1047" s="623"/>
      <c r="QF1047" s="623"/>
      <c r="QG1047" s="623"/>
      <c r="QH1047" s="623"/>
      <c r="QI1047" s="623"/>
      <c r="QJ1047" s="623"/>
      <c r="QK1047" s="623"/>
    </row>
    <row r="1048" spans="434:453">
      <c r="PR1048" s="583"/>
      <c r="PW1048" s="623"/>
      <c r="PX1048" s="623"/>
      <c r="PY1048" s="623"/>
      <c r="PZ1048" s="623"/>
      <c r="QA1048" s="623"/>
      <c r="QB1048" s="623"/>
      <c r="QC1048" s="623"/>
      <c r="QD1048" s="623"/>
      <c r="QE1048" s="623"/>
      <c r="QF1048" s="623"/>
      <c r="QG1048" s="623"/>
      <c r="QH1048" s="623"/>
      <c r="QI1048" s="623"/>
      <c r="QJ1048" s="623"/>
      <c r="QK1048" s="623"/>
    </row>
    <row r="1049" spans="434:453">
      <c r="PR1049" s="583"/>
      <c r="PW1049" s="623"/>
      <c r="PX1049" s="623"/>
      <c r="PY1049" s="623"/>
      <c r="PZ1049" s="623"/>
      <c r="QA1049" s="623"/>
      <c r="QB1049" s="623"/>
      <c r="QC1049" s="623"/>
      <c r="QD1049" s="623"/>
      <c r="QE1049" s="623"/>
      <c r="QF1049" s="623"/>
      <c r="QG1049" s="623"/>
      <c r="QH1049" s="623"/>
      <c r="QI1049" s="623"/>
      <c r="QJ1049" s="623"/>
      <c r="QK1049" s="623"/>
    </row>
    <row r="1050" spans="434:453">
      <c r="PR1050" s="583"/>
      <c r="PW1050" s="623"/>
      <c r="PX1050" s="623"/>
      <c r="PY1050" s="623"/>
      <c r="PZ1050" s="623"/>
      <c r="QA1050" s="623"/>
      <c r="QB1050" s="623"/>
      <c r="QC1050" s="623"/>
      <c r="QD1050" s="623"/>
      <c r="QE1050" s="623"/>
      <c r="QF1050" s="623"/>
      <c r="QG1050" s="623"/>
      <c r="QH1050" s="623"/>
      <c r="QI1050" s="623"/>
      <c r="QJ1050" s="623"/>
      <c r="QK1050" s="623"/>
    </row>
    <row r="1051" spans="434:453">
      <c r="PR1051" s="583"/>
      <c r="PW1051" s="623"/>
      <c r="PX1051" s="623"/>
      <c r="PY1051" s="623"/>
      <c r="PZ1051" s="623"/>
      <c r="QA1051" s="623"/>
      <c r="QB1051" s="623"/>
      <c r="QC1051" s="623"/>
      <c r="QD1051" s="623"/>
      <c r="QE1051" s="623"/>
      <c r="QF1051" s="623"/>
      <c r="QG1051" s="623"/>
      <c r="QH1051" s="623"/>
      <c r="QI1051" s="623"/>
      <c r="QJ1051" s="623"/>
      <c r="QK1051" s="623"/>
    </row>
    <row r="1052" spans="434:453">
      <c r="PR1052" s="583"/>
      <c r="PW1052" s="623"/>
      <c r="PX1052" s="623"/>
      <c r="PY1052" s="623"/>
      <c r="PZ1052" s="623"/>
      <c r="QA1052" s="623"/>
      <c r="QB1052" s="623"/>
      <c r="QC1052" s="623"/>
      <c r="QD1052" s="623"/>
      <c r="QE1052" s="623"/>
      <c r="QF1052" s="623"/>
      <c r="QG1052" s="623"/>
      <c r="QH1052" s="623"/>
      <c r="QI1052" s="623"/>
      <c r="QJ1052" s="623"/>
      <c r="QK1052" s="623"/>
    </row>
    <row r="1053" spans="434:453">
      <c r="PR1053" s="583"/>
      <c r="PW1053" s="623"/>
      <c r="PX1053" s="623"/>
      <c r="PY1053" s="623"/>
      <c r="PZ1053" s="623"/>
      <c r="QA1053" s="623"/>
      <c r="QB1053" s="623"/>
      <c r="QC1053" s="623"/>
      <c r="QD1053" s="623"/>
      <c r="QE1053" s="623"/>
      <c r="QF1053" s="623"/>
      <c r="QG1053" s="623"/>
      <c r="QH1053" s="623"/>
      <c r="QI1053" s="623"/>
      <c r="QJ1053" s="623"/>
      <c r="QK1053" s="623"/>
    </row>
    <row r="1054" spans="434:453">
      <c r="PR1054" s="583"/>
      <c r="PW1054" s="623"/>
      <c r="PX1054" s="623"/>
      <c r="PY1054" s="623"/>
      <c r="PZ1054" s="623"/>
      <c r="QA1054" s="623"/>
      <c r="QB1054" s="623"/>
      <c r="QC1054" s="623"/>
      <c r="QD1054" s="623"/>
      <c r="QE1054" s="623"/>
      <c r="QF1054" s="623"/>
      <c r="QG1054" s="623"/>
      <c r="QH1054" s="623"/>
      <c r="QI1054" s="623"/>
      <c r="QJ1054" s="623"/>
      <c r="QK1054" s="623"/>
    </row>
    <row r="1055" spans="434:453">
      <c r="PR1055" s="583"/>
      <c r="PW1055" s="623"/>
      <c r="PX1055" s="623"/>
      <c r="PY1055" s="623"/>
      <c r="PZ1055" s="623"/>
      <c r="QA1055" s="623"/>
      <c r="QB1055" s="623"/>
      <c r="QC1055" s="623"/>
      <c r="QD1055" s="623"/>
      <c r="QE1055" s="623"/>
      <c r="QF1055" s="623"/>
      <c r="QG1055" s="623"/>
      <c r="QH1055" s="623"/>
      <c r="QI1055" s="623"/>
      <c r="QJ1055" s="623"/>
      <c r="QK1055" s="623"/>
    </row>
    <row r="1056" spans="434:453">
      <c r="PR1056" s="583"/>
      <c r="PW1056" s="623"/>
      <c r="PX1056" s="623"/>
      <c r="PY1056" s="623"/>
      <c r="PZ1056" s="623"/>
      <c r="QA1056" s="623"/>
      <c r="QB1056" s="623"/>
      <c r="QC1056" s="623"/>
      <c r="QD1056" s="623"/>
      <c r="QE1056" s="623"/>
      <c r="QF1056" s="623"/>
      <c r="QG1056" s="623"/>
      <c r="QH1056" s="623"/>
      <c r="QI1056" s="623"/>
      <c r="QJ1056" s="623"/>
      <c r="QK1056" s="623"/>
    </row>
    <row r="1057" spans="434:453">
      <c r="PR1057" s="583"/>
      <c r="PW1057" s="623"/>
      <c r="PX1057" s="623"/>
      <c r="PY1057" s="623"/>
      <c r="PZ1057" s="623"/>
      <c r="QA1057" s="623"/>
      <c r="QB1057" s="623"/>
      <c r="QC1057" s="623"/>
      <c r="QD1057" s="623"/>
      <c r="QE1057" s="623"/>
      <c r="QF1057" s="623"/>
      <c r="QG1057" s="623"/>
      <c r="QH1057" s="623"/>
      <c r="QI1057" s="623"/>
      <c r="QJ1057" s="623"/>
      <c r="QK1057" s="623"/>
    </row>
    <row r="1058" spans="434:453">
      <c r="PR1058" s="583"/>
      <c r="PW1058" s="623"/>
      <c r="PX1058" s="623"/>
      <c r="PY1058" s="623"/>
      <c r="PZ1058" s="623"/>
      <c r="QA1058" s="623"/>
      <c r="QB1058" s="623"/>
      <c r="QC1058" s="623"/>
      <c r="QD1058" s="623"/>
      <c r="QE1058" s="623"/>
      <c r="QF1058" s="623"/>
      <c r="QG1058" s="623"/>
      <c r="QH1058" s="623"/>
      <c r="QI1058" s="623"/>
      <c r="QJ1058" s="623"/>
      <c r="QK1058" s="623"/>
    </row>
    <row r="1059" spans="434:453">
      <c r="PR1059" s="583"/>
      <c r="PW1059" s="623"/>
      <c r="PX1059" s="623"/>
      <c r="PY1059" s="623"/>
      <c r="PZ1059" s="623"/>
      <c r="QA1059" s="623"/>
      <c r="QB1059" s="623"/>
      <c r="QC1059" s="623"/>
      <c r="QD1059" s="623"/>
      <c r="QE1059" s="623"/>
      <c r="QF1059" s="623"/>
      <c r="QG1059" s="623"/>
      <c r="QH1059" s="623"/>
      <c r="QI1059" s="623"/>
      <c r="QJ1059" s="623"/>
      <c r="QK1059" s="623"/>
    </row>
    <row r="1060" spans="434:453">
      <c r="PR1060" s="583"/>
      <c r="PW1060" s="623"/>
      <c r="PX1060" s="623"/>
      <c r="PY1060" s="623"/>
      <c r="PZ1060" s="623"/>
      <c r="QA1060" s="623"/>
      <c r="QB1060" s="623"/>
      <c r="QC1060" s="623"/>
      <c r="QD1060" s="623"/>
      <c r="QE1060" s="623"/>
      <c r="QF1060" s="623"/>
      <c r="QG1060" s="623"/>
      <c r="QH1060" s="623"/>
      <c r="QI1060" s="623"/>
      <c r="QJ1060" s="623"/>
      <c r="QK1060" s="623"/>
    </row>
    <row r="1061" spans="434:453">
      <c r="PR1061" s="583"/>
      <c r="PW1061" s="623"/>
      <c r="PX1061" s="623"/>
      <c r="PY1061" s="623"/>
      <c r="PZ1061" s="623"/>
      <c r="QA1061" s="623"/>
      <c r="QB1061" s="623"/>
      <c r="QC1061" s="623"/>
      <c r="QD1061" s="623"/>
      <c r="QE1061" s="623"/>
      <c r="QF1061" s="623"/>
      <c r="QG1061" s="623"/>
      <c r="QH1061" s="623"/>
      <c r="QI1061" s="623"/>
      <c r="QJ1061" s="623"/>
      <c r="QK1061" s="623"/>
    </row>
    <row r="1062" spans="434:453">
      <c r="PR1062" s="583"/>
      <c r="PW1062" s="623"/>
      <c r="PX1062" s="623"/>
      <c r="PY1062" s="623"/>
      <c r="PZ1062" s="623"/>
      <c r="QA1062" s="623"/>
      <c r="QB1062" s="623"/>
      <c r="QC1062" s="623"/>
      <c r="QD1062" s="623"/>
      <c r="QE1062" s="623"/>
      <c r="QF1062" s="623"/>
      <c r="QG1062" s="623"/>
      <c r="QH1062" s="623"/>
      <c r="QI1062" s="623"/>
      <c r="QJ1062" s="623"/>
      <c r="QK1062" s="623"/>
    </row>
    <row r="1063" spans="434:453">
      <c r="PR1063" s="583"/>
      <c r="PW1063" s="623"/>
      <c r="PX1063" s="623"/>
      <c r="PY1063" s="623"/>
      <c r="PZ1063" s="623"/>
      <c r="QA1063" s="623"/>
      <c r="QB1063" s="623"/>
      <c r="QC1063" s="623"/>
      <c r="QD1063" s="623"/>
      <c r="QE1063" s="623"/>
      <c r="QF1063" s="623"/>
      <c r="QG1063" s="623"/>
      <c r="QH1063" s="623"/>
      <c r="QI1063" s="623"/>
      <c r="QJ1063" s="623"/>
      <c r="QK1063" s="623"/>
    </row>
    <row r="1064" spans="434:453">
      <c r="PR1064" s="583"/>
      <c r="PW1064" s="623"/>
      <c r="PX1064" s="623"/>
      <c r="PY1064" s="623"/>
      <c r="PZ1064" s="623"/>
      <c r="QA1064" s="623"/>
      <c r="QB1064" s="623"/>
      <c r="QC1064" s="623"/>
      <c r="QD1064" s="623"/>
      <c r="QE1064" s="623"/>
      <c r="QF1064" s="623"/>
      <c r="QG1064" s="623"/>
      <c r="QH1064" s="623"/>
      <c r="QI1064" s="623"/>
      <c r="QJ1064" s="623"/>
      <c r="QK1064" s="623"/>
    </row>
    <row r="1065" spans="434:453">
      <c r="PR1065" s="583"/>
      <c r="PW1065" s="623"/>
      <c r="PX1065" s="623"/>
      <c r="PY1065" s="623"/>
      <c r="PZ1065" s="623"/>
      <c r="QA1065" s="623"/>
      <c r="QB1065" s="623"/>
      <c r="QC1065" s="623"/>
      <c r="QD1065" s="623"/>
      <c r="QE1065" s="623"/>
      <c r="QF1065" s="623"/>
      <c r="QG1065" s="623"/>
      <c r="QH1065" s="623"/>
      <c r="QI1065" s="623"/>
      <c r="QJ1065" s="623"/>
      <c r="QK1065" s="623"/>
    </row>
    <row r="1066" spans="434:453">
      <c r="PR1066" s="583"/>
      <c r="PW1066" s="623"/>
      <c r="PX1066" s="623"/>
      <c r="PY1066" s="623"/>
      <c r="PZ1066" s="623"/>
      <c r="QA1066" s="623"/>
      <c r="QB1066" s="623"/>
      <c r="QC1066" s="623"/>
      <c r="QD1066" s="623"/>
      <c r="QE1066" s="623"/>
      <c r="QF1066" s="623"/>
      <c r="QG1066" s="623"/>
      <c r="QH1066" s="623"/>
      <c r="QI1066" s="623"/>
      <c r="QJ1066" s="623"/>
      <c r="QK1066" s="623"/>
    </row>
    <row r="1067" spans="434:453">
      <c r="PR1067" s="583"/>
      <c r="PW1067" s="623"/>
      <c r="PX1067" s="623"/>
      <c r="PY1067" s="623"/>
      <c r="PZ1067" s="623"/>
      <c r="QA1067" s="623"/>
      <c r="QB1067" s="623"/>
      <c r="QC1067" s="623"/>
      <c r="QD1067" s="623"/>
      <c r="QE1067" s="623"/>
      <c r="QF1067" s="623"/>
      <c r="QG1067" s="623"/>
      <c r="QH1067" s="623"/>
      <c r="QI1067" s="623"/>
      <c r="QJ1067" s="623"/>
      <c r="QK1067" s="623"/>
    </row>
    <row r="1068" spans="434:453">
      <c r="PR1068" s="583"/>
      <c r="PW1068" s="623"/>
      <c r="PX1068" s="623"/>
      <c r="PY1068" s="623"/>
      <c r="PZ1068" s="623"/>
      <c r="QA1068" s="623"/>
      <c r="QB1068" s="623"/>
      <c r="QC1068" s="623"/>
      <c r="QD1068" s="623"/>
      <c r="QE1068" s="623"/>
      <c r="QF1068" s="623"/>
      <c r="QG1068" s="623"/>
      <c r="QH1068" s="623"/>
      <c r="QI1068" s="623"/>
      <c r="QJ1068" s="623"/>
      <c r="QK1068" s="623"/>
    </row>
    <row r="1069" spans="434:453">
      <c r="PR1069" s="583"/>
      <c r="PW1069" s="623"/>
      <c r="PX1069" s="623"/>
      <c r="PY1069" s="623"/>
      <c r="PZ1069" s="623"/>
      <c r="QA1069" s="623"/>
      <c r="QB1069" s="623"/>
      <c r="QC1069" s="623"/>
      <c r="QD1069" s="623"/>
      <c r="QE1069" s="623"/>
      <c r="QF1069" s="623"/>
      <c r="QG1069" s="623"/>
      <c r="QH1069" s="623"/>
      <c r="QI1069" s="623"/>
      <c r="QJ1069" s="623"/>
      <c r="QK1069" s="623"/>
    </row>
    <row r="1070" spans="434:453">
      <c r="PR1070" s="583"/>
      <c r="PW1070" s="623"/>
      <c r="PX1070" s="623"/>
      <c r="PY1070" s="623"/>
      <c r="PZ1070" s="623"/>
      <c r="QA1070" s="623"/>
      <c r="QB1070" s="623"/>
      <c r="QC1070" s="623"/>
      <c r="QD1070" s="623"/>
      <c r="QE1070" s="623"/>
      <c r="QF1070" s="623"/>
      <c r="QG1070" s="623"/>
      <c r="QH1070" s="623"/>
      <c r="QI1070" s="623"/>
      <c r="QJ1070" s="623"/>
      <c r="QK1070" s="623"/>
    </row>
    <row r="1071" spans="434:453">
      <c r="PR1071" s="583"/>
      <c r="PW1071" s="623"/>
      <c r="PX1071" s="623"/>
      <c r="PY1071" s="623"/>
      <c r="PZ1071" s="623"/>
      <c r="QA1071" s="623"/>
      <c r="QB1071" s="623"/>
      <c r="QC1071" s="623"/>
      <c r="QD1071" s="623"/>
      <c r="QE1071" s="623"/>
      <c r="QF1071" s="623"/>
      <c r="QG1071" s="623"/>
      <c r="QH1071" s="623"/>
      <c r="QI1071" s="623"/>
      <c r="QJ1071" s="623"/>
      <c r="QK1071" s="623"/>
    </row>
    <row r="1072" spans="434:453">
      <c r="PR1072" s="583"/>
      <c r="PW1072" s="623"/>
      <c r="PX1072" s="623"/>
      <c r="PY1072" s="623"/>
      <c r="PZ1072" s="623"/>
      <c r="QA1072" s="623"/>
      <c r="QB1072" s="623"/>
      <c r="QC1072" s="623"/>
      <c r="QD1072" s="623"/>
      <c r="QE1072" s="623"/>
      <c r="QF1072" s="623"/>
      <c r="QG1072" s="623"/>
      <c r="QH1072" s="623"/>
      <c r="QI1072" s="623"/>
      <c r="QJ1072" s="623"/>
      <c r="QK1072" s="623"/>
    </row>
    <row r="1073" spans="434:453">
      <c r="PR1073" s="583"/>
      <c r="PW1073" s="623"/>
      <c r="PX1073" s="623"/>
      <c r="PY1073" s="623"/>
      <c r="PZ1073" s="623"/>
      <c r="QA1073" s="623"/>
      <c r="QB1073" s="623"/>
      <c r="QC1073" s="623"/>
      <c r="QD1073" s="623"/>
      <c r="QE1073" s="623"/>
      <c r="QF1073" s="623"/>
      <c r="QG1073" s="623"/>
      <c r="QH1073" s="623"/>
      <c r="QI1073" s="623"/>
      <c r="QJ1073" s="623"/>
      <c r="QK1073" s="623"/>
    </row>
    <row r="1074" spans="434:453">
      <c r="PR1074" s="583"/>
      <c r="PW1074" s="623"/>
      <c r="PX1074" s="623"/>
      <c r="PY1074" s="623"/>
      <c r="PZ1074" s="623"/>
      <c r="QA1074" s="623"/>
      <c r="QB1074" s="623"/>
      <c r="QC1074" s="623"/>
      <c r="QD1074" s="623"/>
      <c r="QE1074" s="623"/>
      <c r="QF1074" s="623"/>
      <c r="QG1074" s="623"/>
      <c r="QH1074" s="623"/>
      <c r="QI1074" s="623"/>
      <c r="QJ1074" s="623"/>
      <c r="QK1074" s="623"/>
    </row>
    <row r="1075" spans="434:453">
      <c r="PR1075" s="583"/>
      <c r="PW1075" s="623"/>
      <c r="PX1075" s="623"/>
      <c r="PY1075" s="623"/>
      <c r="PZ1075" s="623"/>
      <c r="QA1075" s="623"/>
      <c r="QB1075" s="623"/>
      <c r="QC1075" s="623"/>
      <c r="QD1075" s="623"/>
      <c r="QE1075" s="623"/>
      <c r="QF1075" s="623"/>
      <c r="QG1075" s="623"/>
      <c r="QH1075" s="623"/>
      <c r="QI1075" s="623"/>
      <c r="QJ1075" s="623"/>
      <c r="QK1075" s="623"/>
    </row>
    <row r="1076" spans="434:453">
      <c r="PR1076" s="583"/>
      <c r="PW1076" s="623"/>
      <c r="PX1076" s="623"/>
      <c r="PY1076" s="623"/>
      <c r="PZ1076" s="623"/>
      <c r="QA1076" s="623"/>
      <c r="QB1076" s="623"/>
      <c r="QC1076" s="623"/>
      <c r="QD1076" s="623"/>
      <c r="QE1076" s="623"/>
      <c r="QF1076" s="623"/>
      <c r="QG1076" s="623"/>
      <c r="QH1076" s="623"/>
      <c r="QI1076" s="623"/>
      <c r="QJ1076" s="623"/>
      <c r="QK1076" s="623"/>
    </row>
    <row r="1077" spans="434:453">
      <c r="PR1077" s="583"/>
      <c r="PW1077" s="623"/>
      <c r="PX1077" s="623"/>
      <c r="PY1077" s="623"/>
      <c r="PZ1077" s="623"/>
      <c r="QA1077" s="623"/>
      <c r="QB1077" s="623"/>
      <c r="QC1077" s="623"/>
      <c r="QD1077" s="623"/>
      <c r="QE1077" s="623"/>
      <c r="QF1077" s="623"/>
      <c r="QG1077" s="623"/>
      <c r="QH1077" s="623"/>
      <c r="QI1077" s="623"/>
      <c r="QJ1077" s="623"/>
      <c r="QK1077" s="623"/>
    </row>
    <row r="1078" spans="434:453">
      <c r="PR1078" s="583"/>
      <c r="PW1078" s="623"/>
      <c r="PX1078" s="623"/>
      <c r="PY1078" s="623"/>
      <c r="PZ1078" s="623"/>
      <c r="QA1078" s="623"/>
      <c r="QB1078" s="623"/>
      <c r="QC1078" s="623"/>
      <c r="QD1078" s="623"/>
      <c r="QE1078" s="623"/>
      <c r="QF1078" s="623"/>
      <c r="QG1078" s="623"/>
      <c r="QH1078" s="623"/>
      <c r="QI1078" s="623"/>
      <c r="QJ1078" s="623"/>
      <c r="QK1078" s="623"/>
    </row>
    <row r="1079" spans="434:453">
      <c r="PR1079" s="583"/>
      <c r="PW1079" s="623"/>
      <c r="PX1079" s="623"/>
      <c r="PY1079" s="623"/>
      <c r="PZ1079" s="623"/>
      <c r="QA1079" s="623"/>
      <c r="QB1079" s="623"/>
      <c r="QC1079" s="623"/>
      <c r="QD1079" s="623"/>
      <c r="QE1079" s="623"/>
      <c r="QF1079" s="623"/>
      <c r="QG1079" s="623"/>
      <c r="QH1079" s="623"/>
      <c r="QI1079" s="623"/>
      <c r="QJ1079" s="623"/>
      <c r="QK1079" s="623"/>
    </row>
    <row r="1080" spans="434:453">
      <c r="PR1080" s="583"/>
      <c r="PW1080" s="623"/>
      <c r="PX1080" s="623"/>
      <c r="PY1080" s="623"/>
      <c r="PZ1080" s="623"/>
      <c r="QA1080" s="623"/>
      <c r="QB1080" s="623"/>
      <c r="QC1080" s="623"/>
      <c r="QD1080" s="623"/>
      <c r="QE1080" s="623"/>
      <c r="QF1080" s="623"/>
      <c r="QG1080" s="623"/>
      <c r="QH1080" s="623"/>
      <c r="QI1080" s="623"/>
      <c r="QJ1080" s="623"/>
      <c r="QK1080" s="623"/>
    </row>
    <row r="1081" spans="434:453">
      <c r="PR1081" s="583"/>
      <c r="PW1081" s="623"/>
      <c r="PX1081" s="623"/>
      <c r="PY1081" s="623"/>
      <c r="PZ1081" s="623"/>
      <c r="QA1081" s="623"/>
      <c r="QB1081" s="623"/>
      <c r="QC1081" s="623"/>
      <c r="QD1081" s="623"/>
      <c r="QE1081" s="623"/>
      <c r="QF1081" s="623"/>
      <c r="QG1081" s="623"/>
      <c r="QH1081" s="623"/>
      <c r="QI1081" s="623"/>
      <c r="QJ1081" s="623"/>
      <c r="QK1081" s="623"/>
    </row>
    <row r="1082" spans="434:453">
      <c r="PR1082" s="583"/>
      <c r="PW1082" s="623"/>
      <c r="PX1082" s="623"/>
      <c r="PY1082" s="623"/>
      <c r="PZ1082" s="623"/>
      <c r="QA1082" s="623"/>
      <c r="QB1082" s="623"/>
      <c r="QC1082" s="623"/>
      <c r="QD1082" s="623"/>
      <c r="QE1082" s="623"/>
      <c r="QF1082" s="623"/>
      <c r="QG1082" s="623"/>
      <c r="QH1082" s="623"/>
      <c r="QI1082" s="623"/>
      <c r="QJ1082" s="623"/>
      <c r="QK1082" s="623"/>
    </row>
    <row r="1083" spans="434:453">
      <c r="PR1083" s="583"/>
      <c r="PW1083" s="623"/>
      <c r="PX1083" s="623"/>
      <c r="PY1083" s="623"/>
      <c r="PZ1083" s="623"/>
      <c r="QA1083" s="623"/>
      <c r="QB1083" s="623"/>
      <c r="QC1083" s="623"/>
      <c r="QD1083" s="623"/>
      <c r="QE1083" s="623"/>
      <c r="QF1083" s="623"/>
      <c r="QG1083" s="623"/>
      <c r="QH1083" s="623"/>
      <c r="QI1083" s="623"/>
      <c r="QJ1083" s="623"/>
      <c r="QK1083" s="623"/>
    </row>
    <row r="1084" spans="434:453">
      <c r="PR1084" s="583"/>
      <c r="PW1084" s="623"/>
      <c r="PX1084" s="623"/>
      <c r="PY1084" s="623"/>
      <c r="PZ1084" s="623"/>
      <c r="QA1084" s="623"/>
      <c r="QB1084" s="623"/>
      <c r="QC1084" s="623"/>
      <c r="QD1084" s="623"/>
      <c r="QE1084" s="623"/>
      <c r="QF1084" s="623"/>
      <c r="QG1084" s="623"/>
      <c r="QH1084" s="623"/>
      <c r="QI1084" s="623"/>
      <c r="QJ1084" s="623"/>
      <c r="QK1084" s="623"/>
    </row>
    <row r="1085" spans="434:453">
      <c r="PR1085" s="583"/>
      <c r="PW1085" s="623"/>
      <c r="PX1085" s="623"/>
      <c r="PY1085" s="623"/>
      <c r="PZ1085" s="623"/>
      <c r="QA1085" s="623"/>
      <c r="QB1085" s="623"/>
      <c r="QC1085" s="623"/>
      <c r="QD1085" s="623"/>
      <c r="QE1085" s="623"/>
      <c r="QF1085" s="623"/>
      <c r="QG1085" s="623"/>
      <c r="QH1085" s="623"/>
      <c r="QI1085" s="623"/>
      <c r="QJ1085" s="623"/>
      <c r="QK1085" s="623"/>
    </row>
    <row r="1086" spans="434:453">
      <c r="PR1086" s="583"/>
      <c r="PW1086" s="623"/>
      <c r="PX1086" s="623"/>
      <c r="PY1086" s="623"/>
      <c r="PZ1086" s="623"/>
      <c r="QA1086" s="623"/>
      <c r="QB1086" s="623"/>
      <c r="QC1086" s="623"/>
      <c r="QD1086" s="623"/>
      <c r="QE1086" s="623"/>
      <c r="QF1086" s="623"/>
      <c r="QG1086" s="623"/>
      <c r="QH1086" s="623"/>
      <c r="QI1086" s="623"/>
      <c r="QJ1086" s="623"/>
      <c r="QK1086" s="623"/>
    </row>
    <row r="1087" spans="434:453">
      <c r="PR1087" s="583"/>
      <c r="PW1087" s="623"/>
      <c r="PX1087" s="623"/>
      <c r="PY1087" s="623"/>
      <c r="PZ1087" s="623"/>
      <c r="QA1087" s="623"/>
      <c r="QB1087" s="623"/>
      <c r="QC1087" s="623"/>
      <c r="QD1087" s="623"/>
      <c r="QE1087" s="623"/>
      <c r="QF1087" s="623"/>
      <c r="QG1087" s="623"/>
      <c r="QH1087" s="623"/>
      <c r="QI1087" s="623"/>
      <c r="QJ1087" s="623"/>
      <c r="QK1087" s="623"/>
    </row>
    <row r="1088" spans="434:453">
      <c r="PR1088" s="583"/>
      <c r="PW1088" s="623"/>
      <c r="PX1088" s="623"/>
      <c r="PY1088" s="623"/>
      <c r="PZ1088" s="623"/>
      <c r="QA1088" s="623"/>
      <c r="QB1088" s="623"/>
      <c r="QC1088" s="623"/>
      <c r="QD1088" s="623"/>
      <c r="QE1088" s="623"/>
      <c r="QF1088" s="623"/>
      <c r="QG1088" s="623"/>
      <c r="QH1088" s="623"/>
      <c r="QI1088" s="623"/>
      <c r="QJ1088" s="623"/>
      <c r="QK1088" s="623"/>
    </row>
    <row r="1089" spans="434:453">
      <c r="PR1089" s="583"/>
      <c r="PW1089" s="623"/>
      <c r="PX1089" s="623"/>
      <c r="PY1089" s="623"/>
      <c r="PZ1089" s="623"/>
      <c r="QA1089" s="623"/>
      <c r="QB1089" s="623"/>
      <c r="QC1089" s="623"/>
      <c r="QD1089" s="623"/>
      <c r="QE1089" s="623"/>
      <c r="QF1089" s="623"/>
      <c r="QG1089" s="623"/>
      <c r="QH1089" s="623"/>
      <c r="QI1089" s="623"/>
      <c r="QJ1089" s="623"/>
      <c r="QK1089" s="623"/>
    </row>
    <row r="1090" spans="434:453">
      <c r="PR1090" s="583"/>
      <c r="PW1090" s="623"/>
      <c r="PX1090" s="623"/>
      <c r="PY1090" s="623"/>
      <c r="PZ1090" s="623"/>
      <c r="QA1090" s="623"/>
      <c r="QB1090" s="623"/>
      <c r="QC1090" s="623"/>
      <c r="QD1090" s="623"/>
      <c r="QE1090" s="623"/>
      <c r="QF1090" s="623"/>
      <c r="QG1090" s="623"/>
      <c r="QH1090" s="623"/>
      <c r="QI1090" s="623"/>
      <c r="QJ1090" s="623"/>
      <c r="QK1090" s="623"/>
    </row>
    <row r="1091" spans="434:453">
      <c r="PR1091" s="583"/>
      <c r="PW1091" s="623"/>
      <c r="PX1091" s="623"/>
      <c r="PY1091" s="623"/>
      <c r="PZ1091" s="623"/>
      <c r="QA1091" s="623"/>
      <c r="QB1091" s="623"/>
      <c r="QC1091" s="623"/>
      <c r="QD1091" s="623"/>
      <c r="QE1091" s="623"/>
      <c r="QF1091" s="623"/>
      <c r="QG1091" s="623"/>
      <c r="QH1091" s="623"/>
      <c r="QI1091" s="623"/>
      <c r="QJ1091" s="623"/>
      <c r="QK1091" s="623"/>
    </row>
    <row r="1092" spans="434:453">
      <c r="PR1092" s="583"/>
      <c r="PW1092" s="623"/>
      <c r="PX1092" s="623"/>
      <c r="PY1092" s="623"/>
      <c r="PZ1092" s="623"/>
      <c r="QA1092" s="623"/>
      <c r="QB1092" s="623"/>
      <c r="QC1092" s="623"/>
      <c r="QD1092" s="623"/>
      <c r="QE1092" s="623"/>
      <c r="QF1092" s="623"/>
      <c r="QG1092" s="623"/>
      <c r="QH1092" s="623"/>
      <c r="QI1092" s="623"/>
      <c r="QJ1092" s="623"/>
      <c r="QK1092" s="623"/>
    </row>
    <row r="1093" spans="434:453">
      <c r="PR1093" s="583"/>
      <c r="PW1093" s="623"/>
      <c r="PX1093" s="623"/>
      <c r="PY1093" s="623"/>
      <c r="PZ1093" s="623"/>
      <c r="QA1093" s="623"/>
      <c r="QB1093" s="623"/>
      <c r="QC1093" s="623"/>
      <c r="QD1093" s="623"/>
      <c r="QE1093" s="623"/>
      <c r="QF1093" s="623"/>
      <c r="QG1093" s="623"/>
      <c r="QH1093" s="623"/>
      <c r="QI1093" s="623"/>
      <c r="QJ1093" s="623"/>
      <c r="QK1093" s="623"/>
    </row>
    <row r="1094" spans="434:453">
      <c r="PR1094" s="583"/>
      <c r="PW1094" s="623"/>
      <c r="PX1094" s="623"/>
      <c r="PY1094" s="623"/>
      <c r="PZ1094" s="623"/>
      <c r="QA1094" s="623"/>
      <c r="QB1094" s="623"/>
      <c r="QC1094" s="623"/>
      <c r="QD1094" s="623"/>
      <c r="QE1094" s="623"/>
      <c r="QF1094" s="623"/>
      <c r="QG1094" s="623"/>
      <c r="QH1094" s="623"/>
      <c r="QI1094" s="623"/>
      <c r="QJ1094" s="623"/>
      <c r="QK1094" s="623"/>
    </row>
    <row r="1095" spans="434:453">
      <c r="PR1095" s="583"/>
      <c r="PW1095" s="623"/>
      <c r="PX1095" s="623"/>
      <c r="PY1095" s="623"/>
      <c r="PZ1095" s="623"/>
      <c r="QA1095" s="623"/>
      <c r="QB1095" s="623"/>
      <c r="QC1095" s="623"/>
      <c r="QD1095" s="623"/>
      <c r="QE1095" s="623"/>
      <c r="QF1095" s="623"/>
      <c r="QG1095" s="623"/>
      <c r="QH1095" s="623"/>
      <c r="QI1095" s="623"/>
      <c r="QJ1095" s="623"/>
      <c r="QK1095" s="623"/>
    </row>
    <row r="1096" spans="434:453">
      <c r="PR1096" s="583"/>
      <c r="PW1096" s="623"/>
      <c r="PX1096" s="623"/>
      <c r="PY1096" s="623"/>
      <c r="PZ1096" s="623"/>
      <c r="QA1096" s="623"/>
      <c r="QB1096" s="623"/>
      <c r="QC1096" s="623"/>
      <c r="QD1096" s="623"/>
      <c r="QE1096" s="623"/>
      <c r="QF1096" s="623"/>
      <c r="QG1096" s="623"/>
      <c r="QH1096" s="623"/>
      <c r="QI1096" s="623"/>
      <c r="QJ1096" s="623"/>
      <c r="QK1096" s="623"/>
    </row>
    <row r="1097" spans="434:453">
      <c r="PR1097" s="583"/>
      <c r="PW1097" s="623"/>
      <c r="PX1097" s="623"/>
      <c r="PY1097" s="623"/>
      <c r="PZ1097" s="623"/>
      <c r="QA1097" s="623"/>
      <c r="QB1097" s="623"/>
      <c r="QC1097" s="623"/>
      <c r="QD1097" s="623"/>
      <c r="QE1097" s="623"/>
      <c r="QF1097" s="623"/>
      <c r="QG1097" s="623"/>
      <c r="QH1097" s="623"/>
      <c r="QI1097" s="623"/>
      <c r="QJ1097" s="623"/>
      <c r="QK1097" s="623"/>
    </row>
    <row r="1098" spans="434:453">
      <c r="PR1098" s="583"/>
      <c r="PW1098" s="623"/>
      <c r="PX1098" s="623"/>
      <c r="PY1098" s="623"/>
      <c r="PZ1098" s="623"/>
      <c r="QA1098" s="623"/>
      <c r="QB1098" s="623"/>
      <c r="QC1098" s="623"/>
      <c r="QD1098" s="623"/>
      <c r="QE1098" s="623"/>
      <c r="QF1098" s="623"/>
      <c r="QG1098" s="623"/>
      <c r="QH1098" s="623"/>
      <c r="QI1098" s="623"/>
      <c r="QJ1098" s="623"/>
      <c r="QK1098" s="623"/>
    </row>
    <row r="1099" spans="434:453">
      <c r="PR1099" s="583"/>
      <c r="PW1099" s="623"/>
      <c r="PX1099" s="623"/>
      <c r="PY1099" s="623"/>
      <c r="PZ1099" s="623"/>
      <c r="QA1099" s="623"/>
      <c r="QB1099" s="623"/>
      <c r="QC1099" s="623"/>
      <c r="QD1099" s="623"/>
      <c r="QE1099" s="623"/>
      <c r="QF1099" s="623"/>
      <c r="QG1099" s="623"/>
      <c r="QH1099" s="623"/>
      <c r="QI1099" s="623"/>
      <c r="QJ1099" s="623"/>
      <c r="QK1099" s="623"/>
    </row>
    <row r="1100" spans="434:453">
      <c r="PR1100" s="583"/>
      <c r="PW1100" s="623"/>
      <c r="PX1100" s="623"/>
      <c r="PY1100" s="623"/>
      <c r="PZ1100" s="623"/>
      <c r="QA1100" s="623"/>
      <c r="QB1100" s="623"/>
      <c r="QC1100" s="623"/>
      <c r="QD1100" s="623"/>
      <c r="QE1100" s="623"/>
      <c r="QF1100" s="623"/>
      <c r="QG1100" s="623"/>
      <c r="QH1100" s="623"/>
      <c r="QI1100" s="623"/>
      <c r="QJ1100" s="623"/>
      <c r="QK1100" s="623"/>
    </row>
    <row r="1101" spans="434:453">
      <c r="PR1101" s="583"/>
      <c r="PW1101" s="623"/>
      <c r="PX1101" s="623"/>
      <c r="PY1101" s="623"/>
      <c r="PZ1101" s="623"/>
      <c r="QA1101" s="623"/>
      <c r="QB1101" s="623"/>
      <c r="QC1101" s="623"/>
      <c r="QD1101" s="623"/>
      <c r="QE1101" s="623"/>
      <c r="QF1101" s="623"/>
      <c r="QG1101" s="623"/>
      <c r="QH1101" s="623"/>
      <c r="QI1101" s="623"/>
      <c r="QJ1101" s="623"/>
      <c r="QK1101" s="623"/>
    </row>
    <row r="1102" spans="434:453">
      <c r="PR1102" s="583"/>
      <c r="PW1102" s="623"/>
      <c r="PX1102" s="623"/>
      <c r="PY1102" s="623"/>
      <c r="PZ1102" s="623"/>
      <c r="QA1102" s="623"/>
      <c r="QB1102" s="623"/>
      <c r="QC1102" s="623"/>
      <c r="QD1102" s="623"/>
      <c r="QE1102" s="623"/>
      <c r="QF1102" s="623"/>
      <c r="QG1102" s="623"/>
      <c r="QH1102" s="623"/>
      <c r="QI1102" s="623"/>
      <c r="QJ1102" s="623"/>
      <c r="QK1102" s="623"/>
    </row>
    <row r="1103" spans="434:453">
      <c r="PR1103" s="583"/>
      <c r="PW1103" s="623"/>
      <c r="PX1103" s="623"/>
      <c r="PY1103" s="623"/>
      <c r="PZ1103" s="623"/>
      <c r="QA1103" s="623"/>
      <c r="QB1103" s="623"/>
      <c r="QC1103" s="623"/>
      <c r="QD1103" s="623"/>
      <c r="QE1103" s="623"/>
      <c r="QF1103" s="623"/>
      <c r="QG1103" s="623"/>
      <c r="QH1103" s="623"/>
      <c r="QI1103" s="623"/>
      <c r="QJ1103" s="623"/>
      <c r="QK1103" s="623"/>
    </row>
    <row r="1104" spans="434:453">
      <c r="PR1104" s="583"/>
      <c r="PW1104" s="623"/>
      <c r="PX1104" s="623"/>
      <c r="PY1104" s="623"/>
      <c r="PZ1104" s="623"/>
      <c r="QA1104" s="623"/>
      <c r="QB1104" s="623"/>
      <c r="QC1104" s="623"/>
      <c r="QD1104" s="623"/>
      <c r="QE1104" s="623"/>
      <c r="QF1104" s="623"/>
      <c r="QG1104" s="623"/>
      <c r="QH1104" s="623"/>
      <c r="QI1104" s="623"/>
      <c r="QJ1104" s="623"/>
      <c r="QK1104" s="623"/>
    </row>
    <row r="1105" spans="434:453">
      <c r="PR1105" s="583"/>
      <c r="PW1105" s="623"/>
      <c r="PX1105" s="623"/>
      <c r="PY1105" s="623"/>
      <c r="PZ1105" s="623"/>
      <c r="QA1105" s="623"/>
      <c r="QB1105" s="623"/>
      <c r="QC1105" s="623"/>
      <c r="QD1105" s="623"/>
      <c r="QE1105" s="623"/>
      <c r="QF1105" s="623"/>
      <c r="QG1105" s="623"/>
      <c r="QH1105" s="623"/>
      <c r="QI1105" s="623"/>
      <c r="QJ1105" s="623"/>
      <c r="QK1105" s="623"/>
    </row>
    <row r="1106" spans="434:453">
      <c r="PR1106" s="583"/>
      <c r="PW1106" s="623"/>
      <c r="PX1106" s="623"/>
      <c r="PY1106" s="623"/>
      <c r="PZ1106" s="623"/>
      <c r="QA1106" s="623"/>
      <c r="QB1106" s="623"/>
      <c r="QC1106" s="623"/>
      <c r="QD1106" s="623"/>
      <c r="QE1106" s="623"/>
      <c r="QF1106" s="623"/>
      <c r="QG1106" s="623"/>
      <c r="QH1106" s="623"/>
      <c r="QI1106" s="623"/>
      <c r="QJ1106" s="623"/>
      <c r="QK1106" s="623"/>
    </row>
    <row r="1107" spans="434:453">
      <c r="PR1107" s="583"/>
      <c r="PW1107" s="623"/>
      <c r="PX1107" s="623"/>
      <c r="PY1107" s="623"/>
      <c r="PZ1107" s="623"/>
      <c r="QA1107" s="623"/>
      <c r="QB1107" s="623"/>
      <c r="QC1107" s="623"/>
      <c r="QD1107" s="623"/>
      <c r="QE1107" s="623"/>
      <c r="QF1107" s="623"/>
      <c r="QG1107" s="623"/>
      <c r="QH1107" s="623"/>
      <c r="QI1107" s="623"/>
      <c r="QJ1107" s="623"/>
      <c r="QK1107" s="623"/>
    </row>
    <row r="1108" spans="434:453">
      <c r="PR1108" s="583"/>
      <c r="PW1108" s="623"/>
      <c r="PX1108" s="623"/>
      <c r="PY1108" s="623"/>
      <c r="PZ1108" s="623"/>
      <c r="QA1108" s="623"/>
      <c r="QB1108" s="623"/>
      <c r="QC1108" s="623"/>
      <c r="QD1108" s="623"/>
      <c r="QE1108" s="623"/>
      <c r="QF1108" s="623"/>
      <c r="QG1108" s="623"/>
      <c r="QH1108" s="623"/>
      <c r="QI1108" s="623"/>
      <c r="QJ1108" s="623"/>
      <c r="QK1108" s="623"/>
    </row>
    <row r="1109" spans="434:453">
      <c r="PR1109" s="583"/>
      <c r="PW1109" s="623"/>
      <c r="PX1109" s="623"/>
      <c r="PY1109" s="623"/>
      <c r="PZ1109" s="623"/>
      <c r="QA1109" s="623"/>
      <c r="QB1109" s="623"/>
      <c r="QC1109" s="623"/>
      <c r="QD1109" s="623"/>
      <c r="QE1109" s="623"/>
      <c r="QF1109" s="623"/>
      <c r="QG1109" s="623"/>
      <c r="QH1109" s="623"/>
      <c r="QI1109" s="623"/>
      <c r="QJ1109" s="623"/>
      <c r="QK1109" s="623"/>
    </row>
    <row r="1110" spans="434:453">
      <c r="PR1110" s="583"/>
      <c r="PW1110" s="623"/>
      <c r="PX1110" s="623"/>
      <c r="PY1110" s="623"/>
      <c r="PZ1110" s="623"/>
      <c r="QA1110" s="623"/>
      <c r="QB1110" s="623"/>
      <c r="QC1110" s="623"/>
      <c r="QD1110" s="623"/>
      <c r="QE1110" s="623"/>
      <c r="QF1110" s="623"/>
      <c r="QG1110" s="623"/>
      <c r="QH1110" s="623"/>
      <c r="QI1110" s="623"/>
      <c r="QJ1110" s="623"/>
      <c r="QK1110" s="623"/>
    </row>
    <row r="1111" spans="434:453">
      <c r="PR1111" s="583"/>
      <c r="PW1111" s="623"/>
      <c r="PX1111" s="623"/>
      <c r="PY1111" s="623"/>
      <c r="PZ1111" s="623"/>
      <c r="QA1111" s="623"/>
      <c r="QB1111" s="623"/>
      <c r="QC1111" s="623"/>
      <c r="QD1111" s="623"/>
      <c r="QE1111" s="623"/>
      <c r="QF1111" s="623"/>
      <c r="QG1111" s="623"/>
      <c r="QH1111" s="623"/>
      <c r="QI1111" s="623"/>
      <c r="QJ1111" s="623"/>
      <c r="QK1111" s="623"/>
    </row>
    <row r="1112" spans="434:453">
      <c r="PR1112" s="583"/>
      <c r="PW1112" s="623"/>
      <c r="PX1112" s="623"/>
      <c r="PY1112" s="623"/>
      <c r="PZ1112" s="623"/>
      <c r="QA1112" s="623"/>
      <c r="QB1112" s="623"/>
      <c r="QC1112" s="623"/>
      <c r="QD1112" s="623"/>
      <c r="QE1112" s="623"/>
      <c r="QF1112" s="623"/>
      <c r="QG1112" s="623"/>
      <c r="QH1112" s="623"/>
      <c r="QI1112" s="623"/>
      <c r="QJ1112" s="623"/>
      <c r="QK1112" s="623"/>
    </row>
    <row r="1113" spans="434:453">
      <c r="PR1113" s="583"/>
      <c r="PW1113" s="623"/>
      <c r="PX1113" s="623"/>
      <c r="PY1113" s="623"/>
      <c r="PZ1113" s="623"/>
      <c r="QA1113" s="623"/>
      <c r="QB1113" s="623"/>
      <c r="QC1113" s="623"/>
      <c r="QD1113" s="623"/>
      <c r="QE1113" s="623"/>
      <c r="QF1113" s="623"/>
      <c r="QG1113" s="623"/>
      <c r="QH1113" s="623"/>
      <c r="QI1113" s="623"/>
      <c r="QJ1113" s="623"/>
      <c r="QK1113" s="623"/>
    </row>
    <row r="1114" spans="434:453">
      <c r="PR1114" s="583"/>
      <c r="PW1114" s="623"/>
      <c r="PX1114" s="623"/>
      <c r="PY1114" s="623"/>
      <c r="PZ1114" s="623"/>
      <c r="QA1114" s="623"/>
      <c r="QB1114" s="623"/>
      <c r="QC1114" s="623"/>
      <c r="QD1114" s="623"/>
      <c r="QE1114" s="623"/>
      <c r="QF1114" s="623"/>
      <c r="QG1114" s="623"/>
      <c r="QH1114" s="623"/>
      <c r="QI1114" s="623"/>
      <c r="QJ1114" s="623"/>
      <c r="QK1114" s="623"/>
    </row>
    <row r="1115" spans="434:453">
      <c r="PR1115" s="583"/>
      <c r="PW1115" s="623"/>
      <c r="PX1115" s="623"/>
      <c r="PY1115" s="623"/>
      <c r="PZ1115" s="623"/>
      <c r="QA1115" s="623"/>
      <c r="QB1115" s="623"/>
      <c r="QC1115" s="623"/>
      <c r="QD1115" s="623"/>
      <c r="QE1115" s="623"/>
      <c r="QF1115" s="623"/>
      <c r="QG1115" s="623"/>
      <c r="QH1115" s="623"/>
      <c r="QI1115" s="623"/>
      <c r="QJ1115" s="623"/>
      <c r="QK1115" s="623"/>
    </row>
    <row r="1116" spans="434:453">
      <c r="PR1116" s="583"/>
      <c r="PW1116" s="623"/>
      <c r="PX1116" s="623"/>
      <c r="PY1116" s="623"/>
      <c r="PZ1116" s="623"/>
      <c r="QA1116" s="623"/>
      <c r="QB1116" s="623"/>
      <c r="QC1116" s="623"/>
      <c r="QD1116" s="623"/>
      <c r="QE1116" s="623"/>
      <c r="QF1116" s="623"/>
      <c r="QG1116" s="623"/>
      <c r="QH1116" s="623"/>
      <c r="QI1116" s="623"/>
      <c r="QJ1116" s="623"/>
      <c r="QK1116" s="623"/>
    </row>
    <row r="1117" spans="434:453">
      <c r="PR1117" s="583"/>
      <c r="PW1117" s="623"/>
      <c r="PX1117" s="623"/>
      <c r="PY1117" s="623"/>
      <c r="PZ1117" s="623"/>
      <c r="QA1117" s="623"/>
      <c r="QB1117" s="623"/>
      <c r="QC1117" s="623"/>
      <c r="QD1117" s="623"/>
      <c r="QE1117" s="623"/>
      <c r="QF1117" s="623"/>
      <c r="QG1117" s="623"/>
      <c r="QH1117" s="623"/>
      <c r="QI1117" s="623"/>
      <c r="QJ1117" s="623"/>
      <c r="QK1117" s="623"/>
    </row>
    <row r="1118" spans="434:453">
      <c r="PR1118" s="583"/>
      <c r="PW1118" s="623"/>
      <c r="PX1118" s="623"/>
      <c r="PY1118" s="623"/>
      <c r="PZ1118" s="623"/>
      <c r="QA1118" s="623"/>
      <c r="QB1118" s="623"/>
      <c r="QC1118" s="623"/>
      <c r="QD1118" s="623"/>
      <c r="QE1118" s="623"/>
      <c r="QF1118" s="623"/>
      <c r="QG1118" s="623"/>
      <c r="QH1118" s="623"/>
      <c r="QI1118" s="623"/>
      <c r="QJ1118" s="623"/>
      <c r="QK1118" s="623"/>
    </row>
    <row r="1119" spans="434:453">
      <c r="PR1119" s="583"/>
      <c r="PW1119" s="623"/>
      <c r="PX1119" s="623"/>
      <c r="PY1119" s="623"/>
      <c r="PZ1119" s="623"/>
      <c r="QA1119" s="623"/>
      <c r="QB1119" s="623"/>
      <c r="QC1119" s="623"/>
      <c r="QD1119" s="623"/>
      <c r="QE1119" s="623"/>
      <c r="QF1119" s="623"/>
      <c r="QG1119" s="623"/>
      <c r="QH1119" s="623"/>
      <c r="QI1119" s="623"/>
      <c r="QJ1119" s="623"/>
      <c r="QK1119" s="623"/>
    </row>
    <row r="1120" spans="434:453">
      <c r="PR1120" s="583"/>
      <c r="PW1120" s="623"/>
      <c r="PX1120" s="623"/>
      <c r="PY1120" s="623"/>
      <c r="PZ1120" s="623"/>
      <c r="QA1120" s="623"/>
      <c r="QB1120" s="623"/>
      <c r="QC1120" s="623"/>
      <c r="QD1120" s="623"/>
      <c r="QE1120" s="623"/>
      <c r="QF1120" s="623"/>
      <c r="QG1120" s="623"/>
      <c r="QH1120" s="623"/>
      <c r="QI1120" s="623"/>
      <c r="QJ1120" s="623"/>
      <c r="QK1120" s="623"/>
    </row>
    <row r="1121" spans="434:453">
      <c r="PR1121" s="583"/>
      <c r="PW1121" s="623"/>
      <c r="PX1121" s="623"/>
      <c r="PY1121" s="623"/>
      <c r="PZ1121" s="623"/>
      <c r="QA1121" s="623"/>
      <c r="QB1121" s="623"/>
      <c r="QC1121" s="623"/>
      <c r="QD1121" s="623"/>
      <c r="QE1121" s="623"/>
      <c r="QF1121" s="623"/>
      <c r="QG1121" s="623"/>
      <c r="QH1121" s="623"/>
      <c r="QI1121" s="623"/>
      <c r="QJ1121" s="623"/>
      <c r="QK1121" s="623"/>
    </row>
    <row r="1122" spans="434:453">
      <c r="PR1122" s="583"/>
      <c r="PW1122" s="623"/>
      <c r="PX1122" s="623"/>
      <c r="PY1122" s="623"/>
      <c r="PZ1122" s="623"/>
      <c r="QA1122" s="623"/>
      <c r="QB1122" s="623"/>
      <c r="QC1122" s="623"/>
      <c r="QD1122" s="623"/>
      <c r="QE1122" s="623"/>
      <c r="QF1122" s="623"/>
      <c r="QG1122" s="623"/>
      <c r="QH1122" s="623"/>
      <c r="QI1122" s="623"/>
      <c r="QJ1122" s="623"/>
      <c r="QK1122" s="623"/>
    </row>
    <row r="1123" spans="434:453">
      <c r="PR1123" s="583"/>
      <c r="PW1123" s="623"/>
      <c r="PX1123" s="623"/>
      <c r="PY1123" s="623"/>
      <c r="PZ1123" s="623"/>
      <c r="QA1123" s="623"/>
      <c r="QB1123" s="623"/>
      <c r="QC1123" s="623"/>
      <c r="QD1123" s="623"/>
      <c r="QE1123" s="623"/>
      <c r="QF1123" s="623"/>
      <c r="QG1123" s="623"/>
      <c r="QH1123" s="623"/>
      <c r="QI1123" s="623"/>
      <c r="QJ1123" s="623"/>
      <c r="QK1123" s="623"/>
    </row>
    <row r="1124" spans="434:453">
      <c r="PR1124" s="583"/>
      <c r="PW1124" s="623"/>
      <c r="PX1124" s="623"/>
      <c r="PY1124" s="623"/>
      <c r="PZ1124" s="623"/>
      <c r="QA1124" s="623"/>
      <c r="QB1124" s="623"/>
      <c r="QC1124" s="623"/>
      <c r="QD1124" s="623"/>
      <c r="QE1124" s="623"/>
      <c r="QF1124" s="623"/>
      <c r="QG1124" s="623"/>
      <c r="QH1124" s="623"/>
      <c r="QI1124" s="623"/>
      <c r="QJ1124" s="623"/>
      <c r="QK1124" s="623"/>
    </row>
    <row r="1125" spans="434:453">
      <c r="PR1125" s="583"/>
      <c r="PW1125" s="623"/>
      <c r="PX1125" s="623"/>
      <c r="PY1125" s="623"/>
      <c r="PZ1125" s="623"/>
      <c r="QA1125" s="623"/>
      <c r="QB1125" s="623"/>
      <c r="QC1125" s="623"/>
      <c r="QD1125" s="623"/>
      <c r="QE1125" s="623"/>
      <c r="QF1125" s="623"/>
      <c r="QG1125" s="623"/>
      <c r="QH1125" s="623"/>
      <c r="QI1125" s="623"/>
      <c r="QJ1125" s="623"/>
      <c r="QK1125" s="623"/>
    </row>
    <row r="1126" spans="434:453">
      <c r="PR1126" s="583"/>
      <c r="PW1126" s="623"/>
      <c r="PX1126" s="623"/>
      <c r="PY1126" s="623"/>
      <c r="PZ1126" s="623"/>
      <c r="QA1126" s="623"/>
      <c r="QB1126" s="623"/>
      <c r="QC1126" s="623"/>
      <c r="QD1126" s="623"/>
      <c r="QE1126" s="623"/>
      <c r="QF1126" s="623"/>
      <c r="QG1126" s="623"/>
      <c r="QH1126" s="623"/>
      <c r="QI1126" s="623"/>
      <c r="QJ1126" s="623"/>
      <c r="QK1126" s="623"/>
    </row>
    <row r="1127" spans="434:453">
      <c r="PR1127" s="583"/>
      <c r="PW1127" s="623"/>
      <c r="PX1127" s="623"/>
      <c r="PY1127" s="623"/>
      <c r="PZ1127" s="623"/>
      <c r="QA1127" s="623"/>
      <c r="QB1127" s="623"/>
      <c r="QC1127" s="623"/>
      <c r="QD1127" s="623"/>
      <c r="QE1127" s="623"/>
      <c r="QF1127" s="623"/>
      <c r="QG1127" s="623"/>
      <c r="QH1127" s="623"/>
      <c r="QI1127" s="623"/>
      <c r="QJ1127" s="623"/>
      <c r="QK1127" s="623"/>
    </row>
    <row r="1128" spans="434:453">
      <c r="PR1128" s="583"/>
      <c r="PW1128" s="623"/>
      <c r="PX1128" s="623"/>
      <c r="PY1128" s="623"/>
      <c r="PZ1128" s="623"/>
      <c r="QA1128" s="623"/>
      <c r="QB1128" s="623"/>
      <c r="QC1128" s="623"/>
      <c r="QD1128" s="623"/>
      <c r="QE1128" s="623"/>
      <c r="QF1128" s="623"/>
      <c r="QG1128" s="623"/>
      <c r="QH1128" s="623"/>
      <c r="QI1128" s="623"/>
      <c r="QJ1128" s="623"/>
      <c r="QK1128" s="623"/>
    </row>
    <row r="1129" spans="434:453">
      <c r="PR1129" s="583"/>
      <c r="PW1129" s="623"/>
      <c r="PX1129" s="623"/>
      <c r="PY1129" s="623"/>
      <c r="PZ1129" s="623"/>
      <c r="QA1129" s="623"/>
      <c r="QB1129" s="623"/>
      <c r="QC1129" s="623"/>
      <c r="QD1129" s="623"/>
      <c r="QE1129" s="623"/>
      <c r="QF1129" s="623"/>
      <c r="QG1129" s="623"/>
      <c r="QH1129" s="623"/>
      <c r="QI1129" s="623"/>
      <c r="QJ1129" s="623"/>
      <c r="QK1129" s="623"/>
    </row>
    <row r="1130" spans="434:453">
      <c r="PR1130" s="583"/>
      <c r="PW1130" s="623"/>
      <c r="PX1130" s="623"/>
      <c r="PY1130" s="623"/>
      <c r="PZ1130" s="623"/>
      <c r="QA1130" s="623"/>
      <c r="QB1130" s="623"/>
      <c r="QC1130" s="623"/>
      <c r="QD1130" s="623"/>
      <c r="QE1130" s="623"/>
      <c r="QF1130" s="623"/>
      <c r="QG1130" s="623"/>
      <c r="QH1130" s="623"/>
      <c r="QI1130" s="623"/>
      <c r="QJ1130" s="623"/>
      <c r="QK1130" s="623"/>
    </row>
    <row r="1131" spans="434:453">
      <c r="PR1131" s="583"/>
      <c r="PW1131" s="623"/>
      <c r="PX1131" s="623"/>
      <c r="PY1131" s="623"/>
      <c r="PZ1131" s="623"/>
      <c r="QA1131" s="623"/>
      <c r="QB1131" s="623"/>
      <c r="QC1131" s="623"/>
      <c r="QD1131" s="623"/>
      <c r="QE1131" s="623"/>
      <c r="QF1131" s="623"/>
      <c r="QG1131" s="623"/>
      <c r="QH1131" s="623"/>
      <c r="QI1131" s="623"/>
      <c r="QJ1131" s="623"/>
      <c r="QK1131" s="623"/>
    </row>
    <row r="1132" spans="434:453">
      <c r="PR1132" s="583"/>
      <c r="PW1132" s="623"/>
      <c r="PX1132" s="623"/>
      <c r="PY1132" s="623"/>
      <c r="PZ1132" s="623"/>
      <c r="QA1132" s="623"/>
      <c r="QB1132" s="623"/>
      <c r="QC1132" s="623"/>
      <c r="QD1132" s="623"/>
      <c r="QE1132" s="623"/>
      <c r="QF1132" s="623"/>
      <c r="QG1132" s="623"/>
      <c r="QH1132" s="623"/>
      <c r="QI1132" s="623"/>
      <c r="QJ1132" s="623"/>
      <c r="QK1132" s="623"/>
    </row>
    <row r="1133" spans="434:453">
      <c r="PR1133" s="583"/>
      <c r="PW1133" s="623"/>
      <c r="PX1133" s="623"/>
      <c r="PY1133" s="623"/>
      <c r="PZ1133" s="623"/>
      <c r="QA1133" s="623"/>
      <c r="QB1133" s="623"/>
      <c r="QC1133" s="623"/>
      <c r="QD1133" s="623"/>
      <c r="QE1133" s="623"/>
      <c r="QF1133" s="623"/>
      <c r="QG1133" s="623"/>
      <c r="QH1133" s="623"/>
      <c r="QI1133" s="623"/>
      <c r="QJ1133" s="623"/>
      <c r="QK1133" s="623"/>
    </row>
    <row r="1134" spans="434:453">
      <c r="PR1134" s="583"/>
      <c r="PW1134" s="623"/>
      <c r="PX1134" s="623"/>
      <c r="PY1134" s="623"/>
      <c r="PZ1134" s="623"/>
      <c r="QA1134" s="623"/>
      <c r="QB1134" s="623"/>
      <c r="QC1134" s="623"/>
      <c r="QD1134" s="623"/>
      <c r="QE1134" s="623"/>
      <c r="QF1134" s="623"/>
      <c r="QG1134" s="623"/>
      <c r="QH1134" s="623"/>
      <c r="QI1134" s="623"/>
      <c r="QJ1134" s="623"/>
      <c r="QK1134" s="623"/>
    </row>
    <row r="1135" spans="434:453">
      <c r="PR1135" s="583"/>
      <c r="PW1135" s="623"/>
      <c r="PX1135" s="623"/>
      <c r="PY1135" s="623"/>
      <c r="PZ1135" s="623"/>
      <c r="QA1135" s="623"/>
      <c r="QB1135" s="623"/>
      <c r="QC1135" s="623"/>
      <c r="QD1135" s="623"/>
      <c r="QE1135" s="623"/>
      <c r="QF1135" s="623"/>
      <c r="QG1135" s="623"/>
      <c r="QH1135" s="623"/>
      <c r="QI1135" s="623"/>
      <c r="QJ1135" s="623"/>
      <c r="QK1135" s="623"/>
    </row>
    <row r="1136" spans="434:453">
      <c r="PR1136" s="583"/>
      <c r="PW1136" s="623"/>
      <c r="PX1136" s="623"/>
      <c r="PY1136" s="623"/>
      <c r="PZ1136" s="623"/>
      <c r="QA1136" s="623"/>
      <c r="QB1136" s="623"/>
      <c r="QC1136" s="623"/>
      <c r="QD1136" s="623"/>
      <c r="QE1136" s="623"/>
      <c r="QF1136" s="623"/>
      <c r="QG1136" s="623"/>
      <c r="QH1136" s="623"/>
      <c r="QI1136" s="623"/>
      <c r="QJ1136" s="623"/>
      <c r="QK1136" s="623"/>
    </row>
    <row r="1137" spans="434:453">
      <c r="PR1137" s="583"/>
      <c r="PW1137" s="623"/>
      <c r="PX1137" s="623"/>
      <c r="PY1137" s="623"/>
      <c r="PZ1137" s="623"/>
      <c r="QA1137" s="623"/>
      <c r="QB1137" s="623"/>
      <c r="QC1137" s="623"/>
      <c r="QD1137" s="623"/>
      <c r="QE1137" s="623"/>
      <c r="QF1137" s="623"/>
      <c r="QG1137" s="623"/>
      <c r="QH1137" s="623"/>
      <c r="QI1137" s="623"/>
      <c r="QJ1137" s="623"/>
      <c r="QK1137" s="623"/>
    </row>
    <row r="1138" spans="434:453">
      <c r="PR1138" s="583"/>
      <c r="PW1138" s="623"/>
      <c r="PX1138" s="623"/>
      <c r="PY1138" s="623"/>
      <c r="PZ1138" s="623"/>
      <c r="QA1138" s="623"/>
      <c r="QB1138" s="623"/>
      <c r="QC1138" s="623"/>
      <c r="QD1138" s="623"/>
      <c r="QE1138" s="623"/>
      <c r="QF1138" s="623"/>
      <c r="QG1138" s="623"/>
      <c r="QH1138" s="623"/>
      <c r="QI1138" s="623"/>
      <c r="QJ1138" s="623"/>
      <c r="QK1138" s="623"/>
    </row>
    <row r="1139" spans="434:453">
      <c r="PR1139" s="583"/>
      <c r="PW1139" s="623"/>
      <c r="PX1139" s="623"/>
      <c r="PY1139" s="623"/>
      <c r="PZ1139" s="623"/>
      <c r="QA1139" s="623"/>
      <c r="QB1139" s="623"/>
      <c r="QC1139" s="623"/>
      <c r="QD1139" s="623"/>
      <c r="QE1139" s="623"/>
      <c r="QF1139" s="623"/>
      <c r="QG1139" s="623"/>
      <c r="QH1139" s="623"/>
      <c r="QI1139" s="623"/>
      <c r="QJ1139" s="623"/>
      <c r="QK1139" s="623"/>
    </row>
    <row r="1140" spans="434:453">
      <c r="PR1140" s="583"/>
      <c r="PW1140" s="623"/>
      <c r="PX1140" s="623"/>
      <c r="PY1140" s="623"/>
      <c r="PZ1140" s="623"/>
      <c r="QA1140" s="623"/>
      <c r="QB1140" s="623"/>
      <c r="QC1140" s="623"/>
      <c r="QD1140" s="623"/>
      <c r="QE1140" s="623"/>
      <c r="QF1140" s="623"/>
      <c r="QG1140" s="623"/>
      <c r="QH1140" s="623"/>
      <c r="QI1140" s="623"/>
      <c r="QJ1140" s="623"/>
      <c r="QK1140" s="623"/>
    </row>
    <row r="1141" spans="434:453">
      <c r="PR1141" s="583"/>
      <c r="PW1141" s="623"/>
      <c r="PX1141" s="623"/>
      <c r="PY1141" s="623"/>
      <c r="PZ1141" s="623"/>
      <c r="QA1141" s="623"/>
      <c r="QB1141" s="623"/>
      <c r="QC1141" s="623"/>
      <c r="QD1141" s="623"/>
      <c r="QE1141" s="623"/>
      <c r="QF1141" s="623"/>
      <c r="QG1141" s="623"/>
      <c r="QH1141" s="623"/>
      <c r="QI1141" s="623"/>
      <c r="QJ1141" s="623"/>
      <c r="QK1141" s="623"/>
    </row>
    <row r="1142" spans="434:453">
      <c r="PR1142" s="583"/>
      <c r="PW1142" s="623"/>
      <c r="PX1142" s="623"/>
      <c r="PY1142" s="623"/>
      <c r="PZ1142" s="623"/>
      <c r="QA1142" s="623"/>
      <c r="QB1142" s="623"/>
      <c r="QC1142" s="623"/>
      <c r="QD1142" s="623"/>
      <c r="QE1142" s="623"/>
      <c r="QF1142" s="623"/>
      <c r="QG1142" s="623"/>
      <c r="QH1142" s="623"/>
      <c r="QI1142" s="623"/>
      <c r="QJ1142" s="623"/>
      <c r="QK1142" s="623"/>
    </row>
    <row r="1143" spans="434:453">
      <c r="PR1143" s="583"/>
      <c r="PW1143" s="623"/>
      <c r="PX1143" s="623"/>
      <c r="PY1143" s="623"/>
      <c r="PZ1143" s="623"/>
      <c r="QA1143" s="623"/>
      <c r="QB1143" s="623"/>
      <c r="QC1143" s="623"/>
      <c r="QD1143" s="623"/>
      <c r="QE1143" s="623"/>
      <c r="QF1143" s="623"/>
      <c r="QG1143" s="623"/>
      <c r="QH1143" s="623"/>
      <c r="QI1143" s="623"/>
      <c r="QJ1143" s="623"/>
      <c r="QK1143" s="623"/>
    </row>
    <row r="1144" spans="434:453">
      <c r="PR1144" s="583"/>
      <c r="PW1144" s="623"/>
      <c r="PX1144" s="623"/>
      <c r="PY1144" s="623"/>
      <c r="PZ1144" s="623"/>
      <c r="QA1144" s="623"/>
      <c r="QB1144" s="623"/>
      <c r="QC1144" s="623"/>
      <c r="QD1144" s="623"/>
      <c r="QE1144" s="623"/>
      <c r="QF1144" s="623"/>
      <c r="QG1144" s="623"/>
      <c r="QH1144" s="623"/>
      <c r="QI1144" s="623"/>
      <c r="QJ1144" s="623"/>
      <c r="QK1144" s="623"/>
    </row>
    <row r="1145" spans="434:453">
      <c r="PR1145" s="583"/>
      <c r="PW1145" s="623"/>
      <c r="PX1145" s="623"/>
      <c r="PY1145" s="623"/>
      <c r="PZ1145" s="623"/>
      <c r="QA1145" s="623"/>
      <c r="QB1145" s="623"/>
      <c r="QC1145" s="623"/>
      <c r="QD1145" s="623"/>
      <c r="QE1145" s="623"/>
      <c r="QF1145" s="623"/>
      <c r="QG1145" s="623"/>
      <c r="QH1145" s="623"/>
      <c r="QI1145" s="623"/>
      <c r="QJ1145" s="623"/>
      <c r="QK1145" s="623"/>
    </row>
    <row r="1146" spans="434:453">
      <c r="PR1146" s="583"/>
      <c r="PW1146" s="623"/>
      <c r="PX1146" s="623"/>
      <c r="PY1146" s="623"/>
      <c r="PZ1146" s="623"/>
      <c r="QA1146" s="623"/>
      <c r="QB1146" s="623"/>
      <c r="QC1146" s="623"/>
      <c r="QD1146" s="623"/>
      <c r="QE1146" s="623"/>
      <c r="QF1146" s="623"/>
      <c r="QG1146" s="623"/>
      <c r="QH1146" s="623"/>
      <c r="QI1146" s="623"/>
      <c r="QJ1146" s="623"/>
      <c r="QK1146" s="623"/>
    </row>
    <row r="1147" spans="434:453">
      <c r="PR1147" s="583"/>
      <c r="PW1147" s="623"/>
      <c r="PX1147" s="623"/>
      <c r="PY1147" s="623"/>
      <c r="PZ1147" s="623"/>
      <c r="QA1147" s="623"/>
      <c r="QB1147" s="623"/>
      <c r="QC1147" s="623"/>
      <c r="QD1147" s="623"/>
      <c r="QE1147" s="623"/>
      <c r="QF1147" s="623"/>
      <c r="QG1147" s="623"/>
      <c r="QH1147" s="623"/>
      <c r="QI1147" s="623"/>
      <c r="QJ1147" s="623"/>
      <c r="QK1147" s="623"/>
    </row>
    <row r="1148" spans="434:453">
      <c r="PR1148" s="583"/>
      <c r="PW1148" s="623"/>
      <c r="PX1148" s="623"/>
      <c r="PY1148" s="623"/>
      <c r="PZ1148" s="623"/>
      <c r="QA1148" s="623"/>
      <c r="QB1148" s="623"/>
      <c r="QC1148" s="623"/>
      <c r="QD1148" s="623"/>
      <c r="QE1148" s="623"/>
      <c r="QF1148" s="623"/>
      <c r="QG1148" s="623"/>
      <c r="QH1148" s="623"/>
      <c r="QI1148" s="623"/>
      <c r="QJ1148" s="623"/>
      <c r="QK1148" s="623"/>
    </row>
    <row r="1149" spans="434:453">
      <c r="PR1149" s="583"/>
      <c r="PW1149" s="623"/>
      <c r="PX1149" s="623"/>
      <c r="PY1149" s="623"/>
      <c r="PZ1149" s="623"/>
      <c r="QA1149" s="623"/>
      <c r="QB1149" s="623"/>
      <c r="QC1149" s="623"/>
      <c r="QD1149" s="623"/>
      <c r="QE1149" s="623"/>
      <c r="QF1149" s="623"/>
      <c r="QG1149" s="623"/>
      <c r="QH1149" s="623"/>
      <c r="QI1149" s="623"/>
      <c r="QJ1149" s="623"/>
      <c r="QK1149" s="623"/>
    </row>
    <row r="1150" spans="434:453">
      <c r="PR1150" s="583"/>
      <c r="PW1150" s="623"/>
      <c r="PX1150" s="623"/>
      <c r="PY1150" s="623"/>
      <c r="PZ1150" s="623"/>
      <c r="QA1150" s="623"/>
      <c r="QB1150" s="623"/>
      <c r="QC1150" s="623"/>
      <c r="QD1150" s="623"/>
      <c r="QE1150" s="623"/>
      <c r="QF1150" s="623"/>
      <c r="QG1150" s="623"/>
      <c r="QH1150" s="623"/>
      <c r="QI1150" s="623"/>
      <c r="QJ1150" s="623"/>
      <c r="QK1150" s="623"/>
    </row>
    <row r="1151" spans="434:453">
      <c r="PR1151" s="583"/>
      <c r="PW1151" s="623"/>
      <c r="PX1151" s="623"/>
      <c r="PY1151" s="623"/>
      <c r="PZ1151" s="623"/>
      <c r="QA1151" s="623"/>
      <c r="QB1151" s="623"/>
      <c r="QC1151" s="623"/>
      <c r="QD1151" s="623"/>
      <c r="QE1151" s="623"/>
      <c r="QF1151" s="623"/>
      <c r="QG1151" s="623"/>
      <c r="QH1151" s="623"/>
      <c r="QI1151" s="623"/>
      <c r="QJ1151" s="623"/>
      <c r="QK1151" s="623"/>
    </row>
    <row r="1152" spans="434:453">
      <c r="PR1152" s="583"/>
      <c r="PW1152" s="623"/>
      <c r="PX1152" s="623"/>
      <c r="PY1152" s="623"/>
      <c r="PZ1152" s="623"/>
      <c r="QA1152" s="623"/>
      <c r="QB1152" s="623"/>
      <c r="QC1152" s="623"/>
      <c r="QD1152" s="623"/>
      <c r="QE1152" s="623"/>
      <c r="QF1152" s="623"/>
      <c r="QG1152" s="623"/>
      <c r="QH1152" s="623"/>
      <c r="QI1152" s="623"/>
      <c r="QJ1152" s="623"/>
      <c r="QK1152" s="623"/>
    </row>
    <row r="1153" spans="434:453">
      <c r="PR1153" s="583"/>
      <c r="PW1153" s="623"/>
      <c r="PX1153" s="623"/>
      <c r="PY1153" s="623"/>
      <c r="PZ1153" s="623"/>
      <c r="QA1153" s="623"/>
      <c r="QB1153" s="623"/>
      <c r="QC1153" s="623"/>
      <c r="QD1153" s="623"/>
      <c r="QE1153" s="623"/>
      <c r="QF1153" s="623"/>
      <c r="QG1153" s="623"/>
      <c r="QH1153" s="623"/>
      <c r="QI1153" s="623"/>
      <c r="QJ1153" s="623"/>
      <c r="QK1153" s="623"/>
    </row>
    <row r="1154" spans="434:453">
      <c r="PR1154" s="583"/>
      <c r="PW1154" s="623"/>
      <c r="PX1154" s="623"/>
      <c r="PY1154" s="623"/>
      <c r="PZ1154" s="623"/>
      <c r="QA1154" s="623"/>
      <c r="QB1154" s="623"/>
      <c r="QC1154" s="623"/>
      <c r="QD1154" s="623"/>
      <c r="QE1154" s="623"/>
      <c r="QF1154" s="623"/>
      <c r="QG1154" s="623"/>
      <c r="QH1154" s="623"/>
      <c r="QI1154" s="623"/>
      <c r="QJ1154" s="623"/>
      <c r="QK1154" s="623"/>
    </row>
    <row r="1155" spans="434:453">
      <c r="PR1155" s="583"/>
      <c r="PW1155" s="623"/>
      <c r="PX1155" s="623"/>
      <c r="PY1155" s="623"/>
      <c r="PZ1155" s="623"/>
      <c r="QA1155" s="623"/>
      <c r="QB1155" s="623"/>
      <c r="QC1155" s="623"/>
      <c r="QD1155" s="623"/>
      <c r="QE1155" s="623"/>
      <c r="QF1155" s="623"/>
      <c r="QG1155" s="623"/>
      <c r="QH1155" s="623"/>
      <c r="QI1155" s="623"/>
      <c r="QJ1155" s="623"/>
      <c r="QK1155" s="623"/>
    </row>
    <row r="1156" spans="434:453">
      <c r="PR1156" s="583"/>
      <c r="PW1156" s="623"/>
      <c r="PX1156" s="623"/>
      <c r="PY1156" s="623"/>
      <c r="PZ1156" s="623"/>
      <c r="QA1156" s="623"/>
      <c r="QB1156" s="623"/>
      <c r="QC1156" s="623"/>
      <c r="QD1156" s="623"/>
      <c r="QE1156" s="623"/>
      <c r="QF1156" s="623"/>
      <c r="QG1156" s="623"/>
      <c r="QH1156" s="623"/>
      <c r="QI1156" s="623"/>
      <c r="QJ1156" s="623"/>
      <c r="QK1156" s="623"/>
    </row>
    <row r="1157" spans="434:453">
      <c r="PR1157" s="583"/>
      <c r="PW1157" s="623"/>
      <c r="PX1157" s="623"/>
      <c r="PY1157" s="623"/>
      <c r="PZ1157" s="623"/>
      <c r="QA1157" s="623"/>
      <c r="QB1157" s="623"/>
      <c r="QC1157" s="623"/>
      <c r="QD1157" s="623"/>
      <c r="QE1157" s="623"/>
      <c r="QF1157" s="623"/>
      <c r="QG1157" s="623"/>
      <c r="QH1157" s="623"/>
      <c r="QI1157" s="623"/>
      <c r="QJ1157" s="623"/>
      <c r="QK1157" s="623"/>
    </row>
    <row r="1158" spans="434:453">
      <c r="PR1158" s="583"/>
      <c r="PW1158" s="623"/>
      <c r="PX1158" s="623"/>
      <c r="PY1158" s="623"/>
      <c r="PZ1158" s="623"/>
      <c r="QA1158" s="623"/>
      <c r="QB1158" s="623"/>
      <c r="QC1158" s="623"/>
      <c r="QD1158" s="623"/>
      <c r="QE1158" s="623"/>
      <c r="QF1158" s="623"/>
      <c r="QG1158" s="623"/>
      <c r="QH1158" s="623"/>
      <c r="QI1158" s="623"/>
      <c r="QJ1158" s="623"/>
      <c r="QK1158" s="623"/>
    </row>
    <row r="1159" spans="434:453">
      <c r="PR1159" s="583"/>
      <c r="PW1159" s="623"/>
      <c r="PX1159" s="623"/>
      <c r="PY1159" s="623"/>
      <c r="PZ1159" s="623"/>
      <c r="QA1159" s="623"/>
      <c r="QB1159" s="623"/>
      <c r="QC1159" s="623"/>
      <c r="QD1159" s="623"/>
      <c r="QE1159" s="623"/>
      <c r="QF1159" s="623"/>
      <c r="QG1159" s="623"/>
      <c r="QH1159" s="623"/>
      <c r="QI1159" s="623"/>
      <c r="QJ1159" s="623"/>
      <c r="QK1159" s="623"/>
    </row>
    <row r="1160" spans="434:453">
      <c r="PR1160" s="583"/>
      <c r="PW1160" s="623"/>
      <c r="PX1160" s="623"/>
      <c r="PY1160" s="623"/>
      <c r="PZ1160" s="623"/>
      <c r="QA1160" s="623"/>
      <c r="QB1160" s="623"/>
      <c r="QC1160" s="623"/>
      <c r="QD1160" s="623"/>
      <c r="QE1160" s="623"/>
      <c r="QF1160" s="623"/>
      <c r="QG1160" s="623"/>
      <c r="QH1160" s="623"/>
      <c r="QI1160" s="623"/>
      <c r="QJ1160" s="623"/>
      <c r="QK1160" s="623"/>
    </row>
    <row r="1161" spans="434:453">
      <c r="PR1161" s="583"/>
      <c r="PW1161" s="623"/>
      <c r="PX1161" s="623"/>
      <c r="PY1161" s="623"/>
      <c r="PZ1161" s="623"/>
      <c r="QA1161" s="623"/>
      <c r="QB1161" s="623"/>
      <c r="QC1161" s="623"/>
      <c r="QD1161" s="623"/>
      <c r="QE1161" s="623"/>
      <c r="QF1161" s="623"/>
      <c r="QG1161" s="623"/>
      <c r="QH1161" s="623"/>
      <c r="QI1161" s="623"/>
      <c r="QJ1161" s="623"/>
      <c r="QK1161" s="623"/>
    </row>
    <row r="1162" spans="434:453">
      <c r="PR1162" s="583"/>
      <c r="PW1162" s="623"/>
      <c r="PX1162" s="623"/>
      <c r="PY1162" s="623"/>
      <c r="PZ1162" s="623"/>
      <c r="QA1162" s="623"/>
      <c r="QB1162" s="623"/>
      <c r="QC1162" s="623"/>
      <c r="QD1162" s="623"/>
      <c r="QE1162" s="623"/>
      <c r="QF1162" s="623"/>
      <c r="QG1162" s="623"/>
      <c r="QH1162" s="623"/>
      <c r="QI1162" s="623"/>
      <c r="QJ1162" s="623"/>
      <c r="QK1162" s="623"/>
    </row>
    <row r="1163" spans="434:453">
      <c r="PR1163" s="583"/>
      <c r="PW1163" s="623"/>
      <c r="PX1163" s="623"/>
      <c r="PY1163" s="623"/>
      <c r="PZ1163" s="623"/>
      <c r="QA1163" s="623"/>
      <c r="QB1163" s="623"/>
      <c r="QC1163" s="623"/>
      <c r="QD1163" s="623"/>
      <c r="QE1163" s="623"/>
      <c r="QF1163" s="623"/>
      <c r="QG1163" s="623"/>
      <c r="QH1163" s="623"/>
      <c r="QI1163" s="623"/>
      <c r="QJ1163" s="623"/>
      <c r="QK1163" s="623"/>
    </row>
    <row r="1164" spans="434:453">
      <c r="PR1164" s="583"/>
      <c r="PW1164" s="623"/>
      <c r="PX1164" s="623"/>
      <c r="PY1164" s="623"/>
      <c r="PZ1164" s="623"/>
      <c r="QA1164" s="623"/>
      <c r="QB1164" s="623"/>
      <c r="QC1164" s="623"/>
      <c r="QD1164" s="623"/>
      <c r="QE1164" s="623"/>
      <c r="QF1164" s="623"/>
      <c r="QG1164" s="623"/>
      <c r="QH1164" s="623"/>
      <c r="QI1164" s="623"/>
      <c r="QJ1164" s="623"/>
      <c r="QK1164" s="623"/>
    </row>
    <row r="1165" spans="434:453">
      <c r="PR1165" s="583"/>
      <c r="PW1165" s="623"/>
      <c r="PX1165" s="623"/>
      <c r="PY1165" s="623"/>
      <c r="PZ1165" s="623"/>
      <c r="QA1165" s="623"/>
      <c r="QB1165" s="623"/>
      <c r="QC1165" s="623"/>
      <c r="QD1165" s="623"/>
      <c r="QE1165" s="623"/>
      <c r="QF1165" s="623"/>
      <c r="QG1165" s="623"/>
      <c r="QH1165" s="623"/>
      <c r="QI1165" s="623"/>
      <c r="QJ1165" s="623"/>
      <c r="QK1165" s="623"/>
    </row>
    <row r="1166" spans="434:453">
      <c r="PR1166" s="583"/>
      <c r="PW1166" s="623"/>
      <c r="PX1166" s="623"/>
      <c r="PY1166" s="623"/>
      <c r="PZ1166" s="623"/>
      <c r="QA1166" s="623"/>
      <c r="QB1166" s="623"/>
      <c r="QC1166" s="623"/>
      <c r="QD1166" s="623"/>
      <c r="QE1166" s="623"/>
      <c r="QF1166" s="623"/>
      <c r="QG1166" s="623"/>
      <c r="QH1166" s="623"/>
      <c r="QI1166" s="623"/>
      <c r="QJ1166" s="623"/>
      <c r="QK1166" s="623"/>
    </row>
    <row r="1167" spans="434:453">
      <c r="PR1167" s="583"/>
      <c r="PW1167" s="623"/>
      <c r="PX1167" s="623"/>
      <c r="PY1167" s="623"/>
      <c r="PZ1167" s="623"/>
      <c r="QA1167" s="623"/>
      <c r="QB1167" s="623"/>
      <c r="QC1167" s="623"/>
      <c r="QD1167" s="623"/>
      <c r="QE1167" s="623"/>
      <c r="QF1167" s="623"/>
      <c r="QG1167" s="623"/>
      <c r="QH1167" s="623"/>
      <c r="QI1167" s="623"/>
      <c r="QJ1167" s="623"/>
      <c r="QK1167" s="623"/>
    </row>
    <row r="1168" spans="434:453">
      <c r="PR1168" s="583"/>
      <c r="PW1168" s="623"/>
      <c r="PX1168" s="623"/>
      <c r="PY1168" s="623"/>
      <c r="PZ1168" s="623"/>
      <c r="QA1168" s="623"/>
      <c r="QB1168" s="623"/>
      <c r="QC1168" s="623"/>
      <c r="QD1168" s="623"/>
      <c r="QE1168" s="623"/>
      <c r="QF1168" s="623"/>
      <c r="QG1168" s="623"/>
      <c r="QH1168" s="623"/>
      <c r="QI1168" s="623"/>
      <c r="QJ1168" s="623"/>
      <c r="QK1168" s="623"/>
    </row>
    <row r="1169" spans="434:453">
      <c r="PR1169" s="583"/>
      <c r="PW1169" s="623"/>
      <c r="PX1169" s="623"/>
      <c r="PY1169" s="623"/>
      <c r="PZ1169" s="623"/>
      <c r="QA1169" s="623"/>
      <c r="QB1169" s="623"/>
      <c r="QC1169" s="623"/>
      <c r="QD1169" s="623"/>
      <c r="QE1169" s="623"/>
      <c r="QF1169" s="623"/>
      <c r="QG1169" s="623"/>
      <c r="QH1169" s="623"/>
      <c r="QI1169" s="623"/>
      <c r="QJ1169" s="623"/>
      <c r="QK1169" s="623"/>
    </row>
    <row r="1170" spans="434:453">
      <c r="PR1170" s="583"/>
      <c r="PW1170" s="623"/>
      <c r="PX1170" s="623"/>
      <c r="PY1170" s="623"/>
      <c r="PZ1170" s="623"/>
      <c r="QA1170" s="623"/>
      <c r="QB1170" s="623"/>
      <c r="QC1170" s="623"/>
      <c r="QD1170" s="623"/>
      <c r="QE1170" s="623"/>
      <c r="QF1170" s="623"/>
      <c r="QG1170" s="623"/>
      <c r="QH1170" s="623"/>
      <c r="QI1170" s="623"/>
      <c r="QJ1170" s="623"/>
      <c r="QK1170" s="623"/>
    </row>
    <row r="1171" spans="434:453">
      <c r="PR1171" s="583"/>
      <c r="PW1171" s="623"/>
      <c r="PX1171" s="623"/>
      <c r="PY1171" s="623"/>
      <c r="PZ1171" s="623"/>
      <c r="QA1171" s="623"/>
      <c r="QB1171" s="623"/>
      <c r="QC1171" s="623"/>
      <c r="QD1171" s="623"/>
      <c r="QE1171" s="623"/>
      <c r="QF1171" s="623"/>
      <c r="QG1171" s="623"/>
      <c r="QH1171" s="623"/>
      <c r="QI1171" s="623"/>
      <c r="QJ1171" s="623"/>
      <c r="QK1171" s="623"/>
    </row>
    <row r="1172" spans="434:453">
      <c r="PR1172" s="583"/>
      <c r="PW1172" s="623"/>
      <c r="PX1172" s="623"/>
      <c r="PY1172" s="623"/>
      <c r="PZ1172" s="623"/>
      <c r="QA1172" s="623"/>
      <c r="QB1172" s="623"/>
      <c r="QC1172" s="623"/>
      <c r="QD1172" s="623"/>
      <c r="QE1172" s="623"/>
      <c r="QF1172" s="623"/>
      <c r="QG1172" s="623"/>
      <c r="QH1172" s="623"/>
      <c r="QI1172" s="623"/>
      <c r="QJ1172" s="623"/>
      <c r="QK1172" s="623"/>
    </row>
    <row r="1173" spans="434:453">
      <c r="PR1173" s="583"/>
      <c r="PW1173" s="623"/>
      <c r="PX1173" s="623"/>
      <c r="PY1173" s="623"/>
      <c r="PZ1173" s="623"/>
      <c r="QA1173" s="623"/>
      <c r="QB1173" s="623"/>
      <c r="QC1173" s="623"/>
      <c r="QD1173" s="623"/>
      <c r="QE1173" s="623"/>
      <c r="QF1173" s="623"/>
      <c r="QG1173" s="623"/>
      <c r="QH1173" s="623"/>
      <c r="QI1173" s="623"/>
      <c r="QJ1173" s="623"/>
      <c r="QK1173" s="623"/>
    </row>
    <row r="1174" spans="434:453">
      <c r="PR1174" s="583"/>
      <c r="PW1174" s="623"/>
      <c r="PX1174" s="623"/>
      <c r="PY1174" s="623"/>
      <c r="PZ1174" s="623"/>
      <c r="QA1174" s="623"/>
      <c r="QB1174" s="623"/>
      <c r="QC1174" s="623"/>
      <c r="QD1174" s="623"/>
      <c r="QE1174" s="623"/>
      <c r="QF1174" s="623"/>
      <c r="QG1174" s="623"/>
      <c r="QH1174" s="623"/>
      <c r="QI1174" s="623"/>
      <c r="QJ1174" s="623"/>
      <c r="QK1174" s="623"/>
    </row>
    <row r="1175" spans="434:453">
      <c r="PR1175" s="583"/>
      <c r="PW1175" s="623"/>
      <c r="PX1175" s="623"/>
      <c r="PY1175" s="623"/>
      <c r="PZ1175" s="623"/>
      <c r="QA1175" s="623"/>
      <c r="QB1175" s="623"/>
      <c r="QC1175" s="623"/>
      <c r="QD1175" s="623"/>
      <c r="QE1175" s="623"/>
      <c r="QF1175" s="623"/>
      <c r="QG1175" s="623"/>
      <c r="QH1175" s="623"/>
      <c r="QI1175" s="623"/>
      <c r="QJ1175" s="623"/>
      <c r="QK1175" s="623"/>
    </row>
    <row r="1176" spans="434:453">
      <c r="PR1176" s="583"/>
      <c r="PW1176" s="623"/>
      <c r="PX1176" s="623"/>
      <c r="PY1176" s="623"/>
      <c r="PZ1176" s="623"/>
      <c r="QA1176" s="623"/>
      <c r="QB1176" s="623"/>
      <c r="QC1176" s="623"/>
      <c r="QD1176" s="623"/>
      <c r="QE1176" s="623"/>
      <c r="QF1176" s="623"/>
      <c r="QG1176" s="623"/>
      <c r="QH1176" s="623"/>
      <c r="QI1176" s="623"/>
      <c r="QJ1176" s="623"/>
      <c r="QK1176" s="623"/>
    </row>
    <row r="1177" spans="434:453">
      <c r="PR1177" s="583"/>
      <c r="PW1177" s="623"/>
      <c r="PX1177" s="623"/>
      <c r="PY1177" s="623"/>
      <c r="PZ1177" s="623"/>
      <c r="QA1177" s="623"/>
      <c r="QB1177" s="623"/>
      <c r="QC1177" s="623"/>
      <c r="QD1177" s="623"/>
      <c r="QE1177" s="623"/>
      <c r="QF1177" s="623"/>
      <c r="QG1177" s="623"/>
      <c r="QH1177" s="623"/>
      <c r="QI1177" s="623"/>
      <c r="QJ1177" s="623"/>
      <c r="QK1177" s="623"/>
    </row>
    <row r="1178" spans="434:453">
      <c r="PR1178" s="583"/>
      <c r="PW1178" s="623"/>
      <c r="PX1178" s="623"/>
      <c r="PY1178" s="623"/>
      <c r="PZ1178" s="623"/>
      <c r="QA1178" s="623"/>
      <c r="QB1178" s="623"/>
      <c r="QC1178" s="623"/>
      <c r="QD1178" s="623"/>
      <c r="QE1178" s="623"/>
      <c r="QF1178" s="623"/>
      <c r="QG1178" s="623"/>
      <c r="QH1178" s="623"/>
      <c r="QI1178" s="623"/>
      <c r="QJ1178" s="623"/>
      <c r="QK1178" s="623"/>
    </row>
    <row r="1179" spans="434:453">
      <c r="PR1179" s="583"/>
      <c r="PW1179" s="623"/>
      <c r="PX1179" s="623"/>
      <c r="PY1179" s="623"/>
      <c r="PZ1179" s="623"/>
      <c r="QA1179" s="623"/>
      <c r="QB1179" s="623"/>
      <c r="QC1179" s="623"/>
      <c r="QD1179" s="623"/>
      <c r="QE1179" s="623"/>
      <c r="QF1179" s="623"/>
      <c r="QG1179" s="623"/>
      <c r="QH1179" s="623"/>
      <c r="QI1179" s="623"/>
      <c r="QJ1179" s="623"/>
      <c r="QK1179" s="623"/>
    </row>
    <row r="1180" spans="434:453">
      <c r="PR1180" s="583"/>
      <c r="PW1180" s="623"/>
      <c r="PX1180" s="623"/>
      <c r="PY1180" s="623"/>
      <c r="PZ1180" s="623"/>
      <c r="QA1180" s="623"/>
      <c r="QB1180" s="623"/>
      <c r="QC1180" s="623"/>
      <c r="QD1180" s="623"/>
      <c r="QE1180" s="623"/>
      <c r="QF1180" s="623"/>
      <c r="QG1180" s="623"/>
      <c r="QH1180" s="623"/>
      <c r="QI1180" s="623"/>
      <c r="QJ1180" s="623"/>
      <c r="QK1180" s="623"/>
    </row>
    <row r="1181" spans="434:453">
      <c r="PR1181" s="583"/>
      <c r="PW1181" s="623"/>
      <c r="PX1181" s="623"/>
      <c r="PY1181" s="623"/>
      <c r="PZ1181" s="623"/>
      <c r="QA1181" s="623"/>
      <c r="QB1181" s="623"/>
      <c r="QC1181" s="623"/>
      <c r="QD1181" s="623"/>
      <c r="QE1181" s="623"/>
      <c r="QF1181" s="623"/>
      <c r="QG1181" s="623"/>
      <c r="QH1181" s="623"/>
      <c r="QI1181" s="623"/>
      <c r="QJ1181" s="623"/>
      <c r="QK1181" s="623"/>
    </row>
    <row r="1182" spans="434:453">
      <c r="PR1182" s="583"/>
      <c r="PW1182" s="623"/>
      <c r="PX1182" s="623"/>
      <c r="PY1182" s="623"/>
      <c r="PZ1182" s="623"/>
      <c r="QA1182" s="623"/>
      <c r="QB1182" s="623"/>
      <c r="QC1182" s="623"/>
      <c r="QD1182" s="623"/>
      <c r="QE1182" s="623"/>
      <c r="QF1182" s="623"/>
      <c r="QG1182" s="623"/>
      <c r="QH1182" s="623"/>
      <c r="QI1182" s="623"/>
      <c r="QJ1182" s="623"/>
      <c r="QK1182" s="623"/>
    </row>
    <row r="1183" spans="434:453">
      <c r="PR1183" s="583"/>
      <c r="PW1183" s="623"/>
      <c r="PX1183" s="623"/>
      <c r="PY1183" s="623"/>
      <c r="PZ1183" s="623"/>
      <c r="QA1183" s="623"/>
      <c r="QB1183" s="623"/>
      <c r="QC1183" s="623"/>
      <c r="QD1183" s="623"/>
      <c r="QE1183" s="623"/>
      <c r="QF1183" s="623"/>
      <c r="QG1183" s="623"/>
      <c r="QH1183" s="623"/>
      <c r="QI1183" s="623"/>
      <c r="QJ1183" s="623"/>
      <c r="QK1183" s="623"/>
    </row>
    <row r="1184" spans="434:453">
      <c r="PR1184" s="583"/>
      <c r="PW1184" s="623"/>
      <c r="PX1184" s="623"/>
      <c r="PY1184" s="623"/>
      <c r="PZ1184" s="623"/>
      <c r="QA1184" s="623"/>
      <c r="QB1184" s="623"/>
      <c r="QC1184" s="623"/>
      <c r="QD1184" s="623"/>
      <c r="QE1184" s="623"/>
      <c r="QF1184" s="623"/>
      <c r="QG1184" s="623"/>
      <c r="QH1184" s="623"/>
      <c r="QI1184" s="623"/>
      <c r="QJ1184" s="623"/>
      <c r="QK1184" s="623"/>
    </row>
    <row r="1185" spans="434:453">
      <c r="PR1185" s="583"/>
      <c r="PW1185" s="623"/>
      <c r="PX1185" s="623"/>
      <c r="PY1185" s="623"/>
      <c r="PZ1185" s="623"/>
      <c r="QA1185" s="623"/>
      <c r="QB1185" s="623"/>
      <c r="QC1185" s="623"/>
      <c r="QD1185" s="623"/>
      <c r="QE1185" s="623"/>
      <c r="QF1185" s="623"/>
      <c r="QG1185" s="623"/>
      <c r="QH1185" s="623"/>
      <c r="QI1185" s="623"/>
      <c r="QJ1185" s="623"/>
      <c r="QK1185" s="623"/>
    </row>
    <row r="1186" spans="434:453">
      <c r="PR1186" s="583"/>
      <c r="PW1186" s="623"/>
      <c r="PX1186" s="623"/>
      <c r="PY1186" s="623"/>
      <c r="PZ1186" s="623"/>
      <c r="QA1186" s="623"/>
      <c r="QB1186" s="623"/>
      <c r="QC1186" s="623"/>
      <c r="QD1186" s="623"/>
      <c r="QE1186" s="623"/>
      <c r="QF1186" s="623"/>
      <c r="QG1186" s="623"/>
      <c r="QH1186" s="623"/>
      <c r="QI1186" s="623"/>
      <c r="QJ1186" s="623"/>
      <c r="QK1186" s="623"/>
    </row>
    <row r="1187" spans="434:453">
      <c r="PR1187" s="583"/>
      <c r="PW1187" s="623"/>
      <c r="PX1187" s="623"/>
      <c r="PY1187" s="623"/>
      <c r="PZ1187" s="623"/>
      <c r="QA1187" s="623"/>
      <c r="QB1187" s="623"/>
      <c r="QC1187" s="623"/>
      <c r="QD1187" s="623"/>
      <c r="QE1187" s="623"/>
      <c r="QF1187" s="623"/>
      <c r="QG1187" s="623"/>
      <c r="QH1187" s="623"/>
      <c r="QI1187" s="623"/>
      <c r="QJ1187" s="623"/>
      <c r="QK1187" s="623"/>
    </row>
    <row r="1188" spans="434:453">
      <c r="PR1188" s="583"/>
      <c r="PW1188" s="623"/>
      <c r="PX1188" s="623"/>
      <c r="PY1188" s="623"/>
      <c r="PZ1188" s="623"/>
      <c r="QA1188" s="623"/>
      <c r="QB1188" s="623"/>
      <c r="QC1188" s="623"/>
      <c r="QD1188" s="623"/>
      <c r="QE1188" s="623"/>
      <c r="QF1188" s="623"/>
      <c r="QG1188" s="623"/>
      <c r="QH1188" s="623"/>
      <c r="QI1188" s="623"/>
      <c r="QJ1188" s="623"/>
      <c r="QK1188" s="623"/>
    </row>
    <row r="1189" spans="434:453">
      <c r="PR1189" s="583"/>
      <c r="PW1189" s="623"/>
      <c r="PX1189" s="623"/>
      <c r="PY1189" s="623"/>
      <c r="PZ1189" s="623"/>
      <c r="QA1189" s="623"/>
      <c r="QB1189" s="623"/>
      <c r="QC1189" s="623"/>
      <c r="QD1189" s="623"/>
      <c r="QE1189" s="623"/>
      <c r="QF1189" s="623"/>
      <c r="QG1189" s="623"/>
      <c r="QH1189" s="623"/>
      <c r="QI1189" s="623"/>
      <c r="QJ1189" s="623"/>
      <c r="QK1189" s="623"/>
    </row>
    <row r="1190" spans="434:453">
      <c r="PR1190" s="583"/>
      <c r="PW1190" s="623"/>
      <c r="PX1190" s="623"/>
      <c r="PY1190" s="623"/>
      <c r="PZ1190" s="623"/>
      <c r="QA1190" s="623"/>
      <c r="QB1190" s="623"/>
      <c r="QC1190" s="623"/>
      <c r="QD1190" s="623"/>
      <c r="QE1190" s="623"/>
      <c r="QF1190" s="623"/>
      <c r="QG1190" s="623"/>
      <c r="QH1190" s="623"/>
      <c r="QI1190" s="623"/>
      <c r="QJ1190" s="623"/>
      <c r="QK1190" s="623"/>
    </row>
    <row r="1191" spans="434:453">
      <c r="PR1191" s="583"/>
      <c r="PW1191" s="623"/>
      <c r="PX1191" s="623"/>
      <c r="PY1191" s="623"/>
      <c r="PZ1191" s="623"/>
      <c r="QA1191" s="623"/>
      <c r="QB1191" s="623"/>
      <c r="QC1191" s="623"/>
      <c r="QD1191" s="623"/>
      <c r="QE1191" s="623"/>
      <c r="QF1191" s="623"/>
      <c r="QG1191" s="623"/>
      <c r="QH1191" s="623"/>
      <c r="QI1191" s="623"/>
      <c r="QJ1191" s="623"/>
      <c r="QK1191" s="623"/>
    </row>
    <row r="1192" spans="434:453">
      <c r="PR1192" s="583"/>
      <c r="PW1192" s="623"/>
      <c r="PX1192" s="623"/>
      <c r="PY1192" s="623"/>
      <c r="PZ1192" s="623"/>
      <c r="QA1192" s="623"/>
      <c r="QB1192" s="623"/>
      <c r="QC1192" s="623"/>
      <c r="QD1192" s="623"/>
      <c r="QE1192" s="623"/>
      <c r="QF1192" s="623"/>
      <c r="QG1192" s="623"/>
      <c r="QH1192" s="623"/>
      <c r="QI1192" s="623"/>
      <c r="QJ1192" s="623"/>
      <c r="QK1192" s="623"/>
    </row>
    <row r="1193" spans="434:453">
      <c r="PR1193" s="583"/>
      <c r="PW1193" s="623"/>
      <c r="PX1193" s="623"/>
      <c r="PY1193" s="623"/>
      <c r="PZ1193" s="623"/>
      <c r="QA1193" s="623"/>
      <c r="QB1193" s="623"/>
      <c r="QC1193" s="623"/>
      <c r="QD1193" s="623"/>
      <c r="QE1193" s="623"/>
      <c r="QF1193" s="623"/>
      <c r="QG1193" s="623"/>
      <c r="QH1193" s="623"/>
      <c r="QI1193" s="623"/>
      <c r="QJ1193" s="623"/>
      <c r="QK1193" s="623"/>
    </row>
    <row r="1194" spans="434:453">
      <c r="PR1194" s="583"/>
      <c r="PW1194" s="623"/>
      <c r="PX1194" s="623"/>
      <c r="PY1194" s="623"/>
      <c r="PZ1194" s="623"/>
      <c r="QA1194" s="623"/>
      <c r="QB1194" s="623"/>
      <c r="QC1194" s="623"/>
      <c r="QD1194" s="623"/>
      <c r="QE1194" s="623"/>
      <c r="QF1194" s="623"/>
      <c r="QG1194" s="623"/>
      <c r="QH1194" s="623"/>
      <c r="QI1194" s="623"/>
      <c r="QJ1194" s="623"/>
      <c r="QK1194" s="623"/>
    </row>
    <row r="1195" spans="434:453">
      <c r="PR1195" s="583"/>
      <c r="PW1195" s="623"/>
      <c r="PX1195" s="623"/>
      <c r="PY1195" s="623"/>
      <c r="PZ1195" s="623"/>
      <c r="QA1195" s="623"/>
      <c r="QB1195" s="623"/>
      <c r="QC1195" s="623"/>
      <c r="QD1195" s="623"/>
      <c r="QE1195" s="623"/>
      <c r="QF1195" s="623"/>
      <c r="QG1195" s="623"/>
      <c r="QH1195" s="623"/>
      <c r="QI1195" s="623"/>
      <c r="QJ1195" s="623"/>
      <c r="QK1195" s="623"/>
    </row>
    <row r="1196" spans="434:453">
      <c r="PR1196" s="583"/>
      <c r="PW1196" s="623"/>
      <c r="PX1196" s="623"/>
      <c r="PY1196" s="623"/>
      <c r="PZ1196" s="623"/>
      <c r="QA1196" s="623"/>
      <c r="QB1196" s="623"/>
      <c r="QC1196" s="623"/>
      <c r="QD1196" s="623"/>
      <c r="QE1196" s="623"/>
      <c r="QF1196" s="623"/>
      <c r="QG1196" s="623"/>
      <c r="QH1196" s="623"/>
      <c r="QI1196" s="623"/>
      <c r="QJ1196" s="623"/>
      <c r="QK1196" s="623"/>
    </row>
    <row r="1197" spans="434:453">
      <c r="PR1197" s="583"/>
      <c r="PW1197" s="623"/>
      <c r="PX1197" s="623"/>
      <c r="PY1197" s="623"/>
      <c r="PZ1197" s="623"/>
      <c r="QA1197" s="623"/>
      <c r="QB1197" s="623"/>
      <c r="QC1197" s="623"/>
      <c r="QD1197" s="623"/>
      <c r="QE1197" s="623"/>
      <c r="QF1197" s="623"/>
      <c r="QG1197" s="623"/>
      <c r="QH1197" s="623"/>
      <c r="QI1197" s="623"/>
      <c r="QJ1197" s="623"/>
      <c r="QK1197" s="623"/>
    </row>
    <row r="1198" spans="434:453">
      <c r="PR1198" s="583"/>
      <c r="PW1198" s="623"/>
      <c r="PX1198" s="623"/>
      <c r="PY1198" s="623"/>
      <c r="PZ1198" s="623"/>
      <c r="QA1198" s="623"/>
      <c r="QB1198" s="623"/>
      <c r="QC1198" s="623"/>
      <c r="QD1198" s="623"/>
      <c r="QE1198" s="623"/>
      <c r="QF1198" s="623"/>
      <c r="QG1198" s="623"/>
      <c r="QH1198" s="623"/>
      <c r="QI1198" s="623"/>
      <c r="QJ1198" s="623"/>
      <c r="QK1198" s="623"/>
    </row>
    <row r="1199" spans="434:453">
      <c r="PR1199" s="583"/>
      <c r="PW1199" s="623"/>
      <c r="PX1199" s="623"/>
      <c r="PY1199" s="623"/>
      <c r="PZ1199" s="623"/>
      <c r="QA1199" s="623"/>
      <c r="QB1199" s="623"/>
      <c r="QC1199" s="623"/>
      <c r="QD1199" s="623"/>
      <c r="QE1199" s="623"/>
      <c r="QF1199" s="623"/>
      <c r="QG1199" s="623"/>
      <c r="QH1199" s="623"/>
      <c r="QI1199" s="623"/>
      <c r="QJ1199" s="623"/>
      <c r="QK1199" s="623"/>
    </row>
    <row r="1200" spans="434:453">
      <c r="PR1200" s="583"/>
      <c r="PW1200" s="623"/>
      <c r="PX1200" s="623"/>
      <c r="PY1200" s="623"/>
      <c r="PZ1200" s="623"/>
      <c r="QA1200" s="623"/>
      <c r="QB1200" s="623"/>
      <c r="QC1200" s="623"/>
      <c r="QD1200" s="623"/>
      <c r="QE1200" s="623"/>
      <c r="QF1200" s="623"/>
      <c r="QG1200" s="623"/>
      <c r="QH1200" s="623"/>
      <c r="QI1200" s="623"/>
      <c r="QJ1200" s="623"/>
      <c r="QK1200" s="623"/>
    </row>
    <row r="1201" spans="434:453">
      <c r="PR1201" s="583"/>
      <c r="PW1201" s="623"/>
      <c r="PX1201" s="623"/>
      <c r="PY1201" s="623"/>
      <c r="PZ1201" s="623"/>
      <c r="QA1201" s="623"/>
      <c r="QB1201" s="623"/>
      <c r="QC1201" s="623"/>
      <c r="QD1201" s="623"/>
      <c r="QE1201" s="623"/>
      <c r="QF1201" s="623"/>
      <c r="QG1201" s="623"/>
      <c r="QH1201" s="623"/>
      <c r="QI1201" s="623"/>
      <c r="QJ1201" s="623"/>
      <c r="QK1201" s="623"/>
    </row>
    <row r="1202" spans="434:453">
      <c r="PR1202" s="583"/>
      <c r="PW1202" s="623"/>
      <c r="PX1202" s="623"/>
      <c r="PY1202" s="623"/>
      <c r="PZ1202" s="623"/>
      <c r="QA1202" s="623"/>
      <c r="QB1202" s="623"/>
      <c r="QC1202" s="623"/>
      <c r="QD1202" s="623"/>
      <c r="QE1202" s="623"/>
      <c r="QF1202" s="623"/>
      <c r="QG1202" s="623"/>
      <c r="QH1202" s="623"/>
      <c r="QI1202" s="623"/>
      <c r="QJ1202" s="623"/>
      <c r="QK1202" s="623"/>
    </row>
    <row r="1203" spans="434:453">
      <c r="PR1203" s="583"/>
      <c r="PW1203" s="623"/>
      <c r="PX1203" s="623"/>
      <c r="PY1203" s="623"/>
      <c r="PZ1203" s="623"/>
      <c r="QA1203" s="623"/>
      <c r="QB1203" s="623"/>
      <c r="QC1203" s="623"/>
      <c r="QD1203" s="623"/>
      <c r="QE1203" s="623"/>
      <c r="QF1203" s="623"/>
      <c r="QG1203" s="623"/>
      <c r="QH1203" s="623"/>
      <c r="QI1203" s="623"/>
      <c r="QJ1203" s="623"/>
      <c r="QK1203" s="623"/>
    </row>
    <row r="1204" spans="434:453">
      <c r="PR1204" s="583"/>
      <c r="PW1204" s="623"/>
      <c r="PX1204" s="623"/>
      <c r="PY1204" s="623"/>
      <c r="PZ1204" s="623"/>
      <c r="QA1204" s="623"/>
      <c r="QB1204" s="623"/>
      <c r="QC1204" s="623"/>
      <c r="QD1204" s="623"/>
      <c r="QE1204" s="623"/>
      <c r="QF1204" s="623"/>
      <c r="QG1204" s="623"/>
      <c r="QH1204" s="623"/>
      <c r="QI1204" s="623"/>
      <c r="QJ1204" s="623"/>
      <c r="QK1204" s="623"/>
    </row>
    <row r="1205" spans="434:453">
      <c r="PR1205" s="583"/>
      <c r="PW1205" s="623"/>
      <c r="PX1205" s="623"/>
      <c r="PY1205" s="623"/>
      <c r="PZ1205" s="623"/>
      <c r="QA1205" s="623"/>
      <c r="QB1205" s="623"/>
      <c r="QC1205" s="623"/>
      <c r="QD1205" s="623"/>
      <c r="QE1205" s="623"/>
      <c r="QF1205" s="623"/>
      <c r="QG1205" s="623"/>
      <c r="QH1205" s="623"/>
      <c r="QI1205" s="623"/>
      <c r="QJ1205" s="623"/>
      <c r="QK1205" s="623"/>
    </row>
    <row r="1206" spans="434:453">
      <c r="PR1206" s="583"/>
      <c r="PW1206" s="623"/>
      <c r="PX1206" s="623"/>
      <c r="PY1206" s="623"/>
      <c r="PZ1206" s="623"/>
      <c r="QA1206" s="623"/>
      <c r="QB1206" s="623"/>
      <c r="QC1206" s="623"/>
      <c r="QD1206" s="623"/>
      <c r="QE1206" s="623"/>
      <c r="QF1206" s="623"/>
      <c r="QG1206" s="623"/>
      <c r="QH1206" s="623"/>
      <c r="QI1206" s="623"/>
      <c r="QJ1206" s="623"/>
      <c r="QK1206" s="623"/>
    </row>
    <row r="1207" spans="434:453">
      <c r="PR1207" s="583"/>
      <c r="PW1207" s="623"/>
      <c r="PX1207" s="623"/>
      <c r="PY1207" s="623"/>
      <c r="PZ1207" s="623"/>
      <c r="QA1207" s="623"/>
      <c r="QB1207" s="623"/>
      <c r="QC1207" s="623"/>
      <c r="QD1207" s="623"/>
      <c r="QE1207" s="623"/>
      <c r="QF1207" s="623"/>
      <c r="QG1207" s="623"/>
      <c r="QH1207" s="623"/>
      <c r="QI1207" s="623"/>
      <c r="QJ1207" s="623"/>
      <c r="QK1207" s="623"/>
    </row>
    <row r="1208" spans="434:453">
      <c r="PR1208" s="583"/>
      <c r="PW1208" s="623"/>
      <c r="PX1208" s="623"/>
      <c r="PY1208" s="623"/>
      <c r="PZ1208" s="623"/>
      <c r="QA1208" s="623"/>
      <c r="QB1208" s="623"/>
      <c r="QC1208" s="623"/>
      <c r="QD1208" s="623"/>
      <c r="QE1208" s="623"/>
      <c r="QF1208" s="623"/>
      <c r="QG1208" s="623"/>
      <c r="QH1208" s="623"/>
      <c r="QI1208" s="623"/>
      <c r="QJ1208" s="623"/>
      <c r="QK1208" s="623"/>
    </row>
    <row r="1209" spans="434:453">
      <c r="PR1209" s="583"/>
      <c r="PW1209" s="623"/>
      <c r="PX1209" s="623"/>
      <c r="PY1209" s="623"/>
      <c r="PZ1209" s="623"/>
      <c r="QA1209" s="623"/>
      <c r="QB1209" s="623"/>
      <c r="QC1209" s="623"/>
      <c r="QD1209" s="623"/>
      <c r="QE1209" s="623"/>
      <c r="QF1209" s="623"/>
      <c r="QG1209" s="623"/>
      <c r="QH1209" s="623"/>
      <c r="QI1209" s="623"/>
      <c r="QJ1209" s="623"/>
      <c r="QK1209" s="623"/>
    </row>
    <row r="1210" spans="434:453">
      <c r="PR1210" s="583"/>
      <c r="PW1210" s="623"/>
      <c r="PX1210" s="623"/>
      <c r="PY1210" s="623"/>
      <c r="PZ1210" s="623"/>
      <c r="QA1210" s="623"/>
      <c r="QB1210" s="623"/>
      <c r="QC1210" s="623"/>
      <c r="QD1210" s="623"/>
      <c r="QE1210" s="623"/>
      <c r="QF1210" s="623"/>
      <c r="QG1210" s="623"/>
      <c r="QH1210" s="623"/>
      <c r="QI1210" s="623"/>
      <c r="QJ1210" s="623"/>
      <c r="QK1210" s="623"/>
    </row>
    <row r="1211" spans="434:453">
      <c r="PR1211" s="583"/>
      <c r="PW1211" s="623"/>
      <c r="PX1211" s="623"/>
      <c r="PY1211" s="623"/>
      <c r="PZ1211" s="623"/>
      <c r="QA1211" s="623"/>
      <c r="QB1211" s="623"/>
      <c r="QC1211" s="623"/>
      <c r="QD1211" s="623"/>
      <c r="QE1211" s="623"/>
      <c r="QF1211" s="623"/>
      <c r="QG1211" s="623"/>
      <c r="QH1211" s="623"/>
      <c r="QI1211" s="623"/>
      <c r="QJ1211" s="623"/>
      <c r="QK1211" s="623"/>
    </row>
    <row r="1212" spans="434:453">
      <c r="PR1212" s="583"/>
      <c r="PW1212" s="623"/>
      <c r="PX1212" s="623"/>
      <c r="PY1212" s="623"/>
      <c r="PZ1212" s="623"/>
      <c r="QA1212" s="623"/>
      <c r="QB1212" s="623"/>
      <c r="QC1212" s="623"/>
      <c r="QD1212" s="623"/>
      <c r="QE1212" s="623"/>
      <c r="QF1212" s="623"/>
      <c r="QG1212" s="623"/>
      <c r="QH1212" s="623"/>
      <c r="QI1212" s="623"/>
      <c r="QJ1212" s="623"/>
      <c r="QK1212" s="623"/>
    </row>
    <row r="1213" spans="434:453">
      <c r="PR1213" s="583"/>
      <c r="PW1213" s="623"/>
      <c r="PX1213" s="623"/>
      <c r="PY1213" s="623"/>
      <c r="PZ1213" s="623"/>
      <c r="QA1213" s="623"/>
      <c r="QB1213" s="623"/>
      <c r="QC1213" s="623"/>
      <c r="QD1213" s="623"/>
      <c r="QE1213" s="623"/>
      <c r="QF1213" s="623"/>
      <c r="QG1213" s="623"/>
      <c r="QH1213" s="623"/>
      <c r="QI1213" s="623"/>
      <c r="QJ1213" s="623"/>
      <c r="QK1213" s="623"/>
    </row>
    <row r="1214" spans="434:453">
      <c r="PR1214" s="583"/>
      <c r="PW1214" s="623"/>
      <c r="PX1214" s="623"/>
      <c r="PY1214" s="623"/>
      <c r="PZ1214" s="623"/>
      <c r="QA1214" s="623"/>
      <c r="QB1214" s="623"/>
      <c r="QC1214" s="623"/>
      <c r="QD1214" s="623"/>
      <c r="QE1214" s="623"/>
      <c r="QF1214" s="623"/>
      <c r="QG1214" s="623"/>
      <c r="QH1214" s="623"/>
      <c r="QI1214" s="623"/>
      <c r="QJ1214" s="623"/>
      <c r="QK1214" s="623"/>
    </row>
    <row r="1215" spans="434:453">
      <c r="PR1215" s="583"/>
      <c r="PW1215" s="623"/>
      <c r="PX1215" s="623"/>
      <c r="PY1215" s="623"/>
      <c r="PZ1215" s="623"/>
      <c r="QA1215" s="623"/>
      <c r="QB1215" s="623"/>
      <c r="QC1215" s="623"/>
      <c r="QD1215" s="623"/>
      <c r="QE1215" s="623"/>
      <c r="QF1215" s="623"/>
      <c r="QG1215" s="623"/>
      <c r="QH1215" s="623"/>
      <c r="QI1215" s="623"/>
      <c r="QJ1215" s="623"/>
      <c r="QK1215" s="623"/>
    </row>
    <row r="1216" spans="434:453">
      <c r="PR1216" s="583"/>
      <c r="PW1216" s="623"/>
      <c r="PX1216" s="623"/>
      <c r="PY1216" s="623"/>
      <c r="PZ1216" s="623"/>
      <c r="QA1216" s="623"/>
      <c r="QB1216" s="623"/>
      <c r="QC1216" s="623"/>
      <c r="QD1216" s="623"/>
      <c r="QE1216" s="623"/>
      <c r="QF1216" s="623"/>
      <c r="QG1216" s="623"/>
      <c r="QH1216" s="623"/>
      <c r="QI1216" s="623"/>
      <c r="QJ1216" s="623"/>
      <c r="QK1216" s="623"/>
    </row>
    <row r="1217" spans="434:453">
      <c r="PR1217" s="583"/>
      <c r="PW1217" s="623"/>
      <c r="PX1217" s="623"/>
      <c r="PY1217" s="623"/>
      <c r="PZ1217" s="623"/>
      <c r="QA1217" s="623"/>
      <c r="QB1217" s="623"/>
      <c r="QC1217" s="623"/>
      <c r="QD1217" s="623"/>
      <c r="QE1217" s="623"/>
      <c r="QF1217" s="623"/>
      <c r="QG1217" s="623"/>
      <c r="QH1217" s="623"/>
      <c r="QI1217" s="623"/>
      <c r="QJ1217" s="623"/>
      <c r="QK1217" s="623"/>
    </row>
    <row r="1218" spans="434:453">
      <c r="PR1218" s="583"/>
      <c r="PW1218" s="623"/>
      <c r="PX1218" s="623"/>
      <c r="PY1218" s="623"/>
      <c r="PZ1218" s="623"/>
      <c r="QA1218" s="623"/>
      <c r="QB1218" s="623"/>
      <c r="QC1218" s="623"/>
      <c r="QD1218" s="623"/>
      <c r="QE1218" s="623"/>
      <c r="QF1218" s="623"/>
      <c r="QG1218" s="623"/>
      <c r="QH1218" s="623"/>
      <c r="QI1218" s="623"/>
      <c r="QJ1218" s="623"/>
      <c r="QK1218" s="623"/>
    </row>
    <row r="1219" spans="434:453">
      <c r="PR1219" s="583"/>
      <c r="PW1219" s="623"/>
      <c r="PX1219" s="623"/>
      <c r="PY1219" s="623"/>
      <c r="PZ1219" s="623"/>
      <c r="QA1219" s="623"/>
      <c r="QB1219" s="623"/>
      <c r="QC1219" s="623"/>
      <c r="QD1219" s="623"/>
      <c r="QE1219" s="623"/>
      <c r="QF1219" s="623"/>
      <c r="QG1219" s="623"/>
      <c r="QH1219" s="623"/>
      <c r="QI1219" s="623"/>
      <c r="QJ1219" s="623"/>
      <c r="QK1219" s="623"/>
    </row>
    <row r="1220" spans="434:453">
      <c r="PR1220" s="583"/>
      <c r="PW1220" s="623"/>
      <c r="PX1220" s="623"/>
      <c r="PY1220" s="623"/>
      <c r="PZ1220" s="623"/>
      <c r="QA1220" s="623"/>
      <c r="QB1220" s="623"/>
      <c r="QC1220" s="623"/>
      <c r="QD1220" s="623"/>
      <c r="QE1220" s="623"/>
      <c r="QF1220" s="623"/>
      <c r="QG1220" s="623"/>
      <c r="QH1220" s="623"/>
      <c r="QI1220" s="623"/>
      <c r="QJ1220" s="623"/>
      <c r="QK1220" s="623"/>
    </row>
    <row r="1221" spans="434:453">
      <c r="PR1221" s="583"/>
      <c r="PW1221" s="623"/>
      <c r="PX1221" s="623"/>
      <c r="PY1221" s="623"/>
      <c r="PZ1221" s="623"/>
      <c r="QA1221" s="623"/>
      <c r="QB1221" s="623"/>
      <c r="QC1221" s="623"/>
      <c r="QD1221" s="623"/>
      <c r="QE1221" s="623"/>
      <c r="QF1221" s="623"/>
      <c r="QG1221" s="623"/>
      <c r="QH1221" s="623"/>
      <c r="QI1221" s="623"/>
      <c r="QJ1221" s="623"/>
      <c r="QK1221" s="623"/>
    </row>
    <row r="1222" spans="434:453">
      <c r="PR1222" s="583"/>
      <c r="PW1222" s="623"/>
      <c r="PX1222" s="623"/>
      <c r="PY1222" s="623"/>
      <c r="PZ1222" s="623"/>
      <c r="QA1222" s="623"/>
      <c r="QB1222" s="623"/>
      <c r="QC1222" s="623"/>
      <c r="QD1222" s="623"/>
      <c r="QE1222" s="623"/>
      <c r="QF1222" s="623"/>
      <c r="QG1222" s="623"/>
      <c r="QH1222" s="623"/>
      <c r="QI1222" s="623"/>
      <c r="QJ1222" s="623"/>
      <c r="QK1222" s="623"/>
    </row>
    <row r="1223" spans="434:453">
      <c r="PR1223" s="583"/>
      <c r="PW1223" s="623"/>
      <c r="PX1223" s="623"/>
      <c r="PY1223" s="623"/>
      <c r="PZ1223" s="623"/>
      <c r="QA1223" s="623"/>
      <c r="QB1223" s="623"/>
      <c r="QC1223" s="623"/>
      <c r="QD1223" s="623"/>
      <c r="QE1223" s="623"/>
      <c r="QF1223" s="623"/>
      <c r="QG1223" s="623"/>
      <c r="QH1223" s="623"/>
      <c r="QI1223" s="623"/>
      <c r="QJ1223" s="623"/>
      <c r="QK1223" s="623"/>
    </row>
    <row r="1224" spans="434:453">
      <c r="PR1224" s="583"/>
      <c r="PW1224" s="623"/>
      <c r="PX1224" s="623"/>
      <c r="PY1224" s="623"/>
      <c r="PZ1224" s="623"/>
      <c r="QA1224" s="623"/>
      <c r="QB1224" s="623"/>
      <c r="QC1224" s="623"/>
      <c r="QD1224" s="623"/>
      <c r="QE1224" s="623"/>
      <c r="QF1224" s="623"/>
      <c r="QG1224" s="623"/>
      <c r="QH1224" s="623"/>
      <c r="QI1224" s="623"/>
      <c r="QJ1224" s="623"/>
      <c r="QK1224" s="623"/>
    </row>
    <row r="1225" spans="434:453">
      <c r="PR1225" s="583"/>
      <c r="PW1225" s="623"/>
      <c r="PX1225" s="623"/>
      <c r="PY1225" s="623"/>
      <c r="PZ1225" s="623"/>
      <c r="QA1225" s="623"/>
      <c r="QB1225" s="623"/>
      <c r="QC1225" s="623"/>
      <c r="QD1225" s="623"/>
      <c r="QE1225" s="623"/>
      <c r="QF1225" s="623"/>
      <c r="QG1225" s="623"/>
      <c r="QH1225" s="623"/>
      <c r="QI1225" s="623"/>
      <c r="QJ1225" s="623"/>
      <c r="QK1225" s="623"/>
    </row>
    <row r="1226" spans="434:453">
      <c r="PR1226" s="583"/>
      <c r="PW1226" s="623"/>
      <c r="PX1226" s="623"/>
      <c r="PY1226" s="623"/>
      <c r="PZ1226" s="623"/>
      <c r="QA1226" s="623"/>
      <c r="QB1226" s="623"/>
      <c r="QC1226" s="623"/>
      <c r="QD1226" s="623"/>
      <c r="QE1226" s="623"/>
      <c r="QF1226" s="623"/>
      <c r="QG1226" s="623"/>
      <c r="QH1226" s="623"/>
      <c r="QI1226" s="623"/>
      <c r="QJ1226" s="623"/>
      <c r="QK1226" s="623"/>
    </row>
    <row r="1227" spans="434:453">
      <c r="PR1227" s="583"/>
      <c r="PW1227" s="623"/>
      <c r="PX1227" s="623"/>
      <c r="PY1227" s="623"/>
      <c r="PZ1227" s="623"/>
      <c r="QA1227" s="623"/>
      <c r="QB1227" s="623"/>
      <c r="QC1227" s="623"/>
      <c r="QD1227" s="623"/>
      <c r="QE1227" s="623"/>
      <c r="QF1227" s="623"/>
      <c r="QG1227" s="623"/>
      <c r="QH1227" s="623"/>
      <c r="QI1227" s="623"/>
      <c r="QJ1227" s="623"/>
      <c r="QK1227" s="623"/>
    </row>
    <row r="1228" spans="434:453">
      <c r="PR1228" s="583"/>
      <c r="PW1228" s="623"/>
      <c r="PX1228" s="623"/>
      <c r="PY1228" s="623"/>
      <c r="PZ1228" s="623"/>
      <c r="QA1228" s="623"/>
      <c r="QB1228" s="623"/>
      <c r="QC1228" s="623"/>
      <c r="QD1228" s="623"/>
      <c r="QE1228" s="623"/>
      <c r="QF1228" s="623"/>
      <c r="QG1228" s="623"/>
      <c r="QH1228" s="623"/>
      <c r="QI1228" s="623"/>
      <c r="QJ1228" s="623"/>
      <c r="QK1228" s="623"/>
    </row>
    <row r="1229" spans="434:453">
      <c r="PR1229" s="583"/>
      <c r="PW1229" s="623"/>
      <c r="PX1229" s="623"/>
      <c r="PY1229" s="623"/>
      <c r="PZ1229" s="623"/>
      <c r="QA1229" s="623"/>
      <c r="QB1229" s="623"/>
      <c r="QC1229" s="623"/>
      <c r="QD1229" s="623"/>
      <c r="QE1229" s="623"/>
      <c r="QF1229" s="623"/>
      <c r="QG1229" s="623"/>
      <c r="QH1229" s="623"/>
      <c r="QI1229" s="623"/>
      <c r="QJ1229" s="623"/>
      <c r="QK1229" s="623"/>
    </row>
    <row r="1230" spans="434:453">
      <c r="PR1230" s="583"/>
      <c r="PW1230" s="623"/>
      <c r="PX1230" s="623"/>
      <c r="PY1230" s="623"/>
      <c r="PZ1230" s="623"/>
      <c r="QA1230" s="623"/>
      <c r="QB1230" s="623"/>
      <c r="QC1230" s="623"/>
      <c r="QD1230" s="623"/>
      <c r="QE1230" s="623"/>
      <c r="QF1230" s="623"/>
      <c r="QG1230" s="623"/>
      <c r="QH1230" s="623"/>
      <c r="QI1230" s="623"/>
      <c r="QJ1230" s="623"/>
      <c r="QK1230" s="623"/>
    </row>
    <row r="1231" spans="434:453">
      <c r="PR1231" s="583"/>
      <c r="PW1231" s="623"/>
      <c r="PX1231" s="623"/>
      <c r="PY1231" s="623"/>
      <c r="PZ1231" s="623"/>
      <c r="QA1231" s="623"/>
      <c r="QB1231" s="623"/>
      <c r="QC1231" s="623"/>
      <c r="QD1231" s="623"/>
      <c r="QE1231" s="623"/>
      <c r="QF1231" s="623"/>
      <c r="QG1231" s="623"/>
      <c r="QH1231" s="623"/>
      <c r="QI1231" s="623"/>
      <c r="QJ1231" s="623"/>
      <c r="QK1231" s="623"/>
    </row>
    <row r="1232" spans="434:453">
      <c r="PR1232" s="583"/>
      <c r="PW1232" s="623"/>
      <c r="PX1232" s="623"/>
      <c r="PY1232" s="623"/>
      <c r="PZ1232" s="623"/>
      <c r="QA1232" s="623"/>
      <c r="QB1232" s="623"/>
      <c r="QC1232" s="623"/>
      <c r="QD1232" s="623"/>
      <c r="QE1232" s="623"/>
      <c r="QF1232" s="623"/>
      <c r="QG1232" s="623"/>
      <c r="QH1232" s="623"/>
      <c r="QI1232" s="623"/>
      <c r="QJ1232" s="623"/>
      <c r="QK1232" s="623"/>
    </row>
    <row r="1233" spans="434:453">
      <c r="PR1233" s="583"/>
      <c r="PW1233" s="623"/>
      <c r="PX1233" s="623"/>
      <c r="PY1233" s="623"/>
      <c r="PZ1233" s="623"/>
      <c r="QA1233" s="623"/>
      <c r="QB1233" s="623"/>
      <c r="QC1233" s="623"/>
      <c r="QD1233" s="623"/>
      <c r="QE1233" s="623"/>
      <c r="QF1233" s="623"/>
      <c r="QG1233" s="623"/>
      <c r="QH1233" s="623"/>
      <c r="QI1233" s="623"/>
      <c r="QJ1233" s="623"/>
      <c r="QK1233" s="623"/>
    </row>
    <row r="1234" spans="434:453">
      <c r="PR1234" s="583"/>
      <c r="PW1234" s="623"/>
      <c r="PX1234" s="623"/>
      <c r="PY1234" s="623"/>
      <c r="PZ1234" s="623"/>
      <c r="QA1234" s="623"/>
      <c r="QB1234" s="623"/>
      <c r="QC1234" s="623"/>
      <c r="QD1234" s="623"/>
      <c r="QE1234" s="623"/>
      <c r="QF1234" s="623"/>
      <c r="QG1234" s="623"/>
      <c r="QH1234" s="623"/>
      <c r="QI1234" s="623"/>
      <c r="QJ1234" s="623"/>
      <c r="QK1234" s="623"/>
    </row>
    <row r="1235" spans="434:453">
      <c r="PR1235" s="583"/>
      <c r="PW1235" s="623"/>
      <c r="PX1235" s="623"/>
      <c r="PY1235" s="623"/>
      <c r="PZ1235" s="623"/>
      <c r="QA1235" s="623"/>
      <c r="QB1235" s="623"/>
      <c r="QC1235" s="623"/>
      <c r="QD1235" s="623"/>
      <c r="QE1235" s="623"/>
      <c r="QF1235" s="623"/>
      <c r="QG1235" s="623"/>
      <c r="QH1235" s="623"/>
      <c r="QI1235" s="623"/>
      <c r="QJ1235" s="623"/>
      <c r="QK1235" s="623"/>
    </row>
    <row r="1236" spans="434:453">
      <c r="PR1236" s="583"/>
      <c r="PW1236" s="623"/>
      <c r="PX1236" s="623"/>
      <c r="PY1236" s="623"/>
      <c r="PZ1236" s="623"/>
      <c r="QA1236" s="623"/>
      <c r="QB1236" s="623"/>
      <c r="QC1236" s="623"/>
      <c r="QD1236" s="623"/>
      <c r="QE1236" s="623"/>
      <c r="QF1236" s="623"/>
      <c r="QG1236" s="623"/>
      <c r="QH1236" s="623"/>
      <c r="QI1236" s="623"/>
      <c r="QJ1236" s="623"/>
      <c r="QK1236" s="623"/>
    </row>
    <row r="1237" spans="434:453">
      <c r="PR1237" s="583"/>
      <c r="PW1237" s="623"/>
      <c r="PX1237" s="623"/>
      <c r="PY1237" s="623"/>
      <c r="PZ1237" s="623"/>
      <c r="QA1237" s="623"/>
      <c r="QB1237" s="623"/>
      <c r="QC1237" s="623"/>
      <c r="QD1237" s="623"/>
      <c r="QE1237" s="623"/>
      <c r="QF1237" s="623"/>
      <c r="QG1237" s="623"/>
      <c r="QH1237" s="623"/>
      <c r="QI1237" s="623"/>
      <c r="QJ1237" s="623"/>
      <c r="QK1237" s="623"/>
    </row>
    <row r="1238" spans="434:453">
      <c r="PR1238" s="583"/>
      <c r="PW1238" s="623"/>
      <c r="PX1238" s="623"/>
      <c r="PY1238" s="623"/>
      <c r="PZ1238" s="623"/>
      <c r="QA1238" s="623"/>
      <c r="QB1238" s="623"/>
      <c r="QC1238" s="623"/>
      <c r="QD1238" s="623"/>
      <c r="QE1238" s="623"/>
      <c r="QF1238" s="623"/>
      <c r="QG1238" s="623"/>
      <c r="QH1238" s="623"/>
      <c r="QI1238" s="623"/>
      <c r="QJ1238" s="623"/>
      <c r="QK1238" s="623"/>
    </row>
    <row r="1239" spans="434:453">
      <c r="PR1239" s="583"/>
      <c r="PW1239" s="623"/>
      <c r="PX1239" s="623"/>
      <c r="PY1239" s="623"/>
      <c r="PZ1239" s="623"/>
      <c r="QA1239" s="623"/>
      <c r="QB1239" s="623"/>
      <c r="QC1239" s="623"/>
      <c r="QD1239" s="623"/>
      <c r="QE1239" s="623"/>
      <c r="QF1239" s="623"/>
      <c r="QG1239" s="623"/>
      <c r="QH1239" s="623"/>
      <c r="QI1239" s="623"/>
      <c r="QJ1239" s="623"/>
      <c r="QK1239" s="623"/>
    </row>
    <row r="1240" spans="434:453">
      <c r="PR1240" s="583"/>
      <c r="PW1240" s="623"/>
      <c r="PX1240" s="623"/>
      <c r="PY1240" s="623"/>
      <c r="PZ1240" s="623"/>
      <c r="QA1240" s="623"/>
      <c r="QB1240" s="623"/>
      <c r="QC1240" s="623"/>
      <c r="QD1240" s="623"/>
      <c r="QE1240" s="623"/>
      <c r="QF1240" s="623"/>
      <c r="QG1240" s="623"/>
      <c r="QH1240" s="623"/>
      <c r="QI1240" s="623"/>
      <c r="QJ1240" s="623"/>
      <c r="QK1240" s="623"/>
    </row>
    <row r="1241" spans="434:453">
      <c r="PR1241" s="583"/>
      <c r="PW1241" s="623"/>
      <c r="PX1241" s="623"/>
      <c r="PY1241" s="623"/>
      <c r="PZ1241" s="623"/>
      <c r="QA1241" s="623"/>
      <c r="QB1241" s="623"/>
      <c r="QC1241" s="623"/>
      <c r="QD1241" s="623"/>
      <c r="QE1241" s="623"/>
      <c r="QF1241" s="623"/>
      <c r="QG1241" s="623"/>
      <c r="QH1241" s="623"/>
      <c r="QI1241" s="623"/>
      <c r="QJ1241" s="623"/>
      <c r="QK1241" s="623"/>
    </row>
    <row r="1242" spans="434:453">
      <c r="PR1242" s="583"/>
      <c r="PW1242" s="623"/>
      <c r="PX1242" s="623"/>
      <c r="PY1242" s="623"/>
      <c r="PZ1242" s="623"/>
      <c r="QA1242" s="623"/>
      <c r="QB1242" s="623"/>
      <c r="QC1242" s="623"/>
      <c r="QD1242" s="623"/>
      <c r="QE1242" s="623"/>
      <c r="QF1242" s="623"/>
      <c r="QG1242" s="623"/>
      <c r="QH1242" s="623"/>
      <c r="QI1242" s="623"/>
      <c r="QJ1242" s="623"/>
      <c r="QK1242" s="623"/>
    </row>
    <row r="1243" spans="434:453">
      <c r="PR1243" s="583"/>
      <c r="PW1243" s="623"/>
      <c r="PX1243" s="623"/>
      <c r="PY1243" s="623"/>
      <c r="PZ1243" s="623"/>
      <c r="QA1243" s="623"/>
      <c r="QB1243" s="623"/>
      <c r="QC1243" s="623"/>
      <c r="QD1243" s="623"/>
      <c r="QE1243" s="623"/>
      <c r="QF1243" s="623"/>
      <c r="QG1243" s="623"/>
      <c r="QH1243" s="623"/>
      <c r="QI1243" s="623"/>
      <c r="QJ1243" s="623"/>
      <c r="QK1243" s="623"/>
    </row>
    <row r="1244" spans="434:453">
      <c r="PR1244" s="583"/>
      <c r="PW1244" s="623"/>
      <c r="PX1244" s="623"/>
      <c r="PY1244" s="623"/>
      <c r="PZ1244" s="623"/>
      <c r="QA1244" s="623"/>
      <c r="QB1244" s="623"/>
      <c r="QC1244" s="623"/>
      <c r="QD1244" s="623"/>
      <c r="QE1244" s="623"/>
      <c r="QF1244" s="623"/>
      <c r="QG1244" s="623"/>
      <c r="QH1244" s="623"/>
      <c r="QI1244" s="623"/>
      <c r="QJ1244" s="623"/>
      <c r="QK1244" s="623"/>
    </row>
    <row r="1245" spans="434:453">
      <c r="PR1245" s="583"/>
      <c r="PW1245" s="623"/>
      <c r="PX1245" s="623"/>
      <c r="PY1245" s="623"/>
      <c r="PZ1245" s="623"/>
      <c r="QA1245" s="623"/>
      <c r="QB1245" s="623"/>
      <c r="QC1245" s="623"/>
      <c r="QD1245" s="623"/>
      <c r="QE1245" s="623"/>
      <c r="QF1245" s="623"/>
      <c r="QG1245" s="623"/>
      <c r="QH1245" s="623"/>
      <c r="QI1245" s="623"/>
      <c r="QJ1245" s="623"/>
      <c r="QK1245" s="623"/>
    </row>
    <row r="1246" spans="434:453">
      <c r="PR1246" s="583"/>
      <c r="PW1246" s="623"/>
      <c r="PX1246" s="623"/>
      <c r="PY1246" s="623"/>
      <c r="PZ1246" s="623"/>
      <c r="QA1246" s="623"/>
      <c r="QB1246" s="623"/>
      <c r="QC1246" s="623"/>
      <c r="QD1246" s="623"/>
      <c r="QE1246" s="623"/>
      <c r="QF1246" s="623"/>
      <c r="QG1246" s="623"/>
      <c r="QH1246" s="623"/>
      <c r="QI1246" s="623"/>
      <c r="QJ1246" s="623"/>
      <c r="QK1246" s="623"/>
    </row>
    <row r="1247" spans="434:453">
      <c r="PR1247" s="583"/>
      <c r="PW1247" s="623"/>
      <c r="PX1247" s="623"/>
      <c r="PY1247" s="623"/>
      <c r="PZ1247" s="623"/>
      <c r="QA1247" s="623"/>
      <c r="QB1247" s="623"/>
      <c r="QC1247" s="623"/>
      <c r="QD1247" s="623"/>
      <c r="QE1247" s="623"/>
      <c r="QF1247" s="623"/>
      <c r="QG1247" s="623"/>
      <c r="QH1247" s="623"/>
      <c r="QI1247" s="623"/>
      <c r="QJ1247" s="623"/>
      <c r="QK1247" s="623"/>
    </row>
    <row r="1248" spans="434:453">
      <c r="PR1248" s="583"/>
      <c r="PW1248" s="623"/>
      <c r="PX1248" s="623"/>
      <c r="PY1248" s="623"/>
      <c r="PZ1248" s="623"/>
      <c r="QA1248" s="623"/>
      <c r="QB1248" s="623"/>
      <c r="QC1248" s="623"/>
      <c r="QD1248" s="623"/>
      <c r="QE1248" s="623"/>
      <c r="QF1248" s="623"/>
      <c r="QG1248" s="623"/>
      <c r="QH1248" s="623"/>
      <c r="QI1248" s="623"/>
      <c r="QJ1248" s="623"/>
      <c r="QK1248" s="623"/>
    </row>
    <row r="1249" spans="434:453">
      <c r="PR1249" s="583"/>
      <c r="PW1249" s="623"/>
      <c r="PX1249" s="623"/>
      <c r="PY1249" s="623"/>
      <c r="PZ1249" s="623"/>
      <c r="QA1249" s="623"/>
      <c r="QB1249" s="623"/>
      <c r="QC1249" s="623"/>
      <c r="QD1249" s="623"/>
      <c r="QE1249" s="623"/>
      <c r="QF1249" s="623"/>
      <c r="QG1249" s="623"/>
      <c r="QH1249" s="623"/>
      <c r="QI1249" s="623"/>
      <c r="QJ1249" s="623"/>
      <c r="QK1249" s="623"/>
    </row>
    <row r="1250" spans="434:453">
      <c r="PR1250" s="583"/>
      <c r="PW1250" s="623"/>
      <c r="PX1250" s="623"/>
      <c r="PY1250" s="623"/>
      <c r="PZ1250" s="623"/>
      <c r="QA1250" s="623"/>
      <c r="QB1250" s="623"/>
      <c r="QC1250" s="623"/>
      <c r="QD1250" s="623"/>
      <c r="QE1250" s="623"/>
      <c r="QF1250" s="623"/>
      <c r="QG1250" s="623"/>
      <c r="QH1250" s="623"/>
      <c r="QI1250" s="623"/>
      <c r="QJ1250" s="623"/>
      <c r="QK1250" s="623"/>
    </row>
    <row r="1251" spans="434:453">
      <c r="PR1251" s="583"/>
      <c r="PW1251" s="623"/>
      <c r="PX1251" s="623"/>
      <c r="PY1251" s="623"/>
      <c r="PZ1251" s="623"/>
      <c r="QA1251" s="623"/>
      <c r="QB1251" s="623"/>
      <c r="QC1251" s="623"/>
      <c r="QD1251" s="623"/>
      <c r="QE1251" s="623"/>
      <c r="QF1251" s="623"/>
      <c r="QG1251" s="623"/>
      <c r="QH1251" s="623"/>
      <c r="QI1251" s="623"/>
      <c r="QJ1251" s="623"/>
      <c r="QK1251" s="623"/>
    </row>
    <row r="1252" spans="434:453">
      <c r="PR1252" s="583"/>
      <c r="PW1252" s="623"/>
      <c r="PX1252" s="623"/>
      <c r="PY1252" s="623"/>
      <c r="PZ1252" s="623"/>
      <c r="QA1252" s="623"/>
      <c r="QB1252" s="623"/>
      <c r="QC1252" s="623"/>
      <c r="QD1252" s="623"/>
      <c r="QE1252" s="623"/>
      <c r="QF1252" s="623"/>
      <c r="QG1252" s="623"/>
      <c r="QH1252" s="623"/>
      <c r="QI1252" s="623"/>
      <c r="QJ1252" s="623"/>
      <c r="QK1252" s="623"/>
    </row>
    <row r="1253" spans="434:453">
      <c r="PR1253" s="583"/>
      <c r="PW1253" s="623"/>
      <c r="PX1253" s="623"/>
      <c r="PY1253" s="623"/>
      <c r="PZ1253" s="623"/>
      <c r="QA1253" s="623"/>
      <c r="QB1253" s="623"/>
      <c r="QC1253" s="623"/>
      <c r="QD1253" s="623"/>
      <c r="QE1253" s="623"/>
      <c r="QF1253" s="623"/>
      <c r="QG1253" s="623"/>
      <c r="QH1253" s="623"/>
      <c r="QI1253" s="623"/>
      <c r="QJ1253" s="623"/>
      <c r="QK1253" s="623"/>
    </row>
    <row r="1254" spans="434:453">
      <c r="PR1254" s="583"/>
      <c r="PW1254" s="623"/>
      <c r="PX1254" s="623"/>
      <c r="PY1254" s="623"/>
      <c r="PZ1254" s="623"/>
      <c r="QA1254" s="623"/>
      <c r="QB1254" s="623"/>
      <c r="QC1254" s="623"/>
      <c r="QD1254" s="623"/>
      <c r="QE1254" s="623"/>
      <c r="QF1254" s="623"/>
      <c r="QG1254" s="623"/>
      <c r="QH1254" s="623"/>
      <c r="QI1254" s="623"/>
      <c r="QJ1254" s="623"/>
      <c r="QK1254" s="623"/>
    </row>
    <row r="1255" spans="434:453">
      <c r="PR1255" s="583"/>
      <c r="PW1255" s="623"/>
      <c r="PX1255" s="623"/>
      <c r="PY1255" s="623"/>
      <c r="PZ1255" s="623"/>
      <c r="QA1255" s="623"/>
      <c r="QB1255" s="623"/>
      <c r="QC1255" s="623"/>
      <c r="QD1255" s="623"/>
      <c r="QE1255" s="623"/>
      <c r="QF1255" s="623"/>
      <c r="QG1255" s="623"/>
      <c r="QH1255" s="623"/>
      <c r="QI1255" s="623"/>
      <c r="QJ1255" s="623"/>
      <c r="QK1255" s="623"/>
    </row>
    <row r="1256" spans="434:453">
      <c r="PR1256" s="583"/>
      <c r="PW1256" s="623"/>
      <c r="PX1256" s="623"/>
      <c r="PY1256" s="623"/>
      <c r="PZ1256" s="623"/>
      <c r="QA1256" s="623"/>
      <c r="QB1256" s="623"/>
      <c r="QC1256" s="623"/>
      <c r="QD1256" s="623"/>
      <c r="QE1256" s="623"/>
      <c r="QF1256" s="623"/>
      <c r="QG1256" s="623"/>
      <c r="QH1256" s="623"/>
      <c r="QI1256" s="623"/>
      <c r="QJ1256" s="623"/>
      <c r="QK1256" s="623"/>
    </row>
    <row r="1257" spans="434:453">
      <c r="PR1257" s="583"/>
      <c r="PW1257" s="623"/>
      <c r="PX1257" s="623"/>
      <c r="PY1257" s="623"/>
      <c r="PZ1257" s="623"/>
      <c r="QA1257" s="623"/>
      <c r="QB1257" s="623"/>
      <c r="QC1257" s="623"/>
      <c r="QD1257" s="623"/>
      <c r="QE1257" s="623"/>
      <c r="QF1257" s="623"/>
      <c r="QG1257" s="623"/>
      <c r="QH1257" s="623"/>
      <c r="QI1257" s="623"/>
      <c r="QJ1257" s="623"/>
      <c r="QK1257" s="623"/>
    </row>
    <row r="1258" spans="434:453">
      <c r="PR1258" s="583"/>
      <c r="PW1258" s="623"/>
      <c r="PX1258" s="623"/>
      <c r="PY1258" s="623"/>
      <c r="PZ1258" s="623"/>
      <c r="QA1258" s="623"/>
      <c r="QB1258" s="623"/>
      <c r="QC1258" s="623"/>
      <c r="QD1258" s="623"/>
      <c r="QE1258" s="623"/>
      <c r="QF1258" s="623"/>
      <c r="QG1258" s="623"/>
      <c r="QH1258" s="623"/>
      <c r="QI1258" s="623"/>
      <c r="QJ1258" s="623"/>
      <c r="QK1258" s="623"/>
    </row>
    <row r="1259" spans="434:453">
      <c r="PR1259" s="583"/>
      <c r="PW1259" s="623"/>
      <c r="PX1259" s="623"/>
      <c r="PY1259" s="623"/>
      <c r="PZ1259" s="623"/>
      <c r="QA1259" s="623"/>
      <c r="QB1259" s="623"/>
      <c r="QC1259" s="623"/>
      <c r="QD1259" s="623"/>
      <c r="QE1259" s="623"/>
      <c r="QF1259" s="623"/>
      <c r="QG1259" s="623"/>
      <c r="QH1259" s="623"/>
      <c r="QI1259" s="623"/>
      <c r="QJ1259" s="623"/>
      <c r="QK1259" s="623"/>
    </row>
    <row r="1260" spans="434:453">
      <c r="PR1260" s="583"/>
      <c r="PW1260" s="623"/>
      <c r="PX1260" s="623"/>
      <c r="PY1260" s="623"/>
      <c r="PZ1260" s="623"/>
      <c r="QA1260" s="623"/>
      <c r="QB1260" s="623"/>
      <c r="QC1260" s="623"/>
      <c r="QD1260" s="623"/>
      <c r="QE1260" s="623"/>
      <c r="QF1260" s="623"/>
      <c r="QG1260" s="623"/>
      <c r="QH1260" s="623"/>
      <c r="QI1260" s="623"/>
      <c r="QJ1260" s="623"/>
      <c r="QK1260" s="623"/>
    </row>
    <row r="1261" spans="434:453">
      <c r="PR1261" s="583"/>
      <c r="PW1261" s="623"/>
      <c r="PX1261" s="623"/>
      <c r="PY1261" s="623"/>
      <c r="PZ1261" s="623"/>
      <c r="QA1261" s="623"/>
      <c r="QB1261" s="623"/>
      <c r="QC1261" s="623"/>
      <c r="QD1261" s="623"/>
      <c r="QE1261" s="623"/>
      <c r="QF1261" s="623"/>
      <c r="QG1261" s="623"/>
      <c r="QH1261" s="623"/>
      <c r="QI1261" s="623"/>
      <c r="QJ1261" s="623"/>
      <c r="QK1261" s="623"/>
    </row>
    <row r="1262" spans="434:453">
      <c r="PR1262" s="583"/>
      <c r="PW1262" s="623"/>
      <c r="PX1262" s="623"/>
      <c r="PY1262" s="623"/>
      <c r="PZ1262" s="623"/>
      <c r="QA1262" s="623"/>
      <c r="QB1262" s="623"/>
      <c r="QC1262" s="623"/>
      <c r="QD1262" s="623"/>
      <c r="QE1262" s="623"/>
      <c r="QF1262" s="623"/>
      <c r="QG1262" s="623"/>
      <c r="QH1262" s="623"/>
      <c r="QI1262" s="623"/>
      <c r="QJ1262" s="623"/>
      <c r="QK1262" s="623"/>
    </row>
    <row r="1263" spans="434:453">
      <c r="PR1263" s="583"/>
      <c r="PW1263" s="623"/>
      <c r="PX1263" s="623"/>
      <c r="PY1263" s="623"/>
      <c r="PZ1263" s="623"/>
      <c r="QA1263" s="623"/>
      <c r="QB1263" s="623"/>
      <c r="QC1263" s="623"/>
      <c r="QD1263" s="623"/>
      <c r="QE1263" s="623"/>
      <c r="QF1263" s="623"/>
      <c r="QG1263" s="623"/>
      <c r="QH1263" s="623"/>
      <c r="QI1263" s="623"/>
      <c r="QJ1263" s="623"/>
      <c r="QK1263" s="623"/>
    </row>
    <row r="1264" spans="434:453">
      <c r="PR1264" s="583"/>
      <c r="PW1264" s="623"/>
      <c r="PX1264" s="623"/>
      <c r="PY1264" s="623"/>
      <c r="PZ1264" s="623"/>
      <c r="QA1264" s="623"/>
      <c r="QB1264" s="623"/>
      <c r="QC1264" s="623"/>
      <c r="QD1264" s="623"/>
      <c r="QE1264" s="623"/>
      <c r="QF1264" s="623"/>
      <c r="QG1264" s="623"/>
      <c r="QH1264" s="623"/>
      <c r="QI1264" s="623"/>
      <c r="QJ1264" s="623"/>
      <c r="QK1264" s="623"/>
    </row>
    <row r="1265" spans="434:453">
      <c r="PR1265" s="583"/>
      <c r="PW1265" s="623"/>
      <c r="PX1265" s="623"/>
      <c r="PY1265" s="623"/>
      <c r="PZ1265" s="623"/>
      <c r="QA1265" s="623"/>
      <c r="QB1265" s="623"/>
      <c r="QC1265" s="623"/>
      <c r="QD1265" s="623"/>
      <c r="QE1265" s="623"/>
      <c r="QF1265" s="623"/>
      <c r="QG1265" s="623"/>
      <c r="QH1265" s="623"/>
      <c r="QI1265" s="623"/>
      <c r="QJ1265" s="623"/>
      <c r="QK1265" s="623"/>
    </row>
    <row r="1266" spans="434:453">
      <c r="PR1266" s="583"/>
      <c r="PW1266" s="623"/>
      <c r="PX1266" s="623"/>
      <c r="PY1266" s="623"/>
      <c r="PZ1266" s="623"/>
      <c r="QA1266" s="623"/>
      <c r="QB1266" s="623"/>
      <c r="QC1266" s="623"/>
      <c r="QD1266" s="623"/>
      <c r="QE1266" s="623"/>
      <c r="QF1266" s="623"/>
      <c r="QG1266" s="623"/>
      <c r="QH1266" s="623"/>
      <c r="QI1266" s="623"/>
      <c r="QJ1266" s="623"/>
      <c r="QK1266" s="623"/>
    </row>
    <row r="1267" spans="434:453">
      <c r="PR1267" s="583"/>
      <c r="PW1267" s="623"/>
      <c r="PX1267" s="623"/>
      <c r="PY1267" s="623"/>
      <c r="PZ1267" s="623"/>
      <c r="QA1267" s="623"/>
      <c r="QB1267" s="623"/>
      <c r="QC1267" s="623"/>
      <c r="QD1267" s="623"/>
      <c r="QE1267" s="623"/>
      <c r="QF1267" s="623"/>
      <c r="QG1267" s="623"/>
      <c r="QH1267" s="623"/>
      <c r="QI1267" s="623"/>
      <c r="QJ1267" s="623"/>
      <c r="QK1267" s="623"/>
    </row>
    <row r="1268" spans="434:453">
      <c r="PR1268" s="583"/>
      <c r="PW1268" s="623"/>
      <c r="PX1268" s="623"/>
      <c r="PY1268" s="623"/>
      <c r="PZ1268" s="623"/>
      <c r="QA1268" s="623"/>
      <c r="QB1268" s="623"/>
      <c r="QC1268" s="623"/>
      <c r="QD1268" s="623"/>
      <c r="QE1268" s="623"/>
      <c r="QF1268" s="623"/>
      <c r="QG1268" s="623"/>
      <c r="QH1268" s="623"/>
      <c r="QI1268" s="623"/>
      <c r="QJ1268" s="623"/>
      <c r="QK1268" s="623"/>
    </row>
    <row r="1269" spans="434:453">
      <c r="PR1269" s="583"/>
      <c r="PW1269" s="623"/>
      <c r="PX1269" s="623"/>
      <c r="PY1269" s="623"/>
      <c r="PZ1269" s="623"/>
      <c r="QA1269" s="623"/>
      <c r="QB1269" s="623"/>
      <c r="QC1269" s="623"/>
      <c r="QD1269" s="623"/>
      <c r="QE1269" s="623"/>
      <c r="QF1269" s="623"/>
      <c r="QG1269" s="623"/>
      <c r="QH1269" s="623"/>
      <c r="QI1269" s="623"/>
      <c r="QJ1269" s="623"/>
      <c r="QK1269" s="623"/>
    </row>
    <row r="1270" spans="434:453">
      <c r="PR1270" s="583"/>
      <c r="PW1270" s="623"/>
      <c r="PX1270" s="623"/>
      <c r="PY1270" s="623"/>
      <c r="PZ1270" s="623"/>
      <c r="QA1270" s="623"/>
      <c r="QB1270" s="623"/>
      <c r="QC1270" s="623"/>
      <c r="QD1270" s="623"/>
      <c r="QE1270" s="623"/>
      <c r="QF1270" s="623"/>
      <c r="QG1270" s="623"/>
      <c r="QH1270" s="623"/>
      <c r="QI1270" s="623"/>
      <c r="QJ1270" s="623"/>
      <c r="QK1270" s="623"/>
    </row>
    <row r="1271" spans="434:453">
      <c r="PR1271" s="583"/>
      <c r="PW1271" s="623"/>
      <c r="PX1271" s="623"/>
      <c r="PY1271" s="623"/>
      <c r="PZ1271" s="623"/>
      <c r="QA1271" s="623"/>
      <c r="QB1271" s="623"/>
      <c r="QC1271" s="623"/>
      <c r="QD1271" s="623"/>
      <c r="QE1271" s="623"/>
      <c r="QF1271" s="623"/>
      <c r="QG1271" s="623"/>
      <c r="QH1271" s="623"/>
      <c r="QI1271" s="623"/>
      <c r="QJ1271" s="623"/>
      <c r="QK1271" s="623"/>
    </row>
    <row r="1272" spans="434:453">
      <c r="PR1272" s="583"/>
      <c r="PW1272" s="623"/>
      <c r="PX1272" s="623"/>
      <c r="PY1272" s="623"/>
      <c r="PZ1272" s="623"/>
      <c r="QA1272" s="623"/>
      <c r="QB1272" s="623"/>
      <c r="QC1272" s="623"/>
      <c r="QD1272" s="623"/>
      <c r="QE1272" s="623"/>
      <c r="QF1272" s="623"/>
      <c r="QG1272" s="623"/>
      <c r="QH1272" s="623"/>
      <c r="QI1272" s="623"/>
      <c r="QJ1272" s="623"/>
      <c r="QK1272" s="623"/>
    </row>
    <row r="1273" spans="434:453">
      <c r="PR1273" s="583"/>
      <c r="PW1273" s="623"/>
      <c r="PX1273" s="623"/>
      <c r="PY1273" s="623"/>
      <c r="PZ1273" s="623"/>
      <c r="QA1273" s="623"/>
      <c r="QB1273" s="623"/>
      <c r="QC1273" s="623"/>
      <c r="QD1273" s="623"/>
      <c r="QE1273" s="623"/>
      <c r="QF1273" s="623"/>
      <c r="QG1273" s="623"/>
      <c r="QH1273" s="623"/>
      <c r="QI1273" s="623"/>
      <c r="QJ1273" s="623"/>
      <c r="QK1273" s="623"/>
    </row>
    <row r="1274" spans="434:453">
      <c r="PR1274" s="583"/>
      <c r="PW1274" s="623"/>
      <c r="PX1274" s="623"/>
      <c r="PY1274" s="623"/>
      <c r="PZ1274" s="623"/>
      <c r="QA1274" s="623"/>
      <c r="QB1274" s="623"/>
      <c r="QC1274" s="623"/>
      <c r="QD1274" s="623"/>
      <c r="QE1274" s="623"/>
      <c r="QF1274" s="623"/>
      <c r="QG1274" s="623"/>
      <c r="QH1274" s="623"/>
      <c r="QI1274" s="623"/>
      <c r="QJ1274" s="623"/>
      <c r="QK1274" s="623"/>
    </row>
    <row r="1275" spans="434:453">
      <c r="PR1275" s="583"/>
      <c r="PW1275" s="623"/>
      <c r="PX1275" s="623"/>
      <c r="PY1275" s="623"/>
      <c r="PZ1275" s="623"/>
      <c r="QA1275" s="623"/>
      <c r="QB1275" s="623"/>
      <c r="QC1275" s="623"/>
      <c r="QD1275" s="623"/>
      <c r="QE1275" s="623"/>
      <c r="QF1275" s="623"/>
      <c r="QG1275" s="623"/>
      <c r="QH1275" s="623"/>
      <c r="QI1275" s="623"/>
      <c r="QJ1275" s="623"/>
      <c r="QK1275" s="623"/>
    </row>
    <row r="1276" spans="434:453">
      <c r="PR1276" s="583"/>
      <c r="PW1276" s="623"/>
      <c r="PX1276" s="623"/>
      <c r="PY1276" s="623"/>
      <c r="PZ1276" s="623"/>
      <c r="QA1276" s="623"/>
      <c r="QB1276" s="623"/>
      <c r="QC1276" s="623"/>
      <c r="QD1276" s="623"/>
      <c r="QE1276" s="623"/>
      <c r="QF1276" s="623"/>
      <c r="QG1276" s="623"/>
      <c r="QH1276" s="623"/>
      <c r="QI1276" s="623"/>
      <c r="QJ1276" s="623"/>
      <c r="QK1276" s="623"/>
    </row>
    <row r="1277" spans="434:453">
      <c r="PR1277" s="583"/>
      <c r="PW1277" s="623"/>
      <c r="PX1277" s="623"/>
      <c r="PY1277" s="623"/>
      <c r="PZ1277" s="623"/>
      <c r="QA1277" s="623"/>
      <c r="QB1277" s="623"/>
      <c r="QC1277" s="623"/>
      <c r="QD1277" s="623"/>
      <c r="QE1277" s="623"/>
      <c r="QF1277" s="623"/>
      <c r="QG1277" s="623"/>
      <c r="QH1277" s="623"/>
      <c r="QI1277" s="623"/>
      <c r="QJ1277" s="623"/>
      <c r="QK1277" s="623"/>
    </row>
    <row r="1278" spans="434:453">
      <c r="PR1278" s="583"/>
      <c r="PW1278" s="623"/>
      <c r="PX1278" s="623"/>
      <c r="PY1278" s="623"/>
      <c r="PZ1278" s="623"/>
      <c r="QA1278" s="623"/>
      <c r="QB1278" s="623"/>
      <c r="QC1278" s="623"/>
      <c r="QD1278" s="623"/>
      <c r="QE1278" s="623"/>
      <c r="QF1278" s="623"/>
      <c r="QG1278" s="623"/>
      <c r="QH1278" s="623"/>
      <c r="QI1278" s="623"/>
      <c r="QJ1278" s="623"/>
      <c r="QK1278" s="623"/>
    </row>
    <row r="1279" spans="434:453">
      <c r="PR1279" s="583"/>
      <c r="PW1279" s="623"/>
      <c r="PX1279" s="623"/>
      <c r="PY1279" s="623"/>
      <c r="PZ1279" s="623"/>
      <c r="QA1279" s="623"/>
      <c r="QB1279" s="623"/>
      <c r="QC1279" s="623"/>
      <c r="QD1279" s="623"/>
      <c r="QE1279" s="623"/>
      <c r="QF1279" s="623"/>
      <c r="QG1279" s="623"/>
      <c r="QH1279" s="623"/>
      <c r="QI1279" s="623"/>
      <c r="QJ1279" s="623"/>
      <c r="QK1279" s="623"/>
    </row>
    <row r="1280" spans="434:453">
      <c r="PR1280" s="583"/>
      <c r="PW1280" s="623"/>
      <c r="PX1280" s="623"/>
      <c r="PY1280" s="623"/>
      <c r="PZ1280" s="623"/>
      <c r="QA1280" s="623"/>
      <c r="QB1280" s="623"/>
      <c r="QC1280" s="623"/>
      <c r="QD1280" s="623"/>
      <c r="QE1280" s="623"/>
      <c r="QF1280" s="623"/>
      <c r="QG1280" s="623"/>
      <c r="QH1280" s="623"/>
      <c r="QI1280" s="623"/>
      <c r="QJ1280" s="623"/>
      <c r="QK1280" s="623"/>
    </row>
    <row r="1281" spans="434:453">
      <c r="PR1281" s="583"/>
      <c r="PW1281" s="623"/>
      <c r="PX1281" s="623"/>
      <c r="PY1281" s="623"/>
      <c r="PZ1281" s="623"/>
      <c r="QA1281" s="623"/>
      <c r="QB1281" s="623"/>
      <c r="QC1281" s="623"/>
      <c r="QD1281" s="623"/>
      <c r="QE1281" s="623"/>
      <c r="QF1281" s="623"/>
      <c r="QG1281" s="623"/>
      <c r="QH1281" s="623"/>
      <c r="QI1281" s="623"/>
      <c r="QJ1281" s="623"/>
      <c r="QK1281" s="623"/>
    </row>
    <row r="1282" spans="434:453">
      <c r="PR1282" s="583"/>
      <c r="PW1282" s="623"/>
      <c r="PX1282" s="623"/>
      <c r="PY1282" s="623"/>
      <c r="PZ1282" s="623"/>
      <c r="QA1282" s="623"/>
      <c r="QB1282" s="623"/>
      <c r="QC1282" s="623"/>
      <c r="QD1282" s="623"/>
      <c r="QE1282" s="623"/>
      <c r="QF1282" s="623"/>
      <c r="QG1282" s="623"/>
      <c r="QH1282" s="623"/>
      <c r="QI1282" s="623"/>
      <c r="QJ1282" s="623"/>
      <c r="QK1282" s="623"/>
    </row>
    <row r="1283" spans="434:453">
      <c r="PR1283" s="583"/>
      <c r="PW1283" s="623"/>
      <c r="PX1283" s="623"/>
      <c r="PY1283" s="623"/>
      <c r="PZ1283" s="623"/>
      <c r="QA1283" s="623"/>
      <c r="QB1283" s="623"/>
      <c r="QC1283" s="623"/>
      <c r="QD1283" s="623"/>
      <c r="QE1283" s="623"/>
      <c r="QF1283" s="623"/>
      <c r="QG1283" s="623"/>
      <c r="QH1283" s="623"/>
      <c r="QI1283" s="623"/>
      <c r="QJ1283" s="623"/>
      <c r="QK1283" s="623"/>
    </row>
    <row r="1284" spans="434:453">
      <c r="PR1284" s="583"/>
      <c r="PW1284" s="623"/>
      <c r="PX1284" s="623"/>
      <c r="PY1284" s="623"/>
      <c r="PZ1284" s="623"/>
      <c r="QA1284" s="623"/>
      <c r="QB1284" s="623"/>
      <c r="QC1284" s="623"/>
      <c r="QD1284" s="623"/>
      <c r="QE1284" s="623"/>
      <c r="QF1284" s="623"/>
      <c r="QG1284" s="623"/>
      <c r="QH1284" s="623"/>
      <c r="QI1284" s="623"/>
      <c r="QJ1284" s="623"/>
      <c r="QK1284" s="623"/>
    </row>
    <row r="1285" spans="434:453">
      <c r="PR1285" s="583"/>
      <c r="PW1285" s="623"/>
      <c r="PX1285" s="623"/>
      <c r="PY1285" s="623"/>
      <c r="PZ1285" s="623"/>
      <c r="QA1285" s="623"/>
      <c r="QB1285" s="623"/>
      <c r="QC1285" s="623"/>
      <c r="QD1285" s="623"/>
      <c r="QE1285" s="623"/>
      <c r="QF1285" s="623"/>
      <c r="QG1285" s="623"/>
      <c r="QH1285" s="623"/>
      <c r="QI1285" s="623"/>
      <c r="QJ1285" s="623"/>
      <c r="QK1285" s="623"/>
    </row>
    <row r="1286" spans="434:453">
      <c r="PR1286" s="583"/>
      <c r="PW1286" s="623"/>
      <c r="PX1286" s="623"/>
      <c r="PY1286" s="623"/>
      <c r="PZ1286" s="623"/>
      <c r="QA1286" s="623"/>
      <c r="QB1286" s="623"/>
      <c r="QC1286" s="623"/>
      <c r="QD1286" s="623"/>
      <c r="QE1286" s="623"/>
      <c r="QF1286" s="623"/>
      <c r="QG1286" s="623"/>
      <c r="QH1286" s="623"/>
      <c r="QI1286" s="623"/>
      <c r="QJ1286" s="623"/>
      <c r="QK1286" s="623"/>
    </row>
    <row r="1287" spans="434:453">
      <c r="PR1287" s="583"/>
      <c r="PW1287" s="623"/>
      <c r="PX1287" s="623"/>
      <c r="PY1287" s="623"/>
      <c r="PZ1287" s="623"/>
      <c r="QA1287" s="623"/>
      <c r="QB1287" s="623"/>
      <c r="QC1287" s="623"/>
      <c r="QD1287" s="623"/>
      <c r="QE1287" s="623"/>
      <c r="QF1287" s="623"/>
      <c r="QG1287" s="623"/>
      <c r="QH1287" s="623"/>
      <c r="QI1287" s="623"/>
      <c r="QJ1287" s="623"/>
      <c r="QK1287" s="623"/>
    </row>
    <row r="1288" spans="434:453">
      <c r="PR1288" s="583"/>
      <c r="PW1288" s="623"/>
      <c r="PX1288" s="623"/>
      <c r="PY1288" s="623"/>
      <c r="PZ1288" s="623"/>
      <c r="QA1288" s="623"/>
      <c r="QB1288" s="623"/>
      <c r="QC1288" s="623"/>
      <c r="QD1288" s="623"/>
      <c r="QE1288" s="623"/>
      <c r="QF1288" s="623"/>
      <c r="QG1288" s="623"/>
      <c r="QH1288" s="623"/>
      <c r="QI1288" s="623"/>
      <c r="QJ1288" s="623"/>
      <c r="QK1288" s="623"/>
    </row>
    <row r="1289" spans="434:453">
      <c r="PR1289" s="583"/>
      <c r="PW1289" s="623"/>
      <c r="PX1289" s="623"/>
      <c r="PY1289" s="623"/>
      <c r="PZ1289" s="623"/>
      <c r="QA1289" s="623"/>
      <c r="QB1289" s="623"/>
      <c r="QC1289" s="623"/>
      <c r="QD1289" s="623"/>
      <c r="QE1289" s="623"/>
      <c r="QF1289" s="623"/>
      <c r="QG1289" s="623"/>
      <c r="QH1289" s="623"/>
      <c r="QI1289" s="623"/>
      <c r="QJ1289" s="623"/>
      <c r="QK1289" s="623"/>
    </row>
    <row r="1290" spans="434:453">
      <c r="PR1290" s="583"/>
      <c r="PW1290" s="623"/>
      <c r="PX1290" s="623"/>
      <c r="PY1290" s="623"/>
      <c r="PZ1290" s="623"/>
      <c r="QA1290" s="623"/>
      <c r="QB1290" s="623"/>
      <c r="QC1290" s="623"/>
      <c r="QD1290" s="623"/>
      <c r="QE1290" s="623"/>
      <c r="QF1290" s="623"/>
      <c r="QG1290" s="623"/>
      <c r="QH1290" s="623"/>
      <c r="QI1290" s="623"/>
      <c r="QJ1290" s="623"/>
      <c r="QK1290" s="623"/>
    </row>
    <row r="1291" spans="434:453">
      <c r="PR1291" s="583"/>
      <c r="PW1291" s="623"/>
      <c r="PX1291" s="623"/>
      <c r="PY1291" s="623"/>
      <c r="PZ1291" s="623"/>
      <c r="QA1291" s="623"/>
      <c r="QB1291" s="623"/>
      <c r="QC1291" s="623"/>
      <c r="QD1291" s="623"/>
      <c r="QE1291" s="623"/>
      <c r="QF1291" s="623"/>
      <c r="QG1291" s="623"/>
      <c r="QH1291" s="623"/>
      <c r="QI1291" s="623"/>
      <c r="QJ1291" s="623"/>
      <c r="QK1291" s="623"/>
    </row>
    <row r="1292" spans="434:453">
      <c r="PR1292" s="583"/>
      <c r="PW1292" s="623"/>
      <c r="PX1292" s="623"/>
      <c r="PY1292" s="623"/>
      <c r="PZ1292" s="623"/>
      <c r="QA1292" s="623"/>
      <c r="QB1292" s="623"/>
      <c r="QC1292" s="623"/>
      <c r="QD1292" s="623"/>
      <c r="QE1292" s="623"/>
      <c r="QF1292" s="623"/>
      <c r="QG1292" s="623"/>
      <c r="QH1292" s="623"/>
      <c r="QI1292" s="623"/>
      <c r="QJ1292" s="623"/>
      <c r="QK1292" s="623"/>
    </row>
    <row r="1293" spans="434:453">
      <c r="PR1293" s="583"/>
      <c r="PW1293" s="623"/>
      <c r="PX1293" s="623"/>
      <c r="PY1293" s="623"/>
      <c r="PZ1293" s="623"/>
      <c r="QA1293" s="623"/>
      <c r="QB1293" s="623"/>
      <c r="QC1293" s="623"/>
      <c r="QD1293" s="623"/>
      <c r="QE1293" s="623"/>
      <c r="QF1293" s="623"/>
      <c r="QG1293" s="623"/>
      <c r="QH1293" s="623"/>
      <c r="QI1293" s="623"/>
      <c r="QJ1293" s="623"/>
      <c r="QK1293" s="623"/>
    </row>
    <row r="1294" spans="434:453">
      <c r="PR1294" s="583"/>
      <c r="PW1294" s="623"/>
      <c r="PX1294" s="623"/>
      <c r="PY1294" s="623"/>
      <c r="PZ1294" s="623"/>
      <c r="QA1294" s="623"/>
      <c r="QB1294" s="623"/>
      <c r="QC1294" s="623"/>
      <c r="QD1294" s="623"/>
      <c r="QE1294" s="623"/>
      <c r="QF1294" s="623"/>
      <c r="QG1294" s="623"/>
      <c r="QH1294" s="623"/>
      <c r="QI1294" s="623"/>
      <c r="QJ1294" s="623"/>
      <c r="QK1294" s="623"/>
    </row>
    <row r="1295" spans="434:453">
      <c r="PR1295" s="583"/>
      <c r="PW1295" s="623"/>
      <c r="PX1295" s="623"/>
      <c r="PY1295" s="623"/>
      <c r="PZ1295" s="623"/>
      <c r="QA1295" s="623"/>
      <c r="QB1295" s="623"/>
      <c r="QC1295" s="623"/>
      <c r="QD1295" s="623"/>
      <c r="QE1295" s="623"/>
      <c r="QF1295" s="623"/>
      <c r="QG1295" s="623"/>
      <c r="QH1295" s="623"/>
      <c r="QI1295" s="623"/>
      <c r="QJ1295" s="623"/>
      <c r="QK1295" s="623"/>
    </row>
    <row r="1296" spans="434:453">
      <c r="PR1296" s="583"/>
      <c r="PW1296" s="623"/>
      <c r="PX1296" s="623"/>
      <c r="PY1296" s="623"/>
      <c r="PZ1296" s="623"/>
      <c r="QA1296" s="623"/>
      <c r="QB1296" s="623"/>
      <c r="QC1296" s="623"/>
      <c r="QD1296" s="623"/>
      <c r="QE1296" s="623"/>
      <c r="QF1296" s="623"/>
      <c r="QG1296" s="623"/>
      <c r="QH1296" s="623"/>
      <c r="QI1296" s="623"/>
      <c r="QJ1296" s="623"/>
      <c r="QK1296" s="623"/>
    </row>
    <row r="1297" spans="434:453">
      <c r="PR1297" s="583"/>
      <c r="PW1297" s="623"/>
      <c r="PX1297" s="623"/>
      <c r="PY1297" s="623"/>
      <c r="PZ1297" s="623"/>
      <c r="QA1297" s="623"/>
      <c r="QB1297" s="623"/>
      <c r="QC1297" s="623"/>
      <c r="QD1297" s="623"/>
      <c r="QE1297" s="623"/>
      <c r="QF1297" s="623"/>
      <c r="QG1297" s="623"/>
      <c r="QH1297" s="623"/>
      <c r="QI1297" s="623"/>
      <c r="QJ1297" s="623"/>
      <c r="QK1297" s="623"/>
    </row>
    <row r="1298" spans="434:453">
      <c r="PR1298" s="583"/>
      <c r="PW1298" s="623"/>
      <c r="PX1298" s="623"/>
      <c r="PY1298" s="623"/>
      <c r="PZ1298" s="623"/>
      <c r="QA1298" s="623"/>
      <c r="QB1298" s="623"/>
      <c r="QC1298" s="623"/>
      <c r="QD1298" s="623"/>
      <c r="QE1298" s="623"/>
      <c r="QF1298" s="623"/>
      <c r="QG1298" s="623"/>
      <c r="QH1298" s="623"/>
      <c r="QI1298" s="623"/>
      <c r="QJ1298" s="623"/>
      <c r="QK1298" s="623"/>
    </row>
    <row r="1299" spans="434:453">
      <c r="PR1299" s="583"/>
      <c r="PW1299" s="623"/>
      <c r="PX1299" s="623"/>
      <c r="PY1299" s="623"/>
      <c r="PZ1299" s="623"/>
      <c r="QA1299" s="623"/>
      <c r="QB1299" s="623"/>
      <c r="QC1299" s="623"/>
      <c r="QD1299" s="623"/>
      <c r="QE1299" s="623"/>
      <c r="QF1299" s="623"/>
      <c r="QG1299" s="623"/>
      <c r="QH1299" s="623"/>
      <c r="QI1299" s="623"/>
      <c r="QJ1299" s="623"/>
      <c r="QK1299" s="623"/>
    </row>
    <row r="1300" spans="434:453">
      <c r="PR1300" s="583"/>
      <c r="PW1300" s="623"/>
      <c r="PX1300" s="623"/>
      <c r="PY1300" s="623"/>
      <c r="PZ1300" s="623"/>
      <c r="QA1300" s="623"/>
      <c r="QB1300" s="623"/>
      <c r="QC1300" s="623"/>
      <c r="QD1300" s="623"/>
      <c r="QE1300" s="623"/>
      <c r="QF1300" s="623"/>
      <c r="QG1300" s="623"/>
      <c r="QH1300" s="623"/>
      <c r="QI1300" s="623"/>
      <c r="QJ1300" s="623"/>
      <c r="QK1300" s="623"/>
    </row>
    <row r="1301" spans="434:453">
      <c r="PR1301" s="583"/>
      <c r="PW1301" s="623"/>
      <c r="PX1301" s="623"/>
      <c r="PY1301" s="623"/>
      <c r="PZ1301" s="623"/>
      <c r="QA1301" s="623"/>
      <c r="QB1301" s="623"/>
      <c r="QC1301" s="623"/>
      <c r="QD1301" s="623"/>
      <c r="QE1301" s="623"/>
      <c r="QF1301" s="623"/>
      <c r="QG1301" s="623"/>
      <c r="QH1301" s="623"/>
      <c r="QI1301" s="623"/>
      <c r="QJ1301" s="623"/>
      <c r="QK1301" s="623"/>
    </row>
    <row r="1302" spans="434:453">
      <c r="PR1302" s="583"/>
      <c r="PW1302" s="623"/>
      <c r="PX1302" s="623"/>
      <c r="PY1302" s="623"/>
      <c r="PZ1302" s="623"/>
      <c r="QA1302" s="623"/>
      <c r="QB1302" s="623"/>
      <c r="QC1302" s="623"/>
      <c r="QD1302" s="623"/>
      <c r="QE1302" s="623"/>
      <c r="QF1302" s="623"/>
      <c r="QG1302" s="623"/>
      <c r="QH1302" s="623"/>
      <c r="QI1302" s="623"/>
      <c r="QJ1302" s="623"/>
      <c r="QK1302" s="623"/>
    </row>
    <row r="1303" spans="434:453">
      <c r="PR1303" s="583"/>
      <c r="PW1303" s="623"/>
      <c r="PX1303" s="623"/>
      <c r="PY1303" s="623"/>
      <c r="PZ1303" s="623"/>
      <c r="QA1303" s="623"/>
      <c r="QB1303" s="623"/>
      <c r="QC1303" s="623"/>
      <c r="QD1303" s="623"/>
      <c r="QE1303" s="623"/>
      <c r="QF1303" s="623"/>
      <c r="QG1303" s="623"/>
      <c r="QH1303" s="623"/>
      <c r="QI1303" s="623"/>
      <c r="QJ1303" s="623"/>
      <c r="QK1303" s="623"/>
    </row>
    <row r="1304" spans="434:453">
      <c r="PR1304" s="583"/>
      <c r="PW1304" s="623"/>
      <c r="PX1304" s="623"/>
      <c r="PY1304" s="623"/>
      <c r="PZ1304" s="623"/>
      <c r="QA1304" s="623"/>
      <c r="QB1304" s="623"/>
      <c r="QC1304" s="623"/>
      <c r="QD1304" s="623"/>
      <c r="QE1304" s="623"/>
      <c r="QF1304" s="623"/>
      <c r="QG1304" s="623"/>
      <c r="QH1304" s="623"/>
      <c r="QI1304" s="623"/>
      <c r="QJ1304" s="623"/>
      <c r="QK1304" s="623"/>
    </row>
    <row r="1305" spans="434:453">
      <c r="PR1305" s="583"/>
      <c r="PW1305" s="623"/>
      <c r="PX1305" s="623"/>
      <c r="PY1305" s="623"/>
      <c r="PZ1305" s="623"/>
      <c r="QA1305" s="623"/>
      <c r="QB1305" s="623"/>
      <c r="QC1305" s="623"/>
      <c r="QD1305" s="623"/>
      <c r="QE1305" s="623"/>
      <c r="QF1305" s="623"/>
      <c r="QG1305" s="623"/>
      <c r="QH1305" s="623"/>
      <c r="QI1305" s="623"/>
      <c r="QJ1305" s="623"/>
      <c r="QK1305" s="623"/>
    </row>
    <row r="1306" spans="434:453">
      <c r="PR1306" s="583"/>
      <c r="PW1306" s="623"/>
      <c r="PX1306" s="623"/>
      <c r="PY1306" s="623"/>
      <c r="PZ1306" s="623"/>
      <c r="QA1306" s="623"/>
      <c r="QB1306" s="623"/>
      <c r="QC1306" s="623"/>
      <c r="QD1306" s="623"/>
      <c r="QE1306" s="623"/>
      <c r="QF1306" s="623"/>
      <c r="QG1306" s="623"/>
      <c r="QH1306" s="623"/>
      <c r="QI1306" s="623"/>
      <c r="QJ1306" s="623"/>
      <c r="QK1306" s="623"/>
    </row>
    <row r="1307" spans="434:453">
      <c r="PR1307" s="583"/>
      <c r="PW1307" s="623"/>
      <c r="PX1307" s="623"/>
      <c r="PY1307" s="623"/>
      <c r="PZ1307" s="623"/>
      <c r="QA1307" s="623"/>
      <c r="QB1307" s="623"/>
      <c r="QC1307" s="623"/>
      <c r="QD1307" s="623"/>
      <c r="QE1307" s="623"/>
      <c r="QF1307" s="623"/>
      <c r="QG1307" s="623"/>
      <c r="QH1307" s="623"/>
      <c r="QI1307" s="623"/>
      <c r="QJ1307" s="623"/>
      <c r="QK1307" s="623"/>
    </row>
    <row r="1308" spans="434:453">
      <c r="PR1308" s="583"/>
      <c r="PW1308" s="623"/>
      <c r="PX1308" s="623"/>
      <c r="PY1308" s="623"/>
      <c r="PZ1308" s="623"/>
      <c r="QA1308" s="623"/>
      <c r="QB1308" s="623"/>
      <c r="QC1308" s="623"/>
      <c r="QD1308" s="623"/>
      <c r="QE1308" s="623"/>
      <c r="QF1308" s="623"/>
      <c r="QG1308" s="623"/>
      <c r="QH1308" s="623"/>
      <c r="QI1308" s="623"/>
      <c r="QJ1308" s="623"/>
      <c r="QK1308" s="623"/>
    </row>
    <row r="1309" spans="434:453">
      <c r="PR1309" s="583"/>
      <c r="PW1309" s="623"/>
      <c r="PX1309" s="623"/>
      <c r="PY1309" s="623"/>
      <c r="PZ1309" s="623"/>
      <c r="QA1309" s="623"/>
      <c r="QB1309" s="623"/>
      <c r="QC1309" s="623"/>
      <c r="QD1309" s="623"/>
      <c r="QE1309" s="623"/>
      <c r="QF1309" s="623"/>
      <c r="QG1309" s="623"/>
      <c r="QH1309" s="623"/>
      <c r="QI1309" s="623"/>
      <c r="QJ1309" s="623"/>
      <c r="QK1309" s="623"/>
    </row>
    <row r="1310" spans="434:453">
      <c r="PR1310" s="583"/>
      <c r="PW1310" s="623"/>
      <c r="PX1310" s="623"/>
      <c r="PY1310" s="623"/>
      <c r="PZ1310" s="623"/>
      <c r="QA1310" s="623"/>
      <c r="QB1310" s="623"/>
      <c r="QC1310" s="623"/>
      <c r="QD1310" s="623"/>
      <c r="QE1310" s="623"/>
      <c r="QF1310" s="623"/>
      <c r="QG1310" s="623"/>
      <c r="QH1310" s="623"/>
      <c r="QI1310" s="623"/>
      <c r="QJ1310" s="623"/>
      <c r="QK1310" s="623"/>
    </row>
    <row r="1311" spans="434:453">
      <c r="PR1311" s="583"/>
      <c r="PW1311" s="623"/>
      <c r="PX1311" s="623"/>
      <c r="PY1311" s="623"/>
      <c r="PZ1311" s="623"/>
      <c r="QA1311" s="623"/>
      <c r="QB1311" s="623"/>
      <c r="QC1311" s="623"/>
      <c r="QD1311" s="623"/>
      <c r="QE1311" s="623"/>
      <c r="QF1311" s="623"/>
      <c r="QG1311" s="623"/>
      <c r="QH1311" s="623"/>
      <c r="QI1311" s="623"/>
      <c r="QJ1311" s="623"/>
      <c r="QK1311" s="623"/>
    </row>
    <row r="1312" spans="434:453">
      <c r="PR1312" s="583"/>
      <c r="PW1312" s="623"/>
      <c r="PX1312" s="623"/>
      <c r="PY1312" s="623"/>
      <c r="PZ1312" s="623"/>
      <c r="QA1312" s="623"/>
      <c r="QB1312" s="623"/>
      <c r="QC1312" s="623"/>
      <c r="QD1312" s="623"/>
      <c r="QE1312" s="623"/>
      <c r="QF1312" s="623"/>
      <c r="QG1312" s="623"/>
      <c r="QH1312" s="623"/>
      <c r="QI1312" s="623"/>
      <c r="QJ1312" s="623"/>
      <c r="QK1312" s="623"/>
    </row>
    <row r="1313" spans="434:453">
      <c r="PR1313" s="583"/>
      <c r="PW1313" s="623"/>
      <c r="PX1313" s="623"/>
      <c r="PY1313" s="623"/>
      <c r="PZ1313" s="623"/>
      <c r="QA1313" s="623"/>
      <c r="QB1313" s="623"/>
      <c r="QC1313" s="623"/>
      <c r="QD1313" s="623"/>
      <c r="QE1313" s="623"/>
      <c r="QF1313" s="623"/>
      <c r="QG1313" s="623"/>
      <c r="QH1313" s="623"/>
      <c r="QI1313" s="623"/>
      <c r="QJ1313" s="623"/>
      <c r="QK1313" s="623"/>
    </row>
    <row r="1314" spans="434:453">
      <c r="PR1314" s="583"/>
      <c r="PW1314" s="623"/>
      <c r="PX1314" s="623"/>
      <c r="PY1314" s="623"/>
      <c r="PZ1314" s="623"/>
      <c r="QA1314" s="623"/>
      <c r="QB1314" s="623"/>
      <c r="QC1314" s="623"/>
      <c r="QD1314" s="623"/>
      <c r="QE1314" s="623"/>
      <c r="QF1314" s="623"/>
      <c r="QG1314" s="623"/>
      <c r="QH1314" s="623"/>
      <c r="QI1314" s="623"/>
      <c r="QJ1314" s="623"/>
      <c r="QK1314" s="623"/>
    </row>
    <row r="1315" spans="434:453">
      <c r="PR1315" s="583"/>
      <c r="PW1315" s="623"/>
      <c r="PX1315" s="623"/>
      <c r="PY1315" s="623"/>
      <c r="PZ1315" s="623"/>
      <c r="QA1315" s="623"/>
      <c r="QB1315" s="623"/>
      <c r="QC1315" s="623"/>
      <c r="QD1315" s="623"/>
      <c r="QE1315" s="623"/>
      <c r="QF1315" s="623"/>
      <c r="QG1315" s="623"/>
      <c r="QH1315" s="623"/>
      <c r="QI1315" s="623"/>
      <c r="QJ1315" s="623"/>
      <c r="QK1315" s="623"/>
    </row>
    <row r="1316" spans="434:453">
      <c r="PR1316" s="583"/>
      <c r="PW1316" s="623"/>
      <c r="PX1316" s="623"/>
      <c r="PY1316" s="623"/>
      <c r="PZ1316" s="623"/>
      <c r="QA1316" s="623"/>
      <c r="QB1316" s="623"/>
      <c r="QC1316" s="623"/>
      <c r="QD1316" s="623"/>
      <c r="QE1316" s="623"/>
      <c r="QF1316" s="623"/>
      <c r="QG1316" s="623"/>
      <c r="QH1316" s="623"/>
      <c r="QI1316" s="623"/>
      <c r="QJ1316" s="623"/>
      <c r="QK1316" s="623"/>
    </row>
    <row r="1317" spans="434:453">
      <c r="PR1317" s="583"/>
      <c r="PW1317" s="623"/>
      <c r="PX1317" s="623"/>
      <c r="PY1317" s="623"/>
      <c r="PZ1317" s="623"/>
      <c r="QA1317" s="623"/>
      <c r="QB1317" s="623"/>
      <c r="QC1317" s="623"/>
      <c r="QD1317" s="623"/>
      <c r="QE1317" s="623"/>
      <c r="QF1317" s="623"/>
      <c r="QG1317" s="623"/>
      <c r="QH1317" s="623"/>
      <c r="QI1317" s="623"/>
      <c r="QJ1317" s="623"/>
      <c r="QK1317" s="623"/>
    </row>
    <row r="1318" spans="434:453">
      <c r="PR1318" s="583"/>
      <c r="PW1318" s="623"/>
      <c r="PX1318" s="623"/>
      <c r="PY1318" s="623"/>
      <c r="PZ1318" s="623"/>
      <c r="QA1318" s="623"/>
      <c r="QB1318" s="623"/>
      <c r="QC1318" s="623"/>
      <c r="QD1318" s="623"/>
      <c r="QE1318" s="623"/>
      <c r="QF1318" s="623"/>
      <c r="QG1318" s="623"/>
      <c r="QH1318" s="623"/>
      <c r="QI1318" s="623"/>
      <c r="QJ1318" s="623"/>
      <c r="QK1318" s="623"/>
    </row>
    <row r="1319" spans="434:453">
      <c r="PR1319" s="583"/>
      <c r="PW1319" s="623"/>
      <c r="PX1319" s="623"/>
      <c r="PY1319" s="623"/>
      <c r="PZ1319" s="623"/>
      <c r="QA1319" s="623"/>
      <c r="QB1319" s="623"/>
      <c r="QC1319" s="623"/>
      <c r="QD1319" s="623"/>
      <c r="QE1319" s="623"/>
      <c r="QF1319" s="623"/>
      <c r="QG1319" s="623"/>
      <c r="QH1319" s="623"/>
      <c r="QI1319" s="623"/>
      <c r="QJ1319" s="623"/>
      <c r="QK1319" s="623"/>
    </row>
    <row r="1320" spans="434:453">
      <c r="PR1320" s="583"/>
      <c r="PW1320" s="623"/>
      <c r="PX1320" s="623"/>
      <c r="PY1320" s="623"/>
      <c r="PZ1320" s="623"/>
      <c r="QA1320" s="623"/>
      <c r="QB1320" s="623"/>
      <c r="QC1320" s="623"/>
      <c r="QD1320" s="623"/>
      <c r="QE1320" s="623"/>
      <c r="QF1320" s="623"/>
      <c r="QG1320" s="623"/>
      <c r="QH1320" s="623"/>
      <c r="QI1320" s="623"/>
      <c r="QJ1320" s="623"/>
      <c r="QK1320" s="623"/>
    </row>
    <row r="1321" spans="434:453">
      <c r="PR1321" s="583"/>
      <c r="PW1321" s="623"/>
      <c r="PX1321" s="623"/>
      <c r="PY1321" s="623"/>
      <c r="PZ1321" s="623"/>
      <c r="QA1321" s="623"/>
      <c r="QB1321" s="623"/>
      <c r="QC1321" s="623"/>
      <c r="QD1321" s="623"/>
      <c r="QE1321" s="623"/>
      <c r="QF1321" s="623"/>
      <c r="QG1321" s="623"/>
      <c r="QH1321" s="623"/>
      <c r="QI1321" s="623"/>
      <c r="QJ1321" s="623"/>
      <c r="QK1321" s="623"/>
    </row>
    <row r="1322" spans="434:453">
      <c r="PR1322" s="583"/>
      <c r="PW1322" s="623"/>
      <c r="PX1322" s="623"/>
      <c r="PY1322" s="623"/>
      <c r="PZ1322" s="623"/>
      <c r="QA1322" s="623"/>
      <c r="QB1322" s="623"/>
      <c r="QC1322" s="623"/>
      <c r="QD1322" s="623"/>
      <c r="QE1322" s="623"/>
      <c r="QF1322" s="623"/>
      <c r="QG1322" s="623"/>
      <c r="QH1322" s="623"/>
      <c r="QI1322" s="623"/>
      <c r="QJ1322" s="623"/>
      <c r="QK1322" s="623"/>
    </row>
    <row r="1323" spans="434:453">
      <c r="PR1323" s="583"/>
      <c r="PW1323" s="623"/>
      <c r="PX1323" s="623"/>
      <c r="PY1323" s="623"/>
      <c r="PZ1323" s="623"/>
      <c r="QA1323" s="623"/>
      <c r="QB1323" s="623"/>
      <c r="QC1323" s="623"/>
      <c r="QD1323" s="623"/>
      <c r="QE1323" s="623"/>
      <c r="QF1323" s="623"/>
      <c r="QG1323" s="623"/>
      <c r="QH1323" s="623"/>
      <c r="QI1323" s="623"/>
      <c r="QJ1323" s="623"/>
      <c r="QK1323" s="623"/>
    </row>
    <row r="1324" spans="434:453">
      <c r="PR1324" s="583"/>
      <c r="PW1324" s="623"/>
      <c r="PX1324" s="623"/>
      <c r="PY1324" s="623"/>
      <c r="PZ1324" s="623"/>
      <c r="QA1324" s="623"/>
      <c r="QB1324" s="623"/>
      <c r="QC1324" s="623"/>
      <c r="QD1324" s="623"/>
      <c r="QE1324" s="623"/>
      <c r="QF1324" s="623"/>
      <c r="QG1324" s="623"/>
      <c r="QH1324" s="623"/>
      <c r="QI1324" s="623"/>
      <c r="QJ1324" s="623"/>
      <c r="QK1324" s="623"/>
    </row>
    <row r="1325" spans="434:453">
      <c r="PR1325" s="583"/>
      <c r="PW1325" s="623"/>
      <c r="PX1325" s="623"/>
      <c r="PY1325" s="623"/>
      <c r="PZ1325" s="623"/>
      <c r="QA1325" s="623"/>
      <c r="QB1325" s="623"/>
      <c r="QC1325" s="623"/>
      <c r="QD1325" s="623"/>
      <c r="QE1325" s="623"/>
      <c r="QF1325" s="623"/>
      <c r="QG1325" s="623"/>
      <c r="QH1325" s="623"/>
      <c r="QI1325" s="623"/>
      <c r="QJ1325" s="623"/>
      <c r="QK1325" s="623"/>
    </row>
    <row r="1326" spans="434:453">
      <c r="PR1326" s="583"/>
      <c r="PW1326" s="623"/>
      <c r="PX1326" s="623"/>
      <c r="PY1326" s="623"/>
      <c r="PZ1326" s="623"/>
      <c r="QA1326" s="623"/>
      <c r="QB1326" s="623"/>
      <c r="QC1326" s="623"/>
      <c r="QD1326" s="623"/>
      <c r="QE1326" s="623"/>
      <c r="QF1326" s="623"/>
      <c r="QG1326" s="623"/>
      <c r="QH1326" s="623"/>
      <c r="QI1326" s="623"/>
      <c r="QJ1326" s="623"/>
      <c r="QK1326" s="623"/>
    </row>
    <row r="1327" spans="434:453">
      <c r="PR1327" s="583"/>
      <c r="PW1327" s="623"/>
      <c r="PX1327" s="623"/>
      <c r="PY1327" s="623"/>
      <c r="PZ1327" s="623"/>
      <c r="QA1327" s="623"/>
      <c r="QB1327" s="623"/>
      <c r="QC1327" s="623"/>
      <c r="QD1327" s="623"/>
      <c r="QE1327" s="623"/>
      <c r="QF1327" s="623"/>
      <c r="QG1327" s="623"/>
      <c r="QH1327" s="623"/>
      <c r="QI1327" s="623"/>
      <c r="QJ1327" s="623"/>
      <c r="QK1327" s="623"/>
    </row>
    <row r="1328" spans="434:453">
      <c r="PR1328" s="583"/>
      <c r="PW1328" s="623"/>
      <c r="PX1328" s="623"/>
      <c r="PY1328" s="623"/>
      <c r="PZ1328" s="623"/>
      <c r="QA1328" s="623"/>
      <c r="QB1328" s="623"/>
      <c r="QC1328" s="623"/>
      <c r="QD1328" s="623"/>
      <c r="QE1328" s="623"/>
      <c r="QF1328" s="623"/>
      <c r="QG1328" s="623"/>
      <c r="QH1328" s="623"/>
      <c r="QI1328" s="623"/>
      <c r="QJ1328" s="623"/>
      <c r="QK1328" s="623"/>
    </row>
    <row r="1329" spans="434:453">
      <c r="PR1329" s="583"/>
      <c r="PW1329" s="623"/>
      <c r="PX1329" s="623"/>
      <c r="PY1329" s="623"/>
      <c r="PZ1329" s="623"/>
      <c r="QA1329" s="623"/>
      <c r="QB1329" s="623"/>
      <c r="QC1329" s="623"/>
      <c r="QD1329" s="623"/>
      <c r="QE1329" s="623"/>
      <c r="QF1329" s="623"/>
      <c r="QG1329" s="623"/>
      <c r="QH1329" s="623"/>
      <c r="QI1329" s="623"/>
      <c r="QJ1329" s="623"/>
      <c r="QK1329" s="623"/>
    </row>
    <row r="1330" spans="434:453">
      <c r="PR1330" s="583"/>
      <c r="PW1330" s="623"/>
      <c r="PX1330" s="623"/>
      <c r="PY1330" s="623"/>
      <c r="PZ1330" s="623"/>
      <c r="QA1330" s="623"/>
      <c r="QB1330" s="623"/>
      <c r="QC1330" s="623"/>
      <c r="QD1330" s="623"/>
      <c r="QE1330" s="623"/>
      <c r="QF1330" s="623"/>
      <c r="QG1330" s="623"/>
      <c r="QH1330" s="623"/>
      <c r="QI1330" s="623"/>
      <c r="QJ1330" s="623"/>
      <c r="QK1330" s="623"/>
    </row>
    <row r="1331" spans="434:453">
      <c r="PR1331" s="583"/>
      <c r="PW1331" s="623"/>
      <c r="PX1331" s="623"/>
      <c r="PY1331" s="623"/>
      <c r="PZ1331" s="623"/>
      <c r="QA1331" s="623"/>
      <c r="QB1331" s="623"/>
      <c r="QC1331" s="623"/>
      <c r="QD1331" s="623"/>
      <c r="QE1331" s="623"/>
      <c r="QF1331" s="623"/>
      <c r="QG1331" s="623"/>
      <c r="QH1331" s="623"/>
      <c r="QI1331" s="623"/>
      <c r="QJ1331" s="623"/>
      <c r="QK1331" s="623"/>
    </row>
    <row r="1332" spans="434:453">
      <c r="PR1332" s="583"/>
      <c r="PW1332" s="623"/>
      <c r="PX1332" s="623"/>
      <c r="PY1332" s="623"/>
      <c r="PZ1332" s="623"/>
      <c r="QA1332" s="623"/>
      <c r="QB1332" s="623"/>
      <c r="QC1332" s="623"/>
      <c r="QD1332" s="623"/>
      <c r="QE1332" s="623"/>
      <c r="QF1332" s="623"/>
      <c r="QG1332" s="623"/>
      <c r="QH1332" s="623"/>
      <c r="QI1332" s="623"/>
      <c r="QJ1332" s="623"/>
      <c r="QK1332" s="623"/>
    </row>
    <row r="1333" spans="434:453">
      <c r="PR1333" s="583"/>
      <c r="PW1333" s="623"/>
      <c r="PX1333" s="623"/>
      <c r="PY1333" s="623"/>
      <c r="PZ1333" s="623"/>
      <c r="QA1333" s="623"/>
      <c r="QB1333" s="623"/>
      <c r="QC1333" s="623"/>
      <c r="QD1333" s="623"/>
      <c r="QE1333" s="623"/>
      <c r="QF1333" s="623"/>
      <c r="QG1333" s="623"/>
      <c r="QH1333" s="623"/>
      <c r="QI1333" s="623"/>
      <c r="QJ1333" s="623"/>
      <c r="QK1333" s="623"/>
    </row>
    <row r="1334" spans="434:453">
      <c r="PR1334" s="583"/>
      <c r="PW1334" s="623"/>
      <c r="PX1334" s="623"/>
      <c r="PY1334" s="623"/>
      <c r="PZ1334" s="623"/>
      <c r="QA1334" s="623"/>
      <c r="QB1334" s="623"/>
      <c r="QC1334" s="623"/>
      <c r="QD1334" s="623"/>
      <c r="QE1334" s="623"/>
      <c r="QF1334" s="623"/>
      <c r="QG1334" s="623"/>
      <c r="QH1334" s="623"/>
      <c r="QI1334" s="623"/>
      <c r="QJ1334" s="623"/>
      <c r="QK1334" s="623"/>
    </row>
    <row r="1335" spans="434:453">
      <c r="PR1335" s="583"/>
      <c r="PW1335" s="623"/>
      <c r="PX1335" s="623"/>
      <c r="PY1335" s="623"/>
      <c r="PZ1335" s="623"/>
      <c r="QA1335" s="623"/>
      <c r="QB1335" s="623"/>
      <c r="QC1335" s="623"/>
      <c r="QD1335" s="623"/>
      <c r="QE1335" s="623"/>
      <c r="QF1335" s="623"/>
      <c r="QG1335" s="623"/>
      <c r="QH1335" s="623"/>
      <c r="QI1335" s="623"/>
      <c r="QJ1335" s="623"/>
      <c r="QK1335" s="623"/>
    </row>
    <row r="1336" spans="434:453">
      <c r="PR1336" s="583"/>
      <c r="PW1336" s="623"/>
      <c r="PX1336" s="623"/>
      <c r="PY1336" s="623"/>
      <c r="PZ1336" s="623"/>
      <c r="QA1336" s="623"/>
      <c r="QB1336" s="623"/>
      <c r="QC1336" s="623"/>
      <c r="QD1336" s="623"/>
      <c r="QE1336" s="623"/>
      <c r="QF1336" s="623"/>
      <c r="QG1336" s="623"/>
      <c r="QH1336" s="623"/>
      <c r="QI1336" s="623"/>
      <c r="QJ1336" s="623"/>
      <c r="QK1336" s="623"/>
    </row>
    <row r="1337" spans="434:453">
      <c r="PR1337" s="583"/>
      <c r="PW1337" s="623"/>
      <c r="PX1337" s="623"/>
      <c r="PY1337" s="623"/>
      <c r="PZ1337" s="623"/>
      <c r="QA1337" s="623"/>
      <c r="QB1337" s="623"/>
      <c r="QC1337" s="623"/>
      <c r="QD1337" s="623"/>
      <c r="QE1337" s="623"/>
      <c r="QF1337" s="623"/>
      <c r="QG1337" s="623"/>
      <c r="QH1337" s="623"/>
      <c r="QI1337" s="623"/>
      <c r="QJ1337" s="623"/>
      <c r="QK1337" s="623"/>
    </row>
    <row r="1338" spans="434:453">
      <c r="PR1338" s="583"/>
      <c r="PW1338" s="623"/>
      <c r="PX1338" s="623"/>
      <c r="PY1338" s="623"/>
      <c r="PZ1338" s="623"/>
      <c r="QA1338" s="623"/>
      <c r="QB1338" s="623"/>
      <c r="QC1338" s="623"/>
      <c r="QD1338" s="623"/>
      <c r="QE1338" s="623"/>
      <c r="QF1338" s="623"/>
      <c r="QG1338" s="623"/>
      <c r="QH1338" s="623"/>
      <c r="QI1338" s="623"/>
      <c r="QJ1338" s="623"/>
      <c r="QK1338" s="623"/>
    </row>
    <row r="1339" spans="434:453">
      <c r="PR1339" s="583"/>
      <c r="PW1339" s="623"/>
      <c r="PX1339" s="623"/>
      <c r="PY1339" s="623"/>
      <c r="PZ1339" s="623"/>
      <c r="QA1339" s="623"/>
      <c r="QB1339" s="623"/>
      <c r="QC1339" s="623"/>
      <c r="QD1339" s="623"/>
      <c r="QE1339" s="623"/>
      <c r="QF1339" s="623"/>
      <c r="QG1339" s="623"/>
      <c r="QH1339" s="623"/>
      <c r="QI1339" s="623"/>
      <c r="QJ1339" s="623"/>
      <c r="QK1339" s="623"/>
    </row>
    <row r="1340" spans="434:453">
      <c r="PR1340" s="583"/>
      <c r="PW1340" s="623"/>
      <c r="PX1340" s="623"/>
      <c r="PY1340" s="623"/>
      <c r="PZ1340" s="623"/>
      <c r="QA1340" s="623"/>
      <c r="QB1340" s="623"/>
      <c r="QC1340" s="623"/>
      <c r="QD1340" s="623"/>
      <c r="QE1340" s="623"/>
      <c r="QF1340" s="623"/>
      <c r="QG1340" s="623"/>
      <c r="QH1340" s="623"/>
      <c r="QI1340" s="623"/>
      <c r="QJ1340" s="623"/>
      <c r="QK1340" s="623"/>
    </row>
    <row r="1341" spans="434:453">
      <c r="PR1341" s="583"/>
      <c r="PW1341" s="623"/>
      <c r="PX1341" s="623"/>
      <c r="PY1341" s="623"/>
      <c r="PZ1341" s="623"/>
      <c r="QA1341" s="623"/>
      <c r="QB1341" s="623"/>
      <c r="QC1341" s="623"/>
      <c r="QD1341" s="623"/>
      <c r="QE1341" s="623"/>
      <c r="QF1341" s="623"/>
      <c r="QG1341" s="623"/>
      <c r="QH1341" s="623"/>
      <c r="QI1341" s="623"/>
      <c r="QJ1341" s="623"/>
      <c r="QK1341" s="623"/>
    </row>
    <row r="1342" spans="434:453">
      <c r="PR1342" s="583"/>
      <c r="PW1342" s="623"/>
      <c r="PX1342" s="623"/>
      <c r="PY1342" s="623"/>
      <c r="PZ1342" s="623"/>
      <c r="QA1342" s="623"/>
      <c r="QB1342" s="623"/>
      <c r="QC1342" s="623"/>
      <c r="QD1342" s="623"/>
      <c r="QE1342" s="623"/>
      <c r="QF1342" s="623"/>
      <c r="QG1342" s="623"/>
      <c r="QH1342" s="623"/>
      <c r="QI1342" s="623"/>
      <c r="QJ1342" s="623"/>
      <c r="QK1342" s="623"/>
    </row>
    <row r="1343" spans="434:453">
      <c r="PR1343" s="583"/>
      <c r="PW1343" s="623"/>
      <c r="PX1343" s="623"/>
      <c r="PY1343" s="623"/>
      <c r="PZ1343" s="623"/>
      <c r="QA1343" s="623"/>
      <c r="QB1343" s="623"/>
      <c r="QC1343" s="623"/>
      <c r="QD1343" s="623"/>
      <c r="QE1343" s="623"/>
      <c r="QF1343" s="623"/>
      <c r="QG1343" s="623"/>
      <c r="QH1343" s="623"/>
      <c r="QI1343" s="623"/>
      <c r="QJ1343" s="623"/>
      <c r="QK1343" s="623"/>
    </row>
    <row r="1344" spans="434:453">
      <c r="PR1344" s="583"/>
      <c r="PW1344" s="623"/>
      <c r="PX1344" s="623"/>
      <c r="PY1344" s="623"/>
      <c r="PZ1344" s="623"/>
      <c r="QA1344" s="623"/>
      <c r="QB1344" s="623"/>
      <c r="QC1344" s="623"/>
      <c r="QD1344" s="623"/>
      <c r="QE1344" s="623"/>
      <c r="QF1344" s="623"/>
      <c r="QG1344" s="623"/>
      <c r="QH1344" s="623"/>
      <c r="QI1344" s="623"/>
      <c r="QJ1344" s="623"/>
      <c r="QK1344" s="623"/>
    </row>
    <row r="1345" spans="434:453">
      <c r="PR1345" s="583"/>
      <c r="PW1345" s="623"/>
      <c r="PX1345" s="623"/>
      <c r="PY1345" s="623"/>
      <c r="PZ1345" s="623"/>
      <c r="QA1345" s="623"/>
      <c r="QB1345" s="623"/>
      <c r="QC1345" s="623"/>
      <c r="QD1345" s="623"/>
      <c r="QE1345" s="623"/>
      <c r="QF1345" s="623"/>
      <c r="QG1345" s="623"/>
      <c r="QH1345" s="623"/>
      <c r="QI1345" s="623"/>
      <c r="QJ1345" s="623"/>
      <c r="QK1345" s="623"/>
    </row>
    <row r="1346" spans="434:453">
      <c r="PR1346" s="583"/>
      <c r="PW1346" s="623"/>
      <c r="PX1346" s="623"/>
      <c r="PY1346" s="623"/>
      <c r="PZ1346" s="623"/>
      <c r="QA1346" s="623"/>
      <c r="QB1346" s="623"/>
      <c r="QC1346" s="623"/>
      <c r="QD1346" s="623"/>
      <c r="QE1346" s="623"/>
      <c r="QF1346" s="623"/>
      <c r="QG1346" s="623"/>
      <c r="QH1346" s="623"/>
      <c r="QI1346" s="623"/>
      <c r="QJ1346" s="623"/>
      <c r="QK1346" s="623"/>
    </row>
    <row r="1347" spans="434:453">
      <c r="PR1347" s="583"/>
      <c r="PW1347" s="623"/>
      <c r="PX1347" s="623"/>
      <c r="PY1347" s="623"/>
      <c r="PZ1347" s="623"/>
      <c r="QA1347" s="623"/>
      <c r="QB1347" s="623"/>
      <c r="QC1347" s="623"/>
      <c r="QD1347" s="623"/>
      <c r="QE1347" s="623"/>
      <c r="QF1347" s="623"/>
      <c r="QG1347" s="623"/>
      <c r="QH1347" s="623"/>
      <c r="QI1347" s="623"/>
      <c r="QJ1347" s="623"/>
      <c r="QK1347" s="623"/>
    </row>
    <row r="1348" spans="434:453">
      <c r="PR1348" s="583"/>
      <c r="PW1348" s="623"/>
      <c r="PX1348" s="623"/>
      <c r="PY1348" s="623"/>
      <c r="PZ1348" s="623"/>
      <c r="QA1348" s="623"/>
      <c r="QB1348" s="623"/>
      <c r="QC1348" s="623"/>
      <c r="QD1348" s="623"/>
      <c r="QE1348" s="623"/>
      <c r="QF1348" s="623"/>
      <c r="QG1348" s="623"/>
      <c r="QH1348" s="623"/>
      <c r="QI1348" s="623"/>
      <c r="QJ1348" s="623"/>
      <c r="QK1348" s="623"/>
    </row>
    <row r="1349" spans="434:453">
      <c r="PR1349" s="583"/>
      <c r="PW1349" s="623"/>
      <c r="PX1349" s="623"/>
      <c r="PY1349" s="623"/>
      <c r="PZ1349" s="623"/>
      <c r="QA1349" s="623"/>
      <c r="QB1349" s="623"/>
      <c r="QC1349" s="623"/>
      <c r="QD1349" s="623"/>
      <c r="QE1349" s="623"/>
      <c r="QF1349" s="623"/>
      <c r="QG1349" s="623"/>
      <c r="QH1349" s="623"/>
      <c r="QI1349" s="623"/>
      <c r="QJ1349" s="623"/>
      <c r="QK1349" s="623"/>
    </row>
    <row r="1350" spans="434:453">
      <c r="PR1350" s="583"/>
      <c r="PW1350" s="623"/>
      <c r="PX1350" s="623"/>
      <c r="PY1350" s="623"/>
      <c r="PZ1350" s="623"/>
      <c r="QA1350" s="623"/>
      <c r="QB1350" s="623"/>
      <c r="QC1350" s="623"/>
      <c r="QD1350" s="623"/>
      <c r="QE1350" s="623"/>
      <c r="QF1350" s="623"/>
      <c r="QG1350" s="623"/>
      <c r="QH1350" s="623"/>
      <c r="QI1350" s="623"/>
      <c r="QJ1350" s="623"/>
      <c r="QK1350" s="623"/>
    </row>
    <row r="1351" spans="434:453">
      <c r="PR1351" s="583"/>
      <c r="PW1351" s="623"/>
      <c r="PX1351" s="623"/>
      <c r="PY1351" s="623"/>
      <c r="PZ1351" s="623"/>
      <c r="QA1351" s="623"/>
      <c r="QB1351" s="623"/>
      <c r="QC1351" s="623"/>
      <c r="QD1351" s="623"/>
      <c r="QE1351" s="623"/>
      <c r="QF1351" s="623"/>
      <c r="QG1351" s="623"/>
      <c r="QH1351" s="623"/>
      <c r="QI1351" s="623"/>
      <c r="QJ1351" s="623"/>
      <c r="QK1351" s="623"/>
    </row>
    <row r="1352" spans="434:453">
      <c r="PR1352" s="583"/>
      <c r="PW1352" s="623"/>
      <c r="PX1352" s="623"/>
      <c r="PY1352" s="623"/>
      <c r="PZ1352" s="623"/>
      <c r="QA1352" s="623"/>
      <c r="QB1352" s="623"/>
      <c r="QC1352" s="623"/>
      <c r="QD1352" s="623"/>
      <c r="QE1352" s="623"/>
      <c r="QF1352" s="623"/>
      <c r="QG1352" s="623"/>
      <c r="QH1352" s="623"/>
      <c r="QI1352" s="623"/>
      <c r="QJ1352" s="623"/>
      <c r="QK1352" s="623"/>
    </row>
    <row r="1353" spans="434:453">
      <c r="PR1353" s="583"/>
      <c r="PW1353" s="623"/>
      <c r="PX1353" s="623"/>
      <c r="PY1353" s="623"/>
      <c r="PZ1353" s="623"/>
      <c r="QA1353" s="623"/>
      <c r="QB1353" s="623"/>
      <c r="QC1353" s="623"/>
      <c r="QD1353" s="623"/>
      <c r="QE1353" s="623"/>
      <c r="QF1353" s="623"/>
      <c r="QG1353" s="623"/>
      <c r="QH1353" s="623"/>
      <c r="QI1353" s="623"/>
      <c r="QJ1353" s="623"/>
      <c r="QK1353" s="623"/>
    </row>
    <row r="1354" spans="434:453">
      <c r="PR1354" s="583"/>
      <c r="PW1354" s="623"/>
      <c r="PX1354" s="623"/>
      <c r="PY1354" s="623"/>
      <c r="PZ1354" s="623"/>
      <c r="QA1354" s="623"/>
      <c r="QB1354" s="623"/>
      <c r="QC1354" s="623"/>
      <c r="QD1354" s="623"/>
      <c r="QE1354" s="623"/>
      <c r="QF1354" s="623"/>
      <c r="QG1354" s="623"/>
      <c r="QH1354" s="623"/>
      <c r="QI1354" s="623"/>
      <c r="QJ1354" s="623"/>
      <c r="QK1354" s="623"/>
    </row>
    <row r="1355" spans="434:453">
      <c r="PR1355" s="583"/>
      <c r="PW1355" s="623"/>
      <c r="PX1355" s="623"/>
      <c r="PY1355" s="623"/>
      <c r="PZ1355" s="623"/>
      <c r="QA1355" s="623"/>
      <c r="QB1355" s="623"/>
      <c r="QC1355" s="623"/>
      <c r="QD1355" s="623"/>
      <c r="QE1355" s="623"/>
      <c r="QF1355" s="623"/>
      <c r="QG1355" s="623"/>
      <c r="QH1355" s="623"/>
      <c r="QI1355" s="623"/>
      <c r="QJ1355" s="623"/>
      <c r="QK1355" s="623"/>
    </row>
    <row r="1356" spans="434:453">
      <c r="PR1356" s="583"/>
      <c r="PW1356" s="623"/>
      <c r="PX1356" s="623"/>
      <c r="PY1356" s="623"/>
      <c r="PZ1356" s="623"/>
      <c r="QA1356" s="623"/>
      <c r="QB1356" s="623"/>
      <c r="QC1356" s="623"/>
      <c r="QD1356" s="623"/>
      <c r="QE1356" s="623"/>
      <c r="QF1356" s="623"/>
      <c r="QG1356" s="623"/>
      <c r="QH1356" s="623"/>
      <c r="QI1356" s="623"/>
      <c r="QJ1356" s="623"/>
      <c r="QK1356" s="623"/>
    </row>
    <row r="1357" spans="434:453">
      <c r="PR1357" s="583"/>
      <c r="PW1357" s="623"/>
      <c r="PX1357" s="623"/>
      <c r="PY1357" s="623"/>
      <c r="PZ1357" s="623"/>
      <c r="QA1357" s="623"/>
      <c r="QB1357" s="623"/>
      <c r="QC1357" s="623"/>
      <c r="QD1357" s="623"/>
      <c r="QE1357" s="623"/>
      <c r="QF1357" s="623"/>
      <c r="QG1357" s="623"/>
      <c r="QH1357" s="623"/>
      <c r="QI1357" s="623"/>
      <c r="QJ1357" s="623"/>
      <c r="QK1357" s="623"/>
    </row>
    <row r="1358" spans="434:453">
      <c r="PR1358" s="583"/>
      <c r="PW1358" s="623"/>
      <c r="PX1358" s="623"/>
      <c r="PY1358" s="623"/>
      <c r="PZ1358" s="623"/>
      <c r="QA1358" s="623"/>
      <c r="QB1358" s="623"/>
      <c r="QC1358" s="623"/>
      <c r="QD1358" s="623"/>
      <c r="QE1358" s="623"/>
      <c r="QF1358" s="623"/>
      <c r="QG1358" s="623"/>
      <c r="QH1358" s="623"/>
      <c r="QI1358" s="623"/>
      <c r="QJ1358" s="623"/>
      <c r="QK1358" s="623"/>
    </row>
    <row r="1359" spans="434:453">
      <c r="PR1359" s="583"/>
      <c r="PW1359" s="623"/>
      <c r="PX1359" s="623"/>
      <c r="PY1359" s="623"/>
      <c r="PZ1359" s="623"/>
      <c r="QA1359" s="623"/>
      <c r="QB1359" s="623"/>
      <c r="QC1359" s="623"/>
      <c r="QD1359" s="623"/>
      <c r="QE1359" s="623"/>
      <c r="QF1359" s="623"/>
      <c r="QG1359" s="623"/>
      <c r="QH1359" s="623"/>
      <c r="QI1359" s="623"/>
      <c r="QJ1359" s="623"/>
      <c r="QK1359" s="623"/>
    </row>
    <row r="1360" spans="434:453">
      <c r="PR1360" s="583"/>
      <c r="PW1360" s="623"/>
      <c r="PX1360" s="623"/>
      <c r="PY1360" s="623"/>
      <c r="PZ1360" s="623"/>
      <c r="QA1360" s="623"/>
      <c r="QB1360" s="623"/>
      <c r="QC1360" s="623"/>
      <c r="QD1360" s="623"/>
      <c r="QE1360" s="623"/>
      <c r="QF1360" s="623"/>
      <c r="QG1360" s="623"/>
      <c r="QH1360" s="623"/>
      <c r="QI1360" s="623"/>
      <c r="QJ1360" s="623"/>
      <c r="QK1360" s="623"/>
    </row>
    <row r="1361" spans="434:453">
      <c r="PR1361" s="583"/>
      <c r="PW1361" s="623"/>
      <c r="PX1361" s="623"/>
      <c r="PY1361" s="623"/>
      <c r="PZ1361" s="623"/>
      <c r="QA1361" s="623"/>
      <c r="QB1361" s="623"/>
      <c r="QC1361" s="623"/>
      <c r="QD1361" s="623"/>
      <c r="QE1361" s="623"/>
      <c r="QF1361" s="623"/>
      <c r="QG1361" s="623"/>
      <c r="QH1361" s="623"/>
      <c r="QI1361" s="623"/>
      <c r="QJ1361" s="623"/>
      <c r="QK1361" s="623"/>
    </row>
    <row r="1362" spans="434:453">
      <c r="PR1362" s="583"/>
      <c r="PW1362" s="623"/>
      <c r="PX1362" s="623"/>
      <c r="PY1362" s="623"/>
      <c r="PZ1362" s="623"/>
      <c r="QA1362" s="623"/>
      <c r="QB1362" s="623"/>
      <c r="QC1362" s="623"/>
      <c r="QD1362" s="623"/>
      <c r="QE1362" s="623"/>
      <c r="QF1362" s="623"/>
      <c r="QG1362" s="623"/>
      <c r="QH1362" s="623"/>
      <c r="QI1362" s="623"/>
      <c r="QJ1362" s="623"/>
      <c r="QK1362" s="623"/>
    </row>
    <row r="1363" spans="434:453">
      <c r="PR1363" s="583"/>
      <c r="PW1363" s="623"/>
      <c r="PX1363" s="623"/>
      <c r="PY1363" s="623"/>
      <c r="PZ1363" s="623"/>
      <c r="QA1363" s="623"/>
      <c r="QB1363" s="623"/>
      <c r="QC1363" s="623"/>
      <c r="QD1363" s="623"/>
      <c r="QE1363" s="623"/>
      <c r="QF1363" s="623"/>
      <c r="QG1363" s="623"/>
      <c r="QH1363" s="623"/>
      <c r="QI1363" s="623"/>
      <c r="QJ1363" s="623"/>
      <c r="QK1363" s="623"/>
    </row>
    <row r="1364" spans="434:453">
      <c r="PR1364" s="583"/>
      <c r="PW1364" s="623"/>
      <c r="PX1364" s="623"/>
      <c r="PY1364" s="623"/>
      <c r="PZ1364" s="623"/>
      <c r="QA1364" s="623"/>
      <c r="QB1364" s="623"/>
      <c r="QC1364" s="623"/>
      <c r="QD1364" s="623"/>
      <c r="QE1364" s="623"/>
      <c r="QF1364" s="623"/>
      <c r="QG1364" s="623"/>
      <c r="QH1364" s="623"/>
      <c r="QI1364" s="623"/>
      <c r="QJ1364" s="623"/>
      <c r="QK1364" s="623"/>
    </row>
    <row r="1365" spans="434:453">
      <c r="PR1365" s="583"/>
      <c r="PW1365" s="623"/>
      <c r="PX1365" s="623"/>
      <c r="PY1365" s="623"/>
      <c r="PZ1365" s="623"/>
      <c r="QA1365" s="623"/>
      <c r="QB1365" s="623"/>
      <c r="QC1365" s="623"/>
      <c r="QD1365" s="623"/>
      <c r="QE1365" s="623"/>
      <c r="QF1365" s="623"/>
      <c r="QG1365" s="623"/>
      <c r="QH1365" s="623"/>
      <c r="QI1365" s="623"/>
      <c r="QJ1365" s="623"/>
      <c r="QK1365" s="623"/>
    </row>
    <row r="1366" spans="434:453">
      <c r="PR1366" s="583"/>
      <c r="PW1366" s="623"/>
      <c r="PX1366" s="623"/>
      <c r="PY1366" s="623"/>
      <c r="PZ1366" s="623"/>
      <c r="QA1366" s="623"/>
      <c r="QB1366" s="623"/>
      <c r="QC1366" s="623"/>
      <c r="QD1366" s="623"/>
      <c r="QE1366" s="623"/>
      <c r="QF1366" s="623"/>
      <c r="QG1366" s="623"/>
      <c r="QH1366" s="623"/>
      <c r="QI1366" s="623"/>
      <c r="QJ1366" s="623"/>
      <c r="QK1366" s="623"/>
    </row>
    <row r="1367" spans="434:453">
      <c r="PR1367" s="583"/>
      <c r="PW1367" s="623"/>
      <c r="PX1367" s="623"/>
      <c r="PY1367" s="623"/>
      <c r="PZ1367" s="623"/>
      <c r="QA1367" s="623"/>
      <c r="QB1367" s="623"/>
      <c r="QC1367" s="623"/>
      <c r="QD1367" s="623"/>
      <c r="QE1367" s="623"/>
      <c r="QF1367" s="623"/>
      <c r="QG1367" s="623"/>
      <c r="QH1367" s="623"/>
      <c r="QI1367" s="623"/>
      <c r="QJ1367" s="623"/>
      <c r="QK1367" s="623"/>
    </row>
    <row r="1368" spans="434:453">
      <c r="PR1368" s="583"/>
      <c r="PW1368" s="623"/>
      <c r="PX1368" s="623"/>
      <c r="PY1368" s="623"/>
      <c r="PZ1368" s="623"/>
      <c r="QA1368" s="623"/>
      <c r="QB1368" s="623"/>
      <c r="QC1368" s="623"/>
      <c r="QD1368" s="623"/>
      <c r="QE1368" s="623"/>
      <c r="QF1368" s="623"/>
      <c r="QG1368" s="623"/>
      <c r="QH1368" s="623"/>
      <c r="QI1368" s="623"/>
      <c r="QJ1368" s="623"/>
      <c r="QK1368" s="623"/>
    </row>
    <row r="1369" spans="434:453">
      <c r="PR1369" s="583"/>
      <c r="PW1369" s="623"/>
      <c r="PX1369" s="623"/>
      <c r="PY1369" s="623"/>
      <c r="PZ1369" s="623"/>
      <c r="QA1369" s="623"/>
      <c r="QB1369" s="623"/>
      <c r="QC1369" s="623"/>
      <c r="QD1369" s="623"/>
      <c r="QE1369" s="623"/>
      <c r="QF1369" s="623"/>
      <c r="QG1369" s="623"/>
      <c r="QH1369" s="623"/>
      <c r="QI1369" s="623"/>
      <c r="QJ1369" s="623"/>
      <c r="QK1369" s="623"/>
    </row>
    <row r="1370" spans="434:453">
      <c r="PR1370" s="583"/>
      <c r="PW1370" s="623"/>
      <c r="PX1370" s="623"/>
      <c r="PY1370" s="623"/>
      <c r="PZ1370" s="623"/>
      <c r="QA1370" s="623"/>
      <c r="QB1370" s="623"/>
      <c r="QC1370" s="623"/>
      <c r="QD1370" s="623"/>
      <c r="QE1370" s="623"/>
      <c r="QF1370" s="623"/>
      <c r="QG1370" s="623"/>
      <c r="QH1370" s="623"/>
      <c r="QI1370" s="623"/>
      <c r="QJ1370" s="623"/>
      <c r="QK1370" s="623"/>
    </row>
    <row r="1371" spans="434:453">
      <c r="PR1371" s="583"/>
      <c r="PW1371" s="623"/>
      <c r="PX1371" s="623"/>
      <c r="PY1371" s="623"/>
      <c r="PZ1371" s="623"/>
      <c r="QA1371" s="623"/>
      <c r="QB1371" s="623"/>
      <c r="QC1371" s="623"/>
      <c r="QD1371" s="623"/>
      <c r="QE1371" s="623"/>
      <c r="QF1371" s="623"/>
      <c r="QG1371" s="623"/>
      <c r="QH1371" s="623"/>
      <c r="QI1371" s="623"/>
      <c r="QJ1371" s="623"/>
      <c r="QK1371" s="623"/>
    </row>
    <row r="1372" spans="434:453">
      <c r="PR1372" s="583"/>
      <c r="PW1372" s="623"/>
      <c r="PX1372" s="623"/>
      <c r="PY1372" s="623"/>
      <c r="PZ1372" s="623"/>
      <c r="QA1372" s="623"/>
      <c r="QB1372" s="623"/>
      <c r="QC1372" s="623"/>
      <c r="QD1372" s="623"/>
      <c r="QE1372" s="623"/>
      <c r="QF1372" s="623"/>
      <c r="QG1372" s="623"/>
      <c r="QH1372" s="623"/>
      <c r="QI1372" s="623"/>
      <c r="QJ1372" s="623"/>
      <c r="QK1372" s="623"/>
    </row>
    <row r="1373" spans="434:453">
      <c r="PR1373" s="583"/>
      <c r="PW1373" s="623"/>
      <c r="PX1373" s="623"/>
      <c r="PY1373" s="623"/>
      <c r="PZ1373" s="623"/>
      <c r="QA1373" s="623"/>
      <c r="QB1373" s="623"/>
      <c r="QC1373" s="623"/>
      <c r="QD1373" s="623"/>
      <c r="QE1373" s="623"/>
      <c r="QF1373" s="623"/>
      <c r="QG1373" s="623"/>
      <c r="QH1373" s="623"/>
      <c r="QI1373" s="623"/>
      <c r="QJ1373" s="623"/>
      <c r="QK1373" s="623"/>
    </row>
    <row r="1374" spans="434:453">
      <c r="PR1374" s="583"/>
      <c r="PW1374" s="623"/>
      <c r="PX1374" s="623"/>
      <c r="PY1374" s="623"/>
      <c r="PZ1374" s="623"/>
      <c r="QA1374" s="623"/>
      <c r="QB1374" s="623"/>
      <c r="QC1374" s="623"/>
      <c r="QD1374" s="623"/>
      <c r="QE1374" s="623"/>
      <c r="QF1374" s="623"/>
      <c r="QG1374" s="623"/>
      <c r="QH1374" s="623"/>
      <c r="QI1374" s="623"/>
      <c r="QJ1374" s="623"/>
      <c r="QK1374" s="623"/>
    </row>
    <row r="1375" spans="434:453">
      <c r="PR1375" s="583"/>
      <c r="PW1375" s="623"/>
      <c r="PX1375" s="623"/>
      <c r="PY1375" s="623"/>
      <c r="PZ1375" s="623"/>
      <c r="QA1375" s="623"/>
      <c r="QB1375" s="623"/>
      <c r="QC1375" s="623"/>
      <c r="QD1375" s="623"/>
      <c r="QE1375" s="623"/>
      <c r="QF1375" s="623"/>
      <c r="QG1375" s="623"/>
      <c r="QH1375" s="623"/>
      <c r="QI1375" s="623"/>
      <c r="QJ1375" s="623"/>
      <c r="QK1375" s="623"/>
    </row>
    <row r="1376" spans="434:453">
      <c r="PR1376" s="583"/>
      <c r="PW1376" s="623"/>
      <c r="PX1376" s="623"/>
      <c r="PY1376" s="623"/>
      <c r="PZ1376" s="623"/>
      <c r="QA1376" s="623"/>
      <c r="QB1376" s="623"/>
      <c r="QC1376" s="623"/>
      <c r="QD1376" s="623"/>
      <c r="QE1376" s="623"/>
      <c r="QF1376" s="623"/>
      <c r="QG1376" s="623"/>
      <c r="QH1376" s="623"/>
      <c r="QI1376" s="623"/>
      <c r="QJ1376" s="623"/>
      <c r="QK1376" s="623"/>
    </row>
    <row r="1377" spans="434:453">
      <c r="PR1377" s="583"/>
      <c r="PW1377" s="623"/>
      <c r="PX1377" s="623"/>
      <c r="PY1377" s="623"/>
      <c r="PZ1377" s="623"/>
      <c r="QA1377" s="623"/>
      <c r="QB1377" s="623"/>
      <c r="QC1377" s="623"/>
      <c r="QD1377" s="623"/>
      <c r="QE1377" s="623"/>
      <c r="QF1377" s="623"/>
      <c r="QG1377" s="623"/>
      <c r="QH1377" s="623"/>
      <c r="QI1377" s="623"/>
      <c r="QJ1377" s="623"/>
      <c r="QK1377" s="623"/>
    </row>
    <row r="1378" spans="434:453">
      <c r="PR1378" s="583"/>
      <c r="PW1378" s="623"/>
      <c r="PX1378" s="623"/>
      <c r="PY1378" s="623"/>
      <c r="PZ1378" s="623"/>
      <c r="QA1378" s="623"/>
      <c r="QB1378" s="623"/>
      <c r="QC1378" s="623"/>
      <c r="QD1378" s="623"/>
      <c r="QE1378" s="623"/>
      <c r="QF1378" s="623"/>
      <c r="QG1378" s="623"/>
      <c r="QH1378" s="623"/>
      <c r="QI1378" s="623"/>
      <c r="QJ1378" s="623"/>
      <c r="QK1378" s="623"/>
    </row>
    <row r="1379" spans="434:453">
      <c r="PR1379" s="583"/>
      <c r="PW1379" s="623"/>
      <c r="PX1379" s="623"/>
      <c r="PY1379" s="623"/>
      <c r="PZ1379" s="623"/>
      <c r="QA1379" s="623"/>
      <c r="QB1379" s="623"/>
      <c r="QC1379" s="623"/>
      <c r="QD1379" s="623"/>
      <c r="QE1379" s="623"/>
      <c r="QF1379" s="623"/>
      <c r="QG1379" s="623"/>
      <c r="QH1379" s="623"/>
      <c r="QI1379" s="623"/>
      <c r="QJ1379" s="623"/>
      <c r="QK1379" s="623"/>
    </row>
    <row r="1380" spans="434:453">
      <c r="PR1380" s="583"/>
      <c r="PW1380" s="623"/>
      <c r="PX1380" s="623"/>
      <c r="PY1380" s="623"/>
      <c r="PZ1380" s="623"/>
      <c r="QA1380" s="623"/>
      <c r="QB1380" s="623"/>
      <c r="QC1380" s="623"/>
      <c r="QD1380" s="623"/>
      <c r="QE1380" s="623"/>
      <c r="QF1380" s="623"/>
      <c r="QG1380" s="623"/>
      <c r="QH1380" s="623"/>
      <c r="QI1380" s="623"/>
      <c r="QJ1380" s="623"/>
      <c r="QK1380" s="623"/>
    </row>
    <row r="1381" spans="434:453">
      <c r="PR1381" s="583"/>
      <c r="PW1381" s="623"/>
      <c r="PX1381" s="623"/>
      <c r="PY1381" s="623"/>
      <c r="PZ1381" s="623"/>
      <c r="QA1381" s="623"/>
      <c r="QB1381" s="623"/>
      <c r="QC1381" s="623"/>
      <c r="QD1381" s="623"/>
      <c r="QE1381" s="623"/>
      <c r="QF1381" s="623"/>
      <c r="QG1381" s="623"/>
      <c r="QH1381" s="623"/>
      <c r="QI1381" s="623"/>
      <c r="QJ1381" s="623"/>
      <c r="QK1381" s="623"/>
    </row>
    <row r="1382" spans="434:453">
      <c r="PR1382" s="583"/>
      <c r="PW1382" s="623"/>
      <c r="PX1382" s="623"/>
      <c r="PY1382" s="623"/>
      <c r="PZ1382" s="623"/>
      <c r="QA1382" s="623"/>
      <c r="QB1382" s="623"/>
      <c r="QC1382" s="623"/>
      <c r="QD1382" s="623"/>
      <c r="QE1382" s="623"/>
      <c r="QF1382" s="623"/>
      <c r="QG1382" s="623"/>
      <c r="QH1382" s="623"/>
      <c r="QI1382" s="623"/>
      <c r="QJ1382" s="623"/>
      <c r="QK1382" s="623"/>
    </row>
    <row r="1383" spans="434:453">
      <c r="PR1383" s="583"/>
      <c r="PW1383" s="623"/>
      <c r="PX1383" s="623"/>
      <c r="PY1383" s="623"/>
      <c r="PZ1383" s="623"/>
      <c r="QA1383" s="623"/>
      <c r="QB1383" s="623"/>
      <c r="QC1383" s="623"/>
      <c r="QD1383" s="623"/>
      <c r="QE1383" s="623"/>
      <c r="QF1383" s="623"/>
      <c r="QG1383" s="623"/>
      <c r="QH1383" s="623"/>
      <c r="QI1383" s="623"/>
      <c r="QJ1383" s="623"/>
      <c r="QK1383" s="623"/>
    </row>
    <row r="1384" spans="434:453">
      <c r="PR1384" s="583"/>
      <c r="PW1384" s="623"/>
      <c r="PX1384" s="623"/>
      <c r="PY1384" s="623"/>
      <c r="PZ1384" s="623"/>
      <c r="QA1384" s="623"/>
      <c r="QB1384" s="623"/>
      <c r="QC1384" s="623"/>
      <c r="QD1384" s="623"/>
      <c r="QE1384" s="623"/>
      <c r="QF1384" s="623"/>
      <c r="QG1384" s="623"/>
      <c r="QH1384" s="623"/>
      <c r="QI1384" s="623"/>
      <c r="QJ1384" s="623"/>
      <c r="QK1384" s="623"/>
    </row>
    <row r="1385" spans="434:453">
      <c r="PR1385" s="583"/>
      <c r="PW1385" s="623"/>
      <c r="PX1385" s="623"/>
      <c r="PY1385" s="623"/>
      <c r="PZ1385" s="623"/>
      <c r="QA1385" s="623"/>
      <c r="QB1385" s="623"/>
      <c r="QC1385" s="623"/>
      <c r="QD1385" s="623"/>
      <c r="QE1385" s="623"/>
      <c r="QF1385" s="623"/>
      <c r="QG1385" s="623"/>
      <c r="QH1385" s="623"/>
      <c r="QI1385" s="623"/>
      <c r="QJ1385" s="623"/>
      <c r="QK1385" s="623"/>
    </row>
    <row r="1386" spans="434:453">
      <c r="PR1386" s="583"/>
      <c r="PW1386" s="623"/>
      <c r="PX1386" s="623"/>
      <c r="PY1386" s="623"/>
      <c r="PZ1386" s="623"/>
      <c r="QA1386" s="623"/>
      <c r="QB1386" s="623"/>
      <c r="QC1386" s="623"/>
      <c r="QD1386" s="623"/>
      <c r="QE1386" s="623"/>
      <c r="QF1386" s="623"/>
      <c r="QG1386" s="623"/>
      <c r="QH1386" s="623"/>
      <c r="QI1386" s="623"/>
      <c r="QJ1386" s="623"/>
      <c r="QK1386" s="623"/>
    </row>
    <row r="1387" spans="434:453">
      <c r="PR1387" s="583"/>
      <c r="PW1387" s="623"/>
      <c r="PX1387" s="623"/>
      <c r="PY1387" s="623"/>
      <c r="PZ1387" s="623"/>
      <c r="QA1387" s="623"/>
      <c r="QB1387" s="623"/>
      <c r="QC1387" s="623"/>
      <c r="QD1387" s="623"/>
      <c r="QE1387" s="623"/>
      <c r="QF1387" s="623"/>
      <c r="QG1387" s="623"/>
      <c r="QH1387" s="623"/>
      <c r="QI1387" s="623"/>
      <c r="QJ1387" s="623"/>
      <c r="QK1387" s="623"/>
    </row>
    <row r="1388" spans="434:453">
      <c r="PR1388" s="583"/>
      <c r="PW1388" s="623"/>
      <c r="PX1388" s="623"/>
      <c r="PY1388" s="623"/>
      <c r="PZ1388" s="623"/>
      <c r="QA1388" s="623"/>
      <c r="QB1388" s="623"/>
      <c r="QC1388" s="623"/>
      <c r="QD1388" s="623"/>
      <c r="QE1388" s="623"/>
      <c r="QF1388" s="623"/>
      <c r="QG1388" s="623"/>
      <c r="QH1388" s="623"/>
      <c r="QI1388" s="623"/>
      <c r="QJ1388" s="623"/>
      <c r="QK1388" s="623"/>
    </row>
    <row r="1389" spans="434:453">
      <c r="PR1389" s="583"/>
      <c r="PW1389" s="623"/>
      <c r="PX1389" s="623"/>
      <c r="PY1389" s="623"/>
      <c r="PZ1389" s="623"/>
      <c r="QA1389" s="623"/>
      <c r="QB1389" s="623"/>
      <c r="QC1389" s="623"/>
      <c r="QD1389" s="623"/>
      <c r="QE1389" s="623"/>
      <c r="QF1389" s="623"/>
      <c r="QG1389" s="623"/>
      <c r="QH1389" s="623"/>
      <c r="QI1389" s="623"/>
      <c r="QJ1389" s="623"/>
      <c r="QK1389" s="623"/>
    </row>
    <row r="1390" spans="434:453">
      <c r="PR1390" s="583"/>
      <c r="PW1390" s="623"/>
      <c r="PX1390" s="623"/>
      <c r="PY1390" s="623"/>
      <c r="PZ1390" s="623"/>
      <c r="QA1390" s="623"/>
      <c r="QB1390" s="623"/>
      <c r="QC1390" s="623"/>
      <c r="QD1390" s="623"/>
      <c r="QE1390" s="623"/>
      <c r="QF1390" s="623"/>
      <c r="QG1390" s="623"/>
      <c r="QH1390" s="623"/>
      <c r="QI1390" s="623"/>
      <c r="QJ1390" s="623"/>
      <c r="QK1390" s="623"/>
    </row>
    <row r="1391" spans="434:453">
      <c r="PR1391" s="583"/>
      <c r="PW1391" s="623"/>
      <c r="PX1391" s="623"/>
      <c r="PY1391" s="623"/>
      <c r="PZ1391" s="623"/>
      <c r="QA1391" s="623"/>
      <c r="QB1391" s="623"/>
      <c r="QC1391" s="623"/>
      <c r="QD1391" s="623"/>
      <c r="QE1391" s="623"/>
      <c r="QF1391" s="623"/>
      <c r="QG1391" s="623"/>
      <c r="QH1391" s="623"/>
      <c r="QI1391" s="623"/>
      <c r="QJ1391" s="623"/>
      <c r="QK1391" s="623"/>
    </row>
    <row r="1392" spans="434:453">
      <c r="PR1392" s="583"/>
      <c r="PW1392" s="623"/>
      <c r="PX1392" s="623"/>
      <c r="PY1392" s="623"/>
      <c r="PZ1392" s="623"/>
      <c r="QA1392" s="623"/>
      <c r="QB1392" s="623"/>
      <c r="QC1392" s="623"/>
      <c r="QD1392" s="623"/>
      <c r="QE1392" s="623"/>
      <c r="QF1392" s="623"/>
      <c r="QG1392" s="623"/>
      <c r="QH1392" s="623"/>
      <c r="QI1392" s="623"/>
      <c r="QJ1392" s="623"/>
      <c r="QK1392" s="623"/>
    </row>
    <row r="1393" spans="434:453">
      <c r="PR1393" s="583"/>
      <c r="PW1393" s="623"/>
      <c r="PX1393" s="623"/>
      <c r="PY1393" s="623"/>
      <c r="PZ1393" s="623"/>
      <c r="QA1393" s="623"/>
      <c r="QB1393" s="623"/>
      <c r="QC1393" s="623"/>
      <c r="QD1393" s="623"/>
      <c r="QE1393" s="623"/>
      <c r="QF1393" s="623"/>
      <c r="QG1393" s="623"/>
      <c r="QH1393" s="623"/>
      <c r="QI1393" s="623"/>
      <c r="QJ1393" s="623"/>
      <c r="QK1393" s="623"/>
    </row>
    <row r="1394" spans="434:453">
      <c r="PR1394" s="583"/>
      <c r="PW1394" s="623"/>
      <c r="PX1394" s="623"/>
      <c r="PY1394" s="623"/>
      <c r="PZ1394" s="623"/>
      <c r="QA1394" s="623"/>
      <c r="QB1394" s="623"/>
      <c r="QC1394" s="623"/>
      <c r="QD1394" s="623"/>
      <c r="QE1394" s="623"/>
      <c r="QF1394" s="623"/>
      <c r="QG1394" s="623"/>
      <c r="QH1394" s="623"/>
      <c r="QI1394" s="623"/>
      <c r="QJ1394" s="623"/>
      <c r="QK1394" s="623"/>
    </row>
    <row r="1395" spans="434:453">
      <c r="PR1395" s="583"/>
      <c r="PW1395" s="623"/>
      <c r="PX1395" s="623"/>
      <c r="PY1395" s="623"/>
      <c r="PZ1395" s="623"/>
      <c r="QA1395" s="623"/>
      <c r="QB1395" s="623"/>
      <c r="QC1395" s="623"/>
      <c r="QD1395" s="623"/>
      <c r="QE1395" s="623"/>
      <c r="QF1395" s="623"/>
      <c r="QG1395" s="623"/>
      <c r="QH1395" s="623"/>
      <c r="QI1395" s="623"/>
      <c r="QJ1395" s="623"/>
      <c r="QK1395" s="623"/>
    </row>
    <row r="1396" spans="434:453">
      <c r="PR1396" s="583"/>
      <c r="PW1396" s="623"/>
      <c r="PX1396" s="623"/>
      <c r="PY1396" s="623"/>
      <c r="PZ1396" s="623"/>
      <c r="QA1396" s="623"/>
      <c r="QB1396" s="623"/>
      <c r="QC1396" s="623"/>
      <c r="QD1396" s="623"/>
      <c r="QE1396" s="623"/>
      <c r="QF1396" s="623"/>
      <c r="QG1396" s="623"/>
      <c r="QH1396" s="623"/>
      <c r="QI1396" s="623"/>
      <c r="QJ1396" s="623"/>
      <c r="QK1396" s="623"/>
    </row>
    <row r="1397" spans="434:453">
      <c r="PR1397" s="583"/>
      <c r="PW1397" s="623"/>
      <c r="PX1397" s="623"/>
      <c r="PY1397" s="623"/>
      <c r="PZ1397" s="623"/>
      <c r="QA1397" s="623"/>
      <c r="QB1397" s="623"/>
      <c r="QC1397" s="623"/>
      <c r="QD1397" s="623"/>
      <c r="QE1397" s="623"/>
      <c r="QF1397" s="623"/>
      <c r="QG1397" s="623"/>
      <c r="QH1397" s="623"/>
      <c r="QI1397" s="623"/>
      <c r="QJ1397" s="623"/>
      <c r="QK1397" s="623"/>
    </row>
    <row r="1398" spans="434:453">
      <c r="PR1398" s="583"/>
      <c r="PW1398" s="623"/>
      <c r="PX1398" s="623"/>
      <c r="PY1398" s="623"/>
      <c r="PZ1398" s="623"/>
      <c r="QA1398" s="623"/>
      <c r="QB1398" s="623"/>
      <c r="QC1398" s="623"/>
      <c r="QD1398" s="623"/>
      <c r="QE1398" s="623"/>
      <c r="QF1398" s="623"/>
      <c r="QG1398" s="623"/>
      <c r="QH1398" s="623"/>
      <c r="QI1398" s="623"/>
      <c r="QJ1398" s="623"/>
      <c r="QK1398" s="623"/>
    </row>
    <row r="1399" spans="434:453">
      <c r="PR1399" s="583"/>
      <c r="PW1399" s="623"/>
      <c r="PX1399" s="623"/>
      <c r="PY1399" s="623"/>
      <c r="PZ1399" s="623"/>
      <c r="QA1399" s="623"/>
      <c r="QB1399" s="623"/>
      <c r="QC1399" s="623"/>
      <c r="QD1399" s="623"/>
      <c r="QE1399" s="623"/>
      <c r="QF1399" s="623"/>
      <c r="QG1399" s="623"/>
      <c r="QH1399" s="623"/>
      <c r="QI1399" s="623"/>
      <c r="QJ1399" s="623"/>
      <c r="QK1399" s="623"/>
    </row>
    <row r="1400" spans="434:453">
      <c r="PR1400" s="583"/>
      <c r="PW1400" s="623"/>
      <c r="PX1400" s="623"/>
      <c r="PY1400" s="623"/>
      <c r="PZ1400" s="623"/>
      <c r="QA1400" s="623"/>
      <c r="QB1400" s="623"/>
      <c r="QC1400" s="623"/>
      <c r="QD1400" s="623"/>
      <c r="QE1400" s="623"/>
      <c r="QF1400" s="623"/>
      <c r="QG1400" s="623"/>
      <c r="QH1400" s="623"/>
      <c r="QI1400" s="623"/>
      <c r="QJ1400" s="623"/>
      <c r="QK1400" s="623"/>
    </row>
    <row r="1401" spans="434:453">
      <c r="PR1401" s="583"/>
      <c r="PW1401" s="623"/>
      <c r="PX1401" s="623"/>
      <c r="PY1401" s="623"/>
      <c r="PZ1401" s="623"/>
      <c r="QA1401" s="623"/>
      <c r="QB1401" s="623"/>
      <c r="QC1401" s="623"/>
      <c r="QD1401" s="623"/>
      <c r="QE1401" s="623"/>
      <c r="QF1401" s="623"/>
      <c r="QG1401" s="623"/>
      <c r="QH1401" s="623"/>
      <c r="QI1401" s="623"/>
      <c r="QJ1401" s="623"/>
      <c r="QK1401" s="623"/>
    </row>
    <row r="1402" spans="434:453">
      <c r="PR1402" s="583"/>
      <c r="PW1402" s="623"/>
      <c r="PX1402" s="623"/>
      <c r="PY1402" s="623"/>
      <c r="PZ1402" s="623"/>
      <c r="QA1402" s="623"/>
      <c r="QB1402" s="623"/>
      <c r="QC1402" s="623"/>
      <c r="QD1402" s="623"/>
      <c r="QE1402" s="623"/>
      <c r="QF1402" s="623"/>
      <c r="QG1402" s="623"/>
      <c r="QH1402" s="623"/>
      <c r="QI1402" s="623"/>
      <c r="QJ1402" s="623"/>
      <c r="QK1402" s="623"/>
    </row>
    <row r="1403" spans="434:453">
      <c r="PR1403" s="583"/>
      <c r="PW1403" s="623"/>
      <c r="PX1403" s="623"/>
      <c r="PY1403" s="623"/>
      <c r="PZ1403" s="623"/>
      <c r="QA1403" s="623"/>
      <c r="QB1403" s="623"/>
      <c r="QC1403" s="623"/>
      <c r="QD1403" s="623"/>
      <c r="QE1403" s="623"/>
      <c r="QF1403" s="623"/>
      <c r="QG1403" s="623"/>
      <c r="QH1403" s="623"/>
      <c r="QI1403" s="623"/>
      <c r="QJ1403" s="623"/>
      <c r="QK1403" s="623"/>
    </row>
    <row r="1404" spans="434:453">
      <c r="PR1404" s="583"/>
      <c r="PW1404" s="623"/>
      <c r="PX1404" s="623"/>
      <c r="PY1404" s="623"/>
      <c r="PZ1404" s="623"/>
      <c r="QA1404" s="623"/>
      <c r="QB1404" s="623"/>
      <c r="QC1404" s="623"/>
      <c r="QD1404" s="623"/>
      <c r="QE1404" s="623"/>
      <c r="QF1404" s="623"/>
      <c r="QG1404" s="623"/>
      <c r="QH1404" s="623"/>
      <c r="QI1404" s="623"/>
      <c r="QJ1404" s="623"/>
      <c r="QK1404" s="623"/>
    </row>
    <row r="1405" spans="434:453">
      <c r="PR1405" s="583"/>
      <c r="PW1405" s="623"/>
      <c r="PX1405" s="623"/>
      <c r="PY1405" s="623"/>
      <c r="PZ1405" s="623"/>
      <c r="QA1405" s="623"/>
      <c r="QB1405" s="623"/>
      <c r="QC1405" s="623"/>
      <c r="QD1405" s="623"/>
      <c r="QE1405" s="623"/>
      <c r="QF1405" s="623"/>
      <c r="QG1405" s="623"/>
      <c r="QH1405" s="623"/>
      <c r="QI1405" s="623"/>
      <c r="QJ1405" s="623"/>
      <c r="QK1405" s="623"/>
    </row>
    <row r="1406" spans="434:453">
      <c r="PR1406" s="583"/>
      <c r="PW1406" s="623"/>
      <c r="PX1406" s="623"/>
      <c r="PY1406" s="623"/>
      <c r="PZ1406" s="623"/>
      <c r="QA1406" s="623"/>
      <c r="QB1406" s="623"/>
      <c r="QC1406" s="623"/>
      <c r="QD1406" s="623"/>
      <c r="QE1406" s="623"/>
      <c r="QF1406" s="623"/>
      <c r="QG1406" s="623"/>
      <c r="QH1406" s="623"/>
      <c r="QI1406" s="623"/>
      <c r="QJ1406" s="623"/>
      <c r="QK1406" s="623"/>
    </row>
    <row r="1407" spans="434:453">
      <c r="PR1407" s="583"/>
      <c r="PW1407" s="623"/>
      <c r="PX1407" s="623"/>
      <c r="PY1407" s="623"/>
      <c r="PZ1407" s="623"/>
      <c r="QA1407" s="623"/>
      <c r="QB1407" s="623"/>
      <c r="QC1407" s="623"/>
      <c r="QD1407" s="623"/>
      <c r="QE1407" s="623"/>
      <c r="QF1407" s="623"/>
      <c r="QG1407" s="623"/>
      <c r="QH1407" s="623"/>
      <c r="QI1407" s="623"/>
      <c r="QJ1407" s="623"/>
      <c r="QK1407" s="623"/>
    </row>
    <row r="1408" spans="434:453">
      <c r="PR1408" s="583"/>
      <c r="PW1408" s="623"/>
      <c r="PX1408" s="623"/>
      <c r="PY1408" s="623"/>
      <c r="PZ1408" s="623"/>
      <c r="QA1408" s="623"/>
      <c r="QB1408" s="623"/>
      <c r="QC1408" s="623"/>
      <c r="QD1408" s="623"/>
      <c r="QE1408" s="623"/>
      <c r="QF1408" s="623"/>
      <c r="QG1408" s="623"/>
      <c r="QH1408" s="623"/>
      <c r="QI1408" s="623"/>
      <c r="QJ1408" s="623"/>
      <c r="QK1408" s="623"/>
    </row>
    <row r="1409" spans="434:453">
      <c r="PR1409" s="583"/>
      <c r="PW1409" s="623"/>
      <c r="PX1409" s="623"/>
      <c r="PY1409" s="623"/>
      <c r="PZ1409" s="623"/>
      <c r="QA1409" s="623"/>
      <c r="QB1409" s="623"/>
      <c r="QC1409" s="623"/>
      <c r="QD1409" s="623"/>
      <c r="QE1409" s="623"/>
      <c r="QF1409" s="623"/>
      <c r="QG1409" s="623"/>
      <c r="QH1409" s="623"/>
      <c r="QI1409" s="623"/>
      <c r="QJ1409" s="623"/>
      <c r="QK1409" s="623"/>
    </row>
    <row r="1410" spans="434:453">
      <c r="PR1410" s="583"/>
      <c r="PW1410" s="623"/>
      <c r="PX1410" s="623"/>
      <c r="PY1410" s="623"/>
      <c r="PZ1410" s="623"/>
      <c r="QA1410" s="623"/>
      <c r="QB1410" s="623"/>
      <c r="QC1410" s="623"/>
      <c r="QD1410" s="623"/>
      <c r="QE1410" s="623"/>
      <c r="QF1410" s="623"/>
      <c r="QG1410" s="623"/>
      <c r="QH1410" s="623"/>
      <c r="QI1410" s="623"/>
      <c r="QJ1410" s="623"/>
      <c r="QK1410" s="623"/>
    </row>
    <row r="1411" spans="434:453">
      <c r="PR1411" s="583"/>
      <c r="PW1411" s="623"/>
      <c r="PX1411" s="623"/>
      <c r="PY1411" s="623"/>
      <c r="PZ1411" s="623"/>
      <c r="QA1411" s="623"/>
      <c r="QB1411" s="623"/>
      <c r="QC1411" s="623"/>
      <c r="QD1411" s="623"/>
      <c r="QE1411" s="623"/>
      <c r="QF1411" s="623"/>
      <c r="QG1411" s="623"/>
      <c r="QH1411" s="623"/>
      <c r="QI1411" s="623"/>
      <c r="QJ1411" s="623"/>
      <c r="QK1411" s="623"/>
    </row>
    <row r="1412" spans="434:453">
      <c r="PR1412" s="583"/>
      <c r="PW1412" s="623"/>
      <c r="PX1412" s="623"/>
      <c r="PY1412" s="623"/>
      <c r="PZ1412" s="623"/>
      <c r="QA1412" s="623"/>
      <c r="QB1412" s="623"/>
      <c r="QC1412" s="623"/>
      <c r="QD1412" s="623"/>
      <c r="QE1412" s="623"/>
      <c r="QF1412" s="623"/>
      <c r="QG1412" s="623"/>
      <c r="QH1412" s="623"/>
      <c r="QI1412" s="623"/>
      <c r="QJ1412" s="623"/>
      <c r="QK1412" s="623"/>
    </row>
    <row r="1413" spans="434:453">
      <c r="PR1413" s="583"/>
      <c r="PW1413" s="623"/>
      <c r="PX1413" s="623"/>
      <c r="PY1413" s="623"/>
      <c r="PZ1413" s="623"/>
      <c r="QA1413" s="623"/>
      <c r="QB1413" s="623"/>
      <c r="QC1413" s="623"/>
      <c r="QD1413" s="623"/>
      <c r="QE1413" s="623"/>
      <c r="QF1413" s="623"/>
      <c r="QG1413" s="623"/>
      <c r="QH1413" s="623"/>
      <c r="QI1413" s="623"/>
      <c r="QJ1413" s="623"/>
      <c r="QK1413" s="623"/>
    </row>
    <row r="1414" spans="434:453">
      <c r="PR1414" s="583"/>
      <c r="PW1414" s="623"/>
      <c r="PX1414" s="623"/>
      <c r="PY1414" s="623"/>
      <c r="PZ1414" s="623"/>
      <c r="QA1414" s="623"/>
      <c r="QB1414" s="623"/>
      <c r="QC1414" s="623"/>
      <c r="QD1414" s="623"/>
      <c r="QE1414" s="623"/>
      <c r="QF1414" s="623"/>
      <c r="QG1414" s="623"/>
      <c r="QH1414" s="623"/>
      <c r="QI1414" s="623"/>
      <c r="QJ1414" s="623"/>
      <c r="QK1414" s="623"/>
    </row>
    <row r="1415" spans="434:453">
      <c r="PR1415" s="583"/>
      <c r="PW1415" s="623"/>
      <c r="PX1415" s="623"/>
      <c r="PY1415" s="623"/>
      <c r="PZ1415" s="623"/>
      <c r="QA1415" s="623"/>
      <c r="QB1415" s="623"/>
      <c r="QC1415" s="623"/>
      <c r="QD1415" s="623"/>
      <c r="QE1415" s="623"/>
      <c r="QF1415" s="623"/>
      <c r="QG1415" s="623"/>
      <c r="QH1415" s="623"/>
      <c r="QI1415" s="623"/>
      <c r="QJ1415" s="623"/>
      <c r="QK1415" s="623"/>
    </row>
    <row r="1416" spans="434:453">
      <c r="PR1416" s="583"/>
      <c r="PW1416" s="623"/>
      <c r="PX1416" s="623"/>
      <c r="PY1416" s="623"/>
      <c r="PZ1416" s="623"/>
      <c r="QA1416" s="623"/>
      <c r="QB1416" s="623"/>
      <c r="QC1416" s="623"/>
      <c r="QD1416" s="623"/>
      <c r="QE1416" s="623"/>
      <c r="QF1416" s="623"/>
      <c r="QG1416" s="623"/>
      <c r="QH1416" s="623"/>
      <c r="QI1416" s="623"/>
      <c r="QJ1416" s="623"/>
      <c r="QK1416" s="623"/>
    </row>
    <row r="1417" spans="434:453">
      <c r="PR1417" s="583"/>
      <c r="PW1417" s="623"/>
      <c r="PX1417" s="623"/>
      <c r="PY1417" s="623"/>
      <c r="PZ1417" s="623"/>
      <c r="QA1417" s="623"/>
      <c r="QB1417" s="623"/>
      <c r="QC1417" s="623"/>
      <c r="QD1417" s="623"/>
      <c r="QE1417" s="623"/>
      <c r="QF1417" s="623"/>
      <c r="QG1417" s="623"/>
      <c r="QH1417" s="623"/>
      <c r="QI1417" s="623"/>
      <c r="QJ1417" s="623"/>
      <c r="QK1417" s="623"/>
    </row>
    <row r="1418" spans="434:453">
      <c r="PR1418" s="583"/>
      <c r="PW1418" s="623"/>
      <c r="PX1418" s="623"/>
      <c r="PY1418" s="623"/>
      <c r="PZ1418" s="623"/>
      <c r="QA1418" s="623"/>
      <c r="QB1418" s="623"/>
      <c r="QC1418" s="623"/>
      <c r="QD1418" s="623"/>
      <c r="QE1418" s="623"/>
      <c r="QF1418" s="623"/>
      <c r="QG1418" s="623"/>
      <c r="QH1418" s="623"/>
      <c r="QI1418" s="623"/>
      <c r="QJ1418" s="623"/>
      <c r="QK1418" s="623"/>
    </row>
    <row r="1419" spans="434:453">
      <c r="PR1419" s="583"/>
      <c r="PW1419" s="623"/>
      <c r="PX1419" s="623"/>
      <c r="PY1419" s="623"/>
      <c r="PZ1419" s="623"/>
      <c r="QA1419" s="623"/>
      <c r="QB1419" s="623"/>
      <c r="QC1419" s="623"/>
      <c r="QD1419" s="623"/>
      <c r="QE1419" s="623"/>
      <c r="QF1419" s="623"/>
      <c r="QG1419" s="623"/>
      <c r="QH1419" s="623"/>
      <c r="QI1419" s="623"/>
      <c r="QJ1419" s="623"/>
      <c r="QK1419" s="623"/>
    </row>
    <row r="1420" spans="434:453">
      <c r="PR1420" s="583"/>
      <c r="PW1420" s="623"/>
      <c r="PX1420" s="623"/>
      <c r="PY1420" s="623"/>
      <c r="PZ1420" s="623"/>
      <c r="QA1420" s="623"/>
      <c r="QB1420" s="623"/>
      <c r="QC1420" s="623"/>
      <c r="QD1420" s="623"/>
      <c r="QE1420" s="623"/>
      <c r="QF1420" s="623"/>
      <c r="QG1420" s="623"/>
      <c r="QH1420" s="623"/>
      <c r="QI1420" s="623"/>
      <c r="QJ1420" s="623"/>
      <c r="QK1420" s="623"/>
    </row>
    <row r="1421" spans="434:453">
      <c r="PR1421" s="583"/>
      <c r="PW1421" s="623"/>
      <c r="PX1421" s="623"/>
      <c r="PY1421" s="623"/>
      <c r="PZ1421" s="623"/>
      <c r="QA1421" s="623"/>
      <c r="QB1421" s="623"/>
      <c r="QC1421" s="623"/>
      <c r="QD1421" s="623"/>
      <c r="QE1421" s="623"/>
      <c r="QF1421" s="623"/>
      <c r="QG1421" s="623"/>
      <c r="QH1421" s="623"/>
      <c r="QI1421" s="623"/>
      <c r="QJ1421" s="623"/>
      <c r="QK1421" s="623"/>
    </row>
    <row r="1422" spans="434:453">
      <c r="PR1422" s="583"/>
      <c r="PW1422" s="623"/>
      <c r="PX1422" s="623"/>
      <c r="PY1422" s="623"/>
      <c r="PZ1422" s="623"/>
      <c r="QA1422" s="623"/>
      <c r="QB1422" s="623"/>
      <c r="QC1422" s="623"/>
      <c r="QD1422" s="623"/>
      <c r="QE1422" s="623"/>
      <c r="QF1422" s="623"/>
      <c r="QG1422" s="623"/>
      <c r="QH1422" s="623"/>
      <c r="QI1422" s="623"/>
      <c r="QJ1422" s="623"/>
      <c r="QK1422" s="623"/>
    </row>
    <row r="1423" spans="434:453">
      <c r="PR1423" s="583"/>
      <c r="PW1423" s="623"/>
      <c r="PX1423" s="623"/>
      <c r="PY1423" s="623"/>
      <c r="PZ1423" s="623"/>
      <c r="QA1423" s="623"/>
      <c r="QB1423" s="623"/>
      <c r="QC1423" s="623"/>
      <c r="QD1423" s="623"/>
      <c r="QE1423" s="623"/>
      <c r="QF1423" s="623"/>
      <c r="QG1423" s="623"/>
      <c r="QH1423" s="623"/>
      <c r="QI1423" s="623"/>
      <c r="QJ1423" s="623"/>
      <c r="QK1423" s="623"/>
    </row>
    <row r="1424" spans="434:453">
      <c r="PR1424" s="583"/>
      <c r="PW1424" s="623"/>
      <c r="PX1424" s="623"/>
      <c r="PY1424" s="623"/>
      <c r="PZ1424" s="623"/>
      <c r="QA1424" s="623"/>
      <c r="QB1424" s="623"/>
      <c r="QC1424" s="623"/>
      <c r="QD1424" s="623"/>
      <c r="QE1424" s="623"/>
      <c r="QF1424" s="623"/>
      <c r="QG1424" s="623"/>
      <c r="QH1424" s="623"/>
      <c r="QI1424" s="623"/>
      <c r="QJ1424" s="623"/>
      <c r="QK1424" s="623"/>
    </row>
    <row r="1425" spans="434:453">
      <c r="PR1425" s="583"/>
      <c r="PW1425" s="623"/>
      <c r="PX1425" s="623"/>
      <c r="PY1425" s="623"/>
      <c r="PZ1425" s="623"/>
      <c r="QA1425" s="623"/>
      <c r="QB1425" s="623"/>
      <c r="QC1425" s="623"/>
      <c r="QD1425" s="623"/>
      <c r="QE1425" s="623"/>
      <c r="QF1425" s="623"/>
      <c r="QG1425" s="623"/>
      <c r="QH1425" s="623"/>
      <c r="QI1425" s="623"/>
      <c r="QJ1425" s="623"/>
      <c r="QK1425" s="623"/>
    </row>
    <row r="1426" spans="434:453">
      <c r="PR1426" s="583"/>
      <c r="PW1426" s="623"/>
      <c r="PX1426" s="623"/>
      <c r="PY1426" s="623"/>
      <c r="PZ1426" s="623"/>
      <c r="QA1426" s="623"/>
      <c r="QB1426" s="623"/>
      <c r="QC1426" s="623"/>
      <c r="QD1426" s="623"/>
      <c r="QE1426" s="623"/>
      <c r="QF1426" s="623"/>
      <c r="QG1426" s="623"/>
      <c r="QH1426" s="623"/>
      <c r="QI1426" s="623"/>
      <c r="QJ1426" s="623"/>
      <c r="QK1426" s="623"/>
    </row>
    <row r="1427" spans="434:453">
      <c r="PR1427" s="583"/>
      <c r="PW1427" s="623"/>
      <c r="PX1427" s="623"/>
      <c r="PY1427" s="623"/>
      <c r="PZ1427" s="623"/>
      <c r="QA1427" s="623"/>
      <c r="QB1427" s="623"/>
      <c r="QC1427" s="623"/>
      <c r="QD1427" s="623"/>
      <c r="QE1427" s="623"/>
      <c r="QF1427" s="623"/>
      <c r="QG1427" s="623"/>
      <c r="QH1427" s="623"/>
      <c r="QI1427" s="623"/>
      <c r="QJ1427" s="623"/>
      <c r="QK1427" s="623"/>
    </row>
    <row r="1428" spans="434:453">
      <c r="PR1428" s="583"/>
      <c r="PW1428" s="623"/>
      <c r="PX1428" s="623"/>
      <c r="PY1428" s="623"/>
      <c r="PZ1428" s="623"/>
      <c r="QA1428" s="623"/>
      <c r="QB1428" s="623"/>
      <c r="QC1428" s="623"/>
      <c r="QD1428" s="623"/>
      <c r="QE1428" s="623"/>
      <c r="QF1428" s="623"/>
      <c r="QG1428" s="623"/>
      <c r="QH1428" s="623"/>
      <c r="QI1428" s="623"/>
      <c r="QJ1428" s="623"/>
      <c r="QK1428" s="623"/>
    </row>
    <row r="1429" spans="434:453">
      <c r="PR1429" s="583"/>
      <c r="PW1429" s="623"/>
      <c r="PX1429" s="623"/>
      <c r="PY1429" s="623"/>
      <c r="PZ1429" s="623"/>
      <c r="QA1429" s="623"/>
      <c r="QB1429" s="623"/>
      <c r="QC1429" s="623"/>
      <c r="QD1429" s="623"/>
      <c r="QE1429" s="623"/>
      <c r="QF1429" s="623"/>
      <c r="QG1429" s="623"/>
      <c r="QH1429" s="623"/>
      <c r="QI1429" s="623"/>
      <c r="QJ1429" s="623"/>
      <c r="QK1429" s="623"/>
    </row>
    <row r="1430" spans="434:453">
      <c r="PR1430" s="583"/>
      <c r="PW1430" s="623"/>
      <c r="PX1430" s="623"/>
      <c r="PY1430" s="623"/>
      <c r="PZ1430" s="623"/>
      <c r="QA1430" s="623"/>
      <c r="QB1430" s="623"/>
      <c r="QC1430" s="623"/>
      <c r="QD1430" s="623"/>
      <c r="QE1430" s="623"/>
      <c r="QF1430" s="623"/>
      <c r="QG1430" s="623"/>
      <c r="QH1430" s="623"/>
      <c r="QI1430" s="623"/>
      <c r="QJ1430" s="623"/>
      <c r="QK1430" s="623"/>
    </row>
    <row r="1431" spans="434:453">
      <c r="PR1431" s="583"/>
      <c r="PW1431" s="623"/>
      <c r="PX1431" s="623"/>
      <c r="PY1431" s="623"/>
      <c r="PZ1431" s="623"/>
      <c r="QA1431" s="623"/>
      <c r="QB1431" s="623"/>
      <c r="QC1431" s="623"/>
      <c r="QD1431" s="623"/>
      <c r="QE1431" s="623"/>
      <c r="QF1431" s="623"/>
      <c r="QG1431" s="623"/>
      <c r="QH1431" s="623"/>
      <c r="QI1431" s="623"/>
      <c r="QJ1431" s="623"/>
      <c r="QK1431" s="623"/>
    </row>
    <row r="1432" spans="434:453">
      <c r="PR1432" s="583"/>
      <c r="PW1432" s="623"/>
      <c r="PX1432" s="623"/>
      <c r="PY1432" s="623"/>
      <c r="PZ1432" s="623"/>
      <c r="QA1432" s="623"/>
      <c r="QB1432" s="623"/>
      <c r="QC1432" s="623"/>
      <c r="QD1432" s="623"/>
      <c r="QE1432" s="623"/>
      <c r="QF1432" s="623"/>
      <c r="QG1432" s="623"/>
      <c r="QH1432" s="623"/>
      <c r="QI1432" s="623"/>
      <c r="QJ1432" s="623"/>
      <c r="QK1432" s="623"/>
    </row>
    <row r="1433" spans="434:453">
      <c r="PR1433" s="583"/>
      <c r="PW1433" s="623"/>
      <c r="PX1433" s="623"/>
      <c r="PY1433" s="623"/>
      <c r="PZ1433" s="623"/>
      <c r="QA1433" s="623"/>
      <c r="QB1433" s="623"/>
      <c r="QC1433" s="623"/>
      <c r="QD1433" s="623"/>
      <c r="QE1433" s="623"/>
      <c r="QF1433" s="623"/>
      <c r="QG1433" s="623"/>
      <c r="QH1433" s="623"/>
      <c r="QI1433" s="623"/>
      <c r="QJ1433" s="623"/>
      <c r="QK1433" s="623"/>
    </row>
    <row r="1434" spans="434:453">
      <c r="PR1434" s="583"/>
      <c r="PW1434" s="623"/>
      <c r="PX1434" s="623"/>
      <c r="PY1434" s="623"/>
      <c r="PZ1434" s="623"/>
      <c r="QA1434" s="623"/>
      <c r="QB1434" s="623"/>
      <c r="QC1434" s="623"/>
      <c r="QD1434" s="623"/>
      <c r="QE1434" s="623"/>
      <c r="QF1434" s="623"/>
      <c r="QG1434" s="623"/>
      <c r="QH1434" s="623"/>
      <c r="QI1434" s="623"/>
      <c r="QJ1434" s="623"/>
      <c r="QK1434" s="623"/>
    </row>
    <row r="1435" spans="434:453">
      <c r="PR1435" s="583"/>
      <c r="PW1435" s="623"/>
      <c r="PX1435" s="623"/>
      <c r="PY1435" s="623"/>
      <c r="PZ1435" s="623"/>
      <c r="QA1435" s="623"/>
      <c r="QB1435" s="623"/>
      <c r="QC1435" s="623"/>
      <c r="QD1435" s="623"/>
      <c r="QE1435" s="623"/>
      <c r="QF1435" s="623"/>
      <c r="QG1435" s="623"/>
      <c r="QH1435" s="623"/>
      <c r="QI1435" s="623"/>
      <c r="QJ1435" s="623"/>
      <c r="QK1435" s="623"/>
    </row>
    <row r="1436" spans="434:453">
      <c r="PR1436" s="583"/>
      <c r="PW1436" s="623"/>
      <c r="PX1436" s="623"/>
      <c r="PY1436" s="623"/>
      <c r="PZ1436" s="623"/>
      <c r="QA1436" s="623"/>
      <c r="QB1436" s="623"/>
      <c r="QC1436" s="623"/>
      <c r="QD1436" s="623"/>
      <c r="QE1436" s="623"/>
      <c r="QF1436" s="623"/>
      <c r="QG1436" s="623"/>
      <c r="QH1436" s="623"/>
      <c r="QI1436" s="623"/>
      <c r="QJ1436" s="623"/>
      <c r="QK1436" s="623"/>
    </row>
    <row r="1437" spans="434:453">
      <c r="PR1437" s="583"/>
      <c r="PW1437" s="623"/>
      <c r="PX1437" s="623"/>
      <c r="PY1437" s="623"/>
      <c r="PZ1437" s="623"/>
      <c r="QA1437" s="623"/>
      <c r="QB1437" s="623"/>
      <c r="QC1437" s="623"/>
      <c r="QD1437" s="623"/>
      <c r="QE1437" s="623"/>
      <c r="QF1437" s="623"/>
      <c r="QG1437" s="623"/>
      <c r="QH1437" s="623"/>
      <c r="QI1437" s="623"/>
      <c r="QJ1437" s="623"/>
      <c r="QK1437" s="623"/>
    </row>
    <row r="1438" spans="434:453">
      <c r="PR1438" s="583"/>
      <c r="PW1438" s="623"/>
      <c r="PX1438" s="623"/>
      <c r="PY1438" s="623"/>
      <c r="PZ1438" s="623"/>
      <c r="QA1438" s="623"/>
      <c r="QB1438" s="623"/>
      <c r="QC1438" s="623"/>
      <c r="QD1438" s="623"/>
      <c r="QE1438" s="623"/>
      <c r="QF1438" s="623"/>
      <c r="QG1438" s="623"/>
      <c r="QH1438" s="623"/>
      <c r="QI1438" s="623"/>
      <c r="QJ1438" s="623"/>
      <c r="QK1438" s="623"/>
    </row>
    <row r="1439" spans="434:453">
      <c r="PR1439" s="583"/>
      <c r="PW1439" s="623"/>
      <c r="PX1439" s="623"/>
      <c r="PY1439" s="623"/>
      <c r="PZ1439" s="623"/>
      <c r="QA1439" s="623"/>
      <c r="QB1439" s="623"/>
      <c r="QC1439" s="623"/>
      <c r="QD1439" s="623"/>
      <c r="QE1439" s="623"/>
      <c r="QF1439" s="623"/>
      <c r="QG1439" s="623"/>
      <c r="QH1439" s="623"/>
      <c r="QI1439" s="623"/>
      <c r="QJ1439" s="623"/>
      <c r="QK1439" s="623"/>
    </row>
    <row r="1440" spans="434:453">
      <c r="PR1440" s="583"/>
      <c r="PW1440" s="623"/>
      <c r="PX1440" s="623"/>
      <c r="PY1440" s="623"/>
      <c r="PZ1440" s="623"/>
      <c r="QA1440" s="623"/>
      <c r="QB1440" s="623"/>
      <c r="QC1440" s="623"/>
      <c r="QD1440" s="623"/>
      <c r="QE1440" s="623"/>
      <c r="QF1440" s="623"/>
      <c r="QG1440" s="623"/>
      <c r="QH1440" s="623"/>
      <c r="QI1440" s="623"/>
      <c r="QJ1440" s="623"/>
      <c r="QK1440" s="623"/>
    </row>
    <row r="1441" spans="434:453">
      <c r="PR1441" s="583"/>
      <c r="PW1441" s="623"/>
      <c r="PX1441" s="623"/>
      <c r="PY1441" s="623"/>
      <c r="PZ1441" s="623"/>
      <c r="QA1441" s="623"/>
      <c r="QB1441" s="623"/>
      <c r="QC1441" s="623"/>
      <c r="QD1441" s="623"/>
      <c r="QE1441" s="623"/>
      <c r="QF1441" s="623"/>
      <c r="QG1441" s="623"/>
      <c r="QH1441" s="623"/>
      <c r="QI1441" s="623"/>
      <c r="QJ1441" s="623"/>
      <c r="QK1441" s="623"/>
    </row>
    <row r="1442" spans="434:453">
      <c r="PR1442" s="583"/>
      <c r="PW1442" s="623"/>
      <c r="PX1442" s="623"/>
      <c r="PY1442" s="623"/>
      <c r="PZ1442" s="623"/>
      <c r="QA1442" s="623"/>
      <c r="QB1442" s="623"/>
      <c r="QC1442" s="623"/>
      <c r="QD1442" s="623"/>
      <c r="QE1442" s="623"/>
      <c r="QF1442" s="623"/>
      <c r="QG1442" s="623"/>
      <c r="QH1442" s="623"/>
      <c r="QI1442" s="623"/>
      <c r="QJ1442" s="623"/>
      <c r="QK1442" s="623"/>
    </row>
    <row r="1443" spans="434:453">
      <c r="PR1443" s="583"/>
      <c r="PW1443" s="623"/>
      <c r="PX1443" s="623"/>
      <c r="PY1443" s="623"/>
      <c r="PZ1443" s="623"/>
      <c r="QA1443" s="623"/>
      <c r="QB1443" s="623"/>
      <c r="QC1443" s="623"/>
      <c r="QD1443" s="623"/>
      <c r="QE1443" s="623"/>
      <c r="QF1443" s="623"/>
      <c r="QG1443" s="623"/>
      <c r="QH1443" s="623"/>
      <c r="QI1443" s="623"/>
      <c r="QJ1443" s="623"/>
      <c r="QK1443" s="623"/>
    </row>
    <row r="1444" spans="434:453">
      <c r="PR1444" s="583"/>
      <c r="PW1444" s="623"/>
      <c r="PX1444" s="623"/>
      <c r="PY1444" s="623"/>
      <c r="PZ1444" s="623"/>
      <c r="QA1444" s="623"/>
      <c r="QB1444" s="623"/>
      <c r="QC1444" s="623"/>
      <c r="QD1444" s="623"/>
      <c r="QE1444" s="623"/>
      <c r="QF1444" s="623"/>
      <c r="QG1444" s="623"/>
      <c r="QH1444" s="623"/>
      <c r="QI1444" s="623"/>
      <c r="QJ1444" s="623"/>
      <c r="QK1444" s="623"/>
    </row>
    <row r="1445" spans="434:453">
      <c r="PR1445" s="583"/>
      <c r="PW1445" s="623"/>
      <c r="PX1445" s="623"/>
      <c r="PY1445" s="623"/>
      <c r="PZ1445" s="623"/>
      <c r="QA1445" s="623"/>
      <c r="QB1445" s="623"/>
      <c r="QC1445" s="623"/>
      <c r="QD1445" s="623"/>
      <c r="QE1445" s="623"/>
      <c r="QF1445" s="623"/>
      <c r="QG1445" s="623"/>
      <c r="QH1445" s="623"/>
      <c r="QI1445" s="623"/>
      <c r="QJ1445" s="623"/>
      <c r="QK1445" s="623"/>
    </row>
    <row r="1446" spans="434:453">
      <c r="PR1446" s="583"/>
      <c r="PW1446" s="623"/>
      <c r="PX1446" s="623"/>
      <c r="PY1446" s="623"/>
      <c r="PZ1446" s="623"/>
      <c r="QA1446" s="623"/>
      <c r="QB1446" s="623"/>
      <c r="QC1446" s="623"/>
      <c r="QD1446" s="623"/>
      <c r="QE1446" s="623"/>
      <c r="QF1446" s="623"/>
      <c r="QG1446" s="623"/>
      <c r="QH1446" s="623"/>
      <c r="QI1446" s="623"/>
      <c r="QJ1446" s="623"/>
      <c r="QK1446" s="623"/>
    </row>
    <row r="1447" spans="434:453">
      <c r="PR1447" s="583"/>
      <c r="PW1447" s="623"/>
      <c r="PX1447" s="623"/>
      <c r="PY1447" s="623"/>
      <c r="PZ1447" s="623"/>
      <c r="QA1447" s="623"/>
      <c r="QB1447" s="623"/>
      <c r="QC1447" s="623"/>
      <c r="QD1447" s="623"/>
      <c r="QE1447" s="623"/>
      <c r="QF1447" s="623"/>
      <c r="QG1447" s="623"/>
      <c r="QH1447" s="623"/>
      <c r="QI1447" s="623"/>
      <c r="QJ1447" s="623"/>
      <c r="QK1447" s="623"/>
    </row>
    <row r="1448" spans="434:453">
      <c r="PR1448" s="583"/>
      <c r="PW1448" s="623"/>
      <c r="PX1448" s="623"/>
      <c r="PY1448" s="623"/>
      <c r="PZ1448" s="623"/>
      <c r="QA1448" s="623"/>
      <c r="QB1448" s="623"/>
      <c r="QC1448" s="623"/>
      <c r="QD1448" s="623"/>
      <c r="QE1448" s="623"/>
      <c r="QF1448" s="623"/>
      <c r="QG1448" s="623"/>
      <c r="QH1448" s="623"/>
      <c r="QI1448" s="623"/>
      <c r="QJ1448" s="623"/>
      <c r="QK1448" s="623"/>
    </row>
    <row r="1449" spans="434:453">
      <c r="PR1449" s="583"/>
      <c r="PW1449" s="623"/>
      <c r="PX1449" s="623"/>
      <c r="PY1449" s="623"/>
      <c r="PZ1449" s="623"/>
      <c r="QA1449" s="623"/>
      <c r="QB1449" s="623"/>
      <c r="QC1449" s="623"/>
      <c r="QD1449" s="623"/>
      <c r="QE1449" s="623"/>
      <c r="QF1449" s="623"/>
      <c r="QG1449" s="623"/>
      <c r="QH1449" s="623"/>
      <c r="QI1449" s="623"/>
      <c r="QJ1449" s="623"/>
      <c r="QK1449" s="623"/>
    </row>
    <row r="1450" spans="434:453">
      <c r="PR1450" s="583"/>
      <c r="PW1450" s="623"/>
      <c r="PX1450" s="623"/>
      <c r="PY1450" s="623"/>
      <c r="PZ1450" s="623"/>
      <c r="QA1450" s="623"/>
      <c r="QB1450" s="623"/>
      <c r="QC1450" s="623"/>
      <c r="QD1450" s="623"/>
      <c r="QE1450" s="623"/>
      <c r="QF1450" s="623"/>
      <c r="QG1450" s="623"/>
      <c r="QH1450" s="623"/>
      <c r="QI1450" s="623"/>
      <c r="QJ1450" s="623"/>
      <c r="QK1450" s="623"/>
    </row>
    <row r="1451" spans="434:453">
      <c r="PR1451" s="583"/>
      <c r="PW1451" s="623"/>
      <c r="PX1451" s="623"/>
      <c r="PY1451" s="623"/>
      <c r="PZ1451" s="623"/>
      <c r="QA1451" s="623"/>
      <c r="QB1451" s="623"/>
      <c r="QC1451" s="623"/>
      <c r="QD1451" s="623"/>
      <c r="QE1451" s="623"/>
      <c r="QF1451" s="623"/>
      <c r="QG1451" s="623"/>
      <c r="QH1451" s="623"/>
      <c r="QI1451" s="623"/>
      <c r="QJ1451" s="623"/>
      <c r="QK1451" s="623"/>
    </row>
    <row r="1452" spans="434:453">
      <c r="PR1452" s="583"/>
      <c r="PW1452" s="623"/>
      <c r="PX1452" s="623"/>
      <c r="PY1452" s="623"/>
      <c r="PZ1452" s="623"/>
      <c r="QA1452" s="623"/>
      <c r="QB1452" s="623"/>
      <c r="QC1452" s="623"/>
      <c r="QD1452" s="623"/>
      <c r="QE1452" s="623"/>
      <c r="QF1452" s="623"/>
      <c r="QG1452" s="623"/>
      <c r="QH1452" s="623"/>
      <c r="QI1452" s="623"/>
      <c r="QJ1452" s="623"/>
      <c r="QK1452" s="623"/>
    </row>
    <row r="1453" spans="434:453">
      <c r="PR1453" s="583"/>
      <c r="PW1453" s="623"/>
      <c r="PX1453" s="623"/>
      <c r="PY1453" s="623"/>
      <c r="PZ1453" s="623"/>
      <c r="QA1453" s="623"/>
      <c r="QB1453" s="623"/>
      <c r="QC1453" s="623"/>
      <c r="QD1453" s="623"/>
      <c r="QE1453" s="623"/>
      <c r="QF1453" s="623"/>
      <c r="QG1453" s="623"/>
      <c r="QH1453" s="623"/>
      <c r="QI1453" s="623"/>
      <c r="QJ1453" s="623"/>
      <c r="QK1453" s="623"/>
    </row>
    <row r="1454" spans="434:453">
      <c r="PR1454" s="583"/>
      <c r="PW1454" s="623"/>
      <c r="PX1454" s="623"/>
      <c r="PY1454" s="623"/>
      <c r="PZ1454" s="623"/>
      <c r="QA1454" s="623"/>
      <c r="QB1454" s="623"/>
      <c r="QC1454" s="623"/>
      <c r="QD1454" s="623"/>
      <c r="QE1454" s="623"/>
      <c r="QF1454" s="623"/>
      <c r="QG1454" s="623"/>
      <c r="QH1454" s="623"/>
      <c r="QI1454" s="623"/>
      <c r="QJ1454" s="623"/>
      <c r="QK1454" s="623"/>
    </row>
    <row r="1455" spans="434:453">
      <c r="PR1455" s="583"/>
      <c r="PW1455" s="623"/>
      <c r="PX1455" s="623"/>
      <c r="PY1455" s="623"/>
      <c r="PZ1455" s="623"/>
      <c r="QA1455" s="623"/>
      <c r="QB1455" s="623"/>
      <c r="QC1455" s="623"/>
      <c r="QD1455" s="623"/>
      <c r="QE1455" s="623"/>
      <c r="QF1455" s="623"/>
      <c r="QG1455" s="623"/>
      <c r="QH1455" s="623"/>
      <c r="QI1455" s="623"/>
      <c r="QJ1455" s="623"/>
      <c r="QK1455" s="623"/>
    </row>
    <row r="1456" spans="434:453">
      <c r="PR1456" s="583"/>
      <c r="PW1456" s="623"/>
      <c r="PX1456" s="623"/>
      <c r="PY1456" s="623"/>
      <c r="PZ1456" s="623"/>
      <c r="QA1456" s="623"/>
      <c r="QB1456" s="623"/>
      <c r="QC1456" s="623"/>
      <c r="QD1456" s="623"/>
      <c r="QE1456" s="623"/>
      <c r="QF1456" s="623"/>
      <c r="QG1456" s="623"/>
      <c r="QH1456" s="623"/>
      <c r="QI1456" s="623"/>
      <c r="QJ1456" s="623"/>
      <c r="QK1456" s="623"/>
    </row>
    <row r="1457" spans="434:453">
      <c r="PR1457" s="583"/>
      <c r="PW1457" s="623"/>
      <c r="PX1457" s="623"/>
      <c r="PY1457" s="623"/>
      <c r="PZ1457" s="623"/>
      <c r="QA1457" s="623"/>
      <c r="QB1457" s="623"/>
      <c r="QC1457" s="623"/>
      <c r="QD1457" s="623"/>
      <c r="QE1457" s="623"/>
      <c r="QF1457" s="623"/>
      <c r="QG1457" s="623"/>
      <c r="QH1457" s="623"/>
      <c r="QI1457" s="623"/>
      <c r="QJ1457" s="623"/>
      <c r="QK1457" s="623"/>
    </row>
    <row r="1458" spans="434:453">
      <c r="PR1458" s="583"/>
      <c r="PW1458" s="623"/>
      <c r="PX1458" s="623"/>
      <c r="PY1458" s="623"/>
      <c r="PZ1458" s="623"/>
      <c r="QA1458" s="623"/>
      <c r="QB1458" s="623"/>
      <c r="QC1458" s="623"/>
      <c r="QD1458" s="623"/>
      <c r="QE1458" s="623"/>
      <c r="QF1458" s="623"/>
      <c r="QG1458" s="623"/>
      <c r="QH1458" s="623"/>
      <c r="QI1458" s="623"/>
      <c r="QJ1458" s="623"/>
      <c r="QK1458" s="623"/>
    </row>
    <row r="1459" spans="434:453">
      <c r="PR1459" s="583"/>
      <c r="PW1459" s="623"/>
      <c r="PX1459" s="623"/>
      <c r="PY1459" s="623"/>
      <c r="PZ1459" s="623"/>
      <c r="QA1459" s="623"/>
      <c r="QB1459" s="623"/>
      <c r="QC1459" s="623"/>
      <c r="QD1459" s="623"/>
      <c r="QE1459" s="623"/>
      <c r="QF1459" s="623"/>
      <c r="QG1459" s="623"/>
      <c r="QH1459" s="623"/>
      <c r="QI1459" s="623"/>
      <c r="QJ1459" s="623"/>
      <c r="QK1459" s="623"/>
    </row>
    <row r="1460" spans="434:453">
      <c r="PR1460" s="583"/>
      <c r="PW1460" s="623"/>
      <c r="PX1460" s="623"/>
      <c r="PY1460" s="623"/>
      <c r="PZ1460" s="623"/>
      <c r="QA1460" s="623"/>
      <c r="QB1460" s="623"/>
      <c r="QC1460" s="623"/>
      <c r="QD1460" s="623"/>
      <c r="QE1460" s="623"/>
      <c r="QF1460" s="623"/>
      <c r="QG1460" s="623"/>
      <c r="QH1460" s="623"/>
      <c r="QI1460" s="623"/>
      <c r="QJ1460" s="623"/>
      <c r="QK1460" s="623"/>
    </row>
    <row r="1461" spans="434:453">
      <c r="PR1461" s="583"/>
      <c r="PW1461" s="623"/>
      <c r="PX1461" s="623"/>
      <c r="PY1461" s="623"/>
      <c r="PZ1461" s="623"/>
      <c r="QA1461" s="623"/>
      <c r="QB1461" s="623"/>
      <c r="QC1461" s="623"/>
      <c r="QD1461" s="623"/>
      <c r="QE1461" s="623"/>
      <c r="QF1461" s="623"/>
      <c r="QG1461" s="623"/>
      <c r="QH1461" s="623"/>
      <c r="QI1461" s="623"/>
      <c r="QJ1461" s="623"/>
      <c r="QK1461" s="623"/>
    </row>
    <row r="1462" spans="434:453">
      <c r="PR1462" s="583"/>
      <c r="PW1462" s="623"/>
      <c r="PX1462" s="623"/>
      <c r="PY1462" s="623"/>
      <c r="PZ1462" s="623"/>
      <c r="QA1462" s="623"/>
      <c r="QB1462" s="623"/>
      <c r="QC1462" s="623"/>
      <c r="QD1462" s="623"/>
      <c r="QE1462" s="623"/>
      <c r="QF1462" s="623"/>
      <c r="QG1462" s="623"/>
      <c r="QH1462" s="623"/>
      <c r="QI1462" s="623"/>
      <c r="QJ1462" s="623"/>
      <c r="QK1462" s="623"/>
    </row>
    <row r="1463" spans="434:453">
      <c r="PR1463" s="583"/>
      <c r="PW1463" s="623"/>
      <c r="PX1463" s="623"/>
      <c r="PY1463" s="623"/>
      <c r="PZ1463" s="623"/>
      <c r="QA1463" s="623"/>
      <c r="QB1463" s="623"/>
      <c r="QC1463" s="623"/>
      <c r="QD1463" s="623"/>
      <c r="QE1463" s="623"/>
      <c r="QF1463" s="623"/>
      <c r="QG1463" s="623"/>
      <c r="QH1463" s="623"/>
      <c r="QI1463" s="623"/>
      <c r="QJ1463" s="623"/>
      <c r="QK1463" s="623"/>
    </row>
    <row r="1464" spans="434:453">
      <c r="PR1464" s="583"/>
      <c r="PW1464" s="623"/>
      <c r="PX1464" s="623"/>
      <c r="PY1464" s="623"/>
      <c r="PZ1464" s="623"/>
      <c r="QA1464" s="623"/>
      <c r="QB1464" s="623"/>
      <c r="QC1464" s="623"/>
      <c r="QD1464" s="623"/>
      <c r="QE1464" s="623"/>
      <c r="QF1464" s="623"/>
      <c r="QG1464" s="623"/>
      <c r="QH1464" s="623"/>
      <c r="QI1464" s="623"/>
      <c r="QJ1464" s="623"/>
      <c r="QK1464" s="623"/>
    </row>
    <row r="1465" spans="434:453">
      <c r="PR1465" s="583"/>
      <c r="PW1465" s="623"/>
      <c r="PX1465" s="623"/>
      <c r="PY1465" s="623"/>
      <c r="PZ1465" s="623"/>
      <c r="QA1465" s="623"/>
      <c r="QB1465" s="623"/>
      <c r="QC1465" s="623"/>
      <c r="QD1465" s="623"/>
      <c r="QE1465" s="623"/>
      <c r="QF1465" s="623"/>
      <c r="QG1465" s="623"/>
      <c r="QH1465" s="623"/>
      <c r="QI1465" s="623"/>
      <c r="QJ1465" s="623"/>
      <c r="QK1465" s="623"/>
    </row>
    <row r="1466" spans="434:453">
      <c r="PR1466" s="583"/>
      <c r="PW1466" s="623"/>
      <c r="PX1466" s="623"/>
      <c r="PY1466" s="623"/>
      <c r="PZ1466" s="623"/>
      <c r="QA1466" s="623"/>
      <c r="QB1466" s="623"/>
      <c r="QC1466" s="623"/>
      <c r="QD1466" s="623"/>
      <c r="QE1466" s="623"/>
      <c r="QF1466" s="623"/>
      <c r="QG1466" s="623"/>
      <c r="QH1466" s="623"/>
      <c r="QI1466" s="623"/>
      <c r="QJ1466" s="623"/>
      <c r="QK1466" s="623"/>
    </row>
    <row r="1467" spans="434:453">
      <c r="PR1467" s="583"/>
      <c r="PW1467" s="623"/>
      <c r="PX1467" s="623"/>
      <c r="PY1467" s="623"/>
      <c r="PZ1467" s="623"/>
      <c r="QA1467" s="623"/>
      <c r="QB1467" s="623"/>
      <c r="QC1467" s="623"/>
      <c r="QD1467" s="623"/>
      <c r="QE1467" s="623"/>
      <c r="QF1467" s="623"/>
      <c r="QG1467" s="623"/>
      <c r="QH1467" s="623"/>
      <c r="QI1467" s="623"/>
      <c r="QJ1467" s="623"/>
      <c r="QK1467" s="623"/>
    </row>
    <row r="1468" spans="434:453">
      <c r="PR1468" s="583"/>
      <c r="PW1468" s="623"/>
      <c r="PX1468" s="623"/>
      <c r="PY1468" s="623"/>
      <c r="PZ1468" s="623"/>
      <c r="QA1468" s="623"/>
      <c r="QB1468" s="623"/>
      <c r="QC1468" s="623"/>
      <c r="QD1468" s="623"/>
      <c r="QE1468" s="623"/>
      <c r="QF1468" s="623"/>
      <c r="QG1468" s="623"/>
      <c r="QH1468" s="623"/>
      <c r="QI1468" s="623"/>
      <c r="QJ1468" s="623"/>
      <c r="QK1468" s="623"/>
    </row>
    <row r="1469" spans="434:453">
      <c r="PR1469" s="583"/>
      <c r="PW1469" s="623"/>
      <c r="PX1469" s="623"/>
      <c r="PY1469" s="623"/>
      <c r="PZ1469" s="623"/>
      <c r="QA1469" s="623"/>
      <c r="QB1469" s="623"/>
      <c r="QC1469" s="623"/>
      <c r="QD1469" s="623"/>
      <c r="QE1469" s="623"/>
      <c r="QF1469" s="623"/>
      <c r="QG1469" s="623"/>
      <c r="QH1469" s="623"/>
      <c r="QI1469" s="623"/>
      <c r="QJ1469" s="623"/>
      <c r="QK1469" s="623"/>
    </row>
    <row r="1470" spans="434:453">
      <c r="PR1470" s="583"/>
      <c r="PW1470" s="623"/>
      <c r="PX1470" s="623"/>
      <c r="PY1470" s="623"/>
      <c r="PZ1470" s="623"/>
      <c r="QA1470" s="623"/>
      <c r="QB1470" s="623"/>
      <c r="QC1470" s="623"/>
      <c r="QD1470" s="623"/>
      <c r="QE1470" s="623"/>
      <c r="QF1470" s="623"/>
      <c r="QG1470" s="623"/>
      <c r="QH1470" s="623"/>
      <c r="QI1470" s="623"/>
      <c r="QJ1470" s="623"/>
      <c r="QK1470" s="623"/>
    </row>
    <row r="1471" spans="434:453">
      <c r="PR1471" s="583"/>
      <c r="PW1471" s="623"/>
      <c r="PX1471" s="623"/>
      <c r="PY1471" s="623"/>
      <c r="PZ1471" s="623"/>
      <c r="QA1471" s="623"/>
      <c r="QB1471" s="623"/>
      <c r="QC1471" s="623"/>
      <c r="QD1471" s="623"/>
      <c r="QE1471" s="623"/>
      <c r="QF1471" s="623"/>
      <c r="QG1471" s="623"/>
      <c r="QH1471" s="623"/>
      <c r="QI1471" s="623"/>
      <c r="QJ1471" s="623"/>
      <c r="QK1471" s="623"/>
    </row>
    <row r="1472" spans="434:453">
      <c r="PR1472" s="583"/>
      <c r="PW1472" s="623"/>
      <c r="PX1472" s="623"/>
      <c r="PY1472" s="623"/>
      <c r="PZ1472" s="623"/>
      <c r="QA1472" s="623"/>
      <c r="QB1472" s="623"/>
      <c r="QC1472" s="623"/>
      <c r="QD1472" s="623"/>
      <c r="QE1472" s="623"/>
      <c r="QF1472" s="623"/>
      <c r="QG1472" s="623"/>
      <c r="QH1472" s="623"/>
      <c r="QI1472" s="623"/>
      <c r="QJ1472" s="623"/>
      <c r="QK1472" s="623"/>
    </row>
    <row r="1473" spans="434:453">
      <c r="PR1473" s="583"/>
      <c r="PW1473" s="623"/>
      <c r="PX1473" s="623"/>
      <c r="PY1473" s="623"/>
      <c r="PZ1473" s="623"/>
      <c r="QA1473" s="623"/>
      <c r="QB1473" s="623"/>
      <c r="QC1473" s="623"/>
      <c r="QD1473" s="623"/>
      <c r="QE1473" s="623"/>
      <c r="QF1473" s="623"/>
      <c r="QG1473" s="623"/>
      <c r="QH1473" s="623"/>
      <c r="QI1473" s="623"/>
      <c r="QJ1473" s="623"/>
      <c r="QK1473" s="623"/>
    </row>
    <row r="1474" spans="434:453">
      <c r="PR1474" s="583"/>
      <c r="PW1474" s="623"/>
      <c r="PX1474" s="623"/>
      <c r="PY1474" s="623"/>
      <c r="PZ1474" s="623"/>
      <c r="QA1474" s="623"/>
      <c r="QB1474" s="623"/>
      <c r="QC1474" s="623"/>
      <c r="QD1474" s="623"/>
      <c r="QE1474" s="623"/>
      <c r="QF1474" s="623"/>
      <c r="QG1474" s="623"/>
      <c r="QH1474" s="623"/>
      <c r="QI1474" s="623"/>
      <c r="QJ1474" s="623"/>
      <c r="QK1474" s="623"/>
    </row>
    <row r="1475" spans="434:453">
      <c r="PR1475" s="583"/>
      <c r="PW1475" s="623"/>
      <c r="PX1475" s="623"/>
      <c r="PY1475" s="623"/>
      <c r="PZ1475" s="623"/>
      <c r="QA1475" s="623"/>
      <c r="QB1475" s="623"/>
      <c r="QC1475" s="623"/>
      <c r="QD1475" s="623"/>
      <c r="QE1475" s="623"/>
      <c r="QF1475" s="623"/>
      <c r="QG1475" s="623"/>
      <c r="QH1475" s="623"/>
      <c r="QI1475" s="623"/>
      <c r="QJ1475" s="623"/>
      <c r="QK1475" s="623"/>
    </row>
    <row r="1476" spans="434:453">
      <c r="PR1476" s="583"/>
      <c r="PW1476" s="623"/>
      <c r="PX1476" s="623"/>
      <c r="PY1476" s="623"/>
      <c r="PZ1476" s="623"/>
      <c r="QA1476" s="623"/>
      <c r="QB1476" s="623"/>
      <c r="QC1476" s="623"/>
      <c r="QD1476" s="623"/>
      <c r="QE1476" s="623"/>
      <c r="QF1476" s="623"/>
      <c r="QG1476" s="623"/>
      <c r="QH1476" s="623"/>
      <c r="QI1476" s="623"/>
      <c r="QJ1476" s="623"/>
      <c r="QK1476" s="623"/>
    </row>
    <row r="1477" spans="434:453">
      <c r="PR1477" s="583"/>
      <c r="PW1477" s="623"/>
      <c r="PX1477" s="623"/>
      <c r="PY1477" s="623"/>
      <c r="PZ1477" s="623"/>
      <c r="QA1477" s="623"/>
      <c r="QB1477" s="623"/>
      <c r="QC1477" s="623"/>
      <c r="QD1477" s="623"/>
      <c r="QE1477" s="623"/>
      <c r="QF1477" s="623"/>
      <c r="QG1477" s="623"/>
      <c r="QH1477" s="623"/>
      <c r="QI1477" s="623"/>
      <c r="QJ1477" s="623"/>
      <c r="QK1477" s="623"/>
    </row>
    <row r="1478" spans="434:453">
      <c r="PR1478" s="583"/>
      <c r="PW1478" s="623"/>
      <c r="PX1478" s="623"/>
      <c r="PY1478" s="623"/>
      <c r="PZ1478" s="623"/>
      <c r="QA1478" s="623"/>
      <c r="QB1478" s="623"/>
      <c r="QC1478" s="623"/>
      <c r="QD1478" s="623"/>
      <c r="QE1478" s="623"/>
      <c r="QF1478" s="623"/>
      <c r="QG1478" s="623"/>
      <c r="QH1478" s="623"/>
      <c r="QI1478" s="623"/>
      <c r="QJ1478" s="623"/>
      <c r="QK1478" s="623"/>
    </row>
    <row r="1479" spans="434:453">
      <c r="PR1479" s="583"/>
      <c r="PW1479" s="623"/>
      <c r="PX1479" s="623"/>
      <c r="PY1479" s="623"/>
      <c r="PZ1479" s="623"/>
      <c r="QA1479" s="623"/>
      <c r="QB1479" s="623"/>
      <c r="QC1479" s="623"/>
      <c r="QD1479" s="623"/>
      <c r="QE1479" s="623"/>
      <c r="QF1479" s="623"/>
      <c r="QG1479" s="623"/>
      <c r="QH1479" s="623"/>
      <c r="QI1479" s="623"/>
      <c r="QJ1479" s="623"/>
      <c r="QK1479" s="623"/>
    </row>
    <row r="1480" spans="434:453">
      <c r="PR1480" s="583"/>
      <c r="PW1480" s="623"/>
      <c r="PX1480" s="623"/>
      <c r="PY1480" s="623"/>
      <c r="PZ1480" s="623"/>
      <c r="QA1480" s="623"/>
      <c r="QB1480" s="623"/>
      <c r="QC1480" s="623"/>
      <c r="QD1480" s="623"/>
      <c r="QE1480" s="623"/>
      <c r="QF1480" s="623"/>
      <c r="QG1480" s="623"/>
      <c r="QH1480" s="623"/>
      <c r="QI1480" s="623"/>
      <c r="QJ1480" s="623"/>
      <c r="QK1480" s="623"/>
    </row>
    <row r="1481" spans="434:453">
      <c r="PR1481" s="583"/>
      <c r="PW1481" s="623"/>
      <c r="PX1481" s="623"/>
      <c r="PY1481" s="623"/>
      <c r="PZ1481" s="623"/>
      <c r="QA1481" s="623"/>
      <c r="QB1481" s="623"/>
      <c r="QC1481" s="623"/>
      <c r="QD1481" s="623"/>
      <c r="QE1481" s="623"/>
      <c r="QF1481" s="623"/>
      <c r="QG1481" s="623"/>
      <c r="QH1481" s="623"/>
      <c r="QI1481" s="623"/>
      <c r="QJ1481" s="623"/>
      <c r="QK1481" s="623"/>
    </row>
    <row r="1482" spans="434:453">
      <c r="PR1482" s="583"/>
      <c r="PW1482" s="623"/>
      <c r="PX1482" s="623"/>
      <c r="PY1482" s="623"/>
      <c r="PZ1482" s="623"/>
      <c r="QA1482" s="623"/>
      <c r="QB1482" s="623"/>
      <c r="QC1482" s="623"/>
      <c r="QD1482" s="623"/>
      <c r="QE1482" s="623"/>
      <c r="QF1482" s="623"/>
      <c r="QG1482" s="623"/>
      <c r="QH1482" s="623"/>
      <c r="QI1482" s="623"/>
      <c r="QJ1482" s="623"/>
      <c r="QK1482" s="623"/>
    </row>
    <row r="1483" spans="434:453">
      <c r="PR1483" s="583"/>
      <c r="PW1483" s="623"/>
      <c r="PX1483" s="623"/>
      <c r="PY1483" s="623"/>
      <c r="PZ1483" s="623"/>
      <c r="QA1483" s="623"/>
      <c r="QB1483" s="623"/>
      <c r="QC1483" s="623"/>
      <c r="QD1483" s="623"/>
      <c r="QE1483" s="623"/>
      <c r="QF1483" s="623"/>
      <c r="QG1483" s="623"/>
      <c r="QH1483" s="623"/>
      <c r="QI1483" s="623"/>
      <c r="QJ1483" s="623"/>
      <c r="QK1483" s="623"/>
    </row>
    <row r="1484" spans="434:453">
      <c r="PR1484" s="583"/>
      <c r="PW1484" s="623"/>
      <c r="PX1484" s="623"/>
      <c r="PY1484" s="623"/>
      <c r="PZ1484" s="623"/>
      <c r="QA1484" s="623"/>
      <c r="QB1484" s="623"/>
      <c r="QC1484" s="623"/>
      <c r="QD1484" s="623"/>
      <c r="QE1484" s="623"/>
      <c r="QF1484" s="623"/>
      <c r="QG1484" s="623"/>
      <c r="QH1484" s="623"/>
      <c r="QI1484" s="623"/>
      <c r="QJ1484" s="623"/>
      <c r="QK1484" s="623"/>
    </row>
    <row r="1485" spans="434:453">
      <c r="PR1485" s="583"/>
      <c r="PW1485" s="623"/>
      <c r="PX1485" s="623"/>
      <c r="PY1485" s="623"/>
      <c r="PZ1485" s="623"/>
      <c r="QA1485" s="623"/>
      <c r="QB1485" s="623"/>
      <c r="QC1485" s="623"/>
      <c r="QD1485" s="623"/>
      <c r="QE1485" s="623"/>
      <c r="QF1485" s="623"/>
      <c r="QG1485" s="623"/>
      <c r="QH1485" s="623"/>
      <c r="QI1485" s="623"/>
      <c r="QJ1485" s="623"/>
      <c r="QK1485" s="623"/>
    </row>
    <row r="1486" spans="434:453">
      <c r="PR1486" s="583"/>
      <c r="PW1486" s="623"/>
      <c r="PX1486" s="623"/>
      <c r="PY1486" s="623"/>
      <c r="PZ1486" s="623"/>
      <c r="QA1486" s="623"/>
      <c r="QB1486" s="623"/>
      <c r="QC1486" s="623"/>
      <c r="QD1486" s="623"/>
      <c r="QE1486" s="623"/>
      <c r="QF1486" s="623"/>
      <c r="QG1486" s="623"/>
      <c r="QH1486" s="623"/>
      <c r="QI1486" s="623"/>
      <c r="QJ1486" s="623"/>
      <c r="QK1486" s="623"/>
    </row>
    <row r="1487" spans="434:453">
      <c r="PR1487" s="583"/>
      <c r="PW1487" s="623"/>
      <c r="PX1487" s="623"/>
      <c r="PY1487" s="623"/>
      <c r="PZ1487" s="623"/>
      <c r="QA1487" s="623"/>
      <c r="QB1487" s="623"/>
      <c r="QC1487" s="623"/>
      <c r="QD1487" s="623"/>
      <c r="QE1487" s="623"/>
      <c r="QF1487" s="623"/>
      <c r="QG1487" s="623"/>
      <c r="QH1487" s="623"/>
      <c r="QI1487" s="623"/>
      <c r="QJ1487" s="623"/>
      <c r="QK1487" s="623"/>
    </row>
    <row r="1488" spans="434:453">
      <c r="PR1488" s="583"/>
      <c r="PW1488" s="623"/>
      <c r="PX1488" s="623"/>
      <c r="PY1488" s="623"/>
      <c r="PZ1488" s="623"/>
      <c r="QA1488" s="623"/>
      <c r="QB1488" s="623"/>
      <c r="QC1488" s="623"/>
      <c r="QD1488" s="623"/>
      <c r="QE1488" s="623"/>
      <c r="QF1488" s="623"/>
      <c r="QG1488" s="623"/>
      <c r="QH1488" s="623"/>
      <c r="QI1488" s="623"/>
      <c r="QJ1488" s="623"/>
      <c r="QK1488" s="623"/>
    </row>
    <row r="1489" spans="434:453">
      <c r="PR1489" s="583"/>
      <c r="PW1489" s="623"/>
      <c r="PX1489" s="623"/>
      <c r="PY1489" s="623"/>
      <c r="PZ1489" s="623"/>
      <c r="QA1489" s="623"/>
      <c r="QB1489" s="623"/>
      <c r="QC1489" s="623"/>
      <c r="QD1489" s="623"/>
      <c r="QE1489" s="623"/>
      <c r="QF1489" s="623"/>
      <c r="QG1489" s="623"/>
      <c r="QH1489" s="623"/>
      <c r="QI1489" s="623"/>
      <c r="QJ1489" s="623"/>
      <c r="QK1489" s="623"/>
    </row>
    <row r="1490" spans="434:453">
      <c r="PR1490" s="583"/>
      <c r="PW1490" s="623"/>
      <c r="PX1490" s="623"/>
      <c r="PY1490" s="623"/>
      <c r="PZ1490" s="623"/>
      <c r="QA1490" s="623"/>
      <c r="QB1490" s="623"/>
      <c r="QC1490" s="623"/>
      <c r="QD1490" s="623"/>
      <c r="QE1490" s="623"/>
      <c r="QF1490" s="623"/>
      <c r="QG1490" s="623"/>
      <c r="QH1490" s="623"/>
      <c r="QI1490" s="623"/>
      <c r="QJ1490" s="623"/>
      <c r="QK1490" s="623"/>
    </row>
    <row r="1491" spans="434:453">
      <c r="PR1491" s="583"/>
      <c r="PW1491" s="623"/>
      <c r="PX1491" s="623"/>
      <c r="PY1491" s="623"/>
      <c r="PZ1491" s="623"/>
      <c r="QA1491" s="623"/>
      <c r="QB1491" s="623"/>
      <c r="QC1491" s="623"/>
      <c r="QD1491" s="623"/>
      <c r="QE1491" s="623"/>
      <c r="QF1491" s="623"/>
      <c r="QG1491" s="623"/>
      <c r="QH1491" s="623"/>
      <c r="QI1491" s="623"/>
      <c r="QJ1491" s="623"/>
      <c r="QK1491" s="623"/>
    </row>
    <row r="1492" spans="434:453">
      <c r="PR1492" s="583"/>
      <c r="PW1492" s="623"/>
      <c r="PX1492" s="623"/>
      <c r="PY1492" s="623"/>
      <c r="PZ1492" s="623"/>
      <c r="QA1492" s="623"/>
      <c r="QB1492" s="623"/>
      <c r="QC1492" s="623"/>
      <c r="QD1492" s="623"/>
      <c r="QE1492" s="623"/>
      <c r="QF1492" s="623"/>
      <c r="QG1492" s="623"/>
      <c r="QH1492" s="623"/>
      <c r="QI1492" s="623"/>
      <c r="QJ1492" s="623"/>
      <c r="QK1492" s="623"/>
    </row>
    <row r="1493" spans="434:453">
      <c r="PR1493" s="583"/>
      <c r="PW1493" s="623"/>
      <c r="PX1493" s="623"/>
      <c r="PY1493" s="623"/>
      <c r="PZ1493" s="623"/>
      <c r="QA1493" s="623"/>
      <c r="QB1493" s="623"/>
      <c r="QC1493" s="623"/>
      <c r="QD1493" s="623"/>
      <c r="QE1493" s="623"/>
      <c r="QF1493" s="623"/>
      <c r="QG1493" s="623"/>
      <c r="QH1493" s="623"/>
      <c r="QI1493" s="623"/>
      <c r="QJ1493" s="623"/>
      <c r="QK1493" s="623"/>
    </row>
    <row r="1494" spans="434:453">
      <c r="PR1494" s="583"/>
      <c r="PW1494" s="623"/>
      <c r="PX1494" s="623"/>
      <c r="PY1494" s="623"/>
      <c r="PZ1494" s="623"/>
      <c r="QA1494" s="623"/>
      <c r="QB1494" s="623"/>
      <c r="QC1494" s="623"/>
      <c r="QD1494" s="623"/>
      <c r="QE1494" s="623"/>
      <c r="QF1494" s="623"/>
      <c r="QG1494" s="623"/>
      <c r="QH1494" s="623"/>
      <c r="QI1494" s="623"/>
      <c r="QJ1494" s="623"/>
      <c r="QK1494" s="623"/>
    </row>
    <row r="1495" spans="434:453">
      <c r="PR1495" s="583"/>
      <c r="PW1495" s="623"/>
      <c r="PX1495" s="623"/>
      <c r="PY1495" s="623"/>
      <c r="PZ1495" s="623"/>
      <c r="QA1495" s="623"/>
      <c r="QB1495" s="623"/>
      <c r="QC1495" s="623"/>
      <c r="QD1495" s="623"/>
      <c r="QE1495" s="623"/>
      <c r="QF1495" s="623"/>
      <c r="QG1495" s="623"/>
      <c r="QH1495" s="623"/>
      <c r="QI1495" s="623"/>
      <c r="QJ1495" s="623"/>
      <c r="QK1495" s="623"/>
    </row>
    <row r="1496" spans="434:453">
      <c r="PR1496" s="583"/>
      <c r="PW1496" s="623"/>
      <c r="PX1496" s="623"/>
      <c r="PY1496" s="623"/>
      <c r="PZ1496" s="623"/>
      <c r="QA1496" s="623"/>
      <c r="QB1496" s="623"/>
      <c r="QC1496" s="623"/>
      <c r="QD1496" s="623"/>
      <c r="QE1496" s="623"/>
      <c r="QF1496" s="623"/>
      <c r="QG1496" s="623"/>
      <c r="QH1496" s="623"/>
      <c r="QI1496" s="623"/>
      <c r="QJ1496" s="623"/>
      <c r="QK1496" s="623"/>
    </row>
    <row r="1497" spans="434:453">
      <c r="PR1497" s="583"/>
      <c r="PW1497" s="623"/>
      <c r="PX1497" s="623"/>
      <c r="PY1497" s="623"/>
      <c r="PZ1497" s="623"/>
      <c r="QA1497" s="623"/>
      <c r="QB1497" s="623"/>
      <c r="QC1497" s="623"/>
      <c r="QD1497" s="623"/>
      <c r="QE1497" s="623"/>
      <c r="QF1497" s="623"/>
      <c r="QG1497" s="623"/>
      <c r="QH1497" s="623"/>
      <c r="QI1497" s="623"/>
      <c r="QJ1497" s="623"/>
      <c r="QK1497" s="623"/>
    </row>
    <row r="1498" spans="434:453">
      <c r="PR1498" s="583"/>
      <c r="PW1498" s="623"/>
      <c r="PX1498" s="623"/>
      <c r="PY1498" s="623"/>
      <c r="PZ1498" s="623"/>
      <c r="QA1498" s="623"/>
      <c r="QB1498" s="623"/>
      <c r="QC1498" s="623"/>
      <c r="QD1498" s="623"/>
      <c r="QE1498" s="623"/>
      <c r="QF1498" s="623"/>
      <c r="QG1498" s="623"/>
      <c r="QH1498" s="623"/>
      <c r="QI1498" s="623"/>
      <c r="QJ1498" s="623"/>
      <c r="QK1498" s="623"/>
    </row>
    <row r="1499" spans="434:453">
      <c r="PR1499" s="583"/>
      <c r="PW1499" s="623"/>
      <c r="PX1499" s="623"/>
      <c r="PY1499" s="623"/>
      <c r="PZ1499" s="623"/>
      <c r="QA1499" s="623"/>
      <c r="QB1499" s="623"/>
      <c r="QC1499" s="623"/>
      <c r="QD1499" s="623"/>
      <c r="QE1499" s="623"/>
      <c r="QF1499" s="623"/>
      <c r="QG1499" s="623"/>
      <c r="QH1499" s="623"/>
      <c r="QI1499" s="623"/>
      <c r="QJ1499" s="623"/>
      <c r="QK1499" s="623"/>
    </row>
    <row r="1500" spans="434:453">
      <c r="PR1500" s="583"/>
      <c r="PW1500" s="623"/>
      <c r="PX1500" s="623"/>
      <c r="PY1500" s="623"/>
      <c r="PZ1500" s="623"/>
      <c r="QA1500" s="623"/>
      <c r="QB1500" s="623"/>
      <c r="QC1500" s="623"/>
      <c r="QD1500" s="623"/>
      <c r="QE1500" s="623"/>
      <c r="QF1500" s="623"/>
      <c r="QG1500" s="623"/>
      <c r="QH1500" s="623"/>
      <c r="QI1500" s="623"/>
      <c r="QJ1500" s="623"/>
      <c r="QK1500" s="623"/>
    </row>
    <row r="1501" spans="434:453">
      <c r="PR1501" s="583"/>
      <c r="PW1501" s="623"/>
      <c r="PX1501" s="623"/>
      <c r="PY1501" s="623"/>
      <c r="PZ1501" s="623"/>
      <c r="QA1501" s="623"/>
      <c r="QB1501" s="623"/>
      <c r="QC1501" s="623"/>
      <c r="QD1501" s="623"/>
      <c r="QE1501" s="623"/>
      <c r="QF1501" s="623"/>
      <c r="QG1501" s="623"/>
      <c r="QH1501" s="623"/>
      <c r="QI1501" s="623"/>
      <c r="QJ1501" s="623"/>
      <c r="QK1501" s="623"/>
    </row>
    <row r="1502" spans="434:453">
      <c r="PR1502" s="583"/>
      <c r="PW1502" s="623"/>
      <c r="PX1502" s="623"/>
      <c r="PY1502" s="623"/>
      <c r="PZ1502" s="623"/>
      <c r="QA1502" s="623"/>
      <c r="QB1502" s="623"/>
      <c r="QC1502" s="623"/>
      <c r="QD1502" s="623"/>
      <c r="QE1502" s="623"/>
      <c r="QF1502" s="623"/>
      <c r="QG1502" s="623"/>
      <c r="QH1502" s="623"/>
      <c r="QI1502" s="623"/>
      <c r="QJ1502" s="623"/>
      <c r="QK1502" s="623"/>
    </row>
    <row r="1503" spans="434:453">
      <c r="PR1503" s="583"/>
      <c r="PW1503" s="623"/>
      <c r="PX1503" s="623"/>
      <c r="PY1503" s="623"/>
      <c r="PZ1503" s="623"/>
      <c r="QA1503" s="623"/>
      <c r="QB1503" s="623"/>
      <c r="QC1503" s="623"/>
      <c r="QD1503" s="623"/>
      <c r="QE1503" s="623"/>
      <c r="QF1503" s="623"/>
      <c r="QG1503" s="623"/>
      <c r="QH1503" s="623"/>
      <c r="QI1503" s="623"/>
      <c r="QJ1503" s="623"/>
      <c r="QK1503" s="623"/>
    </row>
    <row r="1504" spans="434:453">
      <c r="PR1504" s="583"/>
      <c r="PW1504" s="623"/>
      <c r="PX1504" s="623"/>
      <c r="PY1504" s="623"/>
      <c r="PZ1504" s="623"/>
      <c r="QA1504" s="623"/>
      <c r="QB1504" s="623"/>
      <c r="QC1504" s="623"/>
      <c r="QD1504" s="623"/>
      <c r="QE1504" s="623"/>
      <c r="QF1504" s="623"/>
      <c r="QG1504" s="623"/>
      <c r="QH1504" s="623"/>
      <c r="QI1504" s="623"/>
      <c r="QJ1504" s="623"/>
      <c r="QK1504" s="623"/>
    </row>
    <row r="1505" spans="434:453">
      <c r="PR1505" s="583"/>
      <c r="PW1505" s="623"/>
      <c r="PX1505" s="623"/>
      <c r="PY1505" s="623"/>
      <c r="PZ1505" s="623"/>
      <c r="QA1505" s="623"/>
      <c r="QB1505" s="623"/>
      <c r="QC1505" s="623"/>
      <c r="QD1505" s="623"/>
      <c r="QE1505" s="623"/>
      <c r="QF1505" s="623"/>
      <c r="QG1505" s="623"/>
      <c r="QH1505" s="623"/>
      <c r="QI1505" s="623"/>
      <c r="QJ1505" s="623"/>
      <c r="QK1505" s="623"/>
    </row>
    <row r="1506" spans="434:453">
      <c r="PR1506" s="583"/>
      <c r="PW1506" s="623"/>
      <c r="PX1506" s="623"/>
      <c r="PY1506" s="623"/>
      <c r="PZ1506" s="623"/>
      <c r="QA1506" s="623"/>
      <c r="QB1506" s="623"/>
      <c r="QC1506" s="623"/>
      <c r="QD1506" s="623"/>
      <c r="QE1506" s="623"/>
      <c r="QF1506" s="623"/>
      <c r="QG1506" s="623"/>
      <c r="QH1506" s="623"/>
      <c r="QI1506" s="623"/>
      <c r="QJ1506" s="623"/>
      <c r="QK1506" s="623"/>
    </row>
    <row r="1507" spans="434:453">
      <c r="PR1507" s="583"/>
      <c r="PW1507" s="623"/>
      <c r="PX1507" s="623"/>
      <c r="PY1507" s="623"/>
      <c r="PZ1507" s="623"/>
      <c r="QA1507" s="623"/>
      <c r="QB1507" s="623"/>
      <c r="QC1507" s="623"/>
      <c r="QD1507" s="623"/>
      <c r="QE1507" s="623"/>
      <c r="QF1507" s="623"/>
      <c r="QG1507" s="623"/>
      <c r="QH1507" s="623"/>
      <c r="QI1507" s="623"/>
      <c r="QJ1507" s="623"/>
      <c r="QK1507" s="623"/>
    </row>
    <row r="1508" spans="434:453">
      <c r="PR1508" s="583"/>
      <c r="PW1508" s="623"/>
      <c r="PX1508" s="623"/>
      <c r="PY1508" s="623"/>
      <c r="PZ1508" s="623"/>
      <c r="QA1508" s="623"/>
      <c r="QB1508" s="623"/>
      <c r="QC1508" s="623"/>
      <c r="QD1508" s="623"/>
      <c r="QE1508" s="623"/>
      <c r="QF1508" s="623"/>
      <c r="QG1508" s="623"/>
      <c r="QH1508" s="623"/>
      <c r="QI1508" s="623"/>
      <c r="QJ1508" s="623"/>
      <c r="QK1508" s="623"/>
    </row>
    <row r="1509" spans="434:453">
      <c r="PR1509" s="583"/>
      <c r="PW1509" s="623"/>
      <c r="PX1509" s="623"/>
      <c r="PY1509" s="623"/>
      <c r="PZ1509" s="623"/>
      <c r="QA1509" s="623"/>
      <c r="QB1509" s="623"/>
      <c r="QC1509" s="623"/>
      <c r="QD1509" s="623"/>
      <c r="QE1509" s="623"/>
      <c r="QF1509" s="623"/>
      <c r="QG1509" s="623"/>
      <c r="QH1509" s="623"/>
      <c r="QI1509" s="623"/>
      <c r="QJ1509" s="623"/>
      <c r="QK1509" s="623"/>
    </row>
    <row r="1510" spans="434:453">
      <c r="PR1510" s="583"/>
      <c r="PW1510" s="623"/>
      <c r="PX1510" s="623"/>
      <c r="PY1510" s="623"/>
      <c r="PZ1510" s="623"/>
      <c r="QA1510" s="623"/>
      <c r="QB1510" s="623"/>
      <c r="QC1510" s="623"/>
      <c r="QD1510" s="623"/>
      <c r="QE1510" s="623"/>
      <c r="QF1510" s="623"/>
      <c r="QG1510" s="623"/>
      <c r="QH1510" s="623"/>
      <c r="QI1510" s="623"/>
      <c r="QJ1510" s="623"/>
      <c r="QK1510" s="623"/>
    </row>
    <row r="1511" spans="434:453">
      <c r="PR1511" s="583"/>
      <c r="PW1511" s="623"/>
      <c r="PX1511" s="623"/>
      <c r="PY1511" s="623"/>
      <c r="PZ1511" s="623"/>
      <c r="QA1511" s="623"/>
      <c r="QB1511" s="623"/>
      <c r="QC1511" s="623"/>
      <c r="QD1511" s="623"/>
      <c r="QE1511" s="623"/>
      <c r="QF1511" s="623"/>
      <c r="QG1511" s="623"/>
      <c r="QH1511" s="623"/>
      <c r="QI1511" s="623"/>
      <c r="QJ1511" s="623"/>
      <c r="QK1511" s="623"/>
    </row>
    <row r="1512" spans="434:453">
      <c r="PR1512" s="583"/>
      <c r="PW1512" s="623"/>
      <c r="PX1512" s="623"/>
      <c r="PY1512" s="623"/>
      <c r="PZ1512" s="623"/>
      <c r="QA1512" s="623"/>
      <c r="QB1512" s="623"/>
      <c r="QC1512" s="623"/>
      <c r="QD1512" s="623"/>
      <c r="QE1512" s="623"/>
      <c r="QF1512" s="623"/>
      <c r="QG1512" s="623"/>
      <c r="QH1512" s="623"/>
      <c r="QI1512" s="623"/>
      <c r="QJ1512" s="623"/>
      <c r="QK1512" s="623"/>
    </row>
    <row r="1513" spans="434:453">
      <c r="PR1513" s="583"/>
      <c r="PW1513" s="623"/>
      <c r="PX1513" s="623"/>
      <c r="PY1513" s="623"/>
      <c r="PZ1513" s="623"/>
      <c r="QA1513" s="623"/>
      <c r="QB1513" s="623"/>
      <c r="QC1513" s="623"/>
      <c r="QD1513" s="623"/>
      <c r="QE1513" s="623"/>
      <c r="QF1513" s="623"/>
      <c r="QG1513" s="623"/>
      <c r="QH1513" s="623"/>
      <c r="QI1513" s="623"/>
      <c r="QJ1513" s="623"/>
      <c r="QK1513" s="623"/>
    </row>
    <row r="1514" spans="434:453">
      <c r="PR1514" s="583"/>
      <c r="PW1514" s="623"/>
      <c r="PX1514" s="623"/>
      <c r="PY1514" s="623"/>
      <c r="PZ1514" s="623"/>
      <c r="QA1514" s="623"/>
      <c r="QB1514" s="623"/>
      <c r="QC1514" s="623"/>
      <c r="QD1514" s="623"/>
      <c r="QE1514" s="623"/>
      <c r="QF1514" s="623"/>
      <c r="QG1514" s="623"/>
      <c r="QH1514" s="623"/>
      <c r="QI1514" s="623"/>
      <c r="QJ1514" s="623"/>
      <c r="QK1514" s="623"/>
    </row>
    <row r="1515" spans="434:453">
      <c r="PR1515" s="583"/>
      <c r="PW1515" s="623"/>
      <c r="PX1515" s="623"/>
      <c r="PY1515" s="623"/>
      <c r="PZ1515" s="623"/>
      <c r="QA1515" s="623"/>
      <c r="QB1515" s="623"/>
      <c r="QC1515" s="623"/>
      <c r="QD1515" s="623"/>
      <c r="QE1515" s="623"/>
      <c r="QF1515" s="623"/>
      <c r="QG1515" s="623"/>
      <c r="QH1515" s="623"/>
      <c r="QI1515" s="623"/>
      <c r="QJ1515" s="623"/>
      <c r="QK1515" s="623"/>
    </row>
    <row r="1516" spans="434:453">
      <c r="PR1516" s="583"/>
      <c r="PW1516" s="623"/>
      <c r="PX1516" s="623"/>
      <c r="PY1516" s="623"/>
      <c r="PZ1516" s="623"/>
      <c r="QA1516" s="623"/>
      <c r="QB1516" s="623"/>
      <c r="QC1516" s="623"/>
      <c r="QD1516" s="623"/>
      <c r="QE1516" s="623"/>
      <c r="QF1516" s="623"/>
      <c r="QG1516" s="623"/>
      <c r="QH1516" s="623"/>
      <c r="QI1516" s="623"/>
      <c r="QJ1516" s="623"/>
      <c r="QK1516" s="623"/>
    </row>
    <row r="1517" spans="434:453">
      <c r="PR1517" s="583"/>
      <c r="PW1517" s="623"/>
      <c r="PX1517" s="623"/>
      <c r="PY1517" s="623"/>
      <c r="PZ1517" s="623"/>
      <c r="QA1517" s="623"/>
      <c r="QB1517" s="623"/>
      <c r="QC1517" s="623"/>
      <c r="QD1517" s="623"/>
      <c r="QE1517" s="623"/>
      <c r="QF1517" s="623"/>
      <c r="QG1517" s="623"/>
      <c r="QH1517" s="623"/>
      <c r="QI1517" s="623"/>
      <c r="QJ1517" s="623"/>
      <c r="QK1517" s="623"/>
    </row>
    <row r="1518" spans="434:453">
      <c r="PR1518" s="583"/>
      <c r="PW1518" s="623"/>
      <c r="PX1518" s="623"/>
      <c r="PY1518" s="623"/>
      <c r="PZ1518" s="623"/>
      <c r="QA1518" s="623"/>
      <c r="QB1518" s="623"/>
      <c r="QC1518" s="623"/>
      <c r="QD1518" s="623"/>
      <c r="QE1518" s="623"/>
      <c r="QF1518" s="623"/>
      <c r="QG1518" s="623"/>
      <c r="QH1518" s="623"/>
      <c r="QI1518" s="623"/>
      <c r="QJ1518" s="623"/>
      <c r="QK1518" s="623"/>
    </row>
    <row r="1519" spans="434:453">
      <c r="PR1519" s="583"/>
      <c r="PW1519" s="623"/>
      <c r="PX1519" s="623"/>
      <c r="PY1519" s="623"/>
      <c r="PZ1519" s="623"/>
      <c r="QA1519" s="623"/>
      <c r="QB1519" s="623"/>
      <c r="QC1519" s="623"/>
      <c r="QD1519" s="623"/>
      <c r="QE1519" s="623"/>
      <c r="QF1519" s="623"/>
      <c r="QG1519" s="623"/>
      <c r="QH1519" s="623"/>
      <c r="QI1519" s="623"/>
      <c r="QJ1519" s="623"/>
      <c r="QK1519" s="623"/>
    </row>
    <row r="1520" spans="434:453">
      <c r="PR1520" s="583"/>
      <c r="PW1520" s="623"/>
      <c r="PX1520" s="623"/>
      <c r="PY1520" s="623"/>
      <c r="PZ1520" s="623"/>
      <c r="QA1520" s="623"/>
      <c r="QB1520" s="623"/>
      <c r="QC1520" s="623"/>
      <c r="QD1520" s="623"/>
      <c r="QE1520" s="623"/>
      <c r="QF1520" s="623"/>
      <c r="QG1520" s="623"/>
      <c r="QH1520" s="623"/>
      <c r="QI1520" s="623"/>
      <c r="QJ1520" s="623"/>
      <c r="QK1520" s="623"/>
    </row>
    <row r="1521" spans="434:453">
      <c r="PR1521" s="583"/>
      <c r="PW1521" s="623"/>
      <c r="PX1521" s="623"/>
      <c r="PY1521" s="623"/>
      <c r="PZ1521" s="623"/>
      <c r="QA1521" s="623"/>
      <c r="QB1521" s="623"/>
      <c r="QC1521" s="623"/>
      <c r="QD1521" s="623"/>
      <c r="QE1521" s="623"/>
      <c r="QF1521" s="623"/>
      <c r="QG1521" s="623"/>
      <c r="QH1521" s="623"/>
      <c r="QI1521" s="623"/>
      <c r="QJ1521" s="623"/>
      <c r="QK1521" s="623"/>
    </row>
    <row r="1522" spans="434:453">
      <c r="PR1522" s="583"/>
      <c r="PW1522" s="623"/>
      <c r="PX1522" s="623"/>
      <c r="PY1522" s="623"/>
      <c r="PZ1522" s="623"/>
      <c r="QA1522" s="623"/>
      <c r="QB1522" s="623"/>
      <c r="QC1522" s="623"/>
      <c r="QD1522" s="623"/>
      <c r="QE1522" s="623"/>
      <c r="QF1522" s="623"/>
      <c r="QG1522" s="623"/>
      <c r="QH1522" s="623"/>
      <c r="QI1522" s="623"/>
      <c r="QJ1522" s="623"/>
      <c r="QK1522" s="623"/>
    </row>
    <row r="1523" spans="434:453">
      <c r="PR1523" s="583"/>
      <c r="PW1523" s="623"/>
      <c r="PX1523" s="623"/>
      <c r="PY1523" s="623"/>
      <c r="PZ1523" s="623"/>
      <c r="QA1523" s="623"/>
      <c r="QB1523" s="623"/>
      <c r="QC1523" s="623"/>
      <c r="QD1523" s="623"/>
      <c r="QE1523" s="623"/>
      <c r="QF1523" s="623"/>
      <c r="QG1523" s="623"/>
      <c r="QH1523" s="623"/>
      <c r="QI1523" s="623"/>
      <c r="QJ1523" s="623"/>
      <c r="QK1523" s="623"/>
    </row>
    <row r="1524" spans="434:453">
      <c r="PR1524" s="583"/>
      <c r="PW1524" s="623"/>
      <c r="PX1524" s="623"/>
      <c r="PY1524" s="623"/>
      <c r="PZ1524" s="623"/>
      <c r="QA1524" s="623"/>
      <c r="QB1524" s="623"/>
      <c r="QC1524" s="623"/>
      <c r="QD1524" s="623"/>
      <c r="QE1524" s="623"/>
      <c r="QF1524" s="623"/>
      <c r="QG1524" s="623"/>
      <c r="QH1524" s="623"/>
      <c r="QI1524" s="623"/>
      <c r="QJ1524" s="623"/>
      <c r="QK1524" s="623"/>
    </row>
    <row r="1525" spans="434:453">
      <c r="PR1525" s="583"/>
      <c r="PW1525" s="623"/>
      <c r="PX1525" s="623"/>
      <c r="PY1525" s="623"/>
      <c r="PZ1525" s="623"/>
      <c r="QA1525" s="623"/>
      <c r="QB1525" s="623"/>
      <c r="QC1525" s="623"/>
      <c r="QD1525" s="623"/>
      <c r="QE1525" s="623"/>
      <c r="QF1525" s="623"/>
      <c r="QG1525" s="623"/>
      <c r="QH1525" s="623"/>
      <c r="QI1525" s="623"/>
      <c r="QJ1525" s="623"/>
      <c r="QK1525" s="623"/>
    </row>
    <row r="1526" spans="434:453">
      <c r="PR1526" s="583"/>
      <c r="PW1526" s="623"/>
      <c r="PX1526" s="623"/>
      <c r="PY1526" s="623"/>
      <c r="PZ1526" s="623"/>
      <c r="QA1526" s="623"/>
      <c r="QB1526" s="623"/>
      <c r="QC1526" s="623"/>
      <c r="QD1526" s="623"/>
      <c r="QE1526" s="623"/>
      <c r="QF1526" s="623"/>
      <c r="QG1526" s="623"/>
      <c r="QH1526" s="623"/>
      <c r="QI1526" s="623"/>
      <c r="QJ1526" s="623"/>
      <c r="QK1526" s="623"/>
    </row>
    <row r="1527" spans="434:453">
      <c r="PR1527" s="583"/>
      <c r="PW1527" s="623"/>
      <c r="PX1527" s="623"/>
      <c r="PY1527" s="623"/>
      <c r="PZ1527" s="623"/>
      <c r="QA1527" s="623"/>
      <c r="QB1527" s="623"/>
      <c r="QC1527" s="623"/>
      <c r="QD1527" s="623"/>
      <c r="QE1527" s="623"/>
      <c r="QF1527" s="623"/>
      <c r="QG1527" s="623"/>
      <c r="QH1527" s="623"/>
      <c r="QI1527" s="623"/>
      <c r="QJ1527" s="623"/>
      <c r="QK1527" s="623"/>
    </row>
    <row r="1528" spans="434:453">
      <c r="PR1528" s="583"/>
      <c r="PW1528" s="623"/>
      <c r="PX1528" s="623"/>
      <c r="PY1528" s="623"/>
      <c r="PZ1528" s="623"/>
      <c r="QA1528" s="623"/>
      <c r="QB1528" s="623"/>
      <c r="QC1528" s="623"/>
      <c r="QD1528" s="623"/>
      <c r="QE1528" s="623"/>
      <c r="QF1528" s="623"/>
      <c r="QG1528" s="623"/>
      <c r="QH1528" s="623"/>
      <c r="QI1528" s="623"/>
      <c r="QJ1528" s="623"/>
      <c r="QK1528" s="623"/>
    </row>
    <row r="1529" spans="434:453">
      <c r="PR1529" s="583"/>
      <c r="PW1529" s="623"/>
      <c r="PX1529" s="623"/>
      <c r="PY1529" s="623"/>
      <c r="PZ1529" s="623"/>
      <c r="QA1529" s="623"/>
      <c r="QB1529" s="623"/>
      <c r="QC1529" s="623"/>
      <c r="QD1529" s="623"/>
      <c r="QE1529" s="623"/>
      <c r="QF1529" s="623"/>
      <c r="QG1529" s="623"/>
      <c r="QH1529" s="623"/>
      <c r="QI1529" s="623"/>
      <c r="QJ1529" s="623"/>
      <c r="QK1529" s="623"/>
    </row>
    <row r="1530" spans="434:453">
      <c r="PR1530" s="583"/>
      <c r="PW1530" s="623"/>
      <c r="PX1530" s="623"/>
      <c r="PY1530" s="623"/>
      <c r="PZ1530" s="623"/>
      <c r="QA1530" s="623"/>
      <c r="QB1530" s="623"/>
      <c r="QC1530" s="623"/>
      <c r="QD1530" s="623"/>
      <c r="QE1530" s="623"/>
      <c r="QF1530" s="623"/>
      <c r="QG1530" s="623"/>
      <c r="QH1530" s="623"/>
      <c r="QI1530" s="623"/>
      <c r="QJ1530" s="623"/>
      <c r="QK1530" s="623"/>
    </row>
    <row r="1531" spans="434:453">
      <c r="PR1531" s="583"/>
      <c r="PW1531" s="623"/>
      <c r="PX1531" s="623"/>
      <c r="PY1531" s="623"/>
      <c r="PZ1531" s="623"/>
      <c r="QA1531" s="623"/>
      <c r="QB1531" s="623"/>
      <c r="QC1531" s="623"/>
      <c r="QD1531" s="623"/>
      <c r="QE1531" s="623"/>
      <c r="QF1531" s="623"/>
      <c r="QG1531" s="623"/>
      <c r="QH1531" s="623"/>
      <c r="QI1531" s="623"/>
      <c r="QJ1531" s="623"/>
      <c r="QK1531" s="623"/>
    </row>
    <row r="1532" spans="434:453">
      <c r="PR1532" s="583"/>
      <c r="PW1532" s="623"/>
      <c r="PX1532" s="623"/>
      <c r="PY1532" s="623"/>
      <c r="PZ1532" s="623"/>
      <c r="QA1532" s="623"/>
      <c r="QB1532" s="623"/>
      <c r="QC1532" s="623"/>
      <c r="QD1532" s="623"/>
      <c r="QE1532" s="623"/>
      <c r="QF1532" s="623"/>
      <c r="QG1532" s="623"/>
      <c r="QH1532" s="623"/>
      <c r="QI1532" s="623"/>
      <c r="QJ1532" s="623"/>
      <c r="QK1532" s="623"/>
    </row>
    <row r="1533" spans="434:453">
      <c r="PR1533" s="583"/>
      <c r="PW1533" s="623"/>
      <c r="PX1533" s="623"/>
      <c r="PY1533" s="623"/>
      <c r="PZ1533" s="623"/>
      <c r="QA1533" s="623"/>
      <c r="QB1533" s="623"/>
      <c r="QC1533" s="623"/>
      <c r="QD1533" s="623"/>
      <c r="QE1533" s="623"/>
      <c r="QF1533" s="623"/>
      <c r="QG1533" s="623"/>
      <c r="QH1533" s="623"/>
      <c r="QI1533" s="623"/>
      <c r="QJ1533" s="623"/>
      <c r="QK1533" s="623"/>
    </row>
    <row r="1534" spans="434:453">
      <c r="PR1534" s="583"/>
      <c r="PW1534" s="623"/>
      <c r="PX1534" s="623"/>
      <c r="PY1534" s="623"/>
      <c r="PZ1534" s="623"/>
      <c r="QA1534" s="623"/>
      <c r="QB1534" s="623"/>
      <c r="QC1534" s="623"/>
      <c r="QD1534" s="623"/>
      <c r="QE1534" s="623"/>
      <c r="QF1534" s="623"/>
      <c r="QG1534" s="623"/>
      <c r="QH1534" s="623"/>
      <c r="QI1534" s="623"/>
      <c r="QJ1534" s="623"/>
      <c r="QK1534" s="623"/>
    </row>
    <row r="1535" spans="434:453">
      <c r="PR1535" s="583"/>
      <c r="PW1535" s="623"/>
      <c r="PX1535" s="623"/>
      <c r="PY1535" s="623"/>
      <c r="PZ1535" s="623"/>
      <c r="QA1535" s="623"/>
      <c r="QB1535" s="623"/>
      <c r="QC1535" s="623"/>
      <c r="QD1535" s="623"/>
      <c r="QE1535" s="623"/>
      <c r="QF1535" s="623"/>
      <c r="QG1535" s="623"/>
      <c r="QH1535" s="623"/>
      <c r="QI1535" s="623"/>
      <c r="QJ1535" s="623"/>
      <c r="QK1535" s="623"/>
    </row>
    <row r="1536" spans="434:453">
      <c r="PR1536" s="583"/>
      <c r="PW1536" s="623"/>
      <c r="PX1536" s="623"/>
      <c r="PY1536" s="623"/>
      <c r="PZ1536" s="623"/>
      <c r="QA1536" s="623"/>
      <c r="QB1536" s="623"/>
      <c r="QC1536" s="623"/>
      <c r="QD1536" s="623"/>
      <c r="QE1536" s="623"/>
      <c r="QF1536" s="623"/>
      <c r="QG1536" s="623"/>
      <c r="QH1536" s="623"/>
      <c r="QI1536" s="623"/>
      <c r="QJ1536" s="623"/>
      <c r="QK1536" s="623"/>
    </row>
    <row r="1537" spans="434:453">
      <c r="PR1537" s="583"/>
      <c r="PW1537" s="623"/>
      <c r="PX1537" s="623"/>
      <c r="PY1537" s="623"/>
      <c r="PZ1537" s="623"/>
      <c r="QA1537" s="623"/>
      <c r="QB1537" s="623"/>
      <c r="QC1537" s="623"/>
      <c r="QD1537" s="623"/>
      <c r="QE1537" s="623"/>
      <c r="QF1537" s="623"/>
      <c r="QG1537" s="623"/>
      <c r="QH1537" s="623"/>
      <c r="QI1537" s="623"/>
      <c r="QJ1537" s="623"/>
      <c r="QK1537" s="623"/>
    </row>
    <row r="1538" spans="434:453">
      <c r="PR1538" s="583"/>
      <c r="PW1538" s="623"/>
      <c r="PX1538" s="623"/>
      <c r="PY1538" s="623"/>
      <c r="PZ1538" s="623"/>
      <c r="QA1538" s="623"/>
      <c r="QB1538" s="623"/>
      <c r="QC1538" s="623"/>
      <c r="QD1538" s="623"/>
      <c r="QE1538" s="623"/>
      <c r="QF1538" s="623"/>
      <c r="QG1538" s="623"/>
      <c r="QH1538" s="623"/>
      <c r="QI1538" s="623"/>
      <c r="QJ1538" s="623"/>
      <c r="QK1538" s="623"/>
    </row>
    <row r="1539" spans="434:453">
      <c r="PR1539" s="583"/>
      <c r="PW1539" s="623"/>
      <c r="PX1539" s="623"/>
      <c r="PY1539" s="623"/>
      <c r="PZ1539" s="623"/>
      <c r="QA1539" s="623"/>
      <c r="QB1539" s="623"/>
      <c r="QC1539" s="623"/>
      <c r="QD1539" s="623"/>
      <c r="QE1539" s="623"/>
      <c r="QF1539" s="623"/>
      <c r="QG1539" s="623"/>
      <c r="QH1539" s="623"/>
      <c r="QI1539" s="623"/>
      <c r="QJ1539" s="623"/>
      <c r="QK1539" s="623"/>
    </row>
    <row r="1540" spans="434:453">
      <c r="PR1540" s="583"/>
      <c r="PW1540" s="623"/>
      <c r="PX1540" s="623"/>
      <c r="PY1540" s="623"/>
      <c r="PZ1540" s="623"/>
      <c r="QA1540" s="623"/>
      <c r="QB1540" s="623"/>
      <c r="QC1540" s="623"/>
      <c r="QD1540" s="623"/>
      <c r="QE1540" s="623"/>
      <c r="QF1540" s="623"/>
      <c r="QG1540" s="623"/>
      <c r="QH1540" s="623"/>
      <c r="QI1540" s="623"/>
      <c r="QJ1540" s="623"/>
      <c r="QK1540" s="623"/>
    </row>
    <row r="1541" spans="434:453">
      <c r="PR1541" s="583"/>
      <c r="PW1541" s="623"/>
      <c r="PX1541" s="623"/>
      <c r="PY1541" s="623"/>
      <c r="PZ1541" s="623"/>
      <c r="QA1541" s="623"/>
      <c r="QB1541" s="623"/>
      <c r="QC1541" s="623"/>
      <c r="QD1541" s="623"/>
      <c r="QE1541" s="623"/>
      <c r="QF1541" s="623"/>
      <c r="QG1541" s="623"/>
      <c r="QH1541" s="623"/>
      <c r="QI1541" s="623"/>
      <c r="QJ1541" s="623"/>
      <c r="QK1541" s="623"/>
    </row>
    <row r="1542" spans="434:453">
      <c r="PR1542" s="583"/>
      <c r="PW1542" s="623"/>
      <c r="PX1542" s="623"/>
      <c r="PY1542" s="623"/>
      <c r="PZ1542" s="623"/>
      <c r="QA1542" s="623"/>
      <c r="QB1542" s="623"/>
      <c r="QC1542" s="623"/>
      <c r="QD1542" s="623"/>
      <c r="QE1542" s="623"/>
      <c r="QF1542" s="623"/>
      <c r="QG1542" s="623"/>
      <c r="QH1542" s="623"/>
      <c r="QI1542" s="623"/>
      <c r="QJ1542" s="623"/>
      <c r="QK1542" s="623"/>
    </row>
    <row r="1543" spans="434:453">
      <c r="PR1543" s="583"/>
      <c r="PW1543" s="623"/>
      <c r="PX1543" s="623"/>
      <c r="PY1543" s="623"/>
      <c r="PZ1543" s="623"/>
      <c r="QA1543" s="623"/>
      <c r="QB1543" s="623"/>
      <c r="QC1543" s="623"/>
      <c r="QD1543" s="623"/>
      <c r="QE1543" s="623"/>
      <c r="QF1543" s="623"/>
      <c r="QG1543" s="623"/>
      <c r="QH1543" s="623"/>
      <c r="QI1543" s="623"/>
      <c r="QJ1543" s="623"/>
      <c r="QK1543" s="623"/>
    </row>
    <row r="1544" spans="434:453">
      <c r="PR1544" s="583"/>
      <c r="PW1544" s="623"/>
      <c r="PX1544" s="623"/>
      <c r="PY1544" s="623"/>
      <c r="PZ1544" s="623"/>
      <c r="QA1544" s="623"/>
      <c r="QB1544" s="623"/>
      <c r="QC1544" s="623"/>
      <c r="QD1544" s="623"/>
      <c r="QE1544" s="623"/>
      <c r="QF1544" s="623"/>
      <c r="QG1544" s="623"/>
      <c r="QH1544" s="623"/>
      <c r="QI1544" s="623"/>
      <c r="QJ1544" s="623"/>
      <c r="QK1544" s="623"/>
    </row>
    <row r="1545" spans="434:453">
      <c r="PR1545" s="583"/>
      <c r="PW1545" s="623"/>
      <c r="PX1545" s="623"/>
      <c r="PY1545" s="623"/>
      <c r="PZ1545" s="623"/>
      <c r="QA1545" s="623"/>
      <c r="QB1545" s="623"/>
      <c r="QC1545" s="623"/>
      <c r="QD1545" s="623"/>
      <c r="QE1545" s="623"/>
      <c r="QF1545" s="623"/>
      <c r="QG1545" s="623"/>
      <c r="QH1545" s="623"/>
      <c r="QI1545" s="623"/>
      <c r="QJ1545" s="623"/>
      <c r="QK1545" s="623"/>
    </row>
    <row r="1546" spans="434:453">
      <c r="PR1546" s="583"/>
      <c r="PW1546" s="623"/>
      <c r="PX1546" s="623"/>
      <c r="PY1546" s="623"/>
      <c r="PZ1546" s="623"/>
      <c r="QA1546" s="623"/>
      <c r="QB1546" s="623"/>
      <c r="QC1546" s="623"/>
      <c r="QD1546" s="623"/>
      <c r="QE1546" s="623"/>
      <c r="QF1546" s="623"/>
      <c r="QG1546" s="623"/>
      <c r="QH1546" s="623"/>
      <c r="QI1546" s="623"/>
      <c r="QJ1546" s="623"/>
      <c r="QK1546" s="623"/>
    </row>
    <row r="1547" spans="434:453">
      <c r="PR1547" s="583"/>
      <c r="PW1547" s="623"/>
      <c r="PX1547" s="623"/>
      <c r="PY1547" s="623"/>
      <c r="PZ1547" s="623"/>
      <c r="QA1547" s="623"/>
      <c r="QB1547" s="623"/>
      <c r="QC1547" s="623"/>
      <c r="QD1547" s="623"/>
      <c r="QE1547" s="623"/>
      <c r="QF1547" s="623"/>
      <c r="QG1547" s="623"/>
      <c r="QH1547" s="623"/>
      <c r="QI1547" s="623"/>
      <c r="QJ1547" s="623"/>
      <c r="QK1547" s="623"/>
    </row>
    <row r="1548" spans="434:453">
      <c r="PR1548" s="583"/>
      <c r="PW1548" s="623"/>
      <c r="PX1548" s="623"/>
      <c r="PY1548" s="623"/>
      <c r="PZ1548" s="623"/>
      <c r="QA1548" s="623"/>
      <c r="QB1548" s="623"/>
      <c r="QC1548" s="623"/>
      <c r="QD1548" s="623"/>
      <c r="QE1548" s="623"/>
      <c r="QF1548" s="623"/>
      <c r="QG1548" s="623"/>
      <c r="QH1548" s="623"/>
      <c r="QI1548" s="623"/>
      <c r="QJ1548" s="623"/>
      <c r="QK1548" s="623"/>
    </row>
    <row r="1549" spans="434:453">
      <c r="PR1549" s="583"/>
      <c r="PW1549" s="623"/>
      <c r="PX1549" s="623"/>
      <c r="PY1549" s="623"/>
      <c r="PZ1549" s="623"/>
      <c r="QA1549" s="623"/>
      <c r="QB1549" s="623"/>
      <c r="QC1549" s="623"/>
      <c r="QD1549" s="623"/>
      <c r="QE1549" s="623"/>
      <c r="QF1549" s="623"/>
      <c r="QG1549" s="623"/>
      <c r="QH1549" s="623"/>
      <c r="QI1549" s="623"/>
      <c r="QJ1549" s="623"/>
      <c r="QK1549" s="623"/>
    </row>
    <row r="1550" spans="434:453">
      <c r="PR1550" s="583"/>
      <c r="PW1550" s="623"/>
      <c r="PX1550" s="623"/>
      <c r="PY1550" s="623"/>
      <c r="PZ1550" s="623"/>
      <c r="QA1550" s="623"/>
      <c r="QB1550" s="623"/>
      <c r="QC1550" s="623"/>
      <c r="QD1550" s="623"/>
      <c r="QE1550" s="623"/>
      <c r="QF1550" s="623"/>
      <c r="QG1550" s="623"/>
      <c r="QH1550" s="623"/>
      <c r="QI1550" s="623"/>
      <c r="QJ1550" s="623"/>
      <c r="QK1550" s="623"/>
    </row>
    <row r="1551" spans="434:453">
      <c r="PR1551" s="583"/>
      <c r="PW1551" s="623"/>
      <c r="PX1551" s="623"/>
      <c r="PY1551" s="623"/>
      <c r="PZ1551" s="623"/>
      <c r="QA1551" s="623"/>
      <c r="QB1551" s="623"/>
      <c r="QC1551" s="623"/>
      <c r="QD1551" s="623"/>
      <c r="QE1551" s="623"/>
      <c r="QF1551" s="623"/>
      <c r="QG1551" s="623"/>
      <c r="QH1551" s="623"/>
      <c r="QI1551" s="623"/>
      <c r="QJ1551" s="623"/>
      <c r="QK1551" s="623"/>
    </row>
    <row r="1552" spans="434:453">
      <c r="PR1552" s="583"/>
      <c r="PW1552" s="623"/>
      <c r="PX1552" s="623"/>
      <c r="PY1552" s="623"/>
      <c r="PZ1552" s="623"/>
      <c r="QA1552" s="623"/>
      <c r="QB1552" s="623"/>
      <c r="QC1552" s="623"/>
      <c r="QD1552" s="623"/>
      <c r="QE1552" s="623"/>
      <c r="QF1552" s="623"/>
      <c r="QG1552" s="623"/>
      <c r="QH1552" s="623"/>
      <c r="QI1552" s="623"/>
      <c r="QJ1552" s="623"/>
      <c r="QK1552" s="623"/>
    </row>
    <row r="1553" spans="434:453">
      <c r="PR1553" s="583"/>
      <c r="PW1553" s="623"/>
      <c r="PX1553" s="623"/>
      <c r="PY1553" s="623"/>
      <c r="PZ1553" s="623"/>
      <c r="QA1553" s="623"/>
      <c r="QB1553" s="623"/>
      <c r="QC1553" s="623"/>
      <c r="QD1553" s="623"/>
      <c r="QE1553" s="623"/>
      <c r="QF1553" s="623"/>
      <c r="QG1553" s="623"/>
      <c r="QH1553" s="623"/>
      <c r="QI1553" s="623"/>
      <c r="QJ1553" s="623"/>
      <c r="QK1553" s="623"/>
    </row>
    <row r="1554" spans="434:453">
      <c r="PR1554" s="583"/>
      <c r="PW1554" s="623"/>
      <c r="PX1554" s="623"/>
      <c r="PY1554" s="623"/>
      <c r="PZ1554" s="623"/>
      <c r="QA1554" s="623"/>
      <c r="QB1554" s="623"/>
      <c r="QC1554" s="623"/>
      <c r="QD1554" s="623"/>
      <c r="QE1554" s="623"/>
      <c r="QF1554" s="623"/>
      <c r="QG1554" s="623"/>
      <c r="QH1554" s="623"/>
      <c r="QI1554" s="623"/>
      <c r="QJ1554" s="623"/>
      <c r="QK1554" s="623"/>
    </row>
    <row r="1555" spans="434:453">
      <c r="PR1555" s="583"/>
      <c r="PW1555" s="623"/>
      <c r="PX1555" s="623"/>
      <c r="PY1555" s="623"/>
      <c r="PZ1555" s="623"/>
      <c r="QA1555" s="623"/>
      <c r="QB1555" s="623"/>
      <c r="QC1555" s="623"/>
      <c r="QD1555" s="623"/>
      <c r="QE1555" s="623"/>
      <c r="QF1555" s="623"/>
      <c r="QG1555" s="623"/>
      <c r="QH1555" s="623"/>
      <c r="QI1555" s="623"/>
      <c r="QJ1555" s="623"/>
      <c r="QK1555" s="623"/>
    </row>
    <row r="1556" spans="434:453">
      <c r="PR1556" s="583"/>
      <c r="PW1556" s="623"/>
      <c r="PX1556" s="623"/>
      <c r="PY1556" s="623"/>
      <c r="PZ1556" s="623"/>
      <c r="QA1556" s="623"/>
      <c r="QB1556" s="623"/>
      <c r="QC1556" s="623"/>
      <c r="QD1556" s="623"/>
      <c r="QE1556" s="623"/>
      <c r="QF1556" s="623"/>
      <c r="QG1556" s="623"/>
      <c r="QH1556" s="623"/>
      <c r="QI1556" s="623"/>
      <c r="QJ1556" s="623"/>
      <c r="QK1556" s="623"/>
    </row>
    <row r="1557" spans="434:453">
      <c r="PR1557" s="583"/>
      <c r="PW1557" s="623"/>
      <c r="PX1557" s="623"/>
      <c r="PY1557" s="623"/>
      <c r="PZ1557" s="623"/>
      <c r="QA1557" s="623"/>
      <c r="QB1557" s="623"/>
      <c r="QC1557" s="623"/>
      <c r="QD1557" s="623"/>
      <c r="QE1557" s="623"/>
      <c r="QF1557" s="623"/>
      <c r="QG1557" s="623"/>
      <c r="QH1557" s="623"/>
      <c r="QI1557" s="623"/>
      <c r="QJ1557" s="623"/>
      <c r="QK1557" s="623"/>
    </row>
    <row r="1558" spans="434:453">
      <c r="PR1558" s="583"/>
      <c r="PW1558" s="623"/>
      <c r="PX1558" s="623"/>
      <c r="PY1558" s="623"/>
      <c r="PZ1558" s="623"/>
      <c r="QA1558" s="623"/>
      <c r="QB1558" s="623"/>
      <c r="QC1558" s="623"/>
      <c r="QD1558" s="623"/>
      <c r="QE1558" s="623"/>
      <c r="QF1558" s="623"/>
      <c r="QG1558" s="623"/>
      <c r="QH1558" s="623"/>
      <c r="QI1558" s="623"/>
      <c r="QJ1558" s="623"/>
      <c r="QK1558" s="623"/>
    </row>
    <row r="1559" spans="434:453">
      <c r="PR1559" s="583"/>
      <c r="PW1559" s="623"/>
      <c r="PX1559" s="623"/>
      <c r="PY1559" s="623"/>
      <c r="PZ1559" s="623"/>
      <c r="QA1559" s="623"/>
      <c r="QB1559" s="623"/>
      <c r="QC1559" s="623"/>
      <c r="QD1559" s="623"/>
      <c r="QE1559" s="623"/>
      <c r="QF1559" s="623"/>
      <c r="QG1559" s="623"/>
      <c r="QH1559" s="623"/>
      <c r="QI1559" s="623"/>
      <c r="QJ1559" s="623"/>
      <c r="QK1559" s="623"/>
    </row>
    <row r="1560" spans="434:453">
      <c r="PR1560" s="583"/>
      <c r="PW1560" s="623"/>
      <c r="PX1560" s="623"/>
      <c r="PY1560" s="623"/>
      <c r="PZ1560" s="623"/>
      <c r="QA1560" s="623"/>
      <c r="QB1560" s="623"/>
      <c r="QC1560" s="623"/>
      <c r="QD1560" s="623"/>
      <c r="QE1560" s="623"/>
      <c r="QF1560" s="623"/>
      <c r="QG1560" s="623"/>
      <c r="QH1560" s="623"/>
      <c r="QI1560" s="623"/>
      <c r="QJ1560" s="623"/>
      <c r="QK1560" s="623"/>
    </row>
    <row r="1561" spans="434:453">
      <c r="PR1561" s="583"/>
      <c r="PW1561" s="623"/>
      <c r="PX1561" s="623"/>
      <c r="PY1561" s="623"/>
      <c r="PZ1561" s="623"/>
      <c r="QA1561" s="623"/>
      <c r="QB1561" s="623"/>
      <c r="QC1561" s="623"/>
      <c r="QD1561" s="623"/>
      <c r="QE1561" s="623"/>
      <c r="QF1561" s="623"/>
      <c r="QG1561" s="623"/>
      <c r="QH1561" s="623"/>
      <c r="QI1561" s="623"/>
      <c r="QJ1561" s="623"/>
      <c r="QK1561" s="623"/>
    </row>
    <row r="1562" spans="434:453">
      <c r="PR1562" s="583"/>
      <c r="PW1562" s="623"/>
      <c r="PX1562" s="623"/>
      <c r="PY1562" s="623"/>
      <c r="PZ1562" s="623"/>
      <c r="QA1562" s="623"/>
      <c r="QB1562" s="623"/>
      <c r="QC1562" s="623"/>
      <c r="QD1562" s="623"/>
      <c r="QE1562" s="623"/>
      <c r="QF1562" s="623"/>
      <c r="QG1562" s="623"/>
      <c r="QH1562" s="623"/>
      <c r="QI1562" s="623"/>
      <c r="QJ1562" s="623"/>
      <c r="QK1562" s="623"/>
    </row>
    <row r="1563" spans="434:453">
      <c r="PR1563" s="583"/>
      <c r="PW1563" s="623"/>
      <c r="PX1563" s="623"/>
      <c r="PY1563" s="623"/>
      <c r="PZ1563" s="623"/>
      <c r="QA1563" s="623"/>
      <c r="QB1563" s="623"/>
      <c r="QC1563" s="623"/>
      <c r="QD1563" s="623"/>
      <c r="QE1563" s="623"/>
      <c r="QF1563" s="623"/>
      <c r="QG1563" s="623"/>
      <c r="QH1563" s="623"/>
      <c r="QI1563" s="623"/>
      <c r="QJ1563" s="623"/>
      <c r="QK1563" s="623"/>
    </row>
    <row r="1564" spans="434:453">
      <c r="PR1564" s="583"/>
      <c r="PW1564" s="623"/>
      <c r="PX1564" s="623"/>
      <c r="PY1564" s="623"/>
      <c r="PZ1564" s="623"/>
      <c r="QA1564" s="623"/>
      <c r="QB1564" s="623"/>
      <c r="QC1564" s="623"/>
      <c r="QD1564" s="623"/>
      <c r="QE1564" s="623"/>
      <c r="QF1564" s="623"/>
      <c r="QG1564" s="623"/>
      <c r="QH1564" s="623"/>
      <c r="QI1564" s="623"/>
      <c r="QJ1564" s="623"/>
      <c r="QK1564" s="623"/>
    </row>
    <row r="1565" spans="434:453">
      <c r="PR1565" s="583"/>
      <c r="PW1565" s="623"/>
      <c r="PX1565" s="623"/>
      <c r="PY1565" s="623"/>
      <c r="PZ1565" s="623"/>
      <c r="QA1565" s="623"/>
      <c r="QB1565" s="623"/>
      <c r="QC1565" s="623"/>
      <c r="QD1565" s="623"/>
      <c r="QE1565" s="623"/>
      <c r="QF1565" s="623"/>
      <c r="QG1565" s="623"/>
      <c r="QH1565" s="623"/>
      <c r="QI1565" s="623"/>
      <c r="QJ1565" s="623"/>
      <c r="QK1565" s="623"/>
    </row>
    <row r="1566" spans="434:453">
      <c r="PR1566" s="583"/>
      <c r="PW1566" s="623"/>
      <c r="PX1566" s="623"/>
      <c r="PY1566" s="623"/>
      <c r="PZ1566" s="623"/>
      <c r="QA1566" s="623"/>
      <c r="QB1566" s="623"/>
      <c r="QC1566" s="623"/>
      <c r="QD1566" s="623"/>
      <c r="QE1566" s="623"/>
      <c r="QF1566" s="623"/>
      <c r="QG1566" s="623"/>
      <c r="QH1566" s="623"/>
      <c r="QI1566" s="623"/>
      <c r="QJ1566" s="623"/>
      <c r="QK1566" s="623"/>
    </row>
    <row r="1567" spans="434:453">
      <c r="PR1567" s="583"/>
      <c r="PW1567" s="623"/>
      <c r="PX1567" s="623"/>
      <c r="PY1567" s="623"/>
      <c r="PZ1567" s="623"/>
      <c r="QA1567" s="623"/>
      <c r="QB1567" s="623"/>
      <c r="QC1567" s="623"/>
      <c r="QD1567" s="623"/>
      <c r="QE1567" s="623"/>
      <c r="QF1567" s="623"/>
      <c r="QG1567" s="623"/>
      <c r="QH1567" s="623"/>
      <c r="QI1567" s="623"/>
      <c r="QJ1567" s="623"/>
      <c r="QK1567" s="623"/>
    </row>
    <row r="1568" spans="434:453">
      <c r="PR1568" s="583"/>
      <c r="PW1568" s="623"/>
      <c r="PX1568" s="623"/>
      <c r="PY1568" s="623"/>
      <c r="PZ1568" s="623"/>
      <c r="QA1568" s="623"/>
      <c r="QB1568" s="623"/>
      <c r="QC1568" s="623"/>
      <c r="QD1568" s="623"/>
      <c r="QE1568" s="623"/>
      <c r="QF1568" s="623"/>
      <c r="QG1568" s="623"/>
      <c r="QH1568" s="623"/>
      <c r="QI1568" s="623"/>
      <c r="QJ1568" s="623"/>
      <c r="QK1568" s="623"/>
    </row>
    <row r="1569" spans="434:453">
      <c r="PR1569" s="583"/>
      <c r="PW1569" s="623"/>
      <c r="PX1569" s="623"/>
      <c r="PY1569" s="623"/>
      <c r="PZ1569" s="623"/>
      <c r="QA1569" s="623"/>
      <c r="QB1569" s="623"/>
      <c r="QC1569" s="623"/>
      <c r="QD1569" s="623"/>
      <c r="QE1569" s="623"/>
      <c r="QF1569" s="623"/>
      <c r="QG1569" s="623"/>
      <c r="QH1569" s="623"/>
      <c r="QI1569" s="623"/>
      <c r="QJ1569" s="623"/>
      <c r="QK1569" s="623"/>
    </row>
    <row r="1570" spans="434:453">
      <c r="PR1570" s="583"/>
      <c r="PW1570" s="623"/>
      <c r="PX1570" s="623"/>
      <c r="PY1570" s="623"/>
      <c r="PZ1570" s="623"/>
      <c r="QA1570" s="623"/>
      <c r="QB1570" s="623"/>
      <c r="QC1570" s="623"/>
      <c r="QD1570" s="623"/>
      <c r="QE1570" s="623"/>
      <c r="QF1570" s="623"/>
      <c r="QG1570" s="623"/>
      <c r="QH1570" s="623"/>
      <c r="QI1570" s="623"/>
      <c r="QJ1570" s="623"/>
      <c r="QK1570" s="623"/>
    </row>
    <row r="1571" spans="434:453">
      <c r="PR1571" s="583"/>
      <c r="PW1571" s="623"/>
      <c r="PX1571" s="623"/>
      <c r="PY1571" s="623"/>
      <c r="PZ1571" s="623"/>
      <c r="QA1571" s="623"/>
      <c r="QB1571" s="623"/>
      <c r="QC1571" s="623"/>
      <c r="QD1571" s="623"/>
      <c r="QE1571" s="623"/>
      <c r="QF1571" s="623"/>
      <c r="QG1571" s="623"/>
      <c r="QH1571" s="623"/>
      <c r="QI1571" s="623"/>
      <c r="QJ1571" s="623"/>
      <c r="QK1571" s="623"/>
    </row>
    <row r="1572" spans="434:453">
      <c r="PR1572" s="583"/>
      <c r="PW1572" s="623"/>
      <c r="PX1572" s="623"/>
      <c r="PY1572" s="623"/>
      <c r="PZ1572" s="623"/>
      <c r="QA1572" s="623"/>
      <c r="QB1572" s="623"/>
      <c r="QC1572" s="623"/>
      <c r="QD1572" s="623"/>
      <c r="QE1572" s="623"/>
      <c r="QF1572" s="623"/>
      <c r="QG1572" s="623"/>
      <c r="QH1572" s="623"/>
      <c r="QI1572" s="623"/>
      <c r="QJ1572" s="623"/>
      <c r="QK1572" s="623"/>
    </row>
    <row r="1573" spans="434:453">
      <c r="PR1573" s="583"/>
      <c r="PW1573" s="623"/>
      <c r="PX1573" s="623"/>
      <c r="PY1573" s="623"/>
      <c r="PZ1573" s="623"/>
      <c r="QA1573" s="623"/>
      <c r="QB1573" s="623"/>
      <c r="QC1573" s="623"/>
      <c r="QD1573" s="623"/>
      <c r="QE1573" s="623"/>
      <c r="QF1573" s="623"/>
      <c r="QG1573" s="623"/>
      <c r="QH1573" s="623"/>
      <c r="QI1573" s="623"/>
      <c r="QJ1573" s="623"/>
      <c r="QK1573" s="623"/>
    </row>
    <row r="1574" spans="434:453">
      <c r="PR1574" s="583"/>
      <c r="PW1574" s="623"/>
      <c r="PX1574" s="623"/>
      <c r="PY1574" s="623"/>
      <c r="PZ1574" s="623"/>
      <c r="QA1574" s="623"/>
      <c r="QB1574" s="623"/>
      <c r="QC1574" s="623"/>
      <c r="QD1574" s="623"/>
      <c r="QE1574" s="623"/>
      <c r="QF1574" s="623"/>
      <c r="QG1574" s="623"/>
      <c r="QH1574" s="623"/>
      <c r="QI1574" s="623"/>
      <c r="QJ1574" s="623"/>
      <c r="QK1574" s="623"/>
    </row>
    <row r="1575" spans="434:453">
      <c r="PR1575" s="583"/>
      <c r="PW1575" s="623"/>
      <c r="PX1575" s="623"/>
      <c r="PY1575" s="623"/>
      <c r="PZ1575" s="623"/>
      <c r="QA1575" s="623"/>
      <c r="QB1575" s="623"/>
      <c r="QC1575" s="623"/>
      <c r="QD1575" s="623"/>
      <c r="QE1575" s="623"/>
      <c r="QF1575" s="623"/>
      <c r="QG1575" s="623"/>
      <c r="QH1575" s="623"/>
      <c r="QI1575" s="623"/>
      <c r="QJ1575" s="623"/>
      <c r="QK1575" s="623"/>
    </row>
    <row r="1576" spans="434:453">
      <c r="PR1576" s="583"/>
      <c r="PW1576" s="623"/>
      <c r="PX1576" s="623"/>
      <c r="PY1576" s="623"/>
      <c r="PZ1576" s="623"/>
      <c r="QA1576" s="623"/>
      <c r="QB1576" s="623"/>
      <c r="QC1576" s="623"/>
      <c r="QD1576" s="623"/>
      <c r="QE1576" s="623"/>
      <c r="QF1576" s="623"/>
      <c r="QG1576" s="623"/>
      <c r="QH1576" s="623"/>
      <c r="QI1576" s="623"/>
      <c r="QJ1576" s="623"/>
      <c r="QK1576" s="623"/>
    </row>
    <row r="1577" spans="434:453">
      <c r="PR1577" s="583"/>
      <c r="PW1577" s="623"/>
      <c r="PX1577" s="623"/>
      <c r="PY1577" s="623"/>
      <c r="PZ1577" s="623"/>
      <c r="QA1577" s="623"/>
      <c r="QB1577" s="623"/>
      <c r="QC1577" s="623"/>
      <c r="QD1577" s="623"/>
      <c r="QE1577" s="623"/>
      <c r="QF1577" s="623"/>
      <c r="QG1577" s="623"/>
      <c r="QH1577" s="623"/>
      <c r="QI1577" s="623"/>
      <c r="QJ1577" s="623"/>
      <c r="QK1577" s="623"/>
    </row>
    <row r="1578" spans="434:453">
      <c r="PR1578" s="583"/>
      <c r="PW1578" s="623"/>
      <c r="PX1578" s="623"/>
      <c r="PY1578" s="623"/>
      <c r="PZ1578" s="623"/>
      <c r="QA1578" s="623"/>
      <c r="QB1578" s="623"/>
      <c r="QC1578" s="623"/>
      <c r="QD1578" s="623"/>
      <c r="QE1578" s="623"/>
      <c r="QF1578" s="623"/>
      <c r="QG1578" s="623"/>
      <c r="QH1578" s="623"/>
      <c r="QI1578" s="623"/>
      <c r="QJ1578" s="623"/>
      <c r="QK1578" s="623"/>
    </row>
    <row r="1579" spans="434:453">
      <c r="PR1579" s="583"/>
      <c r="PW1579" s="623"/>
      <c r="PX1579" s="623"/>
      <c r="PY1579" s="623"/>
      <c r="PZ1579" s="623"/>
      <c r="QA1579" s="623"/>
      <c r="QB1579" s="623"/>
      <c r="QC1579" s="623"/>
      <c r="QD1579" s="623"/>
      <c r="QE1579" s="623"/>
      <c r="QF1579" s="623"/>
      <c r="QG1579" s="623"/>
      <c r="QH1579" s="623"/>
      <c r="QI1579" s="623"/>
      <c r="QJ1579" s="623"/>
      <c r="QK1579" s="623"/>
    </row>
    <row r="1580" spans="434:453">
      <c r="PR1580" s="583"/>
      <c r="PW1580" s="623"/>
      <c r="PX1580" s="623"/>
      <c r="PY1580" s="623"/>
      <c r="PZ1580" s="623"/>
      <c r="QA1580" s="623"/>
      <c r="QB1580" s="623"/>
      <c r="QC1580" s="623"/>
      <c r="QD1580" s="623"/>
      <c r="QE1580" s="623"/>
      <c r="QF1580" s="623"/>
      <c r="QG1580" s="623"/>
      <c r="QH1580" s="623"/>
      <c r="QI1580" s="623"/>
      <c r="QJ1580" s="623"/>
      <c r="QK1580" s="623"/>
    </row>
    <row r="1581" spans="434:453">
      <c r="PR1581" s="583"/>
      <c r="PW1581" s="623"/>
      <c r="PX1581" s="623"/>
      <c r="PY1581" s="623"/>
      <c r="PZ1581" s="623"/>
      <c r="QA1581" s="623"/>
      <c r="QB1581" s="623"/>
      <c r="QC1581" s="623"/>
      <c r="QD1581" s="623"/>
      <c r="QE1581" s="623"/>
      <c r="QF1581" s="623"/>
      <c r="QG1581" s="623"/>
      <c r="QH1581" s="623"/>
      <c r="QI1581" s="623"/>
      <c r="QJ1581" s="623"/>
      <c r="QK1581" s="623"/>
    </row>
    <row r="1582" spans="434:453">
      <c r="PR1582" s="583"/>
      <c r="PW1582" s="623"/>
      <c r="PX1582" s="623"/>
      <c r="PY1582" s="623"/>
      <c r="PZ1582" s="623"/>
      <c r="QA1582" s="623"/>
      <c r="QB1582" s="623"/>
      <c r="QC1582" s="623"/>
      <c r="QD1582" s="623"/>
      <c r="QE1582" s="623"/>
      <c r="QF1582" s="623"/>
      <c r="QG1582" s="623"/>
      <c r="QH1582" s="623"/>
      <c r="QI1582" s="623"/>
      <c r="QJ1582" s="623"/>
      <c r="QK1582" s="623"/>
    </row>
    <row r="1583" spans="434:453">
      <c r="PR1583" s="583"/>
      <c r="PW1583" s="623"/>
      <c r="PX1583" s="623"/>
      <c r="PY1583" s="623"/>
      <c r="PZ1583" s="623"/>
      <c r="QA1583" s="623"/>
      <c r="QB1583" s="623"/>
      <c r="QC1583" s="623"/>
      <c r="QD1583" s="623"/>
      <c r="QE1583" s="623"/>
      <c r="QF1583" s="623"/>
      <c r="QG1583" s="623"/>
      <c r="QH1583" s="623"/>
      <c r="QI1583" s="623"/>
      <c r="QJ1583" s="623"/>
      <c r="QK1583" s="623"/>
    </row>
    <row r="1584" spans="434:453">
      <c r="PR1584" s="583"/>
      <c r="PW1584" s="623"/>
      <c r="PX1584" s="623"/>
      <c r="PY1584" s="623"/>
      <c r="PZ1584" s="623"/>
      <c r="QA1584" s="623"/>
      <c r="QB1584" s="623"/>
      <c r="QC1584" s="623"/>
      <c r="QD1584" s="623"/>
      <c r="QE1584" s="623"/>
      <c r="QF1584" s="623"/>
      <c r="QG1584" s="623"/>
      <c r="QH1584" s="623"/>
      <c r="QI1584" s="623"/>
      <c r="QJ1584" s="623"/>
      <c r="QK1584" s="623"/>
    </row>
    <row r="1585" spans="434:453">
      <c r="PR1585" s="583"/>
      <c r="PW1585" s="623"/>
      <c r="PX1585" s="623"/>
      <c r="PY1585" s="623"/>
      <c r="PZ1585" s="623"/>
      <c r="QA1585" s="623"/>
      <c r="QB1585" s="623"/>
      <c r="QC1585" s="623"/>
      <c r="QD1585" s="623"/>
      <c r="QE1585" s="623"/>
      <c r="QF1585" s="623"/>
      <c r="QG1585" s="623"/>
      <c r="QH1585" s="623"/>
      <c r="QI1585" s="623"/>
      <c r="QJ1585" s="623"/>
      <c r="QK1585" s="623"/>
    </row>
    <row r="1586" spans="434:453">
      <c r="PR1586" s="583"/>
      <c r="PW1586" s="623"/>
      <c r="PX1586" s="623"/>
      <c r="PY1586" s="623"/>
      <c r="PZ1586" s="623"/>
      <c r="QA1586" s="623"/>
      <c r="QB1586" s="623"/>
      <c r="QC1586" s="623"/>
      <c r="QD1586" s="623"/>
      <c r="QE1586" s="623"/>
      <c r="QF1586" s="623"/>
      <c r="QG1586" s="623"/>
      <c r="QH1586" s="623"/>
      <c r="QI1586" s="623"/>
      <c r="QJ1586" s="623"/>
      <c r="QK1586" s="623"/>
    </row>
    <row r="1587" spans="434:453">
      <c r="PR1587" s="583"/>
      <c r="PW1587" s="623"/>
      <c r="PX1587" s="623"/>
      <c r="PY1587" s="623"/>
      <c r="PZ1587" s="623"/>
      <c r="QA1587" s="623"/>
      <c r="QB1587" s="623"/>
      <c r="QC1587" s="623"/>
      <c r="QD1587" s="623"/>
      <c r="QE1587" s="623"/>
      <c r="QF1587" s="623"/>
      <c r="QG1587" s="623"/>
      <c r="QH1587" s="623"/>
      <c r="QI1587" s="623"/>
      <c r="QJ1587" s="623"/>
      <c r="QK1587" s="623"/>
    </row>
    <row r="1588" spans="434:453">
      <c r="PR1588" s="583"/>
      <c r="PW1588" s="623"/>
      <c r="PX1588" s="623"/>
      <c r="PY1588" s="623"/>
      <c r="PZ1588" s="623"/>
      <c r="QA1588" s="623"/>
      <c r="QB1588" s="623"/>
      <c r="QC1588" s="623"/>
      <c r="QD1588" s="623"/>
      <c r="QE1588" s="623"/>
      <c r="QF1588" s="623"/>
      <c r="QG1588" s="623"/>
      <c r="QH1588" s="623"/>
      <c r="QI1588" s="623"/>
      <c r="QJ1588" s="623"/>
      <c r="QK1588" s="623"/>
    </row>
    <row r="1589" spans="434:453">
      <c r="PR1589" s="583"/>
      <c r="PW1589" s="623"/>
      <c r="PX1589" s="623"/>
      <c r="PY1589" s="623"/>
      <c r="PZ1589" s="623"/>
      <c r="QA1589" s="623"/>
      <c r="QB1589" s="623"/>
      <c r="QC1589" s="623"/>
      <c r="QD1589" s="623"/>
      <c r="QE1589" s="623"/>
      <c r="QF1589" s="623"/>
      <c r="QG1589" s="623"/>
      <c r="QH1589" s="623"/>
      <c r="QI1589" s="623"/>
      <c r="QJ1589" s="623"/>
      <c r="QK1589" s="623"/>
    </row>
    <row r="1590" spans="434:453">
      <c r="PR1590" s="583"/>
      <c r="PW1590" s="623"/>
      <c r="PX1590" s="623"/>
      <c r="PY1590" s="623"/>
      <c r="PZ1590" s="623"/>
      <c r="QA1590" s="623"/>
      <c r="QB1590" s="623"/>
      <c r="QC1590" s="623"/>
      <c r="QD1590" s="623"/>
      <c r="QE1590" s="623"/>
      <c r="QF1590" s="623"/>
      <c r="QG1590" s="623"/>
      <c r="QH1590" s="623"/>
      <c r="QI1590" s="623"/>
      <c r="QJ1590" s="623"/>
      <c r="QK1590" s="623"/>
    </row>
    <row r="1591" spans="434:453">
      <c r="PR1591" s="583"/>
      <c r="PW1591" s="623"/>
      <c r="PX1591" s="623"/>
      <c r="PY1591" s="623"/>
      <c r="PZ1591" s="623"/>
      <c r="QA1591" s="623"/>
      <c r="QB1591" s="623"/>
      <c r="QC1591" s="623"/>
      <c r="QD1591" s="623"/>
      <c r="QE1591" s="623"/>
      <c r="QF1591" s="623"/>
      <c r="QG1591" s="623"/>
      <c r="QH1591" s="623"/>
      <c r="QI1591" s="623"/>
      <c r="QJ1591" s="623"/>
      <c r="QK1591" s="623"/>
    </row>
    <row r="1592" spans="434:453">
      <c r="PR1592" s="583"/>
      <c r="PW1592" s="623"/>
      <c r="PX1592" s="623"/>
      <c r="PY1592" s="623"/>
      <c r="PZ1592" s="623"/>
      <c r="QA1592" s="623"/>
      <c r="QB1592" s="623"/>
      <c r="QC1592" s="623"/>
      <c r="QD1592" s="623"/>
      <c r="QE1592" s="623"/>
      <c r="QF1592" s="623"/>
      <c r="QG1592" s="623"/>
      <c r="QH1592" s="623"/>
      <c r="QI1592" s="623"/>
      <c r="QJ1592" s="623"/>
      <c r="QK1592" s="623"/>
    </row>
    <row r="1593" spans="434:453">
      <c r="PR1593" s="583"/>
      <c r="PW1593" s="623"/>
      <c r="PX1593" s="623"/>
      <c r="PY1593" s="623"/>
      <c r="PZ1593" s="623"/>
      <c r="QA1593" s="623"/>
      <c r="QB1593" s="623"/>
      <c r="QC1593" s="623"/>
      <c r="QD1593" s="623"/>
      <c r="QE1593" s="623"/>
      <c r="QF1593" s="623"/>
      <c r="QG1593" s="623"/>
      <c r="QH1593" s="623"/>
      <c r="QI1593" s="623"/>
      <c r="QJ1593" s="623"/>
      <c r="QK1593" s="623"/>
    </row>
    <row r="1594" spans="434:453">
      <c r="PR1594" s="583"/>
      <c r="PW1594" s="623"/>
      <c r="PX1594" s="623"/>
      <c r="PY1594" s="623"/>
      <c r="PZ1594" s="623"/>
      <c r="QA1594" s="623"/>
      <c r="QB1594" s="623"/>
      <c r="QC1594" s="623"/>
      <c r="QD1594" s="623"/>
      <c r="QE1594" s="623"/>
      <c r="QF1594" s="623"/>
      <c r="QG1594" s="623"/>
      <c r="QH1594" s="623"/>
      <c r="QI1594" s="623"/>
      <c r="QJ1594" s="623"/>
      <c r="QK1594" s="623"/>
    </row>
    <row r="1595" spans="434:453">
      <c r="PR1595" s="583"/>
      <c r="PW1595" s="623"/>
      <c r="PX1595" s="623"/>
      <c r="PY1595" s="623"/>
      <c r="PZ1595" s="623"/>
      <c r="QA1595" s="623"/>
      <c r="QB1595" s="623"/>
      <c r="QC1595" s="623"/>
      <c r="QD1595" s="623"/>
      <c r="QE1595" s="623"/>
      <c r="QF1595" s="623"/>
      <c r="QG1595" s="623"/>
      <c r="QH1595" s="623"/>
      <c r="QI1595" s="623"/>
      <c r="QJ1595" s="623"/>
      <c r="QK1595" s="623"/>
    </row>
    <row r="1596" spans="434:453">
      <c r="PR1596" s="583"/>
      <c r="PW1596" s="623"/>
      <c r="PX1596" s="623"/>
      <c r="PY1596" s="623"/>
      <c r="PZ1596" s="623"/>
      <c r="QA1596" s="623"/>
      <c r="QB1596" s="623"/>
      <c r="QC1596" s="623"/>
      <c r="QD1596" s="623"/>
      <c r="QE1596" s="623"/>
      <c r="QF1596" s="623"/>
      <c r="QG1596" s="623"/>
      <c r="QH1596" s="623"/>
      <c r="QI1596" s="623"/>
      <c r="QJ1596" s="623"/>
      <c r="QK1596" s="623"/>
    </row>
    <row r="1597" spans="434:453">
      <c r="PR1597" s="583"/>
      <c r="PW1597" s="623"/>
      <c r="PX1597" s="623"/>
      <c r="PY1597" s="623"/>
      <c r="PZ1597" s="623"/>
      <c r="QA1597" s="623"/>
      <c r="QB1597" s="623"/>
      <c r="QC1597" s="623"/>
      <c r="QD1597" s="623"/>
      <c r="QE1597" s="623"/>
      <c r="QF1597" s="623"/>
      <c r="QG1597" s="623"/>
      <c r="QH1597" s="623"/>
      <c r="QI1597" s="623"/>
      <c r="QJ1597" s="623"/>
      <c r="QK1597" s="623"/>
    </row>
    <row r="1598" spans="434:453">
      <c r="PR1598" s="583"/>
      <c r="PW1598" s="623"/>
      <c r="PX1598" s="623"/>
      <c r="PY1598" s="623"/>
      <c r="PZ1598" s="623"/>
      <c r="QA1598" s="623"/>
      <c r="QB1598" s="623"/>
      <c r="QC1598" s="623"/>
      <c r="QD1598" s="623"/>
      <c r="QE1598" s="623"/>
      <c r="QF1598" s="623"/>
      <c r="QG1598" s="623"/>
      <c r="QH1598" s="623"/>
      <c r="QI1598" s="623"/>
      <c r="QJ1598" s="623"/>
      <c r="QK1598" s="623"/>
    </row>
    <row r="1599" spans="434:453">
      <c r="PR1599" s="583"/>
      <c r="PW1599" s="623"/>
      <c r="PX1599" s="623"/>
      <c r="PY1599" s="623"/>
      <c r="PZ1599" s="623"/>
      <c r="QA1599" s="623"/>
      <c r="QB1599" s="623"/>
      <c r="QC1599" s="623"/>
      <c r="QD1599" s="623"/>
      <c r="QE1599" s="623"/>
      <c r="QF1599" s="623"/>
      <c r="QG1599" s="623"/>
      <c r="QH1599" s="623"/>
      <c r="QI1599" s="623"/>
      <c r="QJ1599" s="623"/>
      <c r="QK1599" s="623"/>
    </row>
    <row r="1600" spans="434:453">
      <c r="PR1600" s="583"/>
      <c r="PW1600" s="623"/>
      <c r="PX1600" s="623"/>
      <c r="PY1600" s="623"/>
      <c r="PZ1600" s="623"/>
      <c r="QA1600" s="623"/>
      <c r="QB1600" s="623"/>
      <c r="QC1600" s="623"/>
      <c r="QD1600" s="623"/>
      <c r="QE1600" s="623"/>
      <c r="QF1600" s="623"/>
      <c r="QG1600" s="623"/>
      <c r="QH1600" s="623"/>
      <c r="QI1600" s="623"/>
      <c r="QJ1600" s="623"/>
      <c r="QK1600" s="623"/>
    </row>
    <row r="1601" spans="434:453">
      <c r="PR1601" s="583"/>
      <c r="PW1601" s="623"/>
      <c r="PX1601" s="623"/>
      <c r="PY1601" s="623"/>
      <c r="PZ1601" s="623"/>
      <c r="QA1601" s="623"/>
      <c r="QB1601" s="623"/>
      <c r="QC1601" s="623"/>
      <c r="QD1601" s="623"/>
      <c r="QE1601" s="623"/>
      <c r="QF1601" s="623"/>
      <c r="QG1601" s="623"/>
      <c r="QH1601" s="623"/>
      <c r="QI1601" s="623"/>
      <c r="QJ1601" s="623"/>
      <c r="QK1601" s="623"/>
    </row>
    <row r="1602" spans="434:453">
      <c r="PR1602" s="583"/>
      <c r="PW1602" s="623"/>
      <c r="PX1602" s="623"/>
      <c r="PY1602" s="623"/>
      <c r="PZ1602" s="623"/>
      <c r="QA1602" s="623"/>
      <c r="QB1602" s="623"/>
      <c r="QC1602" s="623"/>
      <c r="QD1602" s="623"/>
      <c r="QE1602" s="623"/>
      <c r="QF1602" s="623"/>
      <c r="QG1602" s="623"/>
      <c r="QH1602" s="623"/>
      <c r="QI1602" s="623"/>
      <c r="QJ1602" s="623"/>
      <c r="QK1602" s="623"/>
    </row>
    <row r="1603" spans="434:453">
      <c r="PR1603" s="583"/>
      <c r="PW1603" s="623"/>
      <c r="PX1603" s="623"/>
      <c r="PY1603" s="623"/>
      <c r="PZ1603" s="623"/>
      <c r="QA1603" s="623"/>
      <c r="QB1603" s="623"/>
      <c r="QC1603" s="623"/>
      <c r="QD1603" s="623"/>
      <c r="QE1603" s="623"/>
      <c r="QF1603" s="623"/>
      <c r="QG1603" s="623"/>
      <c r="QH1603" s="623"/>
      <c r="QI1603" s="623"/>
      <c r="QJ1603" s="623"/>
      <c r="QK1603" s="623"/>
    </row>
    <row r="1604" spans="434:453">
      <c r="PR1604" s="583"/>
      <c r="PW1604" s="623"/>
      <c r="PX1604" s="623"/>
      <c r="PY1604" s="623"/>
      <c r="PZ1604" s="623"/>
      <c r="QA1604" s="623"/>
      <c r="QB1604" s="623"/>
      <c r="QC1604" s="623"/>
      <c r="QD1604" s="623"/>
      <c r="QE1604" s="623"/>
      <c r="QF1604" s="623"/>
      <c r="QG1604" s="623"/>
      <c r="QH1604" s="623"/>
      <c r="QI1604" s="623"/>
      <c r="QJ1604" s="623"/>
      <c r="QK1604" s="623"/>
    </row>
    <row r="1605" spans="434:453">
      <c r="PR1605" s="583"/>
      <c r="PW1605" s="623"/>
      <c r="PX1605" s="623"/>
      <c r="PY1605" s="623"/>
      <c r="PZ1605" s="623"/>
      <c r="QA1605" s="623"/>
      <c r="QB1605" s="623"/>
      <c r="QC1605" s="623"/>
      <c r="QD1605" s="623"/>
      <c r="QE1605" s="623"/>
      <c r="QF1605" s="623"/>
      <c r="QG1605" s="623"/>
      <c r="QH1605" s="623"/>
      <c r="QI1605" s="623"/>
      <c r="QJ1605" s="623"/>
      <c r="QK1605" s="623"/>
    </row>
    <row r="1606" spans="434:453">
      <c r="PR1606" s="583"/>
      <c r="PW1606" s="623"/>
      <c r="PX1606" s="623"/>
      <c r="PY1606" s="623"/>
      <c r="PZ1606" s="623"/>
      <c r="QA1606" s="623"/>
      <c r="QB1606" s="623"/>
      <c r="QC1606" s="623"/>
      <c r="QD1606" s="623"/>
      <c r="QE1606" s="623"/>
      <c r="QF1606" s="623"/>
      <c r="QG1606" s="623"/>
      <c r="QH1606" s="623"/>
      <c r="QI1606" s="623"/>
      <c r="QJ1606" s="623"/>
      <c r="QK1606" s="623"/>
    </row>
    <row r="1607" spans="434:453">
      <c r="PR1607" s="583"/>
      <c r="PW1607" s="623"/>
      <c r="PX1607" s="623"/>
      <c r="PY1607" s="623"/>
      <c r="PZ1607" s="623"/>
      <c r="QA1607" s="623"/>
      <c r="QB1607" s="623"/>
      <c r="QC1607" s="623"/>
      <c r="QD1607" s="623"/>
      <c r="QE1607" s="623"/>
      <c r="QF1607" s="623"/>
      <c r="QG1607" s="623"/>
      <c r="QH1607" s="623"/>
      <c r="QI1607" s="623"/>
      <c r="QJ1607" s="623"/>
      <c r="QK1607" s="623"/>
    </row>
    <row r="1608" spans="434:453">
      <c r="PR1608" s="583"/>
      <c r="PW1608" s="623"/>
      <c r="PX1608" s="623"/>
      <c r="PY1608" s="623"/>
      <c r="PZ1608" s="623"/>
      <c r="QA1608" s="623"/>
      <c r="QB1608" s="623"/>
      <c r="QC1608" s="623"/>
      <c r="QD1608" s="623"/>
      <c r="QE1608" s="623"/>
      <c r="QF1608" s="623"/>
      <c r="QG1608" s="623"/>
      <c r="QH1608" s="623"/>
      <c r="QI1608" s="623"/>
      <c r="QJ1608" s="623"/>
      <c r="QK1608" s="623"/>
    </row>
    <row r="1609" spans="434:453">
      <c r="PR1609" s="583"/>
      <c r="PW1609" s="623"/>
      <c r="PX1609" s="623"/>
      <c r="PY1609" s="623"/>
      <c r="PZ1609" s="623"/>
      <c r="QA1609" s="623"/>
      <c r="QB1609" s="623"/>
      <c r="QC1609" s="623"/>
      <c r="QD1609" s="623"/>
      <c r="QE1609" s="623"/>
      <c r="QF1609" s="623"/>
      <c r="QG1609" s="623"/>
      <c r="QH1609" s="623"/>
      <c r="QI1609" s="623"/>
      <c r="QJ1609" s="623"/>
      <c r="QK1609" s="623"/>
    </row>
    <row r="1610" spans="434:453">
      <c r="PR1610" s="583"/>
      <c r="PW1610" s="623"/>
      <c r="PX1610" s="623"/>
      <c r="PY1610" s="623"/>
      <c r="PZ1610" s="623"/>
      <c r="QA1610" s="623"/>
      <c r="QB1610" s="623"/>
      <c r="QC1610" s="623"/>
      <c r="QD1610" s="623"/>
      <c r="QE1610" s="623"/>
      <c r="QF1610" s="623"/>
      <c r="QG1610" s="623"/>
      <c r="QH1610" s="623"/>
      <c r="QI1610" s="623"/>
      <c r="QJ1610" s="623"/>
      <c r="QK1610" s="623"/>
    </row>
    <row r="1611" spans="434:453">
      <c r="PR1611" s="583"/>
      <c r="PW1611" s="623"/>
      <c r="PX1611" s="623"/>
      <c r="PY1611" s="623"/>
      <c r="PZ1611" s="623"/>
      <c r="QA1611" s="623"/>
      <c r="QB1611" s="623"/>
      <c r="QC1611" s="623"/>
      <c r="QD1611" s="623"/>
      <c r="QE1611" s="623"/>
      <c r="QF1611" s="623"/>
      <c r="QG1611" s="623"/>
      <c r="QH1611" s="623"/>
      <c r="QI1611" s="623"/>
      <c r="QJ1611" s="623"/>
      <c r="QK1611" s="623"/>
    </row>
    <row r="1612" spans="434:453">
      <c r="PR1612" s="583"/>
      <c r="PW1612" s="623"/>
      <c r="PX1612" s="623"/>
      <c r="PY1612" s="623"/>
      <c r="PZ1612" s="623"/>
      <c r="QA1612" s="623"/>
      <c r="QB1612" s="623"/>
      <c r="QC1612" s="623"/>
      <c r="QD1612" s="623"/>
      <c r="QE1612" s="623"/>
      <c r="QF1612" s="623"/>
      <c r="QG1612" s="623"/>
      <c r="QH1612" s="623"/>
      <c r="QI1612" s="623"/>
      <c r="QJ1612" s="623"/>
      <c r="QK1612" s="623"/>
    </row>
    <row r="1613" spans="434:453">
      <c r="PR1613" s="583"/>
      <c r="PW1613" s="623"/>
      <c r="PX1613" s="623"/>
      <c r="PY1613" s="623"/>
      <c r="PZ1613" s="623"/>
      <c r="QA1613" s="623"/>
      <c r="QB1613" s="623"/>
      <c r="QC1613" s="623"/>
      <c r="QD1613" s="623"/>
      <c r="QE1613" s="623"/>
      <c r="QF1613" s="623"/>
      <c r="QG1613" s="623"/>
      <c r="QH1613" s="623"/>
      <c r="QI1613" s="623"/>
      <c r="QJ1613" s="623"/>
      <c r="QK1613" s="623"/>
    </row>
    <row r="1614" spans="434:453">
      <c r="PR1614" s="583"/>
      <c r="PW1614" s="623"/>
      <c r="PX1614" s="623"/>
      <c r="PY1614" s="623"/>
      <c r="PZ1614" s="623"/>
      <c r="QA1614" s="623"/>
      <c r="QB1614" s="623"/>
      <c r="QC1614" s="623"/>
      <c r="QD1614" s="623"/>
      <c r="QE1614" s="623"/>
      <c r="QF1614" s="623"/>
      <c r="QG1614" s="623"/>
      <c r="QH1614" s="623"/>
      <c r="QI1614" s="623"/>
      <c r="QJ1614" s="623"/>
      <c r="QK1614" s="623"/>
    </row>
    <row r="1615" spans="434:453">
      <c r="PR1615" s="583"/>
      <c r="PW1615" s="623"/>
      <c r="PX1615" s="623"/>
      <c r="PY1615" s="623"/>
      <c r="PZ1615" s="623"/>
      <c r="QA1615" s="623"/>
      <c r="QB1615" s="623"/>
      <c r="QC1615" s="623"/>
      <c r="QD1615" s="623"/>
      <c r="QE1615" s="623"/>
      <c r="QF1615" s="623"/>
      <c r="QG1615" s="623"/>
      <c r="QH1615" s="623"/>
      <c r="QI1615" s="623"/>
      <c r="QJ1615" s="623"/>
      <c r="QK1615" s="623"/>
    </row>
    <row r="1616" spans="434:453">
      <c r="PR1616" s="583"/>
      <c r="PW1616" s="623"/>
      <c r="PX1616" s="623"/>
      <c r="PY1616" s="623"/>
      <c r="PZ1616" s="623"/>
      <c r="QA1616" s="623"/>
      <c r="QB1616" s="623"/>
      <c r="QC1616" s="623"/>
      <c r="QD1616" s="623"/>
      <c r="QE1616" s="623"/>
      <c r="QF1616" s="623"/>
      <c r="QG1616" s="623"/>
      <c r="QH1616" s="623"/>
      <c r="QI1616" s="623"/>
      <c r="QJ1616" s="623"/>
      <c r="QK1616" s="623"/>
    </row>
    <row r="1617" spans="434:453">
      <c r="PR1617" s="583"/>
      <c r="PW1617" s="623"/>
      <c r="PX1617" s="623"/>
      <c r="PY1617" s="623"/>
      <c r="PZ1617" s="623"/>
      <c r="QA1617" s="623"/>
      <c r="QB1617" s="623"/>
      <c r="QC1617" s="623"/>
      <c r="QD1617" s="623"/>
      <c r="QE1617" s="623"/>
      <c r="QF1617" s="623"/>
      <c r="QG1617" s="623"/>
      <c r="QH1617" s="623"/>
      <c r="QI1617" s="623"/>
      <c r="QJ1617" s="623"/>
      <c r="QK1617" s="623"/>
    </row>
    <row r="1618" spans="434:453">
      <c r="PR1618" s="583"/>
      <c r="PW1618" s="623"/>
      <c r="PX1618" s="623"/>
      <c r="PY1618" s="623"/>
      <c r="PZ1618" s="623"/>
      <c r="QA1618" s="623"/>
      <c r="QB1618" s="623"/>
      <c r="QC1618" s="623"/>
      <c r="QD1618" s="623"/>
      <c r="QE1618" s="623"/>
      <c r="QF1618" s="623"/>
      <c r="QG1618" s="623"/>
      <c r="QH1618" s="623"/>
      <c r="QI1618" s="623"/>
      <c r="QJ1618" s="623"/>
      <c r="QK1618" s="623"/>
    </row>
    <row r="1619" spans="434:453">
      <c r="PR1619" s="583"/>
      <c r="PW1619" s="623"/>
      <c r="PX1619" s="623"/>
      <c r="PY1619" s="623"/>
      <c r="PZ1619" s="623"/>
      <c r="QA1619" s="623"/>
      <c r="QB1619" s="623"/>
      <c r="QC1619" s="623"/>
      <c r="QD1619" s="623"/>
      <c r="QE1619" s="623"/>
      <c r="QF1619" s="623"/>
      <c r="QG1619" s="623"/>
      <c r="QH1619" s="623"/>
      <c r="QI1619" s="623"/>
      <c r="QJ1619" s="623"/>
      <c r="QK1619" s="623"/>
    </row>
    <row r="1620" spans="434:453">
      <c r="PR1620" s="583"/>
      <c r="PW1620" s="623"/>
      <c r="PX1620" s="623"/>
      <c r="PY1620" s="623"/>
      <c r="PZ1620" s="623"/>
      <c r="QA1620" s="623"/>
      <c r="QB1620" s="623"/>
      <c r="QC1620" s="623"/>
      <c r="QD1620" s="623"/>
      <c r="QE1620" s="623"/>
      <c r="QF1620" s="623"/>
      <c r="QG1620" s="623"/>
      <c r="QH1620" s="623"/>
      <c r="QI1620" s="623"/>
      <c r="QJ1620" s="623"/>
      <c r="QK1620" s="623"/>
    </row>
    <row r="1621" spans="434:453">
      <c r="PR1621" s="583"/>
      <c r="PW1621" s="623"/>
      <c r="PX1621" s="623"/>
      <c r="PY1621" s="623"/>
      <c r="PZ1621" s="623"/>
      <c r="QA1621" s="623"/>
      <c r="QB1621" s="623"/>
      <c r="QC1621" s="623"/>
      <c r="QD1621" s="623"/>
      <c r="QE1621" s="623"/>
      <c r="QF1621" s="623"/>
      <c r="QG1621" s="623"/>
      <c r="QH1621" s="623"/>
      <c r="QI1621" s="623"/>
      <c r="QJ1621" s="623"/>
      <c r="QK1621" s="623"/>
    </row>
    <row r="1622" spans="434:453">
      <c r="PR1622" s="583"/>
      <c r="PW1622" s="623"/>
      <c r="PX1622" s="623"/>
      <c r="PY1622" s="623"/>
      <c r="PZ1622" s="623"/>
      <c r="QA1622" s="623"/>
      <c r="QB1622" s="623"/>
      <c r="QC1622" s="623"/>
      <c r="QD1622" s="623"/>
      <c r="QE1622" s="623"/>
      <c r="QF1622" s="623"/>
      <c r="QG1622" s="623"/>
      <c r="QH1622" s="623"/>
      <c r="QI1622" s="623"/>
      <c r="QJ1622" s="623"/>
      <c r="QK1622" s="623"/>
    </row>
    <row r="1623" spans="434:453">
      <c r="PR1623" s="583"/>
      <c r="PW1623" s="623"/>
      <c r="PX1623" s="623"/>
      <c r="PY1623" s="623"/>
      <c r="PZ1623" s="623"/>
      <c r="QA1623" s="623"/>
      <c r="QB1623" s="623"/>
      <c r="QC1623" s="623"/>
      <c r="QD1623" s="623"/>
      <c r="QE1623" s="623"/>
      <c r="QF1623" s="623"/>
      <c r="QG1623" s="623"/>
      <c r="QH1623" s="623"/>
      <c r="QI1623" s="623"/>
      <c r="QJ1623" s="623"/>
      <c r="QK1623" s="623"/>
    </row>
    <row r="1624" spans="434:453">
      <c r="PR1624" s="583"/>
      <c r="PW1624" s="623"/>
      <c r="PX1624" s="623"/>
      <c r="PY1624" s="623"/>
      <c r="PZ1624" s="623"/>
      <c r="QA1624" s="623"/>
      <c r="QB1624" s="623"/>
      <c r="QC1624" s="623"/>
      <c r="QD1624" s="623"/>
      <c r="QE1624" s="623"/>
      <c r="QF1624" s="623"/>
      <c r="QG1624" s="623"/>
      <c r="QH1624" s="623"/>
      <c r="QI1624" s="623"/>
      <c r="QJ1624" s="623"/>
      <c r="QK1624" s="623"/>
    </row>
    <row r="1625" spans="434:453">
      <c r="PR1625" s="583"/>
      <c r="PW1625" s="623"/>
      <c r="PX1625" s="623"/>
      <c r="PY1625" s="623"/>
      <c r="PZ1625" s="623"/>
      <c r="QA1625" s="623"/>
      <c r="QB1625" s="623"/>
      <c r="QC1625" s="623"/>
      <c r="QD1625" s="623"/>
      <c r="QE1625" s="623"/>
      <c r="QF1625" s="623"/>
      <c r="QG1625" s="623"/>
      <c r="QH1625" s="623"/>
      <c r="QI1625" s="623"/>
      <c r="QJ1625" s="623"/>
      <c r="QK1625" s="623"/>
    </row>
    <row r="1626" spans="434:453">
      <c r="PR1626" s="583"/>
      <c r="PW1626" s="623"/>
      <c r="PX1626" s="623"/>
      <c r="PY1626" s="623"/>
      <c r="PZ1626" s="623"/>
      <c r="QA1626" s="623"/>
      <c r="QB1626" s="623"/>
      <c r="QC1626" s="623"/>
      <c r="QD1626" s="623"/>
      <c r="QE1626" s="623"/>
      <c r="QF1626" s="623"/>
      <c r="QG1626" s="623"/>
      <c r="QH1626" s="623"/>
      <c r="QI1626" s="623"/>
      <c r="QJ1626" s="623"/>
      <c r="QK1626" s="623"/>
    </row>
    <row r="1627" spans="434:453">
      <c r="PR1627" s="583"/>
      <c r="PW1627" s="623"/>
      <c r="PX1627" s="623"/>
      <c r="PY1627" s="623"/>
      <c r="PZ1627" s="623"/>
      <c r="QA1627" s="623"/>
      <c r="QB1627" s="623"/>
      <c r="QC1627" s="623"/>
      <c r="QD1627" s="623"/>
      <c r="QE1627" s="623"/>
      <c r="QF1627" s="623"/>
      <c r="QG1627" s="623"/>
      <c r="QH1627" s="623"/>
      <c r="QI1627" s="623"/>
      <c r="QJ1627" s="623"/>
      <c r="QK1627" s="623"/>
    </row>
    <row r="1628" spans="434:453">
      <c r="PR1628" s="583"/>
      <c r="PW1628" s="623"/>
      <c r="PX1628" s="623"/>
      <c r="PY1628" s="623"/>
      <c r="PZ1628" s="623"/>
      <c r="QA1628" s="623"/>
      <c r="QB1628" s="623"/>
      <c r="QC1628" s="623"/>
      <c r="QD1628" s="623"/>
      <c r="QE1628" s="623"/>
      <c r="QF1628" s="623"/>
      <c r="QG1628" s="623"/>
      <c r="QH1628" s="623"/>
      <c r="QI1628" s="623"/>
      <c r="QJ1628" s="623"/>
      <c r="QK1628" s="623"/>
    </row>
    <row r="1629" spans="434:453">
      <c r="PR1629" s="583"/>
      <c r="PW1629" s="623"/>
      <c r="PX1629" s="623"/>
      <c r="PY1629" s="623"/>
      <c r="PZ1629" s="623"/>
      <c r="QA1629" s="623"/>
      <c r="QB1629" s="623"/>
      <c r="QC1629" s="623"/>
      <c r="QD1629" s="623"/>
      <c r="QE1629" s="623"/>
      <c r="QF1629" s="623"/>
      <c r="QG1629" s="623"/>
      <c r="QH1629" s="623"/>
      <c r="QI1629" s="623"/>
      <c r="QJ1629" s="623"/>
      <c r="QK1629" s="623"/>
    </row>
    <row r="1630" spans="434:453">
      <c r="PR1630" s="583"/>
      <c r="PW1630" s="623"/>
      <c r="PX1630" s="623"/>
      <c r="PY1630" s="623"/>
      <c r="PZ1630" s="623"/>
      <c r="QA1630" s="623"/>
      <c r="QB1630" s="623"/>
      <c r="QC1630" s="623"/>
      <c r="QD1630" s="623"/>
      <c r="QE1630" s="623"/>
      <c r="QF1630" s="623"/>
      <c r="QG1630" s="623"/>
      <c r="QH1630" s="623"/>
      <c r="QI1630" s="623"/>
      <c r="QJ1630" s="623"/>
      <c r="QK1630" s="623"/>
    </row>
    <row r="1631" spans="434:453">
      <c r="PR1631" s="583"/>
      <c r="PW1631" s="623"/>
      <c r="PX1631" s="623"/>
      <c r="PY1631" s="623"/>
      <c r="PZ1631" s="623"/>
      <c r="QA1631" s="623"/>
      <c r="QB1631" s="623"/>
      <c r="QC1631" s="623"/>
      <c r="QD1631" s="623"/>
      <c r="QE1631" s="623"/>
      <c r="QF1631" s="623"/>
      <c r="QG1631" s="623"/>
      <c r="QH1631" s="623"/>
      <c r="QI1631" s="623"/>
      <c r="QJ1631" s="623"/>
      <c r="QK1631" s="623"/>
    </row>
    <row r="1632" spans="434:453">
      <c r="PR1632" s="583"/>
      <c r="PW1632" s="623"/>
      <c r="PX1632" s="623"/>
      <c r="PY1632" s="623"/>
      <c r="PZ1632" s="623"/>
      <c r="QA1632" s="623"/>
      <c r="QB1632" s="623"/>
      <c r="QC1632" s="623"/>
      <c r="QD1632" s="623"/>
      <c r="QE1632" s="623"/>
      <c r="QF1632" s="623"/>
      <c r="QG1632" s="623"/>
      <c r="QH1632" s="623"/>
      <c r="QI1632" s="623"/>
      <c r="QJ1632" s="623"/>
      <c r="QK1632" s="623"/>
    </row>
    <row r="1633" spans="434:453">
      <c r="PR1633" s="583"/>
      <c r="PW1633" s="623"/>
      <c r="PX1633" s="623"/>
      <c r="PY1633" s="623"/>
      <c r="PZ1633" s="623"/>
      <c r="QA1633" s="623"/>
      <c r="QB1633" s="623"/>
      <c r="QC1633" s="623"/>
      <c r="QD1633" s="623"/>
      <c r="QE1633" s="623"/>
      <c r="QF1633" s="623"/>
      <c r="QG1633" s="623"/>
      <c r="QH1633" s="623"/>
      <c r="QI1633" s="623"/>
      <c r="QJ1633" s="623"/>
      <c r="QK1633" s="623"/>
    </row>
    <row r="1634" spans="434:453">
      <c r="PR1634" s="583"/>
      <c r="PW1634" s="623"/>
      <c r="PX1634" s="623"/>
      <c r="PY1634" s="623"/>
      <c r="PZ1634" s="623"/>
      <c r="QA1634" s="623"/>
      <c r="QB1634" s="623"/>
      <c r="QC1634" s="623"/>
      <c r="QD1634" s="623"/>
      <c r="QE1634" s="623"/>
      <c r="QF1634" s="623"/>
      <c r="QG1634" s="623"/>
      <c r="QH1634" s="623"/>
      <c r="QI1634" s="623"/>
      <c r="QJ1634" s="623"/>
      <c r="QK1634" s="623"/>
    </row>
    <row r="1635" spans="434:453">
      <c r="PR1635" s="583"/>
      <c r="PW1635" s="623"/>
      <c r="PX1635" s="623"/>
      <c r="PY1635" s="623"/>
      <c r="PZ1635" s="623"/>
      <c r="QA1635" s="623"/>
      <c r="QB1635" s="623"/>
      <c r="QC1635" s="623"/>
      <c r="QD1635" s="623"/>
      <c r="QE1635" s="623"/>
      <c r="QF1635" s="623"/>
      <c r="QG1635" s="623"/>
      <c r="QH1635" s="623"/>
      <c r="QI1635" s="623"/>
      <c r="QJ1635" s="623"/>
      <c r="QK1635" s="623"/>
    </row>
    <row r="1636" spans="434:453">
      <c r="PR1636" s="583"/>
      <c r="PW1636" s="623"/>
      <c r="PX1636" s="623"/>
      <c r="PY1636" s="623"/>
      <c r="PZ1636" s="623"/>
      <c r="QA1636" s="623"/>
      <c r="QB1636" s="623"/>
      <c r="QC1636" s="623"/>
      <c r="QD1636" s="623"/>
      <c r="QE1636" s="623"/>
      <c r="QF1636" s="623"/>
      <c r="QG1636" s="623"/>
      <c r="QH1636" s="623"/>
      <c r="QI1636" s="623"/>
      <c r="QJ1636" s="623"/>
      <c r="QK1636" s="623"/>
    </row>
    <row r="1637" spans="434:453">
      <c r="PR1637" s="583"/>
      <c r="PW1637" s="623"/>
      <c r="PX1637" s="623"/>
      <c r="PY1637" s="623"/>
      <c r="PZ1637" s="623"/>
      <c r="QA1637" s="623"/>
      <c r="QB1637" s="623"/>
      <c r="QC1637" s="623"/>
      <c r="QD1637" s="623"/>
      <c r="QE1637" s="623"/>
      <c r="QF1637" s="623"/>
      <c r="QG1637" s="623"/>
      <c r="QH1637" s="623"/>
      <c r="QI1637" s="623"/>
      <c r="QJ1637" s="623"/>
      <c r="QK1637" s="623"/>
    </row>
    <row r="1638" spans="434:453">
      <c r="PR1638" s="583"/>
      <c r="PW1638" s="623"/>
      <c r="PX1638" s="623"/>
      <c r="PY1638" s="623"/>
      <c r="PZ1638" s="623"/>
      <c r="QA1638" s="623"/>
      <c r="QB1638" s="623"/>
      <c r="QC1638" s="623"/>
      <c r="QD1638" s="623"/>
      <c r="QE1638" s="623"/>
      <c r="QF1638" s="623"/>
      <c r="QG1638" s="623"/>
      <c r="QH1638" s="623"/>
      <c r="QI1638" s="623"/>
      <c r="QJ1638" s="623"/>
      <c r="QK1638" s="623"/>
    </row>
    <row r="1639" spans="434:453">
      <c r="PR1639" s="583"/>
      <c r="PW1639" s="623"/>
      <c r="PX1639" s="623"/>
      <c r="PY1639" s="623"/>
      <c r="PZ1639" s="623"/>
      <c r="QA1639" s="623"/>
      <c r="QB1639" s="623"/>
      <c r="QC1639" s="623"/>
      <c r="QD1639" s="623"/>
      <c r="QE1639" s="623"/>
      <c r="QF1639" s="623"/>
      <c r="QG1639" s="623"/>
      <c r="QH1639" s="623"/>
      <c r="QI1639" s="623"/>
      <c r="QJ1639" s="623"/>
      <c r="QK1639" s="623"/>
    </row>
    <row r="1640" spans="434:453">
      <c r="PR1640" s="583"/>
      <c r="PW1640" s="623"/>
      <c r="PX1640" s="623"/>
      <c r="PY1640" s="623"/>
      <c r="PZ1640" s="623"/>
      <c r="QA1640" s="623"/>
      <c r="QB1640" s="623"/>
      <c r="QC1640" s="623"/>
      <c r="QD1640" s="623"/>
      <c r="QE1640" s="623"/>
      <c r="QF1640" s="623"/>
      <c r="QG1640" s="623"/>
      <c r="QH1640" s="623"/>
      <c r="QI1640" s="623"/>
      <c r="QJ1640" s="623"/>
      <c r="QK1640" s="623"/>
    </row>
    <row r="1641" spans="434:453">
      <c r="PR1641" s="583"/>
      <c r="PW1641" s="623"/>
      <c r="PX1641" s="623"/>
      <c r="PY1641" s="623"/>
      <c r="PZ1641" s="623"/>
      <c r="QA1641" s="623"/>
      <c r="QB1641" s="623"/>
      <c r="QC1641" s="623"/>
      <c r="QD1641" s="623"/>
      <c r="QE1641" s="623"/>
      <c r="QF1641" s="623"/>
      <c r="QG1641" s="623"/>
      <c r="QH1641" s="623"/>
      <c r="QI1641" s="623"/>
      <c r="QJ1641" s="623"/>
      <c r="QK1641" s="623"/>
    </row>
    <row r="1642" spans="434:453">
      <c r="PR1642" s="583"/>
      <c r="PW1642" s="623"/>
      <c r="PX1642" s="623"/>
      <c r="PY1642" s="623"/>
      <c r="PZ1642" s="623"/>
      <c r="QA1642" s="623"/>
      <c r="QB1642" s="623"/>
      <c r="QC1642" s="623"/>
      <c r="QD1642" s="623"/>
      <c r="QE1642" s="623"/>
      <c r="QF1642" s="623"/>
      <c r="QG1642" s="623"/>
      <c r="QH1642" s="623"/>
      <c r="QI1642" s="623"/>
      <c r="QJ1642" s="623"/>
      <c r="QK1642" s="623"/>
    </row>
    <row r="1643" spans="434:453">
      <c r="PR1643" s="583"/>
      <c r="PW1643" s="623"/>
      <c r="PX1643" s="623"/>
      <c r="PY1643" s="623"/>
      <c r="PZ1643" s="623"/>
      <c r="QA1643" s="623"/>
      <c r="QB1643" s="623"/>
      <c r="QC1643" s="623"/>
      <c r="QD1643" s="623"/>
      <c r="QE1643" s="623"/>
      <c r="QF1643" s="623"/>
      <c r="QG1643" s="623"/>
      <c r="QH1643" s="623"/>
      <c r="QI1643" s="623"/>
      <c r="QJ1643" s="623"/>
      <c r="QK1643" s="623"/>
    </row>
    <row r="1644" spans="434:453">
      <c r="PR1644" s="583"/>
      <c r="PW1644" s="623"/>
      <c r="PX1644" s="623"/>
      <c r="PY1644" s="623"/>
      <c r="PZ1644" s="623"/>
      <c r="QA1644" s="623"/>
      <c r="QB1644" s="623"/>
      <c r="QC1644" s="623"/>
      <c r="QD1644" s="623"/>
      <c r="QE1644" s="623"/>
      <c r="QF1644" s="623"/>
      <c r="QG1644" s="623"/>
      <c r="QH1644" s="623"/>
      <c r="QI1644" s="623"/>
      <c r="QJ1644" s="623"/>
      <c r="QK1644" s="623"/>
    </row>
    <row r="1645" spans="434:453">
      <c r="PR1645" s="583"/>
      <c r="PW1645" s="623"/>
      <c r="PX1645" s="623"/>
      <c r="PY1645" s="623"/>
      <c r="PZ1645" s="623"/>
      <c r="QA1645" s="623"/>
      <c r="QB1645" s="623"/>
      <c r="QC1645" s="623"/>
      <c r="QD1645" s="623"/>
      <c r="QE1645" s="623"/>
      <c r="QF1645" s="623"/>
      <c r="QG1645" s="623"/>
      <c r="QH1645" s="623"/>
      <c r="QI1645" s="623"/>
      <c r="QJ1645" s="623"/>
      <c r="QK1645" s="623"/>
    </row>
    <row r="1646" spans="434:453">
      <c r="PR1646" s="583"/>
      <c r="PW1646" s="623"/>
      <c r="PX1646" s="623"/>
      <c r="PY1646" s="623"/>
      <c r="PZ1646" s="623"/>
      <c r="QA1646" s="623"/>
      <c r="QB1646" s="623"/>
      <c r="QC1646" s="623"/>
      <c r="QD1646" s="623"/>
      <c r="QE1646" s="623"/>
      <c r="QF1646" s="623"/>
      <c r="QG1646" s="623"/>
      <c r="QH1646" s="623"/>
      <c r="QI1646" s="623"/>
      <c r="QJ1646" s="623"/>
      <c r="QK1646" s="623"/>
    </row>
    <row r="1647" spans="434:453">
      <c r="PR1647" s="583"/>
      <c r="PW1647" s="623"/>
      <c r="PX1647" s="623"/>
      <c r="PY1647" s="623"/>
      <c r="PZ1647" s="623"/>
      <c r="QA1647" s="623"/>
      <c r="QB1647" s="623"/>
      <c r="QC1647" s="623"/>
      <c r="QD1647" s="623"/>
      <c r="QE1647" s="623"/>
      <c r="QF1647" s="623"/>
      <c r="QG1647" s="623"/>
      <c r="QH1647" s="623"/>
      <c r="QI1647" s="623"/>
      <c r="QJ1647" s="623"/>
      <c r="QK1647" s="623"/>
    </row>
    <row r="1648" spans="434:453">
      <c r="PR1648" s="583"/>
      <c r="PW1648" s="623"/>
      <c r="PX1648" s="623"/>
      <c r="PY1648" s="623"/>
      <c r="PZ1648" s="623"/>
      <c r="QA1648" s="623"/>
      <c r="QB1648" s="623"/>
      <c r="QC1648" s="623"/>
      <c r="QD1648" s="623"/>
      <c r="QE1648" s="623"/>
      <c r="QF1648" s="623"/>
      <c r="QG1648" s="623"/>
      <c r="QH1648" s="623"/>
      <c r="QI1648" s="623"/>
      <c r="QJ1648" s="623"/>
      <c r="QK1648" s="623"/>
    </row>
    <row r="1649" spans="434:453">
      <c r="PR1649" s="583"/>
      <c r="PW1649" s="623"/>
      <c r="PX1649" s="623"/>
      <c r="PY1649" s="623"/>
      <c r="PZ1649" s="623"/>
      <c r="QA1649" s="623"/>
      <c r="QB1649" s="623"/>
      <c r="QC1649" s="623"/>
      <c r="QD1649" s="623"/>
      <c r="QE1649" s="623"/>
      <c r="QF1649" s="623"/>
      <c r="QG1649" s="623"/>
      <c r="QH1649" s="623"/>
      <c r="QI1649" s="623"/>
      <c r="QJ1649" s="623"/>
      <c r="QK1649" s="623"/>
    </row>
    <row r="1650" spans="434:453">
      <c r="PR1650" s="583"/>
      <c r="PW1650" s="623"/>
      <c r="PX1650" s="623"/>
      <c r="PY1650" s="623"/>
      <c r="PZ1650" s="623"/>
      <c r="QA1650" s="623"/>
      <c r="QB1650" s="623"/>
      <c r="QC1650" s="623"/>
      <c r="QD1650" s="623"/>
      <c r="QE1650" s="623"/>
      <c r="QF1650" s="623"/>
      <c r="QG1650" s="623"/>
      <c r="QH1650" s="623"/>
      <c r="QI1650" s="623"/>
      <c r="QJ1650" s="623"/>
      <c r="QK1650" s="623"/>
    </row>
    <row r="1651" spans="434:453">
      <c r="PR1651" s="583"/>
      <c r="PW1651" s="623"/>
      <c r="PX1651" s="623"/>
      <c r="PY1651" s="623"/>
      <c r="PZ1651" s="623"/>
      <c r="QA1651" s="623"/>
      <c r="QB1651" s="623"/>
      <c r="QC1651" s="623"/>
      <c r="QD1651" s="623"/>
      <c r="QE1651" s="623"/>
      <c r="QF1651" s="623"/>
      <c r="QG1651" s="623"/>
      <c r="QH1651" s="623"/>
      <c r="QI1651" s="623"/>
      <c r="QJ1651" s="623"/>
      <c r="QK1651" s="623"/>
    </row>
    <row r="1652" spans="434:453">
      <c r="PR1652" s="583"/>
      <c r="PW1652" s="623"/>
      <c r="PX1652" s="623"/>
      <c r="PY1652" s="623"/>
      <c r="PZ1652" s="623"/>
      <c r="QA1652" s="623"/>
      <c r="QB1652" s="623"/>
      <c r="QC1652" s="623"/>
      <c r="QD1652" s="623"/>
      <c r="QE1652" s="623"/>
      <c r="QF1652" s="623"/>
      <c r="QG1652" s="623"/>
      <c r="QH1652" s="623"/>
      <c r="QI1652" s="623"/>
      <c r="QJ1652" s="623"/>
      <c r="QK1652" s="623"/>
    </row>
    <row r="1653" spans="434:453">
      <c r="PR1653" s="583"/>
      <c r="PW1653" s="623"/>
      <c r="PX1653" s="623"/>
      <c r="PY1653" s="623"/>
      <c r="PZ1653" s="623"/>
      <c r="QA1653" s="623"/>
      <c r="QB1653" s="623"/>
      <c r="QC1653" s="623"/>
      <c r="QD1653" s="623"/>
      <c r="QE1653" s="623"/>
      <c r="QF1653" s="623"/>
      <c r="QG1653" s="623"/>
      <c r="QH1653" s="623"/>
      <c r="QI1653" s="623"/>
      <c r="QJ1653" s="623"/>
      <c r="QK1653" s="623"/>
    </row>
    <row r="1654" spans="434:453">
      <c r="PR1654" s="583"/>
      <c r="PW1654" s="623"/>
      <c r="PX1654" s="623"/>
      <c r="PY1654" s="623"/>
      <c r="PZ1654" s="623"/>
      <c r="QA1654" s="623"/>
      <c r="QB1654" s="623"/>
      <c r="QC1654" s="623"/>
      <c r="QD1654" s="623"/>
      <c r="QE1654" s="623"/>
      <c r="QF1654" s="623"/>
      <c r="QG1654" s="623"/>
      <c r="QH1654" s="623"/>
      <c r="QI1654" s="623"/>
      <c r="QJ1654" s="623"/>
      <c r="QK1654" s="623"/>
    </row>
    <row r="1655" spans="434:453">
      <c r="PR1655" s="583"/>
      <c r="PW1655" s="623"/>
      <c r="PX1655" s="623"/>
      <c r="PY1655" s="623"/>
      <c r="PZ1655" s="623"/>
      <c r="QA1655" s="623"/>
      <c r="QB1655" s="623"/>
      <c r="QC1655" s="623"/>
      <c r="QD1655" s="623"/>
      <c r="QE1655" s="623"/>
      <c r="QF1655" s="623"/>
      <c r="QG1655" s="623"/>
      <c r="QH1655" s="623"/>
      <c r="QI1655" s="623"/>
      <c r="QJ1655" s="623"/>
      <c r="QK1655" s="623"/>
    </row>
    <row r="1656" spans="434:453">
      <c r="PR1656" s="583"/>
      <c r="PW1656" s="623"/>
      <c r="PX1656" s="623"/>
      <c r="PY1656" s="623"/>
      <c r="PZ1656" s="623"/>
      <c r="QA1656" s="623"/>
      <c r="QB1656" s="623"/>
      <c r="QC1656" s="623"/>
      <c r="QD1656" s="623"/>
      <c r="QE1656" s="623"/>
      <c r="QF1656" s="623"/>
      <c r="QG1656" s="623"/>
      <c r="QH1656" s="623"/>
      <c r="QI1656" s="623"/>
      <c r="QJ1656" s="623"/>
      <c r="QK1656" s="623"/>
    </row>
    <row r="1657" spans="434:453">
      <c r="PR1657" s="583"/>
      <c r="PW1657" s="623"/>
      <c r="PX1657" s="623"/>
      <c r="PY1657" s="623"/>
      <c r="PZ1657" s="623"/>
      <c r="QA1657" s="623"/>
      <c r="QB1657" s="623"/>
      <c r="QC1657" s="623"/>
      <c r="QD1657" s="623"/>
      <c r="QE1657" s="623"/>
      <c r="QF1657" s="623"/>
      <c r="QG1657" s="623"/>
      <c r="QH1657" s="623"/>
      <c r="QI1657" s="623"/>
      <c r="QJ1657" s="623"/>
      <c r="QK1657" s="623"/>
    </row>
    <row r="1658" spans="434:453">
      <c r="PR1658" s="583"/>
      <c r="PW1658" s="623"/>
      <c r="PX1658" s="623"/>
      <c r="PY1658" s="623"/>
      <c r="PZ1658" s="623"/>
      <c r="QA1658" s="623"/>
      <c r="QB1658" s="623"/>
      <c r="QC1658" s="623"/>
      <c r="QD1658" s="623"/>
      <c r="QE1658" s="623"/>
      <c r="QF1658" s="623"/>
      <c r="QG1658" s="623"/>
      <c r="QH1658" s="623"/>
      <c r="QI1658" s="623"/>
      <c r="QJ1658" s="623"/>
      <c r="QK1658" s="623"/>
    </row>
    <row r="1659" spans="434:453">
      <c r="PR1659" s="583"/>
      <c r="PW1659" s="623"/>
      <c r="PX1659" s="623"/>
      <c r="PY1659" s="623"/>
      <c r="PZ1659" s="623"/>
      <c r="QA1659" s="623"/>
      <c r="QB1659" s="623"/>
      <c r="QC1659" s="623"/>
      <c r="QD1659" s="623"/>
      <c r="QE1659" s="623"/>
      <c r="QF1659" s="623"/>
      <c r="QG1659" s="623"/>
      <c r="QH1659" s="623"/>
      <c r="QI1659" s="623"/>
      <c r="QJ1659" s="623"/>
      <c r="QK1659" s="623"/>
    </row>
    <row r="1660" spans="434:453">
      <c r="PR1660" s="583"/>
      <c r="PW1660" s="623"/>
      <c r="PX1660" s="623"/>
      <c r="PY1660" s="623"/>
      <c r="PZ1660" s="623"/>
      <c r="QA1660" s="623"/>
      <c r="QB1660" s="623"/>
      <c r="QC1660" s="623"/>
      <c r="QD1660" s="623"/>
      <c r="QE1660" s="623"/>
      <c r="QF1660" s="623"/>
      <c r="QG1660" s="623"/>
      <c r="QH1660" s="623"/>
      <c r="QI1660" s="623"/>
      <c r="QJ1660" s="623"/>
      <c r="QK1660" s="623"/>
    </row>
    <row r="1661" spans="434:453">
      <c r="PR1661" s="583"/>
      <c r="PW1661" s="623"/>
      <c r="PX1661" s="623"/>
      <c r="PY1661" s="623"/>
      <c r="PZ1661" s="623"/>
      <c r="QA1661" s="623"/>
      <c r="QB1661" s="623"/>
      <c r="QC1661" s="623"/>
      <c r="QD1661" s="623"/>
      <c r="QE1661" s="623"/>
      <c r="QF1661" s="623"/>
      <c r="QG1661" s="623"/>
      <c r="QH1661" s="623"/>
      <c r="QI1661" s="623"/>
      <c r="QJ1661" s="623"/>
      <c r="QK1661" s="623"/>
    </row>
    <row r="1662" spans="434:453">
      <c r="PR1662" s="583"/>
      <c r="PW1662" s="623"/>
      <c r="PX1662" s="623"/>
      <c r="PY1662" s="623"/>
      <c r="PZ1662" s="623"/>
      <c r="QA1662" s="623"/>
      <c r="QB1662" s="623"/>
      <c r="QC1662" s="623"/>
      <c r="QD1662" s="623"/>
      <c r="QE1662" s="623"/>
      <c r="QF1662" s="623"/>
      <c r="QG1662" s="623"/>
      <c r="QH1662" s="623"/>
      <c r="QI1662" s="623"/>
      <c r="QJ1662" s="623"/>
      <c r="QK1662" s="623"/>
    </row>
    <row r="1663" spans="434:453">
      <c r="PR1663" s="583"/>
      <c r="PW1663" s="623"/>
      <c r="PX1663" s="623"/>
      <c r="PY1663" s="623"/>
      <c r="PZ1663" s="623"/>
      <c r="QA1663" s="623"/>
      <c r="QB1663" s="623"/>
      <c r="QC1663" s="623"/>
      <c r="QD1663" s="623"/>
      <c r="QE1663" s="623"/>
      <c r="QF1663" s="623"/>
      <c r="QG1663" s="623"/>
      <c r="QH1663" s="623"/>
      <c r="QI1663" s="623"/>
      <c r="QJ1663" s="623"/>
      <c r="QK1663" s="623"/>
    </row>
    <row r="1664" spans="434:453">
      <c r="PR1664" s="583"/>
      <c r="PW1664" s="623"/>
      <c r="PX1664" s="623"/>
      <c r="PY1664" s="623"/>
      <c r="PZ1664" s="623"/>
      <c r="QA1664" s="623"/>
      <c r="QB1664" s="623"/>
      <c r="QC1664" s="623"/>
      <c r="QD1664" s="623"/>
      <c r="QE1664" s="623"/>
      <c r="QF1664" s="623"/>
      <c r="QG1664" s="623"/>
      <c r="QH1664" s="623"/>
      <c r="QI1664" s="623"/>
      <c r="QJ1664" s="623"/>
      <c r="QK1664" s="623"/>
    </row>
    <row r="1665" spans="434:453">
      <c r="PR1665" s="583"/>
      <c r="PW1665" s="623"/>
      <c r="PX1665" s="623"/>
      <c r="PY1665" s="623"/>
      <c r="PZ1665" s="623"/>
      <c r="QA1665" s="623"/>
      <c r="QB1665" s="623"/>
      <c r="QC1665" s="623"/>
      <c r="QD1665" s="623"/>
      <c r="QE1665" s="623"/>
      <c r="QF1665" s="623"/>
      <c r="QG1665" s="623"/>
      <c r="QH1665" s="623"/>
      <c r="QI1665" s="623"/>
      <c r="QJ1665" s="623"/>
      <c r="QK1665" s="623"/>
    </row>
    <row r="1666" spans="434:453">
      <c r="PR1666" s="583"/>
      <c r="PW1666" s="623"/>
      <c r="PX1666" s="623"/>
      <c r="PY1666" s="623"/>
      <c r="PZ1666" s="623"/>
      <c r="QA1666" s="623"/>
      <c r="QB1666" s="623"/>
      <c r="QC1666" s="623"/>
      <c r="QD1666" s="623"/>
      <c r="QE1666" s="623"/>
      <c r="QF1666" s="623"/>
      <c r="QG1666" s="623"/>
      <c r="QH1666" s="623"/>
      <c r="QI1666" s="623"/>
      <c r="QJ1666" s="623"/>
      <c r="QK1666" s="623"/>
    </row>
    <row r="1667" spans="434:453">
      <c r="PR1667" s="583"/>
      <c r="PW1667" s="623"/>
      <c r="PX1667" s="623"/>
      <c r="PY1667" s="623"/>
      <c r="PZ1667" s="623"/>
      <c r="QA1667" s="623"/>
      <c r="QB1667" s="623"/>
      <c r="QC1667" s="623"/>
      <c r="QD1667" s="623"/>
      <c r="QE1667" s="623"/>
      <c r="QF1667" s="623"/>
      <c r="QG1667" s="623"/>
      <c r="QH1667" s="623"/>
      <c r="QI1667" s="623"/>
      <c r="QJ1667" s="623"/>
      <c r="QK1667" s="623"/>
    </row>
    <row r="1668" spans="434:453">
      <c r="PR1668" s="583"/>
      <c r="PW1668" s="623"/>
      <c r="PX1668" s="623"/>
      <c r="PY1668" s="623"/>
      <c r="PZ1668" s="623"/>
      <c r="QA1668" s="623"/>
      <c r="QB1668" s="623"/>
      <c r="QC1668" s="623"/>
      <c r="QD1668" s="623"/>
      <c r="QE1668" s="623"/>
      <c r="QF1668" s="623"/>
      <c r="QG1668" s="623"/>
      <c r="QH1668" s="623"/>
      <c r="QI1668" s="623"/>
      <c r="QJ1668" s="623"/>
      <c r="QK1668" s="623"/>
    </row>
    <row r="1669" spans="434:453">
      <c r="PR1669" s="583"/>
      <c r="PW1669" s="623"/>
      <c r="PX1669" s="623"/>
      <c r="PY1669" s="623"/>
      <c r="PZ1669" s="623"/>
      <c r="QA1669" s="623"/>
      <c r="QB1669" s="623"/>
      <c r="QC1669" s="623"/>
      <c r="QD1669" s="623"/>
      <c r="QE1669" s="623"/>
      <c r="QF1669" s="623"/>
      <c r="QG1669" s="623"/>
      <c r="QH1669" s="623"/>
      <c r="QI1669" s="623"/>
      <c r="QJ1669" s="623"/>
      <c r="QK1669" s="623"/>
    </row>
    <row r="1670" spans="434:453">
      <c r="PR1670" s="583"/>
      <c r="PW1670" s="623"/>
      <c r="PX1670" s="623"/>
      <c r="PY1670" s="623"/>
      <c r="PZ1670" s="623"/>
      <c r="QA1670" s="623"/>
      <c r="QB1670" s="623"/>
      <c r="QC1670" s="623"/>
      <c r="QD1670" s="623"/>
      <c r="QE1670" s="623"/>
      <c r="QF1670" s="623"/>
      <c r="QG1670" s="623"/>
      <c r="QH1670" s="623"/>
      <c r="QI1670" s="623"/>
      <c r="QJ1670" s="623"/>
      <c r="QK1670" s="623"/>
    </row>
    <row r="1671" spans="434:453">
      <c r="PR1671" s="583"/>
      <c r="PW1671" s="623"/>
      <c r="PX1671" s="623"/>
      <c r="PY1671" s="623"/>
      <c r="PZ1671" s="623"/>
      <c r="QA1671" s="623"/>
      <c r="QB1671" s="623"/>
      <c r="QC1671" s="623"/>
      <c r="QD1671" s="623"/>
      <c r="QE1671" s="623"/>
      <c r="QF1671" s="623"/>
      <c r="QG1671" s="623"/>
      <c r="QH1671" s="623"/>
      <c r="QI1671" s="623"/>
      <c r="QJ1671" s="623"/>
      <c r="QK1671" s="623"/>
    </row>
    <row r="1672" spans="434:453">
      <c r="PR1672" s="583"/>
      <c r="PW1672" s="623"/>
      <c r="PX1672" s="623"/>
      <c r="PY1672" s="623"/>
      <c r="PZ1672" s="623"/>
      <c r="QA1672" s="623"/>
      <c r="QB1672" s="623"/>
      <c r="QC1672" s="623"/>
      <c r="QD1672" s="623"/>
      <c r="QE1672" s="623"/>
      <c r="QF1672" s="623"/>
      <c r="QG1672" s="623"/>
      <c r="QH1672" s="623"/>
      <c r="QI1672" s="623"/>
      <c r="QJ1672" s="623"/>
      <c r="QK1672" s="623"/>
    </row>
    <row r="1673" spans="434:453">
      <c r="PR1673" s="583"/>
      <c r="PW1673" s="623"/>
      <c r="PX1673" s="623"/>
      <c r="PY1673" s="623"/>
      <c r="PZ1673" s="623"/>
      <c r="QA1673" s="623"/>
      <c r="QB1673" s="623"/>
      <c r="QC1673" s="623"/>
      <c r="QD1673" s="623"/>
      <c r="QE1673" s="623"/>
      <c r="QF1673" s="623"/>
      <c r="QG1673" s="623"/>
      <c r="QH1673" s="623"/>
      <c r="QI1673" s="623"/>
      <c r="QJ1673" s="623"/>
      <c r="QK1673" s="623"/>
    </row>
    <row r="1674" spans="434:453">
      <c r="PR1674" s="583"/>
      <c r="PW1674" s="623"/>
      <c r="PX1674" s="623"/>
      <c r="PY1674" s="623"/>
      <c r="PZ1674" s="623"/>
      <c r="QA1674" s="623"/>
      <c r="QB1674" s="623"/>
      <c r="QC1674" s="623"/>
      <c r="QD1674" s="623"/>
      <c r="QE1674" s="623"/>
      <c r="QF1674" s="623"/>
      <c r="QG1674" s="623"/>
      <c r="QH1674" s="623"/>
      <c r="QI1674" s="623"/>
      <c r="QJ1674" s="623"/>
      <c r="QK1674" s="623"/>
    </row>
    <row r="1675" spans="434:453">
      <c r="PR1675" s="583"/>
      <c r="PW1675" s="623"/>
      <c r="PX1675" s="623"/>
      <c r="PY1675" s="623"/>
      <c r="PZ1675" s="623"/>
      <c r="QA1675" s="623"/>
      <c r="QB1675" s="623"/>
      <c r="QC1675" s="623"/>
      <c r="QD1675" s="623"/>
      <c r="QE1675" s="623"/>
      <c r="QF1675" s="623"/>
      <c r="QG1675" s="623"/>
      <c r="QH1675" s="623"/>
      <c r="QI1675" s="623"/>
      <c r="QJ1675" s="623"/>
      <c r="QK1675" s="623"/>
    </row>
    <row r="1676" spans="434:453">
      <c r="PR1676" s="583"/>
      <c r="PW1676" s="623"/>
      <c r="PX1676" s="623"/>
      <c r="PY1676" s="623"/>
      <c r="PZ1676" s="623"/>
      <c r="QA1676" s="623"/>
      <c r="QB1676" s="623"/>
      <c r="QC1676" s="623"/>
      <c r="QD1676" s="623"/>
      <c r="QE1676" s="623"/>
      <c r="QF1676" s="623"/>
      <c r="QG1676" s="623"/>
      <c r="QH1676" s="623"/>
      <c r="QI1676" s="623"/>
      <c r="QJ1676" s="623"/>
      <c r="QK1676" s="623"/>
    </row>
    <row r="1677" spans="434:453">
      <c r="PR1677" s="583"/>
      <c r="PW1677" s="623"/>
      <c r="PX1677" s="623"/>
      <c r="PY1677" s="623"/>
      <c r="PZ1677" s="623"/>
      <c r="QA1677" s="623"/>
      <c r="QB1677" s="623"/>
      <c r="QC1677" s="623"/>
      <c r="QD1677" s="623"/>
      <c r="QE1677" s="623"/>
      <c r="QF1677" s="623"/>
      <c r="QG1677" s="623"/>
      <c r="QH1677" s="623"/>
      <c r="QI1677" s="623"/>
      <c r="QJ1677" s="623"/>
      <c r="QK1677" s="623"/>
    </row>
    <row r="1678" spans="434:453">
      <c r="PR1678" s="583"/>
      <c r="PW1678" s="623"/>
      <c r="PX1678" s="623"/>
      <c r="PY1678" s="623"/>
      <c r="PZ1678" s="623"/>
      <c r="QA1678" s="623"/>
      <c r="QB1678" s="623"/>
      <c r="QC1678" s="623"/>
      <c r="QD1678" s="623"/>
      <c r="QE1678" s="623"/>
      <c r="QF1678" s="623"/>
      <c r="QG1678" s="623"/>
      <c r="QH1678" s="623"/>
      <c r="QI1678" s="623"/>
      <c r="QJ1678" s="623"/>
      <c r="QK1678" s="623"/>
    </row>
    <row r="1679" spans="434:453">
      <c r="PR1679" s="583"/>
      <c r="PW1679" s="623"/>
      <c r="PX1679" s="623"/>
      <c r="PY1679" s="623"/>
      <c r="PZ1679" s="623"/>
      <c r="QA1679" s="623"/>
      <c r="QB1679" s="623"/>
      <c r="QC1679" s="623"/>
      <c r="QD1679" s="623"/>
      <c r="QE1679" s="623"/>
      <c r="QF1679" s="623"/>
      <c r="QG1679" s="623"/>
      <c r="QH1679" s="623"/>
      <c r="QI1679" s="623"/>
      <c r="QJ1679" s="623"/>
      <c r="QK1679" s="623"/>
    </row>
    <row r="1680" spans="434:453">
      <c r="PR1680" s="583"/>
      <c r="PW1680" s="623"/>
      <c r="PX1680" s="623"/>
      <c r="PY1680" s="623"/>
      <c r="PZ1680" s="623"/>
      <c r="QA1680" s="623"/>
      <c r="QB1680" s="623"/>
      <c r="QC1680" s="623"/>
      <c r="QD1680" s="623"/>
      <c r="QE1680" s="623"/>
      <c r="QF1680" s="623"/>
      <c r="QG1680" s="623"/>
      <c r="QH1680" s="623"/>
      <c r="QI1680" s="623"/>
      <c r="QJ1680" s="623"/>
      <c r="QK1680" s="623"/>
    </row>
    <row r="1681" spans="434:453">
      <c r="PR1681" s="583"/>
      <c r="PW1681" s="623"/>
      <c r="PX1681" s="623"/>
      <c r="PY1681" s="623"/>
      <c r="PZ1681" s="623"/>
      <c r="QA1681" s="623"/>
      <c r="QB1681" s="623"/>
      <c r="QC1681" s="623"/>
      <c r="QD1681" s="623"/>
      <c r="QE1681" s="623"/>
      <c r="QF1681" s="623"/>
      <c r="QG1681" s="623"/>
      <c r="QH1681" s="623"/>
      <c r="QI1681" s="623"/>
      <c r="QJ1681" s="623"/>
      <c r="QK1681" s="623"/>
    </row>
    <row r="1682" spans="434:453">
      <c r="PR1682" s="583"/>
      <c r="PW1682" s="623"/>
      <c r="PX1682" s="623"/>
      <c r="PY1682" s="623"/>
      <c r="PZ1682" s="623"/>
      <c r="QA1682" s="623"/>
      <c r="QB1682" s="623"/>
      <c r="QC1682" s="623"/>
      <c r="QD1682" s="623"/>
      <c r="QE1682" s="623"/>
      <c r="QF1682" s="623"/>
      <c r="QG1682" s="623"/>
      <c r="QH1682" s="623"/>
      <c r="QI1682" s="623"/>
      <c r="QJ1682" s="623"/>
      <c r="QK1682" s="623"/>
    </row>
    <row r="1683" spans="434:453">
      <c r="PR1683" s="583"/>
      <c r="PW1683" s="623"/>
      <c r="PX1683" s="623"/>
      <c r="PY1683" s="623"/>
      <c r="PZ1683" s="623"/>
      <c r="QA1683" s="623"/>
      <c r="QB1683" s="623"/>
      <c r="QC1683" s="623"/>
      <c r="QD1683" s="623"/>
      <c r="QE1683" s="623"/>
      <c r="QF1683" s="623"/>
      <c r="QG1683" s="623"/>
      <c r="QH1683" s="623"/>
      <c r="QI1683" s="623"/>
      <c r="QJ1683" s="623"/>
      <c r="QK1683" s="623"/>
    </row>
    <row r="1684" spans="434:453">
      <c r="PR1684" s="583"/>
      <c r="PW1684" s="623"/>
      <c r="PX1684" s="623"/>
      <c r="PY1684" s="623"/>
      <c r="PZ1684" s="623"/>
      <c r="QA1684" s="623"/>
      <c r="QB1684" s="623"/>
      <c r="QC1684" s="623"/>
      <c r="QD1684" s="623"/>
      <c r="QE1684" s="623"/>
      <c r="QF1684" s="623"/>
      <c r="QG1684" s="623"/>
      <c r="QH1684" s="623"/>
      <c r="QI1684" s="623"/>
      <c r="QJ1684" s="623"/>
      <c r="QK1684" s="623"/>
    </row>
    <row r="1685" spans="434:453">
      <c r="PR1685" s="583"/>
      <c r="PW1685" s="623"/>
      <c r="PX1685" s="623"/>
      <c r="PY1685" s="623"/>
      <c r="PZ1685" s="623"/>
      <c r="QA1685" s="623"/>
      <c r="QB1685" s="623"/>
      <c r="QC1685" s="623"/>
      <c r="QD1685" s="623"/>
      <c r="QE1685" s="623"/>
      <c r="QF1685" s="623"/>
      <c r="QG1685" s="623"/>
      <c r="QH1685" s="623"/>
      <c r="QI1685" s="623"/>
      <c r="QJ1685" s="623"/>
      <c r="QK1685" s="623"/>
    </row>
    <row r="1686" spans="434:453">
      <c r="PR1686" s="583"/>
      <c r="PW1686" s="623"/>
      <c r="PX1686" s="623"/>
      <c r="PY1686" s="623"/>
      <c r="PZ1686" s="623"/>
      <c r="QA1686" s="623"/>
      <c r="QB1686" s="623"/>
      <c r="QC1686" s="623"/>
      <c r="QD1686" s="623"/>
      <c r="QE1686" s="623"/>
      <c r="QF1686" s="623"/>
      <c r="QG1686" s="623"/>
      <c r="QH1686" s="623"/>
      <c r="QI1686" s="623"/>
      <c r="QJ1686" s="623"/>
      <c r="QK1686" s="623"/>
    </row>
    <row r="1687" spans="434:453">
      <c r="PR1687" s="583"/>
      <c r="PW1687" s="623"/>
      <c r="PX1687" s="623"/>
      <c r="PY1687" s="623"/>
      <c r="PZ1687" s="623"/>
      <c r="QA1687" s="623"/>
      <c r="QB1687" s="623"/>
      <c r="QC1687" s="623"/>
      <c r="QD1687" s="623"/>
      <c r="QE1687" s="623"/>
      <c r="QF1687" s="623"/>
      <c r="QG1687" s="623"/>
      <c r="QH1687" s="623"/>
      <c r="QI1687" s="623"/>
      <c r="QJ1687" s="623"/>
      <c r="QK1687" s="623"/>
    </row>
    <row r="1688" spans="434:453">
      <c r="PR1688" s="583"/>
      <c r="PW1688" s="623"/>
      <c r="PX1688" s="623"/>
      <c r="PY1688" s="623"/>
      <c r="PZ1688" s="623"/>
      <c r="QA1688" s="623"/>
      <c r="QB1688" s="623"/>
      <c r="QC1688" s="623"/>
      <c r="QD1688" s="623"/>
      <c r="QE1688" s="623"/>
      <c r="QF1688" s="623"/>
      <c r="QG1688" s="623"/>
      <c r="QH1688" s="623"/>
      <c r="QI1688" s="623"/>
      <c r="QJ1688" s="623"/>
      <c r="QK1688" s="623"/>
    </row>
    <row r="1689" spans="434:453">
      <c r="PR1689" s="583"/>
      <c r="PW1689" s="623"/>
      <c r="PX1689" s="623"/>
      <c r="PY1689" s="623"/>
      <c r="PZ1689" s="623"/>
      <c r="QA1689" s="623"/>
      <c r="QB1689" s="623"/>
      <c r="QC1689" s="623"/>
      <c r="QD1689" s="623"/>
      <c r="QE1689" s="623"/>
      <c r="QF1689" s="623"/>
      <c r="QG1689" s="623"/>
      <c r="QH1689" s="623"/>
      <c r="QI1689" s="623"/>
      <c r="QJ1689" s="623"/>
      <c r="QK1689" s="623"/>
    </row>
    <row r="1690" spans="434:453">
      <c r="PR1690" s="583"/>
      <c r="PW1690" s="623"/>
      <c r="PX1690" s="623"/>
      <c r="PY1690" s="623"/>
      <c r="PZ1690" s="623"/>
      <c r="QA1690" s="623"/>
      <c r="QB1690" s="623"/>
      <c r="QC1690" s="623"/>
      <c r="QD1690" s="623"/>
      <c r="QE1690" s="623"/>
      <c r="QF1690" s="623"/>
      <c r="QG1690" s="623"/>
      <c r="QH1690" s="623"/>
      <c r="QI1690" s="623"/>
      <c r="QJ1690" s="623"/>
      <c r="QK1690" s="623"/>
    </row>
    <row r="1691" spans="434:453">
      <c r="PR1691" s="583"/>
      <c r="PW1691" s="623"/>
      <c r="PX1691" s="623"/>
      <c r="PY1691" s="623"/>
      <c r="PZ1691" s="623"/>
      <c r="QA1691" s="623"/>
      <c r="QB1691" s="623"/>
      <c r="QC1691" s="623"/>
      <c r="QD1691" s="623"/>
      <c r="QE1691" s="623"/>
      <c r="QF1691" s="623"/>
      <c r="QG1691" s="623"/>
      <c r="QH1691" s="623"/>
      <c r="QI1691" s="623"/>
      <c r="QJ1691" s="623"/>
      <c r="QK1691" s="623"/>
    </row>
    <row r="1692" spans="434:453">
      <c r="PR1692" s="583"/>
      <c r="PW1692" s="623"/>
      <c r="PX1692" s="623"/>
      <c r="PY1692" s="623"/>
      <c r="PZ1692" s="623"/>
      <c r="QA1692" s="623"/>
      <c r="QB1692" s="623"/>
      <c r="QC1692" s="623"/>
      <c r="QD1692" s="623"/>
      <c r="QE1692" s="623"/>
      <c r="QF1692" s="623"/>
      <c r="QG1692" s="623"/>
      <c r="QH1692" s="623"/>
      <c r="QI1692" s="623"/>
      <c r="QJ1692" s="623"/>
      <c r="QK1692" s="623"/>
    </row>
    <row r="1693" spans="434:453">
      <c r="PR1693" s="583"/>
      <c r="PW1693" s="623"/>
      <c r="PX1693" s="623"/>
      <c r="PY1693" s="623"/>
      <c r="PZ1693" s="623"/>
      <c r="QA1693" s="623"/>
      <c r="QB1693" s="623"/>
      <c r="QC1693" s="623"/>
      <c r="QD1693" s="623"/>
      <c r="QE1693" s="623"/>
      <c r="QF1693" s="623"/>
      <c r="QG1693" s="623"/>
      <c r="QH1693" s="623"/>
      <c r="QI1693" s="623"/>
      <c r="QJ1693" s="623"/>
      <c r="QK1693" s="623"/>
    </row>
    <row r="1694" spans="434:453">
      <c r="PR1694" s="583"/>
      <c r="PW1694" s="623"/>
      <c r="PX1694" s="623"/>
      <c r="PY1694" s="623"/>
      <c r="PZ1694" s="623"/>
      <c r="QA1694" s="623"/>
      <c r="QB1694" s="623"/>
      <c r="QC1694" s="623"/>
      <c r="QD1694" s="623"/>
      <c r="QE1694" s="623"/>
      <c r="QF1694" s="623"/>
      <c r="QG1694" s="623"/>
      <c r="QH1694" s="623"/>
      <c r="QI1694" s="623"/>
      <c r="QJ1694" s="623"/>
      <c r="QK1694" s="623"/>
    </row>
    <row r="1695" spans="434:453">
      <c r="PR1695" s="583"/>
      <c r="PW1695" s="623"/>
      <c r="PX1695" s="623"/>
      <c r="PY1695" s="623"/>
      <c r="PZ1695" s="623"/>
      <c r="QA1695" s="623"/>
      <c r="QB1695" s="623"/>
      <c r="QC1695" s="623"/>
      <c r="QD1695" s="623"/>
      <c r="QE1695" s="623"/>
      <c r="QF1695" s="623"/>
      <c r="QG1695" s="623"/>
      <c r="QH1695" s="623"/>
      <c r="QI1695" s="623"/>
      <c r="QJ1695" s="623"/>
      <c r="QK1695" s="623"/>
    </row>
    <row r="1696" spans="434:453">
      <c r="PR1696" s="583"/>
      <c r="PW1696" s="623"/>
      <c r="PX1696" s="623"/>
      <c r="PY1696" s="623"/>
      <c r="PZ1696" s="623"/>
      <c r="QA1696" s="623"/>
      <c r="QB1696" s="623"/>
      <c r="QC1696" s="623"/>
      <c r="QD1696" s="623"/>
      <c r="QE1696" s="623"/>
      <c r="QF1696" s="623"/>
      <c r="QG1696" s="623"/>
      <c r="QH1696" s="623"/>
      <c r="QI1696" s="623"/>
      <c r="QJ1696" s="623"/>
      <c r="QK1696" s="623"/>
    </row>
    <row r="1697" spans="434:453">
      <c r="PR1697" s="583"/>
      <c r="PW1697" s="623"/>
      <c r="PX1697" s="623"/>
      <c r="PY1697" s="623"/>
      <c r="PZ1697" s="623"/>
      <c r="QA1697" s="623"/>
      <c r="QB1697" s="623"/>
      <c r="QC1697" s="623"/>
      <c r="QD1697" s="623"/>
      <c r="QE1697" s="623"/>
      <c r="QF1697" s="623"/>
      <c r="QG1697" s="623"/>
      <c r="QH1697" s="623"/>
      <c r="QI1697" s="623"/>
      <c r="QJ1697" s="623"/>
      <c r="QK1697" s="623"/>
    </row>
    <row r="1698" spans="434:453">
      <c r="PR1698" s="583"/>
      <c r="PW1698" s="623"/>
      <c r="PX1698" s="623"/>
      <c r="PY1698" s="623"/>
      <c r="PZ1698" s="623"/>
      <c r="QA1698" s="623"/>
      <c r="QB1698" s="623"/>
      <c r="QC1698" s="623"/>
      <c r="QD1698" s="623"/>
      <c r="QE1698" s="623"/>
      <c r="QF1698" s="623"/>
      <c r="QG1698" s="623"/>
      <c r="QH1698" s="623"/>
      <c r="QI1698" s="623"/>
      <c r="QJ1698" s="623"/>
      <c r="QK1698" s="623"/>
    </row>
    <row r="1699" spans="434:453">
      <c r="PR1699" s="583"/>
      <c r="PW1699" s="623"/>
      <c r="PX1699" s="623"/>
      <c r="PY1699" s="623"/>
      <c r="PZ1699" s="623"/>
      <c r="QA1699" s="623"/>
      <c r="QB1699" s="623"/>
      <c r="QC1699" s="623"/>
      <c r="QD1699" s="623"/>
      <c r="QE1699" s="623"/>
      <c r="QF1699" s="623"/>
      <c r="QG1699" s="623"/>
      <c r="QH1699" s="623"/>
      <c r="QI1699" s="623"/>
      <c r="QJ1699" s="623"/>
      <c r="QK1699" s="623"/>
    </row>
    <row r="1700" spans="434:453">
      <c r="PR1700" s="583"/>
      <c r="PW1700" s="623"/>
      <c r="PX1700" s="623"/>
      <c r="PY1700" s="623"/>
      <c r="PZ1700" s="623"/>
      <c r="QA1700" s="623"/>
      <c r="QB1700" s="623"/>
      <c r="QC1700" s="623"/>
      <c r="QD1700" s="623"/>
      <c r="QE1700" s="623"/>
      <c r="QF1700" s="623"/>
      <c r="QG1700" s="623"/>
      <c r="QH1700" s="623"/>
      <c r="QI1700" s="623"/>
      <c r="QJ1700" s="623"/>
      <c r="QK1700" s="623"/>
    </row>
    <row r="1701" spans="434:453">
      <c r="PR1701" s="583"/>
      <c r="PW1701" s="623"/>
      <c r="PX1701" s="623"/>
      <c r="PY1701" s="623"/>
      <c r="PZ1701" s="623"/>
      <c r="QA1701" s="623"/>
      <c r="QB1701" s="623"/>
      <c r="QC1701" s="623"/>
      <c r="QD1701" s="623"/>
      <c r="QE1701" s="623"/>
      <c r="QF1701" s="623"/>
      <c r="QG1701" s="623"/>
      <c r="QH1701" s="623"/>
      <c r="QI1701" s="623"/>
      <c r="QJ1701" s="623"/>
      <c r="QK1701" s="623"/>
    </row>
    <row r="1702" spans="434:453">
      <c r="PR1702" s="583"/>
      <c r="PW1702" s="623"/>
      <c r="PX1702" s="623"/>
      <c r="PY1702" s="623"/>
      <c r="PZ1702" s="623"/>
      <c r="QA1702" s="623"/>
      <c r="QB1702" s="623"/>
      <c r="QC1702" s="623"/>
      <c r="QD1702" s="623"/>
      <c r="QE1702" s="623"/>
      <c r="QF1702" s="623"/>
      <c r="QG1702" s="623"/>
      <c r="QH1702" s="623"/>
      <c r="QI1702" s="623"/>
      <c r="QJ1702" s="623"/>
      <c r="QK1702" s="623"/>
    </row>
    <row r="1703" spans="434:453">
      <c r="PR1703" s="583"/>
      <c r="PW1703" s="623"/>
      <c r="PX1703" s="623"/>
      <c r="PY1703" s="623"/>
      <c r="PZ1703" s="623"/>
      <c r="QA1703" s="623"/>
      <c r="QB1703" s="623"/>
      <c r="QC1703" s="623"/>
      <c r="QD1703" s="623"/>
      <c r="QE1703" s="623"/>
      <c r="QF1703" s="623"/>
      <c r="QG1703" s="623"/>
      <c r="QH1703" s="623"/>
      <c r="QI1703" s="623"/>
      <c r="QJ1703" s="623"/>
      <c r="QK1703" s="623"/>
    </row>
    <row r="1704" spans="434:453">
      <c r="PR1704" s="583"/>
      <c r="PW1704" s="623"/>
      <c r="PX1704" s="623"/>
      <c r="PY1704" s="623"/>
      <c r="PZ1704" s="623"/>
      <c r="QA1704" s="623"/>
      <c r="QB1704" s="623"/>
      <c r="QC1704" s="623"/>
      <c r="QD1704" s="623"/>
      <c r="QE1704" s="623"/>
      <c r="QF1704" s="623"/>
      <c r="QG1704" s="623"/>
      <c r="QH1704" s="623"/>
      <c r="QI1704" s="623"/>
      <c r="QJ1704" s="623"/>
      <c r="QK1704" s="623"/>
    </row>
    <row r="1705" spans="434:453">
      <c r="PR1705" s="583"/>
      <c r="PW1705" s="623"/>
      <c r="PX1705" s="623"/>
      <c r="PY1705" s="623"/>
      <c r="PZ1705" s="623"/>
      <c r="QA1705" s="623"/>
      <c r="QB1705" s="623"/>
      <c r="QC1705" s="623"/>
      <c r="QD1705" s="623"/>
      <c r="QE1705" s="623"/>
      <c r="QF1705" s="623"/>
      <c r="QG1705" s="623"/>
      <c r="QH1705" s="623"/>
      <c r="QI1705" s="623"/>
      <c r="QJ1705" s="623"/>
      <c r="QK1705" s="623"/>
    </row>
    <row r="1706" spans="434:453">
      <c r="PR1706" s="583"/>
      <c r="PW1706" s="623"/>
      <c r="PX1706" s="623"/>
      <c r="PY1706" s="623"/>
      <c r="PZ1706" s="623"/>
      <c r="QA1706" s="623"/>
      <c r="QB1706" s="623"/>
      <c r="QC1706" s="623"/>
      <c r="QD1706" s="623"/>
      <c r="QE1706" s="623"/>
      <c r="QF1706" s="623"/>
      <c r="QG1706" s="623"/>
      <c r="QH1706" s="623"/>
      <c r="QI1706" s="623"/>
      <c r="QJ1706" s="623"/>
      <c r="QK1706" s="623"/>
    </row>
    <row r="1707" spans="434:453">
      <c r="PR1707" s="583"/>
      <c r="PW1707" s="623"/>
      <c r="PX1707" s="623"/>
      <c r="PY1707" s="623"/>
      <c r="PZ1707" s="623"/>
      <c r="QA1707" s="623"/>
      <c r="QB1707" s="623"/>
      <c r="QC1707" s="623"/>
      <c r="QD1707" s="623"/>
      <c r="QE1707" s="623"/>
      <c r="QF1707" s="623"/>
      <c r="QG1707" s="623"/>
      <c r="QH1707" s="623"/>
      <c r="QI1707" s="623"/>
      <c r="QJ1707" s="623"/>
      <c r="QK1707" s="623"/>
    </row>
    <row r="1708" spans="434:453">
      <c r="PR1708" s="583"/>
      <c r="PW1708" s="623"/>
      <c r="PX1708" s="623"/>
      <c r="PY1708" s="623"/>
      <c r="PZ1708" s="623"/>
      <c r="QA1708" s="623"/>
      <c r="QB1708" s="623"/>
      <c r="QC1708" s="623"/>
      <c r="QD1708" s="623"/>
      <c r="QE1708" s="623"/>
      <c r="QF1708" s="623"/>
      <c r="QG1708" s="623"/>
      <c r="QH1708" s="623"/>
      <c r="QI1708" s="623"/>
      <c r="QJ1708" s="623"/>
      <c r="QK1708" s="623"/>
    </row>
    <row r="1709" spans="434:453">
      <c r="PR1709" s="583"/>
      <c r="PW1709" s="623"/>
      <c r="PX1709" s="623"/>
      <c r="PY1709" s="623"/>
      <c r="PZ1709" s="623"/>
      <c r="QA1709" s="623"/>
      <c r="QB1709" s="623"/>
      <c r="QC1709" s="623"/>
      <c r="QD1709" s="623"/>
      <c r="QE1709" s="623"/>
      <c r="QF1709" s="623"/>
      <c r="QG1709" s="623"/>
      <c r="QH1709" s="623"/>
      <c r="QI1709" s="623"/>
      <c r="QJ1709" s="623"/>
      <c r="QK1709" s="623"/>
    </row>
    <row r="1710" spans="434:453">
      <c r="PR1710" s="583"/>
      <c r="PW1710" s="623"/>
      <c r="PX1710" s="623"/>
      <c r="PY1710" s="623"/>
      <c r="PZ1710" s="623"/>
      <c r="QA1710" s="623"/>
      <c r="QB1710" s="623"/>
      <c r="QC1710" s="623"/>
      <c r="QD1710" s="623"/>
      <c r="QE1710" s="623"/>
      <c r="QF1710" s="623"/>
      <c r="QG1710" s="623"/>
      <c r="QH1710" s="623"/>
      <c r="QI1710" s="623"/>
      <c r="QJ1710" s="623"/>
      <c r="QK1710" s="623"/>
    </row>
    <row r="1711" spans="434:453">
      <c r="PR1711" s="583"/>
      <c r="PW1711" s="623"/>
      <c r="PX1711" s="623"/>
      <c r="PY1711" s="623"/>
      <c r="PZ1711" s="623"/>
      <c r="QA1711" s="623"/>
      <c r="QB1711" s="623"/>
      <c r="QC1711" s="623"/>
      <c r="QD1711" s="623"/>
      <c r="QE1711" s="623"/>
      <c r="QF1711" s="623"/>
      <c r="QG1711" s="623"/>
      <c r="QH1711" s="623"/>
      <c r="QI1711" s="623"/>
      <c r="QJ1711" s="623"/>
      <c r="QK1711" s="623"/>
    </row>
    <row r="1712" spans="434:453">
      <c r="PR1712" s="583"/>
      <c r="PW1712" s="623"/>
      <c r="PX1712" s="623"/>
      <c r="PY1712" s="623"/>
      <c r="PZ1712" s="623"/>
      <c r="QA1712" s="623"/>
      <c r="QB1712" s="623"/>
      <c r="QC1712" s="623"/>
      <c r="QD1712" s="623"/>
      <c r="QE1712" s="623"/>
      <c r="QF1712" s="623"/>
      <c r="QG1712" s="623"/>
      <c r="QH1712" s="623"/>
      <c r="QI1712" s="623"/>
      <c r="QJ1712" s="623"/>
      <c r="QK1712" s="623"/>
    </row>
    <row r="1713" spans="434:453">
      <c r="PR1713" s="583"/>
      <c r="PW1713" s="623"/>
      <c r="PX1713" s="623"/>
      <c r="PY1713" s="623"/>
      <c r="PZ1713" s="623"/>
      <c r="QA1713" s="623"/>
      <c r="QB1713" s="623"/>
      <c r="QC1713" s="623"/>
      <c r="QD1713" s="623"/>
      <c r="QE1713" s="623"/>
      <c r="QF1713" s="623"/>
      <c r="QG1713" s="623"/>
      <c r="QH1713" s="623"/>
      <c r="QI1713" s="623"/>
      <c r="QJ1713" s="623"/>
      <c r="QK1713" s="623"/>
    </row>
    <row r="1714" spans="434:453">
      <c r="PR1714" s="583"/>
      <c r="PW1714" s="623"/>
      <c r="PX1714" s="623"/>
      <c r="PY1714" s="623"/>
      <c r="PZ1714" s="623"/>
      <c r="QA1714" s="623"/>
      <c r="QB1714" s="623"/>
      <c r="QC1714" s="623"/>
      <c r="QD1714" s="623"/>
      <c r="QE1714" s="623"/>
      <c r="QF1714" s="623"/>
      <c r="QG1714" s="623"/>
      <c r="QH1714" s="623"/>
      <c r="QI1714" s="623"/>
      <c r="QJ1714" s="623"/>
      <c r="QK1714" s="623"/>
    </row>
    <row r="1715" spans="434:453">
      <c r="PR1715" s="583"/>
      <c r="PW1715" s="623"/>
      <c r="PX1715" s="623"/>
      <c r="PY1715" s="623"/>
      <c r="PZ1715" s="623"/>
      <c r="QA1715" s="623"/>
      <c r="QB1715" s="623"/>
      <c r="QC1715" s="623"/>
      <c r="QD1715" s="623"/>
      <c r="QE1715" s="623"/>
      <c r="QF1715" s="623"/>
      <c r="QG1715" s="623"/>
      <c r="QH1715" s="623"/>
      <c r="QI1715" s="623"/>
      <c r="QJ1715" s="623"/>
      <c r="QK1715" s="623"/>
    </row>
    <row r="1716" spans="434:453">
      <c r="PR1716" s="583"/>
      <c r="PW1716" s="623"/>
      <c r="PX1716" s="623"/>
      <c r="PY1716" s="623"/>
      <c r="PZ1716" s="623"/>
      <c r="QA1716" s="623"/>
      <c r="QB1716" s="623"/>
      <c r="QC1716" s="623"/>
      <c r="QD1716" s="623"/>
      <c r="QE1716" s="623"/>
      <c r="QF1716" s="623"/>
      <c r="QG1716" s="623"/>
      <c r="QH1716" s="623"/>
      <c r="QI1716" s="623"/>
      <c r="QJ1716" s="623"/>
      <c r="QK1716" s="623"/>
    </row>
    <row r="1717" spans="434:453">
      <c r="PR1717" s="583"/>
      <c r="PW1717" s="623"/>
      <c r="PX1717" s="623"/>
      <c r="PY1717" s="623"/>
      <c r="PZ1717" s="623"/>
      <c r="QA1717" s="623"/>
      <c r="QB1717" s="623"/>
      <c r="QC1717" s="623"/>
      <c r="QD1717" s="623"/>
      <c r="QE1717" s="623"/>
      <c r="QF1717" s="623"/>
      <c r="QG1717" s="623"/>
      <c r="QH1717" s="623"/>
      <c r="QI1717" s="623"/>
      <c r="QJ1717" s="623"/>
      <c r="QK1717" s="623"/>
    </row>
    <row r="1718" spans="434:453">
      <c r="PR1718" s="583"/>
      <c r="PW1718" s="623"/>
      <c r="PX1718" s="623"/>
      <c r="PY1718" s="623"/>
      <c r="PZ1718" s="623"/>
      <c r="QA1718" s="623"/>
      <c r="QB1718" s="623"/>
      <c r="QC1718" s="623"/>
      <c r="QD1718" s="623"/>
      <c r="QE1718" s="623"/>
      <c r="QF1718" s="623"/>
      <c r="QG1718" s="623"/>
      <c r="QH1718" s="623"/>
      <c r="QI1718" s="623"/>
      <c r="QJ1718" s="623"/>
      <c r="QK1718" s="623"/>
    </row>
    <row r="1719" spans="434:453">
      <c r="PR1719" s="583"/>
      <c r="PW1719" s="623"/>
      <c r="PX1719" s="623"/>
      <c r="PY1719" s="623"/>
      <c r="PZ1719" s="623"/>
      <c r="QA1719" s="623"/>
      <c r="QB1719" s="623"/>
      <c r="QC1719" s="623"/>
      <c r="QD1719" s="623"/>
      <c r="QE1719" s="623"/>
      <c r="QF1719" s="623"/>
      <c r="QG1719" s="623"/>
      <c r="QH1719" s="623"/>
      <c r="QI1719" s="623"/>
      <c r="QJ1719" s="623"/>
      <c r="QK1719" s="623"/>
    </row>
    <row r="1720" spans="434:453">
      <c r="PR1720" s="583"/>
      <c r="PW1720" s="623"/>
      <c r="PX1720" s="623"/>
      <c r="PY1720" s="623"/>
      <c r="PZ1720" s="623"/>
      <c r="QA1720" s="623"/>
      <c r="QB1720" s="623"/>
      <c r="QC1720" s="623"/>
      <c r="QD1720" s="623"/>
      <c r="QE1720" s="623"/>
      <c r="QF1720" s="623"/>
      <c r="QG1720" s="623"/>
      <c r="QH1720" s="623"/>
      <c r="QI1720" s="623"/>
      <c r="QJ1720" s="623"/>
      <c r="QK1720" s="623"/>
    </row>
    <row r="1721" spans="434:453">
      <c r="PR1721" s="583"/>
      <c r="PW1721" s="623"/>
      <c r="PX1721" s="623"/>
      <c r="PY1721" s="623"/>
      <c r="PZ1721" s="623"/>
      <c r="QA1721" s="623"/>
      <c r="QB1721" s="623"/>
      <c r="QC1721" s="623"/>
      <c r="QD1721" s="623"/>
      <c r="QE1721" s="623"/>
      <c r="QF1721" s="623"/>
      <c r="QG1721" s="623"/>
      <c r="QH1721" s="623"/>
      <c r="QI1721" s="623"/>
      <c r="QJ1721" s="623"/>
      <c r="QK1721" s="623"/>
    </row>
    <row r="1722" spans="434:453">
      <c r="PR1722" s="583"/>
      <c r="PW1722" s="623"/>
      <c r="PX1722" s="623"/>
      <c r="PY1722" s="623"/>
      <c r="PZ1722" s="623"/>
      <c r="QA1722" s="623"/>
      <c r="QB1722" s="623"/>
      <c r="QC1722" s="623"/>
      <c r="QD1722" s="623"/>
      <c r="QE1722" s="623"/>
      <c r="QF1722" s="623"/>
      <c r="QG1722" s="623"/>
      <c r="QH1722" s="623"/>
      <c r="QI1722" s="623"/>
      <c r="QJ1722" s="623"/>
      <c r="QK1722" s="623"/>
    </row>
    <row r="1723" spans="434:453">
      <c r="PR1723" s="583"/>
      <c r="PW1723" s="623"/>
      <c r="PX1723" s="623"/>
      <c r="PY1723" s="623"/>
      <c r="PZ1723" s="623"/>
      <c r="QA1723" s="623"/>
      <c r="QB1723" s="623"/>
      <c r="QC1723" s="623"/>
      <c r="QD1723" s="623"/>
      <c r="QE1723" s="623"/>
      <c r="QF1723" s="623"/>
      <c r="QG1723" s="623"/>
      <c r="QH1723" s="623"/>
      <c r="QI1723" s="623"/>
      <c r="QJ1723" s="623"/>
      <c r="QK1723" s="623"/>
    </row>
    <row r="1724" spans="434:453">
      <c r="PR1724" s="583"/>
      <c r="PW1724" s="623"/>
      <c r="PX1724" s="623"/>
      <c r="PY1724" s="623"/>
      <c r="PZ1724" s="623"/>
      <c r="QA1724" s="623"/>
      <c r="QB1724" s="623"/>
      <c r="QC1724" s="623"/>
      <c r="QD1724" s="623"/>
      <c r="QE1724" s="623"/>
      <c r="QF1724" s="623"/>
      <c r="QG1724" s="623"/>
      <c r="QH1724" s="623"/>
      <c r="QI1724" s="623"/>
      <c r="QJ1724" s="623"/>
      <c r="QK1724" s="623"/>
    </row>
    <row r="1725" spans="434:453">
      <c r="PR1725" s="583"/>
      <c r="PW1725" s="623"/>
      <c r="PX1725" s="623"/>
      <c r="PY1725" s="623"/>
      <c r="PZ1725" s="623"/>
      <c r="QA1725" s="623"/>
      <c r="QB1725" s="623"/>
      <c r="QC1725" s="623"/>
      <c r="QD1725" s="623"/>
      <c r="QE1725" s="623"/>
      <c r="QF1725" s="623"/>
      <c r="QG1725" s="623"/>
      <c r="QH1725" s="623"/>
      <c r="QI1725" s="623"/>
      <c r="QJ1725" s="623"/>
      <c r="QK1725" s="623"/>
    </row>
    <row r="1726" spans="434:453">
      <c r="PR1726" s="583"/>
      <c r="PW1726" s="623"/>
      <c r="PX1726" s="623"/>
      <c r="PY1726" s="623"/>
      <c r="PZ1726" s="623"/>
      <c r="QA1726" s="623"/>
      <c r="QB1726" s="623"/>
      <c r="QC1726" s="623"/>
      <c r="QD1726" s="623"/>
      <c r="QE1726" s="623"/>
      <c r="QF1726" s="623"/>
      <c r="QG1726" s="623"/>
      <c r="QH1726" s="623"/>
      <c r="QI1726" s="623"/>
      <c r="QJ1726" s="623"/>
      <c r="QK1726" s="623"/>
    </row>
    <row r="1727" spans="434:453">
      <c r="PR1727" s="583"/>
      <c r="PW1727" s="623"/>
      <c r="PX1727" s="623"/>
      <c r="PY1727" s="623"/>
      <c r="PZ1727" s="623"/>
      <c r="QA1727" s="623"/>
      <c r="QB1727" s="623"/>
      <c r="QC1727" s="623"/>
      <c r="QD1727" s="623"/>
      <c r="QE1727" s="623"/>
      <c r="QF1727" s="623"/>
      <c r="QG1727" s="623"/>
      <c r="QH1727" s="623"/>
      <c r="QI1727" s="623"/>
      <c r="QJ1727" s="623"/>
      <c r="QK1727" s="623"/>
    </row>
    <row r="1728" spans="434:453">
      <c r="PR1728" s="583"/>
      <c r="PW1728" s="623"/>
      <c r="PX1728" s="623"/>
      <c r="PY1728" s="623"/>
      <c r="PZ1728" s="623"/>
      <c r="QA1728" s="623"/>
      <c r="QB1728" s="623"/>
      <c r="QC1728" s="623"/>
      <c r="QD1728" s="623"/>
      <c r="QE1728" s="623"/>
      <c r="QF1728" s="623"/>
      <c r="QG1728" s="623"/>
      <c r="QH1728" s="623"/>
      <c r="QI1728" s="623"/>
      <c r="QJ1728" s="623"/>
      <c r="QK1728" s="623"/>
    </row>
    <row r="1729" spans="434:453">
      <c r="PR1729" s="583"/>
      <c r="PW1729" s="623"/>
      <c r="PX1729" s="623"/>
      <c r="PY1729" s="623"/>
      <c r="PZ1729" s="623"/>
      <c r="QA1729" s="623"/>
      <c r="QB1729" s="623"/>
      <c r="QC1729" s="623"/>
      <c r="QD1729" s="623"/>
      <c r="QE1729" s="623"/>
      <c r="QF1729" s="623"/>
      <c r="QG1729" s="623"/>
      <c r="QH1729" s="623"/>
      <c r="QI1729" s="623"/>
      <c r="QJ1729" s="623"/>
      <c r="QK1729" s="623"/>
    </row>
    <row r="1730" spans="434:453">
      <c r="PR1730" s="583"/>
      <c r="PW1730" s="623"/>
      <c r="PX1730" s="623"/>
      <c r="PY1730" s="623"/>
      <c r="PZ1730" s="623"/>
      <c r="QA1730" s="623"/>
      <c r="QB1730" s="623"/>
      <c r="QC1730" s="623"/>
      <c r="QD1730" s="623"/>
      <c r="QE1730" s="623"/>
      <c r="QF1730" s="623"/>
      <c r="QG1730" s="623"/>
      <c r="QH1730" s="623"/>
      <c r="QI1730" s="623"/>
      <c r="QJ1730" s="623"/>
      <c r="QK1730" s="623"/>
    </row>
    <row r="1731" spans="434:453">
      <c r="PR1731" s="583"/>
      <c r="PW1731" s="623"/>
      <c r="PX1731" s="623"/>
      <c r="PY1731" s="623"/>
      <c r="PZ1731" s="623"/>
      <c r="QA1731" s="623"/>
      <c r="QB1731" s="623"/>
      <c r="QC1731" s="623"/>
      <c r="QD1731" s="623"/>
      <c r="QE1731" s="623"/>
      <c r="QF1731" s="623"/>
      <c r="QG1731" s="623"/>
      <c r="QH1731" s="623"/>
      <c r="QI1731" s="623"/>
      <c r="QJ1731" s="623"/>
      <c r="QK1731" s="623"/>
    </row>
    <row r="1732" spans="434:453">
      <c r="PR1732" s="583"/>
      <c r="PW1732" s="623"/>
      <c r="PX1732" s="623"/>
      <c r="PY1732" s="623"/>
      <c r="PZ1732" s="623"/>
      <c r="QA1732" s="623"/>
      <c r="QB1732" s="623"/>
      <c r="QC1732" s="623"/>
      <c r="QD1732" s="623"/>
      <c r="QE1732" s="623"/>
      <c r="QF1732" s="623"/>
      <c r="QG1732" s="623"/>
      <c r="QH1732" s="623"/>
      <c r="QI1732" s="623"/>
      <c r="QJ1732" s="623"/>
      <c r="QK1732" s="623"/>
    </row>
    <row r="1733" spans="434:453">
      <c r="PR1733" s="583"/>
      <c r="PW1733" s="623"/>
      <c r="PX1733" s="623"/>
      <c r="PY1733" s="623"/>
      <c r="PZ1733" s="623"/>
      <c r="QA1733" s="623"/>
      <c r="QB1733" s="623"/>
      <c r="QC1733" s="623"/>
      <c r="QD1733" s="623"/>
      <c r="QE1733" s="623"/>
      <c r="QF1733" s="623"/>
      <c r="QG1733" s="623"/>
      <c r="QH1733" s="623"/>
      <c r="QI1733" s="623"/>
      <c r="QJ1733" s="623"/>
      <c r="QK1733" s="623"/>
    </row>
    <row r="1734" spans="434:453">
      <c r="PR1734" s="583"/>
      <c r="PW1734" s="623"/>
      <c r="PX1734" s="623"/>
      <c r="PY1734" s="623"/>
      <c r="PZ1734" s="623"/>
      <c r="QA1734" s="623"/>
      <c r="QB1734" s="623"/>
      <c r="QC1734" s="623"/>
      <c r="QD1734" s="623"/>
      <c r="QE1734" s="623"/>
      <c r="QF1734" s="623"/>
      <c r="QG1734" s="623"/>
      <c r="QH1734" s="623"/>
      <c r="QI1734" s="623"/>
      <c r="QJ1734" s="623"/>
      <c r="QK1734" s="623"/>
    </row>
    <row r="1735" spans="434:453">
      <c r="PR1735" s="583"/>
      <c r="PW1735" s="623"/>
      <c r="PX1735" s="623"/>
      <c r="PY1735" s="623"/>
      <c r="PZ1735" s="623"/>
      <c r="QA1735" s="623"/>
      <c r="QB1735" s="623"/>
      <c r="QC1735" s="623"/>
      <c r="QD1735" s="623"/>
      <c r="QE1735" s="623"/>
      <c r="QF1735" s="623"/>
      <c r="QG1735" s="623"/>
      <c r="QH1735" s="623"/>
      <c r="QI1735" s="623"/>
      <c r="QJ1735" s="623"/>
      <c r="QK1735" s="623"/>
    </row>
    <row r="1736" spans="434:453">
      <c r="PR1736" s="583"/>
      <c r="PW1736" s="623"/>
      <c r="PX1736" s="623"/>
      <c r="PY1736" s="623"/>
      <c r="PZ1736" s="623"/>
      <c r="QA1736" s="623"/>
      <c r="QB1736" s="623"/>
      <c r="QC1736" s="623"/>
      <c r="QD1736" s="623"/>
      <c r="QE1736" s="623"/>
      <c r="QF1736" s="623"/>
      <c r="QG1736" s="623"/>
      <c r="QH1736" s="623"/>
      <c r="QI1736" s="623"/>
      <c r="QJ1736" s="623"/>
      <c r="QK1736" s="623"/>
    </row>
    <row r="1737" spans="434:453">
      <c r="PR1737" s="583"/>
      <c r="PW1737" s="623"/>
      <c r="PX1737" s="623"/>
      <c r="PY1737" s="623"/>
      <c r="PZ1737" s="623"/>
      <c r="QA1737" s="623"/>
      <c r="QB1737" s="623"/>
      <c r="QC1737" s="623"/>
      <c r="QD1737" s="623"/>
      <c r="QE1737" s="623"/>
      <c r="QF1737" s="623"/>
      <c r="QG1737" s="623"/>
      <c r="QH1737" s="623"/>
      <c r="QI1737" s="623"/>
      <c r="QJ1737" s="623"/>
      <c r="QK1737" s="623"/>
    </row>
    <row r="1738" spans="434:453">
      <c r="PR1738" s="583"/>
      <c r="PW1738" s="623"/>
      <c r="PX1738" s="623"/>
      <c r="PY1738" s="623"/>
      <c r="PZ1738" s="623"/>
      <c r="QA1738" s="623"/>
      <c r="QB1738" s="623"/>
      <c r="QC1738" s="623"/>
      <c r="QD1738" s="623"/>
      <c r="QE1738" s="623"/>
      <c r="QF1738" s="623"/>
      <c r="QG1738" s="623"/>
      <c r="QH1738" s="623"/>
      <c r="QI1738" s="623"/>
      <c r="QJ1738" s="623"/>
      <c r="QK1738" s="623"/>
    </row>
    <row r="1739" spans="434:453">
      <c r="PR1739" s="583"/>
      <c r="PW1739" s="623"/>
      <c r="PX1739" s="623"/>
      <c r="PY1739" s="623"/>
      <c r="PZ1739" s="623"/>
      <c r="QA1739" s="623"/>
      <c r="QB1739" s="623"/>
      <c r="QC1739" s="623"/>
      <c r="QD1739" s="623"/>
      <c r="QE1739" s="623"/>
      <c r="QF1739" s="623"/>
      <c r="QG1739" s="623"/>
      <c r="QH1739" s="623"/>
      <c r="QI1739" s="623"/>
      <c r="QJ1739" s="623"/>
      <c r="QK1739" s="623"/>
    </row>
    <row r="1740" spans="434:453">
      <c r="PR1740" s="583"/>
      <c r="PW1740" s="623"/>
      <c r="PX1740" s="623"/>
      <c r="PY1740" s="623"/>
      <c r="PZ1740" s="623"/>
      <c r="QA1740" s="623"/>
      <c r="QB1740" s="623"/>
      <c r="QC1740" s="623"/>
      <c r="QD1740" s="623"/>
      <c r="QE1740" s="623"/>
      <c r="QF1740" s="623"/>
      <c r="QG1740" s="623"/>
      <c r="QH1740" s="623"/>
      <c r="QI1740" s="623"/>
      <c r="QJ1740" s="623"/>
      <c r="QK1740" s="623"/>
    </row>
    <row r="1741" spans="434:453">
      <c r="PR1741" s="583"/>
      <c r="PW1741" s="623"/>
      <c r="PX1741" s="623"/>
      <c r="PY1741" s="623"/>
      <c r="PZ1741" s="623"/>
      <c r="QA1741" s="623"/>
      <c r="QB1741" s="623"/>
      <c r="QC1741" s="623"/>
      <c r="QD1741" s="623"/>
      <c r="QE1741" s="623"/>
      <c r="QF1741" s="623"/>
      <c r="QG1741" s="623"/>
      <c r="QH1741" s="623"/>
      <c r="QI1741" s="623"/>
      <c r="QJ1741" s="623"/>
      <c r="QK1741" s="623"/>
    </row>
    <row r="1742" spans="434:453">
      <c r="PR1742" s="583"/>
      <c r="PW1742" s="623"/>
      <c r="PX1742" s="623"/>
      <c r="PY1742" s="623"/>
      <c r="PZ1742" s="623"/>
      <c r="QA1742" s="623"/>
      <c r="QB1742" s="623"/>
      <c r="QC1742" s="623"/>
      <c r="QD1742" s="623"/>
      <c r="QE1742" s="623"/>
      <c r="QF1742" s="623"/>
      <c r="QG1742" s="623"/>
      <c r="QH1742" s="623"/>
      <c r="QI1742" s="623"/>
      <c r="QJ1742" s="623"/>
      <c r="QK1742" s="623"/>
    </row>
    <row r="1743" spans="434:453">
      <c r="PR1743" s="583"/>
      <c r="PW1743" s="623"/>
      <c r="PX1743" s="623"/>
      <c r="PY1743" s="623"/>
      <c r="PZ1743" s="623"/>
      <c r="QA1743" s="623"/>
      <c r="QB1743" s="623"/>
      <c r="QC1743" s="623"/>
      <c r="QD1743" s="623"/>
      <c r="QE1743" s="623"/>
      <c r="QF1743" s="623"/>
      <c r="QG1743" s="623"/>
      <c r="QH1743" s="623"/>
      <c r="QI1743" s="623"/>
      <c r="QJ1743" s="623"/>
      <c r="QK1743" s="623"/>
    </row>
    <row r="1744" spans="434:453">
      <c r="PR1744" s="583"/>
      <c r="PW1744" s="623"/>
      <c r="PX1744" s="623"/>
      <c r="PY1744" s="623"/>
      <c r="PZ1744" s="623"/>
      <c r="QA1744" s="623"/>
      <c r="QB1744" s="623"/>
      <c r="QC1744" s="623"/>
      <c r="QD1744" s="623"/>
      <c r="QE1744" s="623"/>
      <c r="QF1744" s="623"/>
      <c r="QG1744" s="623"/>
      <c r="QH1744" s="623"/>
      <c r="QI1744" s="623"/>
      <c r="QJ1744" s="623"/>
      <c r="QK1744" s="623"/>
    </row>
    <row r="1745" spans="434:453">
      <c r="PR1745" s="583"/>
      <c r="PW1745" s="623"/>
      <c r="PX1745" s="623"/>
      <c r="PY1745" s="623"/>
      <c r="PZ1745" s="623"/>
      <c r="QA1745" s="623"/>
      <c r="QB1745" s="623"/>
      <c r="QC1745" s="623"/>
      <c r="QD1745" s="623"/>
      <c r="QE1745" s="623"/>
      <c r="QF1745" s="623"/>
      <c r="QG1745" s="623"/>
      <c r="QH1745" s="623"/>
      <c r="QI1745" s="623"/>
      <c r="QJ1745" s="623"/>
      <c r="QK1745" s="623"/>
    </row>
    <row r="1746" spans="434:453">
      <c r="PR1746" s="583"/>
      <c r="PW1746" s="623"/>
      <c r="PX1746" s="623"/>
      <c r="PY1746" s="623"/>
      <c r="PZ1746" s="623"/>
      <c r="QA1746" s="623"/>
      <c r="QB1746" s="623"/>
      <c r="QC1746" s="623"/>
      <c r="QD1746" s="623"/>
      <c r="QE1746" s="623"/>
      <c r="QF1746" s="623"/>
      <c r="QG1746" s="623"/>
      <c r="QH1746" s="623"/>
      <c r="QI1746" s="623"/>
      <c r="QJ1746" s="623"/>
      <c r="QK1746" s="623"/>
    </row>
    <row r="1747" spans="434:453">
      <c r="PR1747" s="583"/>
      <c r="PW1747" s="623"/>
      <c r="PX1747" s="623"/>
      <c r="PY1747" s="623"/>
      <c r="PZ1747" s="623"/>
      <c r="QA1747" s="623"/>
      <c r="QB1747" s="623"/>
      <c r="QC1747" s="623"/>
      <c r="QD1747" s="623"/>
      <c r="QE1747" s="623"/>
      <c r="QF1747" s="623"/>
      <c r="QG1747" s="623"/>
      <c r="QH1747" s="623"/>
      <c r="QI1747" s="623"/>
      <c r="QJ1747" s="623"/>
      <c r="QK1747" s="623"/>
    </row>
    <row r="1748" spans="434:453">
      <c r="PR1748" s="583"/>
      <c r="PW1748" s="623"/>
      <c r="PX1748" s="623"/>
      <c r="PY1748" s="623"/>
      <c r="PZ1748" s="623"/>
      <c r="QA1748" s="623"/>
      <c r="QB1748" s="623"/>
      <c r="QC1748" s="623"/>
      <c r="QD1748" s="623"/>
      <c r="QE1748" s="623"/>
      <c r="QF1748" s="623"/>
      <c r="QG1748" s="623"/>
      <c r="QH1748" s="623"/>
      <c r="QI1748" s="623"/>
      <c r="QJ1748" s="623"/>
      <c r="QK1748" s="623"/>
    </row>
    <row r="1749" spans="434:453">
      <c r="PR1749" s="583"/>
      <c r="PW1749" s="623"/>
      <c r="PX1749" s="623"/>
      <c r="PY1749" s="623"/>
      <c r="PZ1749" s="623"/>
      <c r="QA1749" s="623"/>
      <c r="QB1749" s="623"/>
      <c r="QC1749" s="623"/>
      <c r="QD1749" s="623"/>
      <c r="QE1749" s="623"/>
      <c r="QF1749" s="623"/>
      <c r="QG1749" s="623"/>
      <c r="QH1749" s="623"/>
      <c r="QI1749" s="623"/>
      <c r="QJ1749" s="623"/>
      <c r="QK1749" s="623"/>
    </row>
    <row r="1750" spans="434:453">
      <c r="PR1750" s="583"/>
      <c r="PW1750" s="623"/>
      <c r="PX1750" s="623"/>
      <c r="PY1750" s="623"/>
      <c r="PZ1750" s="623"/>
      <c r="QA1750" s="623"/>
      <c r="QB1750" s="623"/>
      <c r="QC1750" s="623"/>
      <c r="QD1750" s="623"/>
      <c r="QE1750" s="623"/>
      <c r="QF1750" s="623"/>
      <c r="QG1750" s="623"/>
      <c r="QH1750" s="623"/>
      <c r="QI1750" s="623"/>
      <c r="QJ1750" s="623"/>
      <c r="QK1750" s="623"/>
    </row>
    <row r="1751" spans="434:453">
      <c r="PR1751" s="583"/>
      <c r="PW1751" s="623"/>
      <c r="PX1751" s="623"/>
      <c r="PY1751" s="623"/>
      <c r="PZ1751" s="623"/>
      <c r="QA1751" s="623"/>
      <c r="QB1751" s="623"/>
      <c r="QC1751" s="623"/>
      <c r="QD1751" s="623"/>
      <c r="QE1751" s="623"/>
      <c r="QF1751" s="623"/>
      <c r="QG1751" s="623"/>
      <c r="QH1751" s="623"/>
      <c r="QI1751" s="623"/>
      <c r="QJ1751" s="623"/>
      <c r="QK1751" s="623"/>
    </row>
    <row r="1752" spans="434:453">
      <c r="PR1752" s="583"/>
      <c r="PW1752" s="623"/>
      <c r="PX1752" s="623"/>
      <c r="PY1752" s="623"/>
      <c r="PZ1752" s="623"/>
      <c r="QA1752" s="623"/>
      <c r="QB1752" s="623"/>
      <c r="QC1752" s="623"/>
      <c r="QD1752" s="623"/>
      <c r="QE1752" s="623"/>
      <c r="QF1752" s="623"/>
      <c r="QG1752" s="623"/>
      <c r="QH1752" s="623"/>
      <c r="QI1752" s="623"/>
      <c r="QJ1752" s="623"/>
      <c r="QK1752" s="623"/>
    </row>
    <row r="1753" spans="434:453">
      <c r="PR1753" s="583"/>
      <c r="PW1753" s="623"/>
      <c r="PX1753" s="623"/>
      <c r="PY1753" s="623"/>
      <c r="PZ1753" s="623"/>
      <c r="QA1753" s="623"/>
      <c r="QB1753" s="623"/>
      <c r="QC1753" s="623"/>
      <c r="QD1753" s="623"/>
      <c r="QE1753" s="623"/>
      <c r="QF1753" s="623"/>
      <c r="QG1753" s="623"/>
      <c r="QH1753" s="623"/>
      <c r="QI1753" s="623"/>
      <c r="QJ1753" s="623"/>
      <c r="QK1753" s="623"/>
    </row>
    <row r="1754" spans="434:453">
      <c r="PR1754" s="583"/>
      <c r="PW1754" s="623"/>
      <c r="PX1754" s="623"/>
      <c r="PY1754" s="623"/>
      <c r="PZ1754" s="623"/>
      <c r="QA1754" s="623"/>
      <c r="QB1754" s="623"/>
      <c r="QC1754" s="623"/>
      <c r="QD1754" s="623"/>
      <c r="QE1754" s="623"/>
      <c r="QF1754" s="623"/>
      <c r="QG1754" s="623"/>
      <c r="QH1754" s="623"/>
      <c r="QI1754" s="623"/>
      <c r="QJ1754" s="623"/>
      <c r="QK1754" s="623"/>
    </row>
    <row r="1755" spans="434:453">
      <c r="PR1755" s="583"/>
      <c r="PW1755" s="623"/>
      <c r="PX1755" s="623"/>
      <c r="PY1755" s="623"/>
      <c r="PZ1755" s="623"/>
      <c r="QA1755" s="623"/>
      <c r="QB1755" s="623"/>
      <c r="QC1755" s="623"/>
      <c r="QD1755" s="623"/>
      <c r="QE1755" s="623"/>
      <c r="QF1755" s="623"/>
      <c r="QG1755" s="623"/>
      <c r="QH1755" s="623"/>
      <c r="QI1755" s="623"/>
      <c r="QJ1755" s="623"/>
      <c r="QK1755" s="623"/>
    </row>
    <row r="1756" spans="434:453">
      <c r="PR1756" s="583"/>
      <c r="PW1756" s="623"/>
      <c r="PX1756" s="623"/>
      <c r="PY1756" s="623"/>
      <c r="PZ1756" s="623"/>
      <c r="QA1756" s="623"/>
      <c r="QB1756" s="623"/>
      <c r="QC1756" s="623"/>
      <c r="QD1756" s="623"/>
      <c r="QE1756" s="623"/>
      <c r="QF1756" s="623"/>
      <c r="QG1756" s="623"/>
      <c r="QH1756" s="623"/>
      <c r="QI1756" s="623"/>
      <c r="QJ1756" s="623"/>
      <c r="QK1756" s="623"/>
    </row>
    <row r="1757" spans="434:453">
      <c r="PR1757" s="583"/>
      <c r="PW1757" s="623"/>
      <c r="PX1757" s="623"/>
      <c r="PY1757" s="623"/>
      <c r="PZ1757" s="623"/>
      <c r="QA1757" s="623"/>
      <c r="QB1757" s="623"/>
      <c r="QC1757" s="623"/>
      <c r="QD1757" s="623"/>
      <c r="QE1757" s="623"/>
      <c r="QF1757" s="623"/>
      <c r="QG1757" s="623"/>
      <c r="QH1757" s="623"/>
      <c r="QI1757" s="623"/>
      <c r="QJ1757" s="623"/>
      <c r="QK1757" s="623"/>
    </row>
    <row r="1758" spans="434:453">
      <c r="PR1758" s="583"/>
      <c r="PW1758" s="623"/>
      <c r="PX1758" s="623"/>
      <c r="PY1758" s="623"/>
      <c r="PZ1758" s="623"/>
      <c r="QA1758" s="623"/>
      <c r="QB1758" s="623"/>
      <c r="QC1758" s="623"/>
      <c r="QD1758" s="623"/>
      <c r="QE1758" s="623"/>
      <c r="QF1758" s="623"/>
      <c r="QG1758" s="623"/>
      <c r="QH1758" s="623"/>
      <c r="QI1758" s="623"/>
      <c r="QJ1758" s="623"/>
      <c r="QK1758" s="623"/>
    </row>
    <row r="1759" spans="434:453">
      <c r="PR1759" s="583"/>
      <c r="PW1759" s="623"/>
      <c r="PX1759" s="623"/>
      <c r="PY1759" s="623"/>
      <c r="PZ1759" s="623"/>
      <c r="QA1759" s="623"/>
      <c r="QB1759" s="623"/>
      <c r="QC1759" s="623"/>
      <c r="QD1759" s="623"/>
      <c r="QE1759" s="623"/>
      <c r="QF1759" s="623"/>
      <c r="QG1759" s="623"/>
      <c r="QH1759" s="623"/>
      <c r="QI1759" s="623"/>
      <c r="QJ1759" s="623"/>
      <c r="QK1759" s="623"/>
    </row>
    <row r="1760" spans="434:453">
      <c r="PR1760" s="583"/>
      <c r="PW1760" s="623"/>
      <c r="PX1760" s="623"/>
      <c r="PY1760" s="623"/>
      <c r="PZ1760" s="623"/>
      <c r="QA1760" s="623"/>
      <c r="QB1760" s="623"/>
      <c r="QC1760" s="623"/>
      <c r="QD1760" s="623"/>
      <c r="QE1760" s="623"/>
      <c r="QF1760" s="623"/>
      <c r="QG1760" s="623"/>
      <c r="QH1760" s="623"/>
      <c r="QI1760" s="623"/>
      <c r="QJ1760" s="623"/>
      <c r="QK1760" s="623"/>
    </row>
    <row r="1761" spans="434:453">
      <c r="PR1761" s="583"/>
      <c r="PW1761" s="623"/>
      <c r="PX1761" s="623"/>
      <c r="PY1761" s="623"/>
      <c r="PZ1761" s="623"/>
      <c r="QA1761" s="623"/>
      <c r="QB1761" s="623"/>
      <c r="QC1761" s="623"/>
      <c r="QD1761" s="623"/>
      <c r="QE1761" s="623"/>
      <c r="QF1761" s="623"/>
      <c r="QG1761" s="623"/>
      <c r="QH1761" s="623"/>
      <c r="QI1761" s="623"/>
      <c r="QJ1761" s="623"/>
      <c r="QK1761" s="623"/>
    </row>
    <row r="1762" spans="434:453">
      <c r="PR1762" s="583"/>
      <c r="PW1762" s="623"/>
      <c r="PX1762" s="623"/>
      <c r="PY1762" s="623"/>
      <c r="PZ1762" s="623"/>
      <c r="QA1762" s="623"/>
      <c r="QB1762" s="623"/>
      <c r="QC1762" s="623"/>
      <c r="QD1762" s="623"/>
      <c r="QE1762" s="623"/>
      <c r="QF1762" s="623"/>
      <c r="QG1762" s="623"/>
      <c r="QH1762" s="623"/>
      <c r="QI1762" s="623"/>
      <c r="QJ1762" s="623"/>
      <c r="QK1762" s="623"/>
    </row>
    <row r="1763" spans="434:453">
      <c r="PR1763" s="583"/>
      <c r="PW1763" s="623"/>
      <c r="PX1763" s="623"/>
      <c r="PY1763" s="623"/>
      <c r="PZ1763" s="623"/>
      <c r="QA1763" s="623"/>
      <c r="QB1763" s="623"/>
      <c r="QC1763" s="623"/>
      <c r="QD1763" s="623"/>
      <c r="QE1763" s="623"/>
      <c r="QF1763" s="623"/>
      <c r="QG1763" s="623"/>
      <c r="QH1763" s="623"/>
      <c r="QI1763" s="623"/>
      <c r="QJ1763" s="623"/>
      <c r="QK1763" s="623"/>
    </row>
    <row r="1764" spans="434:453">
      <c r="PR1764" s="583"/>
      <c r="PW1764" s="623"/>
      <c r="PX1764" s="623"/>
      <c r="PY1764" s="623"/>
      <c r="PZ1764" s="623"/>
      <c r="QA1764" s="623"/>
      <c r="QB1764" s="623"/>
      <c r="QC1764" s="623"/>
      <c r="QD1764" s="623"/>
      <c r="QE1764" s="623"/>
      <c r="QF1764" s="623"/>
      <c r="QG1764" s="623"/>
      <c r="QH1764" s="623"/>
      <c r="QI1764" s="623"/>
      <c r="QJ1764" s="623"/>
      <c r="QK1764" s="623"/>
    </row>
    <row r="1765" spans="434:453">
      <c r="PR1765" s="583"/>
      <c r="PW1765" s="623"/>
      <c r="PX1765" s="623"/>
      <c r="PY1765" s="623"/>
      <c r="PZ1765" s="623"/>
      <c r="QA1765" s="623"/>
      <c r="QB1765" s="623"/>
      <c r="QC1765" s="623"/>
      <c r="QD1765" s="623"/>
      <c r="QE1765" s="623"/>
      <c r="QF1765" s="623"/>
      <c r="QG1765" s="623"/>
      <c r="QH1765" s="623"/>
      <c r="QI1765" s="623"/>
      <c r="QJ1765" s="623"/>
      <c r="QK1765" s="623"/>
    </row>
    <row r="1766" spans="434:453">
      <c r="PR1766" s="583"/>
      <c r="PW1766" s="623"/>
      <c r="PX1766" s="623"/>
      <c r="PY1766" s="623"/>
      <c r="PZ1766" s="623"/>
      <c r="QA1766" s="623"/>
      <c r="QB1766" s="623"/>
      <c r="QC1766" s="623"/>
      <c r="QD1766" s="623"/>
      <c r="QE1766" s="623"/>
      <c r="QF1766" s="623"/>
      <c r="QG1766" s="623"/>
      <c r="QH1766" s="623"/>
      <c r="QI1766" s="623"/>
      <c r="QJ1766" s="623"/>
      <c r="QK1766" s="623"/>
    </row>
    <row r="1767" spans="434:453">
      <c r="PR1767" s="583"/>
      <c r="PW1767" s="623"/>
      <c r="PX1767" s="623"/>
      <c r="PY1767" s="623"/>
      <c r="PZ1767" s="623"/>
      <c r="QA1767" s="623"/>
      <c r="QB1767" s="623"/>
      <c r="QC1767" s="623"/>
      <c r="QD1767" s="623"/>
      <c r="QE1767" s="623"/>
      <c r="QF1767" s="623"/>
      <c r="QG1767" s="623"/>
      <c r="QH1767" s="623"/>
      <c r="QI1767" s="623"/>
      <c r="QJ1767" s="623"/>
      <c r="QK1767" s="623"/>
    </row>
    <row r="1768" spans="434:453">
      <c r="PR1768" s="583"/>
      <c r="PW1768" s="623"/>
      <c r="PX1768" s="623"/>
      <c r="PY1768" s="623"/>
      <c r="PZ1768" s="623"/>
      <c r="QA1768" s="623"/>
      <c r="QB1768" s="623"/>
      <c r="QC1768" s="623"/>
      <c r="QD1768" s="623"/>
      <c r="QE1768" s="623"/>
      <c r="QF1768" s="623"/>
      <c r="QG1768" s="623"/>
      <c r="QH1768" s="623"/>
      <c r="QI1768" s="623"/>
      <c r="QJ1768" s="623"/>
      <c r="QK1768" s="623"/>
    </row>
    <row r="1769" spans="434:453">
      <c r="PR1769" s="583"/>
      <c r="PW1769" s="623"/>
      <c r="PX1769" s="623"/>
      <c r="PY1769" s="623"/>
      <c r="PZ1769" s="623"/>
      <c r="QA1769" s="623"/>
      <c r="QB1769" s="623"/>
      <c r="QC1769" s="623"/>
      <c r="QD1769" s="623"/>
      <c r="QE1769" s="623"/>
      <c r="QF1769" s="623"/>
      <c r="QG1769" s="623"/>
      <c r="QH1769" s="623"/>
      <c r="QI1769" s="623"/>
      <c r="QJ1769" s="623"/>
      <c r="QK1769" s="623"/>
    </row>
    <row r="1770" spans="434:453">
      <c r="PR1770" s="583"/>
      <c r="PW1770" s="623"/>
      <c r="PX1770" s="623"/>
      <c r="PY1770" s="623"/>
      <c r="PZ1770" s="623"/>
      <c r="QA1770" s="623"/>
      <c r="QB1770" s="623"/>
      <c r="QC1770" s="623"/>
      <c r="QD1770" s="623"/>
      <c r="QE1770" s="623"/>
      <c r="QF1770" s="623"/>
      <c r="QG1770" s="623"/>
      <c r="QH1770" s="623"/>
      <c r="QI1770" s="623"/>
      <c r="QJ1770" s="623"/>
      <c r="QK1770" s="623"/>
    </row>
    <row r="1771" spans="434:453">
      <c r="PR1771" s="583"/>
      <c r="PW1771" s="623"/>
      <c r="PX1771" s="623"/>
      <c r="PY1771" s="623"/>
      <c r="PZ1771" s="623"/>
      <c r="QA1771" s="623"/>
      <c r="QB1771" s="623"/>
      <c r="QC1771" s="623"/>
      <c r="QD1771" s="623"/>
      <c r="QE1771" s="623"/>
      <c r="QF1771" s="623"/>
      <c r="QG1771" s="623"/>
      <c r="QH1771" s="623"/>
      <c r="QI1771" s="623"/>
      <c r="QJ1771" s="623"/>
      <c r="QK1771" s="623"/>
    </row>
    <row r="1772" spans="434:453">
      <c r="PR1772" s="583"/>
      <c r="PW1772" s="623"/>
      <c r="PX1772" s="623"/>
      <c r="PY1772" s="623"/>
      <c r="PZ1772" s="623"/>
      <c r="QA1772" s="623"/>
      <c r="QB1772" s="623"/>
      <c r="QC1772" s="623"/>
      <c r="QD1772" s="623"/>
      <c r="QE1772" s="623"/>
      <c r="QF1772" s="623"/>
      <c r="QG1772" s="623"/>
      <c r="QH1772" s="623"/>
      <c r="QI1772" s="623"/>
      <c r="QJ1772" s="623"/>
      <c r="QK1772" s="623"/>
    </row>
    <row r="1773" spans="434:453">
      <c r="PR1773" s="583"/>
      <c r="PW1773" s="623"/>
      <c r="PX1773" s="623"/>
      <c r="PY1773" s="623"/>
      <c r="PZ1773" s="623"/>
      <c r="QA1773" s="623"/>
      <c r="QB1773" s="623"/>
      <c r="QC1773" s="623"/>
      <c r="QD1773" s="623"/>
      <c r="QE1773" s="623"/>
      <c r="QF1773" s="623"/>
      <c r="QG1773" s="623"/>
      <c r="QH1773" s="623"/>
      <c r="QI1773" s="623"/>
      <c r="QJ1773" s="623"/>
      <c r="QK1773" s="623"/>
    </row>
    <row r="1774" spans="434:453">
      <c r="PR1774" s="583"/>
      <c r="PW1774" s="623"/>
      <c r="PX1774" s="623"/>
      <c r="PY1774" s="623"/>
      <c r="PZ1774" s="623"/>
      <c r="QA1774" s="623"/>
      <c r="QB1774" s="623"/>
      <c r="QC1774" s="623"/>
      <c r="QD1774" s="623"/>
      <c r="QE1774" s="623"/>
      <c r="QF1774" s="623"/>
      <c r="QG1774" s="623"/>
      <c r="QH1774" s="623"/>
      <c r="QI1774" s="623"/>
      <c r="QJ1774" s="623"/>
      <c r="QK1774" s="623"/>
    </row>
    <row r="1775" spans="434:453">
      <c r="PR1775" s="583"/>
      <c r="PW1775" s="623"/>
      <c r="PX1775" s="623"/>
      <c r="PY1775" s="623"/>
      <c r="PZ1775" s="623"/>
      <c r="QA1775" s="623"/>
      <c r="QB1775" s="623"/>
      <c r="QC1775" s="623"/>
      <c r="QD1775" s="623"/>
      <c r="QE1775" s="623"/>
      <c r="QF1775" s="623"/>
      <c r="QG1775" s="623"/>
      <c r="QH1775" s="623"/>
      <c r="QI1775" s="623"/>
      <c r="QJ1775" s="623"/>
      <c r="QK1775" s="623"/>
    </row>
    <row r="1776" spans="434:453">
      <c r="PR1776" s="583"/>
      <c r="PW1776" s="623"/>
      <c r="PX1776" s="623"/>
      <c r="PY1776" s="623"/>
      <c r="PZ1776" s="623"/>
      <c r="QA1776" s="623"/>
      <c r="QB1776" s="623"/>
      <c r="QC1776" s="623"/>
      <c r="QD1776" s="623"/>
      <c r="QE1776" s="623"/>
      <c r="QF1776" s="623"/>
      <c r="QG1776" s="623"/>
      <c r="QH1776" s="623"/>
      <c r="QI1776" s="623"/>
      <c r="QJ1776" s="623"/>
      <c r="QK1776" s="623"/>
    </row>
    <row r="1777" spans="434:453">
      <c r="PR1777" s="583"/>
      <c r="PW1777" s="623"/>
      <c r="PX1777" s="623"/>
      <c r="PY1777" s="623"/>
      <c r="PZ1777" s="623"/>
      <c r="QA1777" s="623"/>
      <c r="QB1777" s="623"/>
      <c r="QC1777" s="623"/>
      <c r="QD1777" s="623"/>
      <c r="QE1777" s="623"/>
      <c r="QF1777" s="623"/>
      <c r="QG1777" s="623"/>
      <c r="QH1777" s="623"/>
      <c r="QI1777" s="623"/>
      <c r="QJ1777" s="623"/>
      <c r="QK1777" s="623"/>
    </row>
    <row r="1778" spans="434:453">
      <c r="PR1778" s="583"/>
      <c r="PW1778" s="623"/>
      <c r="PX1778" s="623"/>
      <c r="PY1778" s="623"/>
      <c r="PZ1778" s="623"/>
      <c r="QA1778" s="623"/>
      <c r="QB1778" s="623"/>
      <c r="QC1778" s="623"/>
      <c r="QD1778" s="623"/>
      <c r="QE1778" s="623"/>
      <c r="QF1778" s="623"/>
      <c r="QG1778" s="623"/>
      <c r="QH1778" s="623"/>
      <c r="QI1778" s="623"/>
      <c r="QJ1778" s="623"/>
      <c r="QK1778" s="623"/>
    </row>
    <row r="1779" spans="434:453">
      <c r="PR1779" s="583"/>
      <c r="PW1779" s="623"/>
      <c r="PX1779" s="623"/>
      <c r="PY1779" s="623"/>
      <c r="PZ1779" s="623"/>
      <c r="QA1779" s="623"/>
      <c r="QB1779" s="623"/>
      <c r="QC1779" s="623"/>
      <c r="QD1779" s="623"/>
      <c r="QE1779" s="623"/>
      <c r="QF1779" s="623"/>
      <c r="QG1779" s="623"/>
      <c r="QH1779" s="623"/>
      <c r="QI1779" s="623"/>
      <c r="QJ1779" s="623"/>
      <c r="QK1779" s="623"/>
    </row>
    <row r="1780" spans="434:453">
      <c r="PR1780" s="583"/>
      <c r="PW1780" s="623"/>
      <c r="PX1780" s="623"/>
      <c r="PY1780" s="623"/>
      <c r="PZ1780" s="623"/>
      <c r="QA1780" s="623"/>
      <c r="QB1780" s="623"/>
      <c r="QC1780" s="623"/>
      <c r="QD1780" s="623"/>
      <c r="QE1780" s="623"/>
      <c r="QF1780" s="623"/>
      <c r="QG1780" s="623"/>
      <c r="QH1780" s="623"/>
      <c r="QI1780" s="623"/>
      <c r="QJ1780" s="623"/>
      <c r="QK1780" s="623"/>
    </row>
    <row r="1781" spans="434:453">
      <c r="PR1781" s="583"/>
      <c r="PW1781" s="623"/>
      <c r="PX1781" s="623"/>
      <c r="PY1781" s="623"/>
      <c r="PZ1781" s="623"/>
      <c r="QA1781" s="623"/>
      <c r="QB1781" s="623"/>
      <c r="QC1781" s="623"/>
      <c r="QD1781" s="623"/>
      <c r="QE1781" s="623"/>
      <c r="QF1781" s="623"/>
      <c r="QG1781" s="623"/>
      <c r="QH1781" s="623"/>
      <c r="QI1781" s="623"/>
      <c r="QJ1781" s="623"/>
      <c r="QK1781" s="623"/>
    </row>
    <row r="1782" spans="434:453">
      <c r="PR1782" s="583"/>
      <c r="PW1782" s="623"/>
      <c r="PX1782" s="623"/>
      <c r="PY1782" s="623"/>
      <c r="PZ1782" s="623"/>
      <c r="QA1782" s="623"/>
      <c r="QB1782" s="623"/>
      <c r="QC1782" s="623"/>
      <c r="QD1782" s="623"/>
      <c r="QE1782" s="623"/>
      <c r="QF1782" s="623"/>
      <c r="QG1782" s="623"/>
      <c r="QH1782" s="623"/>
      <c r="QI1782" s="623"/>
      <c r="QJ1782" s="623"/>
      <c r="QK1782" s="623"/>
    </row>
    <row r="1783" spans="434:453">
      <c r="PR1783" s="583"/>
      <c r="PW1783" s="623"/>
      <c r="PX1783" s="623"/>
      <c r="PY1783" s="623"/>
      <c r="PZ1783" s="623"/>
      <c r="QA1783" s="623"/>
      <c r="QB1783" s="623"/>
      <c r="QC1783" s="623"/>
      <c r="QD1783" s="623"/>
      <c r="QE1783" s="623"/>
      <c r="QF1783" s="623"/>
      <c r="QG1783" s="623"/>
      <c r="QH1783" s="623"/>
      <c r="QI1783" s="623"/>
      <c r="QJ1783" s="623"/>
      <c r="QK1783" s="623"/>
    </row>
    <row r="1784" spans="434:453">
      <c r="PR1784" s="583"/>
      <c r="PW1784" s="623"/>
      <c r="PX1784" s="623"/>
      <c r="PY1784" s="623"/>
      <c r="PZ1784" s="623"/>
      <c r="QA1784" s="623"/>
      <c r="QB1784" s="623"/>
      <c r="QC1784" s="623"/>
      <c r="QD1784" s="623"/>
      <c r="QE1784" s="623"/>
      <c r="QF1784" s="623"/>
      <c r="QG1784" s="623"/>
      <c r="QH1784" s="623"/>
      <c r="QI1784" s="623"/>
      <c r="QJ1784" s="623"/>
      <c r="QK1784" s="623"/>
    </row>
    <row r="1785" spans="434:453">
      <c r="PR1785" s="583"/>
      <c r="PW1785" s="623"/>
      <c r="PX1785" s="623"/>
      <c r="PY1785" s="623"/>
      <c r="PZ1785" s="623"/>
      <c r="QA1785" s="623"/>
      <c r="QB1785" s="623"/>
      <c r="QC1785" s="623"/>
      <c r="QD1785" s="623"/>
      <c r="QE1785" s="623"/>
      <c r="QF1785" s="623"/>
      <c r="QG1785" s="623"/>
      <c r="QH1785" s="623"/>
      <c r="QI1785" s="623"/>
      <c r="QJ1785" s="623"/>
      <c r="QK1785" s="623"/>
    </row>
    <row r="1786" spans="434:453">
      <c r="PR1786" s="583"/>
      <c r="PW1786" s="623"/>
      <c r="PX1786" s="623"/>
      <c r="PY1786" s="623"/>
      <c r="PZ1786" s="623"/>
      <c r="QA1786" s="623"/>
      <c r="QB1786" s="623"/>
      <c r="QC1786" s="623"/>
      <c r="QD1786" s="623"/>
      <c r="QE1786" s="623"/>
      <c r="QF1786" s="623"/>
      <c r="QG1786" s="623"/>
      <c r="QH1786" s="623"/>
      <c r="QI1786" s="623"/>
      <c r="QJ1786" s="623"/>
      <c r="QK1786" s="623"/>
    </row>
    <row r="1787" spans="434:453">
      <c r="PR1787" s="583"/>
      <c r="PW1787" s="623"/>
      <c r="PX1787" s="623"/>
      <c r="PY1787" s="623"/>
      <c r="PZ1787" s="623"/>
      <c r="QA1787" s="623"/>
      <c r="QB1787" s="623"/>
      <c r="QC1787" s="623"/>
      <c r="QD1787" s="623"/>
      <c r="QE1787" s="623"/>
      <c r="QF1787" s="623"/>
      <c r="QG1787" s="623"/>
      <c r="QH1787" s="623"/>
      <c r="QI1787" s="623"/>
      <c r="QJ1787" s="623"/>
      <c r="QK1787" s="623"/>
    </row>
    <row r="1788" spans="434:453">
      <c r="PR1788" s="583"/>
      <c r="PW1788" s="623"/>
      <c r="PX1788" s="623"/>
      <c r="PY1788" s="623"/>
      <c r="PZ1788" s="623"/>
      <c r="QA1788" s="623"/>
      <c r="QB1788" s="623"/>
      <c r="QC1788" s="623"/>
      <c r="QD1788" s="623"/>
      <c r="QE1788" s="623"/>
      <c r="QF1788" s="623"/>
      <c r="QG1788" s="623"/>
      <c r="QH1788" s="623"/>
      <c r="QI1788" s="623"/>
      <c r="QJ1788" s="623"/>
      <c r="QK1788" s="623"/>
    </row>
    <row r="1789" spans="434:453">
      <c r="PR1789" s="583"/>
      <c r="PW1789" s="623"/>
      <c r="PX1789" s="623"/>
      <c r="PY1789" s="623"/>
      <c r="PZ1789" s="623"/>
      <c r="QA1789" s="623"/>
      <c r="QB1789" s="623"/>
      <c r="QC1789" s="623"/>
      <c r="QD1789" s="623"/>
      <c r="QE1789" s="623"/>
      <c r="QF1789" s="623"/>
      <c r="QG1789" s="623"/>
      <c r="QH1789" s="623"/>
      <c r="QI1789" s="623"/>
      <c r="QJ1789" s="623"/>
      <c r="QK1789" s="623"/>
    </row>
    <row r="1790" spans="434:453">
      <c r="PR1790" s="583"/>
      <c r="PW1790" s="623"/>
      <c r="PX1790" s="623"/>
      <c r="PY1790" s="623"/>
      <c r="PZ1790" s="623"/>
      <c r="QA1790" s="623"/>
      <c r="QB1790" s="623"/>
      <c r="QC1790" s="623"/>
      <c r="QD1790" s="623"/>
      <c r="QE1790" s="623"/>
      <c r="QF1790" s="623"/>
      <c r="QG1790" s="623"/>
      <c r="QH1790" s="623"/>
      <c r="QI1790" s="623"/>
      <c r="QJ1790" s="623"/>
      <c r="QK1790" s="623"/>
    </row>
    <row r="1791" spans="434:453">
      <c r="PR1791" s="583"/>
      <c r="PW1791" s="623"/>
      <c r="PX1791" s="623"/>
      <c r="PY1791" s="623"/>
      <c r="PZ1791" s="623"/>
      <c r="QA1791" s="623"/>
      <c r="QB1791" s="623"/>
      <c r="QC1791" s="623"/>
      <c r="QD1791" s="623"/>
      <c r="QE1791" s="623"/>
      <c r="QF1791" s="623"/>
      <c r="QG1791" s="623"/>
      <c r="QH1791" s="623"/>
      <c r="QI1791" s="623"/>
      <c r="QJ1791" s="623"/>
      <c r="QK1791" s="623"/>
    </row>
    <row r="1792" spans="434:453">
      <c r="PR1792" s="583"/>
      <c r="PW1792" s="623"/>
      <c r="PX1792" s="623"/>
      <c r="PY1792" s="623"/>
      <c r="PZ1792" s="623"/>
      <c r="QA1792" s="623"/>
      <c r="QB1792" s="623"/>
      <c r="QC1792" s="623"/>
      <c r="QD1792" s="623"/>
      <c r="QE1792" s="623"/>
      <c r="QF1792" s="623"/>
      <c r="QG1792" s="623"/>
      <c r="QH1792" s="623"/>
      <c r="QI1792" s="623"/>
      <c r="QJ1792" s="623"/>
      <c r="QK1792" s="623"/>
    </row>
    <row r="1793" spans="434:453">
      <c r="PR1793" s="583"/>
      <c r="PW1793" s="623"/>
      <c r="PX1793" s="623"/>
      <c r="PY1793" s="623"/>
      <c r="PZ1793" s="623"/>
      <c r="QA1793" s="623"/>
      <c r="QB1793" s="623"/>
      <c r="QC1793" s="623"/>
      <c r="QD1793" s="623"/>
      <c r="QE1793" s="623"/>
      <c r="QF1793" s="623"/>
      <c r="QG1793" s="623"/>
      <c r="QH1793" s="623"/>
      <c r="QI1793" s="623"/>
      <c r="QJ1793" s="623"/>
      <c r="QK1793" s="623"/>
    </row>
    <row r="1794" spans="434:453">
      <c r="PR1794" s="583"/>
      <c r="PW1794" s="623"/>
      <c r="PX1794" s="623"/>
      <c r="PY1794" s="623"/>
      <c r="PZ1794" s="623"/>
      <c r="QA1794" s="623"/>
      <c r="QB1794" s="623"/>
      <c r="QC1794" s="623"/>
      <c r="QD1794" s="623"/>
      <c r="QE1794" s="623"/>
      <c r="QF1794" s="623"/>
      <c r="QG1794" s="623"/>
      <c r="QH1794" s="623"/>
      <c r="QI1794" s="623"/>
      <c r="QJ1794" s="623"/>
      <c r="QK1794" s="623"/>
    </row>
    <row r="1795" spans="434:453">
      <c r="PR1795" s="583"/>
      <c r="PW1795" s="623"/>
      <c r="PX1795" s="623"/>
      <c r="PY1795" s="623"/>
      <c r="PZ1795" s="623"/>
      <c r="QA1795" s="623"/>
      <c r="QB1795" s="623"/>
      <c r="QC1795" s="623"/>
      <c r="QD1795" s="623"/>
      <c r="QE1795" s="623"/>
      <c r="QF1795" s="623"/>
      <c r="QG1795" s="623"/>
      <c r="QH1795" s="623"/>
      <c r="QI1795" s="623"/>
      <c r="QJ1795" s="623"/>
      <c r="QK1795" s="623"/>
    </row>
    <row r="1796" spans="434:453">
      <c r="PR1796" s="583"/>
      <c r="PW1796" s="623"/>
      <c r="PX1796" s="623"/>
      <c r="PY1796" s="623"/>
      <c r="PZ1796" s="623"/>
      <c r="QA1796" s="623"/>
      <c r="QB1796" s="623"/>
      <c r="QC1796" s="623"/>
      <c r="QD1796" s="623"/>
      <c r="QE1796" s="623"/>
      <c r="QF1796" s="623"/>
      <c r="QG1796" s="623"/>
      <c r="QH1796" s="623"/>
      <c r="QI1796" s="623"/>
      <c r="QJ1796" s="623"/>
      <c r="QK1796" s="623"/>
    </row>
    <row r="1797" spans="434:453">
      <c r="PR1797" s="583"/>
      <c r="PW1797" s="623"/>
      <c r="PX1797" s="623"/>
      <c r="PY1797" s="623"/>
      <c r="PZ1797" s="623"/>
      <c r="QA1797" s="623"/>
      <c r="QB1797" s="623"/>
      <c r="QC1797" s="623"/>
      <c r="QD1797" s="623"/>
      <c r="QE1797" s="623"/>
      <c r="QF1797" s="623"/>
      <c r="QG1797" s="623"/>
      <c r="QH1797" s="623"/>
      <c r="QI1797" s="623"/>
      <c r="QJ1797" s="623"/>
      <c r="QK1797" s="623"/>
    </row>
    <row r="1798" spans="434:453">
      <c r="PR1798" s="583"/>
      <c r="PW1798" s="623"/>
      <c r="PX1798" s="623"/>
      <c r="PY1798" s="623"/>
      <c r="PZ1798" s="623"/>
      <c r="QA1798" s="623"/>
      <c r="QB1798" s="623"/>
      <c r="QC1798" s="623"/>
      <c r="QD1798" s="623"/>
      <c r="QE1798" s="623"/>
      <c r="QF1798" s="623"/>
      <c r="QG1798" s="623"/>
      <c r="QH1798" s="623"/>
      <c r="QI1798" s="623"/>
      <c r="QJ1798" s="623"/>
      <c r="QK1798" s="623"/>
    </row>
    <row r="1799" spans="434:453">
      <c r="PR1799" s="583"/>
      <c r="PW1799" s="623"/>
      <c r="PX1799" s="623"/>
      <c r="PY1799" s="623"/>
      <c r="PZ1799" s="623"/>
      <c r="QA1799" s="623"/>
      <c r="QB1799" s="623"/>
      <c r="QC1799" s="623"/>
      <c r="QD1799" s="623"/>
      <c r="QE1799" s="623"/>
      <c r="QF1799" s="623"/>
      <c r="QG1799" s="623"/>
      <c r="QH1799" s="623"/>
      <c r="QI1799" s="623"/>
      <c r="QJ1799" s="623"/>
      <c r="QK1799" s="623"/>
    </row>
    <row r="1800" spans="434:453">
      <c r="PR1800" s="583"/>
      <c r="PW1800" s="623"/>
      <c r="PX1800" s="623"/>
      <c r="PY1800" s="623"/>
      <c r="PZ1800" s="623"/>
      <c r="QA1800" s="623"/>
      <c r="QB1800" s="623"/>
      <c r="QC1800" s="623"/>
      <c r="QD1800" s="623"/>
      <c r="QE1800" s="623"/>
      <c r="QF1800" s="623"/>
      <c r="QG1800" s="623"/>
      <c r="QH1800" s="623"/>
      <c r="QI1800" s="623"/>
      <c r="QJ1800" s="623"/>
      <c r="QK1800" s="623"/>
    </row>
    <row r="1801" spans="434:453">
      <c r="PR1801" s="583"/>
      <c r="PW1801" s="623"/>
      <c r="PX1801" s="623"/>
      <c r="PY1801" s="623"/>
      <c r="PZ1801" s="623"/>
      <c r="QA1801" s="623"/>
      <c r="QB1801" s="623"/>
      <c r="QC1801" s="623"/>
      <c r="QD1801" s="623"/>
      <c r="QE1801" s="623"/>
      <c r="QF1801" s="623"/>
      <c r="QG1801" s="623"/>
      <c r="QH1801" s="623"/>
      <c r="QI1801" s="623"/>
      <c r="QJ1801" s="623"/>
      <c r="QK1801" s="623"/>
    </row>
    <row r="1802" spans="434:453">
      <c r="PR1802" s="583"/>
      <c r="PW1802" s="623"/>
      <c r="PX1802" s="623"/>
      <c r="PY1802" s="623"/>
      <c r="PZ1802" s="623"/>
      <c r="QA1802" s="623"/>
      <c r="QB1802" s="623"/>
      <c r="QC1802" s="623"/>
      <c r="QD1802" s="623"/>
      <c r="QE1802" s="623"/>
      <c r="QF1802" s="623"/>
      <c r="QG1802" s="623"/>
      <c r="QH1802" s="623"/>
      <c r="QI1802" s="623"/>
      <c r="QJ1802" s="623"/>
      <c r="QK1802" s="623"/>
    </row>
    <row r="1803" spans="434:453">
      <c r="PR1803" s="583"/>
      <c r="PW1803" s="623"/>
      <c r="PX1803" s="623"/>
      <c r="PY1803" s="623"/>
      <c r="PZ1803" s="623"/>
      <c r="QA1803" s="623"/>
      <c r="QB1803" s="623"/>
      <c r="QC1803" s="623"/>
      <c r="QD1803" s="623"/>
      <c r="QE1803" s="623"/>
      <c r="QF1803" s="623"/>
      <c r="QG1803" s="623"/>
      <c r="QH1803" s="623"/>
      <c r="QI1803" s="623"/>
      <c r="QJ1803" s="623"/>
      <c r="QK1803" s="623"/>
    </row>
    <row r="1804" spans="434:453">
      <c r="PR1804" s="583"/>
      <c r="PW1804" s="623"/>
      <c r="PX1804" s="623"/>
      <c r="PY1804" s="623"/>
      <c r="PZ1804" s="623"/>
      <c r="QA1804" s="623"/>
      <c r="QB1804" s="623"/>
      <c r="QC1804" s="623"/>
      <c r="QD1804" s="623"/>
      <c r="QE1804" s="623"/>
      <c r="QF1804" s="623"/>
      <c r="QG1804" s="623"/>
      <c r="QH1804" s="623"/>
      <c r="QI1804" s="623"/>
      <c r="QJ1804" s="623"/>
      <c r="QK1804" s="623"/>
    </row>
    <row r="1805" spans="434:453">
      <c r="PR1805" s="583"/>
      <c r="PW1805" s="623"/>
      <c r="PX1805" s="623"/>
      <c r="PY1805" s="623"/>
      <c r="PZ1805" s="623"/>
      <c r="QA1805" s="623"/>
      <c r="QB1805" s="623"/>
      <c r="QC1805" s="623"/>
      <c r="QD1805" s="623"/>
      <c r="QE1805" s="623"/>
      <c r="QF1805" s="623"/>
      <c r="QG1805" s="623"/>
      <c r="QH1805" s="623"/>
      <c r="QI1805" s="623"/>
      <c r="QJ1805" s="623"/>
      <c r="QK1805" s="623"/>
    </row>
    <row r="1806" spans="434:453">
      <c r="PR1806" s="583"/>
      <c r="PW1806" s="623"/>
      <c r="PX1806" s="623"/>
      <c r="PY1806" s="623"/>
      <c r="PZ1806" s="623"/>
      <c r="QA1806" s="623"/>
      <c r="QB1806" s="623"/>
      <c r="QC1806" s="623"/>
      <c r="QD1806" s="623"/>
      <c r="QE1806" s="623"/>
      <c r="QF1806" s="623"/>
      <c r="QG1806" s="623"/>
      <c r="QH1806" s="623"/>
      <c r="QI1806" s="623"/>
      <c r="QJ1806" s="623"/>
      <c r="QK1806" s="623"/>
    </row>
    <row r="1807" spans="434:453">
      <c r="PR1807" s="583"/>
      <c r="PW1807" s="623"/>
      <c r="PX1807" s="623"/>
      <c r="PY1807" s="623"/>
      <c r="PZ1807" s="623"/>
      <c r="QA1807" s="623"/>
      <c r="QB1807" s="623"/>
      <c r="QC1807" s="623"/>
      <c r="QD1807" s="623"/>
      <c r="QE1807" s="623"/>
      <c r="QF1807" s="623"/>
      <c r="QG1807" s="623"/>
      <c r="QH1807" s="623"/>
      <c r="QI1807" s="623"/>
      <c r="QJ1807" s="623"/>
      <c r="QK1807" s="623"/>
    </row>
    <row r="1808" spans="434:453">
      <c r="PR1808" s="583"/>
      <c r="PW1808" s="623"/>
      <c r="PX1808" s="623"/>
      <c r="PY1808" s="623"/>
      <c r="PZ1808" s="623"/>
      <c r="QA1808" s="623"/>
      <c r="QB1808" s="623"/>
      <c r="QC1808" s="623"/>
      <c r="QD1808" s="623"/>
      <c r="QE1808" s="623"/>
      <c r="QF1808" s="623"/>
      <c r="QG1808" s="623"/>
      <c r="QH1808" s="623"/>
      <c r="QI1808" s="623"/>
      <c r="QJ1808" s="623"/>
      <c r="QK1808" s="623"/>
    </row>
    <row r="1809" spans="434:453">
      <c r="PR1809" s="583"/>
      <c r="PW1809" s="623"/>
      <c r="PX1809" s="623"/>
      <c r="PY1809" s="623"/>
      <c r="PZ1809" s="623"/>
      <c r="QA1809" s="623"/>
      <c r="QB1809" s="623"/>
      <c r="QC1809" s="623"/>
      <c r="QD1809" s="623"/>
      <c r="QE1809" s="623"/>
      <c r="QF1809" s="623"/>
      <c r="QG1809" s="623"/>
      <c r="QH1809" s="623"/>
      <c r="QI1809" s="623"/>
      <c r="QJ1809" s="623"/>
      <c r="QK1809" s="623"/>
    </row>
    <row r="1810" spans="434:453">
      <c r="PR1810" s="583"/>
      <c r="PW1810" s="623"/>
      <c r="PX1810" s="623"/>
      <c r="PY1810" s="623"/>
      <c r="PZ1810" s="623"/>
      <c r="QA1810" s="623"/>
      <c r="QB1810" s="623"/>
      <c r="QC1810" s="623"/>
      <c r="QD1810" s="623"/>
      <c r="QE1810" s="623"/>
      <c r="QF1810" s="623"/>
      <c r="QG1810" s="623"/>
      <c r="QH1810" s="623"/>
      <c r="QI1810" s="623"/>
      <c r="QJ1810" s="623"/>
      <c r="QK1810" s="623"/>
    </row>
    <row r="1811" spans="434:453">
      <c r="PR1811" s="583"/>
      <c r="PW1811" s="623"/>
      <c r="PX1811" s="623"/>
      <c r="PY1811" s="623"/>
      <c r="PZ1811" s="623"/>
      <c r="QA1811" s="623"/>
      <c r="QB1811" s="623"/>
      <c r="QC1811" s="623"/>
      <c r="QD1811" s="623"/>
      <c r="QE1811" s="623"/>
      <c r="QF1811" s="623"/>
      <c r="QG1811" s="623"/>
      <c r="QH1811" s="623"/>
      <c r="QI1811" s="623"/>
      <c r="QJ1811" s="623"/>
      <c r="QK1811" s="623"/>
    </row>
    <row r="1812" spans="434:453">
      <c r="PR1812" s="583"/>
      <c r="PW1812" s="623"/>
      <c r="PX1812" s="623"/>
      <c r="PY1812" s="623"/>
      <c r="PZ1812" s="623"/>
      <c r="QA1812" s="623"/>
      <c r="QB1812" s="623"/>
      <c r="QC1812" s="623"/>
      <c r="QD1812" s="623"/>
      <c r="QE1812" s="623"/>
      <c r="QF1812" s="623"/>
      <c r="QG1812" s="623"/>
      <c r="QH1812" s="623"/>
      <c r="QI1812" s="623"/>
      <c r="QJ1812" s="623"/>
      <c r="QK1812" s="623"/>
    </row>
    <row r="1813" spans="434:453">
      <c r="PR1813" s="583"/>
      <c r="PW1813" s="623"/>
      <c r="PX1813" s="623"/>
      <c r="PY1813" s="623"/>
      <c r="PZ1813" s="623"/>
      <c r="QA1813" s="623"/>
      <c r="QB1813" s="623"/>
      <c r="QC1813" s="623"/>
      <c r="QD1813" s="623"/>
      <c r="QE1813" s="623"/>
      <c r="QF1813" s="623"/>
      <c r="QG1813" s="623"/>
      <c r="QH1813" s="623"/>
      <c r="QI1813" s="623"/>
      <c r="QJ1813" s="623"/>
      <c r="QK1813" s="623"/>
    </row>
    <row r="1814" spans="434:453">
      <c r="PR1814" s="583"/>
      <c r="PW1814" s="623"/>
      <c r="PX1814" s="623"/>
      <c r="PY1814" s="623"/>
      <c r="PZ1814" s="623"/>
      <c r="QA1814" s="623"/>
      <c r="QB1814" s="623"/>
      <c r="QC1814" s="623"/>
      <c r="QD1814" s="623"/>
      <c r="QE1814" s="623"/>
      <c r="QF1814" s="623"/>
      <c r="QG1814" s="623"/>
      <c r="QH1814" s="623"/>
      <c r="QI1814" s="623"/>
      <c r="QJ1814" s="623"/>
      <c r="QK1814" s="623"/>
    </row>
    <row r="1815" spans="434:453">
      <c r="PR1815" s="583"/>
      <c r="PW1815" s="623"/>
      <c r="PX1815" s="623"/>
      <c r="PY1815" s="623"/>
      <c r="PZ1815" s="623"/>
      <c r="QA1815" s="623"/>
      <c r="QB1815" s="623"/>
      <c r="QC1815" s="623"/>
      <c r="QD1815" s="623"/>
      <c r="QE1815" s="623"/>
      <c r="QF1815" s="623"/>
      <c r="QG1815" s="623"/>
      <c r="QH1815" s="623"/>
      <c r="QI1815" s="623"/>
      <c r="QJ1815" s="623"/>
      <c r="QK1815" s="623"/>
    </row>
    <row r="1816" spans="434:453">
      <c r="PR1816" s="583"/>
      <c r="PW1816" s="623"/>
      <c r="PX1816" s="623"/>
      <c r="PY1816" s="623"/>
      <c r="PZ1816" s="623"/>
      <c r="QA1816" s="623"/>
      <c r="QB1816" s="623"/>
      <c r="QC1816" s="623"/>
      <c r="QD1816" s="623"/>
      <c r="QE1816" s="623"/>
      <c r="QF1816" s="623"/>
      <c r="QG1816" s="623"/>
      <c r="QH1816" s="623"/>
      <c r="QI1816" s="623"/>
      <c r="QJ1816" s="623"/>
      <c r="QK1816" s="623"/>
    </row>
    <row r="1817" spans="434:453">
      <c r="PR1817" s="583"/>
      <c r="PW1817" s="623"/>
      <c r="PX1817" s="623"/>
      <c r="PY1817" s="623"/>
      <c r="PZ1817" s="623"/>
      <c r="QA1817" s="623"/>
      <c r="QB1817" s="623"/>
      <c r="QC1817" s="623"/>
      <c r="QD1817" s="623"/>
      <c r="QE1817" s="623"/>
      <c r="QF1817" s="623"/>
      <c r="QG1817" s="623"/>
      <c r="QH1817" s="623"/>
      <c r="QI1817" s="623"/>
      <c r="QJ1817" s="623"/>
      <c r="QK1817" s="623"/>
    </row>
    <row r="1818" spans="434:453">
      <c r="PR1818" s="583"/>
      <c r="PW1818" s="623"/>
      <c r="PX1818" s="623"/>
      <c r="PY1818" s="623"/>
      <c r="PZ1818" s="623"/>
      <c r="QA1818" s="623"/>
      <c r="QB1818" s="623"/>
      <c r="QC1818" s="623"/>
      <c r="QD1818" s="623"/>
      <c r="QE1818" s="623"/>
      <c r="QF1818" s="623"/>
      <c r="QG1818" s="623"/>
      <c r="QH1818" s="623"/>
      <c r="QI1818" s="623"/>
      <c r="QJ1818" s="623"/>
      <c r="QK1818" s="623"/>
    </row>
    <row r="1819" spans="434:453">
      <c r="PR1819" s="583"/>
      <c r="PW1819" s="623"/>
      <c r="PX1819" s="623"/>
      <c r="PY1819" s="623"/>
      <c r="PZ1819" s="623"/>
      <c r="QA1819" s="623"/>
      <c r="QB1819" s="623"/>
      <c r="QC1819" s="623"/>
      <c r="QD1819" s="623"/>
      <c r="QE1819" s="623"/>
      <c r="QF1819" s="623"/>
      <c r="QG1819" s="623"/>
      <c r="QH1819" s="623"/>
      <c r="QI1819" s="623"/>
      <c r="QJ1819" s="623"/>
      <c r="QK1819" s="623"/>
    </row>
    <row r="1820" spans="434:453">
      <c r="PR1820" s="583"/>
      <c r="PW1820" s="623"/>
      <c r="PX1820" s="623"/>
      <c r="PY1820" s="623"/>
      <c r="PZ1820" s="623"/>
      <c r="QA1820" s="623"/>
      <c r="QB1820" s="623"/>
      <c r="QC1820" s="623"/>
      <c r="QD1820" s="623"/>
      <c r="QE1820" s="623"/>
      <c r="QF1820" s="623"/>
      <c r="QG1820" s="623"/>
      <c r="QH1820" s="623"/>
      <c r="QI1820" s="623"/>
      <c r="QJ1820" s="623"/>
      <c r="QK1820" s="623"/>
    </row>
    <row r="1821" spans="434:453">
      <c r="PR1821" s="583"/>
      <c r="PW1821" s="623"/>
      <c r="PX1821" s="623"/>
      <c r="PY1821" s="623"/>
      <c r="PZ1821" s="623"/>
      <c r="QA1821" s="623"/>
      <c r="QB1821" s="623"/>
      <c r="QC1821" s="623"/>
      <c r="QD1821" s="623"/>
      <c r="QE1821" s="623"/>
      <c r="QF1821" s="623"/>
      <c r="QG1821" s="623"/>
      <c r="QH1821" s="623"/>
      <c r="QI1821" s="623"/>
      <c r="QJ1821" s="623"/>
      <c r="QK1821" s="623"/>
    </row>
    <row r="1822" spans="434:453">
      <c r="PR1822" s="583"/>
      <c r="PW1822" s="623"/>
      <c r="PX1822" s="623"/>
      <c r="PY1822" s="623"/>
      <c r="PZ1822" s="623"/>
      <c r="QA1822" s="623"/>
      <c r="QB1822" s="623"/>
      <c r="QC1822" s="623"/>
      <c r="QD1822" s="623"/>
      <c r="QE1822" s="623"/>
      <c r="QF1822" s="623"/>
      <c r="QG1822" s="623"/>
      <c r="QH1822" s="623"/>
      <c r="QI1822" s="623"/>
      <c r="QJ1822" s="623"/>
      <c r="QK1822" s="623"/>
    </row>
    <row r="1823" spans="434:453">
      <c r="PR1823" s="583"/>
      <c r="PW1823" s="623"/>
      <c r="PX1823" s="623"/>
      <c r="PY1823" s="623"/>
      <c r="PZ1823" s="623"/>
      <c r="QA1823" s="623"/>
      <c r="QB1823" s="623"/>
      <c r="QC1823" s="623"/>
      <c r="QD1823" s="623"/>
      <c r="QE1823" s="623"/>
      <c r="QF1823" s="623"/>
      <c r="QG1823" s="623"/>
      <c r="QH1823" s="623"/>
      <c r="QI1823" s="623"/>
      <c r="QJ1823" s="623"/>
      <c r="QK1823" s="623"/>
    </row>
    <row r="1824" spans="434:453">
      <c r="PR1824" s="583"/>
      <c r="PW1824" s="623"/>
      <c r="PX1824" s="623"/>
      <c r="PY1824" s="623"/>
      <c r="PZ1824" s="623"/>
      <c r="QA1824" s="623"/>
      <c r="QB1824" s="623"/>
      <c r="QC1824" s="623"/>
      <c r="QD1824" s="623"/>
      <c r="QE1824" s="623"/>
      <c r="QF1824" s="623"/>
      <c r="QG1824" s="623"/>
      <c r="QH1824" s="623"/>
      <c r="QI1824" s="623"/>
      <c r="QJ1824" s="623"/>
      <c r="QK1824" s="623"/>
    </row>
    <row r="1825" spans="434:453">
      <c r="PR1825" s="583"/>
      <c r="PW1825" s="623"/>
      <c r="PX1825" s="623"/>
      <c r="PY1825" s="623"/>
      <c r="PZ1825" s="623"/>
      <c r="QA1825" s="623"/>
      <c r="QB1825" s="623"/>
      <c r="QC1825" s="623"/>
      <c r="QD1825" s="623"/>
      <c r="QE1825" s="623"/>
      <c r="QF1825" s="623"/>
      <c r="QG1825" s="623"/>
      <c r="QH1825" s="623"/>
      <c r="QI1825" s="623"/>
      <c r="QJ1825" s="623"/>
      <c r="QK1825" s="623"/>
    </row>
    <row r="1826" spans="434:453">
      <c r="PR1826" s="583"/>
      <c r="PW1826" s="623"/>
      <c r="PX1826" s="623"/>
      <c r="PY1826" s="623"/>
      <c r="PZ1826" s="623"/>
      <c r="QA1826" s="623"/>
      <c r="QB1826" s="623"/>
      <c r="QC1826" s="623"/>
      <c r="QD1826" s="623"/>
      <c r="QE1826" s="623"/>
      <c r="QF1826" s="623"/>
      <c r="QG1826" s="623"/>
      <c r="QH1826" s="623"/>
      <c r="QI1826" s="623"/>
      <c r="QJ1826" s="623"/>
      <c r="QK1826" s="623"/>
    </row>
    <row r="1827" spans="434:453">
      <c r="PR1827" s="583"/>
      <c r="PW1827" s="623"/>
      <c r="PX1827" s="623"/>
      <c r="PY1827" s="623"/>
      <c r="PZ1827" s="623"/>
      <c r="QA1827" s="623"/>
      <c r="QB1827" s="623"/>
      <c r="QC1827" s="623"/>
      <c r="QD1827" s="623"/>
      <c r="QE1827" s="623"/>
      <c r="QF1827" s="623"/>
      <c r="QG1827" s="623"/>
      <c r="QH1827" s="623"/>
      <c r="QI1827" s="623"/>
      <c r="QJ1827" s="623"/>
      <c r="QK1827" s="623"/>
    </row>
    <row r="1828" spans="434:453">
      <c r="PR1828" s="583"/>
      <c r="PW1828" s="623"/>
      <c r="PX1828" s="623"/>
      <c r="PY1828" s="623"/>
      <c r="PZ1828" s="623"/>
      <c r="QA1828" s="623"/>
      <c r="QB1828" s="623"/>
      <c r="QC1828" s="623"/>
      <c r="QD1828" s="623"/>
      <c r="QE1828" s="623"/>
      <c r="QF1828" s="623"/>
      <c r="QG1828" s="623"/>
      <c r="QH1828" s="623"/>
      <c r="QI1828" s="623"/>
      <c r="QJ1828" s="623"/>
      <c r="QK1828" s="623"/>
    </row>
    <row r="1829" spans="434:453">
      <c r="PR1829" s="583"/>
      <c r="PW1829" s="623"/>
      <c r="PX1829" s="623"/>
      <c r="PY1829" s="623"/>
      <c r="PZ1829" s="623"/>
      <c r="QA1829" s="623"/>
      <c r="QB1829" s="623"/>
      <c r="QC1829" s="623"/>
      <c r="QD1829" s="623"/>
      <c r="QE1829" s="623"/>
      <c r="QF1829" s="623"/>
      <c r="QG1829" s="623"/>
      <c r="QH1829" s="623"/>
      <c r="QI1829" s="623"/>
      <c r="QJ1829" s="623"/>
      <c r="QK1829" s="623"/>
    </row>
    <row r="1830" spans="434:453">
      <c r="PR1830" s="583"/>
      <c r="PW1830" s="623"/>
      <c r="PX1830" s="623"/>
      <c r="PY1830" s="623"/>
      <c r="PZ1830" s="623"/>
      <c r="QA1830" s="623"/>
      <c r="QB1830" s="623"/>
      <c r="QC1830" s="623"/>
      <c r="QD1830" s="623"/>
      <c r="QE1830" s="623"/>
      <c r="QF1830" s="623"/>
      <c r="QG1830" s="623"/>
      <c r="QH1830" s="623"/>
      <c r="QI1830" s="623"/>
      <c r="QJ1830" s="623"/>
      <c r="QK1830" s="623"/>
    </row>
    <row r="1831" spans="434:453">
      <c r="PR1831" s="583"/>
      <c r="PW1831" s="623"/>
      <c r="PX1831" s="623"/>
      <c r="PY1831" s="623"/>
      <c r="PZ1831" s="623"/>
      <c r="QA1831" s="623"/>
      <c r="QB1831" s="623"/>
      <c r="QC1831" s="623"/>
      <c r="QD1831" s="623"/>
      <c r="QE1831" s="623"/>
      <c r="QF1831" s="623"/>
      <c r="QG1831" s="623"/>
      <c r="QH1831" s="623"/>
      <c r="QI1831" s="623"/>
      <c r="QJ1831" s="623"/>
      <c r="QK1831" s="623"/>
    </row>
    <row r="1832" spans="434:453">
      <c r="PR1832" s="583"/>
      <c r="PW1832" s="623"/>
      <c r="PX1832" s="623"/>
      <c r="PY1832" s="623"/>
      <c r="PZ1832" s="623"/>
      <c r="QA1832" s="623"/>
      <c r="QB1832" s="623"/>
      <c r="QC1832" s="623"/>
      <c r="QD1832" s="623"/>
      <c r="QE1832" s="623"/>
      <c r="QF1832" s="623"/>
      <c r="QG1832" s="623"/>
      <c r="QH1832" s="623"/>
      <c r="QI1832" s="623"/>
      <c r="QJ1832" s="623"/>
      <c r="QK1832" s="623"/>
    </row>
    <row r="1833" spans="434:453">
      <c r="PR1833" s="583"/>
      <c r="PW1833" s="623"/>
      <c r="PX1833" s="623"/>
      <c r="PY1833" s="623"/>
      <c r="PZ1833" s="623"/>
      <c r="QA1833" s="623"/>
      <c r="QB1833" s="623"/>
      <c r="QC1833" s="623"/>
      <c r="QD1833" s="623"/>
      <c r="QE1833" s="623"/>
      <c r="QF1833" s="623"/>
      <c r="QG1833" s="623"/>
      <c r="QH1833" s="623"/>
      <c r="QI1833" s="623"/>
      <c r="QJ1833" s="623"/>
      <c r="QK1833" s="623"/>
    </row>
    <row r="1834" spans="434:453">
      <c r="PR1834" s="583"/>
      <c r="PW1834" s="623"/>
      <c r="PX1834" s="623"/>
      <c r="PY1834" s="623"/>
      <c r="PZ1834" s="623"/>
      <c r="QA1834" s="623"/>
      <c r="QB1834" s="623"/>
      <c r="QC1834" s="623"/>
      <c r="QD1834" s="623"/>
      <c r="QE1834" s="623"/>
      <c r="QF1834" s="623"/>
      <c r="QG1834" s="623"/>
      <c r="QH1834" s="623"/>
      <c r="QI1834" s="623"/>
      <c r="QJ1834" s="623"/>
      <c r="QK1834" s="623"/>
    </row>
    <row r="1835" spans="434:453">
      <c r="PR1835" s="583"/>
      <c r="PW1835" s="623"/>
      <c r="PX1835" s="623"/>
      <c r="PY1835" s="623"/>
      <c r="PZ1835" s="623"/>
      <c r="QA1835" s="623"/>
      <c r="QB1835" s="623"/>
      <c r="QC1835" s="623"/>
      <c r="QD1835" s="623"/>
      <c r="QE1835" s="623"/>
      <c r="QF1835" s="623"/>
      <c r="QG1835" s="623"/>
      <c r="QH1835" s="623"/>
      <c r="QI1835" s="623"/>
      <c r="QJ1835" s="623"/>
      <c r="QK1835" s="623"/>
    </row>
    <row r="1836" spans="434:453">
      <c r="PR1836" s="583"/>
      <c r="PW1836" s="623"/>
      <c r="PX1836" s="623"/>
      <c r="PY1836" s="623"/>
      <c r="PZ1836" s="623"/>
      <c r="QA1836" s="623"/>
      <c r="QB1836" s="623"/>
      <c r="QC1836" s="623"/>
      <c r="QD1836" s="623"/>
      <c r="QE1836" s="623"/>
      <c r="QF1836" s="623"/>
      <c r="QG1836" s="623"/>
      <c r="QH1836" s="623"/>
      <c r="QI1836" s="623"/>
      <c r="QJ1836" s="623"/>
      <c r="QK1836" s="623"/>
    </row>
    <row r="1837" spans="434:453">
      <c r="PR1837" s="583"/>
      <c r="PW1837" s="623"/>
      <c r="PX1837" s="623"/>
      <c r="PY1837" s="623"/>
      <c r="PZ1837" s="623"/>
      <c r="QA1837" s="623"/>
      <c r="QB1837" s="623"/>
      <c r="QC1837" s="623"/>
      <c r="QD1837" s="623"/>
      <c r="QE1837" s="623"/>
      <c r="QF1837" s="623"/>
      <c r="QG1837" s="623"/>
      <c r="QH1837" s="623"/>
      <c r="QI1837" s="623"/>
      <c r="QJ1837" s="623"/>
      <c r="QK1837" s="623"/>
    </row>
    <row r="1838" spans="434:453">
      <c r="PR1838" s="583"/>
      <c r="PW1838" s="623"/>
      <c r="PX1838" s="623"/>
      <c r="PY1838" s="623"/>
      <c r="PZ1838" s="623"/>
      <c r="QA1838" s="623"/>
      <c r="QB1838" s="623"/>
      <c r="QC1838" s="623"/>
      <c r="QD1838" s="623"/>
      <c r="QE1838" s="623"/>
      <c r="QF1838" s="623"/>
      <c r="QG1838" s="623"/>
      <c r="QH1838" s="623"/>
      <c r="QI1838" s="623"/>
      <c r="QJ1838" s="623"/>
      <c r="QK1838" s="623"/>
    </row>
    <row r="1839" spans="434:453">
      <c r="PR1839" s="583"/>
      <c r="PW1839" s="623"/>
      <c r="PX1839" s="623"/>
      <c r="PY1839" s="623"/>
      <c r="PZ1839" s="623"/>
      <c r="QA1839" s="623"/>
      <c r="QB1839" s="623"/>
      <c r="QC1839" s="623"/>
      <c r="QD1839" s="623"/>
      <c r="QE1839" s="623"/>
      <c r="QF1839" s="623"/>
      <c r="QG1839" s="623"/>
      <c r="QH1839" s="623"/>
      <c r="QI1839" s="623"/>
      <c r="QJ1839" s="623"/>
      <c r="QK1839" s="623"/>
    </row>
    <row r="1840" spans="434:453">
      <c r="PR1840" s="583"/>
      <c r="PW1840" s="623"/>
      <c r="PX1840" s="623"/>
      <c r="PY1840" s="623"/>
      <c r="PZ1840" s="623"/>
      <c r="QA1840" s="623"/>
      <c r="QB1840" s="623"/>
      <c r="QC1840" s="623"/>
      <c r="QD1840" s="623"/>
      <c r="QE1840" s="623"/>
      <c r="QF1840" s="623"/>
      <c r="QG1840" s="623"/>
      <c r="QH1840" s="623"/>
      <c r="QI1840" s="623"/>
      <c r="QJ1840" s="623"/>
      <c r="QK1840" s="623"/>
    </row>
    <row r="1841" spans="434:453">
      <c r="PR1841" s="583"/>
      <c r="PW1841" s="623"/>
      <c r="PX1841" s="623"/>
      <c r="PY1841" s="623"/>
      <c r="PZ1841" s="623"/>
      <c r="QA1841" s="623"/>
      <c r="QB1841" s="623"/>
      <c r="QC1841" s="623"/>
      <c r="QD1841" s="623"/>
      <c r="QE1841" s="623"/>
      <c r="QF1841" s="623"/>
      <c r="QG1841" s="623"/>
      <c r="QH1841" s="623"/>
      <c r="QI1841" s="623"/>
      <c r="QJ1841" s="623"/>
      <c r="QK1841" s="623"/>
    </row>
    <row r="1842" spans="434:453">
      <c r="PR1842" s="583"/>
      <c r="PW1842" s="623"/>
      <c r="PX1842" s="623"/>
      <c r="PY1842" s="623"/>
      <c r="PZ1842" s="623"/>
      <c r="QA1842" s="623"/>
      <c r="QB1842" s="623"/>
      <c r="QC1842" s="623"/>
      <c r="QD1842" s="623"/>
      <c r="QE1842" s="623"/>
      <c r="QF1842" s="623"/>
      <c r="QG1842" s="623"/>
      <c r="QH1842" s="623"/>
      <c r="QI1842" s="623"/>
      <c r="QJ1842" s="623"/>
      <c r="QK1842" s="623"/>
    </row>
    <row r="1843" spans="434:453">
      <c r="PR1843" s="583"/>
      <c r="PW1843" s="623"/>
      <c r="PX1843" s="623"/>
      <c r="PY1843" s="623"/>
      <c r="PZ1843" s="623"/>
      <c r="QA1843" s="623"/>
      <c r="QB1843" s="623"/>
      <c r="QC1843" s="623"/>
      <c r="QD1843" s="623"/>
      <c r="QE1843" s="623"/>
      <c r="QF1843" s="623"/>
      <c r="QG1843" s="623"/>
      <c r="QH1843" s="623"/>
      <c r="QI1843" s="623"/>
      <c r="QJ1843" s="623"/>
      <c r="QK1843" s="623"/>
    </row>
    <row r="1844" spans="434:453">
      <c r="PR1844" s="583"/>
      <c r="PW1844" s="623"/>
      <c r="PX1844" s="623"/>
      <c r="PY1844" s="623"/>
      <c r="PZ1844" s="623"/>
      <c r="QA1844" s="623"/>
      <c r="QB1844" s="623"/>
      <c r="QC1844" s="623"/>
      <c r="QD1844" s="623"/>
      <c r="QE1844" s="623"/>
      <c r="QF1844" s="623"/>
      <c r="QG1844" s="623"/>
      <c r="QH1844" s="623"/>
      <c r="QI1844" s="623"/>
      <c r="QJ1844" s="623"/>
      <c r="QK1844" s="623"/>
    </row>
    <row r="1845" spans="434:453">
      <c r="PR1845" s="583"/>
      <c r="PW1845" s="623"/>
      <c r="PX1845" s="623"/>
      <c r="PY1845" s="623"/>
      <c r="PZ1845" s="623"/>
      <c r="QA1845" s="623"/>
      <c r="QB1845" s="623"/>
      <c r="QC1845" s="623"/>
      <c r="QD1845" s="623"/>
      <c r="QE1845" s="623"/>
      <c r="QF1845" s="623"/>
      <c r="QG1845" s="623"/>
      <c r="QH1845" s="623"/>
      <c r="QI1845" s="623"/>
      <c r="QJ1845" s="623"/>
      <c r="QK1845" s="623"/>
    </row>
    <row r="1846" spans="434:453">
      <c r="PR1846" s="583"/>
      <c r="PW1846" s="623"/>
      <c r="PX1846" s="623"/>
      <c r="PY1846" s="623"/>
      <c r="PZ1846" s="623"/>
      <c r="QA1846" s="623"/>
      <c r="QB1846" s="623"/>
      <c r="QC1846" s="623"/>
      <c r="QD1846" s="623"/>
      <c r="QE1846" s="623"/>
      <c r="QF1846" s="623"/>
      <c r="QG1846" s="623"/>
      <c r="QH1846" s="623"/>
      <c r="QI1846" s="623"/>
      <c r="QJ1846" s="623"/>
      <c r="QK1846" s="623"/>
    </row>
    <row r="1847" spans="434:453">
      <c r="PR1847" s="583"/>
      <c r="PW1847" s="623"/>
      <c r="PX1847" s="623"/>
      <c r="PY1847" s="623"/>
      <c r="PZ1847" s="623"/>
      <c r="QA1847" s="623"/>
      <c r="QB1847" s="623"/>
      <c r="QC1847" s="623"/>
      <c r="QD1847" s="623"/>
      <c r="QE1847" s="623"/>
      <c r="QF1847" s="623"/>
      <c r="QG1847" s="623"/>
      <c r="QH1847" s="623"/>
      <c r="QI1847" s="623"/>
      <c r="QJ1847" s="623"/>
      <c r="QK1847" s="623"/>
    </row>
    <row r="1848" spans="434:453">
      <c r="PR1848" s="583"/>
      <c r="PW1848" s="623"/>
      <c r="PX1848" s="623"/>
      <c r="PY1848" s="623"/>
      <c r="PZ1848" s="623"/>
      <c r="QA1848" s="623"/>
      <c r="QB1848" s="623"/>
      <c r="QC1848" s="623"/>
      <c r="QD1848" s="623"/>
      <c r="QE1848" s="623"/>
      <c r="QF1848" s="623"/>
      <c r="QG1848" s="623"/>
      <c r="QH1848" s="623"/>
      <c r="QI1848" s="623"/>
      <c r="QJ1848" s="623"/>
      <c r="QK1848" s="623"/>
    </row>
    <row r="1849" spans="434:453">
      <c r="PR1849" s="583"/>
      <c r="PW1849" s="623"/>
      <c r="PX1849" s="623"/>
      <c r="PY1849" s="623"/>
      <c r="PZ1849" s="623"/>
      <c r="QA1849" s="623"/>
      <c r="QB1849" s="623"/>
      <c r="QC1849" s="623"/>
      <c r="QD1849" s="623"/>
      <c r="QE1849" s="623"/>
      <c r="QF1849" s="623"/>
      <c r="QG1849" s="623"/>
      <c r="QH1849" s="623"/>
      <c r="QI1849" s="623"/>
      <c r="QJ1849" s="623"/>
      <c r="QK1849" s="623"/>
    </row>
    <row r="1850" spans="434:453">
      <c r="PR1850" s="583"/>
      <c r="PW1850" s="623"/>
      <c r="PX1850" s="623"/>
      <c r="PY1850" s="623"/>
      <c r="PZ1850" s="623"/>
      <c r="QA1850" s="623"/>
      <c r="QB1850" s="623"/>
      <c r="QC1850" s="623"/>
      <c r="QD1850" s="623"/>
      <c r="QE1850" s="623"/>
      <c r="QF1850" s="623"/>
      <c r="QG1850" s="623"/>
      <c r="QH1850" s="623"/>
      <c r="QI1850" s="623"/>
      <c r="QJ1850" s="623"/>
      <c r="QK1850" s="623"/>
    </row>
    <row r="1851" spans="434:453">
      <c r="PR1851" s="583"/>
      <c r="PW1851" s="623"/>
      <c r="PX1851" s="623"/>
      <c r="PY1851" s="623"/>
      <c r="PZ1851" s="623"/>
      <c r="QA1851" s="623"/>
      <c r="QB1851" s="623"/>
      <c r="QC1851" s="623"/>
      <c r="QD1851" s="623"/>
      <c r="QE1851" s="623"/>
      <c r="QF1851" s="623"/>
      <c r="QG1851" s="623"/>
      <c r="QH1851" s="623"/>
      <c r="QI1851" s="623"/>
      <c r="QJ1851" s="623"/>
      <c r="QK1851" s="623"/>
    </row>
    <row r="1852" spans="434:453">
      <c r="PR1852" s="583"/>
      <c r="PW1852" s="623"/>
      <c r="PX1852" s="623"/>
      <c r="PY1852" s="623"/>
      <c r="PZ1852" s="623"/>
      <c r="QA1852" s="623"/>
      <c r="QB1852" s="623"/>
      <c r="QC1852" s="623"/>
      <c r="QD1852" s="623"/>
      <c r="QE1852" s="623"/>
      <c r="QF1852" s="623"/>
      <c r="QG1852" s="623"/>
      <c r="QH1852" s="623"/>
      <c r="QI1852" s="623"/>
      <c r="QJ1852" s="623"/>
      <c r="QK1852" s="623"/>
    </row>
    <row r="1853" spans="434:453">
      <c r="PR1853" s="583"/>
      <c r="PW1853" s="623"/>
      <c r="PX1853" s="623"/>
      <c r="PY1853" s="623"/>
      <c r="PZ1853" s="623"/>
      <c r="QA1853" s="623"/>
      <c r="QB1853" s="623"/>
      <c r="QC1853" s="623"/>
      <c r="QD1853" s="623"/>
      <c r="QE1853" s="623"/>
      <c r="QF1853" s="623"/>
      <c r="QG1853" s="623"/>
      <c r="QH1853" s="623"/>
      <c r="QI1853" s="623"/>
      <c r="QJ1853" s="623"/>
      <c r="QK1853" s="623"/>
    </row>
    <row r="1854" spans="434:453">
      <c r="PR1854" s="583"/>
      <c r="PW1854" s="623"/>
      <c r="PX1854" s="623"/>
      <c r="PY1854" s="623"/>
      <c r="PZ1854" s="623"/>
      <c r="QA1854" s="623"/>
      <c r="QB1854" s="623"/>
      <c r="QC1854" s="623"/>
      <c r="QD1854" s="623"/>
      <c r="QE1854" s="623"/>
      <c r="QF1854" s="623"/>
      <c r="QG1854" s="623"/>
      <c r="QH1854" s="623"/>
      <c r="QI1854" s="623"/>
      <c r="QJ1854" s="623"/>
      <c r="QK1854" s="623"/>
    </row>
    <row r="1855" spans="434:453">
      <c r="PR1855" s="583"/>
      <c r="PW1855" s="623"/>
      <c r="PX1855" s="623"/>
      <c r="PY1855" s="623"/>
      <c r="PZ1855" s="623"/>
      <c r="QA1855" s="623"/>
      <c r="QB1855" s="623"/>
      <c r="QC1855" s="623"/>
      <c r="QD1855" s="623"/>
      <c r="QE1855" s="623"/>
      <c r="QF1855" s="623"/>
      <c r="QG1855" s="623"/>
      <c r="QH1855" s="623"/>
      <c r="QI1855" s="623"/>
      <c r="QJ1855" s="623"/>
      <c r="QK1855" s="623"/>
    </row>
    <row r="1856" spans="434:453">
      <c r="PR1856" s="583"/>
      <c r="PW1856" s="623"/>
      <c r="PX1856" s="623"/>
      <c r="PY1856" s="623"/>
      <c r="PZ1856" s="623"/>
      <c r="QA1856" s="623"/>
      <c r="QB1856" s="623"/>
      <c r="QC1856" s="623"/>
      <c r="QD1856" s="623"/>
      <c r="QE1856" s="623"/>
      <c r="QF1856" s="623"/>
      <c r="QG1856" s="623"/>
      <c r="QH1856" s="623"/>
      <c r="QI1856" s="623"/>
      <c r="QJ1856" s="623"/>
      <c r="QK1856" s="623"/>
    </row>
    <row r="1857" spans="434:453">
      <c r="PR1857" s="583"/>
      <c r="PW1857" s="623"/>
      <c r="PX1857" s="623"/>
      <c r="PY1857" s="623"/>
      <c r="PZ1857" s="623"/>
      <c r="QA1857" s="623"/>
      <c r="QB1857" s="623"/>
      <c r="QC1857" s="623"/>
      <c r="QD1857" s="623"/>
      <c r="QE1857" s="623"/>
      <c r="QF1857" s="623"/>
      <c r="QG1857" s="623"/>
      <c r="QH1857" s="623"/>
      <c r="QI1857" s="623"/>
      <c r="QJ1857" s="623"/>
      <c r="QK1857" s="623"/>
    </row>
    <row r="1858" spans="434:453">
      <c r="PR1858" s="583"/>
      <c r="PW1858" s="623"/>
      <c r="PX1858" s="623"/>
      <c r="PY1858" s="623"/>
      <c r="PZ1858" s="623"/>
      <c r="QA1858" s="623"/>
      <c r="QB1858" s="623"/>
      <c r="QC1858" s="623"/>
      <c r="QD1858" s="623"/>
      <c r="QE1858" s="623"/>
      <c r="QF1858" s="623"/>
      <c r="QG1858" s="623"/>
      <c r="QH1858" s="623"/>
      <c r="QI1858" s="623"/>
      <c r="QJ1858" s="623"/>
      <c r="QK1858" s="623"/>
    </row>
    <row r="1859" spans="434:453">
      <c r="PR1859" s="583"/>
      <c r="PW1859" s="623"/>
      <c r="PX1859" s="623"/>
      <c r="PY1859" s="623"/>
      <c r="PZ1859" s="623"/>
      <c r="QA1859" s="623"/>
      <c r="QB1859" s="623"/>
      <c r="QC1859" s="623"/>
      <c r="QD1859" s="623"/>
      <c r="QE1859" s="623"/>
      <c r="QF1859" s="623"/>
      <c r="QG1859" s="623"/>
      <c r="QH1859" s="623"/>
      <c r="QI1859" s="623"/>
      <c r="QJ1859" s="623"/>
      <c r="QK1859" s="623"/>
    </row>
    <row r="1860" spans="434:453">
      <c r="PR1860" s="583"/>
      <c r="PW1860" s="623"/>
      <c r="PX1860" s="623"/>
      <c r="PY1860" s="623"/>
      <c r="PZ1860" s="623"/>
      <c r="QA1860" s="623"/>
      <c r="QB1860" s="623"/>
      <c r="QC1860" s="623"/>
      <c r="QD1860" s="623"/>
      <c r="QE1860" s="623"/>
      <c r="QF1860" s="623"/>
      <c r="QG1860" s="623"/>
      <c r="QH1860" s="623"/>
      <c r="QI1860" s="623"/>
      <c r="QJ1860" s="623"/>
      <c r="QK1860" s="623"/>
    </row>
    <row r="1861" spans="434:453">
      <c r="PR1861" s="583"/>
      <c r="PW1861" s="623"/>
      <c r="PX1861" s="623"/>
      <c r="PY1861" s="623"/>
      <c r="PZ1861" s="623"/>
      <c r="QA1861" s="623"/>
      <c r="QB1861" s="623"/>
      <c r="QC1861" s="623"/>
      <c r="QD1861" s="623"/>
      <c r="QE1861" s="623"/>
      <c r="QF1861" s="623"/>
      <c r="QG1861" s="623"/>
      <c r="QH1861" s="623"/>
      <c r="QI1861" s="623"/>
      <c r="QJ1861" s="623"/>
      <c r="QK1861" s="623"/>
    </row>
    <row r="1862" spans="434:453">
      <c r="PR1862" s="583"/>
      <c r="PW1862" s="623"/>
      <c r="PX1862" s="623"/>
      <c r="PY1862" s="623"/>
      <c r="PZ1862" s="623"/>
      <c r="QA1862" s="623"/>
      <c r="QB1862" s="623"/>
      <c r="QC1862" s="623"/>
      <c r="QD1862" s="623"/>
      <c r="QE1862" s="623"/>
      <c r="QF1862" s="623"/>
      <c r="QG1862" s="623"/>
      <c r="QH1862" s="623"/>
      <c r="QI1862" s="623"/>
      <c r="QJ1862" s="623"/>
      <c r="QK1862" s="623"/>
    </row>
    <row r="1863" spans="434:453">
      <c r="PR1863" s="583"/>
      <c r="PW1863" s="623"/>
      <c r="PX1863" s="623"/>
      <c r="PY1863" s="623"/>
      <c r="PZ1863" s="623"/>
      <c r="QA1863" s="623"/>
      <c r="QB1863" s="623"/>
      <c r="QC1863" s="623"/>
      <c r="QD1863" s="623"/>
      <c r="QE1863" s="623"/>
      <c r="QF1863" s="623"/>
      <c r="QG1863" s="623"/>
      <c r="QH1863" s="623"/>
      <c r="QI1863" s="623"/>
      <c r="QJ1863" s="623"/>
      <c r="QK1863" s="623"/>
    </row>
    <row r="1864" spans="434:453">
      <c r="PR1864" s="583"/>
      <c r="PW1864" s="623"/>
      <c r="PX1864" s="623"/>
      <c r="PY1864" s="623"/>
      <c r="PZ1864" s="623"/>
      <c r="QA1864" s="623"/>
      <c r="QB1864" s="623"/>
      <c r="QC1864" s="623"/>
      <c r="QD1864" s="623"/>
      <c r="QE1864" s="623"/>
      <c r="QF1864" s="623"/>
      <c r="QG1864" s="623"/>
      <c r="QH1864" s="623"/>
      <c r="QI1864" s="623"/>
      <c r="QJ1864" s="623"/>
      <c r="QK1864" s="623"/>
    </row>
    <row r="1865" spans="434:453">
      <c r="PR1865" s="583"/>
      <c r="PW1865" s="623"/>
      <c r="PX1865" s="623"/>
      <c r="PY1865" s="623"/>
      <c r="PZ1865" s="623"/>
      <c r="QA1865" s="623"/>
      <c r="QB1865" s="623"/>
      <c r="QC1865" s="623"/>
      <c r="QD1865" s="623"/>
      <c r="QE1865" s="623"/>
      <c r="QF1865" s="623"/>
      <c r="QG1865" s="623"/>
      <c r="QH1865" s="623"/>
      <c r="QI1865" s="623"/>
      <c r="QJ1865" s="623"/>
      <c r="QK1865" s="623"/>
    </row>
    <row r="1866" spans="434:453">
      <c r="PR1866" s="583"/>
      <c r="PW1866" s="623"/>
      <c r="PX1866" s="623"/>
      <c r="PY1866" s="623"/>
      <c r="PZ1866" s="623"/>
      <c r="QA1866" s="623"/>
      <c r="QB1866" s="623"/>
      <c r="QC1866" s="623"/>
      <c r="QD1866" s="623"/>
      <c r="QE1866" s="623"/>
      <c r="QF1866" s="623"/>
      <c r="QG1866" s="623"/>
      <c r="QH1866" s="623"/>
      <c r="QI1866" s="623"/>
      <c r="QJ1866" s="623"/>
      <c r="QK1866" s="623"/>
    </row>
    <row r="1867" spans="434:453">
      <c r="PR1867" s="583"/>
      <c r="PW1867" s="623"/>
      <c r="PX1867" s="623"/>
      <c r="PY1867" s="623"/>
      <c r="PZ1867" s="623"/>
      <c r="QA1867" s="623"/>
      <c r="QB1867" s="623"/>
      <c r="QC1867" s="623"/>
      <c r="QD1867" s="623"/>
      <c r="QE1867" s="623"/>
      <c r="QF1867" s="623"/>
      <c r="QG1867" s="623"/>
      <c r="QH1867" s="623"/>
      <c r="QI1867" s="623"/>
      <c r="QJ1867" s="623"/>
      <c r="QK1867" s="623"/>
    </row>
    <row r="1868" spans="434:453">
      <c r="PR1868" s="583"/>
      <c r="PW1868" s="623"/>
      <c r="PX1868" s="623"/>
      <c r="PY1868" s="623"/>
      <c r="PZ1868" s="623"/>
      <c r="QA1868" s="623"/>
      <c r="QB1868" s="623"/>
      <c r="QC1868" s="623"/>
      <c r="QD1868" s="623"/>
      <c r="QE1868" s="623"/>
      <c r="QF1868" s="623"/>
      <c r="QG1868" s="623"/>
      <c r="QH1868" s="623"/>
      <c r="QI1868" s="623"/>
      <c r="QJ1868" s="623"/>
      <c r="QK1868" s="623"/>
    </row>
    <row r="1869" spans="434:453">
      <c r="PR1869" s="583"/>
      <c r="PW1869" s="623"/>
      <c r="PX1869" s="623"/>
      <c r="PY1869" s="623"/>
      <c r="PZ1869" s="623"/>
      <c r="QA1869" s="623"/>
      <c r="QB1869" s="623"/>
      <c r="QC1869" s="623"/>
      <c r="QD1869" s="623"/>
      <c r="QE1869" s="623"/>
      <c r="QF1869" s="623"/>
      <c r="QG1869" s="623"/>
      <c r="QH1869" s="623"/>
      <c r="QI1869" s="623"/>
      <c r="QJ1869" s="623"/>
      <c r="QK1869" s="623"/>
    </row>
    <row r="1870" spans="434:453">
      <c r="PR1870" s="583"/>
      <c r="PW1870" s="623"/>
      <c r="PX1870" s="623"/>
      <c r="PY1870" s="623"/>
      <c r="PZ1870" s="623"/>
      <c r="QA1870" s="623"/>
      <c r="QB1870" s="623"/>
      <c r="QC1870" s="623"/>
      <c r="QD1870" s="623"/>
      <c r="QE1870" s="623"/>
      <c r="QF1870" s="623"/>
      <c r="QG1870" s="623"/>
      <c r="QH1870" s="623"/>
      <c r="QI1870" s="623"/>
      <c r="QJ1870" s="623"/>
      <c r="QK1870" s="623"/>
    </row>
    <row r="1871" spans="434:453">
      <c r="PR1871" s="583"/>
      <c r="PW1871" s="623"/>
      <c r="PX1871" s="623"/>
      <c r="PY1871" s="623"/>
      <c r="PZ1871" s="623"/>
      <c r="QA1871" s="623"/>
      <c r="QB1871" s="623"/>
      <c r="QC1871" s="623"/>
      <c r="QD1871" s="623"/>
      <c r="QE1871" s="623"/>
      <c r="QF1871" s="623"/>
      <c r="QG1871" s="623"/>
      <c r="QH1871" s="623"/>
      <c r="QI1871" s="623"/>
      <c r="QJ1871" s="623"/>
      <c r="QK1871" s="623"/>
    </row>
    <row r="1872" spans="434:453">
      <c r="PR1872" s="583"/>
      <c r="PW1872" s="623"/>
      <c r="PX1872" s="623"/>
      <c r="PY1872" s="623"/>
      <c r="PZ1872" s="623"/>
      <c r="QA1872" s="623"/>
      <c r="QB1872" s="623"/>
      <c r="QC1872" s="623"/>
      <c r="QD1872" s="623"/>
      <c r="QE1872" s="623"/>
      <c r="QF1872" s="623"/>
      <c r="QG1872" s="623"/>
      <c r="QH1872" s="623"/>
      <c r="QI1872" s="623"/>
      <c r="QJ1872" s="623"/>
      <c r="QK1872" s="623"/>
    </row>
    <row r="1873" spans="434:453">
      <c r="PR1873" s="583"/>
      <c r="PW1873" s="623"/>
      <c r="PX1873" s="623"/>
      <c r="PY1873" s="623"/>
      <c r="PZ1873" s="623"/>
      <c r="QA1873" s="623"/>
      <c r="QB1873" s="623"/>
      <c r="QC1873" s="623"/>
      <c r="QD1873" s="623"/>
      <c r="QE1873" s="623"/>
      <c r="QF1873" s="623"/>
      <c r="QG1873" s="623"/>
      <c r="QH1873" s="623"/>
      <c r="QI1873" s="623"/>
      <c r="QJ1873" s="623"/>
      <c r="QK1873" s="623"/>
    </row>
    <row r="1874" spans="434:453">
      <c r="PR1874" s="583"/>
      <c r="PW1874" s="623"/>
      <c r="PX1874" s="623"/>
      <c r="PY1874" s="623"/>
      <c r="PZ1874" s="623"/>
      <c r="QA1874" s="623"/>
      <c r="QB1874" s="623"/>
      <c r="QC1874" s="623"/>
      <c r="QD1874" s="623"/>
      <c r="QE1874" s="623"/>
      <c r="QF1874" s="623"/>
      <c r="QG1874" s="623"/>
      <c r="QH1874" s="623"/>
      <c r="QI1874" s="623"/>
      <c r="QJ1874" s="623"/>
      <c r="QK1874" s="623"/>
    </row>
    <row r="1875" spans="434:453">
      <c r="PR1875" s="583"/>
      <c r="PW1875" s="623"/>
      <c r="PX1875" s="623"/>
      <c r="PY1875" s="623"/>
      <c r="PZ1875" s="623"/>
      <c r="QA1875" s="623"/>
      <c r="QB1875" s="623"/>
      <c r="QC1875" s="623"/>
      <c r="QD1875" s="623"/>
      <c r="QE1875" s="623"/>
      <c r="QF1875" s="623"/>
      <c r="QG1875" s="623"/>
      <c r="QH1875" s="623"/>
      <c r="QI1875" s="623"/>
      <c r="QJ1875" s="623"/>
      <c r="QK1875" s="623"/>
    </row>
    <row r="1876" spans="434:453">
      <c r="PR1876" s="583"/>
      <c r="PW1876" s="623"/>
      <c r="PX1876" s="623"/>
      <c r="PY1876" s="623"/>
      <c r="PZ1876" s="623"/>
      <c r="QA1876" s="623"/>
      <c r="QB1876" s="623"/>
      <c r="QC1876" s="623"/>
      <c r="QD1876" s="623"/>
      <c r="QE1876" s="623"/>
      <c r="QF1876" s="623"/>
      <c r="QG1876" s="623"/>
      <c r="QH1876" s="623"/>
      <c r="QI1876" s="623"/>
      <c r="QJ1876" s="623"/>
      <c r="QK1876" s="623"/>
    </row>
    <row r="1877" spans="434:453">
      <c r="PR1877" s="583"/>
      <c r="PW1877" s="623"/>
      <c r="PX1877" s="623"/>
      <c r="PY1877" s="623"/>
      <c r="PZ1877" s="623"/>
      <c r="QA1877" s="623"/>
      <c r="QB1877" s="623"/>
      <c r="QC1877" s="623"/>
      <c r="QD1877" s="623"/>
      <c r="QE1877" s="623"/>
      <c r="QF1877" s="623"/>
      <c r="QG1877" s="623"/>
      <c r="QH1877" s="623"/>
      <c r="QI1877" s="623"/>
      <c r="QJ1877" s="623"/>
      <c r="QK1877" s="623"/>
    </row>
    <row r="1878" spans="434:453">
      <c r="PR1878" s="583"/>
      <c r="PW1878" s="623"/>
      <c r="PX1878" s="623"/>
      <c r="PY1878" s="623"/>
      <c r="PZ1878" s="623"/>
      <c r="QA1878" s="623"/>
      <c r="QB1878" s="623"/>
      <c r="QC1878" s="623"/>
      <c r="QD1878" s="623"/>
      <c r="QE1878" s="623"/>
      <c r="QF1878" s="623"/>
      <c r="QG1878" s="623"/>
      <c r="QH1878" s="623"/>
      <c r="QI1878" s="623"/>
      <c r="QJ1878" s="623"/>
      <c r="QK1878" s="623"/>
    </row>
    <row r="1879" spans="434:453">
      <c r="PR1879" s="583"/>
      <c r="PW1879" s="623"/>
      <c r="PX1879" s="623"/>
      <c r="PY1879" s="623"/>
      <c r="PZ1879" s="623"/>
      <c r="QA1879" s="623"/>
      <c r="QB1879" s="623"/>
      <c r="QC1879" s="623"/>
      <c r="QD1879" s="623"/>
      <c r="QE1879" s="623"/>
      <c r="QF1879" s="623"/>
      <c r="QG1879" s="623"/>
      <c r="QH1879" s="623"/>
      <c r="QI1879" s="623"/>
      <c r="QJ1879" s="623"/>
      <c r="QK1879" s="623"/>
    </row>
    <row r="1880" spans="434:453">
      <c r="PR1880" s="583"/>
      <c r="PW1880" s="623"/>
      <c r="PX1880" s="623"/>
      <c r="PY1880" s="623"/>
      <c r="PZ1880" s="623"/>
      <c r="QA1880" s="623"/>
      <c r="QB1880" s="623"/>
      <c r="QC1880" s="623"/>
      <c r="QD1880" s="623"/>
      <c r="QE1880" s="623"/>
      <c r="QF1880" s="623"/>
      <c r="QG1880" s="623"/>
      <c r="QH1880" s="623"/>
      <c r="QI1880" s="623"/>
      <c r="QJ1880" s="623"/>
      <c r="QK1880" s="623"/>
    </row>
    <row r="1881" spans="434:453">
      <c r="PR1881" s="583"/>
      <c r="PW1881" s="623"/>
      <c r="PX1881" s="623"/>
      <c r="PY1881" s="623"/>
      <c r="PZ1881" s="623"/>
      <c r="QA1881" s="623"/>
      <c r="QB1881" s="623"/>
      <c r="QC1881" s="623"/>
      <c r="QD1881" s="623"/>
      <c r="QE1881" s="623"/>
      <c r="QF1881" s="623"/>
      <c r="QG1881" s="623"/>
      <c r="QH1881" s="623"/>
      <c r="QI1881" s="623"/>
      <c r="QJ1881" s="623"/>
      <c r="QK1881" s="623"/>
    </row>
    <row r="1882" spans="434:453">
      <c r="PR1882" s="583"/>
      <c r="PW1882" s="623"/>
      <c r="PX1882" s="623"/>
      <c r="PY1882" s="623"/>
      <c r="PZ1882" s="623"/>
      <c r="QA1882" s="623"/>
      <c r="QB1882" s="623"/>
      <c r="QC1882" s="623"/>
      <c r="QD1882" s="623"/>
      <c r="QE1882" s="623"/>
      <c r="QF1882" s="623"/>
      <c r="QG1882" s="623"/>
      <c r="QH1882" s="623"/>
      <c r="QI1882" s="623"/>
      <c r="QJ1882" s="623"/>
      <c r="QK1882" s="623"/>
    </row>
    <row r="1883" spans="434:453">
      <c r="PR1883" s="583"/>
      <c r="PW1883" s="623"/>
      <c r="PX1883" s="623"/>
      <c r="PY1883" s="623"/>
      <c r="PZ1883" s="623"/>
      <c r="QA1883" s="623"/>
      <c r="QB1883" s="623"/>
      <c r="QC1883" s="623"/>
      <c r="QD1883" s="623"/>
      <c r="QE1883" s="623"/>
      <c r="QF1883" s="623"/>
      <c r="QG1883" s="623"/>
      <c r="QH1883" s="623"/>
      <c r="QI1883" s="623"/>
      <c r="QJ1883" s="623"/>
      <c r="QK1883" s="623"/>
    </row>
    <row r="1884" spans="434:453">
      <c r="PR1884" s="583"/>
      <c r="PW1884" s="623"/>
      <c r="PX1884" s="623"/>
      <c r="PY1884" s="623"/>
      <c r="PZ1884" s="623"/>
      <c r="QA1884" s="623"/>
      <c r="QB1884" s="623"/>
      <c r="QC1884" s="623"/>
      <c r="QD1884" s="623"/>
      <c r="QE1884" s="623"/>
      <c r="QF1884" s="623"/>
      <c r="QG1884" s="623"/>
      <c r="QH1884" s="623"/>
      <c r="QI1884" s="623"/>
      <c r="QJ1884" s="623"/>
      <c r="QK1884" s="623"/>
    </row>
    <row r="1885" spans="434:453">
      <c r="PR1885" s="583"/>
      <c r="PW1885" s="623"/>
      <c r="PX1885" s="623"/>
      <c r="PY1885" s="623"/>
      <c r="PZ1885" s="623"/>
      <c r="QA1885" s="623"/>
      <c r="QB1885" s="623"/>
      <c r="QC1885" s="623"/>
      <c r="QD1885" s="623"/>
      <c r="QE1885" s="623"/>
      <c r="QF1885" s="623"/>
      <c r="QG1885" s="623"/>
      <c r="QH1885" s="623"/>
      <c r="QI1885" s="623"/>
      <c r="QJ1885" s="623"/>
      <c r="QK1885" s="623"/>
    </row>
    <row r="1886" spans="434:453">
      <c r="PR1886" s="583"/>
      <c r="PW1886" s="623"/>
      <c r="PX1886" s="623"/>
      <c r="PY1886" s="623"/>
      <c r="PZ1886" s="623"/>
      <c r="QA1886" s="623"/>
      <c r="QB1886" s="623"/>
      <c r="QC1886" s="623"/>
      <c r="QD1886" s="623"/>
      <c r="QE1886" s="623"/>
      <c r="QF1886" s="623"/>
      <c r="QG1886" s="623"/>
      <c r="QH1886" s="623"/>
      <c r="QI1886" s="623"/>
      <c r="QJ1886" s="623"/>
      <c r="QK1886" s="623"/>
    </row>
    <row r="1887" spans="434:453">
      <c r="PR1887" s="583"/>
      <c r="PW1887" s="623"/>
      <c r="PX1887" s="623"/>
      <c r="PY1887" s="623"/>
      <c r="PZ1887" s="623"/>
      <c r="QA1887" s="623"/>
      <c r="QB1887" s="623"/>
      <c r="QC1887" s="623"/>
      <c r="QD1887" s="623"/>
      <c r="QE1887" s="623"/>
      <c r="QF1887" s="623"/>
      <c r="QG1887" s="623"/>
      <c r="QH1887" s="623"/>
      <c r="QI1887" s="623"/>
      <c r="QJ1887" s="623"/>
      <c r="QK1887" s="623"/>
    </row>
    <row r="1888" spans="434:453">
      <c r="PR1888" s="583"/>
      <c r="PW1888" s="623"/>
      <c r="PX1888" s="623"/>
      <c r="PY1888" s="623"/>
      <c r="PZ1888" s="623"/>
      <c r="QA1888" s="623"/>
      <c r="QB1888" s="623"/>
      <c r="QC1888" s="623"/>
      <c r="QD1888" s="623"/>
      <c r="QE1888" s="623"/>
      <c r="QF1888" s="623"/>
      <c r="QG1888" s="623"/>
      <c r="QH1888" s="623"/>
      <c r="QI1888" s="623"/>
      <c r="QJ1888" s="623"/>
      <c r="QK1888" s="623"/>
    </row>
    <row r="1889" spans="434:453">
      <c r="PR1889" s="583"/>
      <c r="PW1889" s="623"/>
      <c r="PX1889" s="623"/>
      <c r="PY1889" s="623"/>
      <c r="PZ1889" s="623"/>
      <c r="QA1889" s="623"/>
      <c r="QB1889" s="623"/>
      <c r="QC1889" s="623"/>
      <c r="QD1889" s="623"/>
      <c r="QE1889" s="623"/>
      <c r="QF1889" s="623"/>
      <c r="QG1889" s="623"/>
      <c r="QH1889" s="623"/>
      <c r="QI1889" s="623"/>
      <c r="QJ1889" s="623"/>
      <c r="QK1889" s="623"/>
    </row>
    <row r="1890" spans="434:453">
      <c r="PR1890" s="583"/>
      <c r="PW1890" s="623"/>
      <c r="PX1890" s="623"/>
      <c r="PY1890" s="623"/>
      <c r="PZ1890" s="623"/>
      <c r="QA1890" s="623"/>
      <c r="QB1890" s="623"/>
      <c r="QC1890" s="623"/>
      <c r="QD1890" s="623"/>
      <c r="QE1890" s="623"/>
      <c r="QF1890" s="623"/>
      <c r="QG1890" s="623"/>
      <c r="QH1890" s="623"/>
      <c r="QI1890" s="623"/>
      <c r="QJ1890" s="623"/>
      <c r="QK1890" s="623"/>
    </row>
    <row r="1891" spans="434:453">
      <c r="PR1891" s="583"/>
      <c r="PW1891" s="623"/>
      <c r="PX1891" s="623"/>
      <c r="PY1891" s="623"/>
      <c r="PZ1891" s="623"/>
      <c r="QA1891" s="623"/>
      <c r="QB1891" s="623"/>
      <c r="QC1891" s="623"/>
      <c r="QD1891" s="623"/>
      <c r="QE1891" s="623"/>
      <c r="QF1891" s="623"/>
      <c r="QG1891" s="623"/>
      <c r="QH1891" s="623"/>
      <c r="QI1891" s="623"/>
      <c r="QJ1891" s="623"/>
      <c r="QK1891" s="623"/>
    </row>
    <row r="1892" spans="434:453">
      <c r="PR1892" s="583"/>
      <c r="PW1892" s="623"/>
      <c r="PX1892" s="623"/>
      <c r="PY1892" s="623"/>
      <c r="PZ1892" s="623"/>
      <c r="QA1892" s="623"/>
      <c r="QB1892" s="623"/>
      <c r="QC1892" s="623"/>
      <c r="QD1892" s="623"/>
      <c r="QE1892" s="623"/>
      <c r="QF1892" s="623"/>
      <c r="QG1892" s="623"/>
      <c r="QH1892" s="623"/>
      <c r="QI1892" s="623"/>
      <c r="QJ1892" s="623"/>
      <c r="QK1892" s="623"/>
    </row>
    <row r="1893" spans="434:453">
      <c r="PR1893" s="583"/>
      <c r="PW1893" s="623"/>
      <c r="PX1893" s="623"/>
      <c r="PY1893" s="623"/>
      <c r="PZ1893" s="623"/>
      <c r="QA1893" s="623"/>
      <c r="QB1893" s="623"/>
      <c r="QC1893" s="623"/>
      <c r="QD1893" s="623"/>
      <c r="QE1893" s="623"/>
      <c r="QF1893" s="623"/>
      <c r="QG1893" s="623"/>
      <c r="QH1893" s="623"/>
      <c r="QI1893" s="623"/>
      <c r="QJ1893" s="623"/>
      <c r="QK1893" s="623"/>
    </row>
    <row r="1894" spans="434:453">
      <c r="PR1894" s="583"/>
      <c r="PW1894" s="623"/>
      <c r="PX1894" s="623"/>
      <c r="PY1894" s="623"/>
      <c r="PZ1894" s="623"/>
      <c r="QA1894" s="623"/>
      <c r="QB1894" s="623"/>
      <c r="QC1894" s="623"/>
      <c r="QD1894" s="623"/>
      <c r="QE1894" s="623"/>
      <c r="QF1894" s="623"/>
      <c r="QG1894" s="623"/>
      <c r="QH1894" s="623"/>
      <c r="QI1894" s="623"/>
      <c r="QJ1894" s="623"/>
      <c r="QK1894" s="623"/>
    </row>
    <row r="1895" spans="434:453">
      <c r="PR1895" s="583"/>
      <c r="PW1895" s="623"/>
      <c r="PX1895" s="623"/>
      <c r="PY1895" s="623"/>
      <c r="PZ1895" s="623"/>
      <c r="QA1895" s="623"/>
      <c r="QB1895" s="623"/>
      <c r="QC1895" s="623"/>
      <c r="QD1895" s="623"/>
      <c r="QE1895" s="623"/>
      <c r="QF1895" s="623"/>
      <c r="QG1895" s="623"/>
      <c r="QH1895" s="623"/>
      <c r="QI1895" s="623"/>
      <c r="QJ1895" s="623"/>
      <c r="QK1895" s="623"/>
    </row>
    <row r="1896" spans="434:453">
      <c r="PR1896" s="583"/>
      <c r="PW1896" s="623"/>
      <c r="PX1896" s="623"/>
      <c r="PY1896" s="623"/>
      <c r="PZ1896" s="623"/>
      <c r="QA1896" s="623"/>
      <c r="QB1896" s="623"/>
      <c r="QC1896" s="623"/>
      <c r="QD1896" s="623"/>
      <c r="QE1896" s="623"/>
      <c r="QF1896" s="623"/>
      <c r="QG1896" s="623"/>
      <c r="QH1896" s="623"/>
      <c r="QI1896" s="623"/>
      <c r="QJ1896" s="623"/>
      <c r="QK1896" s="623"/>
    </row>
    <row r="1897" spans="434:453">
      <c r="PR1897" s="583"/>
      <c r="PW1897" s="623"/>
      <c r="PX1897" s="623"/>
      <c r="PY1897" s="623"/>
      <c r="PZ1897" s="623"/>
      <c r="QA1897" s="623"/>
      <c r="QB1897" s="623"/>
      <c r="QC1897" s="623"/>
      <c r="QD1897" s="623"/>
      <c r="QE1897" s="623"/>
      <c r="QF1897" s="623"/>
      <c r="QG1897" s="623"/>
      <c r="QH1897" s="623"/>
      <c r="QI1897" s="623"/>
      <c r="QJ1897" s="623"/>
      <c r="QK1897" s="623"/>
    </row>
    <row r="1898" spans="434:453">
      <c r="PR1898" s="583"/>
      <c r="PW1898" s="623"/>
      <c r="PX1898" s="623"/>
      <c r="PY1898" s="623"/>
      <c r="PZ1898" s="623"/>
      <c r="QA1898" s="623"/>
      <c r="QB1898" s="623"/>
      <c r="QC1898" s="623"/>
      <c r="QD1898" s="623"/>
      <c r="QE1898" s="623"/>
      <c r="QF1898" s="623"/>
      <c r="QG1898" s="623"/>
      <c r="QH1898" s="623"/>
      <c r="QI1898" s="623"/>
      <c r="QJ1898" s="623"/>
      <c r="QK1898" s="623"/>
    </row>
    <row r="1899" spans="434:453">
      <c r="PR1899" s="583"/>
      <c r="PW1899" s="623"/>
      <c r="PX1899" s="623"/>
      <c r="PY1899" s="623"/>
      <c r="PZ1899" s="623"/>
      <c r="QA1899" s="623"/>
      <c r="QB1899" s="623"/>
      <c r="QC1899" s="623"/>
      <c r="QD1899" s="623"/>
      <c r="QE1899" s="623"/>
      <c r="QF1899" s="623"/>
      <c r="QG1899" s="623"/>
      <c r="QH1899" s="623"/>
      <c r="QI1899" s="623"/>
      <c r="QJ1899" s="623"/>
      <c r="QK1899" s="623"/>
    </row>
    <row r="1900" spans="434:453">
      <c r="PR1900" s="583"/>
      <c r="PW1900" s="623"/>
      <c r="PX1900" s="623"/>
      <c r="PY1900" s="623"/>
      <c r="PZ1900" s="623"/>
      <c r="QA1900" s="623"/>
      <c r="QB1900" s="623"/>
      <c r="QC1900" s="623"/>
      <c r="QD1900" s="623"/>
      <c r="QE1900" s="623"/>
      <c r="QF1900" s="623"/>
      <c r="QG1900" s="623"/>
      <c r="QH1900" s="623"/>
      <c r="QI1900" s="623"/>
      <c r="QJ1900" s="623"/>
      <c r="QK1900" s="623"/>
    </row>
    <row r="1901" spans="434:453">
      <c r="PR1901" s="583"/>
      <c r="PW1901" s="623"/>
      <c r="PX1901" s="623"/>
      <c r="PY1901" s="623"/>
      <c r="PZ1901" s="623"/>
      <c r="QA1901" s="623"/>
      <c r="QB1901" s="623"/>
      <c r="QC1901" s="623"/>
      <c r="QD1901" s="623"/>
      <c r="QE1901" s="623"/>
      <c r="QF1901" s="623"/>
      <c r="QG1901" s="623"/>
      <c r="QH1901" s="623"/>
      <c r="QI1901" s="623"/>
      <c r="QJ1901" s="623"/>
      <c r="QK1901" s="623"/>
    </row>
    <row r="1902" spans="434:453">
      <c r="PR1902" s="583"/>
      <c r="PW1902" s="623"/>
      <c r="PX1902" s="623"/>
      <c r="PY1902" s="623"/>
      <c r="PZ1902" s="623"/>
      <c r="QA1902" s="623"/>
      <c r="QB1902" s="623"/>
      <c r="QC1902" s="623"/>
      <c r="QD1902" s="623"/>
      <c r="QE1902" s="623"/>
      <c r="QF1902" s="623"/>
      <c r="QG1902" s="623"/>
      <c r="QH1902" s="623"/>
      <c r="QI1902" s="623"/>
      <c r="QJ1902" s="623"/>
      <c r="QK1902" s="623"/>
    </row>
    <row r="1903" spans="434:453">
      <c r="PR1903" s="583"/>
      <c r="PW1903" s="623"/>
      <c r="PX1903" s="623"/>
      <c r="PY1903" s="623"/>
      <c r="PZ1903" s="623"/>
      <c r="QA1903" s="623"/>
      <c r="QB1903" s="623"/>
      <c r="QC1903" s="623"/>
      <c r="QD1903" s="623"/>
      <c r="QE1903" s="623"/>
      <c r="QF1903" s="623"/>
      <c r="QG1903" s="623"/>
      <c r="QH1903" s="623"/>
      <c r="QI1903" s="623"/>
      <c r="QJ1903" s="623"/>
      <c r="QK1903" s="623"/>
    </row>
    <row r="1904" spans="434:453">
      <c r="PR1904" s="583"/>
      <c r="PW1904" s="623"/>
      <c r="PX1904" s="623"/>
      <c r="PY1904" s="623"/>
      <c r="PZ1904" s="623"/>
      <c r="QA1904" s="623"/>
      <c r="QB1904" s="623"/>
      <c r="QC1904" s="623"/>
      <c r="QD1904" s="623"/>
      <c r="QE1904" s="623"/>
      <c r="QF1904" s="623"/>
      <c r="QG1904" s="623"/>
      <c r="QH1904" s="623"/>
      <c r="QI1904" s="623"/>
      <c r="QJ1904" s="623"/>
      <c r="QK1904" s="623"/>
    </row>
    <row r="1905" spans="434:453">
      <c r="PR1905" s="583"/>
      <c r="PW1905" s="623"/>
      <c r="PX1905" s="623"/>
      <c r="PY1905" s="623"/>
      <c r="PZ1905" s="623"/>
      <c r="QA1905" s="623"/>
      <c r="QB1905" s="623"/>
      <c r="QC1905" s="623"/>
      <c r="QD1905" s="623"/>
      <c r="QE1905" s="623"/>
      <c r="QF1905" s="623"/>
      <c r="QG1905" s="623"/>
      <c r="QH1905" s="623"/>
      <c r="QI1905" s="623"/>
      <c r="QJ1905" s="623"/>
      <c r="QK1905" s="623"/>
    </row>
    <row r="1906" spans="434:453">
      <c r="PR1906" s="583"/>
      <c r="PW1906" s="623"/>
      <c r="PX1906" s="623"/>
      <c r="PY1906" s="623"/>
      <c r="PZ1906" s="623"/>
      <c r="QA1906" s="623"/>
      <c r="QB1906" s="623"/>
      <c r="QC1906" s="623"/>
      <c r="QD1906" s="623"/>
      <c r="QE1906" s="623"/>
      <c r="QF1906" s="623"/>
      <c r="QG1906" s="623"/>
      <c r="QH1906" s="623"/>
      <c r="QI1906" s="623"/>
      <c r="QJ1906" s="623"/>
      <c r="QK1906" s="623"/>
    </row>
    <row r="1907" spans="434:453">
      <c r="PR1907" s="583"/>
      <c r="PW1907" s="623"/>
      <c r="PX1907" s="623"/>
      <c r="PY1907" s="623"/>
      <c r="PZ1907" s="623"/>
      <c r="QA1907" s="623"/>
      <c r="QB1907" s="623"/>
      <c r="QC1907" s="623"/>
      <c r="QD1907" s="623"/>
      <c r="QE1907" s="623"/>
      <c r="QF1907" s="623"/>
      <c r="QG1907" s="623"/>
      <c r="QH1907" s="623"/>
      <c r="QI1907" s="623"/>
      <c r="QJ1907" s="623"/>
      <c r="QK1907" s="623"/>
    </row>
    <row r="1908" spans="434:453">
      <c r="PR1908" s="583"/>
      <c r="PW1908" s="623"/>
      <c r="PX1908" s="623"/>
      <c r="PY1908" s="623"/>
      <c r="PZ1908" s="623"/>
      <c r="QA1908" s="623"/>
      <c r="QB1908" s="623"/>
      <c r="QC1908" s="623"/>
      <c r="QD1908" s="623"/>
      <c r="QE1908" s="623"/>
      <c r="QF1908" s="623"/>
      <c r="QG1908" s="623"/>
      <c r="QH1908" s="623"/>
      <c r="QI1908" s="623"/>
      <c r="QJ1908" s="623"/>
      <c r="QK1908" s="623"/>
    </row>
    <row r="1909" spans="434:453">
      <c r="PR1909" s="583"/>
      <c r="PW1909" s="623"/>
      <c r="PX1909" s="623"/>
      <c r="PY1909" s="623"/>
      <c r="PZ1909" s="623"/>
      <c r="QA1909" s="623"/>
      <c r="QB1909" s="623"/>
      <c r="QC1909" s="623"/>
      <c r="QD1909" s="623"/>
      <c r="QE1909" s="623"/>
      <c r="QF1909" s="623"/>
      <c r="QG1909" s="623"/>
      <c r="QH1909" s="623"/>
      <c r="QI1909" s="623"/>
      <c r="QJ1909" s="623"/>
      <c r="QK1909" s="623"/>
    </row>
    <row r="1910" spans="434:453">
      <c r="PR1910" s="583"/>
      <c r="PW1910" s="623"/>
      <c r="PX1910" s="623"/>
      <c r="PY1910" s="623"/>
      <c r="PZ1910" s="623"/>
      <c r="QA1910" s="623"/>
      <c r="QB1910" s="623"/>
      <c r="QC1910" s="623"/>
      <c r="QD1910" s="623"/>
      <c r="QE1910" s="623"/>
      <c r="QF1910" s="623"/>
      <c r="QG1910" s="623"/>
      <c r="QH1910" s="623"/>
      <c r="QI1910" s="623"/>
      <c r="QJ1910" s="623"/>
      <c r="QK1910" s="623"/>
    </row>
    <row r="1911" spans="434:453">
      <c r="PR1911" s="583"/>
      <c r="PW1911" s="623"/>
      <c r="PX1911" s="623"/>
      <c r="PY1911" s="623"/>
      <c r="PZ1911" s="623"/>
      <c r="QA1911" s="623"/>
      <c r="QB1911" s="623"/>
      <c r="QC1911" s="623"/>
      <c r="QD1911" s="623"/>
      <c r="QE1911" s="623"/>
      <c r="QF1911" s="623"/>
      <c r="QG1911" s="623"/>
      <c r="QH1911" s="623"/>
      <c r="QI1911" s="623"/>
      <c r="QJ1911" s="623"/>
      <c r="QK1911" s="623"/>
    </row>
    <row r="1912" spans="434:453">
      <c r="PR1912" s="583"/>
      <c r="PW1912" s="623"/>
      <c r="PX1912" s="623"/>
      <c r="PY1912" s="623"/>
      <c r="PZ1912" s="623"/>
      <c r="QA1912" s="623"/>
      <c r="QB1912" s="623"/>
      <c r="QC1912" s="623"/>
      <c r="QD1912" s="623"/>
      <c r="QE1912" s="623"/>
      <c r="QF1912" s="623"/>
      <c r="QG1912" s="623"/>
      <c r="QH1912" s="623"/>
      <c r="QI1912" s="623"/>
      <c r="QJ1912" s="623"/>
      <c r="QK1912" s="623"/>
    </row>
    <row r="1913" spans="434:453">
      <c r="PR1913" s="583"/>
      <c r="PW1913" s="623"/>
      <c r="PX1913" s="623"/>
      <c r="PY1913" s="623"/>
      <c r="PZ1913" s="623"/>
      <c r="QA1913" s="623"/>
      <c r="QB1913" s="623"/>
      <c r="QC1913" s="623"/>
      <c r="QD1913" s="623"/>
      <c r="QE1913" s="623"/>
      <c r="QF1913" s="623"/>
      <c r="QG1913" s="623"/>
      <c r="QH1913" s="623"/>
      <c r="QI1913" s="623"/>
      <c r="QJ1913" s="623"/>
      <c r="QK1913" s="623"/>
    </row>
    <row r="1914" spans="434:453">
      <c r="PR1914" s="583"/>
      <c r="PW1914" s="623"/>
      <c r="PX1914" s="623"/>
      <c r="PY1914" s="623"/>
      <c r="PZ1914" s="623"/>
      <c r="QA1914" s="623"/>
      <c r="QB1914" s="623"/>
      <c r="QC1914" s="623"/>
      <c r="QD1914" s="623"/>
      <c r="QE1914" s="623"/>
      <c r="QF1914" s="623"/>
      <c r="QG1914" s="623"/>
      <c r="QH1914" s="623"/>
      <c r="QI1914" s="623"/>
      <c r="QJ1914" s="623"/>
      <c r="QK1914" s="623"/>
    </row>
    <row r="1915" spans="434:453">
      <c r="PR1915" s="583"/>
      <c r="PW1915" s="623"/>
      <c r="PX1915" s="623"/>
      <c r="PY1915" s="623"/>
      <c r="PZ1915" s="623"/>
      <c r="QA1915" s="623"/>
      <c r="QB1915" s="623"/>
      <c r="QC1915" s="623"/>
      <c r="QD1915" s="623"/>
      <c r="QE1915" s="623"/>
      <c r="QF1915" s="623"/>
      <c r="QG1915" s="623"/>
      <c r="QH1915" s="623"/>
      <c r="QI1915" s="623"/>
      <c r="QJ1915" s="623"/>
      <c r="QK1915" s="623"/>
    </row>
    <row r="1916" spans="434:453">
      <c r="PR1916" s="583"/>
      <c r="PW1916" s="623"/>
      <c r="PX1916" s="623"/>
      <c r="PY1916" s="623"/>
      <c r="PZ1916" s="623"/>
      <c r="QA1916" s="623"/>
      <c r="QB1916" s="623"/>
      <c r="QC1916" s="623"/>
      <c r="QD1916" s="623"/>
      <c r="QE1916" s="623"/>
      <c r="QF1916" s="623"/>
      <c r="QG1916" s="623"/>
      <c r="QH1916" s="623"/>
      <c r="QI1916" s="623"/>
      <c r="QJ1916" s="623"/>
      <c r="QK1916" s="623"/>
    </row>
    <row r="1917" spans="434:453">
      <c r="PR1917" s="583"/>
      <c r="PW1917" s="623"/>
      <c r="PX1917" s="623"/>
      <c r="PY1917" s="623"/>
      <c r="PZ1917" s="623"/>
      <c r="QA1917" s="623"/>
      <c r="QB1917" s="623"/>
      <c r="QC1917" s="623"/>
      <c r="QD1917" s="623"/>
      <c r="QE1917" s="623"/>
      <c r="QF1917" s="623"/>
      <c r="QG1917" s="623"/>
      <c r="QH1917" s="623"/>
      <c r="QI1917" s="623"/>
      <c r="QJ1917" s="623"/>
      <c r="QK1917" s="623"/>
    </row>
    <row r="1918" spans="434:453">
      <c r="PR1918" s="583"/>
      <c r="PW1918" s="623"/>
      <c r="PX1918" s="623"/>
      <c r="PY1918" s="623"/>
      <c r="PZ1918" s="623"/>
      <c r="QA1918" s="623"/>
      <c r="QB1918" s="623"/>
      <c r="QC1918" s="623"/>
      <c r="QD1918" s="623"/>
      <c r="QE1918" s="623"/>
      <c r="QF1918" s="623"/>
      <c r="QG1918" s="623"/>
      <c r="QH1918" s="623"/>
      <c r="QI1918" s="623"/>
      <c r="QJ1918" s="623"/>
      <c r="QK1918" s="623"/>
    </row>
    <row r="1919" spans="434:453">
      <c r="PR1919" s="583"/>
      <c r="PW1919" s="623"/>
      <c r="PX1919" s="623"/>
      <c r="PY1919" s="623"/>
      <c r="PZ1919" s="623"/>
      <c r="QA1919" s="623"/>
      <c r="QB1919" s="623"/>
      <c r="QC1919" s="623"/>
      <c r="QD1919" s="623"/>
      <c r="QE1919" s="623"/>
      <c r="QF1919" s="623"/>
      <c r="QG1919" s="623"/>
      <c r="QH1919" s="623"/>
      <c r="QI1919" s="623"/>
      <c r="QJ1919" s="623"/>
      <c r="QK1919" s="623"/>
    </row>
    <row r="1920" spans="434:453">
      <c r="PR1920" s="583"/>
      <c r="PW1920" s="623"/>
      <c r="PX1920" s="623"/>
      <c r="PY1920" s="623"/>
      <c r="PZ1920" s="623"/>
      <c r="QA1920" s="623"/>
      <c r="QB1920" s="623"/>
      <c r="QC1920" s="623"/>
      <c r="QD1920" s="623"/>
      <c r="QE1920" s="623"/>
      <c r="QF1920" s="623"/>
      <c r="QG1920" s="623"/>
      <c r="QH1920" s="623"/>
      <c r="QI1920" s="623"/>
      <c r="QJ1920" s="623"/>
      <c r="QK1920" s="623"/>
    </row>
    <row r="1921" spans="434:453">
      <c r="PR1921" s="583"/>
      <c r="PW1921" s="623"/>
      <c r="PX1921" s="623"/>
      <c r="PY1921" s="623"/>
      <c r="PZ1921" s="623"/>
      <c r="QA1921" s="623"/>
      <c r="QB1921" s="623"/>
      <c r="QC1921" s="623"/>
      <c r="QD1921" s="623"/>
      <c r="QE1921" s="623"/>
      <c r="QF1921" s="623"/>
      <c r="QG1921" s="623"/>
      <c r="QH1921" s="623"/>
      <c r="QI1921" s="623"/>
      <c r="QJ1921" s="623"/>
      <c r="QK1921" s="623"/>
    </row>
    <row r="1922" spans="434:453">
      <c r="PR1922" s="583"/>
      <c r="PW1922" s="623"/>
      <c r="PX1922" s="623"/>
      <c r="PY1922" s="623"/>
      <c r="PZ1922" s="623"/>
      <c r="QA1922" s="623"/>
      <c r="QB1922" s="623"/>
      <c r="QC1922" s="623"/>
      <c r="QD1922" s="623"/>
      <c r="QE1922" s="623"/>
      <c r="QF1922" s="623"/>
      <c r="QG1922" s="623"/>
      <c r="QH1922" s="623"/>
      <c r="QI1922" s="623"/>
      <c r="QJ1922" s="623"/>
      <c r="QK1922" s="623"/>
    </row>
    <row r="1923" spans="434:453">
      <c r="PR1923" s="583"/>
      <c r="PW1923" s="623"/>
      <c r="PX1923" s="623"/>
      <c r="PY1923" s="623"/>
      <c r="PZ1923" s="623"/>
      <c r="QA1923" s="623"/>
      <c r="QB1923" s="623"/>
      <c r="QC1923" s="623"/>
      <c r="QD1923" s="623"/>
      <c r="QE1923" s="623"/>
      <c r="QF1923" s="623"/>
      <c r="QG1923" s="623"/>
      <c r="QH1923" s="623"/>
      <c r="QI1923" s="623"/>
      <c r="QJ1923" s="623"/>
      <c r="QK1923" s="623"/>
    </row>
    <row r="1924" spans="434:453">
      <c r="PR1924" s="583"/>
      <c r="PW1924" s="623"/>
      <c r="PX1924" s="623"/>
      <c r="PY1924" s="623"/>
      <c r="PZ1924" s="623"/>
      <c r="QA1924" s="623"/>
      <c r="QB1924" s="623"/>
      <c r="QC1924" s="623"/>
      <c r="QD1924" s="623"/>
      <c r="QE1924" s="623"/>
      <c r="QF1924" s="623"/>
      <c r="QG1924" s="623"/>
      <c r="QH1924" s="623"/>
      <c r="QI1924" s="623"/>
      <c r="QJ1924" s="623"/>
      <c r="QK1924" s="623"/>
    </row>
    <row r="1925" spans="434:453">
      <c r="PR1925" s="583"/>
      <c r="PW1925" s="623"/>
      <c r="PX1925" s="623"/>
      <c r="PY1925" s="623"/>
      <c r="PZ1925" s="623"/>
      <c r="QA1925" s="623"/>
      <c r="QB1925" s="623"/>
      <c r="QC1925" s="623"/>
      <c r="QD1925" s="623"/>
      <c r="QE1925" s="623"/>
      <c r="QF1925" s="623"/>
      <c r="QG1925" s="623"/>
      <c r="QH1925" s="623"/>
      <c r="QI1925" s="623"/>
      <c r="QJ1925" s="623"/>
      <c r="QK1925" s="623"/>
    </row>
    <row r="1926" spans="434:453">
      <c r="PR1926" s="583"/>
      <c r="PW1926" s="623"/>
      <c r="PX1926" s="623"/>
      <c r="PY1926" s="623"/>
      <c r="PZ1926" s="623"/>
      <c r="QA1926" s="623"/>
      <c r="QB1926" s="623"/>
      <c r="QC1926" s="623"/>
      <c r="QD1926" s="623"/>
      <c r="QE1926" s="623"/>
      <c r="QF1926" s="623"/>
      <c r="QG1926" s="623"/>
      <c r="QH1926" s="623"/>
      <c r="QI1926" s="623"/>
      <c r="QJ1926" s="623"/>
      <c r="QK1926" s="623"/>
    </row>
    <row r="1927" spans="434:453">
      <c r="PR1927" s="583"/>
      <c r="PW1927" s="623"/>
      <c r="PX1927" s="623"/>
      <c r="PY1927" s="623"/>
      <c r="PZ1927" s="623"/>
      <c r="QA1927" s="623"/>
      <c r="QB1927" s="623"/>
      <c r="QC1927" s="623"/>
      <c r="QD1927" s="623"/>
      <c r="QE1927" s="623"/>
      <c r="QF1927" s="623"/>
      <c r="QG1927" s="623"/>
      <c r="QH1927" s="623"/>
      <c r="QI1927" s="623"/>
      <c r="QJ1927" s="623"/>
      <c r="QK1927" s="623"/>
    </row>
    <row r="1928" spans="434:453">
      <c r="PR1928" s="583"/>
      <c r="PW1928" s="623"/>
      <c r="PX1928" s="623"/>
      <c r="PY1928" s="623"/>
      <c r="PZ1928" s="623"/>
      <c r="QA1928" s="623"/>
      <c r="QB1928" s="623"/>
      <c r="QC1928" s="623"/>
      <c r="QD1928" s="623"/>
      <c r="QE1928" s="623"/>
      <c r="QF1928" s="623"/>
      <c r="QG1928" s="623"/>
      <c r="QH1928" s="623"/>
      <c r="QI1928" s="623"/>
      <c r="QJ1928" s="623"/>
      <c r="QK1928" s="623"/>
    </row>
    <row r="1929" spans="434:453">
      <c r="PR1929" s="583"/>
      <c r="PW1929" s="623"/>
      <c r="PX1929" s="623"/>
      <c r="PY1929" s="623"/>
      <c r="PZ1929" s="623"/>
      <c r="QA1929" s="623"/>
      <c r="QB1929" s="623"/>
      <c r="QC1929" s="623"/>
      <c r="QD1929" s="623"/>
      <c r="QE1929" s="623"/>
      <c r="QF1929" s="623"/>
      <c r="QG1929" s="623"/>
      <c r="QH1929" s="623"/>
      <c r="QI1929" s="623"/>
      <c r="QJ1929" s="623"/>
      <c r="QK1929" s="623"/>
    </row>
    <row r="1930" spans="434:453">
      <c r="PR1930" s="583"/>
      <c r="PW1930" s="623"/>
      <c r="PX1930" s="623"/>
      <c r="PY1930" s="623"/>
      <c r="PZ1930" s="623"/>
      <c r="QA1930" s="623"/>
      <c r="QB1930" s="623"/>
      <c r="QC1930" s="623"/>
      <c r="QD1930" s="623"/>
      <c r="QE1930" s="623"/>
      <c r="QF1930" s="623"/>
      <c r="QG1930" s="623"/>
      <c r="QH1930" s="623"/>
      <c r="QI1930" s="623"/>
      <c r="QJ1930" s="623"/>
      <c r="QK1930" s="623"/>
    </row>
    <row r="1931" spans="434:453">
      <c r="PR1931" s="583"/>
      <c r="PW1931" s="623"/>
      <c r="PX1931" s="623"/>
      <c r="PY1931" s="623"/>
      <c r="PZ1931" s="623"/>
      <c r="QA1931" s="623"/>
      <c r="QB1931" s="623"/>
      <c r="QC1931" s="623"/>
      <c r="QD1931" s="623"/>
      <c r="QE1931" s="623"/>
      <c r="QF1931" s="623"/>
      <c r="QG1931" s="623"/>
      <c r="QH1931" s="623"/>
      <c r="QI1931" s="623"/>
      <c r="QJ1931" s="623"/>
      <c r="QK1931" s="623"/>
    </row>
    <row r="1932" spans="434:453">
      <c r="PR1932" s="583"/>
      <c r="PW1932" s="623"/>
      <c r="PX1932" s="623"/>
      <c r="PY1932" s="623"/>
      <c r="PZ1932" s="623"/>
      <c r="QA1932" s="623"/>
      <c r="QB1932" s="623"/>
      <c r="QC1932" s="623"/>
      <c r="QD1932" s="623"/>
      <c r="QE1932" s="623"/>
      <c r="QF1932" s="623"/>
      <c r="QG1932" s="623"/>
      <c r="QH1932" s="623"/>
      <c r="QI1932" s="623"/>
      <c r="QJ1932" s="623"/>
      <c r="QK1932" s="623"/>
    </row>
    <row r="1933" spans="434:453">
      <c r="PR1933" s="583"/>
      <c r="PW1933" s="623"/>
      <c r="PX1933" s="623"/>
      <c r="PY1933" s="623"/>
      <c r="PZ1933" s="623"/>
      <c r="QA1933" s="623"/>
      <c r="QB1933" s="623"/>
      <c r="QC1933" s="623"/>
      <c r="QD1933" s="623"/>
      <c r="QE1933" s="623"/>
      <c r="QF1933" s="623"/>
      <c r="QG1933" s="623"/>
      <c r="QH1933" s="623"/>
      <c r="QI1933" s="623"/>
      <c r="QJ1933" s="623"/>
      <c r="QK1933" s="623"/>
    </row>
    <row r="1934" spans="434:453">
      <c r="PR1934" s="583"/>
      <c r="PW1934" s="623"/>
      <c r="PX1934" s="623"/>
      <c r="PY1934" s="623"/>
      <c r="PZ1934" s="623"/>
      <c r="QA1934" s="623"/>
      <c r="QB1934" s="623"/>
      <c r="QC1934" s="623"/>
      <c r="QD1934" s="623"/>
      <c r="QE1934" s="623"/>
      <c r="QF1934" s="623"/>
      <c r="QG1934" s="623"/>
      <c r="QH1934" s="623"/>
      <c r="QI1934" s="623"/>
      <c r="QJ1934" s="623"/>
      <c r="QK1934" s="623"/>
    </row>
    <row r="1935" spans="434:453">
      <c r="PR1935" s="583"/>
      <c r="PW1935" s="623"/>
      <c r="PX1935" s="623"/>
      <c r="PY1935" s="623"/>
      <c r="PZ1935" s="623"/>
      <c r="QA1935" s="623"/>
      <c r="QB1935" s="623"/>
      <c r="QC1935" s="623"/>
      <c r="QD1935" s="623"/>
      <c r="QE1935" s="623"/>
      <c r="QF1935" s="623"/>
      <c r="QG1935" s="623"/>
      <c r="QH1935" s="623"/>
      <c r="QI1935" s="623"/>
      <c r="QJ1935" s="623"/>
      <c r="QK1935" s="623"/>
    </row>
    <row r="1936" spans="434:453">
      <c r="PR1936" s="583"/>
      <c r="PW1936" s="623"/>
      <c r="PX1936" s="623"/>
      <c r="PY1936" s="623"/>
      <c r="PZ1936" s="623"/>
      <c r="QA1936" s="623"/>
      <c r="QB1936" s="623"/>
      <c r="QC1936" s="623"/>
      <c r="QD1936" s="623"/>
      <c r="QE1936" s="623"/>
      <c r="QF1936" s="623"/>
      <c r="QG1936" s="623"/>
      <c r="QH1936" s="623"/>
      <c r="QI1936" s="623"/>
      <c r="QJ1936" s="623"/>
      <c r="QK1936" s="623"/>
    </row>
    <row r="1937" spans="434:453">
      <c r="PR1937" s="583"/>
      <c r="PW1937" s="623"/>
      <c r="PX1937" s="623"/>
      <c r="PY1937" s="623"/>
      <c r="PZ1937" s="623"/>
      <c r="QA1937" s="623"/>
      <c r="QB1937" s="623"/>
      <c r="QC1937" s="623"/>
      <c r="QD1937" s="623"/>
      <c r="QE1937" s="623"/>
      <c r="QF1937" s="623"/>
      <c r="QG1937" s="623"/>
      <c r="QH1937" s="623"/>
      <c r="QI1937" s="623"/>
      <c r="QJ1937" s="623"/>
      <c r="QK1937" s="623"/>
    </row>
    <row r="1938" spans="434:453">
      <c r="PR1938" s="583"/>
      <c r="PW1938" s="623"/>
      <c r="PX1938" s="623"/>
      <c r="PY1938" s="623"/>
      <c r="PZ1938" s="623"/>
      <c r="QA1938" s="623"/>
      <c r="QB1938" s="623"/>
      <c r="QC1938" s="623"/>
      <c r="QD1938" s="623"/>
      <c r="QE1938" s="623"/>
      <c r="QF1938" s="623"/>
      <c r="QG1938" s="623"/>
      <c r="QH1938" s="623"/>
      <c r="QI1938" s="623"/>
      <c r="QJ1938" s="623"/>
      <c r="QK1938" s="623"/>
    </row>
    <row r="1939" spans="434:453">
      <c r="PR1939" s="583"/>
      <c r="PW1939" s="623"/>
      <c r="PX1939" s="623"/>
      <c r="PY1939" s="623"/>
      <c r="PZ1939" s="623"/>
      <c r="QA1939" s="623"/>
      <c r="QB1939" s="623"/>
      <c r="QC1939" s="623"/>
      <c r="QD1939" s="623"/>
      <c r="QE1939" s="623"/>
      <c r="QF1939" s="623"/>
      <c r="QG1939" s="623"/>
      <c r="QH1939" s="623"/>
      <c r="QI1939" s="623"/>
      <c r="QJ1939" s="623"/>
      <c r="QK1939" s="623"/>
    </row>
    <row r="1940" spans="434:453">
      <c r="PR1940" s="583"/>
      <c r="PW1940" s="623"/>
      <c r="PX1940" s="623"/>
      <c r="PY1940" s="623"/>
      <c r="PZ1940" s="623"/>
      <c r="QA1940" s="623"/>
      <c r="QB1940" s="623"/>
      <c r="QC1940" s="623"/>
      <c r="QD1940" s="623"/>
      <c r="QE1940" s="623"/>
      <c r="QF1940" s="623"/>
      <c r="QG1940" s="623"/>
      <c r="QH1940" s="623"/>
      <c r="QI1940" s="623"/>
      <c r="QJ1940" s="623"/>
      <c r="QK1940" s="623"/>
    </row>
    <row r="1941" spans="434:453">
      <c r="PR1941" s="583"/>
      <c r="PW1941" s="623"/>
      <c r="PX1941" s="623"/>
      <c r="PY1941" s="623"/>
      <c r="PZ1941" s="623"/>
      <c r="QA1941" s="623"/>
      <c r="QB1941" s="623"/>
      <c r="QC1941" s="623"/>
      <c r="QD1941" s="623"/>
      <c r="QE1941" s="623"/>
      <c r="QF1941" s="623"/>
      <c r="QG1941" s="623"/>
      <c r="QH1941" s="623"/>
      <c r="QI1941" s="623"/>
      <c r="QJ1941" s="623"/>
      <c r="QK1941" s="623"/>
    </row>
    <row r="1942" spans="434:453">
      <c r="PR1942" s="583"/>
      <c r="PW1942" s="623"/>
      <c r="PX1942" s="623"/>
      <c r="PY1942" s="623"/>
      <c r="PZ1942" s="623"/>
      <c r="QA1942" s="623"/>
      <c r="QB1942" s="623"/>
      <c r="QC1942" s="623"/>
      <c r="QD1942" s="623"/>
      <c r="QE1942" s="623"/>
      <c r="QF1942" s="623"/>
      <c r="QG1942" s="623"/>
      <c r="QH1942" s="623"/>
      <c r="QI1942" s="623"/>
      <c r="QJ1942" s="623"/>
      <c r="QK1942" s="623"/>
    </row>
    <row r="1943" spans="434:453">
      <c r="PR1943" s="583"/>
      <c r="PW1943" s="623"/>
      <c r="PX1943" s="623"/>
      <c r="PY1943" s="623"/>
      <c r="PZ1943" s="623"/>
      <c r="QA1943" s="623"/>
      <c r="QB1943" s="623"/>
      <c r="QC1943" s="623"/>
      <c r="QD1943" s="623"/>
      <c r="QE1943" s="623"/>
      <c r="QF1943" s="623"/>
      <c r="QG1943" s="623"/>
      <c r="QH1943" s="623"/>
      <c r="QI1943" s="623"/>
      <c r="QJ1943" s="623"/>
      <c r="QK1943" s="623"/>
    </row>
    <row r="1944" spans="434:453">
      <c r="PR1944" s="583"/>
      <c r="PW1944" s="623"/>
      <c r="PX1944" s="623"/>
      <c r="PY1944" s="623"/>
      <c r="PZ1944" s="623"/>
      <c r="QA1944" s="623"/>
      <c r="QB1944" s="623"/>
      <c r="QC1944" s="623"/>
      <c r="QD1944" s="623"/>
      <c r="QE1944" s="623"/>
      <c r="QF1944" s="623"/>
      <c r="QG1944" s="623"/>
      <c r="QH1944" s="623"/>
      <c r="QI1944" s="623"/>
      <c r="QJ1944" s="623"/>
      <c r="QK1944" s="623"/>
    </row>
    <row r="1945" spans="434:453">
      <c r="PR1945" s="583"/>
      <c r="PW1945" s="623"/>
      <c r="PX1945" s="623"/>
      <c r="PY1945" s="623"/>
      <c r="PZ1945" s="623"/>
      <c r="QA1945" s="623"/>
      <c r="QB1945" s="623"/>
      <c r="QC1945" s="623"/>
      <c r="QD1945" s="623"/>
      <c r="QE1945" s="623"/>
      <c r="QF1945" s="623"/>
      <c r="QG1945" s="623"/>
      <c r="QH1945" s="623"/>
      <c r="QI1945" s="623"/>
      <c r="QJ1945" s="623"/>
      <c r="QK1945" s="623"/>
    </row>
    <row r="1946" spans="434:453">
      <c r="PR1946" s="583"/>
      <c r="PW1946" s="623"/>
      <c r="PX1946" s="623"/>
      <c r="PY1946" s="623"/>
      <c r="PZ1946" s="623"/>
      <c r="QA1946" s="623"/>
      <c r="QB1946" s="623"/>
      <c r="QC1946" s="623"/>
      <c r="QD1946" s="623"/>
      <c r="QE1946" s="623"/>
      <c r="QF1946" s="623"/>
      <c r="QG1946" s="623"/>
      <c r="QH1946" s="623"/>
      <c r="QI1946" s="623"/>
      <c r="QJ1946" s="623"/>
      <c r="QK1946" s="623"/>
    </row>
    <row r="1947" spans="434:453">
      <c r="PR1947" s="583"/>
      <c r="PW1947" s="623"/>
      <c r="PX1947" s="623"/>
      <c r="PY1947" s="623"/>
      <c r="PZ1947" s="623"/>
      <c r="QA1947" s="623"/>
      <c r="QB1947" s="623"/>
      <c r="QC1947" s="623"/>
      <c r="QD1947" s="623"/>
      <c r="QE1947" s="623"/>
      <c r="QF1947" s="623"/>
      <c r="QG1947" s="623"/>
      <c r="QH1947" s="623"/>
      <c r="QI1947" s="623"/>
      <c r="QJ1947" s="623"/>
      <c r="QK1947" s="623"/>
    </row>
    <row r="1948" spans="434:453">
      <c r="PR1948" s="583"/>
      <c r="PW1948" s="623"/>
      <c r="PX1948" s="623"/>
      <c r="PY1948" s="623"/>
      <c r="PZ1948" s="623"/>
      <c r="QA1948" s="623"/>
      <c r="QB1948" s="623"/>
      <c r="QC1948" s="623"/>
      <c r="QD1948" s="623"/>
      <c r="QE1948" s="623"/>
      <c r="QF1948" s="623"/>
      <c r="QG1948" s="623"/>
      <c r="QH1948" s="623"/>
      <c r="QI1948" s="623"/>
      <c r="QJ1948" s="623"/>
      <c r="QK1948" s="623"/>
    </row>
    <row r="1949" spans="434:453">
      <c r="PR1949" s="583"/>
      <c r="PW1949" s="623"/>
      <c r="PX1949" s="623"/>
      <c r="PY1949" s="623"/>
      <c r="PZ1949" s="623"/>
      <c r="QA1949" s="623"/>
      <c r="QB1949" s="623"/>
      <c r="QC1949" s="623"/>
      <c r="QD1949" s="623"/>
      <c r="QE1949" s="623"/>
      <c r="QF1949" s="623"/>
      <c r="QG1949" s="623"/>
      <c r="QH1949" s="623"/>
      <c r="QI1949" s="623"/>
      <c r="QJ1949" s="623"/>
      <c r="QK1949" s="623"/>
    </row>
    <row r="1950" spans="434:453">
      <c r="PR1950" s="583"/>
      <c r="PW1950" s="623"/>
      <c r="PX1950" s="623"/>
      <c r="PY1950" s="623"/>
      <c r="PZ1950" s="623"/>
      <c r="QA1950" s="623"/>
      <c r="QB1950" s="623"/>
      <c r="QC1950" s="623"/>
      <c r="QD1950" s="623"/>
      <c r="QE1950" s="623"/>
      <c r="QF1950" s="623"/>
      <c r="QG1950" s="623"/>
      <c r="QH1950" s="623"/>
      <c r="QI1950" s="623"/>
      <c r="QJ1950" s="623"/>
      <c r="QK1950" s="623"/>
    </row>
    <row r="1951" spans="434:453">
      <c r="PR1951" s="583"/>
      <c r="PW1951" s="623"/>
      <c r="PX1951" s="623"/>
      <c r="PY1951" s="623"/>
      <c r="PZ1951" s="623"/>
      <c r="QA1951" s="623"/>
      <c r="QB1951" s="623"/>
      <c r="QC1951" s="623"/>
      <c r="QD1951" s="623"/>
      <c r="QE1951" s="623"/>
      <c r="QF1951" s="623"/>
      <c r="QG1951" s="623"/>
      <c r="QH1951" s="623"/>
      <c r="QI1951" s="623"/>
      <c r="QJ1951" s="623"/>
      <c r="QK1951" s="623"/>
    </row>
    <row r="1952" spans="434:453">
      <c r="PR1952" s="583"/>
      <c r="PW1952" s="623"/>
      <c r="PX1952" s="623"/>
      <c r="PY1952" s="623"/>
      <c r="PZ1952" s="623"/>
      <c r="QA1952" s="623"/>
      <c r="QB1952" s="623"/>
      <c r="QC1952" s="623"/>
      <c r="QD1952" s="623"/>
      <c r="QE1952" s="623"/>
      <c r="QF1952" s="623"/>
      <c r="QG1952" s="623"/>
      <c r="QH1952" s="623"/>
      <c r="QI1952" s="623"/>
      <c r="QJ1952" s="623"/>
      <c r="QK1952" s="623"/>
    </row>
    <row r="1953" spans="434:453">
      <c r="PR1953" s="583"/>
      <c r="PW1953" s="623"/>
      <c r="PX1953" s="623"/>
      <c r="PY1953" s="623"/>
      <c r="PZ1953" s="623"/>
      <c r="QA1953" s="623"/>
      <c r="QB1953" s="623"/>
      <c r="QC1953" s="623"/>
      <c r="QD1953" s="623"/>
      <c r="QE1953" s="623"/>
      <c r="QF1953" s="623"/>
      <c r="QG1953" s="623"/>
      <c r="QH1953" s="623"/>
      <c r="QI1953" s="623"/>
      <c r="QJ1953" s="623"/>
      <c r="QK1953" s="623"/>
    </row>
    <row r="1954" spans="434:453">
      <c r="PR1954" s="583"/>
      <c r="PW1954" s="623"/>
      <c r="PX1954" s="623"/>
      <c r="PY1954" s="623"/>
      <c r="PZ1954" s="623"/>
      <c r="QA1954" s="623"/>
      <c r="QB1954" s="623"/>
      <c r="QC1954" s="623"/>
      <c r="QD1954" s="623"/>
      <c r="QE1954" s="623"/>
      <c r="QF1954" s="623"/>
      <c r="QG1954" s="623"/>
      <c r="QH1954" s="623"/>
      <c r="QI1954" s="623"/>
      <c r="QJ1954" s="623"/>
      <c r="QK1954" s="623"/>
    </row>
    <row r="1955" spans="434:453">
      <c r="PR1955" s="583"/>
      <c r="PW1955" s="623"/>
      <c r="PX1955" s="623"/>
      <c r="PY1955" s="623"/>
      <c r="PZ1955" s="623"/>
      <c r="QA1955" s="623"/>
      <c r="QB1955" s="623"/>
      <c r="QC1955" s="623"/>
      <c r="QD1955" s="623"/>
      <c r="QE1955" s="623"/>
      <c r="QF1955" s="623"/>
      <c r="QG1955" s="623"/>
      <c r="QH1955" s="623"/>
      <c r="QI1955" s="623"/>
      <c r="QJ1955" s="623"/>
      <c r="QK1955" s="623"/>
    </row>
    <row r="1956" spans="434:453">
      <c r="PR1956" s="583"/>
      <c r="PW1956" s="623"/>
      <c r="PX1956" s="623"/>
      <c r="PY1956" s="623"/>
      <c r="PZ1956" s="623"/>
      <c r="QA1956" s="623"/>
      <c r="QB1956" s="623"/>
      <c r="QC1956" s="623"/>
      <c r="QD1956" s="623"/>
      <c r="QE1956" s="623"/>
      <c r="QF1956" s="623"/>
      <c r="QG1956" s="623"/>
      <c r="QH1956" s="623"/>
      <c r="QI1956" s="623"/>
      <c r="QJ1956" s="623"/>
      <c r="QK1956" s="623"/>
    </row>
    <row r="1957" spans="434:453">
      <c r="PR1957" s="583"/>
      <c r="PW1957" s="623"/>
      <c r="PX1957" s="623"/>
      <c r="PY1957" s="623"/>
      <c r="PZ1957" s="623"/>
      <c r="QA1957" s="623"/>
      <c r="QB1957" s="623"/>
      <c r="QC1957" s="623"/>
      <c r="QD1957" s="623"/>
      <c r="QE1957" s="623"/>
      <c r="QF1957" s="623"/>
      <c r="QG1957" s="623"/>
      <c r="QH1957" s="623"/>
      <c r="QI1957" s="623"/>
      <c r="QJ1957" s="623"/>
      <c r="QK1957" s="623"/>
    </row>
    <row r="1958" spans="434:453">
      <c r="PR1958" s="583"/>
      <c r="PW1958" s="623"/>
      <c r="PX1958" s="623"/>
      <c r="PY1958" s="623"/>
      <c r="PZ1958" s="623"/>
      <c r="QA1958" s="623"/>
      <c r="QB1958" s="623"/>
      <c r="QC1958" s="623"/>
      <c r="QD1958" s="623"/>
      <c r="QE1958" s="623"/>
      <c r="QF1958" s="623"/>
      <c r="QG1958" s="623"/>
      <c r="QH1958" s="623"/>
      <c r="QI1958" s="623"/>
      <c r="QJ1958" s="623"/>
      <c r="QK1958" s="623"/>
    </row>
    <row r="1959" spans="434:453">
      <c r="PR1959" s="583"/>
      <c r="PW1959" s="623"/>
      <c r="PX1959" s="623"/>
      <c r="PY1959" s="623"/>
      <c r="PZ1959" s="623"/>
      <c r="QA1959" s="623"/>
      <c r="QB1959" s="623"/>
      <c r="QC1959" s="623"/>
      <c r="QD1959" s="623"/>
      <c r="QE1959" s="623"/>
      <c r="QF1959" s="623"/>
      <c r="QG1959" s="623"/>
      <c r="QH1959" s="623"/>
      <c r="QI1959" s="623"/>
      <c r="QJ1959" s="623"/>
      <c r="QK1959" s="623"/>
    </row>
    <row r="1960" spans="434:453">
      <c r="PR1960" s="583"/>
      <c r="PW1960" s="623"/>
      <c r="PX1960" s="623"/>
      <c r="PY1960" s="623"/>
      <c r="PZ1960" s="623"/>
      <c r="QA1960" s="623"/>
      <c r="QB1960" s="623"/>
      <c r="QC1960" s="623"/>
      <c r="QD1960" s="623"/>
      <c r="QE1960" s="623"/>
      <c r="QF1960" s="623"/>
      <c r="QG1960" s="623"/>
      <c r="QH1960" s="623"/>
      <c r="QI1960" s="623"/>
      <c r="QJ1960" s="623"/>
      <c r="QK1960" s="623"/>
    </row>
    <row r="1961" spans="434:453">
      <c r="PR1961" s="583"/>
      <c r="PW1961" s="623"/>
      <c r="PX1961" s="623"/>
      <c r="PY1961" s="623"/>
      <c r="PZ1961" s="623"/>
      <c r="QA1961" s="623"/>
      <c r="QB1961" s="623"/>
      <c r="QC1961" s="623"/>
      <c r="QD1961" s="623"/>
      <c r="QE1961" s="623"/>
      <c r="QF1961" s="623"/>
      <c r="QG1961" s="623"/>
      <c r="QH1961" s="623"/>
      <c r="QI1961" s="623"/>
      <c r="QJ1961" s="623"/>
      <c r="QK1961" s="623"/>
    </row>
    <row r="1962" spans="434:453">
      <c r="PR1962" s="583"/>
      <c r="PW1962" s="623"/>
      <c r="PX1962" s="623"/>
      <c r="PY1962" s="623"/>
      <c r="PZ1962" s="623"/>
      <c r="QA1962" s="623"/>
      <c r="QB1962" s="623"/>
      <c r="QC1962" s="623"/>
      <c r="QD1962" s="623"/>
      <c r="QE1962" s="623"/>
      <c r="QF1962" s="623"/>
      <c r="QG1962" s="623"/>
      <c r="QH1962" s="623"/>
      <c r="QI1962" s="623"/>
      <c r="QJ1962" s="623"/>
      <c r="QK1962" s="623"/>
    </row>
    <row r="1963" spans="434:453">
      <c r="PR1963" s="583"/>
      <c r="PW1963" s="623"/>
      <c r="PX1963" s="623"/>
      <c r="PY1963" s="623"/>
      <c r="PZ1963" s="623"/>
      <c r="QA1963" s="623"/>
      <c r="QB1963" s="623"/>
      <c r="QC1963" s="623"/>
      <c r="QD1963" s="623"/>
      <c r="QE1963" s="623"/>
      <c r="QF1963" s="623"/>
      <c r="QG1963" s="623"/>
      <c r="QH1963" s="623"/>
      <c r="QI1963" s="623"/>
      <c r="QJ1963" s="623"/>
      <c r="QK1963" s="623"/>
    </row>
    <row r="1964" spans="434:453">
      <c r="PR1964" s="583"/>
      <c r="PW1964" s="623"/>
      <c r="PX1964" s="623"/>
      <c r="PY1964" s="623"/>
      <c r="PZ1964" s="623"/>
      <c r="QA1964" s="623"/>
      <c r="QB1964" s="623"/>
      <c r="QC1964" s="623"/>
      <c r="QD1964" s="623"/>
      <c r="QE1964" s="623"/>
      <c r="QF1964" s="623"/>
      <c r="QG1964" s="623"/>
      <c r="QH1964" s="623"/>
      <c r="QI1964" s="623"/>
      <c r="QJ1964" s="623"/>
      <c r="QK1964" s="623"/>
    </row>
    <row r="1965" spans="434:453">
      <c r="PR1965" s="583"/>
      <c r="PW1965" s="623"/>
      <c r="PX1965" s="623"/>
      <c r="PY1965" s="623"/>
      <c r="PZ1965" s="623"/>
      <c r="QA1965" s="623"/>
      <c r="QB1965" s="623"/>
      <c r="QC1965" s="623"/>
      <c r="QD1965" s="623"/>
      <c r="QE1965" s="623"/>
      <c r="QF1965" s="623"/>
      <c r="QG1965" s="623"/>
      <c r="QH1965" s="623"/>
      <c r="QI1965" s="623"/>
      <c r="QJ1965" s="623"/>
      <c r="QK1965" s="623"/>
    </row>
    <row r="1966" spans="434:453">
      <c r="PR1966" s="583"/>
      <c r="PW1966" s="623"/>
      <c r="PX1966" s="623"/>
      <c r="PY1966" s="623"/>
      <c r="PZ1966" s="623"/>
      <c r="QA1966" s="623"/>
      <c r="QB1966" s="623"/>
      <c r="QC1966" s="623"/>
      <c r="QD1966" s="623"/>
      <c r="QE1966" s="623"/>
      <c r="QF1966" s="623"/>
      <c r="QG1966" s="623"/>
      <c r="QH1966" s="623"/>
      <c r="QI1966" s="623"/>
      <c r="QJ1966" s="623"/>
      <c r="QK1966" s="623"/>
    </row>
    <row r="1967" spans="434:453">
      <c r="PR1967" s="583"/>
      <c r="PW1967" s="623"/>
      <c r="PX1967" s="623"/>
      <c r="PY1967" s="623"/>
      <c r="PZ1967" s="623"/>
      <c r="QA1967" s="623"/>
      <c r="QB1967" s="623"/>
      <c r="QC1967" s="623"/>
      <c r="QD1967" s="623"/>
      <c r="QE1967" s="623"/>
      <c r="QF1967" s="623"/>
      <c r="QG1967" s="623"/>
      <c r="QH1967" s="623"/>
      <c r="QI1967" s="623"/>
      <c r="QJ1967" s="623"/>
      <c r="QK1967" s="623"/>
    </row>
    <row r="1968" spans="434:453">
      <c r="PR1968" s="583"/>
      <c r="PW1968" s="623"/>
      <c r="PX1968" s="623"/>
      <c r="PY1968" s="623"/>
      <c r="PZ1968" s="623"/>
      <c r="QA1968" s="623"/>
      <c r="QB1968" s="623"/>
      <c r="QC1968" s="623"/>
      <c r="QD1968" s="623"/>
      <c r="QE1968" s="623"/>
      <c r="QF1968" s="623"/>
      <c r="QG1968" s="623"/>
      <c r="QH1968" s="623"/>
      <c r="QI1968" s="623"/>
      <c r="QJ1968" s="623"/>
      <c r="QK1968" s="623"/>
    </row>
    <row r="1969" spans="434:453">
      <c r="PR1969" s="583"/>
      <c r="PW1969" s="623"/>
      <c r="PX1969" s="623"/>
      <c r="PY1969" s="623"/>
      <c r="PZ1969" s="623"/>
      <c r="QA1969" s="623"/>
      <c r="QB1969" s="623"/>
      <c r="QC1969" s="623"/>
      <c r="QD1969" s="623"/>
      <c r="QE1969" s="623"/>
      <c r="QF1969" s="623"/>
      <c r="QG1969" s="623"/>
      <c r="QH1969" s="623"/>
      <c r="QI1969" s="623"/>
      <c r="QJ1969" s="623"/>
      <c r="QK1969" s="623"/>
    </row>
    <row r="1970" spans="434:453">
      <c r="PR1970" s="583"/>
      <c r="PW1970" s="623"/>
      <c r="PX1970" s="623"/>
      <c r="PY1970" s="623"/>
      <c r="PZ1970" s="623"/>
      <c r="QA1970" s="623"/>
      <c r="QB1970" s="623"/>
      <c r="QC1970" s="623"/>
      <c r="QD1970" s="623"/>
      <c r="QE1970" s="623"/>
      <c r="QF1970" s="623"/>
      <c r="QG1970" s="623"/>
      <c r="QH1970" s="623"/>
      <c r="QI1970" s="623"/>
      <c r="QJ1970" s="623"/>
      <c r="QK1970" s="623"/>
    </row>
    <row r="1971" spans="434:453">
      <c r="PR1971" s="583"/>
      <c r="PW1971" s="623"/>
      <c r="PX1971" s="623"/>
      <c r="PY1971" s="623"/>
      <c r="PZ1971" s="623"/>
      <c r="QA1971" s="623"/>
      <c r="QB1971" s="623"/>
      <c r="QC1971" s="623"/>
      <c r="QD1971" s="623"/>
      <c r="QE1971" s="623"/>
      <c r="QF1971" s="623"/>
      <c r="QG1971" s="623"/>
      <c r="QH1971" s="623"/>
      <c r="QI1971" s="623"/>
      <c r="QJ1971" s="623"/>
      <c r="QK1971" s="623"/>
    </row>
    <row r="1972" spans="434:453">
      <c r="PR1972" s="583"/>
      <c r="PW1972" s="623"/>
      <c r="PX1972" s="623"/>
      <c r="PY1972" s="623"/>
      <c r="PZ1972" s="623"/>
      <c r="QA1972" s="623"/>
      <c r="QB1972" s="623"/>
      <c r="QC1972" s="623"/>
      <c r="QD1972" s="623"/>
      <c r="QE1972" s="623"/>
      <c r="QF1972" s="623"/>
      <c r="QG1972" s="623"/>
      <c r="QH1972" s="623"/>
      <c r="QI1972" s="623"/>
      <c r="QJ1972" s="623"/>
      <c r="QK1972" s="623"/>
    </row>
    <row r="1973" spans="434:453">
      <c r="PR1973" s="583"/>
      <c r="PW1973" s="623"/>
      <c r="PX1973" s="623"/>
      <c r="PY1973" s="623"/>
      <c r="PZ1973" s="623"/>
      <c r="QA1973" s="623"/>
      <c r="QB1973" s="623"/>
      <c r="QC1973" s="623"/>
      <c r="QD1973" s="623"/>
      <c r="QE1973" s="623"/>
      <c r="QF1973" s="623"/>
      <c r="QG1973" s="623"/>
      <c r="QH1973" s="623"/>
      <c r="QI1973" s="623"/>
      <c r="QJ1973" s="623"/>
      <c r="QK1973" s="623"/>
    </row>
    <row r="1974" spans="434:453">
      <c r="PR1974" s="583"/>
      <c r="PW1974" s="623"/>
      <c r="PX1974" s="623"/>
      <c r="PY1974" s="623"/>
      <c r="PZ1974" s="623"/>
      <c r="QA1974" s="623"/>
      <c r="QB1974" s="623"/>
      <c r="QC1974" s="623"/>
      <c r="QD1974" s="623"/>
      <c r="QE1974" s="623"/>
      <c r="QF1974" s="623"/>
      <c r="QG1974" s="623"/>
      <c r="QH1974" s="623"/>
      <c r="QI1974" s="623"/>
      <c r="QJ1974" s="623"/>
      <c r="QK1974" s="623"/>
    </row>
    <row r="1975" spans="434:453">
      <c r="PR1975" s="583"/>
      <c r="PW1975" s="623"/>
      <c r="PX1975" s="623"/>
      <c r="PY1975" s="623"/>
      <c r="PZ1975" s="623"/>
      <c r="QA1975" s="623"/>
      <c r="QB1975" s="623"/>
      <c r="QC1975" s="623"/>
      <c r="QD1975" s="623"/>
      <c r="QE1975" s="623"/>
      <c r="QF1975" s="623"/>
      <c r="QG1975" s="623"/>
      <c r="QH1975" s="623"/>
      <c r="QI1975" s="623"/>
      <c r="QJ1975" s="623"/>
      <c r="QK1975" s="623"/>
    </row>
    <row r="1976" spans="434:453">
      <c r="PR1976" s="583"/>
      <c r="PW1976" s="623"/>
      <c r="PX1976" s="623"/>
      <c r="PY1976" s="623"/>
      <c r="PZ1976" s="623"/>
      <c r="QA1976" s="623"/>
      <c r="QB1976" s="623"/>
      <c r="QC1976" s="623"/>
      <c r="QD1976" s="623"/>
      <c r="QE1976" s="623"/>
      <c r="QF1976" s="623"/>
      <c r="QG1976" s="623"/>
      <c r="QH1976" s="623"/>
      <c r="QI1976" s="623"/>
      <c r="QJ1976" s="623"/>
      <c r="QK1976" s="623"/>
    </row>
    <row r="1977" spans="434:453">
      <c r="PR1977" s="583"/>
      <c r="PW1977" s="623"/>
      <c r="PX1977" s="623"/>
      <c r="PY1977" s="623"/>
      <c r="PZ1977" s="623"/>
      <c r="QA1977" s="623"/>
      <c r="QB1977" s="623"/>
      <c r="QC1977" s="623"/>
      <c r="QD1977" s="623"/>
      <c r="QE1977" s="623"/>
      <c r="QF1977" s="623"/>
      <c r="QG1977" s="623"/>
      <c r="QH1977" s="623"/>
      <c r="QI1977" s="623"/>
      <c r="QJ1977" s="623"/>
      <c r="QK1977" s="623"/>
    </row>
    <row r="1978" spans="434:453">
      <c r="PR1978" s="583"/>
      <c r="PW1978" s="623"/>
      <c r="PX1978" s="623"/>
      <c r="PY1978" s="623"/>
      <c r="PZ1978" s="623"/>
      <c r="QA1978" s="623"/>
      <c r="QB1978" s="623"/>
      <c r="QC1978" s="623"/>
      <c r="QD1978" s="623"/>
      <c r="QE1978" s="623"/>
      <c r="QF1978" s="623"/>
      <c r="QG1978" s="623"/>
      <c r="QH1978" s="623"/>
      <c r="QI1978" s="623"/>
      <c r="QJ1978" s="623"/>
      <c r="QK1978" s="623"/>
    </row>
    <row r="1979" spans="434:453">
      <c r="PR1979" s="583"/>
      <c r="PW1979" s="623"/>
      <c r="PX1979" s="623"/>
      <c r="PY1979" s="623"/>
      <c r="PZ1979" s="623"/>
      <c r="QA1979" s="623"/>
      <c r="QB1979" s="623"/>
      <c r="QC1979" s="623"/>
      <c r="QD1979" s="623"/>
      <c r="QE1979" s="623"/>
      <c r="QF1979" s="623"/>
      <c r="QG1979" s="623"/>
      <c r="QH1979" s="623"/>
      <c r="QI1979" s="623"/>
      <c r="QJ1979" s="623"/>
      <c r="QK1979" s="623"/>
    </row>
    <row r="1980" spans="434:453">
      <c r="PR1980" s="583"/>
      <c r="PW1980" s="623"/>
      <c r="PX1980" s="623"/>
      <c r="PY1980" s="623"/>
      <c r="PZ1980" s="623"/>
      <c r="QA1980" s="623"/>
      <c r="QB1980" s="623"/>
      <c r="QC1980" s="623"/>
      <c r="QD1980" s="623"/>
      <c r="QE1980" s="623"/>
      <c r="QF1980" s="623"/>
      <c r="QG1980" s="623"/>
      <c r="QH1980" s="623"/>
      <c r="QI1980" s="623"/>
      <c r="QJ1980" s="623"/>
      <c r="QK1980" s="623"/>
    </row>
    <row r="1981" spans="434:453">
      <c r="PR1981" s="583"/>
      <c r="PW1981" s="623"/>
      <c r="PX1981" s="623"/>
      <c r="PY1981" s="623"/>
      <c r="PZ1981" s="623"/>
      <c r="QA1981" s="623"/>
      <c r="QB1981" s="623"/>
      <c r="QC1981" s="623"/>
      <c r="QD1981" s="623"/>
      <c r="QE1981" s="623"/>
      <c r="QF1981" s="623"/>
      <c r="QG1981" s="623"/>
      <c r="QH1981" s="623"/>
      <c r="QI1981" s="623"/>
      <c r="QJ1981" s="623"/>
      <c r="QK1981" s="623"/>
    </row>
    <row r="1982" spans="434:453">
      <c r="PR1982" s="583"/>
      <c r="PW1982" s="623"/>
      <c r="PX1982" s="623"/>
      <c r="PY1982" s="623"/>
      <c r="PZ1982" s="623"/>
      <c r="QA1982" s="623"/>
      <c r="QB1982" s="623"/>
      <c r="QC1982" s="623"/>
      <c r="QD1982" s="623"/>
      <c r="QE1982" s="623"/>
      <c r="QF1982" s="623"/>
      <c r="QG1982" s="623"/>
      <c r="QH1982" s="623"/>
      <c r="QI1982" s="623"/>
      <c r="QJ1982" s="623"/>
      <c r="QK1982" s="623"/>
    </row>
    <row r="1983" spans="434:453">
      <c r="PR1983" s="583"/>
      <c r="PW1983" s="623"/>
      <c r="PX1983" s="623"/>
      <c r="PY1983" s="623"/>
      <c r="PZ1983" s="623"/>
      <c r="QA1983" s="623"/>
      <c r="QB1983" s="623"/>
      <c r="QC1983" s="623"/>
      <c r="QD1983" s="623"/>
      <c r="QE1983" s="623"/>
      <c r="QF1983" s="623"/>
      <c r="QG1983" s="623"/>
      <c r="QH1983" s="623"/>
      <c r="QI1983" s="623"/>
      <c r="QJ1983" s="623"/>
      <c r="QK1983" s="623"/>
    </row>
    <row r="1984" spans="434:453">
      <c r="PR1984" s="583"/>
      <c r="PW1984" s="623"/>
      <c r="PX1984" s="623"/>
      <c r="PY1984" s="623"/>
      <c r="PZ1984" s="623"/>
      <c r="QA1984" s="623"/>
      <c r="QB1984" s="623"/>
      <c r="QC1984" s="623"/>
      <c r="QD1984" s="623"/>
      <c r="QE1984" s="623"/>
      <c r="QF1984" s="623"/>
      <c r="QG1984" s="623"/>
      <c r="QH1984" s="623"/>
      <c r="QI1984" s="623"/>
      <c r="QJ1984" s="623"/>
      <c r="QK1984" s="623"/>
    </row>
    <row r="1985" spans="434:453">
      <c r="PR1985" s="583"/>
      <c r="PW1985" s="623"/>
      <c r="PX1985" s="623"/>
      <c r="PY1985" s="623"/>
      <c r="PZ1985" s="623"/>
      <c r="QA1985" s="623"/>
      <c r="QB1985" s="623"/>
      <c r="QC1985" s="623"/>
      <c r="QD1985" s="623"/>
      <c r="QE1985" s="623"/>
      <c r="QF1985" s="623"/>
      <c r="QG1985" s="623"/>
      <c r="QH1985" s="623"/>
      <c r="QI1985" s="623"/>
      <c r="QJ1985" s="623"/>
      <c r="QK1985" s="623"/>
    </row>
    <row r="1986" spans="434:453">
      <c r="PR1986" s="583"/>
      <c r="PW1986" s="623"/>
      <c r="PX1986" s="623"/>
      <c r="PY1986" s="623"/>
      <c r="PZ1986" s="623"/>
      <c r="QA1986" s="623"/>
      <c r="QB1986" s="623"/>
      <c r="QC1986" s="623"/>
      <c r="QD1986" s="623"/>
      <c r="QE1986" s="623"/>
      <c r="QF1986" s="623"/>
      <c r="QG1986" s="623"/>
      <c r="QH1986" s="623"/>
      <c r="QI1986" s="623"/>
      <c r="QJ1986" s="623"/>
      <c r="QK1986" s="623"/>
    </row>
    <row r="1987" spans="434:453">
      <c r="PR1987" s="583"/>
      <c r="PW1987" s="623"/>
      <c r="PX1987" s="623"/>
      <c r="PY1987" s="623"/>
      <c r="PZ1987" s="623"/>
      <c r="QA1987" s="623"/>
      <c r="QB1987" s="623"/>
      <c r="QC1987" s="623"/>
      <c r="QD1987" s="623"/>
      <c r="QE1987" s="623"/>
      <c r="QF1987" s="623"/>
      <c r="QG1987" s="623"/>
      <c r="QH1987" s="623"/>
      <c r="QI1987" s="623"/>
      <c r="QJ1987" s="623"/>
      <c r="QK1987" s="623"/>
    </row>
    <row r="1988" spans="434:453">
      <c r="PR1988" s="583"/>
      <c r="PW1988" s="623"/>
      <c r="PX1988" s="623"/>
      <c r="PY1988" s="623"/>
      <c r="PZ1988" s="623"/>
      <c r="QA1988" s="623"/>
      <c r="QB1988" s="623"/>
      <c r="QC1988" s="623"/>
      <c r="QD1988" s="623"/>
      <c r="QE1988" s="623"/>
      <c r="QF1988" s="623"/>
      <c r="QG1988" s="623"/>
      <c r="QH1988" s="623"/>
      <c r="QI1988" s="623"/>
      <c r="QJ1988" s="623"/>
      <c r="QK1988" s="623"/>
    </row>
    <row r="1989" spans="434:453">
      <c r="PR1989" s="583"/>
      <c r="PW1989" s="623"/>
      <c r="PX1989" s="623"/>
      <c r="PY1989" s="623"/>
      <c r="PZ1989" s="623"/>
      <c r="QA1989" s="623"/>
      <c r="QB1989" s="623"/>
      <c r="QC1989" s="623"/>
      <c r="QD1989" s="623"/>
      <c r="QE1989" s="623"/>
      <c r="QF1989" s="623"/>
      <c r="QG1989" s="623"/>
      <c r="QH1989" s="623"/>
      <c r="QI1989" s="623"/>
      <c r="QJ1989" s="623"/>
      <c r="QK1989" s="623"/>
    </row>
    <row r="1990" spans="434:453">
      <c r="PR1990" s="583"/>
      <c r="PW1990" s="623"/>
      <c r="PX1990" s="623"/>
      <c r="PY1990" s="623"/>
      <c r="PZ1990" s="623"/>
      <c r="QA1990" s="623"/>
      <c r="QB1990" s="623"/>
      <c r="QC1990" s="623"/>
      <c r="QD1990" s="623"/>
      <c r="QE1990" s="623"/>
      <c r="QF1990" s="623"/>
      <c r="QG1990" s="623"/>
      <c r="QH1990" s="623"/>
      <c r="QI1990" s="623"/>
      <c r="QJ1990" s="623"/>
      <c r="QK1990" s="623"/>
    </row>
    <row r="1991" spans="434:453">
      <c r="PR1991" s="583"/>
      <c r="PW1991" s="623"/>
      <c r="PX1991" s="623"/>
      <c r="PY1991" s="623"/>
      <c r="PZ1991" s="623"/>
      <c r="QA1991" s="623"/>
      <c r="QB1991" s="623"/>
      <c r="QC1991" s="623"/>
      <c r="QD1991" s="623"/>
      <c r="QE1991" s="623"/>
      <c r="QF1991" s="623"/>
      <c r="QG1991" s="623"/>
      <c r="QH1991" s="623"/>
      <c r="QI1991" s="623"/>
      <c r="QJ1991" s="623"/>
      <c r="QK1991" s="623"/>
    </row>
    <row r="1992" spans="434:453">
      <c r="PR1992" s="583"/>
      <c r="PW1992" s="623"/>
      <c r="PX1992" s="623"/>
      <c r="PY1992" s="623"/>
      <c r="PZ1992" s="623"/>
      <c r="QA1992" s="623"/>
      <c r="QB1992" s="623"/>
      <c r="QC1992" s="623"/>
      <c r="QD1992" s="623"/>
      <c r="QE1992" s="623"/>
      <c r="QF1992" s="623"/>
      <c r="QG1992" s="623"/>
      <c r="QH1992" s="623"/>
      <c r="QI1992" s="623"/>
      <c r="QJ1992" s="623"/>
      <c r="QK1992" s="623"/>
    </row>
    <row r="1993" spans="434:453">
      <c r="PR1993" s="583"/>
      <c r="PW1993" s="623"/>
      <c r="PX1993" s="623"/>
      <c r="PY1993" s="623"/>
      <c r="PZ1993" s="623"/>
      <c r="QA1993" s="623"/>
      <c r="QB1993" s="623"/>
      <c r="QC1993" s="623"/>
      <c r="QD1993" s="623"/>
      <c r="QE1993" s="623"/>
      <c r="QF1993" s="623"/>
      <c r="QG1993" s="623"/>
      <c r="QH1993" s="623"/>
      <c r="QI1993" s="623"/>
      <c r="QJ1993" s="623"/>
      <c r="QK1993" s="623"/>
    </row>
    <row r="1994" spans="434:453">
      <c r="PR1994" s="583"/>
      <c r="PW1994" s="623"/>
      <c r="PX1994" s="623"/>
      <c r="PY1994" s="623"/>
      <c r="PZ1994" s="623"/>
      <c r="QA1994" s="623"/>
      <c r="QB1994" s="623"/>
      <c r="QC1994" s="623"/>
      <c r="QD1994" s="623"/>
      <c r="QE1994" s="623"/>
      <c r="QF1994" s="623"/>
      <c r="QG1994" s="623"/>
      <c r="QH1994" s="623"/>
      <c r="QI1994" s="623"/>
      <c r="QJ1994" s="623"/>
      <c r="QK1994" s="623"/>
    </row>
    <row r="1995" spans="434:453">
      <c r="PR1995" s="583"/>
      <c r="PW1995" s="623"/>
      <c r="PX1995" s="623"/>
      <c r="PY1995" s="623"/>
      <c r="PZ1995" s="623"/>
      <c r="QA1995" s="623"/>
      <c r="QB1995" s="623"/>
      <c r="QC1995" s="623"/>
      <c r="QD1995" s="623"/>
      <c r="QE1995" s="623"/>
      <c r="QF1995" s="623"/>
      <c r="QG1995" s="623"/>
      <c r="QH1995" s="623"/>
      <c r="QI1995" s="623"/>
      <c r="QJ1995" s="623"/>
      <c r="QK1995" s="623"/>
    </row>
    <row r="1996" spans="434:453">
      <c r="PR1996" s="583"/>
      <c r="PW1996" s="623"/>
      <c r="PX1996" s="623"/>
      <c r="PY1996" s="623"/>
      <c r="PZ1996" s="623"/>
      <c r="QA1996" s="623"/>
      <c r="QB1996" s="623"/>
      <c r="QC1996" s="623"/>
      <c r="QD1996" s="623"/>
      <c r="QE1996" s="623"/>
      <c r="QF1996" s="623"/>
      <c r="QG1996" s="623"/>
      <c r="QH1996" s="623"/>
      <c r="QI1996" s="623"/>
      <c r="QJ1996" s="623"/>
      <c r="QK1996" s="623"/>
    </row>
    <row r="1997" spans="434:453">
      <c r="PR1997" s="583"/>
      <c r="PW1997" s="623"/>
      <c r="PX1997" s="623"/>
      <c r="PY1997" s="623"/>
      <c r="PZ1997" s="623"/>
      <c r="QA1997" s="623"/>
      <c r="QB1997" s="623"/>
      <c r="QC1997" s="623"/>
      <c r="QD1997" s="623"/>
      <c r="QE1997" s="623"/>
      <c r="QF1997" s="623"/>
      <c r="QG1997" s="623"/>
      <c r="QH1997" s="623"/>
      <c r="QI1997" s="623"/>
      <c r="QJ1997" s="623"/>
      <c r="QK1997" s="623"/>
    </row>
    <row r="1998" spans="434:453">
      <c r="PR1998" s="583"/>
      <c r="PW1998" s="623"/>
      <c r="PX1998" s="623"/>
      <c r="PY1998" s="623"/>
      <c r="PZ1998" s="623"/>
      <c r="QA1998" s="623"/>
      <c r="QB1998" s="623"/>
      <c r="QC1998" s="623"/>
      <c r="QD1998" s="623"/>
      <c r="QE1998" s="623"/>
      <c r="QF1998" s="623"/>
      <c r="QG1998" s="623"/>
      <c r="QH1998" s="623"/>
      <c r="QI1998" s="623"/>
      <c r="QJ1998" s="623"/>
      <c r="QK1998" s="623"/>
    </row>
    <row r="1999" spans="434:453">
      <c r="PR1999" s="583"/>
      <c r="PW1999" s="623"/>
      <c r="PX1999" s="623"/>
      <c r="PY1999" s="623"/>
      <c r="PZ1999" s="623"/>
      <c r="QA1999" s="623"/>
      <c r="QB1999" s="623"/>
      <c r="QC1999" s="623"/>
      <c r="QD1999" s="623"/>
      <c r="QE1999" s="623"/>
      <c r="QF1999" s="623"/>
      <c r="QG1999" s="623"/>
      <c r="QH1999" s="623"/>
      <c r="QI1999" s="623"/>
      <c r="QJ1999" s="623"/>
      <c r="QK1999" s="623"/>
    </row>
    <row r="2000" spans="434:453">
      <c r="PR2000" s="583"/>
      <c r="PW2000" s="623"/>
      <c r="PX2000" s="623"/>
      <c r="PY2000" s="623"/>
      <c r="PZ2000" s="623"/>
      <c r="QA2000" s="623"/>
      <c r="QB2000" s="623"/>
      <c r="QC2000" s="623"/>
      <c r="QD2000" s="623"/>
      <c r="QE2000" s="623"/>
      <c r="QF2000" s="623"/>
      <c r="QG2000" s="623"/>
      <c r="QH2000" s="623"/>
      <c r="QI2000" s="623"/>
      <c r="QJ2000" s="623"/>
      <c r="QK2000" s="623"/>
    </row>
    <row r="2001" spans="434:453">
      <c r="PR2001" s="583"/>
      <c r="PW2001" s="623"/>
      <c r="PX2001" s="623"/>
      <c r="PY2001" s="623"/>
      <c r="PZ2001" s="623"/>
      <c r="QA2001" s="623"/>
      <c r="QB2001" s="623"/>
      <c r="QC2001" s="623"/>
      <c r="QD2001" s="623"/>
      <c r="QE2001" s="623"/>
      <c r="QF2001" s="623"/>
      <c r="QG2001" s="623"/>
      <c r="QH2001" s="623"/>
      <c r="QI2001" s="623"/>
      <c r="QJ2001" s="623"/>
      <c r="QK2001" s="623"/>
    </row>
    <row r="2002" spans="434:453">
      <c r="PR2002" s="583"/>
      <c r="PW2002" s="623"/>
      <c r="PX2002" s="623"/>
      <c r="PY2002" s="623"/>
      <c r="PZ2002" s="623"/>
      <c r="QA2002" s="623"/>
      <c r="QB2002" s="623"/>
      <c r="QC2002" s="623"/>
      <c r="QD2002" s="623"/>
      <c r="QE2002" s="623"/>
      <c r="QF2002" s="623"/>
      <c r="QG2002" s="623"/>
      <c r="QH2002" s="623"/>
      <c r="QI2002" s="623"/>
      <c r="QJ2002" s="623"/>
      <c r="QK2002" s="623"/>
    </row>
    <row r="2003" spans="434:453">
      <c r="PR2003" s="583"/>
      <c r="PW2003" s="623"/>
      <c r="PX2003" s="623"/>
      <c r="PY2003" s="623"/>
      <c r="PZ2003" s="623"/>
      <c r="QA2003" s="623"/>
      <c r="QB2003" s="623"/>
      <c r="QC2003" s="623"/>
      <c r="QD2003" s="623"/>
      <c r="QE2003" s="623"/>
      <c r="QF2003" s="623"/>
      <c r="QG2003" s="623"/>
      <c r="QH2003" s="623"/>
      <c r="QI2003" s="623"/>
      <c r="QJ2003" s="623"/>
      <c r="QK2003" s="623"/>
    </row>
    <row r="2004" spans="434:453">
      <c r="PR2004" s="583"/>
      <c r="PW2004" s="623"/>
      <c r="PX2004" s="623"/>
      <c r="PY2004" s="623"/>
      <c r="PZ2004" s="623"/>
      <c r="QA2004" s="623"/>
      <c r="QB2004" s="623"/>
      <c r="QC2004" s="623"/>
      <c r="QD2004" s="623"/>
      <c r="QE2004" s="623"/>
      <c r="QF2004" s="623"/>
      <c r="QG2004" s="623"/>
      <c r="QH2004" s="623"/>
      <c r="QI2004" s="623"/>
      <c r="QJ2004" s="623"/>
      <c r="QK2004" s="623"/>
    </row>
    <row r="2005" spans="434:453">
      <c r="PR2005" s="583"/>
      <c r="PW2005" s="623"/>
      <c r="PX2005" s="623"/>
      <c r="PY2005" s="623"/>
      <c r="PZ2005" s="623"/>
      <c r="QA2005" s="623"/>
      <c r="QB2005" s="623"/>
      <c r="QC2005" s="623"/>
      <c r="QD2005" s="623"/>
      <c r="QE2005" s="623"/>
      <c r="QF2005" s="623"/>
      <c r="QG2005" s="623"/>
      <c r="QH2005" s="623"/>
      <c r="QI2005" s="623"/>
      <c r="QJ2005" s="623"/>
      <c r="QK2005" s="623"/>
    </row>
    <row r="2006" spans="434:453">
      <c r="PR2006" s="583"/>
      <c r="PW2006" s="623"/>
      <c r="PX2006" s="623"/>
      <c r="PY2006" s="623"/>
      <c r="PZ2006" s="623"/>
      <c r="QA2006" s="623"/>
      <c r="QB2006" s="623"/>
      <c r="QC2006" s="623"/>
      <c r="QD2006" s="623"/>
      <c r="QE2006" s="623"/>
      <c r="QF2006" s="623"/>
      <c r="QG2006" s="623"/>
      <c r="QH2006" s="623"/>
      <c r="QI2006" s="623"/>
      <c r="QJ2006" s="623"/>
      <c r="QK2006" s="623"/>
    </row>
    <row r="2007" spans="434:453">
      <c r="PR2007" s="583"/>
      <c r="PW2007" s="623"/>
      <c r="PX2007" s="623"/>
      <c r="PY2007" s="623"/>
      <c r="PZ2007" s="623"/>
      <c r="QA2007" s="623"/>
      <c r="QB2007" s="623"/>
      <c r="QC2007" s="623"/>
      <c r="QD2007" s="623"/>
      <c r="QE2007" s="623"/>
      <c r="QF2007" s="623"/>
      <c r="QG2007" s="623"/>
      <c r="QH2007" s="623"/>
      <c r="QI2007" s="623"/>
      <c r="QJ2007" s="623"/>
      <c r="QK2007" s="623"/>
    </row>
    <row r="2008" spans="434:453">
      <c r="PR2008" s="583"/>
      <c r="PW2008" s="623"/>
      <c r="PX2008" s="623"/>
      <c r="PY2008" s="623"/>
      <c r="PZ2008" s="623"/>
      <c r="QA2008" s="623"/>
      <c r="QB2008" s="623"/>
      <c r="QC2008" s="623"/>
      <c r="QD2008" s="623"/>
      <c r="QE2008" s="623"/>
      <c r="QF2008" s="623"/>
      <c r="QG2008" s="623"/>
      <c r="QH2008" s="623"/>
      <c r="QI2008" s="623"/>
      <c r="QJ2008" s="623"/>
      <c r="QK2008" s="623"/>
    </row>
    <row r="2009" spans="434:453">
      <c r="PR2009" s="583"/>
      <c r="PW2009" s="623"/>
      <c r="PX2009" s="623"/>
      <c r="PY2009" s="623"/>
      <c r="PZ2009" s="623"/>
      <c r="QA2009" s="623"/>
      <c r="QB2009" s="623"/>
      <c r="QC2009" s="623"/>
      <c r="QD2009" s="623"/>
      <c r="QE2009" s="623"/>
      <c r="QF2009" s="623"/>
      <c r="QG2009" s="623"/>
      <c r="QH2009" s="623"/>
      <c r="QI2009" s="623"/>
      <c r="QJ2009" s="623"/>
      <c r="QK2009" s="623"/>
    </row>
    <row r="2010" spans="434:453">
      <c r="PR2010" s="583"/>
      <c r="PW2010" s="623"/>
      <c r="PX2010" s="623"/>
      <c r="PY2010" s="623"/>
      <c r="PZ2010" s="623"/>
      <c r="QA2010" s="623"/>
      <c r="QB2010" s="623"/>
      <c r="QC2010" s="623"/>
      <c r="QD2010" s="623"/>
      <c r="QE2010" s="623"/>
      <c r="QF2010" s="623"/>
      <c r="QG2010" s="623"/>
      <c r="QH2010" s="623"/>
      <c r="QI2010" s="623"/>
      <c r="QJ2010" s="623"/>
      <c r="QK2010" s="623"/>
    </row>
    <row r="2011" spans="434:453">
      <c r="PR2011" s="583"/>
      <c r="PW2011" s="623"/>
      <c r="PX2011" s="623"/>
      <c r="PY2011" s="623"/>
      <c r="PZ2011" s="623"/>
      <c r="QA2011" s="623"/>
      <c r="QB2011" s="623"/>
      <c r="QC2011" s="623"/>
      <c r="QD2011" s="623"/>
      <c r="QE2011" s="623"/>
      <c r="QF2011" s="623"/>
      <c r="QG2011" s="623"/>
      <c r="QH2011" s="623"/>
      <c r="QI2011" s="623"/>
      <c r="QJ2011" s="623"/>
      <c r="QK2011" s="623"/>
    </row>
    <row r="2012" spans="434:453">
      <c r="PR2012" s="583"/>
      <c r="PW2012" s="623"/>
      <c r="PX2012" s="623"/>
      <c r="PY2012" s="623"/>
      <c r="PZ2012" s="623"/>
      <c r="QA2012" s="623"/>
      <c r="QB2012" s="623"/>
      <c r="QC2012" s="623"/>
      <c r="QD2012" s="623"/>
      <c r="QE2012" s="623"/>
      <c r="QF2012" s="623"/>
      <c r="QG2012" s="623"/>
      <c r="QH2012" s="623"/>
      <c r="QI2012" s="623"/>
      <c r="QJ2012" s="623"/>
      <c r="QK2012" s="623"/>
    </row>
    <row r="2013" spans="434:453">
      <c r="PR2013" s="583"/>
      <c r="PW2013" s="623"/>
      <c r="PX2013" s="623"/>
      <c r="PY2013" s="623"/>
      <c r="PZ2013" s="623"/>
      <c r="QA2013" s="623"/>
      <c r="QB2013" s="623"/>
      <c r="QC2013" s="623"/>
      <c r="QD2013" s="623"/>
      <c r="QE2013" s="623"/>
      <c r="QF2013" s="623"/>
      <c r="QG2013" s="623"/>
      <c r="QH2013" s="623"/>
      <c r="QI2013" s="623"/>
      <c r="QJ2013" s="623"/>
      <c r="QK2013" s="623"/>
    </row>
    <row r="2014" spans="434:453">
      <c r="PR2014" s="583"/>
      <c r="PW2014" s="623"/>
      <c r="PX2014" s="623"/>
      <c r="PY2014" s="623"/>
      <c r="PZ2014" s="623"/>
      <c r="QA2014" s="623"/>
      <c r="QB2014" s="623"/>
      <c r="QC2014" s="623"/>
      <c r="QD2014" s="623"/>
      <c r="QE2014" s="623"/>
      <c r="QF2014" s="623"/>
      <c r="QG2014" s="623"/>
      <c r="QH2014" s="623"/>
      <c r="QI2014" s="623"/>
      <c r="QJ2014" s="623"/>
      <c r="QK2014" s="623"/>
    </row>
    <row r="2015" spans="434:453">
      <c r="PR2015" s="583"/>
      <c r="PW2015" s="623"/>
      <c r="PX2015" s="623"/>
      <c r="PY2015" s="623"/>
      <c r="PZ2015" s="623"/>
      <c r="QA2015" s="623"/>
      <c r="QB2015" s="623"/>
      <c r="QC2015" s="623"/>
      <c r="QD2015" s="623"/>
      <c r="QE2015" s="623"/>
      <c r="QF2015" s="623"/>
      <c r="QG2015" s="623"/>
      <c r="QH2015" s="623"/>
      <c r="QI2015" s="623"/>
      <c r="QJ2015" s="623"/>
      <c r="QK2015" s="623"/>
    </row>
    <row r="2016" spans="434:453">
      <c r="PR2016" s="583"/>
      <c r="PW2016" s="623"/>
      <c r="PX2016" s="623"/>
      <c r="PY2016" s="623"/>
      <c r="PZ2016" s="623"/>
      <c r="QA2016" s="623"/>
      <c r="QB2016" s="623"/>
      <c r="QC2016" s="623"/>
      <c r="QD2016" s="623"/>
      <c r="QE2016" s="623"/>
      <c r="QF2016" s="623"/>
      <c r="QG2016" s="623"/>
      <c r="QH2016" s="623"/>
      <c r="QI2016" s="623"/>
      <c r="QJ2016" s="623"/>
      <c r="QK2016" s="623"/>
    </row>
    <row r="2017" spans="434:453">
      <c r="PR2017" s="583"/>
      <c r="PW2017" s="623"/>
      <c r="PX2017" s="623"/>
      <c r="PY2017" s="623"/>
      <c r="PZ2017" s="623"/>
      <c r="QA2017" s="623"/>
      <c r="QB2017" s="623"/>
      <c r="QC2017" s="623"/>
      <c r="QD2017" s="623"/>
      <c r="QE2017" s="623"/>
      <c r="QF2017" s="623"/>
      <c r="QG2017" s="623"/>
      <c r="QH2017" s="623"/>
      <c r="QI2017" s="623"/>
      <c r="QJ2017" s="623"/>
      <c r="QK2017" s="623"/>
    </row>
    <row r="2018" spans="434:453">
      <c r="PR2018" s="583"/>
      <c r="PW2018" s="623"/>
      <c r="PX2018" s="623"/>
      <c r="PY2018" s="623"/>
      <c r="PZ2018" s="623"/>
      <c r="QA2018" s="623"/>
      <c r="QB2018" s="623"/>
      <c r="QC2018" s="623"/>
      <c r="QD2018" s="623"/>
      <c r="QE2018" s="623"/>
      <c r="QF2018" s="623"/>
      <c r="QG2018" s="623"/>
      <c r="QH2018" s="623"/>
      <c r="QI2018" s="623"/>
      <c r="QJ2018" s="623"/>
      <c r="QK2018" s="623"/>
    </row>
    <row r="2019" spans="434:453">
      <c r="PR2019" s="583"/>
      <c r="PW2019" s="623"/>
      <c r="PX2019" s="623"/>
      <c r="PY2019" s="623"/>
      <c r="PZ2019" s="623"/>
      <c r="QA2019" s="623"/>
      <c r="QB2019" s="623"/>
      <c r="QC2019" s="623"/>
      <c r="QD2019" s="623"/>
      <c r="QE2019" s="623"/>
      <c r="QF2019" s="623"/>
      <c r="QG2019" s="623"/>
      <c r="QH2019" s="623"/>
      <c r="QI2019" s="623"/>
      <c r="QJ2019" s="623"/>
      <c r="QK2019" s="623"/>
    </row>
    <row r="2020" spans="434:453">
      <c r="PR2020" s="583"/>
      <c r="PW2020" s="623"/>
      <c r="PX2020" s="623"/>
      <c r="PY2020" s="623"/>
      <c r="PZ2020" s="623"/>
      <c r="QA2020" s="623"/>
      <c r="QB2020" s="623"/>
      <c r="QC2020" s="623"/>
      <c r="QD2020" s="623"/>
      <c r="QE2020" s="623"/>
      <c r="QF2020" s="623"/>
      <c r="QG2020" s="623"/>
      <c r="QH2020" s="623"/>
      <c r="QI2020" s="623"/>
      <c r="QJ2020" s="623"/>
      <c r="QK2020" s="623"/>
    </row>
    <row r="2021" spans="434:453">
      <c r="PR2021" s="583"/>
      <c r="PW2021" s="623"/>
      <c r="PX2021" s="623"/>
      <c r="PY2021" s="623"/>
      <c r="PZ2021" s="623"/>
      <c r="QA2021" s="623"/>
      <c r="QB2021" s="623"/>
      <c r="QC2021" s="623"/>
      <c r="QD2021" s="623"/>
      <c r="QE2021" s="623"/>
      <c r="QF2021" s="623"/>
      <c r="QG2021" s="623"/>
      <c r="QH2021" s="623"/>
      <c r="QI2021" s="623"/>
      <c r="QJ2021" s="623"/>
      <c r="QK2021" s="623"/>
    </row>
    <row r="2022" spans="434:453">
      <c r="PR2022" s="583"/>
      <c r="PW2022" s="623"/>
      <c r="PX2022" s="623"/>
      <c r="PY2022" s="623"/>
      <c r="PZ2022" s="623"/>
      <c r="QA2022" s="623"/>
      <c r="QB2022" s="623"/>
      <c r="QC2022" s="623"/>
      <c r="QD2022" s="623"/>
      <c r="QE2022" s="623"/>
      <c r="QF2022" s="623"/>
      <c r="QG2022" s="623"/>
      <c r="QH2022" s="623"/>
      <c r="QI2022" s="623"/>
      <c r="QJ2022" s="623"/>
      <c r="QK2022" s="623"/>
    </row>
    <row r="2023" spans="434:453">
      <c r="PR2023" s="583"/>
      <c r="PW2023" s="623"/>
      <c r="PX2023" s="623"/>
      <c r="PY2023" s="623"/>
      <c r="PZ2023" s="623"/>
      <c r="QA2023" s="623"/>
      <c r="QB2023" s="623"/>
      <c r="QC2023" s="623"/>
      <c r="QD2023" s="623"/>
      <c r="QE2023" s="623"/>
      <c r="QF2023" s="623"/>
      <c r="QG2023" s="623"/>
      <c r="QH2023" s="623"/>
      <c r="QI2023" s="623"/>
      <c r="QJ2023" s="623"/>
      <c r="QK2023" s="623"/>
    </row>
    <row r="2024" spans="434:453">
      <c r="PR2024" s="583"/>
      <c r="PW2024" s="623"/>
      <c r="PX2024" s="623"/>
      <c r="PY2024" s="623"/>
      <c r="PZ2024" s="623"/>
      <c r="QA2024" s="623"/>
      <c r="QB2024" s="623"/>
      <c r="QC2024" s="623"/>
      <c r="QD2024" s="623"/>
      <c r="QE2024" s="623"/>
      <c r="QF2024" s="623"/>
      <c r="QG2024" s="623"/>
      <c r="QH2024" s="623"/>
      <c r="QI2024" s="623"/>
      <c r="QJ2024" s="623"/>
      <c r="QK2024" s="623"/>
    </row>
    <row r="2025" spans="434:453">
      <c r="PR2025" s="583"/>
      <c r="PW2025" s="623"/>
      <c r="PX2025" s="623"/>
      <c r="PY2025" s="623"/>
      <c r="PZ2025" s="623"/>
      <c r="QA2025" s="623"/>
      <c r="QB2025" s="623"/>
      <c r="QC2025" s="623"/>
      <c r="QD2025" s="623"/>
      <c r="QE2025" s="623"/>
      <c r="QF2025" s="623"/>
      <c r="QG2025" s="623"/>
      <c r="QH2025" s="623"/>
      <c r="QI2025" s="623"/>
      <c r="QJ2025" s="623"/>
      <c r="QK2025" s="623"/>
    </row>
    <row r="2026" spans="434:453">
      <c r="PR2026" s="583"/>
      <c r="PW2026" s="623"/>
      <c r="PX2026" s="623"/>
      <c r="PY2026" s="623"/>
      <c r="PZ2026" s="623"/>
      <c r="QA2026" s="623"/>
      <c r="QB2026" s="623"/>
      <c r="QC2026" s="623"/>
      <c r="QD2026" s="623"/>
      <c r="QE2026" s="623"/>
      <c r="QF2026" s="623"/>
      <c r="QG2026" s="623"/>
      <c r="QH2026" s="623"/>
      <c r="QI2026" s="623"/>
      <c r="QJ2026" s="623"/>
      <c r="QK2026" s="623"/>
    </row>
    <row r="2027" spans="434:453">
      <c r="PR2027" s="583"/>
      <c r="PW2027" s="623"/>
      <c r="PX2027" s="623"/>
      <c r="PY2027" s="623"/>
      <c r="PZ2027" s="623"/>
      <c r="QA2027" s="623"/>
      <c r="QB2027" s="623"/>
      <c r="QC2027" s="623"/>
      <c r="QD2027" s="623"/>
      <c r="QE2027" s="623"/>
      <c r="QF2027" s="623"/>
      <c r="QG2027" s="623"/>
      <c r="QH2027" s="623"/>
      <c r="QI2027" s="623"/>
      <c r="QJ2027" s="623"/>
      <c r="QK2027" s="623"/>
    </row>
    <row r="2028" spans="434:453">
      <c r="PR2028" s="583"/>
      <c r="PW2028" s="623"/>
      <c r="PX2028" s="623"/>
      <c r="PY2028" s="623"/>
      <c r="PZ2028" s="623"/>
      <c r="QA2028" s="623"/>
      <c r="QB2028" s="623"/>
      <c r="QC2028" s="623"/>
      <c r="QD2028" s="623"/>
      <c r="QE2028" s="623"/>
      <c r="QF2028" s="623"/>
      <c r="QG2028" s="623"/>
      <c r="QH2028" s="623"/>
      <c r="QI2028" s="623"/>
      <c r="QJ2028" s="623"/>
      <c r="QK2028" s="623"/>
    </row>
    <row r="2029" spans="434:453">
      <c r="PR2029" s="583"/>
      <c r="PW2029" s="623"/>
      <c r="PX2029" s="623"/>
      <c r="PY2029" s="623"/>
      <c r="PZ2029" s="623"/>
      <c r="QA2029" s="623"/>
      <c r="QB2029" s="623"/>
      <c r="QC2029" s="623"/>
      <c r="QD2029" s="623"/>
      <c r="QE2029" s="623"/>
      <c r="QF2029" s="623"/>
      <c r="QG2029" s="623"/>
      <c r="QH2029" s="623"/>
      <c r="QI2029" s="623"/>
      <c r="QJ2029" s="623"/>
      <c r="QK2029" s="623"/>
    </row>
    <row r="2030" spans="434:453">
      <c r="PR2030" s="583"/>
      <c r="PW2030" s="623"/>
      <c r="PX2030" s="623"/>
      <c r="PY2030" s="623"/>
      <c r="PZ2030" s="623"/>
      <c r="QA2030" s="623"/>
      <c r="QB2030" s="623"/>
      <c r="QC2030" s="623"/>
      <c r="QD2030" s="623"/>
      <c r="QE2030" s="623"/>
      <c r="QF2030" s="623"/>
      <c r="QG2030" s="623"/>
      <c r="QH2030" s="623"/>
      <c r="QI2030" s="623"/>
      <c r="QJ2030" s="623"/>
      <c r="QK2030" s="623"/>
    </row>
    <row r="2031" spans="434:453">
      <c r="PR2031" s="583"/>
      <c r="PW2031" s="623"/>
      <c r="PX2031" s="623"/>
      <c r="PY2031" s="623"/>
      <c r="PZ2031" s="623"/>
      <c r="QA2031" s="623"/>
      <c r="QB2031" s="623"/>
      <c r="QC2031" s="623"/>
      <c r="QD2031" s="623"/>
      <c r="QE2031" s="623"/>
      <c r="QF2031" s="623"/>
      <c r="QG2031" s="623"/>
      <c r="QH2031" s="623"/>
      <c r="QI2031" s="623"/>
      <c r="QJ2031" s="623"/>
      <c r="QK2031" s="623"/>
    </row>
    <row r="2032" spans="434:453">
      <c r="PR2032" s="583"/>
      <c r="PW2032" s="623"/>
      <c r="PX2032" s="623"/>
      <c r="PY2032" s="623"/>
      <c r="PZ2032" s="623"/>
      <c r="QA2032" s="623"/>
      <c r="QB2032" s="623"/>
      <c r="QC2032" s="623"/>
      <c r="QD2032" s="623"/>
      <c r="QE2032" s="623"/>
      <c r="QF2032" s="623"/>
      <c r="QG2032" s="623"/>
      <c r="QH2032" s="623"/>
      <c r="QI2032" s="623"/>
      <c r="QJ2032" s="623"/>
      <c r="QK2032" s="623"/>
    </row>
    <row r="2033" spans="434:453">
      <c r="PR2033" s="583"/>
      <c r="PW2033" s="623"/>
      <c r="PX2033" s="623"/>
      <c r="PY2033" s="623"/>
      <c r="PZ2033" s="623"/>
      <c r="QA2033" s="623"/>
      <c r="QB2033" s="623"/>
      <c r="QC2033" s="623"/>
      <c r="QD2033" s="623"/>
      <c r="QE2033" s="623"/>
      <c r="QF2033" s="623"/>
      <c r="QG2033" s="623"/>
      <c r="QH2033" s="623"/>
      <c r="QI2033" s="623"/>
      <c r="QJ2033" s="623"/>
      <c r="QK2033" s="623"/>
    </row>
    <row r="2034" spans="434:453">
      <c r="PR2034" s="583"/>
      <c r="PW2034" s="623"/>
      <c r="PX2034" s="623"/>
      <c r="PY2034" s="623"/>
      <c r="PZ2034" s="623"/>
      <c r="QA2034" s="623"/>
      <c r="QB2034" s="623"/>
      <c r="QC2034" s="623"/>
      <c r="QD2034" s="623"/>
      <c r="QE2034" s="623"/>
      <c r="QF2034" s="623"/>
      <c r="QG2034" s="623"/>
      <c r="QH2034" s="623"/>
      <c r="QI2034" s="623"/>
      <c r="QJ2034" s="623"/>
      <c r="QK2034" s="623"/>
    </row>
    <row r="2035" spans="434:453">
      <c r="PR2035" s="583"/>
      <c r="PW2035" s="623"/>
      <c r="PX2035" s="623"/>
      <c r="PY2035" s="623"/>
      <c r="PZ2035" s="623"/>
      <c r="QA2035" s="623"/>
      <c r="QB2035" s="623"/>
      <c r="QC2035" s="623"/>
      <c r="QD2035" s="623"/>
      <c r="QE2035" s="623"/>
      <c r="QF2035" s="623"/>
      <c r="QG2035" s="623"/>
      <c r="QH2035" s="623"/>
      <c r="QI2035" s="623"/>
      <c r="QJ2035" s="623"/>
      <c r="QK2035" s="623"/>
    </row>
    <row r="2036" spans="434:453">
      <c r="PR2036" s="583"/>
      <c r="PW2036" s="623"/>
      <c r="PX2036" s="623"/>
      <c r="PY2036" s="623"/>
      <c r="PZ2036" s="623"/>
      <c r="QA2036" s="623"/>
      <c r="QB2036" s="623"/>
      <c r="QC2036" s="623"/>
      <c r="QD2036" s="623"/>
      <c r="QE2036" s="623"/>
      <c r="QF2036" s="623"/>
      <c r="QG2036" s="623"/>
      <c r="QH2036" s="623"/>
      <c r="QI2036" s="623"/>
      <c r="QJ2036" s="623"/>
      <c r="QK2036" s="623"/>
    </row>
    <row r="2037" spans="434:453">
      <c r="PR2037" s="583"/>
      <c r="PW2037" s="623"/>
      <c r="PX2037" s="623"/>
      <c r="PY2037" s="623"/>
      <c r="PZ2037" s="623"/>
      <c r="QA2037" s="623"/>
      <c r="QB2037" s="623"/>
      <c r="QC2037" s="623"/>
      <c r="QD2037" s="623"/>
      <c r="QE2037" s="623"/>
      <c r="QF2037" s="623"/>
      <c r="QG2037" s="623"/>
      <c r="QH2037" s="623"/>
      <c r="QI2037" s="623"/>
      <c r="QJ2037" s="623"/>
      <c r="QK2037" s="623"/>
    </row>
    <row r="2038" spans="434:453">
      <c r="PR2038" s="583"/>
      <c r="PW2038" s="623"/>
      <c r="PX2038" s="623"/>
      <c r="PY2038" s="623"/>
      <c r="PZ2038" s="623"/>
      <c r="QA2038" s="623"/>
      <c r="QB2038" s="623"/>
      <c r="QC2038" s="623"/>
      <c r="QD2038" s="623"/>
      <c r="QE2038" s="623"/>
      <c r="QF2038" s="623"/>
      <c r="QG2038" s="623"/>
      <c r="QH2038" s="623"/>
      <c r="QI2038" s="623"/>
      <c r="QJ2038" s="623"/>
      <c r="QK2038" s="623"/>
    </row>
    <row r="2039" spans="434:453">
      <c r="PR2039" s="583"/>
      <c r="PW2039" s="623"/>
      <c r="PX2039" s="623"/>
      <c r="PY2039" s="623"/>
      <c r="PZ2039" s="623"/>
      <c r="QA2039" s="623"/>
      <c r="QB2039" s="623"/>
      <c r="QC2039" s="623"/>
      <c r="QD2039" s="623"/>
      <c r="QE2039" s="623"/>
      <c r="QF2039" s="623"/>
      <c r="QG2039" s="623"/>
      <c r="QH2039" s="623"/>
      <c r="QI2039" s="623"/>
      <c r="QJ2039" s="623"/>
      <c r="QK2039" s="623"/>
    </row>
    <row r="2040" spans="434:453">
      <c r="PR2040" s="583"/>
      <c r="PW2040" s="623"/>
      <c r="PX2040" s="623"/>
      <c r="PY2040" s="623"/>
      <c r="PZ2040" s="623"/>
      <c r="QA2040" s="623"/>
      <c r="QB2040" s="623"/>
      <c r="QC2040" s="623"/>
      <c r="QD2040" s="623"/>
      <c r="QE2040" s="623"/>
      <c r="QF2040" s="623"/>
      <c r="QG2040" s="623"/>
      <c r="QH2040" s="623"/>
      <c r="QI2040" s="623"/>
      <c r="QJ2040" s="623"/>
      <c r="QK2040" s="623"/>
    </row>
    <row r="2041" spans="434:453">
      <c r="PR2041" s="583"/>
      <c r="PW2041" s="623"/>
      <c r="PX2041" s="623"/>
      <c r="PY2041" s="623"/>
      <c r="PZ2041" s="623"/>
      <c r="QA2041" s="623"/>
      <c r="QB2041" s="623"/>
      <c r="QC2041" s="623"/>
      <c r="QD2041" s="623"/>
      <c r="QE2041" s="623"/>
      <c r="QF2041" s="623"/>
      <c r="QG2041" s="623"/>
      <c r="QH2041" s="623"/>
      <c r="QI2041" s="623"/>
      <c r="QJ2041" s="623"/>
      <c r="QK2041" s="623"/>
    </row>
    <row r="2042" spans="434:453">
      <c r="PR2042" s="583"/>
      <c r="PW2042" s="623"/>
      <c r="PX2042" s="623"/>
      <c r="PY2042" s="623"/>
      <c r="PZ2042" s="623"/>
      <c r="QA2042" s="623"/>
      <c r="QB2042" s="623"/>
      <c r="QC2042" s="623"/>
      <c r="QD2042" s="623"/>
      <c r="QE2042" s="623"/>
      <c r="QF2042" s="623"/>
      <c r="QG2042" s="623"/>
      <c r="QH2042" s="623"/>
      <c r="QI2042" s="623"/>
      <c r="QJ2042" s="623"/>
      <c r="QK2042" s="623"/>
    </row>
    <row r="2043" spans="434:453">
      <c r="PR2043" s="583"/>
      <c r="PW2043" s="623"/>
      <c r="PX2043" s="623"/>
      <c r="PY2043" s="623"/>
      <c r="PZ2043" s="623"/>
      <c r="QA2043" s="623"/>
      <c r="QB2043" s="623"/>
      <c r="QC2043" s="623"/>
      <c r="QD2043" s="623"/>
      <c r="QE2043" s="623"/>
      <c r="QF2043" s="623"/>
      <c r="QG2043" s="623"/>
      <c r="QH2043" s="623"/>
      <c r="QI2043" s="623"/>
      <c r="QJ2043" s="623"/>
      <c r="QK2043" s="623"/>
    </row>
    <row r="2044" spans="434:453">
      <c r="PR2044" s="583"/>
      <c r="PW2044" s="623"/>
      <c r="PX2044" s="623"/>
      <c r="PY2044" s="623"/>
      <c r="PZ2044" s="623"/>
      <c r="QA2044" s="623"/>
      <c r="QB2044" s="623"/>
      <c r="QC2044" s="623"/>
      <c r="QD2044" s="623"/>
      <c r="QE2044" s="623"/>
      <c r="QF2044" s="623"/>
      <c r="QG2044" s="623"/>
      <c r="QH2044" s="623"/>
      <c r="QI2044" s="623"/>
      <c r="QJ2044" s="623"/>
      <c r="QK2044" s="623"/>
    </row>
    <row r="2045" spans="434:453">
      <c r="PR2045" s="583"/>
      <c r="PW2045" s="623"/>
      <c r="PX2045" s="623"/>
      <c r="PY2045" s="623"/>
      <c r="PZ2045" s="623"/>
      <c r="QA2045" s="623"/>
      <c r="QB2045" s="623"/>
      <c r="QC2045" s="623"/>
      <c r="QD2045" s="623"/>
      <c r="QE2045" s="623"/>
      <c r="QF2045" s="623"/>
      <c r="QG2045" s="623"/>
      <c r="QH2045" s="623"/>
      <c r="QI2045" s="623"/>
      <c r="QJ2045" s="623"/>
      <c r="QK2045" s="623"/>
    </row>
    <row r="2046" spans="434:453">
      <c r="PR2046" s="583"/>
      <c r="PW2046" s="623"/>
      <c r="PX2046" s="623"/>
      <c r="PY2046" s="623"/>
      <c r="PZ2046" s="623"/>
      <c r="QA2046" s="623"/>
      <c r="QB2046" s="623"/>
      <c r="QC2046" s="623"/>
      <c r="QD2046" s="623"/>
      <c r="QE2046" s="623"/>
      <c r="QF2046" s="623"/>
      <c r="QG2046" s="623"/>
      <c r="QH2046" s="623"/>
      <c r="QI2046" s="623"/>
      <c r="QJ2046" s="623"/>
      <c r="QK2046" s="623"/>
    </row>
    <row r="2047" spans="434:453">
      <c r="PR2047" s="583"/>
      <c r="PW2047" s="623"/>
      <c r="PX2047" s="623"/>
      <c r="PY2047" s="623"/>
      <c r="PZ2047" s="623"/>
      <c r="QA2047" s="623"/>
      <c r="QB2047" s="623"/>
      <c r="QC2047" s="623"/>
      <c r="QD2047" s="623"/>
      <c r="QE2047" s="623"/>
      <c r="QF2047" s="623"/>
      <c r="QG2047" s="623"/>
      <c r="QH2047" s="623"/>
      <c r="QI2047" s="623"/>
      <c r="QJ2047" s="623"/>
      <c r="QK2047" s="623"/>
    </row>
    <row r="2048" spans="434:453">
      <c r="PR2048" s="583"/>
      <c r="PW2048" s="623"/>
      <c r="PX2048" s="623"/>
      <c r="PY2048" s="623"/>
      <c r="PZ2048" s="623"/>
      <c r="QA2048" s="623"/>
      <c r="QB2048" s="623"/>
      <c r="QC2048" s="623"/>
      <c r="QD2048" s="623"/>
      <c r="QE2048" s="623"/>
      <c r="QF2048" s="623"/>
      <c r="QG2048" s="623"/>
      <c r="QH2048" s="623"/>
      <c r="QI2048" s="623"/>
      <c r="QJ2048" s="623"/>
      <c r="QK2048" s="623"/>
    </row>
    <row r="2049" spans="434:453">
      <c r="PR2049" s="583"/>
      <c r="PW2049" s="623"/>
      <c r="PX2049" s="623"/>
      <c r="PY2049" s="623"/>
      <c r="PZ2049" s="623"/>
      <c r="QA2049" s="623"/>
      <c r="QB2049" s="623"/>
      <c r="QC2049" s="623"/>
      <c r="QD2049" s="623"/>
      <c r="QE2049" s="623"/>
      <c r="QF2049" s="623"/>
      <c r="QG2049" s="623"/>
      <c r="QH2049" s="623"/>
      <c r="QI2049" s="623"/>
      <c r="QJ2049" s="623"/>
      <c r="QK2049" s="623"/>
    </row>
    <row r="2050" spans="434:453">
      <c r="PR2050" s="583"/>
      <c r="PW2050" s="623"/>
      <c r="PX2050" s="623"/>
      <c r="PY2050" s="623"/>
      <c r="PZ2050" s="623"/>
      <c r="QA2050" s="623"/>
      <c r="QB2050" s="623"/>
      <c r="QC2050" s="623"/>
      <c r="QD2050" s="623"/>
      <c r="QE2050" s="623"/>
      <c r="QF2050" s="623"/>
      <c r="QG2050" s="623"/>
      <c r="QH2050" s="623"/>
      <c r="QI2050" s="623"/>
      <c r="QJ2050" s="623"/>
      <c r="QK2050" s="623"/>
    </row>
    <row r="2051" spans="434:453">
      <c r="PR2051" s="583"/>
      <c r="PW2051" s="623"/>
      <c r="PX2051" s="623"/>
      <c r="PY2051" s="623"/>
      <c r="PZ2051" s="623"/>
      <c r="QA2051" s="623"/>
      <c r="QB2051" s="623"/>
      <c r="QC2051" s="623"/>
      <c r="QD2051" s="623"/>
      <c r="QE2051" s="623"/>
      <c r="QF2051" s="623"/>
      <c r="QG2051" s="623"/>
      <c r="QH2051" s="623"/>
      <c r="QI2051" s="623"/>
      <c r="QJ2051" s="623"/>
      <c r="QK2051" s="623"/>
    </row>
    <row r="2052" spans="434:453">
      <c r="PR2052" s="583"/>
      <c r="PW2052" s="623"/>
      <c r="PX2052" s="623"/>
      <c r="PY2052" s="623"/>
      <c r="PZ2052" s="623"/>
      <c r="QA2052" s="623"/>
      <c r="QB2052" s="623"/>
      <c r="QC2052" s="623"/>
      <c r="QD2052" s="623"/>
      <c r="QE2052" s="623"/>
      <c r="QF2052" s="623"/>
      <c r="QG2052" s="623"/>
      <c r="QH2052" s="623"/>
      <c r="QI2052" s="623"/>
      <c r="QJ2052" s="623"/>
      <c r="QK2052" s="623"/>
    </row>
    <row r="2053" spans="434:453">
      <c r="PR2053" s="583"/>
      <c r="PW2053" s="623"/>
      <c r="PX2053" s="623"/>
      <c r="PY2053" s="623"/>
      <c r="PZ2053" s="623"/>
      <c r="QA2053" s="623"/>
      <c r="QB2053" s="623"/>
      <c r="QC2053" s="623"/>
      <c r="QD2053" s="623"/>
      <c r="QE2053" s="623"/>
      <c r="QF2053" s="623"/>
      <c r="QG2053" s="623"/>
      <c r="QH2053" s="623"/>
      <c r="QI2053" s="623"/>
      <c r="QJ2053" s="623"/>
      <c r="QK2053" s="623"/>
    </row>
    <row r="2054" spans="434:453">
      <c r="PR2054" s="583"/>
      <c r="PW2054" s="623"/>
      <c r="PX2054" s="623"/>
      <c r="PY2054" s="623"/>
      <c r="PZ2054" s="623"/>
      <c r="QA2054" s="623"/>
      <c r="QB2054" s="623"/>
      <c r="QC2054" s="623"/>
      <c r="QD2054" s="623"/>
      <c r="QE2054" s="623"/>
      <c r="QF2054" s="623"/>
      <c r="QG2054" s="623"/>
      <c r="QH2054" s="623"/>
      <c r="QI2054" s="623"/>
      <c r="QJ2054" s="623"/>
      <c r="QK2054" s="623"/>
    </row>
    <row r="2055" spans="434:453">
      <c r="PR2055" s="583"/>
      <c r="PW2055" s="623"/>
      <c r="PX2055" s="623"/>
      <c r="PY2055" s="623"/>
      <c r="PZ2055" s="623"/>
      <c r="QA2055" s="623"/>
      <c r="QB2055" s="623"/>
      <c r="QC2055" s="623"/>
      <c r="QD2055" s="623"/>
      <c r="QE2055" s="623"/>
      <c r="QF2055" s="623"/>
      <c r="QG2055" s="623"/>
      <c r="QH2055" s="623"/>
      <c r="QI2055" s="623"/>
      <c r="QJ2055" s="623"/>
      <c r="QK2055" s="623"/>
    </row>
    <row r="2056" spans="434:453">
      <c r="PR2056" s="583"/>
      <c r="PW2056" s="623"/>
      <c r="PX2056" s="623"/>
      <c r="PY2056" s="623"/>
      <c r="PZ2056" s="623"/>
      <c r="QA2056" s="623"/>
      <c r="QB2056" s="623"/>
      <c r="QC2056" s="623"/>
      <c r="QD2056" s="623"/>
      <c r="QE2056" s="623"/>
      <c r="QF2056" s="623"/>
      <c r="QG2056" s="623"/>
      <c r="QH2056" s="623"/>
      <c r="QI2056" s="623"/>
      <c r="QJ2056" s="623"/>
      <c r="QK2056" s="623"/>
    </row>
    <row r="2057" spans="434:453">
      <c r="PR2057" s="583"/>
      <c r="PW2057" s="623"/>
      <c r="PX2057" s="623"/>
      <c r="PY2057" s="623"/>
      <c r="PZ2057" s="623"/>
      <c r="QA2057" s="623"/>
      <c r="QB2057" s="623"/>
      <c r="QC2057" s="623"/>
      <c r="QD2057" s="623"/>
      <c r="QE2057" s="623"/>
      <c r="QF2057" s="623"/>
      <c r="QG2057" s="623"/>
      <c r="QH2057" s="623"/>
      <c r="QI2057" s="623"/>
      <c r="QJ2057" s="623"/>
      <c r="QK2057" s="623"/>
    </row>
    <row r="2058" spans="434:453">
      <c r="PR2058" s="583"/>
      <c r="PW2058" s="623"/>
      <c r="PX2058" s="623"/>
      <c r="PY2058" s="623"/>
      <c r="PZ2058" s="623"/>
      <c r="QA2058" s="623"/>
      <c r="QB2058" s="623"/>
      <c r="QC2058" s="623"/>
      <c r="QD2058" s="623"/>
      <c r="QE2058" s="623"/>
      <c r="QF2058" s="623"/>
      <c r="QG2058" s="623"/>
      <c r="QH2058" s="623"/>
      <c r="QI2058" s="623"/>
      <c r="QJ2058" s="623"/>
      <c r="QK2058" s="623"/>
    </row>
    <row r="2059" spans="434:453">
      <c r="PR2059" s="583"/>
      <c r="PW2059" s="623"/>
      <c r="PX2059" s="623"/>
      <c r="PY2059" s="623"/>
      <c r="PZ2059" s="623"/>
      <c r="QA2059" s="623"/>
      <c r="QB2059" s="623"/>
      <c r="QC2059" s="623"/>
      <c r="QD2059" s="623"/>
      <c r="QE2059" s="623"/>
      <c r="QF2059" s="623"/>
      <c r="QG2059" s="623"/>
      <c r="QH2059" s="623"/>
      <c r="QI2059" s="623"/>
      <c r="QJ2059" s="623"/>
      <c r="QK2059" s="623"/>
    </row>
    <row r="2060" spans="434:453">
      <c r="PR2060" s="583"/>
      <c r="PW2060" s="623"/>
      <c r="PX2060" s="623"/>
      <c r="PY2060" s="623"/>
      <c r="PZ2060" s="623"/>
      <c r="QA2060" s="623"/>
      <c r="QB2060" s="623"/>
      <c r="QC2060" s="623"/>
      <c r="QD2060" s="623"/>
      <c r="QE2060" s="623"/>
      <c r="QF2060" s="623"/>
      <c r="QG2060" s="623"/>
      <c r="QH2060" s="623"/>
      <c r="QI2060" s="623"/>
      <c r="QJ2060" s="623"/>
      <c r="QK2060" s="623"/>
    </row>
    <row r="2061" spans="434:453">
      <c r="PR2061" s="583"/>
      <c r="PW2061" s="623"/>
      <c r="PX2061" s="623"/>
      <c r="PY2061" s="623"/>
      <c r="PZ2061" s="623"/>
      <c r="QA2061" s="623"/>
      <c r="QB2061" s="623"/>
      <c r="QC2061" s="623"/>
      <c r="QD2061" s="623"/>
      <c r="QE2061" s="623"/>
      <c r="QF2061" s="623"/>
      <c r="QG2061" s="623"/>
      <c r="QH2061" s="623"/>
      <c r="QI2061" s="623"/>
      <c r="QJ2061" s="623"/>
      <c r="QK2061" s="623"/>
    </row>
    <row r="2062" spans="434:453">
      <c r="PR2062" s="583"/>
      <c r="PW2062" s="623"/>
      <c r="PX2062" s="623"/>
      <c r="PY2062" s="623"/>
      <c r="PZ2062" s="623"/>
      <c r="QA2062" s="623"/>
      <c r="QB2062" s="623"/>
      <c r="QC2062" s="623"/>
      <c r="QD2062" s="623"/>
      <c r="QE2062" s="623"/>
      <c r="QF2062" s="623"/>
      <c r="QG2062" s="623"/>
      <c r="QH2062" s="623"/>
      <c r="QI2062" s="623"/>
      <c r="QJ2062" s="623"/>
      <c r="QK2062" s="623"/>
    </row>
    <row r="2063" spans="434:453">
      <c r="PR2063" s="583"/>
      <c r="PW2063" s="623"/>
      <c r="PX2063" s="623"/>
      <c r="PY2063" s="623"/>
      <c r="PZ2063" s="623"/>
      <c r="QA2063" s="623"/>
      <c r="QB2063" s="623"/>
      <c r="QC2063" s="623"/>
      <c r="QD2063" s="623"/>
      <c r="QE2063" s="623"/>
      <c r="QF2063" s="623"/>
      <c r="QG2063" s="623"/>
      <c r="QH2063" s="623"/>
      <c r="QI2063" s="623"/>
      <c r="QJ2063" s="623"/>
      <c r="QK2063" s="623"/>
    </row>
    <row r="2064" spans="434:453">
      <c r="PR2064" s="583"/>
      <c r="PW2064" s="623"/>
      <c r="PX2064" s="623"/>
      <c r="PY2064" s="623"/>
      <c r="PZ2064" s="623"/>
      <c r="QA2064" s="623"/>
      <c r="QB2064" s="623"/>
      <c r="QC2064" s="623"/>
      <c r="QD2064" s="623"/>
      <c r="QE2064" s="623"/>
      <c r="QF2064" s="623"/>
      <c r="QG2064" s="623"/>
      <c r="QH2064" s="623"/>
      <c r="QI2064" s="623"/>
      <c r="QJ2064" s="623"/>
      <c r="QK2064" s="623"/>
    </row>
    <row r="2065" spans="434:453">
      <c r="PR2065" s="583"/>
      <c r="PW2065" s="623"/>
      <c r="PX2065" s="623"/>
      <c r="PY2065" s="623"/>
      <c r="PZ2065" s="623"/>
      <c r="QA2065" s="623"/>
      <c r="QB2065" s="623"/>
      <c r="QC2065" s="623"/>
      <c r="QD2065" s="623"/>
      <c r="QE2065" s="623"/>
      <c r="QF2065" s="623"/>
      <c r="QG2065" s="623"/>
      <c r="QH2065" s="623"/>
      <c r="QI2065" s="623"/>
      <c r="QJ2065" s="623"/>
      <c r="QK2065" s="623"/>
    </row>
    <row r="2066" spans="434:453">
      <c r="PR2066" s="583"/>
      <c r="PW2066" s="623"/>
      <c r="PX2066" s="623"/>
      <c r="PY2066" s="623"/>
      <c r="PZ2066" s="623"/>
      <c r="QA2066" s="623"/>
      <c r="QB2066" s="623"/>
      <c r="QC2066" s="623"/>
      <c r="QD2066" s="623"/>
      <c r="QE2066" s="623"/>
      <c r="QF2066" s="623"/>
      <c r="QG2066" s="623"/>
      <c r="QH2066" s="623"/>
      <c r="QI2066" s="623"/>
      <c r="QJ2066" s="623"/>
      <c r="QK2066" s="623"/>
    </row>
    <row r="2067" spans="434:453">
      <c r="PR2067" s="583"/>
      <c r="PW2067" s="623"/>
      <c r="PX2067" s="623"/>
      <c r="PY2067" s="623"/>
      <c r="PZ2067" s="623"/>
      <c r="QA2067" s="623"/>
      <c r="QB2067" s="623"/>
      <c r="QC2067" s="623"/>
      <c r="QD2067" s="623"/>
      <c r="QE2067" s="623"/>
      <c r="QF2067" s="623"/>
      <c r="QG2067" s="623"/>
      <c r="QH2067" s="623"/>
      <c r="QI2067" s="623"/>
      <c r="QJ2067" s="623"/>
      <c r="QK2067" s="623"/>
    </row>
    <row r="2068" spans="434:453">
      <c r="PR2068" s="583"/>
      <c r="PW2068" s="623"/>
      <c r="PX2068" s="623"/>
      <c r="PY2068" s="623"/>
      <c r="PZ2068" s="623"/>
      <c r="QA2068" s="623"/>
      <c r="QB2068" s="623"/>
      <c r="QC2068" s="623"/>
      <c r="QD2068" s="623"/>
      <c r="QE2068" s="623"/>
      <c r="QF2068" s="623"/>
      <c r="QG2068" s="623"/>
      <c r="QH2068" s="623"/>
      <c r="QI2068" s="623"/>
      <c r="QJ2068" s="623"/>
      <c r="QK2068" s="623"/>
    </row>
    <row r="2069" spans="434:453">
      <c r="PR2069" s="583"/>
      <c r="PW2069" s="623"/>
      <c r="PX2069" s="623"/>
      <c r="PY2069" s="623"/>
      <c r="PZ2069" s="623"/>
      <c r="QA2069" s="623"/>
      <c r="QB2069" s="623"/>
      <c r="QC2069" s="623"/>
      <c r="QD2069" s="623"/>
      <c r="QE2069" s="623"/>
      <c r="QF2069" s="623"/>
      <c r="QG2069" s="623"/>
      <c r="QH2069" s="623"/>
      <c r="QI2069" s="623"/>
      <c r="QJ2069" s="623"/>
      <c r="QK2069" s="623"/>
    </row>
    <row r="2070" spans="434:453">
      <c r="PR2070" s="583"/>
      <c r="PW2070" s="623"/>
      <c r="PX2070" s="623"/>
      <c r="PY2070" s="623"/>
      <c r="PZ2070" s="623"/>
      <c r="QA2070" s="623"/>
      <c r="QB2070" s="623"/>
      <c r="QC2070" s="623"/>
      <c r="QD2070" s="623"/>
      <c r="QE2070" s="623"/>
      <c r="QF2070" s="623"/>
      <c r="QG2070" s="623"/>
      <c r="QH2070" s="623"/>
      <c r="QI2070" s="623"/>
      <c r="QJ2070" s="623"/>
      <c r="QK2070" s="623"/>
    </row>
    <row r="2071" spans="434:453">
      <c r="PR2071" s="583"/>
      <c r="PW2071" s="623"/>
      <c r="PX2071" s="623"/>
      <c r="PY2071" s="623"/>
      <c r="PZ2071" s="623"/>
      <c r="QA2071" s="623"/>
      <c r="QB2071" s="623"/>
      <c r="QC2071" s="623"/>
      <c r="QD2071" s="623"/>
      <c r="QE2071" s="623"/>
      <c r="QF2071" s="623"/>
      <c r="QG2071" s="623"/>
      <c r="QH2071" s="623"/>
      <c r="QI2071" s="623"/>
      <c r="QJ2071" s="623"/>
      <c r="QK2071" s="623"/>
    </row>
    <row r="2072" spans="434:453">
      <c r="PR2072" s="583"/>
      <c r="PW2072" s="623"/>
      <c r="PX2072" s="623"/>
      <c r="PY2072" s="623"/>
      <c r="PZ2072" s="623"/>
      <c r="QA2072" s="623"/>
      <c r="QB2072" s="623"/>
      <c r="QC2072" s="623"/>
      <c r="QD2072" s="623"/>
      <c r="QE2072" s="623"/>
      <c r="QF2072" s="623"/>
      <c r="QG2072" s="623"/>
      <c r="QH2072" s="623"/>
      <c r="QI2072" s="623"/>
      <c r="QJ2072" s="623"/>
      <c r="QK2072" s="623"/>
    </row>
    <row r="2073" spans="434:453">
      <c r="PR2073" s="583"/>
      <c r="PW2073" s="623"/>
      <c r="PX2073" s="623"/>
      <c r="PY2073" s="623"/>
      <c r="PZ2073" s="623"/>
      <c r="QA2073" s="623"/>
      <c r="QB2073" s="623"/>
      <c r="QC2073" s="623"/>
      <c r="QD2073" s="623"/>
      <c r="QE2073" s="623"/>
      <c r="QF2073" s="623"/>
      <c r="QG2073" s="623"/>
      <c r="QH2073" s="623"/>
      <c r="QI2073" s="623"/>
      <c r="QJ2073" s="623"/>
      <c r="QK2073" s="623"/>
    </row>
    <row r="2074" spans="434:453">
      <c r="PR2074" s="583"/>
      <c r="PW2074" s="623"/>
      <c r="PX2074" s="623"/>
      <c r="PY2074" s="623"/>
      <c r="PZ2074" s="623"/>
      <c r="QA2074" s="623"/>
      <c r="QB2074" s="623"/>
      <c r="QC2074" s="623"/>
      <c r="QD2074" s="623"/>
      <c r="QE2074" s="623"/>
      <c r="QF2074" s="623"/>
      <c r="QG2074" s="623"/>
      <c r="QH2074" s="623"/>
      <c r="QI2074" s="623"/>
      <c r="QJ2074" s="623"/>
      <c r="QK2074" s="623"/>
    </row>
    <row r="2075" spans="434:453">
      <c r="PR2075" s="583"/>
      <c r="PW2075" s="623"/>
      <c r="PX2075" s="623"/>
      <c r="PY2075" s="623"/>
      <c r="PZ2075" s="623"/>
      <c r="QA2075" s="623"/>
      <c r="QB2075" s="623"/>
      <c r="QC2075" s="623"/>
      <c r="QD2075" s="623"/>
      <c r="QE2075" s="623"/>
      <c r="QF2075" s="623"/>
      <c r="QG2075" s="623"/>
      <c r="QH2075" s="623"/>
      <c r="QI2075" s="623"/>
      <c r="QJ2075" s="623"/>
      <c r="QK2075" s="623"/>
    </row>
    <row r="2076" spans="434:453">
      <c r="PR2076" s="583"/>
      <c r="PW2076" s="623"/>
      <c r="PX2076" s="623"/>
      <c r="PY2076" s="623"/>
      <c r="PZ2076" s="623"/>
      <c r="QA2076" s="623"/>
      <c r="QB2076" s="623"/>
      <c r="QC2076" s="623"/>
      <c r="QD2076" s="623"/>
      <c r="QE2076" s="623"/>
      <c r="QF2076" s="623"/>
      <c r="QG2076" s="623"/>
      <c r="QH2076" s="623"/>
      <c r="QI2076" s="623"/>
      <c r="QJ2076" s="623"/>
      <c r="QK2076" s="623"/>
    </row>
    <row r="2077" spans="434:453">
      <c r="PR2077" s="583"/>
      <c r="PW2077" s="623"/>
      <c r="PX2077" s="623"/>
      <c r="PY2077" s="623"/>
      <c r="PZ2077" s="623"/>
      <c r="QA2077" s="623"/>
      <c r="QB2077" s="623"/>
      <c r="QC2077" s="623"/>
      <c r="QD2077" s="623"/>
      <c r="QE2077" s="623"/>
      <c r="QF2077" s="623"/>
      <c r="QG2077" s="623"/>
      <c r="QH2077" s="623"/>
      <c r="QI2077" s="623"/>
      <c r="QJ2077" s="623"/>
      <c r="QK2077" s="623"/>
    </row>
    <row r="2078" spans="434:453">
      <c r="PR2078" s="583"/>
      <c r="PW2078" s="623"/>
      <c r="PX2078" s="623"/>
      <c r="PY2078" s="623"/>
      <c r="PZ2078" s="623"/>
      <c r="QA2078" s="623"/>
      <c r="QB2078" s="623"/>
      <c r="QC2078" s="623"/>
      <c r="QD2078" s="623"/>
      <c r="QE2078" s="623"/>
      <c r="QF2078" s="623"/>
      <c r="QG2078" s="623"/>
      <c r="QH2078" s="623"/>
      <c r="QI2078" s="623"/>
      <c r="QJ2078" s="623"/>
      <c r="QK2078" s="623"/>
    </row>
    <row r="2079" spans="434:453">
      <c r="PR2079" s="583"/>
      <c r="PW2079" s="623"/>
      <c r="PX2079" s="623"/>
      <c r="PY2079" s="623"/>
      <c r="PZ2079" s="623"/>
      <c r="QA2079" s="623"/>
      <c r="QB2079" s="623"/>
      <c r="QC2079" s="623"/>
      <c r="QD2079" s="623"/>
      <c r="QE2079" s="623"/>
      <c r="QF2079" s="623"/>
      <c r="QG2079" s="623"/>
      <c r="QH2079" s="623"/>
      <c r="QI2079" s="623"/>
      <c r="QJ2079" s="623"/>
      <c r="QK2079" s="623"/>
    </row>
    <row r="2080" spans="434:453">
      <c r="PR2080" s="583"/>
      <c r="PW2080" s="623"/>
      <c r="PX2080" s="623"/>
      <c r="PY2080" s="623"/>
      <c r="PZ2080" s="623"/>
      <c r="QA2080" s="623"/>
      <c r="QB2080" s="623"/>
      <c r="QC2080" s="623"/>
      <c r="QD2080" s="623"/>
      <c r="QE2080" s="623"/>
      <c r="QF2080" s="623"/>
      <c r="QG2080" s="623"/>
      <c r="QH2080" s="623"/>
      <c r="QI2080" s="623"/>
      <c r="QJ2080" s="623"/>
      <c r="QK2080" s="623"/>
    </row>
    <row r="2081" spans="434:453">
      <c r="PR2081" s="583"/>
      <c r="PW2081" s="623"/>
      <c r="PX2081" s="623"/>
      <c r="PY2081" s="623"/>
      <c r="PZ2081" s="623"/>
      <c r="QA2081" s="623"/>
      <c r="QB2081" s="623"/>
      <c r="QC2081" s="623"/>
      <c r="QD2081" s="623"/>
      <c r="QE2081" s="623"/>
      <c r="QF2081" s="623"/>
      <c r="QG2081" s="623"/>
      <c r="QH2081" s="623"/>
      <c r="QI2081" s="623"/>
      <c r="QJ2081" s="623"/>
      <c r="QK2081" s="623"/>
    </row>
    <row r="2082" spans="434:453">
      <c r="PR2082" s="583"/>
      <c r="PW2082" s="623"/>
      <c r="PX2082" s="623"/>
      <c r="PY2082" s="623"/>
      <c r="PZ2082" s="623"/>
      <c r="QA2082" s="623"/>
      <c r="QB2082" s="623"/>
      <c r="QC2082" s="623"/>
      <c r="QD2082" s="623"/>
      <c r="QE2082" s="623"/>
      <c r="QF2082" s="623"/>
      <c r="QG2082" s="623"/>
      <c r="QH2082" s="623"/>
      <c r="QI2082" s="623"/>
      <c r="QJ2082" s="623"/>
      <c r="QK2082" s="623"/>
    </row>
    <row r="2083" spans="434:453">
      <c r="PR2083" s="583"/>
      <c r="PW2083" s="623"/>
      <c r="PX2083" s="623"/>
      <c r="PY2083" s="623"/>
      <c r="PZ2083" s="623"/>
      <c r="QA2083" s="623"/>
      <c r="QB2083" s="623"/>
      <c r="QC2083" s="623"/>
      <c r="QD2083" s="623"/>
      <c r="QE2083" s="623"/>
      <c r="QF2083" s="623"/>
      <c r="QG2083" s="623"/>
      <c r="QH2083" s="623"/>
      <c r="QI2083" s="623"/>
      <c r="QJ2083" s="623"/>
      <c r="QK2083" s="623"/>
    </row>
    <row r="2084" spans="434:453">
      <c r="PR2084" s="583"/>
      <c r="PW2084" s="623"/>
      <c r="PX2084" s="623"/>
      <c r="PY2084" s="623"/>
      <c r="PZ2084" s="623"/>
      <c r="QA2084" s="623"/>
      <c r="QB2084" s="623"/>
      <c r="QC2084" s="623"/>
      <c r="QD2084" s="623"/>
      <c r="QE2084" s="623"/>
      <c r="QF2084" s="623"/>
      <c r="QG2084" s="623"/>
      <c r="QH2084" s="623"/>
      <c r="QI2084" s="623"/>
      <c r="QJ2084" s="623"/>
      <c r="QK2084" s="623"/>
    </row>
    <row r="2085" spans="434:453">
      <c r="PR2085" s="583"/>
      <c r="PW2085" s="623"/>
      <c r="PX2085" s="623"/>
      <c r="PY2085" s="623"/>
      <c r="PZ2085" s="623"/>
      <c r="QA2085" s="623"/>
      <c r="QB2085" s="623"/>
      <c r="QC2085" s="623"/>
      <c r="QD2085" s="623"/>
      <c r="QE2085" s="623"/>
      <c r="QF2085" s="623"/>
      <c r="QG2085" s="623"/>
      <c r="QH2085" s="623"/>
      <c r="QI2085" s="623"/>
      <c r="QJ2085" s="623"/>
      <c r="QK2085" s="623"/>
    </row>
    <row r="2086" spans="434:453">
      <c r="PR2086" s="583"/>
      <c r="PW2086" s="623"/>
      <c r="PX2086" s="623"/>
      <c r="PY2086" s="623"/>
      <c r="PZ2086" s="623"/>
      <c r="QA2086" s="623"/>
      <c r="QB2086" s="623"/>
      <c r="QC2086" s="623"/>
      <c r="QD2086" s="623"/>
      <c r="QE2086" s="623"/>
      <c r="QF2086" s="623"/>
      <c r="QG2086" s="623"/>
      <c r="QH2086" s="623"/>
      <c r="QI2086" s="623"/>
      <c r="QJ2086" s="623"/>
      <c r="QK2086" s="623"/>
    </row>
    <row r="2087" spans="434:453">
      <c r="PR2087" s="583"/>
      <c r="PW2087" s="623"/>
      <c r="PX2087" s="623"/>
      <c r="PY2087" s="623"/>
      <c r="PZ2087" s="623"/>
      <c r="QA2087" s="623"/>
      <c r="QB2087" s="623"/>
      <c r="QC2087" s="623"/>
      <c r="QD2087" s="623"/>
      <c r="QE2087" s="623"/>
      <c r="QF2087" s="623"/>
      <c r="QG2087" s="623"/>
      <c r="QH2087" s="623"/>
      <c r="QI2087" s="623"/>
      <c r="QJ2087" s="623"/>
      <c r="QK2087" s="623"/>
    </row>
    <row r="2088" spans="434:453">
      <c r="PR2088" s="583"/>
      <c r="PW2088" s="623"/>
      <c r="PX2088" s="623"/>
      <c r="PY2088" s="623"/>
      <c r="PZ2088" s="623"/>
      <c r="QA2088" s="623"/>
      <c r="QB2088" s="623"/>
      <c r="QC2088" s="623"/>
      <c r="QD2088" s="623"/>
      <c r="QE2088" s="623"/>
      <c r="QF2088" s="623"/>
      <c r="QG2088" s="623"/>
      <c r="QH2088" s="623"/>
      <c r="QI2088" s="623"/>
      <c r="QJ2088" s="623"/>
      <c r="QK2088" s="623"/>
    </row>
    <row r="2089" spans="434:453">
      <c r="PR2089" s="583"/>
      <c r="PW2089" s="623"/>
      <c r="PX2089" s="623"/>
      <c r="PY2089" s="623"/>
      <c r="PZ2089" s="623"/>
      <c r="QA2089" s="623"/>
      <c r="QB2089" s="623"/>
      <c r="QC2089" s="623"/>
      <c r="QD2089" s="623"/>
      <c r="QE2089" s="623"/>
      <c r="QF2089" s="623"/>
      <c r="QG2089" s="623"/>
      <c r="QH2089" s="623"/>
      <c r="QI2089" s="623"/>
      <c r="QJ2089" s="623"/>
      <c r="QK2089" s="623"/>
    </row>
    <row r="2090" spans="434:453">
      <c r="PR2090" s="583"/>
      <c r="PW2090" s="623"/>
      <c r="PX2090" s="623"/>
      <c r="PY2090" s="623"/>
      <c r="PZ2090" s="623"/>
      <c r="QA2090" s="623"/>
      <c r="QB2090" s="623"/>
      <c r="QC2090" s="623"/>
      <c r="QD2090" s="623"/>
      <c r="QE2090" s="623"/>
      <c r="QF2090" s="623"/>
      <c r="QG2090" s="623"/>
      <c r="QH2090" s="623"/>
      <c r="QI2090" s="623"/>
      <c r="QJ2090" s="623"/>
      <c r="QK2090" s="623"/>
    </row>
    <row r="2091" spans="434:453">
      <c r="PR2091" s="583"/>
      <c r="PW2091" s="623"/>
      <c r="PX2091" s="623"/>
      <c r="PY2091" s="623"/>
      <c r="PZ2091" s="623"/>
      <c r="QA2091" s="623"/>
      <c r="QB2091" s="623"/>
      <c r="QC2091" s="623"/>
      <c r="QD2091" s="623"/>
      <c r="QE2091" s="623"/>
      <c r="QF2091" s="623"/>
      <c r="QG2091" s="623"/>
      <c r="QH2091" s="623"/>
      <c r="QI2091" s="623"/>
      <c r="QJ2091" s="623"/>
      <c r="QK2091" s="623"/>
    </row>
    <row r="2092" spans="434:453">
      <c r="PR2092" s="583"/>
      <c r="PW2092" s="623"/>
      <c r="PX2092" s="623"/>
      <c r="PY2092" s="623"/>
      <c r="PZ2092" s="623"/>
      <c r="QA2092" s="623"/>
      <c r="QB2092" s="623"/>
      <c r="QC2092" s="623"/>
      <c r="QD2092" s="623"/>
      <c r="QE2092" s="623"/>
      <c r="QF2092" s="623"/>
      <c r="QG2092" s="623"/>
      <c r="QH2092" s="623"/>
      <c r="QI2092" s="623"/>
      <c r="QJ2092" s="623"/>
      <c r="QK2092" s="623"/>
    </row>
    <row r="2093" spans="434:453">
      <c r="PR2093" s="583"/>
      <c r="PW2093" s="623"/>
      <c r="PX2093" s="623"/>
      <c r="PY2093" s="623"/>
      <c r="PZ2093" s="623"/>
      <c r="QA2093" s="623"/>
      <c r="QB2093" s="623"/>
      <c r="QC2093" s="623"/>
      <c r="QD2093" s="623"/>
      <c r="QE2093" s="623"/>
      <c r="QF2093" s="623"/>
      <c r="QG2093" s="623"/>
      <c r="QH2093" s="623"/>
      <c r="QI2093" s="623"/>
      <c r="QJ2093" s="623"/>
      <c r="QK2093" s="623"/>
    </row>
    <row r="2094" spans="434:453">
      <c r="PR2094" s="583"/>
      <c r="PW2094" s="623"/>
      <c r="PX2094" s="623"/>
      <c r="PY2094" s="623"/>
      <c r="PZ2094" s="623"/>
      <c r="QA2094" s="623"/>
      <c r="QB2094" s="623"/>
      <c r="QC2094" s="623"/>
      <c r="QD2094" s="623"/>
      <c r="QE2094" s="623"/>
      <c r="QF2094" s="623"/>
      <c r="QG2094" s="623"/>
      <c r="QH2094" s="623"/>
      <c r="QI2094" s="623"/>
      <c r="QJ2094" s="623"/>
      <c r="QK2094" s="623"/>
    </row>
    <row r="2095" spans="434:453">
      <c r="PR2095" s="583"/>
      <c r="PW2095" s="623"/>
      <c r="PX2095" s="623"/>
      <c r="PY2095" s="623"/>
      <c r="PZ2095" s="623"/>
      <c r="QA2095" s="623"/>
      <c r="QB2095" s="623"/>
      <c r="QC2095" s="623"/>
      <c r="QD2095" s="623"/>
      <c r="QE2095" s="623"/>
      <c r="QF2095" s="623"/>
      <c r="QG2095" s="623"/>
      <c r="QH2095" s="623"/>
      <c r="QI2095" s="623"/>
      <c r="QJ2095" s="623"/>
      <c r="QK2095" s="623"/>
    </row>
    <row r="2096" spans="434:453">
      <c r="PR2096" s="583"/>
      <c r="PW2096" s="623"/>
      <c r="PX2096" s="623"/>
      <c r="PY2096" s="623"/>
      <c r="PZ2096" s="623"/>
      <c r="QA2096" s="623"/>
      <c r="QB2096" s="623"/>
      <c r="QC2096" s="623"/>
      <c r="QD2096" s="623"/>
      <c r="QE2096" s="623"/>
      <c r="QF2096" s="623"/>
      <c r="QG2096" s="623"/>
      <c r="QH2096" s="623"/>
      <c r="QI2096" s="623"/>
      <c r="QJ2096" s="623"/>
      <c r="QK2096" s="623"/>
    </row>
    <row r="2097" spans="434:453">
      <c r="PR2097" s="583"/>
      <c r="PW2097" s="623"/>
      <c r="PX2097" s="623"/>
      <c r="PY2097" s="623"/>
      <c r="PZ2097" s="623"/>
      <c r="QA2097" s="623"/>
      <c r="QB2097" s="623"/>
      <c r="QC2097" s="623"/>
      <c r="QD2097" s="623"/>
      <c r="QE2097" s="623"/>
      <c r="QF2097" s="623"/>
      <c r="QG2097" s="623"/>
      <c r="QH2097" s="623"/>
      <c r="QI2097" s="623"/>
      <c r="QJ2097" s="623"/>
      <c r="QK2097" s="623"/>
    </row>
    <row r="2098" spans="434:453">
      <c r="PR2098" s="583"/>
      <c r="PW2098" s="623"/>
      <c r="PX2098" s="623"/>
      <c r="PY2098" s="623"/>
      <c r="PZ2098" s="623"/>
      <c r="QA2098" s="623"/>
      <c r="QB2098" s="623"/>
      <c r="QC2098" s="623"/>
      <c r="QD2098" s="623"/>
      <c r="QE2098" s="623"/>
      <c r="QF2098" s="623"/>
      <c r="QG2098" s="623"/>
      <c r="QH2098" s="623"/>
      <c r="QI2098" s="623"/>
      <c r="QJ2098" s="623"/>
      <c r="QK2098" s="623"/>
    </row>
    <row r="2099" spans="434:453">
      <c r="PR2099" s="583"/>
      <c r="PW2099" s="623"/>
      <c r="PX2099" s="623"/>
      <c r="PY2099" s="623"/>
      <c r="PZ2099" s="623"/>
      <c r="QA2099" s="623"/>
      <c r="QB2099" s="623"/>
      <c r="QC2099" s="623"/>
      <c r="QD2099" s="623"/>
      <c r="QE2099" s="623"/>
      <c r="QF2099" s="623"/>
      <c r="QG2099" s="623"/>
      <c r="QH2099" s="623"/>
      <c r="QI2099" s="623"/>
      <c r="QJ2099" s="623"/>
      <c r="QK2099" s="623"/>
    </row>
    <row r="2100" spans="434:453">
      <c r="PR2100" s="583"/>
      <c r="PW2100" s="623"/>
      <c r="PX2100" s="623"/>
      <c r="PY2100" s="623"/>
      <c r="PZ2100" s="623"/>
      <c r="QA2100" s="623"/>
      <c r="QB2100" s="623"/>
      <c r="QC2100" s="623"/>
      <c r="QD2100" s="623"/>
      <c r="QE2100" s="623"/>
      <c r="QF2100" s="623"/>
      <c r="QG2100" s="623"/>
      <c r="QH2100" s="623"/>
      <c r="QI2100" s="623"/>
      <c r="QJ2100" s="623"/>
      <c r="QK2100" s="623"/>
    </row>
    <row r="2101" spans="434:453">
      <c r="PR2101" s="583"/>
      <c r="PW2101" s="623"/>
      <c r="PX2101" s="623"/>
      <c r="PY2101" s="623"/>
      <c r="PZ2101" s="623"/>
      <c r="QA2101" s="623"/>
      <c r="QB2101" s="623"/>
      <c r="QC2101" s="623"/>
      <c r="QD2101" s="623"/>
      <c r="QE2101" s="623"/>
      <c r="QF2101" s="623"/>
      <c r="QG2101" s="623"/>
      <c r="QH2101" s="623"/>
      <c r="QI2101" s="623"/>
      <c r="QJ2101" s="623"/>
      <c r="QK2101" s="623"/>
    </row>
    <row r="2102" spans="434:453">
      <c r="PR2102" s="583"/>
      <c r="PW2102" s="623"/>
      <c r="PX2102" s="623"/>
      <c r="PY2102" s="623"/>
      <c r="PZ2102" s="623"/>
      <c r="QA2102" s="623"/>
      <c r="QB2102" s="623"/>
      <c r="QC2102" s="623"/>
      <c r="QD2102" s="623"/>
      <c r="QE2102" s="623"/>
      <c r="QF2102" s="623"/>
      <c r="QG2102" s="623"/>
      <c r="QH2102" s="623"/>
      <c r="QI2102" s="623"/>
      <c r="QJ2102" s="623"/>
      <c r="QK2102" s="623"/>
    </row>
    <row r="2103" spans="434:453">
      <c r="PR2103" s="583"/>
      <c r="PW2103" s="623"/>
      <c r="PX2103" s="623"/>
      <c r="PY2103" s="623"/>
      <c r="PZ2103" s="623"/>
      <c r="QA2103" s="623"/>
      <c r="QB2103" s="623"/>
      <c r="QC2103" s="623"/>
      <c r="QD2103" s="623"/>
      <c r="QE2103" s="623"/>
      <c r="QF2103" s="623"/>
      <c r="QG2103" s="623"/>
      <c r="QH2103" s="623"/>
      <c r="QI2103" s="623"/>
      <c r="QJ2103" s="623"/>
      <c r="QK2103" s="623"/>
    </row>
    <row r="2104" spans="434:453">
      <c r="PR2104" s="583"/>
      <c r="PW2104" s="623"/>
      <c r="PX2104" s="623"/>
      <c r="PY2104" s="623"/>
      <c r="PZ2104" s="623"/>
      <c r="QA2104" s="623"/>
      <c r="QB2104" s="623"/>
      <c r="QC2104" s="623"/>
      <c r="QD2104" s="623"/>
      <c r="QE2104" s="623"/>
      <c r="QF2104" s="623"/>
      <c r="QG2104" s="623"/>
      <c r="QH2104" s="623"/>
      <c r="QI2104" s="623"/>
      <c r="QJ2104" s="623"/>
      <c r="QK2104" s="623"/>
    </row>
    <row r="2105" spans="434:453">
      <c r="PR2105" s="583"/>
      <c r="PW2105" s="623"/>
      <c r="PX2105" s="623"/>
      <c r="PY2105" s="623"/>
      <c r="PZ2105" s="623"/>
      <c r="QA2105" s="623"/>
      <c r="QB2105" s="623"/>
      <c r="QC2105" s="623"/>
      <c r="QD2105" s="623"/>
      <c r="QE2105" s="623"/>
      <c r="QF2105" s="623"/>
      <c r="QG2105" s="623"/>
      <c r="QH2105" s="623"/>
      <c r="QI2105" s="623"/>
      <c r="QJ2105" s="623"/>
      <c r="QK2105" s="623"/>
    </row>
    <row r="2106" spans="434:453">
      <c r="PR2106" s="583"/>
      <c r="PW2106" s="623"/>
      <c r="PX2106" s="623"/>
      <c r="PY2106" s="623"/>
      <c r="PZ2106" s="623"/>
      <c r="QA2106" s="623"/>
      <c r="QB2106" s="623"/>
      <c r="QC2106" s="623"/>
      <c r="QD2106" s="623"/>
      <c r="QE2106" s="623"/>
      <c r="QF2106" s="623"/>
      <c r="QG2106" s="623"/>
      <c r="QH2106" s="623"/>
      <c r="QI2106" s="623"/>
      <c r="QJ2106" s="623"/>
      <c r="QK2106" s="623"/>
    </row>
    <row r="2107" spans="434:453">
      <c r="PR2107" s="583"/>
      <c r="PW2107" s="623"/>
      <c r="PX2107" s="623"/>
      <c r="PY2107" s="623"/>
      <c r="PZ2107" s="623"/>
      <c r="QA2107" s="623"/>
      <c r="QB2107" s="623"/>
      <c r="QC2107" s="623"/>
      <c r="QD2107" s="623"/>
      <c r="QE2107" s="623"/>
      <c r="QF2107" s="623"/>
      <c r="QG2107" s="623"/>
      <c r="QH2107" s="623"/>
      <c r="QI2107" s="623"/>
      <c r="QJ2107" s="623"/>
      <c r="QK2107" s="623"/>
    </row>
    <row r="2108" spans="434:453">
      <c r="PR2108" s="583"/>
      <c r="PW2108" s="623"/>
      <c r="PX2108" s="623"/>
      <c r="PY2108" s="623"/>
      <c r="PZ2108" s="623"/>
      <c r="QA2108" s="623"/>
      <c r="QB2108" s="623"/>
      <c r="QC2108" s="623"/>
      <c r="QD2108" s="623"/>
      <c r="QE2108" s="623"/>
      <c r="QF2108" s="623"/>
      <c r="QG2108" s="623"/>
      <c r="QH2108" s="623"/>
      <c r="QI2108" s="623"/>
      <c r="QJ2108" s="623"/>
      <c r="QK2108" s="623"/>
    </row>
    <row r="2109" spans="434:453">
      <c r="PR2109" s="583"/>
      <c r="PW2109" s="623"/>
      <c r="PX2109" s="623"/>
      <c r="PY2109" s="623"/>
      <c r="PZ2109" s="623"/>
      <c r="QA2109" s="623"/>
      <c r="QB2109" s="623"/>
      <c r="QC2109" s="623"/>
      <c r="QD2109" s="623"/>
      <c r="QE2109" s="623"/>
      <c r="QF2109" s="623"/>
      <c r="QG2109" s="623"/>
      <c r="QH2109" s="623"/>
      <c r="QI2109" s="623"/>
      <c r="QJ2109" s="623"/>
      <c r="QK2109" s="623"/>
    </row>
    <row r="2110" spans="434:453">
      <c r="PR2110" s="583"/>
      <c r="PW2110" s="623"/>
      <c r="PX2110" s="623"/>
      <c r="PY2110" s="623"/>
      <c r="PZ2110" s="623"/>
      <c r="QA2110" s="623"/>
      <c r="QB2110" s="623"/>
      <c r="QC2110" s="623"/>
      <c r="QD2110" s="623"/>
      <c r="QE2110" s="623"/>
      <c r="QF2110" s="623"/>
      <c r="QG2110" s="623"/>
      <c r="QH2110" s="623"/>
      <c r="QI2110" s="623"/>
      <c r="QJ2110" s="623"/>
      <c r="QK2110" s="623"/>
    </row>
    <row r="2111" spans="434:453">
      <c r="PR2111" s="583"/>
      <c r="PW2111" s="623"/>
      <c r="PX2111" s="623"/>
      <c r="PY2111" s="623"/>
      <c r="PZ2111" s="623"/>
      <c r="QA2111" s="623"/>
      <c r="QB2111" s="623"/>
      <c r="QC2111" s="623"/>
      <c r="QD2111" s="623"/>
      <c r="QE2111" s="623"/>
      <c r="QF2111" s="623"/>
      <c r="QG2111" s="623"/>
      <c r="QH2111" s="623"/>
      <c r="QI2111" s="623"/>
      <c r="QJ2111" s="623"/>
      <c r="QK2111" s="623"/>
    </row>
    <row r="2112" spans="434:453">
      <c r="PR2112" s="583"/>
      <c r="PW2112" s="623"/>
      <c r="PX2112" s="623"/>
      <c r="PY2112" s="623"/>
      <c r="PZ2112" s="623"/>
      <c r="QA2112" s="623"/>
      <c r="QB2112" s="623"/>
      <c r="QC2112" s="623"/>
      <c r="QD2112" s="623"/>
      <c r="QE2112" s="623"/>
      <c r="QF2112" s="623"/>
      <c r="QG2112" s="623"/>
      <c r="QH2112" s="623"/>
      <c r="QI2112" s="623"/>
      <c r="QJ2112" s="623"/>
      <c r="QK2112" s="623"/>
    </row>
    <row r="2113" spans="434:453">
      <c r="PR2113" s="583"/>
      <c r="PW2113" s="623"/>
      <c r="PX2113" s="623"/>
      <c r="PY2113" s="623"/>
      <c r="PZ2113" s="623"/>
      <c r="QA2113" s="623"/>
      <c r="QB2113" s="623"/>
      <c r="QC2113" s="623"/>
      <c r="QD2113" s="623"/>
      <c r="QE2113" s="623"/>
      <c r="QF2113" s="623"/>
      <c r="QG2113" s="623"/>
      <c r="QH2113" s="623"/>
      <c r="QI2113" s="623"/>
      <c r="QJ2113" s="623"/>
      <c r="QK2113" s="623"/>
    </row>
    <row r="2114" spans="434:453">
      <c r="PR2114" s="583"/>
      <c r="PW2114" s="623"/>
      <c r="PX2114" s="623"/>
      <c r="PY2114" s="623"/>
      <c r="PZ2114" s="623"/>
      <c r="QA2114" s="623"/>
      <c r="QB2114" s="623"/>
      <c r="QC2114" s="623"/>
      <c r="QD2114" s="623"/>
      <c r="QE2114" s="623"/>
      <c r="QF2114" s="623"/>
      <c r="QG2114" s="623"/>
      <c r="QH2114" s="623"/>
      <c r="QI2114" s="623"/>
      <c r="QJ2114" s="623"/>
      <c r="QK2114" s="623"/>
    </row>
    <row r="2115" spans="434:453">
      <c r="PR2115" s="583"/>
      <c r="PW2115" s="623"/>
      <c r="PX2115" s="623"/>
      <c r="PY2115" s="623"/>
      <c r="PZ2115" s="623"/>
      <c r="QA2115" s="623"/>
      <c r="QB2115" s="623"/>
      <c r="QC2115" s="623"/>
      <c r="QD2115" s="623"/>
      <c r="QE2115" s="623"/>
      <c r="QF2115" s="623"/>
      <c r="QG2115" s="623"/>
      <c r="QH2115" s="623"/>
      <c r="QI2115" s="623"/>
      <c r="QJ2115" s="623"/>
      <c r="QK2115" s="623"/>
    </row>
    <row r="2116" spans="434:453">
      <c r="PR2116" s="583"/>
      <c r="PW2116" s="623"/>
      <c r="PX2116" s="623"/>
      <c r="PY2116" s="623"/>
      <c r="PZ2116" s="623"/>
      <c r="QA2116" s="623"/>
      <c r="QB2116" s="623"/>
      <c r="QC2116" s="623"/>
      <c r="QD2116" s="623"/>
      <c r="QE2116" s="623"/>
      <c r="QF2116" s="623"/>
      <c r="QG2116" s="623"/>
      <c r="QH2116" s="623"/>
      <c r="QI2116" s="623"/>
      <c r="QJ2116" s="623"/>
      <c r="QK2116" s="623"/>
    </row>
    <row r="2117" spans="434:453">
      <c r="PR2117" s="583"/>
      <c r="PW2117" s="623"/>
      <c r="PX2117" s="623"/>
      <c r="PY2117" s="623"/>
      <c r="PZ2117" s="623"/>
      <c r="QA2117" s="623"/>
      <c r="QB2117" s="623"/>
      <c r="QC2117" s="623"/>
      <c r="QD2117" s="623"/>
      <c r="QE2117" s="623"/>
      <c r="QF2117" s="623"/>
      <c r="QG2117" s="623"/>
      <c r="QH2117" s="623"/>
      <c r="QI2117" s="623"/>
      <c r="QJ2117" s="623"/>
      <c r="QK2117" s="623"/>
    </row>
    <row r="2118" spans="434:453">
      <c r="PR2118" s="583"/>
      <c r="PW2118" s="623"/>
      <c r="PX2118" s="623"/>
      <c r="PY2118" s="623"/>
      <c r="PZ2118" s="623"/>
      <c r="QA2118" s="623"/>
      <c r="QB2118" s="623"/>
      <c r="QC2118" s="623"/>
      <c r="QD2118" s="623"/>
      <c r="QE2118" s="623"/>
      <c r="QF2118" s="623"/>
      <c r="QG2118" s="623"/>
      <c r="QH2118" s="623"/>
      <c r="QI2118" s="623"/>
      <c r="QJ2118" s="623"/>
      <c r="QK2118" s="623"/>
    </row>
    <row r="2119" spans="434:453">
      <c r="PR2119" s="583"/>
      <c r="PW2119" s="623"/>
      <c r="PX2119" s="623"/>
      <c r="PY2119" s="623"/>
      <c r="PZ2119" s="623"/>
      <c r="QA2119" s="623"/>
      <c r="QB2119" s="623"/>
      <c r="QC2119" s="623"/>
      <c r="QD2119" s="623"/>
      <c r="QE2119" s="623"/>
      <c r="QF2119" s="623"/>
      <c r="QG2119" s="623"/>
      <c r="QH2119" s="623"/>
      <c r="QI2119" s="623"/>
      <c r="QJ2119" s="623"/>
      <c r="QK2119" s="623"/>
    </row>
    <row r="2120" spans="434:453">
      <c r="PR2120" s="583"/>
      <c r="PW2120" s="623"/>
      <c r="PX2120" s="623"/>
      <c r="PY2120" s="623"/>
      <c r="PZ2120" s="623"/>
      <c r="QA2120" s="623"/>
      <c r="QB2120" s="623"/>
      <c r="QC2120" s="623"/>
      <c r="QD2120" s="623"/>
      <c r="QE2120" s="623"/>
      <c r="QF2120" s="623"/>
      <c r="QG2120" s="623"/>
      <c r="QH2120" s="623"/>
      <c r="QI2120" s="623"/>
      <c r="QJ2120" s="623"/>
      <c r="QK2120" s="623"/>
    </row>
    <row r="2121" spans="434:453">
      <c r="PR2121" s="583"/>
      <c r="PW2121" s="623"/>
      <c r="PX2121" s="623"/>
      <c r="PY2121" s="623"/>
      <c r="PZ2121" s="623"/>
      <c r="QA2121" s="623"/>
      <c r="QB2121" s="623"/>
      <c r="QC2121" s="623"/>
      <c r="QD2121" s="623"/>
      <c r="QE2121" s="623"/>
      <c r="QF2121" s="623"/>
      <c r="QG2121" s="623"/>
      <c r="QH2121" s="623"/>
      <c r="QI2121" s="623"/>
      <c r="QJ2121" s="623"/>
      <c r="QK2121" s="623"/>
    </row>
    <row r="2122" spans="434:453">
      <c r="PR2122" s="583"/>
      <c r="PW2122" s="623"/>
      <c r="PX2122" s="623"/>
      <c r="PY2122" s="623"/>
      <c r="PZ2122" s="623"/>
      <c r="QA2122" s="623"/>
      <c r="QB2122" s="623"/>
      <c r="QC2122" s="623"/>
      <c r="QD2122" s="623"/>
      <c r="QE2122" s="623"/>
      <c r="QF2122" s="623"/>
      <c r="QG2122" s="623"/>
      <c r="QH2122" s="623"/>
      <c r="QI2122" s="623"/>
      <c r="QJ2122" s="623"/>
      <c r="QK2122" s="623"/>
    </row>
    <row r="2123" spans="434:453">
      <c r="PR2123" s="583"/>
      <c r="PW2123" s="623"/>
      <c r="PX2123" s="623"/>
      <c r="PY2123" s="623"/>
      <c r="PZ2123" s="623"/>
      <c r="QA2123" s="623"/>
      <c r="QB2123" s="623"/>
      <c r="QC2123" s="623"/>
      <c r="QD2123" s="623"/>
      <c r="QE2123" s="623"/>
      <c r="QF2123" s="623"/>
      <c r="QG2123" s="623"/>
      <c r="QH2123" s="623"/>
      <c r="QI2123" s="623"/>
      <c r="QJ2123" s="623"/>
      <c r="QK2123" s="623"/>
    </row>
    <row r="2124" spans="434:453">
      <c r="PR2124" s="583"/>
      <c r="PW2124" s="623"/>
      <c r="PX2124" s="623"/>
      <c r="PY2124" s="623"/>
      <c r="PZ2124" s="623"/>
      <c r="QA2124" s="623"/>
      <c r="QB2124" s="623"/>
      <c r="QC2124" s="623"/>
      <c r="QD2124" s="623"/>
      <c r="QE2124" s="623"/>
      <c r="QF2124" s="623"/>
      <c r="QG2124" s="623"/>
      <c r="QH2124" s="623"/>
      <c r="QI2124" s="623"/>
      <c r="QJ2124" s="623"/>
      <c r="QK2124" s="623"/>
    </row>
    <row r="2125" spans="434:453">
      <c r="PR2125" s="583"/>
      <c r="PW2125" s="623"/>
      <c r="PX2125" s="623"/>
      <c r="PY2125" s="623"/>
      <c r="PZ2125" s="623"/>
      <c r="QA2125" s="623"/>
      <c r="QB2125" s="623"/>
      <c r="QC2125" s="623"/>
      <c r="QD2125" s="623"/>
      <c r="QE2125" s="623"/>
      <c r="QF2125" s="623"/>
      <c r="QG2125" s="623"/>
      <c r="QH2125" s="623"/>
      <c r="QI2125" s="623"/>
      <c r="QJ2125" s="623"/>
      <c r="QK2125" s="623"/>
    </row>
    <row r="2126" spans="434:453">
      <c r="PR2126" s="583"/>
      <c r="PW2126" s="623"/>
      <c r="PX2126" s="623"/>
      <c r="PY2126" s="623"/>
      <c r="PZ2126" s="623"/>
      <c r="QA2126" s="623"/>
      <c r="QB2126" s="623"/>
      <c r="QC2126" s="623"/>
      <c r="QD2126" s="623"/>
      <c r="QE2126" s="623"/>
      <c r="QF2126" s="623"/>
      <c r="QG2126" s="623"/>
      <c r="QH2126" s="623"/>
      <c r="QI2126" s="623"/>
      <c r="QJ2126" s="623"/>
      <c r="QK2126" s="623"/>
    </row>
    <row r="2127" spans="434:453">
      <c r="PR2127" s="583"/>
      <c r="PW2127" s="623"/>
      <c r="PX2127" s="623"/>
      <c r="PY2127" s="623"/>
      <c r="PZ2127" s="623"/>
      <c r="QA2127" s="623"/>
      <c r="QB2127" s="623"/>
      <c r="QC2127" s="623"/>
      <c r="QD2127" s="623"/>
      <c r="QE2127" s="623"/>
      <c r="QF2127" s="623"/>
      <c r="QG2127" s="623"/>
      <c r="QH2127" s="623"/>
      <c r="QI2127" s="623"/>
      <c r="QJ2127" s="623"/>
      <c r="QK2127" s="623"/>
    </row>
    <row r="2128" spans="434:453">
      <c r="PR2128" s="583"/>
      <c r="PW2128" s="623"/>
      <c r="PX2128" s="623"/>
      <c r="PY2128" s="623"/>
      <c r="PZ2128" s="623"/>
      <c r="QA2128" s="623"/>
      <c r="QB2128" s="623"/>
      <c r="QC2128" s="623"/>
      <c r="QD2128" s="623"/>
      <c r="QE2128" s="623"/>
      <c r="QF2128" s="623"/>
      <c r="QG2128" s="623"/>
      <c r="QH2128" s="623"/>
      <c r="QI2128" s="623"/>
      <c r="QJ2128" s="623"/>
      <c r="QK2128" s="623"/>
    </row>
    <row r="2129" spans="434:453">
      <c r="PR2129" s="583"/>
      <c r="PW2129" s="623"/>
      <c r="PX2129" s="623"/>
      <c r="PY2129" s="623"/>
      <c r="PZ2129" s="623"/>
      <c r="QA2129" s="623"/>
      <c r="QB2129" s="623"/>
      <c r="QC2129" s="623"/>
      <c r="QD2129" s="623"/>
      <c r="QE2129" s="623"/>
      <c r="QF2129" s="623"/>
      <c r="QG2129" s="623"/>
      <c r="QH2129" s="623"/>
      <c r="QI2129" s="623"/>
      <c r="QJ2129" s="623"/>
      <c r="QK2129" s="623"/>
    </row>
    <row r="2130" spans="434:453">
      <c r="PR2130" s="583"/>
      <c r="PW2130" s="623"/>
      <c r="PX2130" s="623"/>
      <c r="PY2130" s="623"/>
      <c r="PZ2130" s="623"/>
      <c r="QA2130" s="623"/>
      <c r="QB2130" s="623"/>
      <c r="QC2130" s="623"/>
      <c r="QD2130" s="623"/>
      <c r="QE2130" s="623"/>
      <c r="QF2130" s="623"/>
      <c r="QG2130" s="623"/>
      <c r="QH2130" s="623"/>
      <c r="QI2130" s="623"/>
      <c r="QJ2130" s="623"/>
      <c r="QK2130" s="623"/>
    </row>
    <row r="2131" spans="434:453">
      <c r="PR2131" s="583"/>
      <c r="PW2131" s="623"/>
      <c r="PX2131" s="623"/>
      <c r="PY2131" s="623"/>
      <c r="PZ2131" s="623"/>
      <c r="QA2131" s="623"/>
      <c r="QB2131" s="623"/>
      <c r="QC2131" s="623"/>
      <c r="QD2131" s="623"/>
      <c r="QE2131" s="623"/>
      <c r="QF2131" s="623"/>
      <c r="QG2131" s="623"/>
      <c r="QH2131" s="623"/>
      <c r="QI2131" s="623"/>
      <c r="QJ2131" s="623"/>
      <c r="QK2131" s="623"/>
    </row>
    <row r="2132" spans="434:453">
      <c r="PR2132" s="583"/>
      <c r="PW2132" s="623"/>
      <c r="PX2132" s="623"/>
      <c r="PY2132" s="623"/>
      <c r="PZ2132" s="623"/>
      <c r="QA2132" s="623"/>
      <c r="QB2132" s="623"/>
      <c r="QC2132" s="623"/>
      <c r="QD2132" s="623"/>
      <c r="QE2132" s="623"/>
      <c r="QF2132" s="623"/>
      <c r="QG2132" s="623"/>
      <c r="QH2132" s="623"/>
      <c r="QI2132" s="623"/>
      <c r="QJ2132" s="623"/>
      <c r="QK2132" s="623"/>
    </row>
    <row r="2133" spans="434:453">
      <c r="PR2133" s="583"/>
      <c r="PW2133" s="623"/>
      <c r="PX2133" s="623"/>
      <c r="PY2133" s="623"/>
      <c r="PZ2133" s="623"/>
      <c r="QA2133" s="623"/>
      <c r="QB2133" s="623"/>
      <c r="QC2133" s="623"/>
      <c r="QD2133" s="623"/>
      <c r="QE2133" s="623"/>
      <c r="QF2133" s="623"/>
      <c r="QG2133" s="623"/>
      <c r="QH2133" s="623"/>
      <c r="QI2133" s="623"/>
      <c r="QJ2133" s="623"/>
      <c r="QK2133" s="623"/>
    </row>
    <row r="2134" spans="434:453">
      <c r="PR2134" s="583"/>
      <c r="PW2134" s="623"/>
      <c r="PX2134" s="623"/>
      <c r="PY2134" s="623"/>
      <c r="PZ2134" s="623"/>
      <c r="QA2134" s="623"/>
      <c r="QB2134" s="623"/>
      <c r="QC2134" s="623"/>
      <c r="QD2134" s="623"/>
      <c r="QE2134" s="623"/>
      <c r="QF2134" s="623"/>
      <c r="QG2134" s="623"/>
      <c r="QH2134" s="623"/>
      <c r="QI2134" s="623"/>
      <c r="QJ2134" s="623"/>
      <c r="QK2134" s="623"/>
    </row>
    <row r="2135" spans="434:453">
      <c r="PR2135" s="583"/>
      <c r="PW2135" s="623"/>
      <c r="PX2135" s="623"/>
      <c r="PY2135" s="623"/>
      <c r="PZ2135" s="623"/>
      <c r="QA2135" s="623"/>
      <c r="QB2135" s="623"/>
      <c r="QC2135" s="623"/>
      <c r="QD2135" s="623"/>
      <c r="QE2135" s="623"/>
      <c r="QF2135" s="623"/>
      <c r="QG2135" s="623"/>
      <c r="QH2135" s="623"/>
      <c r="QI2135" s="623"/>
      <c r="QJ2135" s="623"/>
      <c r="QK2135" s="623"/>
    </row>
    <row r="2136" spans="434:453">
      <c r="PR2136" s="583"/>
      <c r="PW2136" s="623"/>
      <c r="PX2136" s="623"/>
      <c r="PY2136" s="623"/>
      <c r="PZ2136" s="623"/>
      <c r="QA2136" s="623"/>
      <c r="QB2136" s="623"/>
      <c r="QC2136" s="623"/>
      <c r="QD2136" s="623"/>
      <c r="QE2136" s="623"/>
      <c r="QF2136" s="623"/>
      <c r="QG2136" s="623"/>
      <c r="QH2136" s="623"/>
      <c r="QI2136" s="623"/>
      <c r="QJ2136" s="623"/>
      <c r="QK2136" s="623"/>
    </row>
    <row r="2137" spans="434:453">
      <c r="PR2137" s="583"/>
      <c r="PW2137" s="623"/>
      <c r="PX2137" s="623"/>
      <c r="PY2137" s="623"/>
      <c r="PZ2137" s="623"/>
      <c r="QA2137" s="623"/>
      <c r="QB2137" s="623"/>
      <c r="QC2137" s="623"/>
      <c r="QD2137" s="623"/>
      <c r="QE2137" s="623"/>
      <c r="QF2137" s="623"/>
      <c r="QG2137" s="623"/>
      <c r="QH2137" s="623"/>
      <c r="QI2137" s="623"/>
      <c r="QJ2137" s="623"/>
      <c r="QK2137" s="623"/>
    </row>
    <row r="2138" spans="434:453">
      <c r="PR2138" s="583"/>
      <c r="PW2138" s="623"/>
      <c r="PX2138" s="623"/>
      <c r="PY2138" s="623"/>
      <c r="PZ2138" s="623"/>
      <c r="QA2138" s="623"/>
      <c r="QB2138" s="623"/>
      <c r="QC2138" s="623"/>
      <c r="QD2138" s="623"/>
      <c r="QE2138" s="623"/>
      <c r="QF2138" s="623"/>
      <c r="QG2138" s="623"/>
      <c r="QH2138" s="623"/>
      <c r="QI2138" s="623"/>
      <c r="QJ2138" s="623"/>
      <c r="QK2138" s="623"/>
    </row>
    <row r="2139" spans="434:453">
      <c r="PR2139" s="583"/>
      <c r="PW2139" s="623"/>
      <c r="PX2139" s="623"/>
      <c r="PY2139" s="623"/>
      <c r="PZ2139" s="623"/>
      <c r="QA2139" s="623"/>
      <c r="QB2139" s="623"/>
      <c r="QC2139" s="623"/>
      <c r="QD2139" s="623"/>
      <c r="QE2139" s="623"/>
      <c r="QF2139" s="623"/>
      <c r="QG2139" s="623"/>
      <c r="QH2139" s="623"/>
      <c r="QI2139" s="623"/>
      <c r="QJ2139" s="623"/>
      <c r="QK2139" s="623"/>
    </row>
    <row r="2140" spans="434:453">
      <c r="PR2140" s="583"/>
      <c r="PW2140" s="623"/>
      <c r="PX2140" s="623"/>
      <c r="PY2140" s="623"/>
      <c r="PZ2140" s="623"/>
      <c r="QA2140" s="623"/>
      <c r="QB2140" s="623"/>
      <c r="QC2140" s="623"/>
      <c r="QD2140" s="623"/>
      <c r="QE2140" s="623"/>
      <c r="QF2140" s="623"/>
      <c r="QG2140" s="623"/>
      <c r="QH2140" s="623"/>
      <c r="QI2140" s="623"/>
      <c r="QJ2140" s="623"/>
      <c r="QK2140" s="623"/>
    </row>
    <row r="2141" spans="434:453">
      <c r="PR2141" s="583"/>
      <c r="PW2141" s="623"/>
      <c r="PX2141" s="623"/>
      <c r="PY2141" s="623"/>
      <c r="PZ2141" s="623"/>
      <c r="QA2141" s="623"/>
      <c r="QB2141" s="623"/>
      <c r="QC2141" s="623"/>
      <c r="QD2141" s="623"/>
      <c r="QE2141" s="623"/>
      <c r="QF2141" s="623"/>
      <c r="QG2141" s="623"/>
      <c r="QH2141" s="623"/>
      <c r="QI2141" s="623"/>
      <c r="QJ2141" s="623"/>
      <c r="QK2141" s="623"/>
    </row>
    <row r="2142" spans="434:453">
      <c r="PR2142" s="583"/>
      <c r="PW2142" s="623"/>
      <c r="PX2142" s="623"/>
      <c r="PY2142" s="623"/>
      <c r="PZ2142" s="623"/>
      <c r="QA2142" s="623"/>
      <c r="QB2142" s="623"/>
      <c r="QC2142" s="623"/>
      <c r="QD2142" s="623"/>
      <c r="QE2142" s="623"/>
      <c r="QF2142" s="623"/>
      <c r="QG2142" s="623"/>
      <c r="QH2142" s="623"/>
      <c r="QI2142" s="623"/>
      <c r="QJ2142" s="623"/>
      <c r="QK2142" s="623"/>
    </row>
    <row r="2143" spans="434:453">
      <c r="PR2143" s="583"/>
      <c r="PW2143" s="623"/>
      <c r="PX2143" s="623"/>
      <c r="PY2143" s="623"/>
      <c r="PZ2143" s="623"/>
      <c r="QA2143" s="623"/>
      <c r="QB2143" s="623"/>
      <c r="QC2143" s="623"/>
      <c r="QD2143" s="623"/>
      <c r="QE2143" s="623"/>
      <c r="QF2143" s="623"/>
      <c r="QG2143" s="623"/>
      <c r="QH2143" s="623"/>
      <c r="QI2143" s="623"/>
      <c r="QJ2143" s="623"/>
      <c r="QK2143" s="623"/>
    </row>
    <row r="2144" spans="434:453">
      <c r="PR2144" s="583"/>
      <c r="PW2144" s="623"/>
      <c r="PX2144" s="623"/>
      <c r="PY2144" s="623"/>
      <c r="PZ2144" s="623"/>
      <c r="QA2144" s="623"/>
      <c r="QB2144" s="623"/>
      <c r="QC2144" s="623"/>
      <c r="QD2144" s="623"/>
      <c r="QE2144" s="623"/>
      <c r="QF2144" s="623"/>
      <c r="QG2144" s="623"/>
      <c r="QH2144" s="623"/>
      <c r="QI2144" s="623"/>
      <c r="QJ2144" s="623"/>
      <c r="QK2144" s="623"/>
    </row>
    <row r="2145" spans="434:453">
      <c r="PR2145" s="583"/>
      <c r="PW2145" s="623"/>
      <c r="PX2145" s="623"/>
      <c r="PY2145" s="623"/>
      <c r="PZ2145" s="623"/>
      <c r="QA2145" s="623"/>
      <c r="QB2145" s="623"/>
      <c r="QC2145" s="623"/>
      <c r="QD2145" s="623"/>
      <c r="QE2145" s="623"/>
      <c r="QF2145" s="623"/>
      <c r="QG2145" s="623"/>
      <c r="QH2145" s="623"/>
      <c r="QI2145" s="623"/>
      <c r="QJ2145" s="623"/>
      <c r="QK2145" s="623"/>
    </row>
    <row r="2146" spans="434:453">
      <c r="PR2146" s="583"/>
      <c r="PW2146" s="623"/>
      <c r="PX2146" s="623"/>
      <c r="PY2146" s="623"/>
      <c r="PZ2146" s="623"/>
      <c r="QA2146" s="623"/>
      <c r="QB2146" s="623"/>
      <c r="QC2146" s="623"/>
      <c r="QD2146" s="623"/>
      <c r="QE2146" s="623"/>
      <c r="QF2146" s="623"/>
      <c r="QG2146" s="623"/>
      <c r="QH2146" s="623"/>
      <c r="QI2146" s="623"/>
      <c r="QJ2146" s="623"/>
      <c r="QK2146" s="623"/>
    </row>
    <row r="2147" spans="434:453">
      <c r="PR2147" s="583"/>
      <c r="PW2147" s="623"/>
      <c r="PX2147" s="623"/>
      <c r="PY2147" s="623"/>
      <c r="PZ2147" s="623"/>
      <c r="QA2147" s="623"/>
      <c r="QB2147" s="623"/>
      <c r="QC2147" s="623"/>
      <c r="QD2147" s="623"/>
      <c r="QE2147" s="623"/>
      <c r="QF2147" s="623"/>
      <c r="QG2147" s="623"/>
      <c r="QH2147" s="623"/>
      <c r="QI2147" s="623"/>
      <c r="QJ2147" s="623"/>
      <c r="QK2147" s="623"/>
    </row>
    <row r="2148" spans="434:453">
      <c r="PR2148" s="583"/>
      <c r="PW2148" s="623"/>
      <c r="PX2148" s="623"/>
      <c r="PY2148" s="623"/>
      <c r="PZ2148" s="623"/>
      <c r="QA2148" s="623"/>
      <c r="QB2148" s="623"/>
      <c r="QC2148" s="623"/>
      <c r="QD2148" s="623"/>
      <c r="QE2148" s="623"/>
      <c r="QF2148" s="623"/>
      <c r="QG2148" s="623"/>
      <c r="QH2148" s="623"/>
      <c r="QI2148" s="623"/>
      <c r="QJ2148" s="623"/>
      <c r="QK2148" s="623"/>
    </row>
    <row r="2149" spans="434:453">
      <c r="PR2149" s="583"/>
      <c r="PW2149" s="623"/>
      <c r="PX2149" s="623"/>
      <c r="PY2149" s="623"/>
      <c r="PZ2149" s="623"/>
      <c r="QA2149" s="623"/>
      <c r="QB2149" s="623"/>
      <c r="QC2149" s="623"/>
      <c r="QD2149" s="623"/>
      <c r="QE2149" s="623"/>
      <c r="QF2149" s="623"/>
      <c r="QG2149" s="623"/>
      <c r="QH2149" s="623"/>
      <c r="QI2149" s="623"/>
      <c r="QJ2149" s="623"/>
      <c r="QK2149" s="623"/>
    </row>
    <row r="2150" spans="434:453">
      <c r="PR2150" s="583"/>
      <c r="PW2150" s="623"/>
      <c r="PX2150" s="623"/>
      <c r="PY2150" s="623"/>
      <c r="PZ2150" s="623"/>
      <c r="QA2150" s="623"/>
      <c r="QB2150" s="623"/>
      <c r="QC2150" s="623"/>
      <c r="QD2150" s="623"/>
      <c r="QE2150" s="623"/>
      <c r="QF2150" s="623"/>
      <c r="QG2150" s="623"/>
      <c r="QH2150" s="623"/>
      <c r="QI2150" s="623"/>
      <c r="QJ2150" s="623"/>
      <c r="QK2150" s="623"/>
    </row>
    <row r="2151" spans="434:453">
      <c r="PR2151" s="583"/>
      <c r="PW2151" s="623"/>
      <c r="PX2151" s="623"/>
      <c r="PY2151" s="623"/>
      <c r="PZ2151" s="623"/>
      <c r="QA2151" s="623"/>
      <c r="QB2151" s="623"/>
      <c r="QC2151" s="623"/>
      <c r="QD2151" s="623"/>
      <c r="QE2151" s="623"/>
      <c r="QF2151" s="623"/>
      <c r="QG2151" s="623"/>
      <c r="QH2151" s="623"/>
      <c r="QI2151" s="623"/>
      <c r="QJ2151" s="623"/>
      <c r="QK2151" s="623"/>
    </row>
    <row r="2152" spans="434:453">
      <c r="PR2152" s="583"/>
      <c r="PW2152" s="623"/>
      <c r="PX2152" s="623"/>
      <c r="PY2152" s="623"/>
      <c r="PZ2152" s="623"/>
      <c r="QA2152" s="623"/>
      <c r="QB2152" s="623"/>
      <c r="QC2152" s="623"/>
      <c r="QD2152" s="623"/>
      <c r="QE2152" s="623"/>
      <c r="QF2152" s="623"/>
      <c r="QG2152" s="623"/>
      <c r="QH2152" s="623"/>
      <c r="QI2152" s="623"/>
      <c r="QJ2152" s="623"/>
      <c r="QK2152" s="623"/>
    </row>
    <row r="2153" spans="434:453">
      <c r="PR2153" s="583"/>
      <c r="PW2153" s="623"/>
      <c r="PX2153" s="623"/>
      <c r="PY2153" s="623"/>
      <c r="PZ2153" s="623"/>
      <c r="QA2153" s="623"/>
      <c r="QB2153" s="623"/>
      <c r="QC2153" s="623"/>
      <c r="QD2153" s="623"/>
      <c r="QE2153" s="623"/>
      <c r="QF2153" s="623"/>
      <c r="QG2153" s="623"/>
      <c r="QH2153" s="623"/>
      <c r="QI2153" s="623"/>
      <c r="QJ2153" s="623"/>
      <c r="QK2153" s="623"/>
    </row>
    <row r="2154" spans="434:453">
      <c r="PR2154" s="583"/>
      <c r="PW2154" s="623"/>
      <c r="PX2154" s="623"/>
      <c r="PY2154" s="623"/>
      <c r="PZ2154" s="623"/>
      <c r="QA2154" s="623"/>
      <c r="QB2154" s="623"/>
      <c r="QC2154" s="623"/>
      <c r="QD2154" s="623"/>
      <c r="QE2154" s="623"/>
      <c r="QF2154" s="623"/>
      <c r="QG2154" s="623"/>
      <c r="QH2154" s="623"/>
      <c r="QI2154" s="623"/>
      <c r="QJ2154" s="623"/>
      <c r="QK2154" s="623"/>
    </row>
    <row r="2155" spans="434:453">
      <c r="PR2155" s="583"/>
      <c r="PW2155" s="623"/>
      <c r="PX2155" s="623"/>
      <c r="PY2155" s="623"/>
      <c r="PZ2155" s="623"/>
      <c r="QA2155" s="623"/>
      <c r="QB2155" s="623"/>
      <c r="QC2155" s="623"/>
      <c r="QD2155" s="623"/>
      <c r="QE2155" s="623"/>
      <c r="QF2155" s="623"/>
      <c r="QG2155" s="623"/>
      <c r="QH2155" s="623"/>
      <c r="QI2155" s="623"/>
      <c r="QJ2155" s="623"/>
      <c r="QK2155" s="623"/>
    </row>
    <row r="2156" spans="434:453">
      <c r="PR2156" s="583"/>
      <c r="PW2156" s="623"/>
      <c r="PX2156" s="623"/>
      <c r="PY2156" s="623"/>
      <c r="PZ2156" s="623"/>
      <c r="QA2156" s="623"/>
      <c r="QB2156" s="623"/>
      <c r="QC2156" s="623"/>
      <c r="QD2156" s="623"/>
      <c r="QE2156" s="623"/>
      <c r="QF2156" s="623"/>
      <c r="QG2156" s="623"/>
      <c r="QH2156" s="623"/>
      <c r="QI2156" s="623"/>
      <c r="QJ2156" s="623"/>
      <c r="QK2156" s="623"/>
    </row>
    <row r="2157" spans="434:453">
      <c r="PR2157" s="583"/>
      <c r="PW2157" s="623"/>
      <c r="PX2157" s="623"/>
      <c r="PY2157" s="623"/>
      <c r="PZ2157" s="623"/>
      <c r="QA2157" s="623"/>
      <c r="QB2157" s="623"/>
      <c r="QC2157" s="623"/>
      <c r="QD2157" s="623"/>
      <c r="QE2157" s="623"/>
      <c r="QF2157" s="623"/>
      <c r="QG2157" s="623"/>
      <c r="QH2157" s="623"/>
      <c r="QI2157" s="623"/>
      <c r="QJ2157" s="623"/>
      <c r="QK2157" s="623"/>
    </row>
    <row r="2158" spans="434:453">
      <c r="PR2158" s="583"/>
      <c r="PW2158" s="623"/>
      <c r="PX2158" s="623"/>
      <c r="PY2158" s="623"/>
      <c r="PZ2158" s="623"/>
      <c r="QA2158" s="623"/>
      <c r="QB2158" s="623"/>
      <c r="QC2158" s="623"/>
      <c r="QD2158" s="623"/>
      <c r="QE2158" s="623"/>
      <c r="QF2158" s="623"/>
      <c r="QG2158" s="623"/>
      <c r="QH2158" s="623"/>
      <c r="QI2158" s="623"/>
      <c r="QJ2158" s="623"/>
      <c r="QK2158" s="623"/>
    </row>
    <row r="2159" spans="434:453">
      <c r="PR2159" s="583"/>
      <c r="PW2159" s="623"/>
      <c r="PX2159" s="623"/>
      <c r="PY2159" s="623"/>
      <c r="PZ2159" s="623"/>
      <c r="QA2159" s="623"/>
      <c r="QB2159" s="623"/>
      <c r="QC2159" s="623"/>
      <c r="QD2159" s="623"/>
      <c r="QE2159" s="623"/>
      <c r="QF2159" s="623"/>
      <c r="QG2159" s="623"/>
      <c r="QH2159" s="623"/>
      <c r="QI2159" s="623"/>
      <c r="QJ2159" s="623"/>
      <c r="QK2159" s="623"/>
    </row>
    <row r="2160" spans="434:453">
      <c r="PR2160" s="583"/>
      <c r="PW2160" s="623"/>
      <c r="PX2160" s="623"/>
      <c r="PY2160" s="623"/>
      <c r="PZ2160" s="623"/>
      <c r="QA2160" s="623"/>
      <c r="QB2160" s="623"/>
      <c r="QC2160" s="623"/>
      <c r="QD2160" s="623"/>
      <c r="QE2160" s="623"/>
      <c r="QF2160" s="623"/>
      <c r="QG2160" s="623"/>
      <c r="QH2160" s="623"/>
      <c r="QI2160" s="623"/>
      <c r="QJ2160" s="623"/>
      <c r="QK2160" s="623"/>
    </row>
    <row r="2161" spans="434:453">
      <c r="PR2161" s="583"/>
      <c r="PW2161" s="623"/>
      <c r="PX2161" s="623"/>
      <c r="PY2161" s="623"/>
      <c r="PZ2161" s="623"/>
      <c r="QA2161" s="623"/>
      <c r="QB2161" s="623"/>
      <c r="QC2161" s="623"/>
      <c r="QD2161" s="623"/>
      <c r="QE2161" s="623"/>
      <c r="QF2161" s="623"/>
      <c r="QG2161" s="623"/>
      <c r="QH2161" s="623"/>
      <c r="QI2161" s="623"/>
      <c r="QJ2161" s="623"/>
      <c r="QK2161" s="623"/>
    </row>
    <row r="2162" spans="434:453">
      <c r="PR2162" s="583"/>
      <c r="PW2162" s="623"/>
      <c r="PX2162" s="623"/>
      <c r="PY2162" s="623"/>
      <c r="PZ2162" s="623"/>
      <c r="QA2162" s="623"/>
      <c r="QB2162" s="623"/>
      <c r="QC2162" s="623"/>
      <c r="QD2162" s="623"/>
      <c r="QE2162" s="623"/>
      <c r="QF2162" s="623"/>
      <c r="QG2162" s="623"/>
      <c r="QH2162" s="623"/>
      <c r="QI2162" s="623"/>
      <c r="QJ2162" s="623"/>
      <c r="QK2162" s="623"/>
    </row>
    <row r="2163" spans="434:453">
      <c r="PR2163" s="583"/>
      <c r="PW2163" s="623"/>
      <c r="PX2163" s="623"/>
      <c r="PY2163" s="623"/>
      <c r="PZ2163" s="623"/>
      <c r="QA2163" s="623"/>
      <c r="QB2163" s="623"/>
      <c r="QC2163" s="623"/>
      <c r="QD2163" s="623"/>
      <c r="QE2163" s="623"/>
      <c r="QF2163" s="623"/>
      <c r="QG2163" s="623"/>
      <c r="QH2163" s="623"/>
      <c r="QI2163" s="623"/>
      <c r="QJ2163" s="623"/>
      <c r="QK2163" s="623"/>
    </row>
    <row r="2164" spans="434:453">
      <c r="PR2164" s="583"/>
      <c r="PW2164" s="623"/>
      <c r="PX2164" s="623"/>
      <c r="PY2164" s="623"/>
      <c r="PZ2164" s="623"/>
      <c r="QA2164" s="623"/>
      <c r="QB2164" s="623"/>
      <c r="QC2164" s="623"/>
      <c r="QD2164" s="623"/>
      <c r="QE2164" s="623"/>
      <c r="QF2164" s="623"/>
      <c r="QG2164" s="623"/>
      <c r="QH2164" s="623"/>
      <c r="QI2164" s="623"/>
      <c r="QJ2164" s="623"/>
      <c r="QK2164" s="623"/>
    </row>
    <row r="2165" spans="434:453">
      <c r="PR2165" s="583"/>
      <c r="PW2165" s="623"/>
      <c r="PX2165" s="623"/>
      <c r="PY2165" s="623"/>
      <c r="PZ2165" s="623"/>
      <c r="QA2165" s="623"/>
      <c r="QB2165" s="623"/>
      <c r="QC2165" s="623"/>
      <c r="QD2165" s="623"/>
      <c r="QE2165" s="623"/>
      <c r="QF2165" s="623"/>
      <c r="QG2165" s="623"/>
      <c r="QH2165" s="623"/>
      <c r="QI2165" s="623"/>
      <c r="QJ2165" s="623"/>
      <c r="QK2165" s="623"/>
    </row>
    <row r="2166" spans="434:453">
      <c r="PR2166" s="583"/>
      <c r="PW2166" s="623"/>
      <c r="PX2166" s="623"/>
      <c r="PY2166" s="623"/>
      <c r="PZ2166" s="623"/>
      <c r="QA2166" s="623"/>
      <c r="QB2166" s="623"/>
      <c r="QC2166" s="623"/>
      <c r="QD2166" s="623"/>
      <c r="QE2166" s="623"/>
      <c r="QF2166" s="623"/>
      <c r="QG2166" s="623"/>
      <c r="QH2166" s="623"/>
      <c r="QI2166" s="623"/>
      <c r="QJ2166" s="623"/>
      <c r="QK2166" s="623"/>
    </row>
    <row r="2167" spans="434:453">
      <c r="PR2167" s="583"/>
      <c r="PW2167" s="623"/>
      <c r="PX2167" s="623"/>
      <c r="PY2167" s="623"/>
      <c r="PZ2167" s="623"/>
      <c r="QA2167" s="623"/>
      <c r="QB2167" s="623"/>
      <c r="QC2167" s="623"/>
      <c r="QD2167" s="623"/>
      <c r="QE2167" s="623"/>
      <c r="QF2167" s="623"/>
      <c r="QG2167" s="623"/>
      <c r="QH2167" s="623"/>
      <c r="QI2167" s="623"/>
      <c r="QJ2167" s="623"/>
      <c r="QK2167" s="623"/>
    </row>
    <row r="2168" spans="434:453">
      <c r="PR2168" s="583"/>
      <c r="PW2168" s="623"/>
      <c r="PX2168" s="623"/>
      <c r="PY2168" s="623"/>
      <c r="PZ2168" s="623"/>
      <c r="QA2168" s="623"/>
      <c r="QB2168" s="623"/>
      <c r="QC2168" s="623"/>
      <c r="QD2168" s="623"/>
      <c r="QE2168" s="623"/>
      <c r="QF2168" s="623"/>
      <c r="QG2168" s="623"/>
      <c r="QH2168" s="623"/>
      <c r="QI2168" s="623"/>
      <c r="QJ2168" s="623"/>
      <c r="QK2168" s="623"/>
    </row>
    <row r="2169" spans="434:453">
      <c r="PR2169" s="583"/>
      <c r="PW2169" s="623"/>
      <c r="PX2169" s="623"/>
      <c r="PY2169" s="623"/>
      <c r="PZ2169" s="623"/>
      <c r="QA2169" s="623"/>
      <c r="QB2169" s="623"/>
      <c r="QC2169" s="623"/>
      <c r="QD2169" s="623"/>
      <c r="QE2169" s="623"/>
      <c r="QF2169" s="623"/>
      <c r="QG2169" s="623"/>
      <c r="QH2169" s="623"/>
      <c r="QI2169" s="623"/>
      <c r="QJ2169" s="623"/>
      <c r="QK2169" s="623"/>
    </row>
    <row r="2170" spans="434:453">
      <c r="PR2170" s="583"/>
      <c r="PW2170" s="623"/>
      <c r="PX2170" s="623"/>
      <c r="PY2170" s="623"/>
      <c r="PZ2170" s="623"/>
      <c r="QA2170" s="623"/>
      <c r="QB2170" s="623"/>
      <c r="QC2170" s="623"/>
      <c r="QD2170" s="623"/>
      <c r="QE2170" s="623"/>
      <c r="QF2170" s="623"/>
      <c r="QG2170" s="623"/>
      <c r="QH2170" s="623"/>
      <c r="QI2170" s="623"/>
      <c r="QJ2170" s="623"/>
      <c r="QK2170" s="623"/>
    </row>
    <row r="2171" spans="434:453">
      <c r="PR2171" s="583"/>
      <c r="PW2171" s="623"/>
      <c r="PX2171" s="623"/>
      <c r="PY2171" s="623"/>
      <c r="PZ2171" s="623"/>
      <c r="QA2171" s="623"/>
      <c r="QB2171" s="623"/>
      <c r="QC2171" s="623"/>
      <c r="QD2171" s="623"/>
      <c r="QE2171" s="623"/>
      <c r="QF2171" s="623"/>
      <c r="QG2171" s="623"/>
      <c r="QH2171" s="623"/>
      <c r="QI2171" s="623"/>
      <c r="QJ2171" s="623"/>
      <c r="QK2171" s="623"/>
    </row>
    <row r="2172" spans="434:453">
      <c r="PR2172" s="583"/>
      <c r="PW2172" s="623"/>
      <c r="PX2172" s="623"/>
      <c r="PY2172" s="623"/>
      <c r="PZ2172" s="623"/>
      <c r="QA2172" s="623"/>
      <c r="QB2172" s="623"/>
      <c r="QC2172" s="623"/>
      <c r="QD2172" s="623"/>
      <c r="QE2172" s="623"/>
      <c r="QF2172" s="623"/>
      <c r="QG2172" s="623"/>
      <c r="QH2172" s="623"/>
      <c r="QI2172" s="623"/>
      <c r="QJ2172" s="623"/>
      <c r="QK2172" s="623"/>
    </row>
    <row r="2173" spans="434:453">
      <c r="PR2173" s="583"/>
      <c r="PW2173" s="623"/>
      <c r="PX2173" s="623"/>
      <c r="PY2173" s="623"/>
      <c r="PZ2173" s="623"/>
      <c r="QA2173" s="623"/>
      <c r="QB2173" s="623"/>
      <c r="QC2173" s="623"/>
      <c r="QD2173" s="623"/>
      <c r="QE2173" s="623"/>
      <c r="QF2173" s="623"/>
      <c r="QG2173" s="623"/>
      <c r="QH2173" s="623"/>
      <c r="QI2173" s="623"/>
      <c r="QJ2173" s="623"/>
      <c r="QK2173" s="623"/>
    </row>
    <row r="2174" spans="434:453">
      <c r="PR2174" s="583"/>
      <c r="PW2174" s="623"/>
      <c r="PX2174" s="623"/>
      <c r="PY2174" s="623"/>
      <c r="PZ2174" s="623"/>
      <c r="QA2174" s="623"/>
      <c r="QB2174" s="623"/>
      <c r="QC2174" s="623"/>
      <c r="QD2174" s="623"/>
      <c r="QE2174" s="623"/>
      <c r="QF2174" s="623"/>
      <c r="QG2174" s="623"/>
      <c r="QH2174" s="623"/>
      <c r="QI2174" s="623"/>
      <c r="QJ2174" s="623"/>
      <c r="QK2174" s="623"/>
    </row>
    <row r="2175" spans="434:453">
      <c r="PR2175" s="583"/>
      <c r="PW2175" s="623"/>
      <c r="PX2175" s="623"/>
      <c r="PY2175" s="623"/>
      <c r="PZ2175" s="623"/>
      <c r="QA2175" s="623"/>
      <c r="QB2175" s="623"/>
      <c r="QC2175" s="623"/>
      <c r="QD2175" s="623"/>
      <c r="QE2175" s="623"/>
      <c r="QF2175" s="623"/>
      <c r="QG2175" s="623"/>
      <c r="QH2175" s="623"/>
      <c r="QI2175" s="623"/>
      <c r="QJ2175" s="623"/>
      <c r="QK2175" s="623"/>
    </row>
    <row r="2176" spans="434:453">
      <c r="PR2176" s="583"/>
      <c r="PW2176" s="623"/>
      <c r="PX2176" s="623"/>
      <c r="PY2176" s="623"/>
      <c r="PZ2176" s="623"/>
      <c r="QA2176" s="623"/>
      <c r="QB2176" s="623"/>
      <c r="QC2176" s="623"/>
      <c r="QD2176" s="623"/>
      <c r="QE2176" s="623"/>
      <c r="QF2176" s="623"/>
      <c r="QG2176" s="623"/>
      <c r="QH2176" s="623"/>
      <c r="QI2176" s="623"/>
      <c r="QJ2176" s="623"/>
      <c r="QK2176" s="623"/>
    </row>
    <row r="2177" spans="434:453">
      <c r="PR2177" s="583"/>
      <c r="PW2177" s="623"/>
      <c r="PX2177" s="623"/>
      <c r="PY2177" s="623"/>
      <c r="PZ2177" s="623"/>
      <c r="QA2177" s="623"/>
      <c r="QB2177" s="623"/>
      <c r="QC2177" s="623"/>
      <c r="QD2177" s="623"/>
      <c r="QE2177" s="623"/>
      <c r="QF2177" s="623"/>
      <c r="QG2177" s="623"/>
      <c r="QH2177" s="623"/>
      <c r="QI2177" s="623"/>
      <c r="QJ2177" s="623"/>
      <c r="QK2177" s="623"/>
    </row>
    <row r="2178" spans="434:453">
      <c r="PR2178" s="583"/>
      <c r="PW2178" s="623"/>
      <c r="PX2178" s="623"/>
      <c r="PY2178" s="623"/>
      <c r="PZ2178" s="623"/>
      <c r="QA2178" s="623"/>
      <c r="QB2178" s="623"/>
      <c r="QC2178" s="623"/>
      <c r="QD2178" s="623"/>
      <c r="QE2178" s="623"/>
      <c r="QF2178" s="623"/>
      <c r="QG2178" s="623"/>
      <c r="QH2178" s="623"/>
      <c r="QI2178" s="623"/>
      <c r="QJ2178" s="623"/>
      <c r="QK2178" s="623"/>
    </row>
    <row r="2179" spans="434:453">
      <c r="PR2179" s="583"/>
      <c r="PW2179" s="623"/>
      <c r="PX2179" s="623"/>
      <c r="PY2179" s="623"/>
      <c r="PZ2179" s="623"/>
      <c r="QA2179" s="623"/>
      <c r="QB2179" s="623"/>
      <c r="QC2179" s="623"/>
      <c r="QD2179" s="623"/>
      <c r="QE2179" s="623"/>
      <c r="QF2179" s="623"/>
      <c r="QG2179" s="623"/>
      <c r="QH2179" s="623"/>
      <c r="QI2179" s="623"/>
      <c r="QJ2179" s="623"/>
      <c r="QK2179" s="623"/>
    </row>
    <row r="2180" spans="434:453">
      <c r="PR2180" s="583"/>
      <c r="PW2180" s="623"/>
      <c r="PX2180" s="623"/>
      <c r="PY2180" s="623"/>
      <c r="PZ2180" s="623"/>
      <c r="QA2180" s="623"/>
      <c r="QB2180" s="623"/>
      <c r="QC2180" s="623"/>
      <c r="QD2180" s="623"/>
      <c r="QE2180" s="623"/>
      <c r="QF2180" s="623"/>
      <c r="QG2180" s="623"/>
      <c r="QH2180" s="623"/>
      <c r="QI2180" s="623"/>
      <c r="QJ2180" s="623"/>
      <c r="QK2180" s="623"/>
    </row>
    <row r="2181" spans="434:453">
      <c r="PR2181" s="583"/>
      <c r="PW2181" s="623"/>
      <c r="PX2181" s="623"/>
      <c r="PY2181" s="623"/>
      <c r="PZ2181" s="623"/>
      <c r="QA2181" s="623"/>
      <c r="QB2181" s="623"/>
      <c r="QC2181" s="623"/>
      <c r="QD2181" s="623"/>
      <c r="QE2181" s="623"/>
      <c r="QF2181" s="623"/>
      <c r="QG2181" s="623"/>
      <c r="QH2181" s="623"/>
      <c r="QI2181" s="623"/>
      <c r="QJ2181" s="623"/>
      <c r="QK2181" s="623"/>
    </row>
    <row r="2182" spans="434:453">
      <c r="PR2182" s="583"/>
      <c r="PW2182" s="623"/>
      <c r="PX2182" s="623"/>
      <c r="PY2182" s="623"/>
      <c r="PZ2182" s="623"/>
      <c r="QA2182" s="623"/>
      <c r="QB2182" s="623"/>
      <c r="QC2182" s="623"/>
      <c r="QD2182" s="623"/>
      <c r="QE2182" s="623"/>
      <c r="QF2182" s="623"/>
      <c r="QG2182" s="623"/>
      <c r="QH2182" s="623"/>
      <c r="QI2182" s="623"/>
      <c r="QJ2182" s="623"/>
      <c r="QK2182" s="623"/>
    </row>
    <row r="2183" spans="434:453">
      <c r="PR2183" s="583"/>
      <c r="PW2183" s="623"/>
      <c r="PX2183" s="623"/>
      <c r="PY2183" s="623"/>
      <c r="PZ2183" s="623"/>
      <c r="QA2183" s="623"/>
      <c r="QB2183" s="623"/>
      <c r="QC2183" s="623"/>
      <c r="QD2183" s="623"/>
      <c r="QE2183" s="623"/>
      <c r="QF2183" s="623"/>
      <c r="QG2183" s="623"/>
      <c r="QH2183" s="623"/>
      <c r="QI2183" s="623"/>
      <c r="QJ2183" s="623"/>
      <c r="QK2183" s="623"/>
    </row>
    <row r="2184" spans="434:453">
      <c r="PR2184" s="583"/>
      <c r="PW2184" s="623"/>
      <c r="PX2184" s="623"/>
      <c r="PY2184" s="623"/>
      <c r="PZ2184" s="623"/>
      <c r="QA2184" s="623"/>
      <c r="QB2184" s="623"/>
      <c r="QC2184" s="623"/>
      <c r="QD2184" s="623"/>
      <c r="QE2184" s="623"/>
      <c r="QF2184" s="623"/>
      <c r="QG2184" s="623"/>
      <c r="QH2184" s="623"/>
      <c r="QI2184" s="623"/>
      <c r="QJ2184" s="623"/>
      <c r="QK2184" s="623"/>
    </row>
    <row r="2185" spans="434:453">
      <c r="PR2185" s="583"/>
      <c r="PW2185" s="623"/>
      <c r="PX2185" s="623"/>
      <c r="PY2185" s="623"/>
      <c r="PZ2185" s="623"/>
      <c r="QA2185" s="623"/>
      <c r="QB2185" s="623"/>
      <c r="QC2185" s="623"/>
      <c r="QD2185" s="623"/>
      <c r="QE2185" s="623"/>
      <c r="QF2185" s="623"/>
      <c r="QG2185" s="623"/>
      <c r="QH2185" s="623"/>
      <c r="QI2185" s="623"/>
      <c r="QJ2185" s="623"/>
      <c r="QK2185" s="623"/>
    </row>
    <row r="2186" spans="434:453">
      <c r="PR2186" s="583"/>
      <c r="PW2186" s="623"/>
      <c r="PX2186" s="623"/>
      <c r="PY2186" s="623"/>
      <c r="PZ2186" s="623"/>
      <c r="QA2186" s="623"/>
      <c r="QB2186" s="623"/>
      <c r="QC2186" s="623"/>
      <c r="QD2186" s="623"/>
      <c r="QE2186" s="623"/>
      <c r="QF2186" s="623"/>
      <c r="QG2186" s="623"/>
      <c r="QH2186" s="623"/>
      <c r="QI2186" s="623"/>
      <c r="QJ2186" s="623"/>
      <c r="QK2186" s="623"/>
    </row>
    <row r="2187" spans="434:453">
      <c r="PR2187" s="583"/>
      <c r="PW2187" s="623"/>
      <c r="PX2187" s="623"/>
      <c r="PY2187" s="623"/>
      <c r="PZ2187" s="623"/>
      <c r="QA2187" s="623"/>
      <c r="QB2187" s="623"/>
      <c r="QC2187" s="623"/>
      <c r="QD2187" s="623"/>
      <c r="QE2187" s="623"/>
      <c r="QF2187" s="623"/>
      <c r="QG2187" s="623"/>
      <c r="QH2187" s="623"/>
      <c r="QI2187" s="623"/>
      <c r="QJ2187" s="623"/>
      <c r="QK2187" s="623"/>
    </row>
    <row r="2188" spans="434:453">
      <c r="PR2188" s="583"/>
      <c r="PW2188" s="623"/>
      <c r="PX2188" s="623"/>
      <c r="PY2188" s="623"/>
      <c r="PZ2188" s="623"/>
      <c r="QA2188" s="623"/>
      <c r="QB2188" s="623"/>
      <c r="QC2188" s="623"/>
      <c r="QD2188" s="623"/>
      <c r="QE2188" s="623"/>
      <c r="QF2188" s="623"/>
      <c r="QG2188" s="623"/>
      <c r="QH2188" s="623"/>
      <c r="QI2188" s="623"/>
      <c r="QJ2188" s="623"/>
      <c r="QK2188" s="623"/>
    </row>
    <row r="2189" spans="434:453">
      <c r="PR2189" s="583"/>
      <c r="PW2189" s="623"/>
      <c r="PX2189" s="623"/>
      <c r="PY2189" s="623"/>
      <c r="PZ2189" s="623"/>
      <c r="QA2189" s="623"/>
      <c r="QB2189" s="623"/>
      <c r="QC2189" s="623"/>
      <c r="QD2189" s="623"/>
      <c r="QE2189" s="623"/>
      <c r="QF2189" s="623"/>
      <c r="QG2189" s="623"/>
      <c r="QH2189" s="623"/>
      <c r="QI2189" s="623"/>
      <c r="QJ2189" s="623"/>
      <c r="QK2189" s="623"/>
    </row>
    <row r="2190" spans="434:453">
      <c r="PR2190" s="583"/>
      <c r="PW2190" s="623"/>
      <c r="PX2190" s="623"/>
      <c r="PY2190" s="623"/>
      <c r="PZ2190" s="623"/>
      <c r="QA2190" s="623"/>
      <c r="QB2190" s="623"/>
      <c r="QC2190" s="623"/>
      <c r="QD2190" s="623"/>
      <c r="QE2190" s="623"/>
      <c r="QF2190" s="623"/>
      <c r="QG2190" s="623"/>
      <c r="QH2190" s="623"/>
      <c r="QI2190" s="623"/>
      <c r="QJ2190" s="623"/>
      <c r="QK2190" s="623"/>
    </row>
    <row r="2191" spans="434:453">
      <c r="PR2191" s="583"/>
      <c r="PW2191" s="623"/>
      <c r="PX2191" s="623"/>
      <c r="PY2191" s="623"/>
      <c r="PZ2191" s="623"/>
      <c r="QA2191" s="623"/>
      <c r="QB2191" s="623"/>
      <c r="QC2191" s="623"/>
      <c r="QD2191" s="623"/>
      <c r="QE2191" s="623"/>
      <c r="QF2191" s="623"/>
      <c r="QG2191" s="623"/>
      <c r="QH2191" s="623"/>
      <c r="QI2191" s="623"/>
      <c r="QJ2191" s="623"/>
      <c r="QK2191" s="623"/>
    </row>
    <row r="2192" spans="434:453">
      <c r="PR2192" s="583"/>
      <c r="PW2192" s="623"/>
      <c r="PX2192" s="623"/>
      <c r="PY2192" s="623"/>
      <c r="PZ2192" s="623"/>
      <c r="QA2192" s="623"/>
      <c r="QB2192" s="623"/>
      <c r="QC2192" s="623"/>
      <c r="QD2192" s="623"/>
      <c r="QE2192" s="623"/>
      <c r="QF2192" s="623"/>
      <c r="QG2192" s="623"/>
      <c r="QH2192" s="623"/>
      <c r="QI2192" s="623"/>
      <c r="QJ2192" s="623"/>
      <c r="QK2192" s="623"/>
    </row>
    <row r="2193" spans="434:453">
      <c r="PR2193" s="583"/>
      <c r="PW2193" s="623"/>
      <c r="PX2193" s="623"/>
      <c r="PY2193" s="623"/>
      <c r="PZ2193" s="623"/>
      <c r="QA2193" s="623"/>
      <c r="QB2193" s="623"/>
      <c r="QC2193" s="623"/>
      <c r="QD2193" s="623"/>
      <c r="QE2193" s="623"/>
      <c r="QF2193" s="623"/>
      <c r="QG2193" s="623"/>
      <c r="QH2193" s="623"/>
      <c r="QI2193" s="623"/>
      <c r="QJ2193" s="623"/>
      <c r="QK2193" s="623"/>
    </row>
    <row r="2194" spans="434:453">
      <c r="PR2194" s="583"/>
      <c r="PW2194" s="623"/>
      <c r="PX2194" s="623"/>
      <c r="PY2194" s="623"/>
      <c r="PZ2194" s="623"/>
      <c r="QA2194" s="623"/>
      <c r="QB2194" s="623"/>
      <c r="QC2194" s="623"/>
      <c r="QD2194" s="623"/>
      <c r="QE2194" s="623"/>
      <c r="QF2194" s="623"/>
      <c r="QG2194" s="623"/>
      <c r="QH2194" s="623"/>
      <c r="QI2194" s="623"/>
      <c r="QJ2194" s="623"/>
      <c r="QK2194" s="623"/>
    </row>
    <row r="2195" spans="434:453">
      <c r="PR2195" s="583"/>
      <c r="PW2195" s="623"/>
      <c r="PX2195" s="623"/>
      <c r="PY2195" s="623"/>
      <c r="PZ2195" s="623"/>
      <c r="QA2195" s="623"/>
      <c r="QB2195" s="623"/>
      <c r="QC2195" s="623"/>
      <c r="QD2195" s="623"/>
      <c r="QE2195" s="623"/>
      <c r="QF2195" s="623"/>
      <c r="QG2195" s="623"/>
      <c r="QH2195" s="623"/>
      <c r="QI2195" s="623"/>
      <c r="QJ2195" s="623"/>
      <c r="QK2195" s="623"/>
    </row>
    <row r="2196" spans="434:453">
      <c r="PR2196" s="583"/>
      <c r="PW2196" s="623"/>
      <c r="PX2196" s="623"/>
      <c r="PY2196" s="623"/>
      <c r="PZ2196" s="623"/>
      <c r="QA2196" s="623"/>
      <c r="QB2196" s="623"/>
      <c r="QC2196" s="623"/>
      <c r="QD2196" s="623"/>
      <c r="QE2196" s="623"/>
      <c r="QF2196" s="623"/>
      <c r="QG2196" s="623"/>
      <c r="QH2196" s="623"/>
      <c r="QI2196" s="623"/>
      <c r="QJ2196" s="623"/>
      <c r="QK2196" s="623"/>
    </row>
    <row r="2197" spans="434:453">
      <c r="PR2197" s="583"/>
      <c r="PW2197" s="623"/>
      <c r="PX2197" s="623"/>
      <c r="PY2197" s="623"/>
      <c r="PZ2197" s="623"/>
      <c r="QA2197" s="623"/>
      <c r="QB2197" s="623"/>
      <c r="QC2197" s="623"/>
      <c r="QD2197" s="623"/>
      <c r="QE2197" s="623"/>
      <c r="QF2197" s="623"/>
      <c r="QG2197" s="623"/>
      <c r="QH2197" s="623"/>
      <c r="QI2197" s="623"/>
      <c r="QJ2197" s="623"/>
      <c r="QK2197" s="623"/>
    </row>
    <row r="2198" spans="434:453">
      <c r="PR2198" s="583"/>
      <c r="PW2198" s="623"/>
      <c r="PX2198" s="623"/>
      <c r="PY2198" s="623"/>
      <c r="PZ2198" s="623"/>
      <c r="QA2198" s="623"/>
      <c r="QB2198" s="623"/>
      <c r="QC2198" s="623"/>
      <c r="QD2198" s="623"/>
      <c r="QE2198" s="623"/>
      <c r="QF2198" s="623"/>
      <c r="QG2198" s="623"/>
      <c r="QH2198" s="623"/>
      <c r="QI2198" s="623"/>
      <c r="QJ2198" s="623"/>
      <c r="QK2198" s="623"/>
    </row>
    <row r="2199" spans="434:453">
      <c r="PR2199" s="583"/>
      <c r="PW2199" s="623"/>
      <c r="PX2199" s="623"/>
      <c r="PY2199" s="623"/>
      <c r="PZ2199" s="623"/>
      <c r="QA2199" s="623"/>
      <c r="QB2199" s="623"/>
      <c r="QC2199" s="623"/>
      <c r="QD2199" s="623"/>
      <c r="QE2199" s="623"/>
      <c r="QF2199" s="623"/>
      <c r="QG2199" s="623"/>
      <c r="QH2199" s="623"/>
      <c r="QI2199" s="623"/>
      <c r="QJ2199" s="623"/>
      <c r="QK2199" s="623"/>
    </row>
    <row r="2200" spans="434:453">
      <c r="PR2200" s="583"/>
      <c r="PW2200" s="623"/>
      <c r="PX2200" s="623"/>
      <c r="PY2200" s="623"/>
      <c r="PZ2200" s="623"/>
      <c r="QA2200" s="623"/>
      <c r="QB2200" s="623"/>
      <c r="QC2200" s="623"/>
      <c r="QD2200" s="623"/>
      <c r="QE2200" s="623"/>
      <c r="QF2200" s="623"/>
      <c r="QG2200" s="623"/>
      <c r="QH2200" s="623"/>
      <c r="QI2200" s="623"/>
      <c r="QJ2200" s="623"/>
      <c r="QK2200" s="623"/>
    </row>
    <row r="2201" spans="434:453">
      <c r="PR2201" s="583"/>
      <c r="PW2201" s="623"/>
      <c r="PX2201" s="623"/>
      <c r="PY2201" s="623"/>
      <c r="PZ2201" s="623"/>
      <c r="QA2201" s="623"/>
      <c r="QB2201" s="623"/>
      <c r="QC2201" s="623"/>
      <c r="QD2201" s="623"/>
      <c r="QE2201" s="623"/>
      <c r="QF2201" s="623"/>
      <c r="QG2201" s="623"/>
      <c r="QH2201" s="623"/>
      <c r="QI2201" s="623"/>
      <c r="QJ2201" s="623"/>
      <c r="QK2201" s="623"/>
    </row>
    <row r="2202" spans="434:453">
      <c r="PR2202" s="583"/>
      <c r="PW2202" s="623"/>
      <c r="PX2202" s="623"/>
      <c r="PY2202" s="623"/>
      <c r="PZ2202" s="623"/>
      <c r="QA2202" s="623"/>
      <c r="QB2202" s="623"/>
      <c r="QC2202" s="623"/>
      <c r="QD2202" s="623"/>
      <c r="QE2202" s="623"/>
      <c r="QF2202" s="623"/>
      <c r="QG2202" s="623"/>
      <c r="QH2202" s="623"/>
      <c r="QI2202" s="623"/>
      <c r="QJ2202" s="623"/>
      <c r="QK2202" s="623"/>
    </row>
    <row r="2203" spans="434:453">
      <c r="PR2203" s="583"/>
      <c r="PW2203" s="623"/>
      <c r="PX2203" s="623"/>
      <c r="PY2203" s="623"/>
      <c r="PZ2203" s="623"/>
      <c r="QA2203" s="623"/>
      <c r="QB2203" s="623"/>
      <c r="QC2203" s="623"/>
      <c r="QD2203" s="623"/>
      <c r="QE2203" s="623"/>
      <c r="QF2203" s="623"/>
      <c r="QG2203" s="623"/>
      <c r="QH2203" s="623"/>
      <c r="QI2203" s="623"/>
      <c r="QJ2203" s="623"/>
      <c r="QK2203" s="623"/>
    </row>
    <row r="2204" spans="434:453">
      <c r="PR2204" s="583"/>
      <c r="PW2204" s="623"/>
      <c r="PX2204" s="623"/>
      <c r="PY2204" s="623"/>
      <c r="PZ2204" s="623"/>
      <c r="QA2204" s="623"/>
      <c r="QB2204" s="623"/>
      <c r="QC2204" s="623"/>
      <c r="QD2204" s="623"/>
      <c r="QE2204" s="623"/>
      <c r="QF2204" s="623"/>
      <c r="QG2204" s="623"/>
      <c r="QH2204" s="623"/>
      <c r="QI2204" s="623"/>
      <c r="QJ2204" s="623"/>
      <c r="QK2204" s="623"/>
    </row>
    <row r="2205" spans="434:453">
      <c r="PR2205" s="583"/>
      <c r="PW2205" s="623"/>
      <c r="PX2205" s="623"/>
      <c r="PY2205" s="623"/>
      <c r="PZ2205" s="623"/>
      <c r="QA2205" s="623"/>
      <c r="QB2205" s="623"/>
      <c r="QC2205" s="623"/>
      <c r="QD2205" s="623"/>
      <c r="QE2205" s="623"/>
      <c r="QF2205" s="623"/>
      <c r="QG2205" s="623"/>
      <c r="QH2205" s="623"/>
      <c r="QI2205" s="623"/>
      <c r="QJ2205" s="623"/>
      <c r="QK2205" s="623"/>
    </row>
    <row r="2206" spans="434:453">
      <c r="PR2206" s="583"/>
      <c r="PW2206" s="623"/>
      <c r="PX2206" s="623"/>
      <c r="PY2206" s="623"/>
      <c r="PZ2206" s="623"/>
      <c r="QA2206" s="623"/>
      <c r="QB2206" s="623"/>
      <c r="QC2206" s="623"/>
      <c r="QD2206" s="623"/>
      <c r="QE2206" s="623"/>
      <c r="QF2206" s="623"/>
      <c r="QG2206" s="623"/>
      <c r="QH2206" s="623"/>
      <c r="QI2206" s="623"/>
      <c r="QJ2206" s="623"/>
      <c r="QK2206" s="623"/>
    </row>
    <row r="2207" spans="434:453">
      <c r="PR2207" s="583"/>
      <c r="PW2207" s="623"/>
      <c r="PX2207" s="623"/>
      <c r="PY2207" s="623"/>
      <c r="PZ2207" s="623"/>
      <c r="QA2207" s="623"/>
      <c r="QB2207" s="623"/>
      <c r="QC2207" s="623"/>
      <c r="QD2207" s="623"/>
      <c r="QE2207" s="623"/>
      <c r="QF2207" s="623"/>
      <c r="QG2207" s="623"/>
      <c r="QH2207" s="623"/>
      <c r="QI2207" s="623"/>
      <c r="QJ2207" s="623"/>
      <c r="QK2207" s="623"/>
    </row>
    <row r="2208" spans="434:453">
      <c r="PR2208" s="583"/>
      <c r="PW2208" s="623"/>
      <c r="PX2208" s="623"/>
      <c r="PY2208" s="623"/>
      <c r="PZ2208" s="623"/>
      <c r="QA2208" s="623"/>
      <c r="QB2208" s="623"/>
      <c r="QC2208" s="623"/>
      <c r="QD2208" s="623"/>
      <c r="QE2208" s="623"/>
      <c r="QF2208" s="623"/>
      <c r="QG2208" s="623"/>
      <c r="QH2208" s="623"/>
      <c r="QI2208" s="623"/>
      <c r="QJ2208" s="623"/>
      <c r="QK2208" s="623"/>
    </row>
    <row r="2209" spans="434:453">
      <c r="PR2209" s="583"/>
      <c r="PW2209" s="623"/>
      <c r="PX2209" s="623"/>
      <c r="PY2209" s="623"/>
      <c r="PZ2209" s="623"/>
      <c r="QA2209" s="623"/>
      <c r="QB2209" s="623"/>
      <c r="QC2209" s="623"/>
      <c r="QD2209" s="623"/>
      <c r="QE2209" s="623"/>
      <c r="QF2209" s="623"/>
      <c r="QG2209" s="623"/>
      <c r="QH2209" s="623"/>
      <c r="QI2209" s="623"/>
      <c r="QJ2209" s="623"/>
      <c r="QK2209" s="623"/>
    </row>
    <row r="2210" spans="434:453">
      <c r="PR2210" s="583"/>
      <c r="PW2210" s="623"/>
      <c r="PX2210" s="623"/>
      <c r="PY2210" s="623"/>
      <c r="PZ2210" s="623"/>
      <c r="QA2210" s="623"/>
      <c r="QB2210" s="623"/>
      <c r="QC2210" s="623"/>
      <c r="QD2210" s="623"/>
      <c r="QE2210" s="623"/>
      <c r="QF2210" s="623"/>
      <c r="QG2210" s="623"/>
      <c r="QH2210" s="623"/>
      <c r="QI2210" s="623"/>
      <c r="QJ2210" s="623"/>
      <c r="QK2210" s="623"/>
    </row>
    <row r="2211" spans="434:453">
      <c r="PR2211" s="583"/>
      <c r="PW2211" s="623"/>
      <c r="PX2211" s="623"/>
      <c r="PY2211" s="623"/>
      <c r="PZ2211" s="623"/>
      <c r="QA2211" s="623"/>
      <c r="QB2211" s="623"/>
      <c r="QC2211" s="623"/>
      <c r="QD2211" s="623"/>
      <c r="QE2211" s="623"/>
      <c r="QF2211" s="623"/>
      <c r="QG2211" s="623"/>
      <c r="QH2211" s="623"/>
      <c r="QI2211" s="623"/>
      <c r="QJ2211" s="623"/>
      <c r="QK2211" s="623"/>
    </row>
    <row r="2212" spans="434:453">
      <c r="PR2212" s="583"/>
      <c r="PW2212" s="623"/>
      <c r="PX2212" s="623"/>
      <c r="PY2212" s="623"/>
      <c r="PZ2212" s="623"/>
      <c r="QA2212" s="623"/>
      <c r="QB2212" s="623"/>
      <c r="QC2212" s="623"/>
      <c r="QD2212" s="623"/>
      <c r="QE2212" s="623"/>
      <c r="QF2212" s="623"/>
      <c r="QG2212" s="623"/>
      <c r="QH2212" s="623"/>
      <c r="QI2212" s="623"/>
      <c r="QJ2212" s="623"/>
      <c r="QK2212" s="623"/>
    </row>
    <row r="2213" spans="434:453">
      <c r="PR2213" s="583"/>
      <c r="PW2213" s="623"/>
      <c r="PX2213" s="623"/>
      <c r="PY2213" s="623"/>
      <c r="PZ2213" s="623"/>
      <c r="QA2213" s="623"/>
      <c r="QB2213" s="623"/>
      <c r="QC2213" s="623"/>
      <c r="QD2213" s="623"/>
      <c r="QE2213" s="623"/>
      <c r="QF2213" s="623"/>
      <c r="QG2213" s="623"/>
      <c r="QH2213" s="623"/>
      <c r="QI2213" s="623"/>
      <c r="QJ2213" s="623"/>
      <c r="QK2213" s="623"/>
    </row>
    <row r="2214" spans="434:453">
      <c r="PR2214" s="583"/>
      <c r="PW2214" s="623"/>
      <c r="PX2214" s="623"/>
      <c r="PY2214" s="623"/>
      <c r="PZ2214" s="623"/>
      <c r="QA2214" s="623"/>
      <c r="QB2214" s="623"/>
      <c r="QC2214" s="623"/>
      <c r="QD2214" s="623"/>
      <c r="QE2214" s="623"/>
      <c r="QF2214" s="623"/>
      <c r="QG2214" s="623"/>
      <c r="QH2214" s="623"/>
      <c r="QI2214" s="623"/>
      <c r="QJ2214" s="623"/>
      <c r="QK2214" s="623"/>
    </row>
    <row r="2215" spans="434:453">
      <c r="PR2215" s="583"/>
      <c r="PW2215" s="623"/>
      <c r="PX2215" s="623"/>
      <c r="PY2215" s="623"/>
      <c r="PZ2215" s="623"/>
      <c r="QA2215" s="623"/>
      <c r="QB2215" s="623"/>
      <c r="QC2215" s="623"/>
      <c r="QD2215" s="623"/>
      <c r="QE2215" s="623"/>
      <c r="QF2215" s="623"/>
      <c r="QG2215" s="623"/>
      <c r="QH2215" s="623"/>
      <c r="QI2215" s="623"/>
      <c r="QJ2215" s="623"/>
      <c r="QK2215" s="623"/>
    </row>
    <row r="2216" spans="434:453">
      <c r="PR2216" s="583"/>
      <c r="PW2216" s="623"/>
      <c r="PX2216" s="623"/>
      <c r="PY2216" s="623"/>
      <c r="PZ2216" s="623"/>
      <c r="QA2216" s="623"/>
      <c r="QB2216" s="623"/>
      <c r="QC2216" s="623"/>
      <c r="QD2216" s="623"/>
      <c r="QE2216" s="623"/>
      <c r="QF2216" s="623"/>
      <c r="QG2216" s="623"/>
      <c r="QH2216" s="623"/>
      <c r="QI2216" s="623"/>
      <c r="QJ2216" s="623"/>
      <c r="QK2216" s="623"/>
    </row>
    <row r="2217" spans="434:453">
      <c r="PR2217" s="583"/>
      <c r="PW2217" s="623"/>
      <c r="PX2217" s="623"/>
      <c r="PY2217" s="623"/>
      <c r="PZ2217" s="623"/>
      <c r="QA2217" s="623"/>
      <c r="QB2217" s="623"/>
      <c r="QC2217" s="623"/>
      <c r="QD2217" s="623"/>
      <c r="QE2217" s="623"/>
      <c r="QF2217" s="623"/>
      <c r="QG2217" s="623"/>
      <c r="QH2217" s="623"/>
      <c r="QI2217" s="623"/>
      <c r="QJ2217" s="623"/>
      <c r="QK2217" s="623"/>
    </row>
    <row r="2218" spans="434:453">
      <c r="PR2218" s="583"/>
      <c r="PW2218" s="623"/>
      <c r="PX2218" s="623"/>
      <c r="PY2218" s="623"/>
      <c r="PZ2218" s="623"/>
      <c r="QA2218" s="623"/>
      <c r="QB2218" s="623"/>
      <c r="QC2218" s="623"/>
      <c r="QD2218" s="623"/>
      <c r="QE2218" s="623"/>
      <c r="QF2218" s="623"/>
      <c r="QG2218" s="623"/>
      <c r="QH2218" s="623"/>
      <c r="QI2218" s="623"/>
      <c r="QJ2218" s="623"/>
      <c r="QK2218" s="623"/>
    </row>
    <row r="2219" spans="434:453">
      <c r="PR2219" s="583"/>
      <c r="PW2219" s="623"/>
      <c r="PX2219" s="623"/>
      <c r="PY2219" s="623"/>
      <c r="PZ2219" s="623"/>
      <c r="QA2219" s="623"/>
      <c r="QB2219" s="623"/>
      <c r="QC2219" s="623"/>
      <c r="QD2219" s="623"/>
      <c r="QE2219" s="623"/>
      <c r="QF2219" s="623"/>
      <c r="QG2219" s="623"/>
      <c r="QH2219" s="623"/>
      <c r="QI2219" s="623"/>
      <c r="QJ2219" s="623"/>
      <c r="QK2219" s="623"/>
    </row>
    <row r="2220" spans="434:453">
      <c r="PR2220" s="583"/>
      <c r="PW2220" s="623"/>
      <c r="PX2220" s="623"/>
      <c r="PY2220" s="623"/>
      <c r="PZ2220" s="623"/>
      <c r="QA2220" s="623"/>
      <c r="QB2220" s="623"/>
      <c r="QC2220" s="623"/>
      <c r="QD2220" s="623"/>
      <c r="QE2220" s="623"/>
      <c r="QF2220" s="623"/>
      <c r="QG2220" s="623"/>
      <c r="QH2220" s="623"/>
      <c r="QI2220" s="623"/>
      <c r="QJ2220" s="623"/>
      <c r="QK2220" s="623"/>
    </row>
    <row r="2221" spans="434:453">
      <c r="PR2221" s="583"/>
      <c r="PW2221" s="623"/>
      <c r="PX2221" s="623"/>
      <c r="PY2221" s="623"/>
      <c r="PZ2221" s="623"/>
      <c r="QA2221" s="623"/>
      <c r="QB2221" s="623"/>
      <c r="QC2221" s="623"/>
      <c r="QD2221" s="623"/>
      <c r="QE2221" s="623"/>
      <c r="QF2221" s="623"/>
      <c r="QG2221" s="623"/>
      <c r="QH2221" s="623"/>
      <c r="QI2221" s="623"/>
      <c r="QJ2221" s="623"/>
      <c r="QK2221" s="623"/>
    </row>
    <row r="2222" spans="434:453">
      <c r="PR2222" s="583"/>
      <c r="PW2222" s="623"/>
      <c r="PX2222" s="623"/>
      <c r="PY2222" s="623"/>
      <c r="PZ2222" s="623"/>
      <c r="QA2222" s="623"/>
      <c r="QB2222" s="623"/>
      <c r="QC2222" s="623"/>
      <c r="QD2222" s="623"/>
      <c r="QE2222" s="623"/>
      <c r="QF2222" s="623"/>
      <c r="QG2222" s="623"/>
      <c r="QH2222" s="623"/>
      <c r="QI2222" s="623"/>
      <c r="QJ2222" s="623"/>
      <c r="QK2222" s="623"/>
    </row>
    <row r="2223" spans="434:453">
      <c r="PR2223" s="583"/>
      <c r="PW2223" s="623"/>
      <c r="PX2223" s="623"/>
      <c r="PY2223" s="623"/>
      <c r="PZ2223" s="623"/>
      <c r="QA2223" s="623"/>
      <c r="QB2223" s="623"/>
      <c r="QC2223" s="623"/>
      <c r="QD2223" s="623"/>
      <c r="QE2223" s="623"/>
      <c r="QF2223" s="623"/>
      <c r="QG2223" s="623"/>
      <c r="QH2223" s="623"/>
      <c r="QI2223" s="623"/>
      <c r="QJ2223" s="623"/>
      <c r="QK2223" s="623"/>
    </row>
    <row r="2224" spans="434:453">
      <c r="PR2224" s="583"/>
      <c r="PW2224" s="623"/>
      <c r="PX2224" s="623"/>
      <c r="PY2224" s="623"/>
      <c r="PZ2224" s="623"/>
      <c r="QA2224" s="623"/>
      <c r="QB2224" s="623"/>
      <c r="QC2224" s="623"/>
      <c r="QD2224" s="623"/>
      <c r="QE2224" s="623"/>
      <c r="QF2224" s="623"/>
      <c r="QG2224" s="623"/>
      <c r="QH2224" s="623"/>
      <c r="QI2224" s="623"/>
      <c r="QJ2224" s="623"/>
      <c r="QK2224" s="623"/>
    </row>
    <row r="2225" spans="434:453">
      <c r="PR2225" s="583"/>
      <c r="PW2225" s="623"/>
      <c r="PX2225" s="623"/>
      <c r="PY2225" s="623"/>
      <c r="PZ2225" s="623"/>
      <c r="QA2225" s="623"/>
      <c r="QB2225" s="623"/>
      <c r="QC2225" s="623"/>
      <c r="QD2225" s="623"/>
      <c r="QE2225" s="623"/>
      <c r="QF2225" s="623"/>
      <c r="QG2225" s="623"/>
      <c r="QH2225" s="623"/>
      <c r="QI2225" s="623"/>
      <c r="QJ2225" s="623"/>
      <c r="QK2225" s="623"/>
    </row>
    <row r="2226" spans="434:453">
      <c r="PR2226" s="583"/>
      <c r="PW2226" s="623"/>
      <c r="PX2226" s="623"/>
      <c r="PY2226" s="623"/>
      <c r="PZ2226" s="623"/>
      <c r="QA2226" s="623"/>
      <c r="QB2226" s="623"/>
      <c r="QC2226" s="623"/>
      <c r="QD2226" s="623"/>
      <c r="QE2226" s="623"/>
      <c r="QF2226" s="623"/>
      <c r="QG2226" s="623"/>
      <c r="QH2226" s="623"/>
      <c r="QI2226" s="623"/>
      <c r="QJ2226" s="623"/>
      <c r="QK2226" s="623"/>
    </row>
    <row r="2227" spans="434:453">
      <c r="PR2227" s="583"/>
      <c r="PW2227" s="623"/>
      <c r="PX2227" s="623"/>
      <c r="PY2227" s="623"/>
      <c r="PZ2227" s="623"/>
      <c r="QA2227" s="623"/>
      <c r="QB2227" s="623"/>
      <c r="QC2227" s="623"/>
      <c r="QD2227" s="623"/>
      <c r="QE2227" s="623"/>
      <c r="QF2227" s="623"/>
      <c r="QG2227" s="623"/>
      <c r="QH2227" s="623"/>
      <c r="QI2227" s="623"/>
      <c r="QJ2227" s="623"/>
      <c r="QK2227" s="623"/>
    </row>
    <row r="2228" spans="434:453">
      <c r="PR2228" s="583"/>
      <c r="PW2228" s="623"/>
      <c r="PX2228" s="623"/>
      <c r="PY2228" s="623"/>
      <c r="PZ2228" s="623"/>
      <c r="QA2228" s="623"/>
      <c r="QB2228" s="623"/>
      <c r="QC2228" s="623"/>
      <c r="QD2228" s="623"/>
      <c r="QE2228" s="623"/>
      <c r="QF2228" s="623"/>
      <c r="QG2228" s="623"/>
      <c r="QH2228" s="623"/>
      <c r="QI2228" s="623"/>
      <c r="QJ2228" s="623"/>
      <c r="QK2228" s="623"/>
    </row>
    <row r="2229" spans="434:453">
      <c r="PR2229" s="583"/>
      <c r="PW2229" s="623"/>
      <c r="PX2229" s="623"/>
      <c r="PY2229" s="623"/>
      <c r="PZ2229" s="623"/>
      <c r="QA2229" s="623"/>
      <c r="QB2229" s="623"/>
      <c r="QC2229" s="623"/>
      <c r="QD2229" s="623"/>
      <c r="QE2229" s="623"/>
      <c r="QF2229" s="623"/>
      <c r="QG2229" s="623"/>
      <c r="QH2229" s="623"/>
      <c r="QI2229" s="623"/>
      <c r="QJ2229" s="623"/>
      <c r="QK2229" s="623"/>
    </row>
    <row r="2230" spans="434:453">
      <c r="PR2230" s="583"/>
      <c r="PW2230" s="623"/>
      <c r="PX2230" s="623"/>
      <c r="PY2230" s="623"/>
      <c r="PZ2230" s="623"/>
      <c r="QA2230" s="623"/>
      <c r="QB2230" s="623"/>
      <c r="QC2230" s="623"/>
      <c r="QD2230" s="623"/>
      <c r="QE2230" s="623"/>
      <c r="QF2230" s="623"/>
      <c r="QG2230" s="623"/>
      <c r="QH2230" s="623"/>
      <c r="QI2230" s="623"/>
      <c r="QJ2230" s="623"/>
      <c r="QK2230" s="623"/>
    </row>
    <row r="2231" spans="434:453">
      <c r="PR2231" s="583"/>
      <c r="PW2231" s="623"/>
      <c r="PX2231" s="623"/>
      <c r="PY2231" s="623"/>
      <c r="PZ2231" s="623"/>
      <c r="QA2231" s="623"/>
      <c r="QB2231" s="623"/>
      <c r="QC2231" s="623"/>
      <c r="QD2231" s="623"/>
      <c r="QE2231" s="623"/>
      <c r="QF2231" s="623"/>
      <c r="QG2231" s="623"/>
      <c r="QH2231" s="623"/>
      <c r="QI2231" s="623"/>
      <c r="QJ2231" s="623"/>
      <c r="QK2231" s="623"/>
    </row>
    <row r="2232" spans="434:453">
      <c r="PR2232" s="583"/>
      <c r="PW2232" s="623"/>
      <c r="PX2232" s="623"/>
      <c r="PY2232" s="623"/>
      <c r="PZ2232" s="623"/>
      <c r="QA2232" s="623"/>
      <c r="QB2232" s="623"/>
      <c r="QC2232" s="623"/>
      <c r="QD2232" s="623"/>
      <c r="QE2232" s="623"/>
      <c r="QF2232" s="623"/>
      <c r="QG2232" s="623"/>
      <c r="QH2232" s="623"/>
      <c r="QI2232" s="623"/>
      <c r="QJ2232" s="623"/>
      <c r="QK2232" s="623"/>
    </row>
    <row r="2233" spans="434:453">
      <c r="PR2233" s="583"/>
      <c r="PW2233" s="623"/>
      <c r="PX2233" s="623"/>
      <c r="PY2233" s="623"/>
      <c r="PZ2233" s="623"/>
      <c r="QA2233" s="623"/>
      <c r="QB2233" s="623"/>
      <c r="QC2233" s="623"/>
      <c r="QD2233" s="623"/>
      <c r="QE2233" s="623"/>
      <c r="QF2233" s="623"/>
      <c r="QG2233" s="623"/>
      <c r="QH2233" s="623"/>
      <c r="QI2233" s="623"/>
      <c r="QJ2233" s="623"/>
      <c r="QK2233" s="623"/>
    </row>
    <row r="2234" spans="434:453">
      <c r="PR2234" s="583"/>
      <c r="PW2234" s="623"/>
      <c r="PX2234" s="623"/>
      <c r="PY2234" s="623"/>
      <c r="PZ2234" s="623"/>
      <c r="QA2234" s="623"/>
      <c r="QB2234" s="623"/>
      <c r="QC2234" s="623"/>
      <c r="QD2234" s="623"/>
      <c r="QE2234" s="623"/>
      <c r="QF2234" s="623"/>
      <c r="QG2234" s="623"/>
      <c r="QH2234" s="623"/>
      <c r="QI2234" s="623"/>
      <c r="QJ2234" s="623"/>
      <c r="QK2234" s="623"/>
    </row>
    <row r="2235" spans="434:453">
      <c r="PR2235" s="583"/>
      <c r="PW2235" s="623"/>
      <c r="PX2235" s="623"/>
      <c r="PY2235" s="623"/>
      <c r="PZ2235" s="623"/>
      <c r="QA2235" s="623"/>
      <c r="QB2235" s="623"/>
      <c r="QC2235" s="623"/>
      <c r="QD2235" s="623"/>
      <c r="QE2235" s="623"/>
      <c r="QF2235" s="623"/>
      <c r="QG2235" s="623"/>
      <c r="QH2235" s="623"/>
      <c r="QI2235" s="623"/>
      <c r="QJ2235" s="623"/>
      <c r="QK2235" s="623"/>
    </row>
    <row r="2236" spans="434:453">
      <c r="PR2236" s="583"/>
      <c r="PW2236" s="623"/>
      <c r="PX2236" s="623"/>
      <c r="PY2236" s="623"/>
      <c r="PZ2236" s="623"/>
      <c r="QA2236" s="623"/>
      <c r="QB2236" s="623"/>
      <c r="QC2236" s="623"/>
      <c r="QD2236" s="623"/>
      <c r="QE2236" s="623"/>
      <c r="QF2236" s="623"/>
      <c r="QG2236" s="623"/>
      <c r="QH2236" s="623"/>
      <c r="QI2236" s="623"/>
      <c r="QJ2236" s="623"/>
      <c r="QK2236" s="623"/>
    </row>
    <row r="2237" spans="434:453">
      <c r="PR2237" s="583"/>
      <c r="PW2237" s="623"/>
      <c r="PX2237" s="623"/>
      <c r="PY2237" s="623"/>
      <c r="PZ2237" s="623"/>
      <c r="QA2237" s="623"/>
      <c r="QB2237" s="623"/>
      <c r="QC2237" s="623"/>
      <c r="QD2237" s="623"/>
      <c r="QE2237" s="623"/>
      <c r="QF2237" s="623"/>
      <c r="QG2237" s="623"/>
      <c r="QH2237" s="623"/>
      <c r="QI2237" s="623"/>
      <c r="QJ2237" s="623"/>
      <c r="QK2237" s="623"/>
    </row>
    <row r="2238" spans="434:453">
      <c r="PR2238" s="583"/>
      <c r="PW2238" s="623"/>
      <c r="PX2238" s="623"/>
      <c r="PY2238" s="623"/>
      <c r="PZ2238" s="623"/>
      <c r="QA2238" s="623"/>
      <c r="QB2238" s="623"/>
      <c r="QC2238" s="623"/>
      <c r="QD2238" s="623"/>
      <c r="QE2238" s="623"/>
      <c r="QF2238" s="623"/>
      <c r="QG2238" s="623"/>
      <c r="QH2238" s="623"/>
      <c r="QI2238" s="623"/>
      <c r="QJ2238" s="623"/>
      <c r="QK2238" s="623"/>
    </row>
    <row r="2239" spans="434:453">
      <c r="PR2239" s="583"/>
      <c r="PW2239" s="623"/>
      <c r="PX2239" s="623"/>
      <c r="PY2239" s="623"/>
      <c r="PZ2239" s="623"/>
      <c r="QA2239" s="623"/>
      <c r="QB2239" s="623"/>
      <c r="QC2239" s="623"/>
      <c r="QD2239" s="623"/>
      <c r="QE2239" s="623"/>
      <c r="QF2239" s="623"/>
      <c r="QG2239" s="623"/>
      <c r="QH2239" s="623"/>
      <c r="QI2239" s="623"/>
      <c r="QJ2239" s="623"/>
      <c r="QK2239" s="623"/>
    </row>
    <row r="2240" spans="434:453">
      <c r="PR2240" s="583"/>
      <c r="PW2240" s="623"/>
      <c r="PX2240" s="623"/>
      <c r="PY2240" s="623"/>
      <c r="PZ2240" s="623"/>
      <c r="QA2240" s="623"/>
      <c r="QB2240" s="623"/>
      <c r="QC2240" s="623"/>
      <c r="QD2240" s="623"/>
      <c r="QE2240" s="623"/>
      <c r="QF2240" s="623"/>
      <c r="QG2240" s="623"/>
      <c r="QH2240" s="623"/>
      <c r="QI2240" s="623"/>
      <c r="QJ2240" s="623"/>
      <c r="QK2240" s="623"/>
    </row>
    <row r="2241" spans="434:453">
      <c r="PR2241" s="583"/>
      <c r="PW2241" s="623"/>
      <c r="PX2241" s="623"/>
      <c r="PY2241" s="623"/>
      <c r="PZ2241" s="623"/>
      <c r="QA2241" s="623"/>
      <c r="QB2241" s="623"/>
      <c r="QC2241" s="623"/>
      <c r="QD2241" s="623"/>
      <c r="QE2241" s="623"/>
      <c r="QF2241" s="623"/>
      <c r="QG2241" s="623"/>
      <c r="QH2241" s="623"/>
      <c r="QI2241" s="623"/>
      <c r="QJ2241" s="623"/>
      <c r="QK2241" s="623"/>
    </row>
    <row r="2242" spans="434:453">
      <c r="PR2242" s="583"/>
      <c r="PW2242" s="623"/>
      <c r="PX2242" s="623"/>
      <c r="PY2242" s="623"/>
      <c r="PZ2242" s="623"/>
      <c r="QA2242" s="623"/>
      <c r="QB2242" s="623"/>
      <c r="QC2242" s="623"/>
      <c r="QD2242" s="623"/>
      <c r="QE2242" s="623"/>
      <c r="QF2242" s="623"/>
      <c r="QG2242" s="623"/>
      <c r="QH2242" s="623"/>
      <c r="QI2242" s="623"/>
      <c r="QJ2242" s="623"/>
      <c r="QK2242" s="623"/>
    </row>
    <row r="2243" spans="434:453">
      <c r="PR2243" s="583"/>
      <c r="PW2243" s="623"/>
      <c r="PX2243" s="623"/>
      <c r="PY2243" s="623"/>
      <c r="PZ2243" s="623"/>
      <c r="QA2243" s="623"/>
      <c r="QB2243" s="623"/>
      <c r="QC2243" s="623"/>
      <c r="QD2243" s="623"/>
      <c r="QE2243" s="623"/>
      <c r="QF2243" s="623"/>
      <c r="QG2243" s="623"/>
      <c r="QH2243" s="623"/>
      <c r="QI2243" s="623"/>
      <c r="QJ2243" s="623"/>
      <c r="QK2243" s="623"/>
    </row>
    <row r="2244" spans="434:453">
      <c r="PR2244" s="583"/>
      <c r="PW2244" s="623"/>
      <c r="PX2244" s="623"/>
      <c r="PY2244" s="623"/>
      <c r="PZ2244" s="623"/>
      <c r="QA2244" s="623"/>
      <c r="QB2244" s="623"/>
      <c r="QC2244" s="623"/>
      <c r="QD2244" s="623"/>
      <c r="QE2244" s="623"/>
      <c r="QF2244" s="623"/>
      <c r="QG2244" s="623"/>
      <c r="QH2244" s="623"/>
      <c r="QI2244" s="623"/>
      <c r="QJ2244" s="623"/>
      <c r="QK2244" s="623"/>
    </row>
    <row r="2245" spans="434:453">
      <c r="PR2245" s="583"/>
      <c r="PW2245" s="623"/>
      <c r="PX2245" s="623"/>
      <c r="PY2245" s="623"/>
      <c r="PZ2245" s="623"/>
      <c r="QA2245" s="623"/>
      <c r="QB2245" s="623"/>
      <c r="QC2245" s="623"/>
      <c r="QD2245" s="623"/>
      <c r="QE2245" s="623"/>
      <c r="QF2245" s="623"/>
      <c r="QG2245" s="623"/>
      <c r="QH2245" s="623"/>
      <c r="QI2245" s="623"/>
      <c r="QJ2245" s="623"/>
      <c r="QK2245" s="623"/>
    </row>
    <row r="2246" spans="434:453">
      <c r="PR2246" s="583"/>
      <c r="PW2246" s="623"/>
      <c r="PX2246" s="623"/>
      <c r="PY2246" s="623"/>
      <c r="PZ2246" s="623"/>
      <c r="QA2246" s="623"/>
      <c r="QB2246" s="623"/>
      <c r="QC2246" s="623"/>
      <c r="QD2246" s="623"/>
      <c r="QE2246" s="623"/>
      <c r="QF2246" s="623"/>
      <c r="QG2246" s="623"/>
      <c r="QH2246" s="623"/>
      <c r="QI2246" s="623"/>
      <c r="QJ2246" s="623"/>
      <c r="QK2246" s="623"/>
    </row>
    <row r="2247" spans="434:453">
      <c r="PR2247" s="583"/>
      <c r="PW2247" s="623"/>
      <c r="PX2247" s="623"/>
      <c r="PY2247" s="623"/>
      <c r="PZ2247" s="623"/>
      <c r="QA2247" s="623"/>
      <c r="QB2247" s="623"/>
      <c r="QC2247" s="623"/>
      <c r="QD2247" s="623"/>
      <c r="QE2247" s="623"/>
      <c r="QF2247" s="623"/>
      <c r="QG2247" s="623"/>
      <c r="QH2247" s="623"/>
      <c r="QI2247" s="623"/>
      <c r="QJ2247" s="623"/>
      <c r="QK2247" s="623"/>
    </row>
    <row r="2248" spans="434:453">
      <c r="PR2248" s="583"/>
      <c r="PW2248" s="623"/>
      <c r="PX2248" s="623"/>
      <c r="PY2248" s="623"/>
      <c r="PZ2248" s="623"/>
      <c r="QA2248" s="623"/>
      <c r="QB2248" s="623"/>
      <c r="QC2248" s="623"/>
      <c r="QD2248" s="623"/>
      <c r="QE2248" s="623"/>
      <c r="QF2248" s="623"/>
      <c r="QG2248" s="623"/>
      <c r="QH2248" s="623"/>
      <c r="QI2248" s="623"/>
      <c r="QJ2248" s="623"/>
      <c r="QK2248" s="623"/>
    </row>
    <row r="2249" spans="434:453">
      <c r="PR2249" s="583"/>
      <c r="PW2249" s="623"/>
      <c r="PX2249" s="623"/>
      <c r="PY2249" s="623"/>
      <c r="PZ2249" s="623"/>
      <c r="QA2249" s="623"/>
      <c r="QB2249" s="623"/>
      <c r="QC2249" s="623"/>
      <c r="QD2249" s="623"/>
      <c r="QE2249" s="623"/>
      <c r="QF2249" s="623"/>
      <c r="QG2249" s="623"/>
      <c r="QH2249" s="623"/>
      <c r="QI2249" s="623"/>
      <c r="QJ2249" s="623"/>
      <c r="QK2249" s="623"/>
    </row>
    <row r="2250" spans="434:453">
      <c r="PR2250" s="583"/>
      <c r="PW2250" s="623"/>
      <c r="PX2250" s="623"/>
      <c r="PY2250" s="623"/>
      <c r="PZ2250" s="623"/>
      <c r="QA2250" s="623"/>
      <c r="QB2250" s="623"/>
      <c r="QC2250" s="623"/>
      <c r="QD2250" s="623"/>
      <c r="QE2250" s="623"/>
      <c r="QF2250" s="623"/>
      <c r="QG2250" s="623"/>
      <c r="QH2250" s="623"/>
      <c r="QI2250" s="623"/>
      <c r="QJ2250" s="623"/>
      <c r="QK2250" s="623"/>
    </row>
    <row r="2251" spans="434:453">
      <c r="PR2251" s="583"/>
      <c r="PW2251" s="623"/>
      <c r="PX2251" s="623"/>
      <c r="PY2251" s="623"/>
      <c r="PZ2251" s="623"/>
      <c r="QA2251" s="623"/>
      <c r="QB2251" s="623"/>
      <c r="QC2251" s="623"/>
      <c r="QD2251" s="623"/>
      <c r="QE2251" s="623"/>
      <c r="QF2251" s="623"/>
      <c r="QG2251" s="623"/>
      <c r="QH2251" s="623"/>
      <c r="QI2251" s="623"/>
      <c r="QJ2251" s="623"/>
      <c r="QK2251" s="623"/>
    </row>
    <row r="2252" spans="434:453">
      <c r="PR2252" s="583"/>
      <c r="PW2252" s="623"/>
      <c r="PX2252" s="623"/>
      <c r="PY2252" s="623"/>
      <c r="PZ2252" s="623"/>
      <c r="QA2252" s="623"/>
      <c r="QB2252" s="623"/>
      <c r="QC2252" s="623"/>
      <c r="QD2252" s="623"/>
      <c r="QE2252" s="623"/>
      <c r="QF2252" s="623"/>
      <c r="QG2252" s="623"/>
      <c r="QH2252" s="623"/>
      <c r="QI2252" s="623"/>
      <c r="QJ2252" s="623"/>
      <c r="QK2252" s="623"/>
    </row>
    <row r="2253" spans="434:453">
      <c r="PR2253" s="583"/>
      <c r="PW2253" s="623"/>
      <c r="PX2253" s="623"/>
      <c r="PY2253" s="623"/>
      <c r="PZ2253" s="623"/>
      <c r="QA2253" s="623"/>
      <c r="QB2253" s="623"/>
      <c r="QC2253" s="623"/>
      <c r="QD2253" s="623"/>
      <c r="QE2253" s="623"/>
      <c r="QF2253" s="623"/>
      <c r="QG2253" s="623"/>
      <c r="QH2253" s="623"/>
      <c r="QI2253" s="623"/>
      <c r="QJ2253" s="623"/>
      <c r="QK2253" s="623"/>
    </row>
    <row r="2254" spans="434:453">
      <c r="PR2254" s="583"/>
      <c r="PW2254" s="623"/>
      <c r="PX2254" s="623"/>
      <c r="PY2254" s="623"/>
      <c r="PZ2254" s="623"/>
      <c r="QA2254" s="623"/>
      <c r="QB2254" s="623"/>
      <c r="QC2254" s="623"/>
      <c r="QD2254" s="623"/>
      <c r="QE2254" s="623"/>
      <c r="QF2254" s="623"/>
      <c r="QG2254" s="623"/>
      <c r="QH2254" s="623"/>
      <c r="QI2254" s="623"/>
      <c r="QJ2254" s="623"/>
      <c r="QK2254" s="623"/>
    </row>
    <row r="2255" spans="434:453">
      <c r="PR2255" s="583"/>
      <c r="PW2255" s="623"/>
      <c r="PX2255" s="623"/>
      <c r="PY2255" s="623"/>
      <c r="PZ2255" s="623"/>
      <c r="QA2255" s="623"/>
      <c r="QB2255" s="623"/>
      <c r="QC2255" s="623"/>
      <c r="QD2255" s="623"/>
      <c r="QE2255" s="623"/>
      <c r="QF2255" s="623"/>
      <c r="QG2255" s="623"/>
      <c r="QH2255" s="623"/>
      <c r="QI2255" s="623"/>
      <c r="QJ2255" s="623"/>
      <c r="QK2255" s="623"/>
    </row>
    <row r="2256" spans="434:453">
      <c r="PR2256" s="583"/>
      <c r="PW2256" s="623"/>
      <c r="PX2256" s="623"/>
      <c r="PY2256" s="623"/>
      <c r="PZ2256" s="623"/>
      <c r="QA2256" s="623"/>
      <c r="QB2256" s="623"/>
      <c r="QC2256" s="623"/>
      <c r="QD2256" s="623"/>
      <c r="QE2256" s="623"/>
      <c r="QF2256" s="623"/>
      <c r="QG2256" s="623"/>
      <c r="QH2256" s="623"/>
      <c r="QI2256" s="623"/>
      <c r="QJ2256" s="623"/>
      <c r="QK2256" s="623"/>
    </row>
    <row r="2257" spans="434:453">
      <c r="PR2257" s="583"/>
      <c r="PW2257" s="623"/>
      <c r="PX2257" s="623"/>
      <c r="PY2257" s="623"/>
      <c r="PZ2257" s="623"/>
      <c r="QA2257" s="623"/>
      <c r="QB2257" s="623"/>
      <c r="QC2257" s="623"/>
      <c r="QD2257" s="623"/>
      <c r="QE2257" s="623"/>
      <c r="QF2257" s="623"/>
      <c r="QG2257" s="623"/>
      <c r="QH2257" s="623"/>
      <c r="QI2257" s="623"/>
      <c r="QJ2257" s="623"/>
      <c r="QK2257" s="623"/>
    </row>
    <row r="2258" spans="434:453">
      <c r="PR2258" s="583"/>
      <c r="PW2258" s="623"/>
      <c r="PX2258" s="623"/>
      <c r="PY2258" s="623"/>
      <c r="PZ2258" s="623"/>
      <c r="QA2258" s="623"/>
      <c r="QB2258" s="623"/>
      <c r="QC2258" s="623"/>
      <c r="QD2258" s="623"/>
      <c r="QE2258" s="623"/>
      <c r="QF2258" s="623"/>
      <c r="QG2258" s="623"/>
      <c r="QH2258" s="623"/>
      <c r="QI2258" s="623"/>
      <c r="QJ2258" s="623"/>
      <c r="QK2258" s="623"/>
    </row>
    <row r="2259" spans="434:453">
      <c r="PR2259" s="583"/>
      <c r="PW2259" s="623"/>
      <c r="PX2259" s="623"/>
      <c r="PY2259" s="623"/>
      <c r="PZ2259" s="623"/>
      <c r="QA2259" s="623"/>
      <c r="QB2259" s="623"/>
      <c r="QC2259" s="623"/>
      <c r="QD2259" s="623"/>
      <c r="QE2259" s="623"/>
      <c r="QF2259" s="623"/>
      <c r="QG2259" s="623"/>
      <c r="QH2259" s="623"/>
      <c r="QI2259" s="623"/>
      <c r="QJ2259" s="623"/>
      <c r="QK2259" s="623"/>
    </row>
    <row r="2260" spans="434:453">
      <c r="PR2260" s="583"/>
      <c r="PW2260" s="623"/>
      <c r="PX2260" s="623"/>
      <c r="PY2260" s="623"/>
      <c r="PZ2260" s="623"/>
      <c r="QA2260" s="623"/>
      <c r="QB2260" s="623"/>
      <c r="QC2260" s="623"/>
      <c r="QD2260" s="623"/>
      <c r="QE2260" s="623"/>
      <c r="QF2260" s="623"/>
      <c r="QG2260" s="623"/>
      <c r="QH2260" s="623"/>
      <c r="QI2260" s="623"/>
      <c r="QJ2260" s="623"/>
      <c r="QK2260" s="623"/>
    </row>
    <row r="2261" spans="434:453">
      <c r="PR2261" s="583"/>
      <c r="PW2261" s="623"/>
      <c r="PX2261" s="623"/>
      <c r="PY2261" s="623"/>
      <c r="PZ2261" s="623"/>
      <c r="QA2261" s="623"/>
      <c r="QB2261" s="623"/>
      <c r="QC2261" s="623"/>
      <c r="QD2261" s="623"/>
      <c r="QE2261" s="623"/>
      <c r="QF2261" s="623"/>
      <c r="QG2261" s="623"/>
      <c r="QH2261" s="623"/>
      <c r="QI2261" s="623"/>
      <c r="QJ2261" s="623"/>
      <c r="QK2261" s="623"/>
    </row>
    <row r="2262" spans="434:453">
      <c r="PR2262" s="583"/>
      <c r="PW2262" s="623"/>
      <c r="PX2262" s="623"/>
      <c r="PY2262" s="623"/>
      <c r="PZ2262" s="623"/>
      <c r="QA2262" s="623"/>
      <c r="QB2262" s="623"/>
      <c r="QC2262" s="623"/>
      <c r="QD2262" s="623"/>
      <c r="QE2262" s="623"/>
      <c r="QF2262" s="623"/>
      <c r="QG2262" s="623"/>
      <c r="QH2262" s="623"/>
      <c r="QI2262" s="623"/>
      <c r="QJ2262" s="623"/>
      <c r="QK2262" s="623"/>
    </row>
    <row r="2263" spans="434:453">
      <c r="PR2263" s="583"/>
      <c r="PW2263" s="623"/>
      <c r="PX2263" s="623"/>
      <c r="PY2263" s="623"/>
      <c r="PZ2263" s="623"/>
      <c r="QA2263" s="623"/>
      <c r="QB2263" s="623"/>
      <c r="QC2263" s="623"/>
      <c r="QD2263" s="623"/>
      <c r="QE2263" s="623"/>
      <c r="QF2263" s="623"/>
      <c r="QG2263" s="623"/>
      <c r="QH2263" s="623"/>
      <c r="QI2263" s="623"/>
      <c r="QJ2263" s="623"/>
      <c r="QK2263" s="623"/>
    </row>
    <row r="2264" spans="434:453">
      <c r="PR2264" s="583"/>
      <c r="PW2264" s="623"/>
      <c r="PX2264" s="623"/>
      <c r="PY2264" s="623"/>
      <c r="PZ2264" s="623"/>
      <c r="QA2264" s="623"/>
      <c r="QB2264" s="623"/>
      <c r="QC2264" s="623"/>
      <c r="QD2264" s="623"/>
      <c r="QE2264" s="623"/>
      <c r="QF2264" s="623"/>
      <c r="QG2264" s="623"/>
      <c r="QH2264" s="623"/>
      <c r="QI2264" s="623"/>
      <c r="QJ2264" s="623"/>
      <c r="QK2264" s="623"/>
    </row>
    <row r="2265" spans="434:453">
      <c r="PR2265" s="583"/>
      <c r="PW2265" s="623"/>
      <c r="PX2265" s="623"/>
      <c r="PY2265" s="623"/>
      <c r="PZ2265" s="623"/>
      <c r="QA2265" s="623"/>
      <c r="QB2265" s="623"/>
      <c r="QC2265" s="623"/>
      <c r="QD2265" s="623"/>
      <c r="QE2265" s="623"/>
      <c r="QF2265" s="623"/>
      <c r="QG2265" s="623"/>
      <c r="QH2265" s="623"/>
      <c r="QI2265" s="623"/>
      <c r="QJ2265" s="623"/>
      <c r="QK2265" s="623"/>
    </row>
    <row r="2266" spans="434:453">
      <c r="PR2266" s="583"/>
      <c r="PW2266" s="623"/>
      <c r="PX2266" s="623"/>
      <c r="PY2266" s="623"/>
      <c r="PZ2266" s="623"/>
      <c r="QA2266" s="623"/>
      <c r="QB2266" s="623"/>
      <c r="QC2266" s="623"/>
      <c r="QD2266" s="623"/>
      <c r="QE2266" s="623"/>
      <c r="QF2266" s="623"/>
      <c r="QG2266" s="623"/>
      <c r="QH2266" s="623"/>
      <c r="QI2266" s="623"/>
      <c r="QJ2266" s="623"/>
      <c r="QK2266" s="623"/>
    </row>
    <row r="2267" spans="434:453">
      <c r="PR2267" s="583"/>
      <c r="PW2267" s="623"/>
      <c r="PX2267" s="623"/>
      <c r="PY2267" s="623"/>
      <c r="PZ2267" s="623"/>
      <c r="QA2267" s="623"/>
      <c r="QB2267" s="623"/>
      <c r="QC2267" s="623"/>
      <c r="QD2267" s="623"/>
      <c r="QE2267" s="623"/>
      <c r="QF2267" s="623"/>
      <c r="QG2267" s="623"/>
      <c r="QH2267" s="623"/>
      <c r="QI2267" s="623"/>
      <c r="QJ2267" s="623"/>
      <c r="QK2267" s="623"/>
    </row>
    <row r="2268" spans="434:453">
      <c r="PR2268" s="583"/>
      <c r="PW2268" s="623"/>
      <c r="PX2268" s="623"/>
      <c r="PY2268" s="623"/>
      <c r="PZ2268" s="623"/>
      <c r="QA2268" s="623"/>
      <c r="QB2268" s="623"/>
      <c r="QC2268" s="623"/>
      <c r="QD2268" s="623"/>
      <c r="QE2268" s="623"/>
      <c r="QF2268" s="623"/>
      <c r="QG2268" s="623"/>
      <c r="QH2268" s="623"/>
      <c r="QI2268" s="623"/>
      <c r="QJ2268" s="623"/>
      <c r="QK2268" s="623"/>
    </row>
    <row r="2269" spans="434:453">
      <c r="PR2269" s="583"/>
      <c r="PW2269" s="623"/>
      <c r="PX2269" s="623"/>
      <c r="PY2269" s="623"/>
      <c r="PZ2269" s="623"/>
      <c r="QA2269" s="623"/>
      <c r="QB2269" s="623"/>
      <c r="QC2269" s="623"/>
      <c r="QD2269" s="623"/>
      <c r="QE2269" s="623"/>
      <c r="QF2269" s="623"/>
      <c r="QG2269" s="623"/>
      <c r="QH2269" s="623"/>
      <c r="QI2269" s="623"/>
      <c r="QJ2269" s="623"/>
      <c r="QK2269" s="623"/>
    </row>
    <row r="2270" spans="434:453">
      <c r="PR2270" s="583"/>
      <c r="PW2270" s="623"/>
      <c r="PX2270" s="623"/>
      <c r="PY2270" s="623"/>
      <c r="PZ2270" s="623"/>
      <c r="QA2270" s="623"/>
      <c r="QB2270" s="623"/>
      <c r="QC2270" s="623"/>
      <c r="QD2270" s="623"/>
      <c r="QE2270" s="623"/>
      <c r="QF2270" s="623"/>
      <c r="QG2270" s="623"/>
      <c r="QH2270" s="623"/>
      <c r="QI2270" s="623"/>
      <c r="QJ2270" s="623"/>
      <c r="QK2270" s="623"/>
    </row>
    <row r="2271" spans="434:453">
      <c r="PR2271" s="583"/>
      <c r="PW2271" s="623"/>
      <c r="PX2271" s="623"/>
      <c r="PY2271" s="623"/>
      <c r="PZ2271" s="623"/>
      <c r="QA2271" s="623"/>
      <c r="QB2271" s="623"/>
      <c r="QC2271" s="623"/>
      <c r="QD2271" s="623"/>
      <c r="QE2271" s="623"/>
      <c r="QF2271" s="623"/>
      <c r="QG2271" s="623"/>
      <c r="QH2271" s="623"/>
      <c r="QI2271" s="623"/>
      <c r="QJ2271" s="623"/>
      <c r="QK2271" s="623"/>
    </row>
    <row r="2272" spans="434:453">
      <c r="PR2272" s="583"/>
      <c r="PW2272" s="623"/>
      <c r="PX2272" s="623"/>
      <c r="PY2272" s="623"/>
      <c r="PZ2272" s="623"/>
      <c r="QA2272" s="623"/>
      <c r="QB2272" s="623"/>
      <c r="QC2272" s="623"/>
      <c r="QD2272" s="623"/>
      <c r="QE2272" s="623"/>
      <c r="QF2272" s="623"/>
      <c r="QG2272" s="623"/>
      <c r="QH2272" s="623"/>
      <c r="QI2272" s="623"/>
      <c r="QJ2272" s="623"/>
      <c r="QK2272" s="623"/>
    </row>
    <row r="2273" spans="434:453">
      <c r="PR2273" s="583"/>
      <c r="PW2273" s="623"/>
      <c r="PX2273" s="623"/>
      <c r="PY2273" s="623"/>
      <c r="PZ2273" s="623"/>
      <c r="QA2273" s="623"/>
      <c r="QB2273" s="623"/>
      <c r="QC2273" s="623"/>
      <c r="QD2273" s="623"/>
      <c r="QE2273" s="623"/>
      <c r="QF2273" s="623"/>
      <c r="QG2273" s="623"/>
      <c r="QH2273" s="623"/>
      <c r="QI2273" s="623"/>
      <c r="QJ2273" s="623"/>
      <c r="QK2273" s="623"/>
    </row>
    <row r="2274" spans="434:453">
      <c r="PR2274" s="583"/>
      <c r="PW2274" s="623"/>
      <c r="PX2274" s="623"/>
      <c r="PY2274" s="623"/>
      <c r="PZ2274" s="623"/>
      <c r="QA2274" s="623"/>
      <c r="QB2274" s="623"/>
      <c r="QC2274" s="623"/>
      <c r="QD2274" s="623"/>
      <c r="QE2274" s="623"/>
      <c r="QF2274" s="623"/>
      <c r="QG2274" s="623"/>
      <c r="QH2274" s="623"/>
      <c r="QI2274" s="623"/>
      <c r="QJ2274" s="623"/>
      <c r="QK2274" s="623"/>
    </row>
    <row r="2275" spans="434:453">
      <c r="PR2275" s="583"/>
      <c r="PW2275" s="623"/>
      <c r="PX2275" s="623"/>
      <c r="PY2275" s="623"/>
      <c r="PZ2275" s="623"/>
      <c r="QA2275" s="623"/>
      <c r="QB2275" s="623"/>
      <c r="QC2275" s="623"/>
      <c r="QD2275" s="623"/>
      <c r="QE2275" s="623"/>
      <c r="QF2275" s="623"/>
      <c r="QG2275" s="623"/>
      <c r="QH2275" s="623"/>
      <c r="QI2275" s="623"/>
      <c r="QJ2275" s="623"/>
      <c r="QK2275" s="623"/>
    </row>
    <row r="2276" spans="434:453">
      <c r="PR2276" s="583"/>
      <c r="PW2276" s="623"/>
      <c r="PX2276" s="623"/>
      <c r="PY2276" s="623"/>
      <c r="PZ2276" s="623"/>
      <c r="QA2276" s="623"/>
      <c r="QB2276" s="623"/>
      <c r="QC2276" s="623"/>
      <c r="QD2276" s="623"/>
      <c r="QE2276" s="623"/>
      <c r="QF2276" s="623"/>
      <c r="QG2276" s="623"/>
      <c r="QH2276" s="623"/>
      <c r="QI2276" s="623"/>
      <c r="QJ2276" s="623"/>
      <c r="QK2276" s="623"/>
    </row>
    <row r="2277" spans="434:453">
      <c r="PR2277" s="583"/>
      <c r="PW2277" s="623"/>
      <c r="PX2277" s="623"/>
      <c r="PY2277" s="623"/>
      <c r="PZ2277" s="623"/>
      <c r="QA2277" s="623"/>
      <c r="QB2277" s="623"/>
      <c r="QC2277" s="623"/>
      <c r="QD2277" s="623"/>
      <c r="QE2277" s="623"/>
      <c r="QF2277" s="623"/>
      <c r="QG2277" s="623"/>
      <c r="QH2277" s="623"/>
      <c r="QI2277" s="623"/>
      <c r="QJ2277" s="623"/>
      <c r="QK2277" s="623"/>
    </row>
    <row r="2278" spans="434:453">
      <c r="PR2278" s="583"/>
      <c r="PW2278" s="623"/>
      <c r="PX2278" s="623"/>
      <c r="PY2278" s="623"/>
      <c r="PZ2278" s="623"/>
      <c r="QA2278" s="623"/>
      <c r="QB2278" s="623"/>
      <c r="QC2278" s="623"/>
      <c r="QD2278" s="623"/>
      <c r="QE2278" s="623"/>
      <c r="QF2278" s="623"/>
      <c r="QG2278" s="623"/>
      <c r="QH2278" s="623"/>
      <c r="QI2278" s="623"/>
      <c r="QJ2278" s="623"/>
      <c r="QK2278" s="623"/>
    </row>
    <row r="2279" spans="434:453">
      <c r="PR2279" s="583"/>
      <c r="PW2279" s="623"/>
      <c r="PX2279" s="623"/>
      <c r="PY2279" s="623"/>
      <c r="PZ2279" s="623"/>
      <c r="QA2279" s="623"/>
      <c r="QB2279" s="623"/>
      <c r="QC2279" s="623"/>
      <c r="QD2279" s="623"/>
      <c r="QE2279" s="623"/>
      <c r="QF2279" s="623"/>
      <c r="QG2279" s="623"/>
      <c r="QH2279" s="623"/>
      <c r="QI2279" s="623"/>
      <c r="QJ2279" s="623"/>
      <c r="QK2279" s="623"/>
    </row>
    <row r="2280" spans="434:453">
      <c r="PR2280" s="583"/>
      <c r="PW2280" s="623"/>
      <c r="PX2280" s="623"/>
      <c r="PY2280" s="623"/>
      <c r="PZ2280" s="623"/>
      <c r="QA2280" s="623"/>
      <c r="QB2280" s="623"/>
      <c r="QC2280" s="623"/>
      <c r="QD2280" s="623"/>
      <c r="QE2280" s="623"/>
      <c r="QF2280" s="623"/>
      <c r="QG2280" s="623"/>
      <c r="QH2280" s="623"/>
      <c r="QI2280" s="623"/>
      <c r="QJ2280" s="623"/>
      <c r="QK2280" s="623"/>
    </row>
    <row r="2281" spans="434:453">
      <c r="PR2281" s="583"/>
      <c r="PW2281" s="623"/>
      <c r="PX2281" s="623"/>
      <c r="PY2281" s="623"/>
      <c r="PZ2281" s="623"/>
      <c r="QA2281" s="623"/>
      <c r="QB2281" s="623"/>
      <c r="QC2281" s="623"/>
      <c r="QD2281" s="623"/>
      <c r="QE2281" s="623"/>
      <c r="QF2281" s="623"/>
      <c r="QG2281" s="623"/>
      <c r="QH2281" s="623"/>
      <c r="QI2281" s="623"/>
      <c r="QJ2281" s="623"/>
      <c r="QK2281" s="623"/>
    </row>
    <row r="2282" spans="434:453">
      <c r="PR2282" s="583"/>
      <c r="PW2282" s="623"/>
      <c r="PX2282" s="623"/>
      <c r="PY2282" s="623"/>
      <c r="PZ2282" s="623"/>
      <c r="QA2282" s="623"/>
      <c r="QB2282" s="623"/>
      <c r="QC2282" s="623"/>
      <c r="QD2282" s="623"/>
      <c r="QE2282" s="623"/>
      <c r="QF2282" s="623"/>
      <c r="QG2282" s="623"/>
      <c r="QH2282" s="623"/>
      <c r="QI2282" s="623"/>
      <c r="QJ2282" s="623"/>
      <c r="QK2282" s="623"/>
    </row>
    <row r="2283" spans="434:453">
      <c r="PR2283" s="583"/>
      <c r="PW2283" s="623"/>
      <c r="PX2283" s="623"/>
      <c r="PY2283" s="623"/>
      <c r="PZ2283" s="623"/>
      <c r="QA2283" s="623"/>
      <c r="QB2283" s="623"/>
      <c r="QC2283" s="623"/>
      <c r="QD2283" s="623"/>
      <c r="QE2283" s="623"/>
      <c r="QF2283" s="623"/>
      <c r="QG2283" s="623"/>
      <c r="QH2283" s="623"/>
      <c r="QI2283" s="623"/>
      <c r="QJ2283" s="623"/>
      <c r="QK2283" s="623"/>
    </row>
    <row r="2284" spans="434:453">
      <c r="PR2284" s="583"/>
      <c r="PW2284" s="623"/>
      <c r="PX2284" s="623"/>
      <c r="PY2284" s="623"/>
      <c r="PZ2284" s="623"/>
      <c r="QA2284" s="623"/>
      <c r="QB2284" s="623"/>
      <c r="QC2284" s="623"/>
      <c r="QD2284" s="623"/>
      <c r="QE2284" s="623"/>
      <c r="QF2284" s="623"/>
      <c r="QG2284" s="623"/>
      <c r="QH2284" s="623"/>
      <c r="QI2284" s="623"/>
      <c r="QJ2284" s="623"/>
      <c r="QK2284" s="623"/>
    </row>
    <row r="2285" spans="434:453">
      <c r="PR2285" s="583"/>
      <c r="PW2285" s="623"/>
      <c r="PX2285" s="623"/>
      <c r="PY2285" s="623"/>
      <c r="PZ2285" s="623"/>
      <c r="QA2285" s="623"/>
      <c r="QB2285" s="623"/>
      <c r="QC2285" s="623"/>
      <c r="QD2285" s="623"/>
      <c r="QE2285" s="623"/>
      <c r="QF2285" s="623"/>
      <c r="QG2285" s="623"/>
      <c r="QH2285" s="623"/>
      <c r="QI2285" s="623"/>
      <c r="QJ2285" s="623"/>
      <c r="QK2285" s="623"/>
    </row>
    <row r="2286" spans="434:453">
      <c r="PR2286" s="583"/>
      <c r="PW2286" s="623"/>
      <c r="PX2286" s="623"/>
      <c r="PY2286" s="623"/>
      <c r="PZ2286" s="623"/>
      <c r="QA2286" s="623"/>
      <c r="QB2286" s="623"/>
      <c r="QC2286" s="623"/>
      <c r="QD2286" s="623"/>
      <c r="QE2286" s="623"/>
      <c r="QF2286" s="623"/>
      <c r="QG2286" s="623"/>
      <c r="QH2286" s="623"/>
      <c r="QI2286" s="623"/>
      <c r="QJ2286" s="623"/>
      <c r="QK2286" s="623"/>
    </row>
    <row r="2287" spans="434:453">
      <c r="PR2287" s="583"/>
      <c r="PW2287" s="623"/>
      <c r="PX2287" s="623"/>
      <c r="PY2287" s="623"/>
      <c r="PZ2287" s="623"/>
      <c r="QA2287" s="623"/>
      <c r="QB2287" s="623"/>
      <c r="QC2287" s="623"/>
      <c r="QD2287" s="623"/>
      <c r="QE2287" s="623"/>
      <c r="QF2287" s="623"/>
      <c r="QG2287" s="623"/>
      <c r="QH2287" s="623"/>
      <c r="QI2287" s="623"/>
      <c r="QJ2287" s="623"/>
      <c r="QK2287" s="623"/>
    </row>
    <row r="2288" spans="434:453">
      <c r="PR2288" s="583"/>
      <c r="PW2288" s="623"/>
      <c r="PX2288" s="623"/>
      <c r="PY2288" s="623"/>
      <c r="PZ2288" s="623"/>
      <c r="QA2288" s="623"/>
      <c r="QB2288" s="623"/>
      <c r="QC2288" s="623"/>
      <c r="QD2288" s="623"/>
      <c r="QE2288" s="623"/>
      <c r="QF2288" s="623"/>
      <c r="QG2288" s="623"/>
      <c r="QH2288" s="623"/>
      <c r="QI2288" s="623"/>
      <c r="QJ2288" s="623"/>
      <c r="QK2288" s="623"/>
    </row>
    <row r="2289" spans="434:453">
      <c r="PR2289" s="583"/>
      <c r="PW2289" s="623"/>
      <c r="PX2289" s="623"/>
      <c r="PY2289" s="623"/>
      <c r="PZ2289" s="623"/>
      <c r="QA2289" s="623"/>
      <c r="QB2289" s="623"/>
      <c r="QC2289" s="623"/>
      <c r="QD2289" s="623"/>
      <c r="QE2289" s="623"/>
      <c r="QF2289" s="623"/>
      <c r="QG2289" s="623"/>
      <c r="QH2289" s="623"/>
      <c r="QI2289" s="623"/>
      <c r="QJ2289" s="623"/>
      <c r="QK2289" s="623"/>
    </row>
    <row r="2290" spans="434:453">
      <c r="PR2290" s="583"/>
      <c r="PW2290" s="623"/>
      <c r="PX2290" s="623"/>
      <c r="PY2290" s="623"/>
      <c r="PZ2290" s="623"/>
      <c r="QA2290" s="623"/>
      <c r="QB2290" s="623"/>
      <c r="QC2290" s="623"/>
      <c r="QD2290" s="623"/>
      <c r="QE2290" s="623"/>
      <c r="QF2290" s="623"/>
      <c r="QG2290" s="623"/>
      <c r="QH2290" s="623"/>
      <c r="QI2290" s="623"/>
      <c r="QJ2290" s="623"/>
      <c r="QK2290" s="623"/>
    </row>
    <row r="2291" spans="434:453">
      <c r="PR2291" s="583"/>
      <c r="PW2291" s="623"/>
      <c r="PX2291" s="623"/>
      <c r="PY2291" s="623"/>
      <c r="PZ2291" s="623"/>
      <c r="QA2291" s="623"/>
      <c r="QB2291" s="623"/>
      <c r="QC2291" s="623"/>
      <c r="QD2291" s="623"/>
      <c r="QE2291" s="623"/>
      <c r="QF2291" s="623"/>
      <c r="QG2291" s="623"/>
      <c r="QH2291" s="623"/>
      <c r="QI2291" s="623"/>
      <c r="QJ2291" s="623"/>
      <c r="QK2291" s="623"/>
    </row>
    <row r="2292" spans="434:453">
      <c r="PR2292" s="583"/>
      <c r="PW2292" s="623"/>
      <c r="PX2292" s="623"/>
      <c r="PY2292" s="623"/>
      <c r="PZ2292" s="623"/>
      <c r="QA2292" s="623"/>
      <c r="QB2292" s="623"/>
      <c r="QC2292" s="623"/>
      <c r="QD2292" s="623"/>
      <c r="QE2292" s="623"/>
      <c r="QF2292" s="623"/>
      <c r="QG2292" s="623"/>
      <c r="QH2292" s="623"/>
      <c r="QI2292" s="623"/>
      <c r="QJ2292" s="623"/>
      <c r="QK2292" s="623"/>
    </row>
    <row r="2293" spans="434:453">
      <c r="PR2293" s="583"/>
      <c r="PW2293" s="623"/>
      <c r="PX2293" s="623"/>
      <c r="PY2293" s="623"/>
      <c r="PZ2293" s="623"/>
      <c r="QA2293" s="623"/>
      <c r="QB2293" s="623"/>
      <c r="QC2293" s="623"/>
      <c r="QD2293" s="623"/>
      <c r="QE2293" s="623"/>
      <c r="QF2293" s="623"/>
      <c r="QG2293" s="623"/>
      <c r="QH2293" s="623"/>
      <c r="QI2293" s="623"/>
      <c r="QJ2293" s="623"/>
      <c r="QK2293" s="623"/>
    </row>
    <row r="2294" spans="434:453">
      <c r="PR2294" s="583"/>
      <c r="PW2294" s="623"/>
      <c r="PX2294" s="623"/>
      <c r="PY2294" s="623"/>
      <c r="PZ2294" s="623"/>
      <c r="QA2294" s="623"/>
      <c r="QB2294" s="623"/>
      <c r="QC2294" s="623"/>
      <c r="QD2294" s="623"/>
      <c r="QE2294" s="623"/>
      <c r="QF2294" s="623"/>
      <c r="QG2294" s="623"/>
      <c r="QH2294" s="623"/>
      <c r="QI2294" s="623"/>
      <c r="QJ2294" s="623"/>
      <c r="QK2294" s="623"/>
    </row>
    <row r="2295" spans="434:453">
      <c r="PR2295" s="583"/>
      <c r="PW2295" s="623"/>
      <c r="PX2295" s="623"/>
      <c r="PY2295" s="623"/>
      <c r="PZ2295" s="623"/>
      <c r="QA2295" s="623"/>
      <c r="QB2295" s="623"/>
      <c r="QC2295" s="623"/>
      <c r="QD2295" s="623"/>
      <c r="QE2295" s="623"/>
      <c r="QF2295" s="623"/>
      <c r="QG2295" s="623"/>
      <c r="QH2295" s="623"/>
      <c r="QI2295" s="623"/>
      <c r="QJ2295" s="623"/>
      <c r="QK2295" s="623"/>
    </row>
    <row r="2296" spans="434:453">
      <c r="PR2296" s="583"/>
      <c r="PW2296" s="623"/>
      <c r="PX2296" s="623"/>
      <c r="PY2296" s="623"/>
      <c r="PZ2296" s="623"/>
      <c r="QA2296" s="623"/>
      <c r="QB2296" s="623"/>
      <c r="QC2296" s="623"/>
      <c r="QD2296" s="623"/>
      <c r="QE2296" s="623"/>
      <c r="QF2296" s="623"/>
      <c r="QG2296" s="623"/>
      <c r="QH2296" s="623"/>
      <c r="QI2296" s="623"/>
      <c r="QJ2296" s="623"/>
      <c r="QK2296" s="623"/>
    </row>
    <row r="2297" spans="434:453">
      <c r="PR2297" s="583"/>
      <c r="PW2297" s="623"/>
      <c r="PX2297" s="623"/>
      <c r="PY2297" s="623"/>
      <c r="PZ2297" s="623"/>
      <c r="QA2297" s="623"/>
      <c r="QB2297" s="623"/>
      <c r="QC2297" s="623"/>
      <c r="QD2297" s="623"/>
      <c r="QE2297" s="623"/>
      <c r="QF2297" s="623"/>
      <c r="QG2297" s="623"/>
      <c r="QH2297" s="623"/>
      <c r="QI2297" s="623"/>
      <c r="QJ2297" s="623"/>
      <c r="QK2297" s="623"/>
    </row>
    <row r="2298" spans="434:453">
      <c r="PR2298" s="583"/>
      <c r="PW2298" s="623"/>
      <c r="PX2298" s="623"/>
      <c r="PY2298" s="623"/>
      <c r="PZ2298" s="623"/>
      <c r="QA2298" s="623"/>
      <c r="QB2298" s="623"/>
      <c r="QC2298" s="623"/>
      <c r="QD2298" s="623"/>
      <c r="QE2298" s="623"/>
      <c r="QF2298" s="623"/>
      <c r="QG2298" s="623"/>
      <c r="QH2298" s="623"/>
      <c r="QI2298" s="623"/>
      <c r="QJ2298" s="623"/>
      <c r="QK2298" s="623"/>
    </row>
    <row r="2299" spans="434:453">
      <c r="PR2299" s="583"/>
      <c r="PW2299" s="623"/>
      <c r="PX2299" s="623"/>
      <c r="PY2299" s="623"/>
      <c r="PZ2299" s="623"/>
      <c r="QA2299" s="623"/>
      <c r="QB2299" s="623"/>
      <c r="QC2299" s="623"/>
      <c r="QD2299" s="623"/>
      <c r="QE2299" s="623"/>
      <c r="QF2299" s="623"/>
      <c r="QG2299" s="623"/>
      <c r="QH2299" s="623"/>
      <c r="QI2299" s="623"/>
      <c r="QJ2299" s="623"/>
      <c r="QK2299" s="623"/>
    </row>
    <row r="2300" spans="434:453">
      <c r="PR2300" s="583"/>
      <c r="PW2300" s="623"/>
      <c r="PX2300" s="623"/>
      <c r="PY2300" s="623"/>
      <c r="PZ2300" s="623"/>
      <c r="QA2300" s="623"/>
      <c r="QB2300" s="623"/>
      <c r="QC2300" s="623"/>
      <c r="QD2300" s="623"/>
      <c r="QE2300" s="623"/>
      <c r="QF2300" s="623"/>
      <c r="QG2300" s="623"/>
      <c r="QH2300" s="623"/>
      <c r="QI2300" s="623"/>
      <c r="QJ2300" s="623"/>
      <c r="QK2300" s="623"/>
    </row>
    <row r="2301" spans="434:453">
      <c r="PR2301" s="583"/>
      <c r="PW2301" s="623"/>
      <c r="PX2301" s="623"/>
      <c r="PY2301" s="623"/>
      <c r="PZ2301" s="623"/>
      <c r="QA2301" s="623"/>
      <c r="QB2301" s="623"/>
      <c r="QC2301" s="623"/>
      <c r="QD2301" s="623"/>
      <c r="QE2301" s="623"/>
      <c r="QF2301" s="623"/>
      <c r="QG2301" s="623"/>
      <c r="QH2301" s="623"/>
      <c r="QI2301" s="623"/>
      <c r="QJ2301" s="623"/>
      <c r="QK2301" s="623"/>
    </row>
    <row r="2302" spans="434:453">
      <c r="PR2302" s="583"/>
      <c r="PW2302" s="623"/>
      <c r="PX2302" s="623"/>
      <c r="PY2302" s="623"/>
      <c r="PZ2302" s="623"/>
      <c r="QA2302" s="623"/>
      <c r="QB2302" s="623"/>
      <c r="QC2302" s="623"/>
      <c r="QD2302" s="623"/>
      <c r="QE2302" s="623"/>
      <c r="QF2302" s="623"/>
      <c r="QG2302" s="623"/>
      <c r="QH2302" s="623"/>
      <c r="QI2302" s="623"/>
      <c r="QJ2302" s="623"/>
      <c r="QK2302" s="623"/>
    </row>
    <row r="2303" spans="434:453">
      <c r="PR2303" s="583"/>
      <c r="PW2303" s="623"/>
      <c r="PX2303" s="623"/>
      <c r="PY2303" s="623"/>
      <c r="PZ2303" s="623"/>
      <c r="QA2303" s="623"/>
      <c r="QB2303" s="623"/>
      <c r="QC2303" s="623"/>
      <c r="QD2303" s="623"/>
      <c r="QE2303" s="623"/>
      <c r="QF2303" s="623"/>
      <c r="QG2303" s="623"/>
      <c r="QH2303" s="623"/>
      <c r="QI2303" s="623"/>
      <c r="QJ2303" s="623"/>
      <c r="QK2303" s="623"/>
    </row>
    <row r="2304" spans="434:453">
      <c r="PR2304" s="583"/>
      <c r="PW2304" s="623"/>
      <c r="PX2304" s="623"/>
      <c r="PY2304" s="623"/>
      <c r="PZ2304" s="623"/>
      <c r="QA2304" s="623"/>
      <c r="QB2304" s="623"/>
      <c r="QC2304" s="623"/>
      <c r="QD2304" s="623"/>
      <c r="QE2304" s="623"/>
      <c r="QF2304" s="623"/>
      <c r="QG2304" s="623"/>
      <c r="QH2304" s="623"/>
      <c r="QI2304" s="623"/>
      <c r="QJ2304" s="623"/>
      <c r="QK2304" s="623"/>
    </row>
    <row r="2305" spans="434:453">
      <c r="PR2305" s="583"/>
      <c r="PW2305" s="623"/>
      <c r="PX2305" s="623"/>
      <c r="PY2305" s="623"/>
      <c r="PZ2305" s="623"/>
      <c r="QA2305" s="623"/>
      <c r="QB2305" s="623"/>
      <c r="QC2305" s="623"/>
      <c r="QD2305" s="623"/>
      <c r="QE2305" s="623"/>
      <c r="QF2305" s="623"/>
      <c r="QG2305" s="623"/>
      <c r="QH2305" s="623"/>
      <c r="QI2305" s="623"/>
      <c r="QJ2305" s="623"/>
      <c r="QK2305" s="623"/>
    </row>
    <row r="2306" spans="434:453">
      <c r="PR2306" s="583"/>
      <c r="PW2306" s="623"/>
      <c r="PX2306" s="623"/>
      <c r="PY2306" s="623"/>
      <c r="PZ2306" s="623"/>
      <c r="QA2306" s="623"/>
      <c r="QB2306" s="623"/>
      <c r="QC2306" s="623"/>
      <c r="QD2306" s="623"/>
      <c r="QE2306" s="623"/>
      <c r="QF2306" s="623"/>
      <c r="QG2306" s="623"/>
      <c r="QH2306" s="623"/>
      <c r="QI2306" s="623"/>
      <c r="QJ2306" s="623"/>
      <c r="QK2306" s="623"/>
    </row>
    <row r="2307" spans="434:453">
      <c r="PR2307" s="583"/>
      <c r="PW2307" s="623"/>
      <c r="PX2307" s="623"/>
      <c r="PY2307" s="623"/>
      <c r="PZ2307" s="623"/>
      <c r="QA2307" s="623"/>
      <c r="QB2307" s="623"/>
      <c r="QC2307" s="623"/>
      <c r="QD2307" s="623"/>
      <c r="QE2307" s="623"/>
      <c r="QF2307" s="623"/>
      <c r="QG2307" s="623"/>
      <c r="QH2307" s="623"/>
      <c r="QI2307" s="623"/>
      <c r="QJ2307" s="623"/>
      <c r="QK2307" s="623"/>
    </row>
    <row r="2308" spans="434:453">
      <c r="PR2308" s="583"/>
      <c r="PW2308" s="623"/>
      <c r="PX2308" s="623"/>
      <c r="PY2308" s="623"/>
      <c r="PZ2308" s="623"/>
      <c r="QA2308" s="623"/>
      <c r="QB2308" s="623"/>
      <c r="QC2308" s="623"/>
      <c r="QD2308" s="623"/>
      <c r="QE2308" s="623"/>
      <c r="QF2308" s="623"/>
      <c r="QG2308" s="623"/>
      <c r="QH2308" s="623"/>
      <c r="QI2308" s="623"/>
      <c r="QJ2308" s="623"/>
      <c r="QK2308" s="623"/>
    </row>
    <row r="2309" spans="434:453">
      <c r="PR2309" s="583"/>
      <c r="PW2309" s="623"/>
      <c r="PX2309" s="623"/>
      <c r="PY2309" s="623"/>
      <c r="PZ2309" s="623"/>
      <c r="QA2309" s="623"/>
      <c r="QB2309" s="623"/>
      <c r="QC2309" s="623"/>
      <c r="QD2309" s="623"/>
      <c r="QE2309" s="623"/>
      <c r="QF2309" s="623"/>
      <c r="QG2309" s="623"/>
      <c r="QH2309" s="623"/>
      <c r="QI2309" s="623"/>
      <c r="QJ2309" s="623"/>
      <c r="QK2309" s="623"/>
    </row>
    <row r="2310" spans="434:453">
      <c r="PR2310" s="583"/>
      <c r="PW2310" s="623"/>
      <c r="PX2310" s="623"/>
      <c r="PY2310" s="623"/>
      <c r="PZ2310" s="623"/>
      <c r="QA2310" s="623"/>
      <c r="QB2310" s="623"/>
      <c r="QC2310" s="623"/>
      <c r="QD2310" s="623"/>
      <c r="QE2310" s="623"/>
      <c r="QF2310" s="623"/>
      <c r="QG2310" s="623"/>
      <c r="QH2310" s="623"/>
      <c r="QI2310" s="623"/>
      <c r="QJ2310" s="623"/>
      <c r="QK2310" s="623"/>
    </row>
    <row r="2311" spans="434:453">
      <c r="PR2311" s="583"/>
      <c r="PW2311" s="623"/>
      <c r="PX2311" s="623"/>
      <c r="PY2311" s="623"/>
      <c r="PZ2311" s="623"/>
      <c r="QA2311" s="623"/>
      <c r="QB2311" s="623"/>
      <c r="QC2311" s="623"/>
      <c r="QD2311" s="623"/>
      <c r="QE2311" s="623"/>
      <c r="QF2311" s="623"/>
      <c r="QG2311" s="623"/>
      <c r="QH2311" s="623"/>
      <c r="QI2311" s="623"/>
      <c r="QJ2311" s="623"/>
      <c r="QK2311" s="623"/>
    </row>
    <row r="2312" spans="434:453">
      <c r="PR2312" s="583"/>
      <c r="PW2312" s="623"/>
      <c r="PX2312" s="623"/>
      <c r="PY2312" s="623"/>
      <c r="PZ2312" s="623"/>
      <c r="QA2312" s="623"/>
      <c r="QB2312" s="623"/>
      <c r="QC2312" s="623"/>
      <c r="QD2312" s="623"/>
      <c r="QE2312" s="623"/>
      <c r="QF2312" s="623"/>
      <c r="QG2312" s="623"/>
      <c r="QH2312" s="623"/>
      <c r="QI2312" s="623"/>
      <c r="QJ2312" s="623"/>
      <c r="QK2312" s="623"/>
    </row>
    <row r="2313" spans="434:453">
      <c r="PR2313" s="583"/>
      <c r="PW2313" s="623"/>
      <c r="PX2313" s="623"/>
      <c r="PY2313" s="623"/>
      <c r="PZ2313" s="623"/>
      <c r="QA2313" s="623"/>
      <c r="QB2313" s="623"/>
      <c r="QC2313" s="623"/>
      <c r="QD2313" s="623"/>
      <c r="QE2313" s="623"/>
      <c r="QF2313" s="623"/>
      <c r="QG2313" s="623"/>
      <c r="QH2313" s="623"/>
      <c r="QI2313" s="623"/>
      <c r="QJ2313" s="623"/>
      <c r="QK2313" s="623"/>
    </row>
    <row r="2314" spans="434:453">
      <c r="PR2314" s="583"/>
      <c r="PW2314" s="623"/>
      <c r="PX2314" s="623"/>
      <c r="PY2314" s="623"/>
      <c r="PZ2314" s="623"/>
      <c r="QA2314" s="623"/>
      <c r="QB2314" s="623"/>
      <c r="QC2314" s="623"/>
      <c r="QD2314" s="623"/>
      <c r="QE2314" s="623"/>
      <c r="QF2314" s="623"/>
      <c r="QG2314" s="623"/>
      <c r="QH2314" s="623"/>
      <c r="QI2314" s="623"/>
      <c r="QJ2314" s="623"/>
      <c r="QK2314" s="623"/>
    </row>
    <row r="2315" spans="434:453">
      <c r="PR2315" s="583"/>
      <c r="PW2315" s="623"/>
      <c r="PX2315" s="623"/>
      <c r="PY2315" s="623"/>
      <c r="PZ2315" s="623"/>
      <c r="QA2315" s="623"/>
      <c r="QB2315" s="623"/>
      <c r="QC2315" s="623"/>
      <c r="QD2315" s="623"/>
      <c r="QE2315" s="623"/>
      <c r="QF2315" s="623"/>
      <c r="QG2315" s="623"/>
      <c r="QH2315" s="623"/>
      <c r="QI2315" s="623"/>
      <c r="QJ2315" s="623"/>
      <c r="QK2315" s="623"/>
    </row>
    <row r="2316" spans="434:453">
      <c r="PR2316" s="583"/>
      <c r="PW2316" s="623"/>
      <c r="PX2316" s="623"/>
      <c r="PY2316" s="623"/>
      <c r="PZ2316" s="623"/>
      <c r="QA2316" s="623"/>
      <c r="QB2316" s="623"/>
      <c r="QC2316" s="623"/>
      <c r="QD2316" s="623"/>
      <c r="QE2316" s="623"/>
      <c r="QF2316" s="623"/>
      <c r="QG2316" s="623"/>
      <c r="QH2316" s="623"/>
      <c r="QI2316" s="623"/>
      <c r="QJ2316" s="623"/>
      <c r="QK2316" s="623"/>
    </row>
    <row r="2317" spans="434:453">
      <c r="PR2317" s="583"/>
      <c r="PW2317" s="623"/>
      <c r="PX2317" s="623"/>
      <c r="PY2317" s="623"/>
      <c r="PZ2317" s="623"/>
      <c r="QA2317" s="623"/>
      <c r="QB2317" s="623"/>
      <c r="QC2317" s="623"/>
      <c r="QD2317" s="623"/>
      <c r="QE2317" s="623"/>
      <c r="QF2317" s="623"/>
      <c r="QG2317" s="623"/>
      <c r="QH2317" s="623"/>
      <c r="QI2317" s="623"/>
      <c r="QJ2317" s="623"/>
      <c r="QK2317" s="623"/>
    </row>
    <row r="2318" spans="434:453">
      <c r="PR2318" s="583"/>
      <c r="PW2318" s="623"/>
      <c r="PX2318" s="623"/>
      <c r="PY2318" s="623"/>
      <c r="PZ2318" s="623"/>
      <c r="QA2318" s="623"/>
      <c r="QB2318" s="623"/>
      <c r="QC2318" s="623"/>
      <c r="QD2318" s="623"/>
      <c r="QE2318" s="623"/>
      <c r="QF2318" s="623"/>
      <c r="QG2318" s="623"/>
      <c r="QH2318" s="623"/>
      <c r="QI2318" s="623"/>
      <c r="QJ2318" s="623"/>
      <c r="QK2318" s="623"/>
    </row>
    <row r="2319" spans="434:453">
      <c r="PR2319" s="583"/>
      <c r="PW2319" s="623"/>
      <c r="PX2319" s="623"/>
      <c r="PY2319" s="623"/>
      <c r="PZ2319" s="623"/>
      <c r="QA2319" s="623"/>
      <c r="QB2319" s="623"/>
      <c r="QC2319" s="623"/>
      <c r="QD2319" s="623"/>
      <c r="QE2319" s="623"/>
      <c r="QF2319" s="623"/>
      <c r="QG2319" s="623"/>
      <c r="QH2319" s="623"/>
      <c r="QI2319" s="623"/>
      <c r="QJ2319" s="623"/>
      <c r="QK2319" s="623"/>
    </row>
    <row r="2320" spans="434:453">
      <c r="PR2320" s="583"/>
      <c r="PW2320" s="623"/>
      <c r="PX2320" s="623"/>
      <c r="PY2320" s="623"/>
      <c r="PZ2320" s="623"/>
      <c r="QA2320" s="623"/>
      <c r="QB2320" s="623"/>
      <c r="QC2320" s="623"/>
      <c r="QD2320" s="623"/>
      <c r="QE2320" s="623"/>
      <c r="QF2320" s="623"/>
      <c r="QG2320" s="623"/>
      <c r="QH2320" s="623"/>
      <c r="QI2320" s="623"/>
      <c r="QJ2320" s="623"/>
      <c r="QK2320" s="623"/>
    </row>
    <row r="2321" spans="434:453">
      <c r="PR2321" s="583"/>
      <c r="PW2321" s="623"/>
      <c r="PX2321" s="623"/>
      <c r="PY2321" s="623"/>
      <c r="PZ2321" s="623"/>
      <c r="QA2321" s="623"/>
      <c r="QB2321" s="623"/>
      <c r="QC2321" s="623"/>
      <c r="QD2321" s="623"/>
      <c r="QE2321" s="623"/>
      <c r="QF2321" s="623"/>
      <c r="QG2321" s="623"/>
      <c r="QH2321" s="623"/>
      <c r="QI2321" s="623"/>
      <c r="QJ2321" s="623"/>
      <c r="QK2321" s="623"/>
    </row>
    <row r="2322" spans="434:453">
      <c r="PR2322" s="583"/>
      <c r="PW2322" s="623"/>
      <c r="PX2322" s="623"/>
      <c r="PY2322" s="623"/>
      <c r="PZ2322" s="623"/>
      <c r="QA2322" s="623"/>
      <c r="QB2322" s="623"/>
      <c r="QC2322" s="623"/>
      <c r="QD2322" s="623"/>
      <c r="QE2322" s="623"/>
      <c r="QF2322" s="623"/>
      <c r="QG2322" s="623"/>
      <c r="QH2322" s="623"/>
      <c r="QI2322" s="623"/>
      <c r="QJ2322" s="623"/>
      <c r="QK2322" s="623"/>
    </row>
    <row r="2323" spans="434:453">
      <c r="PR2323" s="583"/>
      <c r="PW2323" s="623"/>
      <c r="PX2323" s="623"/>
      <c r="PY2323" s="623"/>
      <c r="PZ2323" s="623"/>
      <c r="QA2323" s="623"/>
      <c r="QB2323" s="623"/>
      <c r="QC2323" s="623"/>
      <c r="QD2323" s="623"/>
      <c r="QE2323" s="623"/>
      <c r="QF2323" s="623"/>
      <c r="QG2323" s="623"/>
      <c r="QH2323" s="623"/>
      <c r="QI2323" s="623"/>
      <c r="QJ2323" s="623"/>
      <c r="QK2323" s="623"/>
    </row>
    <row r="2324" spans="434:453">
      <c r="PR2324" s="583"/>
      <c r="PW2324" s="623"/>
      <c r="PX2324" s="623"/>
      <c r="PY2324" s="623"/>
      <c r="PZ2324" s="623"/>
      <c r="QA2324" s="623"/>
      <c r="QB2324" s="623"/>
      <c r="QC2324" s="623"/>
      <c r="QD2324" s="623"/>
      <c r="QE2324" s="623"/>
      <c r="QF2324" s="623"/>
      <c r="QG2324" s="623"/>
      <c r="QH2324" s="623"/>
      <c r="QI2324" s="623"/>
      <c r="QJ2324" s="623"/>
      <c r="QK2324" s="623"/>
    </row>
    <row r="2325" spans="434:453">
      <c r="PR2325" s="583"/>
      <c r="PW2325" s="623"/>
      <c r="PX2325" s="623"/>
      <c r="PY2325" s="623"/>
      <c r="PZ2325" s="623"/>
      <c r="QA2325" s="623"/>
      <c r="QB2325" s="623"/>
      <c r="QC2325" s="623"/>
      <c r="QD2325" s="623"/>
      <c r="QE2325" s="623"/>
      <c r="QF2325" s="623"/>
      <c r="QG2325" s="623"/>
      <c r="QH2325" s="623"/>
      <c r="QI2325" s="623"/>
      <c r="QJ2325" s="623"/>
      <c r="QK2325" s="623"/>
    </row>
    <row r="2326" spans="434:453">
      <c r="PR2326" s="583"/>
      <c r="PW2326" s="623"/>
      <c r="PX2326" s="623"/>
      <c r="PY2326" s="623"/>
      <c r="PZ2326" s="623"/>
      <c r="QA2326" s="623"/>
      <c r="QB2326" s="623"/>
      <c r="QC2326" s="623"/>
      <c r="QD2326" s="623"/>
      <c r="QE2326" s="623"/>
      <c r="QF2326" s="623"/>
      <c r="QG2326" s="623"/>
      <c r="QH2326" s="623"/>
      <c r="QI2326" s="623"/>
      <c r="QJ2326" s="623"/>
      <c r="QK2326" s="623"/>
    </row>
    <row r="2327" spans="434:453">
      <c r="PR2327" s="583"/>
      <c r="PW2327" s="623"/>
      <c r="PX2327" s="623"/>
      <c r="PY2327" s="623"/>
      <c r="PZ2327" s="623"/>
      <c r="QA2327" s="623"/>
      <c r="QB2327" s="623"/>
      <c r="QC2327" s="623"/>
      <c r="QD2327" s="623"/>
      <c r="QE2327" s="623"/>
      <c r="QF2327" s="623"/>
      <c r="QG2327" s="623"/>
      <c r="QH2327" s="623"/>
      <c r="QI2327" s="623"/>
      <c r="QJ2327" s="623"/>
      <c r="QK2327" s="623"/>
    </row>
    <row r="2328" spans="434:453">
      <c r="PR2328" s="583"/>
      <c r="PW2328" s="623"/>
      <c r="PX2328" s="623"/>
      <c r="PY2328" s="623"/>
      <c r="PZ2328" s="623"/>
      <c r="QA2328" s="623"/>
      <c r="QB2328" s="623"/>
      <c r="QC2328" s="623"/>
      <c r="QD2328" s="623"/>
      <c r="QE2328" s="623"/>
      <c r="QF2328" s="623"/>
      <c r="QG2328" s="623"/>
      <c r="QH2328" s="623"/>
      <c r="QI2328" s="623"/>
      <c r="QJ2328" s="623"/>
      <c r="QK2328" s="623"/>
    </row>
    <row r="2329" spans="434:453">
      <c r="PR2329" s="583"/>
      <c r="PW2329" s="623"/>
      <c r="PX2329" s="623"/>
      <c r="PY2329" s="623"/>
      <c r="PZ2329" s="623"/>
      <c r="QA2329" s="623"/>
      <c r="QB2329" s="623"/>
      <c r="QC2329" s="623"/>
      <c r="QD2329" s="623"/>
      <c r="QE2329" s="623"/>
      <c r="QF2329" s="623"/>
      <c r="QG2329" s="623"/>
      <c r="QH2329" s="623"/>
      <c r="QI2329" s="623"/>
      <c r="QJ2329" s="623"/>
      <c r="QK2329" s="623"/>
    </row>
    <row r="2330" spans="434:453">
      <c r="PR2330" s="583"/>
      <c r="PW2330" s="623"/>
      <c r="PX2330" s="623"/>
      <c r="PY2330" s="623"/>
      <c r="PZ2330" s="623"/>
      <c r="QA2330" s="623"/>
      <c r="QB2330" s="623"/>
      <c r="QC2330" s="623"/>
      <c r="QD2330" s="623"/>
      <c r="QE2330" s="623"/>
      <c r="QF2330" s="623"/>
      <c r="QG2330" s="623"/>
      <c r="QH2330" s="623"/>
      <c r="QI2330" s="623"/>
      <c r="QJ2330" s="623"/>
      <c r="QK2330" s="623"/>
    </row>
    <row r="2331" spans="434:453">
      <c r="PR2331" s="583"/>
      <c r="PW2331" s="623"/>
      <c r="PX2331" s="623"/>
      <c r="PY2331" s="623"/>
      <c r="PZ2331" s="623"/>
      <c r="QA2331" s="623"/>
      <c r="QB2331" s="623"/>
      <c r="QC2331" s="623"/>
      <c r="QD2331" s="623"/>
      <c r="QE2331" s="623"/>
      <c r="QF2331" s="623"/>
      <c r="QG2331" s="623"/>
      <c r="QH2331" s="623"/>
      <c r="QI2331" s="623"/>
      <c r="QJ2331" s="623"/>
      <c r="QK2331" s="623"/>
    </row>
    <row r="2332" spans="434:453">
      <c r="PR2332" s="583"/>
      <c r="PW2332" s="623"/>
      <c r="PX2332" s="623"/>
      <c r="PY2332" s="623"/>
      <c r="PZ2332" s="623"/>
      <c r="QA2332" s="623"/>
      <c r="QB2332" s="623"/>
      <c r="QC2332" s="623"/>
      <c r="QD2332" s="623"/>
      <c r="QE2332" s="623"/>
      <c r="QF2332" s="623"/>
      <c r="QG2332" s="623"/>
      <c r="QH2332" s="623"/>
      <c r="QI2332" s="623"/>
      <c r="QJ2332" s="623"/>
      <c r="QK2332" s="623"/>
    </row>
    <row r="2333" spans="434:453">
      <c r="PR2333" s="583"/>
      <c r="PW2333" s="623"/>
      <c r="PX2333" s="623"/>
      <c r="PY2333" s="623"/>
      <c r="PZ2333" s="623"/>
      <c r="QA2333" s="623"/>
      <c r="QB2333" s="623"/>
      <c r="QC2333" s="623"/>
      <c r="QD2333" s="623"/>
      <c r="QE2333" s="623"/>
      <c r="QF2333" s="623"/>
      <c r="QG2333" s="623"/>
      <c r="QH2333" s="623"/>
      <c r="QI2333" s="623"/>
      <c r="QJ2333" s="623"/>
      <c r="QK2333" s="623"/>
    </row>
    <row r="2334" spans="434:453">
      <c r="PR2334" s="583"/>
      <c r="PW2334" s="623"/>
      <c r="PX2334" s="623"/>
      <c r="PY2334" s="623"/>
      <c r="PZ2334" s="623"/>
      <c r="QA2334" s="623"/>
      <c r="QB2334" s="623"/>
      <c r="QC2334" s="623"/>
      <c r="QD2334" s="623"/>
      <c r="QE2334" s="623"/>
      <c r="QF2334" s="623"/>
      <c r="QG2334" s="623"/>
      <c r="QH2334" s="623"/>
      <c r="QI2334" s="623"/>
      <c r="QJ2334" s="623"/>
      <c r="QK2334" s="623"/>
    </row>
    <row r="2335" spans="434:453">
      <c r="PR2335" s="583"/>
      <c r="PW2335" s="623"/>
      <c r="PX2335" s="623"/>
      <c r="PY2335" s="623"/>
      <c r="PZ2335" s="623"/>
      <c r="QA2335" s="623"/>
      <c r="QB2335" s="623"/>
      <c r="QC2335" s="623"/>
      <c r="QD2335" s="623"/>
      <c r="QE2335" s="623"/>
      <c r="QF2335" s="623"/>
      <c r="QG2335" s="623"/>
      <c r="QH2335" s="623"/>
      <c r="QI2335" s="623"/>
      <c r="QJ2335" s="623"/>
      <c r="QK2335" s="623"/>
    </row>
    <row r="2336" spans="434:453">
      <c r="PR2336" s="583"/>
      <c r="PW2336" s="623"/>
      <c r="PX2336" s="623"/>
      <c r="PY2336" s="623"/>
      <c r="PZ2336" s="623"/>
      <c r="QA2336" s="623"/>
      <c r="QB2336" s="623"/>
      <c r="QC2336" s="623"/>
      <c r="QD2336" s="623"/>
      <c r="QE2336" s="623"/>
      <c r="QF2336" s="623"/>
      <c r="QG2336" s="623"/>
      <c r="QH2336" s="623"/>
      <c r="QI2336" s="623"/>
      <c r="QJ2336" s="623"/>
      <c r="QK2336" s="623"/>
    </row>
    <row r="2337" spans="434:453">
      <c r="PR2337" s="583"/>
      <c r="PW2337" s="623"/>
      <c r="PX2337" s="623"/>
      <c r="PY2337" s="623"/>
      <c r="PZ2337" s="623"/>
      <c r="QA2337" s="623"/>
      <c r="QB2337" s="623"/>
      <c r="QC2337" s="623"/>
      <c r="QD2337" s="623"/>
      <c r="QE2337" s="623"/>
      <c r="QF2337" s="623"/>
      <c r="QG2337" s="623"/>
      <c r="QH2337" s="623"/>
      <c r="QI2337" s="623"/>
      <c r="QJ2337" s="623"/>
      <c r="QK2337" s="623"/>
    </row>
    <row r="2338" spans="434:453">
      <c r="PR2338" s="583"/>
      <c r="PW2338" s="623"/>
      <c r="PX2338" s="623"/>
      <c r="PY2338" s="623"/>
      <c r="PZ2338" s="623"/>
      <c r="QA2338" s="623"/>
      <c r="QB2338" s="623"/>
      <c r="QC2338" s="623"/>
      <c r="QD2338" s="623"/>
      <c r="QE2338" s="623"/>
      <c r="QF2338" s="623"/>
      <c r="QG2338" s="623"/>
      <c r="QH2338" s="623"/>
      <c r="QI2338" s="623"/>
      <c r="QJ2338" s="623"/>
      <c r="QK2338" s="623"/>
    </row>
    <row r="2339" spans="434:453">
      <c r="PR2339" s="583"/>
      <c r="PW2339" s="623"/>
      <c r="PX2339" s="623"/>
      <c r="PY2339" s="623"/>
      <c r="PZ2339" s="623"/>
      <c r="QA2339" s="623"/>
      <c r="QB2339" s="623"/>
      <c r="QC2339" s="623"/>
      <c r="QD2339" s="623"/>
      <c r="QE2339" s="623"/>
      <c r="QF2339" s="623"/>
      <c r="QG2339" s="623"/>
      <c r="QH2339" s="623"/>
      <c r="QI2339" s="623"/>
      <c r="QJ2339" s="623"/>
      <c r="QK2339" s="623"/>
    </row>
    <row r="2340" spans="434:453">
      <c r="PR2340" s="583"/>
      <c r="PW2340" s="623"/>
      <c r="PX2340" s="623"/>
      <c r="PY2340" s="623"/>
      <c r="PZ2340" s="623"/>
      <c r="QA2340" s="623"/>
      <c r="QB2340" s="623"/>
      <c r="QC2340" s="623"/>
      <c r="QD2340" s="623"/>
      <c r="QE2340" s="623"/>
      <c r="QF2340" s="623"/>
      <c r="QG2340" s="623"/>
      <c r="QH2340" s="623"/>
      <c r="QI2340" s="623"/>
      <c r="QJ2340" s="623"/>
      <c r="QK2340" s="623"/>
    </row>
    <row r="2341" spans="434:453">
      <c r="PR2341" s="583"/>
      <c r="PW2341" s="623"/>
      <c r="PX2341" s="623"/>
      <c r="PY2341" s="623"/>
      <c r="PZ2341" s="623"/>
      <c r="QA2341" s="623"/>
      <c r="QB2341" s="623"/>
      <c r="QC2341" s="623"/>
      <c r="QD2341" s="623"/>
      <c r="QE2341" s="623"/>
      <c r="QF2341" s="623"/>
      <c r="QG2341" s="623"/>
      <c r="QH2341" s="623"/>
      <c r="QI2341" s="623"/>
      <c r="QJ2341" s="623"/>
      <c r="QK2341" s="623"/>
    </row>
    <row r="2342" spans="434:453">
      <c r="PR2342" s="583"/>
      <c r="PW2342" s="623"/>
      <c r="PX2342" s="623"/>
      <c r="PY2342" s="623"/>
      <c r="PZ2342" s="623"/>
      <c r="QA2342" s="623"/>
      <c r="QB2342" s="623"/>
      <c r="QC2342" s="623"/>
      <c r="QD2342" s="623"/>
      <c r="QE2342" s="623"/>
      <c r="QF2342" s="623"/>
      <c r="QG2342" s="623"/>
      <c r="QH2342" s="623"/>
      <c r="QI2342" s="623"/>
      <c r="QJ2342" s="623"/>
      <c r="QK2342" s="623"/>
    </row>
    <row r="2343" spans="434:453">
      <c r="PR2343" s="583"/>
      <c r="PW2343" s="623"/>
      <c r="PX2343" s="623"/>
      <c r="PY2343" s="623"/>
      <c r="PZ2343" s="623"/>
      <c r="QA2343" s="623"/>
      <c r="QB2343" s="623"/>
      <c r="QC2343" s="623"/>
      <c r="QD2343" s="623"/>
      <c r="QE2343" s="623"/>
      <c r="QF2343" s="623"/>
      <c r="QG2343" s="623"/>
      <c r="QH2343" s="623"/>
      <c r="QI2343" s="623"/>
      <c r="QJ2343" s="623"/>
      <c r="QK2343" s="623"/>
    </row>
    <row r="2344" spans="434:453">
      <c r="PR2344" s="583"/>
      <c r="PW2344" s="623"/>
      <c r="PX2344" s="623"/>
      <c r="PY2344" s="623"/>
      <c r="PZ2344" s="623"/>
      <c r="QA2344" s="623"/>
      <c r="QB2344" s="623"/>
      <c r="QC2344" s="623"/>
      <c r="QD2344" s="623"/>
      <c r="QE2344" s="623"/>
      <c r="QF2344" s="623"/>
      <c r="QG2344" s="623"/>
      <c r="QH2344" s="623"/>
      <c r="QI2344" s="623"/>
      <c r="QJ2344" s="623"/>
      <c r="QK2344" s="623"/>
    </row>
    <row r="2345" spans="434:453">
      <c r="PR2345" s="583"/>
      <c r="PW2345" s="623"/>
      <c r="PX2345" s="623"/>
      <c r="PY2345" s="623"/>
      <c r="PZ2345" s="623"/>
      <c r="QA2345" s="623"/>
      <c r="QB2345" s="623"/>
      <c r="QC2345" s="623"/>
      <c r="QD2345" s="623"/>
      <c r="QE2345" s="623"/>
      <c r="QF2345" s="623"/>
      <c r="QG2345" s="623"/>
      <c r="QH2345" s="623"/>
      <c r="QI2345" s="623"/>
      <c r="QJ2345" s="623"/>
      <c r="QK2345" s="623"/>
    </row>
    <row r="2346" spans="434:453">
      <c r="PR2346" s="583"/>
      <c r="PW2346" s="623"/>
      <c r="PX2346" s="623"/>
      <c r="PY2346" s="623"/>
      <c r="PZ2346" s="623"/>
      <c r="QA2346" s="623"/>
      <c r="QB2346" s="623"/>
      <c r="QC2346" s="623"/>
      <c r="QD2346" s="623"/>
      <c r="QE2346" s="623"/>
      <c r="QF2346" s="623"/>
      <c r="QG2346" s="623"/>
      <c r="QH2346" s="623"/>
      <c r="QI2346" s="623"/>
      <c r="QJ2346" s="623"/>
      <c r="QK2346" s="623"/>
    </row>
    <row r="2347" spans="434:453">
      <c r="PR2347" s="583"/>
      <c r="PW2347" s="623"/>
      <c r="PX2347" s="623"/>
      <c r="PY2347" s="623"/>
      <c r="PZ2347" s="623"/>
      <c r="QA2347" s="623"/>
      <c r="QB2347" s="623"/>
      <c r="QC2347" s="623"/>
      <c r="QD2347" s="623"/>
      <c r="QE2347" s="623"/>
      <c r="QF2347" s="623"/>
      <c r="QG2347" s="623"/>
      <c r="QH2347" s="623"/>
      <c r="QI2347" s="623"/>
      <c r="QJ2347" s="623"/>
      <c r="QK2347" s="623"/>
    </row>
    <row r="2348" spans="434:453">
      <c r="PR2348" s="583"/>
      <c r="PW2348" s="623"/>
      <c r="PX2348" s="623"/>
      <c r="PY2348" s="623"/>
      <c r="PZ2348" s="623"/>
      <c r="QA2348" s="623"/>
      <c r="QB2348" s="623"/>
      <c r="QC2348" s="623"/>
      <c r="QD2348" s="623"/>
      <c r="QE2348" s="623"/>
      <c r="QF2348" s="623"/>
      <c r="QG2348" s="623"/>
      <c r="QH2348" s="623"/>
      <c r="QI2348" s="623"/>
      <c r="QJ2348" s="623"/>
      <c r="QK2348" s="623"/>
    </row>
    <row r="2349" spans="434:453">
      <c r="PR2349" s="583"/>
      <c r="PW2349" s="623"/>
      <c r="PX2349" s="623"/>
      <c r="PY2349" s="623"/>
      <c r="PZ2349" s="623"/>
      <c r="QA2349" s="623"/>
      <c r="QB2349" s="623"/>
      <c r="QC2349" s="623"/>
      <c r="QD2349" s="623"/>
      <c r="QE2349" s="623"/>
      <c r="QF2349" s="623"/>
      <c r="QG2349" s="623"/>
      <c r="QH2349" s="623"/>
      <c r="QI2349" s="623"/>
      <c r="QJ2349" s="623"/>
      <c r="QK2349" s="623"/>
    </row>
    <row r="2350" spans="434:453">
      <c r="PR2350" s="583"/>
      <c r="PW2350" s="623"/>
      <c r="PX2350" s="623"/>
      <c r="PY2350" s="623"/>
      <c r="PZ2350" s="623"/>
      <c r="QA2350" s="623"/>
      <c r="QB2350" s="623"/>
      <c r="QC2350" s="623"/>
      <c r="QD2350" s="623"/>
      <c r="QE2350" s="623"/>
      <c r="QF2350" s="623"/>
      <c r="QG2350" s="623"/>
      <c r="QH2350" s="623"/>
      <c r="QI2350" s="623"/>
      <c r="QJ2350" s="623"/>
      <c r="QK2350" s="623"/>
    </row>
    <row r="2351" spans="434:453">
      <c r="PR2351" s="583"/>
      <c r="PW2351" s="623"/>
      <c r="PX2351" s="623"/>
      <c r="PY2351" s="623"/>
      <c r="PZ2351" s="623"/>
      <c r="QA2351" s="623"/>
      <c r="QB2351" s="623"/>
      <c r="QC2351" s="623"/>
      <c r="QD2351" s="623"/>
      <c r="QE2351" s="623"/>
      <c r="QF2351" s="623"/>
      <c r="QG2351" s="623"/>
      <c r="QH2351" s="623"/>
      <c r="QI2351" s="623"/>
      <c r="QJ2351" s="623"/>
      <c r="QK2351" s="623"/>
    </row>
    <row r="2352" spans="434:453">
      <c r="PR2352" s="583"/>
      <c r="PW2352" s="623"/>
      <c r="PX2352" s="623"/>
      <c r="PY2352" s="623"/>
      <c r="PZ2352" s="623"/>
      <c r="QA2352" s="623"/>
      <c r="QB2352" s="623"/>
      <c r="QC2352" s="623"/>
      <c r="QD2352" s="623"/>
      <c r="QE2352" s="623"/>
      <c r="QF2352" s="623"/>
      <c r="QG2352" s="623"/>
      <c r="QH2352" s="623"/>
      <c r="QI2352" s="623"/>
      <c r="QJ2352" s="623"/>
      <c r="QK2352" s="623"/>
    </row>
    <row r="2353" spans="434:453">
      <c r="PR2353" s="583"/>
      <c r="PW2353" s="623"/>
      <c r="PX2353" s="623"/>
      <c r="PY2353" s="623"/>
      <c r="PZ2353" s="623"/>
      <c r="QA2353" s="623"/>
      <c r="QB2353" s="623"/>
      <c r="QC2353" s="623"/>
      <c r="QD2353" s="623"/>
      <c r="QE2353" s="623"/>
      <c r="QF2353" s="623"/>
      <c r="QG2353" s="623"/>
      <c r="QH2353" s="623"/>
      <c r="QI2353" s="623"/>
      <c r="QJ2353" s="623"/>
      <c r="QK2353" s="623"/>
    </row>
    <row r="2354" spans="434:453">
      <c r="PR2354" s="583"/>
      <c r="PW2354" s="623"/>
      <c r="PX2354" s="623"/>
      <c r="PY2354" s="623"/>
      <c r="PZ2354" s="623"/>
      <c r="QA2354" s="623"/>
      <c r="QB2354" s="623"/>
      <c r="QC2354" s="623"/>
      <c r="QD2354" s="623"/>
      <c r="QE2354" s="623"/>
      <c r="QF2354" s="623"/>
      <c r="QG2354" s="623"/>
      <c r="QH2354" s="623"/>
      <c r="QI2354" s="623"/>
      <c r="QJ2354" s="623"/>
      <c r="QK2354" s="623"/>
    </row>
    <row r="2355" spans="434:453">
      <c r="PR2355" s="583"/>
      <c r="PW2355" s="623"/>
      <c r="PX2355" s="623"/>
      <c r="PY2355" s="623"/>
      <c r="PZ2355" s="623"/>
      <c r="QA2355" s="623"/>
      <c r="QB2355" s="623"/>
      <c r="QC2355" s="623"/>
      <c r="QD2355" s="623"/>
      <c r="QE2355" s="623"/>
      <c r="QF2355" s="623"/>
      <c r="QG2355" s="623"/>
      <c r="QH2355" s="623"/>
      <c r="QI2355" s="623"/>
      <c r="QJ2355" s="623"/>
      <c r="QK2355" s="623"/>
    </row>
    <row r="2356" spans="434:453">
      <c r="PR2356" s="583"/>
      <c r="PW2356" s="623"/>
      <c r="PX2356" s="623"/>
      <c r="PY2356" s="623"/>
      <c r="PZ2356" s="623"/>
      <c r="QA2356" s="623"/>
      <c r="QB2356" s="623"/>
      <c r="QC2356" s="623"/>
      <c r="QD2356" s="623"/>
      <c r="QE2356" s="623"/>
      <c r="QF2356" s="623"/>
      <c r="QG2356" s="623"/>
      <c r="QH2356" s="623"/>
      <c r="QI2356" s="623"/>
      <c r="QJ2356" s="623"/>
      <c r="QK2356" s="623"/>
    </row>
    <row r="2357" spans="434:453">
      <c r="PR2357" s="583"/>
      <c r="PW2357" s="623"/>
      <c r="PX2357" s="623"/>
      <c r="PY2357" s="623"/>
      <c r="PZ2357" s="623"/>
      <c r="QA2357" s="623"/>
      <c r="QB2357" s="623"/>
      <c r="QC2357" s="623"/>
      <c r="QD2357" s="623"/>
      <c r="QE2357" s="623"/>
      <c r="QF2357" s="623"/>
      <c r="QG2357" s="623"/>
      <c r="QH2357" s="623"/>
      <c r="QI2357" s="623"/>
      <c r="QJ2357" s="623"/>
      <c r="QK2357" s="623"/>
    </row>
    <row r="2358" spans="434:453">
      <c r="PR2358" s="583"/>
      <c r="PW2358" s="623"/>
      <c r="PX2358" s="623"/>
      <c r="PY2358" s="623"/>
      <c r="PZ2358" s="623"/>
      <c r="QA2358" s="623"/>
      <c r="QB2358" s="623"/>
      <c r="QC2358" s="623"/>
      <c r="QD2358" s="623"/>
      <c r="QE2358" s="623"/>
      <c r="QF2358" s="623"/>
      <c r="QG2358" s="623"/>
      <c r="QH2358" s="623"/>
      <c r="QI2358" s="623"/>
      <c r="QJ2358" s="623"/>
      <c r="QK2358" s="623"/>
    </row>
    <row r="2359" spans="434:453">
      <c r="PR2359" s="583"/>
      <c r="PW2359" s="623"/>
      <c r="PX2359" s="623"/>
      <c r="PY2359" s="623"/>
      <c r="PZ2359" s="623"/>
      <c r="QA2359" s="623"/>
      <c r="QB2359" s="623"/>
      <c r="QC2359" s="623"/>
      <c r="QD2359" s="623"/>
      <c r="QE2359" s="623"/>
      <c r="QF2359" s="623"/>
      <c r="QG2359" s="623"/>
      <c r="QH2359" s="623"/>
      <c r="QI2359" s="623"/>
      <c r="QJ2359" s="623"/>
      <c r="QK2359" s="623"/>
    </row>
    <row r="2360" spans="434:453">
      <c r="PR2360" s="583"/>
      <c r="PW2360" s="623"/>
      <c r="PX2360" s="623"/>
      <c r="PY2360" s="623"/>
      <c r="PZ2360" s="623"/>
      <c r="QA2360" s="623"/>
      <c r="QB2360" s="623"/>
      <c r="QC2360" s="623"/>
      <c r="QD2360" s="623"/>
      <c r="QE2360" s="623"/>
      <c r="QF2360" s="623"/>
      <c r="QG2360" s="623"/>
      <c r="QH2360" s="623"/>
      <c r="QI2360" s="623"/>
      <c r="QJ2360" s="623"/>
      <c r="QK2360" s="623"/>
    </row>
    <row r="2361" spans="434:453">
      <c r="PR2361" s="583"/>
      <c r="PW2361" s="623"/>
      <c r="PX2361" s="623"/>
      <c r="PY2361" s="623"/>
      <c r="PZ2361" s="623"/>
      <c r="QA2361" s="623"/>
      <c r="QB2361" s="623"/>
      <c r="QC2361" s="623"/>
      <c r="QD2361" s="623"/>
      <c r="QE2361" s="623"/>
      <c r="QF2361" s="623"/>
      <c r="QG2361" s="623"/>
      <c r="QH2361" s="623"/>
      <c r="QI2361" s="623"/>
      <c r="QJ2361" s="623"/>
      <c r="QK2361" s="623"/>
    </row>
    <row r="2362" spans="434:453">
      <c r="PR2362" s="583"/>
      <c r="PW2362" s="623"/>
      <c r="PX2362" s="623"/>
      <c r="PY2362" s="623"/>
      <c r="PZ2362" s="623"/>
      <c r="QA2362" s="623"/>
      <c r="QB2362" s="623"/>
      <c r="QC2362" s="623"/>
      <c r="QD2362" s="623"/>
      <c r="QE2362" s="623"/>
      <c r="QF2362" s="623"/>
      <c r="QG2362" s="623"/>
      <c r="QH2362" s="623"/>
      <c r="QI2362" s="623"/>
      <c r="QJ2362" s="623"/>
      <c r="QK2362" s="623"/>
    </row>
    <row r="2363" spans="434:453">
      <c r="PR2363" s="583"/>
      <c r="PW2363" s="623"/>
      <c r="PX2363" s="623"/>
      <c r="PY2363" s="623"/>
      <c r="PZ2363" s="623"/>
      <c r="QA2363" s="623"/>
      <c r="QB2363" s="623"/>
      <c r="QC2363" s="623"/>
      <c r="QD2363" s="623"/>
      <c r="QE2363" s="623"/>
      <c r="QF2363" s="623"/>
      <c r="QG2363" s="623"/>
      <c r="QH2363" s="623"/>
      <c r="QI2363" s="623"/>
      <c r="QJ2363" s="623"/>
      <c r="QK2363" s="623"/>
    </row>
    <row r="2364" spans="434:453">
      <c r="PR2364" s="583"/>
      <c r="PW2364" s="623"/>
      <c r="PX2364" s="623"/>
      <c r="PY2364" s="623"/>
      <c r="PZ2364" s="623"/>
      <c r="QA2364" s="623"/>
      <c r="QB2364" s="623"/>
      <c r="QC2364" s="623"/>
      <c r="QD2364" s="623"/>
      <c r="QE2364" s="623"/>
      <c r="QF2364" s="623"/>
      <c r="QG2364" s="623"/>
      <c r="QH2364" s="623"/>
      <c r="QI2364" s="623"/>
      <c r="QJ2364" s="623"/>
      <c r="QK2364" s="623"/>
    </row>
    <row r="2365" spans="434:453">
      <c r="PR2365" s="583"/>
      <c r="PW2365" s="623"/>
      <c r="PX2365" s="623"/>
      <c r="PY2365" s="623"/>
      <c r="PZ2365" s="623"/>
      <c r="QA2365" s="623"/>
      <c r="QB2365" s="623"/>
      <c r="QC2365" s="623"/>
      <c r="QD2365" s="623"/>
      <c r="QE2365" s="623"/>
      <c r="QF2365" s="623"/>
      <c r="QG2365" s="623"/>
      <c r="QH2365" s="623"/>
      <c r="QI2365" s="623"/>
      <c r="QJ2365" s="623"/>
      <c r="QK2365" s="623"/>
    </row>
    <row r="2366" spans="434:453">
      <c r="PR2366" s="583"/>
      <c r="PW2366" s="623"/>
      <c r="PX2366" s="623"/>
      <c r="PY2366" s="623"/>
      <c r="PZ2366" s="623"/>
      <c r="QA2366" s="623"/>
      <c r="QB2366" s="623"/>
      <c r="QC2366" s="623"/>
      <c r="QD2366" s="623"/>
      <c r="QE2366" s="623"/>
      <c r="QF2366" s="623"/>
      <c r="QG2366" s="623"/>
      <c r="QH2366" s="623"/>
      <c r="QI2366" s="623"/>
      <c r="QJ2366" s="623"/>
      <c r="QK2366" s="623"/>
    </row>
    <row r="2367" spans="434:453">
      <c r="PR2367" s="583"/>
      <c r="PW2367" s="623"/>
      <c r="PX2367" s="623"/>
      <c r="PY2367" s="623"/>
      <c r="PZ2367" s="623"/>
      <c r="QA2367" s="623"/>
      <c r="QB2367" s="623"/>
      <c r="QC2367" s="623"/>
      <c r="QD2367" s="623"/>
      <c r="QE2367" s="623"/>
      <c r="QF2367" s="623"/>
      <c r="QG2367" s="623"/>
      <c r="QH2367" s="623"/>
      <c r="QI2367" s="623"/>
      <c r="QJ2367" s="623"/>
      <c r="QK2367" s="623"/>
    </row>
    <row r="2368" spans="434:453">
      <c r="PR2368" s="583"/>
      <c r="PW2368" s="623"/>
      <c r="PX2368" s="623"/>
      <c r="PY2368" s="623"/>
      <c r="PZ2368" s="623"/>
      <c r="QA2368" s="623"/>
      <c r="QB2368" s="623"/>
      <c r="QC2368" s="623"/>
      <c r="QD2368" s="623"/>
      <c r="QE2368" s="623"/>
      <c r="QF2368" s="623"/>
      <c r="QG2368" s="623"/>
      <c r="QH2368" s="623"/>
      <c r="QI2368" s="623"/>
      <c r="QJ2368" s="623"/>
      <c r="QK2368" s="623"/>
    </row>
    <row r="2369" spans="434:453">
      <c r="PR2369" s="583"/>
      <c r="PW2369" s="623"/>
      <c r="PX2369" s="623"/>
      <c r="PY2369" s="623"/>
      <c r="PZ2369" s="623"/>
      <c r="QA2369" s="623"/>
      <c r="QB2369" s="623"/>
      <c r="QC2369" s="623"/>
      <c r="QD2369" s="623"/>
      <c r="QE2369" s="623"/>
      <c r="QF2369" s="623"/>
      <c r="QG2369" s="623"/>
      <c r="QH2369" s="623"/>
      <c r="QI2369" s="623"/>
      <c r="QJ2369" s="623"/>
      <c r="QK2369" s="623"/>
    </row>
    <row r="2370" spans="434:453">
      <c r="PR2370" s="583"/>
      <c r="PW2370" s="623"/>
      <c r="PX2370" s="623"/>
      <c r="PY2370" s="623"/>
      <c r="PZ2370" s="623"/>
      <c r="QA2370" s="623"/>
      <c r="QB2370" s="623"/>
      <c r="QC2370" s="623"/>
      <c r="QD2370" s="623"/>
      <c r="QE2370" s="623"/>
      <c r="QF2370" s="623"/>
      <c r="QG2370" s="623"/>
      <c r="QH2370" s="623"/>
      <c r="QI2370" s="623"/>
      <c r="QJ2370" s="623"/>
      <c r="QK2370" s="623"/>
    </row>
    <row r="2371" spans="434:453">
      <c r="PR2371" s="583"/>
      <c r="PW2371" s="623"/>
      <c r="PX2371" s="623"/>
      <c r="PY2371" s="623"/>
      <c r="PZ2371" s="623"/>
      <c r="QA2371" s="623"/>
      <c r="QB2371" s="623"/>
      <c r="QC2371" s="623"/>
      <c r="QD2371" s="623"/>
      <c r="QE2371" s="623"/>
      <c r="QF2371" s="623"/>
      <c r="QG2371" s="623"/>
      <c r="QH2371" s="623"/>
      <c r="QI2371" s="623"/>
      <c r="QJ2371" s="623"/>
      <c r="QK2371" s="623"/>
    </row>
    <row r="2372" spans="434:453">
      <c r="PR2372" s="583"/>
      <c r="PW2372" s="623"/>
      <c r="PX2372" s="623"/>
      <c r="PY2372" s="623"/>
      <c r="PZ2372" s="623"/>
      <c r="QA2372" s="623"/>
      <c r="QB2372" s="623"/>
      <c r="QC2372" s="623"/>
      <c r="QD2372" s="623"/>
      <c r="QE2372" s="623"/>
      <c r="QF2372" s="623"/>
      <c r="QG2372" s="623"/>
      <c r="QH2372" s="623"/>
      <c r="QI2372" s="623"/>
      <c r="QJ2372" s="623"/>
      <c r="QK2372" s="623"/>
    </row>
    <row r="2373" spans="434:453">
      <c r="PR2373" s="583"/>
      <c r="PW2373" s="623"/>
      <c r="PX2373" s="623"/>
      <c r="PY2373" s="623"/>
      <c r="PZ2373" s="623"/>
      <c r="QA2373" s="623"/>
      <c r="QB2373" s="623"/>
      <c r="QC2373" s="623"/>
      <c r="QD2373" s="623"/>
      <c r="QE2373" s="623"/>
      <c r="QF2373" s="623"/>
      <c r="QG2373" s="623"/>
      <c r="QH2373" s="623"/>
      <c r="QI2373" s="623"/>
      <c r="QJ2373" s="623"/>
      <c r="QK2373" s="623"/>
    </row>
    <row r="2374" spans="434:453">
      <c r="PR2374" s="583"/>
      <c r="PW2374" s="623"/>
      <c r="PX2374" s="623"/>
      <c r="PY2374" s="623"/>
      <c r="PZ2374" s="623"/>
      <c r="QA2374" s="623"/>
      <c r="QB2374" s="623"/>
      <c r="QC2374" s="623"/>
      <c r="QD2374" s="623"/>
      <c r="QE2374" s="623"/>
      <c r="QF2374" s="623"/>
      <c r="QG2374" s="623"/>
      <c r="QH2374" s="623"/>
      <c r="QI2374" s="623"/>
      <c r="QJ2374" s="623"/>
      <c r="QK2374" s="623"/>
    </row>
    <row r="2375" spans="434:453">
      <c r="PR2375" s="583"/>
      <c r="PW2375" s="623"/>
      <c r="PX2375" s="623"/>
      <c r="PY2375" s="623"/>
      <c r="PZ2375" s="623"/>
      <c r="QA2375" s="623"/>
      <c r="QB2375" s="623"/>
      <c r="QC2375" s="623"/>
      <c r="QD2375" s="623"/>
      <c r="QE2375" s="623"/>
      <c r="QF2375" s="623"/>
      <c r="QG2375" s="623"/>
      <c r="QH2375" s="623"/>
      <c r="QI2375" s="623"/>
      <c r="QJ2375" s="623"/>
      <c r="QK2375" s="623"/>
    </row>
    <row r="2376" spans="434:453">
      <c r="PR2376" s="583"/>
      <c r="PW2376" s="623"/>
      <c r="PX2376" s="623"/>
      <c r="PY2376" s="623"/>
      <c r="PZ2376" s="623"/>
      <c r="QA2376" s="623"/>
      <c r="QB2376" s="623"/>
      <c r="QC2376" s="623"/>
      <c r="QD2376" s="623"/>
      <c r="QE2376" s="623"/>
      <c r="QF2376" s="623"/>
      <c r="QG2376" s="623"/>
      <c r="QH2376" s="623"/>
      <c r="QI2376" s="623"/>
      <c r="QJ2376" s="623"/>
      <c r="QK2376" s="623"/>
    </row>
    <row r="2377" spans="434:453">
      <c r="PR2377" s="583"/>
      <c r="PW2377" s="623"/>
      <c r="PX2377" s="623"/>
      <c r="PY2377" s="623"/>
      <c r="PZ2377" s="623"/>
      <c r="QA2377" s="623"/>
      <c r="QB2377" s="623"/>
      <c r="QC2377" s="623"/>
      <c r="QD2377" s="623"/>
      <c r="QE2377" s="623"/>
      <c r="QF2377" s="623"/>
      <c r="QG2377" s="623"/>
      <c r="QH2377" s="623"/>
      <c r="QI2377" s="623"/>
      <c r="QJ2377" s="623"/>
      <c r="QK2377" s="623"/>
    </row>
    <row r="2378" spans="434:453">
      <c r="PR2378" s="583"/>
      <c r="PW2378" s="623"/>
      <c r="PX2378" s="623"/>
      <c r="PY2378" s="623"/>
      <c r="PZ2378" s="623"/>
      <c r="QA2378" s="623"/>
      <c r="QB2378" s="623"/>
      <c r="QC2378" s="623"/>
      <c r="QD2378" s="623"/>
      <c r="QE2378" s="623"/>
      <c r="QF2378" s="623"/>
      <c r="QG2378" s="623"/>
      <c r="QH2378" s="623"/>
      <c r="QI2378" s="623"/>
      <c r="QJ2378" s="623"/>
      <c r="QK2378" s="623"/>
    </row>
    <row r="2379" spans="434:453">
      <c r="PR2379" s="583"/>
      <c r="PW2379" s="623"/>
      <c r="PX2379" s="623"/>
      <c r="PY2379" s="623"/>
      <c r="PZ2379" s="623"/>
      <c r="QA2379" s="623"/>
      <c r="QB2379" s="623"/>
      <c r="QC2379" s="623"/>
      <c r="QD2379" s="623"/>
      <c r="QE2379" s="623"/>
      <c r="QF2379" s="623"/>
      <c r="QG2379" s="623"/>
      <c r="QH2379" s="623"/>
      <c r="QI2379" s="623"/>
      <c r="QJ2379" s="623"/>
      <c r="QK2379" s="623"/>
    </row>
    <row r="2380" spans="434:453">
      <c r="PR2380" s="583"/>
      <c r="PW2380" s="623"/>
      <c r="PX2380" s="623"/>
      <c r="PY2380" s="623"/>
      <c r="PZ2380" s="623"/>
      <c r="QA2380" s="623"/>
      <c r="QB2380" s="623"/>
      <c r="QC2380" s="623"/>
      <c r="QD2380" s="623"/>
      <c r="QE2380" s="623"/>
      <c r="QF2380" s="623"/>
      <c r="QG2380" s="623"/>
      <c r="QH2380" s="623"/>
      <c r="QI2380" s="623"/>
      <c r="QJ2380" s="623"/>
      <c r="QK2380" s="623"/>
    </row>
    <row r="2381" spans="434:453">
      <c r="PR2381" s="583"/>
      <c r="PW2381" s="623"/>
      <c r="PX2381" s="623"/>
      <c r="PY2381" s="623"/>
      <c r="PZ2381" s="623"/>
      <c r="QA2381" s="623"/>
      <c r="QB2381" s="623"/>
      <c r="QC2381" s="623"/>
      <c r="QD2381" s="623"/>
      <c r="QE2381" s="623"/>
      <c r="QF2381" s="623"/>
      <c r="QG2381" s="623"/>
      <c r="QH2381" s="623"/>
      <c r="QI2381" s="623"/>
      <c r="QJ2381" s="623"/>
      <c r="QK2381" s="623"/>
    </row>
    <row r="2382" spans="434:453">
      <c r="PR2382" s="583"/>
      <c r="PW2382" s="623"/>
      <c r="PX2382" s="623"/>
      <c r="PY2382" s="623"/>
      <c r="PZ2382" s="623"/>
      <c r="QA2382" s="623"/>
      <c r="QB2382" s="623"/>
      <c r="QC2382" s="623"/>
      <c r="QD2382" s="623"/>
      <c r="QE2382" s="623"/>
      <c r="QF2382" s="623"/>
      <c r="QG2382" s="623"/>
      <c r="QH2382" s="623"/>
      <c r="QI2382" s="623"/>
      <c r="QJ2382" s="623"/>
      <c r="QK2382" s="623"/>
    </row>
    <row r="2383" spans="434:453">
      <c r="PR2383" s="583"/>
      <c r="PW2383" s="623"/>
      <c r="PX2383" s="623"/>
      <c r="PY2383" s="623"/>
      <c r="PZ2383" s="623"/>
      <c r="QA2383" s="623"/>
      <c r="QB2383" s="623"/>
      <c r="QC2383" s="623"/>
      <c r="QD2383" s="623"/>
      <c r="QE2383" s="623"/>
      <c r="QF2383" s="623"/>
      <c r="QG2383" s="623"/>
      <c r="QH2383" s="623"/>
      <c r="QI2383" s="623"/>
      <c r="QJ2383" s="623"/>
      <c r="QK2383" s="623"/>
    </row>
    <row r="2384" spans="434:453">
      <c r="PR2384" s="583"/>
      <c r="PW2384" s="623"/>
      <c r="PX2384" s="623"/>
      <c r="PY2384" s="623"/>
      <c r="PZ2384" s="623"/>
      <c r="QA2384" s="623"/>
      <c r="QB2384" s="623"/>
      <c r="QC2384" s="623"/>
      <c r="QD2384" s="623"/>
      <c r="QE2384" s="623"/>
      <c r="QF2384" s="623"/>
      <c r="QG2384" s="623"/>
      <c r="QH2384" s="623"/>
      <c r="QI2384" s="623"/>
      <c r="QJ2384" s="623"/>
      <c r="QK2384" s="623"/>
    </row>
    <row r="2385" spans="434:453">
      <c r="PR2385" s="583"/>
      <c r="PW2385" s="623"/>
      <c r="PX2385" s="623"/>
      <c r="PY2385" s="623"/>
      <c r="PZ2385" s="623"/>
      <c r="QA2385" s="623"/>
      <c r="QB2385" s="623"/>
      <c r="QC2385" s="623"/>
      <c r="QD2385" s="623"/>
      <c r="QE2385" s="623"/>
      <c r="QF2385" s="623"/>
      <c r="QG2385" s="623"/>
      <c r="QH2385" s="623"/>
      <c r="QI2385" s="623"/>
      <c r="QJ2385" s="623"/>
      <c r="QK2385" s="623"/>
    </row>
    <row r="2386" spans="434:453">
      <c r="PR2386" s="583"/>
      <c r="PW2386" s="623"/>
      <c r="PX2386" s="623"/>
      <c r="PY2386" s="623"/>
      <c r="PZ2386" s="623"/>
      <c r="QA2386" s="623"/>
      <c r="QB2386" s="623"/>
      <c r="QC2386" s="623"/>
      <c r="QD2386" s="623"/>
      <c r="QE2386" s="623"/>
      <c r="QF2386" s="623"/>
      <c r="QG2386" s="623"/>
      <c r="QH2386" s="623"/>
      <c r="QI2386" s="623"/>
      <c r="QJ2386" s="623"/>
      <c r="QK2386" s="623"/>
    </row>
    <row r="2387" spans="434:453">
      <c r="PR2387" s="583"/>
      <c r="PW2387" s="623"/>
      <c r="PX2387" s="623"/>
      <c r="PY2387" s="623"/>
      <c r="PZ2387" s="623"/>
      <c r="QA2387" s="623"/>
      <c r="QB2387" s="623"/>
      <c r="QC2387" s="623"/>
      <c r="QD2387" s="623"/>
      <c r="QE2387" s="623"/>
      <c r="QF2387" s="623"/>
      <c r="QG2387" s="623"/>
      <c r="QH2387" s="623"/>
      <c r="QI2387" s="623"/>
      <c r="QJ2387" s="623"/>
      <c r="QK2387" s="623"/>
    </row>
    <row r="2388" spans="434:453">
      <c r="PR2388" s="583"/>
      <c r="PW2388" s="623"/>
      <c r="PX2388" s="623"/>
      <c r="PY2388" s="623"/>
      <c r="PZ2388" s="623"/>
      <c r="QA2388" s="623"/>
      <c r="QB2388" s="623"/>
      <c r="QC2388" s="623"/>
      <c r="QD2388" s="623"/>
      <c r="QE2388" s="623"/>
      <c r="QF2388" s="623"/>
      <c r="QG2388" s="623"/>
      <c r="QH2388" s="623"/>
      <c r="QI2388" s="623"/>
      <c r="QJ2388" s="623"/>
      <c r="QK2388" s="623"/>
    </row>
    <row r="2389" spans="434:453">
      <c r="PR2389" s="583"/>
      <c r="PW2389" s="623"/>
      <c r="PX2389" s="623"/>
      <c r="PY2389" s="623"/>
      <c r="PZ2389" s="623"/>
      <c r="QA2389" s="623"/>
      <c r="QB2389" s="623"/>
      <c r="QC2389" s="623"/>
      <c r="QD2389" s="623"/>
      <c r="QE2389" s="623"/>
      <c r="QF2389" s="623"/>
      <c r="QG2389" s="623"/>
      <c r="QH2389" s="623"/>
      <c r="QI2389" s="623"/>
      <c r="QJ2389" s="623"/>
      <c r="QK2389" s="623"/>
    </row>
    <row r="2390" spans="434:453">
      <c r="PR2390" s="583"/>
      <c r="PW2390" s="623"/>
      <c r="PX2390" s="623"/>
      <c r="PY2390" s="623"/>
      <c r="PZ2390" s="623"/>
      <c r="QA2390" s="623"/>
      <c r="QB2390" s="623"/>
      <c r="QC2390" s="623"/>
      <c r="QD2390" s="623"/>
      <c r="QE2390" s="623"/>
      <c r="QF2390" s="623"/>
      <c r="QG2390" s="623"/>
      <c r="QH2390" s="623"/>
      <c r="QI2390" s="623"/>
      <c r="QJ2390" s="623"/>
      <c r="QK2390" s="623"/>
    </row>
    <row r="2391" spans="434:453">
      <c r="PR2391" s="583"/>
      <c r="PW2391" s="623"/>
      <c r="PX2391" s="623"/>
      <c r="PY2391" s="623"/>
      <c r="PZ2391" s="623"/>
      <c r="QA2391" s="623"/>
      <c r="QB2391" s="623"/>
      <c r="QC2391" s="623"/>
      <c r="QD2391" s="623"/>
      <c r="QE2391" s="623"/>
      <c r="QF2391" s="623"/>
      <c r="QG2391" s="623"/>
      <c r="QH2391" s="623"/>
      <c r="QI2391" s="623"/>
      <c r="QJ2391" s="623"/>
      <c r="QK2391" s="623"/>
    </row>
    <row r="2392" spans="434:453">
      <c r="PR2392" s="583"/>
      <c r="PW2392" s="623"/>
      <c r="PX2392" s="623"/>
      <c r="PY2392" s="623"/>
      <c r="PZ2392" s="623"/>
      <c r="QA2392" s="623"/>
      <c r="QB2392" s="623"/>
      <c r="QC2392" s="623"/>
      <c r="QD2392" s="623"/>
      <c r="QE2392" s="623"/>
      <c r="QF2392" s="623"/>
      <c r="QG2392" s="623"/>
      <c r="QH2392" s="623"/>
      <c r="QI2392" s="623"/>
      <c r="QJ2392" s="623"/>
      <c r="QK2392" s="623"/>
    </row>
    <row r="2393" spans="434:453">
      <c r="PR2393" s="583"/>
      <c r="PW2393" s="623"/>
      <c r="PX2393" s="623"/>
      <c r="PY2393" s="623"/>
      <c r="PZ2393" s="623"/>
      <c r="QA2393" s="623"/>
      <c r="QB2393" s="623"/>
      <c r="QC2393" s="623"/>
      <c r="QD2393" s="623"/>
      <c r="QE2393" s="623"/>
      <c r="QF2393" s="623"/>
      <c r="QG2393" s="623"/>
      <c r="QH2393" s="623"/>
      <c r="QI2393" s="623"/>
      <c r="QJ2393" s="623"/>
      <c r="QK2393" s="623"/>
    </row>
    <row r="2394" spans="434:453">
      <c r="PR2394" s="583"/>
      <c r="PW2394" s="623"/>
      <c r="PX2394" s="623"/>
      <c r="PY2394" s="623"/>
      <c r="PZ2394" s="623"/>
      <c r="QA2394" s="623"/>
      <c r="QB2394" s="623"/>
      <c r="QC2394" s="623"/>
      <c r="QD2394" s="623"/>
      <c r="QE2394" s="623"/>
      <c r="QF2394" s="623"/>
      <c r="QG2394" s="623"/>
      <c r="QH2394" s="623"/>
      <c r="QI2394" s="623"/>
      <c r="QJ2394" s="623"/>
      <c r="QK2394" s="623"/>
    </row>
    <row r="2395" spans="434:453">
      <c r="PR2395" s="583"/>
      <c r="PW2395" s="623"/>
      <c r="PX2395" s="623"/>
      <c r="PY2395" s="623"/>
      <c r="PZ2395" s="623"/>
      <c r="QA2395" s="623"/>
      <c r="QB2395" s="623"/>
      <c r="QC2395" s="623"/>
      <c r="QD2395" s="623"/>
      <c r="QE2395" s="623"/>
      <c r="QF2395" s="623"/>
      <c r="QG2395" s="623"/>
      <c r="QH2395" s="623"/>
      <c r="QI2395" s="623"/>
      <c r="QJ2395" s="623"/>
      <c r="QK2395" s="623"/>
    </row>
    <row r="2396" spans="434:453">
      <c r="PR2396" s="583"/>
      <c r="PW2396" s="623"/>
      <c r="PX2396" s="623"/>
      <c r="PY2396" s="623"/>
      <c r="PZ2396" s="623"/>
      <c r="QA2396" s="623"/>
      <c r="QB2396" s="623"/>
      <c r="QC2396" s="623"/>
      <c r="QD2396" s="623"/>
      <c r="QE2396" s="623"/>
      <c r="QF2396" s="623"/>
      <c r="QG2396" s="623"/>
      <c r="QH2396" s="623"/>
      <c r="QI2396" s="623"/>
      <c r="QJ2396" s="623"/>
      <c r="QK2396" s="623"/>
    </row>
    <row r="2397" spans="434:453">
      <c r="PR2397" s="583"/>
      <c r="PW2397" s="623"/>
      <c r="PX2397" s="623"/>
      <c r="PY2397" s="623"/>
      <c r="PZ2397" s="623"/>
      <c r="QA2397" s="623"/>
      <c r="QB2397" s="623"/>
      <c r="QC2397" s="623"/>
      <c r="QD2397" s="623"/>
      <c r="QE2397" s="623"/>
      <c r="QF2397" s="623"/>
      <c r="QG2397" s="623"/>
      <c r="QH2397" s="623"/>
      <c r="QI2397" s="623"/>
      <c r="QJ2397" s="623"/>
      <c r="QK2397" s="623"/>
    </row>
    <row r="2398" spans="434:453">
      <c r="PR2398" s="583"/>
      <c r="PW2398" s="623"/>
      <c r="PX2398" s="623"/>
      <c r="PY2398" s="623"/>
      <c r="PZ2398" s="623"/>
      <c r="QA2398" s="623"/>
      <c r="QB2398" s="623"/>
      <c r="QC2398" s="623"/>
      <c r="QD2398" s="623"/>
      <c r="QE2398" s="623"/>
      <c r="QF2398" s="623"/>
      <c r="QG2398" s="623"/>
      <c r="QH2398" s="623"/>
      <c r="QI2398" s="623"/>
      <c r="QJ2398" s="623"/>
      <c r="QK2398" s="623"/>
    </row>
    <row r="2399" spans="434:453">
      <c r="PR2399" s="583"/>
      <c r="PW2399" s="623"/>
      <c r="PX2399" s="623"/>
      <c r="PY2399" s="623"/>
      <c r="PZ2399" s="623"/>
      <c r="QA2399" s="623"/>
      <c r="QB2399" s="623"/>
      <c r="QC2399" s="623"/>
      <c r="QD2399" s="623"/>
      <c r="QE2399" s="623"/>
      <c r="QF2399" s="623"/>
      <c r="QG2399" s="623"/>
      <c r="QH2399" s="623"/>
      <c r="QI2399" s="623"/>
      <c r="QJ2399" s="623"/>
      <c r="QK2399" s="623"/>
    </row>
    <row r="2400" spans="434:453">
      <c r="PR2400" s="583"/>
      <c r="PW2400" s="623"/>
      <c r="PX2400" s="623"/>
      <c r="PY2400" s="623"/>
      <c r="PZ2400" s="623"/>
      <c r="QA2400" s="623"/>
      <c r="QB2400" s="623"/>
      <c r="QC2400" s="623"/>
      <c r="QD2400" s="623"/>
      <c r="QE2400" s="623"/>
      <c r="QF2400" s="623"/>
      <c r="QG2400" s="623"/>
      <c r="QH2400" s="623"/>
      <c r="QI2400" s="623"/>
      <c r="QJ2400" s="623"/>
      <c r="QK2400" s="623"/>
    </row>
    <row r="2401" spans="434:453">
      <c r="PR2401" s="583"/>
      <c r="PW2401" s="623"/>
      <c r="PX2401" s="623"/>
      <c r="PY2401" s="623"/>
      <c r="PZ2401" s="623"/>
      <c r="QA2401" s="623"/>
      <c r="QB2401" s="623"/>
      <c r="QC2401" s="623"/>
      <c r="QD2401" s="623"/>
      <c r="QE2401" s="623"/>
      <c r="QF2401" s="623"/>
      <c r="QG2401" s="623"/>
      <c r="QH2401" s="623"/>
      <c r="QI2401" s="623"/>
      <c r="QJ2401" s="623"/>
      <c r="QK2401" s="623"/>
    </row>
    <row r="2402" spans="434:453">
      <c r="PR2402" s="583"/>
      <c r="PW2402" s="623"/>
      <c r="PX2402" s="623"/>
      <c r="PY2402" s="623"/>
      <c r="PZ2402" s="623"/>
      <c r="QA2402" s="623"/>
      <c r="QB2402" s="623"/>
      <c r="QC2402" s="623"/>
      <c r="QD2402" s="623"/>
      <c r="QE2402" s="623"/>
      <c r="QF2402" s="623"/>
      <c r="QG2402" s="623"/>
      <c r="QH2402" s="623"/>
      <c r="QI2402" s="623"/>
      <c r="QJ2402" s="623"/>
      <c r="QK2402" s="623"/>
    </row>
    <row r="2403" spans="434:453">
      <c r="PR2403" s="583"/>
      <c r="PW2403" s="623"/>
      <c r="PX2403" s="623"/>
      <c r="PY2403" s="623"/>
      <c r="PZ2403" s="623"/>
      <c r="QA2403" s="623"/>
      <c r="QB2403" s="623"/>
      <c r="QC2403" s="623"/>
      <c r="QD2403" s="623"/>
      <c r="QE2403" s="623"/>
      <c r="QF2403" s="623"/>
      <c r="QG2403" s="623"/>
      <c r="QH2403" s="623"/>
      <c r="QI2403" s="623"/>
      <c r="QJ2403" s="623"/>
      <c r="QK2403" s="623"/>
    </row>
    <row r="2404" spans="434:453">
      <c r="PR2404" s="583"/>
      <c r="PW2404" s="623"/>
      <c r="PX2404" s="623"/>
      <c r="PY2404" s="623"/>
      <c r="PZ2404" s="623"/>
      <c r="QA2404" s="623"/>
      <c r="QB2404" s="623"/>
      <c r="QC2404" s="623"/>
      <c r="QD2404" s="623"/>
      <c r="QE2404" s="623"/>
      <c r="QF2404" s="623"/>
      <c r="QG2404" s="623"/>
      <c r="QH2404" s="623"/>
      <c r="QI2404" s="623"/>
      <c r="QJ2404" s="623"/>
      <c r="QK2404" s="623"/>
    </row>
    <row r="2405" spans="434:453">
      <c r="PR2405" s="583"/>
      <c r="PW2405" s="623"/>
      <c r="PX2405" s="623"/>
      <c r="PY2405" s="623"/>
      <c r="PZ2405" s="623"/>
      <c r="QA2405" s="623"/>
      <c r="QB2405" s="623"/>
      <c r="QC2405" s="623"/>
      <c r="QD2405" s="623"/>
      <c r="QE2405" s="623"/>
      <c r="QF2405" s="623"/>
      <c r="QG2405" s="623"/>
      <c r="QH2405" s="623"/>
      <c r="QI2405" s="623"/>
      <c r="QJ2405" s="623"/>
      <c r="QK2405" s="623"/>
    </row>
    <row r="2406" spans="434:453">
      <c r="PR2406" s="583"/>
      <c r="PW2406" s="623"/>
      <c r="PX2406" s="623"/>
      <c r="PY2406" s="623"/>
      <c r="PZ2406" s="623"/>
      <c r="QA2406" s="623"/>
      <c r="QB2406" s="623"/>
      <c r="QC2406" s="623"/>
      <c r="QD2406" s="623"/>
      <c r="QE2406" s="623"/>
      <c r="QF2406" s="623"/>
      <c r="QG2406" s="623"/>
      <c r="QH2406" s="623"/>
      <c r="QI2406" s="623"/>
      <c r="QJ2406" s="623"/>
      <c r="QK2406" s="623"/>
    </row>
    <row r="2407" spans="434:453">
      <c r="PR2407" s="583"/>
      <c r="PW2407" s="623"/>
      <c r="PX2407" s="623"/>
      <c r="PY2407" s="623"/>
      <c r="PZ2407" s="623"/>
      <c r="QA2407" s="623"/>
      <c r="QB2407" s="623"/>
      <c r="QC2407" s="623"/>
      <c r="QD2407" s="623"/>
      <c r="QE2407" s="623"/>
      <c r="QF2407" s="623"/>
      <c r="QG2407" s="623"/>
      <c r="QH2407" s="623"/>
      <c r="QI2407" s="623"/>
      <c r="QJ2407" s="623"/>
      <c r="QK2407" s="623"/>
    </row>
    <row r="2408" spans="434:453">
      <c r="PR2408" s="583"/>
      <c r="PW2408" s="623"/>
      <c r="PX2408" s="623"/>
      <c r="PY2408" s="623"/>
      <c r="PZ2408" s="623"/>
      <c r="QA2408" s="623"/>
      <c r="QB2408" s="623"/>
      <c r="QC2408" s="623"/>
      <c r="QD2408" s="623"/>
      <c r="QE2408" s="623"/>
      <c r="QF2408" s="623"/>
      <c r="QG2408" s="623"/>
      <c r="QH2408" s="623"/>
      <c r="QI2408" s="623"/>
      <c r="QJ2408" s="623"/>
      <c r="QK2408" s="623"/>
    </row>
    <row r="2409" spans="434:453">
      <c r="PR2409" s="583"/>
      <c r="PW2409" s="623"/>
      <c r="PX2409" s="623"/>
      <c r="PY2409" s="623"/>
      <c r="PZ2409" s="623"/>
      <c r="QA2409" s="623"/>
      <c r="QB2409" s="623"/>
      <c r="QC2409" s="623"/>
      <c r="QD2409" s="623"/>
      <c r="QE2409" s="623"/>
      <c r="QF2409" s="623"/>
      <c r="QG2409" s="623"/>
      <c r="QH2409" s="623"/>
      <c r="QI2409" s="623"/>
      <c r="QJ2409" s="623"/>
      <c r="QK2409" s="623"/>
    </row>
    <row r="2410" spans="434:453">
      <c r="PR2410" s="583"/>
      <c r="PW2410" s="623"/>
      <c r="PX2410" s="623"/>
      <c r="PY2410" s="623"/>
      <c r="PZ2410" s="623"/>
      <c r="QA2410" s="623"/>
      <c r="QB2410" s="623"/>
      <c r="QC2410" s="623"/>
      <c r="QD2410" s="623"/>
      <c r="QE2410" s="623"/>
      <c r="QF2410" s="623"/>
      <c r="QG2410" s="623"/>
      <c r="QH2410" s="623"/>
      <c r="QI2410" s="623"/>
      <c r="QJ2410" s="623"/>
      <c r="QK2410" s="623"/>
    </row>
    <row r="2411" spans="434:453">
      <c r="PR2411" s="583"/>
      <c r="PW2411" s="623"/>
      <c r="PX2411" s="623"/>
      <c r="PY2411" s="623"/>
      <c r="PZ2411" s="623"/>
      <c r="QA2411" s="623"/>
      <c r="QB2411" s="623"/>
      <c r="QC2411" s="623"/>
      <c r="QD2411" s="623"/>
      <c r="QE2411" s="623"/>
      <c r="QF2411" s="623"/>
      <c r="QG2411" s="623"/>
      <c r="QH2411" s="623"/>
      <c r="QI2411" s="623"/>
      <c r="QJ2411" s="623"/>
      <c r="QK2411" s="623"/>
    </row>
    <row r="2412" spans="434:453">
      <c r="PR2412" s="583"/>
      <c r="PW2412" s="623"/>
      <c r="PX2412" s="623"/>
      <c r="PY2412" s="623"/>
      <c r="PZ2412" s="623"/>
      <c r="QA2412" s="623"/>
      <c r="QB2412" s="623"/>
      <c r="QC2412" s="623"/>
      <c r="QD2412" s="623"/>
      <c r="QE2412" s="623"/>
      <c r="QF2412" s="623"/>
      <c r="QG2412" s="623"/>
      <c r="QH2412" s="623"/>
      <c r="QI2412" s="623"/>
      <c r="QJ2412" s="623"/>
      <c r="QK2412" s="623"/>
    </row>
    <row r="2413" spans="434:453">
      <c r="PR2413" s="583"/>
      <c r="PW2413" s="623"/>
      <c r="PX2413" s="623"/>
      <c r="PY2413" s="623"/>
      <c r="PZ2413" s="623"/>
      <c r="QA2413" s="623"/>
      <c r="QB2413" s="623"/>
      <c r="QC2413" s="623"/>
      <c r="QD2413" s="623"/>
      <c r="QE2413" s="623"/>
      <c r="QF2413" s="623"/>
      <c r="QG2413" s="623"/>
      <c r="QH2413" s="623"/>
      <c r="QI2413" s="623"/>
      <c r="QJ2413" s="623"/>
      <c r="QK2413" s="623"/>
    </row>
    <row r="2414" spans="434:453">
      <c r="PR2414" s="583"/>
      <c r="PW2414" s="623"/>
      <c r="PX2414" s="623"/>
      <c r="PY2414" s="623"/>
      <c r="PZ2414" s="623"/>
      <c r="QA2414" s="623"/>
      <c r="QB2414" s="623"/>
      <c r="QC2414" s="623"/>
      <c r="QD2414" s="623"/>
      <c r="QE2414" s="623"/>
      <c r="QF2414" s="623"/>
      <c r="QG2414" s="623"/>
      <c r="QH2414" s="623"/>
      <c r="QI2414" s="623"/>
      <c r="QJ2414" s="623"/>
      <c r="QK2414" s="623"/>
    </row>
    <row r="2415" spans="434:453">
      <c r="PR2415" s="583"/>
      <c r="PW2415" s="623"/>
      <c r="PX2415" s="623"/>
      <c r="PY2415" s="623"/>
      <c r="PZ2415" s="623"/>
      <c r="QA2415" s="623"/>
      <c r="QB2415" s="623"/>
      <c r="QC2415" s="623"/>
      <c r="QD2415" s="623"/>
      <c r="QE2415" s="623"/>
      <c r="QF2415" s="623"/>
      <c r="QG2415" s="623"/>
      <c r="QH2415" s="623"/>
      <c r="QI2415" s="623"/>
      <c r="QJ2415" s="623"/>
      <c r="QK2415" s="623"/>
    </row>
    <row r="2416" spans="434:453">
      <c r="PR2416" s="583"/>
      <c r="PW2416" s="623"/>
      <c r="PX2416" s="623"/>
      <c r="PY2416" s="623"/>
      <c r="PZ2416" s="623"/>
      <c r="QA2416" s="623"/>
      <c r="QB2416" s="623"/>
      <c r="QC2416" s="623"/>
      <c r="QD2416" s="623"/>
      <c r="QE2416" s="623"/>
      <c r="QF2416" s="623"/>
      <c r="QG2416" s="623"/>
      <c r="QH2416" s="623"/>
      <c r="QI2416" s="623"/>
      <c r="QJ2416" s="623"/>
      <c r="QK2416" s="623"/>
    </row>
    <row r="2417" spans="434:453">
      <c r="PR2417" s="583"/>
      <c r="PW2417" s="623"/>
      <c r="PX2417" s="623"/>
      <c r="PY2417" s="623"/>
      <c r="PZ2417" s="623"/>
      <c r="QA2417" s="623"/>
      <c r="QB2417" s="623"/>
      <c r="QC2417" s="623"/>
      <c r="QD2417" s="623"/>
      <c r="QE2417" s="623"/>
      <c r="QF2417" s="623"/>
      <c r="QG2417" s="623"/>
      <c r="QH2417" s="623"/>
      <c r="QI2417" s="623"/>
      <c r="QJ2417" s="623"/>
      <c r="QK2417" s="623"/>
    </row>
    <row r="2418" spans="434:453">
      <c r="PR2418" s="583"/>
      <c r="PW2418" s="623"/>
      <c r="PX2418" s="623"/>
      <c r="PY2418" s="623"/>
      <c r="PZ2418" s="623"/>
      <c r="QA2418" s="623"/>
      <c r="QB2418" s="623"/>
      <c r="QC2418" s="623"/>
      <c r="QD2418" s="623"/>
      <c r="QE2418" s="623"/>
      <c r="QF2418" s="623"/>
      <c r="QG2418" s="623"/>
      <c r="QH2418" s="623"/>
      <c r="QI2418" s="623"/>
      <c r="QJ2418" s="623"/>
      <c r="QK2418" s="623"/>
    </row>
    <row r="2419" spans="434:453">
      <c r="PR2419" s="583"/>
      <c r="PW2419" s="623"/>
      <c r="PX2419" s="623"/>
      <c r="PY2419" s="623"/>
      <c r="PZ2419" s="623"/>
      <c r="QA2419" s="623"/>
      <c r="QB2419" s="623"/>
      <c r="QC2419" s="623"/>
      <c r="QD2419" s="623"/>
      <c r="QE2419" s="623"/>
      <c r="QF2419" s="623"/>
      <c r="QG2419" s="623"/>
      <c r="QH2419" s="623"/>
      <c r="QI2419" s="623"/>
      <c r="QJ2419" s="623"/>
      <c r="QK2419" s="623"/>
    </row>
    <row r="2420" spans="434:453">
      <c r="PR2420" s="583"/>
      <c r="PW2420" s="623"/>
      <c r="PX2420" s="623"/>
      <c r="PY2420" s="623"/>
      <c r="PZ2420" s="623"/>
      <c r="QA2420" s="623"/>
      <c r="QB2420" s="623"/>
      <c r="QC2420" s="623"/>
      <c r="QD2420" s="623"/>
      <c r="QE2420" s="623"/>
      <c r="QF2420" s="623"/>
      <c r="QG2420" s="623"/>
      <c r="QH2420" s="623"/>
      <c r="QI2420" s="623"/>
      <c r="QJ2420" s="623"/>
      <c r="QK2420" s="623"/>
    </row>
    <row r="2421" spans="434:453">
      <c r="PR2421" s="583"/>
      <c r="PW2421" s="623"/>
      <c r="PX2421" s="623"/>
      <c r="PY2421" s="623"/>
      <c r="PZ2421" s="623"/>
      <c r="QA2421" s="623"/>
      <c r="QB2421" s="623"/>
      <c r="QC2421" s="623"/>
      <c r="QD2421" s="623"/>
      <c r="QE2421" s="623"/>
      <c r="QF2421" s="623"/>
      <c r="QG2421" s="623"/>
      <c r="QH2421" s="623"/>
      <c r="QI2421" s="623"/>
      <c r="QJ2421" s="623"/>
      <c r="QK2421" s="623"/>
    </row>
    <row r="2422" spans="434:453">
      <c r="PR2422" s="583"/>
      <c r="PW2422" s="623"/>
      <c r="PX2422" s="623"/>
      <c r="PY2422" s="623"/>
      <c r="PZ2422" s="623"/>
      <c r="QA2422" s="623"/>
      <c r="QB2422" s="623"/>
      <c r="QC2422" s="623"/>
      <c r="QD2422" s="623"/>
      <c r="QE2422" s="623"/>
      <c r="QF2422" s="623"/>
      <c r="QG2422" s="623"/>
      <c r="QH2422" s="623"/>
      <c r="QI2422" s="623"/>
      <c r="QJ2422" s="623"/>
      <c r="QK2422" s="623"/>
    </row>
    <row r="2423" spans="434:453">
      <c r="PR2423" s="583"/>
      <c r="PW2423" s="623"/>
      <c r="PX2423" s="623"/>
      <c r="PY2423" s="623"/>
      <c r="PZ2423" s="623"/>
      <c r="QA2423" s="623"/>
      <c r="QB2423" s="623"/>
      <c r="QC2423" s="623"/>
      <c r="QD2423" s="623"/>
      <c r="QE2423" s="623"/>
      <c r="QF2423" s="623"/>
      <c r="QG2423" s="623"/>
      <c r="QH2423" s="623"/>
      <c r="QI2423" s="623"/>
      <c r="QJ2423" s="623"/>
      <c r="QK2423" s="623"/>
    </row>
    <row r="2424" spans="434:453">
      <c r="PR2424" s="583"/>
      <c r="PW2424" s="623"/>
      <c r="PX2424" s="623"/>
      <c r="PY2424" s="623"/>
      <c r="PZ2424" s="623"/>
      <c r="QA2424" s="623"/>
      <c r="QB2424" s="623"/>
      <c r="QC2424" s="623"/>
      <c r="QD2424" s="623"/>
      <c r="QE2424" s="623"/>
      <c r="QF2424" s="623"/>
      <c r="QG2424" s="623"/>
      <c r="QH2424" s="623"/>
      <c r="QI2424" s="623"/>
      <c r="QJ2424" s="623"/>
      <c r="QK2424" s="623"/>
    </row>
    <row r="2425" spans="434:453">
      <c r="PR2425" s="583"/>
      <c r="PW2425" s="623"/>
      <c r="PX2425" s="623"/>
      <c r="PY2425" s="623"/>
      <c r="PZ2425" s="623"/>
      <c r="QA2425" s="623"/>
      <c r="QB2425" s="623"/>
      <c r="QC2425" s="623"/>
      <c r="QD2425" s="623"/>
      <c r="QE2425" s="623"/>
      <c r="QF2425" s="623"/>
      <c r="QG2425" s="623"/>
      <c r="QH2425" s="623"/>
      <c r="QI2425" s="623"/>
      <c r="QJ2425" s="623"/>
      <c r="QK2425" s="623"/>
    </row>
    <row r="2426" spans="434:453">
      <c r="PR2426" s="583"/>
      <c r="PW2426" s="623"/>
      <c r="PX2426" s="623"/>
      <c r="PY2426" s="623"/>
      <c r="PZ2426" s="623"/>
      <c r="QA2426" s="623"/>
      <c r="QB2426" s="623"/>
      <c r="QC2426" s="623"/>
      <c r="QD2426" s="623"/>
      <c r="QE2426" s="623"/>
      <c r="QF2426" s="623"/>
      <c r="QG2426" s="623"/>
      <c r="QH2426" s="623"/>
      <c r="QI2426" s="623"/>
      <c r="QJ2426" s="623"/>
      <c r="QK2426" s="623"/>
    </row>
    <row r="2427" spans="434:453">
      <c r="PR2427" s="583"/>
      <c r="PW2427" s="623"/>
      <c r="PX2427" s="623"/>
      <c r="PY2427" s="623"/>
      <c r="PZ2427" s="623"/>
      <c r="QA2427" s="623"/>
      <c r="QB2427" s="623"/>
      <c r="QC2427" s="623"/>
      <c r="QD2427" s="623"/>
      <c r="QE2427" s="623"/>
      <c r="QF2427" s="623"/>
      <c r="QG2427" s="623"/>
      <c r="QH2427" s="623"/>
      <c r="QI2427" s="623"/>
      <c r="QJ2427" s="623"/>
      <c r="QK2427" s="623"/>
    </row>
    <row r="2428" spans="434:453">
      <c r="PR2428" s="583"/>
      <c r="PW2428" s="623"/>
      <c r="PX2428" s="623"/>
      <c r="PY2428" s="623"/>
      <c r="PZ2428" s="623"/>
      <c r="QA2428" s="623"/>
      <c r="QB2428" s="623"/>
      <c r="QC2428" s="623"/>
      <c r="QD2428" s="623"/>
      <c r="QE2428" s="623"/>
      <c r="QF2428" s="623"/>
      <c r="QG2428" s="623"/>
      <c r="QH2428" s="623"/>
      <c r="QI2428" s="623"/>
      <c r="QJ2428" s="623"/>
      <c r="QK2428" s="623"/>
    </row>
    <row r="2429" spans="434:453">
      <c r="PR2429" s="583"/>
      <c r="PW2429" s="623"/>
      <c r="PX2429" s="623"/>
      <c r="PY2429" s="623"/>
      <c r="PZ2429" s="623"/>
      <c r="QA2429" s="623"/>
      <c r="QB2429" s="623"/>
      <c r="QC2429" s="623"/>
      <c r="QD2429" s="623"/>
      <c r="QE2429" s="623"/>
      <c r="QF2429" s="623"/>
      <c r="QG2429" s="623"/>
      <c r="QH2429" s="623"/>
      <c r="QI2429" s="623"/>
      <c r="QJ2429" s="623"/>
      <c r="QK2429" s="623"/>
    </row>
    <row r="2430" spans="434:453">
      <c r="PR2430" s="583"/>
      <c r="PW2430" s="623"/>
      <c r="PX2430" s="623"/>
      <c r="PY2430" s="623"/>
      <c r="PZ2430" s="623"/>
      <c r="QA2430" s="623"/>
      <c r="QB2430" s="623"/>
      <c r="QC2430" s="623"/>
      <c r="QD2430" s="623"/>
      <c r="QE2430" s="623"/>
      <c r="QF2430" s="623"/>
      <c r="QG2430" s="623"/>
      <c r="QH2430" s="623"/>
      <c r="QI2430" s="623"/>
      <c r="QJ2430" s="623"/>
      <c r="QK2430" s="623"/>
    </row>
    <row r="2431" spans="434:453">
      <c r="PR2431" s="583"/>
      <c r="PW2431" s="623"/>
      <c r="PX2431" s="623"/>
      <c r="PY2431" s="623"/>
      <c r="PZ2431" s="623"/>
      <c r="QA2431" s="623"/>
      <c r="QB2431" s="623"/>
      <c r="QC2431" s="623"/>
      <c r="QD2431" s="623"/>
      <c r="QE2431" s="623"/>
      <c r="QF2431" s="623"/>
      <c r="QG2431" s="623"/>
      <c r="QH2431" s="623"/>
      <c r="QI2431" s="623"/>
      <c r="QJ2431" s="623"/>
      <c r="QK2431" s="623"/>
    </row>
    <row r="2432" spans="434:453">
      <c r="PR2432" s="583"/>
      <c r="PW2432" s="623"/>
      <c r="PX2432" s="623"/>
      <c r="PY2432" s="623"/>
      <c r="PZ2432" s="623"/>
      <c r="QA2432" s="623"/>
      <c r="QB2432" s="623"/>
      <c r="QC2432" s="623"/>
      <c r="QD2432" s="623"/>
      <c r="QE2432" s="623"/>
      <c r="QF2432" s="623"/>
      <c r="QG2432" s="623"/>
      <c r="QH2432" s="623"/>
      <c r="QI2432" s="623"/>
      <c r="QJ2432" s="623"/>
      <c r="QK2432" s="623"/>
    </row>
    <row r="2433" spans="434:453">
      <c r="PR2433" s="583"/>
      <c r="PW2433" s="623"/>
      <c r="PX2433" s="623"/>
      <c r="PY2433" s="623"/>
      <c r="PZ2433" s="623"/>
      <c r="QA2433" s="623"/>
      <c r="QB2433" s="623"/>
      <c r="QC2433" s="623"/>
      <c r="QD2433" s="623"/>
      <c r="QE2433" s="623"/>
      <c r="QF2433" s="623"/>
      <c r="QG2433" s="623"/>
      <c r="QH2433" s="623"/>
      <c r="QI2433" s="623"/>
      <c r="QJ2433" s="623"/>
      <c r="QK2433" s="623"/>
    </row>
    <row r="2434" spans="434:453">
      <c r="PR2434" s="583"/>
      <c r="PW2434" s="623"/>
      <c r="PX2434" s="623"/>
      <c r="PY2434" s="623"/>
      <c r="PZ2434" s="623"/>
      <c r="QA2434" s="623"/>
      <c r="QB2434" s="623"/>
      <c r="QC2434" s="623"/>
      <c r="QD2434" s="623"/>
      <c r="QE2434" s="623"/>
      <c r="QF2434" s="623"/>
      <c r="QG2434" s="623"/>
      <c r="QH2434" s="623"/>
      <c r="QI2434" s="623"/>
      <c r="QJ2434" s="623"/>
      <c r="QK2434" s="623"/>
    </row>
    <row r="2435" spans="434:453">
      <c r="PR2435" s="583"/>
      <c r="PW2435" s="623"/>
      <c r="PX2435" s="623"/>
      <c r="PY2435" s="623"/>
      <c r="PZ2435" s="623"/>
      <c r="QA2435" s="623"/>
      <c r="QB2435" s="623"/>
      <c r="QC2435" s="623"/>
      <c r="QD2435" s="623"/>
      <c r="QE2435" s="623"/>
      <c r="QF2435" s="623"/>
      <c r="QG2435" s="623"/>
      <c r="QH2435" s="623"/>
      <c r="QI2435" s="623"/>
      <c r="QJ2435" s="623"/>
      <c r="QK2435" s="623"/>
    </row>
    <row r="2436" spans="434:453">
      <c r="PR2436" s="583"/>
      <c r="PW2436" s="623"/>
      <c r="PX2436" s="623"/>
      <c r="PY2436" s="623"/>
      <c r="PZ2436" s="623"/>
      <c r="QA2436" s="623"/>
      <c r="QB2436" s="623"/>
      <c r="QC2436" s="623"/>
      <c r="QD2436" s="623"/>
      <c r="QE2436" s="623"/>
      <c r="QF2436" s="623"/>
      <c r="QG2436" s="623"/>
      <c r="QH2436" s="623"/>
      <c r="QI2436" s="623"/>
      <c r="QJ2436" s="623"/>
      <c r="QK2436" s="623"/>
    </row>
    <row r="2437" spans="434:453">
      <c r="PR2437" s="583"/>
      <c r="PW2437" s="623"/>
      <c r="PX2437" s="623"/>
      <c r="PY2437" s="623"/>
      <c r="PZ2437" s="623"/>
      <c r="QA2437" s="623"/>
      <c r="QB2437" s="623"/>
      <c r="QC2437" s="623"/>
      <c r="QD2437" s="623"/>
      <c r="QE2437" s="623"/>
      <c r="QF2437" s="623"/>
      <c r="QG2437" s="623"/>
      <c r="QH2437" s="623"/>
      <c r="QI2437" s="623"/>
      <c r="QJ2437" s="623"/>
      <c r="QK2437" s="623"/>
    </row>
    <row r="2438" spans="434:453">
      <c r="PR2438" s="583"/>
      <c r="PW2438" s="623"/>
      <c r="PX2438" s="623"/>
      <c r="PY2438" s="623"/>
      <c r="PZ2438" s="623"/>
      <c r="QA2438" s="623"/>
      <c r="QB2438" s="623"/>
      <c r="QC2438" s="623"/>
      <c r="QD2438" s="623"/>
      <c r="QE2438" s="623"/>
      <c r="QF2438" s="623"/>
      <c r="QG2438" s="623"/>
      <c r="QH2438" s="623"/>
      <c r="QI2438" s="623"/>
      <c r="QJ2438" s="623"/>
      <c r="QK2438" s="623"/>
    </row>
    <row r="2439" spans="434:453">
      <c r="PR2439" s="583"/>
      <c r="PW2439" s="623"/>
      <c r="PX2439" s="623"/>
      <c r="PY2439" s="623"/>
      <c r="PZ2439" s="623"/>
      <c r="QA2439" s="623"/>
      <c r="QB2439" s="623"/>
      <c r="QC2439" s="623"/>
      <c r="QD2439" s="623"/>
      <c r="QE2439" s="623"/>
      <c r="QF2439" s="623"/>
      <c r="QG2439" s="623"/>
      <c r="QH2439" s="623"/>
      <c r="QI2439" s="623"/>
      <c r="QJ2439" s="623"/>
      <c r="QK2439" s="623"/>
    </row>
    <row r="2440" spans="434:453">
      <c r="PR2440" s="583"/>
      <c r="PW2440" s="623"/>
      <c r="PX2440" s="623"/>
      <c r="PY2440" s="623"/>
      <c r="PZ2440" s="623"/>
      <c r="QA2440" s="623"/>
      <c r="QB2440" s="623"/>
      <c r="QC2440" s="623"/>
      <c r="QD2440" s="623"/>
      <c r="QE2440" s="623"/>
      <c r="QF2440" s="623"/>
      <c r="QG2440" s="623"/>
      <c r="QH2440" s="623"/>
      <c r="QI2440" s="623"/>
      <c r="QJ2440" s="623"/>
      <c r="QK2440" s="623"/>
    </row>
    <row r="2441" spans="434:453">
      <c r="PR2441" s="583"/>
      <c r="PW2441" s="623"/>
      <c r="PX2441" s="623"/>
      <c r="PY2441" s="623"/>
      <c r="PZ2441" s="623"/>
      <c r="QA2441" s="623"/>
      <c r="QB2441" s="623"/>
      <c r="QC2441" s="623"/>
      <c r="QD2441" s="623"/>
      <c r="QE2441" s="623"/>
      <c r="QF2441" s="623"/>
      <c r="QG2441" s="623"/>
      <c r="QH2441" s="623"/>
      <c r="QI2441" s="623"/>
      <c r="QJ2441" s="623"/>
      <c r="QK2441" s="623"/>
    </row>
    <row r="2442" spans="434:453">
      <c r="PR2442" s="583"/>
      <c r="PW2442" s="623"/>
      <c r="PX2442" s="623"/>
      <c r="PY2442" s="623"/>
      <c r="PZ2442" s="623"/>
      <c r="QA2442" s="623"/>
      <c r="QB2442" s="623"/>
      <c r="QC2442" s="623"/>
      <c r="QD2442" s="623"/>
      <c r="QE2442" s="623"/>
      <c r="QF2442" s="623"/>
      <c r="QG2442" s="623"/>
      <c r="QH2442" s="623"/>
      <c r="QI2442" s="623"/>
      <c r="QJ2442" s="623"/>
      <c r="QK2442" s="623"/>
    </row>
    <row r="2443" spans="434:453">
      <c r="PR2443" s="583"/>
      <c r="PW2443" s="623"/>
      <c r="PX2443" s="623"/>
      <c r="PY2443" s="623"/>
      <c r="PZ2443" s="623"/>
      <c r="QA2443" s="623"/>
      <c r="QB2443" s="623"/>
      <c r="QC2443" s="623"/>
      <c r="QD2443" s="623"/>
      <c r="QE2443" s="623"/>
      <c r="QF2443" s="623"/>
      <c r="QG2443" s="623"/>
      <c r="QH2443" s="623"/>
      <c r="QI2443" s="623"/>
      <c r="QJ2443" s="623"/>
      <c r="QK2443" s="623"/>
    </row>
    <row r="2444" spans="434:453">
      <c r="PR2444" s="583"/>
      <c r="PW2444" s="623"/>
      <c r="PX2444" s="623"/>
      <c r="PY2444" s="623"/>
      <c r="PZ2444" s="623"/>
      <c r="QA2444" s="623"/>
      <c r="QB2444" s="623"/>
      <c r="QC2444" s="623"/>
      <c r="QD2444" s="623"/>
      <c r="QE2444" s="623"/>
      <c r="QF2444" s="623"/>
      <c r="QG2444" s="623"/>
      <c r="QH2444" s="623"/>
      <c r="QI2444" s="623"/>
      <c r="QJ2444" s="623"/>
      <c r="QK2444" s="623"/>
    </row>
    <row r="2445" spans="434:453">
      <c r="PR2445" s="583"/>
      <c r="PW2445" s="623"/>
      <c r="PX2445" s="623"/>
      <c r="PY2445" s="623"/>
      <c r="PZ2445" s="623"/>
      <c r="QA2445" s="623"/>
      <c r="QB2445" s="623"/>
      <c r="QC2445" s="623"/>
      <c r="QD2445" s="623"/>
      <c r="QE2445" s="623"/>
      <c r="QF2445" s="623"/>
      <c r="QG2445" s="623"/>
      <c r="QH2445" s="623"/>
      <c r="QI2445" s="623"/>
      <c r="QJ2445" s="623"/>
      <c r="QK2445" s="623"/>
    </row>
    <row r="2446" spans="434:453">
      <c r="PR2446" s="583"/>
      <c r="PW2446" s="623"/>
      <c r="PX2446" s="623"/>
      <c r="PY2446" s="623"/>
      <c r="PZ2446" s="623"/>
      <c r="QA2446" s="623"/>
      <c r="QB2446" s="623"/>
      <c r="QC2446" s="623"/>
      <c r="QD2446" s="623"/>
      <c r="QE2446" s="623"/>
      <c r="QF2446" s="623"/>
      <c r="QG2446" s="623"/>
      <c r="QH2446" s="623"/>
      <c r="QI2446" s="623"/>
      <c r="QJ2446" s="623"/>
      <c r="QK2446" s="623"/>
    </row>
    <row r="2447" spans="434:453">
      <c r="PR2447" s="583"/>
      <c r="PW2447" s="623"/>
      <c r="PX2447" s="623"/>
      <c r="PY2447" s="623"/>
      <c r="PZ2447" s="623"/>
      <c r="QA2447" s="623"/>
      <c r="QB2447" s="623"/>
      <c r="QC2447" s="623"/>
      <c r="QD2447" s="623"/>
      <c r="QE2447" s="623"/>
      <c r="QF2447" s="623"/>
      <c r="QG2447" s="623"/>
      <c r="QH2447" s="623"/>
      <c r="QI2447" s="623"/>
      <c r="QJ2447" s="623"/>
      <c r="QK2447" s="623"/>
    </row>
    <row r="2448" spans="434:453">
      <c r="PR2448" s="583"/>
      <c r="PW2448" s="623"/>
      <c r="PX2448" s="623"/>
      <c r="PY2448" s="623"/>
      <c r="PZ2448" s="623"/>
      <c r="QA2448" s="623"/>
      <c r="QB2448" s="623"/>
      <c r="QC2448" s="623"/>
      <c r="QD2448" s="623"/>
      <c r="QE2448" s="623"/>
      <c r="QF2448" s="623"/>
      <c r="QG2448" s="623"/>
      <c r="QH2448" s="623"/>
      <c r="QI2448" s="623"/>
      <c r="QJ2448" s="623"/>
      <c r="QK2448" s="623"/>
    </row>
    <row r="2449" spans="434:453">
      <c r="PR2449" s="583"/>
      <c r="PW2449" s="623"/>
      <c r="PX2449" s="623"/>
      <c r="PY2449" s="623"/>
      <c r="PZ2449" s="623"/>
      <c r="QA2449" s="623"/>
      <c r="QB2449" s="623"/>
      <c r="QC2449" s="623"/>
      <c r="QD2449" s="623"/>
      <c r="QE2449" s="623"/>
      <c r="QF2449" s="623"/>
      <c r="QG2449" s="623"/>
      <c r="QH2449" s="623"/>
      <c r="QI2449" s="623"/>
      <c r="QJ2449" s="623"/>
      <c r="QK2449" s="623"/>
    </row>
    <row r="2450" spans="434:453">
      <c r="PR2450" s="583"/>
      <c r="PW2450" s="623"/>
      <c r="PX2450" s="623"/>
      <c r="PY2450" s="623"/>
      <c r="PZ2450" s="623"/>
      <c r="QA2450" s="623"/>
      <c r="QB2450" s="623"/>
      <c r="QC2450" s="623"/>
      <c r="QD2450" s="623"/>
      <c r="QE2450" s="623"/>
      <c r="QF2450" s="623"/>
      <c r="QG2450" s="623"/>
      <c r="QH2450" s="623"/>
      <c r="QI2450" s="623"/>
      <c r="QJ2450" s="623"/>
      <c r="QK2450" s="623"/>
    </row>
    <row r="2451" spans="434:453">
      <c r="PR2451" s="583"/>
      <c r="PW2451" s="623"/>
      <c r="PX2451" s="623"/>
      <c r="PY2451" s="623"/>
      <c r="PZ2451" s="623"/>
      <c r="QA2451" s="623"/>
      <c r="QB2451" s="623"/>
      <c r="QC2451" s="623"/>
      <c r="QD2451" s="623"/>
      <c r="QE2451" s="623"/>
      <c r="QF2451" s="623"/>
      <c r="QG2451" s="623"/>
      <c r="QH2451" s="623"/>
      <c r="QI2451" s="623"/>
      <c r="QJ2451" s="623"/>
      <c r="QK2451" s="623"/>
    </row>
    <row r="2452" spans="434:453">
      <c r="PR2452" s="583"/>
      <c r="PW2452" s="623"/>
      <c r="PX2452" s="623"/>
      <c r="PY2452" s="623"/>
      <c r="PZ2452" s="623"/>
      <c r="QA2452" s="623"/>
      <c r="QB2452" s="623"/>
      <c r="QC2452" s="623"/>
      <c r="QD2452" s="623"/>
      <c r="QE2452" s="623"/>
      <c r="QF2452" s="623"/>
      <c r="QG2452" s="623"/>
      <c r="QH2452" s="623"/>
      <c r="QI2452" s="623"/>
      <c r="QJ2452" s="623"/>
      <c r="QK2452" s="623"/>
    </row>
    <row r="2453" spans="434:453">
      <c r="PR2453" s="583"/>
      <c r="PW2453" s="623"/>
      <c r="PX2453" s="623"/>
      <c r="PY2453" s="623"/>
      <c r="PZ2453" s="623"/>
      <c r="QA2453" s="623"/>
      <c r="QB2453" s="623"/>
      <c r="QC2453" s="623"/>
      <c r="QD2453" s="623"/>
      <c r="QE2453" s="623"/>
      <c r="QF2453" s="623"/>
      <c r="QG2453" s="623"/>
      <c r="QH2453" s="623"/>
      <c r="QI2453" s="623"/>
      <c r="QJ2453" s="623"/>
      <c r="QK2453" s="623"/>
    </row>
    <row r="2454" spans="434:453">
      <c r="PR2454" s="583"/>
      <c r="PW2454" s="623"/>
      <c r="PX2454" s="623"/>
      <c r="PY2454" s="623"/>
      <c r="PZ2454" s="623"/>
      <c r="QA2454" s="623"/>
      <c r="QB2454" s="623"/>
      <c r="QC2454" s="623"/>
      <c r="QD2454" s="623"/>
      <c r="QE2454" s="623"/>
      <c r="QF2454" s="623"/>
      <c r="QG2454" s="623"/>
      <c r="QH2454" s="623"/>
      <c r="QI2454" s="623"/>
      <c r="QJ2454" s="623"/>
      <c r="QK2454" s="623"/>
    </row>
    <row r="2455" spans="434:453">
      <c r="PR2455" s="583"/>
      <c r="PW2455" s="623"/>
      <c r="PX2455" s="623"/>
      <c r="PY2455" s="623"/>
      <c r="PZ2455" s="623"/>
      <c r="QA2455" s="623"/>
      <c r="QB2455" s="623"/>
      <c r="QC2455" s="623"/>
      <c r="QD2455" s="623"/>
      <c r="QE2455" s="623"/>
      <c r="QF2455" s="623"/>
      <c r="QG2455" s="623"/>
      <c r="QH2455" s="623"/>
      <c r="QI2455" s="623"/>
      <c r="QJ2455" s="623"/>
      <c r="QK2455" s="623"/>
    </row>
    <row r="2456" spans="434:453">
      <c r="PR2456" s="583"/>
      <c r="PW2456" s="623"/>
      <c r="PX2456" s="623"/>
      <c r="PY2456" s="623"/>
      <c r="PZ2456" s="623"/>
      <c r="QA2456" s="623"/>
      <c r="QB2456" s="623"/>
      <c r="QC2456" s="623"/>
      <c r="QD2456" s="623"/>
      <c r="QE2456" s="623"/>
      <c r="QF2456" s="623"/>
      <c r="QG2456" s="623"/>
      <c r="QH2456" s="623"/>
      <c r="QI2456" s="623"/>
      <c r="QJ2456" s="623"/>
      <c r="QK2456" s="623"/>
    </row>
    <row r="2457" spans="434:453">
      <c r="PR2457" s="583"/>
      <c r="PW2457" s="623"/>
      <c r="PX2457" s="623"/>
      <c r="PY2457" s="623"/>
      <c r="PZ2457" s="623"/>
      <c r="QA2457" s="623"/>
      <c r="QB2457" s="623"/>
      <c r="QC2457" s="623"/>
      <c r="QD2457" s="623"/>
      <c r="QE2457" s="623"/>
      <c r="QF2457" s="623"/>
      <c r="QG2457" s="623"/>
      <c r="QH2457" s="623"/>
      <c r="QI2457" s="623"/>
      <c r="QJ2457" s="623"/>
      <c r="QK2457" s="623"/>
    </row>
    <row r="2458" spans="434:453">
      <c r="PR2458" s="583"/>
      <c r="PW2458" s="623"/>
      <c r="PX2458" s="623"/>
      <c r="PY2458" s="623"/>
      <c r="PZ2458" s="623"/>
      <c r="QA2458" s="623"/>
      <c r="QB2458" s="623"/>
      <c r="QC2458" s="623"/>
      <c r="QD2458" s="623"/>
      <c r="QE2458" s="623"/>
      <c r="QF2458" s="623"/>
      <c r="QG2458" s="623"/>
      <c r="QH2458" s="623"/>
      <c r="QI2458" s="623"/>
      <c r="QJ2458" s="623"/>
      <c r="QK2458" s="623"/>
    </row>
    <row r="2459" spans="434:453">
      <c r="PR2459" s="583"/>
      <c r="PW2459" s="623"/>
      <c r="PX2459" s="623"/>
      <c r="PY2459" s="623"/>
      <c r="PZ2459" s="623"/>
      <c r="QA2459" s="623"/>
      <c r="QB2459" s="623"/>
      <c r="QC2459" s="623"/>
      <c r="QD2459" s="623"/>
      <c r="QE2459" s="623"/>
      <c r="QF2459" s="623"/>
      <c r="QG2459" s="623"/>
      <c r="QH2459" s="623"/>
      <c r="QI2459" s="623"/>
      <c r="QJ2459" s="623"/>
      <c r="QK2459" s="623"/>
    </row>
    <row r="2460" spans="434:453">
      <c r="PR2460" s="583"/>
      <c r="PW2460" s="623"/>
      <c r="PX2460" s="623"/>
      <c r="PY2460" s="623"/>
      <c r="PZ2460" s="623"/>
      <c r="QA2460" s="623"/>
      <c r="QB2460" s="623"/>
      <c r="QC2460" s="623"/>
      <c r="QD2460" s="623"/>
      <c r="QE2460" s="623"/>
      <c r="QF2460" s="623"/>
      <c r="QG2460" s="623"/>
      <c r="QH2460" s="623"/>
      <c r="QI2460" s="623"/>
      <c r="QJ2460" s="623"/>
      <c r="QK2460" s="623"/>
    </row>
    <row r="2461" spans="434:453">
      <c r="PR2461" s="583"/>
      <c r="PW2461" s="623"/>
      <c r="PX2461" s="623"/>
      <c r="PY2461" s="623"/>
      <c r="PZ2461" s="623"/>
      <c r="QA2461" s="623"/>
      <c r="QB2461" s="623"/>
      <c r="QC2461" s="623"/>
      <c r="QD2461" s="623"/>
      <c r="QE2461" s="623"/>
      <c r="QF2461" s="623"/>
      <c r="QG2461" s="623"/>
      <c r="QH2461" s="623"/>
      <c r="QI2461" s="623"/>
      <c r="QJ2461" s="623"/>
      <c r="QK2461" s="623"/>
    </row>
    <row r="2462" spans="434:453">
      <c r="PR2462" s="583"/>
      <c r="PW2462" s="623"/>
      <c r="PX2462" s="623"/>
      <c r="PY2462" s="623"/>
      <c r="PZ2462" s="623"/>
      <c r="QA2462" s="623"/>
      <c r="QB2462" s="623"/>
      <c r="QC2462" s="623"/>
      <c r="QD2462" s="623"/>
      <c r="QE2462" s="623"/>
      <c r="QF2462" s="623"/>
      <c r="QG2462" s="623"/>
      <c r="QH2462" s="623"/>
      <c r="QI2462" s="623"/>
      <c r="QJ2462" s="623"/>
      <c r="QK2462" s="623"/>
    </row>
    <row r="2463" spans="434:453">
      <c r="PR2463" s="583"/>
      <c r="PW2463" s="623"/>
      <c r="PX2463" s="623"/>
      <c r="PY2463" s="623"/>
      <c r="PZ2463" s="623"/>
      <c r="QA2463" s="623"/>
      <c r="QB2463" s="623"/>
      <c r="QC2463" s="623"/>
      <c r="QD2463" s="623"/>
      <c r="QE2463" s="623"/>
      <c r="QF2463" s="623"/>
      <c r="QG2463" s="623"/>
      <c r="QH2463" s="623"/>
      <c r="QI2463" s="623"/>
      <c r="QJ2463" s="623"/>
      <c r="QK2463" s="623"/>
    </row>
    <row r="2464" spans="434:453">
      <c r="PR2464" s="583"/>
      <c r="PW2464" s="623"/>
      <c r="PX2464" s="623"/>
      <c r="PY2464" s="623"/>
      <c r="PZ2464" s="623"/>
      <c r="QA2464" s="623"/>
      <c r="QB2464" s="623"/>
      <c r="QC2464" s="623"/>
      <c r="QD2464" s="623"/>
      <c r="QE2464" s="623"/>
      <c r="QF2464" s="623"/>
      <c r="QG2464" s="623"/>
      <c r="QH2464" s="623"/>
      <c r="QI2464" s="623"/>
      <c r="QJ2464" s="623"/>
      <c r="QK2464" s="623"/>
    </row>
    <row r="2465" spans="434:453">
      <c r="PR2465" s="583"/>
      <c r="PW2465" s="623"/>
      <c r="PX2465" s="623"/>
      <c r="PY2465" s="623"/>
      <c r="PZ2465" s="623"/>
      <c r="QA2465" s="623"/>
      <c r="QB2465" s="623"/>
      <c r="QC2465" s="623"/>
      <c r="QD2465" s="623"/>
      <c r="QE2465" s="623"/>
      <c r="QF2465" s="623"/>
      <c r="QG2465" s="623"/>
      <c r="QH2465" s="623"/>
      <c r="QI2465" s="623"/>
      <c r="QJ2465" s="623"/>
      <c r="QK2465" s="623"/>
    </row>
    <row r="2466" spans="434:453">
      <c r="PR2466" s="583"/>
      <c r="PW2466" s="623"/>
      <c r="PX2466" s="623"/>
      <c r="PY2466" s="623"/>
      <c r="PZ2466" s="623"/>
      <c r="QA2466" s="623"/>
      <c r="QB2466" s="623"/>
      <c r="QC2466" s="623"/>
      <c r="QD2466" s="623"/>
      <c r="QE2466" s="623"/>
      <c r="QF2466" s="623"/>
      <c r="QG2466" s="623"/>
      <c r="QH2466" s="623"/>
      <c r="QI2466" s="623"/>
      <c r="QJ2466" s="623"/>
      <c r="QK2466" s="623"/>
    </row>
    <row r="2467" spans="434:453">
      <c r="PR2467" s="583"/>
      <c r="PW2467" s="623"/>
      <c r="PX2467" s="623"/>
      <c r="PY2467" s="623"/>
      <c r="PZ2467" s="623"/>
      <c r="QA2467" s="623"/>
      <c r="QB2467" s="623"/>
      <c r="QC2467" s="623"/>
      <c r="QD2467" s="623"/>
      <c r="QE2467" s="623"/>
      <c r="QF2467" s="623"/>
      <c r="QG2467" s="623"/>
      <c r="QH2467" s="623"/>
      <c r="QI2467" s="623"/>
      <c r="QJ2467" s="623"/>
      <c r="QK2467" s="623"/>
    </row>
    <row r="2468" spans="434:453">
      <c r="PR2468" s="583"/>
      <c r="PW2468" s="623"/>
      <c r="PX2468" s="623"/>
      <c r="PY2468" s="623"/>
      <c r="PZ2468" s="623"/>
      <c r="QA2468" s="623"/>
      <c r="QB2468" s="623"/>
      <c r="QC2468" s="623"/>
      <c r="QD2468" s="623"/>
      <c r="QE2468" s="623"/>
      <c r="QF2468" s="623"/>
      <c r="QG2468" s="623"/>
      <c r="QH2468" s="623"/>
      <c r="QI2468" s="623"/>
      <c r="QJ2468" s="623"/>
      <c r="QK2468" s="623"/>
    </row>
    <row r="2469" spans="434:453">
      <c r="PR2469" s="583"/>
      <c r="PW2469" s="623"/>
      <c r="PX2469" s="623"/>
      <c r="PY2469" s="623"/>
      <c r="PZ2469" s="623"/>
      <c r="QA2469" s="623"/>
      <c r="QB2469" s="623"/>
      <c r="QC2469" s="623"/>
      <c r="QD2469" s="623"/>
      <c r="QE2469" s="623"/>
      <c r="QF2469" s="623"/>
      <c r="QG2469" s="623"/>
      <c r="QH2469" s="623"/>
      <c r="QI2469" s="623"/>
      <c r="QJ2469" s="623"/>
      <c r="QK2469" s="623"/>
    </row>
    <row r="2470" spans="434:453">
      <c r="PR2470" s="583"/>
      <c r="PW2470" s="623"/>
      <c r="PX2470" s="623"/>
      <c r="PY2470" s="623"/>
      <c r="PZ2470" s="623"/>
      <c r="QA2470" s="623"/>
      <c r="QB2470" s="623"/>
      <c r="QC2470" s="623"/>
      <c r="QD2470" s="623"/>
      <c r="QE2470" s="623"/>
      <c r="QF2470" s="623"/>
      <c r="QG2470" s="623"/>
      <c r="QH2470" s="623"/>
      <c r="QI2470" s="623"/>
      <c r="QJ2470" s="623"/>
      <c r="QK2470" s="623"/>
    </row>
    <row r="2471" spans="434:453">
      <c r="PR2471" s="583"/>
      <c r="PW2471" s="623"/>
      <c r="PX2471" s="623"/>
      <c r="PY2471" s="623"/>
      <c r="PZ2471" s="623"/>
      <c r="QA2471" s="623"/>
      <c r="QB2471" s="623"/>
      <c r="QC2471" s="623"/>
      <c r="QD2471" s="623"/>
      <c r="QE2471" s="623"/>
      <c r="QF2471" s="623"/>
      <c r="QG2471" s="623"/>
      <c r="QH2471" s="623"/>
      <c r="QI2471" s="623"/>
      <c r="QJ2471" s="623"/>
      <c r="QK2471" s="623"/>
    </row>
    <row r="2472" spans="434:453">
      <c r="PR2472" s="583"/>
      <c r="PW2472" s="623"/>
      <c r="PX2472" s="623"/>
      <c r="PY2472" s="623"/>
      <c r="PZ2472" s="623"/>
      <c r="QA2472" s="623"/>
      <c r="QB2472" s="623"/>
      <c r="QC2472" s="623"/>
      <c r="QD2472" s="623"/>
      <c r="QE2472" s="623"/>
      <c r="QF2472" s="623"/>
      <c r="QG2472" s="623"/>
      <c r="QH2472" s="623"/>
      <c r="QI2472" s="623"/>
      <c r="QJ2472" s="623"/>
      <c r="QK2472" s="623"/>
    </row>
    <row r="2473" spans="434:453">
      <c r="PR2473" s="583"/>
      <c r="PW2473" s="623"/>
      <c r="PX2473" s="623"/>
      <c r="PY2473" s="623"/>
      <c r="PZ2473" s="623"/>
      <c r="QA2473" s="623"/>
      <c r="QB2473" s="623"/>
      <c r="QC2473" s="623"/>
      <c r="QD2473" s="623"/>
      <c r="QE2473" s="623"/>
      <c r="QF2473" s="623"/>
      <c r="QG2473" s="623"/>
      <c r="QH2473" s="623"/>
      <c r="QI2473" s="623"/>
      <c r="QJ2473" s="623"/>
      <c r="QK2473" s="623"/>
    </row>
    <row r="2474" spans="434:453">
      <c r="PR2474" s="583"/>
      <c r="PW2474" s="623"/>
      <c r="PX2474" s="623"/>
      <c r="PY2474" s="623"/>
      <c r="PZ2474" s="623"/>
      <c r="QA2474" s="623"/>
      <c r="QB2474" s="623"/>
      <c r="QC2474" s="623"/>
      <c r="QD2474" s="623"/>
      <c r="QE2474" s="623"/>
      <c r="QF2474" s="623"/>
      <c r="QG2474" s="623"/>
      <c r="QH2474" s="623"/>
      <c r="QI2474" s="623"/>
      <c r="QJ2474" s="623"/>
      <c r="QK2474" s="623"/>
    </row>
    <row r="2475" spans="434:453">
      <c r="PR2475" s="583"/>
      <c r="PW2475" s="623"/>
      <c r="PX2475" s="623"/>
      <c r="PY2475" s="623"/>
      <c r="PZ2475" s="623"/>
      <c r="QA2475" s="623"/>
      <c r="QB2475" s="623"/>
      <c r="QC2475" s="623"/>
      <c r="QD2475" s="623"/>
      <c r="QE2475" s="623"/>
      <c r="QF2475" s="623"/>
      <c r="QG2475" s="623"/>
      <c r="QH2475" s="623"/>
      <c r="QI2475" s="623"/>
      <c r="QJ2475" s="623"/>
      <c r="QK2475" s="623"/>
    </row>
    <row r="2476" spans="434:453">
      <c r="PR2476" s="583"/>
      <c r="PW2476" s="623"/>
      <c r="PX2476" s="623"/>
      <c r="PY2476" s="623"/>
      <c r="PZ2476" s="623"/>
      <c r="QA2476" s="623"/>
      <c r="QB2476" s="623"/>
      <c r="QC2476" s="623"/>
      <c r="QD2476" s="623"/>
      <c r="QE2476" s="623"/>
      <c r="QF2476" s="623"/>
      <c r="QG2476" s="623"/>
      <c r="QH2476" s="623"/>
      <c r="QI2476" s="623"/>
      <c r="QJ2476" s="623"/>
      <c r="QK2476" s="623"/>
    </row>
    <row r="2477" spans="434:453">
      <c r="PR2477" s="583"/>
      <c r="PW2477" s="623"/>
      <c r="PX2477" s="623"/>
      <c r="PY2477" s="623"/>
      <c r="PZ2477" s="623"/>
      <c r="QA2477" s="623"/>
      <c r="QB2477" s="623"/>
      <c r="QC2477" s="623"/>
      <c r="QD2477" s="623"/>
      <c r="QE2477" s="623"/>
      <c r="QF2477" s="623"/>
      <c r="QG2477" s="623"/>
      <c r="QH2477" s="623"/>
      <c r="QI2477" s="623"/>
      <c r="QJ2477" s="623"/>
      <c r="QK2477" s="623"/>
    </row>
    <row r="2478" spans="434:453">
      <c r="PR2478" s="583"/>
      <c r="PW2478" s="623"/>
      <c r="PX2478" s="623"/>
      <c r="PY2478" s="623"/>
      <c r="PZ2478" s="623"/>
      <c r="QA2478" s="623"/>
      <c r="QB2478" s="623"/>
      <c r="QC2478" s="623"/>
      <c r="QD2478" s="623"/>
      <c r="QE2478" s="623"/>
      <c r="QF2478" s="623"/>
      <c r="QG2478" s="623"/>
      <c r="QH2478" s="623"/>
      <c r="QI2478" s="623"/>
      <c r="QJ2478" s="623"/>
      <c r="QK2478" s="623"/>
    </row>
    <row r="2479" spans="434:453">
      <c r="PR2479" s="583"/>
      <c r="PW2479" s="623"/>
      <c r="PX2479" s="623"/>
      <c r="PY2479" s="623"/>
      <c r="PZ2479" s="623"/>
      <c r="QA2479" s="623"/>
      <c r="QB2479" s="623"/>
      <c r="QC2479" s="623"/>
      <c r="QD2479" s="623"/>
      <c r="QE2479" s="623"/>
      <c r="QF2479" s="623"/>
      <c r="QG2479" s="623"/>
      <c r="QH2479" s="623"/>
      <c r="QI2479" s="623"/>
      <c r="QJ2479" s="623"/>
      <c r="QK2479" s="623"/>
    </row>
    <row r="2480" spans="434:453">
      <c r="PR2480" s="583"/>
      <c r="PW2480" s="623"/>
      <c r="PX2480" s="623"/>
      <c r="PY2480" s="623"/>
      <c r="PZ2480" s="623"/>
      <c r="QA2480" s="623"/>
      <c r="QB2480" s="623"/>
      <c r="QC2480" s="623"/>
      <c r="QD2480" s="623"/>
      <c r="QE2480" s="623"/>
      <c r="QF2480" s="623"/>
      <c r="QG2480" s="623"/>
      <c r="QH2480" s="623"/>
      <c r="QI2480" s="623"/>
      <c r="QJ2480" s="623"/>
      <c r="QK2480" s="623"/>
    </row>
    <row r="2481" spans="434:453">
      <c r="PR2481" s="583"/>
      <c r="PW2481" s="623"/>
      <c r="PX2481" s="623"/>
      <c r="PY2481" s="623"/>
      <c r="PZ2481" s="623"/>
      <c r="QA2481" s="623"/>
      <c r="QB2481" s="623"/>
      <c r="QC2481" s="623"/>
      <c r="QD2481" s="623"/>
      <c r="QE2481" s="623"/>
      <c r="QF2481" s="623"/>
      <c r="QG2481" s="623"/>
      <c r="QH2481" s="623"/>
      <c r="QI2481" s="623"/>
      <c r="QJ2481" s="623"/>
      <c r="QK2481" s="623"/>
    </row>
    <row r="2482" spans="434:453">
      <c r="PR2482" s="583"/>
      <c r="PW2482" s="623"/>
      <c r="PX2482" s="623"/>
      <c r="PY2482" s="623"/>
      <c r="PZ2482" s="623"/>
      <c r="QA2482" s="623"/>
      <c r="QB2482" s="623"/>
      <c r="QC2482" s="623"/>
      <c r="QD2482" s="623"/>
      <c r="QE2482" s="623"/>
      <c r="QF2482" s="623"/>
      <c r="QG2482" s="623"/>
      <c r="QH2482" s="623"/>
      <c r="QI2482" s="623"/>
      <c r="QJ2482" s="623"/>
      <c r="QK2482" s="623"/>
    </row>
    <row r="2483" spans="434:453">
      <c r="PW2483" s="623"/>
      <c r="PX2483" s="623"/>
      <c r="PY2483" s="623"/>
      <c r="PZ2483" s="623"/>
      <c r="QA2483" s="623"/>
      <c r="QB2483" s="623"/>
      <c r="QC2483" s="623"/>
      <c r="QD2483" s="623"/>
      <c r="QE2483" s="623"/>
      <c r="QF2483" s="623"/>
      <c r="QG2483" s="623"/>
      <c r="QH2483" s="623"/>
      <c r="QI2483" s="623"/>
      <c r="QJ2483" s="623"/>
      <c r="QK2483" s="623"/>
    </row>
    <row r="2484" spans="434:453">
      <c r="PW2484" s="623"/>
      <c r="PX2484" s="623"/>
      <c r="PY2484" s="623"/>
      <c r="PZ2484" s="623"/>
      <c r="QA2484" s="623"/>
      <c r="QB2484" s="623"/>
      <c r="QC2484" s="623"/>
      <c r="QD2484" s="623"/>
      <c r="QE2484" s="623"/>
      <c r="QF2484" s="623"/>
      <c r="QG2484" s="623"/>
      <c r="QH2484" s="623"/>
      <c r="QI2484" s="623"/>
      <c r="QJ2484" s="623"/>
      <c r="QK2484" s="623"/>
    </row>
    <row r="2485" spans="434:453">
      <c r="PW2485" s="623"/>
      <c r="PX2485" s="623"/>
      <c r="PY2485" s="623"/>
      <c r="PZ2485" s="623"/>
      <c r="QA2485" s="623"/>
      <c r="QB2485" s="623"/>
      <c r="QC2485" s="623"/>
      <c r="QD2485" s="623"/>
      <c r="QE2485" s="623"/>
      <c r="QF2485" s="623"/>
      <c r="QG2485" s="623"/>
      <c r="QH2485" s="623"/>
      <c r="QI2485" s="623"/>
      <c r="QJ2485" s="623"/>
      <c r="QK2485" s="623"/>
    </row>
    <row r="2486" spans="434:453">
      <c r="PW2486" s="623"/>
      <c r="PX2486" s="623"/>
      <c r="PY2486" s="623"/>
      <c r="PZ2486" s="623"/>
      <c r="QA2486" s="623"/>
      <c r="QB2486" s="623"/>
      <c r="QC2486" s="623"/>
      <c r="QD2486" s="623"/>
      <c r="QE2486" s="623"/>
      <c r="QF2486" s="623"/>
      <c r="QG2486" s="623"/>
      <c r="QH2486" s="623"/>
      <c r="QI2486" s="623"/>
      <c r="QJ2486" s="623"/>
      <c r="QK2486" s="623"/>
    </row>
    <row r="2487" spans="434:453">
      <c r="PW2487" s="623"/>
      <c r="PX2487" s="623"/>
      <c r="PY2487" s="623"/>
      <c r="PZ2487" s="623"/>
      <c r="QA2487" s="623"/>
      <c r="QB2487" s="623"/>
      <c r="QC2487" s="623"/>
      <c r="QD2487" s="623"/>
      <c r="QE2487" s="623"/>
      <c r="QF2487" s="623"/>
      <c r="QG2487" s="623"/>
      <c r="QH2487" s="623"/>
      <c r="QI2487" s="623"/>
      <c r="QJ2487" s="623"/>
      <c r="QK2487" s="623"/>
    </row>
    <row r="2488" spans="434:453">
      <c r="PW2488" s="623"/>
      <c r="PX2488" s="623"/>
      <c r="PY2488" s="623"/>
      <c r="PZ2488" s="623"/>
      <c r="QA2488" s="623"/>
      <c r="QB2488" s="623"/>
      <c r="QC2488" s="623"/>
      <c r="QD2488" s="623"/>
      <c r="QE2488" s="623"/>
      <c r="QF2488" s="623"/>
      <c r="QG2488" s="623"/>
      <c r="QH2488" s="623"/>
      <c r="QI2488" s="623"/>
      <c r="QJ2488" s="623"/>
      <c r="QK2488" s="623"/>
    </row>
    <row r="2489" spans="434:453">
      <c r="PW2489" s="623"/>
      <c r="PX2489" s="623"/>
      <c r="PY2489" s="623"/>
      <c r="PZ2489" s="623"/>
      <c r="QA2489" s="623"/>
      <c r="QB2489" s="623"/>
      <c r="QC2489" s="623"/>
      <c r="QD2489" s="623"/>
      <c r="QE2489" s="623"/>
      <c r="QF2489" s="623"/>
      <c r="QG2489" s="623"/>
      <c r="QH2489" s="623"/>
      <c r="QI2489" s="623"/>
      <c r="QJ2489" s="623"/>
      <c r="QK2489" s="623"/>
    </row>
    <row r="2490" spans="434:453">
      <c r="PW2490" s="623"/>
      <c r="PX2490" s="623"/>
      <c r="PY2490" s="623"/>
      <c r="PZ2490" s="623"/>
      <c r="QA2490" s="623"/>
      <c r="QB2490" s="623"/>
      <c r="QC2490" s="623"/>
      <c r="QD2490" s="623"/>
      <c r="QE2490" s="623"/>
      <c r="QF2490" s="623"/>
      <c r="QG2490" s="623"/>
      <c r="QH2490" s="623"/>
      <c r="QI2490" s="623"/>
      <c r="QJ2490" s="623"/>
      <c r="QK2490" s="623"/>
    </row>
    <row r="2491" spans="434:453">
      <c r="PW2491" s="623"/>
      <c r="PX2491" s="623"/>
      <c r="PY2491" s="623"/>
      <c r="PZ2491" s="623"/>
      <c r="QA2491" s="623"/>
      <c r="QB2491" s="623"/>
      <c r="QC2491" s="623"/>
      <c r="QD2491" s="623"/>
      <c r="QE2491" s="623"/>
      <c r="QF2491" s="623"/>
      <c r="QG2491" s="623"/>
      <c r="QH2491" s="623"/>
      <c r="QI2491" s="623"/>
      <c r="QJ2491" s="623"/>
      <c r="QK2491" s="623"/>
    </row>
    <row r="2492" spans="434:453">
      <c r="PW2492" s="623"/>
      <c r="PX2492" s="623"/>
      <c r="PY2492" s="623"/>
      <c r="PZ2492" s="623"/>
      <c r="QA2492" s="623"/>
      <c r="QB2492" s="623"/>
      <c r="QC2492" s="623"/>
      <c r="QD2492" s="623"/>
      <c r="QE2492" s="623"/>
      <c r="QF2492" s="623"/>
      <c r="QG2492" s="623"/>
      <c r="QH2492" s="623"/>
      <c r="QI2492" s="623"/>
      <c r="QJ2492" s="623"/>
      <c r="QK2492" s="623"/>
    </row>
    <row r="2493" spans="434:453">
      <c r="PW2493" s="623"/>
      <c r="PX2493" s="623"/>
      <c r="PY2493" s="623"/>
      <c r="PZ2493" s="623"/>
      <c r="QA2493" s="623"/>
      <c r="QB2493" s="623"/>
      <c r="QC2493" s="623"/>
      <c r="QD2493" s="623"/>
      <c r="QE2493" s="623"/>
      <c r="QF2493" s="623"/>
      <c r="QG2493" s="623"/>
      <c r="QH2493" s="623"/>
      <c r="QI2493" s="623"/>
      <c r="QJ2493" s="623"/>
      <c r="QK2493" s="623"/>
    </row>
    <row r="2494" spans="434:453">
      <c r="PW2494" s="623"/>
      <c r="PX2494" s="623"/>
      <c r="PY2494" s="623"/>
      <c r="PZ2494" s="623"/>
      <c r="QA2494" s="623"/>
      <c r="QB2494" s="623"/>
      <c r="QC2494" s="623"/>
      <c r="QD2494" s="623"/>
      <c r="QE2494" s="623"/>
      <c r="QF2494" s="623"/>
      <c r="QG2494" s="623"/>
      <c r="QH2494" s="623"/>
      <c r="QI2494" s="623"/>
      <c r="QJ2494" s="623"/>
      <c r="QK2494" s="623"/>
    </row>
    <row r="2495" spans="434:453">
      <c r="PW2495" s="623"/>
      <c r="PX2495" s="623"/>
      <c r="PY2495" s="623"/>
      <c r="PZ2495" s="623"/>
      <c r="QA2495" s="623"/>
      <c r="QB2495" s="623"/>
      <c r="QC2495" s="623"/>
      <c r="QD2495" s="623"/>
      <c r="QE2495" s="623"/>
      <c r="QF2495" s="623"/>
      <c r="QG2495" s="623"/>
      <c r="QH2495" s="623"/>
      <c r="QI2495" s="623"/>
      <c r="QJ2495" s="623"/>
      <c r="QK2495" s="623"/>
    </row>
    <row r="2496" spans="434:453">
      <c r="PW2496" s="623"/>
      <c r="PX2496" s="623"/>
      <c r="PY2496" s="623"/>
      <c r="PZ2496" s="623"/>
      <c r="QA2496" s="623"/>
      <c r="QB2496" s="623"/>
      <c r="QC2496" s="623"/>
      <c r="QD2496" s="623"/>
      <c r="QE2496" s="623"/>
      <c r="QF2496" s="623"/>
      <c r="QG2496" s="623"/>
      <c r="QH2496" s="623"/>
      <c r="QI2496" s="623"/>
      <c r="QJ2496" s="623"/>
      <c r="QK2496" s="623"/>
    </row>
    <row r="2497" spans="439:453">
      <c r="PW2497" s="623"/>
      <c r="PX2497" s="623"/>
      <c r="PY2497" s="623"/>
      <c r="PZ2497" s="623"/>
      <c r="QA2497" s="623"/>
      <c r="QB2497" s="623"/>
      <c r="QC2497" s="623"/>
      <c r="QD2497" s="623"/>
      <c r="QE2497" s="623"/>
      <c r="QF2497" s="623"/>
      <c r="QG2497" s="623"/>
      <c r="QH2497" s="623"/>
      <c r="QI2497" s="623"/>
      <c r="QJ2497" s="623"/>
      <c r="QK2497" s="623"/>
    </row>
    <row r="2498" spans="439:453">
      <c r="PW2498" s="623"/>
      <c r="PX2498" s="623"/>
      <c r="PY2498" s="623"/>
      <c r="PZ2498" s="623"/>
      <c r="QA2498" s="623"/>
      <c r="QB2498" s="623"/>
      <c r="QC2498" s="623"/>
      <c r="QD2498" s="623"/>
      <c r="QE2498" s="623"/>
      <c r="QF2498" s="623"/>
      <c r="QG2498" s="623"/>
      <c r="QH2498" s="623"/>
      <c r="QI2498" s="623"/>
      <c r="QJ2498" s="623"/>
      <c r="QK2498" s="623"/>
    </row>
    <row r="2499" spans="439:453">
      <c r="PW2499" s="623"/>
      <c r="PX2499" s="623"/>
      <c r="PY2499" s="623"/>
      <c r="PZ2499" s="623"/>
      <c r="QA2499" s="623"/>
      <c r="QB2499" s="623"/>
      <c r="QC2499" s="623"/>
      <c r="QD2499" s="623"/>
      <c r="QE2499" s="623"/>
      <c r="QF2499" s="623"/>
      <c r="QG2499" s="623"/>
      <c r="QH2499" s="623"/>
      <c r="QI2499" s="623"/>
      <c r="QJ2499" s="623"/>
      <c r="QK2499" s="623"/>
    </row>
    <row r="2500" spans="439:453">
      <c r="PW2500" s="623"/>
      <c r="PX2500" s="623"/>
      <c r="PY2500" s="623"/>
      <c r="PZ2500" s="623"/>
      <c r="QA2500" s="623"/>
      <c r="QB2500" s="623"/>
      <c r="QC2500" s="623"/>
      <c r="QD2500" s="623"/>
      <c r="QE2500" s="623"/>
      <c r="QF2500" s="623"/>
      <c r="QG2500" s="623"/>
      <c r="QH2500" s="623"/>
      <c r="QI2500" s="623"/>
      <c r="QJ2500" s="623"/>
      <c r="QK2500" s="623"/>
    </row>
    <row r="2501" spans="439:453">
      <c r="PW2501" s="623"/>
      <c r="PX2501" s="623"/>
      <c r="PY2501" s="623"/>
      <c r="PZ2501" s="623"/>
      <c r="QA2501" s="623"/>
      <c r="QB2501" s="623"/>
      <c r="QC2501" s="623"/>
      <c r="QD2501" s="623"/>
      <c r="QE2501" s="623"/>
      <c r="QF2501" s="623"/>
      <c r="QG2501" s="623"/>
      <c r="QH2501" s="623"/>
      <c r="QI2501" s="623"/>
      <c r="QJ2501" s="623"/>
      <c r="QK2501" s="623"/>
    </row>
    <row r="2502" spans="439:453">
      <c r="PW2502" s="623"/>
      <c r="PX2502" s="623"/>
      <c r="PY2502" s="623"/>
      <c r="PZ2502" s="623"/>
      <c r="QA2502" s="623"/>
      <c r="QB2502" s="623"/>
      <c r="QC2502" s="623"/>
      <c r="QD2502" s="623"/>
      <c r="QE2502" s="623"/>
      <c r="QF2502" s="623"/>
      <c r="QG2502" s="623"/>
      <c r="QH2502" s="623"/>
      <c r="QI2502" s="623"/>
      <c r="QJ2502" s="623"/>
      <c r="QK2502" s="623"/>
    </row>
    <row r="2503" spans="439:453">
      <c r="PW2503" s="623"/>
      <c r="PX2503" s="623"/>
      <c r="PY2503" s="623"/>
      <c r="PZ2503" s="623"/>
      <c r="QA2503" s="623"/>
      <c r="QB2503" s="623"/>
      <c r="QC2503" s="623"/>
      <c r="QD2503" s="623"/>
      <c r="QE2503" s="623"/>
      <c r="QF2503" s="623"/>
      <c r="QG2503" s="623"/>
      <c r="QH2503" s="623"/>
      <c r="QI2503" s="623"/>
      <c r="QJ2503" s="623"/>
      <c r="QK2503" s="623"/>
    </row>
    <row r="2504" spans="439:453">
      <c r="PW2504" s="623"/>
      <c r="PX2504" s="623"/>
      <c r="PY2504" s="623"/>
      <c r="PZ2504" s="623"/>
      <c r="QA2504" s="623"/>
      <c r="QB2504" s="623"/>
      <c r="QC2504" s="623"/>
      <c r="QD2504" s="623"/>
      <c r="QE2504" s="623"/>
      <c r="QF2504" s="623"/>
      <c r="QG2504" s="623"/>
      <c r="QH2504" s="623"/>
      <c r="QI2504" s="623"/>
      <c r="QJ2504" s="623"/>
      <c r="QK2504" s="623"/>
    </row>
    <row r="2505" spans="439:453">
      <c r="PW2505" s="623"/>
      <c r="PX2505" s="623"/>
      <c r="PY2505" s="623"/>
      <c r="PZ2505" s="623"/>
      <c r="QA2505" s="623"/>
      <c r="QB2505" s="623"/>
      <c r="QC2505" s="623"/>
      <c r="QD2505" s="623"/>
      <c r="QE2505" s="623"/>
      <c r="QF2505" s="623"/>
      <c r="QG2505" s="623"/>
      <c r="QH2505" s="623"/>
      <c r="QI2505" s="623"/>
      <c r="QJ2505" s="623"/>
      <c r="QK2505" s="623"/>
    </row>
    <row r="2506" spans="439:453">
      <c r="PW2506" s="623"/>
      <c r="PX2506" s="623"/>
      <c r="PY2506" s="623"/>
      <c r="PZ2506" s="623"/>
      <c r="QA2506" s="623"/>
      <c r="QB2506" s="623"/>
      <c r="QC2506" s="623"/>
      <c r="QD2506" s="623"/>
      <c r="QE2506" s="623"/>
      <c r="QF2506" s="623"/>
      <c r="QG2506" s="623"/>
      <c r="QH2506" s="623"/>
      <c r="QI2506" s="623"/>
      <c r="QJ2506" s="623"/>
      <c r="QK2506" s="623"/>
    </row>
    <row r="2507" spans="439:453">
      <c r="PW2507" s="623"/>
      <c r="PX2507" s="623"/>
      <c r="PY2507" s="623"/>
      <c r="PZ2507" s="623"/>
      <c r="QA2507" s="623"/>
      <c r="QB2507" s="623"/>
      <c r="QC2507" s="623"/>
      <c r="QD2507" s="623"/>
      <c r="QE2507" s="623"/>
      <c r="QF2507" s="623"/>
      <c r="QG2507" s="623"/>
      <c r="QH2507" s="623"/>
      <c r="QI2507" s="623"/>
      <c r="QJ2507" s="623"/>
      <c r="QK2507" s="623"/>
    </row>
    <row r="2508" spans="439:453">
      <c r="PW2508" s="623"/>
      <c r="PX2508" s="623"/>
      <c r="PY2508" s="623"/>
      <c r="PZ2508" s="623"/>
      <c r="QA2508" s="623"/>
      <c r="QB2508" s="623"/>
      <c r="QC2508" s="623"/>
      <c r="QD2508" s="623"/>
      <c r="QE2508" s="623"/>
      <c r="QF2508" s="623"/>
      <c r="QG2508" s="623"/>
      <c r="QH2508" s="623"/>
      <c r="QI2508" s="623"/>
      <c r="QJ2508" s="623"/>
      <c r="QK2508" s="623"/>
    </row>
    <row r="2509" spans="439:453">
      <c r="PW2509" s="623"/>
      <c r="PX2509" s="623"/>
      <c r="PY2509" s="623"/>
      <c r="PZ2509" s="623"/>
      <c r="QA2509" s="623"/>
      <c r="QB2509" s="623"/>
      <c r="QC2509" s="623"/>
      <c r="QD2509" s="623"/>
      <c r="QE2509" s="623"/>
      <c r="QF2509" s="623"/>
      <c r="QG2509" s="623"/>
      <c r="QH2509" s="623"/>
      <c r="QI2509" s="623"/>
      <c r="QJ2509" s="623"/>
      <c r="QK2509" s="623"/>
    </row>
    <row r="2510" spans="439:453">
      <c r="PW2510" s="623"/>
      <c r="PX2510" s="623"/>
      <c r="PY2510" s="623"/>
      <c r="PZ2510" s="623"/>
      <c r="QA2510" s="623"/>
      <c r="QB2510" s="623"/>
      <c r="QC2510" s="623"/>
      <c r="QD2510" s="623"/>
      <c r="QE2510" s="623"/>
      <c r="QF2510" s="623"/>
      <c r="QG2510" s="623"/>
      <c r="QH2510" s="623"/>
      <c r="QI2510" s="623"/>
      <c r="QJ2510" s="623"/>
      <c r="QK2510" s="623"/>
    </row>
    <row r="2511" spans="439:453">
      <c r="PW2511" s="623"/>
      <c r="PX2511" s="623"/>
      <c r="PY2511" s="623"/>
      <c r="PZ2511" s="623"/>
      <c r="QA2511" s="623"/>
      <c r="QB2511" s="623"/>
      <c r="QC2511" s="623"/>
      <c r="QD2511" s="623"/>
      <c r="QE2511" s="623"/>
      <c r="QF2511" s="623"/>
      <c r="QG2511" s="623"/>
      <c r="QH2511" s="623"/>
      <c r="QI2511" s="623"/>
      <c r="QJ2511" s="623"/>
      <c r="QK2511" s="623"/>
    </row>
    <row r="2512" spans="439:453">
      <c r="PW2512" s="623"/>
      <c r="PX2512" s="623"/>
      <c r="PY2512" s="623"/>
      <c r="PZ2512" s="623"/>
      <c r="QA2512" s="623"/>
      <c r="QB2512" s="623"/>
      <c r="QC2512" s="623"/>
      <c r="QD2512" s="623"/>
      <c r="QE2512" s="623"/>
      <c r="QF2512" s="623"/>
      <c r="QG2512" s="623"/>
      <c r="QH2512" s="623"/>
      <c r="QI2512" s="623"/>
      <c r="QJ2512" s="623"/>
      <c r="QK2512" s="623"/>
    </row>
    <row r="2513" spans="439:453">
      <c r="PW2513" s="623"/>
      <c r="PX2513" s="623"/>
      <c r="PY2513" s="623"/>
      <c r="PZ2513" s="623"/>
      <c r="QA2513" s="623"/>
      <c r="QB2513" s="623"/>
      <c r="QC2513" s="623"/>
      <c r="QD2513" s="623"/>
      <c r="QE2513" s="623"/>
      <c r="QF2513" s="623"/>
      <c r="QG2513" s="623"/>
      <c r="QH2513" s="623"/>
      <c r="QI2513" s="623"/>
      <c r="QJ2513" s="623"/>
      <c r="QK2513" s="623"/>
    </row>
    <row r="2514" spans="439:453">
      <c r="PW2514" s="623"/>
      <c r="PX2514" s="623"/>
      <c r="PY2514" s="623"/>
      <c r="PZ2514" s="623"/>
      <c r="QA2514" s="623"/>
      <c r="QB2514" s="623"/>
      <c r="QC2514" s="623"/>
      <c r="QD2514" s="623"/>
      <c r="QE2514" s="623"/>
      <c r="QF2514" s="623"/>
      <c r="QG2514" s="623"/>
      <c r="QH2514" s="623"/>
      <c r="QI2514" s="623"/>
      <c r="QJ2514" s="623"/>
      <c r="QK2514" s="623"/>
    </row>
    <row r="2515" spans="439:453">
      <c r="PW2515" s="623"/>
      <c r="PX2515" s="623"/>
      <c r="PY2515" s="623"/>
      <c r="PZ2515" s="623"/>
      <c r="QA2515" s="623"/>
      <c r="QB2515" s="623"/>
      <c r="QC2515" s="623"/>
      <c r="QD2515" s="623"/>
      <c r="QE2515" s="623"/>
      <c r="QF2515" s="623"/>
      <c r="QG2515" s="623"/>
      <c r="QH2515" s="623"/>
      <c r="QI2515" s="623"/>
      <c r="QJ2515" s="623"/>
      <c r="QK2515" s="623"/>
    </row>
    <row r="2516" spans="439:453">
      <c r="PW2516" s="623"/>
      <c r="PX2516" s="623"/>
      <c r="PY2516" s="623"/>
      <c r="PZ2516" s="623"/>
      <c r="QA2516" s="623"/>
      <c r="QB2516" s="623"/>
      <c r="QC2516" s="623"/>
      <c r="QD2516" s="623"/>
      <c r="QE2516" s="623"/>
      <c r="QF2516" s="623"/>
      <c r="QG2516" s="623"/>
      <c r="QH2516" s="623"/>
      <c r="QI2516" s="623"/>
      <c r="QJ2516" s="623"/>
      <c r="QK2516" s="623"/>
    </row>
    <row r="2517" spans="439:453">
      <c r="PW2517" s="623"/>
      <c r="PX2517" s="623"/>
      <c r="PY2517" s="623"/>
      <c r="PZ2517" s="623"/>
      <c r="QA2517" s="623"/>
      <c r="QB2517" s="623"/>
      <c r="QC2517" s="623"/>
      <c r="QD2517" s="623"/>
      <c r="QE2517" s="623"/>
      <c r="QF2517" s="623"/>
      <c r="QG2517" s="623"/>
      <c r="QH2517" s="623"/>
      <c r="QI2517" s="623"/>
      <c r="QJ2517" s="623"/>
      <c r="QK2517" s="623"/>
    </row>
    <row r="2518" spans="439:453">
      <c r="PW2518" s="623"/>
      <c r="PX2518" s="623"/>
      <c r="PY2518" s="623"/>
      <c r="PZ2518" s="623"/>
      <c r="QA2518" s="623"/>
      <c r="QB2518" s="623"/>
      <c r="QC2518" s="623"/>
      <c r="QD2518" s="623"/>
      <c r="QE2518" s="623"/>
      <c r="QF2518" s="623"/>
      <c r="QG2518" s="623"/>
      <c r="QH2518" s="623"/>
      <c r="QI2518" s="623"/>
      <c r="QJ2518" s="623"/>
      <c r="QK2518" s="623"/>
    </row>
    <row r="2519" spans="439:453">
      <c r="PW2519" s="623"/>
      <c r="PX2519" s="623"/>
      <c r="PY2519" s="623"/>
      <c r="PZ2519" s="623"/>
      <c r="QA2519" s="623"/>
      <c r="QB2519" s="623"/>
      <c r="QC2519" s="623"/>
      <c r="QD2519" s="623"/>
      <c r="QE2519" s="623"/>
      <c r="QF2519" s="623"/>
      <c r="QG2519" s="623"/>
      <c r="QH2519" s="623"/>
      <c r="QI2519" s="623"/>
      <c r="QJ2519" s="623"/>
      <c r="QK2519" s="623"/>
    </row>
    <row r="2520" spans="439:453">
      <c r="PW2520" s="623"/>
      <c r="PX2520" s="623"/>
      <c r="PY2520" s="623"/>
      <c r="PZ2520" s="623"/>
      <c r="QA2520" s="623"/>
      <c r="QB2520" s="623"/>
      <c r="QC2520" s="623"/>
      <c r="QD2520" s="623"/>
      <c r="QE2520" s="623"/>
      <c r="QF2520" s="623"/>
      <c r="QG2520" s="623"/>
      <c r="QH2520" s="623"/>
      <c r="QI2520" s="623"/>
      <c r="QJ2520" s="623"/>
      <c r="QK2520" s="623"/>
    </row>
    <row r="2521" spans="439:453">
      <c r="PW2521" s="623"/>
      <c r="PX2521" s="623"/>
      <c r="PY2521" s="623"/>
      <c r="PZ2521" s="623"/>
      <c r="QA2521" s="623"/>
      <c r="QB2521" s="623"/>
      <c r="QC2521" s="623"/>
      <c r="QD2521" s="623"/>
      <c r="QE2521" s="623"/>
      <c r="QF2521" s="623"/>
      <c r="QG2521" s="623"/>
      <c r="QH2521" s="623"/>
      <c r="QI2521" s="623"/>
      <c r="QJ2521" s="623"/>
      <c r="QK2521" s="623"/>
    </row>
    <row r="2522" spans="439:453">
      <c r="PW2522" s="623"/>
      <c r="PX2522" s="623"/>
      <c r="PY2522" s="623"/>
      <c r="PZ2522" s="623"/>
      <c r="QA2522" s="623"/>
      <c r="QB2522" s="623"/>
      <c r="QC2522" s="623"/>
      <c r="QD2522" s="623"/>
      <c r="QE2522" s="623"/>
      <c r="QF2522" s="623"/>
      <c r="QG2522" s="623"/>
      <c r="QH2522" s="623"/>
      <c r="QI2522" s="623"/>
      <c r="QJ2522" s="623"/>
      <c r="QK2522" s="623"/>
    </row>
    <row r="2523" spans="439:453">
      <c r="PW2523" s="623"/>
      <c r="PX2523" s="623"/>
      <c r="PY2523" s="623"/>
      <c r="PZ2523" s="623"/>
      <c r="QA2523" s="623"/>
      <c r="QB2523" s="623"/>
      <c r="QC2523" s="623"/>
      <c r="QD2523" s="623"/>
      <c r="QE2523" s="623"/>
      <c r="QF2523" s="623"/>
      <c r="QG2523" s="623"/>
      <c r="QH2523" s="623"/>
      <c r="QI2523" s="623"/>
      <c r="QJ2523" s="623"/>
      <c r="QK2523" s="623"/>
    </row>
    <row r="2524" spans="439:453">
      <c r="PW2524" s="623"/>
      <c r="PX2524" s="623"/>
      <c r="PY2524" s="623"/>
      <c r="PZ2524" s="623"/>
      <c r="QA2524" s="623"/>
      <c r="QB2524" s="623"/>
      <c r="QC2524" s="623"/>
      <c r="QD2524" s="623"/>
      <c r="QE2524" s="623"/>
      <c r="QF2524" s="623"/>
      <c r="QG2524" s="623"/>
      <c r="QH2524" s="623"/>
      <c r="QI2524" s="623"/>
      <c r="QJ2524" s="623"/>
      <c r="QK2524" s="623"/>
    </row>
    <row r="2525" spans="439:453">
      <c r="PW2525" s="623"/>
      <c r="PX2525" s="623"/>
      <c r="PY2525" s="623"/>
      <c r="PZ2525" s="623"/>
      <c r="QA2525" s="623"/>
      <c r="QB2525" s="623"/>
      <c r="QC2525" s="623"/>
      <c r="QD2525" s="623"/>
      <c r="QE2525" s="623"/>
      <c r="QF2525" s="623"/>
      <c r="QG2525" s="623"/>
      <c r="QH2525" s="623"/>
      <c r="QI2525" s="623"/>
      <c r="QJ2525" s="623"/>
      <c r="QK2525" s="623"/>
    </row>
    <row r="2526" spans="439:453">
      <c r="PW2526" s="623"/>
      <c r="PX2526" s="623"/>
      <c r="PY2526" s="623"/>
      <c r="PZ2526" s="623"/>
      <c r="QA2526" s="623"/>
      <c r="QB2526" s="623"/>
      <c r="QC2526" s="623"/>
      <c r="QD2526" s="623"/>
      <c r="QE2526" s="623"/>
      <c r="QF2526" s="623"/>
      <c r="QG2526" s="623"/>
      <c r="QH2526" s="623"/>
      <c r="QI2526" s="623"/>
      <c r="QJ2526" s="623"/>
      <c r="QK2526" s="623"/>
    </row>
    <row r="2527" spans="439:453">
      <c r="PW2527" s="623"/>
      <c r="PX2527" s="623"/>
      <c r="PY2527" s="623"/>
      <c r="PZ2527" s="623"/>
      <c r="QA2527" s="623"/>
      <c r="QB2527" s="623"/>
      <c r="QC2527" s="623"/>
      <c r="QD2527" s="623"/>
      <c r="QE2527" s="623"/>
      <c r="QF2527" s="623"/>
      <c r="QG2527" s="623"/>
      <c r="QH2527" s="623"/>
      <c r="QI2527" s="623"/>
      <c r="QJ2527" s="623"/>
      <c r="QK2527" s="623"/>
    </row>
    <row r="2528" spans="439:453">
      <c r="PW2528" s="623"/>
      <c r="PX2528" s="623"/>
      <c r="PY2528" s="623"/>
      <c r="PZ2528" s="623"/>
      <c r="QA2528" s="623"/>
      <c r="QB2528" s="623"/>
      <c r="QC2528" s="623"/>
      <c r="QD2528" s="623"/>
      <c r="QE2528" s="623"/>
      <c r="QF2528" s="623"/>
      <c r="QG2528" s="623"/>
      <c r="QH2528" s="623"/>
      <c r="QI2528" s="623"/>
      <c r="QJ2528" s="623"/>
      <c r="QK2528" s="623"/>
    </row>
    <row r="2529" spans="439:453">
      <c r="PW2529" s="623"/>
      <c r="PX2529" s="623"/>
      <c r="PY2529" s="623"/>
      <c r="PZ2529" s="623"/>
      <c r="QA2529" s="623"/>
      <c r="QB2529" s="623"/>
      <c r="QC2529" s="623"/>
      <c r="QD2529" s="623"/>
      <c r="QE2529" s="623"/>
      <c r="QF2529" s="623"/>
      <c r="QG2529" s="623"/>
      <c r="QH2529" s="623"/>
      <c r="QI2529" s="623"/>
      <c r="QJ2529" s="623"/>
      <c r="QK2529" s="623"/>
    </row>
    <row r="2530" spans="439:453">
      <c r="PW2530" s="623"/>
      <c r="PX2530" s="623"/>
      <c r="PY2530" s="623"/>
      <c r="PZ2530" s="623"/>
      <c r="QA2530" s="623"/>
      <c r="QB2530" s="623"/>
      <c r="QC2530" s="623"/>
      <c r="QD2530" s="623"/>
      <c r="QE2530" s="623"/>
      <c r="QF2530" s="623"/>
      <c r="QG2530" s="623"/>
      <c r="QH2530" s="623"/>
      <c r="QI2530" s="623"/>
      <c r="QJ2530" s="623"/>
      <c r="QK2530" s="623"/>
    </row>
    <row r="2531" spans="439:453">
      <c r="PW2531" s="623"/>
      <c r="PX2531" s="623"/>
      <c r="PY2531" s="623"/>
      <c r="PZ2531" s="623"/>
      <c r="QA2531" s="623"/>
      <c r="QB2531" s="623"/>
      <c r="QC2531" s="623"/>
      <c r="QD2531" s="623"/>
      <c r="QE2531" s="623"/>
      <c r="QF2531" s="623"/>
      <c r="QG2531" s="623"/>
      <c r="QH2531" s="623"/>
      <c r="QI2531" s="623"/>
      <c r="QJ2531" s="623"/>
      <c r="QK2531" s="623"/>
    </row>
    <row r="2532" spans="439:453">
      <c r="PW2532" s="623"/>
      <c r="PX2532" s="623"/>
      <c r="PY2532" s="623"/>
      <c r="PZ2532" s="623"/>
      <c r="QA2532" s="623"/>
      <c r="QB2532" s="623"/>
      <c r="QC2532" s="623"/>
      <c r="QD2532" s="623"/>
      <c r="QE2532" s="623"/>
      <c r="QF2532" s="623"/>
      <c r="QG2532" s="623"/>
      <c r="QH2532" s="623"/>
      <c r="QI2532" s="623"/>
      <c r="QJ2532" s="623"/>
      <c r="QK2532" s="623"/>
    </row>
    <row r="2533" spans="439:453">
      <c r="PW2533" s="623"/>
      <c r="PX2533" s="623"/>
      <c r="PY2533" s="623"/>
      <c r="PZ2533" s="623"/>
      <c r="QA2533" s="623"/>
      <c r="QB2533" s="623"/>
      <c r="QC2533" s="623"/>
      <c r="QD2533" s="623"/>
      <c r="QE2533" s="623"/>
      <c r="QF2533" s="623"/>
      <c r="QG2533" s="623"/>
      <c r="QH2533" s="623"/>
      <c r="QI2533" s="623"/>
      <c r="QJ2533" s="623"/>
      <c r="QK2533" s="623"/>
    </row>
    <row r="2534" spans="439:453">
      <c r="PW2534" s="623"/>
      <c r="PX2534" s="623"/>
      <c r="PY2534" s="623"/>
      <c r="PZ2534" s="623"/>
      <c r="QA2534" s="623"/>
      <c r="QB2534" s="623"/>
      <c r="QC2534" s="623"/>
      <c r="QD2534" s="623"/>
      <c r="QE2534" s="623"/>
      <c r="QF2534" s="623"/>
      <c r="QG2534" s="623"/>
      <c r="QH2534" s="623"/>
      <c r="QI2534" s="623"/>
      <c r="QJ2534" s="623"/>
      <c r="QK2534" s="623"/>
    </row>
    <row r="2535" spans="439:453">
      <c r="PW2535" s="623"/>
      <c r="PX2535" s="623"/>
      <c r="PY2535" s="623"/>
      <c r="PZ2535" s="623"/>
      <c r="QA2535" s="623"/>
      <c r="QB2535" s="623"/>
      <c r="QC2535" s="623"/>
      <c r="QD2535" s="623"/>
      <c r="QE2535" s="623"/>
      <c r="QF2535" s="623"/>
      <c r="QG2535" s="623"/>
      <c r="QH2535" s="623"/>
      <c r="QI2535" s="623"/>
      <c r="QJ2535" s="623"/>
      <c r="QK2535" s="623"/>
    </row>
    <row r="2536" spans="439:453">
      <c r="PW2536" s="623"/>
      <c r="PX2536" s="623"/>
      <c r="PY2536" s="623"/>
      <c r="PZ2536" s="623"/>
      <c r="QA2536" s="623"/>
      <c r="QB2536" s="623"/>
      <c r="QC2536" s="623"/>
      <c r="QD2536" s="623"/>
      <c r="QE2536" s="623"/>
      <c r="QF2536" s="623"/>
      <c r="QG2536" s="623"/>
      <c r="QH2536" s="623"/>
      <c r="QI2536" s="623"/>
      <c r="QJ2536" s="623"/>
      <c r="QK2536" s="623"/>
    </row>
    <row r="2537" spans="439:453">
      <c r="PW2537" s="623"/>
      <c r="PX2537" s="623"/>
      <c r="PY2537" s="623"/>
      <c r="PZ2537" s="623"/>
      <c r="QA2537" s="623"/>
      <c r="QB2537" s="623"/>
      <c r="QC2537" s="623"/>
      <c r="QD2537" s="623"/>
      <c r="QE2537" s="623"/>
      <c r="QF2537" s="623"/>
      <c r="QG2537" s="623"/>
      <c r="QH2537" s="623"/>
      <c r="QI2537" s="623"/>
      <c r="QJ2537" s="623"/>
      <c r="QK2537" s="623"/>
    </row>
    <row r="2538" spans="439:453">
      <c r="PW2538" s="623"/>
      <c r="PX2538" s="623"/>
      <c r="PY2538" s="623"/>
      <c r="PZ2538" s="623"/>
      <c r="QA2538" s="623"/>
      <c r="QB2538" s="623"/>
      <c r="QC2538" s="623"/>
      <c r="QD2538" s="623"/>
      <c r="QE2538" s="623"/>
      <c r="QF2538" s="623"/>
      <c r="QG2538" s="623"/>
      <c r="QH2538" s="623"/>
      <c r="QI2538" s="623"/>
      <c r="QJ2538" s="623"/>
      <c r="QK2538" s="623"/>
    </row>
    <row r="2539" spans="439:453">
      <c r="PW2539" s="623"/>
      <c r="PX2539" s="623"/>
      <c r="PY2539" s="623"/>
      <c r="PZ2539" s="623"/>
      <c r="QA2539" s="623"/>
      <c r="QB2539" s="623"/>
      <c r="QC2539" s="623"/>
      <c r="QD2539" s="623"/>
      <c r="QE2539" s="623"/>
      <c r="QF2539" s="623"/>
      <c r="QG2539" s="623"/>
      <c r="QH2539" s="623"/>
      <c r="QI2539" s="623"/>
      <c r="QJ2539" s="623"/>
      <c r="QK2539" s="623"/>
    </row>
    <row r="2540" spans="439:453">
      <c r="PW2540" s="623"/>
      <c r="PX2540" s="623"/>
      <c r="PY2540" s="623"/>
      <c r="PZ2540" s="623"/>
      <c r="QA2540" s="623"/>
      <c r="QB2540" s="623"/>
      <c r="QC2540" s="623"/>
      <c r="QD2540" s="623"/>
      <c r="QE2540" s="623"/>
      <c r="QF2540" s="623"/>
      <c r="QG2540" s="623"/>
      <c r="QH2540" s="623"/>
      <c r="QI2540" s="623"/>
      <c r="QJ2540" s="623"/>
      <c r="QK2540" s="623"/>
    </row>
    <row r="2541" spans="439:453">
      <c r="PW2541" s="623"/>
      <c r="PX2541" s="623"/>
      <c r="PY2541" s="623"/>
      <c r="PZ2541" s="623"/>
      <c r="QA2541" s="623"/>
      <c r="QB2541" s="623"/>
      <c r="QC2541" s="623"/>
      <c r="QD2541" s="623"/>
      <c r="QE2541" s="623"/>
      <c r="QF2541" s="623"/>
      <c r="QG2541" s="623"/>
      <c r="QH2541" s="623"/>
      <c r="QI2541" s="623"/>
      <c r="QJ2541" s="623"/>
      <c r="QK2541" s="623"/>
    </row>
    <row r="2542" spans="439:453">
      <c r="PW2542" s="623"/>
      <c r="PX2542" s="623"/>
      <c r="PY2542" s="623"/>
      <c r="PZ2542" s="623"/>
      <c r="QA2542" s="623"/>
      <c r="QB2542" s="623"/>
      <c r="QC2542" s="623"/>
      <c r="QD2542" s="623"/>
      <c r="QE2542" s="623"/>
      <c r="QF2542" s="623"/>
      <c r="QG2542" s="623"/>
      <c r="QH2542" s="623"/>
      <c r="QI2542" s="623"/>
      <c r="QJ2542" s="623"/>
      <c r="QK2542" s="623"/>
    </row>
    <row r="2543" spans="439:453">
      <c r="PW2543" s="623"/>
      <c r="PX2543" s="623"/>
      <c r="PY2543" s="623"/>
      <c r="PZ2543" s="623"/>
      <c r="QA2543" s="623"/>
      <c r="QB2543" s="623"/>
      <c r="QC2543" s="623"/>
      <c r="QD2543" s="623"/>
      <c r="QE2543" s="623"/>
      <c r="QF2543" s="623"/>
      <c r="QG2543" s="623"/>
      <c r="QH2543" s="623"/>
      <c r="QI2543" s="623"/>
      <c r="QJ2543" s="623"/>
      <c r="QK2543" s="623"/>
    </row>
    <row r="2544" spans="439:453">
      <c r="PW2544" s="623"/>
      <c r="PX2544" s="623"/>
      <c r="PY2544" s="623"/>
      <c r="PZ2544" s="623"/>
      <c r="QA2544" s="623"/>
      <c r="QB2544" s="623"/>
      <c r="QC2544" s="623"/>
      <c r="QD2544" s="623"/>
      <c r="QE2544" s="623"/>
      <c r="QF2544" s="623"/>
      <c r="QG2544" s="623"/>
      <c r="QH2544" s="623"/>
      <c r="QI2544" s="623"/>
      <c r="QJ2544" s="623"/>
      <c r="QK2544" s="623"/>
    </row>
    <row r="2545" spans="439:453">
      <c r="PW2545" s="623"/>
      <c r="PX2545" s="623"/>
      <c r="PY2545" s="623"/>
      <c r="PZ2545" s="623"/>
      <c r="QA2545" s="623"/>
      <c r="QB2545" s="623"/>
      <c r="QC2545" s="623"/>
      <c r="QD2545" s="623"/>
      <c r="QE2545" s="623"/>
      <c r="QF2545" s="623"/>
      <c r="QG2545" s="623"/>
      <c r="QH2545" s="623"/>
      <c r="QI2545" s="623"/>
      <c r="QJ2545" s="623"/>
      <c r="QK2545" s="623"/>
    </row>
    <row r="2546" spans="439:453">
      <c r="PW2546" s="623"/>
      <c r="PX2546" s="623"/>
      <c r="PY2546" s="623"/>
      <c r="PZ2546" s="623"/>
      <c r="QA2546" s="623"/>
      <c r="QB2546" s="623"/>
      <c r="QC2546" s="623"/>
      <c r="QD2546" s="623"/>
      <c r="QE2546" s="623"/>
      <c r="QF2546" s="623"/>
      <c r="QG2546" s="623"/>
      <c r="QH2546" s="623"/>
      <c r="QI2546" s="623"/>
      <c r="QJ2546" s="623"/>
      <c r="QK2546" s="623"/>
    </row>
    <row r="2547" spans="439:453">
      <c r="PW2547" s="623"/>
      <c r="PX2547" s="623"/>
      <c r="PY2547" s="623"/>
      <c r="PZ2547" s="623"/>
      <c r="QA2547" s="623"/>
      <c r="QB2547" s="623"/>
      <c r="QC2547" s="623"/>
      <c r="QD2547" s="623"/>
      <c r="QE2547" s="623"/>
      <c r="QF2547" s="623"/>
      <c r="QG2547" s="623"/>
      <c r="QH2547" s="623"/>
      <c r="QI2547" s="623"/>
      <c r="QJ2547" s="623"/>
      <c r="QK2547" s="623"/>
    </row>
    <row r="2548" spans="439:453">
      <c r="PW2548" s="623"/>
      <c r="PX2548" s="623"/>
      <c r="PY2548" s="623"/>
      <c r="PZ2548" s="623"/>
      <c r="QA2548" s="623"/>
      <c r="QB2548" s="623"/>
      <c r="QC2548" s="623"/>
      <c r="QD2548" s="623"/>
      <c r="QE2548" s="623"/>
      <c r="QF2548" s="623"/>
      <c r="QG2548" s="623"/>
      <c r="QH2548" s="623"/>
      <c r="QI2548" s="623"/>
      <c r="QJ2548" s="623"/>
      <c r="QK2548" s="623"/>
    </row>
    <row r="2549" spans="439:453">
      <c r="PW2549" s="623"/>
      <c r="PX2549" s="623"/>
      <c r="PY2549" s="623"/>
      <c r="PZ2549" s="623"/>
      <c r="QA2549" s="623"/>
      <c r="QB2549" s="623"/>
      <c r="QC2549" s="623"/>
      <c r="QD2549" s="623"/>
      <c r="QE2549" s="623"/>
      <c r="QF2549" s="623"/>
      <c r="QG2549" s="623"/>
      <c r="QH2549" s="623"/>
      <c r="QI2549" s="623"/>
      <c r="QJ2549" s="623"/>
      <c r="QK2549" s="623"/>
    </row>
    <row r="2550" spans="439:453">
      <c r="PW2550" s="623"/>
      <c r="PX2550" s="623"/>
      <c r="PY2550" s="623"/>
      <c r="PZ2550" s="623"/>
      <c r="QA2550" s="623"/>
      <c r="QB2550" s="623"/>
      <c r="QC2550" s="623"/>
      <c r="QD2550" s="623"/>
      <c r="QE2550" s="623"/>
      <c r="QF2550" s="623"/>
      <c r="QG2550" s="623"/>
      <c r="QH2550" s="623"/>
      <c r="QI2550" s="623"/>
      <c r="QJ2550" s="623"/>
      <c r="QK2550" s="623"/>
    </row>
    <row r="2551" spans="439:453">
      <c r="PW2551" s="623"/>
      <c r="PX2551" s="623"/>
      <c r="PY2551" s="623"/>
      <c r="PZ2551" s="623"/>
      <c r="QA2551" s="623"/>
      <c r="QB2551" s="623"/>
      <c r="QC2551" s="623"/>
      <c r="QD2551" s="623"/>
      <c r="QE2551" s="623"/>
      <c r="QF2551" s="623"/>
      <c r="QG2551" s="623"/>
      <c r="QH2551" s="623"/>
      <c r="QI2551" s="623"/>
      <c r="QJ2551" s="623"/>
      <c r="QK2551" s="623"/>
    </row>
    <row r="2552" spans="439:453">
      <c r="PW2552" s="623"/>
      <c r="PX2552" s="623"/>
      <c r="PY2552" s="623"/>
      <c r="PZ2552" s="623"/>
      <c r="QA2552" s="623"/>
      <c r="QB2552" s="623"/>
      <c r="QC2552" s="623"/>
      <c r="QD2552" s="623"/>
      <c r="QE2552" s="623"/>
      <c r="QF2552" s="623"/>
      <c r="QG2552" s="623"/>
      <c r="QH2552" s="623"/>
      <c r="QI2552" s="623"/>
      <c r="QJ2552" s="623"/>
      <c r="QK2552" s="623"/>
    </row>
    <row r="2553" spans="439:453">
      <c r="PW2553" s="623"/>
      <c r="PX2553" s="623"/>
      <c r="PY2553" s="623"/>
      <c r="PZ2553" s="623"/>
      <c r="QA2553" s="623"/>
      <c r="QB2553" s="623"/>
      <c r="QC2553" s="623"/>
      <c r="QD2553" s="623"/>
      <c r="QE2553" s="623"/>
      <c r="QF2553" s="623"/>
      <c r="QG2553" s="623"/>
      <c r="QH2553" s="623"/>
      <c r="QI2553" s="623"/>
      <c r="QJ2553" s="623"/>
      <c r="QK2553" s="623"/>
    </row>
    <row r="2554" spans="439:453">
      <c r="PW2554" s="623"/>
      <c r="PX2554" s="623"/>
      <c r="PY2554" s="623"/>
      <c r="PZ2554" s="623"/>
      <c r="QA2554" s="623"/>
      <c r="QB2554" s="623"/>
      <c r="QC2554" s="623"/>
      <c r="QD2554" s="623"/>
      <c r="QE2554" s="623"/>
      <c r="QF2554" s="623"/>
      <c r="QG2554" s="623"/>
      <c r="QH2554" s="623"/>
      <c r="QI2554" s="623"/>
      <c r="QJ2554" s="623"/>
      <c r="QK2554" s="623"/>
    </row>
    <row r="2555" spans="439:453">
      <c r="PW2555" s="623"/>
      <c r="PX2555" s="623"/>
      <c r="PY2555" s="623"/>
      <c r="PZ2555" s="623"/>
      <c r="QA2555" s="623"/>
      <c r="QB2555" s="623"/>
      <c r="QC2555" s="623"/>
      <c r="QD2555" s="623"/>
      <c r="QE2555" s="623"/>
      <c r="QF2555" s="623"/>
      <c r="QG2555" s="623"/>
      <c r="QH2555" s="623"/>
      <c r="QI2555" s="623"/>
      <c r="QJ2555" s="623"/>
      <c r="QK2555" s="623"/>
    </row>
    <row r="2556" spans="439:453">
      <c r="PW2556" s="623"/>
      <c r="PX2556" s="623"/>
      <c r="PY2556" s="623"/>
      <c r="PZ2556" s="623"/>
      <c r="QA2556" s="623"/>
      <c r="QB2556" s="623"/>
      <c r="QC2556" s="623"/>
      <c r="QD2556" s="623"/>
      <c r="QE2556" s="623"/>
      <c r="QF2556" s="623"/>
      <c r="QG2556" s="623"/>
      <c r="QH2556" s="623"/>
      <c r="QI2556" s="623"/>
      <c r="QJ2556" s="623"/>
      <c r="QK2556" s="623"/>
    </row>
    <row r="2557" spans="439:453">
      <c r="PW2557" s="623"/>
      <c r="PX2557" s="623"/>
      <c r="PY2557" s="623"/>
      <c r="PZ2557" s="623"/>
      <c r="QA2557" s="623"/>
      <c r="QB2557" s="623"/>
      <c r="QC2557" s="623"/>
      <c r="QD2557" s="623"/>
      <c r="QE2557" s="623"/>
      <c r="QF2557" s="623"/>
      <c r="QG2557" s="623"/>
      <c r="QH2557" s="623"/>
      <c r="QI2557" s="623"/>
      <c r="QJ2557" s="623"/>
      <c r="QK2557" s="623"/>
    </row>
    <row r="2558" spans="439:453">
      <c r="PW2558" s="623"/>
      <c r="PX2558" s="623"/>
      <c r="PY2558" s="623"/>
      <c r="PZ2558" s="623"/>
      <c r="QA2558" s="623"/>
      <c r="QB2558" s="623"/>
      <c r="QC2558" s="623"/>
      <c r="QD2558" s="623"/>
      <c r="QE2558" s="623"/>
      <c r="QF2558" s="623"/>
      <c r="QG2558" s="623"/>
      <c r="QH2558" s="623"/>
      <c r="QI2558" s="623"/>
      <c r="QJ2558" s="623"/>
      <c r="QK2558" s="623"/>
    </row>
    <row r="2559" spans="439:453">
      <c r="PW2559" s="623"/>
      <c r="PX2559" s="623"/>
      <c r="PY2559" s="623"/>
      <c r="PZ2559" s="623"/>
      <c r="QA2559" s="623"/>
      <c r="QB2559" s="623"/>
      <c r="QC2559" s="623"/>
      <c r="QD2559" s="623"/>
      <c r="QE2559" s="623"/>
      <c r="QF2559" s="623"/>
      <c r="QG2559" s="623"/>
      <c r="QH2559" s="623"/>
      <c r="QI2559" s="623"/>
      <c r="QJ2559" s="623"/>
      <c r="QK2559" s="623"/>
    </row>
    <row r="2560" spans="439:453">
      <c r="PW2560" s="623"/>
      <c r="PX2560" s="623"/>
      <c r="PY2560" s="623"/>
      <c r="PZ2560" s="623"/>
      <c r="QA2560" s="623"/>
      <c r="QB2560" s="623"/>
      <c r="QC2560" s="623"/>
      <c r="QD2560" s="623"/>
      <c r="QE2560" s="623"/>
      <c r="QF2560" s="623"/>
      <c r="QG2560" s="623"/>
      <c r="QH2560" s="623"/>
      <c r="QI2560" s="623"/>
      <c r="QJ2560" s="623"/>
      <c r="QK2560" s="623"/>
    </row>
    <row r="2561" spans="439:453">
      <c r="PW2561" s="623"/>
      <c r="PX2561" s="623"/>
      <c r="PY2561" s="623"/>
      <c r="PZ2561" s="623"/>
      <c r="QA2561" s="623"/>
      <c r="QB2561" s="623"/>
      <c r="QC2561" s="623"/>
      <c r="QD2561" s="623"/>
      <c r="QE2561" s="623"/>
      <c r="QF2561" s="623"/>
      <c r="QG2561" s="623"/>
      <c r="QH2561" s="623"/>
      <c r="QI2561" s="623"/>
      <c r="QJ2561" s="623"/>
      <c r="QK2561" s="623"/>
    </row>
    <row r="2562" spans="439:453">
      <c r="PW2562" s="623"/>
      <c r="PX2562" s="623"/>
      <c r="PY2562" s="623"/>
      <c r="PZ2562" s="623"/>
      <c r="QA2562" s="623"/>
      <c r="QB2562" s="623"/>
      <c r="QC2562" s="623"/>
      <c r="QD2562" s="623"/>
      <c r="QE2562" s="623"/>
      <c r="QF2562" s="623"/>
      <c r="QG2562" s="623"/>
      <c r="QH2562" s="623"/>
      <c r="QI2562" s="623"/>
      <c r="QJ2562" s="623"/>
      <c r="QK2562" s="623"/>
    </row>
    <row r="2563" spans="439:453">
      <c r="PW2563" s="623"/>
      <c r="PX2563" s="623"/>
      <c r="PY2563" s="623"/>
      <c r="PZ2563" s="623"/>
      <c r="QA2563" s="623"/>
      <c r="QB2563" s="623"/>
      <c r="QC2563" s="623"/>
      <c r="QD2563" s="623"/>
      <c r="QE2563" s="623"/>
      <c r="QF2563" s="623"/>
      <c r="QG2563" s="623"/>
      <c r="QH2563" s="623"/>
      <c r="QI2563" s="623"/>
      <c r="QJ2563" s="623"/>
      <c r="QK2563" s="623"/>
    </row>
    <row r="2564" spans="439:453">
      <c r="PW2564" s="623"/>
      <c r="PX2564" s="623"/>
      <c r="PY2564" s="623"/>
      <c r="PZ2564" s="623"/>
      <c r="QA2564" s="623"/>
      <c r="QB2564" s="623"/>
      <c r="QC2564" s="623"/>
      <c r="QD2564" s="623"/>
      <c r="QE2564" s="623"/>
      <c r="QF2564" s="623"/>
      <c r="QG2564" s="623"/>
      <c r="QH2564" s="623"/>
      <c r="QI2564" s="623"/>
      <c r="QJ2564" s="623"/>
      <c r="QK2564" s="623"/>
    </row>
    <row r="2565" spans="439:453">
      <c r="PW2565" s="623"/>
      <c r="PX2565" s="623"/>
      <c r="PY2565" s="623"/>
      <c r="PZ2565" s="623"/>
      <c r="QA2565" s="623"/>
      <c r="QB2565" s="623"/>
      <c r="QC2565" s="623"/>
      <c r="QD2565" s="623"/>
      <c r="QE2565" s="623"/>
      <c r="QF2565" s="623"/>
      <c r="QG2565" s="623"/>
      <c r="QH2565" s="623"/>
      <c r="QI2565" s="623"/>
      <c r="QJ2565" s="623"/>
      <c r="QK2565" s="623"/>
    </row>
    <row r="2566" spans="439:453">
      <c r="PW2566" s="623"/>
      <c r="PX2566" s="623"/>
      <c r="PY2566" s="623"/>
      <c r="PZ2566" s="623"/>
      <c r="QA2566" s="623"/>
      <c r="QB2566" s="623"/>
      <c r="QC2566" s="623"/>
      <c r="QD2566" s="623"/>
      <c r="QE2566" s="623"/>
      <c r="QF2566" s="623"/>
      <c r="QG2566" s="623"/>
      <c r="QH2566" s="623"/>
      <c r="QI2566" s="623"/>
      <c r="QJ2566" s="623"/>
      <c r="QK2566" s="623"/>
    </row>
    <row r="2567" spans="439:453">
      <c r="PW2567" s="623"/>
      <c r="PX2567" s="623"/>
      <c r="PY2567" s="623"/>
      <c r="PZ2567" s="623"/>
      <c r="QA2567" s="623"/>
      <c r="QB2567" s="623"/>
      <c r="QC2567" s="623"/>
      <c r="QD2567" s="623"/>
      <c r="QE2567" s="623"/>
      <c r="QF2567" s="623"/>
      <c r="QG2567" s="623"/>
      <c r="QH2567" s="623"/>
      <c r="QI2567" s="623"/>
      <c r="QJ2567" s="623"/>
      <c r="QK2567" s="623"/>
    </row>
    <row r="2568" spans="439:453">
      <c r="PW2568" s="623"/>
      <c r="PX2568" s="623"/>
      <c r="PY2568" s="623"/>
      <c r="PZ2568" s="623"/>
      <c r="QA2568" s="623"/>
      <c r="QB2568" s="623"/>
      <c r="QC2568" s="623"/>
      <c r="QD2568" s="623"/>
      <c r="QE2568" s="623"/>
      <c r="QF2568" s="623"/>
      <c r="QG2568" s="623"/>
      <c r="QH2568" s="623"/>
      <c r="QI2568" s="623"/>
      <c r="QJ2568" s="623"/>
      <c r="QK2568" s="623"/>
    </row>
    <row r="2569" spans="439:453">
      <c r="PW2569" s="623"/>
      <c r="PX2569" s="623"/>
      <c r="PY2569" s="623"/>
      <c r="PZ2569" s="623"/>
      <c r="QA2569" s="623"/>
      <c r="QB2569" s="623"/>
      <c r="QC2569" s="623"/>
      <c r="QD2569" s="623"/>
      <c r="QE2569" s="623"/>
      <c r="QF2569" s="623"/>
      <c r="QG2569" s="623"/>
      <c r="QH2569" s="623"/>
      <c r="QI2569" s="623"/>
      <c r="QJ2569" s="623"/>
      <c r="QK2569" s="623"/>
    </row>
    <row r="2570" spans="439:453">
      <c r="PW2570" s="623"/>
      <c r="PX2570" s="623"/>
      <c r="PY2570" s="623"/>
      <c r="PZ2570" s="623"/>
      <c r="QA2570" s="623"/>
      <c r="QB2570" s="623"/>
      <c r="QC2570" s="623"/>
      <c r="QD2570" s="623"/>
      <c r="QE2570" s="623"/>
      <c r="QF2570" s="623"/>
      <c r="QG2570" s="623"/>
      <c r="QH2570" s="623"/>
      <c r="QI2570" s="623"/>
      <c r="QJ2570" s="623"/>
      <c r="QK2570" s="623"/>
    </row>
    <row r="2571" spans="439:453">
      <c r="PW2571" s="623"/>
      <c r="PX2571" s="623"/>
      <c r="PY2571" s="623"/>
      <c r="PZ2571" s="623"/>
      <c r="QA2571" s="623"/>
      <c r="QB2571" s="623"/>
      <c r="QC2571" s="623"/>
      <c r="QD2571" s="623"/>
      <c r="QE2571" s="623"/>
      <c r="QF2571" s="623"/>
      <c r="QG2571" s="623"/>
      <c r="QH2571" s="623"/>
      <c r="QI2571" s="623"/>
      <c r="QJ2571" s="623"/>
      <c r="QK2571" s="623"/>
    </row>
    <row r="2572" spans="439:453">
      <c r="PW2572" s="623"/>
      <c r="PX2572" s="623"/>
      <c r="PY2572" s="623"/>
      <c r="PZ2572" s="623"/>
      <c r="QA2572" s="623"/>
      <c r="QB2572" s="623"/>
      <c r="QC2572" s="623"/>
      <c r="QD2572" s="623"/>
      <c r="QE2572" s="623"/>
      <c r="QF2572" s="623"/>
      <c r="QG2572" s="623"/>
      <c r="QH2572" s="623"/>
      <c r="QI2572" s="623"/>
      <c r="QJ2572" s="623"/>
      <c r="QK2572" s="623"/>
    </row>
    <row r="2573" spans="439:453">
      <c r="PW2573" s="623"/>
      <c r="PX2573" s="623"/>
      <c r="PY2573" s="623"/>
      <c r="PZ2573" s="623"/>
      <c r="QA2573" s="623"/>
      <c r="QB2573" s="623"/>
      <c r="QC2573" s="623"/>
      <c r="QD2573" s="623"/>
      <c r="QE2573" s="623"/>
      <c r="QF2573" s="623"/>
      <c r="QG2573" s="623"/>
      <c r="QH2573" s="623"/>
      <c r="QI2573" s="623"/>
      <c r="QJ2573" s="623"/>
      <c r="QK2573" s="623"/>
    </row>
    <row r="2574" spans="439:453">
      <c r="PW2574" s="623"/>
      <c r="PX2574" s="623"/>
      <c r="PY2574" s="623"/>
      <c r="PZ2574" s="623"/>
      <c r="QA2574" s="623"/>
      <c r="QB2574" s="623"/>
      <c r="QC2574" s="623"/>
      <c r="QD2574" s="623"/>
      <c r="QE2574" s="623"/>
      <c r="QF2574" s="623"/>
      <c r="QG2574" s="623"/>
      <c r="QH2574" s="623"/>
      <c r="QI2574" s="623"/>
      <c r="QJ2574" s="623"/>
      <c r="QK2574" s="623"/>
    </row>
    <row r="2575" spans="439:453">
      <c r="PW2575" s="623"/>
      <c r="PX2575" s="623"/>
      <c r="PY2575" s="623"/>
      <c r="PZ2575" s="623"/>
      <c r="QA2575" s="623"/>
      <c r="QB2575" s="623"/>
      <c r="QC2575" s="623"/>
      <c r="QD2575" s="623"/>
      <c r="QE2575" s="623"/>
      <c r="QF2575" s="623"/>
      <c r="QG2575" s="623"/>
      <c r="QH2575" s="623"/>
      <c r="QI2575" s="623"/>
      <c r="QJ2575" s="623"/>
      <c r="QK2575" s="623"/>
    </row>
    <row r="2576" spans="439:453">
      <c r="PW2576" s="623"/>
      <c r="PX2576" s="623"/>
      <c r="PY2576" s="623"/>
      <c r="PZ2576" s="623"/>
      <c r="QA2576" s="623"/>
      <c r="QB2576" s="623"/>
      <c r="QC2576" s="623"/>
      <c r="QD2576" s="623"/>
      <c r="QE2576" s="623"/>
      <c r="QF2576" s="623"/>
      <c r="QG2576" s="623"/>
      <c r="QH2576" s="623"/>
      <c r="QI2576" s="623"/>
      <c r="QJ2576" s="623"/>
      <c r="QK2576" s="623"/>
    </row>
    <row r="2577" spans="439:453">
      <c r="PW2577" s="623"/>
      <c r="PX2577" s="623"/>
      <c r="PY2577" s="623"/>
      <c r="PZ2577" s="623"/>
      <c r="QA2577" s="623"/>
      <c r="QB2577" s="623"/>
      <c r="QC2577" s="623"/>
      <c r="QD2577" s="623"/>
      <c r="QE2577" s="623"/>
      <c r="QF2577" s="623"/>
      <c r="QG2577" s="623"/>
      <c r="QH2577" s="623"/>
      <c r="QI2577" s="623"/>
      <c r="QJ2577" s="623"/>
      <c r="QK2577" s="623"/>
    </row>
    <row r="2578" spans="439:453">
      <c r="PW2578" s="623"/>
      <c r="PX2578" s="623"/>
      <c r="PY2578" s="623"/>
      <c r="PZ2578" s="623"/>
      <c r="QA2578" s="623"/>
      <c r="QB2578" s="623"/>
      <c r="QC2578" s="623"/>
      <c r="QD2578" s="623"/>
      <c r="QE2578" s="623"/>
      <c r="QF2578" s="623"/>
      <c r="QG2578" s="623"/>
      <c r="QH2578" s="623"/>
      <c r="QI2578" s="623"/>
      <c r="QJ2578" s="623"/>
      <c r="QK2578" s="623"/>
    </row>
    <row r="2579" spans="439:453">
      <c r="PW2579" s="623"/>
      <c r="PX2579" s="623"/>
      <c r="PY2579" s="623"/>
      <c r="PZ2579" s="623"/>
      <c r="QA2579" s="623"/>
      <c r="QB2579" s="623"/>
      <c r="QC2579" s="623"/>
      <c r="QD2579" s="623"/>
      <c r="QE2579" s="623"/>
      <c r="QF2579" s="623"/>
      <c r="QG2579" s="623"/>
      <c r="QH2579" s="623"/>
      <c r="QI2579" s="623"/>
      <c r="QJ2579" s="623"/>
      <c r="QK2579" s="623"/>
    </row>
    <row r="2580" spans="439:453">
      <c r="PW2580" s="623"/>
      <c r="PX2580" s="623"/>
      <c r="PY2580" s="623"/>
      <c r="PZ2580" s="623"/>
      <c r="QA2580" s="623"/>
      <c r="QB2580" s="623"/>
      <c r="QC2580" s="623"/>
      <c r="QD2580" s="623"/>
      <c r="QE2580" s="623"/>
      <c r="QF2580" s="623"/>
      <c r="QG2580" s="623"/>
      <c r="QH2580" s="623"/>
      <c r="QI2580" s="623"/>
      <c r="QJ2580" s="623"/>
      <c r="QK2580" s="623"/>
    </row>
    <row r="2581" spans="439:453">
      <c r="PW2581" s="623"/>
      <c r="PX2581" s="623"/>
      <c r="PY2581" s="623"/>
      <c r="PZ2581" s="623"/>
      <c r="QA2581" s="623"/>
      <c r="QB2581" s="623"/>
      <c r="QC2581" s="623"/>
      <c r="QD2581" s="623"/>
      <c r="QE2581" s="623"/>
      <c r="QF2581" s="623"/>
      <c r="QG2581" s="623"/>
      <c r="QH2581" s="623"/>
      <c r="QI2581" s="623"/>
      <c r="QJ2581" s="623"/>
      <c r="QK2581" s="623"/>
    </row>
    <row r="2582" spans="439:453">
      <c r="PW2582" s="623"/>
      <c r="PX2582" s="623"/>
      <c r="PY2582" s="623"/>
      <c r="PZ2582" s="623"/>
      <c r="QA2582" s="623"/>
      <c r="QB2582" s="623"/>
      <c r="QC2582" s="623"/>
      <c r="QD2582" s="623"/>
      <c r="QE2582" s="623"/>
      <c r="QF2582" s="623"/>
      <c r="QG2582" s="623"/>
      <c r="QH2582" s="623"/>
      <c r="QI2582" s="623"/>
      <c r="QJ2582" s="623"/>
      <c r="QK2582" s="623"/>
    </row>
    <row r="2583" spans="439:453">
      <c r="PW2583" s="623"/>
      <c r="PX2583" s="623"/>
      <c r="PY2583" s="623"/>
      <c r="PZ2583" s="623"/>
      <c r="QA2583" s="623"/>
      <c r="QB2583" s="623"/>
      <c r="QC2583" s="623"/>
      <c r="QD2583" s="623"/>
      <c r="QE2583" s="623"/>
      <c r="QF2583" s="623"/>
      <c r="QG2583" s="623"/>
      <c r="QH2583" s="623"/>
      <c r="QI2583" s="623"/>
      <c r="QJ2583" s="623"/>
      <c r="QK2583" s="623"/>
    </row>
    <row r="2584" spans="439:453">
      <c r="PW2584" s="623"/>
      <c r="PX2584" s="623"/>
      <c r="PY2584" s="623"/>
      <c r="PZ2584" s="623"/>
      <c r="QA2584" s="623"/>
      <c r="QB2584" s="623"/>
      <c r="QC2584" s="623"/>
      <c r="QD2584" s="623"/>
      <c r="QE2584" s="623"/>
      <c r="QF2584" s="623"/>
      <c r="QG2584" s="623"/>
      <c r="QH2584" s="623"/>
      <c r="QI2584" s="623"/>
      <c r="QJ2584" s="623"/>
      <c r="QK2584" s="623"/>
    </row>
    <row r="2585" spans="439:453">
      <c r="PW2585" s="623"/>
      <c r="PX2585" s="623"/>
      <c r="PY2585" s="623"/>
      <c r="PZ2585" s="623"/>
      <c r="QA2585" s="623"/>
      <c r="QB2585" s="623"/>
      <c r="QC2585" s="623"/>
      <c r="QD2585" s="623"/>
      <c r="QE2585" s="623"/>
      <c r="QF2585" s="623"/>
      <c r="QG2585" s="623"/>
      <c r="QH2585" s="623"/>
      <c r="QI2585" s="623"/>
      <c r="QJ2585" s="623"/>
      <c r="QK2585" s="623"/>
    </row>
    <row r="2586" spans="439:453">
      <c r="PW2586" s="623"/>
      <c r="PX2586" s="623"/>
      <c r="PY2586" s="623"/>
      <c r="PZ2586" s="623"/>
      <c r="QA2586" s="623"/>
      <c r="QB2586" s="623"/>
      <c r="QC2586" s="623"/>
      <c r="QD2586" s="623"/>
      <c r="QE2586" s="623"/>
      <c r="QF2586" s="623"/>
      <c r="QG2586" s="623"/>
      <c r="QH2586" s="623"/>
      <c r="QI2586" s="623"/>
      <c r="QJ2586" s="623"/>
      <c r="QK2586" s="623"/>
    </row>
    <row r="2587" spans="439:453">
      <c r="PW2587" s="623"/>
      <c r="PX2587" s="623"/>
      <c r="PY2587" s="623"/>
      <c r="PZ2587" s="623"/>
      <c r="QA2587" s="623"/>
      <c r="QB2587" s="623"/>
      <c r="QC2587" s="623"/>
      <c r="QD2587" s="623"/>
      <c r="QE2587" s="623"/>
      <c r="QF2587" s="623"/>
      <c r="QG2587" s="623"/>
      <c r="QH2587" s="623"/>
      <c r="QI2587" s="623"/>
      <c r="QJ2587" s="623"/>
      <c r="QK2587" s="623"/>
    </row>
    <row r="2588" spans="439:453">
      <c r="PW2588" s="623"/>
      <c r="PX2588" s="623"/>
      <c r="PY2588" s="623"/>
      <c r="PZ2588" s="623"/>
      <c r="QA2588" s="623"/>
      <c r="QB2588" s="623"/>
      <c r="QC2588" s="623"/>
      <c r="QD2588" s="623"/>
      <c r="QE2588" s="623"/>
      <c r="QF2588" s="623"/>
      <c r="QG2588" s="623"/>
      <c r="QH2588" s="623"/>
      <c r="QI2588" s="623"/>
      <c r="QJ2588" s="623"/>
      <c r="QK2588" s="623"/>
    </row>
    <row r="2589" spans="439:453">
      <c r="PW2589" s="623"/>
      <c r="PX2589" s="623"/>
      <c r="PY2589" s="623"/>
      <c r="PZ2589" s="623"/>
      <c r="QA2589" s="623"/>
      <c r="QB2589" s="623"/>
      <c r="QC2589" s="623"/>
      <c r="QD2589" s="623"/>
      <c r="QE2589" s="623"/>
      <c r="QF2589" s="623"/>
      <c r="QG2589" s="623"/>
      <c r="QH2589" s="623"/>
      <c r="QI2589" s="623"/>
      <c r="QJ2589" s="623"/>
      <c r="QK2589" s="623"/>
    </row>
    <row r="2590" spans="439:453">
      <c r="PW2590" s="623"/>
      <c r="PX2590" s="623"/>
      <c r="PY2590" s="623"/>
      <c r="PZ2590" s="623"/>
      <c r="QA2590" s="623"/>
      <c r="QB2590" s="623"/>
      <c r="QC2590" s="623"/>
      <c r="QD2590" s="623"/>
      <c r="QE2590" s="623"/>
      <c r="QF2590" s="623"/>
      <c r="QG2590" s="623"/>
      <c r="QH2590" s="623"/>
      <c r="QI2590" s="623"/>
      <c r="QJ2590" s="623"/>
      <c r="QK2590" s="623"/>
    </row>
    <row r="2591" spans="439:453">
      <c r="PW2591" s="623"/>
      <c r="PX2591" s="623"/>
      <c r="PY2591" s="623"/>
      <c r="PZ2591" s="623"/>
      <c r="QA2591" s="623"/>
      <c r="QB2591" s="623"/>
      <c r="QC2591" s="623"/>
      <c r="QD2591" s="623"/>
      <c r="QE2591" s="623"/>
      <c r="QF2591" s="623"/>
      <c r="QG2591" s="623"/>
      <c r="QH2591" s="623"/>
      <c r="QI2591" s="623"/>
      <c r="QJ2591" s="623"/>
      <c r="QK2591" s="623"/>
    </row>
    <row r="2592" spans="439:453">
      <c r="PW2592" s="623"/>
      <c r="PX2592" s="623"/>
      <c r="PY2592" s="623"/>
      <c r="PZ2592" s="623"/>
      <c r="QA2592" s="623"/>
      <c r="QB2592" s="623"/>
      <c r="QC2592" s="623"/>
      <c r="QD2592" s="623"/>
      <c r="QE2592" s="623"/>
      <c r="QF2592" s="623"/>
      <c r="QG2592" s="623"/>
      <c r="QH2592" s="623"/>
      <c r="QI2592" s="623"/>
      <c r="QJ2592" s="623"/>
      <c r="QK2592" s="623"/>
    </row>
    <row r="2593" spans="439:453">
      <c r="PW2593" s="623"/>
      <c r="PX2593" s="623"/>
      <c r="PY2593" s="623"/>
      <c r="PZ2593" s="623"/>
      <c r="QA2593" s="623"/>
      <c r="QB2593" s="623"/>
      <c r="QC2593" s="623"/>
      <c r="QD2593" s="623"/>
      <c r="QE2593" s="623"/>
      <c r="QF2593" s="623"/>
      <c r="QG2593" s="623"/>
      <c r="QH2593" s="623"/>
      <c r="QI2593" s="623"/>
      <c r="QJ2593" s="623"/>
      <c r="QK2593" s="623"/>
    </row>
    <row r="2594" spans="439:453">
      <c r="PW2594" s="623"/>
      <c r="PX2594" s="623"/>
      <c r="PY2594" s="623"/>
      <c r="PZ2594" s="623"/>
      <c r="QA2594" s="623"/>
      <c r="QB2594" s="623"/>
      <c r="QC2594" s="623"/>
      <c r="QD2594" s="623"/>
      <c r="QE2594" s="623"/>
      <c r="QF2594" s="623"/>
      <c r="QG2594" s="623"/>
      <c r="QH2594" s="623"/>
      <c r="QI2594" s="623"/>
      <c r="QJ2594" s="623"/>
      <c r="QK2594" s="623"/>
    </row>
    <row r="2595" spans="439:453">
      <c r="PW2595" s="623"/>
      <c r="PX2595" s="623"/>
      <c r="PY2595" s="623"/>
      <c r="PZ2595" s="623"/>
      <c r="QA2595" s="623"/>
      <c r="QB2595" s="623"/>
      <c r="QC2595" s="623"/>
      <c r="QD2595" s="623"/>
      <c r="QE2595" s="623"/>
      <c r="QF2595" s="623"/>
      <c r="QG2595" s="623"/>
      <c r="QH2595" s="623"/>
      <c r="QI2595" s="623"/>
      <c r="QJ2595" s="623"/>
      <c r="QK2595" s="623"/>
    </row>
    <row r="2596" spans="439:453">
      <c r="PW2596" s="623"/>
      <c r="PX2596" s="623"/>
      <c r="PY2596" s="623"/>
      <c r="PZ2596" s="623"/>
      <c r="QA2596" s="623"/>
      <c r="QB2596" s="623"/>
      <c r="QC2596" s="623"/>
      <c r="QD2596" s="623"/>
      <c r="QE2596" s="623"/>
      <c r="QF2596" s="623"/>
      <c r="QG2596" s="623"/>
      <c r="QH2596" s="623"/>
      <c r="QI2596" s="623"/>
      <c r="QJ2596" s="623"/>
      <c r="QK2596" s="623"/>
    </row>
    <row r="2597" spans="439:453">
      <c r="PW2597" s="623"/>
      <c r="PX2597" s="623"/>
      <c r="PY2597" s="623"/>
      <c r="PZ2597" s="623"/>
      <c r="QA2597" s="623"/>
      <c r="QB2597" s="623"/>
      <c r="QC2597" s="623"/>
      <c r="QD2597" s="623"/>
      <c r="QE2597" s="623"/>
      <c r="QF2597" s="623"/>
      <c r="QG2597" s="623"/>
      <c r="QH2597" s="623"/>
      <c r="QI2597" s="623"/>
      <c r="QJ2597" s="623"/>
      <c r="QK2597" s="623"/>
    </row>
    <row r="2598" spans="439:453">
      <c r="PW2598" s="623"/>
      <c r="PX2598" s="623"/>
      <c r="PY2598" s="623"/>
      <c r="PZ2598" s="623"/>
      <c r="QA2598" s="623"/>
      <c r="QB2598" s="623"/>
      <c r="QC2598" s="623"/>
      <c r="QD2598" s="623"/>
      <c r="QE2598" s="623"/>
      <c r="QF2598" s="623"/>
      <c r="QG2598" s="623"/>
      <c r="QH2598" s="623"/>
      <c r="QI2598" s="623"/>
      <c r="QJ2598" s="623"/>
      <c r="QK2598" s="623"/>
    </row>
    <row r="2599" spans="439:453">
      <c r="PW2599" s="623"/>
      <c r="PX2599" s="623"/>
      <c r="PY2599" s="623"/>
      <c r="PZ2599" s="623"/>
      <c r="QA2599" s="623"/>
      <c r="QB2599" s="623"/>
      <c r="QC2599" s="623"/>
      <c r="QD2599" s="623"/>
      <c r="QE2599" s="623"/>
      <c r="QF2599" s="623"/>
      <c r="QG2599" s="623"/>
      <c r="QH2599" s="623"/>
      <c r="QI2599" s="623"/>
      <c r="QJ2599" s="623"/>
      <c r="QK2599" s="623"/>
    </row>
    <row r="2600" spans="439:453">
      <c r="PW2600" s="623"/>
      <c r="PX2600" s="623"/>
      <c r="PY2600" s="623"/>
      <c r="PZ2600" s="623"/>
      <c r="QA2600" s="623"/>
      <c r="QB2600" s="623"/>
      <c r="QC2600" s="623"/>
      <c r="QD2600" s="623"/>
      <c r="QE2600" s="623"/>
      <c r="QF2600" s="623"/>
      <c r="QG2600" s="623"/>
      <c r="QH2600" s="623"/>
      <c r="QI2600" s="623"/>
      <c r="QJ2600" s="623"/>
      <c r="QK2600" s="623"/>
    </row>
    <row r="2601" spans="439:453">
      <c r="PW2601" s="623"/>
      <c r="PX2601" s="623"/>
      <c r="PY2601" s="623"/>
      <c r="PZ2601" s="623"/>
      <c r="QA2601" s="623"/>
      <c r="QB2601" s="623"/>
      <c r="QC2601" s="623"/>
      <c r="QD2601" s="623"/>
      <c r="QE2601" s="623"/>
      <c r="QF2601" s="623"/>
      <c r="QG2601" s="623"/>
      <c r="QH2601" s="623"/>
      <c r="QI2601" s="623"/>
      <c r="QJ2601" s="623"/>
      <c r="QK2601" s="623"/>
    </row>
    <row r="2602" spans="439:453">
      <c r="PW2602" s="623"/>
      <c r="PX2602" s="623"/>
      <c r="PY2602" s="623"/>
      <c r="PZ2602" s="623"/>
      <c r="QA2602" s="623"/>
      <c r="QB2602" s="623"/>
      <c r="QC2602" s="623"/>
      <c r="QD2602" s="623"/>
      <c r="QE2602" s="623"/>
      <c r="QF2602" s="623"/>
      <c r="QG2602" s="623"/>
      <c r="QH2602" s="623"/>
      <c r="QI2602" s="623"/>
      <c r="QJ2602" s="623"/>
      <c r="QK2602" s="623"/>
    </row>
    <row r="2603" spans="439:453">
      <c r="PW2603" s="623"/>
      <c r="PX2603" s="623"/>
      <c r="PY2603" s="623"/>
      <c r="PZ2603" s="623"/>
      <c r="QA2603" s="623"/>
      <c r="QB2603" s="623"/>
      <c r="QC2603" s="623"/>
      <c r="QD2603" s="623"/>
      <c r="QE2603" s="623"/>
      <c r="QF2603" s="623"/>
      <c r="QG2603" s="623"/>
      <c r="QH2603" s="623"/>
      <c r="QI2603" s="623"/>
      <c r="QJ2603" s="623"/>
      <c r="QK2603" s="623"/>
    </row>
    <row r="2604" spans="439:453">
      <c r="PW2604" s="623"/>
      <c r="PX2604" s="623"/>
      <c r="PY2604" s="623"/>
      <c r="PZ2604" s="623"/>
      <c r="QA2604" s="623"/>
      <c r="QB2604" s="623"/>
      <c r="QC2604" s="623"/>
      <c r="QD2604" s="623"/>
      <c r="QE2604" s="623"/>
      <c r="QF2604" s="623"/>
      <c r="QG2604" s="623"/>
      <c r="QH2604" s="623"/>
      <c r="QI2604" s="623"/>
      <c r="QJ2604" s="623"/>
      <c r="QK2604" s="623"/>
    </row>
    <row r="2605" spans="439:453">
      <c r="PW2605" s="623"/>
      <c r="PX2605" s="623"/>
      <c r="PY2605" s="623"/>
      <c r="PZ2605" s="623"/>
      <c r="QA2605" s="623"/>
      <c r="QB2605" s="623"/>
      <c r="QC2605" s="623"/>
      <c r="QD2605" s="623"/>
      <c r="QE2605" s="623"/>
      <c r="QF2605" s="623"/>
      <c r="QG2605" s="623"/>
      <c r="QH2605" s="623"/>
      <c r="QI2605" s="623"/>
      <c r="QJ2605" s="623"/>
      <c r="QK2605" s="623"/>
    </row>
    <row r="2606" spans="439:453">
      <c r="PW2606" s="623"/>
      <c r="PX2606" s="623"/>
      <c r="PY2606" s="623"/>
      <c r="PZ2606" s="623"/>
      <c r="QA2606" s="623"/>
      <c r="QB2606" s="623"/>
      <c r="QC2606" s="623"/>
      <c r="QD2606" s="623"/>
      <c r="QE2606" s="623"/>
      <c r="QF2606" s="623"/>
      <c r="QG2606" s="623"/>
      <c r="QH2606" s="623"/>
      <c r="QI2606" s="623"/>
      <c r="QJ2606" s="623"/>
      <c r="QK2606" s="623"/>
    </row>
    <row r="2607" spans="439:453">
      <c r="PW2607" s="623"/>
      <c r="PX2607" s="623"/>
      <c r="PY2607" s="623"/>
      <c r="PZ2607" s="623"/>
      <c r="QA2607" s="623"/>
      <c r="QB2607" s="623"/>
      <c r="QC2607" s="623"/>
      <c r="QD2607" s="623"/>
      <c r="QE2607" s="623"/>
      <c r="QF2607" s="623"/>
      <c r="QG2607" s="623"/>
      <c r="QH2607" s="623"/>
      <c r="QI2607" s="623"/>
      <c r="QJ2607" s="623"/>
      <c r="QK2607" s="623"/>
    </row>
    <row r="2608" spans="439:453">
      <c r="PW2608" s="623"/>
      <c r="PX2608" s="623"/>
      <c r="PY2608" s="623"/>
      <c r="PZ2608" s="623"/>
      <c r="QA2608" s="623"/>
      <c r="QB2608" s="623"/>
      <c r="QC2608" s="623"/>
      <c r="QD2608" s="623"/>
      <c r="QE2608" s="623"/>
      <c r="QF2608" s="623"/>
      <c r="QG2608" s="623"/>
      <c r="QH2608" s="623"/>
      <c r="QI2608" s="623"/>
      <c r="QJ2608" s="623"/>
      <c r="QK2608" s="623"/>
    </row>
    <row r="2609" spans="439:453">
      <c r="PW2609" s="623"/>
      <c r="PX2609" s="623"/>
      <c r="PY2609" s="623"/>
      <c r="PZ2609" s="623"/>
      <c r="QA2609" s="623"/>
      <c r="QB2609" s="623"/>
      <c r="QC2609" s="623"/>
      <c r="QD2609" s="623"/>
      <c r="QE2609" s="623"/>
      <c r="QF2609" s="623"/>
      <c r="QG2609" s="623"/>
      <c r="QH2609" s="623"/>
      <c r="QI2609" s="623"/>
      <c r="QJ2609" s="623"/>
      <c r="QK2609" s="623"/>
    </row>
    <row r="2610" spans="439:453">
      <c r="PW2610" s="623"/>
      <c r="PX2610" s="623"/>
      <c r="PY2610" s="623"/>
      <c r="PZ2610" s="623"/>
      <c r="QA2610" s="623"/>
      <c r="QB2610" s="623"/>
      <c r="QC2610" s="623"/>
      <c r="QD2610" s="623"/>
      <c r="QE2610" s="623"/>
      <c r="QF2610" s="623"/>
      <c r="QG2610" s="623"/>
      <c r="QH2610" s="623"/>
      <c r="QI2610" s="623"/>
      <c r="QJ2610" s="623"/>
      <c r="QK2610" s="623"/>
    </row>
    <row r="2611" spans="439:453">
      <c r="PW2611" s="623"/>
      <c r="PX2611" s="623"/>
      <c r="PY2611" s="623"/>
      <c r="PZ2611" s="623"/>
      <c r="QA2611" s="623"/>
      <c r="QB2611" s="623"/>
      <c r="QC2611" s="623"/>
      <c r="QD2611" s="623"/>
      <c r="QE2611" s="623"/>
      <c r="QF2611" s="623"/>
      <c r="QG2611" s="623"/>
      <c r="QH2611" s="623"/>
      <c r="QI2611" s="623"/>
      <c r="QJ2611" s="623"/>
      <c r="QK2611" s="623"/>
    </row>
    <row r="2612" spans="439:453">
      <c r="PW2612" s="623"/>
      <c r="PX2612" s="623"/>
      <c r="PY2612" s="623"/>
      <c r="PZ2612" s="623"/>
      <c r="QA2612" s="623"/>
      <c r="QB2612" s="623"/>
      <c r="QC2612" s="623"/>
      <c r="QD2612" s="623"/>
      <c r="QE2612" s="623"/>
      <c r="QF2612" s="623"/>
      <c r="QG2612" s="623"/>
      <c r="QH2612" s="623"/>
      <c r="QI2612" s="623"/>
      <c r="QJ2612" s="623"/>
      <c r="QK2612" s="623"/>
    </row>
    <row r="2613" spans="439:453">
      <c r="PW2613" s="623"/>
      <c r="PX2613" s="623"/>
      <c r="PY2613" s="623"/>
      <c r="PZ2613" s="623"/>
      <c r="QA2613" s="623"/>
      <c r="QB2613" s="623"/>
      <c r="QC2613" s="623"/>
      <c r="QD2613" s="623"/>
      <c r="QE2613" s="623"/>
      <c r="QF2613" s="623"/>
      <c r="QG2613" s="623"/>
      <c r="QH2613" s="623"/>
      <c r="QI2613" s="623"/>
      <c r="QJ2613" s="623"/>
      <c r="QK2613" s="623"/>
    </row>
    <row r="2614" spans="439:453">
      <c r="PW2614" s="623"/>
      <c r="PX2614" s="623"/>
      <c r="PY2614" s="623"/>
      <c r="PZ2614" s="623"/>
      <c r="QA2614" s="623"/>
      <c r="QB2614" s="623"/>
      <c r="QC2614" s="623"/>
      <c r="QD2614" s="623"/>
      <c r="QE2614" s="623"/>
      <c r="QF2614" s="623"/>
      <c r="QG2614" s="623"/>
      <c r="QH2614" s="623"/>
      <c r="QI2614" s="623"/>
      <c r="QJ2614" s="623"/>
      <c r="QK2614" s="623"/>
    </row>
    <row r="2615" spans="439:453">
      <c r="PW2615" s="623"/>
      <c r="PX2615" s="623"/>
      <c r="PY2615" s="623"/>
      <c r="PZ2615" s="623"/>
      <c r="QA2615" s="623"/>
      <c r="QB2615" s="623"/>
      <c r="QC2615" s="623"/>
      <c r="QD2615" s="623"/>
      <c r="QE2615" s="623"/>
      <c r="QF2615" s="623"/>
      <c r="QG2615" s="623"/>
      <c r="QH2615" s="623"/>
      <c r="QI2615" s="623"/>
      <c r="QJ2615" s="623"/>
      <c r="QK2615" s="623"/>
    </row>
    <row r="2616" spans="439:453">
      <c r="PW2616" s="623"/>
      <c r="PX2616" s="623"/>
      <c r="PY2616" s="623"/>
      <c r="PZ2616" s="623"/>
      <c r="QA2616" s="623"/>
      <c r="QB2616" s="623"/>
      <c r="QC2616" s="623"/>
      <c r="QD2616" s="623"/>
      <c r="QE2616" s="623"/>
      <c r="QF2616" s="623"/>
      <c r="QG2616" s="623"/>
      <c r="QH2616" s="623"/>
      <c r="QI2616" s="623"/>
      <c r="QJ2616" s="623"/>
      <c r="QK2616" s="623"/>
    </row>
    <row r="2617" spans="439:453">
      <c r="PW2617" s="623"/>
      <c r="PX2617" s="623"/>
      <c r="PY2617" s="623"/>
      <c r="PZ2617" s="623"/>
      <c r="QA2617" s="623"/>
      <c r="QB2617" s="623"/>
      <c r="QC2617" s="623"/>
      <c r="QD2617" s="623"/>
      <c r="QE2617" s="623"/>
      <c r="QF2617" s="623"/>
      <c r="QG2617" s="623"/>
      <c r="QH2617" s="623"/>
      <c r="QI2617" s="623"/>
      <c r="QJ2617" s="623"/>
      <c r="QK2617" s="623"/>
    </row>
    <row r="2618" spans="439:453">
      <c r="PW2618" s="623"/>
      <c r="PX2618" s="623"/>
      <c r="PY2618" s="623"/>
      <c r="PZ2618" s="623"/>
      <c r="QA2618" s="623"/>
      <c r="QB2618" s="623"/>
      <c r="QC2618" s="623"/>
      <c r="QD2618" s="623"/>
      <c r="QE2618" s="623"/>
      <c r="QF2618" s="623"/>
      <c r="QG2618" s="623"/>
      <c r="QH2618" s="623"/>
      <c r="QI2618" s="623"/>
      <c r="QJ2618" s="623"/>
      <c r="QK2618" s="623"/>
    </row>
    <row r="2619" spans="439:453">
      <c r="PW2619" s="623"/>
      <c r="PX2619" s="623"/>
      <c r="PY2619" s="623"/>
      <c r="PZ2619" s="623"/>
      <c r="QA2619" s="623"/>
      <c r="QB2619" s="623"/>
      <c r="QC2619" s="623"/>
      <c r="QD2619" s="623"/>
      <c r="QE2619" s="623"/>
      <c r="QF2619" s="623"/>
      <c r="QG2619" s="623"/>
      <c r="QH2619" s="623"/>
      <c r="QI2619" s="623"/>
      <c r="QJ2619" s="623"/>
      <c r="QK2619" s="623"/>
    </row>
    <row r="2620" spans="439:453">
      <c r="PW2620" s="623"/>
      <c r="PX2620" s="623"/>
      <c r="PY2620" s="623"/>
      <c r="PZ2620" s="623"/>
      <c r="QA2620" s="623"/>
      <c r="QB2620" s="623"/>
      <c r="QC2620" s="623"/>
      <c r="QD2620" s="623"/>
      <c r="QE2620" s="623"/>
      <c r="QF2620" s="623"/>
      <c r="QG2620" s="623"/>
      <c r="QH2620" s="623"/>
      <c r="QI2620" s="623"/>
      <c r="QJ2620" s="623"/>
      <c r="QK2620" s="623"/>
    </row>
    <row r="2621" spans="439:453">
      <c r="PW2621" s="623"/>
      <c r="PX2621" s="623"/>
      <c r="PY2621" s="623"/>
      <c r="PZ2621" s="623"/>
      <c r="QA2621" s="623"/>
      <c r="QB2621" s="623"/>
      <c r="QC2621" s="623"/>
      <c r="QD2621" s="623"/>
      <c r="QE2621" s="623"/>
      <c r="QF2621" s="623"/>
      <c r="QG2621" s="623"/>
      <c r="QH2621" s="623"/>
      <c r="QI2621" s="623"/>
      <c r="QJ2621" s="623"/>
      <c r="QK2621" s="623"/>
    </row>
    <row r="2622" spans="439:453">
      <c r="PW2622" s="623"/>
      <c r="PX2622" s="623"/>
      <c r="PY2622" s="623"/>
      <c r="PZ2622" s="623"/>
      <c r="QA2622" s="623"/>
      <c r="QB2622" s="623"/>
      <c r="QC2622" s="623"/>
      <c r="QD2622" s="623"/>
      <c r="QE2622" s="623"/>
      <c r="QF2622" s="623"/>
      <c r="QG2622" s="623"/>
      <c r="QH2622" s="623"/>
      <c r="QI2622" s="623"/>
      <c r="QJ2622" s="623"/>
      <c r="QK2622" s="623"/>
    </row>
    <row r="2623" spans="439:453">
      <c r="PW2623" s="623"/>
      <c r="PX2623" s="623"/>
      <c r="PY2623" s="623"/>
      <c r="PZ2623" s="623"/>
      <c r="QA2623" s="623"/>
      <c r="QB2623" s="623"/>
      <c r="QC2623" s="623"/>
      <c r="QD2623" s="623"/>
      <c r="QE2623" s="623"/>
      <c r="QF2623" s="623"/>
      <c r="QG2623" s="623"/>
      <c r="QH2623" s="623"/>
      <c r="QI2623" s="623"/>
      <c r="QJ2623" s="623"/>
      <c r="QK2623" s="623"/>
    </row>
    <row r="2624" spans="439:453">
      <c r="PW2624" s="623"/>
      <c r="PX2624" s="623"/>
      <c r="PY2624" s="623"/>
      <c r="PZ2624" s="623"/>
      <c r="QA2624" s="623"/>
      <c r="QB2624" s="623"/>
      <c r="QC2624" s="623"/>
      <c r="QD2624" s="623"/>
      <c r="QE2624" s="623"/>
      <c r="QF2624" s="623"/>
      <c r="QG2624" s="623"/>
      <c r="QH2624" s="623"/>
      <c r="QI2624" s="623"/>
      <c r="QJ2624" s="623"/>
      <c r="QK2624" s="623"/>
    </row>
    <row r="2625" spans="439:453">
      <c r="PW2625" s="623"/>
      <c r="PX2625" s="623"/>
      <c r="PY2625" s="623"/>
      <c r="PZ2625" s="623"/>
      <c r="QA2625" s="623"/>
      <c r="QB2625" s="623"/>
      <c r="QC2625" s="623"/>
      <c r="QD2625" s="623"/>
      <c r="QE2625" s="623"/>
      <c r="QF2625" s="623"/>
      <c r="QG2625" s="623"/>
      <c r="QH2625" s="623"/>
      <c r="QI2625" s="623"/>
      <c r="QJ2625" s="623"/>
      <c r="QK2625" s="623"/>
    </row>
    <row r="2626" spans="439:453">
      <c r="PW2626" s="623"/>
      <c r="PX2626" s="623"/>
      <c r="PY2626" s="623"/>
      <c r="PZ2626" s="623"/>
      <c r="QA2626" s="623"/>
      <c r="QB2626" s="623"/>
      <c r="QC2626" s="623"/>
      <c r="QD2626" s="623"/>
      <c r="QE2626" s="623"/>
      <c r="QF2626" s="623"/>
      <c r="QG2626" s="623"/>
      <c r="QH2626" s="623"/>
      <c r="QI2626" s="623"/>
      <c r="QJ2626" s="623"/>
      <c r="QK2626" s="623"/>
    </row>
    <row r="2627" spans="439:453">
      <c r="PW2627" s="623"/>
      <c r="PX2627" s="623"/>
      <c r="PY2627" s="623"/>
      <c r="PZ2627" s="623"/>
      <c r="QA2627" s="623"/>
      <c r="QB2627" s="623"/>
      <c r="QC2627" s="623"/>
      <c r="QD2627" s="623"/>
      <c r="QE2627" s="623"/>
      <c r="QF2627" s="623"/>
      <c r="QG2627" s="623"/>
      <c r="QH2627" s="623"/>
      <c r="QI2627" s="623"/>
      <c r="QJ2627" s="623"/>
      <c r="QK2627" s="623"/>
    </row>
    <row r="2628" spans="439:453">
      <c r="PW2628" s="623"/>
      <c r="PX2628" s="623"/>
      <c r="PY2628" s="623"/>
      <c r="PZ2628" s="623"/>
      <c r="QA2628" s="623"/>
      <c r="QB2628" s="623"/>
      <c r="QC2628" s="623"/>
      <c r="QD2628" s="623"/>
      <c r="QE2628" s="623"/>
      <c r="QF2628" s="623"/>
      <c r="QG2628" s="623"/>
      <c r="QH2628" s="623"/>
      <c r="QI2628" s="623"/>
      <c r="QJ2628" s="623"/>
      <c r="QK2628" s="623"/>
    </row>
    <row r="2629" spans="439:453">
      <c r="PW2629" s="623"/>
      <c r="PX2629" s="623"/>
      <c r="PY2629" s="623"/>
      <c r="PZ2629" s="623"/>
      <c r="QA2629" s="623"/>
      <c r="QB2629" s="623"/>
      <c r="QC2629" s="623"/>
      <c r="QD2629" s="623"/>
      <c r="QE2629" s="623"/>
      <c r="QF2629" s="623"/>
      <c r="QG2629" s="623"/>
      <c r="QH2629" s="623"/>
      <c r="QI2629" s="623"/>
      <c r="QJ2629" s="623"/>
      <c r="QK2629" s="623"/>
    </row>
    <row r="2630" spans="439:453">
      <c r="PW2630" s="623"/>
      <c r="PX2630" s="623"/>
      <c r="PY2630" s="623"/>
      <c r="PZ2630" s="623"/>
      <c r="QA2630" s="623"/>
      <c r="QB2630" s="623"/>
      <c r="QC2630" s="623"/>
      <c r="QD2630" s="623"/>
      <c r="QE2630" s="623"/>
      <c r="QF2630" s="623"/>
      <c r="QG2630" s="623"/>
      <c r="QH2630" s="623"/>
      <c r="QI2630" s="623"/>
      <c r="QJ2630" s="623"/>
      <c r="QK2630" s="623"/>
    </row>
    <row r="2631" spans="439:453">
      <c r="PW2631" s="623"/>
      <c r="PX2631" s="623"/>
      <c r="PY2631" s="623"/>
      <c r="PZ2631" s="623"/>
      <c r="QA2631" s="623"/>
      <c r="QB2631" s="623"/>
      <c r="QC2631" s="623"/>
      <c r="QD2631" s="623"/>
      <c r="QE2631" s="623"/>
      <c r="QF2631" s="623"/>
      <c r="QG2631" s="623"/>
      <c r="QH2631" s="623"/>
      <c r="QI2631" s="623"/>
      <c r="QJ2631" s="623"/>
      <c r="QK2631" s="623"/>
    </row>
    <row r="2632" spans="439:453">
      <c r="PW2632" s="623"/>
      <c r="PX2632" s="623"/>
      <c r="PY2632" s="623"/>
      <c r="PZ2632" s="623"/>
      <c r="QA2632" s="623"/>
      <c r="QB2632" s="623"/>
      <c r="QC2632" s="623"/>
      <c r="QD2632" s="623"/>
      <c r="QE2632" s="623"/>
      <c r="QF2632" s="623"/>
      <c r="QG2632" s="623"/>
      <c r="QH2632" s="623"/>
      <c r="QI2632" s="623"/>
      <c r="QJ2632" s="623"/>
      <c r="QK2632" s="623"/>
    </row>
    <row r="2633" spans="439:453">
      <c r="PW2633" s="623"/>
      <c r="PX2633" s="623"/>
      <c r="PY2633" s="623"/>
      <c r="PZ2633" s="623"/>
      <c r="QA2633" s="623"/>
      <c r="QB2633" s="623"/>
      <c r="QC2633" s="623"/>
      <c r="QD2633" s="623"/>
      <c r="QE2633" s="623"/>
      <c r="QF2633" s="623"/>
      <c r="QG2633" s="623"/>
      <c r="QH2633" s="623"/>
      <c r="QI2633" s="623"/>
      <c r="QJ2633" s="623"/>
      <c r="QK2633" s="623"/>
    </row>
    <row r="2634" spans="439:453">
      <c r="PW2634" s="623"/>
      <c r="PX2634" s="623"/>
      <c r="PY2634" s="623"/>
      <c r="PZ2634" s="623"/>
      <c r="QA2634" s="623"/>
      <c r="QB2634" s="623"/>
      <c r="QC2634" s="623"/>
      <c r="QD2634" s="623"/>
      <c r="QE2634" s="623"/>
      <c r="QF2634" s="623"/>
      <c r="QG2634" s="623"/>
      <c r="QH2634" s="623"/>
      <c r="QI2634" s="623"/>
      <c r="QJ2634" s="623"/>
      <c r="QK2634" s="623"/>
    </row>
    <row r="2635" spans="439:453">
      <c r="PW2635" s="623"/>
      <c r="PX2635" s="623"/>
      <c r="PY2635" s="623"/>
      <c r="PZ2635" s="623"/>
      <c r="QA2635" s="623"/>
      <c r="QB2635" s="623"/>
      <c r="QC2635" s="623"/>
      <c r="QD2635" s="623"/>
      <c r="QE2635" s="623"/>
      <c r="QF2635" s="623"/>
      <c r="QG2635" s="623"/>
      <c r="QH2635" s="623"/>
      <c r="QI2635" s="623"/>
      <c r="QJ2635" s="623"/>
      <c r="QK2635" s="623"/>
    </row>
    <row r="2636" spans="439:453">
      <c r="PW2636" s="623"/>
      <c r="PX2636" s="623"/>
      <c r="PY2636" s="623"/>
      <c r="PZ2636" s="623"/>
      <c r="QA2636" s="623"/>
      <c r="QB2636" s="623"/>
      <c r="QC2636" s="623"/>
      <c r="QD2636" s="623"/>
      <c r="QE2636" s="623"/>
      <c r="QF2636" s="623"/>
      <c r="QG2636" s="623"/>
      <c r="QH2636" s="623"/>
      <c r="QI2636" s="623"/>
      <c r="QJ2636" s="623"/>
      <c r="QK2636" s="623"/>
    </row>
    <row r="2637" spans="439:453">
      <c r="PW2637" s="623"/>
      <c r="PX2637" s="623"/>
      <c r="PY2637" s="623"/>
      <c r="PZ2637" s="623"/>
      <c r="QA2637" s="623"/>
      <c r="QB2637" s="623"/>
      <c r="QC2637" s="623"/>
      <c r="QD2637" s="623"/>
      <c r="QE2637" s="623"/>
      <c r="QF2637" s="623"/>
      <c r="QG2637" s="623"/>
      <c r="QH2637" s="623"/>
      <c r="QI2637" s="623"/>
      <c r="QJ2637" s="623"/>
      <c r="QK2637" s="623"/>
    </row>
    <row r="2638" spans="439:453">
      <c r="PW2638" s="623"/>
      <c r="PX2638" s="623"/>
      <c r="PY2638" s="623"/>
      <c r="PZ2638" s="623"/>
      <c r="QA2638" s="623"/>
      <c r="QB2638" s="623"/>
      <c r="QC2638" s="623"/>
      <c r="QD2638" s="623"/>
      <c r="QE2638" s="623"/>
      <c r="QF2638" s="623"/>
      <c r="QG2638" s="623"/>
      <c r="QH2638" s="623"/>
      <c r="QI2638" s="623"/>
      <c r="QJ2638" s="623"/>
      <c r="QK2638" s="623"/>
    </row>
    <row r="2639" spans="439:453">
      <c r="PW2639" s="623"/>
      <c r="PX2639" s="623"/>
      <c r="PY2639" s="623"/>
      <c r="PZ2639" s="623"/>
      <c r="QA2639" s="623"/>
      <c r="QB2639" s="623"/>
      <c r="QC2639" s="623"/>
      <c r="QD2639" s="623"/>
      <c r="QE2639" s="623"/>
      <c r="QF2639" s="623"/>
      <c r="QG2639" s="623"/>
      <c r="QH2639" s="623"/>
      <c r="QI2639" s="623"/>
      <c r="QJ2639" s="623"/>
      <c r="QK2639" s="623"/>
    </row>
    <row r="2640" spans="439:453">
      <c r="PW2640" s="623"/>
      <c r="PX2640" s="623"/>
      <c r="PY2640" s="623"/>
      <c r="PZ2640" s="623"/>
      <c r="QA2640" s="623"/>
      <c r="QB2640" s="623"/>
      <c r="QC2640" s="623"/>
      <c r="QD2640" s="623"/>
      <c r="QE2640" s="623"/>
      <c r="QF2640" s="623"/>
      <c r="QG2640" s="623"/>
      <c r="QH2640" s="623"/>
      <c r="QI2640" s="623"/>
      <c r="QJ2640" s="623"/>
      <c r="QK2640" s="623"/>
    </row>
    <row r="2641" spans="439:453">
      <c r="PW2641" s="623"/>
      <c r="PX2641" s="623"/>
      <c r="PY2641" s="623"/>
      <c r="PZ2641" s="623"/>
      <c r="QA2641" s="623"/>
      <c r="QB2641" s="623"/>
      <c r="QC2641" s="623"/>
      <c r="QD2641" s="623"/>
      <c r="QE2641" s="623"/>
      <c r="QF2641" s="623"/>
      <c r="QG2641" s="623"/>
      <c r="QH2641" s="623"/>
      <c r="QI2641" s="623"/>
      <c r="QJ2641" s="623"/>
      <c r="QK2641" s="623"/>
    </row>
    <row r="2642" spans="439:453">
      <c r="PW2642" s="623"/>
      <c r="PX2642" s="623"/>
      <c r="PY2642" s="623"/>
      <c r="PZ2642" s="623"/>
      <c r="QA2642" s="623"/>
      <c r="QB2642" s="623"/>
      <c r="QC2642" s="623"/>
      <c r="QD2642" s="623"/>
      <c r="QE2642" s="623"/>
      <c r="QF2642" s="623"/>
      <c r="QG2642" s="623"/>
      <c r="QH2642" s="623"/>
      <c r="QI2642" s="623"/>
      <c r="QJ2642" s="623"/>
      <c r="QK2642" s="623"/>
    </row>
    <row r="2643" spans="439:453">
      <c r="PW2643" s="623"/>
      <c r="PX2643" s="623"/>
      <c r="PY2643" s="623"/>
      <c r="PZ2643" s="623"/>
      <c r="QA2643" s="623"/>
      <c r="QB2643" s="623"/>
      <c r="QC2643" s="623"/>
      <c r="QD2643" s="623"/>
      <c r="QE2643" s="623"/>
      <c r="QF2643" s="623"/>
      <c r="QG2643" s="623"/>
      <c r="QH2643" s="623"/>
      <c r="QI2643" s="623"/>
      <c r="QJ2643" s="623"/>
      <c r="QK2643" s="623"/>
    </row>
    <row r="2644" spans="439:453">
      <c r="PW2644" s="623"/>
      <c r="PX2644" s="623"/>
      <c r="PY2644" s="623"/>
      <c r="PZ2644" s="623"/>
      <c r="QA2644" s="623"/>
      <c r="QB2644" s="623"/>
      <c r="QC2644" s="623"/>
      <c r="QD2644" s="623"/>
      <c r="QE2644" s="623"/>
      <c r="QF2644" s="623"/>
      <c r="QG2644" s="623"/>
      <c r="QH2644" s="623"/>
      <c r="QI2644" s="623"/>
      <c r="QJ2644" s="623"/>
      <c r="QK2644" s="623"/>
    </row>
    <row r="2645" spans="439:453">
      <c r="PW2645" s="623"/>
      <c r="PX2645" s="623"/>
      <c r="PY2645" s="623"/>
      <c r="PZ2645" s="623"/>
      <c r="QA2645" s="623"/>
      <c r="QB2645" s="623"/>
      <c r="QC2645" s="623"/>
      <c r="QD2645" s="623"/>
      <c r="QE2645" s="623"/>
      <c r="QF2645" s="623"/>
      <c r="QG2645" s="623"/>
      <c r="QH2645" s="623"/>
      <c r="QI2645" s="623"/>
      <c r="QJ2645" s="623"/>
      <c r="QK2645" s="623"/>
    </row>
    <row r="2646" spans="439:453">
      <c r="PW2646" s="623"/>
      <c r="PX2646" s="623"/>
      <c r="PY2646" s="623"/>
      <c r="PZ2646" s="623"/>
      <c r="QA2646" s="623"/>
      <c r="QB2646" s="623"/>
      <c r="QC2646" s="623"/>
      <c r="QD2646" s="623"/>
      <c r="QE2646" s="623"/>
      <c r="QF2646" s="623"/>
      <c r="QG2646" s="623"/>
      <c r="QH2646" s="623"/>
      <c r="QI2646" s="623"/>
      <c r="QJ2646" s="623"/>
      <c r="QK2646" s="623"/>
    </row>
    <row r="2647" spans="439:453">
      <c r="PW2647" s="623"/>
      <c r="PX2647" s="623"/>
      <c r="PY2647" s="623"/>
      <c r="PZ2647" s="623"/>
      <c r="QA2647" s="623"/>
      <c r="QB2647" s="623"/>
      <c r="QC2647" s="623"/>
      <c r="QD2647" s="623"/>
      <c r="QE2647" s="623"/>
      <c r="QF2647" s="623"/>
      <c r="QG2647" s="623"/>
      <c r="QH2647" s="623"/>
      <c r="QI2647" s="623"/>
      <c r="QJ2647" s="623"/>
      <c r="QK2647" s="623"/>
    </row>
    <row r="2648" spans="439:453">
      <c r="PW2648" s="623"/>
      <c r="PX2648" s="623"/>
      <c r="PY2648" s="623"/>
      <c r="PZ2648" s="623"/>
      <c r="QA2648" s="623"/>
      <c r="QB2648" s="623"/>
      <c r="QC2648" s="623"/>
      <c r="QD2648" s="623"/>
      <c r="QE2648" s="623"/>
      <c r="QF2648" s="623"/>
      <c r="QG2648" s="623"/>
      <c r="QH2648" s="623"/>
      <c r="QI2648" s="623"/>
      <c r="QJ2648" s="623"/>
      <c r="QK2648" s="623"/>
    </row>
    <row r="2649" spans="439:453">
      <c r="PW2649" s="623"/>
      <c r="PX2649" s="623"/>
      <c r="PY2649" s="623"/>
      <c r="PZ2649" s="623"/>
      <c r="QA2649" s="623"/>
      <c r="QB2649" s="623"/>
      <c r="QC2649" s="623"/>
      <c r="QD2649" s="623"/>
      <c r="QE2649" s="623"/>
      <c r="QF2649" s="623"/>
      <c r="QG2649" s="623"/>
      <c r="QH2649" s="623"/>
      <c r="QI2649" s="623"/>
      <c r="QJ2649" s="623"/>
      <c r="QK2649" s="623"/>
    </row>
    <row r="2650" spans="439:453">
      <c r="PW2650" s="623"/>
      <c r="PX2650" s="623"/>
      <c r="PY2650" s="623"/>
      <c r="PZ2650" s="623"/>
      <c r="QA2650" s="623"/>
      <c r="QB2650" s="623"/>
      <c r="QC2650" s="623"/>
      <c r="QD2650" s="623"/>
      <c r="QE2650" s="623"/>
      <c r="QF2650" s="623"/>
      <c r="QG2650" s="623"/>
      <c r="QH2650" s="623"/>
      <c r="QI2650" s="623"/>
      <c r="QJ2650" s="623"/>
      <c r="QK2650" s="623"/>
    </row>
    <row r="2651" spans="439:453">
      <c r="PW2651" s="623"/>
      <c r="PX2651" s="623"/>
      <c r="PY2651" s="623"/>
      <c r="PZ2651" s="623"/>
      <c r="QA2651" s="623"/>
      <c r="QB2651" s="623"/>
      <c r="QC2651" s="623"/>
      <c r="QD2651" s="623"/>
      <c r="QE2651" s="623"/>
      <c r="QF2651" s="623"/>
      <c r="QG2651" s="623"/>
      <c r="QH2651" s="623"/>
      <c r="QI2651" s="623"/>
      <c r="QJ2651" s="623"/>
      <c r="QK2651" s="623"/>
    </row>
    <row r="2652" spans="439:453">
      <c r="PW2652" s="623"/>
      <c r="PX2652" s="623"/>
      <c r="PY2652" s="623"/>
      <c r="PZ2652" s="623"/>
      <c r="QA2652" s="623"/>
      <c r="QB2652" s="623"/>
      <c r="QC2652" s="623"/>
      <c r="QD2652" s="623"/>
      <c r="QE2652" s="623"/>
      <c r="QF2652" s="623"/>
      <c r="QG2652" s="623"/>
      <c r="QH2652" s="623"/>
      <c r="QI2652" s="623"/>
      <c r="QJ2652" s="623"/>
      <c r="QK2652" s="623"/>
    </row>
    <row r="2653" spans="439:453">
      <c r="PW2653" s="623"/>
      <c r="PX2653" s="623"/>
      <c r="PY2653" s="623"/>
      <c r="PZ2653" s="623"/>
      <c r="QA2653" s="623"/>
      <c r="QB2653" s="623"/>
      <c r="QC2653" s="623"/>
      <c r="QD2653" s="623"/>
      <c r="QE2653" s="623"/>
      <c r="QF2653" s="623"/>
      <c r="QG2653" s="623"/>
      <c r="QH2653" s="623"/>
      <c r="QI2653" s="623"/>
      <c r="QJ2653" s="623"/>
      <c r="QK2653" s="623"/>
    </row>
    <row r="2654" spans="439:453">
      <c r="PW2654" s="623"/>
      <c r="PX2654" s="623"/>
      <c r="PY2654" s="623"/>
      <c r="PZ2654" s="623"/>
      <c r="QA2654" s="623"/>
      <c r="QB2654" s="623"/>
      <c r="QC2654" s="623"/>
      <c r="QD2654" s="623"/>
      <c r="QE2654" s="623"/>
      <c r="QF2654" s="623"/>
      <c r="QG2654" s="623"/>
      <c r="QH2654" s="623"/>
      <c r="QI2654" s="623"/>
      <c r="QJ2654" s="623"/>
      <c r="QK2654" s="623"/>
    </row>
    <row r="2655" spans="439:453">
      <c r="PW2655" s="623"/>
      <c r="PX2655" s="623"/>
      <c r="PY2655" s="623"/>
      <c r="PZ2655" s="623"/>
      <c r="QA2655" s="623"/>
      <c r="QB2655" s="623"/>
      <c r="QC2655" s="623"/>
      <c r="QD2655" s="623"/>
      <c r="QE2655" s="623"/>
      <c r="QF2655" s="623"/>
      <c r="QG2655" s="623"/>
      <c r="QH2655" s="623"/>
      <c r="QI2655" s="623"/>
      <c r="QJ2655" s="623"/>
      <c r="QK2655" s="623"/>
    </row>
    <row r="2656" spans="439:453">
      <c r="PW2656" s="623"/>
      <c r="PX2656" s="623"/>
      <c r="PY2656" s="623"/>
      <c r="PZ2656" s="623"/>
      <c r="QA2656" s="623"/>
      <c r="QB2656" s="623"/>
      <c r="QC2656" s="623"/>
      <c r="QD2656" s="623"/>
      <c r="QE2656" s="623"/>
      <c r="QF2656" s="623"/>
      <c r="QG2656" s="623"/>
      <c r="QH2656" s="623"/>
      <c r="QI2656" s="623"/>
      <c r="QJ2656" s="623"/>
      <c r="QK2656" s="623"/>
    </row>
    <row r="2657" spans="439:453">
      <c r="PW2657" s="623"/>
      <c r="PX2657" s="623"/>
      <c r="PY2657" s="623"/>
      <c r="PZ2657" s="623"/>
      <c r="QA2657" s="623"/>
      <c r="QB2657" s="623"/>
      <c r="QC2657" s="623"/>
      <c r="QD2657" s="623"/>
      <c r="QE2657" s="623"/>
      <c r="QF2657" s="623"/>
      <c r="QG2657" s="623"/>
      <c r="QH2657" s="623"/>
      <c r="QI2657" s="623"/>
      <c r="QJ2657" s="623"/>
      <c r="QK2657" s="623"/>
    </row>
    <row r="2658" spans="439:453">
      <c r="PW2658" s="623"/>
      <c r="PX2658" s="623"/>
      <c r="PY2658" s="623"/>
      <c r="PZ2658" s="623"/>
      <c r="QA2658" s="623"/>
      <c r="QB2658" s="623"/>
      <c r="QC2658" s="623"/>
      <c r="QD2658" s="623"/>
      <c r="QE2658" s="623"/>
      <c r="QF2658" s="623"/>
      <c r="QG2658" s="623"/>
      <c r="QH2658" s="623"/>
      <c r="QI2658" s="623"/>
      <c r="QJ2658" s="623"/>
      <c r="QK2658" s="623"/>
    </row>
    <row r="2659" spans="439:453">
      <c r="PW2659" s="623"/>
      <c r="PX2659" s="623"/>
      <c r="PY2659" s="623"/>
      <c r="PZ2659" s="623"/>
      <c r="QA2659" s="623"/>
      <c r="QB2659" s="623"/>
      <c r="QC2659" s="623"/>
      <c r="QD2659" s="623"/>
      <c r="QE2659" s="623"/>
      <c r="QF2659" s="623"/>
      <c r="QG2659" s="623"/>
      <c r="QH2659" s="623"/>
      <c r="QI2659" s="623"/>
      <c r="QJ2659" s="623"/>
      <c r="QK2659" s="623"/>
    </row>
    <row r="2660" spans="439:453">
      <c r="PW2660" s="623"/>
      <c r="PX2660" s="623"/>
      <c r="PY2660" s="623"/>
      <c r="PZ2660" s="623"/>
      <c r="QA2660" s="623"/>
      <c r="QB2660" s="623"/>
      <c r="QC2660" s="623"/>
      <c r="QD2660" s="623"/>
      <c r="QE2660" s="623"/>
      <c r="QF2660" s="623"/>
      <c r="QG2660" s="623"/>
      <c r="QH2660" s="623"/>
      <c r="QI2660" s="623"/>
      <c r="QJ2660" s="623"/>
      <c r="QK2660" s="623"/>
    </row>
    <row r="2661" spans="439:453">
      <c r="PW2661" s="623"/>
      <c r="PX2661" s="623"/>
      <c r="PY2661" s="623"/>
      <c r="PZ2661" s="623"/>
      <c r="QA2661" s="623"/>
      <c r="QB2661" s="623"/>
      <c r="QC2661" s="623"/>
      <c r="QD2661" s="623"/>
      <c r="QE2661" s="623"/>
      <c r="QF2661" s="623"/>
      <c r="QG2661" s="623"/>
      <c r="QH2661" s="623"/>
      <c r="QI2661" s="623"/>
      <c r="QJ2661" s="623"/>
      <c r="QK2661" s="623"/>
    </row>
    <row r="2662" spans="439:453">
      <c r="PW2662" s="623"/>
      <c r="PX2662" s="623"/>
      <c r="PY2662" s="623"/>
      <c r="PZ2662" s="623"/>
      <c r="QA2662" s="623"/>
      <c r="QB2662" s="623"/>
      <c r="QC2662" s="623"/>
      <c r="QD2662" s="623"/>
      <c r="QE2662" s="623"/>
      <c r="QF2662" s="623"/>
      <c r="QG2662" s="623"/>
      <c r="QH2662" s="623"/>
      <c r="QI2662" s="623"/>
      <c r="QJ2662" s="623"/>
      <c r="QK2662" s="623"/>
    </row>
    <row r="2663" spans="439:453">
      <c r="PW2663" s="623"/>
      <c r="PX2663" s="623"/>
      <c r="PY2663" s="623"/>
      <c r="PZ2663" s="623"/>
      <c r="QA2663" s="623"/>
      <c r="QB2663" s="623"/>
      <c r="QC2663" s="623"/>
      <c r="QD2663" s="623"/>
      <c r="QE2663" s="623"/>
      <c r="QF2663" s="623"/>
      <c r="QG2663" s="623"/>
      <c r="QH2663" s="623"/>
      <c r="QI2663" s="623"/>
      <c r="QJ2663" s="623"/>
      <c r="QK2663" s="623"/>
    </row>
    <row r="2664" spans="439:453">
      <c r="PW2664" s="623"/>
      <c r="PX2664" s="623"/>
      <c r="PY2664" s="623"/>
      <c r="PZ2664" s="623"/>
      <c r="QA2664" s="623"/>
      <c r="QB2664" s="623"/>
      <c r="QC2664" s="623"/>
      <c r="QD2664" s="623"/>
      <c r="QE2664" s="623"/>
      <c r="QF2664" s="623"/>
      <c r="QG2664" s="623"/>
      <c r="QH2664" s="623"/>
      <c r="QI2664" s="623"/>
      <c r="QJ2664" s="623"/>
      <c r="QK2664" s="623"/>
    </row>
    <row r="2665" spans="439:453">
      <c r="PW2665" s="623"/>
      <c r="PX2665" s="623"/>
      <c r="PY2665" s="623"/>
      <c r="PZ2665" s="623"/>
      <c r="QA2665" s="623"/>
      <c r="QB2665" s="623"/>
      <c r="QC2665" s="623"/>
      <c r="QD2665" s="623"/>
      <c r="QE2665" s="623"/>
      <c r="QF2665" s="623"/>
      <c r="QG2665" s="623"/>
      <c r="QH2665" s="623"/>
      <c r="QI2665" s="623"/>
      <c r="QJ2665" s="623"/>
      <c r="QK2665" s="623"/>
    </row>
    <row r="2666" spans="439:453">
      <c r="PW2666" s="623"/>
      <c r="PX2666" s="623"/>
      <c r="PY2666" s="623"/>
      <c r="PZ2666" s="623"/>
      <c r="QA2666" s="623"/>
      <c r="QB2666" s="623"/>
      <c r="QC2666" s="623"/>
      <c r="QD2666" s="623"/>
      <c r="QE2666" s="623"/>
      <c r="QF2666" s="623"/>
      <c r="QG2666" s="623"/>
      <c r="QH2666" s="623"/>
      <c r="QI2666" s="623"/>
      <c r="QJ2666" s="623"/>
      <c r="QK2666" s="623"/>
    </row>
    <row r="2667" spans="439:453">
      <c r="PW2667" s="623"/>
      <c r="PX2667" s="623"/>
      <c r="PY2667" s="623"/>
      <c r="PZ2667" s="623"/>
      <c r="QA2667" s="623"/>
      <c r="QB2667" s="623"/>
      <c r="QC2667" s="623"/>
      <c r="QD2667" s="623"/>
      <c r="QE2667" s="623"/>
      <c r="QF2667" s="623"/>
      <c r="QG2667" s="623"/>
      <c r="QH2667" s="623"/>
      <c r="QI2667" s="623"/>
      <c r="QJ2667" s="623"/>
      <c r="QK2667" s="623"/>
    </row>
    <row r="2668" spans="439:453">
      <c r="PW2668" s="623"/>
      <c r="PX2668" s="623"/>
      <c r="PY2668" s="623"/>
      <c r="PZ2668" s="623"/>
      <c r="QA2668" s="623"/>
      <c r="QB2668" s="623"/>
      <c r="QC2668" s="623"/>
      <c r="QD2668" s="623"/>
      <c r="QE2668" s="623"/>
      <c r="QF2668" s="623"/>
      <c r="QG2668" s="623"/>
      <c r="QH2668" s="623"/>
      <c r="QI2668" s="623"/>
      <c r="QJ2668" s="623"/>
      <c r="QK2668" s="623"/>
    </row>
    <row r="2669" spans="439:453">
      <c r="PW2669" s="623"/>
      <c r="PX2669" s="623"/>
      <c r="PY2669" s="623"/>
      <c r="PZ2669" s="623"/>
      <c r="QA2669" s="623"/>
      <c r="QB2669" s="623"/>
      <c r="QC2669" s="623"/>
      <c r="QD2669" s="623"/>
      <c r="QE2669" s="623"/>
      <c r="QF2669" s="623"/>
      <c r="QG2669" s="623"/>
      <c r="QH2669" s="623"/>
      <c r="QI2669" s="623"/>
      <c r="QJ2669" s="623"/>
      <c r="QK2669" s="623"/>
    </row>
    <row r="2670" spans="439:453">
      <c r="PW2670" s="623"/>
      <c r="PX2670" s="623"/>
      <c r="PY2670" s="623"/>
      <c r="PZ2670" s="623"/>
      <c r="QA2670" s="623"/>
      <c r="QB2670" s="623"/>
      <c r="QC2670" s="623"/>
      <c r="QD2670" s="623"/>
      <c r="QE2670" s="623"/>
      <c r="QF2670" s="623"/>
      <c r="QG2670" s="623"/>
      <c r="QH2670" s="623"/>
      <c r="QI2670" s="623"/>
      <c r="QJ2670" s="623"/>
      <c r="QK2670" s="623"/>
    </row>
    <row r="2671" spans="439:453">
      <c r="PW2671" s="623"/>
      <c r="PX2671" s="623"/>
      <c r="PY2671" s="623"/>
      <c r="PZ2671" s="623"/>
      <c r="QA2671" s="623"/>
      <c r="QB2671" s="623"/>
      <c r="QC2671" s="623"/>
      <c r="QD2671" s="623"/>
      <c r="QE2671" s="623"/>
      <c r="QF2671" s="623"/>
      <c r="QG2671" s="623"/>
      <c r="QH2671" s="623"/>
      <c r="QI2671" s="623"/>
      <c r="QJ2671" s="623"/>
      <c r="QK2671" s="623"/>
    </row>
    <row r="2672" spans="439:453">
      <c r="PW2672" s="623"/>
      <c r="PX2672" s="623"/>
      <c r="PY2672" s="623"/>
      <c r="PZ2672" s="623"/>
      <c r="QA2672" s="623"/>
      <c r="QB2672" s="623"/>
      <c r="QC2672" s="623"/>
      <c r="QD2672" s="623"/>
      <c r="QE2672" s="623"/>
      <c r="QF2672" s="623"/>
      <c r="QG2672" s="623"/>
      <c r="QH2672" s="623"/>
      <c r="QI2672" s="623"/>
      <c r="QJ2672" s="623"/>
      <c r="QK2672" s="623"/>
    </row>
    <row r="2673" spans="439:453">
      <c r="PW2673" s="623"/>
      <c r="PX2673" s="623"/>
      <c r="PY2673" s="623"/>
      <c r="PZ2673" s="623"/>
      <c r="QA2673" s="623"/>
      <c r="QB2673" s="623"/>
      <c r="QC2673" s="623"/>
      <c r="QD2673" s="623"/>
      <c r="QE2673" s="623"/>
      <c r="QF2673" s="623"/>
      <c r="QG2673" s="623"/>
      <c r="QH2673" s="623"/>
      <c r="QI2673" s="623"/>
      <c r="QJ2673" s="623"/>
      <c r="QK2673" s="623"/>
    </row>
    <row r="2674" spans="439:453">
      <c r="PW2674" s="623"/>
      <c r="PX2674" s="623"/>
      <c r="PY2674" s="623"/>
      <c r="PZ2674" s="623"/>
      <c r="QA2674" s="623"/>
      <c r="QB2674" s="623"/>
      <c r="QC2674" s="623"/>
      <c r="QD2674" s="623"/>
      <c r="QE2674" s="623"/>
      <c r="QF2674" s="623"/>
      <c r="QG2674" s="623"/>
      <c r="QH2674" s="623"/>
      <c r="QI2674" s="623"/>
      <c r="QJ2674" s="623"/>
      <c r="QK2674" s="623"/>
    </row>
    <row r="2675" spans="439:453">
      <c r="PW2675" s="623"/>
      <c r="PX2675" s="623"/>
      <c r="PY2675" s="623"/>
      <c r="PZ2675" s="623"/>
      <c r="QA2675" s="623"/>
      <c r="QB2675" s="623"/>
      <c r="QC2675" s="623"/>
      <c r="QD2675" s="623"/>
      <c r="QE2675" s="623"/>
      <c r="QF2675" s="623"/>
      <c r="QG2675" s="623"/>
      <c r="QH2675" s="623"/>
      <c r="QI2675" s="623"/>
      <c r="QJ2675" s="623"/>
      <c r="QK2675" s="623"/>
    </row>
    <row r="2676" spans="439:453">
      <c r="PW2676" s="623"/>
      <c r="PX2676" s="623"/>
      <c r="PY2676" s="623"/>
      <c r="PZ2676" s="623"/>
      <c r="QA2676" s="623"/>
      <c r="QB2676" s="623"/>
      <c r="QC2676" s="623"/>
      <c r="QD2676" s="623"/>
      <c r="QE2676" s="623"/>
      <c r="QF2676" s="623"/>
      <c r="QG2676" s="623"/>
      <c r="QH2676" s="623"/>
      <c r="QI2676" s="623"/>
      <c r="QJ2676" s="623"/>
      <c r="QK2676" s="623"/>
    </row>
    <row r="2677" spans="439:453">
      <c r="PW2677" s="623"/>
      <c r="PX2677" s="623"/>
      <c r="PY2677" s="623"/>
      <c r="PZ2677" s="623"/>
      <c r="QA2677" s="623"/>
      <c r="QB2677" s="623"/>
      <c r="QC2677" s="623"/>
      <c r="QD2677" s="623"/>
      <c r="QE2677" s="623"/>
      <c r="QF2677" s="623"/>
      <c r="QG2677" s="623"/>
      <c r="QH2677" s="623"/>
      <c r="QI2677" s="623"/>
      <c r="QJ2677" s="623"/>
      <c r="QK2677" s="623"/>
    </row>
    <row r="2678" spans="439:453">
      <c r="PW2678" s="623"/>
      <c r="PX2678" s="623"/>
      <c r="PY2678" s="623"/>
      <c r="PZ2678" s="623"/>
      <c r="QA2678" s="623"/>
      <c r="QB2678" s="623"/>
      <c r="QC2678" s="623"/>
      <c r="QD2678" s="623"/>
      <c r="QE2678" s="623"/>
      <c r="QF2678" s="623"/>
      <c r="QG2678" s="623"/>
      <c r="QH2678" s="623"/>
      <c r="QI2678" s="623"/>
      <c r="QJ2678" s="623"/>
      <c r="QK2678" s="623"/>
    </row>
    <row r="2679" spans="439:453">
      <c r="PW2679" s="623"/>
      <c r="PX2679" s="623"/>
      <c r="PY2679" s="623"/>
      <c r="PZ2679" s="623"/>
      <c r="QA2679" s="623"/>
      <c r="QB2679" s="623"/>
      <c r="QC2679" s="623"/>
      <c r="QD2679" s="623"/>
      <c r="QE2679" s="623"/>
      <c r="QF2679" s="623"/>
      <c r="QG2679" s="623"/>
      <c r="QH2679" s="623"/>
      <c r="QI2679" s="623"/>
      <c r="QJ2679" s="623"/>
      <c r="QK2679" s="623"/>
    </row>
    <row r="2680" spans="439:453">
      <c r="PW2680" s="623"/>
      <c r="PX2680" s="623"/>
      <c r="PY2680" s="623"/>
      <c r="PZ2680" s="623"/>
      <c r="QA2680" s="623"/>
      <c r="QB2680" s="623"/>
      <c r="QC2680" s="623"/>
      <c r="QD2680" s="623"/>
      <c r="QE2680" s="623"/>
      <c r="QF2680" s="623"/>
      <c r="QG2680" s="623"/>
      <c r="QH2680" s="623"/>
      <c r="QI2680" s="623"/>
      <c r="QJ2680" s="623"/>
      <c r="QK2680" s="623"/>
    </row>
    <row r="2681" spans="439:453">
      <c r="PW2681" s="623"/>
      <c r="PX2681" s="623"/>
      <c r="PY2681" s="623"/>
      <c r="PZ2681" s="623"/>
      <c r="QA2681" s="623"/>
      <c r="QB2681" s="623"/>
      <c r="QC2681" s="623"/>
      <c r="QD2681" s="623"/>
      <c r="QE2681" s="623"/>
      <c r="QF2681" s="623"/>
      <c r="QG2681" s="623"/>
      <c r="QH2681" s="623"/>
      <c r="QI2681" s="623"/>
      <c r="QJ2681" s="623"/>
      <c r="QK2681" s="623"/>
    </row>
    <row r="2682" spans="439:453">
      <c r="PW2682" s="623"/>
      <c r="PX2682" s="623"/>
      <c r="PY2682" s="623"/>
      <c r="PZ2682" s="623"/>
      <c r="QA2682" s="623"/>
      <c r="QB2682" s="623"/>
      <c r="QC2682" s="623"/>
      <c r="QD2682" s="623"/>
      <c r="QE2682" s="623"/>
      <c r="QF2682" s="623"/>
      <c r="QG2682" s="623"/>
      <c r="QH2682" s="623"/>
      <c r="QI2682" s="623"/>
      <c r="QJ2682" s="623"/>
      <c r="QK2682" s="623"/>
    </row>
    <row r="2683" spans="439:453">
      <c r="PW2683" s="623"/>
      <c r="PX2683" s="623"/>
      <c r="PY2683" s="623"/>
      <c r="PZ2683" s="623"/>
      <c r="QA2683" s="623"/>
      <c r="QB2683" s="623"/>
      <c r="QC2683" s="623"/>
      <c r="QD2683" s="623"/>
      <c r="QE2683" s="623"/>
      <c r="QF2683" s="623"/>
      <c r="QG2683" s="623"/>
      <c r="QH2683" s="623"/>
      <c r="QI2683" s="623"/>
      <c r="QJ2683" s="623"/>
      <c r="QK2683" s="623"/>
    </row>
    <row r="2684" spans="439:453">
      <c r="PW2684" s="623"/>
      <c r="PX2684" s="623"/>
      <c r="PY2684" s="623"/>
      <c r="PZ2684" s="623"/>
      <c r="QA2684" s="623"/>
      <c r="QB2684" s="623"/>
      <c r="QC2684" s="623"/>
      <c r="QD2684" s="623"/>
      <c r="QE2684" s="623"/>
      <c r="QF2684" s="623"/>
      <c r="QG2684" s="623"/>
      <c r="QH2684" s="623"/>
      <c r="QI2684" s="623"/>
      <c r="QJ2684" s="623"/>
      <c r="QK2684" s="623"/>
    </row>
    <row r="2685" spans="439:453">
      <c r="PW2685" s="623"/>
      <c r="PX2685" s="623"/>
      <c r="PY2685" s="623"/>
      <c r="PZ2685" s="623"/>
      <c r="QA2685" s="623"/>
      <c r="QB2685" s="623"/>
      <c r="QC2685" s="623"/>
      <c r="QD2685" s="623"/>
      <c r="QE2685" s="623"/>
      <c r="QF2685" s="623"/>
      <c r="QG2685" s="623"/>
      <c r="QH2685" s="623"/>
      <c r="QI2685" s="623"/>
      <c r="QJ2685" s="623"/>
      <c r="QK2685" s="623"/>
    </row>
    <row r="2686" spans="439:453">
      <c r="PW2686" s="623"/>
      <c r="PX2686" s="623"/>
      <c r="PY2686" s="623"/>
      <c r="PZ2686" s="623"/>
      <c r="QA2686" s="623"/>
      <c r="QB2686" s="623"/>
      <c r="QC2686" s="623"/>
      <c r="QD2686" s="623"/>
      <c r="QE2686" s="623"/>
      <c r="QF2686" s="623"/>
      <c r="QG2686" s="623"/>
      <c r="QH2686" s="623"/>
      <c r="QI2686" s="623"/>
      <c r="QJ2686" s="623"/>
      <c r="QK2686" s="623"/>
    </row>
    <row r="2687" spans="439:453">
      <c r="PW2687" s="623"/>
      <c r="PX2687" s="623"/>
      <c r="PY2687" s="623"/>
      <c r="PZ2687" s="623"/>
      <c r="QA2687" s="623"/>
      <c r="QB2687" s="623"/>
      <c r="QC2687" s="623"/>
      <c r="QD2687" s="623"/>
      <c r="QE2687" s="623"/>
      <c r="QF2687" s="623"/>
      <c r="QG2687" s="623"/>
      <c r="QH2687" s="623"/>
      <c r="QI2687" s="623"/>
      <c r="QJ2687" s="623"/>
      <c r="QK2687" s="623"/>
    </row>
    <row r="2688" spans="439:453">
      <c r="PW2688" s="623"/>
      <c r="PX2688" s="623"/>
      <c r="PY2688" s="623"/>
      <c r="PZ2688" s="623"/>
      <c r="QA2688" s="623"/>
      <c r="QB2688" s="623"/>
      <c r="QC2688" s="623"/>
      <c r="QD2688" s="623"/>
      <c r="QE2688" s="623"/>
      <c r="QF2688" s="623"/>
      <c r="QG2688" s="623"/>
      <c r="QH2688" s="623"/>
      <c r="QI2688" s="623"/>
      <c r="QJ2688" s="623"/>
      <c r="QK2688" s="623"/>
    </row>
    <row r="2689" spans="439:453">
      <c r="PW2689" s="623"/>
      <c r="PX2689" s="623"/>
      <c r="PY2689" s="623"/>
      <c r="PZ2689" s="623"/>
      <c r="QA2689" s="623"/>
      <c r="QB2689" s="623"/>
      <c r="QC2689" s="623"/>
      <c r="QD2689" s="623"/>
      <c r="QE2689" s="623"/>
      <c r="QF2689" s="623"/>
      <c r="QG2689" s="623"/>
      <c r="QH2689" s="623"/>
      <c r="QI2689" s="623"/>
      <c r="QJ2689" s="623"/>
      <c r="QK2689" s="623"/>
    </row>
    <row r="2690" spans="439:453">
      <c r="PW2690" s="623"/>
      <c r="PX2690" s="623"/>
      <c r="PY2690" s="623"/>
      <c r="PZ2690" s="623"/>
      <c r="QA2690" s="623"/>
      <c r="QB2690" s="623"/>
      <c r="QC2690" s="623"/>
      <c r="QD2690" s="623"/>
      <c r="QE2690" s="623"/>
      <c r="QF2690" s="623"/>
      <c r="QG2690" s="623"/>
      <c r="QH2690" s="623"/>
      <c r="QI2690" s="623"/>
      <c r="QJ2690" s="623"/>
      <c r="QK2690" s="623"/>
    </row>
    <row r="2691" spans="439:453">
      <c r="PW2691" s="623"/>
      <c r="PX2691" s="623"/>
      <c r="PY2691" s="623"/>
      <c r="PZ2691" s="623"/>
      <c r="QA2691" s="623"/>
      <c r="QB2691" s="623"/>
      <c r="QC2691" s="623"/>
      <c r="QD2691" s="623"/>
      <c r="QE2691" s="623"/>
      <c r="QF2691" s="623"/>
      <c r="QG2691" s="623"/>
      <c r="QH2691" s="623"/>
      <c r="QI2691" s="623"/>
      <c r="QJ2691" s="623"/>
      <c r="QK2691" s="623"/>
    </row>
    <row r="2692" spans="439:453">
      <c r="PW2692" s="623"/>
      <c r="PX2692" s="623"/>
      <c r="PY2692" s="623"/>
      <c r="PZ2692" s="623"/>
      <c r="QA2692" s="623"/>
      <c r="QB2692" s="623"/>
      <c r="QC2692" s="623"/>
      <c r="QD2692" s="623"/>
      <c r="QE2692" s="623"/>
      <c r="QF2692" s="623"/>
      <c r="QG2692" s="623"/>
      <c r="QH2692" s="623"/>
      <c r="QI2692" s="623"/>
      <c r="QJ2692" s="623"/>
      <c r="QK2692" s="623"/>
    </row>
    <row r="2693" spans="439:453">
      <c r="PW2693" s="623"/>
      <c r="PX2693" s="623"/>
      <c r="PY2693" s="623"/>
      <c r="PZ2693" s="623"/>
      <c r="QA2693" s="623"/>
      <c r="QB2693" s="623"/>
      <c r="QC2693" s="623"/>
      <c r="QD2693" s="623"/>
      <c r="QE2693" s="623"/>
      <c r="QF2693" s="623"/>
      <c r="QG2693" s="623"/>
      <c r="QH2693" s="623"/>
      <c r="QI2693" s="623"/>
      <c r="QJ2693" s="623"/>
      <c r="QK2693" s="623"/>
    </row>
    <row r="2694" spans="439:453">
      <c r="PW2694" s="623"/>
      <c r="PX2694" s="623"/>
      <c r="PY2694" s="623"/>
      <c r="PZ2694" s="623"/>
      <c r="QA2694" s="623"/>
      <c r="QB2694" s="623"/>
      <c r="QC2694" s="623"/>
      <c r="QD2694" s="623"/>
      <c r="QE2694" s="623"/>
      <c r="QF2694" s="623"/>
      <c r="QG2694" s="623"/>
      <c r="QH2694" s="623"/>
      <c r="QI2694" s="623"/>
      <c r="QJ2694" s="623"/>
      <c r="QK2694" s="623"/>
    </row>
    <row r="2695" spans="439:453">
      <c r="PW2695" s="623"/>
      <c r="PX2695" s="623"/>
      <c r="PY2695" s="623"/>
      <c r="PZ2695" s="623"/>
      <c r="QA2695" s="623"/>
      <c r="QB2695" s="623"/>
      <c r="QC2695" s="623"/>
      <c r="QD2695" s="623"/>
      <c r="QE2695" s="623"/>
      <c r="QF2695" s="623"/>
      <c r="QG2695" s="623"/>
      <c r="QH2695" s="623"/>
      <c r="QI2695" s="623"/>
      <c r="QJ2695" s="623"/>
      <c r="QK2695" s="623"/>
    </row>
    <row r="2696" spans="439:453">
      <c r="PW2696" s="623"/>
      <c r="PX2696" s="623"/>
      <c r="PY2696" s="623"/>
      <c r="PZ2696" s="623"/>
      <c r="QA2696" s="623"/>
      <c r="QB2696" s="623"/>
      <c r="QC2696" s="623"/>
      <c r="QD2696" s="623"/>
      <c r="QE2696" s="623"/>
      <c r="QF2696" s="623"/>
      <c r="QG2696" s="623"/>
      <c r="QH2696" s="623"/>
      <c r="QI2696" s="623"/>
      <c r="QJ2696" s="623"/>
      <c r="QK2696" s="623"/>
    </row>
    <row r="2697" spans="439:453">
      <c r="PW2697" s="623"/>
      <c r="PX2697" s="623"/>
      <c r="PY2697" s="623"/>
      <c r="PZ2697" s="623"/>
      <c r="QA2697" s="623"/>
      <c r="QB2697" s="623"/>
      <c r="QC2697" s="623"/>
      <c r="QD2697" s="623"/>
      <c r="QE2697" s="623"/>
      <c r="QF2697" s="623"/>
      <c r="QG2697" s="623"/>
      <c r="QH2697" s="623"/>
      <c r="QI2697" s="623"/>
      <c r="QJ2697" s="623"/>
      <c r="QK2697" s="623"/>
    </row>
    <row r="2698" spans="439:453">
      <c r="PW2698" s="623"/>
      <c r="PX2698" s="623"/>
      <c r="PY2698" s="623"/>
      <c r="PZ2698" s="623"/>
      <c r="QA2698" s="623"/>
      <c r="QB2698" s="623"/>
      <c r="QC2698" s="623"/>
      <c r="QD2698" s="623"/>
      <c r="QE2698" s="623"/>
      <c r="QF2698" s="623"/>
      <c r="QG2698" s="623"/>
      <c r="QH2698" s="623"/>
      <c r="QI2698" s="623"/>
      <c r="QJ2698" s="623"/>
      <c r="QK2698" s="623"/>
    </row>
    <row r="2699" spans="439:453">
      <c r="PW2699" s="623"/>
      <c r="PX2699" s="623"/>
      <c r="PY2699" s="623"/>
      <c r="PZ2699" s="623"/>
      <c r="QA2699" s="623"/>
      <c r="QB2699" s="623"/>
      <c r="QC2699" s="623"/>
      <c r="QD2699" s="623"/>
      <c r="QE2699" s="623"/>
      <c r="QF2699" s="623"/>
      <c r="QG2699" s="623"/>
      <c r="QH2699" s="623"/>
      <c r="QI2699" s="623"/>
      <c r="QJ2699" s="623"/>
      <c r="QK2699" s="623"/>
    </row>
    <row r="2700" spans="439:453">
      <c r="PW2700" s="623"/>
      <c r="PX2700" s="623"/>
      <c r="PY2700" s="623"/>
      <c r="PZ2700" s="623"/>
      <c r="QA2700" s="623"/>
      <c r="QB2700" s="623"/>
      <c r="QC2700" s="623"/>
      <c r="QD2700" s="623"/>
      <c r="QE2700" s="623"/>
      <c r="QF2700" s="623"/>
      <c r="QG2700" s="623"/>
      <c r="QH2700" s="623"/>
      <c r="QI2700" s="623"/>
      <c r="QJ2700" s="623"/>
      <c r="QK2700" s="623"/>
    </row>
    <row r="2701" spans="439:453">
      <c r="PW2701" s="623"/>
      <c r="PX2701" s="623"/>
      <c r="PY2701" s="623"/>
      <c r="PZ2701" s="623"/>
      <c r="QA2701" s="623"/>
      <c r="QB2701" s="623"/>
      <c r="QC2701" s="623"/>
      <c r="QD2701" s="623"/>
      <c r="QE2701" s="623"/>
      <c r="QF2701" s="623"/>
      <c r="QG2701" s="623"/>
      <c r="QH2701" s="623"/>
      <c r="QI2701" s="623"/>
      <c r="QJ2701" s="623"/>
      <c r="QK2701" s="623"/>
    </row>
    <row r="2702" spans="439:453">
      <c r="PW2702" s="623"/>
      <c r="PX2702" s="623"/>
      <c r="PY2702" s="623"/>
      <c r="PZ2702" s="623"/>
      <c r="QA2702" s="623"/>
      <c r="QB2702" s="623"/>
      <c r="QC2702" s="623"/>
      <c r="QD2702" s="623"/>
      <c r="QE2702" s="623"/>
      <c r="QF2702" s="623"/>
      <c r="QG2702" s="623"/>
      <c r="QH2702" s="623"/>
      <c r="QI2702" s="623"/>
      <c r="QJ2702" s="623"/>
      <c r="QK2702" s="623"/>
    </row>
    <row r="2703" spans="439:453">
      <c r="PW2703" s="623"/>
      <c r="PX2703" s="623"/>
      <c r="PY2703" s="623"/>
      <c r="PZ2703" s="623"/>
      <c r="QA2703" s="623"/>
      <c r="QB2703" s="623"/>
      <c r="QC2703" s="623"/>
      <c r="QD2703" s="623"/>
      <c r="QE2703" s="623"/>
      <c r="QF2703" s="623"/>
      <c r="QG2703" s="623"/>
      <c r="QH2703" s="623"/>
      <c r="QI2703" s="623"/>
      <c r="QJ2703" s="623"/>
      <c r="QK2703" s="623"/>
    </row>
    <row r="2704" spans="439:453">
      <c r="PW2704" s="623"/>
      <c r="PX2704" s="623"/>
      <c r="PY2704" s="623"/>
      <c r="PZ2704" s="623"/>
      <c r="QA2704" s="623"/>
      <c r="QB2704" s="623"/>
      <c r="QC2704" s="623"/>
      <c r="QD2704" s="623"/>
      <c r="QE2704" s="623"/>
      <c r="QF2704" s="623"/>
      <c r="QG2704" s="623"/>
      <c r="QH2704" s="623"/>
      <c r="QI2704" s="623"/>
      <c r="QJ2704" s="623"/>
      <c r="QK2704" s="623"/>
    </row>
    <row r="2705" spans="439:453">
      <c r="PW2705" s="623"/>
      <c r="PX2705" s="623"/>
      <c r="PY2705" s="623"/>
      <c r="PZ2705" s="623"/>
      <c r="QA2705" s="623"/>
      <c r="QB2705" s="623"/>
      <c r="QC2705" s="623"/>
      <c r="QD2705" s="623"/>
      <c r="QE2705" s="623"/>
      <c r="QF2705" s="623"/>
      <c r="QG2705" s="623"/>
      <c r="QH2705" s="623"/>
      <c r="QI2705" s="623"/>
      <c r="QJ2705" s="623"/>
      <c r="QK2705" s="623"/>
    </row>
    <row r="2706" spans="439:453">
      <c r="PW2706" s="623"/>
      <c r="PX2706" s="623"/>
      <c r="PY2706" s="623"/>
      <c r="PZ2706" s="623"/>
      <c r="QA2706" s="623"/>
      <c r="QB2706" s="623"/>
      <c r="QC2706" s="623"/>
      <c r="QD2706" s="623"/>
      <c r="QE2706" s="623"/>
      <c r="QF2706" s="623"/>
      <c r="QG2706" s="623"/>
      <c r="QH2706" s="623"/>
      <c r="QI2706" s="623"/>
      <c r="QJ2706" s="623"/>
      <c r="QK2706" s="623"/>
    </row>
    <row r="2707" spans="439:453">
      <c r="PW2707" s="623"/>
      <c r="PX2707" s="623"/>
      <c r="PY2707" s="623"/>
      <c r="PZ2707" s="623"/>
      <c r="QA2707" s="623"/>
      <c r="QB2707" s="623"/>
      <c r="QC2707" s="623"/>
      <c r="QD2707" s="623"/>
      <c r="QE2707" s="623"/>
      <c r="QF2707" s="623"/>
      <c r="QG2707" s="623"/>
      <c r="QH2707" s="623"/>
      <c r="QI2707" s="623"/>
      <c r="QJ2707" s="623"/>
      <c r="QK2707" s="623"/>
    </row>
    <row r="2708" spans="439:453">
      <c r="PW2708" s="623"/>
      <c r="PX2708" s="623"/>
      <c r="PY2708" s="623"/>
      <c r="PZ2708" s="623"/>
      <c r="QA2708" s="623"/>
      <c r="QB2708" s="623"/>
      <c r="QC2708" s="623"/>
      <c r="QD2708" s="623"/>
      <c r="QE2708" s="623"/>
      <c r="QF2708" s="623"/>
      <c r="QG2708" s="623"/>
      <c r="QH2708" s="623"/>
      <c r="QI2708" s="623"/>
      <c r="QJ2708" s="623"/>
      <c r="QK2708" s="623"/>
    </row>
    <row r="2709" spans="439:453">
      <c r="PW2709" s="623"/>
      <c r="PX2709" s="623"/>
      <c r="PY2709" s="623"/>
      <c r="PZ2709" s="623"/>
      <c r="QA2709" s="623"/>
      <c r="QB2709" s="623"/>
      <c r="QC2709" s="623"/>
      <c r="QD2709" s="623"/>
      <c r="QE2709" s="623"/>
      <c r="QF2709" s="623"/>
      <c r="QG2709" s="623"/>
      <c r="QH2709" s="623"/>
      <c r="QI2709" s="623"/>
      <c r="QJ2709" s="623"/>
      <c r="QK2709" s="623"/>
    </row>
    <row r="2710" spans="439:453">
      <c r="PW2710" s="623"/>
      <c r="PX2710" s="623"/>
      <c r="PY2710" s="623"/>
      <c r="PZ2710" s="623"/>
      <c r="QA2710" s="623"/>
      <c r="QB2710" s="623"/>
      <c r="QC2710" s="623"/>
      <c r="QD2710" s="623"/>
      <c r="QE2710" s="623"/>
      <c r="QF2710" s="623"/>
      <c r="QG2710" s="623"/>
      <c r="QH2710" s="623"/>
      <c r="QI2710" s="623"/>
      <c r="QJ2710" s="623"/>
      <c r="QK2710" s="623"/>
    </row>
    <row r="2711" spans="439:453">
      <c r="PW2711" s="623"/>
      <c r="PX2711" s="623"/>
      <c r="PY2711" s="623"/>
      <c r="PZ2711" s="623"/>
      <c r="QA2711" s="623"/>
      <c r="QB2711" s="623"/>
      <c r="QC2711" s="623"/>
      <c r="QD2711" s="623"/>
      <c r="QE2711" s="623"/>
      <c r="QF2711" s="623"/>
      <c r="QG2711" s="623"/>
      <c r="QH2711" s="623"/>
      <c r="QI2711" s="623"/>
      <c r="QJ2711" s="623"/>
      <c r="QK2711" s="623"/>
    </row>
    <row r="2712" spans="439:453">
      <c r="PW2712" s="623"/>
      <c r="PX2712" s="623"/>
      <c r="PY2712" s="623"/>
      <c r="PZ2712" s="623"/>
      <c r="QA2712" s="623"/>
      <c r="QB2712" s="623"/>
      <c r="QC2712" s="623"/>
      <c r="QD2712" s="623"/>
      <c r="QE2712" s="623"/>
      <c r="QF2712" s="623"/>
      <c r="QG2712" s="623"/>
      <c r="QH2712" s="623"/>
      <c r="QI2712" s="623"/>
      <c r="QJ2712" s="623"/>
      <c r="QK2712" s="623"/>
    </row>
    <row r="2713" spans="439:453">
      <c r="PW2713" s="623"/>
      <c r="PX2713" s="623"/>
      <c r="PY2713" s="623"/>
      <c r="PZ2713" s="623"/>
      <c r="QA2713" s="623"/>
      <c r="QB2713" s="623"/>
      <c r="QC2713" s="623"/>
      <c r="QD2713" s="623"/>
      <c r="QE2713" s="623"/>
      <c r="QF2713" s="623"/>
      <c r="QG2713" s="623"/>
      <c r="QH2713" s="623"/>
      <c r="QI2713" s="623"/>
      <c r="QJ2713" s="623"/>
      <c r="QK2713" s="623"/>
    </row>
    <row r="2714" spans="439:453">
      <c r="PW2714" s="623"/>
      <c r="PX2714" s="623"/>
      <c r="PY2714" s="623"/>
      <c r="PZ2714" s="623"/>
      <c r="QA2714" s="623"/>
      <c r="QB2714" s="623"/>
      <c r="QC2714" s="623"/>
      <c r="QD2714" s="623"/>
      <c r="QE2714" s="623"/>
      <c r="QF2714" s="623"/>
      <c r="QG2714" s="623"/>
      <c r="QH2714" s="623"/>
      <c r="QI2714" s="623"/>
      <c r="QJ2714" s="623"/>
      <c r="QK2714" s="623"/>
    </row>
    <row r="2715" spans="439:453">
      <c r="PW2715" s="623"/>
      <c r="PX2715" s="623"/>
      <c r="PY2715" s="623"/>
      <c r="PZ2715" s="623"/>
      <c r="QA2715" s="623"/>
      <c r="QB2715" s="623"/>
      <c r="QC2715" s="623"/>
      <c r="QD2715" s="623"/>
      <c r="QE2715" s="623"/>
      <c r="QF2715" s="623"/>
      <c r="QG2715" s="623"/>
      <c r="QH2715" s="623"/>
      <c r="QI2715" s="623"/>
      <c r="QJ2715" s="623"/>
      <c r="QK2715" s="623"/>
    </row>
    <row r="2716" spans="439:453">
      <c r="PW2716" s="623"/>
      <c r="PX2716" s="623"/>
      <c r="PY2716" s="623"/>
      <c r="PZ2716" s="623"/>
      <c r="QA2716" s="623"/>
      <c r="QB2716" s="623"/>
      <c r="QC2716" s="623"/>
      <c r="QD2716" s="623"/>
      <c r="QE2716" s="623"/>
      <c r="QF2716" s="623"/>
      <c r="QG2716" s="623"/>
      <c r="QH2716" s="623"/>
      <c r="QI2716" s="623"/>
      <c r="QJ2716" s="623"/>
      <c r="QK2716" s="623"/>
    </row>
    <row r="2717" spans="439:453">
      <c r="PW2717" s="623"/>
      <c r="PX2717" s="623"/>
      <c r="PY2717" s="623"/>
      <c r="PZ2717" s="623"/>
      <c r="QA2717" s="623"/>
      <c r="QB2717" s="623"/>
      <c r="QC2717" s="623"/>
      <c r="QD2717" s="623"/>
      <c r="QE2717" s="623"/>
      <c r="QF2717" s="623"/>
      <c r="QG2717" s="623"/>
      <c r="QH2717" s="623"/>
      <c r="QI2717" s="623"/>
      <c r="QJ2717" s="623"/>
      <c r="QK2717" s="623"/>
    </row>
    <row r="2718" spans="439:453">
      <c r="PW2718" s="623"/>
      <c r="PX2718" s="623"/>
      <c r="PY2718" s="623"/>
      <c r="PZ2718" s="623"/>
      <c r="QA2718" s="623"/>
      <c r="QB2718" s="623"/>
      <c r="QC2718" s="623"/>
      <c r="QD2718" s="623"/>
      <c r="QE2718" s="623"/>
      <c r="QF2718" s="623"/>
      <c r="QG2718" s="623"/>
      <c r="QH2718" s="623"/>
      <c r="QI2718" s="623"/>
      <c r="QJ2718" s="623"/>
      <c r="QK2718" s="623"/>
    </row>
    <row r="2719" spans="439:453">
      <c r="PW2719" s="623"/>
      <c r="PX2719" s="623"/>
      <c r="PY2719" s="623"/>
      <c r="PZ2719" s="623"/>
      <c r="QA2719" s="623"/>
      <c r="QB2719" s="623"/>
      <c r="QC2719" s="623"/>
      <c r="QD2719" s="623"/>
      <c r="QE2719" s="623"/>
      <c r="QF2719" s="623"/>
      <c r="QG2719" s="623"/>
      <c r="QH2719" s="623"/>
      <c r="QI2719" s="623"/>
      <c r="QJ2719" s="623"/>
      <c r="QK2719" s="623"/>
    </row>
    <row r="2720" spans="439:453">
      <c r="PW2720" s="623"/>
      <c r="PX2720" s="623"/>
      <c r="PY2720" s="623"/>
      <c r="PZ2720" s="623"/>
      <c r="QA2720" s="623"/>
      <c r="QB2720" s="623"/>
      <c r="QC2720" s="623"/>
      <c r="QD2720" s="623"/>
      <c r="QE2720" s="623"/>
      <c r="QF2720" s="623"/>
      <c r="QG2720" s="623"/>
      <c r="QH2720" s="623"/>
      <c r="QI2720" s="623"/>
      <c r="QJ2720" s="623"/>
      <c r="QK2720" s="623"/>
    </row>
    <row r="2721" spans="439:453">
      <c r="PW2721" s="623"/>
      <c r="PX2721" s="623"/>
      <c r="PY2721" s="623"/>
      <c r="PZ2721" s="623"/>
      <c r="QA2721" s="623"/>
      <c r="QB2721" s="623"/>
      <c r="QC2721" s="623"/>
      <c r="QD2721" s="623"/>
      <c r="QE2721" s="623"/>
      <c r="QF2721" s="623"/>
      <c r="QG2721" s="623"/>
      <c r="QH2721" s="623"/>
      <c r="QI2721" s="623"/>
      <c r="QJ2721" s="623"/>
      <c r="QK2721" s="623"/>
    </row>
    <row r="2722" spans="439:453">
      <c r="PW2722" s="623"/>
      <c r="PX2722" s="623"/>
      <c r="PY2722" s="623"/>
      <c r="PZ2722" s="623"/>
      <c r="QA2722" s="623"/>
      <c r="QB2722" s="623"/>
      <c r="QC2722" s="623"/>
      <c r="QD2722" s="623"/>
      <c r="QE2722" s="623"/>
      <c r="QF2722" s="623"/>
      <c r="QG2722" s="623"/>
      <c r="QH2722" s="623"/>
      <c r="QI2722" s="623"/>
      <c r="QJ2722" s="623"/>
      <c r="QK2722" s="623"/>
    </row>
    <row r="2723" spans="439:453">
      <c r="PW2723" s="623"/>
      <c r="PX2723" s="623"/>
      <c r="PY2723" s="623"/>
      <c r="PZ2723" s="623"/>
      <c r="QA2723" s="623"/>
      <c r="QB2723" s="623"/>
      <c r="QC2723" s="623"/>
      <c r="QD2723" s="623"/>
      <c r="QE2723" s="623"/>
      <c r="QF2723" s="623"/>
      <c r="QG2723" s="623"/>
      <c r="QH2723" s="623"/>
      <c r="QI2723" s="623"/>
      <c r="QJ2723" s="623"/>
      <c r="QK2723" s="623"/>
    </row>
    <row r="2724" spans="439:453">
      <c r="PW2724" s="623"/>
      <c r="PX2724" s="623"/>
      <c r="PY2724" s="623"/>
      <c r="PZ2724" s="623"/>
      <c r="QA2724" s="623"/>
      <c r="QB2724" s="623"/>
      <c r="QC2724" s="623"/>
      <c r="QD2724" s="623"/>
      <c r="QE2724" s="623"/>
      <c r="QF2724" s="623"/>
      <c r="QG2724" s="623"/>
      <c r="QH2724" s="623"/>
      <c r="QI2724" s="623"/>
      <c r="QJ2724" s="623"/>
      <c r="QK2724" s="623"/>
    </row>
    <row r="2725" spans="439:453">
      <c r="PW2725" s="623"/>
      <c r="PX2725" s="623"/>
      <c r="PY2725" s="623"/>
      <c r="PZ2725" s="623"/>
      <c r="QA2725" s="623"/>
      <c r="QB2725" s="623"/>
      <c r="QC2725" s="623"/>
      <c r="QD2725" s="623"/>
      <c r="QE2725" s="623"/>
      <c r="QF2725" s="623"/>
      <c r="QG2725" s="623"/>
      <c r="QH2725" s="623"/>
      <c r="QI2725" s="623"/>
      <c r="QJ2725" s="623"/>
      <c r="QK2725" s="623"/>
    </row>
    <row r="2726" spans="439:453">
      <c r="PW2726" s="623"/>
      <c r="PX2726" s="623"/>
      <c r="PY2726" s="623"/>
      <c r="PZ2726" s="623"/>
      <c r="QA2726" s="623"/>
      <c r="QB2726" s="623"/>
      <c r="QC2726" s="623"/>
      <c r="QD2726" s="623"/>
      <c r="QE2726" s="623"/>
      <c r="QF2726" s="623"/>
      <c r="QG2726" s="623"/>
      <c r="QH2726" s="623"/>
      <c r="QI2726" s="623"/>
      <c r="QJ2726" s="623"/>
      <c r="QK2726" s="623"/>
    </row>
    <row r="2727" spans="439:453">
      <c r="PW2727" s="623"/>
      <c r="PX2727" s="623"/>
      <c r="PY2727" s="623"/>
      <c r="PZ2727" s="623"/>
      <c r="QA2727" s="623"/>
      <c r="QB2727" s="623"/>
      <c r="QC2727" s="623"/>
      <c r="QD2727" s="623"/>
      <c r="QE2727" s="623"/>
      <c r="QF2727" s="623"/>
      <c r="QG2727" s="623"/>
      <c r="QH2727" s="623"/>
      <c r="QI2727" s="623"/>
      <c r="QJ2727" s="623"/>
      <c r="QK2727" s="623"/>
    </row>
    <row r="2728" spans="439:453">
      <c r="PW2728" s="623"/>
      <c r="PX2728" s="623"/>
      <c r="PY2728" s="623"/>
      <c r="PZ2728" s="623"/>
      <c r="QA2728" s="623"/>
      <c r="QB2728" s="623"/>
      <c r="QC2728" s="623"/>
      <c r="QD2728" s="623"/>
      <c r="QE2728" s="623"/>
      <c r="QF2728" s="623"/>
      <c r="QG2728" s="623"/>
      <c r="QH2728" s="623"/>
      <c r="QI2728" s="623"/>
      <c r="QJ2728" s="623"/>
      <c r="QK2728" s="623"/>
    </row>
    <row r="2729" spans="439:453">
      <c r="PW2729" s="623"/>
      <c r="PX2729" s="623"/>
      <c r="PY2729" s="623"/>
      <c r="PZ2729" s="623"/>
      <c r="QA2729" s="623"/>
      <c r="QB2729" s="623"/>
      <c r="QC2729" s="623"/>
      <c r="QD2729" s="623"/>
      <c r="QE2729" s="623"/>
      <c r="QF2729" s="623"/>
      <c r="QG2729" s="623"/>
      <c r="QH2729" s="623"/>
      <c r="QI2729" s="623"/>
      <c r="QJ2729" s="623"/>
      <c r="QK2729" s="623"/>
    </row>
    <row r="2730" spans="439:453">
      <c r="PW2730" s="623"/>
      <c r="PX2730" s="623"/>
      <c r="PY2730" s="623"/>
      <c r="PZ2730" s="623"/>
      <c r="QA2730" s="623"/>
      <c r="QB2730" s="623"/>
      <c r="QC2730" s="623"/>
      <c r="QD2730" s="623"/>
      <c r="QE2730" s="623"/>
      <c r="QF2730" s="623"/>
      <c r="QG2730" s="623"/>
      <c r="QH2730" s="623"/>
      <c r="QI2730" s="623"/>
      <c r="QJ2730" s="623"/>
      <c r="QK2730" s="623"/>
    </row>
    <row r="2731" spans="439:453">
      <c r="PW2731" s="623"/>
      <c r="PX2731" s="623"/>
      <c r="PY2731" s="623"/>
      <c r="PZ2731" s="623"/>
      <c r="QA2731" s="623"/>
      <c r="QB2731" s="623"/>
      <c r="QC2731" s="623"/>
      <c r="QD2731" s="623"/>
      <c r="QE2731" s="623"/>
      <c r="QF2731" s="623"/>
      <c r="QG2731" s="623"/>
      <c r="QH2731" s="623"/>
      <c r="QI2731" s="623"/>
      <c r="QJ2731" s="623"/>
      <c r="QK2731" s="623"/>
    </row>
    <row r="2732" spans="439:453">
      <c r="PW2732" s="623"/>
      <c r="PX2732" s="623"/>
      <c r="PY2732" s="623"/>
      <c r="PZ2732" s="623"/>
      <c r="QA2732" s="623"/>
      <c r="QB2732" s="623"/>
      <c r="QC2732" s="623"/>
      <c r="QD2732" s="623"/>
      <c r="QE2732" s="623"/>
      <c r="QF2732" s="623"/>
      <c r="QG2732" s="623"/>
      <c r="QH2732" s="623"/>
      <c r="QI2732" s="623"/>
      <c r="QJ2732" s="623"/>
      <c r="QK2732" s="623"/>
    </row>
    <row r="2733" spans="439:453">
      <c r="PW2733" s="623"/>
      <c r="PX2733" s="623"/>
      <c r="PY2733" s="623"/>
      <c r="PZ2733" s="623"/>
      <c r="QA2733" s="623"/>
      <c r="QB2733" s="623"/>
      <c r="QC2733" s="623"/>
      <c r="QD2733" s="623"/>
      <c r="QE2733" s="623"/>
      <c r="QF2733" s="623"/>
      <c r="QG2733" s="623"/>
      <c r="QH2733" s="623"/>
      <c r="QI2733" s="623"/>
      <c r="QJ2733" s="623"/>
      <c r="QK2733" s="623"/>
    </row>
    <row r="2734" spans="439:453">
      <c r="PW2734" s="623"/>
      <c r="PX2734" s="623"/>
      <c r="PY2734" s="623"/>
      <c r="PZ2734" s="623"/>
      <c r="QA2734" s="623"/>
      <c r="QB2734" s="623"/>
      <c r="QC2734" s="623"/>
      <c r="QD2734" s="623"/>
      <c r="QE2734" s="623"/>
      <c r="QF2734" s="623"/>
      <c r="QG2734" s="623"/>
      <c r="QH2734" s="623"/>
      <c r="QI2734" s="623"/>
      <c r="QJ2734" s="623"/>
      <c r="QK2734" s="623"/>
    </row>
    <row r="2735" spans="439:453">
      <c r="PW2735" s="623"/>
      <c r="PX2735" s="623"/>
      <c r="PY2735" s="623"/>
      <c r="PZ2735" s="623"/>
      <c r="QA2735" s="623"/>
      <c r="QB2735" s="623"/>
      <c r="QC2735" s="623"/>
      <c r="QD2735" s="623"/>
      <c r="QE2735" s="623"/>
      <c r="QF2735" s="623"/>
      <c r="QG2735" s="623"/>
      <c r="QH2735" s="623"/>
      <c r="QI2735" s="623"/>
      <c r="QJ2735" s="623"/>
      <c r="QK2735" s="623"/>
    </row>
    <row r="2736" spans="439:453">
      <c r="PW2736" s="623"/>
      <c r="PX2736" s="623"/>
      <c r="PY2736" s="623"/>
      <c r="PZ2736" s="623"/>
      <c r="QA2736" s="623"/>
      <c r="QB2736" s="623"/>
      <c r="QC2736" s="623"/>
      <c r="QD2736" s="623"/>
      <c r="QE2736" s="623"/>
      <c r="QF2736" s="623"/>
      <c r="QG2736" s="623"/>
      <c r="QH2736" s="623"/>
      <c r="QI2736" s="623"/>
      <c r="QJ2736" s="623"/>
      <c r="QK2736" s="623"/>
    </row>
    <row r="2737" spans="439:453">
      <c r="PW2737" s="623"/>
      <c r="PX2737" s="623"/>
      <c r="PY2737" s="623"/>
      <c r="PZ2737" s="623"/>
      <c r="QA2737" s="623"/>
      <c r="QB2737" s="623"/>
      <c r="QC2737" s="623"/>
      <c r="QD2737" s="623"/>
      <c r="QE2737" s="623"/>
      <c r="QF2737" s="623"/>
      <c r="QG2737" s="623"/>
      <c r="QH2737" s="623"/>
      <c r="QI2737" s="623"/>
      <c r="QJ2737" s="623"/>
      <c r="QK2737" s="623"/>
    </row>
    <row r="2738" spans="439:453">
      <c r="PW2738" s="623"/>
      <c r="PX2738" s="623"/>
      <c r="PY2738" s="623"/>
      <c r="PZ2738" s="623"/>
      <c r="QA2738" s="623"/>
      <c r="QB2738" s="623"/>
      <c r="QC2738" s="623"/>
      <c r="QD2738" s="623"/>
      <c r="QE2738" s="623"/>
      <c r="QF2738" s="623"/>
      <c r="QG2738" s="623"/>
      <c r="QH2738" s="623"/>
      <c r="QI2738" s="623"/>
      <c r="QJ2738" s="623"/>
      <c r="QK2738" s="623"/>
    </row>
    <row r="2739" spans="439:453">
      <c r="PW2739" s="623"/>
      <c r="PX2739" s="623"/>
      <c r="PY2739" s="623"/>
      <c r="PZ2739" s="623"/>
      <c r="QA2739" s="623"/>
      <c r="QB2739" s="623"/>
      <c r="QC2739" s="623"/>
      <c r="QD2739" s="623"/>
      <c r="QE2739" s="623"/>
      <c r="QF2739" s="623"/>
      <c r="QG2739" s="623"/>
      <c r="QH2739" s="623"/>
      <c r="QI2739" s="623"/>
      <c r="QJ2739" s="623"/>
      <c r="QK2739" s="623"/>
    </row>
    <row r="2740" spans="439:453">
      <c r="PW2740" s="623"/>
      <c r="PX2740" s="623"/>
      <c r="PY2740" s="623"/>
      <c r="PZ2740" s="623"/>
      <c r="QA2740" s="623"/>
      <c r="QB2740" s="623"/>
      <c r="QC2740" s="623"/>
      <c r="QD2740" s="623"/>
      <c r="QE2740" s="623"/>
      <c r="QF2740" s="623"/>
      <c r="QG2740" s="623"/>
      <c r="QH2740" s="623"/>
      <c r="QI2740" s="623"/>
      <c r="QJ2740" s="623"/>
      <c r="QK2740" s="623"/>
    </row>
    <row r="2741" spans="439:453">
      <c r="PW2741" s="623"/>
      <c r="PX2741" s="623"/>
      <c r="PY2741" s="623"/>
      <c r="PZ2741" s="623"/>
      <c r="QA2741" s="623"/>
      <c r="QB2741" s="623"/>
      <c r="QC2741" s="623"/>
      <c r="QD2741" s="623"/>
      <c r="QE2741" s="623"/>
      <c r="QF2741" s="623"/>
      <c r="QG2741" s="623"/>
      <c r="QH2741" s="623"/>
      <c r="QI2741" s="623"/>
      <c r="QJ2741" s="623"/>
      <c r="QK2741" s="623"/>
    </row>
    <row r="2742" spans="439:453">
      <c r="PW2742" s="623"/>
      <c r="PX2742" s="623"/>
      <c r="PY2742" s="623"/>
      <c r="PZ2742" s="623"/>
      <c r="QA2742" s="623"/>
      <c r="QB2742" s="623"/>
      <c r="QC2742" s="623"/>
      <c r="QD2742" s="623"/>
      <c r="QE2742" s="623"/>
      <c r="QF2742" s="623"/>
      <c r="QG2742" s="623"/>
      <c r="QH2742" s="623"/>
      <c r="QI2742" s="623"/>
      <c r="QJ2742" s="623"/>
      <c r="QK2742" s="623"/>
    </row>
    <row r="2743" spans="439:453">
      <c r="PW2743" s="623"/>
      <c r="PX2743" s="623"/>
      <c r="PY2743" s="623"/>
      <c r="PZ2743" s="623"/>
      <c r="QA2743" s="623"/>
      <c r="QB2743" s="623"/>
      <c r="QC2743" s="623"/>
      <c r="QD2743" s="623"/>
      <c r="QE2743" s="623"/>
      <c r="QF2743" s="623"/>
      <c r="QG2743" s="623"/>
      <c r="QH2743" s="623"/>
      <c r="QI2743" s="623"/>
      <c r="QJ2743" s="623"/>
      <c r="QK2743" s="623"/>
    </row>
    <row r="2744" spans="439:453">
      <c r="PW2744" s="623"/>
      <c r="PX2744" s="623"/>
      <c r="PY2744" s="623"/>
      <c r="PZ2744" s="623"/>
      <c r="QA2744" s="623"/>
      <c r="QB2744" s="623"/>
      <c r="QC2744" s="623"/>
      <c r="QD2744" s="623"/>
      <c r="QE2744" s="623"/>
      <c r="QF2744" s="623"/>
      <c r="QG2744" s="623"/>
      <c r="QH2744" s="623"/>
      <c r="QI2744" s="623"/>
      <c r="QJ2744" s="623"/>
      <c r="QK2744" s="623"/>
    </row>
    <row r="2745" spans="439:453">
      <c r="PW2745" s="623"/>
      <c r="PX2745" s="623"/>
      <c r="PY2745" s="623"/>
      <c r="PZ2745" s="623"/>
      <c r="QA2745" s="623"/>
      <c r="QB2745" s="623"/>
      <c r="QC2745" s="623"/>
      <c r="QD2745" s="623"/>
      <c r="QE2745" s="623"/>
      <c r="QF2745" s="623"/>
      <c r="QG2745" s="623"/>
      <c r="QH2745" s="623"/>
      <c r="QI2745" s="623"/>
      <c r="QJ2745" s="623"/>
      <c r="QK2745" s="623"/>
    </row>
    <row r="2746" spans="439:453">
      <c r="PW2746" s="623"/>
      <c r="PX2746" s="623"/>
      <c r="PY2746" s="623"/>
      <c r="PZ2746" s="623"/>
      <c r="QA2746" s="623"/>
      <c r="QB2746" s="623"/>
      <c r="QC2746" s="623"/>
      <c r="QD2746" s="623"/>
      <c r="QE2746" s="623"/>
      <c r="QF2746" s="623"/>
      <c r="QG2746" s="623"/>
      <c r="QH2746" s="623"/>
      <c r="QI2746" s="623"/>
      <c r="QJ2746" s="623"/>
      <c r="QK2746" s="623"/>
    </row>
    <row r="2747" spans="439:453">
      <c r="PW2747" s="623"/>
      <c r="PX2747" s="623"/>
      <c r="PY2747" s="623"/>
      <c r="PZ2747" s="623"/>
      <c r="QA2747" s="623"/>
      <c r="QB2747" s="623"/>
      <c r="QC2747" s="623"/>
      <c r="QD2747" s="623"/>
      <c r="QE2747" s="623"/>
      <c r="QF2747" s="623"/>
      <c r="QG2747" s="623"/>
      <c r="QH2747" s="623"/>
      <c r="QI2747" s="623"/>
      <c r="QJ2747" s="623"/>
      <c r="QK2747" s="623"/>
    </row>
    <row r="2748" spans="439:453">
      <c r="PW2748" s="623"/>
      <c r="PX2748" s="623"/>
      <c r="PY2748" s="623"/>
      <c r="PZ2748" s="623"/>
      <c r="QA2748" s="623"/>
      <c r="QB2748" s="623"/>
      <c r="QC2748" s="623"/>
      <c r="QD2748" s="623"/>
      <c r="QE2748" s="623"/>
      <c r="QF2748" s="623"/>
      <c r="QG2748" s="623"/>
      <c r="QH2748" s="623"/>
      <c r="QI2748" s="623"/>
      <c r="QJ2748" s="623"/>
      <c r="QK2748" s="623"/>
    </row>
    <row r="2749" spans="439:453">
      <c r="PW2749" s="623"/>
      <c r="PX2749" s="623"/>
      <c r="PY2749" s="623"/>
      <c r="PZ2749" s="623"/>
      <c r="QA2749" s="623"/>
      <c r="QB2749" s="623"/>
      <c r="QC2749" s="623"/>
      <c r="QD2749" s="623"/>
      <c r="QE2749" s="623"/>
      <c r="QF2749" s="623"/>
      <c r="QG2749" s="623"/>
      <c r="QH2749" s="623"/>
      <c r="QI2749" s="623"/>
      <c r="QJ2749" s="623"/>
      <c r="QK2749" s="623"/>
    </row>
    <row r="2750" spans="439:453">
      <c r="PW2750" s="623"/>
      <c r="PX2750" s="623"/>
      <c r="PY2750" s="623"/>
      <c r="PZ2750" s="623"/>
      <c r="QA2750" s="623"/>
      <c r="QB2750" s="623"/>
      <c r="QC2750" s="623"/>
      <c r="QD2750" s="623"/>
      <c r="QE2750" s="623"/>
      <c r="QF2750" s="623"/>
      <c r="QG2750" s="623"/>
      <c r="QH2750" s="623"/>
      <c r="QI2750" s="623"/>
      <c r="QJ2750" s="623"/>
      <c r="QK2750" s="623"/>
    </row>
    <row r="2751" spans="439:453">
      <c r="PW2751" s="623"/>
      <c r="PX2751" s="623"/>
      <c r="PY2751" s="623"/>
      <c r="PZ2751" s="623"/>
      <c r="QA2751" s="623"/>
      <c r="QB2751" s="623"/>
      <c r="QC2751" s="623"/>
      <c r="QD2751" s="623"/>
      <c r="QE2751" s="623"/>
      <c r="QF2751" s="623"/>
      <c r="QG2751" s="623"/>
      <c r="QH2751" s="623"/>
      <c r="QI2751" s="623"/>
      <c r="QJ2751" s="623"/>
      <c r="QK2751" s="623"/>
    </row>
    <row r="2752" spans="439:453">
      <c r="PW2752" s="623"/>
      <c r="PX2752" s="623"/>
      <c r="PY2752" s="623"/>
      <c r="PZ2752" s="623"/>
      <c r="QA2752" s="623"/>
      <c r="QB2752" s="623"/>
      <c r="QC2752" s="623"/>
      <c r="QD2752" s="623"/>
      <c r="QE2752" s="623"/>
      <c r="QF2752" s="623"/>
      <c r="QG2752" s="623"/>
      <c r="QH2752" s="623"/>
      <c r="QI2752" s="623"/>
      <c r="QJ2752" s="623"/>
      <c r="QK2752" s="623"/>
    </row>
    <row r="2753" spans="439:453">
      <c r="PW2753" s="623"/>
      <c r="PX2753" s="623"/>
      <c r="PY2753" s="623"/>
      <c r="PZ2753" s="623"/>
      <c r="QA2753" s="623"/>
      <c r="QB2753" s="623"/>
      <c r="QC2753" s="623"/>
      <c r="QD2753" s="623"/>
      <c r="QE2753" s="623"/>
      <c r="QF2753" s="623"/>
      <c r="QG2753" s="623"/>
      <c r="QH2753" s="623"/>
      <c r="QI2753" s="623"/>
      <c r="QJ2753" s="623"/>
      <c r="QK2753" s="623"/>
    </row>
    <row r="2754" spans="439:453">
      <c r="PW2754" s="623"/>
      <c r="PX2754" s="623"/>
      <c r="PY2754" s="623"/>
      <c r="PZ2754" s="623"/>
      <c r="QA2754" s="623"/>
      <c r="QB2754" s="623"/>
      <c r="QC2754" s="623"/>
      <c r="QD2754" s="623"/>
      <c r="QE2754" s="623"/>
      <c r="QF2754" s="623"/>
      <c r="QG2754" s="623"/>
      <c r="QH2754" s="623"/>
      <c r="QI2754" s="623"/>
      <c r="QJ2754" s="623"/>
      <c r="QK2754" s="623"/>
    </row>
    <row r="2755" spans="439:453">
      <c r="PW2755" s="623"/>
      <c r="PX2755" s="623"/>
      <c r="PY2755" s="623"/>
      <c r="PZ2755" s="623"/>
      <c r="QA2755" s="623"/>
      <c r="QB2755" s="623"/>
      <c r="QC2755" s="623"/>
      <c r="QD2755" s="623"/>
      <c r="QE2755" s="623"/>
      <c r="QF2755" s="623"/>
      <c r="QG2755" s="623"/>
      <c r="QH2755" s="623"/>
      <c r="QI2755" s="623"/>
      <c r="QJ2755" s="623"/>
      <c r="QK2755" s="623"/>
    </row>
    <row r="2756" spans="439:453">
      <c r="PW2756" s="623"/>
      <c r="PX2756" s="623"/>
      <c r="PY2756" s="623"/>
      <c r="PZ2756" s="623"/>
      <c r="QA2756" s="623"/>
      <c r="QB2756" s="623"/>
      <c r="QC2756" s="623"/>
      <c r="QD2756" s="623"/>
      <c r="QE2756" s="623"/>
      <c r="QF2756" s="623"/>
      <c r="QG2756" s="623"/>
      <c r="QH2756" s="623"/>
      <c r="QI2756" s="623"/>
      <c r="QJ2756" s="623"/>
      <c r="QK2756" s="623"/>
    </row>
    <row r="2757" spans="439:453">
      <c r="PW2757" s="623"/>
      <c r="PX2757" s="623"/>
      <c r="PY2757" s="623"/>
      <c r="PZ2757" s="623"/>
      <c r="QA2757" s="623"/>
      <c r="QB2757" s="623"/>
      <c r="QC2757" s="623"/>
      <c r="QD2757" s="623"/>
      <c r="QE2757" s="623"/>
      <c r="QF2757" s="623"/>
      <c r="QG2757" s="623"/>
      <c r="QH2757" s="623"/>
      <c r="QI2757" s="623"/>
      <c r="QJ2757" s="623"/>
      <c r="QK2757" s="623"/>
    </row>
    <row r="2758" spans="439:453">
      <c r="PW2758" s="623"/>
      <c r="PX2758" s="623"/>
      <c r="PY2758" s="623"/>
      <c r="PZ2758" s="623"/>
      <c r="QA2758" s="623"/>
      <c r="QB2758" s="623"/>
      <c r="QC2758" s="623"/>
      <c r="QD2758" s="623"/>
      <c r="QE2758" s="623"/>
      <c r="QF2758" s="623"/>
      <c r="QG2758" s="623"/>
      <c r="QH2758" s="623"/>
      <c r="QI2758" s="623"/>
      <c r="QJ2758" s="623"/>
      <c r="QK2758" s="623"/>
    </row>
    <row r="2759" spans="439:453">
      <c r="PW2759" s="623"/>
      <c r="PX2759" s="623"/>
      <c r="PY2759" s="623"/>
      <c r="PZ2759" s="623"/>
      <c r="QA2759" s="623"/>
      <c r="QB2759" s="623"/>
      <c r="QC2759" s="623"/>
      <c r="QD2759" s="623"/>
      <c r="QE2759" s="623"/>
      <c r="QF2759" s="623"/>
      <c r="QG2759" s="623"/>
      <c r="QH2759" s="623"/>
      <c r="QI2759" s="623"/>
      <c r="QJ2759" s="623"/>
      <c r="QK2759" s="623"/>
    </row>
    <row r="2760" spans="439:453">
      <c r="PW2760" s="623"/>
      <c r="PX2760" s="623"/>
      <c r="PY2760" s="623"/>
      <c r="PZ2760" s="623"/>
      <c r="QA2760" s="623"/>
      <c r="QB2760" s="623"/>
      <c r="QC2760" s="623"/>
      <c r="QD2760" s="623"/>
      <c r="QE2760" s="623"/>
      <c r="QF2760" s="623"/>
      <c r="QG2760" s="623"/>
      <c r="QH2760" s="623"/>
      <c r="QI2760" s="623"/>
      <c r="QJ2760" s="623"/>
      <c r="QK2760" s="623"/>
    </row>
    <row r="2761" spans="439:453">
      <c r="PW2761" s="623"/>
      <c r="PX2761" s="623"/>
      <c r="PY2761" s="623"/>
      <c r="PZ2761" s="623"/>
      <c r="QA2761" s="623"/>
      <c r="QB2761" s="623"/>
      <c r="QC2761" s="623"/>
      <c r="QD2761" s="623"/>
      <c r="QE2761" s="623"/>
      <c r="QF2761" s="623"/>
      <c r="QG2761" s="623"/>
      <c r="QH2761" s="623"/>
      <c r="QI2761" s="623"/>
      <c r="QJ2761" s="623"/>
      <c r="QK2761" s="623"/>
    </row>
    <row r="2762" spans="439:453">
      <c r="PW2762" s="623"/>
      <c r="PX2762" s="623"/>
      <c r="PY2762" s="623"/>
      <c r="PZ2762" s="623"/>
      <c r="QA2762" s="623"/>
      <c r="QB2762" s="623"/>
      <c r="QC2762" s="623"/>
      <c r="QD2762" s="623"/>
      <c r="QE2762" s="623"/>
      <c r="QF2762" s="623"/>
      <c r="QG2762" s="623"/>
      <c r="QH2762" s="623"/>
      <c r="QI2762" s="623"/>
      <c r="QJ2762" s="623"/>
      <c r="QK2762" s="623"/>
    </row>
    <row r="2763" spans="439:453">
      <c r="PW2763" s="623"/>
      <c r="PX2763" s="623"/>
      <c r="PY2763" s="623"/>
      <c r="PZ2763" s="623"/>
      <c r="QA2763" s="623"/>
      <c r="QB2763" s="623"/>
      <c r="QC2763" s="623"/>
      <c r="QD2763" s="623"/>
      <c r="QE2763" s="623"/>
      <c r="QF2763" s="623"/>
      <c r="QG2763" s="623"/>
      <c r="QH2763" s="623"/>
      <c r="QI2763" s="623"/>
      <c r="QJ2763" s="623"/>
      <c r="QK2763" s="623"/>
    </row>
    <row r="2764" spans="439:453">
      <c r="PW2764" s="623"/>
      <c r="PX2764" s="623"/>
      <c r="PY2764" s="623"/>
      <c r="PZ2764" s="623"/>
      <c r="QA2764" s="623"/>
      <c r="QB2764" s="623"/>
      <c r="QC2764" s="623"/>
      <c r="QD2764" s="623"/>
      <c r="QE2764" s="623"/>
      <c r="QF2764" s="623"/>
      <c r="QG2764" s="623"/>
      <c r="QH2764" s="623"/>
      <c r="QI2764" s="623"/>
      <c r="QJ2764" s="623"/>
      <c r="QK2764" s="623"/>
    </row>
    <row r="2765" spans="439:453">
      <c r="PW2765" s="623"/>
      <c r="PX2765" s="623"/>
      <c r="PY2765" s="623"/>
      <c r="PZ2765" s="623"/>
      <c r="QA2765" s="623"/>
      <c r="QB2765" s="623"/>
      <c r="QC2765" s="623"/>
      <c r="QD2765" s="623"/>
      <c r="QE2765" s="623"/>
      <c r="QF2765" s="623"/>
      <c r="QG2765" s="623"/>
      <c r="QH2765" s="623"/>
      <c r="QI2765" s="623"/>
      <c r="QJ2765" s="623"/>
      <c r="QK2765" s="623"/>
    </row>
    <row r="2766" spans="439:453">
      <c r="PW2766" s="623"/>
      <c r="PX2766" s="623"/>
      <c r="PY2766" s="623"/>
      <c r="PZ2766" s="623"/>
      <c r="QA2766" s="623"/>
      <c r="QB2766" s="623"/>
      <c r="QC2766" s="623"/>
      <c r="QD2766" s="623"/>
      <c r="QE2766" s="623"/>
      <c r="QF2766" s="623"/>
      <c r="QG2766" s="623"/>
      <c r="QH2766" s="623"/>
      <c r="QI2766" s="623"/>
      <c r="QJ2766" s="623"/>
      <c r="QK2766" s="623"/>
    </row>
    <row r="2767" spans="439:453">
      <c r="PW2767" s="623"/>
      <c r="PX2767" s="623"/>
      <c r="PY2767" s="623"/>
      <c r="PZ2767" s="623"/>
      <c r="QA2767" s="623"/>
      <c r="QB2767" s="623"/>
      <c r="QC2767" s="623"/>
      <c r="QD2767" s="623"/>
      <c r="QE2767" s="623"/>
      <c r="QF2767" s="623"/>
      <c r="QG2767" s="623"/>
      <c r="QH2767" s="623"/>
      <c r="QI2767" s="623"/>
      <c r="QJ2767" s="623"/>
      <c r="QK2767" s="623"/>
    </row>
    <row r="2768" spans="439:453">
      <c r="PW2768" s="623"/>
      <c r="PX2768" s="623"/>
      <c r="PY2768" s="623"/>
      <c r="PZ2768" s="623"/>
      <c r="QA2768" s="623"/>
      <c r="QB2768" s="623"/>
      <c r="QC2768" s="623"/>
      <c r="QD2768" s="623"/>
      <c r="QE2768" s="623"/>
      <c r="QF2768" s="623"/>
      <c r="QG2768" s="623"/>
      <c r="QH2768" s="623"/>
      <c r="QI2768" s="623"/>
      <c r="QJ2768" s="623"/>
      <c r="QK2768" s="623"/>
    </row>
    <row r="2769" spans="439:453">
      <c r="PW2769" s="623"/>
      <c r="PX2769" s="623"/>
      <c r="PY2769" s="623"/>
      <c r="PZ2769" s="623"/>
      <c r="QA2769" s="623"/>
      <c r="QB2769" s="623"/>
      <c r="QC2769" s="623"/>
      <c r="QD2769" s="623"/>
      <c r="QE2769" s="623"/>
      <c r="QF2769" s="623"/>
      <c r="QG2769" s="623"/>
      <c r="QH2769" s="623"/>
      <c r="QI2769" s="623"/>
      <c r="QJ2769" s="623"/>
      <c r="QK2769" s="623"/>
    </row>
    <row r="2770" spans="439:453">
      <c r="PW2770" s="623"/>
      <c r="PX2770" s="623"/>
      <c r="PY2770" s="623"/>
      <c r="PZ2770" s="623"/>
      <c r="QA2770" s="623"/>
      <c r="QB2770" s="623"/>
      <c r="QC2770" s="623"/>
      <c r="QD2770" s="623"/>
      <c r="QE2770" s="623"/>
      <c r="QF2770" s="623"/>
      <c r="QG2770" s="623"/>
      <c r="QH2770" s="623"/>
      <c r="QI2770" s="623"/>
      <c r="QJ2770" s="623"/>
      <c r="QK2770" s="623"/>
    </row>
    <row r="2771" spans="439:453">
      <c r="PW2771" s="623"/>
      <c r="PX2771" s="623"/>
      <c r="PY2771" s="623"/>
      <c r="PZ2771" s="623"/>
      <c r="QA2771" s="623"/>
      <c r="QB2771" s="623"/>
      <c r="QC2771" s="623"/>
      <c r="QD2771" s="623"/>
      <c r="QE2771" s="623"/>
      <c r="QF2771" s="623"/>
      <c r="QG2771" s="623"/>
      <c r="QH2771" s="623"/>
      <c r="QI2771" s="623"/>
      <c r="QJ2771" s="623"/>
      <c r="QK2771" s="623"/>
    </row>
    <row r="2772" spans="439:453">
      <c r="PW2772" s="623"/>
      <c r="PX2772" s="623"/>
      <c r="PY2772" s="623"/>
      <c r="PZ2772" s="623"/>
      <c r="QA2772" s="623"/>
      <c r="QB2772" s="623"/>
      <c r="QC2772" s="623"/>
      <c r="QD2772" s="623"/>
      <c r="QE2772" s="623"/>
      <c r="QF2772" s="623"/>
      <c r="QG2772" s="623"/>
      <c r="QH2772" s="623"/>
      <c r="QI2772" s="623"/>
      <c r="QJ2772" s="623"/>
      <c r="QK2772" s="623"/>
    </row>
    <row r="2773" spans="439:453">
      <c r="PW2773" s="623"/>
      <c r="PX2773" s="623"/>
      <c r="PY2773" s="623"/>
      <c r="PZ2773" s="623"/>
      <c r="QA2773" s="623"/>
      <c r="QB2773" s="623"/>
      <c r="QC2773" s="623"/>
      <c r="QD2773" s="623"/>
      <c r="QE2773" s="623"/>
      <c r="QF2773" s="623"/>
      <c r="QG2773" s="623"/>
      <c r="QH2773" s="623"/>
      <c r="QI2773" s="623"/>
      <c r="QJ2773" s="623"/>
      <c r="QK2773" s="623"/>
    </row>
    <row r="2774" spans="439:453">
      <c r="PW2774" s="623"/>
      <c r="PX2774" s="623"/>
      <c r="PY2774" s="623"/>
      <c r="PZ2774" s="623"/>
      <c r="QA2774" s="623"/>
      <c r="QB2774" s="623"/>
      <c r="QC2774" s="623"/>
      <c r="QD2774" s="623"/>
      <c r="QE2774" s="623"/>
      <c r="QF2774" s="623"/>
      <c r="QG2774" s="623"/>
      <c r="QH2774" s="623"/>
      <c r="QI2774" s="623"/>
      <c r="QJ2774" s="623"/>
      <c r="QK2774" s="623"/>
    </row>
    <row r="2775" spans="439:453">
      <c r="PW2775" s="623"/>
      <c r="PX2775" s="623"/>
      <c r="PY2775" s="623"/>
      <c r="PZ2775" s="623"/>
      <c r="QA2775" s="623"/>
      <c r="QB2775" s="623"/>
      <c r="QC2775" s="623"/>
      <c r="QD2775" s="623"/>
      <c r="QE2775" s="623"/>
      <c r="QF2775" s="623"/>
      <c r="QG2775" s="623"/>
      <c r="QH2775" s="623"/>
      <c r="QI2775" s="623"/>
      <c r="QJ2775" s="623"/>
      <c r="QK2775" s="623"/>
    </row>
    <row r="2776" spans="439:453">
      <c r="PW2776" s="623"/>
      <c r="PX2776" s="623"/>
      <c r="PY2776" s="623"/>
      <c r="PZ2776" s="623"/>
      <c r="QA2776" s="623"/>
      <c r="QB2776" s="623"/>
      <c r="QC2776" s="623"/>
      <c r="QD2776" s="623"/>
      <c r="QE2776" s="623"/>
      <c r="QF2776" s="623"/>
      <c r="QG2776" s="623"/>
      <c r="QH2776" s="623"/>
      <c r="QI2776" s="623"/>
      <c r="QJ2776" s="623"/>
      <c r="QK2776" s="623"/>
    </row>
    <row r="2777" spans="439:453">
      <c r="PW2777" s="623"/>
      <c r="PX2777" s="623"/>
      <c r="PY2777" s="623"/>
      <c r="PZ2777" s="623"/>
      <c r="QA2777" s="623"/>
      <c r="QB2777" s="623"/>
      <c r="QC2777" s="623"/>
      <c r="QD2777" s="623"/>
      <c r="QE2777" s="623"/>
      <c r="QF2777" s="623"/>
      <c r="QG2777" s="623"/>
      <c r="QH2777" s="623"/>
      <c r="QI2777" s="623"/>
      <c r="QJ2777" s="623"/>
      <c r="QK2777" s="623"/>
    </row>
    <row r="2778" spans="439:453">
      <c r="PW2778" s="623"/>
      <c r="PX2778" s="623"/>
      <c r="PY2778" s="623"/>
      <c r="PZ2778" s="623"/>
      <c r="QA2778" s="623"/>
      <c r="QB2778" s="623"/>
      <c r="QC2778" s="623"/>
      <c r="QD2778" s="623"/>
      <c r="QE2778" s="623"/>
      <c r="QF2778" s="623"/>
      <c r="QG2778" s="623"/>
      <c r="QH2778" s="623"/>
      <c r="QI2778" s="623"/>
      <c r="QJ2778" s="623"/>
      <c r="QK2778" s="623"/>
    </row>
    <row r="2779" spans="439:453">
      <c r="PW2779" s="623"/>
      <c r="PX2779" s="623"/>
      <c r="PY2779" s="623"/>
      <c r="PZ2779" s="623"/>
      <c r="QA2779" s="623"/>
      <c r="QB2779" s="623"/>
      <c r="QC2779" s="623"/>
      <c r="QD2779" s="623"/>
      <c r="QE2779" s="623"/>
      <c r="QF2779" s="623"/>
      <c r="QG2779" s="623"/>
      <c r="QH2779" s="623"/>
      <c r="QI2779" s="623"/>
      <c r="QJ2779" s="623"/>
      <c r="QK2779" s="623"/>
    </row>
    <row r="2780" spans="439:453">
      <c r="PW2780" s="623"/>
      <c r="PX2780" s="623"/>
      <c r="PY2780" s="623"/>
      <c r="PZ2780" s="623"/>
      <c r="QA2780" s="623"/>
      <c r="QB2780" s="623"/>
      <c r="QC2780" s="623"/>
      <c r="QD2780" s="623"/>
      <c r="QE2780" s="623"/>
      <c r="QF2780" s="623"/>
      <c r="QG2780" s="623"/>
      <c r="QH2780" s="623"/>
      <c r="QI2780" s="623"/>
      <c r="QJ2780" s="623"/>
      <c r="QK2780" s="623"/>
    </row>
    <row r="2781" spans="439:453">
      <c r="PW2781" s="623"/>
      <c r="PX2781" s="623"/>
      <c r="PY2781" s="623"/>
      <c r="PZ2781" s="623"/>
      <c r="QA2781" s="623"/>
      <c r="QB2781" s="623"/>
      <c r="QC2781" s="623"/>
      <c r="QD2781" s="623"/>
      <c r="QE2781" s="623"/>
      <c r="QF2781" s="623"/>
      <c r="QG2781" s="623"/>
      <c r="QH2781" s="623"/>
      <c r="QI2781" s="623"/>
      <c r="QJ2781" s="623"/>
      <c r="QK2781" s="623"/>
    </row>
    <row r="2782" spans="439:453">
      <c r="PW2782" s="623"/>
      <c r="PX2782" s="623"/>
      <c r="PY2782" s="623"/>
      <c r="PZ2782" s="623"/>
      <c r="QA2782" s="623"/>
      <c r="QB2782" s="623"/>
      <c r="QC2782" s="623"/>
      <c r="QD2782" s="623"/>
      <c r="QE2782" s="623"/>
      <c r="QF2782" s="623"/>
      <c r="QG2782" s="623"/>
      <c r="QH2782" s="623"/>
      <c r="QI2782" s="623"/>
      <c r="QJ2782" s="623"/>
      <c r="QK2782" s="623"/>
    </row>
    <row r="2783" spans="439:453">
      <c r="PW2783" s="623"/>
      <c r="PX2783" s="623"/>
      <c r="PY2783" s="623"/>
      <c r="PZ2783" s="623"/>
      <c r="QA2783" s="623"/>
      <c r="QB2783" s="623"/>
      <c r="QC2783" s="623"/>
      <c r="QD2783" s="623"/>
      <c r="QE2783" s="623"/>
      <c r="QF2783" s="623"/>
      <c r="QG2783" s="623"/>
      <c r="QH2783" s="623"/>
      <c r="QI2783" s="623"/>
      <c r="QJ2783" s="623"/>
      <c r="QK2783" s="623"/>
    </row>
    <row r="2784" spans="439:453">
      <c r="PW2784" s="623"/>
      <c r="PX2784" s="623"/>
      <c r="PY2784" s="623"/>
      <c r="PZ2784" s="623"/>
      <c r="QA2784" s="623"/>
      <c r="QB2784" s="623"/>
      <c r="QC2784" s="623"/>
      <c r="QD2784" s="623"/>
      <c r="QE2784" s="623"/>
      <c r="QF2784" s="623"/>
      <c r="QG2784" s="623"/>
      <c r="QH2784" s="623"/>
      <c r="QI2784" s="623"/>
      <c r="QJ2784" s="623"/>
      <c r="QK2784" s="623"/>
    </row>
    <row r="2785" spans="439:453">
      <c r="PW2785" s="623"/>
      <c r="PX2785" s="623"/>
      <c r="PY2785" s="623"/>
      <c r="PZ2785" s="623"/>
      <c r="QA2785" s="623"/>
      <c r="QB2785" s="623"/>
      <c r="QC2785" s="623"/>
      <c r="QD2785" s="623"/>
      <c r="QE2785" s="623"/>
      <c r="QF2785" s="623"/>
      <c r="QG2785" s="623"/>
      <c r="QH2785" s="623"/>
      <c r="QI2785" s="623"/>
      <c r="QJ2785" s="623"/>
      <c r="QK2785" s="623"/>
    </row>
    <row r="2786" spans="439:453">
      <c r="PW2786" s="623"/>
      <c r="PX2786" s="623"/>
      <c r="PY2786" s="623"/>
      <c r="PZ2786" s="623"/>
      <c r="QA2786" s="623"/>
      <c r="QB2786" s="623"/>
      <c r="QC2786" s="623"/>
      <c r="QD2786" s="623"/>
      <c r="QE2786" s="623"/>
      <c r="QF2786" s="623"/>
      <c r="QG2786" s="623"/>
      <c r="QH2786" s="623"/>
      <c r="QI2786" s="623"/>
      <c r="QJ2786" s="623"/>
      <c r="QK2786" s="623"/>
    </row>
    <row r="2787" spans="439:453">
      <c r="PW2787" s="623"/>
      <c r="PX2787" s="623"/>
      <c r="PY2787" s="623"/>
      <c r="PZ2787" s="623"/>
      <c r="QA2787" s="623"/>
      <c r="QB2787" s="623"/>
      <c r="QC2787" s="623"/>
      <c r="QD2787" s="623"/>
      <c r="QE2787" s="623"/>
      <c r="QF2787" s="623"/>
      <c r="QG2787" s="623"/>
      <c r="QH2787" s="623"/>
      <c r="QI2787" s="623"/>
      <c r="QJ2787" s="623"/>
      <c r="QK2787" s="623"/>
    </row>
    <row r="2788" spans="439:453">
      <c r="PW2788" s="623"/>
      <c r="PX2788" s="623"/>
      <c r="PY2788" s="623"/>
      <c r="PZ2788" s="623"/>
      <c r="QA2788" s="623"/>
      <c r="QB2788" s="623"/>
      <c r="QC2788" s="623"/>
      <c r="QD2788" s="623"/>
      <c r="QE2788" s="623"/>
      <c r="QF2788" s="623"/>
      <c r="QG2788" s="623"/>
      <c r="QH2788" s="623"/>
      <c r="QI2788" s="623"/>
      <c r="QJ2788" s="623"/>
      <c r="QK2788" s="623"/>
    </row>
    <row r="2789" spans="439:453">
      <c r="PW2789" s="623"/>
      <c r="PX2789" s="623"/>
      <c r="PY2789" s="623"/>
      <c r="PZ2789" s="623"/>
      <c r="QA2789" s="623"/>
      <c r="QB2789" s="623"/>
      <c r="QC2789" s="623"/>
      <c r="QD2789" s="623"/>
      <c r="QE2789" s="623"/>
      <c r="QF2789" s="623"/>
      <c r="QG2789" s="623"/>
      <c r="QH2789" s="623"/>
      <c r="QI2789" s="623"/>
      <c r="QJ2789" s="623"/>
      <c r="QK2789" s="623"/>
    </row>
    <row r="2790" spans="439:453">
      <c r="PW2790" s="623"/>
      <c r="PX2790" s="623"/>
      <c r="PY2790" s="623"/>
      <c r="PZ2790" s="623"/>
      <c r="QA2790" s="623"/>
      <c r="QB2790" s="623"/>
      <c r="QC2790" s="623"/>
      <c r="QD2790" s="623"/>
      <c r="QE2790" s="623"/>
      <c r="QF2790" s="623"/>
      <c r="QG2790" s="623"/>
      <c r="QH2790" s="623"/>
      <c r="QI2790" s="623"/>
      <c r="QJ2790" s="623"/>
      <c r="QK2790" s="623"/>
    </row>
    <row r="2791" spans="439:453">
      <c r="PW2791" s="623"/>
      <c r="PX2791" s="623"/>
      <c r="PY2791" s="623"/>
      <c r="PZ2791" s="623"/>
      <c r="QA2791" s="623"/>
      <c r="QB2791" s="623"/>
      <c r="QC2791" s="623"/>
      <c r="QD2791" s="623"/>
      <c r="QE2791" s="623"/>
      <c r="QF2791" s="623"/>
      <c r="QG2791" s="623"/>
      <c r="QH2791" s="623"/>
      <c r="QI2791" s="623"/>
      <c r="QJ2791" s="623"/>
      <c r="QK2791" s="623"/>
    </row>
    <row r="2792" spans="439:453">
      <c r="PW2792" s="623"/>
      <c r="PX2792" s="623"/>
      <c r="PY2792" s="623"/>
      <c r="PZ2792" s="623"/>
      <c r="QA2792" s="623"/>
      <c r="QB2792" s="623"/>
      <c r="QC2792" s="623"/>
      <c r="QD2792" s="623"/>
      <c r="QE2792" s="623"/>
      <c r="QF2792" s="623"/>
      <c r="QG2792" s="623"/>
      <c r="QH2792" s="623"/>
      <c r="QI2792" s="623"/>
      <c r="QJ2792" s="623"/>
      <c r="QK2792" s="623"/>
    </row>
    <row r="2793" spans="439:453">
      <c r="PW2793" s="623"/>
      <c r="PX2793" s="623"/>
      <c r="PY2793" s="623"/>
      <c r="PZ2793" s="623"/>
      <c r="QA2793" s="623"/>
      <c r="QB2793" s="623"/>
      <c r="QC2793" s="623"/>
      <c r="QD2793" s="623"/>
      <c r="QE2793" s="623"/>
      <c r="QF2793" s="623"/>
      <c r="QG2793" s="623"/>
      <c r="QH2793" s="623"/>
      <c r="QI2793" s="623"/>
      <c r="QJ2793" s="623"/>
      <c r="QK2793" s="623"/>
    </row>
    <row r="2794" spans="439:453">
      <c r="PW2794" s="623"/>
      <c r="PX2794" s="623"/>
      <c r="PY2794" s="623"/>
      <c r="PZ2794" s="623"/>
      <c r="QA2794" s="623"/>
      <c r="QB2794" s="623"/>
      <c r="QC2794" s="623"/>
      <c r="QD2794" s="623"/>
      <c r="QE2794" s="623"/>
      <c r="QF2794" s="623"/>
      <c r="QG2794" s="623"/>
      <c r="QH2794" s="623"/>
      <c r="QI2794" s="623"/>
      <c r="QJ2794" s="623"/>
      <c r="QK2794" s="623"/>
    </row>
    <row r="2795" spans="439:453">
      <c r="PW2795" s="623"/>
      <c r="PX2795" s="623"/>
      <c r="PY2795" s="623"/>
      <c r="PZ2795" s="623"/>
      <c r="QA2795" s="623"/>
      <c r="QB2795" s="623"/>
      <c r="QC2795" s="623"/>
      <c r="QD2795" s="623"/>
      <c r="QE2795" s="623"/>
      <c r="QF2795" s="623"/>
      <c r="QG2795" s="623"/>
      <c r="QH2795" s="623"/>
      <c r="QI2795" s="623"/>
      <c r="QJ2795" s="623"/>
      <c r="QK2795" s="623"/>
    </row>
    <row r="2796" spans="439:453">
      <c r="PW2796" s="623"/>
      <c r="PX2796" s="623"/>
      <c r="PY2796" s="623"/>
      <c r="PZ2796" s="623"/>
      <c r="QA2796" s="623"/>
      <c r="QB2796" s="623"/>
      <c r="QC2796" s="623"/>
      <c r="QD2796" s="623"/>
      <c r="QE2796" s="623"/>
      <c r="QF2796" s="623"/>
      <c r="QG2796" s="623"/>
      <c r="QH2796" s="623"/>
      <c r="QI2796" s="623"/>
      <c r="QJ2796" s="623"/>
      <c r="QK2796" s="623"/>
    </row>
    <row r="2797" spans="439:453">
      <c r="PW2797" s="623"/>
      <c r="PX2797" s="623"/>
      <c r="PY2797" s="623"/>
      <c r="PZ2797" s="623"/>
      <c r="QA2797" s="623"/>
      <c r="QB2797" s="623"/>
      <c r="QC2797" s="623"/>
      <c r="QD2797" s="623"/>
      <c r="QE2797" s="623"/>
      <c r="QF2797" s="623"/>
      <c r="QG2797" s="623"/>
      <c r="QH2797" s="623"/>
      <c r="QI2797" s="623"/>
      <c r="QJ2797" s="623"/>
      <c r="QK2797" s="623"/>
    </row>
    <row r="2798" spans="439:453">
      <c r="PW2798" s="623"/>
      <c r="PX2798" s="623"/>
      <c r="PY2798" s="623"/>
      <c r="PZ2798" s="623"/>
      <c r="QA2798" s="623"/>
      <c r="QB2798" s="623"/>
      <c r="QC2798" s="623"/>
      <c r="QD2798" s="623"/>
      <c r="QE2798" s="623"/>
      <c r="QF2798" s="623"/>
      <c r="QG2798" s="623"/>
      <c r="QH2798" s="623"/>
      <c r="QI2798" s="623"/>
      <c r="QJ2798" s="623"/>
      <c r="QK2798" s="623"/>
    </row>
    <row r="2799" spans="439:453">
      <c r="PW2799" s="623"/>
      <c r="PX2799" s="623"/>
      <c r="PY2799" s="623"/>
      <c r="PZ2799" s="623"/>
      <c r="QA2799" s="623"/>
      <c r="QB2799" s="623"/>
      <c r="QC2799" s="623"/>
      <c r="QD2799" s="623"/>
      <c r="QE2799" s="623"/>
      <c r="QF2799" s="623"/>
      <c r="QG2799" s="623"/>
      <c r="QH2799" s="623"/>
      <c r="QI2799" s="623"/>
      <c r="QJ2799" s="623"/>
      <c r="QK2799" s="623"/>
    </row>
    <row r="2800" spans="439:453">
      <c r="PW2800" s="623"/>
      <c r="PX2800" s="623"/>
      <c r="PY2800" s="623"/>
      <c r="PZ2800" s="623"/>
      <c r="QA2800" s="623"/>
      <c r="QB2800" s="623"/>
      <c r="QC2800" s="623"/>
      <c r="QD2800" s="623"/>
      <c r="QE2800" s="623"/>
      <c r="QF2800" s="623"/>
      <c r="QG2800" s="623"/>
      <c r="QH2800" s="623"/>
      <c r="QI2800" s="623"/>
      <c r="QJ2800" s="623"/>
      <c r="QK2800" s="623"/>
    </row>
    <row r="2801" spans="439:453">
      <c r="PW2801" s="623"/>
      <c r="PX2801" s="623"/>
      <c r="PY2801" s="623"/>
      <c r="PZ2801" s="623"/>
      <c r="QA2801" s="623"/>
      <c r="QB2801" s="623"/>
      <c r="QC2801" s="623"/>
      <c r="QD2801" s="623"/>
      <c r="QE2801" s="623"/>
      <c r="QF2801" s="623"/>
      <c r="QG2801" s="623"/>
      <c r="QH2801" s="623"/>
      <c r="QI2801" s="623"/>
      <c r="QJ2801" s="623"/>
      <c r="QK2801" s="623"/>
    </row>
    <row r="2802" spans="439:453">
      <c r="PW2802" s="623"/>
      <c r="PX2802" s="623"/>
      <c r="PY2802" s="623"/>
      <c r="PZ2802" s="623"/>
      <c r="QA2802" s="623"/>
      <c r="QB2802" s="623"/>
      <c r="QC2802" s="623"/>
      <c r="QD2802" s="623"/>
      <c r="QE2802" s="623"/>
      <c r="QF2802" s="623"/>
      <c r="QG2802" s="623"/>
      <c r="QH2802" s="623"/>
      <c r="QI2802" s="623"/>
      <c r="QJ2802" s="623"/>
      <c r="QK2802" s="623"/>
    </row>
    <row r="2803" spans="439:453">
      <c r="PW2803" s="623"/>
      <c r="PX2803" s="623"/>
      <c r="PY2803" s="623"/>
      <c r="PZ2803" s="623"/>
      <c r="QA2803" s="623"/>
      <c r="QB2803" s="623"/>
      <c r="QC2803" s="623"/>
      <c r="QD2803" s="623"/>
      <c r="QE2803" s="623"/>
      <c r="QF2803" s="623"/>
      <c r="QG2803" s="623"/>
      <c r="QH2803" s="623"/>
      <c r="QI2803" s="623"/>
      <c r="QJ2803" s="623"/>
      <c r="QK2803" s="623"/>
    </row>
    <row r="2804" spans="439:453">
      <c r="PW2804" s="623"/>
      <c r="PX2804" s="623"/>
      <c r="PY2804" s="623"/>
      <c r="PZ2804" s="623"/>
      <c r="QA2804" s="623"/>
      <c r="QB2804" s="623"/>
      <c r="QC2804" s="623"/>
      <c r="QD2804" s="623"/>
      <c r="QE2804" s="623"/>
      <c r="QF2804" s="623"/>
      <c r="QG2804" s="623"/>
      <c r="QH2804" s="623"/>
      <c r="QI2804" s="623"/>
      <c r="QJ2804" s="623"/>
      <c r="QK2804" s="623"/>
    </row>
    <row r="2805" spans="439:453">
      <c r="PW2805" s="623"/>
      <c r="PX2805" s="623"/>
      <c r="PY2805" s="623"/>
      <c r="PZ2805" s="623"/>
      <c r="QA2805" s="623"/>
      <c r="QB2805" s="623"/>
      <c r="QC2805" s="623"/>
      <c r="QD2805" s="623"/>
      <c r="QE2805" s="623"/>
      <c r="QF2805" s="623"/>
      <c r="QG2805" s="623"/>
      <c r="QH2805" s="623"/>
      <c r="QI2805" s="623"/>
      <c r="QJ2805" s="623"/>
      <c r="QK2805" s="623"/>
    </row>
    <row r="2806" spans="439:453">
      <c r="PW2806" s="623"/>
      <c r="PX2806" s="623"/>
      <c r="PY2806" s="623"/>
      <c r="PZ2806" s="623"/>
      <c r="QA2806" s="623"/>
      <c r="QB2806" s="623"/>
      <c r="QC2806" s="623"/>
      <c r="QD2806" s="623"/>
      <c r="QE2806" s="623"/>
      <c r="QF2806" s="623"/>
      <c r="QG2806" s="623"/>
      <c r="QH2806" s="623"/>
      <c r="QI2806" s="623"/>
      <c r="QJ2806" s="623"/>
      <c r="QK2806" s="623"/>
    </row>
    <row r="2807" spans="439:453">
      <c r="PW2807" s="623"/>
      <c r="PX2807" s="623"/>
      <c r="PY2807" s="623"/>
      <c r="PZ2807" s="623"/>
      <c r="QA2807" s="623"/>
      <c r="QB2807" s="623"/>
      <c r="QC2807" s="623"/>
      <c r="QD2807" s="623"/>
      <c r="QE2807" s="623"/>
      <c r="QF2807" s="623"/>
      <c r="QG2807" s="623"/>
      <c r="QH2807" s="623"/>
      <c r="QI2807" s="623"/>
      <c r="QJ2807" s="623"/>
      <c r="QK2807" s="623"/>
    </row>
    <row r="2808" spans="439:453">
      <c r="PW2808" s="623"/>
      <c r="PX2808" s="623"/>
      <c r="PY2808" s="623"/>
      <c r="PZ2808" s="623"/>
      <c r="QA2808" s="623"/>
      <c r="QB2808" s="623"/>
      <c r="QC2808" s="623"/>
      <c r="QD2808" s="623"/>
      <c r="QE2808" s="623"/>
      <c r="QF2808" s="623"/>
      <c r="QG2808" s="623"/>
      <c r="QH2808" s="623"/>
      <c r="QI2808" s="623"/>
      <c r="QJ2808" s="623"/>
      <c r="QK2808" s="623"/>
    </row>
    <row r="2809" spans="439:453">
      <c r="PW2809" s="623"/>
      <c r="PX2809" s="623"/>
      <c r="PY2809" s="623"/>
      <c r="PZ2809" s="623"/>
      <c r="QA2809" s="623"/>
      <c r="QB2809" s="623"/>
      <c r="QC2809" s="623"/>
      <c r="QD2809" s="623"/>
      <c r="QE2809" s="623"/>
      <c r="QF2809" s="623"/>
      <c r="QG2809" s="623"/>
      <c r="QH2809" s="623"/>
      <c r="QI2809" s="623"/>
      <c r="QJ2809" s="623"/>
      <c r="QK2809" s="623"/>
    </row>
    <row r="2810" spans="439:453">
      <c r="PW2810" s="623"/>
      <c r="PX2810" s="623"/>
      <c r="PY2810" s="623"/>
      <c r="PZ2810" s="623"/>
      <c r="QA2810" s="623"/>
      <c r="QB2810" s="623"/>
      <c r="QC2810" s="623"/>
      <c r="QD2810" s="623"/>
      <c r="QE2810" s="623"/>
      <c r="QF2810" s="623"/>
      <c r="QG2810" s="623"/>
      <c r="QH2810" s="623"/>
      <c r="QI2810" s="623"/>
      <c r="QJ2810" s="623"/>
      <c r="QK2810" s="623"/>
    </row>
    <row r="2811" spans="439:453">
      <c r="PW2811" s="623"/>
      <c r="PX2811" s="623"/>
      <c r="PY2811" s="623"/>
      <c r="PZ2811" s="623"/>
      <c r="QA2811" s="623"/>
      <c r="QB2811" s="623"/>
      <c r="QC2811" s="623"/>
      <c r="QD2811" s="623"/>
      <c r="QE2811" s="623"/>
      <c r="QF2811" s="623"/>
      <c r="QG2811" s="623"/>
      <c r="QH2811" s="623"/>
      <c r="QI2811" s="623"/>
      <c r="QJ2811" s="623"/>
      <c r="QK2811" s="623"/>
    </row>
    <row r="2812" spans="439:453">
      <c r="PW2812" s="623"/>
      <c r="PX2812" s="623"/>
      <c r="PY2812" s="623"/>
      <c r="PZ2812" s="623"/>
      <c r="QA2812" s="623"/>
      <c r="QB2812" s="623"/>
      <c r="QC2812" s="623"/>
      <c r="QD2812" s="623"/>
      <c r="QE2812" s="623"/>
      <c r="QF2812" s="623"/>
      <c r="QG2812" s="623"/>
      <c r="QH2812" s="623"/>
      <c r="QI2812" s="623"/>
      <c r="QJ2812" s="623"/>
      <c r="QK2812" s="623"/>
    </row>
    <row r="2813" spans="439:453">
      <c r="PW2813" s="623"/>
      <c r="PX2813" s="623"/>
      <c r="PY2813" s="623"/>
      <c r="PZ2813" s="623"/>
      <c r="QA2813" s="623"/>
      <c r="QB2813" s="623"/>
      <c r="QC2813" s="623"/>
      <c r="QD2813" s="623"/>
      <c r="QE2813" s="623"/>
      <c r="QF2813" s="623"/>
      <c r="QG2813" s="623"/>
      <c r="QH2813" s="623"/>
      <c r="QI2813" s="623"/>
      <c r="QJ2813" s="623"/>
      <c r="QK2813" s="623"/>
    </row>
    <row r="2814" spans="439:453">
      <c r="PW2814" s="623"/>
      <c r="PX2814" s="623"/>
      <c r="PY2814" s="623"/>
      <c r="PZ2814" s="623"/>
      <c r="QA2814" s="623"/>
      <c r="QB2814" s="623"/>
      <c r="QC2814" s="623"/>
      <c r="QD2814" s="623"/>
      <c r="QE2814" s="623"/>
      <c r="QF2814" s="623"/>
      <c r="QG2814" s="623"/>
      <c r="QH2814" s="623"/>
      <c r="QI2814" s="623"/>
      <c r="QJ2814" s="623"/>
      <c r="QK2814" s="623"/>
    </row>
    <row r="2815" spans="439:453">
      <c r="PW2815" s="623"/>
      <c r="PX2815" s="623"/>
      <c r="PY2815" s="623"/>
      <c r="PZ2815" s="623"/>
      <c r="QA2815" s="623"/>
      <c r="QB2815" s="623"/>
      <c r="QC2815" s="623"/>
      <c r="QD2815" s="623"/>
      <c r="QE2815" s="623"/>
      <c r="QF2815" s="623"/>
      <c r="QG2815" s="623"/>
      <c r="QH2815" s="623"/>
      <c r="QI2815" s="623"/>
      <c r="QJ2815" s="623"/>
      <c r="QK2815" s="623"/>
    </row>
    <row r="2816" spans="439:453">
      <c r="PW2816" s="623"/>
      <c r="PX2816" s="623"/>
      <c r="PY2816" s="623"/>
      <c r="PZ2816" s="623"/>
      <c r="QA2816" s="623"/>
      <c r="QB2816" s="623"/>
      <c r="QC2816" s="623"/>
      <c r="QD2816" s="623"/>
      <c r="QE2816" s="623"/>
      <c r="QF2816" s="623"/>
      <c r="QG2816" s="623"/>
      <c r="QH2816" s="623"/>
      <c r="QI2816" s="623"/>
      <c r="QJ2816" s="623"/>
      <c r="QK2816" s="623"/>
    </row>
    <row r="2817" spans="439:453">
      <c r="PW2817" s="623"/>
      <c r="PX2817" s="623"/>
      <c r="PY2817" s="623"/>
      <c r="PZ2817" s="623"/>
      <c r="QA2817" s="623"/>
      <c r="QB2817" s="623"/>
      <c r="QC2817" s="623"/>
      <c r="QD2817" s="623"/>
      <c r="QE2817" s="623"/>
      <c r="QF2817" s="623"/>
      <c r="QG2817" s="623"/>
      <c r="QH2817" s="623"/>
      <c r="QI2817" s="623"/>
      <c r="QJ2817" s="623"/>
      <c r="QK2817" s="623"/>
    </row>
    <row r="2818" spans="439:453">
      <c r="PW2818" s="623"/>
      <c r="PX2818" s="623"/>
      <c r="PY2818" s="623"/>
      <c r="PZ2818" s="623"/>
      <c r="QA2818" s="623"/>
      <c r="QB2818" s="623"/>
      <c r="QC2818" s="623"/>
      <c r="QD2818" s="623"/>
      <c r="QE2818" s="623"/>
      <c r="QF2818" s="623"/>
      <c r="QG2818" s="623"/>
      <c r="QH2818" s="623"/>
      <c r="QI2818" s="623"/>
      <c r="QJ2818" s="623"/>
      <c r="QK2818" s="623"/>
    </row>
    <row r="2819" spans="439:453">
      <c r="PW2819" s="623"/>
      <c r="PX2819" s="623"/>
      <c r="PY2819" s="623"/>
      <c r="PZ2819" s="623"/>
      <c r="QA2819" s="623"/>
      <c r="QB2819" s="623"/>
      <c r="QC2819" s="623"/>
      <c r="QD2819" s="623"/>
      <c r="QE2819" s="623"/>
      <c r="QF2819" s="623"/>
      <c r="QG2819" s="623"/>
      <c r="QH2819" s="623"/>
      <c r="QI2819" s="623"/>
      <c r="QJ2819" s="623"/>
      <c r="QK2819" s="623"/>
    </row>
    <row r="2820" spans="439:453">
      <c r="PW2820" s="623"/>
      <c r="PX2820" s="623"/>
      <c r="PY2820" s="623"/>
      <c r="PZ2820" s="623"/>
      <c r="QA2820" s="623"/>
      <c r="QB2820" s="623"/>
      <c r="QC2820" s="623"/>
      <c r="QD2820" s="623"/>
      <c r="QE2820" s="623"/>
      <c r="QF2820" s="623"/>
      <c r="QG2820" s="623"/>
      <c r="QH2820" s="623"/>
      <c r="QI2820" s="623"/>
      <c r="QJ2820" s="623"/>
      <c r="QK2820" s="623"/>
    </row>
    <row r="2821" spans="439:453">
      <c r="PW2821" s="623"/>
      <c r="PX2821" s="623"/>
      <c r="PY2821" s="623"/>
      <c r="PZ2821" s="623"/>
      <c r="QA2821" s="623"/>
      <c r="QB2821" s="623"/>
      <c r="QC2821" s="623"/>
      <c r="QD2821" s="623"/>
      <c r="QE2821" s="623"/>
      <c r="QF2821" s="623"/>
      <c r="QG2821" s="623"/>
      <c r="QH2821" s="623"/>
      <c r="QI2821" s="623"/>
      <c r="QJ2821" s="623"/>
      <c r="QK2821" s="623"/>
    </row>
    <row r="2822" spans="439:453">
      <c r="PW2822" s="623"/>
      <c r="PX2822" s="623"/>
      <c r="PY2822" s="623"/>
      <c r="PZ2822" s="623"/>
      <c r="QA2822" s="623"/>
      <c r="QB2822" s="623"/>
      <c r="QC2822" s="623"/>
      <c r="QD2822" s="623"/>
      <c r="QE2822" s="623"/>
      <c r="QF2822" s="623"/>
      <c r="QG2822" s="623"/>
      <c r="QH2822" s="623"/>
      <c r="QI2822" s="623"/>
      <c r="QJ2822" s="623"/>
      <c r="QK2822" s="623"/>
    </row>
    <row r="2823" spans="439:453">
      <c r="PW2823" s="623"/>
      <c r="PX2823" s="623"/>
      <c r="PY2823" s="623"/>
      <c r="PZ2823" s="623"/>
      <c r="QA2823" s="623"/>
      <c r="QB2823" s="623"/>
      <c r="QC2823" s="623"/>
      <c r="QD2823" s="623"/>
      <c r="QE2823" s="623"/>
      <c r="QF2823" s="623"/>
      <c r="QG2823" s="623"/>
      <c r="QH2823" s="623"/>
      <c r="QI2823" s="623"/>
      <c r="QJ2823" s="623"/>
      <c r="QK2823" s="623"/>
    </row>
    <row r="2824" spans="439:453">
      <c r="PW2824" s="623"/>
      <c r="PX2824" s="623"/>
      <c r="PY2824" s="623"/>
      <c r="PZ2824" s="623"/>
      <c r="QA2824" s="623"/>
      <c r="QB2824" s="623"/>
      <c r="QC2824" s="623"/>
      <c r="QD2824" s="623"/>
      <c r="QE2824" s="623"/>
      <c r="QF2824" s="623"/>
      <c r="QG2824" s="623"/>
      <c r="QH2824" s="623"/>
      <c r="QI2824" s="623"/>
      <c r="QJ2824" s="623"/>
      <c r="QK2824" s="623"/>
    </row>
    <row r="2825" spans="439:453">
      <c r="PW2825" s="623"/>
      <c r="PX2825" s="623"/>
      <c r="PY2825" s="623"/>
      <c r="PZ2825" s="623"/>
      <c r="QA2825" s="623"/>
      <c r="QB2825" s="623"/>
      <c r="QC2825" s="623"/>
      <c r="QD2825" s="623"/>
      <c r="QE2825" s="623"/>
      <c r="QF2825" s="623"/>
      <c r="QG2825" s="623"/>
      <c r="QH2825" s="623"/>
      <c r="QI2825" s="623"/>
      <c r="QJ2825" s="623"/>
      <c r="QK2825" s="623"/>
    </row>
    <row r="2826" spans="439:453">
      <c r="PW2826" s="623"/>
      <c r="PX2826" s="623"/>
      <c r="PY2826" s="623"/>
      <c r="PZ2826" s="623"/>
      <c r="QA2826" s="623"/>
      <c r="QB2826" s="623"/>
      <c r="QC2826" s="623"/>
      <c r="QD2826" s="623"/>
      <c r="QE2826" s="623"/>
      <c r="QF2826" s="623"/>
      <c r="QG2826" s="623"/>
      <c r="QH2826" s="623"/>
      <c r="QI2826" s="623"/>
      <c r="QJ2826" s="623"/>
      <c r="QK2826" s="623"/>
    </row>
    <row r="2827" spans="439:453">
      <c r="PW2827" s="623"/>
      <c r="PX2827" s="623"/>
      <c r="PY2827" s="623"/>
      <c r="PZ2827" s="623"/>
      <c r="QA2827" s="623"/>
      <c r="QB2827" s="623"/>
      <c r="QC2827" s="623"/>
      <c r="QD2827" s="623"/>
      <c r="QE2827" s="623"/>
      <c r="QF2827" s="623"/>
      <c r="QG2827" s="623"/>
      <c r="QH2827" s="623"/>
      <c r="QI2827" s="623"/>
      <c r="QJ2827" s="623"/>
      <c r="QK2827" s="623"/>
    </row>
    <row r="2828" spans="439:453">
      <c r="PW2828" s="623"/>
      <c r="PX2828" s="623"/>
      <c r="PY2828" s="623"/>
      <c r="PZ2828" s="623"/>
      <c r="QA2828" s="623"/>
      <c r="QB2828" s="623"/>
      <c r="QC2828" s="623"/>
      <c r="QD2828" s="623"/>
      <c r="QE2828" s="623"/>
      <c r="QF2828" s="623"/>
      <c r="QG2828" s="623"/>
      <c r="QH2828" s="623"/>
      <c r="QI2828" s="623"/>
      <c r="QJ2828" s="623"/>
      <c r="QK2828" s="623"/>
    </row>
    <row r="2829" spans="439:453">
      <c r="PW2829" s="623"/>
      <c r="PX2829" s="623"/>
      <c r="PY2829" s="623"/>
      <c r="PZ2829" s="623"/>
      <c r="QA2829" s="623"/>
      <c r="QB2829" s="623"/>
      <c r="QC2829" s="623"/>
      <c r="QD2829" s="623"/>
      <c r="QE2829" s="623"/>
      <c r="QF2829" s="623"/>
      <c r="QG2829" s="623"/>
      <c r="QH2829" s="623"/>
      <c r="QI2829" s="623"/>
      <c r="QJ2829" s="623"/>
      <c r="QK2829" s="623"/>
    </row>
    <row r="2830" spans="439:453">
      <c r="PW2830" s="623"/>
      <c r="PX2830" s="623"/>
      <c r="PY2830" s="623"/>
      <c r="PZ2830" s="623"/>
      <c r="QA2830" s="623"/>
      <c r="QB2830" s="623"/>
      <c r="QC2830" s="623"/>
      <c r="QD2830" s="623"/>
      <c r="QE2830" s="623"/>
      <c r="QF2830" s="623"/>
      <c r="QG2830" s="623"/>
      <c r="QH2830" s="623"/>
      <c r="QI2830" s="623"/>
      <c r="QJ2830" s="623"/>
      <c r="QK2830" s="623"/>
    </row>
    <row r="2831" spans="439:453">
      <c r="PW2831" s="623"/>
      <c r="PX2831" s="623"/>
      <c r="PY2831" s="623"/>
      <c r="PZ2831" s="623"/>
      <c r="QA2831" s="623"/>
      <c r="QB2831" s="623"/>
      <c r="QC2831" s="623"/>
      <c r="QD2831" s="623"/>
      <c r="QE2831" s="623"/>
      <c r="QF2831" s="623"/>
      <c r="QG2831" s="623"/>
      <c r="QH2831" s="623"/>
      <c r="QI2831" s="623"/>
      <c r="QJ2831" s="623"/>
      <c r="QK2831" s="623"/>
    </row>
    <row r="2832" spans="439:453">
      <c r="PW2832" s="623"/>
      <c r="PX2832" s="623"/>
      <c r="PY2832" s="623"/>
      <c r="PZ2832" s="623"/>
      <c r="QA2832" s="623"/>
      <c r="QB2832" s="623"/>
      <c r="QC2832" s="623"/>
      <c r="QD2832" s="623"/>
      <c r="QE2832" s="623"/>
      <c r="QF2832" s="623"/>
      <c r="QG2832" s="623"/>
      <c r="QH2832" s="623"/>
      <c r="QI2832" s="623"/>
      <c r="QJ2832" s="623"/>
      <c r="QK2832" s="623"/>
    </row>
    <row r="2833" spans="439:453">
      <c r="PW2833" s="623"/>
      <c r="PX2833" s="623"/>
      <c r="PY2833" s="623"/>
      <c r="PZ2833" s="623"/>
      <c r="QA2833" s="623"/>
      <c r="QB2833" s="623"/>
      <c r="QC2833" s="623"/>
      <c r="QD2833" s="623"/>
      <c r="QE2833" s="623"/>
      <c r="QF2833" s="623"/>
      <c r="QG2833" s="623"/>
      <c r="QH2833" s="623"/>
      <c r="QI2833" s="623"/>
      <c r="QJ2833" s="623"/>
      <c r="QK2833" s="623"/>
    </row>
    <row r="2834" spans="439:453">
      <c r="PW2834" s="623"/>
      <c r="PX2834" s="623"/>
      <c r="PY2834" s="623"/>
      <c r="PZ2834" s="623"/>
      <c r="QA2834" s="623"/>
      <c r="QB2834" s="623"/>
      <c r="QC2834" s="623"/>
      <c r="QD2834" s="623"/>
      <c r="QE2834" s="623"/>
      <c r="QF2834" s="623"/>
      <c r="QG2834" s="623"/>
      <c r="QH2834" s="623"/>
      <c r="QI2834" s="623"/>
      <c r="QJ2834" s="623"/>
      <c r="QK2834" s="623"/>
    </row>
    <row r="2835" spans="439:453">
      <c r="PW2835" s="623"/>
      <c r="PX2835" s="623"/>
      <c r="PY2835" s="623"/>
      <c r="PZ2835" s="623"/>
      <c r="QA2835" s="623"/>
      <c r="QB2835" s="623"/>
      <c r="QC2835" s="623"/>
      <c r="QD2835" s="623"/>
      <c r="QE2835" s="623"/>
      <c r="QF2835" s="623"/>
      <c r="QG2835" s="623"/>
      <c r="QH2835" s="623"/>
      <c r="QI2835" s="623"/>
      <c r="QJ2835" s="623"/>
      <c r="QK2835" s="623"/>
    </row>
    <row r="2836" spans="439:453">
      <c r="PW2836" s="623"/>
      <c r="PX2836" s="623"/>
      <c r="PY2836" s="623"/>
      <c r="PZ2836" s="623"/>
      <c r="QA2836" s="623"/>
      <c r="QB2836" s="623"/>
      <c r="QC2836" s="623"/>
      <c r="QD2836" s="623"/>
      <c r="QE2836" s="623"/>
      <c r="QF2836" s="623"/>
      <c r="QG2836" s="623"/>
      <c r="QH2836" s="623"/>
      <c r="QI2836" s="623"/>
      <c r="QJ2836" s="623"/>
      <c r="QK2836" s="623"/>
    </row>
    <row r="2837" spans="439:453">
      <c r="PW2837" s="623"/>
      <c r="PX2837" s="623"/>
      <c r="PY2837" s="623"/>
      <c r="PZ2837" s="623"/>
      <c r="QA2837" s="623"/>
      <c r="QB2837" s="623"/>
      <c r="QC2837" s="623"/>
      <c r="QD2837" s="623"/>
      <c r="QE2837" s="623"/>
      <c r="QF2837" s="623"/>
      <c r="QG2837" s="623"/>
      <c r="QH2837" s="623"/>
      <c r="QI2837" s="623"/>
      <c r="QJ2837" s="623"/>
      <c r="QK2837" s="623"/>
    </row>
    <row r="2838" spans="439:453">
      <c r="PW2838" s="623"/>
      <c r="PX2838" s="623"/>
      <c r="PY2838" s="623"/>
      <c r="PZ2838" s="623"/>
      <c r="QA2838" s="623"/>
      <c r="QB2838" s="623"/>
      <c r="QC2838" s="623"/>
      <c r="QD2838" s="623"/>
      <c r="QE2838" s="623"/>
      <c r="QF2838" s="623"/>
      <c r="QG2838" s="623"/>
      <c r="QH2838" s="623"/>
      <c r="QI2838" s="623"/>
      <c r="QJ2838" s="623"/>
      <c r="QK2838" s="623"/>
    </row>
    <row r="2839" spans="439:453">
      <c r="PW2839" s="623"/>
      <c r="PX2839" s="623"/>
      <c r="PY2839" s="623"/>
      <c r="PZ2839" s="623"/>
      <c r="QA2839" s="623"/>
      <c r="QB2839" s="623"/>
      <c r="QC2839" s="623"/>
      <c r="QD2839" s="623"/>
      <c r="QE2839" s="623"/>
      <c r="QF2839" s="623"/>
      <c r="QG2839" s="623"/>
      <c r="QH2839" s="623"/>
      <c r="QI2839" s="623"/>
      <c r="QJ2839" s="623"/>
      <c r="QK2839" s="623"/>
    </row>
    <row r="2840" spans="439:453">
      <c r="PW2840" s="623"/>
      <c r="PX2840" s="623"/>
      <c r="PY2840" s="623"/>
      <c r="PZ2840" s="623"/>
      <c r="QA2840" s="623"/>
      <c r="QB2840" s="623"/>
      <c r="QC2840" s="623"/>
      <c r="QD2840" s="623"/>
      <c r="QE2840" s="623"/>
      <c r="QF2840" s="623"/>
      <c r="QG2840" s="623"/>
      <c r="QH2840" s="623"/>
      <c r="QI2840" s="623"/>
      <c r="QJ2840" s="623"/>
      <c r="QK2840" s="623"/>
    </row>
    <row r="2841" spans="439:453">
      <c r="PW2841" s="623"/>
      <c r="PX2841" s="623"/>
      <c r="PY2841" s="623"/>
      <c r="PZ2841" s="623"/>
      <c r="QA2841" s="623"/>
      <c r="QB2841" s="623"/>
      <c r="QC2841" s="623"/>
      <c r="QD2841" s="623"/>
      <c r="QE2841" s="623"/>
      <c r="QF2841" s="623"/>
      <c r="QG2841" s="623"/>
      <c r="QH2841" s="623"/>
      <c r="QI2841" s="623"/>
      <c r="QJ2841" s="623"/>
      <c r="QK2841" s="623"/>
    </row>
    <row r="2842" spans="439:453">
      <c r="PW2842" s="623"/>
      <c r="PX2842" s="623"/>
      <c r="PY2842" s="623"/>
      <c r="PZ2842" s="623"/>
      <c r="QA2842" s="623"/>
      <c r="QB2842" s="623"/>
      <c r="QC2842" s="623"/>
      <c r="QD2842" s="623"/>
      <c r="QE2842" s="623"/>
      <c r="QF2842" s="623"/>
      <c r="QG2842" s="623"/>
      <c r="QH2842" s="623"/>
      <c r="QI2842" s="623"/>
      <c r="QJ2842" s="623"/>
      <c r="QK2842" s="623"/>
    </row>
    <row r="2843" spans="439:453">
      <c r="PW2843" s="623"/>
      <c r="PX2843" s="623"/>
      <c r="PY2843" s="623"/>
      <c r="PZ2843" s="623"/>
      <c r="QA2843" s="623"/>
      <c r="QB2843" s="623"/>
      <c r="QC2843" s="623"/>
      <c r="QD2843" s="623"/>
      <c r="QE2843" s="623"/>
      <c r="QF2843" s="623"/>
      <c r="QG2843" s="623"/>
      <c r="QH2843" s="623"/>
      <c r="QI2843" s="623"/>
      <c r="QJ2843" s="623"/>
      <c r="QK2843" s="623"/>
    </row>
    <row r="2844" spans="439:453">
      <c r="PW2844" s="623"/>
      <c r="PX2844" s="623"/>
      <c r="PY2844" s="623"/>
      <c r="PZ2844" s="623"/>
      <c r="QA2844" s="623"/>
      <c r="QB2844" s="623"/>
      <c r="QC2844" s="623"/>
      <c r="QD2844" s="623"/>
      <c r="QE2844" s="623"/>
      <c r="QF2844" s="623"/>
      <c r="QG2844" s="623"/>
      <c r="QH2844" s="623"/>
      <c r="QI2844" s="623"/>
      <c r="QJ2844" s="623"/>
      <c r="QK2844" s="623"/>
    </row>
    <row r="2845" spans="439:453">
      <c r="PW2845" s="623"/>
      <c r="PX2845" s="623"/>
      <c r="PY2845" s="623"/>
      <c r="PZ2845" s="623"/>
      <c r="QA2845" s="623"/>
      <c r="QB2845" s="623"/>
      <c r="QC2845" s="623"/>
      <c r="QD2845" s="623"/>
      <c r="QE2845" s="623"/>
      <c r="QF2845" s="623"/>
      <c r="QG2845" s="623"/>
      <c r="QH2845" s="623"/>
      <c r="QI2845" s="623"/>
      <c r="QJ2845" s="623"/>
      <c r="QK2845" s="623"/>
    </row>
    <row r="2846" spans="439:453">
      <c r="PW2846" s="623"/>
      <c r="PX2846" s="623"/>
      <c r="PY2846" s="623"/>
      <c r="PZ2846" s="623"/>
      <c r="QA2846" s="623"/>
      <c r="QB2846" s="623"/>
      <c r="QC2846" s="623"/>
      <c r="QD2846" s="623"/>
      <c r="QE2846" s="623"/>
      <c r="QF2846" s="623"/>
      <c r="QG2846" s="623"/>
      <c r="QH2846" s="623"/>
      <c r="QI2846" s="623"/>
      <c r="QJ2846" s="623"/>
      <c r="QK2846" s="623"/>
    </row>
    <row r="2847" spans="439:453">
      <c r="PW2847" s="623"/>
      <c r="PX2847" s="623"/>
      <c r="PY2847" s="623"/>
      <c r="PZ2847" s="623"/>
      <c r="QA2847" s="623"/>
      <c r="QB2847" s="623"/>
      <c r="QC2847" s="623"/>
      <c r="QD2847" s="623"/>
      <c r="QE2847" s="623"/>
      <c r="QF2847" s="623"/>
      <c r="QG2847" s="623"/>
      <c r="QH2847" s="623"/>
      <c r="QI2847" s="623"/>
      <c r="QJ2847" s="623"/>
      <c r="QK2847" s="623"/>
    </row>
    <row r="2848" spans="439:453">
      <c r="PW2848" s="623"/>
      <c r="PX2848" s="623"/>
      <c r="PY2848" s="623"/>
      <c r="PZ2848" s="623"/>
      <c r="QA2848" s="623"/>
      <c r="QB2848" s="623"/>
      <c r="QC2848" s="623"/>
      <c r="QD2848" s="623"/>
      <c r="QE2848" s="623"/>
      <c r="QF2848" s="623"/>
      <c r="QG2848" s="623"/>
      <c r="QH2848" s="623"/>
      <c r="QI2848" s="623"/>
      <c r="QJ2848" s="623"/>
      <c r="QK2848" s="623"/>
    </row>
    <row r="2849" spans="439:453">
      <c r="PW2849" s="623"/>
      <c r="PX2849" s="623"/>
      <c r="PY2849" s="623"/>
      <c r="PZ2849" s="623"/>
      <c r="QA2849" s="623"/>
      <c r="QB2849" s="623"/>
      <c r="QC2849" s="623"/>
      <c r="QD2849" s="623"/>
      <c r="QE2849" s="623"/>
      <c r="QF2849" s="623"/>
      <c r="QG2849" s="623"/>
      <c r="QH2849" s="623"/>
      <c r="QI2849" s="623"/>
      <c r="QJ2849" s="623"/>
      <c r="QK2849" s="623"/>
    </row>
    <row r="2850" spans="439:453">
      <c r="PW2850" s="623"/>
      <c r="PX2850" s="623"/>
      <c r="PY2850" s="623"/>
      <c r="PZ2850" s="623"/>
      <c r="QA2850" s="623"/>
      <c r="QB2850" s="623"/>
      <c r="QC2850" s="623"/>
      <c r="QD2850" s="623"/>
      <c r="QE2850" s="623"/>
      <c r="QF2850" s="623"/>
      <c r="QG2850" s="623"/>
      <c r="QH2850" s="623"/>
      <c r="QI2850" s="623"/>
      <c r="QJ2850" s="623"/>
      <c r="QK2850" s="623"/>
    </row>
    <row r="2851" spans="439:453">
      <c r="PW2851" s="623"/>
      <c r="PX2851" s="623"/>
      <c r="PY2851" s="623"/>
      <c r="PZ2851" s="623"/>
      <c r="QA2851" s="623"/>
      <c r="QB2851" s="623"/>
      <c r="QC2851" s="623"/>
      <c r="QD2851" s="623"/>
      <c r="QE2851" s="623"/>
      <c r="QF2851" s="623"/>
      <c r="QG2851" s="623"/>
      <c r="QH2851" s="623"/>
      <c r="QI2851" s="623"/>
      <c r="QJ2851" s="623"/>
      <c r="QK2851" s="623"/>
    </row>
    <row r="2852" spans="439:453">
      <c r="PW2852" s="623"/>
      <c r="PX2852" s="623"/>
      <c r="PY2852" s="623"/>
      <c r="PZ2852" s="623"/>
      <c r="QA2852" s="623"/>
      <c r="QB2852" s="623"/>
      <c r="QC2852" s="623"/>
      <c r="QD2852" s="623"/>
      <c r="QE2852" s="623"/>
      <c r="QF2852" s="623"/>
      <c r="QG2852" s="623"/>
      <c r="QH2852" s="623"/>
      <c r="QI2852" s="623"/>
      <c r="QJ2852" s="623"/>
      <c r="QK2852" s="623"/>
    </row>
    <row r="2853" spans="439:453">
      <c r="PW2853" s="623"/>
      <c r="PX2853" s="623"/>
      <c r="PY2853" s="623"/>
      <c r="PZ2853" s="623"/>
      <c r="QA2853" s="623"/>
      <c r="QB2853" s="623"/>
      <c r="QC2853" s="623"/>
      <c r="QD2853" s="623"/>
      <c r="QE2853" s="623"/>
      <c r="QF2853" s="623"/>
      <c r="QG2853" s="623"/>
      <c r="QH2853" s="623"/>
      <c r="QI2853" s="623"/>
      <c r="QJ2853" s="623"/>
      <c r="QK2853" s="623"/>
    </row>
    <row r="2854" spans="439:453">
      <c r="PW2854" s="623"/>
      <c r="PX2854" s="623"/>
      <c r="PY2854" s="623"/>
      <c r="PZ2854" s="623"/>
      <c r="QA2854" s="623"/>
      <c r="QB2854" s="623"/>
      <c r="QC2854" s="623"/>
      <c r="QD2854" s="623"/>
      <c r="QE2854" s="623"/>
      <c r="QF2854" s="623"/>
      <c r="QG2854" s="623"/>
      <c r="QH2854" s="623"/>
      <c r="QI2854" s="623"/>
      <c r="QJ2854" s="623"/>
      <c r="QK2854" s="623"/>
    </row>
    <row r="2855" spans="439:453">
      <c r="PW2855" s="623"/>
      <c r="PX2855" s="623"/>
      <c r="PY2855" s="623"/>
      <c r="PZ2855" s="623"/>
      <c r="QA2855" s="623"/>
      <c r="QB2855" s="623"/>
      <c r="QC2855" s="623"/>
      <c r="QD2855" s="623"/>
      <c r="QE2855" s="623"/>
      <c r="QF2855" s="623"/>
      <c r="QG2855" s="623"/>
      <c r="QH2855" s="623"/>
      <c r="QI2855" s="623"/>
      <c r="QJ2855" s="623"/>
      <c r="QK2855" s="623"/>
    </row>
    <row r="2856" spans="439:453">
      <c r="PW2856" s="623"/>
      <c r="PX2856" s="623"/>
      <c r="PY2856" s="623"/>
      <c r="PZ2856" s="623"/>
      <c r="QA2856" s="623"/>
      <c r="QB2856" s="623"/>
      <c r="QC2856" s="623"/>
      <c r="QD2856" s="623"/>
      <c r="QE2856" s="623"/>
      <c r="QF2856" s="623"/>
      <c r="QG2856" s="623"/>
      <c r="QH2856" s="623"/>
      <c r="QI2856" s="623"/>
      <c r="QJ2856" s="623"/>
      <c r="QK2856" s="623"/>
    </row>
    <row r="2857" spans="439:453">
      <c r="PW2857" s="623"/>
      <c r="PX2857" s="623"/>
      <c r="PY2857" s="623"/>
      <c r="PZ2857" s="623"/>
      <c r="QA2857" s="623"/>
      <c r="QB2857" s="623"/>
      <c r="QC2857" s="623"/>
      <c r="QD2857" s="623"/>
      <c r="QE2857" s="623"/>
      <c r="QF2857" s="623"/>
      <c r="QG2857" s="623"/>
      <c r="QH2857" s="623"/>
      <c r="QI2857" s="623"/>
      <c r="QJ2857" s="623"/>
      <c r="QK2857" s="623"/>
    </row>
    <row r="2858" spans="439:453">
      <c r="PW2858" s="623"/>
      <c r="PX2858" s="623"/>
      <c r="PY2858" s="623"/>
      <c r="PZ2858" s="623"/>
      <c r="QA2858" s="623"/>
      <c r="QB2858" s="623"/>
      <c r="QC2858" s="623"/>
      <c r="QD2858" s="623"/>
      <c r="QE2858" s="623"/>
      <c r="QF2858" s="623"/>
      <c r="QG2858" s="623"/>
      <c r="QH2858" s="623"/>
      <c r="QI2858" s="623"/>
      <c r="QJ2858" s="623"/>
      <c r="QK2858" s="623"/>
    </row>
    <row r="2859" spans="439:453">
      <c r="PW2859" s="623"/>
      <c r="PX2859" s="623"/>
      <c r="PY2859" s="623"/>
      <c r="PZ2859" s="623"/>
      <c r="QA2859" s="623"/>
      <c r="QB2859" s="623"/>
      <c r="QC2859" s="623"/>
      <c r="QD2859" s="623"/>
      <c r="QE2859" s="623"/>
      <c r="QF2859" s="623"/>
      <c r="QG2859" s="623"/>
      <c r="QH2859" s="623"/>
      <c r="QI2859" s="623"/>
      <c r="QJ2859" s="623"/>
      <c r="QK2859" s="623"/>
    </row>
    <row r="2860" spans="439:453">
      <c r="PW2860" s="623"/>
      <c r="PX2860" s="623"/>
      <c r="PY2860" s="623"/>
      <c r="PZ2860" s="623"/>
      <c r="QA2860" s="623"/>
      <c r="QB2860" s="623"/>
      <c r="QC2860" s="623"/>
      <c r="QD2860" s="623"/>
      <c r="QE2860" s="623"/>
      <c r="QF2860" s="623"/>
      <c r="QG2860" s="623"/>
      <c r="QH2860" s="623"/>
      <c r="QI2860" s="623"/>
      <c r="QJ2860" s="623"/>
      <c r="QK2860" s="623"/>
    </row>
    <row r="2861" spans="439:453">
      <c r="PW2861" s="623"/>
      <c r="PX2861" s="623"/>
      <c r="PY2861" s="623"/>
      <c r="PZ2861" s="623"/>
      <c r="QA2861" s="623"/>
      <c r="QB2861" s="623"/>
      <c r="QC2861" s="623"/>
      <c r="QD2861" s="623"/>
      <c r="QE2861" s="623"/>
      <c r="QF2861" s="623"/>
      <c r="QG2861" s="623"/>
      <c r="QH2861" s="623"/>
      <c r="QI2861" s="623"/>
      <c r="QJ2861" s="623"/>
      <c r="QK2861" s="623"/>
    </row>
    <row r="2862" spans="439:453">
      <c r="PW2862" s="623"/>
      <c r="PX2862" s="623"/>
      <c r="PY2862" s="623"/>
      <c r="PZ2862" s="623"/>
      <c r="QA2862" s="623"/>
      <c r="QB2862" s="623"/>
      <c r="QC2862" s="623"/>
      <c r="QD2862" s="623"/>
      <c r="QE2862" s="623"/>
      <c r="QF2862" s="623"/>
      <c r="QG2862" s="623"/>
      <c r="QH2862" s="623"/>
      <c r="QI2862" s="623"/>
      <c r="QJ2862" s="623"/>
      <c r="QK2862" s="623"/>
    </row>
    <row r="2863" spans="439:453">
      <c r="PW2863" s="623"/>
      <c r="PX2863" s="623"/>
      <c r="PY2863" s="623"/>
      <c r="PZ2863" s="623"/>
      <c r="QA2863" s="623"/>
      <c r="QB2863" s="623"/>
      <c r="QC2863" s="623"/>
      <c r="QD2863" s="623"/>
      <c r="QE2863" s="623"/>
      <c r="QF2863" s="623"/>
      <c r="QG2863" s="623"/>
      <c r="QH2863" s="623"/>
      <c r="QI2863" s="623"/>
      <c r="QJ2863" s="623"/>
      <c r="QK2863" s="623"/>
    </row>
    <row r="2864" spans="439:453">
      <c r="PW2864" s="623"/>
      <c r="PX2864" s="623"/>
      <c r="PY2864" s="623"/>
      <c r="PZ2864" s="623"/>
      <c r="QA2864" s="623"/>
      <c r="QB2864" s="623"/>
      <c r="QC2864" s="623"/>
      <c r="QD2864" s="623"/>
      <c r="QE2864" s="623"/>
      <c r="QF2864" s="623"/>
      <c r="QG2864" s="623"/>
      <c r="QH2864" s="623"/>
      <c r="QI2864" s="623"/>
      <c r="QJ2864" s="623"/>
      <c r="QK2864" s="623"/>
    </row>
    <row r="2865" spans="439:453">
      <c r="PW2865" s="623"/>
      <c r="PX2865" s="623"/>
      <c r="PY2865" s="623"/>
      <c r="PZ2865" s="623"/>
      <c r="QA2865" s="623"/>
      <c r="QB2865" s="623"/>
      <c r="QC2865" s="623"/>
      <c r="QD2865" s="623"/>
      <c r="QE2865" s="623"/>
      <c r="QF2865" s="623"/>
      <c r="QG2865" s="623"/>
      <c r="QH2865" s="623"/>
      <c r="QI2865" s="623"/>
      <c r="QJ2865" s="623"/>
      <c r="QK2865" s="623"/>
    </row>
    <row r="2866" spans="439:453">
      <c r="PW2866" s="623"/>
      <c r="PX2866" s="623"/>
      <c r="PY2866" s="623"/>
      <c r="PZ2866" s="623"/>
      <c r="QA2866" s="623"/>
      <c r="QB2866" s="623"/>
      <c r="QC2866" s="623"/>
      <c r="QD2866" s="623"/>
      <c r="QE2866" s="623"/>
      <c r="QF2866" s="623"/>
      <c r="QG2866" s="623"/>
      <c r="QH2866" s="623"/>
      <c r="QI2866" s="623"/>
      <c r="QJ2866" s="623"/>
      <c r="QK2866" s="623"/>
    </row>
    <row r="2867" spans="439:453">
      <c r="PW2867" s="623"/>
      <c r="PX2867" s="623"/>
      <c r="PY2867" s="623"/>
      <c r="PZ2867" s="623"/>
      <c r="QA2867" s="623"/>
      <c r="QB2867" s="623"/>
      <c r="QC2867" s="623"/>
      <c r="QD2867" s="623"/>
      <c r="QE2867" s="623"/>
      <c r="QF2867" s="623"/>
      <c r="QG2867" s="623"/>
      <c r="QH2867" s="623"/>
      <c r="QI2867" s="623"/>
      <c r="QJ2867" s="623"/>
      <c r="QK2867" s="623"/>
    </row>
    <row r="2868" spans="439:453">
      <c r="PW2868" s="623"/>
      <c r="PX2868" s="623"/>
      <c r="PY2868" s="623"/>
      <c r="PZ2868" s="623"/>
      <c r="QA2868" s="623"/>
      <c r="QB2868" s="623"/>
      <c r="QC2868" s="623"/>
      <c r="QD2868" s="623"/>
      <c r="QE2868" s="623"/>
      <c r="QF2868" s="623"/>
      <c r="QG2868" s="623"/>
      <c r="QH2868" s="623"/>
      <c r="QI2868" s="623"/>
      <c r="QJ2868" s="623"/>
      <c r="QK2868" s="623"/>
    </row>
    <row r="2869" spans="439:453">
      <c r="PW2869" s="623"/>
      <c r="PX2869" s="623"/>
      <c r="PY2869" s="623"/>
      <c r="PZ2869" s="623"/>
      <c r="QA2869" s="623"/>
      <c r="QB2869" s="623"/>
      <c r="QC2869" s="623"/>
      <c r="QD2869" s="623"/>
      <c r="QE2869" s="623"/>
      <c r="QF2869" s="623"/>
      <c r="QG2869" s="623"/>
      <c r="QH2869" s="623"/>
      <c r="QI2869" s="623"/>
      <c r="QJ2869" s="623"/>
      <c r="QK2869" s="623"/>
    </row>
    <row r="2870" spans="439:453">
      <c r="PW2870" s="623"/>
      <c r="PX2870" s="623"/>
      <c r="PY2870" s="623"/>
      <c r="PZ2870" s="623"/>
      <c r="QA2870" s="623"/>
      <c r="QB2870" s="623"/>
      <c r="QC2870" s="623"/>
      <c r="QD2870" s="623"/>
      <c r="QE2870" s="623"/>
      <c r="QF2870" s="623"/>
      <c r="QG2870" s="623"/>
      <c r="QH2870" s="623"/>
      <c r="QI2870" s="623"/>
      <c r="QJ2870" s="623"/>
      <c r="QK2870" s="623"/>
    </row>
    <row r="2871" spans="439:453">
      <c r="PW2871" s="623"/>
      <c r="PX2871" s="623"/>
      <c r="PY2871" s="623"/>
      <c r="PZ2871" s="623"/>
      <c r="QA2871" s="623"/>
      <c r="QB2871" s="623"/>
      <c r="QC2871" s="623"/>
      <c r="QD2871" s="623"/>
      <c r="QE2871" s="623"/>
      <c r="QF2871" s="623"/>
      <c r="QG2871" s="623"/>
      <c r="QH2871" s="623"/>
      <c r="QI2871" s="623"/>
      <c r="QJ2871" s="623"/>
      <c r="QK2871" s="623"/>
    </row>
    <row r="2872" spans="439:453">
      <c r="PW2872" s="623"/>
      <c r="PX2872" s="623"/>
      <c r="PY2872" s="623"/>
      <c r="PZ2872" s="623"/>
      <c r="QA2872" s="623"/>
      <c r="QB2872" s="623"/>
      <c r="QC2872" s="623"/>
      <c r="QD2872" s="623"/>
      <c r="QE2872" s="623"/>
      <c r="QF2872" s="623"/>
      <c r="QG2872" s="623"/>
      <c r="QH2872" s="623"/>
      <c r="QI2872" s="623"/>
      <c r="QJ2872" s="623"/>
      <c r="QK2872" s="623"/>
    </row>
    <row r="2873" spans="439:453">
      <c r="PW2873" s="623"/>
      <c r="PX2873" s="623"/>
      <c r="PY2873" s="623"/>
      <c r="PZ2873" s="623"/>
      <c r="QA2873" s="623"/>
      <c r="QB2873" s="623"/>
      <c r="QC2873" s="623"/>
      <c r="QD2873" s="623"/>
      <c r="QE2873" s="623"/>
      <c r="QF2873" s="623"/>
      <c r="QG2873" s="623"/>
      <c r="QH2873" s="623"/>
      <c r="QI2873" s="623"/>
      <c r="QJ2873" s="623"/>
      <c r="QK2873" s="623"/>
    </row>
    <row r="2874" spans="439:453">
      <c r="PW2874" s="623"/>
      <c r="PX2874" s="623"/>
      <c r="PY2874" s="623"/>
      <c r="PZ2874" s="623"/>
      <c r="QA2874" s="623"/>
      <c r="QB2874" s="623"/>
      <c r="QC2874" s="623"/>
      <c r="QD2874" s="623"/>
      <c r="QE2874" s="623"/>
      <c r="QF2874" s="623"/>
      <c r="QG2874" s="623"/>
      <c r="QH2874" s="623"/>
      <c r="QI2874" s="623"/>
      <c r="QJ2874" s="623"/>
      <c r="QK2874" s="623"/>
    </row>
    <row r="2875" spans="439:453">
      <c r="PW2875" s="623"/>
      <c r="PX2875" s="623"/>
      <c r="PY2875" s="623"/>
      <c r="PZ2875" s="623"/>
      <c r="QA2875" s="623"/>
      <c r="QB2875" s="623"/>
      <c r="QC2875" s="623"/>
      <c r="QD2875" s="623"/>
      <c r="QE2875" s="623"/>
      <c r="QF2875" s="623"/>
      <c r="QG2875" s="623"/>
      <c r="QH2875" s="623"/>
      <c r="QI2875" s="623"/>
      <c r="QJ2875" s="623"/>
      <c r="QK2875" s="623"/>
    </row>
    <row r="2876" spans="439:453">
      <c r="PW2876" s="623"/>
      <c r="PX2876" s="623"/>
      <c r="PY2876" s="623"/>
      <c r="PZ2876" s="623"/>
      <c r="QA2876" s="623"/>
      <c r="QB2876" s="623"/>
      <c r="QC2876" s="623"/>
      <c r="QD2876" s="623"/>
      <c r="QE2876" s="623"/>
      <c r="QF2876" s="623"/>
      <c r="QG2876" s="623"/>
      <c r="QH2876" s="623"/>
      <c r="QI2876" s="623"/>
      <c r="QJ2876" s="623"/>
      <c r="QK2876" s="623"/>
    </row>
    <row r="2877" spans="439:453">
      <c r="PW2877" s="623"/>
      <c r="PX2877" s="623"/>
      <c r="PY2877" s="623"/>
      <c r="PZ2877" s="623"/>
      <c r="QA2877" s="623"/>
      <c r="QB2877" s="623"/>
      <c r="QC2877" s="623"/>
      <c r="QD2877" s="623"/>
      <c r="QE2877" s="623"/>
      <c r="QF2877" s="623"/>
      <c r="QG2877" s="623"/>
      <c r="QH2877" s="623"/>
      <c r="QI2877" s="623"/>
      <c r="QJ2877" s="623"/>
      <c r="QK2877" s="623"/>
    </row>
    <row r="2878" spans="439:453">
      <c r="PW2878" s="623"/>
      <c r="PX2878" s="623"/>
      <c r="PY2878" s="623"/>
      <c r="PZ2878" s="623"/>
      <c r="QA2878" s="623"/>
      <c r="QB2878" s="623"/>
      <c r="QC2878" s="623"/>
      <c r="QD2878" s="623"/>
      <c r="QE2878" s="623"/>
      <c r="QF2878" s="623"/>
      <c r="QG2878" s="623"/>
      <c r="QH2878" s="623"/>
      <c r="QI2878" s="623"/>
      <c r="QJ2878" s="623"/>
      <c r="QK2878" s="623"/>
    </row>
    <row r="2879" spans="439:453">
      <c r="PW2879" s="623"/>
      <c r="PX2879" s="623"/>
      <c r="PY2879" s="623"/>
      <c r="PZ2879" s="623"/>
      <c r="QA2879" s="623"/>
      <c r="QB2879" s="623"/>
      <c r="QC2879" s="623"/>
      <c r="QD2879" s="623"/>
      <c r="QE2879" s="623"/>
      <c r="QF2879" s="623"/>
      <c r="QG2879" s="623"/>
      <c r="QH2879" s="623"/>
      <c r="QI2879" s="623"/>
      <c r="QJ2879" s="623"/>
      <c r="QK2879" s="623"/>
    </row>
    <row r="2880" spans="439:453">
      <c r="PW2880" s="623"/>
      <c r="PX2880" s="623"/>
      <c r="PY2880" s="623"/>
      <c r="PZ2880" s="623"/>
      <c r="QA2880" s="623"/>
      <c r="QB2880" s="623"/>
      <c r="QC2880" s="623"/>
      <c r="QD2880" s="623"/>
      <c r="QE2880" s="623"/>
      <c r="QF2880" s="623"/>
      <c r="QG2880" s="623"/>
      <c r="QH2880" s="623"/>
      <c r="QI2880" s="623"/>
      <c r="QJ2880" s="623"/>
      <c r="QK2880" s="623"/>
    </row>
    <row r="2881" spans="439:453">
      <c r="PW2881" s="623"/>
      <c r="PX2881" s="623"/>
      <c r="PY2881" s="623"/>
      <c r="PZ2881" s="623"/>
      <c r="QA2881" s="623"/>
      <c r="QB2881" s="623"/>
      <c r="QC2881" s="623"/>
      <c r="QD2881" s="623"/>
      <c r="QE2881" s="623"/>
      <c r="QF2881" s="623"/>
      <c r="QG2881" s="623"/>
      <c r="QH2881" s="623"/>
      <c r="QI2881" s="623"/>
      <c r="QJ2881" s="623"/>
      <c r="QK2881" s="623"/>
    </row>
    <row r="2882" spans="439:453">
      <c r="PW2882" s="623"/>
      <c r="PX2882" s="623"/>
      <c r="PY2882" s="623"/>
      <c r="PZ2882" s="623"/>
      <c r="QA2882" s="623"/>
      <c r="QB2882" s="623"/>
      <c r="QC2882" s="623"/>
      <c r="QD2882" s="623"/>
      <c r="QE2882" s="623"/>
      <c r="QF2882" s="623"/>
      <c r="QG2882" s="623"/>
      <c r="QH2882" s="623"/>
      <c r="QI2882" s="623"/>
      <c r="QJ2882" s="623"/>
      <c r="QK2882" s="623"/>
    </row>
    <row r="2883" spans="439:453">
      <c r="PW2883" s="623"/>
      <c r="PX2883" s="623"/>
      <c r="PY2883" s="623"/>
      <c r="PZ2883" s="623"/>
      <c r="QA2883" s="623"/>
      <c r="QB2883" s="623"/>
      <c r="QC2883" s="623"/>
      <c r="QD2883" s="623"/>
      <c r="QE2883" s="623"/>
      <c r="QF2883" s="623"/>
      <c r="QG2883" s="623"/>
      <c r="QH2883" s="623"/>
      <c r="QI2883" s="623"/>
      <c r="QJ2883" s="623"/>
      <c r="QK2883" s="623"/>
    </row>
    <row r="2884" spans="439:453">
      <c r="PW2884" s="623"/>
      <c r="PX2884" s="623"/>
      <c r="PY2884" s="623"/>
      <c r="PZ2884" s="623"/>
      <c r="QA2884" s="623"/>
      <c r="QB2884" s="623"/>
      <c r="QC2884" s="623"/>
      <c r="QD2884" s="623"/>
      <c r="QE2884" s="623"/>
      <c r="QF2884" s="623"/>
      <c r="QG2884" s="623"/>
      <c r="QH2884" s="623"/>
      <c r="QI2884" s="623"/>
      <c r="QJ2884" s="623"/>
      <c r="QK2884" s="623"/>
    </row>
    <row r="2885" spans="439:453">
      <c r="PW2885" s="623"/>
      <c r="PX2885" s="623"/>
      <c r="PY2885" s="623"/>
      <c r="PZ2885" s="623"/>
      <c r="QA2885" s="623"/>
      <c r="QB2885" s="623"/>
      <c r="QC2885" s="623"/>
      <c r="QD2885" s="623"/>
      <c r="QE2885" s="623"/>
      <c r="QF2885" s="623"/>
      <c r="QG2885" s="623"/>
      <c r="QH2885" s="623"/>
      <c r="QI2885" s="623"/>
      <c r="QJ2885" s="623"/>
      <c r="QK2885" s="623"/>
    </row>
    <row r="2886" spans="439:453">
      <c r="PW2886" s="623"/>
      <c r="PX2886" s="623"/>
      <c r="PY2886" s="623"/>
      <c r="PZ2886" s="623"/>
      <c r="QA2886" s="623"/>
      <c r="QB2886" s="623"/>
      <c r="QC2886" s="623"/>
      <c r="QD2886" s="623"/>
      <c r="QE2886" s="623"/>
      <c r="QF2886" s="623"/>
      <c r="QG2886" s="623"/>
      <c r="QH2886" s="623"/>
      <c r="QI2886" s="623"/>
      <c r="QJ2886" s="623"/>
      <c r="QK2886" s="623"/>
    </row>
    <row r="2887" spans="439:453">
      <c r="PW2887" s="623"/>
      <c r="PX2887" s="623"/>
      <c r="PY2887" s="623"/>
      <c r="PZ2887" s="623"/>
      <c r="QA2887" s="623"/>
      <c r="QB2887" s="623"/>
      <c r="QC2887" s="623"/>
      <c r="QD2887" s="623"/>
      <c r="QE2887" s="623"/>
      <c r="QF2887" s="623"/>
      <c r="QG2887" s="623"/>
      <c r="QH2887" s="623"/>
      <c r="QI2887" s="623"/>
      <c r="QJ2887" s="623"/>
      <c r="QK2887" s="623"/>
    </row>
    <row r="2888" spans="439:453">
      <c r="PW2888" s="623"/>
      <c r="PX2888" s="623"/>
      <c r="PY2888" s="623"/>
      <c r="PZ2888" s="623"/>
      <c r="QA2888" s="623"/>
      <c r="QB2888" s="623"/>
      <c r="QC2888" s="623"/>
      <c r="QD2888" s="623"/>
      <c r="QE2888" s="623"/>
      <c r="QF2888" s="623"/>
      <c r="QG2888" s="623"/>
      <c r="QH2888" s="623"/>
      <c r="QI2888" s="623"/>
      <c r="QJ2888" s="623"/>
      <c r="QK2888" s="623"/>
    </row>
    <row r="2889" spans="439:453">
      <c r="PW2889" s="623"/>
      <c r="PX2889" s="623"/>
      <c r="PY2889" s="623"/>
      <c r="PZ2889" s="623"/>
      <c r="QA2889" s="623"/>
      <c r="QB2889" s="623"/>
      <c r="QC2889" s="623"/>
      <c r="QD2889" s="623"/>
      <c r="QE2889" s="623"/>
      <c r="QF2889" s="623"/>
      <c r="QG2889" s="623"/>
      <c r="QH2889" s="623"/>
      <c r="QI2889" s="623"/>
      <c r="QJ2889" s="623"/>
      <c r="QK2889" s="623"/>
    </row>
    <row r="2890" spans="439:453">
      <c r="PW2890" s="623"/>
      <c r="PX2890" s="623"/>
      <c r="PY2890" s="623"/>
      <c r="PZ2890" s="623"/>
      <c r="QA2890" s="623"/>
      <c r="QB2890" s="623"/>
      <c r="QC2890" s="623"/>
      <c r="QD2890" s="623"/>
      <c r="QE2890" s="623"/>
      <c r="QF2890" s="623"/>
      <c r="QG2890" s="623"/>
      <c r="QH2890" s="623"/>
      <c r="QI2890" s="623"/>
      <c r="QJ2890" s="623"/>
      <c r="QK2890" s="623"/>
    </row>
    <row r="2891" spans="439:453">
      <c r="PW2891" s="623"/>
      <c r="PX2891" s="623"/>
      <c r="PY2891" s="623"/>
      <c r="PZ2891" s="623"/>
      <c r="QA2891" s="623"/>
      <c r="QB2891" s="623"/>
      <c r="QC2891" s="623"/>
      <c r="QD2891" s="623"/>
      <c r="QE2891" s="623"/>
      <c r="QF2891" s="623"/>
      <c r="QG2891" s="623"/>
      <c r="QH2891" s="623"/>
      <c r="QI2891" s="623"/>
      <c r="QJ2891" s="623"/>
      <c r="QK2891" s="623"/>
    </row>
    <row r="2892" spans="439:453">
      <c r="PW2892" s="623"/>
      <c r="PX2892" s="623"/>
      <c r="PY2892" s="623"/>
      <c r="PZ2892" s="623"/>
      <c r="QA2892" s="623"/>
      <c r="QB2892" s="623"/>
      <c r="QC2892" s="623"/>
      <c r="QD2892" s="623"/>
      <c r="QE2892" s="623"/>
      <c r="QF2892" s="623"/>
      <c r="QG2892" s="623"/>
      <c r="QH2892" s="623"/>
      <c r="QI2892" s="623"/>
      <c r="QJ2892" s="623"/>
      <c r="QK2892" s="623"/>
    </row>
    <row r="2893" spans="439:453">
      <c r="PW2893" s="623"/>
      <c r="PX2893" s="623"/>
      <c r="PY2893" s="623"/>
      <c r="PZ2893" s="623"/>
      <c r="QA2893" s="623"/>
      <c r="QB2893" s="623"/>
      <c r="QC2893" s="623"/>
      <c r="QD2893" s="623"/>
      <c r="QE2893" s="623"/>
      <c r="QF2893" s="623"/>
      <c r="QG2893" s="623"/>
      <c r="QH2893" s="623"/>
      <c r="QI2893" s="623"/>
      <c r="QJ2893" s="623"/>
      <c r="QK2893" s="623"/>
    </row>
    <row r="2894" spans="439:453">
      <c r="PW2894" s="623"/>
      <c r="PX2894" s="623"/>
      <c r="PY2894" s="623"/>
      <c r="PZ2894" s="623"/>
      <c r="QA2894" s="623"/>
      <c r="QB2894" s="623"/>
      <c r="QC2894" s="623"/>
      <c r="QD2894" s="623"/>
      <c r="QE2894" s="623"/>
      <c r="QF2894" s="623"/>
      <c r="QG2894" s="623"/>
      <c r="QH2894" s="623"/>
      <c r="QI2894" s="623"/>
      <c r="QJ2894" s="623"/>
      <c r="QK2894" s="623"/>
    </row>
    <row r="2895" spans="439:453">
      <c r="PW2895" s="623"/>
      <c r="PX2895" s="623"/>
      <c r="PY2895" s="623"/>
      <c r="PZ2895" s="623"/>
      <c r="QA2895" s="623"/>
      <c r="QB2895" s="623"/>
      <c r="QC2895" s="623"/>
      <c r="QD2895" s="623"/>
      <c r="QE2895" s="623"/>
      <c r="QF2895" s="623"/>
      <c r="QG2895" s="623"/>
      <c r="QH2895" s="623"/>
      <c r="QI2895" s="623"/>
      <c r="QJ2895" s="623"/>
      <c r="QK2895" s="623"/>
    </row>
    <row r="2896" spans="439:453">
      <c r="PW2896" s="623"/>
      <c r="PX2896" s="623"/>
      <c r="PY2896" s="623"/>
      <c r="PZ2896" s="623"/>
      <c r="QA2896" s="623"/>
      <c r="QB2896" s="623"/>
      <c r="QC2896" s="623"/>
      <c r="QD2896" s="623"/>
      <c r="QE2896" s="623"/>
      <c r="QF2896" s="623"/>
      <c r="QG2896" s="623"/>
      <c r="QH2896" s="623"/>
      <c r="QI2896" s="623"/>
      <c r="QJ2896" s="623"/>
      <c r="QK2896" s="623"/>
    </row>
    <row r="2897" spans="439:453">
      <c r="PW2897" s="623"/>
      <c r="PX2897" s="623"/>
      <c r="PY2897" s="623"/>
      <c r="PZ2897" s="623"/>
      <c r="QA2897" s="623"/>
      <c r="QB2897" s="623"/>
      <c r="QC2897" s="623"/>
      <c r="QD2897" s="623"/>
      <c r="QE2897" s="623"/>
      <c r="QF2897" s="623"/>
      <c r="QG2897" s="623"/>
      <c r="QH2897" s="623"/>
      <c r="QI2897" s="623"/>
      <c r="QJ2897" s="623"/>
      <c r="QK2897" s="623"/>
    </row>
    <row r="2898" spans="439:453">
      <c r="PW2898" s="623"/>
      <c r="PX2898" s="623"/>
      <c r="PY2898" s="623"/>
      <c r="PZ2898" s="623"/>
      <c r="QA2898" s="623"/>
      <c r="QB2898" s="623"/>
      <c r="QC2898" s="623"/>
      <c r="QD2898" s="623"/>
      <c r="QE2898" s="623"/>
      <c r="QF2898" s="623"/>
      <c r="QG2898" s="623"/>
      <c r="QH2898" s="623"/>
      <c r="QI2898" s="623"/>
      <c r="QJ2898" s="623"/>
      <c r="QK2898" s="623"/>
    </row>
    <row r="2899" spans="439:453">
      <c r="PW2899" s="623"/>
      <c r="PX2899" s="623"/>
      <c r="PY2899" s="623"/>
      <c r="PZ2899" s="623"/>
      <c r="QA2899" s="623"/>
      <c r="QB2899" s="623"/>
      <c r="QC2899" s="623"/>
      <c r="QD2899" s="623"/>
      <c r="QE2899" s="623"/>
      <c r="QF2899" s="623"/>
      <c r="QG2899" s="623"/>
      <c r="QH2899" s="623"/>
      <c r="QI2899" s="623"/>
      <c r="QJ2899" s="623"/>
      <c r="QK2899" s="623"/>
    </row>
    <row r="2900" spans="439:453">
      <c r="PW2900" s="623"/>
      <c r="PX2900" s="623"/>
      <c r="PY2900" s="623"/>
      <c r="PZ2900" s="623"/>
      <c r="QA2900" s="623"/>
      <c r="QB2900" s="623"/>
      <c r="QC2900" s="623"/>
      <c r="QD2900" s="623"/>
      <c r="QE2900" s="623"/>
      <c r="QF2900" s="623"/>
      <c r="QG2900" s="623"/>
      <c r="QH2900" s="623"/>
      <c r="QI2900" s="623"/>
      <c r="QJ2900" s="623"/>
      <c r="QK2900" s="623"/>
    </row>
    <row r="2901" spans="439:453">
      <c r="PW2901" s="623"/>
      <c r="PX2901" s="623"/>
      <c r="PY2901" s="623"/>
      <c r="PZ2901" s="623"/>
      <c r="QA2901" s="623"/>
      <c r="QB2901" s="623"/>
      <c r="QC2901" s="623"/>
      <c r="QD2901" s="623"/>
      <c r="QE2901" s="623"/>
      <c r="QF2901" s="623"/>
      <c r="QG2901" s="623"/>
      <c r="QH2901" s="623"/>
      <c r="QI2901" s="623"/>
      <c r="QJ2901" s="623"/>
      <c r="QK2901" s="623"/>
    </row>
    <row r="2902" spans="439:453">
      <c r="PW2902" s="623"/>
      <c r="PX2902" s="623"/>
      <c r="PY2902" s="623"/>
      <c r="PZ2902" s="623"/>
      <c r="QA2902" s="623"/>
      <c r="QB2902" s="623"/>
      <c r="QC2902" s="623"/>
      <c r="QD2902" s="623"/>
      <c r="QE2902" s="623"/>
      <c r="QF2902" s="623"/>
      <c r="QG2902" s="623"/>
      <c r="QH2902" s="623"/>
      <c r="QI2902" s="623"/>
      <c r="QJ2902" s="623"/>
      <c r="QK2902" s="623"/>
    </row>
    <row r="2903" spans="439:453">
      <c r="PW2903" s="623"/>
      <c r="PX2903" s="623"/>
      <c r="PY2903" s="623"/>
      <c r="PZ2903" s="623"/>
      <c r="QA2903" s="623"/>
      <c r="QB2903" s="623"/>
      <c r="QC2903" s="623"/>
      <c r="QD2903" s="623"/>
      <c r="QE2903" s="623"/>
      <c r="QF2903" s="623"/>
      <c r="QG2903" s="623"/>
      <c r="QH2903" s="623"/>
      <c r="QI2903" s="623"/>
      <c r="QJ2903" s="623"/>
      <c r="QK2903" s="623"/>
    </row>
    <row r="2904" spans="439:453">
      <c r="PW2904" s="623"/>
      <c r="PX2904" s="623"/>
      <c r="PY2904" s="623"/>
      <c r="PZ2904" s="623"/>
      <c r="QA2904" s="623"/>
      <c r="QB2904" s="623"/>
      <c r="QC2904" s="623"/>
      <c r="QD2904" s="623"/>
      <c r="QE2904" s="623"/>
      <c r="QF2904" s="623"/>
      <c r="QG2904" s="623"/>
      <c r="QH2904" s="623"/>
      <c r="QI2904" s="623"/>
      <c r="QJ2904" s="623"/>
      <c r="QK2904" s="623"/>
    </row>
    <row r="2905" spans="439:453">
      <c r="PW2905" s="623"/>
      <c r="PX2905" s="623"/>
      <c r="PY2905" s="623"/>
      <c r="PZ2905" s="623"/>
      <c r="QA2905" s="623"/>
      <c r="QB2905" s="623"/>
      <c r="QC2905" s="623"/>
      <c r="QD2905" s="623"/>
      <c r="QE2905" s="623"/>
      <c r="QF2905" s="623"/>
      <c r="QG2905" s="623"/>
      <c r="QH2905" s="623"/>
      <c r="QI2905" s="623"/>
      <c r="QJ2905" s="623"/>
      <c r="QK2905" s="623"/>
    </row>
    <row r="2906" spans="439:453">
      <c r="PW2906" s="623"/>
      <c r="PX2906" s="623"/>
      <c r="PY2906" s="623"/>
      <c r="PZ2906" s="623"/>
      <c r="QA2906" s="623"/>
      <c r="QB2906" s="623"/>
      <c r="QC2906" s="623"/>
      <c r="QD2906" s="623"/>
      <c r="QE2906" s="623"/>
      <c r="QF2906" s="623"/>
      <c r="QG2906" s="623"/>
      <c r="QH2906" s="623"/>
      <c r="QI2906" s="623"/>
      <c r="QJ2906" s="623"/>
      <c r="QK2906" s="623"/>
    </row>
    <row r="2907" spans="439:453">
      <c r="PW2907" s="623"/>
      <c r="PX2907" s="623"/>
      <c r="PY2907" s="623"/>
      <c r="PZ2907" s="623"/>
      <c r="QA2907" s="623"/>
      <c r="QB2907" s="623"/>
      <c r="QC2907" s="623"/>
      <c r="QD2907" s="623"/>
      <c r="QE2907" s="623"/>
      <c r="QF2907" s="623"/>
      <c r="QG2907" s="623"/>
      <c r="QH2907" s="623"/>
      <c r="QI2907" s="623"/>
      <c r="QJ2907" s="623"/>
      <c r="QK2907" s="623"/>
    </row>
    <row r="2908" spans="439:453">
      <c r="PW2908" s="623"/>
      <c r="PX2908" s="623"/>
      <c r="PY2908" s="623"/>
      <c r="PZ2908" s="623"/>
      <c r="QA2908" s="623"/>
      <c r="QB2908" s="623"/>
      <c r="QC2908" s="623"/>
      <c r="QD2908" s="623"/>
      <c r="QE2908" s="623"/>
      <c r="QF2908" s="623"/>
      <c r="QG2908" s="623"/>
      <c r="QH2908" s="623"/>
      <c r="QI2908" s="623"/>
      <c r="QJ2908" s="623"/>
      <c r="QK2908" s="623"/>
    </row>
    <row r="2909" spans="439:453">
      <c r="PW2909" s="623"/>
      <c r="PX2909" s="623"/>
      <c r="PY2909" s="623"/>
      <c r="PZ2909" s="623"/>
      <c r="QA2909" s="623"/>
      <c r="QB2909" s="623"/>
      <c r="QC2909" s="623"/>
      <c r="QD2909" s="623"/>
      <c r="QE2909" s="623"/>
      <c r="QF2909" s="623"/>
      <c r="QG2909" s="623"/>
      <c r="QH2909" s="623"/>
      <c r="QI2909" s="623"/>
      <c r="QJ2909" s="623"/>
      <c r="QK2909" s="623"/>
    </row>
    <row r="2910" spans="439:453">
      <c r="PW2910" s="623"/>
      <c r="PX2910" s="623"/>
      <c r="PY2910" s="623"/>
      <c r="PZ2910" s="623"/>
      <c r="QA2910" s="623"/>
      <c r="QB2910" s="623"/>
      <c r="QC2910" s="623"/>
      <c r="QD2910" s="623"/>
      <c r="QE2910" s="623"/>
      <c r="QF2910" s="623"/>
      <c r="QG2910" s="623"/>
      <c r="QH2910" s="623"/>
      <c r="QI2910" s="623"/>
      <c r="QJ2910" s="623"/>
      <c r="QK2910" s="623"/>
    </row>
    <row r="2911" spans="439:453">
      <c r="PW2911" s="623"/>
      <c r="PX2911" s="623"/>
      <c r="PY2911" s="623"/>
      <c r="PZ2911" s="623"/>
      <c r="QA2911" s="623"/>
      <c r="QB2911" s="623"/>
      <c r="QC2911" s="623"/>
      <c r="QD2911" s="623"/>
      <c r="QE2911" s="623"/>
      <c r="QF2911" s="623"/>
      <c r="QG2911" s="623"/>
      <c r="QH2911" s="623"/>
      <c r="QI2911" s="623"/>
      <c r="QJ2911" s="623"/>
      <c r="QK2911" s="623"/>
    </row>
    <row r="2912" spans="439:453">
      <c r="PW2912" s="623"/>
      <c r="PX2912" s="623"/>
      <c r="PY2912" s="623"/>
      <c r="PZ2912" s="623"/>
      <c r="QA2912" s="623"/>
      <c r="QB2912" s="623"/>
      <c r="QC2912" s="623"/>
      <c r="QD2912" s="623"/>
      <c r="QE2912" s="623"/>
      <c r="QF2912" s="623"/>
      <c r="QG2912" s="623"/>
      <c r="QH2912" s="623"/>
      <c r="QI2912" s="623"/>
      <c r="QJ2912" s="623"/>
      <c r="QK2912" s="623"/>
    </row>
    <row r="2913" spans="439:453">
      <c r="PW2913" s="623"/>
      <c r="PX2913" s="623"/>
      <c r="PY2913" s="623"/>
      <c r="PZ2913" s="623"/>
      <c r="QA2913" s="623"/>
      <c r="QB2913" s="623"/>
      <c r="QC2913" s="623"/>
      <c r="QD2913" s="623"/>
      <c r="QE2913" s="623"/>
      <c r="QF2913" s="623"/>
      <c r="QG2913" s="623"/>
      <c r="QH2913" s="623"/>
      <c r="QI2913" s="623"/>
      <c r="QJ2913" s="623"/>
      <c r="QK2913" s="623"/>
    </row>
    <row r="2914" spans="439:453">
      <c r="PW2914" s="623"/>
      <c r="PX2914" s="623"/>
      <c r="PY2914" s="623"/>
      <c r="PZ2914" s="623"/>
      <c r="QA2914" s="623"/>
      <c r="QB2914" s="623"/>
      <c r="QC2914" s="623"/>
      <c r="QD2914" s="623"/>
      <c r="QE2914" s="623"/>
      <c r="QF2914" s="623"/>
      <c r="QG2914" s="623"/>
      <c r="QH2914" s="623"/>
      <c r="QI2914" s="623"/>
      <c r="QJ2914" s="623"/>
      <c r="QK2914" s="623"/>
    </row>
    <row r="2915" spans="439:453">
      <c r="PW2915" s="623"/>
      <c r="PX2915" s="623"/>
      <c r="PY2915" s="623"/>
      <c r="PZ2915" s="623"/>
      <c r="QA2915" s="623"/>
      <c r="QB2915" s="623"/>
      <c r="QC2915" s="623"/>
      <c r="QD2915" s="623"/>
      <c r="QE2915" s="623"/>
      <c r="QF2915" s="623"/>
      <c r="QG2915" s="623"/>
      <c r="QH2915" s="623"/>
      <c r="QI2915" s="623"/>
      <c r="QJ2915" s="623"/>
      <c r="QK2915" s="623"/>
    </row>
    <row r="2916" spans="439:453">
      <c r="PW2916" s="623"/>
      <c r="PX2916" s="623"/>
      <c r="PY2916" s="623"/>
      <c r="PZ2916" s="623"/>
      <c r="QA2916" s="623"/>
      <c r="QB2916" s="623"/>
      <c r="QC2916" s="623"/>
      <c r="QD2916" s="623"/>
      <c r="QE2916" s="623"/>
      <c r="QF2916" s="623"/>
      <c r="QG2916" s="623"/>
      <c r="QH2916" s="623"/>
      <c r="QI2916" s="623"/>
      <c r="QJ2916" s="623"/>
      <c r="QK2916" s="623"/>
    </row>
    <row r="2917" spans="439:453">
      <c r="PW2917" s="623"/>
      <c r="PX2917" s="623"/>
      <c r="PY2917" s="623"/>
      <c r="PZ2917" s="623"/>
      <c r="QA2917" s="623"/>
      <c r="QB2917" s="623"/>
      <c r="QC2917" s="623"/>
      <c r="QD2917" s="623"/>
      <c r="QE2917" s="623"/>
      <c r="QF2917" s="623"/>
      <c r="QG2917" s="623"/>
      <c r="QH2917" s="623"/>
      <c r="QI2917" s="623"/>
      <c r="QJ2917" s="623"/>
      <c r="QK2917" s="623"/>
    </row>
    <row r="2918" spans="439:453">
      <c r="PW2918" s="623"/>
      <c r="PX2918" s="623"/>
      <c r="PY2918" s="623"/>
      <c r="PZ2918" s="623"/>
      <c r="QA2918" s="623"/>
      <c r="QB2918" s="623"/>
      <c r="QC2918" s="623"/>
      <c r="QD2918" s="623"/>
      <c r="QE2918" s="623"/>
      <c r="QF2918" s="623"/>
      <c r="QG2918" s="623"/>
      <c r="QH2918" s="623"/>
      <c r="QI2918" s="623"/>
      <c r="QJ2918" s="623"/>
      <c r="QK2918" s="623"/>
    </row>
    <row r="2919" spans="439:453">
      <c r="PW2919" s="623"/>
      <c r="PX2919" s="623"/>
      <c r="PY2919" s="623"/>
      <c r="PZ2919" s="623"/>
      <c r="QA2919" s="623"/>
      <c r="QB2919" s="623"/>
      <c r="QC2919" s="623"/>
      <c r="QD2919" s="623"/>
      <c r="QE2919" s="623"/>
      <c r="QF2919" s="623"/>
      <c r="QG2919" s="623"/>
      <c r="QH2919" s="623"/>
      <c r="QI2919" s="623"/>
      <c r="QJ2919" s="623"/>
      <c r="QK2919" s="623"/>
    </row>
    <row r="2920" spans="439:453">
      <c r="PW2920" s="623"/>
      <c r="PX2920" s="623"/>
      <c r="PY2920" s="623"/>
      <c r="PZ2920" s="623"/>
      <c r="QA2920" s="623"/>
      <c r="QB2920" s="623"/>
      <c r="QC2920" s="623"/>
      <c r="QD2920" s="623"/>
      <c r="QE2920" s="623"/>
      <c r="QF2920" s="623"/>
      <c r="QG2920" s="623"/>
      <c r="QH2920" s="623"/>
      <c r="QI2920" s="623"/>
      <c r="QJ2920" s="623"/>
      <c r="QK2920" s="623"/>
    </row>
    <row r="2921" spans="439:453">
      <c r="PW2921" s="623"/>
      <c r="PX2921" s="623"/>
      <c r="PY2921" s="623"/>
      <c r="PZ2921" s="623"/>
      <c r="QA2921" s="623"/>
      <c r="QB2921" s="623"/>
      <c r="QC2921" s="623"/>
      <c r="QD2921" s="623"/>
      <c r="QE2921" s="623"/>
      <c r="QF2921" s="623"/>
      <c r="QG2921" s="623"/>
      <c r="QH2921" s="623"/>
      <c r="QI2921" s="623"/>
      <c r="QJ2921" s="623"/>
      <c r="QK2921" s="623"/>
    </row>
    <row r="2922" spans="439:453">
      <c r="PW2922" s="623"/>
      <c r="PX2922" s="623"/>
      <c r="PY2922" s="623"/>
      <c r="PZ2922" s="623"/>
      <c r="QA2922" s="623"/>
      <c r="QB2922" s="623"/>
      <c r="QC2922" s="623"/>
      <c r="QD2922" s="623"/>
      <c r="QE2922" s="623"/>
      <c r="QF2922" s="623"/>
      <c r="QG2922" s="623"/>
      <c r="QH2922" s="623"/>
      <c r="QI2922" s="623"/>
      <c r="QJ2922" s="623"/>
      <c r="QK2922" s="623"/>
    </row>
    <row r="2923" spans="439:453">
      <c r="PW2923" s="623"/>
      <c r="PX2923" s="623"/>
      <c r="PY2923" s="623"/>
      <c r="PZ2923" s="623"/>
      <c r="QA2923" s="623"/>
      <c r="QB2923" s="623"/>
      <c r="QC2923" s="623"/>
      <c r="QD2923" s="623"/>
      <c r="QE2923" s="623"/>
      <c r="QF2923" s="623"/>
      <c r="QG2923" s="623"/>
      <c r="QH2923" s="623"/>
      <c r="QI2923" s="623"/>
      <c r="QJ2923" s="623"/>
      <c r="QK2923" s="623"/>
    </row>
    <row r="2924" spans="439:453">
      <c r="PW2924" s="623"/>
      <c r="PX2924" s="623"/>
      <c r="PY2924" s="623"/>
      <c r="PZ2924" s="623"/>
      <c r="QA2924" s="623"/>
      <c r="QB2924" s="623"/>
      <c r="QC2924" s="623"/>
      <c r="QD2924" s="623"/>
      <c r="QE2924" s="623"/>
      <c r="QF2924" s="623"/>
      <c r="QG2924" s="623"/>
      <c r="QH2924" s="623"/>
      <c r="QI2924" s="623"/>
      <c r="QJ2924" s="623"/>
      <c r="QK2924" s="623"/>
    </row>
    <row r="2925" spans="439:453">
      <c r="PW2925" s="623"/>
      <c r="PX2925" s="623"/>
      <c r="PY2925" s="623"/>
      <c r="PZ2925" s="623"/>
      <c r="QA2925" s="623"/>
      <c r="QB2925" s="623"/>
      <c r="QC2925" s="623"/>
      <c r="QD2925" s="623"/>
      <c r="QE2925" s="623"/>
      <c r="QF2925" s="623"/>
      <c r="QG2925" s="623"/>
      <c r="QH2925" s="623"/>
      <c r="QI2925" s="623"/>
      <c r="QJ2925" s="623"/>
      <c r="QK2925" s="623"/>
    </row>
    <row r="2926" spans="439:453">
      <c r="PW2926" s="623"/>
      <c r="PX2926" s="623"/>
      <c r="PY2926" s="623"/>
      <c r="PZ2926" s="623"/>
      <c r="QA2926" s="623"/>
      <c r="QB2926" s="623"/>
      <c r="QC2926" s="623"/>
      <c r="QD2926" s="623"/>
      <c r="QE2926" s="623"/>
      <c r="QF2926" s="623"/>
      <c r="QG2926" s="623"/>
      <c r="QH2926" s="623"/>
      <c r="QI2926" s="623"/>
      <c r="QJ2926" s="623"/>
      <c r="QK2926" s="623"/>
    </row>
    <row r="2927" spans="439:453">
      <c r="PW2927" s="623"/>
      <c r="PX2927" s="623"/>
      <c r="PY2927" s="623"/>
      <c r="PZ2927" s="623"/>
      <c r="QA2927" s="623"/>
      <c r="QB2927" s="623"/>
      <c r="QC2927" s="623"/>
      <c r="QD2927" s="623"/>
      <c r="QE2927" s="623"/>
      <c r="QF2927" s="623"/>
      <c r="QG2927" s="623"/>
      <c r="QH2927" s="623"/>
      <c r="QI2927" s="623"/>
      <c r="QJ2927" s="623"/>
      <c r="QK2927" s="623"/>
    </row>
    <row r="2928" spans="439:453">
      <c r="PW2928" s="623"/>
      <c r="PX2928" s="623"/>
      <c r="PY2928" s="623"/>
      <c r="PZ2928" s="623"/>
      <c r="QA2928" s="623"/>
      <c r="QB2928" s="623"/>
      <c r="QC2928" s="623"/>
      <c r="QD2928" s="623"/>
      <c r="QE2928" s="623"/>
      <c r="QF2928" s="623"/>
      <c r="QG2928" s="623"/>
      <c r="QH2928" s="623"/>
      <c r="QI2928" s="623"/>
      <c r="QJ2928" s="623"/>
      <c r="QK2928" s="623"/>
    </row>
    <row r="2929" spans="439:453">
      <c r="PW2929" s="623"/>
      <c r="PX2929" s="623"/>
      <c r="PY2929" s="623"/>
      <c r="PZ2929" s="623"/>
      <c r="QA2929" s="623"/>
      <c r="QB2929" s="623"/>
      <c r="QC2929" s="623"/>
      <c r="QD2929" s="623"/>
      <c r="QE2929" s="623"/>
      <c r="QF2929" s="623"/>
      <c r="QG2929" s="623"/>
      <c r="QH2929" s="623"/>
      <c r="QI2929" s="623"/>
      <c r="QJ2929" s="623"/>
      <c r="QK2929" s="623"/>
    </row>
    <row r="2930" spans="439:453">
      <c r="PW2930" s="623"/>
      <c r="PX2930" s="623"/>
      <c r="PY2930" s="623"/>
      <c r="PZ2930" s="623"/>
      <c r="QA2930" s="623"/>
      <c r="QB2930" s="623"/>
      <c r="QC2930" s="623"/>
      <c r="QD2930" s="623"/>
      <c r="QE2930" s="623"/>
      <c r="QF2930" s="623"/>
      <c r="QG2930" s="623"/>
      <c r="QH2930" s="623"/>
      <c r="QI2930" s="623"/>
      <c r="QJ2930" s="623"/>
      <c r="QK2930" s="623"/>
    </row>
    <row r="2931" spans="439:453">
      <c r="PW2931" s="623"/>
      <c r="PX2931" s="623"/>
      <c r="PY2931" s="623"/>
      <c r="PZ2931" s="623"/>
      <c r="QA2931" s="623"/>
      <c r="QB2931" s="623"/>
      <c r="QC2931" s="623"/>
      <c r="QD2931" s="623"/>
      <c r="QE2931" s="623"/>
      <c r="QF2931" s="623"/>
      <c r="QG2931" s="623"/>
      <c r="QH2931" s="623"/>
      <c r="QI2931" s="623"/>
      <c r="QJ2931" s="623"/>
      <c r="QK2931" s="623"/>
    </row>
    <row r="2932" spans="439:453">
      <c r="PW2932" s="623"/>
      <c r="PX2932" s="623"/>
      <c r="PY2932" s="623"/>
      <c r="PZ2932" s="623"/>
      <c r="QA2932" s="623"/>
      <c r="QB2932" s="623"/>
      <c r="QC2932" s="623"/>
      <c r="QD2932" s="623"/>
      <c r="QE2932" s="623"/>
      <c r="QF2932" s="623"/>
      <c r="QG2932" s="623"/>
      <c r="QH2932" s="623"/>
      <c r="QI2932" s="623"/>
      <c r="QJ2932" s="623"/>
      <c r="QK2932" s="623"/>
    </row>
    <row r="2933" spans="439:453">
      <c r="PW2933" s="623"/>
      <c r="PX2933" s="623"/>
      <c r="PY2933" s="623"/>
      <c r="PZ2933" s="623"/>
      <c r="QA2933" s="623"/>
      <c r="QB2933" s="623"/>
      <c r="QC2933" s="623"/>
      <c r="QD2933" s="623"/>
      <c r="QE2933" s="623"/>
      <c r="QF2933" s="623"/>
      <c r="QG2933" s="623"/>
      <c r="QH2933" s="623"/>
      <c r="QI2933" s="623"/>
      <c r="QJ2933" s="623"/>
      <c r="QK2933" s="623"/>
    </row>
    <row r="2934" spans="439:453">
      <c r="PW2934" s="623"/>
      <c r="PX2934" s="623"/>
      <c r="PY2934" s="623"/>
      <c r="PZ2934" s="623"/>
      <c r="QA2934" s="623"/>
      <c r="QB2934" s="623"/>
      <c r="QC2934" s="623"/>
      <c r="QD2934" s="623"/>
      <c r="QE2934" s="623"/>
      <c r="QF2934" s="623"/>
      <c r="QG2934" s="623"/>
      <c r="QH2934" s="623"/>
      <c r="QI2934" s="623"/>
      <c r="QJ2934" s="623"/>
      <c r="QK2934" s="623"/>
    </row>
    <row r="2935" spans="439:453">
      <c r="PW2935" s="623"/>
      <c r="PX2935" s="623"/>
      <c r="PY2935" s="623"/>
      <c r="PZ2935" s="623"/>
      <c r="QA2935" s="623"/>
      <c r="QB2935" s="623"/>
      <c r="QC2935" s="623"/>
      <c r="QD2935" s="623"/>
      <c r="QE2935" s="623"/>
      <c r="QF2935" s="623"/>
      <c r="QG2935" s="623"/>
      <c r="QH2935" s="623"/>
      <c r="QI2935" s="623"/>
      <c r="QJ2935" s="623"/>
      <c r="QK2935" s="623"/>
    </row>
    <row r="2936" spans="439:453">
      <c r="PW2936" s="623"/>
      <c r="PX2936" s="623"/>
      <c r="PY2936" s="623"/>
      <c r="PZ2936" s="623"/>
      <c r="QA2936" s="623"/>
      <c r="QB2936" s="623"/>
      <c r="QC2936" s="623"/>
      <c r="QD2936" s="623"/>
      <c r="QE2936" s="623"/>
      <c r="QF2936" s="623"/>
      <c r="QG2936" s="623"/>
      <c r="QH2936" s="623"/>
      <c r="QI2936" s="623"/>
      <c r="QJ2936" s="623"/>
      <c r="QK2936" s="623"/>
    </row>
    <row r="2937" spans="439:453">
      <c r="PW2937" s="623"/>
      <c r="PX2937" s="623"/>
      <c r="PY2937" s="623"/>
      <c r="PZ2937" s="623"/>
      <c r="QA2937" s="623"/>
      <c r="QB2937" s="623"/>
      <c r="QC2937" s="623"/>
      <c r="QD2937" s="623"/>
      <c r="QE2937" s="623"/>
      <c r="QF2937" s="623"/>
      <c r="QG2937" s="623"/>
      <c r="QH2937" s="623"/>
      <c r="QI2937" s="623"/>
      <c r="QJ2937" s="623"/>
      <c r="QK2937" s="623"/>
    </row>
    <row r="2938" spans="439:453">
      <c r="PW2938" s="623"/>
      <c r="PX2938" s="623"/>
      <c r="PY2938" s="623"/>
      <c r="PZ2938" s="623"/>
      <c r="QA2938" s="623"/>
      <c r="QB2938" s="623"/>
      <c r="QC2938" s="623"/>
      <c r="QD2938" s="623"/>
      <c r="QE2938" s="623"/>
      <c r="QF2938" s="623"/>
      <c r="QG2938" s="623"/>
      <c r="QH2938" s="623"/>
      <c r="QI2938" s="623"/>
      <c r="QJ2938" s="623"/>
      <c r="QK2938" s="623"/>
    </row>
    <row r="2939" spans="439:453">
      <c r="PW2939" s="623"/>
      <c r="PX2939" s="623"/>
      <c r="PY2939" s="623"/>
      <c r="PZ2939" s="623"/>
      <c r="QA2939" s="623"/>
      <c r="QB2939" s="623"/>
      <c r="QC2939" s="623"/>
      <c r="QD2939" s="623"/>
      <c r="QE2939" s="623"/>
      <c r="QF2939" s="623"/>
      <c r="QG2939" s="623"/>
      <c r="QH2939" s="623"/>
      <c r="QI2939" s="623"/>
      <c r="QJ2939" s="623"/>
      <c r="QK2939" s="623"/>
    </row>
    <row r="2940" spans="439:453">
      <c r="PW2940" s="623"/>
      <c r="PX2940" s="623"/>
      <c r="PY2940" s="623"/>
      <c r="PZ2940" s="623"/>
      <c r="QA2940" s="623"/>
      <c r="QB2940" s="623"/>
      <c r="QC2940" s="623"/>
      <c r="QD2940" s="623"/>
      <c r="QE2940" s="623"/>
      <c r="QF2940" s="623"/>
      <c r="QG2940" s="623"/>
      <c r="QH2940" s="623"/>
      <c r="QI2940" s="623"/>
      <c r="QJ2940" s="623"/>
      <c r="QK2940" s="623"/>
    </row>
    <row r="2941" spans="439:453">
      <c r="PW2941" s="623"/>
      <c r="PX2941" s="623"/>
      <c r="PY2941" s="623"/>
      <c r="PZ2941" s="623"/>
      <c r="QA2941" s="623"/>
      <c r="QB2941" s="623"/>
      <c r="QC2941" s="623"/>
      <c r="QD2941" s="623"/>
      <c r="QE2941" s="623"/>
      <c r="QF2941" s="623"/>
      <c r="QG2941" s="623"/>
      <c r="QH2941" s="623"/>
      <c r="QI2941" s="623"/>
      <c r="QJ2941" s="623"/>
      <c r="QK2941" s="623"/>
    </row>
    <row r="2942" spans="439:453">
      <c r="PW2942" s="623"/>
      <c r="PX2942" s="623"/>
      <c r="PY2942" s="623"/>
      <c r="PZ2942" s="623"/>
      <c r="QA2942" s="623"/>
      <c r="QB2942" s="623"/>
      <c r="QC2942" s="623"/>
      <c r="QD2942" s="623"/>
      <c r="QE2942" s="623"/>
      <c r="QF2942" s="623"/>
      <c r="QG2942" s="623"/>
      <c r="QH2942" s="623"/>
      <c r="QI2942" s="623"/>
      <c r="QJ2942" s="623"/>
      <c r="QK2942" s="623"/>
    </row>
    <row r="2943" spans="439:453">
      <c r="PW2943" s="623"/>
      <c r="PX2943" s="623"/>
      <c r="PY2943" s="623"/>
      <c r="PZ2943" s="623"/>
      <c r="QA2943" s="623"/>
      <c r="QB2943" s="623"/>
      <c r="QC2943" s="623"/>
      <c r="QD2943" s="623"/>
      <c r="QE2943" s="623"/>
      <c r="QF2943" s="623"/>
      <c r="QG2943" s="623"/>
      <c r="QH2943" s="623"/>
      <c r="QI2943" s="623"/>
      <c r="QJ2943" s="623"/>
      <c r="QK2943" s="623"/>
    </row>
    <row r="2944" spans="439:453">
      <c r="PW2944" s="623"/>
      <c r="PX2944" s="623"/>
      <c r="PY2944" s="623"/>
      <c r="PZ2944" s="623"/>
      <c r="QA2944" s="623"/>
      <c r="QB2944" s="623"/>
      <c r="QC2944" s="623"/>
      <c r="QD2944" s="623"/>
      <c r="QE2944" s="623"/>
      <c r="QF2944" s="623"/>
      <c r="QG2944" s="623"/>
      <c r="QH2944" s="623"/>
      <c r="QI2944" s="623"/>
      <c r="QJ2944" s="623"/>
      <c r="QK2944" s="623"/>
    </row>
    <row r="2945" spans="439:453">
      <c r="PW2945" s="623"/>
      <c r="PX2945" s="623"/>
      <c r="PY2945" s="623"/>
      <c r="PZ2945" s="623"/>
      <c r="QA2945" s="623"/>
      <c r="QB2945" s="623"/>
      <c r="QC2945" s="623"/>
      <c r="QD2945" s="623"/>
      <c r="QE2945" s="623"/>
      <c r="QF2945" s="623"/>
      <c r="QG2945" s="623"/>
      <c r="QH2945" s="623"/>
      <c r="QI2945" s="623"/>
      <c r="QJ2945" s="623"/>
      <c r="QK2945" s="623"/>
    </row>
    <row r="2946" spans="439:453">
      <c r="PW2946" s="623"/>
      <c r="PX2946" s="623"/>
      <c r="PY2946" s="623"/>
      <c r="PZ2946" s="623"/>
      <c r="QA2946" s="623"/>
      <c r="QB2946" s="623"/>
      <c r="QC2946" s="623"/>
      <c r="QD2946" s="623"/>
      <c r="QE2946" s="623"/>
      <c r="QF2946" s="623"/>
      <c r="QG2946" s="623"/>
      <c r="QH2946" s="623"/>
      <c r="QI2946" s="623"/>
      <c r="QJ2946" s="623"/>
      <c r="QK2946" s="623"/>
    </row>
    <row r="2947" spans="439:453">
      <c r="PW2947" s="623"/>
      <c r="PX2947" s="623"/>
      <c r="PY2947" s="623"/>
      <c r="PZ2947" s="623"/>
      <c r="QA2947" s="623"/>
      <c r="QB2947" s="623"/>
      <c r="QC2947" s="623"/>
      <c r="QD2947" s="623"/>
      <c r="QE2947" s="623"/>
      <c r="QF2947" s="623"/>
      <c r="QG2947" s="623"/>
      <c r="QH2947" s="623"/>
      <c r="QI2947" s="623"/>
      <c r="QJ2947" s="623"/>
      <c r="QK2947" s="623"/>
    </row>
    <row r="2948" spans="439:453">
      <c r="PW2948" s="623"/>
      <c r="PX2948" s="623"/>
      <c r="PY2948" s="623"/>
      <c r="PZ2948" s="623"/>
      <c r="QA2948" s="623"/>
      <c r="QB2948" s="623"/>
      <c r="QC2948" s="623"/>
      <c r="QD2948" s="623"/>
      <c r="QE2948" s="623"/>
      <c r="QF2948" s="623"/>
      <c r="QG2948" s="623"/>
      <c r="QH2948" s="623"/>
      <c r="QI2948" s="623"/>
      <c r="QJ2948" s="623"/>
      <c r="QK2948" s="623"/>
    </row>
    <row r="2949" spans="439:453">
      <c r="PW2949" s="623"/>
      <c r="PX2949" s="623"/>
      <c r="PY2949" s="623"/>
      <c r="PZ2949" s="623"/>
      <c r="QA2949" s="623"/>
      <c r="QB2949" s="623"/>
      <c r="QC2949" s="623"/>
      <c r="QD2949" s="623"/>
      <c r="QE2949" s="623"/>
      <c r="QF2949" s="623"/>
      <c r="QG2949" s="623"/>
      <c r="QH2949" s="623"/>
      <c r="QI2949" s="623"/>
      <c r="QJ2949" s="623"/>
      <c r="QK2949" s="623"/>
    </row>
    <row r="2950" spans="439:453">
      <c r="PW2950" s="623"/>
      <c r="PX2950" s="623"/>
      <c r="PY2950" s="623"/>
      <c r="PZ2950" s="623"/>
      <c r="QA2950" s="623"/>
      <c r="QB2950" s="623"/>
      <c r="QC2950" s="623"/>
      <c r="QD2950" s="623"/>
      <c r="QE2950" s="623"/>
      <c r="QF2950" s="623"/>
      <c r="QG2950" s="623"/>
      <c r="QH2950" s="623"/>
      <c r="QI2950" s="623"/>
      <c r="QJ2950" s="623"/>
      <c r="QK2950" s="623"/>
    </row>
    <row r="2951" spans="439:453">
      <c r="PW2951" s="623"/>
      <c r="PX2951" s="623"/>
      <c r="PY2951" s="623"/>
      <c r="PZ2951" s="623"/>
      <c r="QA2951" s="623"/>
      <c r="QB2951" s="623"/>
      <c r="QC2951" s="623"/>
      <c r="QD2951" s="623"/>
      <c r="QE2951" s="623"/>
      <c r="QF2951" s="623"/>
      <c r="QG2951" s="623"/>
      <c r="QH2951" s="623"/>
      <c r="QI2951" s="623"/>
      <c r="QJ2951" s="623"/>
      <c r="QK2951" s="623"/>
    </row>
    <row r="2952" spans="439:453">
      <c r="PW2952" s="623"/>
      <c r="PX2952" s="623"/>
      <c r="PY2952" s="623"/>
      <c r="PZ2952" s="623"/>
      <c r="QA2952" s="623"/>
      <c r="QB2952" s="623"/>
      <c r="QC2952" s="623"/>
      <c r="QD2952" s="623"/>
      <c r="QE2952" s="623"/>
      <c r="QF2952" s="623"/>
      <c r="QG2952" s="623"/>
      <c r="QH2952" s="623"/>
      <c r="QI2952" s="623"/>
      <c r="QJ2952" s="623"/>
      <c r="QK2952" s="623"/>
    </row>
    <row r="2953" spans="439:453">
      <c r="PW2953" s="623"/>
      <c r="PX2953" s="623"/>
      <c r="PY2953" s="623"/>
      <c r="PZ2953" s="623"/>
      <c r="QA2953" s="623"/>
      <c r="QB2953" s="623"/>
      <c r="QC2953" s="623"/>
      <c r="QD2953" s="623"/>
      <c r="QE2953" s="623"/>
      <c r="QF2953" s="623"/>
      <c r="QG2953" s="623"/>
      <c r="QH2953" s="623"/>
      <c r="QI2953" s="623"/>
      <c r="QJ2953" s="623"/>
      <c r="QK2953" s="623"/>
    </row>
    <row r="2954" spans="439:453">
      <c r="PW2954" s="623"/>
      <c r="PX2954" s="623"/>
      <c r="PY2954" s="623"/>
      <c r="PZ2954" s="623"/>
      <c r="QA2954" s="623"/>
      <c r="QB2954" s="623"/>
      <c r="QC2954" s="623"/>
      <c r="QD2954" s="623"/>
      <c r="QE2954" s="623"/>
      <c r="QF2954" s="623"/>
      <c r="QG2954" s="623"/>
      <c r="QH2954" s="623"/>
      <c r="QI2954" s="623"/>
      <c r="QJ2954" s="623"/>
      <c r="QK2954" s="623"/>
    </row>
    <row r="2955" spans="439:453">
      <c r="PW2955" s="623"/>
      <c r="PX2955" s="623"/>
      <c r="PY2955" s="623"/>
      <c r="PZ2955" s="623"/>
      <c r="QA2955" s="623"/>
      <c r="QB2955" s="623"/>
      <c r="QC2955" s="623"/>
      <c r="QD2955" s="623"/>
      <c r="QE2955" s="623"/>
      <c r="QF2955" s="623"/>
      <c r="QG2955" s="623"/>
      <c r="QH2955" s="623"/>
      <c r="QI2955" s="623"/>
      <c r="QJ2955" s="623"/>
      <c r="QK2955" s="623"/>
    </row>
    <row r="2956" spans="439:453">
      <c r="PW2956" s="623"/>
      <c r="PX2956" s="623"/>
      <c r="PY2956" s="623"/>
      <c r="PZ2956" s="623"/>
      <c r="QA2956" s="623"/>
      <c r="QB2956" s="623"/>
      <c r="QC2956" s="623"/>
      <c r="QD2956" s="623"/>
      <c r="QE2956" s="623"/>
      <c r="QF2956" s="623"/>
      <c r="QG2956" s="623"/>
      <c r="QH2956" s="623"/>
      <c r="QI2956" s="623"/>
      <c r="QJ2956" s="623"/>
      <c r="QK2956" s="623"/>
    </row>
    <row r="2957" spans="439:453">
      <c r="PW2957" s="623"/>
      <c r="PX2957" s="623"/>
      <c r="PY2957" s="623"/>
      <c r="PZ2957" s="623"/>
      <c r="QA2957" s="623"/>
      <c r="QB2957" s="623"/>
      <c r="QC2957" s="623"/>
      <c r="QD2957" s="623"/>
      <c r="QE2957" s="623"/>
      <c r="QF2957" s="623"/>
      <c r="QG2957" s="623"/>
      <c r="QH2957" s="623"/>
      <c r="QI2957" s="623"/>
      <c r="QJ2957" s="623"/>
      <c r="QK2957" s="623"/>
    </row>
    <row r="2958" spans="439:453">
      <c r="PW2958" s="623"/>
      <c r="PX2958" s="623"/>
      <c r="PY2958" s="623"/>
      <c r="PZ2958" s="623"/>
      <c r="QA2958" s="623"/>
      <c r="QB2958" s="623"/>
      <c r="QC2958" s="623"/>
      <c r="QD2958" s="623"/>
      <c r="QE2958" s="623"/>
      <c r="QF2958" s="623"/>
      <c r="QG2958" s="623"/>
      <c r="QH2958" s="623"/>
      <c r="QI2958" s="623"/>
      <c r="QJ2958" s="623"/>
      <c r="QK2958" s="623"/>
    </row>
    <row r="2959" spans="439:453">
      <c r="PW2959" s="623"/>
      <c r="PX2959" s="623"/>
      <c r="PY2959" s="623"/>
      <c r="PZ2959" s="623"/>
      <c r="QA2959" s="623"/>
      <c r="QB2959" s="623"/>
      <c r="QC2959" s="623"/>
      <c r="QD2959" s="623"/>
      <c r="QE2959" s="623"/>
      <c r="QF2959" s="623"/>
      <c r="QG2959" s="623"/>
      <c r="QH2959" s="623"/>
      <c r="QI2959" s="623"/>
      <c r="QJ2959" s="623"/>
      <c r="QK2959" s="623"/>
    </row>
    <row r="2960" spans="439:453">
      <c r="PW2960" s="623"/>
      <c r="PX2960" s="623"/>
      <c r="PY2960" s="623"/>
      <c r="PZ2960" s="623"/>
      <c r="QA2960" s="623"/>
      <c r="QB2960" s="623"/>
      <c r="QC2960" s="623"/>
      <c r="QD2960" s="623"/>
      <c r="QE2960" s="623"/>
      <c r="QF2960" s="623"/>
      <c r="QG2960" s="623"/>
      <c r="QH2960" s="623"/>
      <c r="QI2960" s="623"/>
      <c r="QJ2960" s="623"/>
      <c r="QK2960" s="623"/>
    </row>
    <row r="2961" spans="439:453">
      <c r="PW2961" s="623"/>
      <c r="PX2961" s="623"/>
      <c r="PY2961" s="623"/>
      <c r="PZ2961" s="623"/>
      <c r="QA2961" s="623"/>
      <c r="QB2961" s="623"/>
      <c r="QC2961" s="623"/>
      <c r="QD2961" s="623"/>
      <c r="QE2961" s="623"/>
      <c r="QF2961" s="623"/>
      <c r="QG2961" s="623"/>
      <c r="QH2961" s="623"/>
      <c r="QI2961" s="623"/>
      <c r="QJ2961" s="623"/>
      <c r="QK2961" s="623"/>
    </row>
    <row r="2962" spans="439:453">
      <c r="PW2962" s="623"/>
      <c r="PX2962" s="623"/>
      <c r="PY2962" s="623"/>
      <c r="PZ2962" s="623"/>
      <c r="QA2962" s="623"/>
      <c r="QB2962" s="623"/>
      <c r="QC2962" s="623"/>
      <c r="QD2962" s="623"/>
      <c r="QE2962" s="623"/>
      <c r="QF2962" s="623"/>
      <c r="QG2962" s="623"/>
      <c r="QH2962" s="623"/>
      <c r="QI2962" s="623"/>
      <c r="QJ2962" s="623"/>
      <c r="QK2962" s="623"/>
    </row>
    <row r="2963" spans="439:453">
      <c r="PW2963" s="623"/>
      <c r="PX2963" s="623"/>
      <c r="PY2963" s="623"/>
      <c r="PZ2963" s="623"/>
      <c r="QA2963" s="623"/>
      <c r="QB2963" s="623"/>
      <c r="QC2963" s="623"/>
      <c r="QD2963" s="623"/>
      <c r="QE2963" s="623"/>
      <c r="QF2963" s="623"/>
      <c r="QG2963" s="623"/>
      <c r="QH2963" s="623"/>
      <c r="QI2963" s="623"/>
      <c r="QJ2963" s="623"/>
      <c r="QK2963" s="623"/>
    </row>
    <row r="2964" spans="439:453">
      <c r="PW2964" s="623"/>
      <c r="PX2964" s="623"/>
      <c r="PY2964" s="623"/>
      <c r="PZ2964" s="623"/>
      <c r="QA2964" s="623"/>
      <c r="QB2964" s="623"/>
      <c r="QC2964" s="623"/>
      <c r="QD2964" s="623"/>
      <c r="QE2964" s="623"/>
      <c r="QF2964" s="623"/>
      <c r="QG2964" s="623"/>
      <c r="QH2964" s="623"/>
      <c r="QI2964" s="623"/>
      <c r="QJ2964" s="623"/>
      <c r="QK2964" s="623"/>
    </row>
    <row r="2965" spans="439:453">
      <c r="PW2965" s="623"/>
      <c r="PX2965" s="623"/>
      <c r="PY2965" s="623"/>
      <c r="PZ2965" s="623"/>
      <c r="QA2965" s="623"/>
      <c r="QB2965" s="623"/>
      <c r="QC2965" s="623"/>
      <c r="QD2965" s="623"/>
      <c r="QE2965" s="623"/>
      <c r="QF2965" s="623"/>
      <c r="QG2965" s="623"/>
      <c r="QH2965" s="623"/>
      <c r="QI2965" s="623"/>
      <c r="QJ2965" s="623"/>
      <c r="QK2965" s="623"/>
    </row>
    <row r="2966" spans="439:453">
      <c r="PW2966" s="623"/>
      <c r="PX2966" s="623"/>
      <c r="PY2966" s="623"/>
      <c r="PZ2966" s="623"/>
      <c r="QA2966" s="623"/>
      <c r="QB2966" s="623"/>
      <c r="QC2966" s="623"/>
      <c r="QD2966" s="623"/>
      <c r="QE2966" s="623"/>
      <c r="QF2966" s="623"/>
      <c r="QG2966" s="623"/>
      <c r="QH2966" s="623"/>
      <c r="QI2966" s="623"/>
      <c r="QJ2966" s="623"/>
      <c r="QK2966" s="623"/>
    </row>
    <row r="2967" spans="439:453">
      <c r="PW2967" s="623"/>
      <c r="PX2967" s="623"/>
      <c r="PY2967" s="623"/>
      <c r="PZ2967" s="623"/>
      <c r="QA2967" s="623"/>
      <c r="QB2967" s="623"/>
      <c r="QC2967" s="623"/>
      <c r="QD2967" s="623"/>
      <c r="QE2967" s="623"/>
      <c r="QF2967" s="623"/>
      <c r="QG2967" s="623"/>
      <c r="QH2967" s="623"/>
      <c r="QI2967" s="623"/>
      <c r="QJ2967" s="623"/>
      <c r="QK2967" s="623"/>
    </row>
    <row r="2968" spans="439:453">
      <c r="PW2968" s="623"/>
      <c r="PX2968" s="623"/>
      <c r="PY2968" s="623"/>
      <c r="PZ2968" s="623"/>
      <c r="QA2968" s="623"/>
      <c r="QB2968" s="623"/>
      <c r="QC2968" s="623"/>
      <c r="QD2968" s="623"/>
      <c r="QE2968" s="623"/>
      <c r="QF2968" s="623"/>
      <c r="QG2968" s="623"/>
      <c r="QH2968" s="623"/>
      <c r="QI2968" s="623"/>
      <c r="QJ2968" s="623"/>
      <c r="QK2968" s="623"/>
    </row>
    <row r="2969" spans="439:453">
      <c r="PW2969" s="623"/>
      <c r="PX2969" s="623"/>
      <c r="PY2969" s="623"/>
      <c r="PZ2969" s="623"/>
      <c r="QA2969" s="623"/>
      <c r="QB2969" s="623"/>
      <c r="QC2969" s="623"/>
      <c r="QD2969" s="623"/>
      <c r="QE2969" s="623"/>
      <c r="QF2969" s="623"/>
      <c r="QG2969" s="623"/>
      <c r="QH2969" s="623"/>
      <c r="QI2969" s="623"/>
      <c r="QJ2969" s="623"/>
      <c r="QK2969" s="623"/>
    </row>
    <row r="2970" spans="439:453">
      <c r="PW2970" s="623"/>
      <c r="PX2970" s="623"/>
      <c r="PY2970" s="623"/>
      <c r="PZ2970" s="623"/>
      <c r="QA2970" s="623"/>
      <c r="QB2970" s="623"/>
      <c r="QC2970" s="623"/>
      <c r="QD2970" s="623"/>
      <c r="QE2970" s="623"/>
      <c r="QF2970" s="623"/>
      <c r="QG2970" s="623"/>
      <c r="QH2970" s="623"/>
      <c r="QI2970" s="623"/>
      <c r="QJ2970" s="623"/>
      <c r="QK2970" s="623"/>
    </row>
    <row r="2971" spans="439:453">
      <c r="PW2971" s="623"/>
      <c r="PX2971" s="623"/>
      <c r="PY2971" s="623"/>
      <c r="PZ2971" s="623"/>
      <c r="QA2971" s="623"/>
      <c r="QB2971" s="623"/>
      <c r="QC2971" s="623"/>
      <c r="QD2971" s="623"/>
      <c r="QE2971" s="623"/>
      <c r="QF2971" s="623"/>
      <c r="QG2971" s="623"/>
      <c r="QH2971" s="623"/>
      <c r="QI2971" s="623"/>
      <c r="QJ2971" s="623"/>
      <c r="QK2971" s="623"/>
    </row>
    <row r="2972" spans="439:453">
      <c r="PW2972" s="623"/>
      <c r="PX2972" s="623"/>
      <c r="PY2972" s="623"/>
      <c r="PZ2972" s="623"/>
      <c r="QA2972" s="623"/>
      <c r="QB2972" s="623"/>
      <c r="QC2972" s="623"/>
      <c r="QD2972" s="623"/>
      <c r="QE2972" s="623"/>
      <c r="QF2972" s="623"/>
      <c r="QG2972" s="623"/>
      <c r="QH2972" s="623"/>
      <c r="QI2972" s="623"/>
      <c r="QJ2972" s="623"/>
      <c r="QK2972" s="623"/>
    </row>
    <row r="2973" spans="439:453">
      <c r="PW2973" s="623"/>
      <c r="PX2973" s="623"/>
      <c r="PY2973" s="623"/>
      <c r="PZ2973" s="623"/>
      <c r="QA2973" s="623"/>
      <c r="QB2973" s="623"/>
      <c r="QC2973" s="623"/>
      <c r="QD2973" s="623"/>
      <c r="QE2973" s="623"/>
      <c r="QF2973" s="623"/>
      <c r="QG2973" s="623"/>
      <c r="QH2973" s="623"/>
      <c r="QI2973" s="623"/>
      <c r="QJ2973" s="623"/>
      <c r="QK2973" s="623"/>
    </row>
    <row r="2974" spans="439:453">
      <c r="PW2974" s="623"/>
      <c r="PX2974" s="623"/>
      <c r="PY2974" s="623"/>
      <c r="PZ2974" s="623"/>
      <c r="QA2974" s="623"/>
      <c r="QB2974" s="623"/>
      <c r="QC2974" s="623"/>
      <c r="QD2974" s="623"/>
      <c r="QE2974" s="623"/>
      <c r="QF2974" s="623"/>
      <c r="QG2974" s="623"/>
      <c r="QH2974" s="623"/>
      <c r="QI2974" s="623"/>
      <c r="QJ2974" s="623"/>
      <c r="QK2974" s="623"/>
    </row>
    <row r="2975" spans="439:453">
      <c r="PW2975" s="623"/>
      <c r="PX2975" s="623"/>
      <c r="PY2975" s="623"/>
      <c r="PZ2975" s="623"/>
      <c r="QA2975" s="623"/>
      <c r="QB2975" s="623"/>
      <c r="QC2975" s="623"/>
      <c r="QD2975" s="623"/>
      <c r="QE2975" s="623"/>
      <c r="QF2975" s="623"/>
      <c r="QG2975" s="623"/>
      <c r="QH2975" s="623"/>
      <c r="QI2975" s="623"/>
      <c r="QJ2975" s="623"/>
      <c r="QK2975" s="623"/>
    </row>
    <row r="2976" spans="439:453">
      <c r="PW2976" s="623"/>
      <c r="PX2976" s="623"/>
      <c r="PY2976" s="623"/>
      <c r="PZ2976" s="623"/>
      <c r="QA2976" s="623"/>
      <c r="QB2976" s="623"/>
      <c r="QC2976" s="623"/>
      <c r="QD2976" s="623"/>
      <c r="QE2976" s="623"/>
      <c r="QF2976" s="623"/>
      <c r="QG2976" s="623"/>
      <c r="QH2976" s="623"/>
      <c r="QI2976" s="623"/>
      <c r="QJ2976" s="623"/>
      <c r="QK2976" s="623"/>
    </row>
    <row r="2977" spans="439:453">
      <c r="PW2977" s="623"/>
      <c r="PX2977" s="623"/>
      <c r="PY2977" s="623"/>
      <c r="PZ2977" s="623"/>
      <c r="QA2977" s="623"/>
      <c r="QB2977" s="623"/>
      <c r="QC2977" s="623"/>
      <c r="QD2977" s="623"/>
      <c r="QE2977" s="623"/>
      <c r="QF2977" s="623"/>
      <c r="QG2977" s="623"/>
      <c r="QH2977" s="623"/>
      <c r="QI2977" s="623"/>
      <c r="QJ2977" s="623"/>
      <c r="QK2977" s="623"/>
    </row>
    <row r="2978" spans="439:453">
      <c r="PW2978" s="623"/>
      <c r="PX2978" s="623"/>
      <c r="PY2978" s="623"/>
      <c r="PZ2978" s="623"/>
      <c r="QA2978" s="623"/>
      <c r="QB2978" s="623"/>
      <c r="QC2978" s="623"/>
      <c r="QD2978" s="623"/>
      <c r="QE2978" s="623"/>
      <c r="QF2978" s="623"/>
      <c r="QG2978" s="623"/>
      <c r="QH2978" s="623"/>
      <c r="QI2978" s="623"/>
      <c r="QJ2978" s="623"/>
      <c r="QK2978" s="623"/>
    </row>
    <row r="2979" spans="439:453">
      <c r="PW2979" s="623"/>
      <c r="PX2979" s="623"/>
      <c r="PY2979" s="623"/>
      <c r="PZ2979" s="623"/>
      <c r="QA2979" s="623"/>
      <c r="QB2979" s="623"/>
      <c r="QC2979" s="623"/>
      <c r="QD2979" s="623"/>
      <c r="QE2979" s="623"/>
      <c r="QF2979" s="623"/>
      <c r="QG2979" s="623"/>
      <c r="QH2979" s="623"/>
      <c r="QI2979" s="623"/>
      <c r="QJ2979" s="623"/>
      <c r="QK2979" s="623"/>
    </row>
    <row r="2980" spans="439:453">
      <c r="PW2980" s="623"/>
      <c r="PX2980" s="623"/>
      <c r="PY2980" s="623"/>
      <c r="PZ2980" s="623"/>
      <c r="QA2980" s="623"/>
      <c r="QB2980" s="623"/>
      <c r="QC2980" s="623"/>
      <c r="QD2980" s="623"/>
      <c r="QE2980" s="623"/>
      <c r="QF2980" s="623"/>
      <c r="QG2980" s="623"/>
      <c r="QH2980" s="623"/>
      <c r="QI2980" s="623"/>
      <c r="QJ2980" s="623"/>
      <c r="QK2980" s="623"/>
    </row>
    <row r="2981" spans="439:453">
      <c r="PW2981" s="623"/>
      <c r="PX2981" s="623"/>
      <c r="PY2981" s="623"/>
      <c r="PZ2981" s="623"/>
      <c r="QA2981" s="623"/>
      <c r="QB2981" s="623"/>
      <c r="QC2981" s="623"/>
      <c r="QD2981" s="623"/>
      <c r="QE2981" s="623"/>
      <c r="QF2981" s="623"/>
      <c r="QG2981" s="623"/>
      <c r="QH2981" s="623"/>
      <c r="QI2981" s="623"/>
      <c r="QJ2981" s="623"/>
      <c r="QK2981" s="623"/>
    </row>
    <row r="2982" spans="439:453">
      <c r="PW2982" s="623"/>
      <c r="PX2982" s="623"/>
      <c r="PY2982" s="623"/>
      <c r="PZ2982" s="623"/>
      <c r="QA2982" s="623"/>
      <c r="QB2982" s="623"/>
      <c r="QC2982" s="623"/>
      <c r="QD2982" s="623"/>
      <c r="QE2982" s="623"/>
      <c r="QF2982" s="623"/>
      <c r="QG2982" s="623"/>
      <c r="QH2982" s="623"/>
      <c r="QI2982" s="623"/>
      <c r="QJ2982" s="623"/>
      <c r="QK2982" s="623"/>
    </row>
    <row r="2983" spans="439:453">
      <c r="PW2983" s="623"/>
      <c r="PX2983" s="623"/>
      <c r="PY2983" s="623"/>
      <c r="PZ2983" s="623"/>
      <c r="QA2983" s="623"/>
      <c r="QB2983" s="623"/>
      <c r="QC2983" s="623"/>
      <c r="QD2983" s="623"/>
      <c r="QE2983" s="623"/>
      <c r="QF2983" s="623"/>
      <c r="QG2983" s="623"/>
      <c r="QH2983" s="623"/>
      <c r="QI2983" s="623"/>
      <c r="QJ2983" s="623"/>
      <c r="QK2983" s="623"/>
    </row>
    <row r="2984" spans="439:453">
      <c r="PW2984" s="623"/>
      <c r="PX2984" s="623"/>
      <c r="PY2984" s="623"/>
      <c r="PZ2984" s="623"/>
      <c r="QA2984" s="623"/>
      <c r="QB2984" s="623"/>
      <c r="QC2984" s="623"/>
      <c r="QD2984" s="623"/>
      <c r="QE2984" s="623"/>
      <c r="QF2984" s="623"/>
      <c r="QG2984" s="623"/>
      <c r="QH2984" s="623"/>
      <c r="QI2984" s="623"/>
      <c r="QJ2984" s="623"/>
      <c r="QK2984" s="623"/>
    </row>
    <row r="2985" spans="439:453">
      <c r="PW2985" s="623"/>
      <c r="PX2985" s="623"/>
      <c r="PY2985" s="623"/>
      <c r="PZ2985" s="623"/>
      <c r="QA2985" s="623"/>
      <c r="QB2985" s="623"/>
      <c r="QC2985" s="623"/>
      <c r="QD2985" s="623"/>
      <c r="QE2985" s="623"/>
      <c r="QF2985" s="623"/>
      <c r="QG2985" s="623"/>
      <c r="QH2985" s="623"/>
      <c r="QI2985" s="623"/>
      <c r="QJ2985" s="623"/>
      <c r="QK2985" s="623"/>
    </row>
    <row r="2986" spans="439:453">
      <c r="PW2986" s="623"/>
      <c r="PX2986" s="623"/>
      <c r="PY2986" s="623"/>
      <c r="PZ2986" s="623"/>
      <c r="QA2986" s="623"/>
      <c r="QB2986" s="623"/>
      <c r="QC2986" s="623"/>
      <c r="QD2986" s="623"/>
      <c r="QE2986" s="623"/>
      <c r="QF2986" s="623"/>
      <c r="QG2986" s="623"/>
      <c r="QH2986" s="623"/>
      <c r="QI2986" s="623"/>
      <c r="QJ2986" s="623"/>
      <c r="QK2986" s="623"/>
    </row>
    <row r="2987" spans="439:453">
      <c r="PW2987" s="623"/>
      <c r="PX2987" s="623"/>
      <c r="PY2987" s="623"/>
      <c r="PZ2987" s="623"/>
      <c r="QA2987" s="623"/>
      <c r="QB2987" s="623"/>
      <c r="QC2987" s="623"/>
      <c r="QD2987" s="623"/>
      <c r="QE2987" s="623"/>
      <c r="QF2987" s="623"/>
      <c r="QG2987" s="623"/>
      <c r="QH2987" s="623"/>
      <c r="QI2987" s="623"/>
      <c r="QJ2987" s="623"/>
      <c r="QK2987" s="623"/>
    </row>
    <row r="2988" spans="439:453">
      <c r="PW2988" s="623"/>
      <c r="PX2988" s="623"/>
      <c r="PY2988" s="623"/>
      <c r="PZ2988" s="623"/>
      <c r="QA2988" s="623"/>
      <c r="QB2988" s="623"/>
      <c r="QC2988" s="623"/>
      <c r="QD2988" s="623"/>
      <c r="QE2988" s="623"/>
      <c r="QF2988" s="623"/>
      <c r="QG2988" s="623"/>
      <c r="QH2988" s="623"/>
      <c r="QI2988" s="623"/>
      <c r="QJ2988" s="623"/>
      <c r="QK2988" s="623"/>
    </row>
    <row r="2989" spans="439:453">
      <c r="PW2989" s="623"/>
      <c r="PX2989" s="623"/>
      <c r="PY2989" s="623"/>
      <c r="PZ2989" s="623"/>
      <c r="QA2989" s="623"/>
      <c r="QB2989" s="623"/>
      <c r="QC2989" s="623"/>
      <c r="QD2989" s="623"/>
      <c r="QE2989" s="623"/>
      <c r="QF2989" s="623"/>
      <c r="QG2989" s="623"/>
      <c r="QH2989" s="623"/>
      <c r="QI2989" s="623"/>
      <c r="QJ2989" s="623"/>
      <c r="QK2989" s="623"/>
    </row>
    <row r="2990" spans="439:453">
      <c r="PW2990" s="623"/>
      <c r="PX2990" s="623"/>
      <c r="PY2990" s="623"/>
      <c r="PZ2990" s="623"/>
      <c r="QA2990" s="623"/>
      <c r="QB2990" s="623"/>
      <c r="QC2990" s="623"/>
      <c r="QD2990" s="623"/>
      <c r="QE2990" s="623"/>
      <c r="QF2990" s="623"/>
      <c r="QG2990" s="623"/>
      <c r="QH2990" s="623"/>
      <c r="QI2990" s="623"/>
      <c r="QJ2990" s="623"/>
      <c r="QK2990" s="623"/>
    </row>
    <row r="2991" spans="439:453">
      <c r="PW2991" s="623"/>
      <c r="PX2991" s="623"/>
      <c r="PY2991" s="623"/>
      <c r="PZ2991" s="623"/>
      <c r="QA2991" s="623"/>
      <c r="QB2991" s="623"/>
      <c r="QC2991" s="623"/>
      <c r="QD2991" s="623"/>
      <c r="QE2991" s="623"/>
      <c r="QF2991" s="623"/>
      <c r="QG2991" s="623"/>
      <c r="QH2991" s="623"/>
      <c r="QI2991" s="623"/>
      <c r="QJ2991" s="623"/>
      <c r="QK2991" s="623"/>
    </row>
    <row r="2992" spans="439:453">
      <c r="PW2992" s="623"/>
      <c r="PX2992" s="623"/>
      <c r="PY2992" s="623"/>
      <c r="PZ2992" s="623"/>
      <c r="QA2992" s="623"/>
      <c r="QB2992" s="623"/>
      <c r="QC2992" s="623"/>
      <c r="QD2992" s="623"/>
      <c r="QE2992" s="623"/>
      <c r="QF2992" s="623"/>
      <c r="QG2992" s="623"/>
      <c r="QH2992" s="623"/>
      <c r="QI2992" s="623"/>
      <c r="QJ2992" s="623"/>
      <c r="QK2992" s="623"/>
    </row>
    <row r="2993" spans="439:453">
      <c r="PW2993" s="623"/>
      <c r="PX2993" s="623"/>
      <c r="PY2993" s="623"/>
      <c r="PZ2993" s="623"/>
      <c r="QA2993" s="623"/>
      <c r="QB2993" s="623"/>
      <c r="QC2993" s="623"/>
      <c r="QD2993" s="623"/>
      <c r="QE2993" s="623"/>
      <c r="QF2993" s="623"/>
      <c r="QG2993" s="623"/>
      <c r="QH2993" s="623"/>
      <c r="QI2993" s="623"/>
      <c r="QJ2993" s="623"/>
      <c r="QK2993" s="623"/>
    </row>
    <row r="2994" spans="439:453">
      <c r="PW2994" s="623"/>
      <c r="PX2994" s="623"/>
      <c r="PY2994" s="623"/>
      <c r="PZ2994" s="623"/>
      <c r="QA2994" s="623"/>
      <c r="QB2994" s="623"/>
      <c r="QC2994" s="623"/>
      <c r="QD2994" s="623"/>
      <c r="QE2994" s="623"/>
      <c r="QF2994" s="623"/>
      <c r="QG2994" s="623"/>
      <c r="QH2994" s="623"/>
      <c r="QI2994" s="623"/>
      <c r="QJ2994" s="623"/>
      <c r="QK2994" s="623"/>
    </row>
    <row r="2995" spans="439:453">
      <c r="PW2995" s="623"/>
      <c r="PX2995" s="623"/>
      <c r="PY2995" s="623"/>
      <c r="PZ2995" s="623"/>
      <c r="QA2995" s="623"/>
      <c r="QB2995" s="623"/>
      <c r="QC2995" s="623"/>
      <c r="QD2995" s="623"/>
      <c r="QE2995" s="623"/>
      <c r="QF2995" s="623"/>
      <c r="QG2995" s="623"/>
      <c r="QH2995" s="623"/>
      <c r="QI2995" s="623"/>
      <c r="QJ2995" s="623"/>
      <c r="QK2995" s="623"/>
    </row>
    <row r="2996" spans="439:453">
      <c r="PW2996" s="623"/>
      <c r="PX2996" s="623"/>
      <c r="PY2996" s="623"/>
      <c r="PZ2996" s="623"/>
      <c r="QA2996" s="623"/>
      <c r="QB2996" s="623"/>
      <c r="QC2996" s="623"/>
      <c r="QD2996" s="623"/>
      <c r="QE2996" s="623"/>
      <c r="QF2996" s="623"/>
      <c r="QG2996" s="623"/>
      <c r="QH2996" s="623"/>
      <c r="QI2996" s="623"/>
      <c r="QJ2996" s="623"/>
      <c r="QK2996" s="623"/>
    </row>
    <row r="2997" spans="439:453">
      <c r="PW2997" s="623"/>
      <c r="PX2997" s="623"/>
      <c r="PY2997" s="623"/>
      <c r="PZ2997" s="623"/>
      <c r="QA2997" s="623"/>
      <c r="QB2997" s="623"/>
      <c r="QC2997" s="623"/>
      <c r="QD2997" s="623"/>
      <c r="QE2997" s="623"/>
      <c r="QF2997" s="623"/>
      <c r="QG2997" s="623"/>
      <c r="QH2997" s="623"/>
      <c r="QI2997" s="623"/>
      <c r="QJ2997" s="623"/>
      <c r="QK2997" s="623"/>
    </row>
    <row r="2998" spans="439:453">
      <c r="PW2998" s="623"/>
      <c r="PX2998" s="623"/>
      <c r="PY2998" s="623"/>
      <c r="PZ2998" s="623"/>
      <c r="QA2998" s="623"/>
      <c r="QB2998" s="623"/>
      <c r="QC2998" s="623"/>
      <c r="QD2998" s="623"/>
      <c r="QE2998" s="623"/>
      <c r="QF2998" s="623"/>
      <c r="QG2998" s="623"/>
      <c r="QH2998" s="623"/>
      <c r="QI2998" s="623"/>
      <c r="QJ2998" s="623"/>
      <c r="QK2998" s="623"/>
    </row>
    <row r="2999" spans="439:453">
      <c r="PW2999" s="623"/>
      <c r="PX2999" s="623"/>
      <c r="PY2999" s="623"/>
      <c r="PZ2999" s="623"/>
      <c r="QA2999" s="623"/>
      <c r="QB2999" s="623"/>
      <c r="QC2999" s="623"/>
      <c r="QD2999" s="623"/>
      <c r="QE2999" s="623"/>
      <c r="QF2999" s="623"/>
      <c r="QG2999" s="623"/>
      <c r="QH2999" s="623"/>
      <c r="QI2999" s="623"/>
      <c r="QJ2999" s="623"/>
      <c r="QK2999" s="623"/>
    </row>
    <row r="3000" spans="439:453">
      <c r="PW3000" s="623"/>
      <c r="PX3000" s="623"/>
      <c r="PY3000" s="623"/>
      <c r="PZ3000" s="623"/>
      <c r="QA3000" s="623"/>
      <c r="QB3000" s="623"/>
      <c r="QC3000" s="623"/>
      <c r="QD3000" s="623"/>
      <c r="QE3000" s="623"/>
      <c r="QF3000" s="623"/>
      <c r="QG3000" s="623"/>
      <c r="QH3000" s="623"/>
      <c r="QI3000" s="623"/>
      <c r="QJ3000" s="623"/>
      <c r="QK3000" s="623"/>
    </row>
    <row r="3001" spans="439:453">
      <c r="PW3001" s="623"/>
      <c r="PX3001" s="623"/>
      <c r="PY3001" s="623"/>
      <c r="PZ3001" s="623"/>
      <c r="QA3001" s="623"/>
      <c r="QB3001" s="623"/>
      <c r="QC3001" s="623"/>
      <c r="QD3001" s="623"/>
      <c r="QE3001" s="623"/>
      <c r="QF3001" s="623"/>
      <c r="QG3001" s="623"/>
      <c r="QH3001" s="623"/>
      <c r="QI3001" s="623"/>
      <c r="QJ3001" s="623"/>
      <c r="QK3001" s="623"/>
    </row>
    <row r="3002" spans="439:453">
      <c r="PW3002" s="623"/>
      <c r="PX3002" s="623"/>
      <c r="PY3002" s="623"/>
      <c r="PZ3002" s="623"/>
      <c r="QA3002" s="623"/>
      <c r="QB3002" s="623"/>
      <c r="QC3002" s="623"/>
      <c r="QD3002" s="623"/>
      <c r="QE3002" s="623"/>
      <c r="QF3002" s="623"/>
      <c r="QG3002" s="623"/>
      <c r="QH3002" s="623"/>
      <c r="QI3002" s="623"/>
      <c r="QJ3002" s="623"/>
      <c r="QK3002" s="623"/>
    </row>
    <row r="3003" spans="439:453">
      <c r="PW3003" s="623"/>
      <c r="PX3003" s="623"/>
      <c r="PY3003" s="623"/>
      <c r="PZ3003" s="623"/>
      <c r="QA3003" s="623"/>
      <c r="QB3003" s="623"/>
      <c r="QC3003" s="623"/>
      <c r="QD3003" s="623"/>
      <c r="QE3003" s="623"/>
      <c r="QF3003" s="623"/>
      <c r="QG3003" s="623"/>
      <c r="QH3003" s="623"/>
      <c r="QI3003" s="623"/>
      <c r="QJ3003" s="623"/>
      <c r="QK3003" s="623"/>
    </row>
    <row r="3004" spans="439:453">
      <c r="PW3004" s="623"/>
      <c r="PX3004" s="623"/>
      <c r="PY3004" s="623"/>
      <c r="PZ3004" s="623"/>
      <c r="QA3004" s="623"/>
      <c r="QB3004" s="623"/>
      <c r="QC3004" s="623"/>
      <c r="QD3004" s="623"/>
      <c r="QE3004" s="623"/>
      <c r="QF3004" s="623"/>
      <c r="QG3004" s="623"/>
      <c r="QH3004" s="623"/>
      <c r="QI3004" s="623"/>
      <c r="QJ3004" s="623"/>
      <c r="QK3004" s="623"/>
    </row>
    <row r="3005" spans="439:453">
      <c r="PW3005" s="623"/>
      <c r="PX3005" s="623"/>
      <c r="PY3005" s="623"/>
      <c r="PZ3005" s="623"/>
      <c r="QA3005" s="623"/>
      <c r="QB3005" s="623"/>
      <c r="QC3005" s="623"/>
      <c r="QD3005" s="623"/>
      <c r="QE3005" s="623"/>
      <c r="QF3005" s="623"/>
      <c r="QG3005" s="623"/>
      <c r="QH3005" s="623"/>
      <c r="QI3005" s="623"/>
      <c r="QJ3005" s="623"/>
      <c r="QK3005" s="623"/>
    </row>
    <row r="3006" spans="439:453">
      <c r="PW3006" s="623"/>
      <c r="PX3006" s="623"/>
      <c r="PY3006" s="623"/>
      <c r="PZ3006" s="623"/>
      <c r="QA3006" s="623"/>
      <c r="QB3006" s="623"/>
      <c r="QC3006" s="623"/>
      <c r="QD3006" s="623"/>
      <c r="QE3006" s="623"/>
      <c r="QF3006" s="623"/>
      <c r="QG3006" s="623"/>
      <c r="QH3006" s="623"/>
      <c r="QI3006" s="623"/>
      <c r="QJ3006" s="623"/>
      <c r="QK3006" s="623"/>
    </row>
    <row r="3007" spans="439:453">
      <c r="PW3007" s="623"/>
      <c r="PX3007" s="623"/>
      <c r="PY3007" s="623"/>
      <c r="PZ3007" s="623"/>
      <c r="QA3007" s="623"/>
      <c r="QB3007" s="623"/>
      <c r="QC3007" s="623"/>
      <c r="QD3007" s="623"/>
      <c r="QE3007" s="623"/>
      <c r="QF3007" s="623"/>
      <c r="QG3007" s="623"/>
      <c r="QH3007" s="623"/>
      <c r="QI3007" s="623"/>
      <c r="QJ3007" s="623"/>
      <c r="QK3007" s="623"/>
    </row>
    <row r="3008" spans="439:453">
      <c r="PW3008" s="623"/>
      <c r="PX3008" s="623"/>
      <c r="PY3008" s="623"/>
      <c r="PZ3008" s="623"/>
      <c r="QA3008" s="623"/>
      <c r="QB3008" s="623"/>
      <c r="QC3008" s="623"/>
      <c r="QD3008" s="623"/>
      <c r="QE3008" s="623"/>
      <c r="QF3008" s="623"/>
      <c r="QG3008" s="623"/>
      <c r="QH3008" s="623"/>
      <c r="QI3008" s="623"/>
      <c r="QJ3008" s="623"/>
      <c r="QK3008" s="623"/>
    </row>
    <row r="3009" spans="439:453">
      <c r="PW3009" s="623"/>
      <c r="PX3009" s="623"/>
      <c r="PY3009" s="623"/>
      <c r="PZ3009" s="623"/>
      <c r="QA3009" s="623"/>
      <c r="QB3009" s="623"/>
      <c r="QC3009" s="623"/>
      <c r="QD3009" s="623"/>
      <c r="QE3009" s="623"/>
      <c r="QF3009" s="623"/>
      <c r="QG3009" s="623"/>
      <c r="QH3009" s="623"/>
      <c r="QI3009" s="623"/>
      <c r="QJ3009" s="623"/>
      <c r="QK3009" s="623"/>
    </row>
    <row r="3010" spans="439:453">
      <c r="PW3010" s="623"/>
      <c r="PX3010" s="623"/>
      <c r="PY3010" s="623"/>
      <c r="PZ3010" s="623"/>
      <c r="QA3010" s="623"/>
      <c r="QB3010" s="623"/>
      <c r="QC3010" s="623"/>
      <c r="QD3010" s="623"/>
      <c r="QE3010" s="623"/>
      <c r="QF3010" s="623"/>
      <c r="QG3010" s="623"/>
      <c r="QH3010" s="623"/>
      <c r="QI3010" s="623"/>
      <c r="QJ3010" s="623"/>
      <c r="QK3010" s="623"/>
    </row>
    <row r="3011" spans="439:453">
      <c r="PW3011" s="623"/>
      <c r="PX3011" s="623"/>
      <c r="PY3011" s="623"/>
      <c r="PZ3011" s="623"/>
      <c r="QA3011" s="623"/>
      <c r="QB3011" s="623"/>
      <c r="QC3011" s="623"/>
      <c r="QD3011" s="623"/>
      <c r="QE3011" s="623"/>
      <c r="QF3011" s="623"/>
      <c r="QG3011" s="623"/>
      <c r="QH3011" s="623"/>
      <c r="QI3011" s="623"/>
      <c r="QJ3011" s="623"/>
      <c r="QK3011" s="623"/>
    </row>
    <row r="3012" spans="439:453">
      <c r="PW3012" s="623"/>
      <c r="PX3012" s="623"/>
      <c r="PY3012" s="623"/>
      <c r="PZ3012" s="623"/>
      <c r="QA3012" s="623"/>
      <c r="QB3012" s="623"/>
      <c r="QC3012" s="623"/>
      <c r="QD3012" s="623"/>
      <c r="QE3012" s="623"/>
      <c r="QF3012" s="623"/>
      <c r="QG3012" s="623"/>
      <c r="QH3012" s="623"/>
      <c r="QI3012" s="623"/>
      <c r="QJ3012" s="623"/>
      <c r="QK3012" s="623"/>
    </row>
    <row r="3013" spans="439:453">
      <c r="PW3013" s="623"/>
      <c r="PX3013" s="623"/>
      <c r="PY3013" s="623"/>
      <c r="PZ3013" s="623"/>
      <c r="QA3013" s="623"/>
      <c r="QB3013" s="623"/>
      <c r="QC3013" s="623"/>
      <c r="QD3013" s="623"/>
      <c r="QE3013" s="623"/>
      <c r="QF3013" s="623"/>
      <c r="QG3013" s="623"/>
      <c r="QH3013" s="623"/>
      <c r="QI3013" s="623"/>
      <c r="QJ3013" s="623"/>
      <c r="QK3013" s="623"/>
    </row>
    <row r="3014" spans="439:453">
      <c r="PW3014" s="623"/>
      <c r="PX3014" s="623"/>
      <c r="PY3014" s="623"/>
      <c r="PZ3014" s="623"/>
      <c r="QA3014" s="623"/>
      <c r="QB3014" s="623"/>
      <c r="QC3014" s="623"/>
      <c r="QD3014" s="623"/>
      <c r="QE3014" s="623"/>
      <c r="QF3014" s="623"/>
      <c r="QG3014" s="623"/>
      <c r="QH3014" s="623"/>
      <c r="QI3014" s="623"/>
      <c r="QJ3014" s="623"/>
      <c r="QK3014" s="623"/>
    </row>
    <row r="3015" spans="439:453">
      <c r="PW3015" s="623"/>
      <c r="PX3015" s="623"/>
      <c r="PY3015" s="623"/>
      <c r="PZ3015" s="623"/>
      <c r="QA3015" s="623"/>
      <c r="QB3015" s="623"/>
      <c r="QC3015" s="623"/>
      <c r="QD3015" s="623"/>
      <c r="QE3015" s="623"/>
      <c r="QF3015" s="623"/>
      <c r="QG3015" s="623"/>
      <c r="QH3015" s="623"/>
      <c r="QI3015" s="623"/>
      <c r="QJ3015" s="623"/>
      <c r="QK3015" s="623"/>
    </row>
    <row r="3016" spans="439:453">
      <c r="PW3016" s="623"/>
      <c r="PX3016" s="623"/>
      <c r="PY3016" s="623"/>
      <c r="PZ3016" s="623"/>
      <c r="QA3016" s="623"/>
      <c r="QB3016" s="623"/>
      <c r="QC3016" s="623"/>
      <c r="QD3016" s="623"/>
      <c r="QE3016" s="623"/>
      <c r="QF3016" s="623"/>
      <c r="QG3016" s="623"/>
      <c r="QH3016" s="623"/>
      <c r="QI3016" s="623"/>
      <c r="QJ3016" s="623"/>
      <c r="QK3016" s="623"/>
    </row>
    <row r="3017" spans="439:453">
      <c r="PW3017" s="623"/>
      <c r="PX3017" s="623"/>
      <c r="PY3017" s="623"/>
      <c r="PZ3017" s="623"/>
      <c r="QA3017" s="623"/>
      <c r="QB3017" s="623"/>
      <c r="QC3017" s="623"/>
      <c r="QD3017" s="623"/>
      <c r="QE3017" s="623"/>
      <c r="QF3017" s="623"/>
      <c r="QG3017" s="623"/>
      <c r="QH3017" s="623"/>
      <c r="QI3017" s="623"/>
      <c r="QJ3017" s="623"/>
      <c r="QK3017" s="623"/>
    </row>
    <row r="3018" spans="439:453">
      <c r="PW3018" s="623"/>
      <c r="PX3018" s="623"/>
      <c r="PY3018" s="623"/>
      <c r="PZ3018" s="623"/>
      <c r="QA3018" s="623"/>
      <c r="QB3018" s="623"/>
      <c r="QC3018" s="623"/>
      <c r="QD3018" s="623"/>
      <c r="QE3018" s="623"/>
      <c r="QF3018" s="623"/>
      <c r="QG3018" s="623"/>
      <c r="QH3018" s="623"/>
      <c r="QI3018" s="623"/>
      <c r="QJ3018" s="623"/>
      <c r="QK3018" s="623"/>
    </row>
    <row r="3019" spans="439:453">
      <c r="PW3019" s="623"/>
      <c r="PX3019" s="623"/>
      <c r="PY3019" s="623"/>
      <c r="PZ3019" s="623"/>
      <c r="QA3019" s="623"/>
      <c r="QB3019" s="623"/>
      <c r="QC3019" s="623"/>
      <c r="QD3019" s="623"/>
      <c r="QE3019" s="623"/>
      <c r="QF3019" s="623"/>
      <c r="QG3019" s="623"/>
      <c r="QH3019" s="623"/>
      <c r="QI3019" s="623"/>
      <c r="QJ3019" s="623"/>
      <c r="QK3019" s="623"/>
    </row>
    <row r="3020" spans="439:453">
      <c r="PW3020" s="623"/>
      <c r="PX3020" s="623"/>
      <c r="PY3020" s="623"/>
      <c r="PZ3020" s="623"/>
      <c r="QA3020" s="623"/>
      <c r="QB3020" s="623"/>
      <c r="QC3020" s="623"/>
      <c r="QD3020" s="623"/>
      <c r="QE3020" s="623"/>
      <c r="QF3020" s="623"/>
      <c r="QG3020" s="623"/>
      <c r="QH3020" s="623"/>
      <c r="QI3020" s="623"/>
      <c r="QJ3020" s="623"/>
      <c r="QK3020" s="623"/>
    </row>
    <row r="3021" spans="439:453">
      <c r="PW3021" s="623"/>
      <c r="PX3021" s="623"/>
      <c r="PY3021" s="623"/>
      <c r="PZ3021" s="623"/>
      <c r="QA3021" s="623"/>
      <c r="QB3021" s="623"/>
      <c r="QC3021" s="623"/>
      <c r="QD3021" s="623"/>
      <c r="QE3021" s="623"/>
      <c r="QF3021" s="623"/>
      <c r="QG3021" s="623"/>
      <c r="QH3021" s="623"/>
      <c r="QI3021" s="623"/>
      <c r="QJ3021" s="623"/>
      <c r="QK3021" s="623"/>
    </row>
    <row r="3022" spans="439:453">
      <c r="PW3022" s="623"/>
      <c r="PX3022" s="623"/>
      <c r="PY3022" s="623"/>
      <c r="PZ3022" s="623"/>
      <c r="QA3022" s="623"/>
      <c r="QB3022" s="623"/>
      <c r="QC3022" s="623"/>
      <c r="QD3022" s="623"/>
      <c r="QE3022" s="623"/>
      <c r="QF3022" s="623"/>
      <c r="QG3022" s="623"/>
      <c r="QH3022" s="623"/>
      <c r="QI3022" s="623"/>
      <c r="QJ3022" s="623"/>
      <c r="QK3022" s="623"/>
    </row>
    <row r="3023" spans="439:453">
      <c r="PW3023" s="623"/>
      <c r="PX3023" s="623"/>
      <c r="PY3023" s="623"/>
      <c r="PZ3023" s="623"/>
      <c r="QA3023" s="623"/>
      <c r="QB3023" s="623"/>
      <c r="QC3023" s="623"/>
      <c r="QD3023" s="623"/>
      <c r="QE3023" s="623"/>
      <c r="QF3023" s="623"/>
      <c r="QG3023" s="623"/>
      <c r="QH3023" s="623"/>
      <c r="QI3023" s="623"/>
      <c r="QJ3023" s="623"/>
      <c r="QK3023" s="623"/>
    </row>
    <row r="3024" spans="439:453">
      <c r="PW3024" s="623"/>
      <c r="PX3024" s="623"/>
      <c r="PY3024" s="623"/>
      <c r="PZ3024" s="623"/>
      <c r="QA3024" s="623"/>
      <c r="QB3024" s="623"/>
      <c r="QC3024" s="623"/>
      <c r="QD3024" s="623"/>
      <c r="QE3024" s="623"/>
      <c r="QF3024" s="623"/>
      <c r="QG3024" s="623"/>
      <c r="QH3024" s="623"/>
      <c r="QI3024" s="623"/>
      <c r="QJ3024" s="623"/>
      <c r="QK3024" s="623"/>
    </row>
    <row r="3025" spans="439:453">
      <c r="PW3025" s="623"/>
      <c r="PX3025" s="623"/>
      <c r="PY3025" s="623"/>
      <c r="PZ3025" s="623"/>
      <c r="QA3025" s="623"/>
      <c r="QB3025" s="623"/>
      <c r="QC3025" s="623"/>
      <c r="QD3025" s="623"/>
      <c r="QE3025" s="623"/>
      <c r="QF3025" s="623"/>
      <c r="QG3025" s="623"/>
      <c r="QH3025" s="623"/>
      <c r="QI3025" s="623"/>
      <c r="QJ3025" s="623"/>
      <c r="QK3025" s="623"/>
    </row>
    <row r="3026" spans="439:453">
      <c r="PW3026" s="623"/>
      <c r="PX3026" s="623"/>
      <c r="PY3026" s="623"/>
      <c r="PZ3026" s="623"/>
      <c r="QA3026" s="623"/>
      <c r="QB3026" s="623"/>
      <c r="QC3026" s="623"/>
      <c r="QD3026" s="623"/>
      <c r="QE3026" s="623"/>
      <c r="QF3026" s="623"/>
      <c r="QG3026" s="623"/>
      <c r="QH3026" s="623"/>
      <c r="QI3026" s="623"/>
      <c r="QJ3026" s="623"/>
      <c r="QK3026" s="623"/>
    </row>
    <row r="3027" spans="439:453">
      <c r="PW3027" s="623"/>
      <c r="PX3027" s="623"/>
      <c r="PY3027" s="623"/>
      <c r="PZ3027" s="623"/>
      <c r="QA3027" s="623"/>
      <c r="QB3027" s="623"/>
      <c r="QC3027" s="623"/>
      <c r="QD3027" s="623"/>
      <c r="QE3027" s="623"/>
      <c r="QF3027" s="623"/>
      <c r="QG3027" s="623"/>
      <c r="QH3027" s="623"/>
      <c r="QI3027" s="623"/>
      <c r="QJ3027" s="623"/>
      <c r="QK3027" s="623"/>
    </row>
    <row r="3028" spans="439:453">
      <c r="PW3028" s="623"/>
      <c r="PX3028" s="623"/>
      <c r="PY3028" s="623"/>
      <c r="PZ3028" s="623"/>
      <c r="QA3028" s="623"/>
      <c r="QB3028" s="623"/>
      <c r="QC3028" s="623"/>
      <c r="QD3028" s="623"/>
      <c r="QE3028" s="623"/>
      <c r="QF3028" s="623"/>
      <c r="QG3028" s="623"/>
      <c r="QH3028" s="623"/>
      <c r="QI3028" s="623"/>
      <c r="QJ3028" s="623"/>
      <c r="QK3028" s="623"/>
    </row>
    <row r="3029" spans="439:453">
      <c r="PW3029" s="623"/>
      <c r="PX3029" s="623"/>
      <c r="PY3029" s="623"/>
      <c r="PZ3029" s="623"/>
      <c r="QA3029" s="623"/>
      <c r="QB3029" s="623"/>
      <c r="QC3029" s="623"/>
      <c r="QD3029" s="623"/>
      <c r="QE3029" s="623"/>
      <c r="QF3029" s="623"/>
      <c r="QG3029" s="623"/>
      <c r="QH3029" s="623"/>
      <c r="QI3029" s="623"/>
      <c r="QJ3029" s="623"/>
      <c r="QK3029" s="623"/>
    </row>
    <row r="3030" spans="439:453">
      <c r="PW3030" s="623"/>
      <c r="PX3030" s="623"/>
      <c r="PY3030" s="623"/>
      <c r="PZ3030" s="623"/>
      <c r="QA3030" s="623"/>
      <c r="QB3030" s="623"/>
      <c r="QC3030" s="623"/>
      <c r="QD3030" s="623"/>
      <c r="QE3030" s="623"/>
      <c r="QF3030" s="623"/>
      <c r="QG3030" s="623"/>
      <c r="QH3030" s="623"/>
      <c r="QI3030" s="623"/>
      <c r="QJ3030" s="623"/>
      <c r="QK3030" s="623"/>
    </row>
    <row r="3031" spans="439:453">
      <c r="PW3031" s="623"/>
      <c r="PX3031" s="623"/>
      <c r="PY3031" s="623"/>
      <c r="PZ3031" s="623"/>
      <c r="QA3031" s="623"/>
      <c r="QB3031" s="623"/>
      <c r="QC3031" s="623"/>
      <c r="QD3031" s="623"/>
      <c r="QE3031" s="623"/>
      <c r="QF3031" s="623"/>
      <c r="QG3031" s="623"/>
      <c r="QH3031" s="623"/>
      <c r="QI3031" s="623"/>
      <c r="QJ3031" s="623"/>
      <c r="QK3031" s="623"/>
    </row>
    <row r="3032" spans="439:453">
      <c r="PW3032" s="623"/>
      <c r="PX3032" s="623"/>
      <c r="PY3032" s="623"/>
      <c r="PZ3032" s="623"/>
      <c r="QA3032" s="623"/>
      <c r="QB3032" s="623"/>
      <c r="QC3032" s="623"/>
      <c r="QD3032" s="623"/>
      <c r="QE3032" s="623"/>
      <c r="QF3032" s="623"/>
      <c r="QG3032" s="623"/>
      <c r="QH3032" s="623"/>
      <c r="QI3032" s="623"/>
      <c r="QJ3032" s="623"/>
      <c r="QK3032" s="623"/>
    </row>
    <row r="3033" spans="439:453">
      <c r="PW3033" s="623"/>
      <c r="PX3033" s="623"/>
      <c r="PY3033" s="623"/>
      <c r="PZ3033" s="623"/>
      <c r="QA3033" s="623"/>
      <c r="QB3033" s="623"/>
      <c r="QC3033" s="623"/>
      <c r="QD3033" s="623"/>
      <c r="QE3033" s="623"/>
      <c r="QF3033" s="623"/>
      <c r="QG3033" s="623"/>
      <c r="QH3033" s="623"/>
      <c r="QI3033" s="623"/>
      <c r="QJ3033" s="623"/>
      <c r="QK3033" s="623"/>
    </row>
    <row r="3034" spans="439:453">
      <c r="PW3034" s="623"/>
      <c r="PX3034" s="623"/>
      <c r="PY3034" s="623"/>
      <c r="PZ3034" s="623"/>
      <c r="QA3034" s="623"/>
      <c r="QB3034" s="623"/>
      <c r="QC3034" s="623"/>
      <c r="QD3034" s="623"/>
      <c r="QE3034" s="623"/>
      <c r="QF3034" s="623"/>
      <c r="QG3034" s="623"/>
      <c r="QH3034" s="623"/>
      <c r="QI3034" s="623"/>
      <c r="QJ3034" s="623"/>
      <c r="QK3034" s="623"/>
    </row>
    <row r="3035" spans="439:453">
      <c r="PW3035" s="623"/>
      <c r="PX3035" s="623"/>
      <c r="PY3035" s="623"/>
      <c r="PZ3035" s="623"/>
      <c r="QA3035" s="623"/>
      <c r="QB3035" s="623"/>
      <c r="QC3035" s="623"/>
      <c r="QD3035" s="623"/>
      <c r="QE3035" s="623"/>
      <c r="QF3035" s="623"/>
      <c r="QG3035" s="623"/>
      <c r="QH3035" s="623"/>
      <c r="QI3035" s="623"/>
      <c r="QJ3035" s="623"/>
      <c r="QK3035" s="623"/>
    </row>
    <row r="3036" spans="439:453">
      <c r="PW3036" s="623"/>
      <c r="PX3036" s="623"/>
      <c r="PY3036" s="623"/>
      <c r="PZ3036" s="623"/>
      <c r="QA3036" s="623"/>
      <c r="QB3036" s="623"/>
      <c r="QC3036" s="623"/>
      <c r="QD3036" s="623"/>
      <c r="QE3036" s="623"/>
      <c r="QF3036" s="623"/>
      <c r="QG3036" s="623"/>
      <c r="QH3036" s="623"/>
      <c r="QI3036" s="623"/>
      <c r="QJ3036" s="623"/>
      <c r="QK3036" s="623"/>
    </row>
    <row r="3037" spans="439:453">
      <c r="PW3037" s="623"/>
      <c r="PX3037" s="623"/>
      <c r="PY3037" s="623"/>
      <c r="PZ3037" s="623"/>
      <c r="QA3037" s="623"/>
      <c r="QB3037" s="623"/>
      <c r="QC3037" s="623"/>
      <c r="QD3037" s="623"/>
      <c r="QE3037" s="623"/>
      <c r="QF3037" s="623"/>
      <c r="QG3037" s="623"/>
      <c r="QH3037" s="623"/>
      <c r="QI3037" s="623"/>
      <c r="QJ3037" s="623"/>
      <c r="QK3037" s="623"/>
    </row>
    <row r="3038" spans="439:453">
      <c r="PW3038" s="623"/>
      <c r="PX3038" s="623"/>
      <c r="PY3038" s="623"/>
      <c r="PZ3038" s="623"/>
      <c r="QA3038" s="623"/>
      <c r="QB3038" s="623"/>
      <c r="QC3038" s="623"/>
      <c r="QD3038" s="623"/>
      <c r="QE3038" s="623"/>
      <c r="QF3038" s="623"/>
      <c r="QG3038" s="623"/>
      <c r="QH3038" s="623"/>
      <c r="QI3038" s="623"/>
      <c r="QJ3038" s="623"/>
      <c r="QK3038" s="623"/>
    </row>
    <row r="3039" spans="439:453">
      <c r="PW3039" s="623"/>
      <c r="PX3039" s="623"/>
      <c r="PY3039" s="623"/>
      <c r="PZ3039" s="623"/>
      <c r="QA3039" s="623"/>
      <c r="QB3039" s="623"/>
      <c r="QC3039" s="623"/>
      <c r="QD3039" s="623"/>
      <c r="QE3039" s="623"/>
      <c r="QF3039" s="623"/>
      <c r="QG3039" s="623"/>
      <c r="QH3039" s="623"/>
      <c r="QI3039" s="623"/>
      <c r="QJ3039" s="623"/>
      <c r="QK3039" s="623"/>
    </row>
    <row r="3040" spans="439:453">
      <c r="PW3040" s="623"/>
      <c r="PX3040" s="623"/>
      <c r="PY3040" s="623"/>
      <c r="PZ3040" s="623"/>
      <c r="QA3040" s="623"/>
      <c r="QB3040" s="623"/>
      <c r="QC3040" s="623"/>
      <c r="QD3040" s="623"/>
      <c r="QE3040" s="623"/>
      <c r="QF3040" s="623"/>
      <c r="QG3040" s="623"/>
      <c r="QH3040" s="623"/>
      <c r="QI3040" s="623"/>
      <c r="QJ3040" s="623"/>
      <c r="QK3040" s="623"/>
    </row>
    <row r="3041" spans="439:453">
      <c r="PW3041" s="623"/>
      <c r="PX3041" s="623"/>
      <c r="PY3041" s="623"/>
      <c r="PZ3041" s="623"/>
      <c r="QA3041" s="623"/>
      <c r="QB3041" s="623"/>
      <c r="QC3041" s="623"/>
      <c r="QD3041" s="623"/>
      <c r="QE3041" s="623"/>
      <c r="QF3041" s="623"/>
      <c r="QG3041" s="623"/>
      <c r="QH3041" s="623"/>
      <c r="QI3041" s="623"/>
      <c r="QJ3041" s="623"/>
      <c r="QK3041" s="623"/>
    </row>
    <row r="3042" spans="439:453">
      <c r="PW3042" s="623"/>
      <c r="PX3042" s="623"/>
      <c r="PY3042" s="623"/>
      <c r="PZ3042" s="623"/>
      <c r="QA3042" s="623"/>
      <c r="QB3042" s="623"/>
      <c r="QC3042" s="623"/>
      <c r="QD3042" s="623"/>
      <c r="QE3042" s="623"/>
      <c r="QF3042" s="623"/>
      <c r="QG3042" s="623"/>
      <c r="QH3042" s="623"/>
      <c r="QI3042" s="623"/>
      <c r="QJ3042" s="623"/>
      <c r="QK3042" s="623"/>
    </row>
    <row r="3043" spans="439:453">
      <c r="PW3043" s="623"/>
      <c r="PX3043" s="623"/>
      <c r="PY3043" s="623"/>
      <c r="PZ3043" s="623"/>
      <c r="QA3043" s="623"/>
      <c r="QB3043" s="623"/>
      <c r="QC3043" s="623"/>
      <c r="QD3043" s="623"/>
      <c r="QE3043" s="623"/>
      <c r="QF3043" s="623"/>
      <c r="QG3043" s="623"/>
      <c r="QH3043" s="623"/>
      <c r="QI3043" s="623"/>
      <c r="QJ3043" s="623"/>
      <c r="QK3043" s="623"/>
    </row>
    <row r="3044" spans="439:453">
      <c r="PW3044" s="623"/>
      <c r="PX3044" s="623"/>
      <c r="PY3044" s="623"/>
      <c r="PZ3044" s="623"/>
      <c r="QA3044" s="623"/>
      <c r="QB3044" s="623"/>
      <c r="QC3044" s="623"/>
      <c r="QD3044" s="623"/>
      <c r="QE3044" s="623"/>
      <c r="QF3044" s="623"/>
      <c r="QG3044" s="623"/>
      <c r="QH3044" s="623"/>
      <c r="QI3044" s="623"/>
      <c r="QJ3044" s="623"/>
      <c r="QK3044" s="623"/>
    </row>
    <row r="3045" spans="439:453">
      <c r="PW3045" s="623"/>
      <c r="PX3045" s="623"/>
      <c r="PY3045" s="623"/>
      <c r="PZ3045" s="623"/>
      <c r="QA3045" s="623"/>
      <c r="QB3045" s="623"/>
      <c r="QC3045" s="623"/>
      <c r="QD3045" s="623"/>
      <c r="QE3045" s="623"/>
      <c r="QF3045" s="623"/>
      <c r="QG3045" s="623"/>
      <c r="QH3045" s="623"/>
      <c r="QI3045" s="623"/>
      <c r="QJ3045" s="623"/>
      <c r="QK3045" s="623"/>
    </row>
    <row r="3046" spans="439:453">
      <c r="PW3046" s="623"/>
      <c r="PX3046" s="623"/>
      <c r="PY3046" s="623"/>
      <c r="PZ3046" s="623"/>
      <c r="QA3046" s="623"/>
      <c r="QB3046" s="623"/>
      <c r="QC3046" s="623"/>
      <c r="QD3046" s="623"/>
      <c r="QE3046" s="623"/>
      <c r="QF3046" s="623"/>
      <c r="QG3046" s="623"/>
      <c r="QH3046" s="623"/>
      <c r="QI3046" s="623"/>
      <c r="QJ3046" s="623"/>
      <c r="QK3046" s="623"/>
    </row>
    <row r="3047" spans="439:453">
      <c r="PW3047" s="623"/>
      <c r="PX3047" s="623"/>
      <c r="PY3047" s="623"/>
      <c r="PZ3047" s="623"/>
      <c r="QA3047" s="623"/>
      <c r="QB3047" s="623"/>
      <c r="QC3047" s="623"/>
      <c r="QD3047" s="623"/>
      <c r="QE3047" s="623"/>
      <c r="QF3047" s="623"/>
      <c r="QG3047" s="623"/>
      <c r="QH3047" s="623"/>
      <c r="QI3047" s="623"/>
      <c r="QJ3047" s="623"/>
      <c r="QK3047" s="623"/>
    </row>
    <row r="3048" spans="439:453">
      <c r="PW3048" s="623"/>
      <c r="PX3048" s="623"/>
      <c r="PY3048" s="623"/>
      <c r="PZ3048" s="623"/>
      <c r="QA3048" s="623"/>
      <c r="QB3048" s="623"/>
      <c r="QC3048" s="623"/>
      <c r="QD3048" s="623"/>
      <c r="QE3048" s="623"/>
      <c r="QF3048" s="623"/>
      <c r="QG3048" s="623"/>
      <c r="QH3048" s="623"/>
      <c r="QI3048" s="623"/>
      <c r="QJ3048" s="623"/>
      <c r="QK3048" s="623"/>
    </row>
    <row r="3049" spans="439:453">
      <c r="PW3049" s="623"/>
      <c r="PX3049" s="623"/>
      <c r="PY3049" s="623"/>
      <c r="PZ3049" s="623"/>
      <c r="QA3049" s="623"/>
      <c r="QB3049" s="623"/>
      <c r="QC3049" s="623"/>
      <c r="QD3049" s="623"/>
      <c r="QE3049" s="623"/>
      <c r="QF3049" s="623"/>
      <c r="QG3049" s="623"/>
      <c r="QH3049" s="623"/>
      <c r="QI3049" s="623"/>
      <c r="QJ3049" s="623"/>
      <c r="QK3049" s="623"/>
    </row>
    <row r="3050" spans="439:453">
      <c r="PW3050" s="623"/>
      <c r="PX3050" s="623"/>
      <c r="PY3050" s="623"/>
      <c r="PZ3050" s="623"/>
      <c r="QA3050" s="623"/>
      <c r="QB3050" s="623"/>
      <c r="QC3050" s="623"/>
      <c r="QD3050" s="623"/>
      <c r="QE3050" s="623"/>
      <c r="QF3050" s="623"/>
      <c r="QG3050" s="623"/>
      <c r="QH3050" s="623"/>
      <c r="QI3050" s="623"/>
      <c r="QJ3050" s="623"/>
      <c r="QK3050" s="623"/>
    </row>
    <row r="3051" spans="439:453">
      <c r="PW3051" s="623"/>
      <c r="PX3051" s="623"/>
      <c r="PY3051" s="623"/>
      <c r="PZ3051" s="623"/>
      <c r="QA3051" s="623"/>
      <c r="QB3051" s="623"/>
      <c r="QC3051" s="623"/>
      <c r="QD3051" s="623"/>
      <c r="QE3051" s="623"/>
      <c r="QF3051" s="623"/>
      <c r="QG3051" s="623"/>
      <c r="QH3051" s="623"/>
      <c r="QI3051" s="623"/>
      <c r="QJ3051" s="623"/>
      <c r="QK3051" s="623"/>
    </row>
    <row r="3052" spans="439:453">
      <c r="PW3052" s="623"/>
      <c r="PX3052" s="623"/>
      <c r="PY3052" s="623"/>
      <c r="PZ3052" s="623"/>
      <c r="QA3052" s="623"/>
      <c r="QB3052" s="623"/>
      <c r="QC3052" s="623"/>
      <c r="QD3052" s="623"/>
      <c r="QE3052" s="623"/>
      <c r="QF3052" s="623"/>
      <c r="QG3052" s="623"/>
      <c r="QH3052" s="623"/>
      <c r="QI3052" s="623"/>
      <c r="QJ3052" s="623"/>
      <c r="QK3052" s="623"/>
    </row>
    <row r="3053" spans="439:453">
      <c r="PW3053" s="623"/>
      <c r="PX3053" s="623"/>
      <c r="PY3053" s="623"/>
      <c r="PZ3053" s="623"/>
      <c r="QA3053" s="623"/>
      <c r="QB3053" s="623"/>
      <c r="QC3053" s="623"/>
      <c r="QD3053" s="623"/>
      <c r="QE3053" s="623"/>
      <c r="QF3053" s="623"/>
      <c r="QG3053" s="623"/>
      <c r="QH3053" s="623"/>
      <c r="QI3053" s="623"/>
      <c r="QJ3053" s="623"/>
      <c r="QK3053" s="623"/>
    </row>
    <row r="3054" spans="439:453">
      <c r="PW3054" s="623"/>
      <c r="PX3054" s="623"/>
      <c r="PY3054" s="623"/>
      <c r="PZ3054" s="623"/>
      <c r="QA3054" s="623"/>
      <c r="QB3054" s="623"/>
      <c r="QC3054" s="623"/>
      <c r="QD3054" s="623"/>
      <c r="QE3054" s="623"/>
      <c r="QF3054" s="623"/>
      <c r="QG3054" s="623"/>
      <c r="QH3054" s="623"/>
      <c r="QI3054" s="623"/>
      <c r="QJ3054" s="623"/>
      <c r="QK3054" s="623"/>
    </row>
    <row r="3055" spans="439:453">
      <c r="PW3055" s="623"/>
      <c r="PX3055" s="623"/>
      <c r="PY3055" s="623"/>
      <c r="PZ3055" s="623"/>
      <c r="QA3055" s="623"/>
      <c r="QB3055" s="623"/>
      <c r="QC3055" s="623"/>
      <c r="QD3055" s="623"/>
      <c r="QE3055" s="623"/>
      <c r="QF3055" s="623"/>
      <c r="QG3055" s="623"/>
      <c r="QH3055" s="623"/>
      <c r="QI3055" s="623"/>
      <c r="QJ3055" s="623"/>
      <c r="QK3055" s="623"/>
    </row>
    <row r="3056" spans="439:453">
      <c r="PW3056" s="623"/>
      <c r="PX3056" s="623"/>
      <c r="PY3056" s="623"/>
      <c r="PZ3056" s="623"/>
      <c r="QA3056" s="623"/>
      <c r="QB3056" s="623"/>
      <c r="QC3056" s="623"/>
      <c r="QD3056" s="623"/>
      <c r="QE3056" s="623"/>
      <c r="QF3056" s="623"/>
      <c r="QG3056" s="623"/>
      <c r="QH3056" s="623"/>
      <c r="QI3056" s="623"/>
      <c r="QJ3056" s="623"/>
      <c r="QK3056" s="623"/>
    </row>
    <row r="3057" spans="439:453">
      <c r="PW3057" s="623"/>
      <c r="PX3057" s="623"/>
      <c r="PY3057" s="623"/>
      <c r="PZ3057" s="623"/>
      <c r="QA3057" s="623"/>
      <c r="QB3057" s="623"/>
      <c r="QC3057" s="623"/>
      <c r="QD3057" s="623"/>
      <c r="QE3057" s="623"/>
      <c r="QF3057" s="623"/>
      <c r="QG3057" s="623"/>
      <c r="QH3057" s="623"/>
      <c r="QI3057" s="623"/>
      <c r="QJ3057" s="623"/>
      <c r="QK3057" s="623"/>
    </row>
    <row r="3058" spans="439:453">
      <c r="PW3058" s="623"/>
      <c r="PX3058" s="623"/>
      <c r="PY3058" s="623"/>
      <c r="PZ3058" s="623"/>
      <c r="QA3058" s="623"/>
      <c r="QB3058" s="623"/>
      <c r="QC3058" s="623"/>
      <c r="QD3058" s="623"/>
      <c r="QE3058" s="623"/>
      <c r="QF3058" s="623"/>
      <c r="QG3058" s="623"/>
      <c r="QH3058" s="623"/>
      <c r="QI3058" s="623"/>
      <c r="QJ3058" s="623"/>
      <c r="QK3058" s="623"/>
    </row>
    <row r="3059" spans="439:453">
      <c r="PW3059" s="623"/>
      <c r="PX3059" s="623"/>
      <c r="PY3059" s="623"/>
      <c r="PZ3059" s="623"/>
      <c r="QA3059" s="623"/>
      <c r="QB3059" s="623"/>
      <c r="QC3059" s="623"/>
      <c r="QD3059" s="623"/>
      <c r="QE3059" s="623"/>
      <c r="QF3059" s="623"/>
      <c r="QG3059" s="623"/>
      <c r="QH3059" s="623"/>
      <c r="QI3059" s="623"/>
      <c r="QJ3059" s="623"/>
      <c r="QK3059" s="623"/>
    </row>
    <row r="3060" spans="439:453">
      <c r="PW3060" s="623"/>
      <c r="PX3060" s="623"/>
      <c r="PY3060" s="623"/>
      <c r="PZ3060" s="623"/>
      <c r="QA3060" s="623"/>
      <c r="QB3060" s="623"/>
      <c r="QC3060" s="623"/>
      <c r="QD3060" s="623"/>
      <c r="QE3060" s="623"/>
      <c r="QF3060" s="623"/>
      <c r="QG3060" s="623"/>
      <c r="QH3060" s="623"/>
      <c r="QI3060" s="623"/>
      <c r="QJ3060" s="623"/>
      <c r="QK3060" s="623"/>
    </row>
    <row r="3061" spans="439:453">
      <c r="PW3061" s="623"/>
      <c r="PX3061" s="623"/>
      <c r="PY3061" s="623"/>
      <c r="PZ3061" s="623"/>
      <c r="QA3061" s="623"/>
      <c r="QB3061" s="623"/>
      <c r="QC3061" s="623"/>
      <c r="QD3061" s="623"/>
      <c r="QE3061" s="623"/>
      <c r="QF3061" s="623"/>
      <c r="QG3061" s="623"/>
      <c r="QH3061" s="623"/>
      <c r="QI3061" s="623"/>
      <c r="QJ3061" s="623"/>
      <c r="QK3061" s="623"/>
    </row>
    <row r="3062" spans="439:453">
      <c r="PW3062" s="623"/>
      <c r="PX3062" s="623"/>
      <c r="PY3062" s="623"/>
      <c r="PZ3062" s="623"/>
      <c r="QA3062" s="623"/>
      <c r="QB3062" s="623"/>
      <c r="QC3062" s="623"/>
      <c r="QD3062" s="623"/>
      <c r="QE3062" s="623"/>
      <c r="QF3062" s="623"/>
      <c r="QG3062" s="623"/>
      <c r="QH3062" s="623"/>
      <c r="QI3062" s="623"/>
      <c r="QJ3062" s="623"/>
      <c r="QK3062" s="623"/>
    </row>
    <row r="3063" spans="439:453">
      <c r="PW3063" s="623"/>
      <c r="PX3063" s="623"/>
      <c r="PY3063" s="623"/>
      <c r="PZ3063" s="623"/>
      <c r="QA3063" s="623"/>
      <c r="QB3063" s="623"/>
      <c r="QC3063" s="623"/>
      <c r="QD3063" s="623"/>
      <c r="QE3063" s="623"/>
      <c r="QF3063" s="623"/>
      <c r="QG3063" s="623"/>
      <c r="QH3063" s="623"/>
      <c r="QI3063" s="623"/>
      <c r="QJ3063" s="623"/>
      <c r="QK3063" s="623"/>
    </row>
    <row r="3064" spans="439:453">
      <c r="PW3064" s="623"/>
      <c r="PX3064" s="623"/>
      <c r="PY3064" s="623"/>
      <c r="PZ3064" s="623"/>
      <c r="QA3064" s="623"/>
      <c r="QB3064" s="623"/>
      <c r="QC3064" s="623"/>
      <c r="QD3064" s="623"/>
      <c r="QE3064" s="623"/>
      <c r="QF3064" s="623"/>
      <c r="QG3064" s="623"/>
      <c r="QH3064" s="623"/>
      <c r="QI3064" s="623"/>
      <c r="QJ3064" s="623"/>
      <c r="QK3064" s="623"/>
    </row>
    <row r="3065" spans="439:453">
      <c r="PW3065" s="623"/>
      <c r="PX3065" s="623"/>
      <c r="PY3065" s="623"/>
      <c r="PZ3065" s="623"/>
      <c r="QA3065" s="623"/>
      <c r="QB3065" s="623"/>
      <c r="QC3065" s="623"/>
      <c r="QD3065" s="623"/>
      <c r="QE3065" s="623"/>
      <c r="QF3065" s="623"/>
      <c r="QG3065" s="623"/>
      <c r="QH3065" s="623"/>
      <c r="QI3065" s="623"/>
      <c r="QJ3065" s="623"/>
      <c r="QK3065" s="623"/>
    </row>
    <row r="3066" spans="439:453">
      <c r="PW3066" s="623"/>
      <c r="PX3066" s="623"/>
      <c r="PY3066" s="623"/>
      <c r="PZ3066" s="623"/>
      <c r="QA3066" s="623"/>
      <c r="QB3066" s="623"/>
      <c r="QC3066" s="623"/>
      <c r="QD3066" s="623"/>
      <c r="QE3066" s="623"/>
      <c r="QF3066" s="623"/>
      <c r="QG3066" s="623"/>
      <c r="QH3066" s="623"/>
      <c r="QI3066" s="623"/>
      <c r="QJ3066" s="623"/>
      <c r="QK3066" s="623"/>
    </row>
    <row r="3067" spans="439:453">
      <c r="PW3067" s="623"/>
      <c r="PX3067" s="623"/>
      <c r="PY3067" s="623"/>
      <c r="PZ3067" s="623"/>
      <c r="QA3067" s="623"/>
      <c r="QB3067" s="623"/>
      <c r="QC3067" s="623"/>
      <c r="QD3067" s="623"/>
      <c r="QE3067" s="623"/>
      <c r="QF3067" s="623"/>
      <c r="QG3067" s="623"/>
      <c r="QH3067" s="623"/>
      <c r="QI3067" s="623"/>
      <c r="QJ3067" s="623"/>
      <c r="QK3067" s="623"/>
    </row>
    <row r="3068" spans="439:453">
      <c r="PW3068" s="623"/>
      <c r="PX3068" s="623"/>
      <c r="PY3068" s="623"/>
      <c r="PZ3068" s="623"/>
      <c r="QA3068" s="623"/>
      <c r="QB3068" s="623"/>
      <c r="QC3068" s="623"/>
      <c r="QD3068" s="623"/>
      <c r="QE3068" s="623"/>
      <c r="QF3068" s="623"/>
      <c r="QG3068" s="623"/>
      <c r="QH3068" s="623"/>
      <c r="QI3068" s="623"/>
      <c r="QJ3068" s="623"/>
      <c r="QK3068" s="623"/>
    </row>
    <row r="3069" spans="439:453">
      <c r="PW3069" s="623"/>
      <c r="PX3069" s="623"/>
      <c r="PY3069" s="623"/>
      <c r="PZ3069" s="623"/>
      <c r="QA3069" s="623"/>
      <c r="QB3069" s="623"/>
      <c r="QC3069" s="623"/>
      <c r="QD3069" s="623"/>
      <c r="QE3069" s="623"/>
      <c r="QF3069" s="623"/>
      <c r="QG3069" s="623"/>
      <c r="QH3069" s="623"/>
      <c r="QI3069" s="623"/>
      <c r="QJ3069" s="623"/>
      <c r="QK3069" s="623"/>
    </row>
    <row r="3070" spans="439:453">
      <c r="PW3070" s="623"/>
      <c r="PX3070" s="623"/>
      <c r="PY3070" s="623"/>
      <c r="PZ3070" s="623"/>
      <c r="QA3070" s="623"/>
      <c r="QB3070" s="623"/>
      <c r="QC3070" s="623"/>
      <c r="QD3070" s="623"/>
      <c r="QE3070" s="623"/>
      <c r="QF3070" s="623"/>
      <c r="QG3070" s="623"/>
      <c r="QH3070" s="623"/>
      <c r="QI3070" s="623"/>
      <c r="QJ3070" s="623"/>
      <c r="QK3070" s="623"/>
    </row>
    <row r="3071" spans="439:453">
      <c r="PW3071" s="623"/>
      <c r="PX3071" s="623"/>
      <c r="PY3071" s="623"/>
      <c r="PZ3071" s="623"/>
      <c r="QA3071" s="623"/>
      <c r="QB3071" s="623"/>
      <c r="QC3071" s="623"/>
      <c r="QD3071" s="623"/>
      <c r="QE3071" s="623"/>
      <c r="QF3071" s="623"/>
      <c r="QG3071" s="623"/>
      <c r="QH3071" s="623"/>
      <c r="QI3071" s="623"/>
      <c r="QJ3071" s="623"/>
      <c r="QK3071" s="623"/>
    </row>
    <row r="3072" spans="439:453">
      <c r="PW3072" s="623"/>
      <c r="PX3072" s="623"/>
      <c r="PY3072" s="623"/>
      <c r="PZ3072" s="623"/>
      <c r="QA3072" s="623"/>
      <c r="QB3072" s="623"/>
      <c r="QC3072" s="623"/>
      <c r="QD3072" s="623"/>
      <c r="QE3072" s="623"/>
      <c r="QF3072" s="623"/>
      <c r="QG3072" s="623"/>
      <c r="QH3072" s="623"/>
      <c r="QI3072" s="623"/>
      <c r="QJ3072" s="623"/>
      <c r="QK3072" s="623"/>
    </row>
    <row r="3073" spans="439:453">
      <c r="PW3073" s="623"/>
      <c r="PX3073" s="623"/>
      <c r="PY3073" s="623"/>
      <c r="PZ3073" s="623"/>
      <c r="QA3073" s="623"/>
      <c r="QB3073" s="623"/>
      <c r="QC3073" s="623"/>
      <c r="QD3073" s="623"/>
      <c r="QE3073" s="623"/>
      <c r="QF3073" s="623"/>
      <c r="QG3073" s="623"/>
      <c r="QH3073" s="623"/>
      <c r="QI3073" s="623"/>
      <c r="QJ3073" s="623"/>
      <c r="QK3073" s="623"/>
    </row>
    <row r="3074" spans="439:453">
      <c r="PW3074" s="623"/>
      <c r="PX3074" s="623"/>
      <c r="PY3074" s="623"/>
      <c r="PZ3074" s="623"/>
      <c r="QA3074" s="623"/>
      <c r="QB3074" s="623"/>
      <c r="QC3074" s="623"/>
      <c r="QD3074" s="623"/>
      <c r="QE3074" s="623"/>
      <c r="QF3074" s="623"/>
      <c r="QG3074" s="623"/>
      <c r="QH3074" s="623"/>
      <c r="QI3074" s="623"/>
      <c r="QJ3074" s="623"/>
      <c r="QK3074" s="623"/>
    </row>
    <row r="3075" spans="439:453">
      <c r="PW3075" s="623"/>
      <c r="PX3075" s="623"/>
      <c r="PY3075" s="623"/>
      <c r="PZ3075" s="623"/>
      <c r="QA3075" s="623"/>
      <c r="QB3075" s="623"/>
      <c r="QC3075" s="623"/>
      <c r="QD3075" s="623"/>
      <c r="QE3075" s="623"/>
      <c r="QF3075" s="623"/>
      <c r="QG3075" s="623"/>
      <c r="QH3075" s="623"/>
      <c r="QI3075" s="623"/>
      <c r="QJ3075" s="623"/>
      <c r="QK3075" s="623"/>
    </row>
    <row r="3076" spans="439:453">
      <c r="PW3076" s="623"/>
      <c r="PX3076" s="623"/>
      <c r="PY3076" s="623"/>
      <c r="PZ3076" s="623"/>
      <c r="QA3076" s="623"/>
      <c r="QB3076" s="623"/>
      <c r="QC3076" s="623"/>
      <c r="QD3076" s="623"/>
      <c r="QE3076" s="623"/>
      <c r="QF3076" s="623"/>
      <c r="QG3076" s="623"/>
      <c r="QH3076" s="623"/>
      <c r="QI3076" s="623"/>
      <c r="QJ3076" s="623"/>
      <c r="QK3076" s="623"/>
    </row>
    <row r="3077" spans="439:453">
      <c r="PW3077" s="623"/>
      <c r="PX3077" s="623"/>
      <c r="PY3077" s="623"/>
      <c r="PZ3077" s="623"/>
      <c r="QA3077" s="623"/>
      <c r="QB3077" s="623"/>
      <c r="QC3077" s="623"/>
      <c r="QD3077" s="623"/>
      <c r="QE3077" s="623"/>
      <c r="QF3077" s="623"/>
      <c r="QG3077" s="623"/>
      <c r="QH3077" s="623"/>
      <c r="QI3077" s="623"/>
      <c r="QJ3077" s="623"/>
      <c r="QK3077" s="623"/>
    </row>
    <row r="3078" spans="439:453">
      <c r="PW3078" s="623"/>
      <c r="PX3078" s="623"/>
      <c r="PY3078" s="623"/>
      <c r="PZ3078" s="623"/>
      <c r="QA3078" s="623"/>
      <c r="QB3078" s="623"/>
      <c r="QC3078" s="623"/>
      <c r="QD3078" s="623"/>
      <c r="QE3078" s="623"/>
      <c r="QF3078" s="623"/>
      <c r="QG3078" s="623"/>
      <c r="QH3078" s="623"/>
      <c r="QI3078" s="623"/>
      <c r="QJ3078" s="623"/>
      <c r="QK3078" s="623"/>
    </row>
    <row r="3079" spans="439:453">
      <c r="PW3079" s="623"/>
      <c r="PX3079" s="623"/>
      <c r="PY3079" s="623"/>
      <c r="PZ3079" s="623"/>
      <c r="QA3079" s="623"/>
      <c r="QB3079" s="623"/>
      <c r="QC3079" s="623"/>
      <c r="QD3079" s="623"/>
      <c r="QE3079" s="623"/>
      <c r="QF3079" s="623"/>
      <c r="QG3079" s="623"/>
      <c r="QH3079" s="623"/>
      <c r="QI3079" s="623"/>
      <c r="QJ3079" s="623"/>
      <c r="QK3079" s="623"/>
    </row>
    <row r="3080" spans="439:453">
      <c r="PW3080" s="623"/>
      <c r="PX3080" s="623"/>
      <c r="PY3080" s="623"/>
      <c r="PZ3080" s="623"/>
      <c r="QA3080" s="623"/>
      <c r="QB3080" s="623"/>
      <c r="QC3080" s="623"/>
      <c r="QD3080" s="623"/>
      <c r="QE3080" s="623"/>
      <c r="QF3080" s="623"/>
      <c r="QG3080" s="623"/>
      <c r="QH3080" s="623"/>
      <c r="QI3080" s="623"/>
      <c r="QJ3080" s="623"/>
      <c r="QK3080" s="623"/>
    </row>
    <row r="3081" spans="439:453">
      <c r="PW3081" s="623"/>
      <c r="PX3081" s="623"/>
      <c r="PY3081" s="623"/>
      <c r="PZ3081" s="623"/>
      <c r="QA3081" s="623"/>
      <c r="QB3081" s="623"/>
      <c r="QC3081" s="623"/>
      <c r="QD3081" s="623"/>
      <c r="QE3081" s="623"/>
      <c r="QF3081" s="623"/>
      <c r="QG3081" s="623"/>
      <c r="QH3081" s="623"/>
      <c r="QI3081" s="623"/>
      <c r="QJ3081" s="623"/>
      <c r="QK3081" s="623"/>
    </row>
    <row r="3082" spans="439:453">
      <c r="PW3082" s="623"/>
      <c r="PX3082" s="623"/>
      <c r="PY3082" s="623"/>
      <c r="PZ3082" s="623"/>
      <c r="QA3082" s="623"/>
      <c r="QB3082" s="623"/>
      <c r="QC3082" s="623"/>
      <c r="QD3082" s="623"/>
      <c r="QE3082" s="623"/>
      <c r="QF3082" s="623"/>
      <c r="QG3082" s="623"/>
      <c r="QH3082" s="623"/>
      <c r="QI3082" s="623"/>
      <c r="QJ3082" s="623"/>
      <c r="QK3082" s="623"/>
    </row>
    <row r="3083" spans="439:453">
      <c r="PW3083" s="623"/>
      <c r="PX3083" s="623"/>
      <c r="PY3083" s="623"/>
      <c r="PZ3083" s="623"/>
      <c r="QA3083" s="623"/>
      <c r="QB3083" s="623"/>
      <c r="QC3083" s="623"/>
      <c r="QD3083" s="623"/>
      <c r="QE3083" s="623"/>
      <c r="QF3083" s="623"/>
      <c r="QG3083" s="623"/>
      <c r="QH3083" s="623"/>
      <c r="QI3083" s="623"/>
      <c r="QJ3083" s="623"/>
      <c r="QK3083" s="623"/>
    </row>
    <row r="3084" spans="439:453">
      <c r="PW3084" s="623"/>
      <c r="PX3084" s="623"/>
      <c r="PY3084" s="623"/>
      <c r="PZ3084" s="623"/>
      <c r="QA3084" s="623"/>
      <c r="QB3084" s="623"/>
      <c r="QC3084" s="623"/>
      <c r="QD3084" s="623"/>
      <c r="QE3084" s="623"/>
      <c r="QF3084" s="623"/>
      <c r="QG3084" s="623"/>
      <c r="QH3084" s="623"/>
      <c r="QI3084" s="623"/>
      <c r="QJ3084" s="623"/>
      <c r="QK3084" s="623"/>
    </row>
    <row r="3085" spans="439:453">
      <c r="PW3085" s="623"/>
      <c r="PX3085" s="623"/>
      <c r="PY3085" s="623"/>
      <c r="PZ3085" s="623"/>
      <c r="QA3085" s="623"/>
      <c r="QB3085" s="623"/>
      <c r="QC3085" s="623"/>
      <c r="QD3085" s="623"/>
      <c r="QE3085" s="623"/>
      <c r="QF3085" s="623"/>
      <c r="QG3085" s="623"/>
      <c r="QH3085" s="623"/>
      <c r="QI3085" s="623"/>
      <c r="QJ3085" s="623"/>
      <c r="QK3085" s="623"/>
    </row>
    <row r="3086" spans="439:453">
      <c r="PW3086" s="623"/>
      <c r="PX3086" s="623"/>
      <c r="PY3086" s="623"/>
      <c r="PZ3086" s="623"/>
      <c r="QA3086" s="623"/>
      <c r="QB3086" s="623"/>
      <c r="QC3086" s="623"/>
      <c r="QD3086" s="623"/>
      <c r="QE3086" s="623"/>
      <c r="QF3086" s="623"/>
      <c r="QG3086" s="623"/>
      <c r="QH3086" s="623"/>
      <c r="QI3086" s="623"/>
      <c r="QJ3086" s="623"/>
      <c r="QK3086" s="623"/>
    </row>
    <row r="3087" spans="439:453">
      <c r="PW3087" s="623"/>
      <c r="PX3087" s="623"/>
      <c r="PY3087" s="623"/>
      <c r="PZ3087" s="623"/>
      <c r="QA3087" s="623"/>
      <c r="QB3087" s="623"/>
      <c r="QC3087" s="623"/>
      <c r="QD3087" s="623"/>
      <c r="QE3087" s="623"/>
      <c r="QF3087" s="623"/>
      <c r="QG3087" s="623"/>
      <c r="QH3087" s="623"/>
      <c r="QI3087" s="623"/>
      <c r="QJ3087" s="623"/>
      <c r="QK3087" s="623"/>
    </row>
    <row r="3088" spans="439:453">
      <c r="PW3088" s="623"/>
      <c r="PX3088" s="623"/>
      <c r="PY3088" s="623"/>
      <c r="PZ3088" s="623"/>
      <c r="QA3088" s="623"/>
      <c r="QB3088" s="623"/>
      <c r="QC3088" s="623"/>
      <c r="QD3088" s="623"/>
      <c r="QE3088" s="623"/>
      <c r="QF3088" s="623"/>
      <c r="QG3088" s="623"/>
      <c r="QH3088" s="623"/>
      <c r="QI3088" s="623"/>
      <c r="QJ3088" s="623"/>
      <c r="QK3088" s="623"/>
    </row>
    <row r="3089" spans="439:453">
      <c r="PW3089" s="623"/>
      <c r="PX3089" s="623"/>
      <c r="PY3089" s="623"/>
      <c r="PZ3089" s="623"/>
      <c r="QA3089" s="623"/>
      <c r="QB3089" s="623"/>
      <c r="QC3089" s="623"/>
      <c r="QD3089" s="623"/>
      <c r="QE3089" s="623"/>
      <c r="QF3089" s="623"/>
      <c r="QG3089" s="623"/>
      <c r="QH3089" s="623"/>
      <c r="QI3089" s="623"/>
      <c r="QJ3089" s="623"/>
      <c r="QK3089" s="623"/>
    </row>
    <row r="3090" spans="439:453">
      <c r="PW3090" s="623"/>
      <c r="PX3090" s="623"/>
      <c r="PY3090" s="623"/>
      <c r="PZ3090" s="623"/>
      <c r="QA3090" s="623"/>
      <c r="QB3090" s="623"/>
      <c r="QC3090" s="623"/>
      <c r="QD3090" s="623"/>
      <c r="QE3090" s="623"/>
      <c r="QF3090" s="623"/>
      <c r="QG3090" s="623"/>
      <c r="QH3090" s="623"/>
      <c r="QI3090" s="623"/>
      <c r="QJ3090" s="623"/>
      <c r="QK3090" s="623"/>
    </row>
    <row r="3091" spans="439:453">
      <c r="PW3091" s="623"/>
      <c r="PX3091" s="623"/>
      <c r="PY3091" s="623"/>
      <c r="PZ3091" s="623"/>
      <c r="QA3091" s="623"/>
      <c r="QB3091" s="623"/>
      <c r="QC3091" s="623"/>
      <c r="QD3091" s="623"/>
      <c r="QE3091" s="623"/>
      <c r="QF3091" s="623"/>
      <c r="QG3091" s="623"/>
      <c r="QH3091" s="623"/>
      <c r="QI3091" s="623"/>
      <c r="QJ3091" s="623"/>
      <c r="QK3091" s="623"/>
    </row>
    <row r="3092" spans="439:453">
      <c r="PW3092" s="623"/>
      <c r="PX3092" s="623"/>
      <c r="PY3092" s="623"/>
      <c r="PZ3092" s="623"/>
      <c r="QA3092" s="623"/>
      <c r="QB3092" s="623"/>
      <c r="QC3092" s="623"/>
      <c r="QD3092" s="623"/>
      <c r="QE3092" s="623"/>
      <c r="QF3092" s="623"/>
      <c r="QG3092" s="623"/>
      <c r="QH3092" s="623"/>
      <c r="QI3092" s="623"/>
      <c r="QJ3092" s="623"/>
      <c r="QK3092" s="623"/>
    </row>
    <row r="3093" spans="439:453">
      <c r="PW3093" s="623"/>
      <c r="PX3093" s="623"/>
      <c r="PY3093" s="623"/>
      <c r="PZ3093" s="623"/>
      <c r="QA3093" s="623"/>
      <c r="QB3093" s="623"/>
      <c r="QC3093" s="623"/>
      <c r="QD3093" s="623"/>
      <c r="QE3093" s="623"/>
      <c r="QF3093" s="623"/>
      <c r="QG3093" s="623"/>
      <c r="QH3093" s="623"/>
      <c r="QI3093" s="623"/>
      <c r="QJ3093" s="623"/>
      <c r="QK3093" s="623"/>
    </row>
    <row r="3094" spans="439:453">
      <c r="PW3094" s="623"/>
      <c r="PX3094" s="623"/>
      <c r="PY3094" s="623"/>
      <c r="PZ3094" s="623"/>
      <c r="QA3094" s="623"/>
      <c r="QB3094" s="623"/>
      <c r="QC3094" s="623"/>
      <c r="QD3094" s="623"/>
      <c r="QE3094" s="623"/>
      <c r="QF3094" s="623"/>
      <c r="QG3094" s="623"/>
      <c r="QH3094" s="623"/>
      <c r="QI3094" s="623"/>
      <c r="QJ3094" s="623"/>
      <c r="QK3094" s="623"/>
    </row>
    <row r="3095" spans="439:453">
      <c r="PW3095" s="623"/>
      <c r="PX3095" s="623"/>
      <c r="PY3095" s="623"/>
      <c r="PZ3095" s="623"/>
      <c r="QA3095" s="623"/>
      <c r="QB3095" s="623"/>
      <c r="QC3095" s="623"/>
      <c r="QD3095" s="623"/>
      <c r="QE3095" s="623"/>
      <c r="QF3095" s="623"/>
      <c r="QG3095" s="623"/>
      <c r="QH3095" s="623"/>
      <c r="QI3095" s="623"/>
      <c r="QJ3095" s="623"/>
      <c r="QK3095" s="623"/>
    </row>
    <row r="3096" spans="439:453">
      <c r="PW3096" s="623"/>
      <c r="PX3096" s="623"/>
      <c r="PY3096" s="623"/>
      <c r="PZ3096" s="623"/>
      <c r="QA3096" s="623"/>
      <c r="QB3096" s="623"/>
      <c r="QC3096" s="623"/>
      <c r="QD3096" s="623"/>
      <c r="QE3096" s="623"/>
      <c r="QF3096" s="623"/>
      <c r="QG3096" s="623"/>
      <c r="QH3096" s="623"/>
      <c r="QI3096" s="623"/>
      <c r="QJ3096" s="623"/>
      <c r="QK3096" s="623"/>
    </row>
    <row r="3097" spans="439:453">
      <c r="PW3097" s="623"/>
      <c r="PX3097" s="623"/>
      <c r="PY3097" s="623"/>
      <c r="PZ3097" s="623"/>
      <c r="QA3097" s="623"/>
      <c r="QB3097" s="623"/>
      <c r="QC3097" s="623"/>
      <c r="QD3097" s="623"/>
      <c r="QE3097" s="623"/>
      <c r="QF3097" s="623"/>
      <c r="QG3097" s="623"/>
      <c r="QH3097" s="623"/>
      <c r="QI3097" s="623"/>
      <c r="QJ3097" s="623"/>
      <c r="QK3097" s="623"/>
    </row>
    <row r="3098" spans="439:453">
      <c r="PW3098" s="623"/>
      <c r="PX3098" s="623"/>
      <c r="PY3098" s="623"/>
      <c r="PZ3098" s="623"/>
      <c r="QA3098" s="623"/>
      <c r="QB3098" s="623"/>
      <c r="QC3098" s="623"/>
      <c r="QD3098" s="623"/>
      <c r="QE3098" s="623"/>
      <c r="QF3098" s="623"/>
      <c r="QG3098" s="623"/>
      <c r="QH3098" s="623"/>
      <c r="QI3098" s="623"/>
      <c r="QJ3098" s="623"/>
      <c r="QK3098" s="623"/>
    </row>
    <row r="3099" spans="439:453">
      <c r="PW3099" s="623"/>
      <c r="PX3099" s="623"/>
      <c r="PY3099" s="623"/>
      <c r="PZ3099" s="623"/>
      <c r="QA3099" s="623"/>
      <c r="QB3099" s="623"/>
      <c r="QC3099" s="623"/>
      <c r="QD3099" s="623"/>
      <c r="QE3099" s="623"/>
      <c r="QF3099" s="623"/>
      <c r="QG3099" s="623"/>
      <c r="QH3099" s="623"/>
      <c r="QI3099" s="623"/>
      <c r="QJ3099" s="623"/>
      <c r="QK3099" s="623"/>
    </row>
    <row r="3100" spans="439:453">
      <c r="PW3100" s="623"/>
      <c r="PX3100" s="623"/>
      <c r="PY3100" s="623"/>
      <c r="PZ3100" s="623"/>
      <c r="QA3100" s="623"/>
      <c r="QB3100" s="623"/>
      <c r="QC3100" s="623"/>
      <c r="QD3100" s="623"/>
      <c r="QE3100" s="623"/>
      <c r="QF3100" s="623"/>
      <c r="QG3100" s="623"/>
      <c r="QH3100" s="623"/>
      <c r="QI3100" s="623"/>
      <c r="QJ3100" s="623"/>
      <c r="QK3100" s="623"/>
    </row>
    <row r="3101" spans="439:453">
      <c r="PW3101" s="623"/>
      <c r="PX3101" s="623"/>
      <c r="PY3101" s="623"/>
      <c r="PZ3101" s="623"/>
      <c r="QA3101" s="623"/>
      <c r="QB3101" s="623"/>
      <c r="QC3101" s="623"/>
      <c r="QD3101" s="623"/>
      <c r="QE3101" s="623"/>
      <c r="QF3101" s="623"/>
      <c r="QG3101" s="623"/>
      <c r="QH3101" s="623"/>
      <c r="QI3101" s="623"/>
      <c r="QJ3101" s="623"/>
      <c r="QK3101" s="623"/>
    </row>
    <row r="3102" spans="439:453">
      <c r="PW3102" s="623"/>
      <c r="PX3102" s="623"/>
      <c r="PY3102" s="623"/>
      <c r="PZ3102" s="623"/>
      <c r="QA3102" s="623"/>
      <c r="QB3102" s="623"/>
      <c r="QC3102" s="623"/>
      <c r="QD3102" s="623"/>
      <c r="QE3102" s="623"/>
      <c r="QF3102" s="623"/>
      <c r="QG3102" s="623"/>
      <c r="QH3102" s="623"/>
      <c r="QI3102" s="623"/>
      <c r="QJ3102" s="623"/>
      <c r="QK3102" s="623"/>
    </row>
    <row r="3103" spans="439:453">
      <c r="PW3103" s="623"/>
      <c r="PX3103" s="623"/>
      <c r="PY3103" s="623"/>
      <c r="PZ3103" s="623"/>
      <c r="QA3103" s="623"/>
      <c r="QB3103" s="623"/>
      <c r="QC3103" s="623"/>
      <c r="QD3103" s="623"/>
      <c r="QE3103" s="623"/>
      <c r="QF3103" s="623"/>
      <c r="QG3103" s="623"/>
      <c r="QH3103" s="623"/>
      <c r="QI3103" s="623"/>
      <c r="QJ3103" s="623"/>
      <c r="QK3103" s="623"/>
    </row>
    <row r="3104" spans="439:453">
      <c r="PW3104" s="623"/>
      <c r="PX3104" s="623"/>
      <c r="PY3104" s="623"/>
      <c r="PZ3104" s="623"/>
      <c r="QA3104" s="623"/>
      <c r="QB3104" s="623"/>
      <c r="QC3104" s="623"/>
      <c r="QD3104" s="623"/>
      <c r="QE3104" s="623"/>
      <c r="QF3104" s="623"/>
      <c r="QG3104" s="623"/>
      <c r="QH3104" s="623"/>
      <c r="QI3104" s="623"/>
      <c r="QJ3104" s="623"/>
      <c r="QK3104" s="623"/>
    </row>
    <row r="3105" spans="439:453">
      <c r="PW3105" s="623"/>
      <c r="PX3105" s="623"/>
      <c r="PY3105" s="623"/>
      <c r="PZ3105" s="623"/>
      <c r="QA3105" s="623"/>
      <c r="QB3105" s="623"/>
      <c r="QC3105" s="623"/>
      <c r="QD3105" s="623"/>
      <c r="QE3105" s="623"/>
      <c r="QF3105" s="623"/>
      <c r="QG3105" s="623"/>
      <c r="QH3105" s="623"/>
      <c r="QI3105" s="623"/>
      <c r="QJ3105" s="623"/>
      <c r="QK3105" s="623"/>
    </row>
    <row r="3106" spans="439:453">
      <c r="PW3106" s="623"/>
      <c r="PX3106" s="623"/>
      <c r="PY3106" s="623"/>
      <c r="PZ3106" s="623"/>
      <c r="QA3106" s="623"/>
      <c r="QB3106" s="623"/>
      <c r="QC3106" s="623"/>
      <c r="QD3106" s="623"/>
      <c r="QE3106" s="623"/>
      <c r="QF3106" s="623"/>
      <c r="QG3106" s="623"/>
      <c r="QH3106" s="623"/>
      <c r="QI3106" s="623"/>
      <c r="QJ3106" s="623"/>
      <c r="QK3106" s="623"/>
    </row>
    <row r="3107" spans="439:453">
      <c r="PW3107" s="623"/>
      <c r="PX3107" s="623"/>
      <c r="PY3107" s="623"/>
      <c r="PZ3107" s="623"/>
      <c r="QA3107" s="623"/>
      <c r="QB3107" s="623"/>
      <c r="QC3107" s="623"/>
      <c r="QD3107" s="623"/>
      <c r="QE3107" s="623"/>
      <c r="QF3107" s="623"/>
      <c r="QG3107" s="623"/>
      <c r="QH3107" s="623"/>
      <c r="QI3107" s="623"/>
      <c r="QJ3107" s="623"/>
      <c r="QK3107" s="623"/>
    </row>
    <row r="3108" spans="439:453">
      <c r="PW3108" s="623"/>
      <c r="PX3108" s="623"/>
      <c r="PY3108" s="623"/>
      <c r="PZ3108" s="623"/>
      <c r="QA3108" s="623"/>
      <c r="QB3108" s="623"/>
      <c r="QC3108" s="623"/>
      <c r="QD3108" s="623"/>
      <c r="QE3108" s="623"/>
      <c r="QF3108" s="623"/>
      <c r="QG3108" s="623"/>
      <c r="QH3108" s="623"/>
      <c r="QI3108" s="623"/>
      <c r="QJ3108" s="623"/>
      <c r="QK3108" s="623"/>
    </row>
    <row r="3109" spans="439:453">
      <c r="PW3109" s="623"/>
      <c r="PX3109" s="623"/>
      <c r="PY3109" s="623"/>
      <c r="PZ3109" s="623"/>
      <c r="QA3109" s="623"/>
      <c r="QB3109" s="623"/>
      <c r="QC3109" s="623"/>
      <c r="QD3109" s="623"/>
      <c r="QE3109" s="623"/>
      <c r="QF3109" s="623"/>
      <c r="QG3109" s="623"/>
      <c r="QH3109" s="623"/>
      <c r="QI3109" s="623"/>
      <c r="QJ3109" s="623"/>
      <c r="QK3109" s="623"/>
    </row>
    <row r="3110" spans="439:453">
      <c r="PW3110" s="623"/>
      <c r="PX3110" s="623"/>
      <c r="PY3110" s="623"/>
      <c r="PZ3110" s="623"/>
      <c r="QA3110" s="623"/>
      <c r="QB3110" s="623"/>
      <c r="QC3110" s="623"/>
      <c r="QD3110" s="623"/>
      <c r="QE3110" s="623"/>
      <c r="QF3110" s="623"/>
      <c r="QG3110" s="623"/>
      <c r="QH3110" s="623"/>
      <c r="QI3110" s="623"/>
      <c r="QJ3110" s="623"/>
      <c r="QK3110" s="623"/>
    </row>
    <row r="3111" spans="439:453">
      <c r="PW3111" s="623"/>
      <c r="PX3111" s="623"/>
      <c r="PY3111" s="623"/>
      <c r="PZ3111" s="623"/>
      <c r="QA3111" s="623"/>
      <c r="QB3111" s="623"/>
      <c r="QC3111" s="623"/>
      <c r="QD3111" s="623"/>
      <c r="QE3111" s="623"/>
      <c r="QF3111" s="623"/>
      <c r="QG3111" s="623"/>
      <c r="QH3111" s="623"/>
      <c r="QI3111" s="623"/>
      <c r="QJ3111" s="623"/>
      <c r="QK3111" s="623"/>
    </row>
    <row r="3112" spans="439:453">
      <c r="PW3112" s="623"/>
      <c r="PX3112" s="623"/>
      <c r="PY3112" s="623"/>
      <c r="PZ3112" s="623"/>
      <c r="QA3112" s="623"/>
      <c r="QB3112" s="623"/>
      <c r="QC3112" s="623"/>
      <c r="QD3112" s="623"/>
      <c r="QE3112" s="623"/>
      <c r="QF3112" s="623"/>
      <c r="QG3112" s="623"/>
      <c r="QH3112" s="623"/>
      <c r="QI3112" s="623"/>
      <c r="QJ3112" s="623"/>
      <c r="QK3112" s="623"/>
    </row>
    <row r="3113" spans="439:453">
      <c r="PW3113" s="623"/>
      <c r="PX3113" s="623"/>
      <c r="PY3113" s="623"/>
      <c r="PZ3113" s="623"/>
      <c r="QA3113" s="623"/>
      <c r="QB3113" s="623"/>
      <c r="QC3113" s="623"/>
      <c r="QD3113" s="623"/>
      <c r="QE3113" s="623"/>
      <c r="QF3113" s="623"/>
      <c r="QG3113" s="623"/>
      <c r="QH3113" s="623"/>
      <c r="QI3113" s="623"/>
      <c r="QJ3113" s="623"/>
      <c r="QK3113" s="623"/>
    </row>
    <row r="3114" spans="439:453">
      <c r="PW3114" s="623"/>
      <c r="PX3114" s="623"/>
      <c r="PY3114" s="623"/>
      <c r="PZ3114" s="623"/>
      <c r="QA3114" s="623"/>
      <c r="QB3114" s="623"/>
      <c r="QC3114" s="623"/>
      <c r="QD3114" s="623"/>
      <c r="QE3114" s="623"/>
      <c r="QF3114" s="623"/>
      <c r="QG3114" s="623"/>
      <c r="QH3114" s="623"/>
      <c r="QI3114" s="623"/>
      <c r="QJ3114" s="623"/>
      <c r="QK3114" s="623"/>
    </row>
    <row r="3115" spans="439:453">
      <c r="PW3115" s="623"/>
      <c r="PX3115" s="623"/>
      <c r="PY3115" s="623"/>
      <c r="PZ3115" s="623"/>
      <c r="QA3115" s="623"/>
      <c r="QB3115" s="623"/>
      <c r="QC3115" s="623"/>
      <c r="QD3115" s="623"/>
      <c r="QE3115" s="623"/>
      <c r="QF3115" s="623"/>
      <c r="QG3115" s="623"/>
      <c r="QH3115" s="623"/>
      <c r="QI3115" s="623"/>
      <c r="QJ3115" s="623"/>
      <c r="QK3115" s="623"/>
    </row>
    <row r="3116" spans="439:453">
      <c r="PW3116" s="623"/>
      <c r="PX3116" s="623"/>
      <c r="PY3116" s="623"/>
      <c r="PZ3116" s="623"/>
      <c r="QA3116" s="623"/>
      <c r="QB3116" s="623"/>
      <c r="QC3116" s="623"/>
      <c r="QD3116" s="623"/>
      <c r="QE3116" s="623"/>
      <c r="QF3116" s="623"/>
      <c r="QG3116" s="623"/>
      <c r="QH3116" s="623"/>
      <c r="QI3116" s="623"/>
      <c r="QJ3116" s="623"/>
      <c r="QK3116" s="623"/>
    </row>
    <row r="3117" spans="439:453">
      <c r="PW3117" s="623"/>
      <c r="PX3117" s="623"/>
      <c r="PY3117" s="623"/>
      <c r="PZ3117" s="623"/>
      <c r="QA3117" s="623"/>
      <c r="QB3117" s="623"/>
      <c r="QC3117" s="623"/>
      <c r="QD3117" s="623"/>
      <c r="QE3117" s="623"/>
      <c r="QF3117" s="623"/>
      <c r="QG3117" s="623"/>
      <c r="QH3117" s="623"/>
      <c r="QI3117" s="623"/>
      <c r="QJ3117" s="623"/>
      <c r="QK3117" s="623"/>
    </row>
    <row r="3118" spans="439:453">
      <c r="PW3118" s="623"/>
      <c r="PX3118" s="623"/>
      <c r="PY3118" s="623"/>
      <c r="PZ3118" s="623"/>
      <c r="QA3118" s="623"/>
      <c r="QB3118" s="623"/>
      <c r="QC3118" s="623"/>
      <c r="QD3118" s="623"/>
      <c r="QE3118" s="623"/>
      <c r="QF3118" s="623"/>
      <c r="QG3118" s="623"/>
      <c r="QH3118" s="623"/>
      <c r="QI3118" s="623"/>
      <c r="QJ3118" s="623"/>
      <c r="QK3118" s="623"/>
    </row>
    <row r="3119" spans="439:453">
      <c r="PW3119" s="623"/>
      <c r="PX3119" s="623"/>
      <c r="PY3119" s="623"/>
      <c r="PZ3119" s="623"/>
      <c r="QA3119" s="623"/>
      <c r="QB3119" s="623"/>
      <c r="QC3119" s="623"/>
      <c r="QD3119" s="623"/>
      <c r="QE3119" s="623"/>
      <c r="QF3119" s="623"/>
      <c r="QG3119" s="623"/>
      <c r="QH3119" s="623"/>
      <c r="QI3119" s="623"/>
      <c r="QJ3119" s="623"/>
      <c r="QK3119" s="623"/>
    </row>
    <row r="3120" spans="439:453">
      <c r="PW3120" s="623"/>
      <c r="PX3120" s="623"/>
      <c r="PY3120" s="623"/>
      <c r="PZ3120" s="623"/>
      <c r="QA3120" s="623"/>
      <c r="QB3120" s="623"/>
      <c r="QC3120" s="623"/>
      <c r="QD3120" s="623"/>
      <c r="QE3120" s="623"/>
      <c r="QF3120" s="623"/>
      <c r="QG3120" s="623"/>
      <c r="QH3120" s="623"/>
      <c r="QI3120" s="623"/>
      <c r="QJ3120" s="623"/>
      <c r="QK3120" s="623"/>
    </row>
    <row r="3121" spans="439:453">
      <c r="PW3121" s="623"/>
      <c r="PX3121" s="623"/>
      <c r="PY3121" s="623"/>
      <c r="PZ3121" s="623"/>
      <c r="QA3121" s="623"/>
      <c r="QB3121" s="623"/>
      <c r="QC3121" s="623"/>
      <c r="QD3121" s="623"/>
      <c r="QE3121" s="623"/>
      <c r="QF3121" s="623"/>
      <c r="QG3121" s="623"/>
      <c r="QH3121" s="623"/>
      <c r="QI3121" s="623"/>
      <c r="QJ3121" s="623"/>
      <c r="QK3121" s="623"/>
    </row>
    <row r="3122" spans="439:453">
      <c r="PW3122" s="623"/>
      <c r="PX3122" s="623"/>
      <c r="PY3122" s="623"/>
      <c r="PZ3122" s="623"/>
      <c r="QA3122" s="623"/>
      <c r="QB3122" s="623"/>
      <c r="QC3122" s="623"/>
      <c r="QD3122" s="623"/>
      <c r="QE3122" s="623"/>
      <c r="QF3122" s="623"/>
      <c r="QG3122" s="623"/>
      <c r="QH3122" s="623"/>
      <c r="QI3122" s="623"/>
      <c r="QJ3122" s="623"/>
      <c r="QK3122" s="623"/>
    </row>
    <row r="3123" spans="439:453">
      <c r="PW3123" s="623"/>
      <c r="PX3123" s="623"/>
      <c r="PY3123" s="623"/>
      <c r="PZ3123" s="623"/>
      <c r="QA3123" s="623"/>
      <c r="QB3123" s="623"/>
      <c r="QC3123" s="623"/>
      <c r="QD3123" s="623"/>
      <c r="QE3123" s="623"/>
      <c r="QF3123" s="623"/>
      <c r="QG3123" s="623"/>
      <c r="QH3123" s="623"/>
      <c r="QI3123" s="623"/>
      <c r="QJ3123" s="623"/>
      <c r="QK3123" s="623"/>
    </row>
    <row r="3124" spans="439:453">
      <c r="PW3124" s="623"/>
      <c r="PX3124" s="623"/>
      <c r="PY3124" s="623"/>
      <c r="PZ3124" s="623"/>
      <c r="QA3124" s="623"/>
      <c r="QB3124" s="623"/>
      <c r="QC3124" s="623"/>
      <c r="QD3124" s="623"/>
      <c r="QE3124" s="623"/>
      <c r="QF3124" s="623"/>
      <c r="QG3124" s="623"/>
      <c r="QH3124" s="623"/>
      <c r="QI3124" s="623"/>
      <c r="QJ3124" s="623"/>
      <c r="QK3124" s="623"/>
    </row>
    <row r="3125" spans="439:453">
      <c r="PW3125" s="623"/>
      <c r="PX3125" s="623"/>
      <c r="PY3125" s="623"/>
      <c r="PZ3125" s="623"/>
      <c r="QA3125" s="623"/>
      <c r="QB3125" s="623"/>
      <c r="QC3125" s="623"/>
      <c r="QD3125" s="623"/>
      <c r="QE3125" s="623"/>
      <c r="QF3125" s="623"/>
      <c r="QG3125" s="623"/>
      <c r="QH3125" s="623"/>
      <c r="QI3125" s="623"/>
      <c r="QJ3125" s="623"/>
      <c r="QK3125" s="623"/>
    </row>
    <row r="3126" spans="439:453">
      <c r="PW3126" s="623"/>
      <c r="PX3126" s="623"/>
      <c r="PY3126" s="623"/>
      <c r="PZ3126" s="623"/>
      <c r="QA3126" s="623"/>
      <c r="QB3126" s="623"/>
      <c r="QC3126" s="623"/>
      <c r="QD3126" s="623"/>
      <c r="QE3126" s="623"/>
      <c r="QF3126" s="623"/>
      <c r="QG3126" s="623"/>
      <c r="QH3126" s="623"/>
      <c r="QI3126" s="623"/>
      <c r="QJ3126" s="623"/>
      <c r="QK3126" s="623"/>
    </row>
    <row r="3127" spans="439:453">
      <c r="PW3127" s="623"/>
      <c r="PX3127" s="623"/>
      <c r="PY3127" s="623"/>
      <c r="PZ3127" s="623"/>
      <c r="QA3127" s="623"/>
      <c r="QB3127" s="623"/>
      <c r="QC3127" s="623"/>
      <c r="QD3127" s="623"/>
      <c r="QE3127" s="623"/>
      <c r="QF3127" s="623"/>
      <c r="QG3127" s="623"/>
      <c r="QH3127" s="623"/>
      <c r="QI3127" s="623"/>
      <c r="QJ3127" s="623"/>
      <c r="QK3127" s="623"/>
    </row>
    <row r="3128" spans="439:453">
      <c r="PW3128" s="623"/>
      <c r="PX3128" s="623"/>
      <c r="PY3128" s="623"/>
      <c r="PZ3128" s="623"/>
      <c r="QA3128" s="623"/>
      <c r="QB3128" s="623"/>
      <c r="QC3128" s="623"/>
      <c r="QD3128" s="623"/>
      <c r="QE3128" s="623"/>
      <c r="QF3128" s="623"/>
      <c r="QG3128" s="623"/>
      <c r="QH3128" s="623"/>
      <c r="QI3128" s="623"/>
      <c r="QJ3128" s="623"/>
      <c r="QK3128" s="623"/>
    </row>
    <row r="3129" spans="439:453">
      <c r="PW3129" s="623"/>
      <c r="PX3129" s="623"/>
      <c r="PY3129" s="623"/>
      <c r="PZ3129" s="623"/>
      <c r="QA3129" s="623"/>
      <c r="QB3129" s="623"/>
      <c r="QC3129" s="623"/>
      <c r="QD3129" s="623"/>
      <c r="QE3129" s="623"/>
      <c r="QF3129" s="623"/>
      <c r="QG3129" s="623"/>
      <c r="QH3129" s="623"/>
      <c r="QI3129" s="623"/>
      <c r="QJ3129" s="623"/>
      <c r="QK3129" s="623"/>
    </row>
    <row r="3130" spans="439:453">
      <c r="PW3130" s="623"/>
      <c r="PX3130" s="623"/>
      <c r="PY3130" s="623"/>
      <c r="PZ3130" s="623"/>
      <c r="QA3130" s="623"/>
      <c r="QB3130" s="623"/>
      <c r="QC3130" s="623"/>
      <c r="QD3130" s="623"/>
      <c r="QE3130" s="623"/>
      <c r="QF3130" s="623"/>
      <c r="QG3130" s="623"/>
      <c r="QH3130" s="623"/>
      <c r="QI3130" s="623"/>
      <c r="QJ3130" s="623"/>
      <c r="QK3130" s="623"/>
    </row>
    <row r="3131" spans="439:453">
      <c r="PW3131" s="623"/>
      <c r="PX3131" s="623"/>
      <c r="PY3131" s="623"/>
      <c r="PZ3131" s="623"/>
      <c r="QA3131" s="623"/>
      <c r="QB3131" s="623"/>
      <c r="QC3131" s="623"/>
      <c r="QD3131" s="623"/>
      <c r="QE3131" s="623"/>
      <c r="QF3131" s="623"/>
      <c r="QG3131" s="623"/>
      <c r="QH3131" s="623"/>
      <c r="QI3131" s="623"/>
      <c r="QJ3131" s="623"/>
      <c r="QK3131" s="623"/>
    </row>
    <row r="3132" spans="439:453">
      <c r="PW3132" s="623"/>
      <c r="PX3132" s="623"/>
      <c r="PY3132" s="623"/>
      <c r="PZ3132" s="623"/>
      <c r="QA3132" s="623"/>
      <c r="QB3132" s="623"/>
      <c r="QC3132" s="623"/>
      <c r="QD3132" s="623"/>
      <c r="QE3132" s="623"/>
      <c r="QF3132" s="623"/>
      <c r="QG3132" s="623"/>
      <c r="QH3132" s="623"/>
      <c r="QI3132" s="623"/>
      <c r="QJ3132" s="623"/>
      <c r="QK3132" s="623"/>
    </row>
    <row r="3133" spans="439:453">
      <c r="PW3133" s="623"/>
      <c r="PX3133" s="623"/>
      <c r="PY3133" s="623"/>
      <c r="PZ3133" s="623"/>
      <c r="QA3133" s="623"/>
      <c r="QB3133" s="623"/>
      <c r="QC3133" s="623"/>
      <c r="QD3133" s="623"/>
      <c r="QE3133" s="623"/>
      <c r="QF3133" s="623"/>
      <c r="QG3133" s="623"/>
      <c r="QH3133" s="623"/>
      <c r="QI3133" s="623"/>
      <c r="QJ3133" s="623"/>
      <c r="QK3133" s="623"/>
    </row>
    <row r="3134" spans="439:453">
      <c r="PW3134" s="623"/>
      <c r="PX3134" s="623"/>
      <c r="PY3134" s="623"/>
      <c r="PZ3134" s="623"/>
      <c r="QA3134" s="623"/>
      <c r="QB3134" s="623"/>
      <c r="QC3134" s="623"/>
      <c r="QD3134" s="623"/>
      <c r="QE3134" s="623"/>
      <c r="QF3134" s="623"/>
      <c r="QG3134" s="623"/>
      <c r="QH3134" s="623"/>
      <c r="QI3134" s="623"/>
      <c r="QJ3134" s="623"/>
      <c r="QK3134" s="623"/>
    </row>
    <row r="3135" spans="439:453">
      <c r="PW3135" s="623"/>
      <c r="PX3135" s="623"/>
      <c r="PY3135" s="623"/>
      <c r="PZ3135" s="623"/>
      <c r="QA3135" s="623"/>
      <c r="QB3135" s="623"/>
      <c r="QC3135" s="623"/>
      <c r="QD3135" s="623"/>
      <c r="QE3135" s="623"/>
      <c r="QF3135" s="623"/>
      <c r="QG3135" s="623"/>
      <c r="QH3135" s="623"/>
      <c r="QI3135" s="623"/>
      <c r="QJ3135" s="623"/>
      <c r="QK3135" s="623"/>
    </row>
    <row r="3136" spans="439:453">
      <c r="PW3136" s="623"/>
      <c r="PX3136" s="623"/>
      <c r="PY3136" s="623"/>
      <c r="PZ3136" s="623"/>
      <c r="QA3136" s="623"/>
      <c r="QB3136" s="623"/>
      <c r="QC3136" s="623"/>
      <c r="QD3136" s="623"/>
      <c r="QE3136" s="623"/>
      <c r="QF3136" s="623"/>
      <c r="QG3136" s="623"/>
      <c r="QH3136" s="623"/>
      <c r="QI3136" s="623"/>
      <c r="QJ3136" s="623"/>
      <c r="QK3136" s="623"/>
    </row>
    <row r="3137" spans="439:453">
      <c r="PW3137" s="623"/>
      <c r="PX3137" s="623"/>
      <c r="PY3137" s="623"/>
      <c r="PZ3137" s="623"/>
      <c r="QA3137" s="623"/>
      <c r="QB3137" s="623"/>
      <c r="QC3137" s="623"/>
      <c r="QD3137" s="623"/>
      <c r="QE3137" s="623"/>
      <c r="QF3137" s="623"/>
      <c r="QG3137" s="623"/>
      <c r="QH3137" s="623"/>
      <c r="QI3137" s="623"/>
      <c r="QJ3137" s="623"/>
      <c r="QK3137" s="623"/>
    </row>
    <row r="3138" spans="439:453">
      <c r="PW3138" s="623"/>
      <c r="PX3138" s="623"/>
      <c r="PY3138" s="623"/>
      <c r="PZ3138" s="623"/>
      <c r="QA3138" s="623"/>
      <c r="QB3138" s="623"/>
      <c r="QC3138" s="623"/>
      <c r="QD3138" s="623"/>
      <c r="QE3138" s="623"/>
      <c r="QF3138" s="623"/>
      <c r="QG3138" s="623"/>
      <c r="QH3138" s="623"/>
      <c r="QI3138" s="623"/>
      <c r="QJ3138" s="623"/>
      <c r="QK3138" s="623"/>
    </row>
    <row r="3139" spans="439:453">
      <c r="PW3139" s="623"/>
      <c r="PX3139" s="623"/>
      <c r="PY3139" s="623"/>
      <c r="PZ3139" s="623"/>
      <c r="QA3139" s="623"/>
      <c r="QB3139" s="623"/>
      <c r="QC3139" s="623"/>
      <c r="QD3139" s="623"/>
      <c r="QE3139" s="623"/>
      <c r="QF3139" s="623"/>
      <c r="QG3139" s="623"/>
      <c r="QH3139" s="623"/>
      <c r="QI3139" s="623"/>
      <c r="QJ3139" s="623"/>
      <c r="QK3139" s="623"/>
    </row>
    <row r="3140" spans="439:453">
      <c r="PW3140" s="623"/>
      <c r="PX3140" s="623"/>
      <c r="PY3140" s="623"/>
      <c r="PZ3140" s="623"/>
      <c r="QA3140" s="623"/>
      <c r="QB3140" s="623"/>
      <c r="QC3140" s="623"/>
      <c r="QD3140" s="623"/>
      <c r="QE3140" s="623"/>
      <c r="QF3140" s="623"/>
      <c r="QG3140" s="623"/>
      <c r="QH3140" s="623"/>
      <c r="QI3140" s="623"/>
      <c r="QJ3140" s="623"/>
      <c r="QK3140" s="623"/>
    </row>
    <row r="3141" spans="439:453">
      <c r="PW3141" s="623"/>
      <c r="PX3141" s="623"/>
      <c r="PY3141" s="623"/>
      <c r="PZ3141" s="623"/>
      <c r="QA3141" s="623"/>
      <c r="QB3141" s="623"/>
      <c r="QC3141" s="623"/>
      <c r="QD3141" s="623"/>
      <c r="QE3141" s="623"/>
      <c r="QF3141" s="623"/>
      <c r="QG3141" s="623"/>
      <c r="QH3141" s="623"/>
      <c r="QI3141" s="623"/>
      <c r="QJ3141" s="623"/>
      <c r="QK3141" s="623"/>
    </row>
    <row r="3142" spans="439:453">
      <c r="PW3142" s="623"/>
      <c r="PX3142" s="623"/>
      <c r="PY3142" s="623"/>
      <c r="PZ3142" s="623"/>
      <c r="QA3142" s="623"/>
      <c r="QB3142" s="623"/>
      <c r="QC3142" s="623"/>
      <c r="QD3142" s="623"/>
      <c r="QE3142" s="623"/>
      <c r="QF3142" s="623"/>
      <c r="QG3142" s="623"/>
      <c r="QH3142" s="623"/>
      <c r="QI3142" s="623"/>
      <c r="QJ3142" s="623"/>
      <c r="QK3142" s="623"/>
    </row>
    <row r="3143" spans="439:453">
      <c r="PW3143" s="623"/>
      <c r="PX3143" s="623"/>
      <c r="PY3143" s="623"/>
      <c r="PZ3143" s="623"/>
      <c r="QA3143" s="623"/>
      <c r="QB3143" s="623"/>
      <c r="QC3143" s="623"/>
      <c r="QD3143" s="623"/>
      <c r="QE3143" s="623"/>
      <c r="QF3143" s="623"/>
      <c r="QG3143" s="623"/>
      <c r="QH3143" s="623"/>
      <c r="QI3143" s="623"/>
      <c r="QJ3143" s="623"/>
      <c r="QK3143" s="623"/>
    </row>
    <row r="3144" spans="439:453">
      <c r="PW3144" s="623"/>
      <c r="PX3144" s="623"/>
      <c r="PY3144" s="623"/>
      <c r="PZ3144" s="623"/>
      <c r="QA3144" s="623"/>
      <c r="QB3144" s="623"/>
      <c r="QC3144" s="623"/>
      <c r="QD3144" s="623"/>
      <c r="QE3144" s="623"/>
      <c r="QF3144" s="623"/>
      <c r="QG3144" s="623"/>
      <c r="QH3144" s="623"/>
      <c r="QI3144" s="623"/>
      <c r="QJ3144" s="623"/>
      <c r="QK3144" s="623"/>
    </row>
    <row r="3145" spans="439:453">
      <c r="PW3145" s="623"/>
      <c r="PX3145" s="623"/>
      <c r="PY3145" s="623"/>
      <c r="PZ3145" s="623"/>
      <c r="QA3145" s="623"/>
      <c r="QB3145" s="623"/>
      <c r="QC3145" s="623"/>
      <c r="QD3145" s="623"/>
      <c r="QE3145" s="623"/>
      <c r="QF3145" s="623"/>
      <c r="QG3145" s="623"/>
      <c r="QH3145" s="623"/>
      <c r="QI3145" s="623"/>
      <c r="QJ3145" s="623"/>
      <c r="QK3145" s="623"/>
    </row>
    <row r="3146" spans="439:453">
      <c r="PW3146" s="623"/>
      <c r="PX3146" s="623"/>
      <c r="PY3146" s="623"/>
      <c r="PZ3146" s="623"/>
      <c r="QA3146" s="623"/>
      <c r="QB3146" s="623"/>
      <c r="QC3146" s="623"/>
      <c r="QD3146" s="623"/>
      <c r="QE3146" s="623"/>
      <c r="QF3146" s="623"/>
      <c r="QG3146" s="623"/>
      <c r="QH3146" s="623"/>
      <c r="QI3146" s="623"/>
      <c r="QJ3146" s="623"/>
      <c r="QK3146" s="623"/>
    </row>
    <row r="3147" spans="439:453">
      <c r="PW3147" s="623"/>
      <c r="PX3147" s="623"/>
      <c r="PY3147" s="623"/>
      <c r="PZ3147" s="623"/>
      <c r="QA3147" s="623"/>
      <c r="QB3147" s="623"/>
      <c r="QC3147" s="623"/>
      <c r="QD3147" s="623"/>
      <c r="QE3147" s="623"/>
      <c r="QF3147" s="623"/>
      <c r="QG3147" s="623"/>
      <c r="QH3147" s="623"/>
      <c r="QI3147" s="623"/>
      <c r="QJ3147" s="623"/>
      <c r="QK3147" s="623"/>
    </row>
    <row r="3148" spans="439:453">
      <c r="PW3148" s="623"/>
      <c r="PX3148" s="623"/>
      <c r="PY3148" s="623"/>
      <c r="PZ3148" s="623"/>
      <c r="QA3148" s="623"/>
      <c r="QB3148" s="623"/>
      <c r="QC3148" s="623"/>
      <c r="QD3148" s="623"/>
      <c r="QE3148" s="623"/>
      <c r="QF3148" s="623"/>
      <c r="QG3148" s="623"/>
      <c r="QH3148" s="623"/>
      <c r="QI3148" s="623"/>
      <c r="QJ3148" s="623"/>
      <c r="QK3148" s="623"/>
    </row>
    <row r="3149" spans="439:453">
      <c r="PW3149" s="623"/>
      <c r="PX3149" s="623"/>
      <c r="PY3149" s="623"/>
      <c r="PZ3149" s="623"/>
      <c r="QA3149" s="623"/>
      <c r="QB3149" s="623"/>
      <c r="QC3149" s="623"/>
      <c r="QD3149" s="623"/>
      <c r="QE3149" s="623"/>
      <c r="QF3149" s="623"/>
      <c r="QG3149" s="623"/>
      <c r="QH3149" s="623"/>
      <c r="QI3149" s="623"/>
      <c r="QJ3149" s="623"/>
      <c r="QK3149" s="623"/>
    </row>
    <row r="3150" spans="439:453">
      <c r="PW3150" s="623"/>
      <c r="PX3150" s="623"/>
      <c r="PY3150" s="623"/>
      <c r="PZ3150" s="623"/>
      <c r="QA3150" s="623"/>
      <c r="QB3150" s="623"/>
      <c r="QC3150" s="623"/>
      <c r="QD3150" s="623"/>
      <c r="QE3150" s="623"/>
      <c r="QF3150" s="623"/>
      <c r="QG3150" s="623"/>
      <c r="QH3150" s="623"/>
      <c r="QI3150" s="623"/>
      <c r="QJ3150" s="623"/>
      <c r="QK3150" s="623"/>
    </row>
    <row r="3151" spans="439:453">
      <c r="PW3151" s="623"/>
      <c r="PX3151" s="623"/>
      <c r="PY3151" s="623"/>
      <c r="PZ3151" s="623"/>
      <c r="QA3151" s="623"/>
      <c r="QB3151" s="623"/>
      <c r="QC3151" s="623"/>
      <c r="QD3151" s="623"/>
      <c r="QE3151" s="623"/>
      <c r="QF3151" s="623"/>
      <c r="QG3151" s="623"/>
      <c r="QH3151" s="623"/>
      <c r="QI3151" s="623"/>
      <c r="QJ3151" s="623"/>
      <c r="QK3151" s="623"/>
    </row>
    <row r="3152" spans="439:453">
      <c r="PW3152" s="623"/>
      <c r="PX3152" s="623"/>
      <c r="PY3152" s="623"/>
      <c r="PZ3152" s="623"/>
      <c r="QA3152" s="623"/>
      <c r="QB3152" s="623"/>
      <c r="QC3152" s="623"/>
      <c r="QD3152" s="623"/>
      <c r="QE3152" s="623"/>
      <c r="QF3152" s="623"/>
      <c r="QG3152" s="623"/>
      <c r="QH3152" s="623"/>
      <c r="QI3152" s="623"/>
      <c r="QJ3152" s="623"/>
      <c r="QK3152" s="623"/>
    </row>
    <row r="3153" spans="439:453">
      <c r="PW3153" s="623"/>
      <c r="PX3153" s="623"/>
      <c r="PY3153" s="623"/>
      <c r="PZ3153" s="623"/>
      <c r="QA3153" s="623"/>
      <c r="QB3153" s="623"/>
      <c r="QC3153" s="623"/>
      <c r="QD3153" s="623"/>
      <c r="QE3153" s="623"/>
      <c r="QF3153" s="623"/>
      <c r="QG3153" s="623"/>
      <c r="QH3153" s="623"/>
      <c r="QI3153" s="623"/>
      <c r="QJ3153" s="623"/>
      <c r="QK3153" s="623"/>
    </row>
    <row r="3154" spans="439:453">
      <c r="PW3154" s="623"/>
      <c r="PX3154" s="623"/>
      <c r="PY3154" s="623"/>
      <c r="PZ3154" s="623"/>
      <c r="QA3154" s="623"/>
      <c r="QB3154" s="623"/>
      <c r="QC3154" s="623"/>
      <c r="QD3154" s="623"/>
      <c r="QE3154" s="623"/>
      <c r="QF3154" s="623"/>
      <c r="QG3154" s="623"/>
      <c r="QH3154" s="623"/>
      <c r="QI3154" s="623"/>
      <c r="QJ3154" s="623"/>
      <c r="QK3154" s="623"/>
    </row>
    <row r="3155" spans="439:453">
      <c r="PW3155" s="623"/>
      <c r="PX3155" s="623"/>
      <c r="PY3155" s="623"/>
      <c r="PZ3155" s="623"/>
      <c r="QA3155" s="623"/>
      <c r="QB3155" s="623"/>
      <c r="QC3155" s="623"/>
      <c r="QD3155" s="623"/>
      <c r="QE3155" s="623"/>
      <c r="QF3155" s="623"/>
      <c r="QG3155" s="623"/>
      <c r="QH3155" s="623"/>
      <c r="QI3155" s="623"/>
      <c r="QJ3155" s="623"/>
      <c r="QK3155" s="623"/>
    </row>
    <row r="3156" spans="439:453">
      <c r="PW3156" s="623"/>
      <c r="PX3156" s="623"/>
      <c r="PY3156" s="623"/>
      <c r="PZ3156" s="623"/>
      <c r="QA3156" s="623"/>
      <c r="QB3156" s="623"/>
      <c r="QC3156" s="623"/>
      <c r="QD3156" s="623"/>
      <c r="QE3156" s="623"/>
      <c r="QF3156" s="623"/>
      <c r="QG3156" s="623"/>
      <c r="QH3156" s="623"/>
      <c r="QI3156" s="623"/>
      <c r="QJ3156" s="623"/>
      <c r="QK3156" s="623"/>
    </row>
    <row r="3157" spans="439:453">
      <c r="PW3157" s="623"/>
      <c r="PX3157" s="623"/>
      <c r="PY3157" s="623"/>
      <c r="PZ3157" s="623"/>
      <c r="QA3157" s="623"/>
      <c r="QB3157" s="623"/>
      <c r="QC3157" s="623"/>
      <c r="QD3157" s="623"/>
      <c r="QE3157" s="623"/>
      <c r="QF3157" s="623"/>
      <c r="QG3157" s="623"/>
      <c r="QH3157" s="623"/>
      <c r="QI3157" s="623"/>
      <c r="QJ3157" s="623"/>
      <c r="QK3157" s="623"/>
    </row>
    <row r="3158" spans="439:453">
      <c r="PW3158" s="623"/>
      <c r="PX3158" s="623"/>
      <c r="PY3158" s="623"/>
      <c r="PZ3158" s="623"/>
      <c r="QA3158" s="623"/>
      <c r="QB3158" s="623"/>
      <c r="QC3158" s="623"/>
      <c r="QD3158" s="623"/>
      <c r="QE3158" s="623"/>
      <c r="QF3158" s="623"/>
      <c r="QG3158" s="623"/>
      <c r="QH3158" s="623"/>
      <c r="QI3158" s="623"/>
      <c r="QJ3158" s="623"/>
      <c r="QK3158" s="623"/>
    </row>
    <row r="3159" spans="439:453">
      <c r="PW3159" s="623"/>
      <c r="PX3159" s="623"/>
      <c r="PY3159" s="623"/>
      <c r="PZ3159" s="623"/>
      <c r="QA3159" s="623"/>
      <c r="QB3159" s="623"/>
      <c r="QC3159" s="623"/>
      <c r="QD3159" s="623"/>
      <c r="QE3159" s="623"/>
      <c r="QF3159" s="623"/>
      <c r="QG3159" s="623"/>
      <c r="QH3159" s="623"/>
      <c r="QI3159" s="623"/>
      <c r="QJ3159" s="623"/>
      <c r="QK3159" s="623"/>
    </row>
    <row r="3160" spans="439:453">
      <c r="PW3160" s="623"/>
      <c r="PX3160" s="623"/>
      <c r="PY3160" s="623"/>
      <c r="PZ3160" s="623"/>
      <c r="QA3160" s="623"/>
      <c r="QB3160" s="623"/>
      <c r="QC3160" s="623"/>
      <c r="QD3160" s="623"/>
      <c r="QE3160" s="623"/>
      <c r="QF3160" s="623"/>
      <c r="QG3160" s="623"/>
      <c r="QH3160" s="623"/>
      <c r="QI3160" s="623"/>
      <c r="QJ3160" s="623"/>
      <c r="QK3160" s="623"/>
    </row>
    <row r="3161" spans="439:453">
      <c r="PW3161" s="623"/>
      <c r="PX3161" s="623"/>
      <c r="PY3161" s="623"/>
      <c r="PZ3161" s="623"/>
      <c r="QA3161" s="623"/>
      <c r="QB3161" s="623"/>
      <c r="QC3161" s="623"/>
      <c r="QD3161" s="623"/>
      <c r="QE3161" s="623"/>
      <c r="QF3161" s="623"/>
      <c r="QG3161" s="623"/>
      <c r="QH3161" s="623"/>
      <c r="QI3161" s="623"/>
      <c r="QJ3161" s="623"/>
      <c r="QK3161" s="623"/>
    </row>
    <row r="3162" spans="439:453">
      <c r="PW3162" s="623"/>
      <c r="PX3162" s="623"/>
      <c r="PY3162" s="623"/>
      <c r="PZ3162" s="623"/>
      <c r="QA3162" s="623"/>
      <c r="QB3162" s="623"/>
      <c r="QC3162" s="623"/>
      <c r="QD3162" s="623"/>
      <c r="QE3162" s="623"/>
      <c r="QF3162" s="623"/>
      <c r="QG3162" s="623"/>
      <c r="QH3162" s="623"/>
      <c r="QI3162" s="623"/>
      <c r="QJ3162" s="623"/>
      <c r="QK3162" s="623"/>
    </row>
    <row r="3163" spans="439:453">
      <c r="PW3163" s="623"/>
      <c r="PX3163" s="623"/>
      <c r="PY3163" s="623"/>
      <c r="PZ3163" s="623"/>
      <c r="QA3163" s="623"/>
      <c r="QB3163" s="623"/>
      <c r="QC3163" s="623"/>
      <c r="QD3163" s="623"/>
      <c r="QE3163" s="623"/>
      <c r="QF3163" s="623"/>
      <c r="QG3163" s="623"/>
      <c r="QH3163" s="623"/>
      <c r="QI3163" s="623"/>
      <c r="QJ3163" s="623"/>
      <c r="QK3163" s="623"/>
    </row>
    <row r="3164" spans="439:453">
      <c r="PW3164" s="623"/>
      <c r="PX3164" s="623"/>
      <c r="PY3164" s="623"/>
      <c r="PZ3164" s="623"/>
      <c r="QA3164" s="623"/>
      <c r="QB3164" s="623"/>
      <c r="QC3164" s="623"/>
      <c r="QD3164" s="623"/>
      <c r="QE3164" s="623"/>
      <c r="QF3164" s="623"/>
      <c r="QG3164" s="623"/>
      <c r="QH3164" s="623"/>
      <c r="QI3164" s="623"/>
      <c r="QJ3164" s="623"/>
      <c r="QK3164" s="623"/>
    </row>
    <row r="3165" spans="439:453">
      <c r="PW3165" s="623"/>
      <c r="PX3165" s="623"/>
      <c r="PY3165" s="623"/>
      <c r="PZ3165" s="623"/>
      <c r="QA3165" s="623"/>
      <c r="QB3165" s="623"/>
      <c r="QC3165" s="623"/>
      <c r="QD3165" s="623"/>
      <c r="QE3165" s="623"/>
      <c r="QF3165" s="623"/>
      <c r="QG3165" s="623"/>
      <c r="QH3165" s="623"/>
      <c r="QI3165" s="623"/>
      <c r="QJ3165" s="623"/>
      <c r="QK3165" s="623"/>
    </row>
    <row r="3166" spans="439:453">
      <c r="PW3166" s="623"/>
      <c r="PX3166" s="623"/>
      <c r="PY3166" s="623"/>
      <c r="PZ3166" s="623"/>
      <c r="QA3166" s="623"/>
      <c r="QB3166" s="623"/>
      <c r="QC3166" s="623"/>
      <c r="QD3166" s="623"/>
      <c r="QE3166" s="623"/>
      <c r="QF3166" s="623"/>
      <c r="QG3166" s="623"/>
      <c r="QH3166" s="623"/>
      <c r="QI3166" s="623"/>
      <c r="QJ3166" s="623"/>
      <c r="QK3166" s="623"/>
    </row>
    <row r="3167" spans="439:453">
      <c r="PW3167" s="623"/>
      <c r="PX3167" s="623"/>
      <c r="PY3167" s="623"/>
      <c r="PZ3167" s="623"/>
      <c r="QA3167" s="623"/>
      <c r="QB3167" s="623"/>
      <c r="QC3167" s="623"/>
      <c r="QD3167" s="623"/>
      <c r="QE3167" s="623"/>
      <c r="QF3167" s="623"/>
      <c r="QG3167" s="623"/>
      <c r="QH3167" s="623"/>
      <c r="QI3167" s="623"/>
      <c r="QJ3167" s="623"/>
      <c r="QK3167" s="623"/>
    </row>
    <row r="3168" spans="439:453">
      <c r="PW3168" s="623"/>
      <c r="PX3168" s="623"/>
      <c r="PY3168" s="623"/>
      <c r="PZ3168" s="623"/>
      <c r="QA3168" s="623"/>
      <c r="QB3168" s="623"/>
      <c r="QC3168" s="623"/>
      <c r="QD3168" s="623"/>
      <c r="QE3168" s="623"/>
      <c r="QF3168" s="623"/>
      <c r="QG3168" s="623"/>
      <c r="QH3168" s="623"/>
      <c r="QI3168" s="623"/>
      <c r="QJ3168" s="623"/>
      <c r="QK3168" s="623"/>
    </row>
    <row r="3169" spans="439:453">
      <c r="PW3169" s="623"/>
      <c r="PX3169" s="623"/>
      <c r="PY3169" s="623"/>
      <c r="PZ3169" s="623"/>
      <c r="QA3169" s="623"/>
      <c r="QB3169" s="623"/>
      <c r="QC3169" s="623"/>
      <c r="QD3169" s="623"/>
      <c r="QE3169" s="623"/>
      <c r="QF3169" s="623"/>
      <c r="QG3169" s="623"/>
      <c r="QH3169" s="623"/>
      <c r="QI3169" s="623"/>
      <c r="QJ3169" s="623"/>
      <c r="QK3169" s="623"/>
    </row>
    <row r="3170" spans="439:453">
      <c r="PW3170" s="623"/>
      <c r="PX3170" s="623"/>
      <c r="PY3170" s="623"/>
      <c r="PZ3170" s="623"/>
      <c r="QA3170" s="623"/>
      <c r="QB3170" s="623"/>
      <c r="QC3170" s="623"/>
      <c r="QD3170" s="623"/>
      <c r="QE3170" s="623"/>
      <c r="QF3170" s="623"/>
      <c r="QG3170" s="623"/>
      <c r="QH3170" s="623"/>
      <c r="QI3170" s="623"/>
      <c r="QJ3170" s="623"/>
      <c r="QK3170" s="623"/>
    </row>
    <row r="3171" spans="439:453">
      <c r="PW3171" s="623"/>
      <c r="PX3171" s="623"/>
      <c r="PY3171" s="623"/>
      <c r="PZ3171" s="623"/>
      <c r="QA3171" s="623"/>
      <c r="QB3171" s="623"/>
      <c r="QC3171" s="623"/>
      <c r="QD3171" s="623"/>
      <c r="QE3171" s="623"/>
      <c r="QF3171" s="623"/>
      <c r="QG3171" s="623"/>
      <c r="QH3171" s="623"/>
      <c r="QI3171" s="623"/>
      <c r="QJ3171" s="623"/>
      <c r="QK3171" s="623"/>
    </row>
    <row r="3172" spans="439:453">
      <c r="PW3172" s="623"/>
      <c r="PX3172" s="623"/>
      <c r="PY3172" s="623"/>
      <c r="PZ3172" s="623"/>
      <c r="QA3172" s="623"/>
      <c r="QB3172" s="623"/>
      <c r="QC3172" s="623"/>
      <c r="QD3172" s="623"/>
      <c r="QE3172" s="623"/>
      <c r="QF3172" s="623"/>
      <c r="QG3172" s="623"/>
      <c r="QH3172" s="623"/>
      <c r="QI3172" s="623"/>
      <c r="QJ3172" s="623"/>
      <c r="QK3172" s="623"/>
    </row>
    <row r="3173" spans="439:453">
      <c r="PW3173" s="623"/>
      <c r="PX3173" s="623"/>
      <c r="PY3173" s="623"/>
      <c r="PZ3173" s="623"/>
      <c r="QA3173" s="623"/>
      <c r="QB3173" s="623"/>
      <c r="QC3173" s="623"/>
      <c r="QD3173" s="623"/>
      <c r="QE3173" s="623"/>
      <c r="QF3173" s="623"/>
      <c r="QG3173" s="623"/>
      <c r="QH3173" s="623"/>
      <c r="QI3173" s="623"/>
      <c r="QJ3173" s="623"/>
      <c r="QK3173" s="623"/>
    </row>
    <row r="3174" spans="439:453">
      <c r="PW3174" s="623"/>
      <c r="PX3174" s="623"/>
      <c r="PY3174" s="623"/>
      <c r="PZ3174" s="623"/>
      <c r="QA3174" s="623"/>
      <c r="QB3174" s="623"/>
      <c r="QC3174" s="623"/>
      <c r="QD3174" s="623"/>
      <c r="QE3174" s="623"/>
      <c r="QF3174" s="623"/>
      <c r="QG3174" s="623"/>
      <c r="QH3174" s="623"/>
      <c r="QI3174" s="623"/>
      <c r="QJ3174" s="623"/>
      <c r="QK3174" s="623"/>
    </row>
    <row r="3175" spans="439:453">
      <c r="PW3175" s="623"/>
      <c r="PX3175" s="623"/>
      <c r="PY3175" s="623"/>
      <c r="PZ3175" s="623"/>
      <c r="QA3175" s="623"/>
      <c r="QB3175" s="623"/>
      <c r="QC3175" s="623"/>
      <c r="QD3175" s="623"/>
      <c r="QE3175" s="623"/>
      <c r="QF3175" s="623"/>
      <c r="QG3175" s="623"/>
      <c r="QH3175" s="623"/>
      <c r="QI3175" s="623"/>
      <c r="QJ3175" s="623"/>
      <c r="QK3175" s="623"/>
    </row>
    <row r="3176" spans="439:453">
      <c r="PW3176" s="623"/>
      <c r="PX3176" s="623"/>
      <c r="PY3176" s="623"/>
      <c r="PZ3176" s="623"/>
      <c r="QA3176" s="623"/>
      <c r="QB3176" s="623"/>
      <c r="QC3176" s="623"/>
      <c r="QD3176" s="623"/>
      <c r="QE3176" s="623"/>
      <c r="QF3176" s="623"/>
      <c r="QG3176" s="623"/>
      <c r="QH3176" s="623"/>
      <c r="QI3176" s="623"/>
      <c r="QJ3176" s="623"/>
      <c r="QK3176" s="623"/>
    </row>
    <row r="3177" spans="439:453">
      <c r="PW3177" s="623"/>
      <c r="PX3177" s="623"/>
      <c r="PY3177" s="623"/>
      <c r="PZ3177" s="623"/>
      <c r="QA3177" s="623"/>
      <c r="QB3177" s="623"/>
      <c r="QC3177" s="623"/>
      <c r="QD3177" s="623"/>
      <c r="QE3177" s="623"/>
      <c r="QF3177" s="623"/>
      <c r="QG3177" s="623"/>
      <c r="QH3177" s="623"/>
      <c r="QI3177" s="623"/>
      <c r="QJ3177" s="623"/>
      <c r="QK3177" s="623"/>
    </row>
    <row r="3178" spans="439:453">
      <c r="PW3178" s="623"/>
      <c r="PX3178" s="623"/>
      <c r="PY3178" s="623"/>
      <c r="PZ3178" s="623"/>
      <c r="QA3178" s="623"/>
      <c r="QB3178" s="623"/>
      <c r="QC3178" s="623"/>
      <c r="QD3178" s="623"/>
      <c r="QE3178" s="623"/>
      <c r="QF3178" s="623"/>
      <c r="QG3178" s="623"/>
      <c r="QH3178" s="623"/>
      <c r="QI3178" s="623"/>
      <c r="QJ3178" s="623"/>
      <c r="QK3178" s="623"/>
    </row>
    <row r="3179" spans="439:453">
      <c r="PW3179" s="623"/>
      <c r="PX3179" s="623"/>
      <c r="PY3179" s="623"/>
      <c r="PZ3179" s="623"/>
      <c r="QA3179" s="623"/>
      <c r="QB3179" s="623"/>
      <c r="QC3179" s="623"/>
      <c r="QD3179" s="623"/>
      <c r="QE3179" s="623"/>
      <c r="QF3179" s="623"/>
      <c r="QG3179" s="623"/>
      <c r="QH3179" s="623"/>
      <c r="QI3179" s="623"/>
      <c r="QJ3179" s="623"/>
      <c r="QK3179" s="623"/>
    </row>
    <row r="3180" spans="439:453">
      <c r="PW3180" s="623"/>
      <c r="PX3180" s="623"/>
      <c r="PY3180" s="623"/>
      <c r="PZ3180" s="623"/>
      <c r="QA3180" s="623"/>
      <c r="QB3180" s="623"/>
      <c r="QC3180" s="623"/>
      <c r="QD3180" s="623"/>
      <c r="QE3180" s="623"/>
      <c r="QF3180" s="623"/>
      <c r="QG3180" s="623"/>
      <c r="QH3180" s="623"/>
      <c r="QI3180" s="623"/>
      <c r="QJ3180" s="623"/>
      <c r="QK3180" s="623"/>
    </row>
    <row r="3181" spans="439:453">
      <c r="PW3181" s="623"/>
      <c r="PX3181" s="623"/>
      <c r="PY3181" s="623"/>
      <c r="PZ3181" s="623"/>
      <c r="QA3181" s="623"/>
      <c r="QB3181" s="623"/>
      <c r="QC3181" s="623"/>
      <c r="QD3181" s="623"/>
      <c r="QE3181" s="623"/>
      <c r="QF3181" s="623"/>
      <c r="QG3181" s="623"/>
      <c r="QH3181" s="623"/>
      <c r="QI3181" s="623"/>
      <c r="QJ3181" s="623"/>
      <c r="QK3181" s="623"/>
    </row>
    <row r="3182" spans="439:453">
      <c r="PW3182" s="623"/>
      <c r="PX3182" s="623"/>
      <c r="PY3182" s="623"/>
      <c r="PZ3182" s="623"/>
      <c r="QA3182" s="623"/>
      <c r="QB3182" s="623"/>
      <c r="QC3182" s="623"/>
      <c r="QD3182" s="623"/>
      <c r="QE3182" s="623"/>
      <c r="QF3182" s="623"/>
      <c r="QG3182" s="623"/>
      <c r="QH3182" s="623"/>
      <c r="QI3182" s="623"/>
      <c r="QJ3182" s="623"/>
      <c r="QK3182" s="623"/>
    </row>
    <row r="3183" spans="439:453">
      <c r="PW3183" s="623"/>
      <c r="PX3183" s="623"/>
      <c r="PY3183" s="623"/>
      <c r="PZ3183" s="623"/>
      <c r="QA3183" s="623"/>
      <c r="QB3183" s="623"/>
      <c r="QC3183" s="623"/>
      <c r="QD3183" s="623"/>
      <c r="QE3183" s="623"/>
      <c r="QF3183" s="623"/>
      <c r="QG3183" s="623"/>
      <c r="QH3183" s="623"/>
      <c r="QI3183" s="623"/>
      <c r="QJ3183" s="623"/>
      <c r="QK3183" s="623"/>
    </row>
    <row r="3184" spans="439:453">
      <c r="PW3184" s="623"/>
      <c r="PX3184" s="623"/>
      <c r="PY3184" s="623"/>
      <c r="PZ3184" s="623"/>
      <c r="QA3184" s="623"/>
      <c r="QB3184" s="623"/>
      <c r="QC3184" s="623"/>
      <c r="QD3184" s="623"/>
      <c r="QE3184" s="623"/>
      <c r="QF3184" s="623"/>
      <c r="QG3184" s="623"/>
      <c r="QH3184" s="623"/>
      <c r="QI3184" s="623"/>
      <c r="QJ3184" s="623"/>
      <c r="QK3184" s="623"/>
    </row>
    <row r="3185" spans="439:453">
      <c r="PW3185" s="623"/>
      <c r="PX3185" s="623"/>
      <c r="PY3185" s="623"/>
      <c r="PZ3185" s="623"/>
      <c r="QA3185" s="623"/>
      <c r="QB3185" s="623"/>
      <c r="QC3185" s="623"/>
      <c r="QD3185" s="623"/>
      <c r="QE3185" s="623"/>
      <c r="QF3185" s="623"/>
      <c r="QG3185" s="623"/>
      <c r="QH3185" s="623"/>
      <c r="QI3185" s="623"/>
      <c r="QJ3185" s="623"/>
      <c r="QK3185" s="623"/>
    </row>
    <row r="3186" spans="439:453">
      <c r="PW3186" s="623"/>
      <c r="PX3186" s="623"/>
      <c r="PY3186" s="623"/>
      <c r="PZ3186" s="623"/>
      <c r="QA3186" s="623"/>
      <c r="QB3186" s="623"/>
      <c r="QC3186" s="623"/>
      <c r="QD3186" s="623"/>
      <c r="QE3186" s="623"/>
      <c r="QF3186" s="623"/>
      <c r="QG3186" s="623"/>
      <c r="QH3186" s="623"/>
      <c r="QI3186" s="623"/>
      <c r="QJ3186" s="623"/>
      <c r="QK3186" s="623"/>
    </row>
    <row r="3187" spans="439:453">
      <c r="PW3187" s="623"/>
      <c r="PX3187" s="623"/>
      <c r="PY3187" s="623"/>
      <c r="PZ3187" s="623"/>
      <c r="QA3187" s="623"/>
      <c r="QB3187" s="623"/>
      <c r="QC3187" s="623"/>
      <c r="QD3187" s="623"/>
      <c r="QE3187" s="623"/>
      <c r="QF3187" s="623"/>
      <c r="QG3187" s="623"/>
      <c r="QH3187" s="623"/>
      <c r="QI3187" s="623"/>
      <c r="QJ3187" s="623"/>
      <c r="QK3187" s="623"/>
    </row>
    <row r="3188" spans="439:453">
      <c r="PW3188" s="623"/>
      <c r="PX3188" s="623"/>
      <c r="PY3188" s="623"/>
      <c r="PZ3188" s="623"/>
      <c r="QA3188" s="623"/>
      <c r="QB3188" s="623"/>
      <c r="QC3188" s="623"/>
      <c r="QD3188" s="623"/>
      <c r="QE3188" s="623"/>
      <c r="QF3188" s="623"/>
      <c r="QG3188" s="623"/>
      <c r="QH3188" s="623"/>
      <c r="QI3188" s="623"/>
      <c r="QJ3188" s="623"/>
      <c r="QK3188" s="623"/>
    </row>
    <row r="3189" spans="439:453">
      <c r="PW3189" s="623"/>
      <c r="PX3189" s="623"/>
      <c r="PY3189" s="623"/>
      <c r="PZ3189" s="623"/>
      <c r="QA3189" s="623"/>
      <c r="QB3189" s="623"/>
      <c r="QC3189" s="623"/>
      <c r="QD3189" s="623"/>
      <c r="QE3189" s="623"/>
      <c r="QF3189" s="623"/>
      <c r="QG3189" s="623"/>
      <c r="QH3189" s="623"/>
      <c r="QI3189" s="623"/>
      <c r="QJ3189" s="623"/>
      <c r="QK3189" s="623"/>
    </row>
    <row r="3190" spans="439:453">
      <c r="PW3190" s="623"/>
      <c r="PX3190" s="623"/>
      <c r="PY3190" s="623"/>
      <c r="PZ3190" s="623"/>
      <c r="QA3190" s="623"/>
      <c r="QB3190" s="623"/>
      <c r="QC3190" s="623"/>
      <c r="QD3190" s="623"/>
      <c r="QE3190" s="623"/>
      <c r="QF3190" s="623"/>
      <c r="QG3190" s="623"/>
      <c r="QH3190" s="623"/>
      <c r="QI3190" s="623"/>
      <c r="QJ3190" s="623"/>
      <c r="QK3190" s="623"/>
    </row>
    <row r="3191" spans="439:453">
      <c r="PW3191" s="623"/>
      <c r="PX3191" s="623"/>
      <c r="PY3191" s="623"/>
      <c r="PZ3191" s="623"/>
      <c r="QA3191" s="623"/>
      <c r="QB3191" s="623"/>
      <c r="QC3191" s="623"/>
      <c r="QD3191" s="623"/>
      <c r="QE3191" s="623"/>
      <c r="QF3191" s="623"/>
      <c r="QG3191" s="623"/>
      <c r="QH3191" s="623"/>
      <c r="QI3191" s="623"/>
      <c r="QJ3191" s="623"/>
      <c r="QK3191" s="623"/>
    </row>
    <row r="3192" spans="439:453">
      <c r="PW3192" s="623"/>
      <c r="PX3192" s="623"/>
      <c r="PY3192" s="623"/>
      <c r="PZ3192" s="623"/>
      <c r="QA3192" s="623"/>
      <c r="QB3192" s="623"/>
      <c r="QC3192" s="623"/>
      <c r="QD3192" s="623"/>
      <c r="QE3192" s="623"/>
      <c r="QF3192" s="623"/>
      <c r="QG3192" s="623"/>
      <c r="QH3192" s="623"/>
      <c r="QI3192" s="623"/>
      <c r="QJ3192" s="623"/>
      <c r="QK3192" s="623"/>
    </row>
    <row r="3193" spans="439:453">
      <c r="PW3193" s="623"/>
      <c r="PX3193" s="623"/>
      <c r="PY3193" s="623"/>
      <c r="PZ3193" s="623"/>
      <c r="QA3193" s="623"/>
      <c r="QB3193" s="623"/>
      <c r="QC3193" s="623"/>
      <c r="QD3193" s="623"/>
      <c r="QE3193" s="623"/>
      <c r="QF3193" s="623"/>
      <c r="QG3193" s="623"/>
      <c r="QH3193" s="623"/>
      <c r="QI3193" s="623"/>
      <c r="QJ3193" s="623"/>
      <c r="QK3193" s="623"/>
    </row>
    <row r="3194" spans="439:453">
      <c r="PW3194" s="623"/>
      <c r="PX3194" s="623"/>
      <c r="PY3194" s="623"/>
      <c r="PZ3194" s="623"/>
      <c r="QA3194" s="623"/>
      <c r="QB3194" s="623"/>
      <c r="QC3194" s="623"/>
      <c r="QD3194" s="623"/>
      <c r="QE3194" s="623"/>
      <c r="QF3194" s="623"/>
      <c r="QG3194" s="623"/>
      <c r="QH3194" s="623"/>
      <c r="QI3194" s="623"/>
      <c r="QJ3194" s="623"/>
      <c r="QK3194" s="623"/>
    </row>
    <row r="3195" spans="439:453">
      <c r="PW3195" s="623"/>
      <c r="PX3195" s="623"/>
      <c r="PY3195" s="623"/>
      <c r="PZ3195" s="623"/>
      <c r="QA3195" s="623"/>
      <c r="QB3195" s="623"/>
      <c r="QC3195" s="623"/>
      <c r="QD3195" s="623"/>
      <c r="QE3195" s="623"/>
      <c r="QF3195" s="623"/>
      <c r="QG3195" s="623"/>
      <c r="QH3195" s="623"/>
      <c r="QI3195" s="623"/>
      <c r="QJ3195" s="623"/>
      <c r="QK3195" s="623"/>
    </row>
    <row r="3196" spans="439:453">
      <c r="PW3196" s="623"/>
      <c r="PX3196" s="623"/>
      <c r="PY3196" s="623"/>
      <c r="PZ3196" s="623"/>
      <c r="QA3196" s="623"/>
      <c r="QB3196" s="623"/>
      <c r="QC3196" s="623"/>
      <c r="QD3196" s="623"/>
      <c r="QE3196" s="623"/>
      <c r="QF3196" s="623"/>
      <c r="QG3196" s="623"/>
      <c r="QH3196" s="623"/>
      <c r="QI3196" s="623"/>
      <c r="QJ3196" s="623"/>
      <c r="QK3196" s="623"/>
    </row>
    <row r="3197" spans="439:453">
      <c r="PW3197" s="623"/>
      <c r="PX3197" s="623"/>
      <c r="PY3197" s="623"/>
      <c r="PZ3197" s="623"/>
      <c r="QA3197" s="623"/>
      <c r="QB3197" s="623"/>
      <c r="QC3197" s="623"/>
      <c r="QD3197" s="623"/>
      <c r="QE3197" s="623"/>
      <c r="QF3197" s="623"/>
      <c r="QG3197" s="623"/>
      <c r="QH3197" s="623"/>
      <c r="QI3197" s="623"/>
      <c r="QJ3197" s="623"/>
      <c r="QK3197" s="623"/>
    </row>
    <row r="3198" spans="439:453">
      <c r="PW3198" s="623"/>
      <c r="PX3198" s="623"/>
      <c r="PY3198" s="623"/>
      <c r="PZ3198" s="623"/>
      <c r="QA3198" s="623"/>
      <c r="QB3198" s="623"/>
      <c r="QC3198" s="623"/>
      <c r="QD3198" s="623"/>
      <c r="QE3198" s="623"/>
      <c r="QF3198" s="623"/>
      <c r="QG3198" s="623"/>
      <c r="QH3198" s="623"/>
      <c r="QI3198" s="623"/>
      <c r="QJ3198" s="623"/>
      <c r="QK3198" s="623"/>
    </row>
    <row r="3199" spans="439:453">
      <c r="PW3199" s="623"/>
      <c r="PX3199" s="623"/>
      <c r="PY3199" s="623"/>
      <c r="PZ3199" s="623"/>
      <c r="QA3199" s="623"/>
      <c r="QB3199" s="623"/>
      <c r="QC3199" s="623"/>
      <c r="QD3199" s="623"/>
      <c r="QE3199" s="623"/>
      <c r="QF3199" s="623"/>
      <c r="QG3199" s="623"/>
      <c r="QH3199" s="623"/>
      <c r="QI3199" s="623"/>
      <c r="QJ3199" s="623"/>
      <c r="QK3199" s="623"/>
    </row>
    <row r="3200" spans="439:453">
      <c r="PW3200" s="623"/>
      <c r="PX3200" s="623"/>
      <c r="PY3200" s="623"/>
      <c r="PZ3200" s="623"/>
      <c r="QA3200" s="623"/>
      <c r="QB3200" s="623"/>
      <c r="QC3200" s="623"/>
      <c r="QD3200" s="623"/>
      <c r="QE3200" s="623"/>
      <c r="QF3200" s="623"/>
      <c r="QG3200" s="623"/>
      <c r="QH3200" s="623"/>
      <c r="QI3200" s="623"/>
      <c r="QJ3200" s="623"/>
      <c r="QK3200" s="623"/>
    </row>
    <row r="3201" spans="439:453">
      <c r="PW3201" s="623"/>
      <c r="PX3201" s="623"/>
      <c r="PY3201" s="623"/>
      <c r="PZ3201" s="623"/>
      <c r="QA3201" s="623"/>
      <c r="QB3201" s="623"/>
      <c r="QC3201" s="623"/>
      <c r="QD3201" s="623"/>
      <c r="QE3201" s="623"/>
      <c r="QF3201" s="623"/>
      <c r="QG3201" s="623"/>
      <c r="QH3201" s="623"/>
      <c r="QI3201" s="623"/>
      <c r="QJ3201" s="623"/>
      <c r="QK3201" s="623"/>
    </row>
    <row r="3202" spans="439:453">
      <c r="PW3202" s="623"/>
      <c r="PX3202" s="623"/>
      <c r="PY3202" s="623"/>
      <c r="PZ3202" s="623"/>
      <c r="QA3202" s="623"/>
      <c r="QB3202" s="623"/>
      <c r="QC3202" s="623"/>
      <c r="QD3202" s="623"/>
      <c r="QE3202" s="623"/>
      <c r="QF3202" s="623"/>
      <c r="QG3202" s="623"/>
      <c r="QH3202" s="623"/>
      <c r="QI3202" s="623"/>
      <c r="QJ3202" s="623"/>
      <c r="QK3202" s="623"/>
    </row>
    <row r="3203" spans="439:453">
      <c r="PW3203" s="623"/>
      <c r="PX3203" s="623"/>
      <c r="PY3203" s="623"/>
      <c r="PZ3203" s="623"/>
      <c r="QA3203" s="623"/>
      <c r="QB3203" s="623"/>
      <c r="QC3203" s="623"/>
      <c r="QD3203" s="623"/>
      <c r="QE3203" s="623"/>
      <c r="QF3203" s="623"/>
      <c r="QG3203" s="623"/>
      <c r="QH3203" s="623"/>
      <c r="QI3203" s="623"/>
      <c r="QJ3203" s="623"/>
      <c r="QK3203" s="623"/>
    </row>
    <row r="3204" spans="439:453">
      <c r="PW3204" s="623"/>
      <c r="PX3204" s="623"/>
      <c r="PY3204" s="623"/>
      <c r="PZ3204" s="623"/>
      <c r="QA3204" s="623"/>
      <c r="QB3204" s="623"/>
      <c r="QC3204" s="623"/>
      <c r="QD3204" s="623"/>
      <c r="QE3204" s="623"/>
      <c r="QF3204" s="623"/>
      <c r="QG3204" s="623"/>
      <c r="QH3204" s="623"/>
      <c r="QI3204" s="623"/>
      <c r="QJ3204" s="623"/>
      <c r="QK3204" s="623"/>
    </row>
    <row r="3205" spans="439:453">
      <c r="PW3205" s="623"/>
      <c r="PX3205" s="623"/>
      <c r="PY3205" s="623"/>
      <c r="PZ3205" s="623"/>
      <c r="QA3205" s="623"/>
      <c r="QB3205" s="623"/>
      <c r="QC3205" s="623"/>
      <c r="QD3205" s="623"/>
      <c r="QE3205" s="623"/>
      <c r="QF3205" s="623"/>
      <c r="QG3205" s="623"/>
      <c r="QH3205" s="623"/>
      <c r="QI3205" s="623"/>
      <c r="QJ3205" s="623"/>
      <c r="QK3205" s="623"/>
    </row>
    <row r="3206" spans="439:453">
      <c r="PW3206" s="623"/>
      <c r="PX3206" s="623"/>
      <c r="PY3206" s="623"/>
      <c r="PZ3206" s="623"/>
      <c r="QA3206" s="623"/>
      <c r="QB3206" s="623"/>
      <c r="QC3206" s="623"/>
      <c r="QD3206" s="623"/>
      <c r="QE3206" s="623"/>
      <c r="QF3206" s="623"/>
      <c r="QG3206" s="623"/>
      <c r="QH3206" s="623"/>
      <c r="QI3206" s="623"/>
      <c r="QJ3206" s="623"/>
      <c r="QK3206" s="623"/>
    </row>
    <row r="3207" spans="439:453">
      <c r="PW3207" s="623"/>
      <c r="PX3207" s="623"/>
      <c r="PY3207" s="623"/>
      <c r="PZ3207" s="623"/>
      <c r="QA3207" s="623"/>
      <c r="QB3207" s="623"/>
      <c r="QC3207" s="623"/>
      <c r="QD3207" s="623"/>
      <c r="QE3207" s="623"/>
      <c r="QF3207" s="623"/>
      <c r="QG3207" s="623"/>
      <c r="QH3207" s="623"/>
      <c r="QI3207" s="623"/>
      <c r="QJ3207" s="623"/>
      <c r="QK3207" s="623"/>
    </row>
    <row r="3208" spans="439:453">
      <c r="PW3208" s="623"/>
      <c r="PX3208" s="623"/>
      <c r="PY3208" s="623"/>
      <c r="PZ3208" s="623"/>
      <c r="QA3208" s="623"/>
      <c r="QB3208" s="623"/>
      <c r="QC3208" s="623"/>
      <c r="QD3208" s="623"/>
      <c r="QE3208" s="623"/>
      <c r="QF3208" s="623"/>
      <c r="QG3208" s="623"/>
      <c r="QH3208" s="623"/>
      <c r="QI3208" s="623"/>
      <c r="QJ3208" s="623"/>
      <c r="QK3208" s="623"/>
    </row>
    <row r="3209" spans="439:453">
      <c r="PW3209" s="623"/>
      <c r="PX3209" s="623"/>
      <c r="PY3209" s="623"/>
      <c r="PZ3209" s="623"/>
      <c r="QA3209" s="623"/>
      <c r="QB3209" s="623"/>
      <c r="QC3209" s="623"/>
      <c r="QD3209" s="623"/>
      <c r="QE3209" s="623"/>
      <c r="QF3209" s="623"/>
      <c r="QG3209" s="623"/>
      <c r="QH3209" s="623"/>
      <c r="QI3209" s="623"/>
      <c r="QJ3209" s="623"/>
      <c r="QK3209" s="623"/>
    </row>
    <row r="3210" spans="439:453">
      <c r="PW3210" s="623"/>
      <c r="PX3210" s="623"/>
      <c r="PY3210" s="623"/>
      <c r="PZ3210" s="623"/>
      <c r="QA3210" s="623"/>
      <c r="QB3210" s="623"/>
      <c r="QC3210" s="623"/>
      <c r="QD3210" s="623"/>
      <c r="QE3210" s="623"/>
      <c r="QF3210" s="623"/>
      <c r="QG3210" s="623"/>
      <c r="QH3210" s="623"/>
      <c r="QI3210" s="623"/>
      <c r="QJ3210" s="623"/>
      <c r="QK3210" s="623"/>
    </row>
    <row r="3211" spans="439:453">
      <c r="PW3211" s="623"/>
      <c r="PX3211" s="623"/>
      <c r="PY3211" s="623"/>
      <c r="PZ3211" s="623"/>
      <c r="QA3211" s="623"/>
      <c r="QB3211" s="623"/>
      <c r="QC3211" s="623"/>
      <c r="QD3211" s="623"/>
      <c r="QE3211" s="623"/>
      <c r="QF3211" s="623"/>
      <c r="QG3211" s="623"/>
      <c r="QH3211" s="623"/>
      <c r="QI3211" s="623"/>
      <c r="QJ3211" s="623"/>
      <c r="QK3211" s="623"/>
    </row>
    <row r="3212" spans="439:453">
      <c r="PW3212" s="623"/>
      <c r="PX3212" s="623"/>
      <c r="PY3212" s="623"/>
      <c r="PZ3212" s="623"/>
      <c r="QA3212" s="623"/>
      <c r="QB3212" s="623"/>
      <c r="QC3212" s="623"/>
      <c r="QD3212" s="623"/>
      <c r="QE3212" s="623"/>
      <c r="QF3212" s="623"/>
      <c r="QG3212" s="623"/>
      <c r="QH3212" s="623"/>
      <c r="QI3212" s="623"/>
      <c r="QJ3212" s="623"/>
      <c r="QK3212" s="623"/>
    </row>
    <row r="3213" spans="439:453">
      <c r="PW3213" s="623"/>
      <c r="PX3213" s="623"/>
      <c r="PY3213" s="623"/>
      <c r="PZ3213" s="623"/>
      <c r="QA3213" s="623"/>
      <c r="QB3213" s="623"/>
      <c r="QC3213" s="623"/>
      <c r="QD3213" s="623"/>
      <c r="QE3213" s="623"/>
      <c r="QF3213" s="623"/>
      <c r="QG3213" s="623"/>
      <c r="QH3213" s="623"/>
      <c r="QI3213" s="623"/>
      <c r="QJ3213" s="623"/>
      <c r="QK3213" s="623"/>
    </row>
    <row r="3214" spans="439:453">
      <c r="PW3214" s="623"/>
      <c r="PX3214" s="623"/>
      <c r="PY3214" s="623"/>
      <c r="PZ3214" s="623"/>
      <c r="QA3214" s="623"/>
      <c r="QB3214" s="623"/>
      <c r="QC3214" s="623"/>
      <c r="QD3214" s="623"/>
      <c r="QE3214" s="623"/>
      <c r="QF3214" s="623"/>
      <c r="QG3214" s="623"/>
      <c r="QH3214" s="623"/>
      <c r="QI3214" s="623"/>
      <c r="QJ3214" s="623"/>
      <c r="QK3214" s="623"/>
    </row>
    <row r="3215" spans="439:453">
      <c r="PW3215" s="623"/>
      <c r="PX3215" s="623"/>
      <c r="PY3215" s="623"/>
      <c r="PZ3215" s="623"/>
      <c r="QA3215" s="623"/>
      <c r="QB3215" s="623"/>
      <c r="QC3215" s="623"/>
      <c r="QD3215" s="623"/>
      <c r="QE3215" s="623"/>
      <c r="QF3215" s="623"/>
      <c r="QG3215" s="623"/>
      <c r="QH3215" s="623"/>
      <c r="QI3215" s="623"/>
      <c r="QJ3215" s="623"/>
      <c r="QK3215" s="623"/>
    </row>
    <row r="3216" spans="439:453">
      <c r="PW3216" s="623"/>
      <c r="PX3216" s="623"/>
      <c r="PY3216" s="623"/>
      <c r="PZ3216" s="623"/>
      <c r="QA3216" s="623"/>
      <c r="QB3216" s="623"/>
      <c r="QC3216" s="623"/>
      <c r="QD3216" s="623"/>
      <c r="QE3216" s="623"/>
      <c r="QF3216" s="623"/>
      <c r="QG3216" s="623"/>
      <c r="QH3216" s="623"/>
      <c r="QI3216" s="623"/>
      <c r="QJ3216" s="623"/>
      <c r="QK3216" s="623"/>
    </row>
    <row r="3217" spans="439:453">
      <c r="PW3217" s="623"/>
      <c r="PX3217" s="623"/>
      <c r="PY3217" s="623"/>
      <c r="PZ3217" s="623"/>
      <c r="QA3217" s="623"/>
      <c r="QB3217" s="623"/>
      <c r="QC3217" s="623"/>
      <c r="QD3217" s="623"/>
      <c r="QE3217" s="623"/>
      <c r="QF3217" s="623"/>
      <c r="QG3217" s="623"/>
      <c r="QH3217" s="623"/>
      <c r="QI3217" s="623"/>
      <c r="QJ3217" s="623"/>
      <c r="QK3217" s="623"/>
    </row>
    <row r="3218" spans="439:453">
      <c r="PW3218" s="623"/>
      <c r="PX3218" s="623"/>
      <c r="PY3218" s="623"/>
      <c r="PZ3218" s="623"/>
      <c r="QA3218" s="623"/>
      <c r="QB3218" s="623"/>
      <c r="QC3218" s="623"/>
      <c r="QD3218" s="623"/>
      <c r="QE3218" s="623"/>
      <c r="QF3218" s="623"/>
      <c r="QG3218" s="623"/>
      <c r="QH3218" s="623"/>
      <c r="QI3218" s="623"/>
      <c r="QJ3218" s="623"/>
      <c r="QK3218" s="623"/>
    </row>
    <row r="3219" spans="439:453">
      <c r="PW3219" s="623"/>
      <c r="PX3219" s="623"/>
      <c r="PY3219" s="623"/>
      <c r="PZ3219" s="623"/>
      <c r="QA3219" s="623"/>
      <c r="QB3219" s="623"/>
      <c r="QC3219" s="623"/>
      <c r="QD3219" s="623"/>
      <c r="QE3219" s="623"/>
      <c r="QF3219" s="623"/>
      <c r="QG3219" s="623"/>
      <c r="QH3219" s="623"/>
      <c r="QI3219" s="623"/>
      <c r="QJ3219" s="623"/>
      <c r="QK3219" s="623"/>
    </row>
    <row r="3220" spans="439:453">
      <c r="PW3220" s="623"/>
      <c r="PX3220" s="623"/>
      <c r="PY3220" s="623"/>
      <c r="PZ3220" s="623"/>
      <c r="QA3220" s="623"/>
      <c r="QB3220" s="623"/>
      <c r="QC3220" s="623"/>
      <c r="QD3220" s="623"/>
      <c r="QE3220" s="623"/>
      <c r="QF3220" s="623"/>
      <c r="QG3220" s="623"/>
      <c r="QH3220" s="623"/>
      <c r="QI3220" s="623"/>
      <c r="QJ3220" s="623"/>
      <c r="QK3220" s="623"/>
    </row>
    <row r="3221" spans="439:453">
      <c r="PW3221" s="623"/>
      <c r="PX3221" s="623"/>
      <c r="PY3221" s="623"/>
      <c r="PZ3221" s="623"/>
      <c r="QA3221" s="623"/>
      <c r="QB3221" s="623"/>
      <c r="QC3221" s="623"/>
      <c r="QD3221" s="623"/>
      <c r="QE3221" s="623"/>
      <c r="QF3221" s="623"/>
      <c r="QG3221" s="623"/>
      <c r="QH3221" s="623"/>
      <c r="QI3221" s="623"/>
      <c r="QJ3221" s="623"/>
      <c r="QK3221" s="623"/>
    </row>
    <row r="3222" spans="439:453">
      <c r="PW3222" s="623"/>
      <c r="PX3222" s="623"/>
      <c r="PY3222" s="623"/>
      <c r="PZ3222" s="623"/>
      <c r="QA3222" s="623"/>
      <c r="QB3222" s="623"/>
      <c r="QC3222" s="623"/>
      <c r="QD3222" s="623"/>
      <c r="QE3222" s="623"/>
      <c r="QF3222" s="623"/>
      <c r="QG3222" s="623"/>
      <c r="QH3222" s="623"/>
      <c r="QI3222" s="623"/>
      <c r="QJ3222" s="623"/>
      <c r="QK3222" s="623"/>
    </row>
    <row r="3223" spans="439:453">
      <c r="PW3223" s="623"/>
      <c r="PX3223" s="623"/>
      <c r="PY3223" s="623"/>
      <c r="PZ3223" s="623"/>
      <c r="QA3223" s="623"/>
      <c r="QB3223" s="623"/>
      <c r="QC3223" s="623"/>
      <c r="QD3223" s="623"/>
      <c r="QE3223" s="623"/>
      <c r="QF3223" s="623"/>
      <c r="QG3223" s="623"/>
      <c r="QH3223" s="623"/>
      <c r="QI3223" s="623"/>
      <c r="QJ3223" s="623"/>
      <c r="QK3223" s="623"/>
    </row>
    <row r="3224" spans="439:453">
      <c r="PW3224" s="623"/>
      <c r="PX3224" s="623"/>
      <c r="PY3224" s="623"/>
      <c r="PZ3224" s="623"/>
      <c r="QA3224" s="623"/>
      <c r="QB3224" s="623"/>
      <c r="QC3224" s="623"/>
      <c r="QD3224" s="623"/>
      <c r="QE3224" s="623"/>
      <c r="QF3224" s="623"/>
      <c r="QG3224" s="623"/>
      <c r="QH3224" s="623"/>
      <c r="QI3224" s="623"/>
      <c r="QJ3224" s="623"/>
      <c r="QK3224" s="623"/>
    </row>
    <row r="3225" spans="439:453">
      <c r="PW3225" s="623"/>
      <c r="PX3225" s="623"/>
      <c r="PY3225" s="623"/>
      <c r="PZ3225" s="623"/>
      <c r="QA3225" s="623"/>
      <c r="QB3225" s="623"/>
      <c r="QC3225" s="623"/>
      <c r="QD3225" s="623"/>
      <c r="QE3225" s="623"/>
      <c r="QF3225" s="623"/>
      <c r="QG3225" s="623"/>
      <c r="QH3225" s="623"/>
      <c r="QI3225" s="623"/>
      <c r="QJ3225" s="623"/>
      <c r="QK3225" s="623"/>
    </row>
    <row r="3226" spans="439:453">
      <c r="PW3226" s="623"/>
      <c r="PX3226" s="623"/>
      <c r="PY3226" s="623"/>
      <c r="PZ3226" s="623"/>
      <c r="QA3226" s="623"/>
      <c r="QB3226" s="623"/>
      <c r="QC3226" s="623"/>
      <c r="QD3226" s="623"/>
      <c r="QE3226" s="623"/>
      <c r="QF3226" s="623"/>
      <c r="QG3226" s="623"/>
      <c r="QH3226" s="623"/>
      <c r="QI3226" s="623"/>
      <c r="QJ3226" s="623"/>
      <c r="QK3226" s="623"/>
    </row>
    <row r="3227" spans="439:453">
      <c r="PW3227" s="623"/>
      <c r="PX3227" s="623"/>
      <c r="PY3227" s="623"/>
      <c r="PZ3227" s="623"/>
      <c r="QA3227" s="623"/>
      <c r="QB3227" s="623"/>
      <c r="QC3227" s="623"/>
      <c r="QD3227" s="623"/>
      <c r="QE3227" s="623"/>
      <c r="QF3227" s="623"/>
      <c r="QG3227" s="623"/>
      <c r="QH3227" s="623"/>
      <c r="QI3227" s="623"/>
      <c r="QJ3227" s="623"/>
      <c r="QK3227" s="623"/>
    </row>
    <row r="3228" spans="439:453">
      <c r="PW3228" s="623"/>
      <c r="PX3228" s="623"/>
      <c r="PY3228" s="623"/>
      <c r="PZ3228" s="623"/>
      <c r="QA3228" s="623"/>
      <c r="QB3228" s="623"/>
      <c r="QC3228" s="623"/>
      <c r="QD3228" s="623"/>
      <c r="QE3228" s="623"/>
      <c r="QF3228" s="623"/>
      <c r="QG3228" s="623"/>
      <c r="QH3228" s="623"/>
      <c r="QI3228" s="623"/>
      <c r="QJ3228" s="623"/>
      <c r="QK3228" s="623"/>
    </row>
    <row r="3229" spans="439:453">
      <c r="PW3229" s="623"/>
      <c r="PX3229" s="623"/>
      <c r="PY3229" s="623"/>
      <c r="PZ3229" s="623"/>
      <c r="QA3229" s="623"/>
      <c r="QB3229" s="623"/>
      <c r="QC3229" s="623"/>
      <c r="QD3229" s="623"/>
      <c r="QE3229" s="623"/>
      <c r="QF3229" s="623"/>
      <c r="QG3229" s="623"/>
      <c r="QH3229" s="623"/>
      <c r="QI3229" s="623"/>
      <c r="QJ3229" s="623"/>
      <c r="QK3229" s="623"/>
    </row>
    <row r="3230" spans="439:453">
      <c r="PW3230" s="623"/>
      <c r="PX3230" s="623"/>
      <c r="PY3230" s="623"/>
      <c r="PZ3230" s="623"/>
      <c r="QA3230" s="623"/>
      <c r="QB3230" s="623"/>
      <c r="QC3230" s="623"/>
      <c r="QD3230" s="623"/>
      <c r="QE3230" s="623"/>
      <c r="QF3230" s="623"/>
      <c r="QG3230" s="623"/>
      <c r="QH3230" s="623"/>
      <c r="QI3230" s="623"/>
      <c r="QJ3230" s="623"/>
      <c r="QK3230" s="623"/>
    </row>
    <row r="3231" spans="439:453">
      <c r="PW3231" s="623"/>
      <c r="PX3231" s="623"/>
      <c r="PY3231" s="623"/>
      <c r="PZ3231" s="623"/>
      <c r="QA3231" s="623"/>
      <c r="QB3231" s="623"/>
      <c r="QC3231" s="623"/>
      <c r="QD3231" s="623"/>
      <c r="QE3231" s="623"/>
      <c r="QF3231" s="623"/>
      <c r="QG3231" s="623"/>
      <c r="QH3231" s="623"/>
      <c r="QI3231" s="623"/>
      <c r="QJ3231" s="623"/>
      <c r="QK3231" s="623"/>
    </row>
    <row r="3232" spans="439:453">
      <c r="PW3232" s="623"/>
      <c r="PX3232" s="623"/>
      <c r="PY3232" s="623"/>
      <c r="PZ3232" s="623"/>
      <c r="QA3232" s="623"/>
      <c r="QB3232" s="623"/>
      <c r="QC3232" s="623"/>
      <c r="QD3232" s="623"/>
      <c r="QE3232" s="623"/>
      <c r="QF3232" s="623"/>
      <c r="QG3232" s="623"/>
      <c r="QH3232" s="623"/>
      <c r="QI3232" s="623"/>
      <c r="QJ3232" s="623"/>
      <c r="QK3232" s="623"/>
    </row>
    <row r="3233" spans="439:453">
      <c r="PW3233" s="623"/>
      <c r="PX3233" s="623"/>
      <c r="PY3233" s="623"/>
      <c r="PZ3233" s="623"/>
      <c r="QA3233" s="623"/>
      <c r="QB3233" s="623"/>
      <c r="QC3233" s="623"/>
      <c r="QD3233" s="623"/>
      <c r="QE3233" s="623"/>
      <c r="QF3233" s="623"/>
      <c r="QG3233" s="623"/>
      <c r="QH3233" s="623"/>
      <c r="QI3233" s="623"/>
      <c r="QJ3233" s="623"/>
      <c r="QK3233" s="623"/>
    </row>
    <row r="3234" spans="439:453">
      <c r="PW3234" s="623"/>
      <c r="PX3234" s="623"/>
      <c r="PY3234" s="623"/>
      <c r="PZ3234" s="623"/>
      <c r="QA3234" s="623"/>
      <c r="QB3234" s="623"/>
      <c r="QC3234" s="623"/>
      <c r="QD3234" s="623"/>
      <c r="QE3234" s="623"/>
      <c r="QF3234" s="623"/>
      <c r="QG3234" s="623"/>
      <c r="QH3234" s="623"/>
      <c r="QI3234" s="623"/>
      <c r="QJ3234" s="623"/>
      <c r="QK3234" s="623"/>
    </row>
    <row r="3235" spans="439:453">
      <c r="PW3235" s="623"/>
      <c r="PX3235" s="623"/>
      <c r="PY3235" s="623"/>
      <c r="PZ3235" s="623"/>
      <c r="QA3235" s="623"/>
      <c r="QB3235" s="623"/>
      <c r="QC3235" s="623"/>
      <c r="QD3235" s="623"/>
      <c r="QE3235" s="623"/>
      <c r="QF3235" s="623"/>
      <c r="QG3235" s="623"/>
      <c r="QH3235" s="623"/>
      <c r="QI3235" s="623"/>
      <c r="QJ3235" s="623"/>
      <c r="QK3235" s="623"/>
    </row>
    <row r="3236" spans="439:453">
      <c r="PW3236" s="623"/>
      <c r="PX3236" s="623"/>
      <c r="PY3236" s="623"/>
      <c r="PZ3236" s="623"/>
      <c r="QA3236" s="623"/>
      <c r="QB3236" s="623"/>
      <c r="QC3236" s="623"/>
      <c r="QD3236" s="623"/>
      <c r="QE3236" s="623"/>
      <c r="QF3236" s="623"/>
      <c r="QG3236" s="623"/>
      <c r="QH3236" s="623"/>
      <c r="QI3236" s="623"/>
      <c r="QJ3236" s="623"/>
      <c r="QK3236" s="623"/>
    </row>
    <row r="3237" spans="439:453">
      <c r="PW3237" s="623"/>
      <c r="PX3237" s="623"/>
      <c r="PY3237" s="623"/>
      <c r="PZ3237" s="623"/>
      <c r="QA3237" s="623"/>
      <c r="QB3237" s="623"/>
      <c r="QC3237" s="623"/>
      <c r="QD3237" s="623"/>
      <c r="QE3237" s="623"/>
      <c r="QF3237" s="623"/>
      <c r="QG3237" s="623"/>
      <c r="QH3237" s="623"/>
      <c r="QI3237" s="623"/>
      <c r="QJ3237" s="623"/>
      <c r="QK3237" s="623"/>
    </row>
    <row r="3238" spans="439:453">
      <c r="PW3238" s="623"/>
      <c r="PX3238" s="623"/>
      <c r="PY3238" s="623"/>
      <c r="PZ3238" s="623"/>
      <c r="QA3238" s="623"/>
      <c r="QB3238" s="623"/>
      <c r="QC3238" s="623"/>
      <c r="QD3238" s="623"/>
      <c r="QE3238" s="623"/>
      <c r="QF3238" s="623"/>
      <c r="QG3238" s="623"/>
      <c r="QH3238" s="623"/>
      <c r="QI3238" s="623"/>
      <c r="QJ3238" s="623"/>
      <c r="QK3238" s="623"/>
    </row>
    <row r="3239" spans="439:453">
      <c r="PW3239" s="623"/>
      <c r="PX3239" s="623"/>
      <c r="PY3239" s="623"/>
      <c r="PZ3239" s="623"/>
      <c r="QA3239" s="623"/>
      <c r="QB3239" s="623"/>
      <c r="QC3239" s="623"/>
      <c r="QD3239" s="623"/>
      <c r="QE3239" s="623"/>
      <c r="QF3239" s="623"/>
      <c r="QG3239" s="623"/>
      <c r="QH3239" s="623"/>
      <c r="QI3239" s="623"/>
      <c r="QJ3239" s="623"/>
      <c r="QK3239" s="623"/>
    </row>
    <row r="3240" spans="439:453">
      <c r="PW3240" s="623"/>
      <c r="PX3240" s="623"/>
      <c r="PY3240" s="623"/>
      <c r="PZ3240" s="623"/>
      <c r="QA3240" s="623"/>
      <c r="QB3240" s="623"/>
      <c r="QC3240" s="623"/>
      <c r="QD3240" s="623"/>
      <c r="QE3240" s="623"/>
      <c r="QF3240" s="623"/>
      <c r="QG3240" s="623"/>
      <c r="QH3240" s="623"/>
      <c r="QI3240" s="623"/>
      <c r="QJ3240" s="623"/>
      <c r="QK3240" s="623"/>
    </row>
    <row r="3241" spans="439:453">
      <c r="PW3241" s="623"/>
      <c r="PX3241" s="623"/>
      <c r="PY3241" s="623"/>
      <c r="PZ3241" s="623"/>
      <c r="QA3241" s="623"/>
      <c r="QB3241" s="623"/>
      <c r="QC3241" s="623"/>
      <c r="QD3241" s="623"/>
      <c r="QE3241" s="623"/>
      <c r="QF3241" s="623"/>
      <c r="QG3241" s="623"/>
      <c r="QH3241" s="623"/>
      <c r="QI3241" s="623"/>
      <c r="QJ3241" s="623"/>
      <c r="QK3241" s="623"/>
    </row>
    <row r="3242" spans="439:453">
      <c r="PW3242" s="623"/>
      <c r="PX3242" s="623"/>
      <c r="PY3242" s="623"/>
      <c r="PZ3242" s="623"/>
      <c r="QA3242" s="623"/>
      <c r="QB3242" s="623"/>
      <c r="QC3242" s="623"/>
      <c r="QD3242" s="623"/>
      <c r="QE3242" s="623"/>
      <c r="QF3242" s="623"/>
      <c r="QG3242" s="623"/>
      <c r="QH3242" s="623"/>
      <c r="QI3242" s="623"/>
      <c r="QJ3242" s="623"/>
      <c r="QK3242" s="623"/>
    </row>
    <row r="3243" spans="439:453">
      <c r="PW3243" s="623"/>
      <c r="PX3243" s="623"/>
      <c r="PY3243" s="623"/>
      <c r="PZ3243" s="623"/>
      <c r="QA3243" s="623"/>
      <c r="QB3243" s="623"/>
      <c r="QC3243" s="623"/>
      <c r="QD3243" s="623"/>
      <c r="QE3243" s="623"/>
      <c r="QF3243" s="623"/>
      <c r="QG3243" s="623"/>
      <c r="QH3243" s="623"/>
      <c r="QI3243" s="623"/>
      <c r="QJ3243" s="623"/>
      <c r="QK3243" s="623"/>
    </row>
    <row r="3244" spans="439:453">
      <c r="PW3244" s="623"/>
      <c r="PX3244" s="623"/>
      <c r="PY3244" s="623"/>
      <c r="PZ3244" s="623"/>
      <c r="QA3244" s="623"/>
      <c r="QB3244" s="623"/>
      <c r="QC3244" s="623"/>
      <c r="QD3244" s="623"/>
      <c r="QE3244" s="623"/>
      <c r="QF3244" s="623"/>
      <c r="QG3244" s="623"/>
      <c r="QH3244" s="623"/>
      <c r="QI3244" s="623"/>
      <c r="QJ3244" s="623"/>
      <c r="QK3244" s="623"/>
    </row>
    <row r="3245" spans="439:453">
      <c r="PW3245" s="623"/>
      <c r="PX3245" s="623"/>
      <c r="PY3245" s="623"/>
      <c r="PZ3245" s="623"/>
      <c r="QA3245" s="623"/>
      <c r="QB3245" s="623"/>
      <c r="QC3245" s="623"/>
      <c r="QD3245" s="623"/>
      <c r="QE3245" s="623"/>
      <c r="QF3245" s="623"/>
      <c r="QG3245" s="623"/>
      <c r="QH3245" s="623"/>
      <c r="QI3245" s="623"/>
      <c r="QJ3245" s="623"/>
      <c r="QK3245" s="623"/>
    </row>
    <row r="3246" spans="439:453">
      <c r="PW3246" s="623"/>
      <c r="PX3246" s="623"/>
      <c r="PY3246" s="623"/>
      <c r="PZ3246" s="623"/>
      <c r="QA3246" s="623"/>
      <c r="QB3246" s="623"/>
      <c r="QC3246" s="623"/>
      <c r="QD3246" s="623"/>
      <c r="QE3246" s="623"/>
      <c r="QF3246" s="623"/>
      <c r="QG3246" s="623"/>
      <c r="QH3246" s="623"/>
      <c r="QI3246" s="623"/>
      <c r="QJ3246" s="623"/>
      <c r="QK3246" s="623"/>
    </row>
    <row r="3247" spans="439:453">
      <c r="PW3247" s="623"/>
      <c r="PX3247" s="623"/>
      <c r="PY3247" s="623"/>
      <c r="PZ3247" s="623"/>
      <c r="QA3247" s="623"/>
      <c r="QB3247" s="623"/>
      <c r="QC3247" s="623"/>
      <c r="QD3247" s="623"/>
      <c r="QE3247" s="623"/>
      <c r="QF3247" s="623"/>
      <c r="QG3247" s="623"/>
      <c r="QH3247" s="623"/>
      <c r="QI3247" s="623"/>
      <c r="QJ3247" s="623"/>
      <c r="QK3247" s="623"/>
    </row>
    <row r="3248" spans="439:453">
      <c r="PW3248" s="623"/>
      <c r="PX3248" s="623"/>
      <c r="PY3248" s="623"/>
      <c r="PZ3248" s="623"/>
      <c r="QA3248" s="623"/>
      <c r="QB3248" s="623"/>
      <c r="QC3248" s="623"/>
      <c r="QD3248" s="623"/>
      <c r="QE3248" s="623"/>
      <c r="QF3248" s="623"/>
      <c r="QG3248" s="623"/>
      <c r="QH3248" s="623"/>
      <c r="QI3248" s="623"/>
      <c r="QJ3248" s="623"/>
      <c r="QK3248" s="623"/>
    </row>
    <row r="3249" spans="439:453">
      <c r="PW3249" s="623"/>
      <c r="PX3249" s="623"/>
      <c r="PY3249" s="623"/>
      <c r="PZ3249" s="623"/>
      <c r="QA3249" s="623"/>
      <c r="QB3249" s="623"/>
      <c r="QC3249" s="623"/>
      <c r="QD3249" s="623"/>
      <c r="QE3249" s="623"/>
      <c r="QF3249" s="623"/>
      <c r="QG3249" s="623"/>
      <c r="QH3249" s="623"/>
      <c r="QI3249" s="623"/>
      <c r="QJ3249" s="623"/>
      <c r="QK3249" s="623"/>
    </row>
    <row r="3250" spans="439:453">
      <c r="PW3250" s="623"/>
      <c r="PX3250" s="623"/>
      <c r="PY3250" s="623"/>
      <c r="PZ3250" s="623"/>
      <c r="QA3250" s="623"/>
      <c r="QB3250" s="623"/>
      <c r="QC3250" s="623"/>
      <c r="QD3250" s="623"/>
      <c r="QE3250" s="623"/>
      <c r="QF3250" s="623"/>
      <c r="QG3250" s="623"/>
      <c r="QH3250" s="623"/>
      <c r="QI3250" s="623"/>
      <c r="QJ3250" s="623"/>
      <c r="QK3250" s="623"/>
    </row>
    <row r="3251" spans="439:453">
      <c r="PW3251" s="623"/>
      <c r="PX3251" s="623"/>
      <c r="PY3251" s="623"/>
      <c r="PZ3251" s="623"/>
      <c r="QA3251" s="623"/>
      <c r="QB3251" s="623"/>
      <c r="QC3251" s="623"/>
      <c r="QD3251" s="623"/>
      <c r="QE3251" s="623"/>
      <c r="QF3251" s="623"/>
      <c r="QG3251" s="623"/>
      <c r="QH3251" s="623"/>
      <c r="QI3251" s="623"/>
      <c r="QJ3251" s="623"/>
      <c r="QK3251" s="623"/>
    </row>
    <row r="3252" spans="439:453">
      <c r="PW3252" s="623"/>
      <c r="PX3252" s="623"/>
      <c r="PY3252" s="623"/>
      <c r="PZ3252" s="623"/>
      <c r="QA3252" s="623"/>
      <c r="QB3252" s="623"/>
      <c r="QC3252" s="623"/>
      <c r="QD3252" s="623"/>
      <c r="QE3252" s="623"/>
      <c r="QF3252" s="623"/>
      <c r="QG3252" s="623"/>
      <c r="QH3252" s="623"/>
      <c r="QI3252" s="623"/>
      <c r="QJ3252" s="623"/>
      <c r="QK3252" s="623"/>
    </row>
    <row r="3253" spans="439:453">
      <c r="PW3253" s="623"/>
      <c r="PX3253" s="623"/>
      <c r="PY3253" s="623"/>
      <c r="PZ3253" s="623"/>
      <c r="QA3253" s="623"/>
      <c r="QB3253" s="623"/>
      <c r="QC3253" s="623"/>
      <c r="QD3253" s="623"/>
      <c r="QE3253" s="623"/>
      <c r="QF3253" s="623"/>
      <c r="QG3253" s="623"/>
      <c r="QH3253" s="623"/>
      <c r="QI3253" s="623"/>
      <c r="QJ3253" s="623"/>
      <c r="QK3253" s="623"/>
    </row>
    <row r="3254" spans="439:453">
      <c r="PW3254" s="623"/>
      <c r="PX3254" s="623"/>
      <c r="PY3254" s="623"/>
      <c r="PZ3254" s="623"/>
      <c r="QA3254" s="623"/>
      <c r="QB3254" s="623"/>
      <c r="QC3254" s="623"/>
      <c r="QD3254" s="623"/>
      <c r="QE3254" s="623"/>
      <c r="QF3254" s="623"/>
      <c r="QG3254" s="623"/>
      <c r="QH3254" s="623"/>
      <c r="QI3254" s="623"/>
      <c r="QJ3254" s="623"/>
      <c r="QK3254" s="623"/>
    </row>
    <row r="3255" spans="439:453">
      <c r="PW3255" s="623"/>
      <c r="PX3255" s="623"/>
      <c r="PY3255" s="623"/>
      <c r="PZ3255" s="623"/>
      <c r="QA3255" s="623"/>
      <c r="QB3255" s="623"/>
      <c r="QC3255" s="623"/>
      <c r="QD3255" s="623"/>
      <c r="QE3255" s="623"/>
      <c r="QF3255" s="623"/>
      <c r="QG3255" s="623"/>
      <c r="QH3255" s="623"/>
      <c r="QI3255" s="623"/>
      <c r="QJ3255" s="623"/>
      <c r="QK3255" s="623"/>
    </row>
    <row r="3256" spans="439:453">
      <c r="PW3256" s="623"/>
      <c r="PX3256" s="623"/>
      <c r="PY3256" s="623"/>
      <c r="PZ3256" s="623"/>
      <c r="QA3256" s="623"/>
      <c r="QB3256" s="623"/>
      <c r="QC3256" s="623"/>
      <c r="QD3256" s="623"/>
      <c r="QE3256" s="623"/>
      <c r="QF3256" s="623"/>
      <c r="QG3256" s="623"/>
      <c r="QH3256" s="623"/>
      <c r="QI3256" s="623"/>
      <c r="QJ3256" s="623"/>
      <c r="QK3256" s="623"/>
    </row>
    <row r="3257" spans="439:453">
      <c r="PW3257" s="623"/>
      <c r="PX3257" s="623"/>
      <c r="PY3257" s="623"/>
      <c r="PZ3257" s="623"/>
      <c r="QA3257" s="623"/>
      <c r="QB3257" s="623"/>
      <c r="QC3257" s="623"/>
      <c r="QD3257" s="623"/>
      <c r="QE3257" s="623"/>
      <c r="QF3257" s="623"/>
      <c r="QG3257" s="623"/>
      <c r="QH3257" s="623"/>
      <c r="QI3257" s="623"/>
      <c r="QJ3257" s="623"/>
      <c r="QK3257" s="623"/>
    </row>
    <row r="3258" spans="439:453">
      <c r="PW3258" s="623"/>
      <c r="PX3258" s="623"/>
      <c r="PY3258" s="623"/>
      <c r="PZ3258" s="623"/>
      <c r="QA3258" s="623"/>
      <c r="QB3258" s="623"/>
      <c r="QC3258" s="623"/>
      <c r="QD3258" s="623"/>
      <c r="QE3258" s="623"/>
      <c r="QF3258" s="623"/>
      <c r="QG3258" s="623"/>
      <c r="QH3258" s="623"/>
      <c r="QI3258" s="623"/>
      <c r="QJ3258" s="623"/>
      <c r="QK3258" s="623"/>
    </row>
    <row r="3259" spans="439:453">
      <c r="PW3259" s="623"/>
      <c r="PX3259" s="623"/>
      <c r="PY3259" s="623"/>
      <c r="PZ3259" s="623"/>
      <c r="QA3259" s="623"/>
      <c r="QB3259" s="623"/>
      <c r="QC3259" s="623"/>
      <c r="QD3259" s="623"/>
      <c r="QE3259" s="623"/>
      <c r="QF3259" s="623"/>
      <c r="QG3259" s="623"/>
      <c r="QH3259" s="623"/>
      <c r="QI3259" s="623"/>
      <c r="QJ3259" s="623"/>
      <c r="QK3259" s="623"/>
    </row>
    <row r="3260" spans="439:453">
      <c r="PW3260" s="623"/>
      <c r="PX3260" s="623"/>
      <c r="PY3260" s="623"/>
      <c r="PZ3260" s="623"/>
      <c r="QA3260" s="623"/>
      <c r="QB3260" s="623"/>
      <c r="QC3260" s="623"/>
      <c r="QD3260" s="623"/>
      <c r="QE3260" s="623"/>
      <c r="QF3260" s="623"/>
      <c r="QG3260" s="623"/>
      <c r="QH3260" s="623"/>
      <c r="QI3260" s="623"/>
      <c r="QJ3260" s="623"/>
      <c r="QK3260" s="623"/>
    </row>
    <row r="3261" spans="439:453">
      <c r="PW3261" s="623"/>
      <c r="PX3261" s="623"/>
      <c r="PY3261" s="623"/>
      <c r="PZ3261" s="623"/>
      <c r="QA3261" s="623"/>
      <c r="QB3261" s="623"/>
      <c r="QC3261" s="623"/>
      <c r="QD3261" s="623"/>
      <c r="QE3261" s="623"/>
      <c r="QF3261" s="623"/>
      <c r="QG3261" s="623"/>
      <c r="QH3261" s="623"/>
      <c r="QI3261" s="623"/>
      <c r="QJ3261" s="623"/>
      <c r="QK3261" s="623"/>
    </row>
    <row r="3262" spans="439:453">
      <c r="PW3262" s="623"/>
      <c r="PX3262" s="623"/>
      <c r="PY3262" s="623"/>
      <c r="PZ3262" s="623"/>
      <c r="QA3262" s="623"/>
      <c r="QB3262" s="623"/>
      <c r="QC3262" s="623"/>
      <c r="QD3262" s="623"/>
      <c r="QE3262" s="623"/>
      <c r="QF3262" s="623"/>
      <c r="QG3262" s="623"/>
      <c r="QH3262" s="623"/>
      <c r="QI3262" s="623"/>
      <c r="QJ3262" s="623"/>
      <c r="QK3262" s="623"/>
    </row>
    <row r="3263" spans="439:453">
      <c r="PW3263" s="623"/>
      <c r="PX3263" s="623"/>
      <c r="PY3263" s="623"/>
      <c r="PZ3263" s="623"/>
      <c r="QA3263" s="623"/>
      <c r="QB3263" s="623"/>
      <c r="QC3263" s="623"/>
      <c r="QD3263" s="623"/>
      <c r="QE3263" s="623"/>
      <c r="QF3263" s="623"/>
      <c r="QG3263" s="623"/>
      <c r="QH3263" s="623"/>
      <c r="QI3263" s="623"/>
      <c r="QJ3263" s="623"/>
      <c r="QK3263" s="623"/>
    </row>
    <row r="3264" spans="439:453">
      <c r="PW3264" s="623"/>
      <c r="PX3264" s="623"/>
      <c r="PY3264" s="623"/>
      <c r="PZ3264" s="623"/>
      <c r="QA3264" s="623"/>
      <c r="QB3264" s="623"/>
      <c r="QC3264" s="623"/>
      <c r="QD3264" s="623"/>
      <c r="QE3264" s="623"/>
      <c r="QF3264" s="623"/>
      <c r="QG3264" s="623"/>
      <c r="QH3264" s="623"/>
      <c r="QI3264" s="623"/>
      <c r="QJ3264" s="623"/>
      <c r="QK3264" s="623"/>
    </row>
    <row r="3265" spans="439:453">
      <c r="PW3265" s="623"/>
      <c r="PX3265" s="623"/>
      <c r="PY3265" s="623"/>
      <c r="PZ3265" s="623"/>
      <c r="QA3265" s="623"/>
      <c r="QB3265" s="623"/>
      <c r="QC3265" s="623"/>
      <c r="QD3265" s="623"/>
      <c r="QE3265" s="623"/>
      <c r="QF3265" s="623"/>
      <c r="QG3265" s="623"/>
      <c r="QH3265" s="623"/>
      <c r="QI3265" s="623"/>
      <c r="QJ3265" s="623"/>
      <c r="QK3265" s="623"/>
    </row>
    <row r="3266" spans="439:453">
      <c r="PW3266" s="623"/>
      <c r="PX3266" s="623"/>
      <c r="PY3266" s="623"/>
      <c r="PZ3266" s="623"/>
      <c r="QA3266" s="623"/>
      <c r="QB3266" s="623"/>
      <c r="QC3266" s="623"/>
      <c r="QD3266" s="623"/>
      <c r="QE3266" s="623"/>
      <c r="QF3266" s="623"/>
      <c r="QG3266" s="623"/>
      <c r="QH3266" s="623"/>
      <c r="QI3266" s="623"/>
      <c r="QJ3266" s="623"/>
      <c r="QK3266" s="623"/>
    </row>
    <row r="3267" spans="439:453">
      <c r="PW3267" s="623"/>
      <c r="PX3267" s="623"/>
      <c r="PY3267" s="623"/>
      <c r="PZ3267" s="623"/>
      <c r="QA3267" s="623"/>
      <c r="QB3267" s="623"/>
      <c r="QC3267" s="623"/>
      <c r="QD3267" s="623"/>
      <c r="QE3267" s="623"/>
      <c r="QF3267" s="623"/>
      <c r="QG3267" s="623"/>
      <c r="QH3267" s="623"/>
      <c r="QI3267" s="623"/>
      <c r="QJ3267" s="623"/>
      <c r="QK3267" s="623"/>
    </row>
    <row r="3268" spans="439:453">
      <c r="PW3268" s="623"/>
      <c r="PX3268" s="623"/>
      <c r="PY3268" s="623"/>
      <c r="PZ3268" s="623"/>
      <c r="QA3268" s="623"/>
      <c r="QB3268" s="623"/>
      <c r="QC3268" s="623"/>
      <c r="QD3268" s="623"/>
      <c r="QE3268" s="623"/>
      <c r="QF3268" s="623"/>
      <c r="QG3268" s="623"/>
      <c r="QH3268" s="623"/>
      <c r="QI3268" s="623"/>
      <c r="QJ3268" s="623"/>
      <c r="QK3268" s="623"/>
    </row>
    <row r="3269" spans="439:453">
      <c r="PW3269" s="623"/>
      <c r="PX3269" s="623"/>
      <c r="PY3269" s="623"/>
      <c r="PZ3269" s="623"/>
      <c r="QA3269" s="623"/>
      <c r="QB3269" s="623"/>
      <c r="QC3269" s="623"/>
      <c r="QD3269" s="623"/>
      <c r="QE3269" s="623"/>
      <c r="QF3269" s="623"/>
      <c r="QG3269" s="623"/>
      <c r="QH3269" s="623"/>
      <c r="QI3269" s="623"/>
      <c r="QJ3269" s="623"/>
      <c r="QK3269" s="623"/>
    </row>
    <row r="3270" spans="439:453">
      <c r="PW3270" s="623"/>
      <c r="PX3270" s="623"/>
      <c r="PY3270" s="623"/>
      <c r="PZ3270" s="623"/>
      <c r="QA3270" s="623"/>
      <c r="QB3270" s="623"/>
      <c r="QC3270" s="623"/>
      <c r="QD3270" s="623"/>
      <c r="QE3270" s="623"/>
      <c r="QF3270" s="623"/>
      <c r="QG3270" s="623"/>
      <c r="QH3270" s="623"/>
      <c r="QI3270" s="623"/>
      <c r="QJ3270" s="623"/>
      <c r="QK3270" s="623"/>
    </row>
    <row r="3271" spans="439:453">
      <c r="PW3271" s="623"/>
      <c r="PX3271" s="623"/>
      <c r="PY3271" s="623"/>
      <c r="PZ3271" s="623"/>
      <c r="QA3271" s="623"/>
      <c r="QB3271" s="623"/>
      <c r="QC3271" s="623"/>
      <c r="QD3271" s="623"/>
      <c r="QE3271" s="623"/>
      <c r="QF3271" s="623"/>
      <c r="QG3271" s="623"/>
      <c r="QH3271" s="623"/>
      <c r="QI3271" s="623"/>
      <c r="QJ3271" s="623"/>
      <c r="QK3271" s="623"/>
    </row>
    <row r="3272" spans="439:453">
      <c r="PW3272" s="623"/>
      <c r="PX3272" s="623"/>
      <c r="PY3272" s="623"/>
      <c r="PZ3272" s="623"/>
      <c r="QA3272" s="623"/>
      <c r="QB3272" s="623"/>
      <c r="QC3272" s="623"/>
      <c r="QD3272" s="623"/>
      <c r="QE3272" s="623"/>
      <c r="QF3272" s="623"/>
      <c r="QG3272" s="623"/>
      <c r="QH3272" s="623"/>
      <c r="QI3272" s="623"/>
      <c r="QJ3272" s="623"/>
      <c r="QK3272" s="623"/>
    </row>
    <row r="3273" spans="439:453">
      <c r="PW3273" s="623"/>
      <c r="PX3273" s="623"/>
      <c r="PY3273" s="623"/>
      <c r="PZ3273" s="623"/>
      <c r="QA3273" s="623"/>
      <c r="QB3273" s="623"/>
      <c r="QC3273" s="623"/>
      <c r="QD3273" s="623"/>
      <c r="QE3273" s="623"/>
      <c r="QF3273" s="623"/>
      <c r="QG3273" s="623"/>
      <c r="QH3273" s="623"/>
      <c r="QI3273" s="623"/>
      <c r="QJ3273" s="623"/>
      <c r="QK3273" s="623"/>
    </row>
    <row r="3274" spans="439:453">
      <c r="PW3274" s="623"/>
      <c r="PX3274" s="623"/>
      <c r="PY3274" s="623"/>
      <c r="PZ3274" s="623"/>
      <c r="QA3274" s="623"/>
      <c r="QB3274" s="623"/>
      <c r="QC3274" s="623"/>
      <c r="QD3274" s="623"/>
      <c r="QE3274" s="623"/>
      <c r="QF3274" s="623"/>
      <c r="QG3274" s="623"/>
      <c r="QH3274" s="623"/>
      <c r="QI3274" s="623"/>
      <c r="QJ3274" s="623"/>
      <c r="QK3274" s="623"/>
    </row>
    <row r="3275" spans="439:453">
      <c r="PW3275" s="623"/>
      <c r="PX3275" s="623"/>
      <c r="PY3275" s="623"/>
      <c r="PZ3275" s="623"/>
      <c r="QA3275" s="623"/>
      <c r="QB3275" s="623"/>
      <c r="QC3275" s="623"/>
      <c r="QD3275" s="623"/>
      <c r="QE3275" s="623"/>
      <c r="QF3275" s="623"/>
      <c r="QG3275" s="623"/>
      <c r="QH3275" s="623"/>
      <c r="QI3275" s="623"/>
      <c r="QJ3275" s="623"/>
      <c r="QK3275" s="623"/>
    </row>
    <row r="3276" spans="439:453">
      <c r="PW3276" s="623"/>
      <c r="PX3276" s="623"/>
      <c r="PY3276" s="623"/>
      <c r="PZ3276" s="623"/>
      <c r="QA3276" s="623"/>
      <c r="QB3276" s="623"/>
      <c r="QC3276" s="623"/>
      <c r="QD3276" s="623"/>
      <c r="QE3276" s="623"/>
      <c r="QF3276" s="623"/>
      <c r="QG3276" s="623"/>
      <c r="QH3276" s="623"/>
      <c r="QI3276" s="623"/>
      <c r="QJ3276" s="623"/>
      <c r="QK3276" s="623"/>
    </row>
    <row r="3277" spans="439:453">
      <c r="PW3277" s="623"/>
      <c r="PX3277" s="623"/>
      <c r="PY3277" s="623"/>
      <c r="PZ3277" s="623"/>
      <c r="QA3277" s="623"/>
      <c r="QB3277" s="623"/>
      <c r="QC3277" s="623"/>
      <c r="QD3277" s="623"/>
      <c r="QE3277" s="623"/>
      <c r="QF3277" s="623"/>
      <c r="QG3277" s="623"/>
      <c r="QH3277" s="623"/>
      <c r="QI3277" s="623"/>
      <c r="QJ3277" s="623"/>
      <c r="QK3277" s="623"/>
    </row>
    <row r="3278" spans="439:453">
      <c r="PW3278" s="623"/>
      <c r="PX3278" s="623"/>
      <c r="PY3278" s="623"/>
      <c r="PZ3278" s="623"/>
      <c r="QA3278" s="623"/>
      <c r="QB3278" s="623"/>
      <c r="QC3278" s="623"/>
      <c r="QD3278" s="623"/>
      <c r="QE3278" s="623"/>
      <c r="QF3278" s="623"/>
      <c r="QG3278" s="623"/>
      <c r="QH3278" s="623"/>
      <c r="QI3278" s="623"/>
      <c r="QJ3278" s="623"/>
      <c r="QK3278" s="623"/>
    </row>
    <row r="3279" spans="439:453">
      <c r="PW3279" s="623"/>
      <c r="PX3279" s="623"/>
      <c r="PY3279" s="623"/>
      <c r="PZ3279" s="623"/>
      <c r="QA3279" s="623"/>
      <c r="QB3279" s="623"/>
      <c r="QC3279" s="623"/>
      <c r="QD3279" s="623"/>
      <c r="QE3279" s="623"/>
      <c r="QF3279" s="623"/>
      <c r="QG3279" s="623"/>
      <c r="QH3279" s="623"/>
      <c r="QI3279" s="623"/>
      <c r="QJ3279" s="623"/>
      <c r="QK3279" s="623"/>
    </row>
    <row r="3280" spans="439:453">
      <c r="PW3280" s="623"/>
      <c r="PX3280" s="623"/>
      <c r="PY3280" s="623"/>
      <c r="PZ3280" s="623"/>
      <c r="QA3280" s="623"/>
      <c r="QB3280" s="623"/>
      <c r="QC3280" s="623"/>
      <c r="QD3280" s="623"/>
      <c r="QE3280" s="623"/>
      <c r="QF3280" s="623"/>
      <c r="QG3280" s="623"/>
      <c r="QH3280" s="623"/>
      <c r="QI3280" s="623"/>
      <c r="QJ3280" s="623"/>
      <c r="QK3280" s="623"/>
    </row>
    <row r="3281" spans="439:453">
      <c r="PW3281" s="623"/>
      <c r="PX3281" s="623"/>
      <c r="PY3281" s="623"/>
      <c r="PZ3281" s="623"/>
      <c r="QA3281" s="623"/>
      <c r="QB3281" s="623"/>
      <c r="QC3281" s="623"/>
      <c r="QD3281" s="623"/>
      <c r="QE3281" s="623"/>
      <c r="QF3281" s="623"/>
      <c r="QG3281" s="623"/>
      <c r="QH3281" s="623"/>
      <c r="QI3281" s="623"/>
      <c r="QJ3281" s="623"/>
      <c r="QK3281" s="623"/>
    </row>
    <row r="3282" spans="439:453">
      <c r="PW3282" s="623"/>
      <c r="PX3282" s="623"/>
      <c r="PY3282" s="623"/>
      <c r="PZ3282" s="623"/>
      <c r="QA3282" s="623"/>
      <c r="QB3282" s="623"/>
      <c r="QC3282" s="623"/>
      <c r="QD3282" s="623"/>
      <c r="QE3282" s="623"/>
      <c r="QF3282" s="623"/>
      <c r="QG3282" s="623"/>
      <c r="QH3282" s="623"/>
      <c r="QI3282" s="623"/>
      <c r="QJ3282" s="623"/>
      <c r="QK3282" s="623"/>
    </row>
    <row r="3283" spans="439:453">
      <c r="PW3283" s="623"/>
      <c r="PX3283" s="623"/>
      <c r="PY3283" s="623"/>
      <c r="PZ3283" s="623"/>
      <c r="QA3283" s="623"/>
      <c r="QB3283" s="623"/>
      <c r="QC3283" s="623"/>
      <c r="QD3283" s="623"/>
      <c r="QE3283" s="623"/>
      <c r="QF3283" s="623"/>
      <c r="QG3283" s="623"/>
      <c r="QH3283" s="623"/>
      <c r="QI3283" s="623"/>
      <c r="QJ3283" s="623"/>
      <c r="QK3283" s="623"/>
    </row>
    <row r="3284" spans="439:453">
      <c r="PW3284" s="623"/>
      <c r="PX3284" s="623"/>
      <c r="PY3284" s="623"/>
      <c r="PZ3284" s="623"/>
      <c r="QA3284" s="623"/>
      <c r="QB3284" s="623"/>
      <c r="QC3284" s="623"/>
      <c r="QD3284" s="623"/>
      <c r="QE3284" s="623"/>
      <c r="QF3284" s="623"/>
      <c r="QG3284" s="623"/>
      <c r="QH3284" s="623"/>
      <c r="QI3284" s="623"/>
      <c r="QJ3284" s="623"/>
      <c r="QK3284" s="623"/>
    </row>
    <row r="3285" spans="439:453">
      <c r="PW3285" s="623"/>
      <c r="PX3285" s="623"/>
      <c r="PY3285" s="623"/>
      <c r="PZ3285" s="623"/>
      <c r="QA3285" s="623"/>
      <c r="QB3285" s="623"/>
      <c r="QC3285" s="623"/>
      <c r="QD3285" s="623"/>
      <c r="QE3285" s="623"/>
      <c r="QF3285" s="623"/>
      <c r="QG3285" s="623"/>
      <c r="QH3285" s="623"/>
      <c r="QI3285" s="623"/>
      <c r="QJ3285" s="623"/>
      <c r="QK3285" s="623"/>
    </row>
    <row r="3286" spans="439:453">
      <c r="PW3286" s="623"/>
      <c r="PX3286" s="623"/>
      <c r="PY3286" s="623"/>
      <c r="PZ3286" s="623"/>
      <c r="QA3286" s="623"/>
      <c r="QB3286" s="623"/>
      <c r="QC3286" s="623"/>
      <c r="QD3286" s="623"/>
      <c r="QE3286" s="623"/>
      <c r="QF3286" s="623"/>
      <c r="QG3286" s="623"/>
      <c r="QH3286" s="623"/>
      <c r="QI3286" s="623"/>
      <c r="QJ3286" s="623"/>
      <c r="QK3286" s="623"/>
    </row>
    <row r="3287" spans="439:453">
      <c r="PW3287" s="623"/>
      <c r="PX3287" s="623"/>
      <c r="PY3287" s="623"/>
      <c r="PZ3287" s="623"/>
      <c r="QA3287" s="623"/>
      <c r="QB3287" s="623"/>
      <c r="QC3287" s="623"/>
      <c r="QD3287" s="623"/>
      <c r="QE3287" s="623"/>
      <c r="QF3287" s="623"/>
      <c r="QG3287" s="623"/>
      <c r="QH3287" s="623"/>
      <c r="QI3287" s="623"/>
      <c r="QJ3287" s="623"/>
      <c r="QK3287" s="623"/>
    </row>
    <row r="3288" spans="439:453">
      <c r="PW3288" s="623"/>
      <c r="PX3288" s="623"/>
      <c r="PY3288" s="623"/>
      <c r="PZ3288" s="623"/>
      <c r="QA3288" s="623"/>
      <c r="QB3288" s="623"/>
      <c r="QC3288" s="623"/>
      <c r="QD3288" s="623"/>
      <c r="QE3288" s="623"/>
      <c r="QF3288" s="623"/>
      <c r="QG3288" s="623"/>
      <c r="QH3288" s="623"/>
      <c r="QI3288" s="623"/>
      <c r="QJ3288" s="623"/>
      <c r="QK3288" s="623"/>
    </row>
    <row r="3289" spans="439:453">
      <c r="PW3289" s="623"/>
      <c r="PX3289" s="623"/>
      <c r="PY3289" s="623"/>
      <c r="PZ3289" s="623"/>
      <c r="QA3289" s="623"/>
      <c r="QB3289" s="623"/>
      <c r="QC3289" s="623"/>
      <c r="QD3289" s="623"/>
      <c r="QE3289" s="623"/>
      <c r="QF3289" s="623"/>
      <c r="QG3289" s="623"/>
      <c r="QH3289" s="623"/>
      <c r="QI3289" s="623"/>
      <c r="QJ3289" s="623"/>
      <c r="QK3289" s="623"/>
    </row>
    <row r="3290" spans="439:453">
      <c r="PW3290" s="623"/>
      <c r="PX3290" s="623"/>
      <c r="PY3290" s="623"/>
      <c r="PZ3290" s="623"/>
      <c r="QA3290" s="623"/>
      <c r="QB3290" s="623"/>
      <c r="QC3290" s="623"/>
      <c r="QD3290" s="623"/>
      <c r="QE3290" s="623"/>
      <c r="QF3290" s="623"/>
      <c r="QG3290" s="623"/>
      <c r="QH3290" s="623"/>
      <c r="QI3290" s="623"/>
      <c r="QJ3290" s="623"/>
      <c r="QK3290" s="623"/>
    </row>
    <row r="3291" spans="439:453">
      <c r="PW3291" s="623"/>
      <c r="PX3291" s="623"/>
      <c r="PY3291" s="623"/>
      <c r="PZ3291" s="623"/>
      <c r="QA3291" s="623"/>
      <c r="QB3291" s="623"/>
      <c r="QC3291" s="623"/>
      <c r="QD3291" s="623"/>
      <c r="QE3291" s="623"/>
      <c r="QF3291" s="623"/>
      <c r="QG3291" s="623"/>
      <c r="QH3291" s="623"/>
      <c r="QI3291" s="623"/>
      <c r="QJ3291" s="623"/>
      <c r="QK3291" s="623"/>
    </row>
    <row r="3292" spans="439:453">
      <c r="PW3292" s="623"/>
      <c r="PX3292" s="623"/>
      <c r="PY3292" s="623"/>
      <c r="PZ3292" s="623"/>
      <c r="QA3292" s="623"/>
      <c r="QB3292" s="623"/>
      <c r="QC3292" s="623"/>
      <c r="QD3292" s="623"/>
      <c r="QE3292" s="623"/>
      <c r="QF3292" s="623"/>
      <c r="QG3292" s="623"/>
      <c r="QH3292" s="623"/>
      <c r="QI3292" s="623"/>
      <c r="QJ3292" s="623"/>
      <c r="QK3292" s="623"/>
    </row>
    <row r="3293" spans="439:453">
      <c r="PW3293" s="623"/>
      <c r="PX3293" s="623"/>
      <c r="PY3293" s="623"/>
      <c r="PZ3293" s="623"/>
      <c r="QA3293" s="623"/>
      <c r="QB3293" s="623"/>
      <c r="QC3293" s="623"/>
      <c r="QD3293" s="623"/>
      <c r="QE3293" s="623"/>
      <c r="QF3293" s="623"/>
      <c r="QG3293" s="623"/>
      <c r="QH3293" s="623"/>
      <c r="QI3293" s="623"/>
      <c r="QJ3293" s="623"/>
      <c r="QK3293" s="623"/>
    </row>
    <row r="3294" spans="439:453">
      <c r="PW3294" s="623"/>
      <c r="PX3294" s="623"/>
      <c r="PY3294" s="623"/>
      <c r="PZ3294" s="623"/>
      <c r="QA3294" s="623"/>
      <c r="QB3294" s="623"/>
      <c r="QC3294" s="623"/>
      <c r="QD3294" s="623"/>
      <c r="QE3294" s="623"/>
      <c r="QF3294" s="623"/>
      <c r="QG3294" s="623"/>
      <c r="QH3294" s="623"/>
      <c r="QI3294" s="623"/>
      <c r="QJ3294" s="623"/>
      <c r="QK3294" s="623"/>
    </row>
    <row r="3295" spans="439:453">
      <c r="PW3295" s="623"/>
      <c r="PX3295" s="623"/>
      <c r="PY3295" s="623"/>
      <c r="PZ3295" s="623"/>
      <c r="QA3295" s="623"/>
      <c r="QB3295" s="623"/>
      <c r="QC3295" s="623"/>
      <c r="QD3295" s="623"/>
      <c r="QE3295" s="623"/>
      <c r="QF3295" s="623"/>
      <c r="QG3295" s="623"/>
      <c r="QH3295" s="623"/>
      <c r="QI3295" s="623"/>
      <c r="QJ3295" s="623"/>
      <c r="QK3295" s="623"/>
    </row>
    <row r="3296" spans="439:453">
      <c r="PW3296" s="623"/>
      <c r="PX3296" s="623"/>
      <c r="PY3296" s="623"/>
      <c r="PZ3296" s="623"/>
      <c r="QA3296" s="623"/>
      <c r="QB3296" s="623"/>
      <c r="QC3296" s="623"/>
      <c r="QD3296" s="623"/>
      <c r="QE3296" s="623"/>
      <c r="QF3296" s="623"/>
      <c r="QG3296" s="623"/>
      <c r="QH3296" s="623"/>
      <c r="QI3296" s="623"/>
      <c r="QJ3296" s="623"/>
      <c r="QK3296" s="623"/>
    </row>
    <row r="3297" spans="439:453">
      <c r="PW3297" s="623"/>
      <c r="PX3297" s="623"/>
      <c r="PY3297" s="623"/>
      <c r="PZ3297" s="623"/>
      <c r="QA3297" s="623"/>
      <c r="QB3297" s="623"/>
      <c r="QC3297" s="623"/>
      <c r="QD3297" s="623"/>
      <c r="QE3297" s="623"/>
      <c r="QF3297" s="623"/>
      <c r="QG3297" s="623"/>
      <c r="QH3297" s="623"/>
      <c r="QI3297" s="623"/>
      <c r="QJ3297" s="623"/>
      <c r="QK3297" s="623"/>
    </row>
    <row r="3298" spans="439:453">
      <c r="PW3298" s="623"/>
      <c r="PX3298" s="623"/>
      <c r="PY3298" s="623"/>
      <c r="PZ3298" s="623"/>
      <c r="QA3298" s="623"/>
      <c r="QB3298" s="623"/>
      <c r="QC3298" s="623"/>
      <c r="QD3298" s="623"/>
      <c r="QE3298" s="623"/>
      <c r="QF3298" s="623"/>
      <c r="QG3298" s="623"/>
      <c r="QH3298" s="623"/>
      <c r="QI3298" s="623"/>
      <c r="QJ3298" s="623"/>
      <c r="QK3298" s="623"/>
    </row>
    <row r="3299" spans="439:453">
      <c r="PW3299" s="623"/>
      <c r="PX3299" s="623"/>
      <c r="PY3299" s="623"/>
      <c r="PZ3299" s="623"/>
      <c r="QA3299" s="623"/>
      <c r="QB3299" s="623"/>
      <c r="QC3299" s="623"/>
      <c r="QD3299" s="623"/>
      <c r="QE3299" s="623"/>
      <c r="QF3299" s="623"/>
      <c r="QG3299" s="623"/>
      <c r="QH3299" s="623"/>
      <c r="QI3299" s="623"/>
      <c r="QJ3299" s="623"/>
      <c r="QK3299" s="623"/>
    </row>
    <row r="3300" spans="439:453">
      <c r="PW3300" s="623"/>
      <c r="PX3300" s="623"/>
      <c r="PY3300" s="623"/>
      <c r="PZ3300" s="623"/>
      <c r="QA3300" s="623"/>
      <c r="QB3300" s="623"/>
      <c r="QC3300" s="623"/>
      <c r="QD3300" s="623"/>
      <c r="QE3300" s="623"/>
      <c r="QF3300" s="623"/>
      <c r="QG3300" s="623"/>
      <c r="QH3300" s="623"/>
      <c r="QI3300" s="623"/>
      <c r="QJ3300" s="623"/>
      <c r="QK3300" s="623"/>
    </row>
    <row r="3301" spans="439:453">
      <c r="PW3301" s="623"/>
      <c r="PX3301" s="623"/>
      <c r="PY3301" s="623"/>
      <c r="PZ3301" s="623"/>
      <c r="QA3301" s="623"/>
      <c r="QB3301" s="623"/>
      <c r="QC3301" s="623"/>
      <c r="QD3301" s="623"/>
      <c r="QE3301" s="623"/>
      <c r="QF3301" s="623"/>
      <c r="QG3301" s="623"/>
      <c r="QH3301" s="623"/>
      <c r="QI3301" s="623"/>
      <c r="QJ3301" s="623"/>
      <c r="QK3301" s="623"/>
    </row>
    <row r="3302" spans="439:453">
      <c r="PW3302" s="623"/>
      <c r="PX3302" s="623"/>
      <c r="PY3302" s="623"/>
      <c r="PZ3302" s="623"/>
      <c r="QA3302" s="623"/>
      <c r="QB3302" s="623"/>
      <c r="QC3302" s="623"/>
      <c r="QD3302" s="623"/>
      <c r="QE3302" s="623"/>
      <c r="QF3302" s="623"/>
      <c r="QG3302" s="623"/>
      <c r="QH3302" s="623"/>
      <c r="QI3302" s="623"/>
      <c r="QJ3302" s="623"/>
      <c r="QK3302" s="623"/>
    </row>
    <row r="3303" spans="439:453">
      <c r="PW3303" s="623"/>
      <c r="PX3303" s="623"/>
      <c r="PY3303" s="623"/>
      <c r="PZ3303" s="623"/>
      <c r="QA3303" s="623"/>
      <c r="QB3303" s="623"/>
      <c r="QC3303" s="623"/>
      <c r="QD3303" s="623"/>
      <c r="QE3303" s="623"/>
      <c r="QF3303" s="623"/>
      <c r="QG3303" s="623"/>
      <c r="QH3303" s="623"/>
      <c r="QI3303" s="623"/>
      <c r="QJ3303" s="623"/>
      <c r="QK3303" s="623"/>
    </row>
    <row r="3304" spans="439:453">
      <c r="PW3304" s="623"/>
      <c r="PX3304" s="623"/>
      <c r="PY3304" s="623"/>
      <c r="PZ3304" s="623"/>
      <c r="QA3304" s="623"/>
      <c r="QB3304" s="623"/>
      <c r="QC3304" s="623"/>
      <c r="QD3304" s="623"/>
      <c r="QE3304" s="623"/>
      <c r="QF3304" s="623"/>
      <c r="QG3304" s="623"/>
      <c r="QH3304" s="623"/>
      <c r="QI3304" s="623"/>
      <c r="QJ3304" s="623"/>
      <c r="QK3304" s="623"/>
    </row>
    <row r="3305" spans="439:453">
      <c r="PW3305" s="623"/>
      <c r="PX3305" s="623"/>
      <c r="PY3305" s="623"/>
      <c r="PZ3305" s="623"/>
      <c r="QA3305" s="623"/>
      <c r="QB3305" s="623"/>
      <c r="QC3305" s="623"/>
      <c r="QD3305" s="623"/>
      <c r="QE3305" s="623"/>
      <c r="QF3305" s="623"/>
      <c r="QG3305" s="623"/>
      <c r="QH3305" s="623"/>
      <c r="QI3305" s="623"/>
      <c r="QJ3305" s="623"/>
      <c r="QK3305" s="623"/>
    </row>
    <row r="3306" spans="439:453">
      <c r="PW3306" s="623"/>
      <c r="PX3306" s="623"/>
      <c r="PY3306" s="623"/>
      <c r="PZ3306" s="623"/>
      <c r="QA3306" s="623"/>
      <c r="QB3306" s="623"/>
      <c r="QC3306" s="623"/>
      <c r="QD3306" s="623"/>
      <c r="QE3306" s="623"/>
      <c r="QF3306" s="623"/>
      <c r="QG3306" s="623"/>
      <c r="QH3306" s="623"/>
      <c r="QI3306" s="623"/>
      <c r="QJ3306" s="623"/>
      <c r="QK3306" s="623"/>
    </row>
    <row r="3307" spans="439:453">
      <c r="PW3307" s="623"/>
      <c r="PX3307" s="623"/>
      <c r="PY3307" s="623"/>
      <c r="PZ3307" s="623"/>
      <c r="QA3307" s="623"/>
      <c r="QB3307" s="623"/>
      <c r="QC3307" s="623"/>
      <c r="QD3307" s="623"/>
      <c r="QE3307" s="623"/>
      <c r="QF3307" s="623"/>
      <c r="QG3307" s="623"/>
      <c r="QH3307" s="623"/>
      <c r="QI3307" s="623"/>
      <c r="QJ3307" s="623"/>
      <c r="QK3307" s="623"/>
    </row>
    <row r="3308" spans="439:453">
      <c r="PW3308" s="623"/>
      <c r="PX3308" s="623"/>
      <c r="PY3308" s="623"/>
      <c r="PZ3308" s="623"/>
      <c r="QA3308" s="623"/>
      <c r="QB3308" s="623"/>
      <c r="QC3308" s="623"/>
      <c r="QD3308" s="623"/>
      <c r="QE3308" s="623"/>
      <c r="QF3308" s="623"/>
      <c r="QG3308" s="623"/>
      <c r="QH3308" s="623"/>
      <c r="QI3308" s="623"/>
      <c r="QJ3308" s="623"/>
      <c r="QK3308" s="623"/>
    </row>
    <row r="3309" spans="439:453">
      <c r="PW3309" s="623"/>
      <c r="PX3309" s="623"/>
      <c r="PY3309" s="623"/>
      <c r="PZ3309" s="623"/>
      <c r="QA3309" s="623"/>
      <c r="QB3309" s="623"/>
      <c r="QC3309" s="623"/>
      <c r="QD3309" s="623"/>
      <c r="QE3309" s="623"/>
      <c r="QF3309" s="623"/>
      <c r="QG3309" s="623"/>
      <c r="QH3309" s="623"/>
      <c r="QI3309" s="623"/>
      <c r="QJ3309" s="623"/>
      <c r="QK3309" s="623"/>
    </row>
    <row r="3310" spans="439:453">
      <c r="PW3310" s="623"/>
      <c r="PX3310" s="623"/>
      <c r="PY3310" s="623"/>
      <c r="PZ3310" s="623"/>
      <c r="QA3310" s="623"/>
      <c r="QB3310" s="623"/>
      <c r="QC3310" s="623"/>
      <c r="QD3310" s="623"/>
      <c r="QE3310" s="623"/>
      <c r="QF3310" s="623"/>
      <c r="QG3310" s="623"/>
      <c r="QH3310" s="623"/>
      <c r="QI3310" s="623"/>
      <c r="QJ3310" s="623"/>
      <c r="QK3310" s="623"/>
    </row>
    <row r="3311" spans="439:453">
      <c r="PW3311" s="623"/>
      <c r="PX3311" s="623"/>
      <c r="PY3311" s="623"/>
      <c r="PZ3311" s="623"/>
      <c r="QA3311" s="623"/>
      <c r="QB3311" s="623"/>
      <c r="QC3311" s="623"/>
      <c r="QD3311" s="623"/>
      <c r="QE3311" s="623"/>
      <c r="QF3311" s="623"/>
      <c r="QG3311" s="623"/>
      <c r="QH3311" s="623"/>
      <c r="QI3311" s="623"/>
      <c r="QJ3311" s="623"/>
      <c r="QK3311" s="623"/>
    </row>
    <row r="3312" spans="439:453">
      <c r="PW3312" s="623"/>
      <c r="PX3312" s="623"/>
      <c r="PY3312" s="623"/>
      <c r="PZ3312" s="623"/>
      <c r="QA3312" s="623"/>
      <c r="QB3312" s="623"/>
      <c r="QC3312" s="623"/>
      <c r="QD3312" s="623"/>
      <c r="QE3312" s="623"/>
      <c r="QF3312" s="623"/>
      <c r="QG3312" s="623"/>
      <c r="QH3312" s="623"/>
      <c r="QI3312" s="623"/>
      <c r="QJ3312" s="623"/>
      <c r="QK3312" s="623"/>
    </row>
    <row r="3313" spans="439:453">
      <c r="PW3313" s="623"/>
      <c r="PX3313" s="623"/>
      <c r="PY3313" s="623"/>
      <c r="PZ3313" s="623"/>
      <c r="QA3313" s="623"/>
      <c r="QB3313" s="623"/>
      <c r="QC3313" s="623"/>
      <c r="QD3313" s="623"/>
      <c r="QE3313" s="623"/>
      <c r="QF3313" s="623"/>
      <c r="QG3313" s="623"/>
      <c r="QH3313" s="623"/>
      <c r="QI3313" s="623"/>
      <c r="QJ3313" s="623"/>
      <c r="QK3313" s="623"/>
    </row>
    <row r="3314" spans="439:453">
      <c r="PW3314" s="623"/>
      <c r="PX3314" s="623"/>
      <c r="PY3314" s="623"/>
      <c r="PZ3314" s="623"/>
      <c r="QA3314" s="623"/>
      <c r="QB3314" s="623"/>
      <c r="QC3314" s="623"/>
      <c r="QD3314" s="623"/>
      <c r="QE3314" s="623"/>
      <c r="QF3314" s="623"/>
      <c r="QG3314" s="623"/>
      <c r="QH3314" s="623"/>
      <c r="QI3314" s="623"/>
      <c r="QJ3314" s="623"/>
      <c r="QK3314" s="623"/>
    </row>
    <row r="3315" spans="439:453">
      <c r="PW3315" s="623"/>
      <c r="PX3315" s="623"/>
      <c r="PY3315" s="623"/>
      <c r="PZ3315" s="623"/>
      <c r="QA3315" s="623"/>
      <c r="QB3315" s="623"/>
      <c r="QC3315" s="623"/>
      <c r="QD3315" s="623"/>
      <c r="QE3315" s="623"/>
      <c r="QF3315" s="623"/>
      <c r="QG3315" s="623"/>
      <c r="QH3315" s="623"/>
      <c r="QI3315" s="623"/>
      <c r="QJ3315" s="623"/>
      <c r="QK3315" s="623"/>
    </row>
    <row r="3316" spans="439:453">
      <c r="PW3316" s="623"/>
      <c r="PX3316" s="623"/>
      <c r="PY3316" s="623"/>
      <c r="PZ3316" s="623"/>
      <c r="QA3316" s="623"/>
      <c r="QB3316" s="623"/>
      <c r="QC3316" s="623"/>
      <c r="QD3316" s="623"/>
      <c r="QE3316" s="623"/>
      <c r="QF3316" s="623"/>
      <c r="QG3316" s="623"/>
      <c r="QH3316" s="623"/>
      <c r="QI3316" s="623"/>
      <c r="QJ3316" s="623"/>
      <c r="QK3316" s="623"/>
    </row>
    <row r="3317" spans="439:453">
      <c r="PW3317" s="623"/>
      <c r="PX3317" s="623"/>
      <c r="PY3317" s="623"/>
      <c r="PZ3317" s="623"/>
      <c r="QA3317" s="623"/>
      <c r="QB3317" s="623"/>
      <c r="QC3317" s="623"/>
      <c r="QD3317" s="623"/>
      <c r="QE3317" s="623"/>
      <c r="QF3317" s="623"/>
      <c r="QG3317" s="623"/>
      <c r="QH3317" s="623"/>
      <c r="QI3317" s="623"/>
      <c r="QJ3317" s="623"/>
      <c r="QK3317" s="623"/>
    </row>
    <row r="3318" spans="439:453">
      <c r="PW3318" s="623"/>
      <c r="PX3318" s="623"/>
      <c r="PY3318" s="623"/>
      <c r="PZ3318" s="623"/>
      <c r="QA3318" s="623"/>
      <c r="QB3318" s="623"/>
      <c r="QC3318" s="623"/>
      <c r="QD3318" s="623"/>
      <c r="QE3318" s="623"/>
      <c r="QF3318" s="623"/>
      <c r="QG3318" s="623"/>
      <c r="QH3318" s="623"/>
      <c r="QI3318" s="623"/>
      <c r="QJ3318" s="623"/>
      <c r="QK3318" s="623"/>
    </row>
    <row r="3319" spans="439:453">
      <c r="PW3319" s="623"/>
      <c r="PX3319" s="623"/>
      <c r="PY3319" s="623"/>
      <c r="PZ3319" s="623"/>
      <c r="QA3319" s="623"/>
      <c r="QB3319" s="623"/>
      <c r="QC3319" s="623"/>
      <c r="QD3319" s="623"/>
      <c r="QE3319" s="623"/>
      <c r="QF3319" s="623"/>
      <c r="QG3319" s="623"/>
      <c r="QH3319" s="623"/>
      <c r="QI3319" s="623"/>
      <c r="QJ3319" s="623"/>
      <c r="QK3319" s="623"/>
    </row>
    <row r="3320" spans="439:453">
      <c r="PW3320" s="623"/>
      <c r="PX3320" s="623"/>
      <c r="PY3320" s="623"/>
      <c r="PZ3320" s="623"/>
      <c r="QA3320" s="623"/>
      <c r="QB3320" s="623"/>
      <c r="QC3320" s="623"/>
      <c r="QD3320" s="623"/>
      <c r="QE3320" s="623"/>
      <c r="QF3320" s="623"/>
      <c r="QG3320" s="623"/>
      <c r="QH3320" s="623"/>
      <c r="QI3320" s="623"/>
      <c r="QJ3320" s="623"/>
      <c r="QK3320" s="623"/>
    </row>
    <row r="3321" spans="439:453">
      <c r="PW3321" s="623"/>
      <c r="PX3321" s="623"/>
      <c r="PY3321" s="623"/>
      <c r="PZ3321" s="623"/>
      <c r="QA3321" s="623"/>
      <c r="QB3321" s="623"/>
      <c r="QC3321" s="623"/>
      <c r="QD3321" s="623"/>
      <c r="QE3321" s="623"/>
      <c r="QF3321" s="623"/>
      <c r="QG3321" s="623"/>
      <c r="QH3321" s="623"/>
      <c r="QI3321" s="623"/>
      <c r="QJ3321" s="623"/>
      <c r="QK3321" s="623"/>
    </row>
    <row r="3322" spans="439:453">
      <c r="PW3322" s="623"/>
      <c r="PX3322" s="623"/>
      <c r="PY3322" s="623"/>
      <c r="PZ3322" s="623"/>
      <c r="QA3322" s="623"/>
      <c r="QB3322" s="623"/>
      <c r="QC3322" s="623"/>
      <c r="QD3322" s="623"/>
      <c r="QE3322" s="623"/>
      <c r="QF3322" s="623"/>
      <c r="QG3322" s="623"/>
      <c r="QH3322" s="623"/>
      <c r="QI3322" s="623"/>
      <c r="QJ3322" s="623"/>
      <c r="QK3322" s="623"/>
    </row>
    <row r="3323" spans="439:453">
      <c r="PW3323" s="623"/>
      <c r="PX3323" s="623"/>
      <c r="PY3323" s="623"/>
      <c r="PZ3323" s="623"/>
      <c r="QA3323" s="623"/>
      <c r="QB3323" s="623"/>
      <c r="QC3323" s="623"/>
      <c r="QD3323" s="623"/>
      <c r="QE3323" s="623"/>
      <c r="QF3323" s="623"/>
      <c r="QG3323" s="623"/>
      <c r="QH3323" s="623"/>
      <c r="QI3323" s="623"/>
      <c r="QJ3323" s="623"/>
      <c r="QK3323" s="623"/>
    </row>
    <row r="3324" spans="439:453">
      <c r="PW3324" s="623"/>
      <c r="PX3324" s="623"/>
      <c r="PY3324" s="623"/>
      <c r="PZ3324" s="623"/>
      <c r="QA3324" s="623"/>
      <c r="QB3324" s="623"/>
      <c r="QC3324" s="623"/>
      <c r="QD3324" s="623"/>
      <c r="QE3324" s="623"/>
      <c r="QF3324" s="623"/>
      <c r="QG3324" s="623"/>
      <c r="QH3324" s="623"/>
      <c r="QI3324" s="623"/>
      <c r="QJ3324" s="623"/>
      <c r="QK3324" s="623"/>
    </row>
    <row r="3325" spans="439:453">
      <c r="PW3325" s="623"/>
      <c r="PX3325" s="623"/>
      <c r="PY3325" s="623"/>
      <c r="PZ3325" s="623"/>
      <c r="QA3325" s="623"/>
      <c r="QB3325" s="623"/>
      <c r="QC3325" s="623"/>
      <c r="QD3325" s="623"/>
      <c r="QE3325" s="623"/>
      <c r="QF3325" s="623"/>
      <c r="QG3325" s="623"/>
      <c r="QH3325" s="623"/>
      <c r="QI3325" s="623"/>
      <c r="QJ3325" s="623"/>
      <c r="QK3325" s="623"/>
    </row>
    <row r="3326" spans="439:453">
      <c r="PW3326" s="623"/>
      <c r="PX3326" s="623"/>
      <c r="PY3326" s="623"/>
      <c r="PZ3326" s="623"/>
      <c r="QA3326" s="623"/>
      <c r="QB3326" s="623"/>
      <c r="QC3326" s="623"/>
      <c r="QD3326" s="623"/>
      <c r="QE3326" s="623"/>
      <c r="QF3326" s="623"/>
      <c r="QG3326" s="623"/>
      <c r="QH3326" s="623"/>
      <c r="QI3326" s="623"/>
      <c r="QJ3326" s="623"/>
      <c r="QK3326" s="623"/>
    </row>
    <row r="3327" spans="439:453">
      <c r="PW3327" s="623"/>
      <c r="PX3327" s="623"/>
      <c r="PY3327" s="623"/>
      <c r="PZ3327" s="623"/>
      <c r="QA3327" s="623"/>
      <c r="QB3327" s="623"/>
      <c r="QC3327" s="623"/>
      <c r="QD3327" s="623"/>
      <c r="QE3327" s="623"/>
      <c r="QF3327" s="623"/>
      <c r="QG3327" s="623"/>
      <c r="QH3327" s="623"/>
      <c r="QI3327" s="623"/>
      <c r="QJ3327" s="623"/>
      <c r="QK3327" s="623"/>
    </row>
    <row r="3328" spans="439:453">
      <c r="PW3328" s="623"/>
      <c r="PX3328" s="623"/>
      <c r="PY3328" s="623"/>
      <c r="PZ3328" s="623"/>
      <c r="QA3328" s="623"/>
      <c r="QB3328" s="623"/>
      <c r="QC3328" s="623"/>
      <c r="QD3328" s="623"/>
      <c r="QE3328" s="623"/>
      <c r="QF3328" s="623"/>
      <c r="QG3328" s="623"/>
      <c r="QH3328" s="623"/>
      <c r="QI3328" s="623"/>
      <c r="QJ3328" s="623"/>
      <c r="QK3328" s="623"/>
    </row>
    <row r="3329" spans="439:453">
      <c r="PW3329" s="623"/>
      <c r="PX3329" s="623"/>
      <c r="PY3329" s="623"/>
      <c r="PZ3329" s="623"/>
      <c r="QA3329" s="623"/>
      <c r="QB3329" s="623"/>
      <c r="QC3329" s="623"/>
      <c r="QD3329" s="623"/>
      <c r="QE3329" s="623"/>
      <c r="QF3329" s="623"/>
      <c r="QG3329" s="623"/>
      <c r="QH3329" s="623"/>
      <c r="QI3329" s="623"/>
      <c r="QJ3329" s="623"/>
      <c r="QK3329" s="623"/>
    </row>
    <row r="3330" spans="439:453">
      <c r="PW3330" s="623"/>
      <c r="PX3330" s="623"/>
      <c r="PY3330" s="623"/>
      <c r="PZ3330" s="623"/>
      <c r="QA3330" s="623"/>
      <c r="QB3330" s="623"/>
      <c r="QC3330" s="623"/>
      <c r="QD3330" s="623"/>
      <c r="QE3330" s="623"/>
      <c r="QF3330" s="623"/>
      <c r="QG3330" s="623"/>
      <c r="QH3330" s="623"/>
      <c r="QI3330" s="623"/>
      <c r="QJ3330" s="623"/>
      <c r="QK3330" s="623"/>
    </row>
    <row r="3331" spans="439:453">
      <c r="PW3331" s="623"/>
      <c r="PX3331" s="623"/>
      <c r="PY3331" s="623"/>
      <c r="PZ3331" s="623"/>
      <c r="QA3331" s="623"/>
      <c r="QB3331" s="623"/>
      <c r="QC3331" s="623"/>
      <c r="QD3331" s="623"/>
      <c r="QE3331" s="623"/>
      <c r="QF3331" s="623"/>
      <c r="QG3331" s="623"/>
      <c r="QH3331" s="623"/>
      <c r="QI3331" s="623"/>
      <c r="QJ3331" s="623"/>
      <c r="QK3331" s="623"/>
    </row>
    <row r="3332" spans="439:453">
      <c r="PW3332" s="623"/>
      <c r="PX3332" s="623"/>
      <c r="PY3332" s="623"/>
      <c r="PZ3332" s="623"/>
      <c r="QA3332" s="623"/>
      <c r="QB3332" s="623"/>
      <c r="QC3332" s="623"/>
      <c r="QD3332" s="623"/>
      <c r="QE3332" s="623"/>
      <c r="QF3332" s="623"/>
      <c r="QG3332" s="623"/>
      <c r="QH3332" s="623"/>
      <c r="QI3332" s="623"/>
      <c r="QJ3332" s="623"/>
      <c r="QK3332" s="623"/>
    </row>
    <row r="3333" spans="439:453">
      <c r="PW3333" s="623"/>
      <c r="PX3333" s="623"/>
      <c r="PY3333" s="623"/>
      <c r="PZ3333" s="623"/>
      <c r="QA3333" s="623"/>
      <c r="QB3333" s="623"/>
      <c r="QC3333" s="623"/>
      <c r="QD3333" s="623"/>
      <c r="QE3333" s="623"/>
      <c r="QF3333" s="623"/>
      <c r="QG3333" s="623"/>
      <c r="QH3333" s="623"/>
      <c r="QI3333" s="623"/>
      <c r="QJ3333" s="623"/>
      <c r="QK3333" s="623"/>
    </row>
    <row r="3334" spans="439:453">
      <c r="PW3334" s="623"/>
      <c r="PX3334" s="623"/>
      <c r="PY3334" s="623"/>
      <c r="PZ3334" s="623"/>
      <c r="QA3334" s="623"/>
      <c r="QB3334" s="623"/>
      <c r="QC3334" s="623"/>
      <c r="QD3334" s="623"/>
      <c r="QE3334" s="623"/>
      <c r="QF3334" s="623"/>
      <c r="QG3334" s="623"/>
      <c r="QH3334" s="623"/>
      <c r="QI3334" s="623"/>
      <c r="QJ3334" s="623"/>
      <c r="QK3334" s="623"/>
    </row>
    <row r="3335" spans="439:453">
      <c r="PW3335" s="623"/>
      <c r="PX3335" s="623"/>
      <c r="PY3335" s="623"/>
      <c r="PZ3335" s="623"/>
      <c r="QA3335" s="623"/>
      <c r="QB3335" s="623"/>
      <c r="QC3335" s="623"/>
      <c r="QD3335" s="623"/>
      <c r="QE3335" s="623"/>
      <c r="QF3335" s="623"/>
      <c r="QG3335" s="623"/>
      <c r="QH3335" s="623"/>
      <c r="QI3335" s="623"/>
      <c r="QJ3335" s="623"/>
      <c r="QK3335" s="623"/>
    </row>
    <row r="3336" spans="439:453">
      <c r="PW3336" s="623"/>
      <c r="PX3336" s="623"/>
      <c r="PY3336" s="623"/>
      <c r="PZ3336" s="623"/>
      <c r="QA3336" s="623"/>
      <c r="QB3336" s="623"/>
      <c r="QC3336" s="623"/>
      <c r="QD3336" s="623"/>
      <c r="QE3336" s="623"/>
      <c r="QF3336" s="623"/>
      <c r="QG3336" s="623"/>
      <c r="QH3336" s="623"/>
      <c r="QI3336" s="623"/>
      <c r="QJ3336" s="623"/>
      <c r="QK3336" s="623"/>
    </row>
    <row r="3337" spans="439:453">
      <c r="PW3337" s="623"/>
      <c r="PX3337" s="623"/>
      <c r="PY3337" s="623"/>
      <c r="PZ3337" s="623"/>
      <c r="QA3337" s="623"/>
      <c r="QB3337" s="623"/>
      <c r="QC3337" s="623"/>
      <c r="QD3337" s="623"/>
      <c r="QE3337" s="623"/>
      <c r="QF3337" s="623"/>
      <c r="QG3337" s="623"/>
      <c r="QH3337" s="623"/>
      <c r="QI3337" s="623"/>
      <c r="QJ3337" s="623"/>
      <c r="QK3337" s="623"/>
    </row>
    <row r="3338" spans="439:453">
      <c r="PW3338" s="623"/>
      <c r="PX3338" s="623"/>
      <c r="PY3338" s="623"/>
      <c r="PZ3338" s="623"/>
      <c r="QA3338" s="623"/>
      <c r="QB3338" s="623"/>
      <c r="QC3338" s="623"/>
      <c r="QD3338" s="623"/>
      <c r="QE3338" s="623"/>
      <c r="QF3338" s="623"/>
      <c r="QG3338" s="623"/>
      <c r="QH3338" s="623"/>
      <c r="QI3338" s="623"/>
      <c r="QJ3338" s="623"/>
      <c r="QK3338" s="623"/>
    </row>
    <row r="3339" spans="439:453">
      <c r="PW3339" s="623"/>
      <c r="PX3339" s="623"/>
      <c r="PY3339" s="623"/>
      <c r="PZ3339" s="623"/>
      <c r="QA3339" s="623"/>
      <c r="QB3339" s="623"/>
      <c r="QC3339" s="623"/>
      <c r="QD3339" s="623"/>
      <c r="QE3339" s="623"/>
      <c r="QF3339" s="623"/>
      <c r="QG3339" s="623"/>
      <c r="QH3339" s="623"/>
      <c r="QI3339" s="623"/>
      <c r="QJ3339" s="623"/>
      <c r="QK3339" s="623"/>
    </row>
    <row r="3340" spans="439:453">
      <c r="PW3340" s="623"/>
      <c r="PX3340" s="623"/>
      <c r="PY3340" s="623"/>
      <c r="PZ3340" s="623"/>
      <c r="QA3340" s="623"/>
      <c r="QB3340" s="623"/>
      <c r="QC3340" s="623"/>
      <c r="QD3340" s="623"/>
      <c r="QE3340" s="623"/>
      <c r="QF3340" s="623"/>
      <c r="QG3340" s="623"/>
      <c r="QH3340" s="623"/>
      <c r="QI3340" s="623"/>
      <c r="QJ3340" s="623"/>
      <c r="QK3340" s="623"/>
    </row>
    <row r="3341" spans="439:453">
      <c r="PW3341" s="623"/>
      <c r="PX3341" s="623"/>
      <c r="PY3341" s="623"/>
      <c r="PZ3341" s="623"/>
      <c r="QA3341" s="623"/>
      <c r="QB3341" s="623"/>
      <c r="QC3341" s="623"/>
      <c r="QD3341" s="623"/>
      <c r="QE3341" s="623"/>
      <c r="QF3341" s="623"/>
      <c r="QG3341" s="623"/>
      <c r="QH3341" s="623"/>
      <c r="QI3341" s="623"/>
      <c r="QJ3341" s="623"/>
      <c r="QK3341" s="623"/>
    </row>
    <row r="3342" spans="439:453">
      <c r="PW3342" s="623"/>
      <c r="PX3342" s="623"/>
      <c r="PY3342" s="623"/>
      <c r="PZ3342" s="623"/>
      <c r="QA3342" s="623"/>
      <c r="QB3342" s="623"/>
      <c r="QC3342" s="623"/>
      <c r="QD3342" s="623"/>
      <c r="QE3342" s="623"/>
      <c r="QF3342" s="623"/>
      <c r="QG3342" s="623"/>
      <c r="QH3342" s="623"/>
      <c r="QI3342" s="623"/>
      <c r="QJ3342" s="623"/>
      <c r="QK3342" s="623"/>
    </row>
    <row r="3343" spans="439:453">
      <c r="PW3343" s="623"/>
      <c r="PX3343" s="623"/>
      <c r="PY3343" s="623"/>
      <c r="PZ3343" s="623"/>
      <c r="QA3343" s="623"/>
      <c r="QB3343" s="623"/>
      <c r="QC3343" s="623"/>
      <c r="QD3343" s="623"/>
      <c r="QE3343" s="623"/>
      <c r="QF3343" s="623"/>
      <c r="QG3343" s="623"/>
      <c r="QH3343" s="623"/>
      <c r="QI3343" s="623"/>
      <c r="QJ3343" s="623"/>
      <c r="QK3343" s="623"/>
    </row>
    <row r="3344" spans="439:453">
      <c r="PW3344" s="623"/>
      <c r="PX3344" s="623"/>
      <c r="PY3344" s="623"/>
      <c r="PZ3344" s="623"/>
      <c r="QA3344" s="623"/>
      <c r="QB3344" s="623"/>
      <c r="QC3344" s="623"/>
      <c r="QD3344" s="623"/>
      <c r="QE3344" s="623"/>
      <c r="QF3344" s="623"/>
      <c r="QG3344" s="623"/>
      <c r="QH3344" s="623"/>
      <c r="QI3344" s="623"/>
      <c r="QJ3344" s="623"/>
      <c r="QK3344" s="623"/>
    </row>
    <row r="3345" spans="439:453">
      <c r="PW3345" s="623"/>
      <c r="PX3345" s="623"/>
      <c r="PY3345" s="623"/>
      <c r="PZ3345" s="623"/>
      <c r="QA3345" s="623"/>
      <c r="QB3345" s="623"/>
      <c r="QC3345" s="623"/>
      <c r="QD3345" s="623"/>
      <c r="QE3345" s="623"/>
      <c r="QF3345" s="623"/>
      <c r="QG3345" s="623"/>
      <c r="QH3345" s="623"/>
      <c r="QI3345" s="623"/>
      <c r="QJ3345" s="623"/>
      <c r="QK3345" s="623"/>
    </row>
    <row r="3346" spans="439:453">
      <c r="PW3346" s="623"/>
      <c r="PX3346" s="623"/>
      <c r="PY3346" s="623"/>
      <c r="PZ3346" s="623"/>
      <c r="QA3346" s="623"/>
      <c r="QB3346" s="623"/>
      <c r="QC3346" s="623"/>
      <c r="QD3346" s="623"/>
      <c r="QE3346" s="623"/>
      <c r="QF3346" s="623"/>
      <c r="QG3346" s="623"/>
      <c r="QH3346" s="623"/>
      <c r="QI3346" s="623"/>
      <c r="QJ3346" s="623"/>
      <c r="QK3346" s="623"/>
    </row>
    <row r="3347" spans="439:453">
      <c r="PW3347" s="623"/>
      <c r="PX3347" s="623"/>
      <c r="PY3347" s="623"/>
      <c r="PZ3347" s="623"/>
      <c r="QA3347" s="623"/>
      <c r="QB3347" s="623"/>
      <c r="QC3347" s="623"/>
      <c r="QD3347" s="623"/>
      <c r="QE3347" s="623"/>
      <c r="QF3347" s="623"/>
      <c r="QG3347" s="623"/>
      <c r="QH3347" s="623"/>
      <c r="QI3347" s="623"/>
      <c r="QJ3347" s="623"/>
      <c r="QK3347" s="623"/>
    </row>
    <row r="3348" spans="439:453">
      <c r="PW3348" s="623"/>
      <c r="PX3348" s="623"/>
      <c r="PY3348" s="623"/>
      <c r="PZ3348" s="623"/>
      <c r="QA3348" s="623"/>
      <c r="QB3348" s="623"/>
      <c r="QC3348" s="623"/>
      <c r="QD3348" s="623"/>
      <c r="QE3348" s="623"/>
      <c r="QF3348" s="623"/>
      <c r="QG3348" s="623"/>
      <c r="QH3348" s="623"/>
      <c r="QI3348" s="623"/>
      <c r="QJ3348" s="623"/>
      <c r="QK3348" s="623"/>
    </row>
    <row r="3349" spans="439:453">
      <c r="PW3349" s="623"/>
      <c r="PX3349" s="623"/>
      <c r="PY3349" s="623"/>
      <c r="PZ3349" s="623"/>
      <c r="QA3349" s="623"/>
      <c r="QB3349" s="623"/>
      <c r="QC3349" s="623"/>
      <c r="QD3349" s="623"/>
      <c r="QE3349" s="623"/>
      <c r="QF3349" s="623"/>
      <c r="QG3349" s="623"/>
      <c r="QH3349" s="623"/>
      <c r="QI3349" s="623"/>
      <c r="QJ3349" s="623"/>
      <c r="QK3349" s="623"/>
    </row>
    <row r="3350" spans="439:453">
      <c r="PW3350" s="623"/>
      <c r="PX3350" s="623"/>
      <c r="PY3350" s="623"/>
      <c r="PZ3350" s="623"/>
      <c r="QA3350" s="623"/>
      <c r="QB3350" s="623"/>
      <c r="QC3350" s="623"/>
      <c r="QD3350" s="623"/>
      <c r="QE3350" s="623"/>
      <c r="QF3350" s="623"/>
      <c r="QG3350" s="623"/>
      <c r="QH3350" s="623"/>
      <c r="QI3350" s="623"/>
      <c r="QJ3350" s="623"/>
      <c r="QK3350" s="623"/>
    </row>
    <row r="3351" spans="439:453">
      <c r="PW3351" s="623"/>
      <c r="PX3351" s="623"/>
      <c r="PY3351" s="623"/>
      <c r="PZ3351" s="623"/>
      <c r="QA3351" s="623"/>
      <c r="QB3351" s="623"/>
      <c r="QC3351" s="623"/>
      <c r="QD3351" s="623"/>
      <c r="QE3351" s="623"/>
      <c r="QF3351" s="623"/>
      <c r="QG3351" s="623"/>
      <c r="QH3351" s="623"/>
      <c r="QI3351" s="623"/>
      <c r="QJ3351" s="623"/>
      <c r="QK3351" s="623"/>
    </row>
    <row r="3352" spans="439:453">
      <c r="PW3352" s="623"/>
      <c r="PX3352" s="623"/>
      <c r="PY3352" s="623"/>
      <c r="PZ3352" s="623"/>
      <c r="QA3352" s="623"/>
      <c r="QB3352" s="623"/>
      <c r="QC3352" s="623"/>
      <c r="QD3352" s="623"/>
      <c r="QE3352" s="623"/>
      <c r="QF3352" s="623"/>
      <c r="QG3352" s="623"/>
      <c r="QH3352" s="623"/>
      <c r="QI3352" s="623"/>
      <c r="QJ3352" s="623"/>
      <c r="QK3352" s="623"/>
    </row>
    <row r="3353" spans="439:453">
      <c r="PW3353" s="623"/>
      <c r="PX3353" s="623"/>
      <c r="PY3353" s="623"/>
      <c r="PZ3353" s="623"/>
      <c r="QA3353" s="623"/>
      <c r="QB3353" s="623"/>
      <c r="QC3353" s="623"/>
      <c r="QD3353" s="623"/>
      <c r="QE3353" s="623"/>
      <c r="QF3353" s="623"/>
      <c r="QG3353" s="623"/>
      <c r="QH3353" s="623"/>
      <c r="QI3353" s="623"/>
      <c r="QJ3353" s="623"/>
      <c r="QK3353" s="623"/>
    </row>
    <row r="3354" spans="439:453">
      <c r="PW3354" s="623"/>
      <c r="PX3354" s="623"/>
      <c r="PY3354" s="623"/>
      <c r="PZ3354" s="623"/>
      <c r="QA3354" s="623"/>
      <c r="QB3354" s="623"/>
      <c r="QC3354" s="623"/>
      <c r="QD3354" s="623"/>
      <c r="QE3354" s="623"/>
      <c r="QF3354" s="623"/>
      <c r="QG3354" s="623"/>
      <c r="QH3354" s="623"/>
      <c r="QI3354" s="623"/>
      <c r="QJ3354" s="623"/>
      <c r="QK3354" s="623"/>
    </row>
    <row r="3355" spans="439:453">
      <c r="PW3355" s="623"/>
      <c r="PX3355" s="623"/>
      <c r="PY3355" s="623"/>
      <c r="PZ3355" s="623"/>
      <c r="QA3355" s="623"/>
      <c r="QB3355" s="623"/>
      <c r="QC3355" s="623"/>
      <c r="QD3355" s="623"/>
      <c r="QE3355" s="623"/>
      <c r="QF3355" s="623"/>
      <c r="QG3355" s="623"/>
      <c r="QH3355" s="623"/>
      <c r="QI3355" s="623"/>
      <c r="QJ3355" s="623"/>
      <c r="QK3355" s="623"/>
    </row>
    <row r="3356" spans="439:453">
      <c r="PW3356" s="623"/>
      <c r="PX3356" s="623"/>
      <c r="PY3356" s="623"/>
      <c r="PZ3356" s="623"/>
      <c r="QA3356" s="623"/>
      <c r="QB3356" s="623"/>
      <c r="QC3356" s="623"/>
      <c r="QD3356" s="623"/>
      <c r="QE3356" s="623"/>
      <c r="QF3356" s="623"/>
      <c r="QG3356" s="623"/>
      <c r="QH3356" s="623"/>
      <c r="QI3356" s="623"/>
      <c r="QJ3356" s="623"/>
      <c r="QK3356" s="623"/>
    </row>
    <row r="3357" spans="439:453">
      <c r="PW3357" s="623"/>
      <c r="PX3357" s="623"/>
      <c r="PY3357" s="623"/>
      <c r="PZ3357" s="623"/>
      <c r="QA3357" s="623"/>
      <c r="QB3357" s="623"/>
      <c r="QC3357" s="623"/>
      <c r="QD3357" s="623"/>
      <c r="QE3357" s="623"/>
      <c r="QF3357" s="623"/>
      <c r="QG3357" s="623"/>
      <c r="QH3357" s="623"/>
      <c r="QI3357" s="623"/>
      <c r="QJ3357" s="623"/>
      <c r="QK3357" s="623"/>
    </row>
    <row r="3358" spans="439:453">
      <c r="PW3358" s="623"/>
      <c r="PX3358" s="623"/>
      <c r="PY3358" s="623"/>
      <c r="PZ3358" s="623"/>
      <c r="QA3358" s="623"/>
      <c r="QB3358" s="623"/>
      <c r="QC3358" s="623"/>
      <c r="QD3358" s="623"/>
      <c r="QE3358" s="623"/>
      <c r="QF3358" s="623"/>
      <c r="QG3358" s="623"/>
      <c r="QH3358" s="623"/>
      <c r="QI3358" s="623"/>
      <c r="QJ3358" s="623"/>
      <c r="QK3358" s="623"/>
    </row>
    <row r="3359" spans="439:453">
      <c r="PW3359" s="623"/>
      <c r="PX3359" s="623"/>
      <c r="PY3359" s="623"/>
      <c r="PZ3359" s="623"/>
      <c r="QA3359" s="623"/>
      <c r="QB3359" s="623"/>
      <c r="QC3359" s="623"/>
      <c r="QD3359" s="623"/>
      <c r="QE3359" s="623"/>
      <c r="QF3359" s="623"/>
      <c r="QG3359" s="623"/>
      <c r="QH3359" s="623"/>
      <c r="QI3359" s="623"/>
      <c r="QJ3359" s="623"/>
      <c r="QK3359" s="623"/>
    </row>
    <row r="3360" spans="439:453">
      <c r="PW3360" s="623"/>
      <c r="PX3360" s="623"/>
      <c r="PY3360" s="623"/>
      <c r="PZ3360" s="623"/>
      <c r="QA3360" s="623"/>
      <c r="QB3360" s="623"/>
      <c r="QC3360" s="623"/>
      <c r="QD3360" s="623"/>
      <c r="QE3360" s="623"/>
      <c r="QF3360" s="623"/>
      <c r="QG3360" s="623"/>
      <c r="QH3360" s="623"/>
      <c r="QI3360" s="623"/>
      <c r="QJ3360" s="623"/>
      <c r="QK3360" s="623"/>
    </row>
    <row r="3361" spans="439:453">
      <c r="PW3361" s="623"/>
      <c r="PX3361" s="623"/>
      <c r="PY3361" s="623"/>
      <c r="PZ3361" s="623"/>
      <c r="QA3361" s="623"/>
      <c r="QB3361" s="623"/>
      <c r="QC3361" s="623"/>
      <c r="QD3361" s="623"/>
      <c r="QE3361" s="623"/>
      <c r="QF3361" s="623"/>
      <c r="QG3361" s="623"/>
      <c r="QH3361" s="623"/>
      <c r="QI3361" s="623"/>
      <c r="QJ3361" s="623"/>
      <c r="QK3361" s="623"/>
    </row>
    <row r="3362" spans="439:453">
      <c r="PW3362" s="623"/>
      <c r="PX3362" s="623"/>
      <c r="PY3362" s="623"/>
      <c r="PZ3362" s="623"/>
      <c r="QA3362" s="623"/>
      <c r="QB3362" s="623"/>
      <c r="QC3362" s="623"/>
      <c r="QD3362" s="623"/>
      <c r="QE3362" s="623"/>
      <c r="QF3362" s="623"/>
      <c r="QG3362" s="623"/>
      <c r="QH3362" s="623"/>
      <c r="QI3362" s="623"/>
      <c r="QJ3362" s="623"/>
      <c r="QK3362" s="623"/>
    </row>
    <row r="3363" spans="439:453">
      <c r="PW3363" s="623"/>
      <c r="PX3363" s="623"/>
      <c r="PY3363" s="623"/>
      <c r="PZ3363" s="623"/>
      <c r="QA3363" s="623"/>
      <c r="QB3363" s="623"/>
      <c r="QC3363" s="623"/>
      <c r="QD3363" s="623"/>
      <c r="QE3363" s="623"/>
      <c r="QF3363" s="623"/>
      <c r="QG3363" s="623"/>
      <c r="QH3363" s="623"/>
      <c r="QI3363" s="623"/>
      <c r="QJ3363" s="623"/>
      <c r="QK3363" s="623"/>
    </row>
    <row r="3364" spans="439:453">
      <c r="PW3364" s="623"/>
      <c r="PX3364" s="623"/>
      <c r="PY3364" s="623"/>
      <c r="PZ3364" s="623"/>
      <c r="QA3364" s="623"/>
      <c r="QB3364" s="623"/>
      <c r="QC3364" s="623"/>
      <c r="QD3364" s="623"/>
      <c r="QE3364" s="623"/>
      <c r="QF3364" s="623"/>
      <c r="QG3364" s="623"/>
      <c r="QH3364" s="623"/>
      <c r="QI3364" s="623"/>
      <c r="QJ3364" s="623"/>
      <c r="QK3364" s="623"/>
    </row>
    <row r="3365" spans="439:453">
      <c r="PW3365" s="623"/>
      <c r="PX3365" s="623"/>
      <c r="PY3365" s="623"/>
      <c r="PZ3365" s="623"/>
      <c r="QA3365" s="623"/>
      <c r="QB3365" s="623"/>
      <c r="QC3365" s="623"/>
      <c r="QD3365" s="623"/>
      <c r="QE3365" s="623"/>
      <c r="QF3365" s="623"/>
      <c r="QG3365" s="623"/>
      <c r="QH3365" s="623"/>
      <c r="QI3365" s="623"/>
      <c r="QJ3365" s="623"/>
      <c r="QK3365" s="623"/>
    </row>
    <row r="3366" spans="439:453">
      <c r="PW3366" s="623"/>
      <c r="PX3366" s="623"/>
      <c r="PY3366" s="623"/>
      <c r="PZ3366" s="623"/>
      <c r="QA3366" s="623"/>
      <c r="QB3366" s="623"/>
      <c r="QC3366" s="623"/>
      <c r="QD3366" s="623"/>
      <c r="QE3366" s="623"/>
      <c r="QF3366" s="623"/>
      <c r="QG3366" s="623"/>
      <c r="QH3366" s="623"/>
      <c r="QI3366" s="623"/>
      <c r="QJ3366" s="623"/>
      <c r="QK3366" s="623"/>
    </row>
    <row r="3367" spans="439:453">
      <c r="PW3367" s="623"/>
      <c r="PX3367" s="623"/>
      <c r="PY3367" s="623"/>
      <c r="PZ3367" s="623"/>
      <c r="QA3367" s="623"/>
      <c r="QB3367" s="623"/>
      <c r="QC3367" s="623"/>
      <c r="QD3367" s="623"/>
      <c r="QE3367" s="623"/>
      <c r="QF3367" s="623"/>
      <c r="QG3367" s="623"/>
      <c r="QH3367" s="623"/>
      <c r="QI3367" s="623"/>
      <c r="QJ3367" s="623"/>
      <c r="QK3367" s="623"/>
    </row>
    <row r="3368" spans="439:453">
      <c r="PW3368" s="623"/>
      <c r="PX3368" s="623"/>
      <c r="PY3368" s="623"/>
      <c r="PZ3368" s="623"/>
      <c r="QA3368" s="623"/>
      <c r="QB3368" s="623"/>
      <c r="QC3368" s="623"/>
      <c r="QD3368" s="623"/>
      <c r="QE3368" s="623"/>
      <c r="QF3368" s="623"/>
      <c r="QG3368" s="623"/>
      <c r="QH3368" s="623"/>
      <c r="QI3368" s="623"/>
      <c r="QJ3368" s="623"/>
      <c r="QK3368" s="623"/>
    </row>
    <row r="3369" spans="439:453">
      <c r="PW3369" s="623"/>
      <c r="PX3369" s="623"/>
      <c r="PY3369" s="623"/>
      <c r="PZ3369" s="623"/>
      <c r="QA3369" s="623"/>
      <c r="QB3369" s="623"/>
      <c r="QC3369" s="623"/>
      <c r="QD3369" s="623"/>
      <c r="QE3369" s="623"/>
      <c r="QF3369" s="623"/>
      <c r="QG3369" s="623"/>
      <c r="QH3369" s="623"/>
      <c r="QI3369" s="623"/>
      <c r="QJ3369" s="623"/>
      <c r="QK3369" s="623"/>
    </row>
    <row r="3370" spans="439:453">
      <c r="PW3370" s="623"/>
      <c r="PX3370" s="623"/>
      <c r="PY3370" s="623"/>
      <c r="PZ3370" s="623"/>
      <c r="QA3370" s="623"/>
      <c r="QB3370" s="623"/>
      <c r="QC3370" s="623"/>
      <c r="QD3370" s="623"/>
      <c r="QE3370" s="623"/>
      <c r="QF3370" s="623"/>
      <c r="QG3370" s="623"/>
      <c r="QH3370" s="623"/>
      <c r="QI3370" s="623"/>
      <c r="QJ3370" s="623"/>
      <c r="QK3370" s="623"/>
    </row>
    <row r="3371" spans="439:453">
      <c r="PW3371" s="623"/>
      <c r="PX3371" s="623"/>
      <c r="PY3371" s="623"/>
      <c r="PZ3371" s="623"/>
      <c r="QA3371" s="623"/>
      <c r="QB3371" s="623"/>
      <c r="QC3371" s="623"/>
      <c r="QD3371" s="623"/>
      <c r="QE3371" s="623"/>
      <c r="QF3371" s="623"/>
      <c r="QG3371" s="623"/>
      <c r="QH3371" s="623"/>
      <c r="QI3371" s="623"/>
      <c r="QJ3371" s="623"/>
      <c r="QK3371" s="623"/>
    </row>
    <row r="3372" spans="439:453">
      <c r="PW3372" s="623"/>
      <c r="PX3372" s="623"/>
      <c r="PY3372" s="623"/>
      <c r="PZ3372" s="623"/>
      <c r="QA3372" s="623"/>
      <c r="QB3372" s="623"/>
      <c r="QC3372" s="623"/>
      <c r="QD3372" s="623"/>
      <c r="QE3372" s="623"/>
      <c r="QF3372" s="623"/>
      <c r="QG3372" s="623"/>
      <c r="QH3372" s="623"/>
      <c r="QI3372" s="623"/>
      <c r="QJ3372" s="623"/>
      <c r="QK3372" s="623"/>
    </row>
    <row r="3373" spans="439:453">
      <c r="PW3373" s="623"/>
      <c r="PX3373" s="623"/>
      <c r="PY3373" s="623"/>
      <c r="PZ3373" s="623"/>
      <c r="QA3373" s="623"/>
      <c r="QB3373" s="623"/>
      <c r="QC3373" s="623"/>
      <c r="QD3373" s="623"/>
      <c r="QE3373" s="623"/>
      <c r="QF3373" s="623"/>
      <c r="QG3373" s="623"/>
      <c r="QH3373" s="623"/>
      <c r="QI3373" s="623"/>
      <c r="QJ3373" s="623"/>
      <c r="QK3373" s="623"/>
    </row>
    <row r="3374" spans="439:453">
      <c r="PW3374" s="623"/>
      <c r="PX3374" s="623"/>
      <c r="PY3374" s="623"/>
      <c r="PZ3374" s="623"/>
      <c r="QA3374" s="623"/>
      <c r="QB3374" s="623"/>
      <c r="QC3374" s="623"/>
      <c r="QD3374" s="623"/>
      <c r="QE3374" s="623"/>
      <c r="QF3374" s="623"/>
      <c r="QG3374" s="623"/>
      <c r="QH3374" s="623"/>
      <c r="QI3374" s="623"/>
      <c r="QJ3374" s="623"/>
      <c r="QK3374" s="623"/>
    </row>
    <row r="3375" spans="439:453">
      <c r="PW3375" s="623"/>
      <c r="PX3375" s="623"/>
      <c r="PY3375" s="623"/>
      <c r="PZ3375" s="623"/>
      <c r="QA3375" s="623"/>
      <c r="QB3375" s="623"/>
      <c r="QC3375" s="623"/>
      <c r="QD3375" s="623"/>
      <c r="QE3375" s="623"/>
      <c r="QF3375" s="623"/>
      <c r="QG3375" s="623"/>
      <c r="QH3375" s="623"/>
      <c r="QI3375" s="623"/>
      <c r="QJ3375" s="623"/>
      <c r="QK3375" s="623"/>
    </row>
    <row r="3376" spans="439:453">
      <c r="PW3376" s="623"/>
      <c r="PX3376" s="623"/>
      <c r="PY3376" s="623"/>
      <c r="PZ3376" s="623"/>
      <c r="QA3376" s="623"/>
      <c r="QB3376" s="623"/>
      <c r="QC3376" s="623"/>
      <c r="QD3376" s="623"/>
      <c r="QE3376" s="623"/>
      <c r="QF3376" s="623"/>
      <c r="QG3376" s="623"/>
      <c r="QH3376" s="623"/>
      <c r="QI3376" s="623"/>
      <c r="QJ3376" s="623"/>
      <c r="QK3376" s="623"/>
    </row>
    <row r="3377" spans="439:453">
      <c r="PW3377" s="623"/>
      <c r="PX3377" s="623"/>
      <c r="PY3377" s="623"/>
      <c r="PZ3377" s="623"/>
      <c r="QA3377" s="623"/>
      <c r="QB3377" s="623"/>
      <c r="QC3377" s="623"/>
      <c r="QD3377" s="623"/>
      <c r="QE3377" s="623"/>
      <c r="QF3377" s="623"/>
      <c r="QG3377" s="623"/>
      <c r="QH3377" s="623"/>
      <c r="QI3377" s="623"/>
      <c r="QJ3377" s="623"/>
      <c r="QK3377" s="623"/>
    </row>
    <row r="3378" spans="439:453">
      <c r="PW3378" s="623"/>
      <c r="PX3378" s="623"/>
      <c r="PY3378" s="623"/>
      <c r="PZ3378" s="623"/>
      <c r="QA3378" s="623"/>
      <c r="QB3378" s="623"/>
      <c r="QC3378" s="623"/>
      <c r="QD3378" s="623"/>
      <c r="QE3378" s="623"/>
      <c r="QF3378" s="623"/>
      <c r="QG3378" s="623"/>
      <c r="QH3378" s="623"/>
      <c r="QI3378" s="623"/>
      <c r="QJ3378" s="623"/>
      <c r="QK3378" s="623"/>
    </row>
    <row r="3379" spans="439:453">
      <c r="PW3379" s="623"/>
      <c r="PX3379" s="623"/>
      <c r="PY3379" s="623"/>
      <c r="PZ3379" s="623"/>
      <c r="QA3379" s="623"/>
      <c r="QB3379" s="623"/>
      <c r="QC3379" s="623"/>
      <c r="QD3379" s="623"/>
      <c r="QE3379" s="623"/>
      <c r="QF3379" s="623"/>
      <c r="QG3379" s="623"/>
      <c r="QH3379" s="623"/>
      <c r="QI3379" s="623"/>
      <c r="QJ3379" s="623"/>
      <c r="QK3379" s="623"/>
    </row>
    <row r="3380" spans="439:453">
      <c r="PW3380" s="623"/>
      <c r="PX3380" s="623"/>
      <c r="PY3380" s="623"/>
      <c r="PZ3380" s="623"/>
      <c r="QA3380" s="623"/>
      <c r="QB3380" s="623"/>
      <c r="QC3380" s="623"/>
      <c r="QD3380" s="623"/>
      <c r="QE3380" s="623"/>
      <c r="QF3380" s="623"/>
      <c r="QG3380" s="623"/>
      <c r="QH3380" s="623"/>
      <c r="QI3380" s="623"/>
      <c r="QJ3380" s="623"/>
      <c r="QK3380" s="623"/>
    </row>
    <row r="3381" spans="439:453">
      <c r="PW3381" s="623"/>
      <c r="PX3381" s="623"/>
      <c r="PY3381" s="623"/>
      <c r="PZ3381" s="623"/>
      <c r="QA3381" s="623"/>
      <c r="QB3381" s="623"/>
      <c r="QC3381" s="623"/>
      <c r="QD3381" s="623"/>
      <c r="QE3381" s="623"/>
      <c r="QF3381" s="623"/>
      <c r="QG3381" s="623"/>
      <c r="QH3381" s="623"/>
      <c r="QI3381" s="623"/>
      <c r="QJ3381" s="623"/>
      <c r="QK3381" s="623"/>
    </row>
    <row r="3382" spans="439:453">
      <c r="PW3382" s="623"/>
      <c r="PX3382" s="623"/>
      <c r="PY3382" s="623"/>
      <c r="PZ3382" s="623"/>
      <c r="QA3382" s="623"/>
      <c r="QB3382" s="623"/>
      <c r="QC3382" s="623"/>
      <c r="QD3382" s="623"/>
      <c r="QE3382" s="623"/>
      <c r="QF3382" s="623"/>
      <c r="QG3382" s="623"/>
      <c r="QH3382" s="623"/>
      <c r="QI3382" s="623"/>
      <c r="QJ3382" s="623"/>
      <c r="QK3382" s="623"/>
    </row>
    <row r="3383" spans="439:453">
      <c r="PW3383" s="623"/>
      <c r="PX3383" s="623"/>
      <c r="PY3383" s="623"/>
      <c r="PZ3383" s="623"/>
      <c r="QA3383" s="623"/>
      <c r="QB3383" s="623"/>
      <c r="QC3383" s="623"/>
      <c r="QD3383" s="623"/>
      <c r="QE3383" s="623"/>
      <c r="QF3383" s="623"/>
      <c r="QG3383" s="623"/>
      <c r="QH3383" s="623"/>
      <c r="QI3383" s="623"/>
      <c r="QJ3383" s="623"/>
      <c r="QK3383" s="623"/>
    </row>
    <row r="3384" spans="439:453">
      <c r="PW3384" s="623"/>
      <c r="PX3384" s="623"/>
      <c r="PY3384" s="623"/>
      <c r="PZ3384" s="623"/>
      <c r="QA3384" s="623"/>
      <c r="QB3384" s="623"/>
      <c r="QC3384" s="623"/>
      <c r="QD3384" s="623"/>
      <c r="QE3384" s="623"/>
      <c r="QF3384" s="623"/>
      <c r="QG3384" s="623"/>
      <c r="QH3384" s="623"/>
      <c r="QI3384" s="623"/>
      <c r="QJ3384" s="623"/>
      <c r="QK3384" s="623"/>
    </row>
    <row r="3385" spans="439:453">
      <c r="PW3385" s="623"/>
      <c r="PX3385" s="623"/>
      <c r="PY3385" s="623"/>
      <c r="PZ3385" s="623"/>
      <c r="QA3385" s="623"/>
      <c r="QB3385" s="623"/>
      <c r="QC3385" s="623"/>
      <c r="QD3385" s="623"/>
      <c r="QE3385" s="623"/>
      <c r="QF3385" s="623"/>
      <c r="QG3385" s="623"/>
      <c r="QH3385" s="623"/>
      <c r="QI3385" s="623"/>
      <c r="QJ3385" s="623"/>
      <c r="QK3385" s="623"/>
    </row>
    <row r="3386" spans="439:453">
      <c r="PW3386" s="623"/>
      <c r="PX3386" s="623"/>
      <c r="PY3386" s="623"/>
      <c r="PZ3386" s="623"/>
      <c r="QA3386" s="623"/>
      <c r="QB3386" s="623"/>
      <c r="QC3386" s="623"/>
      <c r="QD3386" s="623"/>
      <c r="QE3386" s="623"/>
      <c r="QF3386" s="623"/>
      <c r="QG3386" s="623"/>
      <c r="QH3386" s="623"/>
      <c r="QI3386" s="623"/>
      <c r="QJ3386" s="623"/>
      <c r="QK3386" s="623"/>
    </row>
    <row r="3387" spans="439:453">
      <c r="PW3387" s="623"/>
      <c r="PX3387" s="623"/>
      <c r="PY3387" s="623"/>
      <c r="PZ3387" s="623"/>
      <c r="QA3387" s="623"/>
      <c r="QB3387" s="623"/>
      <c r="QC3387" s="623"/>
      <c r="QD3387" s="623"/>
      <c r="QE3387" s="623"/>
      <c r="QF3387" s="623"/>
      <c r="QG3387" s="623"/>
      <c r="QH3387" s="623"/>
      <c r="QI3387" s="623"/>
      <c r="QJ3387" s="623"/>
      <c r="QK3387" s="623"/>
    </row>
    <row r="3388" spans="439:453">
      <c r="PW3388" s="623"/>
      <c r="PX3388" s="623"/>
      <c r="PY3388" s="623"/>
      <c r="PZ3388" s="623"/>
      <c r="QA3388" s="623"/>
      <c r="QB3388" s="623"/>
      <c r="QC3388" s="623"/>
      <c r="QD3388" s="623"/>
      <c r="QE3388" s="623"/>
      <c r="QF3388" s="623"/>
      <c r="QG3388" s="623"/>
      <c r="QH3388" s="623"/>
      <c r="QI3388" s="623"/>
      <c r="QJ3388" s="623"/>
      <c r="QK3388" s="623"/>
    </row>
    <row r="3389" spans="439:453">
      <c r="PW3389" s="623"/>
      <c r="PX3389" s="623"/>
      <c r="PY3389" s="623"/>
      <c r="PZ3389" s="623"/>
      <c r="QA3389" s="623"/>
      <c r="QB3389" s="623"/>
      <c r="QC3389" s="623"/>
      <c r="QD3389" s="623"/>
      <c r="QE3389" s="623"/>
      <c r="QF3389" s="623"/>
      <c r="QG3389" s="623"/>
      <c r="QH3389" s="623"/>
      <c r="QI3389" s="623"/>
      <c r="QJ3389" s="623"/>
      <c r="QK3389" s="623"/>
    </row>
    <row r="3390" spans="439:453">
      <c r="PW3390" s="623"/>
      <c r="PX3390" s="623"/>
      <c r="PY3390" s="623"/>
      <c r="PZ3390" s="623"/>
      <c r="QA3390" s="623"/>
      <c r="QB3390" s="623"/>
      <c r="QC3390" s="623"/>
      <c r="QD3390" s="623"/>
      <c r="QE3390" s="623"/>
      <c r="QF3390" s="623"/>
      <c r="QG3390" s="623"/>
      <c r="QH3390" s="623"/>
      <c r="QI3390" s="623"/>
      <c r="QJ3390" s="623"/>
      <c r="QK3390" s="623"/>
    </row>
    <row r="3391" spans="439:453">
      <c r="PW3391" s="623"/>
      <c r="PX3391" s="623"/>
      <c r="PY3391" s="623"/>
      <c r="PZ3391" s="623"/>
      <c r="QA3391" s="623"/>
      <c r="QB3391" s="623"/>
      <c r="QC3391" s="623"/>
      <c r="QD3391" s="623"/>
      <c r="QE3391" s="623"/>
      <c r="QF3391" s="623"/>
      <c r="QG3391" s="623"/>
      <c r="QH3391" s="623"/>
      <c r="QI3391" s="623"/>
      <c r="QJ3391" s="623"/>
      <c r="QK3391" s="623"/>
    </row>
    <row r="3392" spans="439:453">
      <c r="PW3392" s="623"/>
      <c r="PX3392" s="623"/>
      <c r="PY3392" s="623"/>
      <c r="PZ3392" s="623"/>
      <c r="QA3392" s="623"/>
      <c r="QB3392" s="623"/>
      <c r="QC3392" s="623"/>
      <c r="QD3392" s="623"/>
      <c r="QE3392" s="623"/>
      <c r="QF3392" s="623"/>
      <c r="QG3392" s="623"/>
      <c r="QH3392" s="623"/>
      <c r="QI3392" s="623"/>
      <c r="QJ3392" s="623"/>
      <c r="QK3392" s="623"/>
    </row>
    <row r="3393" spans="439:453">
      <c r="PW3393" s="623"/>
      <c r="PX3393" s="623"/>
      <c r="PY3393" s="623"/>
      <c r="PZ3393" s="623"/>
      <c r="QA3393" s="623"/>
      <c r="QB3393" s="623"/>
      <c r="QC3393" s="623"/>
      <c r="QD3393" s="623"/>
      <c r="QE3393" s="623"/>
      <c r="QF3393" s="623"/>
      <c r="QG3393" s="623"/>
      <c r="QH3393" s="623"/>
      <c r="QI3393" s="623"/>
      <c r="QJ3393" s="623"/>
      <c r="QK3393" s="623"/>
    </row>
    <row r="3394" spans="439:453">
      <c r="PW3394" s="623"/>
      <c r="PX3394" s="623"/>
      <c r="PY3394" s="623"/>
      <c r="PZ3394" s="623"/>
      <c r="QA3394" s="623"/>
      <c r="QB3394" s="623"/>
      <c r="QC3394" s="623"/>
      <c r="QD3394" s="623"/>
      <c r="QE3394" s="623"/>
      <c r="QF3394" s="623"/>
      <c r="QG3394" s="623"/>
      <c r="QH3394" s="623"/>
      <c r="QI3394" s="623"/>
      <c r="QJ3394" s="623"/>
      <c r="QK3394" s="623"/>
    </row>
    <row r="3395" spans="439:453">
      <c r="PW3395" s="623"/>
      <c r="PX3395" s="623"/>
      <c r="PY3395" s="623"/>
      <c r="PZ3395" s="623"/>
      <c r="QA3395" s="623"/>
      <c r="QB3395" s="623"/>
      <c r="QC3395" s="623"/>
      <c r="QD3395" s="623"/>
      <c r="QE3395" s="623"/>
      <c r="QF3395" s="623"/>
      <c r="QG3395" s="623"/>
      <c r="QH3395" s="623"/>
      <c r="QI3395" s="623"/>
      <c r="QJ3395" s="623"/>
      <c r="QK3395" s="623"/>
    </row>
    <row r="3396" spans="439:453">
      <c r="PW3396" s="623"/>
      <c r="PX3396" s="623"/>
      <c r="PY3396" s="623"/>
      <c r="PZ3396" s="623"/>
      <c r="QA3396" s="623"/>
      <c r="QB3396" s="623"/>
      <c r="QC3396" s="623"/>
      <c r="QD3396" s="623"/>
      <c r="QE3396" s="623"/>
      <c r="QF3396" s="623"/>
      <c r="QG3396" s="623"/>
      <c r="QH3396" s="623"/>
      <c r="QI3396" s="623"/>
      <c r="QJ3396" s="623"/>
      <c r="QK3396" s="623"/>
    </row>
    <row r="3397" spans="439:453">
      <c r="PW3397" s="623"/>
      <c r="PX3397" s="623"/>
      <c r="PY3397" s="623"/>
      <c r="PZ3397" s="623"/>
      <c r="QA3397" s="623"/>
      <c r="QB3397" s="623"/>
      <c r="QC3397" s="623"/>
      <c r="QD3397" s="623"/>
      <c r="QE3397" s="623"/>
      <c r="QF3397" s="623"/>
      <c r="QG3397" s="623"/>
      <c r="QH3397" s="623"/>
      <c r="QI3397" s="623"/>
      <c r="QJ3397" s="623"/>
      <c r="QK3397" s="623"/>
    </row>
    <row r="3398" spans="439:453">
      <c r="PW3398" s="623"/>
      <c r="PX3398" s="623"/>
      <c r="PY3398" s="623"/>
      <c r="PZ3398" s="623"/>
      <c r="QA3398" s="623"/>
      <c r="QB3398" s="623"/>
      <c r="QC3398" s="623"/>
      <c r="QD3398" s="623"/>
      <c r="QE3398" s="623"/>
      <c r="QF3398" s="623"/>
      <c r="QG3398" s="623"/>
      <c r="QH3398" s="623"/>
      <c r="QI3398" s="623"/>
      <c r="QJ3398" s="623"/>
      <c r="QK3398" s="623"/>
    </row>
    <row r="3399" spans="439:453">
      <c r="PW3399" s="623"/>
      <c r="PX3399" s="623"/>
      <c r="PY3399" s="623"/>
      <c r="PZ3399" s="623"/>
      <c r="QA3399" s="623"/>
      <c r="QB3399" s="623"/>
      <c r="QC3399" s="623"/>
      <c r="QD3399" s="623"/>
      <c r="QE3399" s="623"/>
      <c r="QF3399" s="623"/>
      <c r="QG3399" s="623"/>
      <c r="QH3399" s="623"/>
      <c r="QI3399" s="623"/>
      <c r="QJ3399" s="623"/>
      <c r="QK3399" s="623"/>
    </row>
    <row r="3400" spans="439:453">
      <c r="PW3400" s="623"/>
      <c r="PX3400" s="623"/>
      <c r="PY3400" s="623"/>
      <c r="PZ3400" s="623"/>
      <c r="QA3400" s="623"/>
      <c r="QB3400" s="623"/>
      <c r="QC3400" s="623"/>
      <c r="QD3400" s="623"/>
      <c r="QE3400" s="623"/>
      <c r="QF3400" s="623"/>
      <c r="QG3400" s="623"/>
      <c r="QH3400" s="623"/>
      <c r="QI3400" s="623"/>
      <c r="QJ3400" s="623"/>
      <c r="QK3400" s="623"/>
    </row>
    <row r="3401" spans="439:453">
      <c r="PW3401" s="623"/>
      <c r="PX3401" s="623"/>
      <c r="PY3401" s="623"/>
      <c r="PZ3401" s="623"/>
      <c r="QA3401" s="623"/>
      <c r="QB3401" s="623"/>
      <c r="QC3401" s="623"/>
      <c r="QD3401" s="623"/>
      <c r="QE3401" s="623"/>
      <c r="QF3401" s="623"/>
      <c r="QG3401" s="623"/>
      <c r="QH3401" s="623"/>
      <c r="QI3401" s="623"/>
      <c r="QJ3401" s="623"/>
      <c r="QK3401" s="623"/>
    </row>
    <row r="3402" spans="439:453">
      <c r="PW3402" s="623"/>
      <c r="PX3402" s="623"/>
      <c r="PY3402" s="623"/>
      <c r="PZ3402" s="623"/>
      <c r="QA3402" s="623"/>
      <c r="QB3402" s="623"/>
      <c r="QC3402" s="623"/>
      <c r="QD3402" s="623"/>
      <c r="QE3402" s="623"/>
      <c r="QF3402" s="623"/>
      <c r="QG3402" s="623"/>
      <c r="QH3402" s="623"/>
      <c r="QI3402" s="623"/>
      <c r="QJ3402" s="623"/>
      <c r="QK3402" s="623"/>
    </row>
    <row r="3403" spans="439:453">
      <c r="PW3403" s="623"/>
      <c r="PX3403" s="623"/>
      <c r="PY3403" s="623"/>
      <c r="PZ3403" s="623"/>
      <c r="QA3403" s="623"/>
      <c r="QB3403" s="623"/>
      <c r="QC3403" s="623"/>
      <c r="QD3403" s="623"/>
      <c r="QE3403" s="623"/>
      <c r="QF3403" s="623"/>
      <c r="QG3403" s="623"/>
      <c r="QH3403" s="623"/>
      <c r="QI3403" s="623"/>
      <c r="QJ3403" s="623"/>
      <c r="QK3403" s="623"/>
    </row>
    <row r="3404" spans="439:453">
      <c r="PW3404" s="623"/>
      <c r="PX3404" s="623"/>
      <c r="PY3404" s="623"/>
      <c r="PZ3404" s="623"/>
      <c r="QA3404" s="623"/>
      <c r="QB3404" s="623"/>
      <c r="QC3404" s="623"/>
      <c r="QD3404" s="623"/>
      <c r="QE3404" s="623"/>
      <c r="QF3404" s="623"/>
      <c r="QG3404" s="623"/>
      <c r="QH3404" s="623"/>
      <c r="QI3404" s="623"/>
      <c r="QJ3404" s="623"/>
      <c r="QK3404" s="623"/>
    </row>
    <row r="3405" spans="439:453">
      <c r="PW3405" s="623"/>
      <c r="PX3405" s="623"/>
      <c r="PY3405" s="623"/>
      <c r="PZ3405" s="623"/>
      <c r="QA3405" s="623"/>
      <c r="QB3405" s="623"/>
      <c r="QC3405" s="623"/>
      <c r="QD3405" s="623"/>
      <c r="QE3405" s="623"/>
      <c r="QF3405" s="623"/>
      <c r="QG3405" s="623"/>
      <c r="QH3405" s="623"/>
      <c r="QI3405" s="623"/>
      <c r="QJ3405" s="623"/>
      <c r="QK3405" s="623"/>
    </row>
    <row r="3406" spans="439:453">
      <c r="PW3406" s="623"/>
      <c r="PX3406" s="623"/>
      <c r="PY3406" s="623"/>
      <c r="PZ3406" s="623"/>
      <c r="QA3406" s="623"/>
      <c r="QB3406" s="623"/>
      <c r="QC3406" s="623"/>
      <c r="QD3406" s="623"/>
      <c r="QE3406" s="623"/>
      <c r="QF3406" s="623"/>
      <c r="QG3406" s="623"/>
      <c r="QH3406" s="623"/>
      <c r="QI3406" s="623"/>
      <c r="QJ3406" s="623"/>
      <c r="QK3406" s="623"/>
    </row>
    <row r="3407" spans="439:453">
      <c r="PW3407" s="623"/>
      <c r="PX3407" s="623"/>
      <c r="PY3407" s="623"/>
      <c r="PZ3407" s="623"/>
      <c r="QA3407" s="623"/>
      <c r="QB3407" s="623"/>
      <c r="QC3407" s="623"/>
      <c r="QD3407" s="623"/>
      <c r="QE3407" s="623"/>
      <c r="QF3407" s="623"/>
      <c r="QG3407" s="623"/>
      <c r="QH3407" s="623"/>
      <c r="QI3407" s="623"/>
      <c r="QJ3407" s="623"/>
      <c r="QK3407" s="623"/>
    </row>
    <row r="3408" spans="439:453">
      <c r="PW3408" s="623"/>
      <c r="PX3408" s="623"/>
      <c r="PY3408" s="623"/>
      <c r="PZ3408" s="623"/>
      <c r="QA3408" s="623"/>
      <c r="QB3408" s="623"/>
      <c r="QC3408" s="623"/>
      <c r="QD3408" s="623"/>
      <c r="QE3408" s="623"/>
      <c r="QF3408" s="623"/>
      <c r="QG3408" s="623"/>
      <c r="QH3408" s="623"/>
      <c r="QI3408" s="623"/>
      <c r="QJ3408" s="623"/>
      <c r="QK3408" s="623"/>
    </row>
    <row r="3409" spans="439:453">
      <c r="PW3409" s="623"/>
      <c r="PX3409" s="623"/>
      <c r="PY3409" s="623"/>
      <c r="PZ3409" s="623"/>
      <c r="QA3409" s="623"/>
      <c r="QB3409" s="623"/>
      <c r="QC3409" s="623"/>
      <c r="QD3409" s="623"/>
      <c r="QE3409" s="623"/>
      <c r="QF3409" s="623"/>
      <c r="QG3409" s="623"/>
      <c r="QH3409" s="623"/>
      <c r="QI3409" s="623"/>
      <c r="QJ3409" s="623"/>
      <c r="QK3409" s="623"/>
    </row>
    <row r="3410" spans="439:453">
      <c r="PW3410" s="623"/>
      <c r="PX3410" s="623"/>
      <c r="PY3410" s="623"/>
      <c r="PZ3410" s="623"/>
      <c r="QA3410" s="623"/>
      <c r="QB3410" s="623"/>
      <c r="QC3410" s="623"/>
      <c r="QD3410" s="623"/>
      <c r="QE3410" s="623"/>
      <c r="QF3410" s="623"/>
      <c r="QG3410" s="623"/>
      <c r="QH3410" s="623"/>
      <c r="QI3410" s="623"/>
      <c r="QJ3410" s="623"/>
      <c r="QK3410" s="623"/>
    </row>
    <row r="3411" spans="439:453">
      <c r="PW3411" s="623"/>
      <c r="PX3411" s="623"/>
      <c r="PY3411" s="623"/>
      <c r="PZ3411" s="623"/>
      <c r="QA3411" s="623"/>
      <c r="QB3411" s="623"/>
      <c r="QC3411" s="623"/>
      <c r="QD3411" s="623"/>
      <c r="QE3411" s="623"/>
      <c r="QF3411" s="623"/>
      <c r="QG3411" s="623"/>
      <c r="QH3411" s="623"/>
      <c r="QI3411" s="623"/>
      <c r="QJ3411" s="623"/>
      <c r="QK3411" s="623"/>
    </row>
    <row r="3412" spans="439:453">
      <c r="PW3412" s="623"/>
      <c r="PX3412" s="623"/>
      <c r="PY3412" s="623"/>
      <c r="PZ3412" s="623"/>
      <c r="QA3412" s="623"/>
      <c r="QB3412" s="623"/>
      <c r="QC3412" s="623"/>
      <c r="QD3412" s="623"/>
      <c r="QE3412" s="623"/>
      <c r="QF3412" s="623"/>
      <c r="QG3412" s="623"/>
      <c r="QH3412" s="623"/>
      <c r="QI3412" s="623"/>
      <c r="QJ3412" s="623"/>
      <c r="QK3412" s="623"/>
    </row>
    <row r="3413" spans="439:453">
      <c r="PW3413" s="623"/>
      <c r="PX3413" s="623"/>
      <c r="PY3413" s="623"/>
      <c r="PZ3413" s="623"/>
      <c r="QA3413" s="623"/>
      <c r="QB3413" s="623"/>
      <c r="QC3413" s="623"/>
      <c r="QD3413" s="623"/>
      <c r="QE3413" s="623"/>
      <c r="QF3413" s="623"/>
      <c r="QG3413" s="623"/>
      <c r="QH3413" s="623"/>
      <c r="QI3413" s="623"/>
      <c r="QJ3413" s="623"/>
      <c r="QK3413" s="623"/>
    </row>
    <row r="3414" spans="439:453">
      <c r="PW3414" s="623"/>
      <c r="PX3414" s="623"/>
      <c r="PY3414" s="623"/>
      <c r="PZ3414" s="623"/>
      <c r="QA3414" s="623"/>
      <c r="QB3414" s="623"/>
      <c r="QC3414" s="623"/>
      <c r="QD3414" s="623"/>
      <c r="QE3414" s="623"/>
      <c r="QF3414" s="623"/>
      <c r="QG3414" s="623"/>
      <c r="QH3414" s="623"/>
      <c r="QI3414" s="623"/>
      <c r="QJ3414" s="623"/>
      <c r="QK3414" s="623"/>
    </row>
    <row r="3415" spans="439:453">
      <c r="PW3415" s="623"/>
      <c r="PX3415" s="623"/>
      <c r="PY3415" s="623"/>
      <c r="PZ3415" s="623"/>
      <c r="QA3415" s="623"/>
      <c r="QB3415" s="623"/>
      <c r="QC3415" s="623"/>
      <c r="QD3415" s="623"/>
      <c r="QE3415" s="623"/>
      <c r="QF3415" s="623"/>
      <c r="QG3415" s="623"/>
      <c r="QH3415" s="623"/>
      <c r="QI3415" s="623"/>
      <c r="QJ3415" s="623"/>
      <c r="QK3415" s="623"/>
    </row>
    <row r="3416" spans="439:453">
      <c r="PW3416" s="623"/>
      <c r="PX3416" s="623"/>
      <c r="PY3416" s="623"/>
      <c r="PZ3416" s="623"/>
      <c r="QA3416" s="623"/>
      <c r="QB3416" s="623"/>
      <c r="QC3416" s="623"/>
      <c r="QD3416" s="623"/>
      <c r="QE3416" s="623"/>
      <c r="QF3416" s="623"/>
      <c r="QG3416" s="623"/>
      <c r="QH3416" s="623"/>
      <c r="QI3416" s="623"/>
      <c r="QJ3416" s="623"/>
      <c r="QK3416" s="623"/>
    </row>
    <row r="3417" spans="439:453">
      <c r="PW3417" s="623"/>
      <c r="PX3417" s="623"/>
      <c r="PY3417" s="623"/>
      <c r="PZ3417" s="623"/>
      <c r="QA3417" s="623"/>
      <c r="QB3417" s="623"/>
      <c r="QC3417" s="623"/>
      <c r="QD3417" s="623"/>
      <c r="QE3417" s="623"/>
      <c r="QF3417" s="623"/>
      <c r="QG3417" s="623"/>
      <c r="QH3417" s="623"/>
      <c r="QI3417" s="623"/>
      <c r="QJ3417" s="623"/>
      <c r="QK3417" s="623"/>
    </row>
    <row r="3418" spans="439:453">
      <c r="PW3418" s="623"/>
      <c r="PX3418" s="623"/>
      <c r="PY3418" s="623"/>
      <c r="PZ3418" s="623"/>
      <c r="QA3418" s="623"/>
      <c r="QB3418" s="623"/>
      <c r="QC3418" s="623"/>
      <c r="QD3418" s="623"/>
      <c r="QE3418" s="623"/>
      <c r="QF3418" s="623"/>
      <c r="QG3418" s="623"/>
      <c r="QH3418" s="623"/>
      <c r="QI3418" s="623"/>
      <c r="QJ3418" s="623"/>
      <c r="QK3418" s="623"/>
    </row>
    <row r="3419" spans="439:453">
      <c r="PW3419" s="623"/>
      <c r="PX3419" s="623"/>
      <c r="PY3419" s="623"/>
      <c r="PZ3419" s="623"/>
      <c r="QA3419" s="623"/>
      <c r="QB3419" s="623"/>
      <c r="QC3419" s="623"/>
      <c r="QD3419" s="623"/>
      <c r="QE3419" s="623"/>
      <c r="QF3419" s="623"/>
      <c r="QG3419" s="623"/>
      <c r="QH3419" s="623"/>
      <c r="QI3419" s="623"/>
      <c r="QJ3419" s="623"/>
      <c r="QK3419" s="623"/>
    </row>
    <row r="3420" spans="439:453">
      <c r="PW3420" s="623"/>
      <c r="PX3420" s="623"/>
      <c r="PY3420" s="623"/>
      <c r="PZ3420" s="623"/>
      <c r="QA3420" s="623"/>
      <c r="QB3420" s="623"/>
      <c r="QC3420" s="623"/>
      <c r="QD3420" s="623"/>
      <c r="QE3420" s="623"/>
      <c r="QF3420" s="623"/>
      <c r="QG3420" s="623"/>
      <c r="QH3420" s="623"/>
      <c r="QI3420" s="623"/>
      <c r="QJ3420" s="623"/>
      <c r="QK3420" s="623"/>
    </row>
    <row r="3421" spans="439:453">
      <c r="PW3421" s="623"/>
      <c r="PX3421" s="623"/>
      <c r="PY3421" s="623"/>
      <c r="PZ3421" s="623"/>
      <c r="QA3421" s="623"/>
      <c r="QB3421" s="623"/>
      <c r="QC3421" s="623"/>
      <c r="QD3421" s="623"/>
      <c r="QE3421" s="623"/>
      <c r="QF3421" s="623"/>
      <c r="QG3421" s="623"/>
      <c r="QH3421" s="623"/>
      <c r="QI3421" s="623"/>
      <c r="QJ3421" s="623"/>
      <c r="QK3421" s="623"/>
    </row>
    <row r="3422" spans="439:453">
      <c r="PW3422" s="623"/>
      <c r="PX3422" s="623"/>
      <c r="PY3422" s="623"/>
      <c r="PZ3422" s="623"/>
      <c r="QA3422" s="623"/>
      <c r="QB3422" s="623"/>
      <c r="QC3422" s="623"/>
      <c r="QD3422" s="623"/>
      <c r="QE3422" s="623"/>
      <c r="QF3422" s="623"/>
      <c r="QG3422" s="623"/>
      <c r="QH3422" s="623"/>
      <c r="QI3422" s="623"/>
      <c r="QJ3422" s="623"/>
      <c r="QK3422" s="623"/>
    </row>
    <row r="3423" spans="439:453">
      <c r="PW3423" s="623"/>
      <c r="PX3423" s="623"/>
      <c r="PY3423" s="623"/>
      <c r="PZ3423" s="623"/>
      <c r="QA3423" s="623"/>
      <c r="QB3423" s="623"/>
      <c r="QC3423" s="623"/>
      <c r="QD3423" s="623"/>
      <c r="QE3423" s="623"/>
      <c r="QF3423" s="623"/>
      <c r="QG3423" s="623"/>
      <c r="QH3423" s="623"/>
      <c r="QI3423" s="623"/>
      <c r="QJ3423" s="623"/>
      <c r="QK3423" s="623"/>
    </row>
    <row r="3424" spans="439:453">
      <c r="PW3424" s="623"/>
      <c r="PX3424" s="623"/>
      <c r="PY3424" s="623"/>
      <c r="PZ3424" s="623"/>
      <c r="QA3424" s="623"/>
      <c r="QB3424" s="623"/>
      <c r="QC3424" s="623"/>
      <c r="QD3424" s="623"/>
      <c r="QE3424" s="623"/>
      <c r="QF3424" s="623"/>
      <c r="QG3424" s="623"/>
      <c r="QH3424" s="623"/>
      <c r="QI3424" s="623"/>
      <c r="QJ3424" s="623"/>
      <c r="QK3424" s="623"/>
    </row>
    <row r="3425" spans="439:453">
      <c r="PW3425" s="623"/>
      <c r="PX3425" s="623"/>
      <c r="PY3425" s="623"/>
      <c r="PZ3425" s="623"/>
      <c r="QA3425" s="623"/>
      <c r="QB3425" s="623"/>
      <c r="QC3425" s="623"/>
      <c r="QD3425" s="623"/>
      <c r="QE3425" s="623"/>
      <c r="QF3425" s="623"/>
      <c r="QG3425" s="623"/>
      <c r="QH3425" s="623"/>
      <c r="QI3425" s="623"/>
      <c r="QJ3425" s="623"/>
      <c r="QK3425" s="623"/>
    </row>
    <row r="3426" spans="439:453">
      <c r="PW3426" s="623"/>
      <c r="PX3426" s="623"/>
      <c r="PY3426" s="623"/>
      <c r="PZ3426" s="623"/>
      <c r="QA3426" s="623"/>
      <c r="QB3426" s="623"/>
      <c r="QC3426" s="623"/>
      <c r="QD3426" s="623"/>
      <c r="QE3426" s="623"/>
      <c r="QF3426" s="623"/>
      <c r="QG3426" s="623"/>
      <c r="QH3426" s="623"/>
      <c r="QI3426" s="623"/>
      <c r="QJ3426" s="623"/>
      <c r="QK3426" s="623"/>
    </row>
    <row r="3427" spans="439:453">
      <c r="PW3427" s="623"/>
      <c r="PX3427" s="623"/>
      <c r="PY3427" s="623"/>
      <c r="PZ3427" s="623"/>
      <c r="QA3427" s="623"/>
      <c r="QB3427" s="623"/>
      <c r="QC3427" s="623"/>
      <c r="QD3427" s="623"/>
      <c r="QE3427" s="623"/>
      <c r="QF3427" s="623"/>
      <c r="QG3427" s="623"/>
      <c r="QH3427" s="623"/>
      <c r="QI3427" s="623"/>
      <c r="QJ3427" s="623"/>
      <c r="QK3427" s="623"/>
    </row>
    <row r="3428" spans="439:453">
      <c r="PW3428" s="623"/>
      <c r="PX3428" s="623"/>
      <c r="PY3428" s="623"/>
      <c r="PZ3428" s="623"/>
      <c r="QA3428" s="623"/>
      <c r="QB3428" s="623"/>
      <c r="QC3428" s="623"/>
      <c r="QD3428" s="623"/>
      <c r="QE3428" s="623"/>
      <c r="QF3428" s="623"/>
      <c r="QG3428" s="623"/>
      <c r="QH3428" s="623"/>
      <c r="QI3428" s="623"/>
      <c r="QJ3428" s="623"/>
      <c r="QK3428" s="623"/>
    </row>
    <row r="3429" spans="439:453">
      <c r="PW3429" s="623"/>
      <c r="PX3429" s="623"/>
      <c r="PY3429" s="623"/>
      <c r="PZ3429" s="623"/>
      <c r="QA3429" s="623"/>
      <c r="QB3429" s="623"/>
      <c r="QC3429" s="623"/>
      <c r="QD3429" s="623"/>
      <c r="QE3429" s="623"/>
      <c r="QF3429" s="623"/>
      <c r="QG3429" s="623"/>
      <c r="QH3429" s="623"/>
      <c r="QI3429" s="623"/>
      <c r="QJ3429" s="623"/>
      <c r="QK3429" s="623"/>
    </row>
    <row r="3430" spans="439:453">
      <c r="PW3430" s="623"/>
      <c r="PX3430" s="623"/>
      <c r="PY3430" s="623"/>
      <c r="PZ3430" s="623"/>
      <c r="QA3430" s="623"/>
      <c r="QB3430" s="623"/>
      <c r="QC3430" s="623"/>
      <c r="QD3430" s="623"/>
      <c r="QE3430" s="623"/>
      <c r="QF3430" s="623"/>
      <c r="QG3430" s="623"/>
      <c r="QH3430" s="623"/>
      <c r="QI3430" s="623"/>
      <c r="QJ3430" s="623"/>
      <c r="QK3430" s="623"/>
    </row>
    <row r="3431" spans="439:453">
      <c r="PW3431" s="623"/>
      <c r="PX3431" s="623"/>
      <c r="PY3431" s="623"/>
      <c r="PZ3431" s="623"/>
      <c r="QA3431" s="623"/>
      <c r="QB3431" s="623"/>
      <c r="QC3431" s="623"/>
      <c r="QD3431" s="623"/>
      <c r="QE3431" s="623"/>
      <c r="QF3431" s="623"/>
      <c r="QG3431" s="623"/>
      <c r="QH3431" s="623"/>
      <c r="QI3431" s="623"/>
      <c r="QJ3431" s="623"/>
      <c r="QK3431" s="623"/>
    </row>
    <row r="3432" spans="439:453">
      <c r="PW3432" s="623"/>
      <c r="PX3432" s="623"/>
      <c r="PY3432" s="623"/>
      <c r="PZ3432" s="623"/>
      <c r="QA3432" s="623"/>
      <c r="QB3432" s="623"/>
      <c r="QC3432" s="623"/>
      <c r="QD3432" s="623"/>
      <c r="QE3432" s="623"/>
      <c r="QF3432" s="623"/>
      <c r="QG3432" s="623"/>
      <c r="QH3432" s="623"/>
      <c r="QI3432" s="623"/>
      <c r="QJ3432" s="623"/>
      <c r="QK3432" s="623"/>
    </row>
    <row r="3433" spans="439:453">
      <c r="PW3433" s="623"/>
      <c r="PX3433" s="623"/>
      <c r="PY3433" s="623"/>
      <c r="PZ3433" s="623"/>
      <c r="QA3433" s="623"/>
      <c r="QB3433" s="623"/>
      <c r="QC3433" s="623"/>
      <c r="QD3433" s="623"/>
      <c r="QE3433" s="623"/>
      <c r="QF3433" s="623"/>
      <c r="QG3433" s="623"/>
      <c r="QH3433" s="623"/>
      <c r="QI3433" s="623"/>
      <c r="QJ3433" s="623"/>
      <c r="QK3433" s="623"/>
    </row>
    <row r="3434" spans="439:453">
      <c r="PW3434" s="623"/>
      <c r="PX3434" s="623"/>
      <c r="PY3434" s="623"/>
      <c r="PZ3434" s="623"/>
      <c r="QA3434" s="623"/>
      <c r="QB3434" s="623"/>
      <c r="QC3434" s="623"/>
      <c r="QD3434" s="623"/>
      <c r="QE3434" s="623"/>
      <c r="QF3434" s="623"/>
      <c r="QG3434" s="623"/>
      <c r="QH3434" s="623"/>
      <c r="QI3434" s="623"/>
      <c r="QJ3434" s="623"/>
      <c r="QK3434" s="623"/>
    </row>
    <row r="3435" spans="439:453">
      <c r="PW3435" s="623"/>
      <c r="PX3435" s="623"/>
      <c r="PY3435" s="623"/>
      <c r="PZ3435" s="623"/>
      <c r="QA3435" s="623"/>
      <c r="QB3435" s="623"/>
      <c r="QC3435" s="623"/>
      <c r="QD3435" s="623"/>
      <c r="QE3435" s="623"/>
      <c r="QF3435" s="623"/>
      <c r="QG3435" s="623"/>
      <c r="QH3435" s="623"/>
      <c r="QI3435" s="623"/>
      <c r="QJ3435" s="623"/>
      <c r="QK3435" s="623"/>
    </row>
    <row r="3436" spans="439:453">
      <c r="PW3436" s="623"/>
      <c r="PX3436" s="623"/>
      <c r="PY3436" s="623"/>
      <c r="PZ3436" s="623"/>
      <c r="QA3436" s="623"/>
      <c r="QB3436" s="623"/>
      <c r="QC3436" s="623"/>
      <c r="QD3436" s="623"/>
      <c r="QE3436" s="623"/>
      <c r="QF3436" s="623"/>
      <c r="QG3436" s="623"/>
      <c r="QH3436" s="623"/>
      <c r="QI3436" s="623"/>
      <c r="QJ3436" s="623"/>
      <c r="QK3436" s="623"/>
    </row>
    <row r="3437" spans="439:453">
      <c r="PW3437" s="623"/>
      <c r="PX3437" s="623"/>
      <c r="PY3437" s="623"/>
      <c r="PZ3437" s="623"/>
      <c r="QA3437" s="623"/>
      <c r="QB3437" s="623"/>
      <c r="QC3437" s="623"/>
      <c r="QD3437" s="623"/>
      <c r="QE3437" s="623"/>
      <c r="QF3437" s="623"/>
      <c r="QG3437" s="623"/>
      <c r="QH3437" s="623"/>
      <c r="QI3437" s="623"/>
      <c r="QJ3437" s="623"/>
      <c r="QK3437" s="623"/>
    </row>
    <row r="3438" spans="439:453">
      <c r="PW3438" s="623"/>
      <c r="PX3438" s="623"/>
      <c r="PY3438" s="623"/>
      <c r="PZ3438" s="623"/>
      <c r="QA3438" s="623"/>
      <c r="QB3438" s="623"/>
      <c r="QC3438" s="623"/>
      <c r="QD3438" s="623"/>
      <c r="QE3438" s="623"/>
      <c r="QF3438" s="623"/>
      <c r="QG3438" s="623"/>
      <c r="QH3438" s="623"/>
      <c r="QI3438" s="623"/>
      <c r="QJ3438" s="623"/>
      <c r="QK3438" s="623"/>
    </row>
    <row r="3439" spans="439:453">
      <c r="PW3439" s="623"/>
      <c r="PX3439" s="623"/>
      <c r="PY3439" s="623"/>
      <c r="PZ3439" s="623"/>
      <c r="QA3439" s="623"/>
      <c r="QB3439" s="623"/>
      <c r="QC3439" s="623"/>
      <c r="QD3439" s="623"/>
      <c r="QE3439" s="623"/>
      <c r="QF3439" s="623"/>
      <c r="QG3439" s="623"/>
      <c r="QH3439" s="623"/>
      <c r="QI3439" s="623"/>
      <c r="QJ3439" s="623"/>
      <c r="QK3439" s="623"/>
    </row>
    <row r="3440" spans="439:453">
      <c r="PW3440" s="623"/>
      <c r="PX3440" s="623"/>
      <c r="PY3440" s="623"/>
      <c r="PZ3440" s="623"/>
      <c r="QA3440" s="623"/>
      <c r="QB3440" s="623"/>
      <c r="QC3440" s="623"/>
      <c r="QD3440" s="623"/>
      <c r="QE3440" s="623"/>
      <c r="QF3440" s="623"/>
      <c r="QG3440" s="623"/>
      <c r="QH3440" s="623"/>
      <c r="QI3440" s="623"/>
      <c r="QJ3440" s="623"/>
      <c r="QK3440" s="623"/>
    </row>
    <row r="3441" spans="439:453">
      <c r="PW3441" s="623"/>
      <c r="PX3441" s="623"/>
      <c r="PY3441" s="623"/>
      <c r="PZ3441" s="623"/>
      <c r="QA3441" s="623"/>
      <c r="QB3441" s="623"/>
      <c r="QC3441" s="623"/>
      <c r="QD3441" s="623"/>
      <c r="QE3441" s="623"/>
      <c r="QF3441" s="623"/>
      <c r="QG3441" s="623"/>
      <c r="QH3441" s="623"/>
      <c r="QI3441" s="623"/>
      <c r="QJ3441" s="623"/>
      <c r="QK3441" s="623"/>
    </row>
    <row r="3442" spans="439:453">
      <c r="PW3442" s="623"/>
      <c r="PX3442" s="623"/>
      <c r="PY3442" s="623"/>
      <c r="PZ3442" s="623"/>
      <c r="QA3442" s="623"/>
      <c r="QB3442" s="623"/>
      <c r="QC3442" s="623"/>
      <c r="QD3442" s="623"/>
      <c r="QE3442" s="623"/>
      <c r="QF3442" s="623"/>
      <c r="QG3442" s="623"/>
      <c r="QH3442" s="623"/>
      <c r="QI3442" s="623"/>
      <c r="QJ3442" s="623"/>
      <c r="QK3442" s="623"/>
    </row>
    <row r="3443" spans="439:453">
      <c r="PW3443" s="623"/>
      <c r="PX3443" s="623"/>
      <c r="PY3443" s="623"/>
      <c r="PZ3443" s="623"/>
      <c r="QA3443" s="623"/>
      <c r="QB3443" s="623"/>
      <c r="QC3443" s="623"/>
      <c r="QD3443" s="623"/>
      <c r="QE3443" s="623"/>
      <c r="QF3443" s="623"/>
      <c r="QG3443" s="623"/>
      <c r="QH3443" s="623"/>
      <c r="QI3443" s="623"/>
      <c r="QJ3443" s="623"/>
      <c r="QK3443" s="623"/>
    </row>
    <row r="3444" spans="439:453">
      <c r="PW3444" s="623"/>
      <c r="PX3444" s="623"/>
      <c r="PY3444" s="623"/>
      <c r="PZ3444" s="623"/>
      <c r="QA3444" s="623"/>
      <c r="QB3444" s="623"/>
      <c r="QC3444" s="623"/>
      <c r="QD3444" s="623"/>
      <c r="QE3444" s="623"/>
      <c r="QF3444" s="623"/>
      <c r="QG3444" s="623"/>
      <c r="QH3444" s="623"/>
      <c r="QI3444" s="623"/>
      <c r="QJ3444" s="623"/>
      <c r="QK3444" s="623"/>
    </row>
    <row r="3445" spans="439:453">
      <c r="PW3445" s="623"/>
      <c r="PX3445" s="623"/>
      <c r="PY3445" s="623"/>
      <c r="PZ3445" s="623"/>
      <c r="QA3445" s="623"/>
      <c r="QB3445" s="623"/>
      <c r="QC3445" s="623"/>
      <c r="QD3445" s="623"/>
      <c r="QE3445" s="623"/>
      <c r="QF3445" s="623"/>
      <c r="QG3445" s="623"/>
      <c r="QH3445" s="623"/>
      <c r="QI3445" s="623"/>
      <c r="QJ3445" s="623"/>
      <c r="QK3445" s="623"/>
    </row>
    <row r="3446" spans="439:453">
      <c r="PW3446" s="623"/>
      <c r="PX3446" s="623"/>
      <c r="PY3446" s="623"/>
      <c r="PZ3446" s="623"/>
      <c r="QA3446" s="623"/>
      <c r="QB3446" s="623"/>
      <c r="QC3446" s="623"/>
      <c r="QD3446" s="623"/>
      <c r="QE3446" s="623"/>
      <c r="QF3446" s="623"/>
      <c r="QG3446" s="623"/>
      <c r="QH3446" s="623"/>
      <c r="QI3446" s="623"/>
      <c r="QJ3446" s="623"/>
      <c r="QK3446" s="623"/>
    </row>
    <row r="3447" spans="439:453">
      <c r="PW3447" s="623"/>
      <c r="PX3447" s="623"/>
      <c r="PY3447" s="623"/>
      <c r="PZ3447" s="623"/>
      <c r="QA3447" s="623"/>
      <c r="QB3447" s="623"/>
      <c r="QC3447" s="623"/>
      <c r="QD3447" s="623"/>
      <c r="QE3447" s="623"/>
      <c r="QF3447" s="623"/>
      <c r="QG3447" s="623"/>
      <c r="QH3447" s="623"/>
      <c r="QI3447" s="623"/>
      <c r="QJ3447" s="623"/>
      <c r="QK3447" s="623"/>
    </row>
    <row r="3448" spans="439:453">
      <c r="PW3448" s="623"/>
      <c r="PX3448" s="623"/>
      <c r="PY3448" s="623"/>
      <c r="PZ3448" s="623"/>
      <c r="QA3448" s="623"/>
      <c r="QB3448" s="623"/>
      <c r="QC3448" s="623"/>
      <c r="QD3448" s="623"/>
      <c r="QE3448" s="623"/>
      <c r="QF3448" s="623"/>
      <c r="QG3448" s="623"/>
      <c r="QH3448" s="623"/>
      <c r="QI3448" s="623"/>
      <c r="QJ3448" s="623"/>
      <c r="QK3448" s="623"/>
    </row>
    <row r="3449" spans="439:453">
      <c r="PW3449" s="623"/>
      <c r="PX3449" s="623"/>
      <c r="PY3449" s="623"/>
      <c r="PZ3449" s="623"/>
      <c r="QA3449" s="623"/>
      <c r="QB3449" s="623"/>
      <c r="QC3449" s="623"/>
      <c r="QD3449" s="623"/>
      <c r="QE3449" s="623"/>
      <c r="QF3449" s="623"/>
      <c r="QG3449" s="623"/>
      <c r="QH3449" s="623"/>
      <c r="QI3449" s="623"/>
      <c r="QJ3449" s="623"/>
      <c r="QK3449" s="623"/>
    </row>
    <row r="3450" spans="439:453">
      <c r="PW3450" s="623"/>
      <c r="PX3450" s="623"/>
      <c r="PY3450" s="623"/>
      <c r="PZ3450" s="623"/>
      <c r="QA3450" s="623"/>
      <c r="QB3450" s="623"/>
      <c r="QC3450" s="623"/>
      <c r="QD3450" s="623"/>
      <c r="QE3450" s="623"/>
      <c r="QF3450" s="623"/>
      <c r="QG3450" s="623"/>
      <c r="QH3450" s="623"/>
      <c r="QI3450" s="623"/>
      <c r="QJ3450" s="623"/>
      <c r="QK3450" s="623"/>
    </row>
    <row r="3451" spans="439:453">
      <c r="PW3451" s="623"/>
      <c r="PX3451" s="623"/>
      <c r="PY3451" s="623"/>
      <c r="PZ3451" s="623"/>
      <c r="QA3451" s="623"/>
      <c r="QB3451" s="623"/>
      <c r="QC3451" s="623"/>
      <c r="QD3451" s="623"/>
      <c r="QE3451" s="623"/>
      <c r="QF3451" s="623"/>
      <c r="QG3451" s="623"/>
      <c r="QH3451" s="623"/>
      <c r="QI3451" s="623"/>
      <c r="QJ3451" s="623"/>
      <c r="QK3451" s="623"/>
    </row>
    <row r="3452" spans="439:453">
      <c r="PW3452" s="623"/>
      <c r="PX3452" s="623"/>
      <c r="PY3452" s="623"/>
      <c r="PZ3452" s="623"/>
      <c r="QA3452" s="623"/>
      <c r="QB3452" s="623"/>
      <c r="QC3452" s="623"/>
      <c r="QD3452" s="623"/>
      <c r="QE3452" s="623"/>
      <c r="QF3452" s="623"/>
      <c r="QG3452" s="623"/>
      <c r="QH3452" s="623"/>
      <c r="QI3452" s="623"/>
      <c r="QJ3452" s="623"/>
      <c r="QK3452" s="623"/>
    </row>
    <row r="3453" spans="439:453">
      <c r="PW3453" s="623"/>
      <c r="PX3453" s="623"/>
      <c r="PY3453" s="623"/>
      <c r="PZ3453" s="623"/>
      <c r="QA3453" s="623"/>
      <c r="QB3453" s="623"/>
      <c r="QC3453" s="623"/>
      <c r="QD3453" s="623"/>
      <c r="QE3453" s="623"/>
      <c r="QF3453" s="623"/>
      <c r="QG3453" s="623"/>
      <c r="QH3453" s="623"/>
      <c r="QI3453" s="623"/>
      <c r="QJ3453" s="623"/>
      <c r="QK3453" s="623"/>
    </row>
    <row r="3454" spans="439:453">
      <c r="PW3454" s="623"/>
      <c r="PX3454" s="623"/>
      <c r="PY3454" s="623"/>
      <c r="PZ3454" s="623"/>
      <c r="QA3454" s="623"/>
      <c r="QB3454" s="623"/>
      <c r="QC3454" s="623"/>
      <c r="QD3454" s="623"/>
      <c r="QE3454" s="623"/>
      <c r="QF3454" s="623"/>
      <c r="QG3454" s="623"/>
      <c r="QH3454" s="623"/>
      <c r="QI3454" s="623"/>
      <c r="QJ3454" s="623"/>
      <c r="QK3454" s="623"/>
    </row>
    <row r="3455" spans="439:453">
      <c r="PW3455" s="623"/>
      <c r="PX3455" s="623"/>
      <c r="PY3455" s="623"/>
      <c r="PZ3455" s="623"/>
      <c r="QA3455" s="623"/>
      <c r="QB3455" s="623"/>
      <c r="QC3455" s="623"/>
      <c r="QD3455" s="623"/>
      <c r="QE3455" s="623"/>
      <c r="QF3455" s="623"/>
      <c r="QG3455" s="623"/>
      <c r="QH3455" s="623"/>
      <c r="QI3455" s="623"/>
      <c r="QJ3455" s="623"/>
      <c r="QK3455" s="623"/>
    </row>
    <row r="3456" spans="439:453">
      <c r="PW3456" s="623"/>
      <c r="PX3456" s="623"/>
      <c r="PY3456" s="623"/>
      <c r="PZ3456" s="623"/>
      <c r="QA3456" s="623"/>
      <c r="QB3456" s="623"/>
      <c r="QC3456" s="623"/>
      <c r="QD3456" s="623"/>
      <c r="QE3456" s="623"/>
      <c r="QF3456" s="623"/>
      <c r="QG3456" s="623"/>
      <c r="QH3456" s="623"/>
      <c r="QI3456" s="623"/>
      <c r="QJ3456" s="623"/>
      <c r="QK3456" s="623"/>
    </row>
    <row r="3457" spans="439:453">
      <c r="PW3457" s="623"/>
      <c r="PX3457" s="623"/>
      <c r="PY3457" s="623"/>
      <c r="PZ3457" s="623"/>
      <c r="QA3457" s="623"/>
      <c r="QB3457" s="623"/>
      <c r="QC3457" s="623"/>
      <c r="QD3457" s="623"/>
      <c r="QE3457" s="623"/>
      <c r="QF3457" s="623"/>
      <c r="QG3457" s="623"/>
      <c r="QH3457" s="623"/>
      <c r="QI3457" s="623"/>
      <c r="QJ3457" s="623"/>
      <c r="QK3457" s="623"/>
    </row>
    <row r="3458" spans="439:453">
      <c r="PW3458" s="623"/>
      <c r="PX3458" s="623"/>
      <c r="PY3458" s="623"/>
      <c r="PZ3458" s="623"/>
      <c r="QA3458" s="623"/>
      <c r="QB3458" s="623"/>
      <c r="QC3458" s="623"/>
      <c r="QD3458" s="623"/>
      <c r="QE3458" s="623"/>
      <c r="QF3458" s="623"/>
      <c r="QG3458" s="623"/>
      <c r="QH3458" s="623"/>
      <c r="QI3458" s="623"/>
      <c r="QJ3458" s="623"/>
      <c r="QK3458" s="623"/>
    </row>
    <row r="3459" spans="439:453">
      <c r="PW3459" s="623"/>
      <c r="PX3459" s="623"/>
      <c r="PY3459" s="623"/>
      <c r="PZ3459" s="623"/>
      <c r="QA3459" s="623"/>
      <c r="QB3459" s="623"/>
      <c r="QC3459" s="623"/>
      <c r="QD3459" s="623"/>
      <c r="QE3459" s="623"/>
      <c r="QF3459" s="623"/>
      <c r="QG3459" s="623"/>
      <c r="QH3459" s="623"/>
      <c r="QI3459" s="623"/>
      <c r="QJ3459" s="623"/>
      <c r="QK3459" s="623"/>
    </row>
    <row r="3460" spans="439:453">
      <c r="PW3460" s="623"/>
      <c r="PX3460" s="623"/>
      <c r="PY3460" s="623"/>
      <c r="PZ3460" s="623"/>
      <c r="QA3460" s="623"/>
      <c r="QB3460" s="623"/>
      <c r="QC3460" s="623"/>
      <c r="QD3460" s="623"/>
      <c r="QE3460" s="623"/>
      <c r="QF3460" s="623"/>
      <c r="QG3460" s="623"/>
      <c r="QH3460" s="623"/>
      <c r="QI3460" s="623"/>
      <c r="QJ3460" s="623"/>
      <c r="QK3460" s="623"/>
    </row>
    <row r="3461" spans="439:453">
      <c r="PW3461" s="623"/>
      <c r="PX3461" s="623"/>
      <c r="PY3461" s="623"/>
      <c r="PZ3461" s="623"/>
      <c r="QA3461" s="623"/>
      <c r="QB3461" s="623"/>
      <c r="QC3461" s="623"/>
      <c r="QD3461" s="623"/>
      <c r="QE3461" s="623"/>
      <c r="QF3461" s="623"/>
      <c r="QG3461" s="623"/>
      <c r="QH3461" s="623"/>
      <c r="QI3461" s="623"/>
      <c r="QJ3461" s="623"/>
      <c r="QK3461" s="623"/>
    </row>
    <row r="3462" spans="439:453">
      <c r="PW3462" s="623"/>
      <c r="PX3462" s="623"/>
      <c r="PY3462" s="623"/>
      <c r="PZ3462" s="623"/>
      <c r="QA3462" s="623"/>
      <c r="QB3462" s="623"/>
      <c r="QC3462" s="623"/>
      <c r="QD3462" s="623"/>
      <c r="QE3462" s="623"/>
      <c r="QF3462" s="623"/>
      <c r="QG3462" s="623"/>
      <c r="QH3462" s="623"/>
      <c r="QI3462" s="623"/>
      <c r="QJ3462" s="623"/>
      <c r="QK3462" s="623"/>
    </row>
    <row r="3463" spans="439:453">
      <c r="PW3463" s="623"/>
      <c r="PX3463" s="623"/>
      <c r="PY3463" s="623"/>
      <c r="PZ3463" s="623"/>
      <c r="QA3463" s="623"/>
      <c r="QB3463" s="623"/>
      <c r="QC3463" s="623"/>
      <c r="QD3463" s="623"/>
      <c r="QE3463" s="623"/>
      <c r="QF3463" s="623"/>
      <c r="QG3463" s="623"/>
      <c r="QH3463" s="623"/>
      <c r="QI3463" s="623"/>
      <c r="QJ3463" s="623"/>
      <c r="QK3463" s="623"/>
    </row>
    <row r="3464" spans="439:453">
      <c r="PW3464" s="623"/>
      <c r="PX3464" s="623"/>
      <c r="PY3464" s="623"/>
      <c r="PZ3464" s="623"/>
      <c r="QA3464" s="623"/>
      <c r="QB3464" s="623"/>
      <c r="QC3464" s="623"/>
      <c r="QD3464" s="623"/>
      <c r="QE3464" s="623"/>
      <c r="QF3464" s="623"/>
      <c r="QG3464" s="623"/>
      <c r="QH3464" s="623"/>
      <c r="QI3464" s="623"/>
      <c r="QJ3464" s="623"/>
      <c r="QK3464" s="623"/>
    </row>
    <row r="3465" spans="439:453">
      <c r="PW3465" s="623"/>
      <c r="PX3465" s="623"/>
      <c r="PY3465" s="623"/>
      <c r="PZ3465" s="623"/>
      <c r="QA3465" s="623"/>
      <c r="QB3465" s="623"/>
      <c r="QC3465" s="623"/>
      <c r="QD3465" s="623"/>
      <c r="QE3465" s="623"/>
      <c r="QF3465" s="623"/>
      <c r="QG3465" s="623"/>
      <c r="QH3465" s="623"/>
      <c r="QI3465" s="623"/>
      <c r="QJ3465" s="623"/>
      <c r="QK3465" s="623"/>
    </row>
    <row r="3466" spans="439:453">
      <c r="PW3466" s="623"/>
      <c r="PX3466" s="623"/>
      <c r="PY3466" s="623"/>
      <c r="PZ3466" s="623"/>
      <c r="QA3466" s="623"/>
      <c r="QB3466" s="623"/>
      <c r="QC3466" s="623"/>
      <c r="QD3466" s="623"/>
      <c r="QE3466" s="623"/>
      <c r="QF3466" s="623"/>
      <c r="QG3466" s="623"/>
      <c r="QH3466" s="623"/>
      <c r="QI3466" s="623"/>
      <c r="QJ3466" s="623"/>
      <c r="QK3466" s="623"/>
    </row>
    <row r="3467" spans="439:453">
      <c r="PW3467" s="623"/>
      <c r="PX3467" s="623"/>
      <c r="PY3467" s="623"/>
      <c r="PZ3467" s="623"/>
      <c r="QA3467" s="623"/>
      <c r="QB3467" s="623"/>
      <c r="QC3467" s="623"/>
      <c r="QD3467" s="623"/>
      <c r="QE3467" s="623"/>
      <c r="QF3467" s="623"/>
      <c r="QG3467" s="623"/>
      <c r="QH3467" s="623"/>
      <c r="QI3467" s="623"/>
      <c r="QJ3467" s="623"/>
      <c r="QK3467" s="623"/>
    </row>
    <row r="3468" spans="439:453">
      <c r="PW3468" s="623"/>
      <c r="PX3468" s="623"/>
      <c r="PY3468" s="623"/>
      <c r="PZ3468" s="623"/>
      <c r="QA3468" s="623"/>
      <c r="QB3468" s="623"/>
      <c r="QC3468" s="623"/>
      <c r="QD3468" s="623"/>
      <c r="QE3468" s="623"/>
      <c r="QF3468" s="623"/>
      <c r="QG3468" s="623"/>
      <c r="QH3468" s="623"/>
      <c r="QI3468" s="623"/>
      <c r="QJ3468" s="623"/>
      <c r="QK3468" s="623"/>
    </row>
    <row r="3469" spans="439:453">
      <c r="PW3469" s="623"/>
      <c r="PX3469" s="623"/>
      <c r="PY3469" s="623"/>
      <c r="PZ3469" s="623"/>
      <c r="QA3469" s="623"/>
      <c r="QB3469" s="623"/>
      <c r="QC3469" s="623"/>
      <c r="QD3469" s="623"/>
      <c r="QE3469" s="623"/>
      <c r="QF3469" s="623"/>
      <c r="QG3469" s="623"/>
      <c r="QH3469" s="623"/>
      <c r="QI3469" s="623"/>
      <c r="QJ3469" s="623"/>
      <c r="QK3469" s="623"/>
    </row>
    <row r="3470" spans="439:453">
      <c r="PW3470" s="623"/>
      <c r="PX3470" s="623"/>
      <c r="PY3470" s="623"/>
      <c r="PZ3470" s="623"/>
      <c r="QA3470" s="623"/>
      <c r="QB3470" s="623"/>
      <c r="QC3470" s="623"/>
      <c r="QD3470" s="623"/>
      <c r="QE3470" s="623"/>
      <c r="QF3470" s="623"/>
      <c r="QG3470" s="623"/>
      <c r="QH3470" s="623"/>
      <c r="QI3470" s="623"/>
      <c r="QJ3470" s="623"/>
      <c r="QK3470" s="623"/>
    </row>
    <row r="3471" spans="439:453">
      <c r="PW3471" s="623"/>
      <c r="PX3471" s="623"/>
      <c r="PY3471" s="623"/>
      <c r="PZ3471" s="623"/>
      <c r="QA3471" s="623"/>
      <c r="QB3471" s="623"/>
      <c r="QC3471" s="623"/>
      <c r="QD3471" s="623"/>
      <c r="QE3471" s="623"/>
      <c r="QF3471" s="623"/>
      <c r="QG3471" s="623"/>
      <c r="QH3471" s="623"/>
      <c r="QI3471" s="623"/>
      <c r="QJ3471" s="623"/>
      <c r="QK3471" s="623"/>
    </row>
    <row r="3472" spans="439:453">
      <c r="PW3472" s="623"/>
      <c r="PX3472" s="623"/>
      <c r="PY3472" s="623"/>
      <c r="PZ3472" s="623"/>
      <c r="QA3472" s="623"/>
      <c r="QB3472" s="623"/>
      <c r="QC3472" s="623"/>
      <c r="QD3472" s="623"/>
      <c r="QE3472" s="623"/>
      <c r="QF3472" s="623"/>
      <c r="QG3472" s="623"/>
      <c r="QH3472" s="623"/>
      <c r="QI3472" s="623"/>
      <c r="QJ3472" s="623"/>
      <c r="QK3472" s="623"/>
    </row>
    <row r="3473" spans="439:453">
      <c r="PW3473" s="623"/>
      <c r="PX3473" s="623"/>
      <c r="PY3473" s="623"/>
      <c r="PZ3473" s="623"/>
      <c r="QA3473" s="623"/>
      <c r="QB3473" s="623"/>
      <c r="QC3473" s="623"/>
      <c r="QD3473" s="623"/>
      <c r="QE3473" s="623"/>
      <c r="QF3473" s="623"/>
      <c r="QG3473" s="623"/>
      <c r="QH3473" s="623"/>
      <c r="QI3473" s="623"/>
      <c r="QJ3473" s="623"/>
      <c r="QK3473" s="623"/>
    </row>
    <row r="3474" spans="439:453">
      <c r="PW3474" s="623"/>
      <c r="PX3474" s="623"/>
      <c r="PY3474" s="623"/>
      <c r="PZ3474" s="623"/>
      <c r="QA3474" s="623"/>
      <c r="QB3474" s="623"/>
      <c r="QC3474" s="623"/>
      <c r="QD3474" s="623"/>
      <c r="QE3474" s="623"/>
      <c r="QF3474" s="623"/>
      <c r="QG3474" s="623"/>
      <c r="QH3474" s="623"/>
      <c r="QI3474" s="623"/>
      <c r="QJ3474" s="623"/>
      <c r="QK3474" s="623"/>
    </row>
    <row r="3475" spans="439:453">
      <c r="PW3475" s="623"/>
      <c r="PX3475" s="623"/>
      <c r="PY3475" s="623"/>
      <c r="PZ3475" s="623"/>
      <c r="QA3475" s="623"/>
      <c r="QB3475" s="623"/>
      <c r="QC3475" s="623"/>
      <c r="QD3475" s="623"/>
      <c r="QE3475" s="623"/>
      <c r="QF3475" s="623"/>
      <c r="QG3475" s="623"/>
      <c r="QH3475" s="623"/>
      <c r="QI3475" s="623"/>
      <c r="QJ3475" s="623"/>
      <c r="QK3475" s="623"/>
    </row>
    <row r="3476" spans="439:453">
      <c r="PW3476" s="623"/>
      <c r="PX3476" s="623"/>
      <c r="PY3476" s="623"/>
      <c r="PZ3476" s="623"/>
      <c r="QA3476" s="623"/>
      <c r="QB3476" s="623"/>
      <c r="QC3476" s="623"/>
      <c r="QD3476" s="623"/>
      <c r="QE3476" s="623"/>
      <c r="QF3476" s="623"/>
      <c r="QG3476" s="623"/>
      <c r="QH3476" s="623"/>
      <c r="QI3476" s="623"/>
      <c r="QJ3476" s="623"/>
      <c r="QK3476" s="623"/>
    </row>
    <row r="3477" spans="439:453">
      <c r="PW3477" s="623"/>
      <c r="PX3477" s="623"/>
      <c r="PY3477" s="623"/>
      <c r="PZ3477" s="623"/>
      <c r="QA3477" s="623"/>
      <c r="QB3477" s="623"/>
      <c r="QC3477" s="623"/>
      <c r="QD3477" s="623"/>
      <c r="QE3477" s="623"/>
      <c r="QF3477" s="623"/>
      <c r="QG3477" s="623"/>
      <c r="QH3477" s="623"/>
      <c r="QI3477" s="623"/>
      <c r="QJ3477" s="623"/>
      <c r="QK3477" s="623"/>
    </row>
    <row r="3478" spans="439:453">
      <c r="PW3478" s="623"/>
      <c r="PX3478" s="623"/>
      <c r="PY3478" s="623"/>
      <c r="PZ3478" s="623"/>
      <c r="QA3478" s="623"/>
      <c r="QB3478" s="623"/>
      <c r="QC3478" s="623"/>
      <c r="QD3478" s="623"/>
      <c r="QE3478" s="623"/>
      <c r="QF3478" s="623"/>
      <c r="QG3478" s="623"/>
      <c r="QH3478" s="623"/>
      <c r="QI3478" s="623"/>
      <c r="QJ3478" s="623"/>
      <c r="QK3478" s="623"/>
    </row>
    <row r="3479" spans="439:453">
      <c r="PW3479" s="623"/>
      <c r="PX3479" s="623"/>
      <c r="PY3479" s="623"/>
      <c r="PZ3479" s="623"/>
      <c r="QA3479" s="623"/>
      <c r="QB3479" s="623"/>
      <c r="QC3479" s="623"/>
      <c r="QD3479" s="623"/>
      <c r="QE3479" s="623"/>
      <c r="QF3479" s="623"/>
      <c r="QG3479" s="623"/>
      <c r="QH3479" s="623"/>
      <c r="QI3479" s="623"/>
      <c r="QJ3479" s="623"/>
      <c r="QK3479" s="623"/>
    </row>
    <row r="3480" spans="439:453">
      <c r="PW3480" s="623"/>
      <c r="PX3480" s="623"/>
      <c r="PY3480" s="623"/>
      <c r="PZ3480" s="623"/>
      <c r="QA3480" s="623"/>
      <c r="QB3480" s="623"/>
      <c r="QC3480" s="623"/>
      <c r="QD3480" s="623"/>
      <c r="QE3480" s="623"/>
      <c r="QF3480" s="623"/>
      <c r="QG3480" s="623"/>
      <c r="QH3480" s="623"/>
      <c r="QI3480" s="623"/>
      <c r="QJ3480" s="623"/>
      <c r="QK3480" s="623"/>
    </row>
    <row r="3481" spans="439:453">
      <c r="PW3481" s="623"/>
      <c r="PX3481" s="623"/>
      <c r="PY3481" s="623"/>
      <c r="PZ3481" s="623"/>
      <c r="QA3481" s="623"/>
      <c r="QB3481" s="623"/>
      <c r="QC3481" s="623"/>
      <c r="QD3481" s="623"/>
      <c r="QE3481" s="623"/>
      <c r="QF3481" s="623"/>
      <c r="QG3481" s="623"/>
      <c r="QH3481" s="623"/>
      <c r="QI3481" s="623"/>
      <c r="QJ3481" s="623"/>
      <c r="QK3481" s="623"/>
    </row>
    <row r="3482" spans="439:453">
      <c r="PW3482" s="623"/>
      <c r="PX3482" s="623"/>
      <c r="PY3482" s="623"/>
      <c r="PZ3482" s="623"/>
      <c r="QA3482" s="623"/>
      <c r="QB3482" s="623"/>
      <c r="QC3482" s="623"/>
      <c r="QD3482" s="623"/>
      <c r="QE3482" s="623"/>
      <c r="QF3482" s="623"/>
      <c r="QG3482" s="623"/>
      <c r="QH3482" s="623"/>
      <c r="QI3482" s="623"/>
      <c r="QJ3482" s="623"/>
      <c r="QK3482" s="623"/>
    </row>
    <row r="3483" spans="439:453">
      <c r="PW3483" s="623"/>
      <c r="PX3483" s="623"/>
      <c r="PY3483" s="623"/>
      <c r="PZ3483" s="623"/>
      <c r="QA3483" s="623"/>
      <c r="QB3483" s="623"/>
      <c r="QC3483" s="623"/>
      <c r="QD3483" s="623"/>
      <c r="QE3483" s="623"/>
      <c r="QF3483" s="623"/>
      <c r="QG3483" s="623"/>
      <c r="QH3483" s="623"/>
      <c r="QI3483" s="623"/>
      <c r="QJ3483" s="623"/>
      <c r="QK3483" s="623"/>
    </row>
    <row r="3484" spans="439:453">
      <c r="PW3484" s="623"/>
      <c r="PX3484" s="623"/>
      <c r="PY3484" s="623"/>
      <c r="PZ3484" s="623"/>
      <c r="QA3484" s="623"/>
      <c r="QB3484" s="623"/>
      <c r="QC3484" s="623"/>
      <c r="QD3484" s="623"/>
      <c r="QE3484" s="623"/>
      <c r="QF3484" s="623"/>
      <c r="QG3484" s="623"/>
      <c r="QH3484" s="623"/>
      <c r="QI3484" s="623"/>
      <c r="QJ3484" s="623"/>
      <c r="QK3484" s="623"/>
    </row>
    <row r="3485" spans="439:453">
      <c r="PW3485" s="623"/>
      <c r="PX3485" s="623"/>
      <c r="PY3485" s="623"/>
      <c r="PZ3485" s="623"/>
      <c r="QA3485" s="623"/>
      <c r="QB3485" s="623"/>
      <c r="QC3485" s="623"/>
      <c r="QD3485" s="623"/>
      <c r="QE3485" s="623"/>
      <c r="QF3485" s="623"/>
      <c r="QG3485" s="623"/>
      <c r="QH3485" s="623"/>
      <c r="QI3485" s="623"/>
      <c r="QJ3485" s="623"/>
      <c r="QK3485" s="623"/>
    </row>
    <row r="3486" spans="439:453">
      <c r="PW3486" s="623"/>
      <c r="PX3486" s="623"/>
      <c r="PY3486" s="623"/>
      <c r="PZ3486" s="623"/>
      <c r="QA3486" s="623"/>
      <c r="QB3486" s="623"/>
      <c r="QC3486" s="623"/>
      <c r="QD3486" s="623"/>
      <c r="QE3486" s="623"/>
      <c r="QF3486" s="623"/>
      <c r="QG3486" s="623"/>
      <c r="QH3486" s="623"/>
      <c r="QI3486" s="623"/>
      <c r="QJ3486" s="623"/>
      <c r="QK3486" s="623"/>
    </row>
    <row r="3487" spans="439:453">
      <c r="PW3487" s="623"/>
      <c r="PX3487" s="623"/>
      <c r="PY3487" s="623"/>
      <c r="PZ3487" s="623"/>
      <c r="QA3487" s="623"/>
      <c r="QB3487" s="623"/>
      <c r="QC3487" s="623"/>
      <c r="QD3487" s="623"/>
      <c r="QE3487" s="623"/>
      <c r="QF3487" s="623"/>
      <c r="QG3487" s="623"/>
      <c r="QH3487" s="623"/>
      <c r="QI3487" s="623"/>
      <c r="QJ3487" s="623"/>
      <c r="QK3487" s="623"/>
    </row>
    <row r="3488" spans="439:453">
      <c r="PW3488" s="623"/>
      <c r="PX3488" s="623"/>
      <c r="PY3488" s="623"/>
      <c r="PZ3488" s="623"/>
      <c r="QA3488" s="623"/>
      <c r="QB3488" s="623"/>
      <c r="QC3488" s="623"/>
      <c r="QD3488" s="623"/>
      <c r="QE3488" s="623"/>
      <c r="QF3488" s="623"/>
      <c r="QG3488" s="623"/>
      <c r="QH3488" s="623"/>
      <c r="QI3488" s="623"/>
      <c r="QJ3488" s="623"/>
      <c r="QK3488" s="623"/>
    </row>
    <row r="3489" spans="439:453">
      <c r="PW3489" s="623"/>
      <c r="PX3489" s="623"/>
      <c r="PY3489" s="623"/>
      <c r="PZ3489" s="623"/>
      <c r="QA3489" s="623"/>
      <c r="QB3489" s="623"/>
      <c r="QC3489" s="623"/>
      <c r="QD3489" s="623"/>
      <c r="QE3489" s="623"/>
      <c r="QF3489" s="623"/>
      <c r="QG3489" s="623"/>
      <c r="QH3489" s="623"/>
      <c r="QI3489" s="623"/>
      <c r="QJ3489" s="623"/>
      <c r="QK3489" s="623"/>
    </row>
    <row r="3490" spans="439:453">
      <c r="PW3490" s="623"/>
      <c r="PX3490" s="623"/>
      <c r="PY3490" s="623"/>
      <c r="PZ3490" s="623"/>
      <c r="QA3490" s="623"/>
      <c r="QB3490" s="623"/>
      <c r="QC3490" s="623"/>
      <c r="QD3490" s="623"/>
      <c r="QE3490" s="623"/>
      <c r="QF3490" s="623"/>
      <c r="QG3490" s="623"/>
      <c r="QH3490" s="623"/>
      <c r="QI3490" s="623"/>
      <c r="QJ3490" s="623"/>
      <c r="QK3490" s="623"/>
    </row>
    <row r="3491" spans="439:453">
      <c r="PW3491" s="623"/>
      <c r="PX3491" s="623"/>
      <c r="PY3491" s="623"/>
      <c r="PZ3491" s="623"/>
      <c r="QA3491" s="623"/>
      <c r="QB3491" s="623"/>
      <c r="QC3491" s="623"/>
      <c r="QD3491" s="623"/>
      <c r="QE3491" s="623"/>
      <c r="QF3491" s="623"/>
      <c r="QG3491" s="623"/>
      <c r="QH3491" s="623"/>
      <c r="QI3491" s="623"/>
      <c r="QJ3491" s="623"/>
      <c r="QK3491" s="623"/>
    </row>
    <row r="3492" spans="439:453">
      <c r="PW3492" s="623"/>
      <c r="PX3492" s="623"/>
      <c r="PY3492" s="623"/>
      <c r="PZ3492" s="623"/>
      <c r="QA3492" s="623"/>
      <c r="QB3492" s="623"/>
      <c r="QC3492" s="623"/>
      <c r="QD3492" s="623"/>
      <c r="QE3492" s="623"/>
      <c r="QF3492" s="623"/>
      <c r="QG3492" s="623"/>
      <c r="QH3492" s="623"/>
      <c r="QI3492" s="623"/>
      <c r="QJ3492" s="623"/>
      <c r="QK3492" s="623"/>
    </row>
    <row r="3493" spans="439:453">
      <c r="PW3493" s="623"/>
      <c r="PX3493" s="623"/>
      <c r="PY3493" s="623"/>
      <c r="PZ3493" s="623"/>
      <c r="QA3493" s="623"/>
      <c r="QB3493" s="623"/>
      <c r="QC3493" s="623"/>
      <c r="QD3493" s="623"/>
      <c r="QE3493" s="623"/>
      <c r="QF3493" s="623"/>
      <c r="QG3493" s="623"/>
      <c r="QH3493" s="623"/>
      <c r="QI3493" s="623"/>
      <c r="QJ3493" s="623"/>
      <c r="QK3493" s="623"/>
    </row>
    <row r="3494" spans="439:453">
      <c r="PW3494" s="623"/>
      <c r="PX3494" s="623"/>
      <c r="PY3494" s="623"/>
      <c r="PZ3494" s="623"/>
      <c r="QA3494" s="623"/>
      <c r="QB3494" s="623"/>
      <c r="QC3494" s="623"/>
      <c r="QD3494" s="623"/>
      <c r="QE3494" s="623"/>
      <c r="QF3494" s="623"/>
      <c r="QG3494" s="623"/>
      <c r="QH3494" s="623"/>
      <c r="QI3494" s="623"/>
      <c r="QJ3494" s="623"/>
      <c r="QK3494" s="623"/>
    </row>
    <row r="3495" spans="439:453">
      <c r="PW3495" s="623"/>
      <c r="PX3495" s="623"/>
      <c r="PY3495" s="623"/>
      <c r="PZ3495" s="623"/>
      <c r="QA3495" s="623"/>
      <c r="QB3495" s="623"/>
      <c r="QC3495" s="623"/>
      <c r="QD3495" s="623"/>
      <c r="QE3495" s="623"/>
      <c r="QF3495" s="623"/>
      <c r="QG3495" s="623"/>
      <c r="QH3495" s="623"/>
      <c r="QI3495" s="623"/>
      <c r="QJ3495" s="623"/>
      <c r="QK3495" s="623"/>
    </row>
    <row r="3496" spans="439:453">
      <c r="PW3496" s="623"/>
      <c r="PX3496" s="623"/>
      <c r="PY3496" s="623"/>
      <c r="PZ3496" s="623"/>
      <c r="QA3496" s="623"/>
      <c r="QB3496" s="623"/>
      <c r="QC3496" s="623"/>
      <c r="QD3496" s="623"/>
      <c r="QE3496" s="623"/>
      <c r="QF3496" s="623"/>
      <c r="QG3496" s="623"/>
      <c r="QH3496" s="623"/>
      <c r="QI3496" s="623"/>
      <c r="QJ3496" s="623"/>
      <c r="QK3496" s="623"/>
    </row>
    <row r="3497" spans="439:453">
      <c r="PW3497" s="623"/>
      <c r="PX3497" s="623"/>
      <c r="PY3497" s="623"/>
      <c r="PZ3497" s="623"/>
      <c r="QA3497" s="623"/>
      <c r="QB3497" s="623"/>
      <c r="QC3497" s="623"/>
      <c r="QD3497" s="623"/>
      <c r="QE3497" s="623"/>
      <c r="QF3497" s="623"/>
      <c r="QG3497" s="623"/>
      <c r="QH3497" s="623"/>
      <c r="QI3497" s="623"/>
      <c r="QJ3497" s="623"/>
      <c r="QK3497" s="623"/>
    </row>
    <row r="3498" spans="439:453">
      <c r="PW3498" s="623"/>
      <c r="PX3498" s="623"/>
      <c r="PY3498" s="623"/>
      <c r="PZ3498" s="623"/>
      <c r="QA3498" s="623"/>
      <c r="QB3498" s="623"/>
      <c r="QC3498" s="623"/>
      <c r="QD3498" s="623"/>
      <c r="QE3498" s="623"/>
      <c r="QF3498" s="623"/>
      <c r="QG3498" s="623"/>
      <c r="QH3498" s="623"/>
      <c r="QI3498" s="623"/>
      <c r="QJ3498" s="623"/>
      <c r="QK3498" s="623"/>
    </row>
    <row r="3499" spans="439:453">
      <c r="PW3499" s="623"/>
      <c r="PX3499" s="623"/>
      <c r="PY3499" s="623"/>
      <c r="PZ3499" s="623"/>
      <c r="QA3499" s="623"/>
      <c r="QB3499" s="623"/>
      <c r="QC3499" s="623"/>
      <c r="QD3499" s="623"/>
      <c r="QE3499" s="623"/>
      <c r="QF3499" s="623"/>
      <c r="QG3499" s="623"/>
      <c r="QH3499" s="623"/>
      <c r="QI3499" s="623"/>
      <c r="QJ3499" s="623"/>
      <c r="QK3499" s="623"/>
    </row>
    <row r="3500" spans="439:453">
      <c r="PW3500" s="623"/>
      <c r="PX3500" s="623"/>
      <c r="PY3500" s="623"/>
      <c r="PZ3500" s="623"/>
      <c r="QA3500" s="623"/>
      <c r="QB3500" s="623"/>
      <c r="QC3500" s="623"/>
      <c r="QD3500" s="623"/>
      <c r="QE3500" s="623"/>
      <c r="QF3500" s="623"/>
      <c r="QG3500" s="623"/>
      <c r="QH3500" s="623"/>
      <c r="QI3500" s="623"/>
      <c r="QJ3500" s="623"/>
      <c r="QK3500" s="623"/>
    </row>
    <row r="3501" spans="439:453">
      <c r="PW3501" s="623"/>
      <c r="PX3501" s="623"/>
      <c r="PY3501" s="623"/>
      <c r="PZ3501" s="623"/>
      <c r="QA3501" s="623"/>
      <c r="QB3501" s="623"/>
      <c r="QC3501" s="623"/>
      <c r="QD3501" s="623"/>
      <c r="QE3501" s="623"/>
      <c r="QF3501" s="623"/>
      <c r="QG3501" s="623"/>
      <c r="QH3501" s="623"/>
      <c r="QI3501" s="623"/>
      <c r="QJ3501" s="623"/>
      <c r="QK3501" s="623"/>
    </row>
    <row r="3502" spans="439:453">
      <c r="PW3502" s="623"/>
      <c r="PX3502" s="623"/>
      <c r="PY3502" s="623"/>
      <c r="PZ3502" s="623"/>
      <c r="QA3502" s="623"/>
      <c r="QB3502" s="623"/>
      <c r="QC3502" s="623"/>
      <c r="QD3502" s="623"/>
      <c r="QE3502" s="623"/>
      <c r="QF3502" s="623"/>
      <c r="QG3502" s="623"/>
      <c r="QH3502" s="623"/>
      <c r="QI3502" s="623"/>
      <c r="QJ3502" s="623"/>
      <c r="QK3502" s="623"/>
    </row>
    <row r="3503" spans="439:453">
      <c r="PW3503" s="623"/>
      <c r="PX3503" s="623"/>
      <c r="PY3503" s="623"/>
      <c r="PZ3503" s="623"/>
      <c r="QA3503" s="623"/>
      <c r="QB3503" s="623"/>
      <c r="QC3503" s="623"/>
      <c r="QD3503" s="623"/>
      <c r="QE3503" s="623"/>
      <c r="QF3503" s="623"/>
      <c r="QG3503" s="623"/>
      <c r="QH3503" s="623"/>
      <c r="QI3503" s="623"/>
      <c r="QJ3503" s="623"/>
      <c r="QK3503" s="623"/>
    </row>
    <row r="3504" spans="439:453">
      <c r="PW3504" s="623"/>
      <c r="PX3504" s="623"/>
      <c r="PY3504" s="623"/>
      <c r="PZ3504" s="623"/>
      <c r="QA3504" s="623"/>
      <c r="QB3504" s="623"/>
      <c r="QC3504" s="623"/>
      <c r="QD3504" s="623"/>
      <c r="QE3504" s="623"/>
      <c r="QF3504" s="623"/>
      <c r="QG3504" s="623"/>
      <c r="QH3504" s="623"/>
      <c r="QI3504" s="623"/>
      <c r="QJ3504" s="623"/>
      <c r="QK3504" s="623"/>
    </row>
    <row r="3505" spans="439:453">
      <c r="PW3505" s="623"/>
      <c r="PX3505" s="623"/>
      <c r="PY3505" s="623"/>
      <c r="PZ3505" s="623"/>
      <c r="QA3505" s="623"/>
      <c r="QB3505" s="623"/>
      <c r="QC3505" s="623"/>
      <c r="QD3505" s="623"/>
      <c r="QE3505" s="623"/>
      <c r="QF3505" s="623"/>
      <c r="QG3505" s="623"/>
      <c r="QH3505" s="623"/>
      <c r="QI3505" s="623"/>
      <c r="QJ3505" s="623"/>
      <c r="QK3505" s="623"/>
    </row>
    <row r="3506" spans="439:453">
      <c r="PW3506" s="623"/>
      <c r="PX3506" s="623"/>
      <c r="PY3506" s="623"/>
      <c r="PZ3506" s="623"/>
      <c r="QA3506" s="623"/>
      <c r="QB3506" s="623"/>
      <c r="QC3506" s="623"/>
      <c r="QD3506" s="623"/>
      <c r="QE3506" s="623"/>
      <c r="QF3506" s="623"/>
      <c r="QG3506" s="623"/>
      <c r="QH3506" s="623"/>
      <c r="QI3506" s="623"/>
      <c r="QJ3506" s="623"/>
      <c r="QK3506" s="623"/>
    </row>
    <row r="3507" spans="439:453">
      <c r="PW3507" s="623"/>
      <c r="PX3507" s="623"/>
      <c r="PY3507" s="623"/>
      <c r="PZ3507" s="623"/>
      <c r="QA3507" s="623"/>
      <c r="QB3507" s="623"/>
      <c r="QC3507" s="623"/>
      <c r="QD3507" s="623"/>
      <c r="QE3507" s="623"/>
      <c r="QF3507" s="623"/>
      <c r="QG3507" s="623"/>
      <c r="QH3507" s="623"/>
      <c r="QI3507" s="623"/>
      <c r="QJ3507" s="623"/>
      <c r="QK3507" s="623"/>
    </row>
    <row r="3508" spans="439:453">
      <c r="PW3508" s="623"/>
      <c r="PX3508" s="623"/>
      <c r="PY3508" s="623"/>
      <c r="PZ3508" s="623"/>
      <c r="QA3508" s="623"/>
      <c r="QB3508" s="623"/>
      <c r="QC3508" s="623"/>
      <c r="QD3508" s="623"/>
      <c r="QE3508" s="623"/>
      <c r="QF3508" s="623"/>
      <c r="QG3508" s="623"/>
      <c r="QH3508" s="623"/>
      <c r="QI3508" s="623"/>
      <c r="QJ3508" s="623"/>
      <c r="QK3508" s="623"/>
    </row>
    <row r="3509" spans="439:453">
      <c r="PW3509" s="623"/>
      <c r="PX3509" s="623"/>
      <c r="PY3509" s="623"/>
      <c r="PZ3509" s="623"/>
      <c r="QA3509" s="623"/>
      <c r="QB3509" s="623"/>
      <c r="QC3509" s="623"/>
      <c r="QD3509" s="623"/>
      <c r="QE3509" s="623"/>
      <c r="QF3509" s="623"/>
      <c r="QG3509" s="623"/>
      <c r="QH3509" s="623"/>
      <c r="QI3509" s="623"/>
      <c r="QJ3509" s="623"/>
      <c r="QK3509" s="623"/>
    </row>
    <row r="3510" spans="439:453">
      <c r="PW3510" s="623"/>
      <c r="PX3510" s="623"/>
      <c r="PY3510" s="623"/>
      <c r="PZ3510" s="623"/>
      <c r="QA3510" s="623"/>
      <c r="QB3510" s="623"/>
      <c r="QC3510" s="623"/>
      <c r="QD3510" s="623"/>
      <c r="QE3510" s="623"/>
      <c r="QF3510" s="623"/>
      <c r="QG3510" s="623"/>
      <c r="QH3510" s="623"/>
      <c r="QI3510" s="623"/>
      <c r="QJ3510" s="623"/>
      <c r="QK3510" s="623"/>
    </row>
    <row r="3511" spans="439:453">
      <c r="PW3511" s="623"/>
      <c r="PX3511" s="623"/>
      <c r="PY3511" s="623"/>
      <c r="PZ3511" s="623"/>
      <c r="QA3511" s="623"/>
      <c r="QB3511" s="623"/>
      <c r="QC3511" s="623"/>
      <c r="QD3511" s="623"/>
      <c r="QE3511" s="623"/>
      <c r="QF3511" s="623"/>
      <c r="QG3511" s="623"/>
      <c r="QH3511" s="623"/>
      <c r="QI3511" s="623"/>
      <c r="QJ3511" s="623"/>
      <c r="QK3511" s="623"/>
    </row>
    <row r="3512" spans="439:453">
      <c r="PW3512" s="623"/>
      <c r="PX3512" s="623"/>
      <c r="PY3512" s="623"/>
      <c r="PZ3512" s="623"/>
      <c r="QA3512" s="623"/>
      <c r="QB3512" s="623"/>
      <c r="QC3512" s="623"/>
      <c r="QD3512" s="623"/>
      <c r="QE3512" s="623"/>
      <c r="QF3512" s="623"/>
      <c r="QG3512" s="623"/>
      <c r="QH3512" s="623"/>
      <c r="QI3512" s="623"/>
      <c r="QJ3512" s="623"/>
      <c r="QK3512" s="623"/>
    </row>
    <row r="3513" spans="439:453">
      <c r="PW3513" s="623"/>
      <c r="PX3513" s="623"/>
      <c r="PY3513" s="623"/>
      <c r="PZ3513" s="623"/>
      <c r="QA3513" s="623"/>
      <c r="QB3513" s="623"/>
      <c r="QC3513" s="623"/>
      <c r="QD3513" s="623"/>
      <c r="QE3513" s="623"/>
      <c r="QF3513" s="623"/>
      <c r="QG3513" s="623"/>
      <c r="QH3513" s="623"/>
      <c r="QI3513" s="623"/>
      <c r="QJ3513" s="623"/>
      <c r="QK3513" s="623"/>
    </row>
    <row r="3514" spans="439:453">
      <c r="PW3514" s="623"/>
      <c r="PX3514" s="623"/>
      <c r="PY3514" s="623"/>
      <c r="PZ3514" s="623"/>
      <c r="QA3514" s="623"/>
      <c r="QB3514" s="623"/>
      <c r="QC3514" s="623"/>
      <c r="QD3514" s="623"/>
      <c r="QE3514" s="623"/>
      <c r="QF3514" s="623"/>
      <c r="QG3514" s="623"/>
      <c r="QH3514" s="623"/>
      <c r="QI3514" s="623"/>
      <c r="QJ3514" s="623"/>
      <c r="QK3514" s="623"/>
    </row>
    <row r="3515" spans="439:453">
      <c r="PW3515" s="623"/>
      <c r="PX3515" s="623"/>
      <c r="PY3515" s="623"/>
      <c r="PZ3515" s="623"/>
      <c r="QA3515" s="623"/>
      <c r="QB3515" s="623"/>
      <c r="QC3515" s="623"/>
      <c r="QD3515" s="623"/>
      <c r="QE3515" s="623"/>
      <c r="QF3515" s="623"/>
      <c r="QG3515" s="623"/>
      <c r="QH3515" s="623"/>
      <c r="QI3515" s="623"/>
      <c r="QJ3515" s="623"/>
      <c r="QK3515" s="623"/>
    </row>
    <row r="3516" spans="439:453">
      <c r="PW3516" s="623"/>
      <c r="PX3516" s="623"/>
      <c r="PY3516" s="623"/>
      <c r="PZ3516" s="623"/>
      <c r="QA3516" s="623"/>
      <c r="QB3516" s="623"/>
      <c r="QC3516" s="623"/>
      <c r="QD3516" s="623"/>
      <c r="QE3516" s="623"/>
      <c r="QF3516" s="623"/>
      <c r="QG3516" s="623"/>
      <c r="QH3516" s="623"/>
      <c r="QI3516" s="623"/>
      <c r="QJ3516" s="623"/>
      <c r="QK3516" s="623"/>
    </row>
    <row r="3517" spans="439:453">
      <c r="PW3517" s="623"/>
      <c r="PX3517" s="623"/>
      <c r="PY3517" s="623"/>
      <c r="PZ3517" s="623"/>
      <c r="QA3517" s="623"/>
      <c r="QB3517" s="623"/>
      <c r="QC3517" s="623"/>
      <c r="QD3517" s="623"/>
      <c r="QE3517" s="623"/>
      <c r="QF3517" s="623"/>
      <c r="QG3517" s="623"/>
      <c r="QH3517" s="623"/>
      <c r="QI3517" s="623"/>
      <c r="QJ3517" s="623"/>
      <c r="QK3517" s="623"/>
    </row>
    <row r="3518" spans="439:453">
      <c r="PW3518" s="623"/>
      <c r="PX3518" s="623"/>
      <c r="PY3518" s="623"/>
      <c r="PZ3518" s="623"/>
      <c r="QA3518" s="623"/>
      <c r="QB3518" s="623"/>
      <c r="QC3518" s="623"/>
      <c r="QD3518" s="623"/>
      <c r="QE3518" s="623"/>
      <c r="QF3518" s="623"/>
      <c r="QG3518" s="623"/>
      <c r="QH3518" s="623"/>
      <c r="QI3518" s="623"/>
      <c r="QJ3518" s="623"/>
      <c r="QK3518" s="623"/>
    </row>
    <row r="3519" spans="439:453">
      <c r="PW3519" s="623"/>
      <c r="PX3519" s="623"/>
      <c r="PY3519" s="623"/>
      <c r="PZ3519" s="623"/>
      <c r="QA3519" s="623"/>
      <c r="QB3519" s="623"/>
      <c r="QC3519" s="623"/>
      <c r="QD3519" s="623"/>
      <c r="QE3519" s="623"/>
      <c r="QF3519" s="623"/>
      <c r="QG3519" s="623"/>
      <c r="QH3519" s="623"/>
      <c r="QI3519" s="623"/>
      <c r="QJ3519" s="623"/>
      <c r="QK3519" s="623"/>
    </row>
    <row r="3520" spans="439:453">
      <c r="PW3520" s="623"/>
      <c r="PX3520" s="623"/>
      <c r="PY3520" s="623"/>
      <c r="PZ3520" s="623"/>
      <c r="QA3520" s="623"/>
      <c r="QB3520" s="623"/>
      <c r="QC3520" s="623"/>
      <c r="QD3520" s="623"/>
      <c r="QE3520" s="623"/>
      <c r="QF3520" s="623"/>
      <c r="QG3520" s="623"/>
      <c r="QH3520" s="623"/>
      <c r="QI3520" s="623"/>
      <c r="QJ3520" s="623"/>
      <c r="QK3520" s="623"/>
    </row>
    <row r="3521" spans="439:453">
      <c r="PW3521" s="623"/>
      <c r="PX3521" s="623"/>
      <c r="PY3521" s="623"/>
      <c r="PZ3521" s="623"/>
      <c r="QA3521" s="623"/>
      <c r="QB3521" s="623"/>
      <c r="QC3521" s="623"/>
      <c r="QD3521" s="623"/>
      <c r="QE3521" s="623"/>
      <c r="QF3521" s="623"/>
      <c r="QG3521" s="623"/>
      <c r="QH3521" s="623"/>
      <c r="QI3521" s="623"/>
      <c r="QJ3521" s="623"/>
      <c r="QK3521" s="623"/>
    </row>
    <row r="3522" spans="439:453">
      <c r="PW3522" s="623"/>
      <c r="PX3522" s="623"/>
      <c r="PY3522" s="623"/>
      <c r="PZ3522" s="623"/>
      <c r="QA3522" s="623"/>
      <c r="QB3522" s="623"/>
      <c r="QC3522" s="623"/>
      <c r="QD3522" s="623"/>
      <c r="QE3522" s="623"/>
      <c r="QF3522" s="623"/>
      <c r="QG3522" s="623"/>
      <c r="QH3522" s="623"/>
      <c r="QI3522" s="623"/>
      <c r="QJ3522" s="623"/>
      <c r="QK3522" s="623"/>
    </row>
    <row r="3523" spans="439:453">
      <c r="PW3523" s="623"/>
      <c r="PX3523" s="623"/>
      <c r="PY3523" s="623"/>
      <c r="PZ3523" s="623"/>
      <c r="QA3523" s="623"/>
      <c r="QB3523" s="623"/>
      <c r="QC3523" s="623"/>
      <c r="QD3523" s="623"/>
      <c r="QE3523" s="623"/>
      <c r="QF3523" s="623"/>
      <c r="QG3523" s="623"/>
      <c r="QH3523" s="623"/>
      <c r="QI3523" s="623"/>
      <c r="QJ3523" s="623"/>
      <c r="QK3523" s="623"/>
    </row>
    <row r="3524" spans="439:453">
      <c r="PW3524" s="623"/>
      <c r="PX3524" s="623"/>
      <c r="PY3524" s="623"/>
      <c r="PZ3524" s="623"/>
      <c r="QA3524" s="623"/>
      <c r="QB3524" s="623"/>
      <c r="QC3524" s="623"/>
      <c r="QD3524" s="623"/>
      <c r="QE3524" s="623"/>
      <c r="QF3524" s="623"/>
      <c r="QG3524" s="623"/>
      <c r="QH3524" s="623"/>
      <c r="QI3524" s="623"/>
      <c r="QJ3524" s="623"/>
      <c r="QK3524" s="623"/>
    </row>
    <row r="3525" spans="439:453">
      <c r="PW3525" s="623"/>
      <c r="PX3525" s="623"/>
      <c r="PY3525" s="623"/>
      <c r="PZ3525" s="623"/>
      <c r="QA3525" s="623"/>
      <c r="QB3525" s="623"/>
      <c r="QC3525" s="623"/>
      <c r="QD3525" s="623"/>
      <c r="QE3525" s="623"/>
      <c r="QF3525" s="623"/>
      <c r="QG3525" s="623"/>
      <c r="QH3525" s="623"/>
      <c r="QI3525" s="623"/>
      <c r="QJ3525" s="623"/>
      <c r="QK3525" s="623"/>
    </row>
    <row r="3526" spans="439:453">
      <c r="PW3526" s="623"/>
      <c r="PX3526" s="623"/>
      <c r="PY3526" s="623"/>
      <c r="PZ3526" s="623"/>
      <c r="QA3526" s="623"/>
      <c r="QB3526" s="623"/>
      <c r="QC3526" s="623"/>
      <c r="QD3526" s="623"/>
      <c r="QE3526" s="623"/>
      <c r="QF3526" s="623"/>
      <c r="QG3526" s="623"/>
      <c r="QH3526" s="623"/>
      <c r="QI3526" s="623"/>
      <c r="QJ3526" s="623"/>
      <c r="QK3526" s="623"/>
    </row>
    <row r="3527" spans="439:453">
      <c r="PW3527" s="623"/>
      <c r="PX3527" s="623"/>
      <c r="PY3527" s="623"/>
      <c r="PZ3527" s="623"/>
      <c r="QA3527" s="623"/>
      <c r="QB3527" s="623"/>
      <c r="QC3527" s="623"/>
      <c r="QD3527" s="623"/>
      <c r="QE3527" s="623"/>
      <c r="QF3527" s="623"/>
      <c r="QG3527" s="623"/>
      <c r="QH3527" s="623"/>
      <c r="QI3527" s="623"/>
      <c r="QJ3527" s="623"/>
      <c r="QK3527" s="623"/>
    </row>
    <row r="3528" spans="439:453">
      <c r="PW3528" s="623"/>
      <c r="PX3528" s="623"/>
      <c r="PY3528" s="623"/>
      <c r="PZ3528" s="623"/>
      <c r="QA3528" s="623"/>
      <c r="QB3528" s="623"/>
      <c r="QC3528" s="623"/>
      <c r="QD3528" s="623"/>
      <c r="QE3528" s="623"/>
      <c r="QF3528" s="623"/>
      <c r="QG3528" s="623"/>
      <c r="QH3528" s="623"/>
      <c r="QI3528" s="623"/>
      <c r="QJ3528" s="623"/>
      <c r="QK3528" s="623"/>
    </row>
    <row r="3529" spans="439:453">
      <c r="PW3529" s="623"/>
      <c r="PX3529" s="623"/>
      <c r="PY3529" s="623"/>
      <c r="PZ3529" s="623"/>
      <c r="QA3529" s="623"/>
      <c r="QB3529" s="623"/>
      <c r="QC3529" s="623"/>
      <c r="QD3529" s="623"/>
      <c r="QE3529" s="623"/>
      <c r="QF3529" s="623"/>
      <c r="QG3529" s="623"/>
      <c r="QH3529" s="623"/>
      <c r="QI3529" s="623"/>
      <c r="QJ3529" s="623"/>
      <c r="QK3529" s="623"/>
    </row>
    <row r="3530" spans="439:453">
      <c r="PW3530" s="623"/>
      <c r="PX3530" s="623"/>
      <c r="PY3530" s="623"/>
      <c r="PZ3530" s="623"/>
      <c r="QA3530" s="623"/>
      <c r="QB3530" s="623"/>
      <c r="QC3530" s="623"/>
      <c r="QD3530" s="623"/>
      <c r="QE3530" s="623"/>
      <c r="QF3530" s="623"/>
      <c r="QG3530" s="623"/>
      <c r="QH3530" s="623"/>
      <c r="QI3530" s="623"/>
      <c r="QJ3530" s="623"/>
      <c r="QK3530" s="623"/>
    </row>
    <row r="3531" spans="439:453">
      <c r="PW3531" s="623"/>
      <c r="PX3531" s="623"/>
      <c r="PY3531" s="623"/>
      <c r="PZ3531" s="623"/>
      <c r="QA3531" s="623"/>
      <c r="QB3531" s="623"/>
      <c r="QC3531" s="623"/>
      <c r="QD3531" s="623"/>
      <c r="QE3531" s="623"/>
      <c r="QF3531" s="623"/>
      <c r="QG3531" s="623"/>
      <c r="QH3531" s="623"/>
      <c r="QI3531" s="623"/>
      <c r="QJ3531" s="623"/>
      <c r="QK3531" s="623"/>
    </row>
    <row r="3532" spans="439:453">
      <c r="PW3532" s="623"/>
      <c r="PX3532" s="623"/>
      <c r="PY3532" s="623"/>
      <c r="PZ3532" s="623"/>
      <c r="QA3532" s="623"/>
      <c r="QB3532" s="623"/>
      <c r="QC3532" s="623"/>
      <c r="QD3532" s="623"/>
      <c r="QE3532" s="623"/>
      <c r="QF3532" s="623"/>
      <c r="QG3532" s="623"/>
      <c r="QH3532" s="623"/>
      <c r="QI3532" s="623"/>
      <c r="QJ3532" s="623"/>
      <c r="QK3532" s="623"/>
    </row>
    <row r="3533" spans="439:453">
      <c r="PW3533" s="623"/>
      <c r="PX3533" s="623"/>
      <c r="PY3533" s="623"/>
      <c r="PZ3533" s="623"/>
      <c r="QA3533" s="623"/>
      <c r="QB3533" s="623"/>
      <c r="QC3533" s="623"/>
      <c r="QD3533" s="623"/>
      <c r="QE3533" s="623"/>
      <c r="QF3533" s="623"/>
      <c r="QG3533" s="623"/>
      <c r="QH3533" s="623"/>
      <c r="QI3533" s="623"/>
      <c r="QJ3533" s="623"/>
      <c r="QK3533" s="623"/>
    </row>
    <row r="3534" spans="439:453">
      <c r="PW3534" s="623"/>
      <c r="PX3534" s="623"/>
      <c r="PY3534" s="623"/>
      <c r="PZ3534" s="623"/>
      <c r="QA3534" s="623"/>
      <c r="QB3534" s="623"/>
      <c r="QC3534" s="623"/>
      <c r="QD3534" s="623"/>
      <c r="QE3534" s="623"/>
      <c r="QF3534" s="623"/>
      <c r="QG3534" s="623"/>
      <c r="QH3534" s="623"/>
      <c r="QI3534" s="623"/>
      <c r="QJ3534" s="623"/>
      <c r="QK3534" s="623"/>
    </row>
    <row r="3535" spans="439:453">
      <c r="PW3535" s="623"/>
      <c r="PX3535" s="623"/>
      <c r="PY3535" s="623"/>
      <c r="PZ3535" s="623"/>
      <c r="QA3535" s="623"/>
      <c r="QB3535" s="623"/>
      <c r="QC3535" s="623"/>
      <c r="QD3535" s="623"/>
      <c r="QE3535" s="623"/>
      <c r="QF3535" s="623"/>
      <c r="QG3535" s="623"/>
      <c r="QH3535" s="623"/>
      <c r="QI3535" s="623"/>
      <c r="QJ3535" s="623"/>
      <c r="QK3535" s="623"/>
    </row>
    <row r="3536" spans="439:453">
      <c r="PW3536" s="623"/>
      <c r="PX3536" s="623"/>
      <c r="PY3536" s="623"/>
      <c r="PZ3536" s="623"/>
      <c r="QA3536" s="623"/>
      <c r="QB3536" s="623"/>
      <c r="QC3536" s="623"/>
      <c r="QD3536" s="623"/>
      <c r="QE3536" s="623"/>
      <c r="QF3536" s="623"/>
      <c r="QG3536" s="623"/>
      <c r="QH3536" s="623"/>
      <c r="QI3536" s="623"/>
      <c r="QJ3536" s="623"/>
      <c r="QK3536" s="623"/>
    </row>
    <row r="3537" spans="439:453">
      <c r="PW3537" s="623"/>
      <c r="PX3537" s="623"/>
      <c r="PY3537" s="623"/>
      <c r="PZ3537" s="623"/>
      <c r="QA3537" s="623"/>
      <c r="QB3537" s="623"/>
      <c r="QC3537" s="623"/>
      <c r="QD3537" s="623"/>
      <c r="QE3537" s="623"/>
      <c r="QF3537" s="623"/>
      <c r="QG3537" s="623"/>
      <c r="QH3537" s="623"/>
      <c r="QI3537" s="623"/>
      <c r="QJ3537" s="623"/>
      <c r="QK3537" s="623"/>
    </row>
    <row r="3538" spans="439:453">
      <c r="PW3538" s="623"/>
      <c r="PX3538" s="623"/>
      <c r="PY3538" s="623"/>
      <c r="PZ3538" s="623"/>
      <c r="QA3538" s="623"/>
      <c r="QB3538" s="623"/>
      <c r="QC3538" s="623"/>
      <c r="QD3538" s="623"/>
      <c r="QE3538" s="623"/>
      <c r="QF3538" s="623"/>
      <c r="QG3538" s="623"/>
      <c r="QH3538" s="623"/>
      <c r="QI3538" s="623"/>
      <c r="QJ3538" s="623"/>
      <c r="QK3538" s="623"/>
    </row>
    <row r="3539" spans="439:453">
      <c r="PW3539" s="623"/>
      <c r="PX3539" s="623"/>
      <c r="PY3539" s="623"/>
      <c r="PZ3539" s="623"/>
      <c r="QA3539" s="623"/>
      <c r="QB3539" s="623"/>
      <c r="QC3539" s="623"/>
      <c r="QD3539" s="623"/>
      <c r="QE3539" s="623"/>
      <c r="QF3539" s="623"/>
      <c r="QG3539" s="623"/>
      <c r="QH3539" s="623"/>
      <c r="QI3539" s="623"/>
      <c r="QJ3539" s="623"/>
      <c r="QK3539" s="623"/>
    </row>
    <row r="3540" spans="439:453">
      <c r="PW3540" s="623"/>
      <c r="PX3540" s="623"/>
      <c r="PY3540" s="623"/>
      <c r="PZ3540" s="623"/>
      <c r="QA3540" s="623"/>
      <c r="QB3540" s="623"/>
      <c r="QC3540" s="623"/>
      <c r="QD3540" s="623"/>
      <c r="QE3540" s="623"/>
      <c r="QF3540" s="623"/>
      <c r="QG3540" s="623"/>
      <c r="QH3540" s="623"/>
      <c r="QI3540" s="623"/>
      <c r="QJ3540" s="623"/>
      <c r="QK3540" s="623"/>
    </row>
    <row r="3541" spans="439:453">
      <c r="PW3541" s="623"/>
      <c r="PX3541" s="623"/>
      <c r="PY3541" s="623"/>
      <c r="PZ3541" s="623"/>
      <c r="QA3541" s="623"/>
      <c r="QB3541" s="623"/>
      <c r="QC3541" s="623"/>
      <c r="QD3541" s="623"/>
      <c r="QE3541" s="623"/>
      <c r="QF3541" s="623"/>
      <c r="QG3541" s="623"/>
      <c r="QH3541" s="623"/>
      <c r="QI3541" s="623"/>
      <c r="QJ3541" s="623"/>
      <c r="QK3541" s="623"/>
    </row>
    <row r="3542" spans="439:453">
      <c r="PW3542" s="623"/>
      <c r="PX3542" s="623"/>
      <c r="PY3542" s="623"/>
      <c r="PZ3542" s="623"/>
      <c r="QA3542" s="623"/>
      <c r="QB3542" s="623"/>
      <c r="QC3542" s="623"/>
      <c r="QD3542" s="623"/>
      <c r="QE3542" s="623"/>
      <c r="QF3542" s="623"/>
      <c r="QG3542" s="623"/>
      <c r="QH3542" s="623"/>
      <c r="QI3542" s="623"/>
      <c r="QJ3542" s="623"/>
      <c r="QK3542" s="623"/>
    </row>
    <row r="3543" spans="439:453">
      <c r="PW3543" s="623"/>
      <c r="PX3543" s="623"/>
      <c r="PY3543" s="623"/>
      <c r="PZ3543" s="623"/>
      <c r="QA3543" s="623"/>
      <c r="QB3543" s="623"/>
      <c r="QC3543" s="623"/>
      <c r="QD3543" s="623"/>
      <c r="QE3543" s="623"/>
      <c r="QF3543" s="623"/>
      <c r="QG3543" s="623"/>
      <c r="QH3543" s="623"/>
      <c r="QI3543" s="623"/>
      <c r="QJ3543" s="623"/>
      <c r="QK3543" s="623"/>
    </row>
    <row r="3544" spans="439:453">
      <c r="PW3544" s="623"/>
      <c r="PX3544" s="623"/>
      <c r="PY3544" s="623"/>
      <c r="PZ3544" s="623"/>
      <c r="QA3544" s="623"/>
      <c r="QB3544" s="623"/>
      <c r="QC3544" s="623"/>
      <c r="QD3544" s="623"/>
      <c r="QE3544" s="623"/>
      <c r="QF3544" s="623"/>
      <c r="QG3544" s="623"/>
      <c r="QH3544" s="623"/>
      <c r="QI3544" s="623"/>
      <c r="QJ3544" s="623"/>
      <c r="QK3544" s="623"/>
    </row>
    <row r="3545" spans="439:453">
      <c r="PW3545" s="623"/>
      <c r="PX3545" s="623"/>
      <c r="PY3545" s="623"/>
      <c r="PZ3545" s="623"/>
      <c r="QA3545" s="623"/>
      <c r="QB3545" s="623"/>
      <c r="QC3545" s="623"/>
      <c r="QD3545" s="623"/>
      <c r="QE3545" s="623"/>
      <c r="QF3545" s="623"/>
      <c r="QG3545" s="623"/>
      <c r="QH3545" s="623"/>
      <c r="QI3545" s="623"/>
      <c r="QJ3545" s="623"/>
      <c r="QK3545" s="623"/>
    </row>
    <row r="3546" spans="439:453">
      <c r="PW3546" s="623"/>
      <c r="PX3546" s="623"/>
      <c r="PY3546" s="623"/>
      <c r="PZ3546" s="623"/>
      <c r="QA3546" s="623"/>
      <c r="QB3546" s="623"/>
      <c r="QC3546" s="623"/>
      <c r="QD3546" s="623"/>
      <c r="QE3546" s="623"/>
      <c r="QF3546" s="623"/>
      <c r="QG3546" s="623"/>
      <c r="QH3546" s="623"/>
      <c r="QI3546" s="623"/>
      <c r="QJ3546" s="623"/>
      <c r="QK3546" s="623"/>
    </row>
    <row r="3547" spans="439:453">
      <c r="PW3547" s="623"/>
      <c r="PX3547" s="623"/>
      <c r="PY3547" s="623"/>
      <c r="PZ3547" s="623"/>
      <c r="QA3547" s="623"/>
      <c r="QB3547" s="623"/>
      <c r="QC3547" s="623"/>
      <c r="QD3547" s="623"/>
      <c r="QE3547" s="623"/>
      <c r="QF3547" s="623"/>
      <c r="QG3547" s="623"/>
      <c r="QH3547" s="623"/>
      <c r="QI3547" s="623"/>
      <c r="QJ3547" s="623"/>
      <c r="QK3547" s="623"/>
    </row>
    <row r="3548" spans="439:453">
      <c r="PW3548" s="623"/>
      <c r="PX3548" s="623"/>
      <c r="PY3548" s="623"/>
      <c r="PZ3548" s="623"/>
      <c r="QA3548" s="623"/>
      <c r="QB3548" s="623"/>
      <c r="QC3548" s="623"/>
      <c r="QD3548" s="623"/>
      <c r="QE3548" s="623"/>
      <c r="QF3548" s="623"/>
      <c r="QG3548" s="623"/>
      <c r="QH3548" s="623"/>
      <c r="QI3548" s="623"/>
      <c r="QJ3548" s="623"/>
      <c r="QK3548" s="623"/>
    </row>
    <row r="3549" spans="439:453">
      <c r="PW3549" s="623"/>
      <c r="PX3549" s="623"/>
      <c r="PY3549" s="623"/>
      <c r="PZ3549" s="623"/>
      <c r="QA3549" s="623"/>
      <c r="QB3549" s="623"/>
      <c r="QC3549" s="623"/>
      <c r="QD3549" s="623"/>
      <c r="QE3549" s="623"/>
      <c r="QF3549" s="623"/>
      <c r="QG3549" s="623"/>
      <c r="QH3549" s="623"/>
      <c r="QI3549" s="623"/>
      <c r="QJ3549" s="623"/>
      <c r="QK3549" s="623"/>
    </row>
    <row r="3550" spans="439:453">
      <c r="PW3550" s="623"/>
      <c r="PX3550" s="623"/>
      <c r="PY3550" s="623"/>
      <c r="PZ3550" s="623"/>
      <c r="QA3550" s="623"/>
      <c r="QB3550" s="623"/>
      <c r="QC3550" s="623"/>
      <c r="QD3550" s="623"/>
      <c r="QE3550" s="623"/>
      <c r="QF3550" s="623"/>
      <c r="QG3550" s="623"/>
      <c r="QH3550" s="623"/>
      <c r="QI3550" s="623"/>
      <c r="QJ3550" s="623"/>
      <c r="QK3550" s="623"/>
    </row>
    <row r="3551" spans="439:453">
      <c r="PW3551" s="623"/>
      <c r="PX3551" s="623"/>
      <c r="PY3551" s="623"/>
      <c r="PZ3551" s="623"/>
      <c r="QA3551" s="623"/>
      <c r="QB3551" s="623"/>
      <c r="QC3551" s="623"/>
      <c r="QD3551" s="623"/>
      <c r="QE3551" s="623"/>
      <c r="QF3551" s="623"/>
      <c r="QG3551" s="623"/>
      <c r="QH3551" s="623"/>
      <c r="QI3551" s="623"/>
      <c r="QJ3551" s="623"/>
      <c r="QK3551" s="623"/>
    </row>
    <row r="3552" spans="439:453">
      <c r="PW3552" s="623"/>
      <c r="PX3552" s="623"/>
      <c r="PY3552" s="623"/>
      <c r="PZ3552" s="623"/>
      <c r="QA3552" s="623"/>
      <c r="QB3552" s="623"/>
      <c r="QC3552" s="623"/>
      <c r="QD3552" s="623"/>
      <c r="QE3552" s="623"/>
      <c r="QF3552" s="623"/>
      <c r="QG3552" s="623"/>
      <c r="QH3552" s="623"/>
      <c r="QI3552" s="623"/>
      <c r="QJ3552" s="623"/>
      <c r="QK3552" s="623"/>
    </row>
    <row r="3553" spans="439:453">
      <c r="PW3553" s="623"/>
      <c r="PX3553" s="623"/>
      <c r="PY3553" s="623"/>
      <c r="PZ3553" s="623"/>
      <c r="QA3553" s="623"/>
      <c r="QB3553" s="623"/>
      <c r="QC3553" s="623"/>
      <c r="QD3553" s="623"/>
      <c r="QE3553" s="623"/>
      <c r="QF3553" s="623"/>
      <c r="QG3553" s="623"/>
      <c r="QH3553" s="623"/>
      <c r="QI3553" s="623"/>
      <c r="QJ3553" s="623"/>
      <c r="QK3553" s="623"/>
    </row>
    <row r="3554" spans="439:453">
      <c r="PW3554" s="623"/>
      <c r="PX3554" s="623"/>
      <c r="PY3554" s="623"/>
      <c r="PZ3554" s="623"/>
      <c r="QA3554" s="623"/>
      <c r="QB3554" s="623"/>
      <c r="QC3554" s="623"/>
      <c r="QD3554" s="623"/>
      <c r="QE3554" s="623"/>
      <c r="QF3554" s="623"/>
      <c r="QG3554" s="623"/>
      <c r="QH3554" s="623"/>
      <c r="QI3554" s="623"/>
      <c r="QJ3554" s="623"/>
      <c r="QK3554" s="623"/>
    </row>
    <row r="3555" spans="439:453">
      <c r="PW3555" s="623"/>
      <c r="PX3555" s="623"/>
      <c r="PY3555" s="623"/>
      <c r="PZ3555" s="623"/>
      <c r="QA3555" s="623"/>
      <c r="QB3555" s="623"/>
      <c r="QC3555" s="623"/>
      <c r="QD3555" s="623"/>
      <c r="QE3555" s="623"/>
      <c r="QF3555" s="623"/>
      <c r="QG3555" s="623"/>
      <c r="QH3555" s="623"/>
      <c r="QI3555" s="623"/>
      <c r="QJ3555" s="623"/>
      <c r="QK3555" s="623"/>
    </row>
    <row r="3556" spans="439:453">
      <c r="PW3556" s="623"/>
      <c r="PX3556" s="623"/>
      <c r="PY3556" s="623"/>
      <c r="PZ3556" s="623"/>
      <c r="QA3556" s="623"/>
      <c r="QB3556" s="623"/>
      <c r="QC3556" s="623"/>
      <c r="QD3556" s="623"/>
      <c r="QE3556" s="623"/>
      <c r="QF3556" s="623"/>
      <c r="QG3556" s="623"/>
      <c r="QH3556" s="623"/>
      <c r="QI3556" s="623"/>
      <c r="QJ3556" s="623"/>
      <c r="QK3556" s="623"/>
    </row>
    <row r="3557" spans="439:453">
      <c r="PW3557" s="623"/>
      <c r="PX3557" s="623"/>
      <c r="PY3557" s="623"/>
      <c r="PZ3557" s="623"/>
      <c r="QA3557" s="623"/>
      <c r="QB3557" s="623"/>
      <c r="QC3557" s="623"/>
      <c r="QD3557" s="623"/>
      <c r="QE3557" s="623"/>
      <c r="QF3557" s="623"/>
      <c r="QG3557" s="623"/>
      <c r="QH3557" s="623"/>
      <c r="QI3557" s="623"/>
      <c r="QJ3557" s="623"/>
      <c r="QK3557" s="623"/>
    </row>
    <row r="3558" spans="439:453">
      <c r="PW3558" s="623"/>
      <c r="PX3558" s="623"/>
      <c r="PY3558" s="623"/>
      <c r="PZ3558" s="623"/>
      <c r="QA3558" s="623"/>
      <c r="QB3558" s="623"/>
      <c r="QC3558" s="623"/>
      <c r="QD3558" s="623"/>
      <c r="QE3558" s="623"/>
      <c r="QF3558" s="623"/>
      <c r="QG3558" s="623"/>
      <c r="QH3558" s="623"/>
      <c r="QI3558" s="623"/>
      <c r="QJ3558" s="623"/>
      <c r="QK3558" s="623"/>
    </row>
    <row r="3559" spans="439:453">
      <c r="PW3559" s="623"/>
      <c r="PX3559" s="623"/>
      <c r="PY3559" s="623"/>
      <c r="PZ3559" s="623"/>
      <c r="QA3559" s="623"/>
      <c r="QB3559" s="623"/>
      <c r="QC3559" s="623"/>
      <c r="QD3559" s="623"/>
      <c r="QE3559" s="623"/>
      <c r="QF3559" s="623"/>
      <c r="QG3559" s="623"/>
      <c r="QH3559" s="623"/>
      <c r="QI3559" s="623"/>
      <c r="QJ3559" s="623"/>
      <c r="QK3559" s="623"/>
    </row>
    <row r="3560" spans="439:453">
      <c r="PW3560" s="623"/>
      <c r="PX3560" s="623"/>
      <c r="PY3560" s="623"/>
      <c r="PZ3560" s="623"/>
      <c r="QA3560" s="623"/>
      <c r="QB3560" s="623"/>
      <c r="QC3560" s="623"/>
      <c r="QD3560" s="623"/>
      <c r="QE3560" s="623"/>
      <c r="QF3560" s="623"/>
      <c r="QG3560" s="623"/>
      <c r="QH3560" s="623"/>
      <c r="QI3560" s="623"/>
      <c r="QJ3560" s="623"/>
      <c r="QK3560" s="623"/>
    </row>
    <row r="3561" spans="439:453">
      <c r="PW3561" s="623"/>
      <c r="PX3561" s="623"/>
      <c r="PY3561" s="623"/>
      <c r="PZ3561" s="623"/>
      <c r="QA3561" s="623"/>
      <c r="QB3561" s="623"/>
      <c r="QC3561" s="623"/>
      <c r="QD3561" s="623"/>
      <c r="QE3561" s="623"/>
      <c r="QF3561" s="623"/>
      <c r="QG3561" s="623"/>
      <c r="QH3561" s="623"/>
      <c r="QI3561" s="623"/>
      <c r="QJ3561" s="623"/>
      <c r="QK3561" s="623"/>
    </row>
    <row r="3562" spans="439:453">
      <c r="PW3562" s="623"/>
      <c r="PX3562" s="623"/>
      <c r="PY3562" s="623"/>
      <c r="PZ3562" s="623"/>
      <c r="QA3562" s="623"/>
      <c r="QB3562" s="623"/>
      <c r="QC3562" s="623"/>
      <c r="QD3562" s="623"/>
      <c r="QE3562" s="623"/>
      <c r="QF3562" s="623"/>
      <c r="QG3562" s="623"/>
      <c r="QH3562" s="623"/>
      <c r="QI3562" s="623"/>
      <c r="QJ3562" s="623"/>
      <c r="QK3562" s="623"/>
    </row>
    <row r="3563" spans="439:453">
      <c r="PW3563" s="623"/>
      <c r="PX3563" s="623"/>
      <c r="PY3563" s="623"/>
      <c r="PZ3563" s="623"/>
      <c r="QA3563" s="623"/>
      <c r="QB3563" s="623"/>
      <c r="QC3563" s="623"/>
      <c r="QD3563" s="623"/>
      <c r="QE3563" s="623"/>
      <c r="QF3563" s="623"/>
      <c r="QG3563" s="623"/>
      <c r="QH3563" s="623"/>
      <c r="QI3563" s="623"/>
      <c r="QJ3563" s="623"/>
      <c r="QK3563" s="623"/>
    </row>
    <row r="3564" spans="439:453">
      <c r="PW3564" s="623"/>
      <c r="PX3564" s="623"/>
      <c r="PY3564" s="623"/>
      <c r="PZ3564" s="623"/>
      <c r="QA3564" s="623"/>
      <c r="QB3564" s="623"/>
      <c r="QC3564" s="623"/>
      <c r="QD3564" s="623"/>
      <c r="QE3564" s="623"/>
      <c r="QF3564" s="623"/>
      <c r="QG3564" s="623"/>
      <c r="QH3564" s="623"/>
      <c r="QI3564" s="623"/>
      <c r="QJ3564" s="623"/>
      <c r="QK3564" s="623"/>
    </row>
    <row r="3565" spans="439:453">
      <c r="PW3565" s="623"/>
      <c r="PX3565" s="623"/>
      <c r="PY3565" s="623"/>
      <c r="PZ3565" s="623"/>
      <c r="QA3565" s="623"/>
      <c r="QB3565" s="623"/>
      <c r="QC3565" s="623"/>
      <c r="QD3565" s="623"/>
      <c r="QE3565" s="623"/>
      <c r="QF3565" s="623"/>
      <c r="QG3565" s="623"/>
      <c r="QH3565" s="623"/>
      <c r="QI3565" s="623"/>
      <c r="QJ3565" s="623"/>
      <c r="QK3565" s="623"/>
    </row>
    <row r="3566" spans="439:453">
      <c r="PW3566" s="623"/>
      <c r="PX3566" s="623"/>
      <c r="PY3566" s="623"/>
      <c r="PZ3566" s="623"/>
      <c r="QA3566" s="623"/>
      <c r="QB3566" s="623"/>
      <c r="QC3566" s="623"/>
      <c r="QD3566" s="623"/>
      <c r="QE3566" s="623"/>
      <c r="QF3566" s="623"/>
      <c r="QG3566" s="623"/>
      <c r="QH3566" s="623"/>
      <c r="QI3566" s="623"/>
      <c r="QJ3566" s="623"/>
      <c r="QK3566" s="623"/>
    </row>
    <row r="3567" spans="439:453">
      <c r="PW3567" s="623"/>
      <c r="PX3567" s="623"/>
      <c r="PY3567" s="623"/>
      <c r="PZ3567" s="623"/>
      <c r="QA3567" s="623"/>
      <c r="QB3567" s="623"/>
      <c r="QC3567" s="623"/>
      <c r="QD3567" s="623"/>
      <c r="QE3567" s="623"/>
      <c r="QF3567" s="623"/>
      <c r="QG3567" s="623"/>
      <c r="QH3567" s="623"/>
      <c r="QI3567" s="623"/>
      <c r="QJ3567" s="623"/>
      <c r="QK3567" s="623"/>
    </row>
    <row r="3568" spans="439:453">
      <c r="PW3568" s="623"/>
      <c r="PX3568" s="623"/>
      <c r="PY3568" s="623"/>
      <c r="PZ3568" s="623"/>
      <c r="QA3568" s="623"/>
      <c r="QB3568" s="623"/>
      <c r="QC3568" s="623"/>
      <c r="QD3568" s="623"/>
      <c r="QE3568" s="623"/>
      <c r="QF3568" s="623"/>
      <c r="QG3568" s="623"/>
      <c r="QH3568" s="623"/>
      <c r="QI3568" s="623"/>
      <c r="QJ3568" s="623"/>
      <c r="QK3568" s="623"/>
    </row>
    <row r="3569" spans="439:453">
      <c r="PW3569" s="623"/>
      <c r="PX3569" s="623"/>
      <c r="PY3569" s="623"/>
      <c r="PZ3569" s="623"/>
      <c r="QA3569" s="623"/>
      <c r="QB3569" s="623"/>
      <c r="QC3569" s="623"/>
      <c r="QD3569" s="623"/>
      <c r="QE3569" s="623"/>
      <c r="QF3569" s="623"/>
      <c r="QG3569" s="623"/>
      <c r="QH3569" s="623"/>
      <c r="QI3569" s="623"/>
      <c r="QJ3569" s="623"/>
      <c r="QK3569" s="623"/>
    </row>
    <row r="3570" spans="439:453">
      <c r="PW3570" s="623"/>
      <c r="PX3570" s="623"/>
      <c r="PY3570" s="623"/>
      <c r="PZ3570" s="623"/>
      <c r="QA3570" s="623"/>
      <c r="QB3570" s="623"/>
      <c r="QC3570" s="623"/>
      <c r="QD3570" s="623"/>
      <c r="QE3570" s="623"/>
      <c r="QF3570" s="623"/>
      <c r="QG3570" s="623"/>
      <c r="QH3570" s="623"/>
      <c r="QI3570" s="623"/>
      <c r="QJ3570" s="623"/>
      <c r="QK3570" s="623"/>
    </row>
    <row r="3571" spans="439:453">
      <c r="PW3571" s="623"/>
      <c r="PX3571" s="623"/>
      <c r="PY3571" s="623"/>
      <c r="PZ3571" s="623"/>
      <c r="QA3571" s="623"/>
      <c r="QB3571" s="623"/>
      <c r="QC3571" s="623"/>
      <c r="QD3571" s="623"/>
      <c r="QE3571" s="623"/>
      <c r="QF3571" s="623"/>
      <c r="QG3571" s="623"/>
      <c r="QH3571" s="623"/>
      <c r="QI3571" s="623"/>
      <c r="QJ3571" s="623"/>
      <c r="QK3571" s="623"/>
    </row>
    <row r="3572" spans="439:453">
      <c r="PW3572" s="623"/>
      <c r="PX3572" s="623"/>
      <c r="PY3572" s="623"/>
      <c r="PZ3572" s="623"/>
      <c r="QA3572" s="623"/>
      <c r="QB3572" s="623"/>
      <c r="QC3572" s="623"/>
      <c r="QD3572" s="623"/>
      <c r="QE3572" s="623"/>
      <c r="QF3572" s="623"/>
      <c r="QG3572" s="623"/>
      <c r="QH3572" s="623"/>
      <c r="QI3572" s="623"/>
      <c r="QJ3572" s="623"/>
      <c r="QK3572" s="623"/>
    </row>
    <row r="3573" spans="439:453">
      <c r="PW3573" s="623"/>
      <c r="PX3573" s="623"/>
      <c r="PY3573" s="623"/>
      <c r="PZ3573" s="623"/>
      <c r="QA3573" s="623"/>
      <c r="QB3573" s="623"/>
      <c r="QC3573" s="623"/>
      <c r="QD3573" s="623"/>
      <c r="QE3573" s="623"/>
      <c r="QF3573" s="623"/>
      <c r="QG3573" s="623"/>
      <c r="QH3573" s="623"/>
      <c r="QI3573" s="623"/>
      <c r="QJ3573" s="623"/>
      <c r="QK3573" s="623"/>
    </row>
    <row r="3574" spans="439:453">
      <c r="PW3574" s="623"/>
      <c r="PX3574" s="623"/>
      <c r="PY3574" s="623"/>
      <c r="PZ3574" s="623"/>
      <c r="QA3574" s="623"/>
      <c r="QB3574" s="623"/>
      <c r="QC3574" s="623"/>
      <c r="QD3574" s="623"/>
      <c r="QE3574" s="623"/>
      <c r="QF3574" s="623"/>
      <c r="QG3574" s="623"/>
      <c r="QH3574" s="623"/>
      <c r="QI3574" s="623"/>
      <c r="QJ3574" s="623"/>
      <c r="QK3574" s="623"/>
    </row>
    <row r="3575" spans="439:453">
      <c r="PW3575" s="623"/>
      <c r="PX3575" s="623"/>
      <c r="PY3575" s="623"/>
      <c r="PZ3575" s="623"/>
      <c r="QA3575" s="623"/>
      <c r="QB3575" s="623"/>
      <c r="QC3575" s="623"/>
      <c r="QD3575" s="623"/>
      <c r="QE3575" s="623"/>
      <c r="QF3575" s="623"/>
      <c r="QG3575" s="623"/>
      <c r="QH3575" s="623"/>
      <c r="QI3575" s="623"/>
      <c r="QJ3575" s="623"/>
      <c r="QK3575" s="623"/>
    </row>
    <row r="3576" spans="439:453">
      <c r="PW3576" s="623"/>
      <c r="PX3576" s="623"/>
      <c r="PY3576" s="623"/>
      <c r="PZ3576" s="623"/>
      <c r="QA3576" s="623"/>
      <c r="QB3576" s="623"/>
      <c r="QC3576" s="623"/>
      <c r="QD3576" s="623"/>
      <c r="QE3576" s="623"/>
      <c r="QF3576" s="623"/>
      <c r="QG3576" s="623"/>
      <c r="QH3576" s="623"/>
      <c r="QI3576" s="623"/>
      <c r="QJ3576" s="623"/>
      <c r="QK3576" s="623"/>
    </row>
    <row r="3577" spans="439:453">
      <c r="PW3577" s="623"/>
      <c r="PX3577" s="623"/>
      <c r="PY3577" s="623"/>
      <c r="PZ3577" s="623"/>
      <c r="QA3577" s="623"/>
      <c r="QB3577" s="623"/>
      <c r="QC3577" s="623"/>
      <c r="QD3577" s="623"/>
      <c r="QE3577" s="623"/>
      <c r="QF3577" s="623"/>
      <c r="QG3577" s="623"/>
      <c r="QH3577" s="623"/>
      <c r="QI3577" s="623"/>
      <c r="QJ3577" s="623"/>
      <c r="QK3577" s="623"/>
    </row>
    <row r="3578" spans="439:453">
      <c r="PW3578" s="623"/>
      <c r="PX3578" s="623"/>
      <c r="PY3578" s="623"/>
      <c r="PZ3578" s="623"/>
      <c r="QA3578" s="623"/>
      <c r="QB3578" s="623"/>
      <c r="QC3578" s="623"/>
      <c r="QD3578" s="623"/>
      <c r="QE3578" s="623"/>
      <c r="QF3578" s="623"/>
      <c r="QG3578" s="623"/>
      <c r="QH3578" s="623"/>
      <c r="QI3578" s="623"/>
      <c r="QJ3578" s="623"/>
      <c r="QK3578" s="623"/>
    </row>
    <row r="3579" spans="439:453">
      <c r="PW3579" s="623"/>
      <c r="PX3579" s="623"/>
      <c r="PY3579" s="623"/>
      <c r="PZ3579" s="623"/>
      <c r="QA3579" s="623"/>
      <c r="QB3579" s="623"/>
      <c r="QC3579" s="623"/>
      <c r="QD3579" s="623"/>
      <c r="QE3579" s="623"/>
      <c r="QF3579" s="623"/>
      <c r="QG3579" s="623"/>
      <c r="QH3579" s="623"/>
      <c r="QI3579" s="623"/>
      <c r="QJ3579" s="623"/>
      <c r="QK3579" s="623"/>
    </row>
    <row r="3580" spans="439:453">
      <c r="PW3580" s="623"/>
      <c r="PX3580" s="623"/>
      <c r="PY3580" s="623"/>
      <c r="PZ3580" s="623"/>
      <c r="QA3580" s="623"/>
      <c r="QB3580" s="623"/>
      <c r="QC3580" s="623"/>
      <c r="QD3580" s="623"/>
      <c r="QE3580" s="623"/>
      <c r="QF3580" s="623"/>
      <c r="QG3580" s="623"/>
      <c r="QH3580" s="623"/>
      <c r="QI3580" s="623"/>
      <c r="QJ3580" s="623"/>
      <c r="QK3580" s="623"/>
    </row>
    <row r="3581" spans="439:453">
      <c r="PW3581" s="623"/>
      <c r="PX3581" s="623"/>
      <c r="PY3581" s="623"/>
      <c r="PZ3581" s="623"/>
      <c r="QA3581" s="623"/>
      <c r="QB3581" s="623"/>
      <c r="QC3581" s="623"/>
      <c r="QD3581" s="623"/>
      <c r="QE3581" s="623"/>
      <c r="QF3581" s="623"/>
      <c r="QG3581" s="623"/>
      <c r="QH3581" s="623"/>
      <c r="QI3581" s="623"/>
      <c r="QJ3581" s="623"/>
      <c r="QK3581" s="623"/>
    </row>
    <row r="3582" spans="439:453">
      <c r="PW3582" s="623"/>
      <c r="PX3582" s="623"/>
      <c r="PY3582" s="623"/>
      <c r="PZ3582" s="623"/>
      <c r="QA3582" s="623"/>
      <c r="QB3582" s="623"/>
      <c r="QC3582" s="623"/>
      <c r="QD3582" s="623"/>
      <c r="QE3582" s="623"/>
      <c r="QF3582" s="623"/>
      <c r="QG3582" s="623"/>
      <c r="QH3582" s="623"/>
      <c r="QI3582" s="623"/>
      <c r="QJ3582" s="623"/>
      <c r="QK3582" s="623"/>
    </row>
    <row r="3583" spans="439:453">
      <c r="PW3583" s="623"/>
      <c r="PX3583" s="623"/>
      <c r="PY3583" s="623"/>
      <c r="PZ3583" s="623"/>
      <c r="QA3583" s="623"/>
      <c r="QB3583" s="623"/>
      <c r="QC3583" s="623"/>
      <c r="QD3583" s="623"/>
      <c r="QE3583" s="623"/>
      <c r="QF3583" s="623"/>
      <c r="QG3583" s="623"/>
      <c r="QH3583" s="623"/>
      <c r="QI3583" s="623"/>
      <c r="QJ3583" s="623"/>
      <c r="QK3583" s="623"/>
    </row>
    <row r="3584" spans="439:453">
      <c r="PW3584" s="623"/>
      <c r="PX3584" s="623"/>
      <c r="PY3584" s="623"/>
      <c r="PZ3584" s="623"/>
      <c r="QA3584" s="623"/>
      <c r="QB3584" s="623"/>
      <c r="QC3584" s="623"/>
      <c r="QD3584" s="623"/>
      <c r="QE3584" s="623"/>
      <c r="QF3584" s="623"/>
      <c r="QG3584" s="623"/>
      <c r="QH3584" s="623"/>
      <c r="QI3584" s="623"/>
      <c r="QJ3584" s="623"/>
      <c r="QK3584" s="623"/>
    </row>
    <row r="3585" spans="439:453">
      <c r="PW3585" s="623"/>
      <c r="PX3585" s="623"/>
      <c r="PY3585" s="623"/>
      <c r="PZ3585" s="623"/>
      <c r="QA3585" s="623"/>
      <c r="QB3585" s="623"/>
      <c r="QC3585" s="623"/>
      <c r="QD3585" s="623"/>
      <c r="QE3585" s="623"/>
      <c r="QF3585" s="623"/>
      <c r="QG3585" s="623"/>
      <c r="QH3585" s="623"/>
      <c r="QI3585" s="623"/>
      <c r="QJ3585" s="623"/>
      <c r="QK3585" s="623"/>
    </row>
    <row r="3586" spans="439:453">
      <c r="PW3586" s="623"/>
      <c r="PX3586" s="623"/>
      <c r="PY3586" s="623"/>
      <c r="PZ3586" s="623"/>
      <c r="QA3586" s="623"/>
      <c r="QB3586" s="623"/>
      <c r="QC3586" s="623"/>
      <c r="QD3586" s="623"/>
      <c r="QE3586" s="623"/>
      <c r="QF3586" s="623"/>
      <c r="QG3586" s="623"/>
      <c r="QH3586" s="623"/>
      <c r="QI3586" s="623"/>
      <c r="QJ3586" s="623"/>
      <c r="QK3586" s="623"/>
    </row>
    <row r="3587" spans="439:453">
      <c r="PW3587" s="623"/>
      <c r="PX3587" s="623"/>
      <c r="PY3587" s="623"/>
      <c r="PZ3587" s="623"/>
      <c r="QA3587" s="623"/>
      <c r="QB3587" s="623"/>
      <c r="QC3587" s="623"/>
      <c r="QD3587" s="623"/>
      <c r="QE3587" s="623"/>
      <c r="QF3587" s="623"/>
      <c r="QG3587" s="623"/>
      <c r="QH3587" s="623"/>
      <c r="QI3587" s="623"/>
      <c r="QJ3587" s="623"/>
      <c r="QK3587" s="623"/>
    </row>
    <row r="3588" spans="439:453">
      <c r="PW3588" s="623"/>
      <c r="PX3588" s="623"/>
      <c r="PY3588" s="623"/>
      <c r="PZ3588" s="623"/>
      <c r="QA3588" s="623"/>
      <c r="QB3588" s="623"/>
      <c r="QC3588" s="623"/>
      <c r="QD3588" s="623"/>
      <c r="QE3588" s="623"/>
      <c r="QF3588" s="623"/>
      <c r="QG3588" s="623"/>
      <c r="QH3588" s="623"/>
      <c r="QI3588" s="623"/>
      <c r="QJ3588" s="623"/>
      <c r="QK3588" s="623"/>
    </row>
    <row r="3589" spans="439:453">
      <c r="PW3589" s="623"/>
      <c r="PX3589" s="623"/>
      <c r="PY3589" s="623"/>
      <c r="PZ3589" s="623"/>
      <c r="QA3589" s="623"/>
      <c r="QB3589" s="623"/>
      <c r="QC3589" s="623"/>
      <c r="QD3589" s="623"/>
      <c r="QE3589" s="623"/>
      <c r="QF3589" s="623"/>
      <c r="QG3589" s="623"/>
      <c r="QH3589" s="623"/>
      <c r="QI3589" s="623"/>
      <c r="QJ3589" s="623"/>
      <c r="QK3589" s="623"/>
    </row>
    <row r="3590" spans="439:453">
      <c r="PW3590" s="623"/>
      <c r="PX3590" s="623"/>
      <c r="PY3590" s="623"/>
      <c r="PZ3590" s="623"/>
      <c r="QA3590" s="623"/>
      <c r="QB3590" s="623"/>
      <c r="QC3590" s="623"/>
      <c r="QD3590" s="623"/>
      <c r="QE3590" s="623"/>
      <c r="QF3590" s="623"/>
      <c r="QG3590" s="623"/>
      <c r="QH3590" s="623"/>
      <c r="QI3590" s="623"/>
      <c r="QJ3590" s="623"/>
      <c r="QK3590" s="623"/>
    </row>
    <row r="3591" spans="439:453">
      <c r="PW3591" s="623"/>
      <c r="PX3591" s="623"/>
      <c r="PY3591" s="623"/>
      <c r="PZ3591" s="623"/>
      <c r="QA3591" s="623"/>
      <c r="QB3591" s="623"/>
      <c r="QC3591" s="623"/>
      <c r="QD3591" s="623"/>
      <c r="QE3591" s="623"/>
      <c r="QF3591" s="623"/>
      <c r="QG3591" s="623"/>
      <c r="QH3591" s="623"/>
      <c r="QI3591" s="623"/>
      <c r="QJ3591" s="623"/>
      <c r="QK3591" s="623"/>
    </row>
    <row r="3592" spans="439:453">
      <c r="PW3592" s="623"/>
      <c r="PX3592" s="623"/>
      <c r="PY3592" s="623"/>
      <c r="PZ3592" s="623"/>
      <c r="QA3592" s="623"/>
      <c r="QB3592" s="623"/>
      <c r="QC3592" s="623"/>
      <c r="QD3592" s="623"/>
      <c r="QE3592" s="623"/>
      <c r="QF3592" s="623"/>
      <c r="QG3592" s="623"/>
      <c r="QH3592" s="623"/>
      <c r="QI3592" s="623"/>
      <c r="QJ3592" s="623"/>
      <c r="QK3592" s="623"/>
    </row>
    <row r="3593" spans="439:453">
      <c r="PW3593" s="623"/>
      <c r="PX3593" s="623"/>
      <c r="PY3593" s="623"/>
      <c r="PZ3593" s="623"/>
      <c r="QA3593" s="623"/>
      <c r="QB3593" s="623"/>
      <c r="QC3593" s="623"/>
      <c r="QD3593" s="623"/>
      <c r="QE3593" s="623"/>
      <c r="QF3593" s="623"/>
      <c r="QG3593" s="623"/>
      <c r="QH3593" s="623"/>
      <c r="QI3593" s="623"/>
      <c r="QJ3593" s="623"/>
      <c r="QK3593" s="623"/>
    </row>
    <row r="3594" spans="439:453">
      <c r="PW3594" s="623"/>
      <c r="PX3594" s="623"/>
      <c r="PY3594" s="623"/>
      <c r="PZ3594" s="623"/>
      <c r="QA3594" s="623"/>
      <c r="QB3594" s="623"/>
      <c r="QC3594" s="623"/>
      <c r="QD3594" s="623"/>
      <c r="QE3594" s="623"/>
      <c r="QF3594" s="623"/>
      <c r="QG3594" s="623"/>
      <c r="QH3594" s="623"/>
      <c r="QI3594" s="623"/>
      <c r="QJ3594" s="623"/>
      <c r="QK3594" s="623"/>
    </row>
    <row r="3595" spans="439:453">
      <c r="PW3595" s="623"/>
      <c r="PX3595" s="623"/>
      <c r="PY3595" s="623"/>
      <c r="PZ3595" s="623"/>
      <c r="QA3595" s="623"/>
      <c r="QB3595" s="623"/>
      <c r="QC3595" s="623"/>
      <c r="QD3595" s="623"/>
      <c r="QE3595" s="623"/>
      <c r="QF3595" s="623"/>
      <c r="QG3595" s="623"/>
      <c r="QH3595" s="623"/>
      <c r="QI3595" s="623"/>
      <c r="QJ3595" s="623"/>
      <c r="QK3595" s="623"/>
    </row>
    <row r="3596" spans="439:453">
      <c r="PW3596" s="623"/>
      <c r="PX3596" s="623"/>
      <c r="PY3596" s="623"/>
      <c r="PZ3596" s="623"/>
      <c r="QA3596" s="623"/>
      <c r="QB3596" s="623"/>
      <c r="QC3596" s="623"/>
      <c r="QD3596" s="623"/>
      <c r="QE3596" s="623"/>
      <c r="QF3596" s="623"/>
      <c r="QG3596" s="623"/>
      <c r="QH3596" s="623"/>
      <c r="QI3596" s="623"/>
      <c r="QJ3596" s="623"/>
      <c r="QK3596" s="623"/>
    </row>
    <row r="3597" spans="439:453">
      <c r="PW3597" s="623"/>
      <c r="PX3597" s="623"/>
      <c r="PY3597" s="623"/>
      <c r="PZ3597" s="623"/>
      <c r="QA3597" s="623"/>
      <c r="QB3597" s="623"/>
      <c r="QC3597" s="623"/>
      <c r="QD3597" s="623"/>
      <c r="QE3597" s="623"/>
      <c r="QF3597" s="623"/>
      <c r="QG3597" s="623"/>
      <c r="QH3597" s="623"/>
      <c r="QI3597" s="623"/>
      <c r="QJ3597" s="623"/>
      <c r="QK3597" s="623"/>
    </row>
    <row r="3598" spans="439:453">
      <c r="PW3598" s="623"/>
      <c r="PX3598" s="623"/>
      <c r="PY3598" s="623"/>
      <c r="PZ3598" s="623"/>
      <c r="QA3598" s="623"/>
      <c r="QB3598" s="623"/>
      <c r="QC3598" s="623"/>
      <c r="QD3598" s="623"/>
      <c r="QE3598" s="623"/>
      <c r="QF3598" s="623"/>
      <c r="QG3598" s="623"/>
      <c r="QH3598" s="623"/>
      <c r="QI3598" s="623"/>
      <c r="QJ3598" s="623"/>
      <c r="QK3598" s="623"/>
    </row>
    <row r="3599" spans="439:453">
      <c r="PW3599" s="623"/>
      <c r="PX3599" s="623"/>
      <c r="PY3599" s="623"/>
      <c r="PZ3599" s="623"/>
      <c r="QA3599" s="623"/>
      <c r="QB3599" s="623"/>
      <c r="QC3599" s="623"/>
      <c r="QD3599" s="623"/>
      <c r="QE3599" s="623"/>
      <c r="QF3599" s="623"/>
      <c r="QG3599" s="623"/>
      <c r="QH3599" s="623"/>
      <c r="QI3599" s="623"/>
      <c r="QJ3599" s="623"/>
      <c r="QK3599" s="623"/>
    </row>
    <row r="3600" spans="439:453">
      <c r="PW3600" s="623"/>
      <c r="PX3600" s="623"/>
      <c r="PY3600" s="623"/>
      <c r="PZ3600" s="623"/>
      <c r="QA3600" s="623"/>
      <c r="QB3600" s="623"/>
      <c r="QC3600" s="623"/>
      <c r="QD3600" s="623"/>
      <c r="QE3600" s="623"/>
      <c r="QF3600" s="623"/>
      <c r="QG3600" s="623"/>
      <c r="QH3600" s="623"/>
      <c r="QI3600" s="623"/>
      <c r="QJ3600" s="623"/>
      <c r="QK3600" s="623"/>
    </row>
    <row r="3601" spans="439:453">
      <c r="PW3601" s="623"/>
      <c r="PX3601" s="623"/>
      <c r="PY3601" s="623"/>
      <c r="PZ3601" s="623"/>
      <c r="QA3601" s="623"/>
      <c r="QB3601" s="623"/>
      <c r="QC3601" s="623"/>
      <c r="QD3601" s="623"/>
      <c r="QE3601" s="623"/>
      <c r="QF3601" s="623"/>
      <c r="QG3601" s="623"/>
      <c r="QH3601" s="623"/>
      <c r="QI3601" s="623"/>
      <c r="QJ3601" s="623"/>
      <c r="QK3601" s="623"/>
    </row>
    <row r="3602" spans="439:453">
      <c r="PW3602" s="623"/>
      <c r="PX3602" s="623"/>
      <c r="PY3602" s="623"/>
      <c r="PZ3602" s="623"/>
      <c r="QA3602" s="623"/>
      <c r="QB3602" s="623"/>
      <c r="QC3602" s="623"/>
      <c r="QD3602" s="623"/>
      <c r="QE3602" s="623"/>
      <c r="QF3602" s="623"/>
      <c r="QG3602" s="623"/>
      <c r="QH3602" s="623"/>
      <c r="QI3602" s="623"/>
      <c r="QJ3602" s="623"/>
      <c r="QK3602" s="623"/>
    </row>
    <row r="3603" spans="439:453">
      <c r="PW3603" s="623"/>
      <c r="PX3603" s="623"/>
      <c r="PY3603" s="623"/>
      <c r="PZ3603" s="623"/>
      <c r="QA3603" s="623"/>
      <c r="QB3603" s="623"/>
      <c r="QC3603" s="623"/>
      <c r="QD3603" s="623"/>
      <c r="QE3603" s="623"/>
      <c r="QF3603" s="623"/>
      <c r="QG3603" s="623"/>
      <c r="QH3603" s="623"/>
      <c r="QI3603" s="623"/>
      <c r="QJ3603" s="623"/>
      <c r="QK3603" s="623"/>
    </row>
    <row r="3604" spans="439:453">
      <c r="PW3604" s="623"/>
      <c r="PX3604" s="623"/>
      <c r="PY3604" s="623"/>
      <c r="PZ3604" s="623"/>
      <c r="QA3604" s="623"/>
      <c r="QB3604" s="623"/>
      <c r="QC3604" s="623"/>
      <c r="QD3604" s="623"/>
      <c r="QE3604" s="623"/>
      <c r="QF3604" s="623"/>
      <c r="QG3604" s="623"/>
      <c r="QH3604" s="623"/>
      <c r="QI3604" s="623"/>
      <c r="QJ3604" s="623"/>
      <c r="QK3604" s="623"/>
    </row>
    <row r="3605" spans="439:453">
      <c r="PW3605" s="623"/>
      <c r="PX3605" s="623"/>
      <c r="PY3605" s="623"/>
      <c r="PZ3605" s="623"/>
      <c r="QA3605" s="623"/>
      <c r="QB3605" s="623"/>
      <c r="QC3605" s="623"/>
      <c r="QD3605" s="623"/>
      <c r="QE3605" s="623"/>
      <c r="QF3605" s="623"/>
      <c r="QG3605" s="623"/>
      <c r="QH3605" s="623"/>
      <c r="QI3605" s="623"/>
      <c r="QJ3605" s="623"/>
      <c r="QK3605" s="623"/>
    </row>
    <row r="3606" spans="439:453">
      <c r="PW3606" s="623"/>
      <c r="PX3606" s="623"/>
      <c r="PY3606" s="623"/>
      <c r="PZ3606" s="623"/>
      <c r="QA3606" s="623"/>
      <c r="QB3606" s="623"/>
      <c r="QC3606" s="623"/>
      <c r="QD3606" s="623"/>
      <c r="QE3606" s="623"/>
      <c r="QF3606" s="623"/>
      <c r="QG3606" s="623"/>
      <c r="QH3606" s="623"/>
      <c r="QI3606" s="623"/>
      <c r="QJ3606" s="623"/>
      <c r="QK3606" s="623"/>
    </row>
    <row r="3607" spans="439:453">
      <c r="PW3607" s="623"/>
      <c r="PX3607" s="623"/>
      <c r="PY3607" s="623"/>
      <c r="PZ3607" s="623"/>
      <c r="QA3607" s="623"/>
      <c r="QB3607" s="623"/>
      <c r="QC3607" s="623"/>
      <c r="QD3607" s="623"/>
      <c r="QE3607" s="623"/>
      <c r="QF3607" s="623"/>
      <c r="QG3607" s="623"/>
      <c r="QH3607" s="623"/>
      <c r="QI3607" s="623"/>
      <c r="QJ3607" s="623"/>
      <c r="QK3607" s="623"/>
    </row>
    <row r="3608" spans="439:453">
      <c r="PW3608" s="623"/>
      <c r="PX3608" s="623"/>
      <c r="PY3608" s="623"/>
      <c r="PZ3608" s="623"/>
      <c r="QA3608" s="623"/>
      <c r="QB3608" s="623"/>
      <c r="QC3608" s="623"/>
      <c r="QD3608" s="623"/>
      <c r="QE3608" s="623"/>
      <c r="QF3608" s="623"/>
      <c r="QG3608" s="623"/>
      <c r="QH3608" s="623"/>
      <c r="QI3608" s="623"/>
      <c r="QJ3608" s="623"/>
      <c r="QK3608" s="623"/>
    </row>
    <row r="3609" spans="439:453">
      <c r="PW3609" s="623"/>
      <c r="PX3609" s="623"/>
      <c r="PY3609" s="623"/>
      <c r="PZ3609" s="623"/>
      <c r="QA3609" s="623"/>
      <c r="QB3609" s="623"/>
      <c r="QC3609" s="623"/>
      <c r="QD3609" s="623"/>
      <c r="QE3609" s="623"/>
      <c r="QF3609" s="623"/>
      <c r="QG3609" s="623"/>
      <c r="QH3609" s="623"/>
      <c r="QI3609" s="623"/>
      <c r="QJ3609" s="623"/>
      <c r="QK3609" s="623"/>
    </row>
    <row r="3610" spans="439:453">
      <c r="PW3610" s="623"/>
      <c r="PX3610" s="623"/>
      <c r="PY3610" s="623"/>
      <c r="PZ3610" s="623"/>
      <c r="QA3610" s="623"/>
      <c r="QB3610" s="623"/>
      <c r="QC3610" s="623"/>
      <c r="QD3610" s="623"/>
      <c r="QE3610" s="623"/>
      <c r="QF3610" s="623"/>
      <c r="QG3610" s="623"/>
      <c r="QH3610" s="623"/>
      <c r="QI3610" s="623"/>
      <c r="QJ3610" s="623"/>
      <c r="QK3610" s="623"/>
    </row>
    <row r="3611" spans="439:453">
      <c r="PW3611" s="623"/>
      <c r="PX3611" s="623"/>
      <c r="PY3611" s="623"/>
      <c r="PZ3611" s="623"/>
      <c r="QA3611" s="623"/>
      <c r="QB3611" s="623"/>
      <c r="QC3611" s="623"/>
      <c r="QD3611" s="623"/>
      <c r="QE3611" s="623"/>
      <c r="QF3611" s="623"/>
      <c r="QG3611" s="623"/>
      <c r="QH3611" s="623"/>
      <c r="QI3611" s="623"/>
      <c r="QJ3611" s="623"/>
      <c r="QK3611" s="623"/>
    </row>
    <row r="3612" spans="439:453">
      <c r="PW3612" s="623"/>
      <c r="PX3612" s="623"/>
      <c r="PY3612" s="623"/>
      <c r="PZ3612" s="623"/>
      <c r="QA3612" s="623"/>
      <c r="QB3612" s="623"/>
      <c r="QC3612" s="623"/>
      <c r="QD3612" s="623"/>
      <c r="QE3612" s="623"/>
      <c r="QF3612" s="623"/>
      <c r="QG3612" s="623"/>
      <c r="QH3612" s="623"/>
      <c r="QI3612" s="623"/>
      <c r="QJ3612" s="623"/>
      <c r="QK3612" s="623"/>
    </row>
    <row r="3613" spans="439:453">
      <c r="PW3613" s="623"/>
      <c r="PX3613" s="623"/>
      <c r="PY3613" s="623"/>
      <c r="PZ3613" s="623"/>
      <c r="QA3613" s="623"/>
      <c r="QB3613" s="623"/>
      <c r="QC3613" s="623"/>
      <c r="QD3613" s="623"/>
      <c r="QE3613" s="623"/>
      <c r="QF3613" s="623"/>
      <c r="QG3613" s="623"/>
      <c r="QH3613" s="623"/>
      <c r="QI3613" s="623"/>
      <c r="QJ3613" s="623"/>
      <c r="QK3613" s="623"/>
    </row>
    <row r="3614" spans="439:453">
      <c r="PW3614" s="623"/>
      <c r="PX3614" s="623"/>
      <c r="PY3614" s="623"/>
      <c r="PZ3614" s="623"/>
      <c r="QA3614" s="623"/>
      <c r="QB3614" s="623"/>
      <c r="QC3614" s="623"/>
      <c r="QD3614" s="623"/>
      <c r="QE3614" s="623"/>
      <c r="QF3614" s="623"/>
      <c r="QG3614" s="623"/>
      <c r="QH3614" s="623"/>
      <c r="QI3614" s="623"/>
      <c r="QJ3614" s="623"/>
      <c r="QK3614" s="623"/>
    </row>
    <row r="3615" spans="439:453">
      <c r="PW3615" s="623"/>
      <c r="PX3615" s="623"/>
      <c r="PY3615" s="623"/>
      <c r="PZ3615" s="623"/>
      <c r="QA3615" s="623"/>
      <c r="QB3615" s="623"/>
      <c r="QC3615" s="623"/>
      <c r="QD3615" s="623"/>
      <c r="QE3615" s="623"/>
      <c r="QF3615" s="623"/>
      <c r="QG3615" s="623"/>
      <c r="QH3615" s="623"/>
      <c r="QI3615" s="623"/>
      <c r="QJ3615" s="623"/>
      <c r="QK3615" s="623"/>
    </row>
    <row r="3616" spans="439:453">
      <c r="PW3616" s="623"/>
      <c r="PX3616" s="623"/>
      <c r="PY3616" s="623"/>
      <c r="PZ3616" s="623"/>
      <c r="QA3616" s="623"/>
      <c r="QB3616" s="623"/>
      <c r="QC3616" s="623"/>
      <c r="QD3616" s="623"/>
      <c r="QE3616" s="623"/>
      <c r="QF3616" s="623"/>
      <c r="QG3616" s="623"/>
      <c r="QH3616" s="623"/>
      <c r="QI3616" s="623"/>
      <c r="QJ3616" s="623"/>
      <c r="QK3616" s="623"/>
    </row>
    <row r="3617" spans="439:453">
      <c r="PW3617" s="623"/>
      <c r="PX3617" s="623"/>
      <c r="PY3617" s="623"/>
      <c r="PZ3617" s="623"/>
      <c r="QA3617" s="623"/>
      <c r="QB3617" s="623"/>
      <c r="QC3617" s="623"/>
      <c r="QD3617" s="623"/>
      <c r="QE3617" s="623"/>
      <c r="QF3617" s="623"/>
      <c r="QG3617" s="623"/>
      <c r="QH3617" s="623"/>
      <c r="QI3617" s="623"/>
      <c r="QJ3617" s="623"/>
      <c r="QK3617" s="623"/>
    </row>
    <row r="3618" spans="439:453">
      <c r="PW3618" s="623"/>
      <c r="PX3618" s="623"/>
      <c r="PY3618" s="623"/>
      <c r="PZ3618" s="623"/>
      <c r="QA3618" s="623"/>
      <c r="QB3618" s="623"/>
      <c r="QC3618" s="623"/>
      <c r="QD3618" s="623"/>
      <c r="QE3618" s="623"/>
      <c r="QF3618" s="623"/>
      <c r="QG3618" s="623"/>
      <c r="QH3618" s="623"/>
      <c r="QI3618" s="623"/>
      <c r="QJ3618" s="623"/>
      <c r="QK3618" s="623"/>
    </row>
    <row r="3619" spans="439:453">
      <c r="PW3619" s="623"/>
      <c r="PX3619" s="623"/>
      <c r="PY3619" s="623"/>
      <c r="PZ3619" s="623"/>
      <c r="QA3619" s="623"/>
      <c r="QB3619" s="623"/>
      <c r="QC3619" s="623"/>
      <c r="QD3619" s="623"/>
      <c r="QE3619" s="623"/>
      <c r="QF3619" s="623"/>
      <c r="QG3619" s="623"/>
      <c r="QH3619" s="623"/>
      <c r="QI3619" s="623"/>
      <c r="QJ3619" s="623"/>
      <c r="QK3619" s="623"/>
    </row>
    <row r="3620" spans="439:453">
      <c r="PW3620" s="623"/>
      <c r="PX3620" s="623"/>
      <c r="PY3620" s="623"/>
      <c r="PZ3620" s="623"/>
      <c r="QA3620" s="623"/>
      <c r="QB3620" s="623"/>
      <c r="QC3620" s="623"/>
      <c r="QD3620" s="623"/>
      <c r="QE3620" s="623"/>
      <c r="QF3620" s="623"/>
      <c r="QG3620" s="623"/>
      <c r="QH3620" s="623"/>
      <c r="QI3620" s="623"/>
      <c r="QJ3620" s="623"/>
      <c r="QK3620" s="623"/>
    </row>
    <row r="3621" spans="439:453">
      <c r="PW3621" s="623"/>
      <c r="PX3621" s="623"/>
      <c r="PY3621" s="623"/>
      <c r="PZ3621" s="623"/>
      <c r="QA3621" s="623"/>
      <c r="QB3621" s="623"/>
      <c r="QC3621" s="623"/>
      <c r="QD3621" s="623"/>
      <c r="QE3621" s="623"/>
      <c r="QF3621" s="623"/>
      <c r="QG3621" s="623"/>
      <c r="QH3621" s="623"/>
      <c r="QI3621" s="623"/>
      <c r="QJ3621" s="623"/>
      <c r="QK3621" s="623"/>
    </row>
    <row r="3622" spans="439:453">
      <c r="PW3622" s="623"/>
      <c r="PX3622" s="623"/>
      <c r="PY3622" s="623"/>
      <c r="PZ3622" s="623"/>
      <c r="QA3622" s="623"/>
      <c r="QB3622" s="623"/>
      <c r="QC3622" s="623"/>
      <c r="QD3622" s="623"/>
      <c r="QE3622" s="623"/>
      <c r="QF3622" s="623"/>
      <c r="QG3622" s="623"/>
      <c r="QH3622" s="623"/>
      <c r="QI3622" s="623"/>
      <c r="QJ3622" s="623"/>
      <c r="QK3622" s="623"/>
    </row>
    <row r="3623" spans="439:453">
      <c r="PW3623" s="623"/>
      <c r="PX3623" s="623"/>
      <c r="PY3623" s="623"/>
      <c r="PZ3623" s="623"/>
      <c r="QA3623" s="623"/>
      <c r="QB3623" s="623"/>
      <c r="QC3623" s="623"/>
      <c r="QD3623" s="623"/>
      <c r="QE3623" s="623"/>
      <c r="QF3623" s="623"/>
      <c r="QG3623" s="623"/>
      <c r="QH3623" s="623"/>
      <c r="QI3623" s="623"/>
      <c r="QJ3623" s="623"/>
      <c r="QK3623" s="623"/>
    </row>
    <row r="3624" spans="439:453">
      <c r="PW3624" s="623"/>
      <c r="PX3624" s="623"/>
      <c r="PY3624" s="623"/>
      <c r="PZ3624" s="623"/>
      <c r="QA3624" s="623"/>
      <c r="QB3624" s="623"/>
      <c r="QC3624" s="623"/>
      <c r="QD3624" s="623"/>
      <c r="QE3624" s="623"/>
      <c r="QF3624" s="623"/>
      <c r="QG3624" s="623"/>
      <c r="QH3624" s="623"/>
      <c r="QI3624" s="623"/>
      <c r="QJ3624" s="623"/>
      <c r="QK3624" s="623"/>
    </row>
    <row r="3625" spans="439:453">
      <c r="PW3625" s="623"/>
      <c r="PX3625" s="623"/>
      <c r="PY3625" s="623"/>
      <c r="PZ3625" s="623"/>
      <c r="QA3625" s="623"/>
      <c r="QB3625" s="623"/>
      <c r="QC3625" s="623"/>
      <c r="QD3625" s="623"/>
      <c r="QE3625" s="623"/>
      <c r="QF3625" s="623"/>
      <c r="QG3625" s="623"/>
      <c r="QH3625" s="623"/>
      <c r="QI3625" s="623"/>
      <c r="QJ3625" s="623"/>
      <c r="QK3625" s="623"/>
    </row>
    <row r="3626" spans="439:453">
      <c r="PW3626" s="623"/>
      <c r="PX3626" s="623"/>
      <c r="PY3626" s="623"/>
      <c r="PZ3626" s="623"/>
      <c r="QA3626" s="623"/>
      <c r="QB3626" s="623"/>
      <c r="QC3626" s="623"/>
      <c r="QD3626" s="623"/>
      <c r="QE3626" s="623"/>
      <c r="QF3626" s="623"/>
      <c r="QG3626" s="623"/>
      <c r="QH3626" s="623"/>
      <c r="QI3626" s="623"/>
      <c r="QJ3626" s="623"/>
      <c r="QK3626" s="623"/>
    </row>
    <row r="3627" spans="439:453">
      <c r="PW3627" s="623"/>
      <c r="PX3627" s="623"/>
      <c r="PY3627" s="623"/>
      <c r="PZ3627" s="623"/>
      <c r="QA3627" s="623"/>
      <c r="QB3627" s="623"/>
      <c r="QC3627" s="623"/>
      <c r="QD3627" s="623"/>
      <c r="QE3627" s="623"/>
      <c r="QF3627" s="623"/>
      <c r="QG3627" s="623"/>
      <c r="QH3627" s="623"/>
      <c r="QI3627" s="623"/>
      <c r="QJ3627" s="623"/>
      <c r="QK3627" s="623"/>
    </row>
    <row r="3628" spans="439:453">
      <c r="PW3628" s="623"/>
      <c r="PX3628" s="623"/>
      <c r="PY3628" s="623"/>
      <c r="PZ3628" s="623"/>
      <c r="QA3628" s="623"/>
      <c r="QB3628" s="623"/>
      <c r="QC3628" s="623"/>
      <c r="QD3628" s="623"/>
      <c r="QE3628" s="623"/>
      <c r="QF3628" s="623"/>
      <c r="QG3628" s="623"/>
      <c r="QH3628" s="623"/>
      <c r="QI3628" s="623"/>
      <c r="QJ3628" s="623"/>
      <c r="QK3628" s="623"/>
    </row>
    <row r="3629" spans="439:453">
      <c r="PW3629" s="623"/>
      <c r="PX3629" s="623"/>
      <c r="PY3629" s="623"/>
      <c r="PZ3629" s="623"/>
      <c r="QA3629" s="623"/>
      <c r="QB3629" s="623"/>
      <c r="QC3629" s="623"/>
      <c r="QD3629" s="623"/>
      <c r="QE3629" s="623"/>
      <c r="QF3629" s="623"/>
      <c r="QG3629" s="623"/>
      <c r="QH3629" s="623"/>
      <c r="QI3629" s="623"/>
      <c r="QJ3629" s="623"/>
      <c r="QK3629" s="623"/>
    </row>
    <row r="3630" spans="439:453">
      <c r="PW3630" s="623"/>
      <c r="PX3630" s="623"/>
      <c r="PY3630" s="623"/>
      <c r="PZ3630" s="623"/>
      <c r="QA3630" s="623"/>
      <c r="QB3630" s="623"/>
      <c r="QC3630" s="623"/>
      <c r="QD3630" s="623"/>
      <c r="QE3630" s="623"/>
      <c r="QF3630" s="623"/>
      <c r="QG3630" s="623"/>
      <c r="QH3630" s="623"/>
      <c r="QI3630" s="623"/>
      <c r="QJ3630" s="623"/>
      <c r="QK3630" s="623"/>
    </row>
    <row r="3631" spans="439:453">
      <c r="PW3631" s="623"/>
      <c r="PX3631" s="623"/>
      <c r="PY3631" s="623"/>
      <c r="PZ3631" s="623"/>
      <c r="QA3631" s="623"/>
      <c r="QB3631" s="623"/>
      <c r="QC3631" s="623"/>
      <c r="QD3631" s="623"/>
      <c r="QE3631" s="623"/>
      <c r="QF3631" s="623"/>
      <c r="QG3631" s="623"/>
      <c r="QH3631" s="623"/>
      <c r="QI3631" s="623"/>
      <c r="QJ3631" s="623"/>
      <c r="QK3631" s="623"/>
    </row>
    <row r="3632" spans="439:453">
      <c r="PW3632" s="623"/>
      <c r="PX3632" s="623"/>
      <c r="PY3632" s="623"/>
      <c r="PZ3632" s="623"/>
      <c r="QA3632" s="623"/>
      <c r="QB3632" s="623"/>
      <c r="QC3632" s="623"/>
      <c r="QD3632" s="623"/>
      <c r="QE3632" s="623"/>
      <c r="QF3632" s="623"/>
      <c r="QG3632" s="623"/>
      <c r="QH3632" s="623"/>
      <c r="QI3632" s="623"/>
      <c r="QJ3632" s="623"/>
      <c r="QK3632" s="623"/>
    </row>
    <row r="3633" spans="439:453">
      <c r="PW3633" s="623"/>
      <c r="PX3633" s="623"/>
      <c r="PY3633" s="623"/>
      <c r="PZ3633" s="623"/>
      <c r="QA3633" s="623"/>
      <c r="QB3633" s="623"/>
      <c r="QC3633" s="623"/>
      <c r="QD3633" s="623"/>
      <c r="QE3633" s="623"/>
      <c r="QF3633" s="623"/>
      <c r="QG3633" s="623"/>
      <c r="QH3633" s="623"/>
      <c r="QI3633" s="623"/>
      <c r="QJ3633" s="623"/>
      <c r="QK3633" s="623"/>
    </row>
    <row r="3634" spans="439:453">
      <c r="PW3634" s="623"/>
      <c r="PX3634" s="623"/>
      <c r="PY3634" s="623"/>
      <c r="PZ3634" s="623"/>
      <c r="QA3634" s="623"/>
      <c r="QB3634" s="623"/>
      <c r="QC3634" s="623"/>
      <c r="QD3634" s="623"/>
      <c r="QE3634" s="623"/>
      <c r="QF3634" s="623"/>
      <c r="QG3634" s="623"/>
      <c r="QH3634" s="623"/>
      <c r="QI3634" s="623"/>
      <c r="QJ3634" s="623"/>
      <c r="QK3634" s="623"/>
    </row>
    <row r="3635" spans="439:453">
      <c r="PW3635" s="623"/>
      <c r="PX3635" s="623"/>
      <c r="PY3635" s="623"/>
      <c r="PZ3635" s="623"/>
      <c r="QA3635" s="623"/>
      <c r="QB3635" s="623"/>
      <c r="QC3635" s="623"/>
      <c r="QD3635" s="623"/>
      <c r="QE3635" s="623"/>
      <c r="QF3635" s="623"/>
      <c r="QG3635" s="623"/>
      <c r="QH3635" s="623"/>
      <c r="QI3635" s="623"/>
      <c r="QJ3635" s="623"/>
      <c r="QK3635" s="623"/>
    </row>
    <row r="3636" spans="439:453">
      <c r="PW3636" s="623"/>
      <c r="PX3636" s="623"/>
      <c r="PY3636" s="623"/>
      <c r="PZ3636" s="623"/>
      <c r="QA3636" s="623"/>
      <c r="QB3636" s="623"/>
      <c r="QC3636" s="623"/>
      <c r="QD3636" s="623"/>
      <c r="QE3636" s="623"/>
      <c r="QF3636" s="623"/>
      <c r="QG3636" s="623"/>
      <c r="QH3636" s="623"/>
      <c r="QI3636" s="623"/>
      <c r="QJ3636" s="623"/>
      <c r="QK3636" s="623"/>
    </row>
    <row r="3637" spans="439:453">
      <c r="PW3637" s="623"/>
      <c r="PX3637" s="623"/>
      <c r="PY3637" s="623"/>
      <c r="PZ3637" s="623"/>
      <c r="QA3637" s="623"/>
      <c r="QB3637" s="623"/>
      <c r="QC3637" s="623"/>
      <c r="QD3637" s="623"/>
      <c r="QE3637" s="623"/>
      <c r="QF3637" s="623"/>
      <c r="QG3637" s="623"/>
      <c r="QH3637" s="623"/>
      <c r="QI3637" s="623"/>
      <c r="QJ3637" s="623"/>
      <c r="QK3637" s="623"/>
    </row>
    <row r="3638" spans="439:453">
      <c r="PW3638" s="623"/>
      <c r="PX3638" s="623"/>
      <c r="PY3638" s="623"/>
      <c r="PZ3638" s="623"/>
      <c r="QA3638" s="623"/>
      <c r="QB3638" s="623"/>
      <c r="QC3638" s="623"/>
      <c r="QD3638" s="623"/>
      <c r="QE3638" s="623"/>
      <c r="QF3638" s="623"/>
      <c r="QG3638" s="623"/>
      <c r="QH3638" s="623"/>
      <c r="QI3638" s="623"/>
      <c r="QJ3638" s="623"/>
      <c r="QK3638" s="623"/>
    </row>
    <row r="3639" spans="439:453">
      <c r="PW3639" s="623"/>
      <c r="PX3639" s="623"/>
      <c r="PY3639" s="623"/>
      <c r="PZ3639" s="623"/>
      <c r="QA3639" s="623"/>
      <c r="QB3639" s="623"/>
      <c r="QC3639" s="623"/>
      <c r="QD3639" s="623"/>
      <c r="QE3639" s="623"/>
      <c r="QF3639" s="623"/>
      <c r="QG3639" s="623"/>
      <c r="QH3639" s="623"/>
      <c r="QI3639" s="623"/>
      <c r="QJ3639" s="623"/>
      <c r="QK3639" s="623"/>
    </row>
    <row r="3640" spans="439:453">
      <c r="PW3640" s="623"/>
      <c r="PX3640" s="623"/>
      <c r="PY3640" s="623"/>
      <c r="PZ3640" s="623"/>
      <c r="QA3640" s="623"/>
      <c r="QB3640" s="623"/>
      <c r="QC3640" s="623"/>
      <c r="QD3640" s="623"/>
      <c r="QE3640" s="623"/>
      <c r="QF3640" s="623"/>
      <c r="QG3640" s="623"/>
      <c r="QH3640" s="623"/>
      <c r="QI3640" s="623"/>
      <c r="QJ3640" s="623"/>
      <c r="QK3640" s="623"/>
    </row>
    <row r="3641" spans="439:453">
      <c r="PW3641" s="623"/>
      <c r="PX3641" s="623"/>
      <c r="PY3641" s="623"/>
      <c r="PZ3641" s="623"/>
      <c r="QA3641" s="623"/>
      <c r="QB3641" s="623"/>
      <c r="QC3641" s="623"/>
      <c r="QD3641" s="623"/>
      <c r="QE3641" s="623"/>
      <c r="QF3641" s="623"/>
      <c r="QG3641" s="623"/>
      <c r="QH3641" s="623"/>
      <c r="QI3641" s="623"/>
      <c r="QJ3641" s="623"/>
      <c r="QK3641" s="623"/>
    </row>
    <row r="3642" spans="439:453">
      <c r="PW3642" s="623"/>
      <c r="PX3642" s="623"/>
      <c r="PY3642" s="623"/>
      <c r="PZ3642" s="623"/>
      <c r="QA3642" s="623"/>
      <c r="QB3642" s="623"/>
      <c r="QC3642" s="623"/>
      <c r="QD3642" s="623"/>
      <c r="QE3642" s="623"/>
      <c r="QF3642" s="623"/>
      <c r="QG3642" s="623"/>
      <c r="QH3642" s="623"/>
      <c r="QI3642" s="623"/>
      <c r="QJ3642" s="623"/>
      <c r="QK3642" s="623"/>
    </row>
    <row r="3643" spans="439:453">
      <c r="PW3643" s="623"/>
      <c r="PX3643" s="623"/>
      <c r="PY3643" s="623"/>
      <c r="PZ3643" s="623"/>
      <c r="QA3643" s="623"/>
      <c r="QB3643" s="623"/>
      <c r="QC3643" s="623"/>
      <c r="QD3643" s="623"/>
      <c r="QE3643" s="623"/>
      <c r="QF3643" s="623"/>
      <c r="QG3643" s="623"/>
      <c r="QH3643" s="623"/>
      <c r="QI3643" s="623"/>
      <c r="QJ3643" s="623"/>
      <c r="QK3643" s="623"/>
    </row>
    <row r="3644" spans="439:453">
      <c r="PW3644" s="623"/>
      <c r="PX3644" s="623"/>
      <c r="PY3644" s="623"/>
      <c r="PZ3644" s="623"/>
      <c r="QA3644" s="623"/>
      <c r="QB3644" s="623"/>
      <c r="QC3644" s="623"/>
      <c r="QD3644" s="623"/>
      <c r="QE3644" s="623"/>
      <c r="QF3644" s="623"/>
      <c r="QG3644" s="623"/>
      <c r="QH3644" s="623"/>
      <c r="QI3644" s="623"/>
      <c r="QJ3644" s="623"/>
      <c r="QK3644" s="623"/>
    </row>
    <row r="3645" spans="439:453">
      <c r="PW3645" s="623"/>
      <c r="PX3645" s="623"/>
      <c r="PY3645" s="623"/>
      <c r="PZ3645" s="623"/>
      <c r="QA3645" s="623"/>
      <c r="QB3645" s="623"/>
      <c r="QC3645" s="623"/>
      <c r="QD3645" s="623"/>
      <c r="QE3645" s="623"/>
      <c r="QF3645" s="623"/>
      <c r="QG3645" s="623"/>
      <c r="QH3645" s="623"/>
      <c r="QI3645" s="623"/>
      <c r="QJ3645" s="623"/>
      <c r="QK3645" s="623"/>
    </row>
    <row r="3646" spans="439:453">
      <c r="PW3646" s="623"/>
      <c r="PX3646" s="623"/>
      <c r="PY3646" s="623"/>
      <c r="PZ3646" s="623"/>
      <c r="QA3646" s="623"/>
      <c r="QB3646" s="623"/>
      <c r="QC3646" s="623"/>
      <c r="QD3646" s="623"/>
      <c r="QE3646" s="623"/>
      <c r="QF3646" s="623"/>
      <c r="QG3646" s="623"/>
      <c r="QH3646" s="623"/>
      <c r="QI3646" s="623"/>
      <c r="QJ3646" s="623"/>
      <c r="QK3646" s="623"/>
    </row>
    <row r="3647" spans="439:453">
      <c r="PW3647" s="623"/>
      <c r="PX3647" s="623"/>
      <c r="PY3647" s="623"/>
      <c r="PZ3647" s="623"/>
      <c r="QA3647" s="623"/>
      <c r="QB3647" s="623"/>
      <c r="QC3647" s="623"/>
      <c r="QD3647" s="623"/>
      <c r="QE3647" s="623"/>
      <c r="QF3647" s="623"/>
      <c r="QG3647" s="623"/>
      <c r="QH3647" s="623"/>
      <c r="QI3647" s="623"/>
      <c r="QJ3647" s="623"/>
      <c r="QK3647" s="623"/>
    </row>
    <row r="3648" spans="439:453">
      <c r="PW3648" s="623"/>
      <c r="PX3648" s="623"/>
      <c r="PY3648" s="623"/>
      <c r="PZ3648" s="623"/>
      <c r="QA3648" s="623"/>
      <c r="QB3648" s="623"/>
      <c r="QC3648" s="623"/>
      <c r="QD3648" s="623"/>
      <c r="QE3648" s="623"/>
      <c r="QF3648" s="623"/>
      <c r="QG3648" s="623"/>
      <c r="QH3648" s="623"/>
      <c r="QI3648" s="623"/>
      <c r="QJ3648" s="623"/>
      <c r="QK3648" s="623"/>
    </row>
    <row r="3649" spans="439:453">
      <c r="PW3649" s="623"/>
      <c r="PX3649" s="623"/>
      <c r="PY3649" s="623"/>
      <c r="PZ3649" s="623"/>
      <c r="QA3649" s="623"/>
      <c r="QB3649" s="623"/>
      <c r="QC3649" s="623"/>
      <c r="QD3649" s="623"/>
      <c r="QE3649" s="623"/>
      <c r="QF3649" s="623"/>
      <c r="QG3649" s="623"/>
      <c r="QH3649" s="623"/>
      <c r="QI3649" s="623"/>
      <c r="QJ3649" s="623"/>
      <c r="QK3649" s="623"/>
    </row>
    <row r="3650" spans="439:453">
      <c r="PW3650" s="623"/>
      <c r="PX3650" s="623"/>
      <c r="PY3650" s="623"/>
      <c r="PZ3650" s="623"/>
      <c r="QA3650" s="623"/>
      <c r="QB3650" s="623"/>
      <c r="QC3650" s="623"/>
      <c r="QD3650" s="623"/>
      <c r="QE3650" s="623"/>
      <c r="QF3650" s="623"/>
      <c r="QG3650" s="623"/>
      <c r="QH3650" s="623"/>
      <c r="QI3650" s="623"/>
      <c r="QJ3650" s="623"/>
      <c r="QK3650" s="623"/>
    </row>
    <row r="3651" spans="439:453">
      <c r="PW3651" s="623"/>
      <c r="PX3651" s="623"/>
      <c r="PY3651" s="623"/>
      <c r="PZ3651" s="623"/>
      <c r="QA3651" s="623"/>
      <c r="QB3651" s="623"/>
      <c r="QC3651" s="623"/>
      <c r="QD3651" s="623"/>
      <c r="QE3651" s="623"/>
      <c r="QF3651" s="623"/>
      <c r="QG3651" s="623"/>
      <c r="QH3651" s="623"/>
      <c r="QI3651" s="623"/>
      <c r="QJ3651" s="623"/>
      <c r="QK3651" s="623"/>
    </row>
    <row r="3652" spans="439:453">
      <c r="PW3652" s="623"/>
      <c r="PX3652" s="623"/>
      <c r="PY3652" s="623"/>
      <c r="PZ3652" s="623"/>
      <c r="QA3652" s="623"/>
      <c r="QB3652" s="623"/>
      <c r="QC3652" s="623"/>
      <c r="QD3652" s="623"/>
      <c r="QE3652" s="623"/>
      <c r="QF3652" s="623"/>
      <c r="QG3652" s="623"/>
      <c r="QH3652" s="623"/>
      <c r="QI3652" s="623"/>
      <c r="QJ3652" s="623"/>
      <c r="QK3652" s="623"/>
    </row>
    <row r="3653" spans="439:453">
      <c r="PW3653" s="623"/>
      <c r="PX3653" s="623"/>
      <c r="PY3653" s="623"/>
      <c r="PZ3653" s="623"/>
      <c r="QA3653" s="623"/>
      <c r="QB3653" s="623"/>
      <c r="QC3653" s="623"/>
      <c r="QD3653" s="623"/>
      <c r="QE3653" s="623"/>
      <c r="QF3653" s="623"/>
      <c r="QG3653" s="623"/>
      <c r="QH3653" s="623"/>
      <c r="QI3653" s="623"/>
      <c r="QJ3653" s="623"/>
      <c r="QK3653" s="623"/>
    </row>
    <row r="3654" spans="439:453">
      <c r="PW3654" s="623"/>
      <c r="PX3654" s="623"/>
      <c r="PY3654" s="623"/>
      <c r="PZ3654" s="623"/>
      <c r="QA3654" s="623"/>
      <c r="QB3654" s="623"/>
      <c r="QC3654" s="623"/>
      <c r="QD3654" s="623"/>
      <c r="QE3654" s="623"/>
      <c r="QF3654" s="623"/>
      <c r="QG3654" s="623"/>
      <c r="QH3654" s="623"/>
      <c r="QI3654" s="623"/>
      <c r="QJ3654" s="623"/>
      <c r="QK3654" s="623"/>
    </row>
    <row r="3655" spans="439:453">
      <c r="PW3655" s="623"/>
      <c r="PX3655" s="623"/>
      <c r="PY3655" s="623"/>
      <c r="PZ3655" s="623"/>
      <c r="QA3655" s="623"/>
      <c r="QB3655" s="623"/>
      <c r="QC3655" s="623"/>
      <c r="QD3655" s="623"/>
      <c r="QE3655" s="623"/>
      <c r="QF3655" s="623"/>
      <c r="QG3655" s="623"/>
      <c r="QH3655" s="623"/>
      <c r="QI3655" s="623"/>
      <c r="QJ3655" s="623"/>
      <c r="QK3655" s="623"/>
    </row>
    <row r="3656" spans="439:453">
      <c r="PW3656" s="623"/>
      <c r="PX3656" s="623"/>
      <c r="PY3656" s="623"/>
      <c r="PZ3656" s="623"/>
      <c r="QA3656" s="623"/>
      <c r="QB3656" s="623"/>
      <c r="QC3656" s="623"/>
      <c r="QD3656" s="623"/>
      <c r="QE3656" s="623"/>
      <c r="QF3656" s="623"/>
      <c r="QG3656" s="623"/>
      <c r="QH3656" s="623"/>
      <c r="QI3656" s="623"/>
      <c r="QJ3656" s="623"/>
      <c r="QK3656" s="623"/>
    </row>
    <row r="3657" spans="439:453">
      <c r="PW3657" s="623"/>
      <c r="PX3657" s="623"/>
      <c r="PY3657" s="623"/>
      <c r="PZ3657" s="623"/>
      <c r="QA3657" s="623"/>
      <c r="QB3657" s="623"/>
      <c r="QC3657" s="623"/>
      <c r="QD3657" s="623"/>
      <c r="QE3657" s="623"/>
      <c r="QF3657" s="623"/>
      <c r="QG3657" s="623"/>
      <c r="QH3657" s="623"/>
      <c r="QI3657" s="623"/>
      <c r="QJ3657" s="623"/>
      <c r="QK3657" s="623"/>
    </row>
    <row r="3658" spans="439:453">
      <c r="PW3658" s="623"/>
      <c r="PX3658" s="623"/>
      <c r="PY3658" s="623"/>
      <c r="PZ3658" s="623"/>
      <c r="QA3658" s="623"/>
      <c r="QB3658" s="623"/>
      <c r="QC3658" s="623"/>
      <c r="QD3658" s="623"/>
      <c r="QE3658" s="623"/>
      <c r="QF3658" s="623"/>
      <c r="QG3658" s="623"/>
      <c r="QH3658" s="623"/>
      <c r="QI3658" s="623"/>
      <c r="QJ3658" s="623"/>
      <c r="QK3658" s="623"/>
    </row>
    <row r="3659" spans="439:453">
      <c r="PW3659" s="623"/>
      <c r="PX3659" s="623"/>
      <c r="PY3659" s="623"/>
      <c r="PZ3659" s="623"/>
      <c r="QA3659" s="623"/>
      <c r="QB3659" s="623"/>
      <c r="QC3659" s="623"/>
      <c r="QD3659" s="623"/>
      <c r="QE3659" s="623"/>
      <c r="QF3659" s="623"/>
      <c r="QG3659" s="623"/>
      <c r="QH3659" s="623"/>
      <c r="QI3659" s="623"/>
      <c r="QJ3659" s="623"/>
      <c r="QK3659" s="623"/>
    </row>
    <row r="3660" spans="439:453">
      <c r="PW3660" s="623"/>
      <c r="PX3660" s="623"/>
      <c r="PY3660" s="623"/>
      <c r="PZ3660" s="623"/>
      <c r="QA3660" s="623"/>
      <c r="QB3660" s="623"/>
      <c r="QC3660" s="623"/>
      <c r="QD3660" s="623"/>
      <c r="QE3660" s="623"/>
      <c r="QF3660" s="623"/>
      <c r="QG3660" s="623"/>
      <c r="QH3660" s="623"/>
      <c r="QI3660" s="623"/>
      <c r="QJ3660" s="623"/>
      <c r="QK3660" s="623"/>
    </row>
    <row r="3661" spans="439:453">
      <c r="PW3661" s="623"/>
      <c r="PX3661" s="623"/>
      <c r="PY3661" s="623"/>
      <c r="PZ3661" s="623"/>
      <c r="QA3661" s="623"/>
      <c r="QB3661" s="623"/>
      <c r="QC3661" s="623"/>
      <c r="QD3661" s="623"/>
      <c r="QE3661" s="623"/>
      <c r="QF3661" s="623"/>
      <c r="QG3661" s="623"/>
      <c r="QH3661" s="623"/>
      <c r="QI3661" s="623"/>
      <c r="QJ3661" s="623"/>
      <c r="QK3661" s="623"/>
    </row>
    <row r="3662" spans="439:453">
      <c r="PW3662" s="623"/>
      <c r="PX3662" s="623"/>
      <c r="PY3662" s="623"/>
      <c r="PZ3662" s="623"/>
      <c r="QA3662" s="623"/>
      <c r="QB3662" s="623"/>
      <c r="QC3662" s="623"/>
      <c r="QD3662" s="623"/>
      <c r="QE3662" s="623"/>
      <c r="QF3662" s="623"/>
      <c r="QG3662" s="623"/>
      <c r="QH3662" s="623"/>
      <c r="QI3662" s="623"/>
      <c r="QJ3662" s="623"/>
      <c r="QK3662" s="623"/>
    </row>
    <row r="3663" spans="439:453">
      <c r="PW3663" s="623"/>
      <c r="PX3663" s="623"/>
      <c r="PY3663" s="623"/>
      <c r="PZ3663" s="623"/>
      <c r="QA3663" s="623"/>
      <c r="QB3663" s="623"/>
      <c r="QC3663" s="623"/>
      <c r="QD3663" s="623"/>
      <c r="QE3663" s="623"/>
      <c r="QF3663" s="623"/>
      <c r="QG3663" s="623"/>
      <c r="QH3663" s="623"/>
      <c r="QI3663" s="623"/>
      <c r="QJ3663" s="623"/>
      <c r="QK3663" s="623"/>
    </row>
    <row r="3664" spans="439:453">
      <c r="PW3664" s="623"/>
      <c r="PX3664" s="623"/>
      <c r="PY3664" s="623"/>
      <c r="PZ3664" s="623"/>
      <c r="QA3664" s="623"/>
      <c r="QB3664" s="623"/>
      <c r="QC3664" s="623"/>
      <c r="QD3664" s="623"/>
      <c r="QE3664" s="623"/>
      <c r="QF3664" s="623"/>
      <c r="QG3664" s="623"/>
      <c r="QH3664" s="623"/>
      <c r="QI3664" s="623"/>
      <c r="QJ3664" s="623"/>
      <c r="QK3664" s="623"/>
    </row>
    <row r="3665" spans="439:453">
      <c r="PW3665" s="623"/>
      <c r="PX3665" s="623"/>
      <c r="PY3665" s="623"/>
      <c r="PZ3665" s="623"/>
      <c r="QA3665" s="623"/>
      <c r="QB3665" s="623"/>
      <c r="QC3665" s="623"/>
      <c r="QD3665" s="623"/>
      <c r="QE3665" s="623"/>
      <c r="QF3665" s="623"/>
      <c r="QG3665" s="623"/>
      <c r="QH3665" s="623"/>
      <c r="QI3665" s="623"/>
      <c r="QJ3665" s="623"/>
      <c r="QK3665" s="623"/>
    </row>
    <row r="3666" spans="439:453">
      <c r="PW3666" s="623"/>
      <c r="PX3666" s="623"/>
      <c r="PY3666" s="623"/>
      <c r="PZ3666" s="623"/>
      <c r="QA3666" s="623"/>
      <c r="QB3666" s="623"/>
      <c r="QC3666" s="623"/>
      <c r="QD3666" s="623"/>
      <c r="QE3666" s="623"/>
      <c r="QF3666" s="623"/>
      <c r="QG3666" s="623"/>
      <c r="QH3666" s="623"/>
      <c r="QI3666" s="623"/>
      <c r="QJ3666" s="623"/>
      <c r="QK3666" s="623"/>
    </row>
    <row r="3667" spans="439:453">
      <c r="PW3667" s="623"/>
      <c r="PX3667" s="623"/>
      <c r="PY3667" s="623"/>
      <c r="PZ3667" s="623"/>
      <c r="QA3667" s="623"/>
      <c r="QB3667" s="623"/>
      <c r="QC3667" s="623"/>
      <c r="QD3667" s="623"/>
      <c r="QE3667" s="623"/>
      <c r="QF3667" s="623"/>
      <c r="QG3667" s="623"/>
      <c r="QH3667" s="623"/>
      <c r="QI3667" s="623"/>
      <c r="QJ3667" s="623"/>
      <c r="QK3667" s="623"/>
    </row>
    <row r="3668" spans="439:453">
      <c r="PW3668" s="623"/>
      <c r="PX3668" s="623"/>
      <c r="PY3668" s="623"/>
      <c r="PZ3668" s="623"/>
      <c r="QA3668" s="623"/>
      <c r="QB3668" s="623"/>
      <c r="QC3668" s="623"/>
      <c r="QD3668" s="623"/>
      <c r="QE3668" s="623"/>
      <c r="QF3668" s="623"/>
      <c r="QG3668" s="623"/>
      <c r="QH3668" s="623"/>
      <c r="QI3668" s="623"/>
      <c r="QJ3668" s="623"/>
      <c r="QK3668" s="623"/>
    </row>
    <row r="3669" spans="439:453">
      <c r="PW3669" s="623"/>
      <c r="PX3669" s="623"/>
      <c r="PY3669" s="623"/>
      <c r="PZ3669" s="623"/>
      <c r="QA3669" s="623"/>
      <c r="QB3669" s="623"/>
      <c r="QC3669" s="623"/>
      <c r="QD3669" s="623"/>
      <c r="QE3669" s="623"/>
      <c r="QF3669" s="623"/>
      <c r="QG3669" s="623"/>
      <c r="QH3669" s="623"/>
      <c r="QI3669" s="623"/>
      <c r="QJ3669" s="623"/>
      <c r="QK3669" s="623"/>
    </row>
    <row r="3670" spans="439:453">
      <c r="PW3670" s="623"/>
      <c r="PX3670" s="623"/>
      <c r="PY3670" s="623"/>
      <c r="PZ3670" s="623"/>
      <c r="QA3670" s="623"/>
      <c r="QB3670" s="623"/>
      <c r="QC3670" s="623"/>
      <c r="QD3670" s="623"/>
      <c r="QE3670" s="623"/>
      <c r="QF3670" s="623"/>
      <c r="QG3670" s="623"/>
      <c r="QH3670" s="623"/>
      <c r="QI3670" s="623"/>
      <c r="QJ3670" s="623"/>
      <c r="QK3670" s="623"/>
    </row>
    <row r="3671" spans="439:453">
      <c r="PW3671" s="623"/>
      <c r="PX3671" s="623"/>
      <c r="PY3671" s="623"/>
      <c r="PZ3671" s="623"/>
      <c r="QA3671" s="623"/>
      <c r="QB3671" s="623"/>
      <c r="QC3671" s="623"/>
      <c r="QD3671" s="623"/>
      <c r="QE3671" s="623"/>
      <c r="QF3671" s="623"/>
      <c r="QG3671" s="623"/>
      <c r="QH3671" s="623"/>
      <c r="QI3671" s="623"/>
      <c r="QJ3671" s="623"/>
      <c r="QK3671" s="623"/>
    </row>
    <row r="3672" spans="439:453">
      <c r="PW3672" s="623"/>
      <c r="PX3672" s="623"/>
      <c r="PY3672" s="623"/>
      <c r="PZ3672" s="623"/>
      <c r="QA3672" s="623"/>
      <c r="QB3672" s="623"/>
      <c r="QC3672" s="623"/>
      <c r="QD3672" s="623"/>
      <c r="QE3672" s="623"/>
      <c r="QF3672" s="623"/>
      <c r="QG3672" s="623"/>
      <c r="QH3672" s="623"/>
      <c r="QI3672" s="623"/>
      <c r="QJ3672" s="623"/>
      <c r="QK3672" s="623"/>
    </row>
    <row r="3673" spans="439:453">
      <c r="PW3673" s="623"/>
      <c r="PX3673" s="623"/>
      <c r="PY3673" s="623"/>
      <c r="PZ3673" s="623"/>
      <c r="QA3673" s="623"/>
      <c r="QB3673" s="623"/>
      <c r="QC3673" s="623"/>
      <c r="QD3673" s="623"/>
      <c r="QE3673" s="623"/>
      <c r="QF3673" s="623"/>
      <c r="QG3673" s="623"/>
      <c r="QH3673" s="623"/>
      <c r="QI3673" s="623"/>
      <c r="QJ3673" s="623"/>
      <c r="QK3673" s="623"/>
    </row>
    <row r="3674" spans="439:453">
      <c r="PW3674" s="623"/>
      <c r="PX3674" s="623"/>
      <c r="PY3674" s="623"/>
      <c r="PZ3674" s="623"/>
      <c r="QA3674" s="623"/>
      <c r="QB3674" s="623"/>
      <c r="QC3674" s="623"/>
      <c r="QD3674" s="623"/>
      <c r="QE3674" s="623"/>
      <c r="QF3674" s="623"/>
      <c r="QG3674" s="623"/>
      <c r="QH3674" s="623"/>
      <c r="QI3674" s="623"/>
      <c r="QJ3674" s="623"/>
      <c r="QK3674" s="623"/>
    </row>
    <row r="3675" spans="439:453">
      <c r="PW3675" s="623"/>
      <c r="PX3675" s="623"/>
      <c r="PY3675" s="623"/>
      <c r="PZ3675" s="623"/>
      <c r="QA3675" s="623"/>
      <c r="QB3675" s="623"/>
      <c r="QC3675" s="623"/>
      <c r="QD3675" s="623"/>
      <c r="QE3675" s="623"/>
      <c r="QF3675" s="623"/>
      <c r="QG3675" s="623"/>
      <c r="QH3675" s="623"/>
      <c r="QI3675" s="623"/>
      <c r="QJ3675" s="623"/>
      <c r="QK3675" s="623"/>
    </row>
    <row r="3676" spans="439:453">
      <c r="PW3676" s="623"/>
      <c r="PX3676" s="623"/>
      <c r="PY3676" s="623"/>
      <c r="PZ3676" s="623"/>
      <c r="QA3676" s="623"/>
      <c r="QB3676" s="623"/>
      <c r="QC3676" s="623"/>
      <c r="QD3676" s="623"/>
      <c r="QE3676" s="623"/>
      <c r="QF3676" s="623"/>
      <c r="QG3676" s="623"/>
      <c r="QH3676" s="623"/>
      <c r="QI3676" s="623"/>
      <c r="QJ3676" s="623"/>
      <c r="QK3676" s="623"/>
    </row>
    <row r="3677" spans="439:453">
      <c r="PW3677" s="623"/>
      <c r="PX3677" s="623"/>
      <c r="PY3677" s="623"/>
      <c r="PZ3677" s="623"/>
      <c r="QA3677" s="623"/>
      <c r="QB3677" s="623"/>
      <c r="QC3677" s="623"/>
      <c r="QD3677" s="623"/>
      <c r="QE3677" s="623"/>
      <c r="QF3677" s="623"/>
      <c r="QG3677" s="623"/>
      <c r="QH3677" s="623"/>
      <c r="QI3677" s="623"/>
      <c r="QJ3677" s="623"/>
      <c r="QK3677" s="623"/>
    </row>
    <row r="3678" spans="439:453">
      <c r="PW3678" s="623"/>
      <c r="PX3678" s="623"/>
      <c r="PY3678" s="623"/>
      <c r="PZ3678" s="623"/>
      <c r="QA3678" s="623"/>
      <c r="QB3678" s="623"/>
      <c r="QC3678" s="623"/>
      <c r="QD3678" s="623"/>
      <c r="QE3678" s="623"/>
      <c r="QF3678" s="623"/>
      <c r="QG3678" s="623"/>
      <c r="QH3678" s="623"/>
      <c r="QI3678" s="623"/>
      <c r="QJ3678" s="623"/>
      <c r="QK3678" s="623"/>
    </row>
    <row r="3679" spans="439:453">
      <c r="PW3679" s="623"/>
      <c r="PX3679" s="623"/>
      <c r="PY3679" s="623"/>
      <c r="PZ3679" s="623"/>
      <c r="QA3679" s="623"/>
      <c r="QB3679" s="623"/>
      <c r="QC3679" s="623"/>
      <c r="QD3679" s="623"/>
      <c r="QE3679" s="623"/>
      <c r="QF3679" s="623"/>
      <c r="QG3679" s="623"/>
      <c r="QH3679" s="623"/>
      <c r="QI3679" s="623"/>
      <c r="QJ3679" s="623"/>
      <c r="QK3679" s="623"/>
    </row>
    <row r="3680" spans="439:453">
      <c r="PW3680" s="623"/>
      <c r="PX3680" s="623"/>
      <c r="PY3680" s="623"/>
      <c r="PZ3680" s="623"/>
      <c r="QA3680" s="623"/>
      <c r="QB3680" s="623"/>
      <c r="QC3680" s="623"/>
      <c r="QD3680" s="623"/>
      <c r="QE3680" s="623"/>
      <c r="QF3680" s="623"/>
      <c r="QG3680" s="623"/>
      <c r="QH3680" s="623"/>
      <c r="QI3680" s="623"/>
      <c r="QJ3680" s="623"/>
      <c r="QK3680" s="623"/>
    </row>
    <row r="3681" spans="439:453">
      <c r="PW3681" s="623"/>
      <c r="PX3681" s="623"/>
      <c r="PY3681" s="623"/>
      <c r="PZ3681" s="623"/>
      <c r="QA3681" s="623"/>
      <c r="QB3681" s="623"/>
      <c r="QC3681" s="623"/>
      <c r="QD3681" s="623"/>
      <c r="QE3681" s="623"/>
      <c r="QF3681" s="623"/>
      <c r="QG3681" s="623"/>
      <c r="QH3681" s="623"/>
      <c r="QI3681" s="623"/>
      <c r="QJ3681" s="623"/>
      <c r="QK3681" s="623"/>
    </row>
    <row r="3682" spans="439:453">
      <c r="PW3682" s="623"/>
      <c r="PX3682" s="623"/>
      <c r="PY3682" s="623"/>
      <c r="PZ3682" s="623"/>
      <c r="QA3682" s="623"/>
      <c r="QB3682" s="623"/>
      <c r="QC3682" s="623"/>
      <c r="QD3682" s="623"/>
      <c r="QE3682" s="623"/>
      <c r="QF3682" s="623"/>
      <c r="QG3682" s="623"/>
      <c r="QH3682" s="623"/>
      <c r="QI3682" s="623"/>
      <c r="QJ3682" s="623"/>
      <c r="QK3682" s="623"/>
    </row>
    <row r="3683" spans="439:453">
      <c r="PW3683" s="623"/>
      <c r="PX3683" s="623"/>
      <c r="PY3683" s="623"/>
      <c r="PZ3683" s="623"/>
      <c r="QA3683" s="623"/>
      <c r="QB3683" s="623"/>
      <c r="QC3683" s="623"/>
      <c r="QD3683" s="623"/>
      <c r="QE3683" s="623"/>
      <c r="QF3683" s="623"/>
      <c r="QG3683" s="623"/>
      <c r="QH3683" s="623"/>
      <c r="QI3683" s="623"/>
      <c r="QJ3683" s="623"/>
      <c r="QK3683" s="623"/>
    </row>
    <row r="3684" spans="439:453">
      <c r="PW3684" s="623"/>
      <c r="PX3684" s="623"/>
      <c r="PY3684" s="623"/>
      <c r="PZ3684" s="623"/>
      <c r="QA3684" s="623"/>
      <c r="QB3684" s="623"/>
      <c r="QC3684" s="623"/>
      <c r="QD3684" s="623"/>
      <c r="QE3684" s="623"/>
      <c r="QF3684" s="623"/>
      <c r="QG3684" s="623"/>
      <c r="QH3684" s="623"/>
      <c r="QI3684" s="623"/>
      <c r="QJ3684" s="623"/>
      <c r="QK3684" s="623"/>
    </row>
    <row r="3685" spans="439:453">
      <c r="PW3685" s="623"/>
      <c r="PX3685" s="623"/>
      <c r="PY3685" s="623"/>
      <c r="PZ3685" s="623"/>
      <c r="QA3685" s="623"/>
      <c r="QB3685" s="623"/>
      <c r="QC3685" s="623"/>
      <c r="QD3685" s="623"/>
      <c r="QE3685" s="623"/>
      <c r="QF3685" s="623"/>
      <c r="QG3685" s="623"/>
      <c r="QH3685" s="623"/>
      <c r="QI3685" s="623"/>
      <c r="QJ3685" s="623"/>
      <c r="QK3685" s="623"/>
    </row>
    <row r="3686" spans="439:453">
      <c r="PW3686" s="623"/>
      <c r="PX3686" s="623"/>
      <c r="PY3686" s="623"/>
      <c r="PZ3686" s="623"/>
      <c r="QA3686" s="623"/>
      <c r="QB3686" s="623"/>
      <c r="QC3686" s="623"/>
      <c r="QD3686" s="623"/>
      <c r="QE3686" s="623"/>
      <c r="QF3686" s="623"/>
      <c r="QG3686" s="623"/>
      <c r="QH3686" s="623"/>
      <c r="QI3686" s="623"/>
      <c r="QJ3686" s="623"/>
      <c r="QK3686" s="623"/>
    </row>
    <row r="3687" spans="439:453">
      <c r="PW3687" s="623"/>
      <c r="PX3687" s="623"/>
      <c r="PY3687" s="623"/>
      <c r="PZ3687" s="623"/>
      <c r="QA3687" s="623"/>
      <c r="QB3687" s="623"/>
      <c r="QC3687" s="623"/>
      <c r="QD3687" s="623"/>
      <c r="QE3687" s="623"/>
      <c r="QF3687" s="623"/>
      <c r="QG3687" s="623"/>
      <c r="QH3687" s="623"/>
      <c r="QI3687" s="623"/>
      <c r="QJ3687" s="623"/>
      <c r="QK3687" s="623"/>
    </row>
    <row r="3688" spans="439:453">
      <c r="PW3688" s="623"/>
      <c r="PX3688" s="623"/>
      <c r="PY3688" s="623"/>
      <c r="PZ3688" s="623"/>
      <c r="QA3688" s="623"/>
      <c r="QB3688" s="623"/>
      <c r="QC3688" s="623"/>
      <c r="QD3688" s="623"/>
      <c r="QE3688" s="623"/>
      <c r="QF3688" s="623"/>
      <c r="QG3688" s="623"/>
      <c r="QH3688" s="623"/>
      <c r="QI3688" s="623"/>
      <c r="QJ3688" s="623"/>
      <c r="QK3688" s="623"/>
    </row>
    <row r="3689" spans="439:453">
      <c r="PW3689" s="623"/>
      <c r="PX3689" s="623"/>
      <c r="PY3689" s="623"/>
      <c r="PZ3689" s="623"/>
      <c r="QA3689" s="623"/>
      <c r="QB3689" s="623"/>
      <c r="QC3689" s="623"/>
      <c r="QD3689" s="623"/>
      <c r="QE3689" s="623"/>
      <c r="QF3689" s="623"/>
      <c r="QG3689" s="623"/>
      <c r="QH3689" s="623"/>
      <c r="QI3689" s="623"/>
      <c r="QJ3689" s="623"/>
      <c r="QK3689" s="623"/>
    </row>
    <row r="3690" spans="439:453">
      <c r="PW3690" s="623"/>
      <c r="PX3690" s="623"/>
      <c r="PY3690" s="623"/>
      <c r="PZ3690" s="623"/>
      <c r="QA3690" s="623"/>
      <c r="QB3690" s="623"/>
      <c r="QC3690" s="623"/>
      <c r="QD3690" s="623"/>
      <c r="QE3690" s="623"/>
      <c r="QF3690" s="623"/>
      <c r="QG3690" s="623"/>
      <c r="QH3690" s="623"/>
      <c r="QI3690" s="623"/>
      <c r="QJ3690" s="623"/>
      <c r="QK3690" s="623"/>
    </row>
    <row r="3691" spans="439:453">
      <c r="PW3691" s="623"/>
      <c r="PX3691" s="623"/>
      <c r="PY3691" s="623"/>
      <c r="PZ3691" s="623"/>
      <c r="QA3691" s="623"/>
      <c r="QB3691" s="623"/>
      <c r="QC3691" s="623"/>
      <c r="QD3691" s="623"/>
      <c r="QE3691" s="623"/>
      <c r="QF3691" s="623"/>
      <c r="QG3691" s="623"/>
      <c r="QH3691" s="623"/>
      <c r="QI3691" s="623"/>
      <c r="QJ3691" s="623"/>
      <c r="QK3691" s="623"/>
    </row>
    <row r="3692" spans="439:453">
      <c r="PW3692" s="623"/>
      <c r="PX3692" s="623"/>
      <c r="PY3692" s="623"/>
      <c r="PZ3692" s="623"/>
      <c r="QA3692" s="623"/>
      <c r="QB3692" s="623"/>
      <c r="QC3692" s="623"/>
      <c r="QD3692" s="623"/>
      <c r="QE3692" s="623"/>
      <c r="QF3692" s="623"/>
      <c r="QG3692" s="623"/>
      <c r="QH3692" s="623"/>
      <c r="QI3692" s="623"/>
      <c r="QJ3692" s="623"/>
      <c r="QK3692" s="623"/>
    </row>
    <row r="3693" spans="439:453">
      <c r="PW3693" s="623"/>
      <c r="PX3693" s="623"/>
      <c r="PY3693" s="623"/>
      <c r="PZ3693" s="623"/>
      <c r="QA3693" s="623"/>
      <c r="QB3693" s="623"/>
      <c r="QC3693" s="623"/>
      <c r="QD3693" s="623"/>
      <c r="QE3693" s="623"/>
      <c r="QF3693" s="623"/>
      <c r="QG3693" s="623"/>
      <c r="QH3693" s="623"/>
      <c r="QI3693" s="623"/>
      <c r="QJ3693" s="623"/>
      <c r="QK3693" s="623"/>
    </row>
    <row r="3694" spans="439:453">
      <c r="PW3694" s="623"/>
      <c r="PX3694" s="623"/>
      <c r="PY3694" s="623"/>
      <c r="PZ3694" s="623"/>
      <c r="QA3694" s="623"/>
      <c r="QB3694" s="623"/>
      <c r="QC3694" s="623"/>
      <c r="QD3694" s="623"/>
      <c r="QE3694" s="623"/>
      <c r="QF3694" s="623"/>
      <c r="QG3694" s="623"/>
      <c r="QH3694" s="623"/>
      <c r="QI3694" s="623"/>
      <c r="QJ3694" s="623"/>
      <c r="QK3694" s="623"/>
    </row>
    <row r="3695" spans="439:453">
      <c r="PW3695" s="623"/>
      <c r="PX3695" s="623"/>
      <c r="PY3695" s="623"/>
      <c r="PZ3695" s="623"/>
      <c r="QA3695" s="623"/>
      <c r="QB3695" s="623"/>
      <c r="QC3695" s="623"/>
      <c r="QD3695" s="623"/>
      <c r="QE3695" s="623"/>
      <c r="QF3695" s="623"/>
      <c r="QG3695" s="623"/>
      <c r="QH3695" s="623"/>
      <c r="QI3695" s="623"/>
      <c r="QJ3695" s="623"/>
      <c r="QK3695" s="623"/>
    </row>
    <row r="3696" spans="439:453">
      <c r="PW3696" s="623"/>
      <c r="PX3696" s="623"/>
      <c r="PY3696" s="623"/>
      <c r="PZ3696" s="623"/>
      <c r="QA3696" s="623"/>
      <c r="QB3696" s="623"/>
      <c r="QC3696" s="623"/>
      <c r="QD3696" s="623"/>
      <c r="QE3696" s="623"/>
      <c r="QF3696" s="623"/>
      <c r="QG3696" s="623"/>
      <c r="QH3696" s="623"/>
      <c r="QI3696" s="623"/>
      <c r="QJ3696" s="623"/>
      <c r="QK3696" s="623"/>
    </row>
    <row r="3697" spans="439:453">
      <c r="PW3697" s="623"/>
      <c r="PX3697" s="623"/>
      <c r="PY3697" s="623"/>
      <c r="PZ3697" s="623"/>
      <c r="QA3697" s="623"/>
      <c r="QB3697" s="623"/>
      <c r="QC3697" s="623"/>
      <c r="QD3697" s="623"/>
      <c r="QE3697" s="623"/>
      <c r="QF3697" s="623"/>
      <c r="QG3697" s="623"/>
      <c r="QH3697" s="623"/>
      <c r="QI3697" s="623"/>
      <c r="QJ3697" s="623"/>
      <c r="QK3697" s="623"/>
    </row>
    <row r="3698" spans="439:453">
      <c r="PW3698" s="623"/>
      <c r="PX3698" s="623"/>
      <c r="PY3698" s="623"/>
      <c r="PZ3698" s="623"/>
      <c r="QA3698" s="623"/>
      <c r="QB3698" s="623"/>
      <c r="QC3698" s="623"/>
      <c r="QD3698" s="623"/>
      <c r="QE3698" s="623"/>
      <c r="QF3698" s="623"/>
      <c r="QG3698" s="623"/>
      <c r="QH3698" s="623"/>
      <c r="QI3698" s="623"/>
      <c r="QJ3698" s="623"/>
      <c r="QK3698" s="623"/>
    </row>
    <row r="3699" spans="439:453">
      <c r="PW3699" s="623"/>
      <c r="PX3699" s="623"/>
      <c r="PY3699" s="623"/>
      <c r="PZ3699" s="623"/>
      <c r="QA3699" s="623"/>
      <c r="QB3699" s="623"/>
      <c r="QC3699" s="623"/>
      <c r="QD3699" s="623"/>
      <c r="QE3699" s="623"/>
      <c r="QF3699" s="623"/>
      <c r="QG3699" s="623"/>
      <c r="QH3699" s="623"/>
      <c r="QI3699" s="623"/>
      <c r="QJ3699" s="623"/>
      <c r="QK3699" s="623"/>
    </row>
    <row r="3700" spans="439:453">
      <c r="PW3700" s="623"/>
      <c r="PX3700" s="623"/>
      <c r="PY3700" s="623"/>
      <c r="PZ3700" s="623"/>
      <c r="QA3700" s="623"/>
      <c r="QB3700" s="623"/>
      <c r="QC3700" s="623"/>
      <c r="QD3700" s="623"/>
      <c r="QE3700" s="623"/>
      <c r="QF3700" s="623"/>
      <c r="QG3700" s="623"/>
      <c r="QH3700" s="623"/>
      <c r="QI3700" s="623"/>
      <c r="QJ3700" s="623"/>
      <c r="QK3700" s="623"/>
    </row>
    <row r="3701" spans="439:453">
      <c r="PW3701" s="623"/>
      <c r="PX3701" s="623"/>
      <c r="PY3701" s="623"/>
      <c r="PZ3701" s="623"/>
      <c r="QA3701" s="623"/>
      <c r="QB3701" s="623"/>
      <c r="QC3701" s="623"/>
      <c r="QD3701" s="623"/>
      <c r="QE3701" s="623"/>
      <c r="QF3701" s="623"/>
      <c r="QG3701" s="623"/>
      <c r="QH3701" s="623"/>
      <c r="QI3701" s="623"/>
      <c r="QJ3701" s="623"/>
      <c r="QK3701" s="623"/>
    </row>
    <row r="3702" spans="439:453">
      <c r="PW3702" s="623"/>
      <c r="PX3702" s="623"/>
      <c r="PY3702" s="623"/>
      <c r="PZ3702" s="623"/>
      <c r="QA3702" s="623"/>
      <c r="QB3702" s="623"/>
      <c r="QC3702" s="623"/>
      <c r="QD3702" s="623"/>
      <c r="QE3702" s="623"/>
      <c r="QF3702" s="623"/>
      <c r="QG3702" s="623"/>
      <c r="QH3702" s="623"/>
      <c r="QI3702" s="623"/>
      <c r="QJ3702" s="623"/>
      <c r="QK3702" s="623"/>
    </row>
    <row r="3703" spans="439:453">
      <c r="PW3703" s="623"/>
      <c r="PX3703" s="623"/>
      <c r="PY3703" s="623"/>
      <c r="PZ3703" s="623"/>
      <c r="QA3703" s="623"/>
      <c r="QB3703" s="623"/>
      <c r="QC3703" s="623"/>
      <c r="QD3703" s="623"/>
      <c r="QE3703" s="623"/>
      <c r="QF3703" s="623"/>
      <c r="QG3703" s="623"/>
      <c r="QH3703" s="623"/>
      <c r="QI3703" s="623"/>
      <c r="QJ3703" s="623"/>
      <c r="QK3703" s="623"/>
    </row>
    <row r="3704" spans="439:453">
      <c r="PW3704" s="623"/>
      <c r="PX3704" s="623"/>
      <c r="PY3704" s="623"/>
      <c r="PZ3704" s="623"/>
      <c r="QA3704" s="623"/>
      <c r="QB3704" s="623"/>
      <c r="QC3704" s="623"/>
      <c r="QD3704" s="623"/>
      <c r="QE3704" s="623"/>
      <c r="QF3704" s="623"/>
      <c r="QG3704" s="623"/>
      <c r="QH3704" s="623"/>
      <c r="QI3704" s="623"/>
      <c r="QJ3704" s="623"/>
      <c r="QK3704" s="623"/>
    </row>
    <row r="3705" spans="439:453">
      <c r="PW3705" s="623"/>
      <c r="PX3705" s="623"/>
      <c r="PY3705" s="623"/>
      <c r="PZ3705" s="623"/>
      <c r="QA3705" s="623"/>
      <c r="QB3705" s="623"/>
      <c r="QC3705" s="623"/>
      <c r="QD3705" s="623"/>
      <c r="QE3705" s="623"/>
      <c r="QF3705" s="623"/>
      <c r="QG3705" s="623"/>
      <c r="QH3705" s="623"/>
      <c r="QI3705" s="623"/>
      <c r="QJ3705" s="623"/>
      <c r="QK3705" s="623"/>
    </row>
    <row r="3706" spans="439:453">
      <c r="PW3706" s="623"/>
      <c r="PX3706" s="623"/>
      <c r="PY3706" s="623"/>
      <c r="PZ3706" s="623"/>
      <c r="QA3706" s="623"/>
      <c r="QB3706" s="623"/>
      <c r="QC3706" s="623"/>
      <c r="QD3706" s="623"/>
      <c r="QE3706" s="623"/>
      <c r="QF3706" s="623"/>
      <c r="QG3706" s="623"/>
      <c r="QH3706" s="623"/>
      <c r="QI3706" s="623"/>
      <c r="QJ3706" s="623"/>
      <c r="QK3706" s="623"/>
    </row>
    <row r="3707" spans="439:453">
      <c r="PW3707" s="623"/>
      <c r="PX3707" s="623"/>
      <c r="PY3707" s="623"/>
      <c r="PZ3707" s="623"/>
      <c r="QA3707" s="623"/>
      <c r="QB3707" s="623"/>
      <c r="QC3707" s="623"/>
      <c r="QD3707" s="623"/>
      <c r="QE3707" s="623"/>
      <c r="QF3707" s="623"/>
      <c r="QG3707" s="623"/>
      <c r="QH3707" s="623"/>
      <c r="QI3707" s="623"/>
      <c r="QJ3707" s="623"/>
      <c r="QK3707" s="623"/>
    </row>
    <row r="3708" spans="439:453">
      <c r="PW3708" s="623"/>
      <c r="PX3708" s="623"/>
      <c r="PY3708" s="623"/>
      <c r="PZ3708" s="623"/>
      <c r="QA3708" s="623"/>
      <c r="QB3708" s="623"/>
      <c r="QC3708" s="623"/>
      <c r="QD3708" s="623"/>
      <c r="QE3708" s="623"/>
      <c r="QF3708" s="623"/>
      <c r="QG3708" s="623"/>
      <c r="QH3708" s="623"/>
      <c r="QI3708" s="623"/>
      <c r="QJ3708" s="623"/>
      <c r="QK3708" s="623"/>
    </row>
    <row r="3709" spans="439:453">
      <c r="PW3709" s="623"/>
      <c r="PX3709" s="623"/>
      <c r="PY3709" s="623"/>
      <c r="PZ3709" s="623"/>
      <c r="QA3709" s="623"/>
      <c r="QB3709" s="623"/>
      <c r="QC3709" s="623"/>
      <c r="QD3709" s="623"/>
      <c r="QE3709" s="623"/>
      <c r="QF3709" s="623"/>
      <c r="QG3709" s="623"/>
      <c r="QH3709" s="623"/>
      <c r="QI3709" s="623"/>
      <c r="QJ3709" s="623"/>
      <c r="QK3709" s="623"/>
    </row>
    <row r="3710" spans="439:453">
      <c r="PW3710" s="623"/>
      <c r="PX3710" s="623"/>
      <c r="PY3710" s="623"/>
      <c r="PZ3710" s="623"/>
      <c r="QA3710" s="623"/>
      <c r="QB3710" s="623"/>
      <c r="QC3710" s="623"/>
      <c r="QD3710" s="623"/>
      <c r="QE3710" s="623"/>
      <c r="QF3710" s="623"/>
      <c r="QG3710" s="623"/>
      <c r="QH3710" s="623"/>
      <c r="QI3710" s="623"/>
      <c r="QJ3710" s="623"/>
      <c r="QK3710" s="623"/>
    </row>
    <row r="3711" spans="439:453">
      <c r="PW3711" s="623"/>
      <c r="PX3711" s="623"/>
      <c r="PY3711" s="623"/>
      <c r="PZ3711" s="623"/>
      <c r="QA3711" s="623"/>
      <c r="QB3711" s="623"/>
      <c r="QC3711" s="623"/>
      <c r="QD3711" s="623"/>
      <c r="QE3711" s="623"/>
      <c r="QF3711" s="623"/>
      <c r="QG3711" s="623"/>
      <c r="QH3711" s="623"/>
      <c r="QI3711" s="623"/>
      <c r="QJ3711" s="623"/>
      <c r="QK3711" s="623"/>
    </row>
    <row r="3712" spans="439:453">
      <c r="PW3712" s="623"/>
      <c r="PX3712" s="623"/>
      <c r="PY3712" s="623"/>
      <c r="PZ3712" s="623"/>
      <c r="QA3712" s="623"/>
      <c r="QB3712" s="623"/>
      <c r="QC3712" s="623"/>
      <c r="QD3712" s="623"/>
      <c r="QE3712" s="623"/>
      <c r="QF3712" s="623"/>
      <c r="QG3712" s="623"/>
      <c r="QH3712" s="623"/>
      <c r="QI3712" s="623"/>
      <c r="QJ3712" s="623"/>
      <c r="QK3712" s="623"/>
    </row>
    <row r="3713" spans="439:453">
      <c r="PW3713" s="623"/>
      <c r="PX3713" s="623"/>
      <c r="PY3713" s="623"/>
      <c r="PZ3713" s="623"/>
      <c r="QA3713" s="623"/>
      <c r="QB3713" s="623"/>
      <c r="QC3713" s="623"/>
      <c r="QD3713" s="623"/>
      <c r="QE3713" s="623"/>
      <c r="QF3713" s="623"/>
      <c r="QG3713" s="623"/>
      <c r="QH3713" s="623"/>
      <c r="QI3713" s="623"/>
      <c r="QJ3713" s="623"/>
      <c r="QK3713" s="623"/>
    </row>
    <row r="3714" spans="439:453">
      <c r="PW3714" s="623"/>
      <c r="PX3714" s="623"/>
      <c r="PY3714" s="623"/>
      <c r="PZ3714" s="623"/>
      <c r="QA3714" s="623"/>
      <c r="QB3714" s="623"/>
      <c r="QC3714" s="623"/>
      <c r="QD3714" s="623"/>
      <c r="QE3714" s="623"/>
      <c r="QF3714" s="623"/>
      <c r="QG3714" s="623"/>
      <c r="QH3714" s="623"/>
      <c r="QI3714" s="623"/>
      <c r="QJ3714" s="623"/>
      <c r="QK3714" s="623"/>
    </row>
    <row r="3715" spans="439:453">
      <c r="PW3715" s="623"/>
      <c r="PX3715" s="623"/>
      <c r="PY3715" s="623"/>
      <c r="PZ3715" s="623"/>
      <c r="QA3715" s="623"/>
      <c r="QB3715" s="623"/>
      <c r="QC3715" s="623"/>
      <c r="QD3715" s="623"/>
      <c r="QE3715" s="623"/>
      <c r="QF3715" s="623"/>
      <c r="QG3715" s="623"/>
      <c r="QH3715" s="623"/>
      <c r="QI3715" s="623"/>
      <c r="QJ3715" s="623"/>
      <c r="QK3715" s="623"/>
    </row>
    <row r="3716" spans="439:453">
      <c r="PW3716" s="623"/>
      <c r="PX3716" s="623"/>
      <c r="PY3716" s="623"/>
      <c r="PZ3716" s="623"/>
      <c r="QA3716" s="623"/>
      <c r="QB3716" s="623"/>
      <c r="QC3716" s="623"/>
      <c r="QD3716" s="623"/>
      <c r="QE3716" s="623"/>
      <c r="QF3716" s="623"/>
      <c r="QG3716" s="623"/>
      <c r="QH3716" s="623"/>
      <c r="QI3716" s="623"/>
      <c r="QJ3716" s="623"/>
      <c r="QK3716" s="623"/>
    </row>
    <row r="3717" spans="439:453">
      <c r="PW3717" s="623"/>
      <c r="PX3717" s="623"/>
      <c r="PY3717" s="623"/>
      <c r="PZ3717" s="623"/>
      <c r="QA3717" s="623"/>
      <c r="QB3717" s="623"/>
      <c r="QC3717" s="623"/>
      <c r="QD3717" s="623"/>
      <c r="QE3717" s="623"/>
      <c r="QF3717" s="623"/>
      <c r="QG3717" s="623"/>
      <c r="QH3717" s="623"/>
      <c r="QI3717" s="623"/>
      <c r="QJ3717" s="623"/>
      <c r="QK3717" s="623"/>
    </row>
    <row r="3718" spans="439:453">
      <c r="PW3718" s="623"/>
      <c r="PX3718" s="623"/>
      <c r="PY3718" s="623"/>
      <c r="PZ3718" s="623"/>
      <c r="QA3718" s="623"/>
      <c r="QB3718" s="623"/>
      <c r="QC3718" s="623"/>
      <c r="QD3718" s="623"/>
      <c r="QE3718" s="623"/>
      <c r="QF3718" s="623"/>
      <c r="QG3718" s="623"/>
      <c r="QH3718" s="623"/>
      <c r="QI3718" s="623"/>
      <c r="QJ3718" s="623"/>
      <c r="QK3718" s="623"/>
    </row>
    <row r="3719" spans="439:453">
      <c r="PW3719" s="623"/>
      <c r="PX3719" s="623"/>
      <c r="PY3719" s="623"/>
      <c r="PZ3719" s="623"/>
      <c r="QA3719" s="623"/>
      <c r="QB3719" s="623"/>
      <c r="QC3719" s="623"/>
      <c r="QD3719" s="623"/>
      <c r="QE3719" s="623"/>
      <c r="QF3719" s="623"/>
      <c r="QG3719" s="623"/>
      <c r="QH3719" s="623"/>
      <c r="QI3719" s="623"/>
      <c r="QJ3719" s="623"/>
      <c r="QK3719" s="623"/>
    </row>
    <row r="3720" spans="439:453">
      <c r="PW3720" s="623"/>
      <c r="PX3720" s="623"/>
      <c r="PY3720" s="623"/>
      <c r="PZ3720" s="623"/>
      <c r="QA3720" s="623"/>
      <c r="QB3720" s="623"/>
      <c r="QC3720" s="623"/>
      <c r="QD3720" s="623"/>
      <c r="QE3720" s="623"/>
      <c r="QF3720" s="623"/>
      <c r="QG3720" s="623"/>
      <c r="QH3720" s="623"/>
      <c r="QI3720" s="623"/>
      <c r="QJ3720" s="623"/>
      <c r="QK3720" s="623"/>
    </row>
    <row r="3721" spans="439:453">
      <c r="PW3721" s="623"/>
      <c r="PX3721" s="623"/>
      <c r="PY3721" s="623"/>
      <c r="PZ3721" s="623"/>
      <c r="QA3721" s="623"/>
      <c r="QB3721" s="623"/>
      <c r="QC3721" s="623"/>
      <c r="QD3721" s="623"/>
      <c r="QE3721" s="623"/>
      <c r="QF3721" s="623"/>
      <c r="QG3721" s="623"/>
      <c r="QH3721" s="623"/>
      <c r="QI3721" s="623"/>
      <c r="QJ3721" s="623"/>
      <c r="QK3721" s="623"/>
    </row>
    <row r="3722" spans="439:453">
      <c r="PW3722" s="623"/>
      <c r="PX3722" s="623"/>
      <c r="PY3722" s="623"/>
      <c r="PZ3722" s="623"/>
      <c r="QA3722" s="623"/>
      <c r="QB3722" s="623"/>
      <c r="QC3722" s="623"/>
      <c r="QD3722" s="623"/>
      <c r="QE3722" s="623"/>
      <c r="QF3722" s="623"/>
      <c r="QG3722" s="623"/>
      <c r="QH3722" s="623"/>
      <c r="QI3722" s="623"/>
      <c r="QJ3722" s="623"/>
      <c r="QK3722" s="623"/>
    </row>
    <row r="3723" spans="439:453">
      <c r="PW3723" s="623"/>
      <c r="PX3723" s="623"/>
      <c r="PY3723" s="623"/>
      <c r="PZ3723" s="623"/>
      <c r="QA3723" s="623"/>
      <c r="QB3723" s="623"/>
      <c r="QC3723" s="623"/>
      <c r="QD3723" s="623"/>
      <c r="QE3723" s="623"/>
      <c r="QF3723" s="623"/>
      <c r="QG3723" s="623"/>
      <c r="QH3723" s="623"/>
      <c r="QI3723" s="623"/>
      <c r="QJ3723" s="623"/>
      <c r="QK3723" s="623"/>
    </row>
    <row r="3724" spans="439:453">
      <c r="PW3724" s="623"/>
      <c r="PX3724" s="623"/>
      <c r="PY3724" s="623"/>
      <c r="PZ3724" s="623"/>
      <c r="QA3724" s="623"/>
      <c r="QB3724" s="623"/>
      <c r="QC3724" s="623"/>
      <c r="QD3724" s="623"/>
      <c r="QE3724" s="623"/>
      <c r="QF3724" s="623"/>
      <c r="QG3724" s="623"/>
      <c r="QH3724" s="623"/>
      <c r="QI3724" s="623"/>
      <c r="QJ3724" s="623"/>
      <c r="QK3724" s="623"/>
    </row>
    <row r="3725" spans="439:453">
      <c r="PW3725" s="623"/>
      <c r="PX3725" s="623"/>
      <c r="PY3725" s="623"/>
      <c r="PZ3725" s="623"/>
      <c r="QA3725" s="623"/>
      <c r="QB3725" s="623"/>
      <c r="QC3725" s="623"/>
      <c r="QD3725" s="623"/>
      <c r="QE3725" s="623"/>
      <c r="QF3725" s="623"/>
      <c r="QG3725" s="623"/>
      <c r="QH3725" s="623"/>
      <c r="QI3725" s="623"/>
      <c r="QJ3725" s="623"/>
      <c r="QK3725" s="623"/>
    </row>
    <row r="3726" spans="439:453">
      <c r="PW3726" s="623"/>
      <c r="PX3726" s="623"/>
      <c r="PY3726" s="623"/>
      <c r="PZ3726" s="623"/>
      <c r="QA3726" s="623"/>
      <c r="QB3726" s="623"/>
      <c r="QC3726" s="623"/>
      <c r="QD3726" s="623"/>
      <c r="QE3726" s="623"/>
      <c r="QF3726" s="623"/>
      <c r="QG3726" s="623"/>
      <c r="QH3726" s="623"/>
      <c r="QI3726" s="623"/>
      <c r="QJ3726" s="623"/>
      <c r="QK3726" s="623"/>
    </row>
    <row r="3727" spans="439:453">
      <c r="PW3727" s="623"/>
      <c r="PX3727" s="623"/>
      <c r="PY3727" s="623"/>
      <c r="PZ3727" s="623"/>
      <c r="QA3727" s="623"/>
      <c r="QB3727" s="623"/>
      <c r="QC3727" s="623"/>
      <c r="QD3727" s="623"/>
      <c r="QE3727" s="623"/>
      <c r="QF3727" s="623"/>
      <c r="QG3727" s="623"/>
      <c r="QH3727" s="623"/>
      <c r="QI3727" s="623"/>
      <c r="QJ3727" s="623"/>
      <c r="QK3727" s="623"/>
    </row>
    <row r="3728" spans="439:453">
      <c r="PW3728" s="623"/>
      <c r="PX3728" s="623"/>
      <c r="PY3728" s="623"/>
      <c r="PZ3728" s="623"/>
      <c r="QA3728" s="623"/>
      <c r="QB3728" s="623"/>
      <c r="QC3728" s="623"/>
      <c r="QD3728" s="623"/>
      <c r="QE3728" s="623"/>
      <c r="QF3728" s="623"/>
      <c r="QG3728" s="623"/>
      <c r="QH3728" s="623"/>
      <c r="QI3728" s="623"/>
      <c r="QJ3728" s="623"/>
      <c r="QK3728" s="623"/>
    </row>
    <row r="3729" spans="439:453">
      <c r="PW3729" s="623"/>
      <c r="PX3729" s="623"/>
      <c r="PY3729" s="623"/>
      <c r="PZ3729" s="623"/>
      <c r="QA3729" s="623"/>
      <c r="QB3729" s="623"/>
      <c r="QC3729" s="623"/>
      <c r="QD3729" s="623"/>
      <c r="QE3729" s="623"/>
      <c r="QF3729" s="623"/>
      <c r="QG3729" s="623"/>
      <c r="QH3729" s="623"/>
      <c r="QI3729" s="623"/>
      <c r="QJ3729" s="623"/>
      <c r="QK3729" s="623"/>
    </row>
    <row r="3730" spans="439:453">
      <c r="PW3730" s="623"/>
      <c r="PX3730" s="623"/>
      <c r="PY3730" s="623"/>
      <c r="PZ3730" s="623"/>
      <c r="QA3730" s="623"/>
      <c r="QB3730" s="623"/>
      <c r="QC3730" s="623"/>
      <c r="QD3730" s="623"/>
      <c r="QE3730" s="623"/>
      <c r="QF3730" s="623"/>
      <c r="QG3730" s="623"/>
      <c r="QH3730" s="623"/>
      <c r="QI3730" s="623"/>
      <c r="QJ3730" s="623"/>
      <c r="QK3730" s="623"/>
    </row>
    <row r="3731" spans="439:453">
      <c r="PW3731" s="623"/>
      <c r="PX3731" s="623"/>
      <c r="PY3731" s="623"/>
      <c r="PZ3731" s="623"/>
      <c r="QA3731" s="623"/>
      <c r="QB3731" s="623"/>
      <c r="QC3731" s="623"/>
      <c r="QD3731" s="623"/>
      <c r="QE3731" s="623"/>
      <c r="QF3731" s="623"/>
      <c r="QG3731" s="623"/>
      <c r="QH3731" s="623"/>
      <c r="QI3731" s="623"/>
      <c r="QJ3731" s="623"/>
      <c r="QK3731" s="623"/>
    </row>
    <row r="3732" spans="439:453">
      <c r="PW3732" s="623"/>
      <c r="PX3732" s="623"/>
      <c r="PY3732" s="623"/>
      <c r="PZ3732" s="623"/>
      <c r="QA3732" s="623"/>
      <c r="QB3732" s="623"/>
      <c r="QC3732" s="623"/>
      <c r="QD3732" s="623"/>
      <c r="QE3732" s="623"/>
      <c r="QF3732" s="623"/>
      <c r="QG3732" s="623"/>
      <c r="QH3732" s="623"/>
      <c r="QI3732" s="623"/>
      <c r="QJ3732" s="623"/>
      <c r="QK3732" s="623"/>
    </row>
    <row r="3733" spans="439:453">
      <c r="PW3733" s="623"/>
      <c r="PX3733" s="623"/>
      <c r="PY3733" s="623"/>
      <c r="PZ3733" s="623"/>
      <c r="QA3733" s="623"/>
      <c r="QB3733" s="623"/>
      <c r="QC3733" s="623"/>
      <c r="QD3733" s="623"/>
      <c r="QE3733" s="623"/>
      <c r="QF3733" s="623"/>
      <c r="QG3733" s="623"/>
      <c r="QH3733" s="623"/>
      <c r="QI3733" s="623"/>
      <c r="QJ3733" s="623"/>
      <c r="QK3733" s="623"/>
    </row>
    <row r="3734" spans="439:453">
      <c r="PW3734" s="623"/>
      <c r="PX3734" s="623"/>
      <c r="PY3734" s="623"/>
      <c r="PZ3734" s="623"/>
      <c r="QA3734" s="623"/>
      <c r="QB3734" s="623"/>
      <c r="QC3734" s="623"/>
      <c r="QD3734" s="623"/>
      <c r="QE3734" s="623"/>
      <c r="QF3734" s="623"/>
      <c r="QG3734" s="623"/>
      <c r="QH3734" s="623"/>
      <c r="QI3734" s="623"/>
      <c r="QJ3734" s="623"/>
      <c r="QK3734" s="623"/>
    </row>
    <row r="3735" spans="439:453">
      <c r="PW3735" s="623"/>
      <c r="PX3735" s="623"/>
      <c r="PY3735" s="623"/>
      <c r="PZ3735" s="623"/>
      <c r="QA3735" s="623"/>
      <c r="QB3735" s="623"/>
      <c r="QC3735" s="623"/>
      <c r="QD3735" s="623"/>
      <c r="QE3735" s="623"/>
      <c r="QF3735" s="623"/>
      <c r="QG3735" s="623"/>
      <c r="QH3735" s="623"/>
      <c r="QI3735" s="623"/>
      <c r="QJ3735" s="623"/>
      <c r="QK3735" s="623"/>
    </row>
    <row r="3736" spans="439:453">
      <c r="PW3736" s="623"/>
      <c r="PX3736" s="623"/>
      <c r="PY3736" s="623"/>
      <c r="PZ3736" s="623"/>
      <c r="QA3736" s="623"/>
      <c r="QB3736" s="623"/>
      <c r="QC3736" s="623"/>
      <c r="QD3736" s="623"/>
      <c r="QE3736" s="623"/>
      <c r="QF3736" s="623"/>
      <c r="QG3736" s="623"/>
      <c r="QH3736" s="623"/>
      <c r="QI3736" s="623"/>
      <c r="QJ3736" s="623"/>
      <c r="QK3736" s="623"/>
    </row>
    <row r="3737" spans="439:453">
      <c r="PW3737" s="623"/>
      <c r="PX3737" s="623"/>
      <c r="PY3737" s="623"/>
      <c r="PZ3737" s="623"/>
      <c r="QA3737" s="623"/>
      <c r="QB3737" s="623"/>
      <c r="QC3737" s="623"/>
      <c r="QD3737" s="623"/>
      <c r="QE3737" s="623"/>
      <c r="QF3737" s="623"/>
      <c r="QG3737" s="623"/>
      <c r="QH3737" s="623"/>
      <c r="QI3737" s="623"/>
      <c r="QJ3737" s="623"/>
      <c r="QK3737" s="623"/>
    </row>
    <row r="3738" spans="439:453">
      <c r="PW3738" s="623"/>
      <c r="PX3738" s="623"/>
      <c r="PY3738" s="623"/>
      <c r="PZ3738" s="623"/>
      <c r="QA3738" s="623"/>
      <c r="QB3738" s="623"/>
      <c r="QC3738" s="623"/>
      <c r="QD3738" s="623"/>
      <c r="QE3738" s="623"/>
      <c r="QF3738" s="623"/>
      <c r="QG3738" s="623"/>
      <c r="QH3738" s="623"/>
      <c r="QI3738" s="623"/>
      <c r="QJ3738" s="623"/>
      <c r="QK3738" s="623"/>
    </row>
    <row r="3739" spans="439:453">
      <c r="PW3739" s="623"/>
      <c r="PX3739" s="623"/>
      <c r="PY3739" s="623"/>
      <c r="PZ3739" s="623"/>
      <c r="QA3739" s="623"/>
      <c r="QB3739" s="623"/>
      <c r="QC3739" s="623"/>
      <c r="QD3739" s="623"/>
      <c r="QE3739" s="623"/>
      <c r="QF3739" s="623"/>
      <c r="QG3739" s="623"/>
      <c r="QH3739" s="623"/>
      <c r="QI3739" s="623"/>
      <c r="QJ3739" s="623"/>
      <c r="QK3739" s="623"/>
    </row>
    <row r="3740" spans="439:453">
      <c r="PW3740" s="623"/>
      <c r="PX3740" s="623"/>
      <c r="PY3740" s="623"/>
      <c r="PZ3740" s="623"/>
      <c r="QA3740" s="623"/>
      <c r="QB3740" s="623"/>
      <c r="QC3740" s="623"/>
      <c r="QD3740" s="623"/>
      <c r="QE3740" s="623"/>
      <c r="QF3740" s="623"/>
      <c r="QG3740" s="623"/>
      <c r="QH3740" s="623"/>
      <c r="QI3740" s="623"/>
      <c r="QJ3740" s="623"/>
      <c r="QK3740" s="623"/>
    </row>
    <row r="3741" spans="439:453">
      <c r="PW3741" s="623"/>
      <c r="PX3741" s="623"/>
      <c r="PY3741" s="623"/>
      <c r="PZ3741" s="623"/>
      <c r="QA3741" s="623"/>
      <c r="QB3741" s="623"/>
      <c r="QC3741" s="623"/>
      <c r="QD3741" s="623"/>
      <c r="QE3741" s="623"/>
      <c r="QF3741" s="623"/>
      <c r="QG3741" s="623"/>
      <c r="QH3741" s="623"/>
      <c r="QI3741" s="623"/>
      <c r="QJ3741" s="623"/>
      <c r="QK3741" s="623"/>
    </row>
    <row r="3742" spans="439:453">
      <c r="PW3742" s="623"/>
      <c r="PX3742" s="623"/>
      <c r="PY3742" s="623"/>
      <c r="PZ3742" s="623"/>
      <c r="QA3742" s="623"/>
      <c r="QB3742" s="623"/>
      <c r="QC3742" s="623"/>
      <c r="QD3742" s="623"/>
      <c r="QE3742" s="623"/>
      <c r="QF3742" s="623"/>
      <c r="QG3742" s="623"/>
      <c r="QH3742" s="623"/>
      <c r="QI3742" s="623"/>
      <c r="QJ3742" s="623"/>
      <c r="QK3742" s="623"/>
    </row>
    <row r="3743" spans="439:453">
      <c r="PW3743" s="623"/>
      <c r="PX3743" s="623"/>
      <c r="PY3743" s="623"/>
      <c r="PZ3743" s="623"/>
      <c r="QA3743" s="623"/>
      <c r="QB3743" s="623"/>
      <c r="QC3743" s="623"/>
      <c r="QD3743" s="623"/>
      <c r="QE3743" s="623"/>
      <c r="QF3743" s="623"/>
      <c r="QG3743" s="623"/>
      <c r="QH3743" s="623"/>
      <c r="QI3743" s="623"/>
      <c r="QJ3743" s="623"/>
      <c r="QK3743" s="623"/>
    </row>
    <row r="3744" spans="439:453">
      <c r="PW3744" s="623"/>
      <c r="PX3744" s="623"/>
      <c r="PY3744" s="623"/>
      <c r="PZ3744" s="623"/>
      <c r="QA3744" s="623"/>
      <c r="QB3744" s="623"/>
      <c r="QC3744" s="623"/>
      <c r="QD3744" s="623"/>
      <c r="QE3744" s="623"/>
      <c r="QF3744" s="623"/>
      <c r="QG3744" s="623"/>
      <c r="QH3744" s="623"/>
      <c r="QI3744" s="623"/>
      <c r="QJ3744" s="623"/>
      <c r="QK3744" s="623"/>
    </row>
    <row r="3745" spans="439:453">
      <c r="PW3745" s="623"/>
      <c r="PX3745" s="623"/>
      <c r="PY3745" s="623"/>
      <c r="PZ3745" s="623"/>
      <c r="QA3745" s="623"/>
      <c r="QB3745" s="623"/>
      <c r="QC3745" s="623"/>
      <c r="QD3745" s="623"/>
      <c r="QE3745" s="623"/>
      <c r="QF3745" s="623"/>
      <c r="QG3745" s="623"/>
      <c r="QH3745" s="623"/>
      <c r="QI3745" s="623"/>
      <c r="QJ3745" s="623"/>
      <c r="QK3745" s="623"/>
    </row>
    <row r="3746" spans="439:453">
      <c r="PW3746" s="623"/>
      <c r="PX3746" s="623"/>
      <c r="PY3746" s="623"/>
      <c r="PZ3746" s="623"/>
      <c r="QA3746" s="623"/>
      <c r="QB3746" s="623"/>
      <c r="QC3746" s="623"/>
      <c r="QD3746" s="623"/>
      <c r="QE3746" s="623"/>
      <c r="QF3746" s="623"/>
      <c r="QG3746" s="623"/>
      <c r="QH3746" s="623"/>
      <c r="QI3746" s="623"/>
      <c r="QJ3746" s="623"/>
      <c r="QK3746" s="623"/>
    </row>
    <row r="3747" spans="439:453">
      <c r="PW3747" s="623"/>
      <c r="PX3747" s="623"/>
      <c r="PY3747" s="623"/>
      <c r="PZ3747" s="623"/>
      <c r="QA3747" s="623"/>
      <c r="QB3747" s="623"/>
      <c r="QC3747" s="623"/>
      <c r="QD3747" s="623"/>
      <c r="QE3747" s="623"/>
      <c r="QF3747" s="623"/>
      <c r="QG3747" s="623"/>
      <c r="QH3747" s="623"/>
      <c r="QI3747" s="623"/>
      <c r="QJ3747" s="623"/>
      <c r="QK3747" s="623"/>
    </row>
    <row r="3748" spans="439:453">
      <c r="PW3748" s="623"/>
      <c r="PX3748" s="623"/>
      <c r="PY3748" s="623"/>
      <c r="PZ3748" s="623"/>
      <c r="QA3748" s="623"/>
      <c r="QB3748" s="623"/>
      <c r="QC3748" s="623"/>
      <c r="QD3748" s="623"/>
      <c r="QE3748" s="623"/>
      <c r="QF3748" s="623"/>
      <c r="QG3748" s="623"/>
      <c r="QH3748" s="623"/>
      <c r="QI3748" s="623"/>
      <c r="QJ3748" s="623"/>
      <c r="QK3748" s="623"/>
    </row>
    <row r="3749" spans="439:453">
      <c r="PW3749" s="623"/>
      <c r="PX3749" s="623"/>
      <c r="PY3749" s="623"/>
      <c r="PZ3749" s="623"/>
      <c r="QA3749" s="623"/>
      <c r="QB3749" s="623"/>
      <c r="QC3749" s="623"/>
      <c r="QD3749" s="623"/>
      <c r="QE3749" s="623"/>
      <c r="QF3749" s="623"/>
      <c r="QG3749" s="623"/>
      <c r="QH3749" s="623"/>
      <c r="QI3749" s="623"/>
      <c r="QJ3749" s="623"/>
      <c r="QK3749" s="623"/>
    </row>
    <row r="3750" spans="439:453">
      <c r="PW3750" s="623"/>
      <c r="PX3750" s="623"/>
      <c r="PY3750" s="623"/>
      <c r="PZ3750" s="623"/>
      <c r="QA3750" s="623"/>
      <c r="QB3750" s="623"/>
      <c r="QC3750" s="623"/>
      <c r="QD3750" s="623"/>
      <c r="QE3750" s="623"/>
      <c r="QF3750" s="623"/>
      <c r="QG3750" s="623"/>
      <c r="QH3750" s="623"/>
      <c r="QI3750" s="623"/>
      <c r="QJ3750" s="623"/>
      <c r="QK3750" s="623"/>
    </row>
    <row r="3751" spans="439:453">
      <c r="PW3751" s="623"/>
      <c r="PX3751" s="623"/>
      <c r="PY3751" s="623"/>
      <c r="PZ3751" s="623"/>
      <c r="QA3751" s="623"/>
      <c r="QB3751" s="623"/>
      <c r="QC3751" s="623"/>
      <c r="QD3751" s="623"/>
      <c r="QE3751" s="623"/>
      <c r="QF3751" s="623"/>
      <c r="QG3751" s="623"/>
      <c r="QH3751" s="623"/>
      <c r="QI3751" s="623"/>
      <c r="QJ3751" s="623"/>
      <c r="QK3751" s="623"/>
    </row>
    <row r="3752" spans="439:453">
      <c r="PW3752" s="623"/>
      <c r="PX3752" s="623"/>
      <c r="PY3752" s="623"/>
      <c r="PZ3752" s="623"/>
      <c r="QA3752" s="623"/>
      <c r="QB3752" s="623"/>
      <c r="QC3752" s="623"/>
      <c r="QD3752" s="623"/>
      <c r="QE3752" s="623"/>
      <c r="QF3752" s="623"/>
      <c r="QG3752" s="623"/>
      <c r="QH3752" s="623"/>
      <c r="QI3752" s="623"/>
      <c r="QJ3752" s="623"/>
      <c r="QK3752" s="623"/>
    </row>
    <row r="3753" spans="439:453">
      <c r="PW3753" s="623"/>
      <c r="PX3753" s="623"/>
      <c r="PY3753" s="623"/>
      <c r="PZ3753" s="623"/>
      <c r="QA3753" s="623"/>
      <c r="QB3753" s="623"/>
      <c r="QC3753" s="623"/>
      <c r="QD3753" s="623"/>
      <c r="QE3753" s="623"/>
      <c r="QF3753" s="623"/>
      <c r="QG3753" s="623"/>
      <c r="QH3753" s="623"/>
      <c r="QI3753" s="623"/>
      <c r="QJ3753" s="623"/>
      <c r="QK3753" s="623"/>
    </row>
    <row r="3754" spans="439:453">
      <c r="PW3754" s="623"/>
      <c r="PX3754" s="623"/>
      <c r="PY3754" s="623"/>
      <c r="PZ3754" s="623"/>
      <c r="QA3754" s="623"/>
      <c r="QB3754" s="623"/>
      <c r="QC3754" s="623"/>
      <c r="QD3754" s="623"/>
      <c r="QE3754" s="623"/>
      <c r="QF3754" s="623"/>
      <c r="QG3754" s="623"/>
      <c r="QH3754" s="623"/>
      <c r="QI3754" s="623"/>
      <c r="QJ3754" s="623"/>
      <c r="QK3754" s="623"/>
    </row>
    <row r="3755" spans="439:453">
      <c r="PW3755" s="623"/>
      <c r="PX3755" s="623"/>
      <c r="PY3755" s="623"/>
      <c r="PZ3755" s="623"/>
      <c r="QA3755" s="623"/>
      <c r="QB3755" s="623"/>
      <c r="QC3755" s="623"/>
      <c r="QD3755" s="623"/>
      <c r="QE3755" s="623"/>
      <c r="QF3755" s="623"/>
      <c r="QG3755" s="623"/>
      <c r="QH3755" s="623"/>
      <c r="QI3755" s="623"/>
      <c r="QJ3755" s="623"/>
      <c r="QK3755" s="623"/>
    </row>
    <row r="3756" spans="439:453">
      <c r="PW3756" s="623"/>
      <c r="PX3756" s="623"/>
      <c r="PY3756" s="623"/>
      <c r="PZ3756" s="623"/>
      <c r="QA3756" s="623"/>
      <c r="QB3756" s="623"/>
      <c r="QC3756" s="623"/>
      <c r="QD3756" s="623"/>
      <c r="QE3756" s="623"/>
      <c r="QF3756" s="623"/>
      <c r="QG3756" s="623"/>
      <c r="QH3756" s="623"/>
      <c r="QI3756" s="623"/>
      <c r="QJ3756" s="623"/>
      <c r="QK3756" s="623"/>
    </row>
    <row r="3757" spans="439:453">
      <c r="PW3757" s="623"/>
      <c r="PX3757" s="623"/>
      <c r="PY3757" s="623"/>
      <c r="PZ3757" s="623"/>
      <c r="QA3757" s="623"/>
      <c r="QB3757" s="623"/>
      <c r="QC3757" s="623"/>
      <c r="QD3757" s="623"/>
      <c r="QE3757" s="623"/>
      <c r="QF3757" s="623"/>
      <c r="QG3757" s="623"/>
      <c r="QH3757" s="623"/>
      <c r="QI3757" s="623"/>
      <c r="QJ3757" s="623"/>
      <c r="QK3757" s="623"/>
    </row>
    <row r="3758" spans="439:453">
      <c r="PW3758" s="623"/>
      <c r="PX3758" s="623"/>
      <c r="PY3758" s="623"/>
      <c r="PZ3758" s="623"/>
      <c r="QA3758" s="623"/>
      <c r="QB3758" s="623"/>
      <c r="QC3758" s="623"/>
      <c r="QD3758" s="623"/>
      <c r="QE3758" s="623"/>
      <c r="QF3758" s="623"/>
      <c r="QG3758" s="623"/>
      <c r="QH3758" s="623"/>
      <c r="QI3758" s="623"/>
      <c r="QJ3758" s="623"/>
      <c r="QK3758" s="623"/>
    </row>
    <row r="3759" spans="439:453">
      <c r="PW3759" s="623"/>
      <c r="PX3759" s="623"/>
      <c r="PY3759" s="623"/>
      <c r="PZ3759" s="623"/>
      <c r="QA3759" s="623"/>
      <c r="QB3759" s="623"/>
      <c r="QC3759" s="623"/>
      <c r="QD3759" s="623"/>
      <c r="QE3759" s="623"/>
      <c r="QF3759" s="623"/>
      <c r="QG3759" s="623"/>
      <c r="QH3759" s="623"/>
      <c r="QI3759" s="623"/>
      <c r="QJ3759" s="623"/>
      <c r="QK3759" s="623"/>
    </row>
    <row r="3760" spans="439:453">
      <c r="PW3760" s="623"/>
      <c r="PX3760" s="623"/>
      <c r="PY3760" s="623"/>
      <c r="PZ3760" s="623"/>
      <c r="QA3760" s="623"/>
      <c r="QB3760" s="623"/>
      <c r="QC3760" s="623"/>
      <c r="QD3760" s="623"/>
      <c r="QE3760" s="623"/>
      <c r="QF3760" s="623"/>
      <c r="QG3760" s="623"/>
      <c r="QH3760" s="623"/>
      <c r="QI3760" s="623"/>
      <c r="QJ3760" s="623"/>
      <c r="QK3760" s="623"/>
    </row>
    <row r="3761" spans="439:453">
      <c r="PW3761" s="623"/>
      <c r="PX3761" s="623"/>
      <c r="PY3761" s="623"/>
      <c r="PZ3761" s="623"/>
      <c r="QA3761" s="623"/>
      <c r="QB3761" s="623"/>
      <c r="QC3761" s="623"/>
      <c r="QD3761" s="623"/>
      <c r="QE3761" s="623"/>
      <c r="QF3761" s="623"/>
      <c r="QG3761" s="623"/>
      <c r="QH3761" s="623"/>
      <c r="QI3761" s="623"/>
      <c r="QJ3761" s="623"/>
      <c r="QK3761" s="623"/>
    </row>
    <row r="3762" spans="439:453">
      <c r="PW3762" s="623"/>
      <c r="PX3762" s="623"/>
      <c r="PY3762" s="623"/>
      <c r="PZ3762" s="623"/>
      <c r="QA3762" s="623"/>
      <c r="QB3762" s="623"/>
      <c r="QC3762" s="623"/>
      <c r="QD3762" s="623"/>
      <c r="QE3762" s="623"/>
      <c r="QF3762" s="623"/>
      <c r="QG3762" s="623"/>
      <c r="QH3762" s="623"/>
      <c r="QI3762" s="623"/>
      <c r="QJ3762" s="623"/>
      <c r="QK3762" s="623"/>
    </row>
    <row r="3763" spans="439:453">
      <c r="PW3763" s="623"/>
      <c r="PX3763" s="623"/>
      <c r="PY3763" s="623"/>
      <c r="PZ3763" s="623"/>
      <c r="QA3763" s="623"/>
      <c r="QB3763" s="623"/>
      <c r="QC3763" s="623"/>
      <c r="QD3763" s="623"/>
      <c r="QE3763" s="623"/>
      <c r="QF3763" s="623"/>
      <c r="QG3763" s="623"/>
      <c r="QH3763" s="623"/>
      <c r="QI3763" s="623"/>
      <c r="QJ3763" s="623"/>
      <c r="QK3763" s="623"/>
    </row>
    <row r="3764" spans="439:453">
      <c r="PW3764" s="623"/>
      <c r="PX3764" s="623"/>
      <c r="PY3764" s="623"/>
      <c r="PZ3764" s="623"/>
      <c r="QA3764" s="623"/>
      <c r="QB3764" s="623"/>
      <c r="QC3764" s="623"/>
      <c r="QD3764" s="623"/>
      <c r="QE3764" s="623"/>
      <c r="QF3764" s="623"/>
      <c r="QG3764" s="623"/>
      <c r="QH3764" s="623"/>
      <c r="QI3764" s="623"/>
      <c r="QJ3764" s="623"/>
      <c r="QK3764" s="623"/>
    </row>
    <row r="3765" spans="439:453">
      <c r="PW3765" s="623"/>
      <c r="PX3765" s="623"/>
      <c r="PY3765" s="623"/>
      <c r="PZ3765" s="623"/>
      <c r="QA3765" s="623"/>
      <c r="QB3765" s="623"/>
      <c r="QC3765" s="623"/>
      <c r="QD3765" s="623"/>
      <c r="QE3765" s="623"/>
      <c r="QF3765" s="623"/>
      <c r="QG3765" s="623"/>
      <c r="QH3765" s="623"/>
      <c r="QI3765" s="623"/>
      <c r="QJ3765" s="623"/>
      <c r="QK3765" s="623"/>
    </row>
    <row r="3766" spans="439:453">
      <c r="PW3766" s="623"/>
      <c r="PX3766" s="623"/>
      <c r="PY3766" s="623"/>
      <c r="PZ3766" s="623"/>
      <c r="QA3766" s="623"/>
      <c r="QB3766" s="623"/>
      <c r="QC3766" s="623"/>
      <c r="QD3766" s="623"/>
      <c r="QE3766" s="623"/>
      <c r="QF3766" s="623"/>
      <c r="QG3766" s="623"/>
      <c r="QH3766" s="623"/>
      <c r="QI3766" s="623"/>
      <c r="QJ3766" s="623"/>
      <c r="QK3766" s="623"/>
    </row>
    <row r="3767" spans="439:453">
      <c r="PW3767" s="623"/>
      <c r="PX3767" s="623"/>
      <c r="PY3767" s="623"/>
      <c r="PZ3767" s="623"/>
      <c r="QA3767" s="623"/>
      <c r="QB3767" s="623"/>
      <c r="QC3767" s="623"/>
      <c r="QD3767" s="623"/>
      <c r="QE3767" s="623"/>
      <c r="QF3767" s="623"/>
      <c r="QG3767" s="623"/>
      <c r="QH3767" s="623"/>
      <c r="QI3767" s="623"/>
      <c r="QJ3767" s="623"/>
      <c r="QK3767" s="623"/>
    </row>
    <row r="3768" spans="439:453">
      <c r="PW3768" s="623"/>
      <c r="PX3768" s="623"/>
      <c r="PY3768" s="623"/>
      <c r="PZ3768" s="623"/>
      <c r="QA3768" s="623"/>
      <c r="QB3768" s="623"/>
      <c r="QC3768" s="623"/>
      <c r="QD3768" s="623"/>
      <c r="QE3768" s="623"/>
      <c r="QF3768" s="623"/>
      <c r="QG3768" s="623"/>
      <c r="QH3768" s="623"/>
      <c r="QI3768" s="623"/>
      <c r="QJ3768" s="623"/>
      <c r="QK3768" s="623"/>
    </row>
    <row r="3769" spans="439:453">
      <c r="PW3769" s="623"/>
      <c r="PX3769" s="623"/>
      <c r="PY3769" s="623"/>
      <c r="PZ3769" s="623"/>
      <c r="QA3769" s="623"/>
      <c r="QB3769" s="623"/>
      <c r="QC3769" s="623"/>
      <c r="QD3769" s="623"/>
      <c r="QE3769" s="623"/>
      <c r="QF3769" s="623"/>
      <c r="QG3769" s="623"/>
      <c r="QH3769" s="623"/>
      <c r="QI3769" s="623"/>
      <c r="QJ3769" s="623"/>
      <c r="QK3769" s="623"/>
    </row>
    <row r="3770" spans="439:453">
      <c r="PW3770" s="623"/>
      <c r="PX3770" s="623"/>
      <c r="PY3770" s="623"/>
      <c r="PZ3770" s="623"/>
      <c r="QA3770" s="623"/>
      <c r="QB3770" s="623"/>
      <c r="QC3770" s="623"/>
      <c r="QD3770" s="623"/>
      <c r="QE3770" s="623"/>
      <c r="QF3770" s="623"/>
      <c r="QG3770" s="623"/>
      <c r="QH3770" s="623"/>
      <c r="QI3770" s="623"/>
      <c r="QJ3770" s="623"/>
      <c r="QK3770" s="623"/>
    </row>
    <row r="3771" spans="439:453">
      <c r="PW3771" s="623"/>
      <c r="PX3771" s="623"/>
      <c r="PY3771" s="623"/>
      <c r="PZ3771" s="623"/>
      <c r="QA3771" s="623"/>
      <c r="QB3771" s="623"/>
      <c r="QC3771" s="623"/>
      <c r="QD3771" s="623"/>
      <c r="QE3771" s="623"/>
      <c r="QF3771" s="623"/>
      <c r="QG3771" s="623"/>
      <c r="QH3771" s="623"/>
      <c r="QI3771" s="623"/>
      <c r="QJ3771" s="623"/>
      <c r="QK3771" s="623"/>
    </row>
    <row r="3772" spans="439:453">
      <c r="PW3772" s="623"/>
      <c r="PX3772" s="623"/>
      <c r="PY3772" s="623"/>
      <c r="PZ3772" s="623"/>
      <c r="QA3772" s="623"/>
      <c r="QB3772" s="623"/>
      <c r="QC3772" s="623"/>
      <c r="QD3772" s="623"/>
      <c r="QE3772" s="623"/>
      <c r="QF3772" s="623"/>
      <c r="QG3772" s="623"/>
      <c r="QH3772" s="623"/>
      <c r="QI3772" s="623"/>
      <c r="QJ3772" s="623"/>
      <c r="QK3772" s="623"/>
    </row>
    <row r="3773" spans="439:453">
      <c r="PW3773" s="623"/>
      <c r="PX3773" s="623"/>
      <c r="PY3773" s="623"/>
      <c r="PZ3773" s="623"/>
      <c r="QA3773" s="623"/>
      <c r="QB3773" s="623"/>
      <c r="QC3773" s="623"/>
      <c r="QD3773" s="623"/>
      <c r="QE3773" s="623"/>
      <c r="QF3773" s="623"/>
      <c r="QG3773" s="623"/>
      <c r="QH3773" s="623"/>
      <c r="QI3773" s="623"/>
      <c r="QJ3773" s="623"/>
      <c r="QK3773" s="623"/>
    </row>
    <row r="3774" spans="439:453">
      <c r="PW3774" s="623"/>
      <c r="PX3774" s="623"/>
      <c r="PY3774" s="623"/>
      <c r="PZ3774" s="623"/>
      <c r="QA3774" s="623"/>
      <c r="QB3774" s="623"/>
      <c r="QC3774" s="623"/>
      <c r="QD3774" s="623"/>
      <c r="QE3774" s="623"/>
      <c r="QF3774" s="623"/>
      <c r="QG3774" s="623"/>
      <c r="QH3774" s="623"/>
      <c r="QI3774" s="623"/>
      <c r="QJ3774" s="623"/>
      <c r="QK3774" s="623"/>
    </row>
    <row r="3775" spans="439:453">
      <c r="PW3775" s="623"/>
      <c r="PX3775" s="623"/>
      <c r="PY3775" s="623"/>
      <c r="PZ3775" s="623"/>
      <c r="QA3775" s="623"/>
      <c r="QB3775" s="623"/>
      <c r="QC3775" s="623"/>
      <c r="QD3775" s="623"/>
      <c r="QE3775" s="623"/>
      <c r="QF3775" s="623"/>
      <c r="QG3775" s="623"/>
      <c r="QH3775" s="623"/>
      <c r="QI3775" s="623"/>
      <c r="QJ3775" s="623"/>
      <c r="QK3775" s="623"/>
    </row>
    <row r="3776" spans="439:453">
      <c r="PW3776" s="623"/>
      <c r="PX3776" s="623"/>
      <c r="PY3776" s="623"/>
      <c r="PZ3776" s="623"/>
      <c r="QA3776" s="623"/>
      <c r="QB3776" s="623"/>
      <c r="QC3776" s="623"/>
      <c r="QD3776" s="623"/>
      <c r="QE3776" s="623"/>
      <c r="QF3776" s="623"/>
      <c r="QG3776" s="623"/>
      <c r="QH3776" s="623"/>
      <c r="QI3776" s="623"/>
      <c r="QJ3776" s="623"/>
      <c r="QK3776" s="623"/>
    </row>
    <row r="3777" spans="439:453">
      <c r="PW3777" s="623"/>
      <c r="PX3777" s="623"/>
      <c r="PY3777" s="623"/>
      <c r="PZ3777" s="623"/>
      <c r="QA3777" s="623"/>
      <c r="QB3777" s="623"/>
      <c r="QC3777" s="623"/>
      <c r="QD3777" s="623"/>
      <c r="QE3777" s="623"/>
      <c r="QF3777" s="623"/>
      <c r="QG3777" s="623"/>
      <c r="QH3777" s="623"/>
      <c r="QI3777" s="623"/>
      <c r="QJ3777" s="623"/>
      <c r="QK3777" s="623"/>
    </row>
    <row r="3778" spans="439:453">
      <c r="PW3778" s="623"/>
      <c r="PX3778" s="623"/>
      <c r="PY3778" s="623"/>
      <c r="PZ3778" s="623"/>
      <c r="QA3778" s="623"/>
      <c r="QB3778" s="623"/>
      <c r="QC3778" s="623"/>
      <c r="QD3778" s="623"/>
      <c r="QE3778" s="623"/>
      <c r="QF3778" s="623"/>
      <c r="QG3778" s="623"/>
      <c r="QH3778" s="623"/>
      <c r="QI3778" s="623"/>
      <c r="QJ3778" s="623"/>
      <c r="QK3778" s="623"/>
    </row>
    <row r="3779" spans="439:453">
      <c r="PW3779" s="623"/>
      <c r="PX3779" s="623"/>
      <c r="PY3779" s="623"/>
      <c r="PZ3779" s="623"/>
      <c r="QA3779" s="623"/>
      <c r="QB3779" s="623"/>
      <c r="QC3779" s="623"/>
      <c r="QD3779" s="623"/>
      <c r="QE3779" s="623"/>
      <c r="QF3779" s="623"/>
      <c r="QG3779" s="623"/>
      <c r="QH3779" s="623"/>
      <c r="QI3779" s="623"/>
      <c r="QJ3779" s="623"/>
      <c r="QK3779" s="623"/>
    </row>
    <row r="3780" spans="439:453">
      <c r="PW3780" s="623"/>
      <c r="PX3780" s="623"/>
      <c r="PY3780" s="623"/>
      <c r="PZ3780" s="623"/>
      <c r="QA3780" s="623"/>
      <c r="QB3780" s="623"/>
      <c r="QC3780" s="623"/>
      <c r="QD3780" s="623"/>
      <c r="QE3780" s="623"/>
      <c r="QF3780" s="623"/>
      <c r="QG3780" s="623"/>
      <c r="QH3780" s="623"/>
      <c r="QI3780" s="623"/>
      <c r="QJ3780" s="623"/>
      <c r="QK3780" s="623"/>
    </row>
    <row r="3781" spans="439:453">
      <c r="PW3781" s="623"/>
      <c r="PX3781" s="623"/>
      <c r="PY3781" s="623"/>
      <c r="PZ3781" s="623"/>
      <c r="QA3781" s="623"/>
      <c r="QB3781" s="623"/>
      <c r="QC3781" s="623"/>
      <c r="QD3781" s="623"/>
      <c r="QE3781" s="623"/>
      <c r="QF3781" s="623"/>
      <c r="QG3781" s="623"/>
      <c r="QH3781" s="623"/>
      <c r="QI3781" s="623"/>
      <c r="QJ3781" s="623"/>
      <c r="QK3781" s="623"/>
    </row>
    <row r="3782" spans="439:453">
      <c r="PW3782" s="623"/>
      <c r="PX3782" s="623"/>
      <c r="PY3782" s="623"/>
      <c r="PZ3782" s="623"/>
      <c r="QA3782" s="623"/>
      <c r="QB3782" s="623"/>
      <c r="QC3782" s="623"/>
      <c r="QD3782" s="623"/>
      <c r="QE3782" s="623"/>
      <c r="QF3782" s="623"/>
      <c r="QG3782" s="623"/>
      <c r="QH3782" s="623"/>
      <c r="QI3782" s="623"/>
      <c r="QJ3782" s="623"/>
      <c r="QK3782" s="623"/>
    </row>
    <row r="3783" spans="439:453">
      <c r="PW3783" s="623"/>
      <c r="PX3783" s="623"/>
      <c r="PY3783" s="623"/>
      <c r="PZ3783" s="623"/>
      <c r="QA3783" s="623"/>
      <c r="QB3783" s="623"/>
      <c r="QC3783" s="623"/>
      <c r="QD3783" s="623"/>
      <c r="QE3783" s="623"/>
      <c r="QF3783" s="623"/>
      <c r="QG3783" s="623"/>
      <c r="QH3783" s="623"/>
      <c r="QI3783" s="623"/>
      <c r="QJ3783" s="623"/>
      <c r="QK3783" s="623"/>
    </row>
    <row r="3784" spans="439:453">
      <c r="PW3784" s="623"/>
      <c r="PX3784" s="623"/>
      <c r="PY3784" s="623"/>
      <c r="PZ3784" s="623"/>
      <c r="QA3784" s="623"/>
      <c r="QB3784" s="623"/>
      <c r="QC3784" s="623"/>
      <c r="QD3784" s="623"/>
      <c r="QE3784" s="623"/>
      <c r="QF3784" s="623"/>
      <c r="QG3784" s="623"/>
      <c r="QH3784" s="623"/>
      <c r="QI3784" s="623"/>
      <c r="QJ3784" s="623"/>
      <c r="QK3784" s="623"/>
    </row>
    <row r="3785" spans="439:453">
      <c r="PW3785" s="623"/>
      <c r="PX3785" s="623"/>
      <c r="PY3785" s="623"/>
      <c r="PZ3785" s="623"/>
      <c r="QA3785" s="623"/>
      <c r="QB3785" s="623"/>
      <c r="QC3785" s="623"/>
      <c r="QD3785" s="623"/>
      <c r="QE3785" s="623"/>
      <c r="QF3785" s="623"/>
      <c r="QG3785" s="623"/>
      <c r="QH3785" s="623"/>
      <c r="QI3785" s="623"/>
      <c r="QJ3785" s="623"/>
      <c r="QK3785" s="623"/>
    </row>
    <row r="3786" spans="439:453">
      <c r="PW3786" s="623"/>
      <c r="PX3786" s="623"/>
      <c r="PY3786" s="623"/>
      <c r="PZ3786" s="623"/>
      <c r="QA3786" s="623"/>
      <c r="QB3786" s="623"/>
      <c r="QC3786" s="623"/>
      <c r="QD3786" s="623"/>
      <c r="QE3786" s="623"/>
      <c r="QF3786" s="623"/>
      <c r="QG3786" s="623"/>
      <c r="QH3786" s="623"/>
      <c r="QI3786" s="623"/>
      <c r="QJ3786" s="623"/>
      <c r="QK3786" s="623"/>
    </row>
    <row r="3787" spans="439:453">
      <c r="PW3787" s="623"/>
      <c r="PX3787" s="623"/>
      <c r="PY3787" s="623"/>
      <c r="PZ3787" s="623"/>
      <c r="QA3787" s="623"/>
      <c r="QB3787" s="623"/>
      <c r="QC3787" s="623"/>
      <c r="QD3787" s="623"/>
      <c r="QE3787" s="623"/>
      <c r="QF3787" s="623"/>
      <c r="QG3787" s="623"/>
      <c r="QH3787" s="623"/>
      <c r="QI3787" s="623"/>
      <c r="QJ3787" s="623"/>
      <c r="QK3787" s="623"/>
    </row>
    <row r="3788" spans="439:453">
      <c r="PW3788" s="623"/>
      <c r="PX3788" s="623"/>
      <c r="PY3788" s="623"/>
      <c r="PZ3788" s="623"/>
      <c r="QA3788" s="623"/>
      <c r="QB3788" s="623"/>
      <c r="QC3788" s="623"/>
      <c r="QD3788" s="623"/>
      <c r="QE3788" s="623"/>
      <c r="QF3788" s="623"/>
      <c r="QG3788" s="623"/>
      <c r="QH3788" s="623"/>
      <c r="QI3788" s="623"/>
      <c r="QJ3788" s="623"/>
      <c r="QK3788" s="623"/>
    </row>
    <row r="3789" spans="439:453">
      <c r="PW3789" s="623"/>
      <c r="PX3789" s="623"/>
      <c r="PY3789" s="623"/>
      <c r="PZ3789" s="623"/>
      <c r="QA3789" s="623"/>
      <c r="QB3789" s="623"/>
      <c r="QC3789" s="623"/>
      <c r="QD3789" s="623"/>
      <c r="QE3789" s="623"/>
      <c r="QF3789" s="623"/>
      <c r="QG3789" s="623"/>
      <c r="QH3789" s="623"/>
      <c r="QI3789" s="623"/>
      <c r="QJ3789" s="623"/>
      <c r="QK3789" s="623"/>
    </row>
    <row r="3790" spans="439:453">
      <c r="PW3790" s="623"/>
      <c r="PX3790" s="623"/>
      <c r="PY3790" s="623"/>
      <c r="PZ3790" s="623"/>
      <c r="QA3790" s="623"/>
      <c r="QB3790" s="623"/>
      <c r="QC3790" s="623"/>
      <c r="QD3790" s="623"/>
      <c r="QE3790" s="623"/>
      <c r="QF3790" s="623"/>
      <c r="QG3790" s="623"/>
      <c r="QH3790" s="623"/>
      <c r="QI3790" s="623"/>
      <c r="QJ3790" s="623"/>
      <c r="QK3790" s="623"/>
    </row>
    <row r="3791" spans="439:453">
      <c r="PW3791" s="623"/>
      <c r="PX3791" s="623"/>
      <c r="PY3791" s="623"/>
      <c r="PZ3791" s="623"/>
      <c r="QA3791" s="623"/>
      <c r="QB3791" s="623"/>
      <c r="QC3791" s="623"/>
      <c r="QD3791" s="623"/>
      <c r="QE3791" s="623"/>
      <c r="QF3791" s="623"/>
      <c r="QG3791" s="623"/>
      <c r="QH3791" s="623"/>
      <c r="QI3791" s="623"/>
      <c r="QJ3791" s="623"/>
      <c r="QK3791" s="623"/>
    </row>
    <row r="3792" spans="439:453">
      <c r="PW3792" s="623"/>
      <c r="PX3792" s="623"/>
      <c r="PY3792" s="623"/>
      <c r="PZ3792" s="623"/>
      <c r="QA3792" s="623"/>
      <c r="QB3792" s="623"/>
      <c r="QC3792" s="623"/>
      <c r="QD3792" s="623"/>
      <c r="QE3792" s="623"/>
      <c r="QF3792" s="623"/>
      <c r="QG3792" s="623"/>
      <c r="QH3792" s="623"/>
      <c r="QI3792" s="623"/>
      <c r="QJ3792" s="623"/>
      <c r="QK3792" s="623"/>
    </row>
    <row r="3793" spans="439:453">
      <c r="PW3793" s="623"/>
      <c r="PX3793" s="623"/>
      <c r="PY3793" s="623"/>
      <c r="PZ3793" s="623"/>
      <c r="QA3793" s="623"/>
      <c r="QB3793" s="623"/>
      <c r="QC3793" s="623"/>
      <c r="QD3793" s="623"/>
      <c r="QE3793" s="623"/>
      <c r="QF3793" s="623"/>
      <c r="QG3793" s="623"/>
      <c r="QH3793" s="623"/>
      <c r="QI3793" s="623"/>
      <c r="QJ3793" s="623"/>
      <c r="QK3793" s="623"/>
    </row>
    <row r="3794" spans="439:453">
      <c r="PW3794" s="623"/>
      <c r="PX3794" s="623"/>
      <c r="PY3794" s="623"/>
      <c r="PZ3794" s="623"/>
      <c r="QA3794" s="623"/>
      <c r="QB3794" s="623"/>
      <c r="QC3794" s="623"/>
      <c r="QD3794" s="623"/>
      <c r="QE3794" s="623"/>
      <c r="QF3794" s="623"/>
      <c r="QG3794" s="623"/>
      <c r="QH3794" s="623"/>
      <c r="QI3794" s="623"/>
      <c r="QJ3794" s="623"/>
      <c r="QK3794" s="623"/>
    </row>
    <row r="3795" spans="439:453">
      <c r="PW3795" s="623"/>
      <c r="PX3795" s="623"/>
      <c r="PY3795" s="623"/>
      <c r="PZ3795" s="623"/>
      <c r="QA3795" s="623"/>
      <c r="QB3795" s="623"/>
      <c r="QC3795" s="623"/>
      <c r="QD3795" s="623"/>
      <c r="QE3795" s="623"/>
      <c r="QF3795" s="623"/>
      <c r="QG3795" s="623"/>
      <c r="QH3795" s="623"/>
      <c r="QI3795" s="623"/>
      <c r="QJ3795" s="623"/>
      <c r="QK3795" s="623"/>
    </row>
    <row r="3796" spans="439:453">
      <c r="PW3796" s="623"/>
      <c r="PX3796" s="623"/>
      <c r="PY3796" s="623"/>
      <c r="PZ3796" s="623"/>
      <c r="QA3796" s="623"/>
      <c r="QB3796" s="623"/>
      <c r="QC3796" s="623"/>
      <c r="QD3796" s="623"/>
      <c r="QE3796" s="623"/>
      <c r="QF3796" s="623"/>
      <c r="QG3796" s="623"/>
      <c r="QH3796" s="623"/>
      <c r="QI3796" s="623"/>
      <c r="QJ3796" s="623"/>
      <c r="QK3796" s="623"/>
    </row>
    <row r="3797" spans="439:453">
      <c r="PW3797" s="623"/>
      <c r="PX3797" s="623"/>
      <c r="PY3797" s="623"/>
      <c r="PZ3797" s="623"/>
      <c r="QA3797" s="623"/>
      <c r="QB3797" s="623"/>
      <c r="QC3797" s="623"/>
      <c r="QD3797" s="623"/>
      <c r="QE3797" s="623"/>
      <c r="QF3797" s="623"/>
      <c r="QG3797" s="623"/>
      <c r="QH3797" s="623"/>
      <c r="QI3797" s="623"/>
      <c r="QJ3797" s="623"/>
      <c r="QK3797" s="623"/>
    </row>
    <row r="3798" spans="439:453">
      <c r="PW3798" s="623"/>
      <c r="PX3798" s="623"/>
      <c r="PY3798" s="623"/>
      <c r="PZ3798" s="623"/>
      <c r="QA3798" s="623"/>
      <c r="QB3798" s="623"/>
      <c r="QC3798" s="623"/>
      <c r="QD3798" s="623"/>
      <c r="QE3798" s="623"/>
      <c r="QF3798" s="623"/>
      <c r="QG3798" s="623"/>
      <c r="QH3798" s="623"/>
      <c r="QI3798" s="623"/>
      <c r="QJ3798" s="623"/>
      <c r="QK3798" s="623"/>
    </row>
    <row r="3799" spans="439:453">
      <c r="PW3799" s="623"/>
      <c r="PX3799" s="623"/>
      <c r="PY3799" s="623"/>
      <c r="PZ3799" s="623"/>
      <c r="QA3799" s="623"/>
      <c r="QB3799" s="623"/>
      <c r="QC3799" s="623"/>
      <c r="QD3799" s="623"/>
      <c r="QE3799" s="623"/>
      <c r="QF3799" s="623"/>
      <c r="QG3799" s="623"/>
      <c r="QH3799" s="623"/>
      <c r="QI3799" s="623"/>
      <c r="QJ3799" s="623"/>
      <c r="QK3799" s="623"/>
    </row>
    <row r="3800" spans="439:453">
      <c r="PW3800" s="623"/>
      <c r="PX3800" s="623"/>
      <c r="PY3800" s="623"/>
      <c r="PZ3800" s="623"/>
      <c r="QA3800" s="623"/>
      <c r="QB3800" s="623"/>
      <c r="QC3800" s="623"/>
      <c r="QD3800" s="623"/>
      <c r="QE3800" s="623"/>
      <c r="QF3800" s="623"/>
      <c r="QG3800" s="623"/>
      <c r="QH3800" s="623"/>
      <c r="QI3800" s="623"/>
      <c r="QJ3800" s="623"/>
      <c r="QK3800" s="623"/>
    </row>
    <row r="3801" spans="439:453">
      <c r="PW3801" s="623"/>
      <c r="PX3801" s="623"/>
      <c r="PY3801" s="623"/>
      <c r="PZ3801" s="623"/>
      <c r="QA3801" s="623"/>
      <c r="QB3801" s="623"/>
      <c r="QC3801" s="623"/>
      <c r="QD3801" s="623"/>
      <c r="QE3801" s="623"/>
      <c r="QF3801" s="623"/>
      <c r="QG3801" s="623"/>
      <c r="QH3801" s="623"/>
      <c r="QI3801" s="623"/>
      <c r="QJ3801" s="623"/>
      <c r="QK3801" s="623"/>
    </row>
    <row r="3802" spans="439:453">
      <c r="PW3802" s="623"/>
      <c r="PX3802" s="623"/>
      <c r="PY3802" s="623"/>
      <c r="PZ3802" s="623"/>
      <c r="QA3802" s="623"/>
      <c r="QB3802" s="623"/>
      <c r="QC3802" s="623"/>
      <c r="QD3802" s="623"/>
      <c r="QE3802" s="623"/>
      <c r="QF3802" s="623"/>
      <c r="QG3802" s="623"/>
      <c r="QH3802" s="623"/>
      <c r="QI3802" s="623"/>
      <c r="QJ3802" s="623"/>
      <c r="QK3802" s="623"/>
    </row>
    <row r="3803" spans="439:453">
      <c r="PW3803" s="623"/>
      <c r="PX3803" s="623"/>
      <c r="PY3803" s="623"/>
      <c r="PZ3803" s="623"/>
      <c r="QA3803" s="623"/>
      <c r="QB3803" s="623"/>
      <c r="QC3803" s="623"/>
      <c r="QD3803" s="623"/>
      <c r="QE3803" s="623"/>
      <c r="QF3803" s="623"/>
      <c r="QG3803" s="623"/>
      <c r="QH3803" s="623"/>
      <c r="QI3803" s="623"/>
      <c r="QJ3803" s="623"/>
      <c r="QK3803" s="623"/>
    </row>
    <row r="3804" spans="439:453">
      <c r="PW3804" s="623"/>
      <c r="PX3804" s="623"/>
      <c r="PY3804" s="623"/>
      <c r="PZ3804" s="623"/>
      <c r="QA3804" s="623"/>
      <c r="QB3804" s="623"/>
      <c r="QC3804" s="623"/>
      <c r="QD3804" s="623"/>
      <c r="QE3804" s="623"/>
      <c r="QF3804" s="623"/>
      <c r="QG3804" s="623"/>
      <c r="QH3804" s="623"/>
      <c r="QI3804" s="623"/>
      <c r="QJ3804" s="623"/>
      <c r="QK3804" s="623"/>
    </row>
    <row r="3805" spans="439:453">
      <c r="PW3805" s="623"/>
      <c r="PX3805" s="623"/>
      <c r="PY3805" s="623"/>
      <c r="PZ3805" s="623"/>
      <c r="QA3805" s="623"/>
      <c r="QB3805" s="623"/>
      <c r="QC3805" s="623"/>
      <c r="QD3805" s="623"/>
      <c r="QE3805" s="623"/>
      <c r="QF3805" s="623"/>
      <c r="QG3805" s="623"/>
      <c r="QH3805" s="623"/>
      <c r="QI3805" s="623"/>
      <c r="QJ3805" s="623"/>
      <c r="QK3805" s="623"/>
    </row>
    <row r="3806" spans="439:453">
      <c r="PW3806" s="623"/>
      <c r="PX3806" s="623"/>
      <c r="PY3806" s="623"/>
      <c r="PZ3806" s="623"/>
      <c r="QA3806" s="623"/>
      <c r="QB3806" s="623"/>
      <c r="QC3806" s="623"/>
      <c r="QD3806" s="623"/>
      <c r="QE3806" s="623"/>
      <c r="QF3806" s="623"/>
      <c r="QG3806" s="623"/>
      <c r="QH3806" s="623"/>
      <c r="QI3806" s="623"/>
      <c r="QJ3806" s="623"/>
      <c r="QK3806" s="623"/>
    </row>
    <row r="3807" spans="439:453">
      <c r="PW3807" s="623"/>
      <c r="PX3807" s="623"/>
      <c r="PY3807" s="623"/>
      <c r="PZ3807" s="623"/>
      <c r="QA3807" s="623"/>
      <c r="QB3807" s="623"/>
      <c r="QC3807" s="623"/>
      <c r="QD3807" s="623"/>
      <c r="QE3807" s="623"/>
      <c r="QF3807" s="623"/>
      <c r="QG3807" s="623"/>
      <c r="QH3807" s="623"/>
      <c r="QI3807" s="623"/>
      <c r="QJ3807" s="623"/>
      <c r="QK3807" s="623"/>
    </row>
    <row r="3808" spans="439:453">
      <c r="PW3808" s="623"/>
      <c r="PX3808" s="623"/>
      <c r="PY3808" s="623"/>
      <c r="PZ3808" s="623"/>
      <c r="QA3808" s="623"/>
      <c r="QB3808" s="623"/>
      <c r="QC3808" s="623"/>
      <c r="QD3808" s="623"/>
      <c r="QE3808" s="623"/>
      <c r="QF3808" s="623"/>
      <c r="QG3808" s="623"/>
      <c r="QH3808" s="623"/>
      <c r="QI3808" s="623"/>
      <c r="QJ3808" s="623"/>
      <c r="QK3808" s="623"/>
    </row>
    <row r="3809" spans="439:453">
      <c r="PW3809" s="623"/>
      <c r="PX3809" s="623"/>
      <c r="PY3809" s="623"/>
      <c r="PZ3809" s="623"/>
      <c r="QA3809" s="623"/>
      <c r="QB3809" s="623"/>
      <c r="QC3809" s="623"/>
      <c r="QD3809" s="623"/>
      <c r="QE3809" s="623"/>
      <c r="QF3809" s="623"/>
      <c r="QG3809" s="623"/>
      <c r="QH3809" s="623"/>
      <c r="QI3809" s="623"/>
      <c r="QJ3809" s="623"/>
      <c r="QK3809" s="623"/>
    </row>
    <row r="3810" spans="439:453">
      <c r="PW3810" s="623"/>
      <c r="PX3810" s="623"/>
      <c r="PY3810" s="623"/>
      <c r="PZ3810" s="623"/>
      <c r="QA3810" s="623"/>
      <c r="QB3810" s="623"/>
      <c r="QC3810" s="623"/>
      <c r="QD3810" s="623"/>
      <c r="QE3810" s="623"/>
      <c r="QF3810" s="623"/>
      <c r="QG3810" s="623"/>
      <c r="QH3810" s="623"/>
      <c r="QI3810" s="623"/>
      <c r="QJ3810" s="623"/>
      <c r="QK3810" s="623"/>
    </row>
    <row r="3811" spans="439:453">
      <c r="PW3811" s="623"/>
      <c r="PX3811" s="623"/>
      <c r="PY3811" s="623"/>
      <c r="PZ3811" s="623"/>
      <c r="QA3811" s="623"/>
      <c r="QB3811" s="623"/>
      <c r="QC3811" s="623"/>
      <c r="QD3811" s="623"/>
      <c r="QE3811" s="623"/>
      <c r="QF3811" s="623"/>
      <c r="QG3811" s="623"/>
      <c r="QH3811" s="623"/>
      <c r="QI3811" s="623"/>
      <c r="QJ3811" s="623"/>
      <c r="QK3811" s="623"/>
    </row>
    <row r="3812" spans="439:453">
      <c r="PW3812" s="623"/>
      <c r="PX3812" s="623"/>
      <c r="PY3812" s="623"/>
      <c r="PZ3812" s="623"/>
      <c r="QA3812" s="623"/>
      <c r="QB3812" s="623"/>
      <c r="QC3812" s="623"/>
      <c r="QD3812" s="623"/>
      <c r="QE3812" s="623"/>
      <c r="QF3812" s="623"/>
      <c r="QG3812" s="623"/>
      <c r="QH3812" s="623"/>
      <c r="QI3812" s="623"/>
      <c r="QJ3812" s="623"/>
      <c r="QK3812" s="623"/>
    </row>
    <row r="3813" spans="439:453">
      <c r="PW3813" s="623"/>
      <c r="PX3813" s="623"/>
      <c r="PY3813" s="623"/>
      <c r="PZ3813" s="623"/>
      <c r="QA3813" s="623"/>
      <c r="QB3813" s="623"/>
      <c r="QC3813" s="623"/>
      <c r="QD3813" s="623"/>
      <c r="QE3813" s="623"/>
      <c r="QF3813" s="623"/>
      <c r="QG3813" s="623"/>
      <c r="QH3813" s="623"/>
      <c r="QI3813" s="623"/>
      <c r="QJ3813" s="623"/>
      <c r="QK3813" s="623"/>
    </row>
    <row r="3814" spans="439:453">
      <c r="PW3814" s="623"/>
      <c r="PX3814" s="623"/>
      <c r="PY3814" s="623"/>
      <c r="PZ3814" s="623"/>
      <c r="QA3814" s="623"/>
      <c r="QB3814" s="623"/>
      <c r="QC3814" s="623"/>
      <c r="QD3814" s="623"/>
      <c r="QE3814" s="623"/>
      <c r="QF3814" s="623"/>
      <c r="QG3814" s="623"/>
      <c r="QH3814" s="623"/>
      <c r="QI3814" s="623"/>
      <c r="QJ3814" s="623"/>
      <c r="QK3814" s="623"/>
    </row>
    <row r="3815" spans="439:453">
      <c r="PW3815" s="623"/>
      <c r="PX3815" s="623"/>
      <c r="PY3815" s="623"/>
      <c r="PZ3815" s="623"/>
      <c r="QA3815" s="623"/>
      <c r="QB3815" s="623"/>
      <c r="QC3815" s="623"/>
      <c r="QD3815" s="623"/>
      <c r="QE3815" s="623"/>
      <c r="QF3815" s="623"/>
      <c r="QG3815" s="623"/>
      <c r="QH3815" s="623"/>
      <c r="QI3815" s="623"/>
      <c r="QJ3815" s="623"/>
      <c r="QK3815" s="623"/>
    </row>
    <row r="3816" spans="439:453">
      <c r="PW3816" s="623"/>
      <c r="PX3816" s="623"/>
      <c r="PY3816" s="623"/>
      <c r="PZ3816" s="623"/>
      <c r="QA3816" s="623"/>
      <c r="QB3816" s="623"/>
      <c r="QC3816" s="623"/>
      <c r="QD3816" s="623"/>
      <c r="QE3816" s="623"/>
      <c r="QF3816" s="623"/>
      <c r="QG3816" s="623"/>
      <c r="QH3816" s="623"/>
      <c r="QI3816" s="623"/>
      <c r="QJ3816" s="623"/>
      <c r="QK3816" s="623"/>
    </row>
    <row r="3817" spans="439:453">
      <c r="PW3817" s="623"/>
      <c r="PX3817" s="623"/>
      <c r="PY3817" s="623"/>
      <c r="PZ3817" s="623"/>
      <c r="QA3817" s="623"/>
      <c r="QB3817" s="623"/>
      <c r="QC3817" s="623"/>
      <c r="QD3817" s="623"/>
      <c r="QE3817" s="623"/>
      <c r="QF3817" s="623"/>
      <c r="QG3817" s="623"/>
      <c r="QH3817" s="623"/>
      <c r="QI3817" s="623"/>
      <c r="QJ3817" s="623"/>
      <c r="QK3817" s="623"/>
    </row>
    <row r="3818" spans="439:453">
      <c r="PW3818" s="623"/>
      <c r="PX3818" s="623"/>
      <c r="PY3818" s="623"/>
      <c r="PZ3818" s="623"/>
      <c r="QA3818" s="623"/>
      <c r="QB3818" s="623"/>
      <c r="QC3818" s="623"/>
      <c r="QD3818" s="623"/>
      <c r="QE3818" s="623"/>
      <c r="QF3818" s="623"/>
      <c r="QG3818" s="623"/>
      <c r="QH3818" s="623"/>
      <c r="QI3818" s="623"/>
      <c r="QJ3818" s="623"/>
      <c r="QK3818" s="623"/>
    </row>
    <row r="3819" spans="439:453">
      <c r="PW3819" s="623"/>
      <c r="PX3819" s="623"/>
      <c r="PY3819" s="623"/>
      <c r="PZ3819" s="623"/>
      <c r="QA3819" s="623"/>
      <c r="QB3819" s="623"/>
      <c r="QC3819" s="623"/>
      <c r="QD3819" s="623"/>
      <c r="QE3819" s="623"/>
      <c r="QF3819" s="623"/>
      <c r="QG3819" s="623"/>
      <c r="QH3819" s="623"/>
      <c r="QI3819" s="623"/>
      <c r="QJ3819" s="623"/>
      <c r="QK3819" s="623"/>
    </row>
    <row r="3820" spans="439:453">
      <c r="PW3820" s="623"/>
      <c r="PX3820" s="623"/>
      <c r="PY3820" s="623"/>
      <c r="PZ3820" s="623"/>
      <c r="QA3820" s="623"/>
      <c r="QB3820" s="623"/>
      <c r="QC3820" s="623"/>
      <c r="QD3820" s="623"/>
      <c r="QE3820" s="623"/>
      <c r="QF3820" s="623"/>
      <c r="QG3820" s="623"/>
      <c r="QH3820" s="623"/>
      <c r="QI3820" s="623"/>
      <c r="QJ3820" s="623"/>
      <c r="QK3820" s="623"/>
    </row>
    <row r="3821" spans="439:453">
      <c r="PW3821" s="623"/>
      <c r="PX3821" s="623"/>
      <c r="PY3821" s="623"/>
      <c r="PZ3821" s="623"/>
      <c r="QA3821" s="623"/>
      <c r="QB3821" s="623"/>
      <c r="QC3821" s="623"/>
      <c r="QD3821" s="623"/>
      <c r="QE3821" s="623"/>
      <c r="QF3821" s="623"/>
      <c r="QG3821" s="623"/>
      <c r="QH3821" s="623"/>
      <c r="QI3821" s="623"/>
      <c r="QJ3821" s="623"/>
      <c r="QK3821" s="623"/>
    </row>
    <row r="3822" spans="439:453">
      <c r="PW3822" s="623"/>
      <c r="PX3822" s="623"/>
      <c r="PY3822" s="623"/>
      <c r="PZ3822" s="623"/>
      <c r="QA3822" s="623"/>
      <c r="QB3822" s="623"/>
      <c r="QC3822" s="623"/>
      <c r="QD3822" s="623"/>
      <c r="QE3822" s="623"/>
      <c r="QF3822" s="623"/>
      <c r="QG3822" s="623"/>
      <c r="QH3822" s="623"/>
      <c r="QI3822" s="623"/>
      <c r="QJ3822" s="623"/>
      <c r="QK3822" s="623"/>
    </row>
    <row r="3823" spans="439:453">
      <c r="PW3823" s="623"/>
      <c r="PX3823" s="623"/>
      <c r="PY3823" s="623"/>
      <c r="PZ3823" s="623"/>
      <c r="QA3823" s="623"/>
      <c r="QB3823" s="623"/>
      <c r="QC3823" s="623"/>
      <c r="QD3823" s="623"/>
      <c r="QE3823" s="623"/>
      <c r="QF3823" s="623"/>
      <c r="QG3823" s="623"/>
      <c r="QH3823" s="623"/>
      <c r="QI3823" s="623"/>
      <c r="QJ3823" s="623"/>
      <c r="QK3823" s="623"/>
    </row>
    <row r="3824" spans="439:453">
      <c r="PW3824" s="623"/>
      <c r="PX3824" s="623"/>
      <c r="PY3824" s="623"/>
      <c r="PZ3824" s="623"/>
      <c r="QA3824" s="623"/>
      <c r="QB3824" s="623"/>
      <c r="QC3824" s="623"/>
      <c r="QD3824" s="623"/>
      <c r="QE3824" s="623"/>
      <c r="QF3824" s="623"/>
      <c r="QG3824" s="623"/>
      <c r="QH3824" s="623"/>
      <c r="QI3824" s="623"/>
      <c r="QJ3824" s="623"/>
      <c r="QK3824" s="623"/>
    </row>
    <row r="3825" spans="439:453">
      <c r="PW3825" s="623"/>
      <c r="PX3825" s="623"/>
      <c r="PY3825" s="623"/>
      <c r="PZ3825" s="623"/>
      <c r="QA3825" s="623"/>
      <c r="QB3825" s="623"/>
      <c r="QC3825" s="623"/>
      <c r="QD3825" s="623"/>
      <c r="QE3825" s="623"/>
      <c r="QF3825" s="623"/>
      <c r="QG3825" s="623"/>
      <c r="QH3825" s="623"/>
      <c r="QI3825" s="623"/>
      <c r="QJ3825" s="623"/>
      <c r="QK3825" s="623"/>
    </row>
    <row r="3826" spans="439:453">
      <c r="PW3826" s="623"/>
      <c r="PX3826" s="623"/>
      <c r="PY3826" s="623"/>
      <c r="PZ3826" s="623"/>
      <c r="QA3826" s="623"/>
      <c r="QB3826" s="623"/>
      <c r="QC3826" s="623"/>
      <c r="QD3826" s="623"/>
      <c r="QE3826" s="623"/>
      <c r="QF3826" s="623"/>
      <c r="QG3826" s="623"/>
      <c r="QH3826" s="623"/>
      <c r="QI3826" s="623"/>
      <c r="QJ3826" s="623"/>
      <c r="QK3826" s="623"/>
    </row>
    <row r="3827" spans="439:453">
      <c r="PW3827" s="623"/>
      <c r="PX3827" s="623"/>
      <c r="PY3827" s="623"/>
      <c r="PZ3827" s="623"/>
      <c r="QA3827" s="623"/>
      <c r="QB3827" s="623"/>
      <c r="QC3827" s="623"/>
      <c r="QD3827" s="623"/>
      <c r="QE3827" s="623"/>
      <c r="QF3827" s="623"/>
      <c r="QG3827" s="623"/>
      <c r="QH3827" s="623"/>
      <c r="QI3827" s="623"/>
      <c r="QJ3827" s="623"/>
      <c r="QK3827" s="623"/>
    </row>
    <row r="3828" spans="439:453">
      <c r="PW3828" s="623"/>
      <c r="PX3828" s="623"/>
      <c r="PY3828" s="623"/>
      <c r="PZ3828" s="623"/>
      <c r="QA3828" s="623"/>
      <c r="QB3828" s="623"/>
      <c r="QC3828" s="623"/>
      <c r="QD3828" s="623"/>
      <c r="QE3828" s="623"/>
      <c r="QF3828" s="623"/>
      <c r="QG3828" s="623"/>
      <c r="QH3828" s="623"/>
      <c r="QI3828" s="623"/>
      <c r="QJ3828" s="623"/>
      <c r="QK3828" s="623"/>
    </row>
    <row r="3829" spans="439:453">
      <c r="PW3829" s="623"/>
      <c r="PX3829" s="623"/>
      <c r="PY3829" s="623"/>
      <c r="PZ3829" s="623"/>
      <c r="QA3829" s="623"/>
      <c r="QB3829" s="623"/>
      <c r="QC3829" s="623"/>
      <c r="QD3829" s="623"/>
      <c r="QE3829" s="623"/>
      <c r="QF3829" s="623"/>
      <c r="QG3829" s="623"/>
      <c r="QH3829" s="623"/>
      <c r="QI3829" s="623"/>
      <c r="QJ3829" s="623"/>
      <c r="QK3829" s="623"/>
    </row>
    <row r="3830" spans="439:453">
      <c r="PW3830" s="623"/>
      <c r="PX3830" s="623"/>
      <c r="PY3830" s="623"/>
      <c r="PZ3830" s="623"/>
      <c r="QA3830" s="623"/>
      <c r="QB3830" s="623"/>
      <c r="QC3830" s="623"/>
      <c r="QD3830" s="623"/>
      <c r="QE3830" s="623"/>
      <c r="QF3830" s="623"/>
      <c r="QG3830" s="623"/>
      <c r="QH3830" s="623"/>
      <c r="QI3830" s="623"/>
      <c r="QJ3830" s="623"/>
      <c r="QK3830" s="623"/>
    </row>
    <row r="3831" spans="439:453">
      <c r="PW3831" s="623"/>
      <c r="PX3831" s="623"/>
      <c r="PY3831" s="623"/>
      <c r="PZ3831" s="623"/>
      <c r="QA3831" s="623"/>
      <c r="QB3831" s="623"/>
      <c r="QC3831" s="623"/>
      <c r="QD3831" s="623"/>
      <c r="QE3831" s="623"/>
      <c r="QF3831" s="623"/>
      <c r="QG3831" s="623"/>
      <c r="QH3831" s="623"/>
      <c r="QI3831" s="623"/>
      <c r="QJ3831" s="623"/>
      <c r="QK3831" s="623"/>
    </row>
    <row r="3832" spans="439:453">
      <c r="PW3832" s="623"/>
      <c r="PX3832" s="623"/>
      <c r="PY3832" s="623"/>
      <c r="PZ3832" s="623"/>
      <c r="QA3832" s="623"/>
      <c r="QB3832" s="623"/>
      <c r="QC3832" s="623"/>
      <c r="QD3832" s="623"/>
      <c r="QE3832" s="623"/>
      <c r="QF3832" s="623"/>
      <c r="QG3832" s="623"/>
      <c r="QH3832" s="623"/>
      <c r="QI3832" s="623"/>
      <c r="QJ3832" s="623"/>
      <c r="QK3832" s="623"/>
    </row>
    <row r="3833" spans="439:453">
      <c r="PW3833" s="623"/>
      <c r="PX3833" s="623"/>
      <c r="PY3833" s="623"/>
      <c r="PZ3833" s="623"/>
      <c r="QA3833" s="623"/>
      <c r="QB3833" s="623"/>
      <c r="QC3833" s="623"/>
      <c r="QD3833" s="623"/>
      <c r="QE3833" s="623"/>
      <c r="QF3833" s="623"/>
      <c r="QG3833" s="623"/>
      <c r="QH3833" s="623"/>
      <c r="QI3833" s="623"/>
      <c r="QJ3833" s="623"/>
      <c r="QK3833" s="623"/>
    </row>
    <row r="3834" spans="439:453">
      <c r="PW3834" s="623"/>
      <c r="PX3834" s="623"/>
      <c r="PY3834" s="623"/>
      <c r="PZ3834" s="623"/>
      <c r="QA3834" s="623"/>
      <c r="QB3834" s="623"/>
      <c r="QC3834" s="623"/>
      <c r="QD3834" s="623"/>
      <c r="QE3834" s="623"/>
      <c r="QF3834" s="623"/>
      <c r="QG3834" s="623"/>
      <c r="QH3834" s="623"/>
      <c r="QI3834" s="623"/>
      <c r="QJ3834" s="623"/>
      <c r="QK3834" s="623"/>
    </row>
    <row r="3835" spans="439:453">
      <c r="PW3835" s="623"/>
      <c r="PX3835" s="623"/>
      <c r="PY3835" s="623"/>
      <c r="PZ3835" s="623"/>
      <c r="QA3835" s="623"/>
      <c r="QB3835" s="623"/>
      <c r="QC3835" s="623"/>
      <c r="QD3835" s="623"/>
      <c r="QE3835" s="623"/>
      <c r="QF3835" s="623"/>
      <c r="QG3835" s="623"/>
      <c r="QH3835" s="623"/>
      <c r="QI3835" s="623"/>
      <c r="QJ3835" s="623"/>
      <c r="QK3835" s="623"/>
    </row>
    <row r="3836" spans="439:453">
      <c r="PW3836" s="623"/>
      <c r="PX3836" s="623"/>
      <c r="PY3836" s="623"/>
      <c r="PZ3836" s="623"/>
      <c r="QA3836" s="623"/>
      <c r="QB3836" s="623"/>
      <c r="QC3836" s="623"/>
      <c r="QD3836" s="623"/>
      <c r="QE3836" s="623"/>
      <c r="QF3836" s="623"/>
      <c r="QG3836" s="623"/>
      <c r="QH3836" s="623"/>
      <c r="QI3836" s="623"/>
      <c r="QJ3836" s="623"/>
      <c r="QK3836" s="623"/>
    </row>
    <row r="3837" spans="439:453">
      <c r="PW3837" s="623"/>
      <c r="PX3837" s="623"/>
      <c r="PY3837" s="623"/>
      <c r="PZ3837" s="623"/>
      <c r="QA3837" s="623"/>
      <c r="QB3837" s="623"/>
      <c r="QC3837" s="623"/>
      <c r="QD3837" s="623"/>
      <c r="QE3837" s="623"/>
      <c r="QF3837" s="623"/>
      <c r="QG3837" s="623"/>
      <c r="QH3837" s="623"/>
      <c r="QI3837" s="623"/>
      <c r="QJ3837" s="623"/>
      <c r="QK3837" s="623"/>
    </row>
    <row r="3838" spans="439:453">
      <c r="PW3838" s="623"/>
      <c r="PX3838" s="623"/>
      <c r="PY3838" s="623"/>
      <c r="PZ3838" s="623"/>
      <c r="QA3838" s="623"/>
      <c r="QB3838" s="623"/>
      <c r="QC3838" s="623"/>
      <c r="QD3838" s="623"/>
      <c r="QE3838" s="623"/>
      <c r="QF3838" s="623"/>
      <c r="QG3838" s="623"/>
      <c r="QH3838" s="623"/>
      <c r="QI3838" s="623"/>
      <c r="QJ3838" s="623"/>
      <c r="QK3838" s="623"/>
    </row>
    <row r="3839" spans="439:453">
      <c r="PW3839" s="623"/>
      <c r="PX3839" s="623"/>
      <c r="PY3839" s="623"/>
      <c r="PZ3839" s="623"/>
      <c r="QA3839" s="623"/>
      <c r="QB3839" s="623"/>
      <c r="QC3839" s="623"/>
      <c r="QD3839" s="623"/>
      <c r="QE3839" s="623"/>
      <c r="QF3839" s="623"/>
      <c r="QG3839" s="623"/>
      <c r="QH3839" s="623"/>
      <c r="QI3839" s="623"/>
      <c r="QJ3839" s="623"/>
      <c r="QK3839" s="623"/>
    </row>
    <row r="3840" spans="439:453">
      <c r="PW3840" s="623"/>
      <c r="PX3840" s="623"/>
      <c r="PY3840" s="623"/>
      <c r="PZ3840" s="623"/>
      <c r="QA3840" s="623"/>
      <c r="QB3840" s="623"/>
      <c r="QC3840" s="623"/>
      <c r="QD3840" s="623"/>
      <c r="QE3840" s="623"/>
      <c r="QF3840" s="623"/>
      <c r="QG3840" s="623"/>
      <c r="QH3840" s="623"/>
      <c r="QI3840" s="623"/>
      <c r="QJ3840" s="623"/>
      <c r="QK3840" s="623"/>
    </row>
    <row r="3841" spans="439:453">
      <c r="PW3841" s="623"/>
      <c r="PX3841" s="623"/>
      <c r="PY3841" s="623"/>
      <c r="PZ3841" s="623"/>
      <c r="QA3841" s="623"/>
      <c r="QB3841" s="623"/>
      <c r="QC3841" s="623"/>
      <c r="QD3841" s="623"/>
      <c r="QE3841" s="623"/>
      <c r="QF3841" s="623"/>
      <c r="QG3841" s="623"/>
      <c r="QH3841" s="623"/>
      <c r="QI3841" s="623"/>
      <c r="QJ3841" s="623"/>
      <c r="QK3841" s="623"/>
    </row>
    <row r="3842" spans="439:453">
      <c r="PW3842" s="623"/>
      <c r="PX3842" s="623"/>
      <c r="PY3842" s="623"/>
      <c r="PZ3842" s="623"/>
      <c r="QA3842" s="623"/>
      <c r="QB3842" s="623"/>
      <c r="QC3842" s="623"/>
      <c r="QD3842" s="623"/>
      <c r="QE3842" s="623"/>
      <c r="QF3842" s="623"/>
      <c r="QG3842" s="623"/>
      <c r="QH3842" s="623"/>
      <c r="QI3842" s="623"/>
      <c r="QJ3842" s="623"/>
      <c r="QK3842" s="623"/>
    </row>
    <row r="3843" spans="439:453">
      <c r="PW3843" s="623"/>
      <c r="PX3843" s="623"/>
      <c r="PY3843" s="623"/>
      <c r="PZ3843" s="623"/>
      <c r="QA3843" s="623"/>
      <c r="QB3843" s="623"/>
      <c r="QC3843" s="623"/>
      <c r="QD3843" s="623"/>
      <c r="QE3843" s="623"/>
      <c r="QF3843" s="623"/>
      <c r="QG3843" s="623"/>
      <c r="QH3843" s="623"/>
      <c r="QI3843" s="623"/>
      <c r="QJ3843" s="623"/>
      <c r="QK3843" s="623"/>
    </row>
    <row r="3844" spans="439:453">
      <c r="PW3844" s="623"/>
      <c r="PX3844" s="623"/>
      <c r="PY3844" s="623"/>
      <c r="PZ3844" s="623"/>
      <c r="QA3844" s="623"/>
      <c r="QB3844" s="623"/>
      <c r="QC3844" s="623"/>
      <c r="QD3844" s="623"/>
      <c r="QE3844" s="623"/>
      <c r="QF3844" s="623"/>
      <c r="QG3844" s="623"/>
      <c r="QH3844" s="623"/>
      <c r="QI3844" s="623"/>
      <c r="QJ3844" s="623"/>
      <c r="QK3844" s="623"/>
    </row>
    <row r="3845" spans="439:453">
      <c r="PW3845" s="623"/>
      <c r="PX3845" s="623"/>
      <c r="PY3845" s="623"/>
      <c r="PZ3845" s="623"/>
      <c r="QA3845" s="623"/>
      <c r="QB3845" s="623"/>
      <c r="QC3845" s="623"/>
      <c r="QD3845" s="623"/>
      <c r="QE3845" s="623"/>
      <c r="QF3845" s="623"/>
      <c r="QG3845" s="623"/>
      <c r="QH3845" s="623"/>
      <c r="QI3845" s="623"/>
      <c r="QJ3845" s="623"/>
      <c r="QK3845" s="623"/>
    </row>
    <row r="3846" spans="439:453">
      <c r="PW3846" s="623"/>
      <c r="PX3846" s="623"/>
      <c r="PY3846" s="623"/>
      <c r="PZ3846" s="623"/>
      <c r="QA3846" s="623"/>
      <c r="QB3846" s="623"/>
      <c r="QC3846" s="623"/>
      <c r="QD3846" s="623"/>
      <c r="QE3846" s="623"/>
      <c r="QF3846" s="623"/>
      <c r="QG3846" s="623"/>
      <c r="QH3846" s="623"/>
      <c r="QI3846" s="623"/>
      <c r="QJ3846" s="623"/>
      <c r="QK3846" s="623"/>
    </row>
    <row r="3847" spans="439:453">
      <c r="PW3847" s="623"/>
      <c r="PX3847" s="623"/>
      <c r="PY3847" s="623"/>
      <c r="PZ3847" s="623"/>
      <c r="QA3847" s="623"/>
      <c r="QB3847" s="623"/>
      <c r="QC3847" s="623"/>
      <c r="QD3847" s="623"/>
      <c r="QE3847" s="623"/>
      <c r="QF3847" s="623"/>
      <c r="QG3847" s="623"/>
      <c r="QH3847" s="623"/>
      <c r="QI3847" s="623"/>
      <c r="QJ3847" s="623"/>
      <c r="QK3847" s="623"/>
    </row>
    <row r="3848" spans="439:453">
      <c r="PW3848" s="623"/>
      <c r="PX3848" s="623"/>
      <c r="PY3848" s="623"/>
      <c r="PZ3848" s="623"/>
      <c r="QA3848" s="623"/>
      <c r="QB3848" s="623"/>
      <c r="QC3848" s="623"/>
      <c r="QD3848" s="623"/>
      <c r="QE3848" s="623"/>
      <c r="QF3848" s="623"/>
      <c r="QG3848" s="623"/>
      <c r="QH3848" s="623"/>
      <c r="QI3848" s="623"/>
      <c r="QJ3848" s="623"/>
      <c r="QK3848" s="623"/>
    </row>
    <row r="3849" spans="439:453">
      <c r="PW3849" s="623"/>
      <c r="PX3849" s="623"/>
      <c r="PY3849" s="623"/>
      <c r="PZ3849" s="623"/>
      <c r="QA3849" s="623"/>
      <c r="QB3849" s="623"/>
      <c r="QC3849" s="623"/>
      <c r="QD3849" s="623"/>
      <c r="QE3849" s="623"/>
      <c r="QF3849" s="623"/>
      <c r="QG3849" s="623"/>
      <c r="QH3849" s="623"/>
      <c r="QI3849" s="623"/>
      <c r="QJ3849" s="623"/>
      <c r="QK3849" s="623"/>
    </row>
    <row r="3850" spans="439:453">
      <c r="PW3850" s="623"/>
      <c r="PX3850" s="623"/>
      <c r="PY3850" s="623"/>
      <c r="PZ3850" s="623"/>
      <c r="QA3850" s="623"/>
      <c r="QB3850" s="623"/>
      <c r="QC3850" s="623"/>
      <c r="QD3850" s="623"/>
      <c r="QE3850" s="623"/>
      <c r="QF3850" s="623"/>
      <c r="QG3850" s="623"/>
      <c r="QH3850" s="623"/>
      <c r="QI3850" s="623"/>
      <c r="QJ3850" s="623"/>
      <c r="QK3850" s="623"/>
    </row>
    <row r="3851" spans="439:453">
      <c r="PW3851" s="623"/>
      <c r="PX3851" s="623"/>
      <c r="PY3851" s="623"/>
      <c r="PZ3851" s="623"/>
      <c r="QA3851" s="623"/>
      <c r="QB3851" s="623"/>
      <c r="QC3851" s="623"/>
      <c r="QD3851" s="623"/>
      <c r="QE3851" s="623"/>
      <c r="QF3851" s="623"/>
      <c r="QG3851" s="623"/>
      <c r="QH3851" s="623"/>
      <c r="QI3851" s="623"/>
      <c r="QJ3851" s="623"/>
      <c r="QK3851" s="623"/>
    </row>
    <row r="3852" spans="439:453">
      <c r="PW3852" s="623"/>
      <c r="PX3852" s="623"/>
      <c r="PY3852" s="623"/>
      <c r="PZ3852" s="623"/>
      <c r="QA3852" s="623"/>
      <c r="QB3852" s="623"/>
      <c r="QC3852" s="623"/>
      <c r="QD3852" s="623"/>
      <c r="QE3852" s="623"/>
      <c r="QF3852" s="623"/>
      <c r="QG3852" s="623"/>
      <c r="QH3852" s="623"/>
      <c r="QI3852" s="623"/>
      <c r="QJ3852" s="623"/>
      <c r="QK3852" s="623"/>
    </row>
    <row r="3853" spans="439:453">
      <c r="PW3853" s="623"/>
      <c r="PX3853" s="623"/>
      <c r="PY3853" s="623"/>
      <c r="PZ3853" s="623"/>
      <c r="QA3853" s="623"/>
      <c r="QB3853" s="623"/>
      <c r="QC3853" s="623"/>
      <c r="QD3853" s="623"/>
      <c r="QE3853" s="623"/>
      <c r="QF3853" s="623"/>
      <c r="QG3853" s="623"/>
      <c r="QH3853" s="623"/>
      <c r="QI3853" s="623"/>
      <c r="QJ3853" s="623"/>
      <c r="QK3853" s="623"/>
    </row>
    <row r="3854" spans="439:453">
      <c r="PW3854" s="623"/>
      <c r="PX3854" s="623"/>
      <c r="PY3854" s="623"/>
      <c r="PZ3854" s="623"/>
      <c r="QA3854" s="623"/>
      <c r="QB3854" s="623"/>
      <c r="QC3854" s="623"/>
      <c r="QD3854" s="623"/>
      <c r="QE3854" s="623"/>
      <c r="QF3854" s="623"/>
      <c r="QG3854" s="623"/>
      <c r="QH3854" s="623"/>
      <c r="QI3854" s="623"/>
      <c r="QJ3854" s="623"/>
      <c r="QK3854" s="623"/>
    </row>
    <row r="3855" spans="439:453">
      <c r="PW3855" s="623"/>
      <c r="PX3855" s="623"/>
      <c r="PY3855" s="623"/>
      <c r="PZ3855" s="623"/>
      <c r="QA3855" s="623"/>
      <c r="QB3855" s="623"/>
      <c r="QC3855" s="623"/>
      <c r="QD3855" s="623"/>
      <c r="QE3855" s="623"/>
      <c r="QF3855" s="623"/>
      <c r="QG3855" s="623"/>
      <c r="QH3855" s="623"/>
      <c r="QI3855" s="623"/>
      <c r="QJ3855" s="623"/>
      <c r="QK3855" s="623"/>
    </row>
    <row r="3856" spans="439:453">
      <c r="PW3856" s="623"/>
      <c r="PX3856" s="623"/>
      <c r="PY3856" s="623"/>
      <c r="PZ3856" s="623"/>
      <c r="QA3856" s="623"/>
      <c r="QB3856" s="623"/>
      <c r="QC3856" s="623"/>
      <c r="QD3856" s="623"/>
      <c r="QE3856" s="623"/>
      <c r="QF3856" s="623"/>
      <c r="QG3856" s="623"/>
      <c r="QH3856" s="623"/>
      <c r="QI3856" s="623"/>
      <c r="QJ3856" s="623"/>
      <c r="QK3856" s="623"/>
    </row>
    <row r="3857" spans="439:453">
      <c r="PW3857" s="623"/>
      <c r="PX3857" s="623"/>
      <c r="PY3857" s="623"/>
      <c r="PZ3857" s="623"/>
      <c r="QA3857" s="623"/>
      <c r="QB3857" s="623"/>
      <c r="QC3857" s="623"/>
      <c r="QD3857" s="623"/>
      <c r="QE3857" s="623"/>
      <c r="QF3857" s="623"/>
      <c r="QG3857" s="623"/>
      <c r="QH3857" s="623"/>
      <c r="QI3857" s="623"/>
      <c r="QJ3857" s="623"/>
      <c r="QK3857" s="623"/>
    </row>
    <row r="3858" spans="439:453">
      <c r="PW3858" s="623"/>
      <c r="PX3858" s="623"/>
      <c r="PY3858" s="623"/>
      <c r="PZ3858" s="623"/>
      <c r="QA3858" s="623"/>
      <c r="QB3858" s="623"/>
      <c r="QC3858" s="623"/>
      <c r="QD3858" s="623"/>
      <c r="QE3858" s="623"/>
      <c r="QF3858" s="623"/>
      <c r="QG3858" s="623"/>
      <c r="QH3858" s="623"/>
      <c r="QI3858" s="623"/>
      <c r="QJ3858" s="623"/>
      <c r="QK3858" s="623"/>
    </row>
    <row r="3859" spans="439:453">
      <c r="PW3859" s="623"/>
      <c r="PX3859" s="623"/>
      <c r="PY3859" s="623"/>
      <c r="PZ3859" s="623"/>
      <c r="QA3859" s="623"/>
      <c r="QB3859" s="623"/>
      <c r="QC3859" s="623"/>
      <c r="QD3859" s="623"/>
      <c r="QE3859" s="623"/>
      <c r="QF3859" s="623"/>
      <c r="QG3859" s="623"/>
      <c r="QH3859" s="623"/>
      <c r="QI3859" s="623"/>
      <c r="QJ3859" s="623"/>
      <c r="QK3859" s="623"/>
    </row>
    <row r="3860" spans="439:453">
      <c r="PW3860" s="623"/>
      <c r="PX3860" s="623"/>
      <c r="PY3860" s="623"/>
      <c r="PZ3860" s="623"/>
      <c r="QA3860" s="623"/>
      <c r="QB3860" s="623"/>
      <c r="QC3860" s="623"/>
      <c r="QD3860" s="623"/>
      <c r="QE3860" s="623"/>
      <c r="QF3860" s="623"/>
      <c r="QG3860" s="623"/>
      <c r="QH3860" s="623"/>
      <c r="QI3860" s="623"/>
      <c r="QJ3860" s="623"/>
      <c r="QK3860" s="623"/>
    </row>
    <row r="3861" spans="439:453">
      <c r="PW3861" s="623"/>
      <c r="PX3861" s="623"/>
      <c r="PY3861" s="623"/>
      <c r="PZ3861" s="623"/>
      <c r="QA3861" s="623"/>
      <c r="QB3861" s="623"/>
      <c r="QC3861" s="623"/>
      <c r="QD3861" s="623"/>
      <c r="QE3861" s="623"/>
      <c r="QF3861" s="623"/>
      <c r="QG3861" s="623"/>
      <c r="QH3861" s="623"/>
      <c r="QI3861" s="623"/>
      <c r="QJ3861" s="623"/>
      <c r="QK3861" s="623"/>
    </row>
    <row r="3862" spans="439:453">
      <c r="PW3862" s="623"/>
      <c r="PX3862" s="623"/>
      <c r="PY3862" s="623"/>
      <c r="PZ3862" s="623"/>
      <c r="QA3862" s="623"/>
      <c r="QB3862" s="623"/>
      <c r="QC3862" s="623"/>
      <c r="QD3862" s="623"/>
      <c r="QE3862" s="623"/>
      <c r="QF3862" s="623"/>
      <c r="QG3862" s="623"/>
      <c r="QH3862" s="623"/>
      <c r="QI3862" s="623"/>
      <c r="QJ3862" s="623"/>
      <c r="QK3862" s="623"/>
    </row>
    <row r="3863" spans="439:453">
      <c r="PW3863" s="623"/>
      <c r="PX3863" s="623"/>
      <c r="PY3863" s="623"/>
      <c r="PZ3863" s="623"/>
      <c r="QA3863" s="623"/>
      <c r="QB3863" s="623"/>
      <c r="QC3863" s="623"/>
      <c r="QD3863" s="623"/>
      <c r="QE3863" s="623"/>
      <c r="QF3863" s="623"/>
      <c r="QG3863" s="623"/>
      <c r="QH3863" s="623"/>
      <c r="QI3863" s="623"/>
      <c r="QJ3863" s="623"/>
      <c r="QK3863" s="623"/>
    </row>
    <row r="3864" spans="439:453">
      <c r="PW3864" s="623"/>
      <c r="PX3864" s="623"/>
      <c r="PY3864" s="623"/>
      <c r="PZ3864" s="623"/>
      <c r="QA3864" s="623"/>
      <c r="QB3864" s="623"/>
      <c r="QC3864" s="623"/>
      <c r="QD3864" s="623"/>
      <c r="QE3864" s="623"/>
      <c r="QF3864" s="623"/>
      <c r="QG3864" s="623"/>
      <c r="QH3864" s="623"/>
      <c r="QI3864" s="623"/>
      <c r="QJ3864" s="623"/>
      <c r="QK3864" s="623"/>
    </row>
    <row r="3865" spans="439:453">
      <c r="PW3865" s="623"/>
      <c r="PX3865" s="623"/>
      <c r="PY3865" s="623"/>
      <c r="PZ3865" s="623"/>
      <c r="QA3865" s="623"/>
      <c r="QB3865" s="623"/>
      <c r="QC3865" s="623"/>
      <c r="QD3865" s="623"/>
      <c r="QE3865" s="623"/>
      <c r="QF3865" s="623"/>
      <c r="QG3865" s="623"/>
      <c r="QH3865" s="623"/>
      <c r="QI3865" s="623"/>
      <c r="QJ3865" s="623"/>
      <c r="QK3865" s="623"/>
    </row>
    <row r="3866" spans="439:453">
      <c r="PW3866" s="623"/>
      <c r="PX3866" s="623"/>
      <c r="PY3866" s="623"/>
      <c r="PZ3866" s="623"/>
      <c r="QA3866" s="623"/>
      <c r="QB3866" s="623"/>
      <c r="QC3866" s="623"/>
      <c r="QD3866" s="623"/>
      <c r="QE3866" s="623"/>
      <c r="QF3866" s="623"/>
      <c r="QG3866" s="623"/>
      <c r="QH3866" s="623"/>
      <c r="QI3866" s="623"/>
      <c r="QJ3866" s="623"/>
      <c r="QK3866" s="623"/>
    </row>
    <row r="3867" spans="439:453">
      <c r="PW3867" s="623"/>
      <c r="PX3867" s="623"/>
      <c r="PY3867" s="623"/>
      <c r="PZ3867" s="623"/>
      <c r="QA3867" s="623"/>
      <c r="QB3867" s="623"/>
      <c r="QC3867" s="623"/>
      <c r="QD3867" s="623"/>
      <c r="QE3867" s="623"/>
      <c r="QF3867" s="623"/>
      <c r="QG3867" s="623"/>
      <c r="QH3867" s="623"/>
      <c r="QI3867" s="623"/>
      <c r="QJ3867" s="623"/>
      <c r="QK3867" s="623"/>
    </row>
    <row r="3868" spans="439:453">
      <c r="PW3868" s="623"/>
      <c r="PX3868" s="623"/>
      <c r="PY3868" s="623"/>
      <c r="PZ3868" s="623"/>
      <c r="QA3868" s="623"/>
      <c r="QB3868" s="623"/>
      <c r="QC3868" s="623"/>
      <c r="QD3868" s="623"/>
      <c r="QE3868" s="623"/>
      <c r="QF3868" s="623"/>
      <c r="QG3868" s="623"/>
      <c r="QH3868" s="623"/>
      <c r="QI3868" s="623"/>
      <c r="QJ3868" s="623"/>
      <c r="QK3868" s="623"/>
    </row>
    <row r="3869" spans="439:453">
      <c r="PW3869" s="623"/>
      <c r="PX3869" s="623"/>
      <c r="PY3869" s="623"/>
      <c r="PZ3869" s="623"/>
      <c r="QA3869" s="623"/>
      <c r="QB3869" s="623"/>
      <c r="QC3869" s="623"/>
      <c r="QD3869" s="623"/>
      <c r="QE3869" s="623"/>
      <c r="QF3869" s="623"/>
      <c r="QG3869" s="623"/>
      <c r="QH3869" s="623"/>
      <c r="QI3869" s="623"/>
      <c r="QJ3869" s="623"/>
      <c r="QK3869" s="623"/>
    </row>
    <row r="3870" spans="439:453">
      <c r="PW3870" s="623"/>
      <c r="PX3870" s="623"/>
      <c r="PY3870" s="623"/>
      <c r="PZ3870" s="623"/>
      <c r="QA3870" s="623"/>
      <c r="QB3870" s="623"/>
      <c r="QC3870" s="623"/>
      <c r="QD3870" s="623"/>
      <c r="QE3870" s="623"/>
      <c r="QF3870" s="623"/>
      <c r="QG3870" s="623"/>
      <c r="QH3870" s="623"/>
      <c r="QI3870" s="623"/>
      <c r="QJ3870" s="623"/>
      <c r="QK3870" s="623"/>
    </row>
    <row r="3871" spans="439:453">
      <c r="PW3871" s="623"/>
      <c r="PX3871" s="623"/>
      <c r="PY3871" s="623"/>
      <c r="PZ3871" s="623"/>
      <c r="QA3871" s="623"/>
      <c r="QB3871" s="623"/>
      <c r="QC3871" s="623"/>
      <c r="QD3871" s="623"/>
      <c r="QE3871" s="623"/>
      <c r="QF3871" s="623"/>
      <c r="QG3871" s="623"/>
      <c r="QH3871" s="623"/>
      <c r="QI3871" s="623"/>
      <c r="QJ3871" s="623"/>
      <c r="QK3871" s="623"/>
    </row>
    <row r="3872" spans="439:453">
      <c r="PW3872" s="623"/>
      <c r="PX3872" s="623"/>
      <c r="PY3872" s="623"/>
      <c r="PZ3872" s="623"/>
      <c r="QA3872" s="623"/>
      <c r="QB3872" s="623"/>
      <c r="QC3872" s="623"/>
      <c r="QD3872" s="623"/>
      <c r="QE3872" s="623"/>
      <c r="QF3872" s="623"/>
      <c r="QG3872" s="623"/>
      <c r="QH3872" s="623"/>
      <c r="QI3872" s="623"/>
      <c r="QJ3872" s="623"/>
      <c r="QK3872" s="623"/>
    </row>
    <row r="3873" spans="439:453">
      <c r="PW3873" s="623"/>
      <c r="PX3873" s="623"/>
      <c r="PY3873" s="623"/>
      <c r="PZ3873" s="623"/>
      <c r="QA3873" s="623"/>
      <c r="QB3873" s="623"/>
      <c r="QC3873" s="623"/>
      <c r="QD3873" s="623"/>
      <c r="QE3873" s="623"/>
      <c r="QF3873" s="623"/>
      <c r="QG3873" s="623"/>
      <c r="QH3873" s="623"/>
      <c r="QI3873" s="623"/>
      <c r="QJ3873" s="623"/>
      <c r="QK3873" s="623"/>
    </row>
    <row r="3874" spans="439:453">
      <c r="PW3874" s="623"/>
      <c r="PX3874" s="623"/>
      <c r="PY3874" s="623"/>
      <c r="PZ3874" s="623"/>
      <c r="QA3874" s="623"/>
      <c r="QB3874" s="623"/>
      <c r="QC3874" s="623"/>
      <c r="QD3874" s="623"/>
      <c r="QE3874" s="623"/>
      <c r="QF3874" s="623"/>
      <c r="QG3874" s="623"/>
      <c r="QH3874" s="623"/>
      <c r="QI3874" s="623"/>
      <c r="QJ3874" s="623"/>
      <c r="QK3874" s="623"/>
    </row>
    <row r="3875" spans="439:453">
      <c r="PW3875" s="623"/>
      <c r="PX3875" s="623"/>
      <c r="PY3875" s="623"/>
      <c r="PZ3875" s="623"/>
      <c r="QA3875" s="623"/>
      <c r="QB3875" s="623"/>
      <c r="QC3875" s="623"/>
      <c r="QD3875" s="623"/>
      <c r="QE3875" s="623"/>
      <c r="QF3875" s="623"/>
      <c r="QG3875" s="623"/>
      <c r="QH3875" s="623"/>
      <c r="QI3875" s="623"/>
      <c r="QJ3875" s="623"/>
      <c r="QK3875" s="623"/>
    </row>
    <row r="3876" spans="439:453">
      <c r="PW3876" s="623"/>
      <c r="PX3876" s="623"/>
      <c r="PY3876" s="623"/>
      <c r="PZ3876" s="623"/>
      <c r="QA3876" s="623"/>
      <c r="QB3876" s="623"/>
      <c r="QC3876" s="623"/>
      <c r="QD3876" s="623"/>
      <c r="QE3876" s="623"/>
      <c r="QF3876" s="623"/>
      <c r="QG3876" s="623"/>
      <c r="QH3876" s="623"/>
      <c r="QI3876" s="623"/>
      <c r="QJ3876" s="623"/>
      <c r="QK3876" s="623"/>
    </row>
    <row r="3877" spans="439:453">
      <c r="PW3877" s="623"/>
      <c r="PX3877" s="623"/>
      <c r="PY3877" s="623"/>
      <c r="PZ3877" s="623"/>
      <c r="QA3877" s="623"/>
      <c r="QB3877" s="623"/>
      <c r="QC3877" s="623"/>
      <c r="QD3877" s="623"/>
      <c r="QE3877" s="623"/>
      <c r="QF3877" s="623"/>
      <c r="QG3877" s="623"/>
      <c r="QH3877" s="623"/>
      <c r="QI3877" s="623"/>
      <c r="QJ3877" s="623"/>
      <c r="QK3877" s="623"/>
    </row>
    <row r="3878" spans="439:453">
      <c r="PW3878" s="623"/>
      <c r="PX3878" s="623"/>
      <c r="PY3878" s="623"/>
      <c r="PZ3878" s="623"/>
      <c r="QA3878" s="623"/>
      <c r="QB3878" s="623"/>
      <c r="QC3878" s="623"/>
      <c r="QD3878" s="623"/>
      <c r="QE3878" s="623"/>
      <c r="QF3878" s="623"/>
      <c r="QG3878" s="623"/>
      <c r="QH3878" s="623"/>
      <c r="QI3878" s="623"/>
      <c r="QJ3878" s="623"/>
      <c r="QK3878" s="623"/>
    </row>
    <row r="3879" spans="439:453">
      <c r="PW3879" s="623"/>
      <c r="PX3879" s="623"/>
      <c r="PY3879" s="623"/>
      <c r="PZ3879" s="623"/>
      <c r="QA3879" s="623"/>
      <c r="QB3879" s="623"/>
      <c r="QC3879" s="623"/>
      <c r="QD3879" s="623"/>
      <c r="QE3879" s="623"/>
      <c r="QF3879" s="623"/>
      <c r="QG3879" s="623"/>
      <c r="QH3879" s="623"/>
      <c r="QI3879" s="623"/>
      <c r="QJ3879" s="623"/>
      <c r="QK3879" s="623"/>
    </row>
    <row r="3880" spans="439:453">
      <c r="PW3880" s="623"/>
      <c r="PX3880" s="623"/>
      <c r="PY3880" s="623"/>
      <c r="PZ3880" s="623"/>
      <c r="QA3880" s="623"/>
      <c r="QB3880" s="623"/>
      <c r="QC3880" s="623"/>
      <c r="QD3880" s="623"/>
      <c r="QE3880" s="623"/>
      <c r="QF3880" s="623"/>
      <c r="QG3880" s="623"/>
      <c r="QH3880" s="623"/>
      <c r="QI3880" s="623"/>
      <c r="QJ3880" s="623"/>
      <c r="QK3880" s="623"/>
    </row>
    <row r="3881" spans="439:453">
      <c r="PW3881" s="623"/>
      <c r="PX3881" s="623"/>
      <c r="PY3881" s="623"/>
      <c r="PZ3881" s="623"/>
      <c r="QA3881" s="623"/>
      <c r="QB3881" s="623"/>
      <c r="QC3881" s="623"/>
      <c r="QD3881" s="623"/>
      <c r="QE3881" s="623"/>
      <c r="QF3881" s="623"/>
      <c r="QG3881" s="623"/>
      <c r="QH3881" s="623"/>
      <c r="QI3881" s="623"/>
      <c r="QJ3881" s="623"/>
      <c r="QK3881" s="623"/>
    </row>
    <row r="3882" spans="439:453">
      <c r="PW3882" s="623"/>
      <c r="PX3882" s="623"/>
      <c r="PY3882" s="623"/>
      <c r="PZ3882" s="623"/>
      <c r="QA3882" s="623"/>
      <c r="QB3882" s="623"/>
      <c r="QC3882" s="623"/>
      <c r="QD3882" s="623"/>
      <c r="QE3882" s="623"/>
      <c r="QF3882" s="623"/>
      <c r="QG3882" s="623"/>
      <c r="QH3882" s="623"/>
      <c r="QI3882" s="623"/>
      <c r="QJ3882" s="623"/>
      <c r="QK3882" s="623"/>
    </row>
    <row r="3883" spans="439:453">
      <c r="PW3883" s="623"/>
      <c r="PX3883" s="623"/>
      <c r="PY3883" s="623"/>
      <c r="PZ3883" s="623"/>
      <c r="QA3883" s="623"/>
      <c r="QB3883" s="623"/>
      <c r="QC3883" s="623"/>
      <c r="QD3883" s="623"/>
      <c r="QE3883" s="623"/>
      <c r="QF3883" s="623"/>
      <c r="QG3883" s="623"/>
      <c r="QH3883" s="623"/>
      <c r="QI3883" s="623"/>
      <c r="QJ3883" s="623"/>
      <c r="QK3883" s="623"/>
    </row>
    <row r="3884" spans="439:453">
      <c r="PW3884" s="623"/>
      <c r="PX3884" s="623"/>
      <c r="PY3884" s="623"/>
      <c r="PZ3884" s="623"/>
      <c r="QA3884" s="623"/>
      <c r="QB3884" s="623"/>
      <c r="QC3884" s="623"/>
      <c r="QD3884" s="623"/>
      <c r="QE3884" s="623"/>
      <c r="QF3884" s="623"/>
      <c r="QG3884" s="623"/>
      <c r="QH3884" s="623"/>
      <c r="QI3884" s="623"/>
      <c r="QJ3884" s="623"/>
      <c r="QK3884" s="623"/>
    </row>
    <row r="3885" spans="439:453">
      <c r="PW3885" s="623"/>
      <c r="PX3885" s="623"/>
      <c r="PY3885" s="623"/>
      <c r="PZ3885" s="623"/>
      <c r="QA3885" s="623"/>
      <c r="QB3885" s="623"/>
      <c r="QC3885" s="623"/>
      <c r="QD3885" s="623"/>
      <c r="QE3885" s="623"/>
      <c r="QF3885" s="623"/>
      <c r="QG3885" s="623"/>
      <c r="QH3885" s="623"/>
      <c r="QI3885" s="623"/>
      <c r="QJ3885" s="623"/>
      <c r="QK3885" s="623"/>
    </row>
    <row r="3886" spans="439:453">
      <c r="PW3886" s="623"/>
      <c r="PX3886" s="623"/>
      <c r="PY3886" s="623"/>
      <c r="PZ3886" s="623"/>
      <c r="QA3886" s="623"/>
      <c r="QB3886" s="623"/>
      <c r="QC3886" s="623"/>
      <c r="QD3886" s="623"/>
      <c r="QE3886" s="623"/>
      <c r="QF3886" s="623"/>
      <c r="QG3886" s="623"/>
      <c r="QH3886" s="623"/>
      <c r="QI3886" s="623"/>
      <c r="QJ3886" s="623"/>
      <c r="QK3886" s="623"/>
    </row>
    <row r="3887" spans="439:453">
      <c r="PW3887" s="623"/>
      <c r="PX3887" s="623"/>
      <c r="PY3887" s="623"/>
      <c r="PZ3887" s="623"/>
      <c r="QA3887" s="623"/>
      <c r="QB3887" s="623"/>
      <c r="QC3887" s="623"/>
      <c r="QD3887" s="623"/>
      <c r="QE3887" s="623"/>
      <c r="QF3887" s="623"/>
      <c r="QG3887" s="623"/>
      <c r="QH3887" s="623"/>
      <c r="QI3887" s="623"/>
      <c r="QJ3887" s="623"/>
      <c r="QK3887" s="623"/>
    </row>
    <row r="3888" spans="439:453">
      <c r="PW3888" s="623"/>
      <c r="PX3888" s="623"/>
      <c r="PY3888" s="623"/>
      <c r="PZ3888" s="623"/>
      <c r="QA3888" s="623"/>
      <c r="QB3888" s="623"/>
      <c r="QC3888" s="623"/>
      <c r="QD3888" s="623"/>
      <c r="QE3888" s="623"/>
      <c r="QF3888" s="623"/>
      <c r="QG3888" s="623"/>
      <c r="QH3888" s="623"/>
      <c r="QI3888" s="623"/>
      <c r="QJ3888" s="623"/>
      <c r="QK3888" s="623"/>
    </row>
    <row r="3889" spans="439:453">
      <c r="PW3889" s="623"/>
      <c r="PX3889" s="623"/>
      <c r="PY3889" s="623"/>
      <c r="PZ3889" s="623"/>
      <c r="QA3889" s="623"/>
      <c r="QB3889" s="623"/>
      <c r="QC3889" s="623"/>
      <c r="QD3889" s="623"/>
      <c r="QE3889" s="623"/>
      <c r="QF3889" s="623"/>
      <c r="QG3889" s="623"/>
      <c r="QH3889" s="623"/>
      <c r="QI3889" s="623"/>
      <c r="QJ3889" s="623"/>
      <c r="QK3889" s="623"/>
    </row>
    <row r="3890" spans="439:453">
      <c r="PW3890" s="623"/>
      <c r="PX3890" s="623"/>
      <c r="PY3890" s="623"/>
      <c r="PZ3890" s="623"/>
      <c r="QA3890" s="623"/>
      <c r="QB3890" s="623"/>
      <c r="QC3890" s="623"/>
      <c r="QD3890" s="623"/>
      <c r="QE3890" s="623"/>
      <c r="QF3890" s="623"/>
      <c r="QG3890" s="623"/>
      <c r="QH3890" s="623"/>
      <c r="QI3890" s="623"/>
      <c r="QJ3890" s="623"/>
      <c r="QK3890" s="623"/>
    </row>
    <row r="3891" spans="439:453">
      <c r="PW3891" s="623"/>
      <c r="PX3891" s="623"/>
      <c r="PY3891" s="623"/>
      <c r="PZ3891" s="623"/>
      <c r="QA3891" s="623"/>
      <c r="QB3891" s="623"/>
      <c r="QC3891" s="623"/>
      <c r="QD3891" s="623"/>
      <c r="QE3891" s="623"/>
      <c r="QF3891" s="623"/>
      <c r="QG3891" s="623"/>
      <c r="QH3891" s="623"/>
      <c r="QI3891" s="623"/>
      <c r="QJ3891" s="623"/>
      <c r="QK3891" s="623"/>
    </row>
    <row r="3892" spans="439:453">
      <c r="PW3892" s="623"/>
      <c r="PX3892" s="623"/>
      <c r="PY3892" s="623"/>
      <c r="PZ3892" s="623"/>
      <c r="QA3892" s="623"/>
      <c r="QB3892" s="623"/>
      <c r="QC3892" s="623"/>
      <c r="QD3892" s="623"/>
      <c r="QE3892" s="623"/>
      <c r="QF3892" s="623"/>
      <c r="QG3892" s="623"/>
      <c r="QH3892" s="623"/>
      <c r="QI3892" s="623"/>
      <c r="QJ3892" s="623"/>
      <c r="QK3892" s="623"/>
    </row>
    <row r="3893" spans="439:453">
      <c r="PW3893" s="623"/>
      <c r="PX3893" s="623"/>
      <c r="PY3893" s="623"/>
      <c r="PZ3893" s="623"/>
      <c r="QA3893" s="623"/>
      <c r="QB3893" s="623"/>
      <c r="QC3893" s="623"/>
      <c r="QD3893" s="623"/>
      <c r="QE3893" s="623"/>
      <c r="QF3893" s="623"/>
      <c r="QG3893" s="623"/>
      <c r="QH3893" s="623"/>
      <c r="QI3893" s="623"/>
      <c r="QJ3893" s="623"/>
      <c r="QK3893" s="623"/>
    </row>
    <row r="3894" spans="439:453">
      <c r="PW3894" s="623"/>
      <c r="PX3894" s="623"/>
      <c r="PY3894" s="623"/>
      <c r="PZ3894" s="623"/>
      <c r="QA3894" s="623"/>
      <c r="QB3894" s="623"/>
      <c r="QC3894" s="623"/>
      <c r="QD3894" s="623"/>
      <c r="QE3894" s="623"/>
      <c r="QF3894" s="623"/>
      <c r="QG3894" s="623"/>
      <c r="QH3894" s="623"/>
      <c r="QI3894" s="623"/>
      <c r="QJ3894" s="623"/>
      <c r="QK3894" s="623"/>
    </row>
    <row r="3895" spans="439:453">
      <c r="PW3895" s="623"/>
      <c r="PX3895" s="623"/>
      <c r="PY3895" s="623"/>
      <c r="PZ3895" s="623"/>
      <c r="QA3895" s="623"/>
      <c r="QB3895" s="623"/>
      <c r="QC3895" s="623"/>
      <c r="QD3895" s="623"/>
      <c r="QE3895" s="623"/>
      <c r="QF3895" s="623"/>
      <c r="QG3895" s="623"/>
      <c r="QH3895" s="623"/>
      <c r="QI3895" s="623"/>
      <c r="QJ3895" s="623"/>
      <c r="QK3895" s="623"/>
    </row>
    <row r="3896" spans="439:453">
      <c r="PW3896" s="623"/>
      <c r="PX3896" s="623"/>
      <c r="PY3896" s="623"/>
      <c r="PZ3896" s="623"/>
      <c r="QA3896" s="623"/>
      <c r="QB3896" s="623"/>
      <c r="QC3896" s="623"/>
      <c r="QD3896" s="623"/>
      <c r="QE3896" s="623"/>
      <c r="QF3896" s="623"/>
      <c r="QG3896" s="623"/>
      <c r="QH3896" s="623"/>
      <c r="QI3896" s="623"/>
      <c r="QJ3896" s="623"/>
      <c r="QK3896" s="623"/>
    </row>
    <row r="3897" spans="439:453">
      <c r="PW3897" s="623"/>
      <c r="PX3897" s="623"/>
      <c r="PY3897" s="623"/>
      <c r="PZ3897" s="623"/>
      <c r="QA3897" s="623"/>
      <c r="QB3897" s="623"/>
      <c r="QC3897" s="623"/>
      <c r="QD3897" s="623"/>
      <c r="QE3897" s="623"/>
      <c r="QF3897" s="623"/>
      <c r="QG3897" s="623"/>
      <c r="QH3897" s="623"/>
      <c r="QI3897" s="623"/>
      <c r="QJ3897" s="623"/>
      <c r="QK3897" s="623"/>
    </row>
    <row r="3898" spans="439:453">
      <c r="PW3898" s="623"/>
      <c r="PX3898" s="623"/>
      <c r="PY3898" s="623"/>
      <c r="PZ3898" s="623"/>
      <c r="QA3898" s="623"/>
      <c r="QB3898" s="623"/>
      <c r="QC3898" s="623"/>
      <c r="QD3898" s="623"/>
      <c r="QE3898" s="623"/>
      <c r="QF3898" s="623"/>
      <c r="QG3898" s="623"/>
      <c r="QH3898" s="623"/>
      <c r="QI3898" s="623"/>
      <c r="QJ3898" s="623"/>
      <c r="QK3898" s="623"/>
    </row>
    <row r="3899" spans="439:453">
      <c r="PW3899" s="623"/>
      <c r="PX3899" s="623"/>
      <c r="PY3899" s="623"/>
      <c r="PZ3899" s="623"/>
      <c r="QA3899" s="623"/>
      <c r="QB3899" s="623"/>
      <c r="QC3899" s="623"/>
      <c r="QD3899" s="623"/>
      <c r="QE3899" s="623"/>
      <c r="QF3899" s="623"/>
      <c r="QG3899" s="623"/>
      <c r="QH3899" s="623"/>
      <c r="QI3899" s="623"/>
      <c r="QJ3899" s="623"/>
      <c r="QK3899" s="623"/>
    </row>
    <row r="3900" spans="439:453">
      <c r="PW3900" s="623"/>
      <c r="PX3900" s="623"/>
      <c r="PY3900" s="623"/>
      <c r="PZ3900" s="623"/>
      <c r="QA3900" s="623"/>
      <c r="QB3900" s="623"/>
      <c r="QC3900" s="623"/>
      <c r="QD3900" s="623"/>
      <c r="QE3900" s="623"/>
      <c r="QF3900" s="623"/>
      <c r="QG3900" s="623"/>
      <c r="QH3900" s="623"/>
      <c r="QI3900" s="623"/>
      <c r="QJ3900" s="623"/>
      <c r="QK3900" s="623"/>
    </row>
    <row r="3901" spans="439:453">
      <c r="PW3901" s="623"/>
      <c r="PX3901" s="623"/>
      <c r="PY3901" s="623"/>
      <c r="PZ3901" s="623"/>
      <c r="QA3901" s="623"/>
      <c r="QB3901" s="623"/>
      <c r="QC3901" s="623"/>
      <c r="QD3901" s="623"/>
      <c r="QE3901" s="623"/>
      <c r="QF3901" s="623"/>
      <c r="QG3901" s="623"/>
      <c r="QH3901" s="623"/>
      <c r="QI3901" s="623"/>
      <c r="QJ3901" s="623"/>
      <c r="QK3901" s="623"/>
    </row>
    <row r="3902" spans="439:453">
      <c r="PW3902" s="623"/>
      <c r="PX3902" s="623"/>
      <c r="PY3902" s="623"/>
      <c r="PZ3902" s="623"/>
      <c r="QA3902" s="623"/>
      <c r="QB3902" s="623"/>
      <c r="QC3902" s="623"/>
      <c r="QD3902" s="623"/>
      <c r="QE3902" s="623"/>
      <c r="QF3902" s="623"/>
      <c r="QG3902" s="623"/>
      <c r="QH3902" s="623"/>
      <c r="QI3902" s="623"/>
      <c r="QJ3902" s="623"/>
      <c r="QK3902" s="623"/>
    </row>
    <row r="3903" spans="439:453">
      <c r="PW3903" s="623"/>
      <c r="PX3903" s="623"/>
      <c r="PY3903" s="623"/>
      <c r="PZ3903" s="623"/>
      <c r="QA3903" s="623"/>
      <c r="QB3903" s="623"/>
      <c r="QC3903" s="623"/>
      <c r="QD3903" s="623"/>
      <c r="QE3903" s="623"/>
      <c r="QF3903" s="623"/>
      <c r="QG3903" s="623"/>
      <c r="QH3903" s="623"/>
      <c r="QI3903" s="623"/>
      <c r="QJ3903" s="623"/>
      <c r="QK3903" s="623"/>
    </row>
    <row r="3904" spans="439:453">
      <c r="PW3904" s="623"/>
      <c r="PX3904" s="623"/>
      <c r="PY3904" s="623"/>
      <c r="PZ3904" s="623"/>
      <c r="QA3904" s="623"/>
      <c r="QB3904" s="623"/>
      <c r="QC3904" s="623"/>
      <c r="QD3904" s="623"/>
      <c r="QE3904" s="623"/>
      <c r="QF3904" s="623"/>
      <c r="QG3904" s="623"/>
      <c r="QH3904" s="623"/>
      <c r="QI3904" s="623"/>
      <c r="QJ3904" s="623"/>
      <c r="QK3904" s="623"/>
    </row>
    <row r="3905" spans="439:453">
      <c r="PW3905" s="623"/>
      <c r="PX3905" s="623"/>
      <c r="PY3905" s="623"/>
      <c r="PZ3905" s="623"/>
      <c r="QA3905" s="623"/>
      <c r="QB3905" s="623"/>
      <c r="QC3905" s="623"/>
      <c r="QD3905" s="623"/>
      <c r="QE3905" s="623"/>
      <c r="QF3905" s="623"/>
      <c r="QG3905" s="623"/>
      <c r="QH3905" s="623"/>
      <c r="QI3905" s="623"/>
      <c r="QJ3905" s="623"/>
      <c r="QK3905" s="623"/>
    </row>
    <row r="3906" spans="439:453">
      <c r="PW3906" s="623"/>
      <c r="PX3906" s="623"/>
      <c r="PY3906" s="623"/>
      <c r="PZ3906" s="623"/>
      <c r="QA3906" s="623"/>
      <c r="QB3906" s="623"/>
      <c r="QC3906" s="623"/>
      <c r="QD3906" s="623"/>
      <c r="QE3906" s="623"/>
      <c r="QF3906" s="623"/>
      <c r="QG3906" s="623"/>
      <c r="QH3906" s="623"/>
      <c r="QI3906" s="623"/>
      <c r="QJ3906" s="623"/>
      <c r="QK3906" s="623"/>
    </row>
    <row r="3907" spans="439:453">
      <c r="PW3907" s="623"/>
      <c r="PX3907" s="623"/>
      <c r="PY3907" s="623"/>
      <c r="PZ3907" s="623"/>
      <c r="QA3907" s="623"/>
      <c r="QB3907" s="623"/>
      <c r="QC3907" s="623"/>
      <c r="QD3907" s="623"/>
      <c r="QE3907" s="623"/>
      <c r="QF3907" s="623"/>
      <c r="QG3907" s="623"/>
      <c r="QH3907" s="623"/>
      <c r="QI3907" s="623"/>
      <c r="QJ3907" s="623"/>
      <c r="QK3907" s="623"/>
    </row>
    <row r="3908" spans="439:453">
      <c r="PW3908" s="623"/>
      <c r="PX3908" s="623"/>
      <c r="PY3908" s="623"/>
      <c r="PZ3908" s="623"/>
      <c r="QA3908" s="623"/>
      <c r="QB3908" s="623"/>
      <c r="QC3908" s="623"/>
      <c r="QD3908" s="623"/>
      <c r="QE3908" s="623"/>
      <c r="QF3908" s="623"/>
      <c r="QG3908" s="623"/>
      <c r="QH3908" s="623"/>
      <c r="QI3908" s="623"/>
      <c r="QJ3908" s="623"/>
      <c r="QK3908" s="623"/>
    </row>
    <row r="3909" spans="439:453">
      <c r="PW3909" s="623"/>
      <c r="PX3909" s="623"/>
      <c r="PY3909" s="623"/>
      <c r="PZ3909" s="623"/>
      <c r="QA3909" s="623"/>
      <c r="QB3909" s="623"/>
      <c r="QC3909" s="623"/>
      <c r="QD3909" s="623"/>
      <c r="QE3909" s="623"/>
      <c r="QF3909" s="623"/>
      <c r="QG3909" s="623"/>
      <c r="QH3909" s="623"/>
      <c r="QI3909" s="623"/>
      <c r="QJ3909" s="623"/>
      <c r="QK3909" s="623"/>
    </row>
    <row r="3910" spans="439:453">
      <c r="PW3910" s="623"/>
      <c r="PX3910" s="623"/>
      <c r="PY3910" s="623"/>
      <c r="PZ3910" s="623"/>
      <c r="QA3910" s="623"/>
      <c r="QB3910" s="623"/>
      <c r="QC3910" s="623"/>
      <c r="QD3910" s="623"/>
      <c r="QE3910" s="623"/>
      <c r="QF3910" s="623"/>
      <c r="QG3910" s="623"/>
      <c r="QH3910" s="623"/>
      <c r="QI3910" s="623"/>
      <c r="QJ3910" s="623"/>
      <c r="QK3910" s="623"/>
    </row>
    <row r="3911" spans="439:453">
      <c r="PW3911" s="623"/>
      <c r="PX3911" s="623"/>
      <c r="PY3911" s="623"/>
      <c r="PZ3911" s="623"/>
      <c r="QA3911" s="623"/>
      <c r="QB3911" s="623"/>
      <c r="QC3911" s="623"/>
      <c r="QD3911" s="623"/>
      <c r="QE3911" s="623"/>
      <c r="QF3911" s="623"/>
      <c r="QG3911" s="623"/>
      <c r="QH3911" s="623"/>
      <c r="QI3911" s="623"/>
      <c r="QJ3911" s="623"/>
      <c r="QK3911" s="623"/>
    </row>
    <row r="3912" spans="439:453">
      <c r="PW3912" s="623"/>
      <c r="PX3912" s="623"/>
      <c r="PY3912" s="623"/>
      <c r="PZ3912" s="623"/>
      <c r="QA3912" s="623"/>
      <c r="QB3912" s="623"/>
      <c r="QC3912" s="623"/>
      <c r="QD3912" s="623"/>
      <c r="QE3912" s="623"/>
      <c r="QF3912" s="623"/>
      <c r="QG3912" s="623"/>
      <c r="QH3912" s="623"/>
      <c r="QI3912" s="623"/>
      <c r="QJ3912" s="623"/>
      <c r="QK3912" s="623"/>
    </row>
    <row r="3913" spans="439:453">
      <c r="PW3913" s="623"/>
      <c r="PX3913" s="623"/>
      <c r="PY3913" s="623"/>
      <c r="PZ3913" s="623"/>
      <c r="QA3913" s="623"/>
      <c r="QB3913" s="623"/>
      <c r="QC3913" s="623"/>
      <c r="QD3913" s="623"/>
      <c r="QE3913" s="623"/>
      <c r="QF3913" s="623"/>
      <c r="QG3913" s="623"/>
      <c r="QH3913" s="623"/>
      <c r="QI3913" s="623"/>
      <c r="QJ3913" s="623"/>
      <c r="QK3913" s="623"/>
    </row>
    <row r="3914" spans="439:453">
      <c r="PW3914" s="623"/>
      <c r="PX3914" s="623"/>
      <c r="PY3914" s="623"/>
      <c r="PZ3914" s="623"/>
      <c r="QA3914" s="623"/>
      <c r="QB3914" s="623"/>
      <c r="QC3914" s="623"/>
      <c r="QD3914" s="623"/>
      <c r="QE3914" s="623"/>
      <c r="QF3914" s="623"/>
      <c r="QG3914" s="623"/>
      <c r="QH3914" s="623"/>
      <c r="QI3914" s="623"/>
      <c r="QJ3914" s="623"/>
      <c r="QK3914" s="623"/>
    </row>
    <row r="3915" spans="439:453">
      <c r="PW3915" s="623"/>
      <c r="PX3915" s="623"/>
      <c r="PY3915" s="623"/>
      <c r="PZ3915" s="623"/>
      <c r="QA3915" s="623"/>
      <c r="QB3915" s="623"/>
      <c r="QC3915" s="623"/>
      <c r="QD3915" s="623"/>
      <c r="QE3915" s="623"/>
      <c r="QF3915" s="623"/>
      <c r="QG3915" s="623"/>
      <c r="QH3915" s="623"/>
      <c r="QI3915" s="623"/>
      <c r="QJ3915" s="623"/>
      <c r="QK3915" s="623"/>
    </row>
    <row r="3916" spans="439:453">
      <c r="PW3916" s="623"/>
      <c r="PX3916" s="623"/>
      <c r="PY3916" s="623"/>
      <c r="PZ3916" s="623"/>
      <c r="QA3916" s="623"/>
      <c r="QB3916" s="623"/>
      <c r="QC3916" s="623"/>
      <c r="QD3916" s="623"/>
      <c r="QE3916" s="623"/>
      <c r="QF3916" s="623"/>
      <c r="QG3916" s="623"/>
      <c r="QH3916" s="623"/>
      <c r="QI3916" s="623"/>
      <c r="QJ3916" s="623"/>
      <c r="QK3916" s="623"/>
    </row>
    <row r="3917" spans="439:453">
      <c r="PW3917" s="623"/>
      <c r="PX3917" s="623"/>
      <c r="PY3917" s="623"/>
      <c r="PZ3917" s="623"/>
      <c r="QA3917" s="623"/>
      <c r="QB3917" s="623"/>
      <c r="QC3917" s="623"/>
      <c r="QD3917" s="623"/>
      <c r="QE3917" s="623"/>
      <c r="QF3917" s="623"/>
      <c r="QG3917" s="623"/>
      <c r="QH3917" s="623"/>
      <c r="QI3917" s="623"/>
      <c r="QJ3917" s="623"/>
      <c r="QK3917" s="623"/>
    </row>
    <row r="3918" spans="439:453">
      <c r="PW3918" s="623"/>
      <c r="PX3918" s="623"/>
      <c r="PY3918" s="623"/>
      <c r="PZ3918" s="623"/>
      <c r="QA3918" s="623"/>
      <c r="QB3918" s="623"/>
      <c r="QC3918" s="623"/>
      <c r="QD3918" s="623"/>
      <c r="QE3918" s="623"/>
      <c r="QF3918" s="623"/>
      <c r="QG3918" s="623"/>
      <c r="QH3918" s="623"/>
      <c r="QI3918" s="623"/>
      <c r="QJ3918" s="623"/>
      <c r="QK3918" s="623"/>
    </row>
    <row r="3919" spans="439:453">
      <c r="PW3919" s="623"/>
      <c r="PX3919" s="623"/>
      <c r="PY3919" s="623"/>
      <c r="PZ3919" s="623"/>
      <c r="QA3919" s="623"/>
      <c r="QB3919" s="623"/>
      <c r="QC3919" s="623"/>
      <c r="QD3919" s="623"/>
      <c r="QE3919" s="623"/>
      <c r="QF3919" s="623"/>
      <c r="QG3919" s="623"/>
      <c r="QH3919" s="623"/>
      <c r="QI3919" s="623"/>
      <c r="QJ3919" s="623"/>
      <c r="QK3919" s="623"/>
    </row>
    <row r="3920" spans="439:453">
      <c r="PW3920" s="623"/>
      <c r="PX3920" s="623"/>
      <c r="PY3920" s="623"/>
      <c r="PZ3920" s="623"/>
      <c r="QA3920" s="623"/>
      <c r="QB3920" s="623"/>
      <c r="QC3920" s="623"/>
      <c r="QD3920" s="623"/>
      <c r="QE3920" s="623"/>
      <c r="QF3920" s="623"/>
      <c r="QG3920" s="623"/>
      <c r="QH3920" s="623"/>
      <c r="QI3920" s="623"/>
      <c r="QJ3920" s="623"/>
      <c r="QK3920" s="623"/>
    </row>
    <row r="3921" spans="439:453">
      <c r="PW3921" s="623"/>
      <c r="PX3921" s="623"/>
      <c r="PY3921" s="623"/>
      <c r="PZ3921" s="623"/>
      <c r="QA3921" s="623"/>
      <c r="QB3921" s="623"/>
      <c r="QC3921" s="623"/>
      <c r="QD3921" s="623"/>
      <c r="QE3921" s="623"/>
      <c r="QF3921" s="623"/>
      <c r="QG3921" s="623"/>
      <c r="QH3921" s="623"/>
      <c r="QI3921" s="623"/>
      <c r="QJ3921" s="623"/>
      <c r="QK3921" s="623"/>
    </row>
    <row r="3922" spans="439:453">
      <c r="PW3922" s="623"/>
      <c r="PX3922" s="623"/>
      <c r="PY3922" s="623"/>
      <c r="PZ3922" s="623"/>
      <c r="QA3922" s="623"/>
      <c r="QB3922" s="623"/>
      <c r="QC3922" s="623"/>
      <c r="QD3922" s="623"/>
      <c r="QE3922" s="623"/>
      <c r="QF3922" s="623"/>
      <c r="QG3922" s="623"/>
      <c r="QH3922" s="623"/>
      <c r="QI3922" s="623"/>
      <c r="QJ3922" s="623"/>
      <c r="QK3922" s="623"/>
    </row>
    <row r="3923" spans="439:453">
      <c r="PW3923" s="623"/>
      <c r="PX3923" s="623"/>
      <c r="PY3923" s="623"/>
      <c r="PZ3923" s="623"/>
      <c r="QA3923" s="623"/>
      <c r="QB3923" s="623"/>
      <c r="QC3923" s="623"/>
      <c r="QD3923" s="623"/>
      <c r="QE3923" s="623"/>
      <c r="QF3923" s="623"/>
      <c r="QG3923" s="623"/>
      <c r="QH3923" s="623"/>
      <c r="QI3923" s="623"/>
      <c r="QJ3923" s="623"/>
      <c r="QK3923" s="623"/>
    </row>
    <row r="3924" spans="439:453">
      <c r="PW3924" s="623"/>
      <c r="PX3924" s="623"/>
      <c r="PY3924" s="623"/>
      <c r="PZ3924" s="623"/>
      <c r="QA3924" s="623"/>
      <c r="QB3924" s="623"/>
      <c r="QC3924" s="623"/>
      <c r="QD3924" s="623"/>
      <c r="QE3924" s="623"/>
      <c r="QF3924" s="623"/>
      <c r="QG3924" s="623"/>
      <c r="QH3924" s="623"/>
      <c r="QI3924" s="623"/>
      <c r="QJ3924" s="623"/>
      <c r="QK3924" s="623"/>
    </row>
    <row r="3925" spans="439:453">
      <c r="PW3925" s="623"/>
      <c r="PX3925" s="623"/>
      <c r="PY3925" s="623"/>
      <c r="PZ3925" s="623"/>
      <c r="QA3925" s="623"/>
      <c r="QB3925" s="623"/>
      <c r="QC3925" s="623"/>
      <c r="QD3925" s="623"/>
      <c r="QE3925" s="623"/>
      <c r="QF3925" s="623"/>
      <c r="QG3925" s="623"/>
      <c r="QH3925" s="623"/>
      <c r="QI3925" s="623"/>
      <c r="QJ3925" s="623"/>
      <c r="QK3925" s="623"/>
    </row>
    <row r="3926" spans="439:453">
      <c r="PW3926" s="623"/>
      <c r="PX3926" s="623"/>
      <c r="PY3926" s="623"/>
      <c r="PZ3926" s="623"/>
      <c r="QA3926" s="623"/>
      <c r="QB3926" s="623"/>
      <c r="QC3926" s="623"/>
      <c r="QD3926" s="623"/>
      <c r="QE3926" s="623"/>
      <c r="QF3926" s="623"/>
      <c r="QG3926" s="623"/>
      <c r="QH3926" s="623"/>
      <c r="QI3926" s="623"/>
      <c r="QJ3926" s="623"/>
      <c r="QK3926" s="623"/>
    </row>
    <row r="3927" spans="439:453">
      <c r="PW3927" s="623"/>
      <c r="PX3927" s="623"/>
      <c r="PY3927" s="623"/>
      <c r="PZ3927" s="623"/>
      <c r="QA3927" s="623"/>
      <c r="QB3927" s="623"/>
      <c r="QC3927" s="623"/>
      <c r="QD3927" s="623"/>
      <c r="QE3927" s="623"/>
      <c r="QF3927" s="623"/>
      <c r="QG3927" s="623"/>
      <c r="QH3927" s="623"/>
      <c r="QI3927" s="623"/>
      <c r="QJ3927" s="623"/>
      <c r="QK3927" s="623"/>
    </row>
    <row r="3928" spans="439:453">
      <c r="PW3928" s="623"/>
      <c r="PX3928" s="623"/>
      <c r="PY3928" s="623"/>
      <c r="PZ3928" s="623"/>
      <c r="QA3928" s="623"/>
      <c r="QB3928" s="623"/>
      <c r="QC3928" s="623"/>
      <c r="QD3928" s="623"/>
      <c r="QE3928" s="623"/>
      <c r="QF3928" s="623"/>
      <c r="QG3928" s="623"/>
      <c r="QH3928" s="623"/>
      <c r="QI3928" s="623"/>
      <c r="QJ3928" s="623"/>
      <c r="QK3928" s="623"/>
    </row>
    <row r="3929" spans="439:453">
      <c r="PW3929" s="623"/>
      <c r="PX3929" s="623"/>
      <c r="PY3929" s="623"/>
      <c r="PZ3929" s="623"/>
      <c r="QA3929" s="623"/>
      <c r="QB3929" s="623"/>
      <c r="QC3929" s="623"/>
      <c r="QD3929" s="623"/>
      <c r="QE3929" s="623"/>
      <c r="QF3929" s="623"/>
      <c r="QG3929" s="623"/>
      <c r="QH3929" s="623"/>
      <c r="QI3929" s="623"/>
      <c r="QJ3929" s="623"/>
      <c r="QK3929" s="623"/>
    </row>
    <row r="3930" spans="439:453">
      <c r="PW3930" s="623"/>
      <c r="PX3930" s="623"/>
      <c r="PY3930" s="623"/>
      <c r="PZ3930" s="623"/>
      <c r="QA3930" s="623"/>
      <c r="QB3930" s="623"/>
      <c r="QC3930" s="623"/>
      <c r="QD3930" s="623"/>
      <c r="QE3930" s="623"/>
      <c r="QF3930" s="623"/>
      <c r="QG3930" s="623"/>
      <c r="QH3930" s="623"/>
      <c r="QI3930" s="623"/>
      <c r="QJ3930" s="623"/>
      <c r="QK3930" s="623"/>
    </row>
    <row r="3931" spans="439:453">
      <c r="PW3931" s="623"/>
      <c r="PX3931" s="623"/>
      <c r="PY3931" s="623"/>
      <c r="PZ3931" s="623"/>
      <c r="QA3931" s="623"/>
      <c r="QB3931" s="623"/>
      <c r="QC3931" s="623"/>
      <c r="QD3931" s="623"/>
      <c r="QE3931" s="623"/>
      <c r="QF3931" s="623"/>
      <c r="QG3931" s="623"/>
      <c r="QH3931" s="623"/>
      <c r="QI3931" s="623"/>
      <c r="QJ3931" s="623"/>
      <c r="QK3931" s="623"/>
    </row>
    <row r="3932" spans="439:453">
      <c r="PW3932" s="623"/>
      <c r="PX3932" s="623"/>
      <c r="PY3932" s="623"/>
      <c r="PZ3932" s="623"/>
      <c r="QA3932" s="623"/>
      <c r="QB3932" s="623"/>
      <c r="QC3932" s="623"/>
      <c r="QD3932" s="623"/>
      <c r="QE3932" s="623"/>
      <c r="QF3932" s="623"/>
      <c r="QG3932" s="623"/>
      <c r="QH3932" s="623"/>
      <c r="QI3932" s="623"/>
      <c r="QJ3932" s="623"/>
      <c r="QK3932" s="623"/>
    </row>
    <row r="3933" spans="439:453">
      <c r="PW3933" s="623"/>
      <c r="PX3933" s="623"/>
      <c r="PY3933" s="623"/>
      <c r="PZ3933" s="623"/>
      <c r="QA3933" s="623"/>
      <c r="QB3933" s="623"/>
      <c r="QC3933" s="623"/>
      <c r="QD3933" s="623"/>
      <c r="QE3933" s="623"/>
      <c r="QF3933" s="623"/>
      <c r="QG3933" s="623"/>
      <c r="QH3933" s="623"/>
      <c r="QI3933" s="623"/>
      <c r="QJ3933" s="623"/>
      <c r="QK3933" s="623"/>
    </row>
    <row r="3934" spans="439:453">
      <c r="PW3934" s="623"/>
      <c r="PX3934" s="623"/>
      <c r="PY3934" s="623"/>
      <c r="PZ3934" s="623"/>
      <c r="QA3934" s="623"/>
      <c r="QB3934" s="623"/>
      <c r="QC3934" s="623"/>
      <c r="QD3934" s="623"/>
      <c r="QE3934" s="623"/>
      <c r="QF3934" s="623"/>
      <c r="QG3934" s="623"/>
      <c r="QH3934" s="623"/>
      <c r="QI3934" s="623"/>
      <c r="QJ3934" s="623"/>
      <c r="QK3934" s="623"/>
    </row>
    <row r="3935" spans="439:453">
      <c r="PW3935" s="623"/>
      <c r="PX3935" s="623"/>
      <c r="PY3935" s="623"/>
      <c r="PZ3935" s="623"/>
      <c r="QA3935" s="623"/>
      <c r="QB3935" s="623"/>
      <c r="QC3935" s="623"/>
      <c r="QD3935" s="623"/>
      <c r="QE3935" s="623"/>
      <c r="QF3935" s="623"/>
      <c r="QG3935" s="623"/>
      <c r="QH3935" s="623"/>
      <c r="QI3935" s="623"/>
      <c r="QJ3935" s="623"/>
      <c r="QK3935" s="623"/>
    </row>
    <row r="3936" spans="439:453">
      <c r="PW3936" s="623"/>
      <c r="PX3936" s="623"/>
      <c r="PY3936" s="623"/>
      <c r="PZ3936" s="623"/>
      <c r="QA3936" s="623"/>
      <c r="QB3936" s="623"/>
      <c r="QC3936" s="623"/>
      <c r="QD3936" s="623"/>
      <c r="QE3936" s="623"/>
      <c r="QF3936" s="623"/>
      <c r="QG3936" s="623"/>
      <c r="QH3936" s="623"/>
      <c r="QI3936" s="623"/>
      <c r="QJ3936" s="623"/>
      <c r="QK3936" s="623"/>
    </row>
    <row r="3937" spans="439:453">
      <c r="PW3937" s="623"/>
      <c r="PX3937" s="623"/>
      <c r="PY3937" s="623"/>
      <c r="PZ3937" s="623"/>
      <c r="QA3937" s="623"/>
      <c r="QB3937" s="623"/>
      <c r="QC3937" s="623"/>
      <c r="QD3937" s="623"/>
      <c r="QE3937" s="623"/>
      <c r="QF3937" s="623"/>
      <c r="QG3937" s="623"/>
      <c r="QH3937" s="623"/>
      <c r="QI3937" s="623"/>
      <c r="QJ3937" s="623"/>
      <c r="QK3937" s="623"/>
    </row>
    <row r="3938" spans="439:453">
      <c r="PW3938" s="623"/>
      <c r="PX3938" s="623"/>
      <c r="PY3938" s="623"/>
      <c r="PZ3938" s="623"/>
      <c r="QA3938" s="623"/>
      <c r="QB3938" s="623"/>
      <c r="QC3938" s="623"/>
      <c r="QD3938" s="623"/>
      <c r="QE3938" s="623"/>
      <c r="QF3938" s="623"/>
      <c r="QG3938" s="623"/>
      <c r="QH3938" s="623"/>
      <c r="QI3938" s="623"/>
      <c r="QJ3938" s="623"/>
      <c r="QK3938" s="623"/>
    </row>
    <row r="3939" spans="439:453">
      <c r="PW3939" s="623"/>
      <c r="PX3939" s="623"/>
      <c r="PY3939" s="623"/>
      <c r="PZ3939" s="623"/>
      <c r="QA3939" s="623"/>
      <c r="QB3939" s="623"/>
      <c r="QC3939" s="623"/>
      <c r="QD3939" s="623"/>
      <c r="QE3939" s="623"/>
      <c r="QF3939" s="623"/>
      <c r="QG3939" s="623"/>
      <c r="QH3939" s="623"/>
      <c r="QI3939" s="623"/>
      <c r="QJ3939" s="623"/>
      <c r="QK3939" s="623"/>
    </row>
    <row r="3940" spans="439:453">
      <c r="PW3940" s="623"/>
      <c r="PX3940" s="623"/>
      <c r="PY3940" s="623"/>
      <c r="PZ3940" s="623"/>
      <c r="QA3940" s="623"/>
      <c r="QB3940" s="623"/>
      <c r="QC3940" s="623"/>
      <c r="QD3940" s="623"/>
      <c r="QE3940" s="623"/>
      <c r="QF3940" s="623"/>
      <c r="QG3940" s="623"/>
      <c r="QH3940" s="623"/>
      <c r="QI3940" s="623"/>
      <c r="QJ3940" s="623"/>
      <c r="QK3940" s="623"/>
    </row>
    <row r="3941" spans="439:453">
      <c r="PW3941" s="623"/>
      <c r="PX3941" s="623"/>
      <c r="PY3941" s="623"/>
      <c r="PZ3941" s="623"/>
      <c r="QA3941" s="623"/>
      <c r="QB3941" s="623"/>
      <c r="QC3941" s="623"/>
      <c r="QD3941" s="623"/>
      <c r="QE3941" s="623"/>
      <c r="QF3941" s="623"/>
      <c r="QG3941" s="623"/>
      <c r="QH3941" s="623"/>
      <c r="QI3941" s="623"/>
      <c r="QJ3941" s="623"/>
      <c r="QK3941" s="623"/>
    </row>
    <row r="3942" spans="439:453">
      <c r="PW3942" s="623"/>
      <c r="PX3942" s="623"/>
      <c r="PY3942" s="623"/>
      <c r="PZ3942" s="623"/>
      <c r="QA3942" s="623"/>
      <c r="QB3942" s="623"/>
      <c r="QC3942" s="623"/>
      <c r="QD3942" s="623"/>
      <c r="QE3942" s="623"/>
      <c r="QF3942" s="623"/>
      <c r="QG3942" s="623"/>
      <c r="QH3942" s="623"/>
      <c r="QI3942" s="623"/>
      <c r="QJ3942" s="623"/>
      <c r="QK3942" s="623"/>
    </row>
    <row r="3943" spans="439:453">
      <c r="PW3943" s="623"/>
      <c r="PX3943" s="623"/>
      <c r="PY3943" s="623"/>
      <c r="PZ3943" s="623"/>
      <c r="QA3943" s="623"/>
      <c r="QB3943" s="623"/>
      <c r="QC3943" s="623"/>
      <c r="QD3943" s="623"/>
      <c r="QE3943" s="623"/>
      <c r="QF3943" s="623"/>
      <c r="QG3943" s="623"/>
      <c r="QH3943" s="623"/>
      <c r="QI3943" s="623"/>
      <c r="QJ3943" s="623"/>
      <c r="QK3943" s="623"/>
    </row>
    <row r="3944" spans="439:453">
      <c r="PW3944" s="623"/>
      <c r="PX3944" s="623"/>
      <c r="PY3944" s="623"/>
      <c r="PZ3944" s="623"/>
      <c r="QA3944" s="623"/>
      <c r="QB3944" s="623"/>
      <c r="QC3944" s="623"/>
      <c r="QD3944" s="623"/>
      <c r="QE3944" s="623"/>
      <c r="QF3944" s="623"/>
      <c r="QG3944" s="623"/>
      <c r="QH3944" s="623"/>
      <c r="QI3944" s="623"/>
      <c r="QJ3944" s="623"/>
      <c r="QK3944" s="623"/>
    </row>
    <row r="3945" spans="439:453">
      <c r="PW3945" s="623"/>
      <c r="PX3945" s="623"/>
      <c r="PY3945" s="623"/>
      <c r="PZ3945" s="623"/>
      <c r="QA3945" s="623"/>
      <c r="QB3945" s="623"/>
      <c r="QC3945" s="623"/>
      <c r="QD3945" s="623"/>
      <c r="QE3945" s="623"/>
      <c r="QF3945" s="623"/>
      <c r="QG3945" s="623"/>
      <c r="QH3945" s="623"/>
      <c r="QI3945" s="623"/>
      <c r="QJ3945" s="623"/>
      <c r="QK3945" s="623"/>
    </row>
    <row r="3946" spans="439:453">
      <c r="PW3946" s="623"/>
      <c r="PX3946" s="623"/>
      <c r="PY3946" s="623"/>
      <c r="PZ3946" s="623"/>
      <c r="QA3946" s="623"/>
      <c r="QB3946" s="623"/>
      <c r="QC3946" s="623"/>
      <c r="QD3946" s="623"/>
      <c r="QE3946" s="623"/>
      <c r="QF3946" s="623"/>
      <c r="QG3946" s="623"/>
      <c r="QH3946" s="623"/>
      <c r="QI3946" s="623"/>
      <c r="QJ3946" s="623"/>
      <c r="QK3946" s="623"/>
    </row>
    <row r="3947" spans="439:453">
      <c r="PW3947" s="623"/>
      <c r="PX3947" s="623"/>
      <c r="PY3947" s="623"/>
      <c r="PZ3947" s="623"/>
      <c r="QA3947" s="623"/>
      <c r="QB3947" s="623"/>
      <c r="QC3947" s="623"/>
      <c r="QD3947" s="623"/>
      <c r="QE3947" s="623"/>
      <c r="QF3947" s="623"/>
      <c r="QG3947" s="623"/>
      <c r="QH3947" s="623"/>
      <c r="QI3947" s="623"/>
      <c r="QJ3947" s="623"/>
      <c r="QK3947" s="623"/>
    </row>
    <row r="3948" spans="439:453">
      <c r="PW3948" s="623"/>
      <c r="PX3948" s="623"/>
      <c r="PY3948" s="623"/>
      <c r="PZ3948" s="623"/>
      <c r="QA3948" s="623"/>
      <c r="QB3948" s="623"/>
      <c r="QC3948" s="623"/>
      <c r="QD3948" s="623"/>
      <c r="QE3948" s="623"/>
      <c r="QF3948" s="623"/>
      <c r="QG3948" s="623"/>
      <c r="QH3948" s="623"/>
      <c r="QI3948" s="623"/>
      <c r="QJ3948" s="623"/>
      <c r="QK3948" s="623"/>
    </row>
    <row r="3949" spans="439:453">
      <c r="PW3949" s="623"/>
      <c r="PX3949" s="623"/>
      <c r="PY3949" s="623"/>
      <c r="PZ3949" s="623"/>
      <c r="QA3949" s="623"/>
      <c r="QB3949" s="623"/>
      <c r="QC3949" s="623"/>
      <c r="QD3949" s="623"/>
      <c r="QE3949" s="623"/>
      <c r="QF3949" s="623"/>
      <c r="QG3949" s="623"/>
      <c r="QH3949" s="623"/>
      <c r="QI3949" s="623"/>
      <c r="QJ3949" s="623"/>
      <c r="QK3949" s="623"/>
    </row>
    <row r="3950" spans="439:453">
      <c r="PW3950" s="623"/>
      <c r="PX3950" s="623"/>
      <c r="PY3950" s="623"/>
      <c r="PZ3950" s="623"/>
      <c r="QA3950" s="623"/>
      <c r="QB3950" s="623"/>
      <c r="QC3950" s="623"/>
      <c r="QD3950" s="623"/>
      <c r="QE3950" s="623"/>
      <c r="QF3950" s="623"/>
      <c r="QG3950" s="623"/>
      <c r="QH3950" s="623"/>
      <c r="QI3950" s="623"/>
      <c r="QJ3950" s="623"/>
      <c r="QK3950" s="623"/>
    </row>
    <row r="3951" spans="439:453">
      <c r="PW3951" s="623"/>
      <c r="PX3951" s="623"/>
      <c r="PY3951" s="623"/>
      <c r="PZ3951" s="623"/>
      <c r="QA3951" s="623"/>
      <c r="QB3951" s="623"/>
      <c r="QC3951" s="623"/>
      <c r="QD3951" s="623"/>
      <c r="QE3951" s="623"/>
      <c r="QF3951" s="623"/>
      <c r="QG3951" s="623"/>
      <c r="QH3951" s="623"/>
      <c r="QI3951" s="623"/>
      <c r="QJ3951" s="623"/>
      <c r="QK3951" s="623"/>
    </row>
    <row r="3952" spans="439:453">
      <c r="PW3952" s="623"/>
      <c r="PX3952" s="623"/>
      <c r="PY3952" s="623"/>
      <c r="PZ3952" s="623"/>
      <c r="QA3952" s="623"/>
      <c r="QB3952" s="623"/>
      <c r="QC3952" s="623"/>
      <c r="QD3952" s="623"/>
      <c r="QE3952" s="623"/>
      <c r="QF3952" s="623"/>
      <c r="QG3952" s="623"/>
      <c r="QH3952" s="623"/>
      <c r="QI3952" s="623"/>
      <c r="QJ3952" s="623"/>
      <c r="QK3952" s="623"/>
    </row>
    <row r="3953" spans="439:453">
      <c r="PW3953" s="623"/>
      <c r="PX3953" s="623"/>
      <c r="PY3953" s="623"/>
      <c r="PZ3953" s="623"/>
      <c r="QA3953" s="623"/>
      <c r="QB3953" s="623"/>
      <c r="QC3953" s="623"/>
      <c r="QD3953" s="623"/>
      <c r="QE3953" s="623"/>
      <c r="QF3953" s="623"/>
      <c r="QG3953" s="623"/>
      <c r="QH3953" s="623"/>
      <c r="QI3953" s="623"/>
      <c r="QJ3953" s="623"/>
      <c r="QK3953" s="623"/>
    </row>
    <row r="3954" spans="439:453">
      <c r="PW3954" s="623"/>
      <c r="PX3954" s="623"/>
      <c r="PY3954" s="623"/>
      <c r="PZ3954" s="623"/>
      <c r="QA3954" s="623"/>
      <c r="QB3954" s="623"/>
      <c r="QC3954" s="623"/>
      <c r="QD3954" s="623"/>
      <c r="QE3954" s="623"/>
      <c r="QF3954" s="623"/>
      <c r="QG3954" s="623"/>
      <c r="QH3954" s="623"/>
      <c r="QI3954" s="623"/>
      <c r="QJ3954" s="623"/>
      <c r="QK3954" s="623"/>
    </row>
    <row r="3955" spans="439:453">
      <c r="PW3955" s="623"/>
      <c r="PX3955" s="623"/>
      <c r="PY3955" s="623"/>
      <c r="PZ3955" s="623"/>
      <c r="QA3955" s="623"/>
      <c r="QB3955" s="623"/>
      <c r="QC3955" s="623"/>
      <c r="QD3955" s="623"/>
      <c r="QE3955" s="623"/>
      <c r="QF3955" s="623"/>
      <c r="QG3955" s="623"/>
      <c r="QH3955" s="623"/>
      <c r="QI3955" s="623"/>
      <c r="QJ3955" s="623"/>
      <c r="QK3955" s="623"/>
    </row>
    <row r="3956" spans="439:453">
      <c r="PW3956" s="623"/>
      <c r="PX3956" s="623"/>
      <c r="PY3956" s="623"/>
      <c r="PZ3956" s="623"/>
      <c r="QA3956" s="623"/>
      <c r="QB3956" s="623"/>
      <c r="QC3956" s="623"/>
      <c r="QD3956" s="623"/>
      <c r="QE3956" s="623"/>
      <c r="QF3956" s="623"/>
      <c r="QG3956" s="623"/>
      <c r="QH3956" s="623"/>
      <c r="QI3956" s="623"/>
      <c r="QJ3956" s="623"/>
      <c r="QK3956" s="623"/>
    </row>
    <row r="3957" spans="439:453">
      <c r="PW3957" s="623"/>
      <c r="PX3957" s="623"/>
      <c r="PY3957" s="623"/>
      <c r="PZ3957" s="623"/>
      <c r="QA3957" s="623"/>
      <c r="QB3957" s="623"/>
      <c r="QC3957" s="623"/>
      <c r="QD3957" s="623"/>
      <c r="QE3957" s="623"/>
      <c r="QF3957" s="623"/>
      <c r="QG3957" s="623"/>
      <c r="QH3957" s="623"/>
      <c r="QI3957" s="623"/>
      <c r="QJ3957" s="623"/>
      <c r="QK3957" s="623"/>
    </row>
    <row r="3958" spans="439:453">
      <c r="PW3958" s="623"/>
      <c r="PX3958" s="623"/>
      <c r="PY3958" s="623"/>
      <c r="PZ3958" s="623"/>
      <c r="QA3958" s="623"/>
      <c r="QB3958" s="623"/>
      <c r="QC3958" s="623"/>
      <c r="QD3958" s="623"/>
      <c r="QE3958" s="623"/>
      <c r="QF3958" s="623"/>
      <c r="QG3958" s="623"/>
      <c r="QH3958" s="623"/>
      <c r="QI3958" s="623"/>
      <c r="QJ3958" s="623"/>
      <c r="QK3958" s="623"/>
    </row>
    <row r="3959" spans="439:453">
      <c r="PW3959" s="623"/>
      <c r="PX3959" s="623"/>
      <c r="PY3959" s="623"/>
      <c r="PZ3959" s="623"/>
      <c r="QA3959" s="623"/>
      <c r="QB3959" s="623"/>
      <c r="QC3959" s="623"/>
      <c r="QD3959" s="623"/>
      <c r="QE3959" s="623"/>
      <c r="QF3959" s="623"/>
      <c r="QG3959" s="623"/>
      <c r="QH3959" s="623"/>
      <c r="QI3959" s="623"/>
      <c r="QJ3959" s="623"/>
      <c r="QK3959" s="623"/>
    </row>
    <row r="3960" spans="439:453">
      <c r="PW3960" s="623"/>
      <c r="PX3960" s="623"/>
      <c r="PY3960" s="623"/>
      <c r="PZ3960" s="623"/>
      <c r="QA3960" s="623"/>
      <c r="QB3960" s="623"/>
      <c r="QC3960" s="623"/>
      <c r="QD3960" s="623"/>
      <c r="QE3960" s="623"/>
      <c r="QF3960" s="623"/>
      <c r="QG3960" s="623"/>
      <c r="QH3960" s="623"/>
      <c r="QI3960" s="623"/>
      <c r="QJ3960" s="623"/>
      <c r="QK3960" s="623"/>
    </row>
    <row r="3961" spans="439:453">
      <c r="PW3961" s="623"/>
      <c r="PX3961" s="623"/>
      <c r="PY3961" s="623"/>
      <c r="PZ3961" s="623"/>
      <c r="QA3961" s="623"/>
      <c r="QB3961" s="623"/>
      <c r="QC3961" s="623"/>
      <c r="QD3961" s="623"/>
      <c r="QE3961" s="623"/>
      <c r="QF3961" s="623"/>
      <c r="QG3961" s="623"/>
      <c r="QH3961" s="623"/>
      <c r="QI3961" s="623"/>
      <c r="QJ3961" s="623"/>
      <c r="QK3961" s="623"/>
    </row>
    <row r="3962" spans="439:453">
      <c r="PW3962" s="623"/>
      <c r="PX3962" s="623"/>
      <c r="PY3962" s="623"/>
      <c r="PZ3962" s="623"/>
      <c r="QA3962" s="623"/>
      <c r="QB3962" s="623"/>
      <c r="QC3962" s="623"/>
      <c r="QD3962" s="623"/>
      <c r="QE3962" s="623"/>
      <c r="QF3962" s="623"/>
      <c r="QG3962" s="623"/>
      <c r="QH3962" s="623"/>
      <c r="QI3962" s="623"/>
      <c r="QJ3962" s="623"/>
      <c r="QK3962" s="623"/>
    </row>
    <row r="3963" spans="439:453">
      <c r="PW3963" s="623"/>
      <c r="PX3963" s="623"/>
      <c r="PY3963" s="623"/>
      <c r="PZ3963" s="623"/>
      <c r="QA3963" s="623"/>
      <c r="QB3963" s="623"/>
      <c r="QC3963" s="623"/>
      <c r="QD3963" s="623"/>
      <c r="QE3963" s="623"/>
      <c r="QF3963" s="623"/>
      <c r="QG3963" s="623"/>
      <c r="QH3963" s="623"/>
      <c r="QI3963" s="623"/>
      <c r="QJ3963" s="623"/>
      <c r="QK3963" s="623"/>
    </row>
    <row r="3964" spans="439:453">
      <c r="PW3964" s="623"/>
      <c r="PX3964" s="623"/>
      <c r="PY3964" s="623"/>
      <c r="PZ3964" s="623"/>
      <c r="QA3964" s="623"/>
      <c r="QB3964" s="623"/>
      <c r="QC3964" s="623"/>
      <c r="QD3964" s="623"/>
      <c r="QE3964" s="623"/>
      <c r="QF3964" s="623"/>
      <c r="QG3964" s="623"/>
      <c r="QH3964" s="623"/>
      <c r="QI3964" s="623"/>
      <c r="QJ3964" s="623"/>
      <c r="QK3964" s="623"/>
    </row>
    <row r="3965" spans="439:453">
      <c r="PW3965" s="623"/>
      <c r="PX3965" s="623"/>
      <c r="PY3965" s="623"/>
      <c r="PZ3965" s="623"/>
      <c r="QA3965" s="623"/>
      <c r="QB3965" s="623"/>
      <c r="QC3965" s="623"/>
      <c r="QD3965" s="623"/>
      <c r="QE3965" s="623"/>
      <c r="QF3965" s="623"/>
      <c r="QG3965" s="623"/>
      <c r="QH3965" s="623"/>
      <c r="QI3965" s="623"/>
      <c r="QJ3965" s="623"/>
      <c r="QK3965" s="623"/>
    </row>
    <row r="3966" spans="439:453">
      <c r="PW3966" s="623"/>
      <c r="PX3966" s="623"/>
      <c r="PY3966" s="623"/>
      <c r="PZ3966" s="623"/>
      <c r="QA3966" s="623"/>
      <c r="QB3966" s="623"/>
      <c r="QC3966" s="623"/>
      <c r="QD3966" s="623"/>
      <c r="QE3966" s="623"/>
      <c r="QF3966" s="623"/>
      <c r="QG3966" s="623"/>
      <c r="QH3966" s="623"/>
      <c r="QI3966" s="623"/>
      <c r="QJ3966" s="623"/>
      <c r="QK3966" s="623"/>
    </row>
    <row r="3967" spans="439:453">
      <c r="PW3967" s="623"/>
      <c r="PX3967" s="623"/>
      <c r="PY3967" s="623"/>
      <c r="PZ3967" s="623"/>
      <c r="QA3967" s="623"/>
      <c r="QB3967" s="623"/>
      <c r="QC3967" s="623"/>
      <c r="QD3967" s="623"/>
      <c r="QE3967" s="623"/>
      <c r="QF3967" s="623"/>
      <c r="QG3967" s="623"/>
      <c r="QH3967" s="623"/>
      <c r="QI3967" s="623"/>
      <c r="QJ3967" s="623"/>
      <c r="QK3967" s="623"/>
    </row>
    <row r="3968" spans="439:453">
      <c r="PW3968" s="623"/>
      <c r="PX3968" s="623"/>
      <c r="PY3968" s="623"/>
      <c r="PZ3968" s="623"/>
      <c r="QA3968" s="623"/>
      <c r="QB3968" s="623"/>
      <c r="QC3968" s="623"/>
      <c r="QD3968" s="623"/>
      <c r="QE3968" s="623"/>
      <c r="QF3968" s="623"/>
      <c r="QG3968" s="623"/>
      <c r="QH3968" s="623"/>
      <c r="QI3968" s="623"/>
      <c r="QJ3968" s="623"/>
      <c r="QK3968" s="623"/>
    </row>
    <row r="3969" spans="439:453">
      <c r="PW3969" s="623"/>
      <c r="PX3969" s="623"/>
      <c r="PY3969" s="623"/>
      <c r="PZ3969" s="623"/>
      <c r="QA3969" s="623"/>
      <c r="QB3969" s="623"/>
      <c r="QC3969" s="623"/>
      <c r="QD3969" s="623"/>
      <c r="QE3969" s="623"/>
      <c r="QF3969" s="623"/>
      <c r="QG3969" s="623"/>
      <c r="QH3969" s="623"/>
      <c r="QI3969" s="623"/>
      <c r="QJ3969" s="623"/>
      <c r="QK3969" s="623"/>
    </row>
    <row r="3970" spans="439:453">
      <c r="PW3970" s="623"/>
      <c r="PX3970" s="623"/>
      <c r="PY3970" s="623"/>
      <c r="PZ3970" s="623"/>
      <c r="QA3970" s="623"/>
      <c r="QB3970" s="623"/>
      <c r="QC3970" s="623"/>
      <c r="QD3970" s="623"/>
      <c r="QE3970" s="623"/>
      <c r="QF3970" s="623"/>
      <c r="QG3970" s="623"/>
      <c r="QH3970" s="623"/>
      <c r="QI3970" s="623"/>
      <c r="QJ3970" s="623"/>
      <c r="QK3970" s="623"/>
    </row>
    <row r="3971" spans="439:453">
      <c r="PW3971" s="623"/>
      <c r="PX3971" s="623"/>
      <c r="PY3971" s="623"/>
      <c r="PZ3971" s="623"/>
      <c r="QA3971" s="623"/>
      <c r="QB3971" s="623"/>
      <c r="QC3971" s="623"/>
      <c r="QD3971" s="623"/>
      <c r="QE3971" s="623"/>
      <c r="QF3971" s="623"/>
      <c r="QG3971" s="623"/>
      <c r="QH3971" s="623"/>
      <c r="QI3971" s="623"/>
      <c r="QJ3971" s="623"/>
      <c r="QK3971" s="623"/>
    </row>
    <row r="3972" spans="439:453">
      <c r="PW3972" s="623"/>
      <c r="PX3972" s="623"/>
      <c r="PY3972" s="623"/>
      <c r="PZ3972" s="623"/>
      <c r="QA3972" s="623"/>
      <c r="QB3972" s="623"/>
      <c r="QC3972" s="623"/>
      <c r="QD3972" s="623"/>
      <c r="QE3972" s="623"/>
      <c r="QF3972" s="623"/>
      <c r="QG3972" s="623"/>
      <c r="QH3972" s="623"/>
      <c r="QI3972" s="623"/>
      <c r="QJ3972" s="623"/>
      <c r="QK3972" s="623"/>
    </row>
    <row r="3973" spans="439:453">
      <c r="PW3973" s="623"/>
      <c r="PX3973" s="623"/>
      <c r="PY3973" s="623"/>
      <c r="PZ3973" s="623"/>
      <c r="QA3973" s="623"/>
      <c r="QB3973" s="623"/>
      <c r="QC3973" s="623"/>
      <c r="QD3973" s="623"/>
      <c r="QE3973" s="623"/>
      <c r="QF3973" s="623"/>
      <c r="QG3973" s="623"/>
      <c r="QH3973" s="623"/>
      <c r="QI3973" s="623"/>
      <c r="QJ3973" s="623"/>
      <c r="QK3973" s="623"/>
    </row>
    <row r="3974" spans="439:453">
      <c r="PW3974" s="623"/>
      <c r="PX3974" s="623"/>
      <c r="PY3974" s="623"/>
      <c r="PZ3974" s="623"/>
      <c r="QA3974" s="623"/>
      <c r="QB3974" s="623"/>
      <c r="QC3974" s="623"/>
      <c r="QD3974" s="623"/>
      <c r="QE3974" s="623"/>
      <c r="QF3974" s="623"/>
      <c r="QG3974" s="623"/>
      <c r="QH3974" s="623"/>
      <c r="QI3974" s="623"/>
      <c r="QJ3974" s="623"/>
      <c r="QK3974" s="623"/>
    </row>
    <row r="3975" spans="439:453">
      <c r="PW3975" s="623"/>
      <c r="PX3975" s="623"/>
      <c r="PY3975" s="623"/>
      <c r="PZ3975" s="623"/>
      <c r="QA3975" s="623"/>
      <c r="QB3975" s="623"/>
      <c r="QC3975" s="623"/>
      <c r="QD3975" s="623"/>
      <c r="QE3975" s="623"/>
      <c r="QF3975" s="623"/>
      <c r="QG3975" s="623"/>
      <c r="QH3975" s="623"/>
      <c r="QI3975" s="623"/>
      <c r="QJ3975" s="623"/>
      <c r="QK3975" s="623"/>
    </row>
    <row r="3976" spans="439:453">
      <c r="PW3976" s="623"/>
      <c r="PX3976" s="623"/>
      <c r="PY3976" s="623"/>
      <c r="PZ3976" s="623"/>
      <c r="QA3976" s="623"/>
      <c r="QB3976" s="623"/>
      <c r="QC3976" s="623"/>
      <c r="QD3976" s="623"/>
      <c r="QE3976" s="623"/>
      <c r="QF3976" s="623"/>
      <c r="QG3976" s="623"/>
      <c r="QH3976" s="623"/>
      <c r="QI3976" s="623"/>
      <c r="QJ3976" s="623"/>
      <c r="QK3976" s="623"/>
    </row>
    <row r="3977" spans="439:453">
      <c r="PW3977" s="623"/>
      <c r="PX3977" s="623"/>
      <c r="PY3977" s="623"/>
      <c r="PZ3977" s="623"/>
      <c r="QA3977" s="623"/>
      <c r="QB3977" s="623"/>
      <c r="QC3977" s="623"/>
      <c r="QD3977" s="623"/>
      <c r="QE3977" s="623"/>
      <c r="QF3977" s="623"/>
      <c r="QG3977" s="623"/>
      <c r="QH3977" s="623"/>
      <c r="QI3977" s="623"/>
      <c r="QJ3977" s="623"/>
      <c r="QK3977" s="623"/>
    </row>
    <row r="3978" spans="439:453">
      <c r="PW3978" s="623"/>
      <c r="PX3978" s="623"/>
      <c r="PY3978" s="623"/>
      <c r="PZ3978" s="623"/>
      <c r="QA3978" s="623"/>
      <c r="QB3978" s="623"/>
      <c r="QC3978" s="623"/>
      <c r="QD3978" s="623"/>
      <c r="QE3978" s="623"/>
      <c r="QF3978" s="623"/>
      <c r="QG3978" s="623"/>
      <c r="QH3978" s="623"/>
      <c r="QI3978" s="623"/>
      <c r="QJ3978" s="623"/>
      <c r="QK3978" s="623"/>
    </row>
    <row r="3979" spans="439:453">
      <c r="PW3979" s="623"/>
      <c r="PX3979" s="623"/>
      <c r="PY3979" s="623"/>
      <c r="PZ3979" s="623"/>
      <c r="QA3979" s="623"/>
      <c r="QB3979" s="623"/>
      <c r="QC3979" s="623"/>
      <c r="QD3979" s="623"/>
      <c r="QE3979" s="623"/>
      <c r="QF3979" s="623"/>
      <c r="QG3979" s="623"/>
      <c r="QH3979" s="623"/>
      <c r="QI3979" s="623"/>
      <c r="QJ3979" s="623"/>
      <c r="QK3979" s="623"/>
    </row>
    <row r="3980" spans="439:453">
      <c r="PW3980" s="623"/>
      <c r="PX3980" s="623"/>
      <c r="PY3980" s="623"/>
      <c r="PZ3980" s="623"/>
      <c r="QA3980" s="623"/>
      <c r="QB3980" s="623"/>
      <c r="QC3980" s="623"/>
      <c r="QD3980" s="623"/>
      <c r="QE3980" s="623"/>
      <c r="QF3980" s="623"/>
      <c r="QG3980" s="623"/>
      <c r="QH3980" s="623"/>
      <c r="QI3980" s="623"/>
      <c r="QJ3980" s="623"/>
      <c r="QK3980" s="623"/>
    </row>
    <row r="3981" spans="439:453">
      <c r="PW3981" s="623"/>
      <c r="PX3981" s="623"/>
      <c r="PY3981" s="623"/>
      <c r="PZ3981" s="623"/>
      <c r="QA3981" s="623"/>
      <c r="QB3981" s="623"/>
      <c r="QC3981" s="623"/>
      <c r="QD3981" s="623"/>
      <c r="QE3981" s="623"/>
      <c r="QF3981" s="623"/>
      <c r="QG3981" s="623"/>
      <c r="QH3981" s="623"/>
      <c r="QI3981" s="623"/>
      <c r="QJ3981" s="623"/>
      <c r="QK3981" s="623"/>
    </row>
    <row r="3982" spans="439:453">
      <c r="PW3982" s="623"/>
      <c r="PX3982" s="623"/>
      <c r="PY3982" s="623"/>
      <c r="PZ3982" s="623"/>
      <c r="QA3982" s="623"/>
      <c r="QB3982" s="623"/>
      <c r="QC3982" s="623"/>
      <c r="QD3982" s="623"/>
      <c r="QE3982" s="623"/>
      <c r="QF3982" s="623"/>
      <c r="QG3982" s="623"/>
      <c r="QH3982" s="623"/>
      <c r="QI3982" s="623"/>
      <c r="QJ3982" s="623"/>
      <c r="QK3982" s="623"/>
    </row>
    <row r="3983" spans="439:453">
      <c r="PW3983" s="623"/>
      <c r="PX3983" s="623"/>
      <c r="PY3983" s="623"/>
      <c r="PZ3983" s="623"/>
      <c r="QA3983" s="623"/>
      <c r="QB3983" s="623"/>
      <c r="QC3983" s="623"/>
      <c r="QD3983" s="623"/>
      <c r="QE3983" s="623"/>
      <c r="QF3983" s="623"/>
      <c r="QG3983" s="623"/>
      <c r="QH3983" s="623"/>
      <c r="QI3983" s="623"/>
      <c r="QJ3983" s="623"/>
      <c r="QK3983" s="623"/>
    </row>
    <row r="3984" spans="439:453">
      <c r="PW3984" s="623"/>
      <c r="PX3984" s="623"/>
      <c r="PY3984" s="623"/>
      <c r="PZ3984" s="623"/>
      <c r="QA3984" s="623"/>
      <c r="QB3984" s="623"/>
      <c r="QC3984" s="623"/>
      <c r="QD3984" s="623"/>
      <c r="QE3984" s="623"/>
      <c r="QF3984" s="623"/>
      <c r="QG3984" s="623"/>
      <c r="QH3984" s="623"/>
      <c r="QI3984" s="623"/>
      <c r="QJ3984" s="623"/>
      <c r="QK3984" s="623"/>
    </row>
    <row r="3985" spans="439:453">
      <c r="PW3985" s="623"/>
      <c r="PX3985" s="623"/>
      <c r="PY3985" s="623"/>
      <c r="PZ3985" s="623"/>
      <c r="QA3985" s="623"/>
      <c r="QB3985" s="623"/>
      <c r="QC3985" s="623"/>
      <c r="QD3985" s="623"/>
      <c r="QE3985" s="623"/>
      <c r="QF3985" s="623"/>
      <c r="QG3985" s="623"/>
      <c r="QH3985" s="623"/>
      <c r="QI3985" s="623"/>
      <c r="QJ3985" s="623"/>
      <c r="QK3985" s="623"/>
    </row>
    <row r="3986" spans="439:453">
      <c r="PW3986" s="623"/>
      <c r="PX3986" s="623"/>
      <c r="PY3986" s="623"/>
      <c r="PZ3986" s="623"/>
      <c r="QA3986" s="623"/>
      <c r="QB3986" s="623"/>
      <c r="QC3986" s="623"/>
      <c r="QD3986" s="623"/>
      <c r="QE3986" s="623"/>
      <c r="QF3986" s="623"/>
      <c r="QG3986" s="623"/>
      <c r="QH3986" s="623"/>
      <c r="QI3986" s="623"/>
      <c r="QJ3986" s="623"/>
      <c r="QK3986" s="623"/>
    </row>
    <row r="3987" spans="439:453">
      <c r="PW3987" s="623"/>
      <c r="PX3987" s="623"/>
      <c r="PY3987" s="623"/>
      <c r="PZ3987" s="623"/>
      <c r="QA3987" s="623"/>
      <c r="QB3987" s="623"/>
      <c r="QC3987" s="623"/>
      <c r="QD3987" s="623"/>
      <c r="QE3987" s="623"/>
      <c r="QF3987" s="623"/>
      <c r="QG3987" s="623"/>
      <c r="QH3987" s="623"/>
      <c r="QI3987" s="623"/>
      <c r="QJ3987" s="623"/>
      <c r="QK3987" s="623"/>
    </row>
    <row r="3988" spans="439:453">
      <c r="PW3988" s="623"/>
      <c r="PX3988" s="623"/>
      <c r="PY3988" s="623"/>
      <c r="PZ3988" s="623"/>
      <c r="QA3988" s="623"/>
      <c r="QB3988" s="623"/>
      <c r="QC3988" s="623"/>
      <c r="QD3988" s="623"/>
      <c r="QE3988" s="623"/>
      <c r="QF3988" s="623"/>
      <c r="QG3988" s="623"/>
      <c r="QH3988" s="623"/>
      <c r="QI3988" s="623"/>
      <c r="QJ3988" s="623"/>
      <c r="QK3988" s="623"/>
    </row>
    <row r="3989" spans="439:453">
      <c r="PW3989" s="623"/>
      <c r="PX3989" s="623"/>
      <c r="PY3989" s="623"/>
      <c r="PZ3989" s="623"/>
      <c r="QA3989" s="623"/>
      <c r="QB3989" s="623"/>
      <c r="QC3989" s="623"/>
      <c r="QD3989" s="623"/>
      <c r="QE3989" s="623"/>
      <c r="QF3989" s="623"/>
      <c r="QG3989" s="623"/>
      <c r="QH3989" s="623"/>
      <c r="QI3989" s="623"/>
      <c r="QJ3989" s="623"/>
      <c r="QK3989" s="623"/>
    </row>
    <row r="3990" spans="439:453">
      <c r="PW3990" s="623"/>
      <c r="PX3990" s="623"/>
      <c r="PY3990" s="623"/>
      <c r="PZ3990" s="623"/>
      <c r="QA3990" s="623"/>
      <c r="QB3990" s="623"/>
      <c r="QC3990" s="623"/>
      <c r="QD3990" s="623"/>
      <c r="QE3990" s="623"/>
      <c r="QF3990" s="623"/>
      <c r="QG3990" s="623"/>
      <c r="QH3990" s="623"/>
      <c r="QI3990" s="623"/>
      <c r="QJ3990" s="623"/>
      <c r="QK3990" s="623"/>
    </row>
    <row r="3991" spans="439:453">
      <c r="PW3991" s="623"/>
      <c r="PX3991" s="623"/>
      <c r="PY3991" s="623"/>
      <c r="PZ3991" s="623"/>
      <c r="QA3991" s="623"/>
      <c r="QB3991" s="623"/>
      <c r="QC3991" s="623"/>
      <c r="QD3991" s="623"/>
      <c r="QE3991" s="623"/>
      <c r="QF3991" s="623"/>
      <c r="QG3991" s="623"/>
      <c r="QH3991" s="623"/>
      <c r="QI3991" s="623"/>
      <c r="QJ3991" s="623"/>
      <c r="QK3991" s="623"/>
    </row>
    <row r="3992" spans="439:453">
      <c r="PW3992" s="623"/>
      <c r="PX3992" s="623"/>
      <c r="PY3992" s="623"/>
      <c r="PZ3992" s="623"/>
      <c r="QA3992" s="623"/>
      <c r="QB3992" s="623"/>
      <c r="QC3992" s="623"/>
      <c r="QD3992" s="623"/>
      <c r="QE3992" s="623"/>
      <c r="QF3992" s="623"/>
      <c r="QG3992" s="623"/>
      <c r="QH3992" s="623"/>
      <c r="QI3992" s="623"/>
      <c r="QJ3992" s="623"/>
      <c r="QK3992" s="623"/>
    </row>
    <row r="3993" spans="439:453">
      <c r="PW3993" s="623"/>
      <c r="PX3993" s="623"/>
      <c r="PY3993" s="623"/>
      <c r="PZ3993" s="623"/>
      <c r="QA3993" s="623"/>
      <c r="QB3993" s="623"/>
      <c r="QC3993" s="623"/>
      <c r="QD3993" s="623"/>
      <c r="QE3993" s="623"/>
      <c r="QF3993" s="623"/>
      <c r="QG3993" s="623"/>
      <c r="QH3993" s="623"/>
      <c r="QI3993" s="623"/>
      <c r="QJ3993" s="623"/>
      <c r="QK3993" s="623"/>
    </row>
    <row r="3994" spans="439:453">
      <c r="PW3994" s="623"/>
      <c r="PX3994" s="623"/>
      <c r="PY3994" s="623"/>
      <c r="PZ3994" s="623"/>
      <c r="QA3994" s="623"/>
      <c r="QB3994" s="623"/>
      <c r="QC3994" s="623"/>
      <c r="QD3994" s="623"/>
      <c r="QE3994" s="623"/>
      <c r="QF3994" s="623"/>
      <c r="QG3994" s="623"/>
      <c r="QH3994" s="623"/>
      <c r="QI3994" s="623"/>
      <c r="QJ3994" s="623"/>
      <c r="QK3994" s="623"/>
    </row>
    <row r="3995" spans="439:453">
      <c r="PW3995" s="623"/>
      <c r="PX3995" s="623"/>
      <c r="PY3995" s="623"/>
      <c r="PZ3995" s="623"/>
      <c r="QA3995" s="623"/>
      <c r="QB3995" s="623"/>
      <c r="QC3995" s="623"/>
      <c r="QD3995" s="623"/>
      <c r="QE3995" s="623"/>
      <c r="QF3995" s="623"/>
      <c r="QG3995" s="623"/>
      <c r="QH3995" s="623"/>
      <c r="QI3995" s="623"/>
      <c r="QJ3995" s="623"/>
      <c r="QK3995" s="623"/>
    </row>
    <row r="3996" spans="439:453">
      <c r="PW3996" s="623"/>
      <c r="PX3996" s="623"/>
      <c r="PY3996" s="623"/>
      <c r="PZ3996" s="623"/>
      <c r="QA3996" s="623"/>
      <c r="QB3996" s="623"/>
      <c r="QC3996" s="623"/>
      <c r="QD3996" s="623"/>
      <c r="QE3996" s="623"/>
      <c r="QF3996" s="623"/>
      <c r="QG3996" s="623"/>
      <c r="QH3996" s="623"/>
      <c r="QI3996" s="623"/>
      <c r="QJ3996" s="623"/>
      <c r="QK3996" s="623"/>
    </row>
    <row r="3997" spans="439:453">
      <c r="PW3997" s="623"/>
      <c r="PX3997" s="623"/>
      <c r="PY3997" s="623"/>
      <c r="PZ3997" s="623"/>
      <c r="QA3997" s="623"/>
      <c r="QB3997" s="623"/>
      <c r="QC3997" s="623"/>
      <c r="QD3997" s="623"/>
      <c r="QE3997" s="623"/>
      <c r="QF3997" s="623"/>
      <c r="QG3997" s="623"/>
      <c r="QH3997" s="623"/>
      <c r="QI3997" s="623"/>
      <c r="QJ3997" s="623"/>
      <c r="QK3997" s="623"/>
    </row>
    <row r="3998" spans="439:453">
      <c r="PW3998" s="623"/>
      <c r="PX3998" s="623"/>
      <c r="PY3998" s="623"/>
      <c r="PZ3998" s="623"/>
      <c r="QA3998" s="623"/>
      <c r="QB3998" s="623"/>
      <c r="QC3998" s="623"/>
      <c r="QD3998" s="623"/>
      <c r="QE3998" s="623"/>
      <c r="QF3998" s="623"/>
      <c r="QG3998" s="623"/>
      <c r="QH3998" s="623"/>
      <c r="QI3998" s="623"/>
      <c r="QJ3998" s="623"/>
      <c r="QK3998" s="623"/>
    </row>
    <row r="3999" spans="439:453">
      <c r="PW3999" s="623"/>
      <c r="PX3999" s="623"/>
      <c r="PY3999" s="623"/>
      <c r="PZ3999" s="623"/>
      <c r="QA3999" s="623"/>
      <c r="QB3999" s="623"/>
      <c r="QC3999" s="623"/>
      <c r="QD3999" s="623"/>
      <c r="QE3999" s="623"/>
      <c r="QF3999" s="623"/>
      <c r="QG3999" s="623"/>
      <c r="QH3999" s="623"/>
      <c r="QI3999" s="623"/>
      <c r="QJ3999" s="623"/>
      <c r="QK3999" s="623"/>
    </row>
    <row r="4000" spans="439:453">
      <c r="PW4000" s="623"/>
      <c r="PX4000" s="623"/>
      <c r="PY4000" s="623"/>
      <c r="PZ4000" s="623"/>
      <c r="QA4000" s="623"/>
      <c r="QB4000" s="623"/>
      <c r="QC4000" s="623"/>
      <c r="QD4000" s="623"/>
      <c r="QE4000" s="623"/>
      <c r="QF4000" s="623"/>
      <c r="QG4000" s="623"/>
      <c r="QH4000" s="623"/>
      <c r="QI4000" s="623"/>
      <c r="QJ4000" s="623"/>
      <c r="QK4000" s="623"/>
    </row>
    <row r="4001" spans="439:453">
      <c r="PW4001" s="623"/>
      <c r="PX4001" s="623"/>
      <c r="PY4001" s="623"/>
      <c r="PZ4001" s="623"/>
      <c r="QA4001" s="623"/>
      <c r="QB4001" s="623"/>
      <c r="QC4001" s="623"/>
      <c r="QD4001" s="623"/>
      <c r="QE4001" s="623"/>
      <c r="QF4001" s="623"/>
      <c r="QG4001" s="623"/>
      <c r="QH4001" s="623"/>
      <c r="QI4001" s="623"/>
      <c r="QJ4001" s="623"/>
      <c r="QK4001" s="623"/>
    </row>
    <row r="4002" spans="439:453">
      <c r="PW4002" s="623"/>
      <c r="PX4002" s="623"/>
      <c r="PY4002" s="623"/>
      <c r="PZ4002" s="623"/>
      <c r="QA4002" s="623"/>
      <c r="QB4002" s="623"/>
      <c r="QC4002" s="623"/>
      <c r="QD4002" s="623"/>
      <c r="QE4002" s="623"/>
      <c r="QF4002" s="623"/>
      <c r="QG4002" s="623"/>
      <c r="QH4002" s="623"/>
      <c r="QI4002" s="623"/>
      <c r="QJ4002" s="623"/>
      <c r="QK4002" s="623"/>
    </row>
    <row r="4003" spans="439:453">
      <c r="PW4003" s="623"/>
      <c r="PX4003" s="623"/>
      <c r="PY4003" s="623"/>
      <c r="PZ4003" s="623"/>
      <c r="QA4003" s="623"/>
      <c r="QB4003" s="623"/>
      <c r="QC4003" s="623"/>
      <c r="QD4003" s="623"/>
      <c r="QE4003" s="623"/>
      <c r="QF4003" s="623"/>
      <c r="QG4003" s="623"/>
      <c r="QH4003" s="623"/>
      <c r="QI4003" s="623"/>
      <c r="QJ4003" s="623"/>
      <c r="QK4003" s="623"/>
    </row>
    <row r="4004" spans="439:453">
      <c r="PW4004" s="623"/>
      <c r="PX4004" s="623"/>
      <c r="PY4004" s="623"/>
      <c r="PZ4004" s="623"/>
      <c r="QA4004" s="623"/>
      <c r="QB4004" s="623"/>
      <c r="QC4004" s="623"/>
      <c r="QD4004" s="623"/>
      <c r="QE4004" s="623"/>
      <c r="QF4004" s="623"/>
      <c r="QG4004" s="623"/>
      <c r="QH4004" s="623"/>
      <c r="QI4004" s="623"/>
      <c r="QJ4004" s="623"/>
      <c r="QK4004" s="623"/>
    </row>
    <row r="4005" spans="439:453">
      <c r="PW4005" s="623"/>
      <c r="PX4005" s="623"/>
      <c r="PY4005" s="623"/>
      <c r="PZ4005" s="623"/>
      <c r="QA4005" s="623"/>
      <c r="QB4005" s="623"/>
      <c r="QC4005" s="623"/>
      <c r="QD4005" s="623"/>
      <c r="QE4005" s="623"/>
      <c r="QF4005" s="623"/>
      <c r="QG4005" s="623"/>
      <c r="QH4005" s="623"/>
      <c r="QI4005" s="623"/>
      <c r="QJ4005" s="623"/>
      <c r="QK4005" s="623"/>
    </row>
    <row r="4006" spans="439:453">
      <c r="PW4006" s="623"/>
      <c r="PX4006" s="623"/>
      <c r="PY4006" s="623"/>
      <c r="PZ4006" s="623"/>
      <c r="QA4006" s="623"/>
      <c r="QB4006" s="623"/>
      <c r="QC4006" s="623"/>
      <c r="QD4006" s="623"/>
      <c r="QE4006" s="623"/>
      <c r="QF4006" s="623"/>
      <c r="QG4006" s="623"/>
      <c r="QH4006" s="623"/>
      <c r="QI4006" s="623"/>
      <c r="QJ4006" s="623"/>
      <c r="QK4006" s="623"/>
    </row>
    <row r="4007" spans="439:453">
      <c r="PW4007" s="623"/>
      <c r="PX4007" s="623"/>
      <c r="PY4007" s="623"/>
      <c r="PZ4007" s="623"/>
      <c r="QA4007" s="623"/>
      <c r="QB4007" s="623"/>
      <c r="QC4007" s="623"/>
      <c r="QD4007" s="623"/>
      <c r="QE4007" s="623"/>
      <c r="QF4007" s="623"/>
      <c r="QG4007" s="623"/>
      <c r="QH4007" s="623"/>
      <c r="QI4007" s="623"/>
      <c r="QJ4007" s="623"/>
      <c r="QK4007" s="623"/>
    </row>
    <row r="4008" spans="439:453">
      <c r="PW4008" s="623"/>
      <c r="PX4008" s="623"/>
      <c r="PY4008" s="623"/>
      <c r="PZ4008" s="623"/>
      <c r="QA4008" s="623"/>
      <c r="QB4008" s="623"/>
      <c r="QC4008" s="623"/>
      <c r="QD4008" s="623"/>
      <c r="QE4008" s="623"/>
      <c r="QF4008" s="623"/>
      <c r="QG4008" s="623"/>
      <c r="QH4008" s="623"/>
      <c r="QI4008" s="623"/>
      <c r="QJ4008" s="623"/>
      <c r="QK4008" s="623"/>
    </row>
    <row r="4009" spans="439:453">
      <c r="PW4009" s="623"/>
      <c r="PX4009" s="623"/>
      <c r="PY4009" s="623"/>
      <c r="PZ4009" s="623"/>
      <c r="QA4009" s="623"/>
      <c r="QB4009" s="623"/>
      <c r="QC4009" s="623"/>
      <c r="QD4009" s="623"/>
      <c r="QE4009" s="623"/>
      <c r="QF4009" s="623"/>
      <c r="QG4009" s="623"/>
      <c r="QH4009" s="623"/>
      <c r="QI4009" s="623"/>
      <c r="QJ4009" s="623"/>
      <c r="QK4009" s="623"/>
    </row>
    <row r="4010" spans="439:453">
      <c r="PW4010" s="623"/>
      <c r="PX4010" s="623"/>
      <c r="PY4010" s="623"/>
      <c r="PZ4010" s="623"/>
      <c r="QA4010" s="623"/>
      <c r="QB4010" s="623"/>
      <c r="QC4010" s="623"/>
      <c r="QD4010" s="623"/>
      <c r="QE4010" s="623"/>
      <c r="QF4010" s="623"/>
      <c r="QG4010" s="623"/>
      <c r="QH4010" s="623"/>
      <c r="QI4010" s="623"/>
      <c r="QJ4010" s="623"/>
      <c r="QK4010" s="623"/>
    </row>
    <row r="4011" spans="439:453">
      <c r="PW4011" s="623"/>
      <c r="PX4011" s="623"/>
      <c r="PY4011" s="623"/>
      <c r="PZ4011" s="623"/>
      <c r="QA4011" s="623"/>
      <c r="QB4011" s="623"/>
      <c r="QC4011" s="623"/>
      <c r="QD4011" s="623"/>
      <c r="QE4011" s="623"/>
      <c r="QF4011" s="623"/>
      <c r="QG4011" s="623"/>
      <c r="QH4011" s="623"/>
      <c r="QI4011" s="623"/>
      <c r="QJ4011" s="623"/>
      <c r="QK4011" s="623"/>
    </row>
    <row r="4012" spans="439:453">
      <c r="PW4012" s="623"/>
      <c r="PX4012" s="623"/>
      <c r="PY4012" s="623"/>
      <c r="PZ4012" s="623"/>
      <c r="QA4012" s="623"/>
      <c r="QB4012" s="623"/>
      <c r="QC4012" s="623"/>
      <c r="QD4012" s="623"/>
      <c r="QE4012" s="623"/>
      <c r="QF4012" s="623"/>
      <c r="QG4012" s="623"/>
      <c r="QH4012" s="623"/>
      <c r="QI4012" s="623"/>
      <c r="QJ4012" s="623"/>
      <c r="QK4012" s="623"/>
    </row>
    <row r="4013" spans="439:453">
      <c r="PW4013" s="623"/>
      <c r="PX4013" s="623"/>
      <c r="PY4013" s="623"/>
      <c r="PZ4013" s="623"/>
      <c r="QA4013" s="623"/>
      <c r="QB4013" s="623"/>
      <c r="QC4013" s="623"/>
      <c r="QD4013" s="623"/>
      <c r="QE4013" s="623"/>
      <c r="QF4013" s="623"/>
      <c r="QG4013" s="623"/>
      <c r="QH4013" s="623"/>
      <c r="QI4013" s="623"/>
      <c r="QJ4013" s="623"/>
      <c r="QK4013" s="623"/>
    </row>
    <row r="4014" spans="439:453">
      <c r="PW4014" s="623"/>
      <c r="PX4014" s="623"/>
      <c r="PY4014" s="623"/>
      <c r="PZ4014" s="623"/>
      <c r="QA4014" s="623"/>
      <c r="QB4014" s="623"/>
      <c r="QC4014" s="623"/>
      <c r="QD4014" s="623"/>
      <c r="QE4014" s="623"/>
      <c r="QF4014" s="623"/>
      <c r="QG4014" s="623"/>
      <c r="QH4014" s="623"/>
      <c r="QI4014" s="623"/>
      <c r="QJ4014" s="623"/>
      <c r="QK4014" s="623"/>
    </row>
    <row r="4015" spans="439:453">
      <c r="PW4015" s="623"/>
      <c r="PX4015" s="623"/>
      <c r="PY4015" s="623"/>
      <c r="PZ4015" s="623"/>
      <c r="QA4015" s="623"/>
      <c r="QB4015" s="623"/>
      <c r="QC4015" s="623"/>
      <c r="QD4015" s="623"/>
      <c r="QE4015" s="623"/>
      <c r="QF4015" s="623"/>
      <c r="QG4015" s="623"/>
      <c r="QH4015" s="623"/>
      <c r="QI4015" s="623"/>
      <c r="QJ4015" s="623"/>
      <c r="QK4015" s="623"/>
    </row>
    <row r="4016" spans="439:453">
      <c r="PW4016" s="623"/>
      <c r="PX4016" s="623"/>
      <c r="PY4016" s="623"/>
      <c r="PZ4016" s="623"/>
      <c r="QA4016" s="623"/>
      <c r="QB4016" s="623"/>
      <c r="QC4016" s="623"/>
      <c r="QD4016" s="623"/>
      <c r="QE4016" s="623"/>
      <c r="QF4016" s="623"/>
      <c r="QG4016" s="623"/>
      <c r="QH4016" s="623"/>
      <c r="QI4016" s="623"/>
      <c r="QJ4016" s="623"/>
      <c r="QK4016" s="623"/>
    </row>
    <row r="4017" spans="439:453">
      <c r="PW4017" s="623"/>
      <c r="PX4017" s="623"/>
      <c r="PY4017" s="623"/>
      <c r="PZ4017" s="623"/>
      <c r="QA4017" s="623"/>
      <c r="QB4017" s="623"/>
      <c r="QC4017" s="623"/>
      <c r="QD4017" s="623"/>
      <c r="QE4017" s="623"/>
      <c r="QF4017" s="623"/>
      <c r="QG4017" s="623"/>
      <c r="QH4017" s="623"/>
      <c r="QI4017" s="623"/>
      <c r="QJ4017" s="623"/>
      <c r="QK4017" s="623"/>
    </row>
    <row r="4018" spans="439:453">
      <c r="PW4018" s="623"/>
      <c r="PX4018" s="623"/>
      <c r="PY4018" s="623"/>
      <c r="PZ4018" s="623"/>
      <c r="QA4018" s="623"/>
      <c r="QB4018" s="623"/>
      <c r="QC4018" s="623"/>
      <c r="QD4018" s="623"/>
      <c r="QE4018" s="623"/>
      <c r="QF4018" s="623"/>
      <c r="QG4018" s="623"/>
      <c r="QH4018" s="623"/>
      <c r="QI4018" s="623"/>
      <c r="QJ4018" s="623"/>
      <c r="QK4018" s="623"/>
    </row>
    <row r="4019" spans="439:453">
      <c r="PW4019" s="623"/>
      <c r="PX4019" s="623"/>
      <c r="PY4019" s="623"/>
      <c r="PZ4019" s="623"/>
      <c r="QA4019" s="623"/>
      <c r="QB4019" s="623"/>
      <c r="QC4019" s="623"/>
      <c r="QD4019" s="623"/>
      <c r="QE4019" s="623"/>
      <c r="QF4019" s="623"/>
      <c r="QG4019" s="623"/>
      <c r="QH4019" s="623"/>
      <c r="QI4019" s="623"/>
      <c r="QJ4019" s="623"/>
      <c r="QK4019" s="623"/>
    </row>
    <row r="4020" spans="439:453">
      <c r="PW4020" s="623"/>
      <c r="PX4020" s="623"/>
      <c r="PY4020" s="623"/>
      <c r="PZ4020" s="623"/>
      <c r="QA4020" s="623"/>
      <c r="QB4020" s="623"/>
      <c r="QC4020" s="623"/>
      <c r="QD4020" s="623"/>
      <c r="QE4020" s="623"/>
      <c r="QF4020" s="623"/>
      <c r="QG4020" s="623"/>
      <c r="QH4020" s="623"/>
      <c r="QI4020" s="623"/>
      <c r="QJ4020" s="623"/>
      <c r="QK4020" s="623"/>
    </row>
    <row r="4021" spans="439:453">
      <c r="PW4021" s="623"/>
      <c r="PX4021" s="623"/>
      <c r="PY4021" s="623"/>
      <c r="PZ4021" s="623"/>
      <c r="QA4021" s="623"/>
      <c r="QB4021" s="623"/>
      <c r="QC4021" s="623"/>
      <c r="QD4021" s="623"/>
      <c r="QE4021" s="623"/>
      <c r="QF4021" s="623"/>
      <c r="QG4021" s="623"/>
      <c r="QH4021" s="623"/>
      <c r="QI4021" s="623"/>
      <c r="QJ4021" s="623"/>
      <c r="QK4021" s="623"/>
    </row>
    <row r="4022" spans="439:453">
      <c r="PW4022" s="623"/>
      <c r="PX4022" s="623"/>
      <c r="PY4022" s="623"/>
      <c r="PZ4022" s="623"/>
      <c r="QA4022" s="623"/>
      <c r="QB4022" s="623"/>
      <c r="QC4022" s="623"/>
      <c r="QD4022" s="623"/>
      <c r="QE4022" s="623"/>
      <c r="QF4022" s="623"/>
      <c r="QG4022" s="623"/>
      <c r="QH4022" s="623"/>
      <c r="QI4022" s="623"/>
      <c r="QJ4022" s="623"/>
      <c r="QK4022" s="623"/>
    </row>
    <row r="4023" spans="439:453">
      <c r="PW4023" s="623"/>
      <c r="PX4023" s="623"/>
      <c r="PY4023" s="623"/>
      <c r="PZ4023" s="623"/>
      <c r="QA4023" s="623"/>
      <c r="QB4023" s="623"/>
      <c r="QC4023" s="623"/>
      <c r="QD4023" s="623"/>
      <c r="QE4023" s="623"/>
      <c r="QF4023" s="623"/>
      <c r="QG4023" s="623"/>
      <c r="QH4023" s="623"/>
      <c r="QI4023" s="623"/>
      <c r="QJ4023" s="623"/>
      <c r="QK4023" s="623"/>
    </row>
    <row r="4024" spans="439:453">
      <c r="PW4024" s="623"/>
      <c r="PX4024" s="623"/>
      <c r="PY4024" s="623"/>
      <c r="PZ4024" s="623"/>
      <c r="QA4024" s="623"/>
      <c r="QB4024" s="623"/>
      <c r="QC4024" s="623"/>
      <c r="QD4024" s="623"/>
      <c r="QE4024" s="623"/>
      <c r="QF4024" s="623"/>
      <c r="QG4024" s="623"/>
      <c r="QH4024" s="623"/>
      <c r="QI4024" s="623"/>
      <c r="QJ4024" s="623"/>
      <c r="QK4024" s="623"/>
    </row>
    <row r="4025" spans="439:453">
      <c r="PW4025" s="623"/>
      <c r="PX4025" s="623"/>
      <c r="PY4025" s="623"/>
      <c r="PZ4025" s="623"/>
      <c r="QA4025" s="623"/>
      <c r="QB4025" s="623"/>
      <c r="QC4025" s="623"/>
      <c r="QD4025" s="623"/>
      <c r="QE4025" s="623"/>
      <c r="QF4025" s="623"/>
      <c r="QG4025" s="623"/>
      <c r="QH4025" s="623"/>
      <c r="QI4025" s="623"/>
      <c r="QJ4025" s="623"/>
      <c r="QK4025" s="623"/>
    </row>
    <row r="4026" spans="439:453">
      <c r="PW4026" s="623"/>
      <c r="PX4026" s="623"/>
      <c r="PY4026" s="623"/>
      <c r="PZ4026" s="623"/>
      <c r="QA4026" s="623"/>
      <c r="QB4026" s="623"/>
      <c r="QC4026" s="623"/>
      <c r="QD4026" s="623"/>
      <c r="QE4026" s="623"/>
      <c r="QF4026" s="623"/>
      <c r="QG4026" s="623"/>
      <c r="QH4026" s="623"/>
      <c r="QI4026" s="623"/>
      <c r="QJ4026" s="623"/>
      <c r="QK4026" s="623"/>
    </row>
    <row r="4027" spans="439:453">
      <c r="PW4027" s="623"/>
      <c r="PX4027" s="623"/>
      <c r="PY4027" s="623"/>
      <c r="PZ4027" s="623"/>
      <c r="QA4027" s="623"/>
      <c r="QB4027" s="623"/>
      <c r="QC4027" s="623"/>
      <c r="QD4027" s="623"/>
      <c r="QE4027" s="623"/>
      <c r="QF4027" s="623"/>
      <c r="QG4027" s="623"/>
      <c r="QH4027" s="623"/>
      <c r="QI4027" s="623"/>
      <c r="QJ4027" s="623"/>
      <c r="QK4027" s="623"/>
    </row>
    <row r="4028" spans="439:453">
      <c r="PW4028" s="623"/>
      <c r="PX4028" s="623"/>
      <c r="PY4028" s="623"/>
      <c r="PZ4028" s="623"/>
      <c r="QA4028" s="623"/>
      <c r="QB4028" s="623"/>
      <c r="QC4028" s="623"/>
      <c r="QD4028" s="623"/>
      <c r="QE4028" s="623"/>
      <c r="QF4028" s="623"/>
      <c r="QG4028" s="623"/>
      <c r="QH4028" s="623"/>
      <c r="QI4028" s="623"/>
      <c r="QJ4028" s="623"/>
      <c r="QK4028" s="623"/>
    </row>
    <row r="4029" spans="439:453">
      <c r="PW4029" s="623"/>
      <c r="PX4029" s="623"/>
      <c r="PY4029" s="623"/>
      <c r="PZ4029" s="623"/>
      <c r="QA4029" s="623"/>
      <c r="QB4029" s="623"/>
      <c r="QC4029" s="623"/>
      <c r="QD4029" s="623"/>
      <c r="QE4029" s="623"/>
      <c r="QF4029" s="623"/>
      <c r="QG4029" s="623"/>
      <c r="QH4029" s="623"/>
      <c r="QI4029" s="623"/>
      <c r="QJ4029" s="623"/>
      <c r="QK4029" s="623"/>
    </row>
    <row r="4030" spans="439:453">
      <c r="PW4030" s="623"/>
      <c r="PX4030" s="623"/>
      <c r="PY4030" s="623"/>
      <c r="PZ4030" s="623"/>
      <c r="QA4030" s="623"/>
      <c r="QB4030" s="623"/>
      <c r="QC4030" s="623"/>
      <c r="QD4030" s="623"/>
      <c r="QE4030" s="623"/>
      <c r="QF4030" s="623"/>
      <c r="QG4030" s="623"/>
      <c r="QH4030" s="623"/>
      <c r="QI4030" s="623"/>
      <c r="QJ4030" s="623"/>
      <c r="QK4030" s="623"/>
    </row>
    <row r="4031" spans="439:453">
      <c r="PW4031" s="623"/>
      <c r="PX4031" s="623"/>
      <c r="PY4031" s="623"/>
      <c r="PZ4031" s="623"/>
      <c r="QA4031" s="623"/>
      <c r="QB4031" s="623"/>
      <c r="QC4031" s="623"/>
      <c r="QD4031" s="623"/>
      <c r="QE4031" s="623"/>
      <c r="QF4031" s="623"/>
      <c r="QG4031" s="623"/>
      <c r="QH4031" s="623"/>
      <c r="QI4031" s="623"/>
      <c r="QJ4031" s="623"/>
      <c r="QK4031" s="623"/>
    </row>
    <row r="4032" spans="439:453">
      <c r="PW4032" s="623"/>
      <c r="PX4032" s="623"/>
      <c r="PY4032" s="623"/>
      <c r="PZ4032" s="623"/>
      <c r="QA4032" s="623"/>
      <c r="QB4032" s="623"/>
      <c r="QC4032" s="623"/>
      <c r="QD4032" s="623"/>
      <c r="QE4032" s="623"/>
      <c r="QF4032" s="623"/>
      <c r="QG4032" s="623"/>
      <c r="QH4032" s="623"/>
      <c r="QI4032" s="623"/>
      <c r="QJ4032" s="623"/>
      <c r="QK4032" s="623"/>
    </row>
    <row r="4033" spans="439:453">
      <c r="PW4033" s="623"/>
      <c r="PX4033" s="623"/>
      <c r="PY4033" s="623"/>
      <c r="PZ4033" s="623"/>
      <c r="QA4033" s="623"/>
      <c r="QB4033" s="623"/>
      <c r="QC4033" s="623"/>
      <c r="QD4033" s="623"/>
      <c r="QE4033" s="623"/>
      <c r="QF4033" s="623"/>
      <c r="QG4033" s="623"/>
      <c r="QH4033" s="623"/>
      <c r="QI4033" s="623"/>
      <c r="QJ4033" s="623"/>
      <c r="QK4033" s="623"/>
    </row>
    <row r="4034" spans="439:453">
      <c r="PW4034" s="623"/>
      <c r="PX4034" s="623"/>
      <c r="PY4034" s="623"/>
      <c r="PZ4034" s="623"/>
      <c r="QA4034" s="623"/>
      <c r="QB4034" s="623"/>
      <c r="QC4034" s="623"/>
      <c r="QD4034" s="623"/>
      <c r="QE4034" s="623"/>
      <c r="QF4034" s="623"/>
      <c r="QG4034" s="623"/>
      <c r="QH4034" s="623"/>
      <c r="QI4034" s="623"/>
      <c r="QJ4034" s="623"/>
      <c r="QK4034" s="623"/>
    </row>
    <row r="4035" spans="439:453">
      <c r="PW4035" s="623"/>
      <c r="PX4035" s="623"/>
      <c r="PY4035" s="623"/>
      <c r="PZ4035" s="623"/>
      <c r="QA4035" s="623"/>
      <c r="QB4035" s="623"/>
      <c r="QC4035" s="623"/>
      <c r="QD4035" s="623"/>
      <c r="QE4035" s="623"/>
      <c r="QF4035" s="623"/>
      <c r="QG4035" s="623"/>
      <c r="QH4035" s="623"/>
      <c r="QI4035" s="623"/>
      <c r="QJ4035" s="623"/>
      <c r="QK4035" s="623"/>
    </row>
    <row r="4036" spans="439:453">
      <c r="PW4036" s="623"/>
      <c r="PX4036" s="623"/>
      <c r="PY4036" s="623"/>
      <c r="PZ4036" s="623"/>
      <c r="QA4036" s="623"/>
      <c r="QB4036" s="623"/>
      <c r="QC4036" s="623"/>
      <c r="QD4036" s="623"/>
      <c r="QE4036" s="623"/>
      <c r="QF4036" s="623"/>
      <c r="QG4036" s="623"/>
      <c r="QH4036" s="623"/>
      <c r="QI4036" s="623"/>
      <c r="QJ4036" s="623"/>
      <c r="QK4036" s="623"/>
    </row>
    <row r="4037" spans="439:453">
      <c r="PW4037" s="623"/>
      <c r="PX4037" s="623"/>
      <c r="PY4037" s="623"/>
      <c r="PZ4037" s="623"/>
      <c r="QA4037" s="623"/>
      <c r="QB4037" s="623"/>
      <c r="QC4037" s="623"/>
      <c r="QD4037" s="623"/>
      <c r="QE4037" s="623"/>
      <c r="QF4037" s="623"/>
      <c r="QG4037" s="623"/>
      <c r="QH4037" s="623"/>
      <c r="QI4037" s="623"/>
      <c r="QJ4037" s="623"/>
      <c r="QK4037" s="623"/>
    </row>
    <row r="4038" spans="439:453">
      <c r="PW4038" s="623"/>
      <c r="PX4038" s="623"/>
      <c r="PY4038" s="623"/>
      <c r="PZ4038" s="623"/>
      <c r="QA4038" s="623"/>
      <c r="QB4038" s="623"/>
      <c r="QC4038" s="623"/>
      <c r="QD4038" s="623"/>
      <c r="QE4038" s="623"/>
      <c r="QF4038" s="623"/>
      <c r="QG4038" s="623"/>
      <c r="QH4038" s="623"/>
      <c r="QI4038" s="623"/>
      <c r="QJ4038" s="623"/>
      <c r="QK4038" s="623"/>
    </row>
    <row r="4039" spans="439:453">
      <c r="PW4039" s="623"/>
      <c r="PX4039" s="623"/>
      <c r="PY4039" s="623"/>
      <c r="PZ4039" s="623"/>
      <c r="QA4039" s="623"/>
      <c r="QB4039" s="623"/>
      <c r="QC4039" s="623"/>
      <c r="QD4039" s="623"/>
      <c r="QE4039" s="623"/>
      <c r="QF4039" s="623"/>
      <c r="QG4039" s="623"/>
      <c r="QH4039" s="623"/>
      <c r="QI4039" s="623"/>
      <c r="QJ4039" s="623"/>
      <c r="QK4039" s="623"/>
    </row>
    <row r="4040" spans="439:453">
      <c r="PW4040" s="623"/>
      <c r="PX4040" s="623"/>
      <c r="PY4040" s="623"/>
      <c r="PZ4040" s="623"/>
      <c r="QA4040" s="623"/>
      <c r="QB4040" s="623"/>
      <c r="QC4040" s="623"/>
      <c r="QD4040" s="623"/>
      <c r="QE4040" s="623"/>
      <c r="QF4040" s="623"/>
      <c r="QG4040" s="623"/>
      <c r="QH4040" s="623"/>
      <c r="QI4040" s="623"/>
      <c r="QJ4040" s="623"/>
      <c r="QK4040" s="623"/>
    </row>
    <row r="4041" spans="439:453">
      <c r="PW4041" s="623"/>
      <c r="PX4041" s="623"/>
      <c r="PY4041" s="623"/>
      <c r="PZ4041" s="623"/>
      <c r="QA4041" s="623"/>
      <c r="QB4041" s="623"/>
      <c r="QC4041" s="623"/>
      <c r="QD4041" s="623"/>
      <c r="QE4041" s="623"/>
      <c r="QF4041" s="623"/>
      <c r="QG4041" s="623"/>
      <c r="QH4041" s="623"/>
      <c r="QI4041" s="623"/>
      <c r="QJ4041" s="623"/>
      <c r="QK4041" s="623"/>
    </row>
    <row r="4042" spans="439:453">
      <c r="PW4042" s="623"/>
      <c r="PX4042" s="623"/>
      <c r="PY4042" s="623"/>
      <c r="PZ4042" s="623"/>
      <c r="QA4042" s="623"/>
      <c r="QB4042" s="623"/>
      <c r="QC4042" s="623"/>
      <c r="QD4042" s="623"/>
      <c r="QE4042" s="623"/>
      <c r="QF4042" s="623"/>
      <c r="QG4042" s="623"/>
      <c r="QH4042" s="623"/>
      <c r="QI4042" s="623"/>
      <c r="QJ4042" s="623"/>
      <c r="QK4042" s="623"/>
    </row>
    <row r="4043" spans="439:453">
      <c r="PW4043" s="623"/>
      <c r="PX4043" s="623"/>
      <c r="PY4043" s="623"/>
      <c r="PZ4043" s="623"/>
      <c r="QA4043" s="623"/>
      <c r="QB4043" s="623"/>
      <c r="QC4043" s="623"/>
      <c r="QD4043" s="623"/>
      <c r="QE4043" s="623"/>
      <c r="QF4043" s="623"/>
      <c r="QG4043" s="623"/>
      <c r="QH4043" s="623"/>
      <c r="QI4043" s="623"/>
      <c r="QJ4043" s="623"/>
      <c r="QK4043" s="623"/>
    </row>
    <row r="4044" spans="439:453">
      <c r="PW4044" s="623"/>
      <c r="PX4044" s="623"/>
      <c r="PY4044" s="623"/>
      <c r="PZ4044" s="623"/>
      <c r="QA4044" s="623"/>
      <c r="QB4044" s="623"/>
      <c r="QC4044" s="623"/>
      <c r="QD4044" s="623"/>
      <c r="QE4044" s="623"/>
      <c r="QF4044" s="623"/>
      <c r="QG4044" s="623"/>
      <c r="QH4044" s="623"/>
      <c r="QI4044" s="623"/>
      <c r="QJ4044" s="623"/>
      <c r="QK4044" s="623"/>
    </row>
    <row r="4045" spans="439:453">
      <c r="PW4045" s="623"/>
      <c r="PX4045" s="623"/>
      <c r="PY4045" s="623"/>
      <c r="PZ4045" s="623"/>
      <c r="QA4045" s="623"/>
      <c r="QB4045" s="623"/>
      <c r="QC4045" s="623"/>
      <c r="QD4045" s="623"/>
      <c r="QE4045" s="623"/>
      <c r="QF4045" s="623"/>
      <c r="QG4045" s="623"/>
      <c r="QH4045" s="623"/>
      <c r="QI4045" s="623"/>
      <c r="QJ4045" s="623"/>
      <c r="QK4045" s="623"/>
    </row>
    <row r="4046" spans="439:453">
      <c r="PW4046" s="623"/>
      <c r="PX4046" s="623"/>
      <c r="PY4046" s="623"/>
      <c r="PZ4046" s="623"/>
      <c r="QA4046" s="623"/>
      <c r="QB4046" s="623"/>
      <c r="QC4046" s="623"/>
      <c r="QD4046" s="623"/>
      <c r="QE4046" s="623"/>
      <c r="QF4046" s="623"/>
      <c r="QG4046" s="623"/>
      <c r="QH4046" s="623"/>
      <c r="QI4046" s="623"/>
      <c r="QJ4046" s="623"/>
      <c r="QK4046" s="623"/>
    </row>
    <row r="4047" spans="439:453">
      <c r="PW4047" s="623"/>
      <c r="PX4047" s="623"/>
      <c r="PY4047" s="623"/>
      <c r="PZ4047" s="623"/>
      <c r="QA4047" s="623"/>
      <c r="QB4047" s="623"/>
      <c r="QC4047" s="623"/>
      <c r="QD4047" s="623"/>
      <c r="QE4047" s="623"/>
      <c r="QF4047" s="623"/>
      <c r="QG4047" s="623"/>
      <c r="QH4047" s="623"/>
      <c r="QI4047" s="623"/>
      <c r="QJ4047" s="623"/>
      <c r="QK4047" s="623"/>
    </row>
    <row r="4048" spans="439:453">
      <c r="PW4048" s="623"/>
      <c r="PX4048" s="623"/>
      <c r="PY4048" s="623"/>
      <c r="PZ4048" s="623"/>
      <c r="QA4048" s="623"/>
      <c r="QB4048" s="623"/>
      <c r="QC4048" s="623"/>
      <c r="QD4048" s="623"/>
      <c r="QE4048" s="623"/>
      <c r="QF4048" s="623"/>
      <c r="QG4048" s="623"/>
      <c r="QH4048" s="623"/>
      <c r="QI4048" s="623"/>
      <c r="QJ4048" s="623"/>
      <c r="QK4048" s="623"/>
    </row>
    <row r="4049" spans="439:453">
      <c r="PW4049" s="623"/>
      <c r="PX4049" s="623"/>
      <c r="PY4049" s="623"/>
      <c r="PZ4049" s="623"/>
      <c r="QA4049" s="623"/>
      <c r="QB4049" s="623"/>
      <c r="QC4049" s="623"/>
      <c r="QD4049" s="623"/>
      <c r="QE4049" s="623"/>
      <c r="QF4049" s="623"/>
      <c r="QG4049" s="623"/>
      <c r="QH4049" s="623"/>
      <c r="QI4049" s="623"/>
      <c r="QJ4049" s="623"/>
      <c r="QK4049" s="623"/>
    </row>
    <row r="4050" spans="439:453">
      <c r="PW4050" s="623"/>
      <c r="PX4050" s="623"/>
      <c r="PY4050" s="623"/>
      <c r="PZ4050" s="623"/>
      <c r="QA4050" s="623"/>
      <c r="QB4050" s="623"/>
      <c r="QC4050" s="623"/>
      <c r="QD4050" s="623"/>
      <c r="QE4050" s="623"/>
      <c r="QF4050" s="623"/>
      <c r="QG4050" s="623"/>
      <c r="QH4050" s="623"/>
      <c r="QI4050" s="623"/>
      <c r="QJ4050" s="623"/>
      <c r="QK4050" s="623"/>
    </row>
    <row r="4051" spans="439:453">
      <c r="PW4051" s="623"/>
      <c r="PX4051" s="623"/>
      <c r="PY4051" s="623"/>
      <c r="PZ4051" s="623"/>
      <c r="QA4051" s="623"/>
      <c r="QB4051" s="623"/>
      <c r="QC4051" s="623"/>
      <c r="QD4051" s="623"/>
      <c r="QE4051" s="623"/>
      <c r="QF4051" s="623"/>
      <c r="QG4051" s="623"/>
      <c r="QH4051" s="623"/>
      <c r="QI4051" s="623"/>
      <c r="QJ4051" s="623"/>
      <c r="QK4051" s="623"/>
    </row>
    <row r="4052" spans="439:453">
      <c r="PW4052" s="623"/>
      <c r="PX4052" s="623"/>
      <c r="PY4052" s="623"/>
      <c r="PZ4052" s="623"/>
      <c r="QA4052" s="623"/>
      <c r="QB4052" s="623"/>
      <c r="QC4052" s="623"/>
      <c r="QD4052" s="623"/>
      <c r="QE4052" s="623"/>
      <c r="QF4052" s="623"/>
      <c r="QG4052" s="623"/>
      <c r="QH4052" s="623"/>
      <c r="QI4052" s="623"/>
      <c r="QJ4052" s="623"/>
      <c r="QK4052" s="623"/>
    </row>
    <row r="4053" spans="439:453">
      <c r="PW4053" s="623"/>
      <c r="PX4053" s="623"/>
      <c r="PY4053" s="623"/>
      <c r="PZ4053" s="623"/>
      <c r="QA4053" s="623"/>
      <c r="QB4053" s="623"/>
      <c r="QC4053" s="623"/>
      <c r="QD4053" s="623"/>
      <c r="QE4053" s="623"/>
      <c r="QF4053" s="623"/>
      <c r="QG4053" s="623"/>
      <c r="QH4053" s="623"/>
      <c r="QI4053" s="623"/>
      <c r="QJ4053" s="623"/>
      <c r="QK4053" s="623"/>
    </row>
    <row r="4054" spans="439:453">
      <c r="PW4054" s="623"/>
      <c r="PX4054" s="623"/>
      <c r="PY4054" s="623"/>
      <c r="PZ4054" s="623"/>
      <c r="QA4054" s="623"/>
      <c r="QB4054" s="623"/>
      <c r="QC4054" s="623"/>
      <c r="QD4054" s="623"/>
      <c r="QE4054" s="623"/>
      <c r="QF4054" s="623"/>
      <c r="QG4054" s="623"/>
      <c r="QH4054" s="623"/>
      <c r="QI4054" s="623"/>
      <c r="QJ4054" s="623"/>
      <c r="QK4054" s="623"/>
    </row>
    <row r="4055" spans="439:453">
      <c r="PW4055" s="623"/>
      <c r="PX4055" s="623"/>
      <c r="PY4055" s="623"/>
      <c r="PZ4055" s="623"/>
      <c r="QA4055" s="623"/>
      <c r="QB4055" s="623"/>
      <c r="QC4055" s="623"/>
      <c r="QD4055" s="623"/>
      <c r="QE4055" s="623"/>
      <c r="QF4055" s="623"/>
      <c r="QG4055" s="623"/>
      <c r="QH4055" s="623"/>
      <c r="QI4055" s="623"/>
      <c r="QJ4055" s="623"/>
      <c r="QK4055" s="623"/>
    </row>
    <row r="4056" spans="439:453">
      <c r="PW4056" s="623"/>
      <c r="PX4056" s="623"/>
      <c r="PY4056" s="623"/>
      <c r="PZ4056" s="623"/>
      <c r="QA4056" s="623"/>
      <c r="QB4056" s="623"/>
      <c r="QC4056" s="623"/>
      <c r="QD4056" s="623"/>
      <c r="QE4056" s="623"/>
      <c r="QF4056" s="623"/>
      <c r="QG4056" s="623"/>
      <c r="QH4056" s="623"/>
      <c r="QI4056" s="623"/>
      <c r="QJ4056" s="623"/>
      <c r="QK4056" s="623"/>
    </row>
    <row r="4057" spans="439:453">
      <c r="PW4057" s="623"/>
      <c r="PX4057" s="623"/>
      <c r="PY4057" s="623"/>
      <c r="PZ4057" s="623"/>
      <c r="QA4057" s="623"/>
      <c r="QB4057" s="623"/>
      <c r="QC4057" s="623"/>
      <c r="QD4057" s="623"/>
      <c r="QE4057" s="623"/>
      <c r="QF4057" s="623"/>
      <c r="QG4057" s="623"/>
      <c r="QH4057" s="623"/>
      <c r="QI4057" s="623"/>
      <c r="QJ4057" s="623"/>
      <c r="QK4057" s="623"/>
    </row>
    <row r="4058" spans="439:453">
      <c r="PW4058" s="623"/>
      <c r="PX4058" s="623"/>
      <c r="PY4058" s="623"/>
      <c r="PZ4058" s="623"/>
      <c r="QA4058" s="623"/>
      <c r="QB4058" s="623"/>
      <c r="QC4058" s="623"/>
      <c r="QD4058" s="623"/>
      <c r="QE4058" s="623"/>
      <c r="QF4058" s="623"/>
      <c r="QG4058" s="623"/>
      <c r="QH4058" s="623"/>
      <c r="QI4058" s="623"/>
      <c r="QJ4058" s="623"/>
      <c r="QK4058" s="623"/>
    </row>
    <row r="4059" spans="439:453">
      <c r="PW4059" s="623"/>
      <c r="PX4059" s="623"/>
      <c r="PY4059" s="623"/>
      <c r="PZ4059" s="623"/>
      <c r="QA4059" s="623"/>
      <c r="QB4059" s="623"/>
      <c r="QC4059" s="623"/>
      <c r="QD4059" s="623"/>
      <c r="QE4059" s="623"/>
      <c r="QF4059" s="623"/>
      <c r="QG4059" s="623"/>
      <c r="QH4059" s="623"/>
      <c r="QI4059" s="623"/>
      <c r="QJ4059" s="623"/>
      <c r="QK4059" s="623"/>
    </row>
    <row r="4060" spans="439:453">
      <c r="PW4060" s="623"/>
      <c r="PX4060" s="623"/>
      <c r="PY4060" s="623"/>
      <c r="PZ4060" s="623"/>
      <c r="QA4060" s="623"/>
      <c r="QB4060" s="623"/>
      <c r="QC4060" s="623"/>
      <c r="QD4060" s="623"/>
      <c r="QE4060" s="623"/>
      <c r="QF4060" s="623"/>
      <c r="QG4060" s="623"/>
      <c r="QH4060" s="623"/>
      <c r="QI4060" s="623"/>
      <c r="QJ4060" s="623"/>
      <c r="QK4060" s="623"/>
    </row>
    <row r="4061" spans="439:453">
      <c r="PW4061" s="623"/>
      <c r="PX4061" s="623"/>
      <c r="PY4061" s="623"/>
      <c r="PZ4061" s="623"/>
      <c r="QA4061" s="623"/>
      <c r="QB4061" s="623"/>
      <c r="QC4061" s="623"/>
      <c r="QD4061" s="623"/>
      <c r="QE4061" s="623"/>
      <c r="QF4061" s="623"/>
      <c r="QG4061" s="623"/>
      <c r="QH4061" s="623"/>
      <c r="QI4061" s="623"/>
      <c r="QJ4061" s="623"/>
      <c r="QK4061" s="623"/>
    </row>
    <row r="4062" spans="439:453">
      <c r="PW4062" s="623"/>
      <c r="PX4062" s="623"/>
      <c r="PY4062" s="623"/>
      <c r="PZ4062" s="623"/>
      <c r="QA4062" s="623"/>
      <c r="QB4062" s="623"/>
      <c r="QC4062" s="623"/>
      <c r="QD4062" s="623"/>
      <c r="QE4062" s="623"/>
      <c r="QF4062" s="623"/>
      <c r="QG4062" s="623"/>
      <c r="QH4062" s="623"/>
      <c r="QI4062" s="623"/>
      <c r="QJ4062" s="623"/>
      <c r="QK4062" s="623"/>
    </row>
    <row r="4063" spans="439:453">
      <c r="PW4063" s="623"/>
      <c r="PX4063" s="623"/>
      <c r="PY4063" s="623"/>
      <c r="PZ4063" s="623"/>
      <c r="QA4063" s="623"/>
      <c r="QB4063" s="623"/>
      <c r="QC4063" s="623"/>
      <c r="QD4063" s="623"/>
      <c r="QE4063" s="623"/>
      <c r="QF4063" s="623"/>
      <c r="QG4063" s="623"/>
      <c r="QH4063" s="623"/>
      <c r="QI4063" s="623"/>
      <c r="QJ4063" s="623"/>
      <c r="QK4063" s="623"/>
    </row>
    <row r="4064" spans="439:453">
      <c r="PW4064" s="623"/>
      <c r="PX4064" s="623"/>
      <c r="PY4064" s="623"/>
      <c r="PZ4064" s="623"/>
      <c r="QA4064" s="623"/>
      <c r="QB4064" s="623"/>
      <c r="QC4064" s="623"/>
      <c r="QD4064" s="623"/>
      <c r="QE4064" s="623"/>
      <c r="QF4064" s="623"/>
      <c r="QG4064" s="623"/>
      <c r="QH4064" s="623"/>
      <c r="QI4064" s="623"/>
      <c r="QJ4064" s="623"/>
      <c r="QK4064" s="623"/>
    </row>
    <row r="4065" spans="439:453">
      <c r="PW4065" s="623"/>
      <c r="PX4065" s="623"/>
      <c r="PY4065" s="623"/>
      <c r="PZ4065" s="623"/>
      <c r="QA4065" s="623"/>
      <c r="QB4065" s="623"/>
      <c r="QC4065" s="623"/>
      <c r="QD4065" s="623"/>
      <c r="QE4065" s="623"/>
      <c r="QF4065" s="623"/>
      <c r="QG4065" s="623"/>
      <c r="QH4065" s="623"/>
      <c r="QI4065" s="623"/>
      <c r="QJ4065" s="623"/>
      <c r="QK4065" s="623"/>
    </row>
    <row r="4066" spans="439:453">
      <c r="PW4066" s="623"/>
      <c r="PX4066" s="623"/>
      <c r="PY4066" s="623"/>
      <c r="PZ4066" s="623"/>
      <c r="QA4066" s="623"/>
      <c r="QB4066" s="623"/>
      <c r="QC4066" s="623"/>
      <c r="QD4066" s="623"/>
      <c r="QE4066" s="623"/>
      <c r="QF4066" s="623"/>
      <c r="QG4066" s="623"/>
      <c r="QH4066" s="623"/>
      <c r="QI4066" s="623"/>
      <c r="QJ4066" s="623"/>
      <c r="QK4066" s="623"/>
    </row>
    <row r="4067" spans="439:453">
      <c r="PW4067" s="623"/>
      <c r="PX4067" s="623"/>
      <c r="PY4067" s="623"/>
      <c r="PZ4067" s="623"/>
      <c r="QA4067" s="623"/>
      <c r="QB4067" s="623"/>
      <c r="QC4067" s="623"/>
      <c r="QD4067" s="623"/>
      <c r="QE4067" s="623"/>
      <c r="QF4067" s="623"/>
      <c r="QG4067" s="623"/>
      <c r="QH4067" s="623"/>
      <c r="QI4067" s="623"/>
      <c r="QJ4067" s="623"/>
      <c r="QK4067" s="623"/>
    </row>
    <row r="4068" spans="439:453">
      <c r="PW4068" s="623"/>
      <c r="PX4068" s="623"/>
      <c r="PY4068" s="623"/>
      <c r="PZ4068" s="623"/>
      <c r="QA4068" s="623"/>
      <c r="QB4068" s="623"/>
      <c r="QC4068" s="623"/>
      <c r="QD4068" s="623"/>
      <c r="QE4068" s="623"/>
      <c r="QF4068" s="623"/>
      <c r="QG4068" s="623"/>
      <c r="QH4068" s="623"/>
      <c r="QI4068" s="623"/>
      <c r="QJ4068" s="623"/>
      <c r="QK4068" s="623"/>
    </row>
    <row r="4069" spans="439:453">
      <c r="PW4069" s="623"/>
      <c r="PX4069" s="623"/>
      <c r="PY4069" s="623"/>
      <c r="PZ4069" s="623"/>
      <c r="QA4069" s="623"/>
      <c r="QB4069" s="623"/>
      <c r="QC4069" s="623"/>
      <c r="QD4069" s="623"/>
      <c r="QE4069" s="623"/>
      <c r="QF4069" s="623"/>
      <c r="QG4069" s="623"/>
      <c r="QH4069" s="623"/>
      <c r="QI4069" s="623"/>
      <c r="QJ4069" s="623"/>
      <c r="QK4069" s="623"/>
    </row>
    <row r="4070" spans="439:453">
      <c r="PW4070" s="623"/>
      <c r="PX4070" s="623"/>
      <c r="PY4070" s="623"/>
      <c r="PZ4070" s="623"/>
      <c r="QA4070" s="623"/>
      <c r="QB4070" s="623"/>
      <c r="QC4070" s="623"/>
      <c r="QD4070" s="623"/>
      <c r="QE4070" s="623"/>
      <c r="QF4070" s="623"/>
      <c r="QG4070" s="623"/>
      <c r="QH4070" s="623"/>
      <c r="QI4070" s="623"/>
      <c r="QJ4070" s="623"/>
      <c r="QK4070" s="623"/>
    </row>
    <row r="4071" spans="439:453">
      <c r="PW4071" s="623"/>
      <c r="PX4071" s="623"/>
      <c r="PY4071" s="623"/>
      <c r="PZ4071" s="623"/>
      <c r="QA4071" s="623"/>
      <c r="QB4071" s="623"/>
      <c r="QC4071" s="623"/>
      <c r="QD4071" s="623"/>
      <c r="QE4071" s="623"/>
      <c r="QF4071" s="623"/>
      <c r="QG4071" s="623"/>
      <c r="QH4071" s="623"/>
      <c r="QI4071" s="623"/>
      <c r="QJ4071" s="623"/>
      <c r="QK4071" s="623"/>
    </row>
    <row r="4072" spans="439:453">
      <c r="PW4072" s="623"/>
      <c r="PX4072" s="623"/>
      <c r="PY4072" s="623"/>
      <c r="PZ4072" s="623"/>
      <c r="QA4072" s="623"/>
      <c r="QB4072" s="623"/>
      <c r="QC4072" s="623"/>
      <c r="QD4072" s="623"/>
      <c r="QE4072" s="623"/>
      <c r="QF4072" s="623"/>
      <c r="QG4072" s="623"/>
      <c r="QH4072" s="623"/>
      <c r="QI4072" s="623"/>
      <c r="QJ4072" s="623"/>
      <c r="QK4072" s="623"/>
    </row>
    <row r="4073" spans="439:453">
      <c r="PW4073" s="623"/>
      <c r="PX4073" s="623"/>
      <c r="PY4073" s="623"/>
      <c r="PZ4073" s="623"/>
      <c r="QA4073" s="623"/>
      <c r="QB4073" s="623"/>
      <c r="QC4073" s="623"/>
      <c r="QD4073" s="623"/>
      <c r="QE4073" s="623"/>
      <c r="QF4073" s="623"/>
      <c r="QG4073" s="623"/>
      <c r="QH4073" s="623"/>
      <c r="QI4073" s="623"/>
      <c r="QJ4073" s="623"/>
      <c r="QK4073" s="623"/>
    </row>
    <row r="4074" spans="439:453">
      <c r="PW4074" s="623"/>
      <c r="PX4074" s="623"/>
      <c r="PY4074" s="623"/>
      <c r="PZ4074" s="623"/>
      <c r="QA4074" s="623"/>
      <c r="QB4074" s="623"/>
      <c r="QC4074" s="623"/>
      <c r="QD4074" s="623"/>
      <c r="QE4074" s="623"/>
      <c r="QF4074" s="623"/>
      <c r="QG4074" s="623"/>
      <c r="QH4074" s="623"/>
      <c r="QI4074" s="623"/>
      <c r="QJ4074" s="623"/>
      <c r="QK4074" s="623"/>
    </row>
    <row r="4075" spans="439:453">
      <c r="PW4075" s="623"/>
      <c r="PX4075" s="623"/>
      <c r="PY4075" s="623"/>
      <c r="PZ4075" s="623"/>
      <c r="QA4075" s="623"/>
      <c r="QB4075" s="623"/>
      <c r="QC4075" s="623"/>
      <c r="QD4075" s="623"/>
      <c r="QE4075" s="623"/>
      <c r="QF4075" s="623"/>
      <c r="QG4075" s="623"/>
      <c r="QH4075" s="623"/>
      <c r="QI4075" s="623"/>
      <c r="QJ4075" s="623"/>
      <c r="QK4075" s="623"/>
    </row>
    <row r="4076" spans="439:453">
      <c r="PW4076" s="623"/>
      <c r="PX4076" s="623"/>
      <c r="PY4076" s="623"/>
      <c r="PZ4076" s="623"/>
      <c r="QA4076" s="623"/>
      <c r="QB4076" s="623"/>
      <c r="QC4076" s="623"/>
      <c r="QD4076" s="623"/>
      <c r="QE4076" s="623"/>
      <c r="QF4076" s="623"/>
      <c r="QG4076" s="623"/>
      <c r="QH4076" s="623"/>
      <c r="QI4076" s="623"/>
      <c r="QJ4076" s="623"/>
      <c r="QK4076" s="623"/>
    </row>
    <row r="4077" spans="439:453">
      <c r="PW4077" s="623"/>
      <c r="PX4077" s="623"/>
      <c r="PY4077" s="623"/>
      <c r="PZ4077" s="623"/>
      <c r="QA4077" s="623"/>
      <c r="QB4077" s="623"/>
      <c r="QC4077" s="623"/>
      <c r="QD4077" s="623"/>
      <c r="QE4077" s="623"/>
      <c r="QF4077" s="623"/>
      <c r="QG4077" s="623"/>
      <c r="QH4077" s="623"/>
      <c r="QI4077" s="623"/>
      <c r="QJ4077" s="623"/>
      <c r="QK4077" s="623"/>
    </row>
    <row r="4078" spans="439:453">
      <c r="PW4078" s="623"/>
      <c r="PX4078" s="623"/>
      <c r="PY4078" s="623"/>
      <c r="PZ4078" s="623"/>
      <c r="QA4078" s="623"/>
      <c r="QB4078" s="623"/>
      <c r="QC4078" s="623"/>
      <c r="QD4078" s="623"/>
      <c r="QE4078" s="623"/>
      <c r="QF4078" s="623"/>
      <c r="QG4078" s="623"/>
      <c r="QH4078" s="623"/>
      <c r="QI4078" s="623"/>
      <c r="QJ4078" s="623"/>
      <c r="QK4078" s="623"/>
    </row>
    <row r="4079" spans="439:453">
      <c r="PW4079" s="623"/>
      <c r="PX4079" s="623"/>
      <c r="PY4079" s="623"/>
      <c r="PZ4079" s="623"/>
      <c r="QA4079" s="623"/>
      <c r="QB4079" s="623"/>
      <c r="QC4079" s="623"/>
      <c r="QD4079" s="623"/>
      <c r="QE4079" s="623"/>
      <c r="QF4079" s="623"/>
      <c r="QG4079" s="623"/>
      <c r="QH4079" s="623"/>
      <c r="QI4079" s="623"/>
      <c r="QJ4079" s="623"/>
      <c r="QK4079" s="623"/>
    </row>
    <row r="4080" spans="439:453">
      <c r="PW4080" s="623"/>
      <c r="PX4080" s="623"/>
      <c r="PY4080" s="623"/>
      <c r="PZ4080" s="623"/>
      <c r="QA4080" s="623"/>
      <c r="QB4080" s="623"/>
      <c r="QC4080" s="623"/>
      <c r="QD4080" s="623"/>
      <c r="QE4080" s="623"/>
      <c r="QF4080" s="623"/>
      <c r="QG4080" s="623"/>
      <c r="QH4080" s="623"/>
      <c r="QI4080" s="623"/>
      <c r="QJ4080" s="623"/>
      <c r="QK4080" s="623"/>
    </row>
    <row r="4081" spans="439:453">
      <c r="PW4081" s="623"/>
      <c r="PX4081" s="623"/>
      <c r="PY4081" s="623"/>
      <c r="PZ4081" s="623"/>
      <c r="QA4081" s="623"/>
      <c r="QB4081" s="623"/>
      <c r="QC4081" s="623"/>
      <c r="QD4081" s="623"/>
      <c r="QE4081" s="623"/>
      <c r="QF4081" s="623"/>
      <c r="QG4081" s="623"/>
      <c r="QH4081" s="623"/>
      <c r="QI4081" s="623"/>
      <c r="QJ4081" s="623"/>
      <c r="QK4081" s="623"/>
    </row>
    <row r="4082" spans="439:453">
      <c r="PW4082" s="623"/>
      <c r="PX4082" s="623"/>
      <c r="PY4082" s="623"/>
      <c r="PZ4082" s="623"/>
      <c r="QA4082" s="623"/>
      <c r="QB4082" s="623"/>
      <c r="QC4082" s="623"/>
      <c r="QD4082" s="623"/>
      <c r="QE4082" s="623"/>
      <c r="QF4082" s="623"/>
      <c r="QG4082" s="623"/>
      <c r="QH4082" s="623"/>
      <c r="QI4082" s="623"/>
      <c r="QJ4082" s="623"/>
      <c r="QK4082" s="623"/>
    </row>
    <row r="4083" spans="439:453">
      <c r="PW4083" s="623"/>
      <c r="PX4083" s="623"/>
      <c r="PY4083" s="623"/>
      <c r="PZ4083" s="623"/>
      <c r="QA4083" s="623"/>
      <c r="QB4083" s="623"/>
      <c r="QC4083" s="623"/>
      <c r="QD4083" s="623"/>
      <c r="QE4083" s="623"/>
      <c r="QF4083" s="623"/>
      <c r="QG4083" s="623"/>
      <c r="QH4083" s="623"/>
      <c r="QI4083" s="623"/>
      <c r="QJ4083" s="623"/>
      <c r="QK4083" s="623"/>
    </row>
    <row r="4084" spans="439:453">
      <c r="PW4084" s="623"/>
      <c r="PX4084" s="623"/>
      <c r="PY4084" s="623"/>
      <c r="PZ4084" s="623"/>
      <c r="QA4084" s="623"/>
      <c r="QB4084" s="623"/>
      <c r="QC4084" s="623"/>
      <c r="QD4084" s="623"/>
      <c r="QE4084" s="623"/>
      <c r="QF4084" s="623"/>
      <c r="QG4084" s="623"/>
      <c r="QH4084" s="623"/>
      <c r="QI4084" s="623"/>
      <c r="QJ4084" s="623"/>
      <c r="QK4084" s="623"/>
    </row>
    <row r="4085" spans="439:453">
      <c r="PW4085" s="623"/>
      <c r="PX4085" s="623"/>
      <c r="PY4085" s="623"/>
      <c r="PZ4085" s="623"/>
      <c r="QA4085" s="623"/>
      <c r="QB4085" s="623"/>
      <c r="QC4085" s="623"/>
      <c r="QD4085" s="623"/>
      <c r="QE4085" s="623"/>
      <c r="QF4085" s="623"/>
      <c r="QG4085" s="623"/>
      <c r="QH4085" s="623"/>
      <c r="QI4085" s="623"/>
      <c r="QJ4085" s="623"/>
      <c r="QK4085" s="623"/>
    </row>
    <row r="4086" spans="439:453">
      <c r="PW4086" s="623"/>
      <c r="PX4086" s="623"/>
      <c r="PY4086" s="623"/>
      <c r="PZ4086" s="623"/>
      <c r="QA4086" s="623"/>
      <c r="QB4086" s="623"/>
      <c r="QC4086" s="623"/>
      <c r="QD4086" s="623"/>
      <c r="QE4086" s="623"/>
      <c r="QF4086" s="623"/>
      <c r="QG4086" s="623"/>
      <c r="QH4086" s="623"/>
      <c r="QI4086" s="623"/>
      <c r="QJ4086" s="623"/>
      <c r="QK4086" s="623"/>
    </row>
    <row r="4087" spans="439:453">
      <c r="PW4087" s="623"/>
      <c r="PX4087" s="623"/>
      <c r="PY4087" s="623"/>
      <c r="PZ4087" s="623"/>
      <c r="QA4087" s="623"/>
      <c r="QB4087" s="623"/>
      <c r="QC4087" s="623"/>
      <c r="QD4087" s="623"/>
      <c r="QE4087" s="623"/>
      <c r="QF4087" s="623"/>
      <c r="QG4087" s="623"/>
      <c r="QH4087" s="623"/>
      <c r="QI4087" s="623"/>
      <c r="QJ4087" s="623"/>
      <c r="QK4087" s="623"/>
    </row>
    <row r="4088" spans="439:453">
      <c r="PW4088" s="623"/>
      <c r="PX4088" s="623"/>
      <c r="PY4088" s="623"/>
      <c r="PZ4088" s="623"/>
      <c r="QA4088" s="623"/>
      <c r="QB4088" s="623"/>
      <c r="QC4088" s="623"/>
      <c r="QD4088" s="623"/>
      <c r="QE4088" s="623"/>
      <c r="QF4088" s="623"/>
      <c r="QG4088" s="623"/>
      <c r="QH4088" s="623"/>
      <c r="QI4088" s="623"/>
      <c r="QJ4088" s="623"/>
      <c r="QK4088" s="623"/>
    </row>
    <row r="4089" spans="439:453">
      <c r="PW4089" s="623"/>
      <c r="PX4089" s="623"/>
      <c r="PY4089" s="623"/>
      <c r="PZ4089" s="623"/>
      <c r="QA4089" s="623"/>
      <c r="QB4089" s="623"/>
      <c r="QC4089" s="623"/>
      <c r="QD4089" s="623"/>
      <c r="QE4089" s="623"/>
      <c r="QF4089" s="623"/>
      <c r="QG4089" s="623"/>
      <c r="QH4089" s="623"/>
      <c r="QI4089" s="623"/>
      <c r="QJ4089" s="623"/>
      <c r="QK4089" s="623"/>
    </row>
    <row r="4090" spans="439:453">
      <c r="PW4090" s="623"/>
      <c r="PX4090" s="623"/>
      <c r="PY4090" s="623"/>
      <c r="PZ4090" s="623"/>
      <c r="QA4090" s="623"/>
      <c r="QB4090" s="623"/>
      <c r="QC4090" s="623"/>
      <c r="QD4090" s="623"/>
      <c r="QE4090" s="623"/>
      <c r="QF4090" s="623"/>
      <c r="QG4090" s="623"/>
      <c r="QH4090" s="623"/>
      <c r="QI4090" s="623"/>
      <c r="QJ4090" s="623"/>
      <c r="QK4090" s="623"/>
    </row>
    <row r="4091" spans="439:453">
      <c r="PW4091" s="623"/>
      <c r="PX4091" s="623"/>
      <c r="PY4091" s="623"/>
      <c r="PZ4091" s="623"/>
      <c r="QA4091" s="623"/>
      <c r="QB4091" s="623"/>
      <c r="QC4091" s="623"/>
      <c r="QD4091" s="623"/>
      <c r="QE4091" s="623"/>
      <c r="QF4091" s="623"/>
      <c r="QG4091" s="623"/>
      <c r="QH4091" s="623"/>
      <c r="QI4091" s="623"/>
      <c r="QJ4091" s="623"/>
      <c r="QK4091" s="623"/>
    </row>
    <row r="4092" spans="439:453">
      <c r="PW4092" s="623"/>
      <c r="PX4092" s="623"/>
      <c r="PY4092" s="623"/>
      <c r="PZ4092" s="623"/>
      <c r="QA4092" s="623"/>
      <c r="QB4092" s="623"/>
      <c r="QC4092" s="623"/>
      <c r="QD4092" s="623"/>
      <c r="QE4092" s="623"/>
      <c r="QF4092" s="623"/>
      <c r="QG4092" s="623"/>
      <c r="QH4092" s="623"/>
      <c r="QI4092" s="623"/>
      <c r="QJ4092" s="623"/>
      <c r="QK4092" s="623"/>
    </row>
    <row r="4093" spans="439:453">
      <c r="PW4093" s="623"/>
      <c r="PX4093" s="623"/>
      <c r="PY4093" s="623"/>
      <c r="PZ4093" s="623"/>
      <c r="QA4093" s="623"/>
      <c r="QB4093" s="623"/>
      <c r="QC4093" s="623"/>
      <c r="QD4093" s="623"/>
      <c r="QE4093" s="623"/>
      <c r="QF4093" s="623"/>
      <c r="QG4093" s="623"/>
      <c r="QH4093" s="623"/>
      <c r="QI4093" s="623"/>
      <c r="QJ4093" s="623"/>
      <c r="QK4093" s="623"/>
    </row>
    <row r="4094" spans="439:453">
      <c r="PW4094" s="623"/>
      <c r="PX4094" s="623"/>
      <c r="PY4094" s="623"/>
      <c r="PZ4094" s="623"/>
      <c r="QA4094" s="623"/>
      <c r="QB4094" s="623"/>
      <c r="QC4094" s="623"/>
      <c r="QD4094" s="623"/>
      <c r="QE4094" s="623"/>
      <c r="QF4094" s="623"/>
      <c r="QG4094" s="623"/>
      <c r="QH4094" s="623"/>
      <c r="QI4094" s="623"/>
      <c r="QJ4094" s="623"/>
      <c r="QK4094" s="623"/>
    </row>
    <row r="4095" spans="439:453">
      <c r="PW4095" s="623"/>
      <c r="PX4095" s="623"/>
      <c r="PY4095" s="623"/>
      <c r="PZ4095" s="623"/>
      <c r="QA4095" s="623"/>
      <c r="QB4095" s="623"/>
      <c r="QC4095" s="623"/>
      <c r="QD4095" s="623"/>
      <c r="QE4095" s="623"/>
      <c r="QF4095" s="623"/>
      <c r="QG4095" s="623"/>
      <c r="QH4095" s="623"/>
      <c r="QI4095" s="623"/>
      <c r="QJ4095" s="623"/>
      <c r="QK4095" s="623"/>
    </row>
    <row r="4096" spans="439:453">
      <c r="PW4096" s="623"/>
      <c r="PX4096" s="623"/>
      <c r="PY4096" s="623"/>
      <c r="PZ4096" s="623"/>
      <c r="QA4096" s="623"/>
      <c r="QB4096" s="623"/>
      <c r="QC4096" s="623"/>
      <c r="QD4096" s="623"/>
      <c r="QE4096" s="623"/>
      <c r="QF4096" s="623"/>
      <c r="QG4096" s="623"/>
      <c r="QH4096" s="623"/>
      <c r="QI4096" s="623"/>
      <c r="QJ4096" s="623"/>
      <c r="QK4096" s="623"/>
    </row>
    <row r="4097" spans="439:453">
      <c r="PW4097" s="623"/>
      <c r="PX4097" s="623"/>
      <c r="PY4097" s="623"/>
      <c r="PZ4097" s="623"/>
      <c r="QA4097" s="623"/>
      <c r="QB4097" s="623"/>
      <c r="QC4097" s="623"/>
      <c r="QD4097" s="623"/>
      <c r="QE4097" s="623"/>
      <c r="QF4097" s="623"/>
      <c r="QG4097" s="623"/>
      <c r="QH4097" s="623"/>
      <c r="QI4097" s="623"/>
      <c r="QJ4097" s="623"/>
      <c r="QK4097" s="623"/>
    </row>
    <row r="4098" spans="439:453">
      <c r="PW4098" s="623"/>
      <c r="PX4098" s="623"/>
      <c r="PY4098" s="623"/>
      <c r="PZ4098" s="623"/>
      <c r="QA4098" s="623"/>
      <c r="QB4098" s="623"/>
      <c r="QC4098" s="623"/>
      <c r="QD4098" s="623"/>
      <c r="QE4098" s="623"/>
      <c r="QF4098" s="623"/>
      <c r="QG4098" s="623"/>
      <c r="QH4098" s="623"/>
      <c r="QI4098" s="623"/>
      <c r="QJ4098" s="623"/>
      <c r="QK4098" s="623"/>
    </row>
    <row r="4099" spans="439:453">
      <c r="PW4099" s="623"/>
      <c r="PX4099" s="623"/>
      <c r="PY4099" s="623"/>
      <c r="PZ4099" s="623"/>
      <c r="QA4099" s="623"/>
      <c r="QB4099" s="623"/>
      <c r="QC4099" s="623"/>
      <c r="QD4099" s="623"/>
      <c r="QE4099" s="623"/>
      <c r="QF4099" s="623"/>
      <c r="QG4099" s="623"/>
      <c r="QH4099" s="623"/>
      <c r="QI4099" s="623"/>
      <c r="QJ4099" s="623"/>
      <c r="QK4099" s="623"/>
    </row>
    <row r="4100" spans="439:453">
      <c r="PW4100" s="623"/>
      <c r="PX4100" s="623"/>
      <c r="PY4100" s="623"/>
      <c r="PZ4100" s="623"/>
      <c r="QA4100" s="623"/>
      <c r="QB4100" s="623"/>
      <c r="QC4100" s="623"/>
      <c r="QD4100" s="623"/>
      <c r="QE4100" s="623"/>
      <c r="QF4100" s="623"/>
      <c r="QG4100" s="623"/>
      <c r="QH4100" s="623"/>
      <c r="QI4100" s="623"/>
      <c r="QJ4100" s="623"/>
      <c r="QK4100" s="623"/>
    </row>
    <row r="4101" spans="439:453">
      <c r="PW4101" s="623"/>
      <c r="PX4101" s="623"/>
      <c r="PY4101" s="623"/>
      <c r="PZ4101" s="623"/>
      <c r="QA4101" s="623"/>
      <c r="QB4101" s="623"/>
      <c r="QC4101" s="623"/>
      <c r="QD4101" s="623"/>
      <c r="QE4101" s="623"/>
      <c r="QF4101" s="623"/>
      <c r="QG4101" s="623"/>
      <c r="QH4101" s="623"/>
      <c r="QI4101" s="623"/>
      <c r="QJ4101" s="623"/>
      <c r="QK4101" s="623"/>
    </row>
    <row r="4102" spans="439:453">
      <c r="PW4102" s="623"/>
      <c r="PX4102" s="623"/>
      <c r="PY4102" s="623"/>
      <c r="PZ4102" s="623"/>
      <c r="QA4102" s="623"/>
      <c r="QB4102" s="623"/>
      <c r="QC4102" s="623"/>
      <c r="QD4102" s="623"/>
      <c r="QE4102" s="623"/>
      <c r="QF4102" s="623"/>
      <c r="QG4102" s="623"/>
      <c r="QH4102" s="623"/>
      <c r="QI4102" s="623"/>
      <c r="QJ4102" s="623"/>
      <c r="QK4102" s="623"/>
    </row>
    <row r="4103" spans="439:453">
      <c r="PW4103" s="623"/>
      <c r="PX4103" s="623"/>
      <c r="PY4103" s="623"/>
      <c r="PZ4103" s="623"/>
      <c r="QA4103" s="623"/>
      <c r="QB4103" s="623"/>
      <c r="QC4103" s="623"/>
      <c r="QD4103" s="623"/>
      <c r="QE4103" s="623"/>
      <c r="QF4103" s="623"/>
      <c r="QG4103" s="623"/>
      <c r="QH4103" s="623"/>
      <c r="QI4103" s="623"/>
      <c r="QJ4103" s="623"/>
      <c r="QK4103" s="623"/>
    </row>
    <row r="4104" spans="439:453">
      <c r="PW4104" s="623"/>
      <c r="PX4104" s="623"/>
      <c r="PY4104" s="623"/>
      <c r="PZ4104" s="623"/>
      <c r="QA4104" s="623"/>
      <c r="QB4104" s="623"/>
      <c r="QC4104" s="623"/>
      <c r="QD4104" s="623"/>
      <c r="QE4104" s="623"/>
      <c r="QF4104" s="623"/>
      <c r="QG4104" s="623"/>
      <c r="QH4104" s="623"/>
      <c r="QI4104" s="623"/>
      <c r="QJ4104" s="623"/>
      <c r="QK4104" s="623"/>
    </row>
    <row r="4105" spans="439:453">
      <c r="PW4105" s="623"/>
      <c r="PX4105" s="623"/>
      <c r="PY4105" s="623"/>
      <c r="PZ4105" s="623"/>
      <c r="QA4105" s="623"/>
      <c r="QB4105" s="623"/>
      <c r="QC4105" s="623"/>
      <c r="QD4105" s="623"/>
      <c r="QE4105" s="623"/>
      <c r="QF4105" s="623"/>
      <c r="QG4105" s="623"/>
      <c r="QH4105" s="623"/>
      <c r="QI4105" s="623"/>
      <c r="QJ4105" s="623"/>
      <c r="QK4105" s="623"/>
    </row>
    <row r="4106" spans="439:453">
      <c r="PW4106" s="623"/>
      <c r="PX4106" s="623"/>
      <c r="PY4106" s="623"/>
      <c r="PZ4106" s="623"/>
      <c r="QA4106" s="623"/>
      <c r="QB4106" s="623"/>
      <c r="QC4106" s="623"/>
      <c r="QD4106" s="623"/>
      <c r="QE4106" s="623"/>
      <c r="QF4106" s="623"/>
      <c r="QG4106" s="623"/>
      <c r="QH4106" s="623"/>
      <c r="QI4106" s="623"/>
      <c r="QJ4106" s="623"/>
      <c r="QK4106" s="623"/>
    </row>
    <row r="4107" spans="439:453">
      <c r="PW4107" s="623"/>
      <c r="PX4107" s="623"/>
      <c r="PY4107" s="623"/>
      <c r="PZ4107" s="623"/>
      <c r="QA4107" s="623"/>
      <c r="QB4107" s="623"/>
      <c r="QC4107" s="623"/>
      <c r="QD4107" s="623"/>
      <c r="QE4107" s="623"/>
      <c r="QF4107" s="623"/>
      <c r="QG4107" s="623"/>
      <c r="QH4107" s="623"/>
      <c r="QI4107" s="623"/>
      <c r="QJ4107" s="623"/>
      <c r="QK4107" s="623"/>
    </row>
    <row r="4108" spans="439:453">
      <c r="PW4108" s="623"/>
      <c r="PX4108" s="623"/>
      <c r="PY4108" s="623"/>
      <c r="PZ4108" s="623"/>
      <c r="QA4108" s="623"/>
      <c r="QB4108" s="623"/>
      <c r="QC4108" s="623"/>
      <c r="QD4108" s="623"/>
      <c r="QE4108" s="623"/>
      <c r="QF4108" s="623"/>
      <c r="QG4108" s="623"/>
      <c r="QH4108" s="623"/>
      <c r="QI4108" s="623"/>
      <c r="QJ4108" s="623"/>
      <c r="QK4108" s="623"/>
    </row>
    <row r="4109" spans="439:453">
      <c r="PW4109" s="623"/>
      <c r="PX4109" s="623"/>
      <c r="PY4109" s="623"/>
      <c r="PZ4109" s="623"/>
      <c r="QA4109" s="623"/>
      <c r="QB4109" s="623"/>
      <c r="QC4109" s="623"/>
      <c r="QD4109" s="623"/>
      <c r="QE4109" s="623"/>
      <c r="QF4109" s="623"/>
      <c r="QG4109" s="623"/>
      <c r="QH4109" s="623"/>
      <c r="QI4109" s="623"/>
      <c r="QJ4109" s="623"/>
      <c r="QK4109" s="623"/>
    </row>
    <row r="4110" spans="439:453">
      <c r="PW4110" s="623"/>
      <c r="PX4110" s="623"/>
      <c r="PY4110" s="623"/>
      <c r="PZ4110" s="623"/>
      <c r="QA4110" s="623"/>
      <c r="QB4110" s="623"/>
      <c r="QC4110" s="623"/>
      <c r="QD4110" s="623"/>
      <c r="QE4110" s="623"/>
      <c r="QF4110" s="623"/>
      <c r="QG4110" s="623"/>
      <c r="QH4110" s="623"/>
      <c r="QI4110" s="623"/>
      <c r="QJ4110" s="623"/>
      <c r="QK4110" s="623"/>
    </row>
    <row r="4111" spans="439:453">
      <c r="PW4111" s="623"/>
      <c r="PX4111" s="623"/>
      <c r="PY4111" s="623"/>
      <c r="PZ4111" s="623"/>
      <c r="QA4111" s="623"/>
      <c r="QB4111" s="623"/>
      <c r="QC4111" s="623"/>
      <c r="QD4111" s="623"/>
      <c r="QE4111" s="623"/>
      <c r="QF4111" s="623"/>
      <c r="QG4111" s="623"/>
      <c r="QH4111" s="623"/>
      <c r="QI4111" s="623"/>
      <c r="QJ4111" s="623"/>
      <c r="QK4111" s="623"/>
    </row>
    <row r="4112" spans="439:453">
      <c r="PW4112" s="623"/>
      <c r="PX4112" s="623"/>
      <c r="PY4112" s="623"/>
      <c r="PZ4112" s="623"/>
      <c r="QA4112" s="623"/>
      <c r="QB4112" s="623"/>
      <c r="QC4112" s="623"/>
      <c r="QD4112" s="623"/>
      <c r="QE4112" s="623"/>
      <c r="QF4112" s="623"/>
      <c r="QG4112" s="623"/>
      <c r="QH4112" s="623"/>
      <c r="QI4112" s="623"/>
      <c r="QJ4112" s="623"/>
      <c r="QK4112" s="623"/>
    </row>
    <row r="4113" spans="439:453">
      <c r="PW4113" s="623"/>
      <c r="PX4113" s="623"/>
      <c r="PY4113" s="623"/>
      <c r="PZ4113" s="623"/>
      <c r="QA4113" s="623"/>
      <c r="QB4113" s="623"/>
      <c r="QC4113" s="623"/>
      <c r="QD4113" s="623"/>
      <c r="QE4113" s="623"/>
      <c r="QF4113" s="623"/>
      <c r="QG4113" s="623"/>
      <c r="QH4113" s="623"/>
      <c r="QI4113" s="623"/>
      <c r="QJ4113" s="623"/>
      <c r="QK4113" s="623"/>
    </row>
    <row r="4114" spans="439:453">
      <c r="PW4114" s="623"/>
      <c r="PX4114" s="623"/>
      <c r="PY4114" s="623"/>
      <c r="PZ4114" s="623"/>
      <c r="QA4114" s="623"/>
      <c r="QB4114" s="623"/>
      <c r="QC4114" s="623"/>
      <c r="QD4114" s="623"/>
      <c r="QE4114" s="623"/>
      <c r="QF4114" s="623"/>
      <c r="QG4114" s="623"/>
      <c r="QH4114" s="623"/>
      <c r="QI4114" s="623"/>
      <c r="QJ4114" s="623"/>
      <c r="QK4114" s="623"/>
    </row>
    <row r="4115" spans="439:453">
      <c r="PW4115" s="623"/>
      <c r="PX4115" s="623"/>
      <c r="PY4115" s="623"/>
      <c r="PZ4115" s="623"/>
      <c r="QA4115" s="623"/>
      <c r="QB4115" s="623"/>
      <c r="QC4115" s="623"/>
      <c r="QD4115" s="623"/>
      <c r="QE4115" s="623"/>
      <c r="QF4115" s="623"/>
      <c r="QG4115" s="623"/>
      <c r="QH4115" s="623"/>
      <c r="QI4115" s="623"/>
      <c r="QJ4115" s="623"/>
      <c r="QK4115" s="623"/>
    </row>
    <row r="4116" spans="439:453">
      <c r="PW4116" s="623"/>
      <c r="PX4116" s="623"/>
      <c r="PY4116" s="623"/>
      <c r="PZ4116" s="623"/>
      <c r="QA4116" s="623"/>
      <c r="QB4116" s="623"/>
      <c r="QC4116" s="623"/>
      <c r="QD4116" s="623"/>
      <c r="QE4116" s="623"/>
      <c r="QF4116" s="623"/>
      <c r="QG4116" s="623"/>
      <c r="QH4116" s="623"/>
      <c r="QI4116" s="623"/>
      <c r="QJ4116" s="623"/>
      <c r="QK4116" s="623"/>
    </row>
    <row r="4117" spans="439:453">
      <c r="PW4117" s="623"/>
      <c r="PX4117" s="623"/>
      <c r="PY4117" s="623"/>
      <c r="PZ4117" s="623"/>
      <c r="QA4117" s="623"/>
      <c r="QB4117" s="623"/>
      <c r="QC4117" s="623"/>
      <c r="QD4117" s="623"/>
      <c r="QE4117" s="623"/>
      <c r="QF4117" s="623"/>
      <c r="QG4117" s="623"/>
      <c r="QH4117" s="623"/>
      <c r="QI4117" s="623"/>
      <c r="QJ4117" s="623"/>
      <c r="QK4117" s="623"/>
    </row>
    <row r="4118" spans="439:453">
      <c r="PW4118" s="623"/>
      <c r="PX4118" s="623"/>
      <c r="PY4118" s="623"/>
      <c r="PZ4118" s="623"/>
      <c r="QA4118" s="623"/>
      <c r="QB4118" s="623"/>
      <c r="QC4118" s="623"/>
      <c r="QD4118" s="623"/>
      <c r="QE4118" s="623"/>
      <c r="QF4118" s="623"/>
      <c r="QG4118" s="623"/>
      <c r="QH4118" s="623"/>
      <c r="QI4118" s="623"/>
      <c r="QJ4118" s="623"/>
      <c r="QK4118" s="623"/>
    </row>
    <row r="4119" spans="439:453">
      <c r="PW4119" s="623"/>
      <c r="PX4119" s="623"/>
      <c r="PY4119" s="623"/>
      <c r="PZ4119" s="623"/>
      <c r="QA4119" s="623"/>
      <c r="QB4119" s="623"/>
      <c r="QC4119" s="623"/>
      <c r="QD4119" s="623"/>
      <c r="QE4119" s="623"/>
      <c r="QF4119" s="623"/>
      <c r="QG4119" s="623"/>
      <c r="QH4119" s="623"/>
      <c r="QI4119" s="623"/>
      <c r="QJ4119" s="623"/>
      <c r="QK4119" s="623"/>
    </row>
    <row r="4120" spans="439:453">
      <c r="PW4120" s="623"/>
      <c r="PX4120" s="623"/>
      <c r="PY4120" s="623"/>
      <c r="PZ4120" s="623"/>
      <c r="QA4120" s="623"/>
      <c r="QB4120" s="623"/>
      <c r="QC4120" s="623"/>
      <c r="QD4120" s="623"/>
      <c r="QE4120" s="623"/>
      <c r="QF4120" s="623"/>
      <c r="QG4120" s="623"/>
      <c r="QH4120" s="623"/>
      <c r="QI4120" s="623"/>
      <c r="QJ4120" s="623"/>
      <c r="QK4120" s="623"/>
    </row>
    <row r="4121" spans="439:453">
      <c r="PW4121" s="623"/>
      <c r="PX4121" s="623"/>
      <c r="PY4121" s="623"/>
      <c r="PZ4121" s="623"/>
      <c r="QA4121" s="623"/>
      <c r="QB4121" s="623"/>
      <c r="QC4121" s="623"/>
      <c r="QD4121" s="623"/>
      <c r="QE4121" s="623"/>
      <c r="QF4121" s="623"/>
      <c r="QG4121" s="623"/>
      <c r="QH4121" s="623"/>
      <c r="QI4121" s="623"/>
      <c r="QJ4121" s="623"/>
      <c r="QK4121" s="623"/>
    </row>
    <row r="4122" spans="439:453">
      <c r="PW4122" s="623"/>
      <c r="PX4122" s="623"/>
      <c r="PY4122" s="623"/>
      <c r="PZ4122" s="623"/>
      <c r="QA4122" s="623"/>
      <c r="QB4122" s="623"/>
      <c r="QC4122" s="623"/>
      <c r="QD4122" s="623"/>
      <c r="QE4122" s="623"/>
      <c r="QF4122" s="623"/>
      <c r="QG4122" s="623"/>
      <c r="QH4122" s="623"/>
      <c r="QI4122" s="623"/>
      <c r="QJ4122" s="623"/>
      <c r="QK4122" s="623"/>
    </row>
    <row r="4123" spans="439:453">
      <c r="PW4123" s="623"/>
      <c r="PX4123" s="623"/>
      <c r="PY4123" s="623"/>
      <c r="PZ4123" s="623"/>
      <c r="QA4123" s="623"/>
      <c r="QB4123" s="623"/>
      <c r="QC4123" s="623"/>
      <c r="QD4123" s="623"/>
      <c r="QE4123" s="623"/>
      <c r="QF4123" s="623"/>
      <c r="QG4123" s="623"/>
      <c r="QH4123" s="623"/>
      <c r="QI4123" s="623"/>
      <c r="QJ4123" s="623"/>
      <c r="QK4123" s="623"/>
    </row>
    <row r="4124" spans="439:453">
      <c r="PW4124" s="623"/>
      <c r="PX4124" s="623"/>
      <c r="PY4124" s="623"/>
      <c r="PZ4124" s="623"/>
      <c r="QA4124" s="623"/>
      <c r="QB4124" s="623"/>
      <c r="QC4124" s="623"/>
      <c r="QD4124" s="623"/>
      <c r="QE4124" s="623"/>
      <c r="QF4124" s="623"/>
      <c r="QG4124" s="623"/>
      <c r="QH4124" s="623"/>
      <c r="QI4124" s="623"/>
      <c r="QJ4124" s="623"/>
      <c r="QK4124" s="623"/>
    </row>
    <row r="4125" spans="439:453">
      <c r="PW4125" s="623"/>
      <c r="PX4125" s="623"/>
      <c r="PY4125" s="623"/>
      <c r="PZ4125" s="623"/>
      <c r="QA4125" s="623"/>
      <c r="QB4125" s="623"/>
      <c r="QC4125" s="623"/>
      <c r="QD4125" s="623"/>
      <c r="QE4125" s="623"/>
      <c r="QF4125" s="623"/>
      <c r="QG4125" s="623"/>
      <c r="QH4125" s="623"/>
      <c r="QI4125" s="623"/>
      <c r="QJ4125" s="623"/>
      <c r="QK4125" s="623"/>
    </row>
    <row r="4126" spans="439:453">
      <c r="PW4126" s="623"/>
      <c r="PX4126" s="623"/>
      <c r="PY4126" s="623"/>
      <c r="PZ4126" s="623"/>
      <c r="QA4126" s="623"/>
      <c r="QB4126" s="623"/>
      <c r="QC4126" s="623"/>
      <c r="QD4126" s="623"/>
      <c r="QE4126" s="623"/>
      <c r="QF4126" s="623"/>
      <c r="QG4126" s="623"/>
      <c r="QH4126" s="623"/>
      <c r="QI4126" s="623"/>
      <c r="QJ4126" s="623"/>
      <c r="QK4126" s="623"/>
    </row>
    <row r="4127" spans="439:453">
      <c r="PW4127" s="623"/>
      <c r="PX4127" s="623"/>
      <c r="PY4127" s="623"/>
      <c r="PZ4127" s="623"/>
      <c r="QA4127" s="623"/>
      <c r="QB4127" s="623"/>
      <c r="QC4127" s="623"/>
      <c r="QD4127" s="623"/>
      <c r="QE4127" s="623"/>
      <c r="QF4127" s="623"/>
      <c r="QG4127" s="623"/>
      <c r="QH4127" s="623"/>
      <c r="QI4127" s="623"/>
      <c r="QJ4127" s="623"/>
      <c r="QK4127" s="623"/>
    </row>
    <row r="4128" spans="439:453">
      <c r="PW4128" s="623"/>
      <c r="PX4128" s="623"/>
      <c r="PY4128" s="623"/>
      <c r="PZ4128" s="623"/>
      <c r="QA4128" s="623"/>
      <c r="QB4128" s="623"/>
      <c r="QC4128" s="623"/>
      <c r="QD4128" s="623"/>
      <c r="QE4128" s="623"/>
      <c r="QF4128" s="623"/>
      <c r="QG4128" s="623"/>
      <c r="QH4128" s="623"/>
      <c r="QI4128" s="623"/>
      <c r="QJ4128" s="623"/>
      <c r="QK4128" s="623"/>
    </row>
    <row r="4129" spans="439:453">
      <c r="PW4129" s="623"/>
      <c r="PX4129" s="623"/>
      <c r="PY4129" s="623"/>
      <c r="PZ4129" s="623"/>
      <c r="QA4129" s="623"/>
      <c r="QB4129" s="623"/>
      <c r="QC4129" s="623"/>
      <c r="QD4129" s="623"/>
      <c r="QE4129" s="623"/>
      <c r="QF4129" s="623"/>
      <c r="QG4129" s="623"/>
      <c r="QH4129" s="623"/>
      <c r="QI4129" s="623"/>
      <c r="QJ4129" s="623"/>
      <c r="QK4129" s="623"/>
    </row>
    <row r="4130" spans="439:453">
      <c r="PW4130" s="623"/>
      <c r="PX4130" s="623"/>
      <c r="PY4130" s="623"/>
      <c r="PZ4130" s="623"/>
      <c r="QA4130" s="623"/>
      <c r="QB4130" s="623"/>
      <c r="QC4130" s="623"/>
      <c r="QD4130" s="623"/>
      <c r="QE4130" s="623"/>
      <c r="QF4130" s="623"/>
      <c r="QG4130" s="623"/>
      <c r="QH4130" s="623"/>
      <c r="QI4130" s="623"/>
      <c r="QJ4130" s="623"/>
      <c r="QK4130" s="623"/>
    </row>
    <row r="4131" spans="439:453">
      <c r="PW4131" s="623"/>
      <c r="PX4131" s="623"/>
      <c r="PY4131" s="623"/>
      <c r="PZ4131" s="623"/>
      <c r="QA4131" s="623"/>
      <c r="QB4131" s="623"/>
      <c r="QC4131" s="623"/>
      <c r="QD4131" s="623"/>
      <c r="QE4131" s="623"/>
      <c r="QF4131" s="623"/>
      <c r="QG4131" s="623"/>
      <c r="QH4131" s="623"/>
      <c r="QI4131" s="623"/>
      <c r="QJ4131" s="623"/>
      <c r="QK4131" s="623"/>
    </row>
    <row r="4132" spans="439:453">
      <c r="PW4132" s="623"/>
      <c r="PX4132" s="623"/>
      <c r="PY4132" s="623"/>
      <c r="PZ4132" s="623"/>
      <c r="QA4132" s="623"/>
      <c r="QB4132" s="623"/>
      <c r="QC4132" s="623"/>
      <c r="QD4132" s="623"/>
      <c r="QE4132" s="623"/>
      <c r="QF4132" s="623"/>
      <c r="QG4132" s="623"/>
      <c r="QH4132" s="623"/>
      <c r="QI4132" s="623"/>
      <c r="QJ4132" s="623"/>
      <c r="QK4132" s="623"/>
    </row>
    <row r="4133" spans="439:453">
      <c r="PW4133" s="623"/>
      <c r="PX4133" s="623"/>
      <c r="PY4133" s="623"/>
      <c r="PZ4133" s="623"/>
      <c r="QA4133" s="623"/>
      <c r="QB4133" s="623"/>
      <c r="QC4133" s="623"/>
      <c r="QD4133" s="623"/>
      <c r="QE4133" s="623"/>
      <c r="QF4133" s="623"/>
      <c r="QG4133" s="623"/>
      <c r="QH4133" s="623"/>
      <c r="QI4133" s="623"/>
      <c r="QJ4133" s="623"/>
      <c r="QK4133" s="623"/>
    </row>
    <row r="4134" spans="439:453">
      <c r="PW4134" s="623"/>
      <c r="PX4134" s="623"/>
      <c r="PY4134" s="623"/>
      <c r="PZ4134" s="623"/>
      <c r="QA4134" s="623"/>
      <c r="QB4134" s="623"/>
      <c r="QC4134" s="623"/>
      <c r="QD4134" s="623"/>
      <c r="QE4134" s="623"/>
      <c r="QF4134" s="623"/>
      <c r="QG4134" s="623"/>
      <c r="QH4134" s="623"/>
      <c r="QI4134" s="623"/>
      <c r="QJ4134" s="623"/>
      <c r="QK4134" s="623"/>
    </row>
    <row r="4135" spans="439:453">
      <c r="PW4135" s="623"/>
      <c r="PX4135" s="623"/>
      <c r="PY4135" s="623"/>
      <c r="PZ4135" s="623"/>
      <c r="QA4135" s="623"/>
      <c r="QB4135" s="623"/>
      <c r="QC4135" s="623"/>
      <c r="QD4135" s="623"/>
      <c r="QE4135" s="623"/>
      <c r="QF4135" s="623"/>
      <c r="QG4135" s="623"/>
      <c r="QH4135" s="623"/>
      <c r="QI4135" s="623"/>
      <c r="QJ4135" s="623"/>
      <c r="QK4135" s="623"/>
    </row>
    <row r="4136" spans="439:453">
      <c r="PW4136" s="623"/>
      <c r="PX4136" s="623"/>
      <c r="PY4136" s="623"/>
      <c r="PZ4136" s="623"/>
      <c r="QA4136" s="623"/>
      <c r="QB4136" s="623"/>
      <c r="QC4136" s="623"/>
      <c r="QD4136" s="623"/>
      <c r="QE4136" s="623"/>
      <c r="QF4136" s="623"/>
      <c r="QG4136" s="623"/>
      <c r="QH4136" s="623"/>
      <c r="QI4136" s="623"/>
      <c r="QJ4136" s="623"/>
      <c r="QK4136" s="623"/>
    </row>
    <row r="4137" spans="439:453">
      <c r="PW4137" s="623"/>
      <c r="PX4137" s="623"/>
      <c r="PY4137" s="623"/>
      <c r="PZ4137" s="623"/>
      <c r="QA4137" s="623"/>
      <c r="QB4137" s="623"/>
      <c r="QC4137" s="623"/>
      <c r="QD4137" s="623"/>
      <c r="QE4137" s="623"/>
      <c r="QF4137" s="623"/>
      <c r="QG4137" s="623"/>
      <c r="QH4137" s="623"/>
      <c r="QI4137" s="623"/>
      <c r="QJ4137" s="623"/>
      <c r="QK4137" s="623"/>
    </row>
    <row r="4138" spans="439:453">
      <c r="PW4138" s="623"/>
      <c r="PX4138" s="623"/>
      <c r="PY4138" s="623"/>
      <c r="PZ4138" s="623"/>
      <c r="QA4138" s="623"/>
      <c r="QB4138" s="623"/>
      <c r="QC4138" s="623"/>
      <c r="QD4138" s="623"/>
      <c r="QE4138" s="623"/>
      <c r="QF4138" s="623"/>
      <c r="QG4138" s="623"/>
      <c r="QH4138" s="623"/>
      <c r="QI4138" s="623"/>
      <c r="QJ4138" s="623"/>
      <c r="QK4138" s="623"/>
    </row>
    <row r="4139" spans="439:453">
      <c r="PW4139" s="623"/>
      <c r="PX4139" s="623"/>
      <c r="PY4139" s="623"/>
      <c r="PZ4139" s="623"/>
      <c r="QA4139" s="623"/>
      <c r="QB4139" s="623"/>
      <c r="QC4139" s="623"/>
      <c r="QD4139" s="623"/>
      <c r="QE4139" s="623"/>
      <c r="QF4139" s="623"/>
      <c r="QG4139" s="623"/>
      <c r="QH4139" s="623"/>
      <c r="QI4139" s="623"/>
      <c r="QJ4139" s="623"/>
      <c r="QK4139" s="623"/>
    </row>
    <row r="4140" spans="439:453">
      <c r="PW4140" s="623"/>
      <c r="PX4140" s="623"/>
      <c r="PY4140" s="623"/>
      <c r="PZ4140" s="623"/>
      <c r="QA4140" s="623"/>
      <c r="QB4140" s="623"/>
      <c r="QC4140" s="623"/>
      <c r="QD4140" s="623"/>
      <c r="QE4140" s="623"/>
      <c r="QF4140" s="623"/>
      <c r="QG4140" s="623"/>
      <c r="QH4140" s="623"/>
      <c r="QI4140" s="623"/>
      <c r="QJ4140" s="623"/>
      <c r="QK4140" s="623"/>
    </row>
    <row r="4141" spans="439:453">
      <c r="PW4141" s="623"/>
      <c r="PX4141" s="623"/>
      <c r="PY4141" s="623"/>
      <c r="PZ4141" s="623"/>
      <c r="QA4141" s="623"/>
      <c r="QB4141" s="623"/>
      <c r="QC4141" s="623"/>
      <c r="QD4141" s="623"/>
      <c r="QE4141" s="623"/>
      <c r="QF4141" s="623"/>
      <c r="QG4141" s="623"/>
      <c r="QH4141" s="623"/>
      <c r="QI4141" s="623"/>
      <c r="QJ4141" s="623"/>
      <c r="QK4141" s="623"/>
    </row>
    <row r="4142" spans="439:453">
      <c r="PW4142" s="623"/>
      <c r="PX4142" s="623"/>
      <c r="PY4142" s="623"/>
      <c r="PZ4142" s="623"/>
      <c r="QA4142" s="623"/>
      <c r="QB4142" s="623"/>
      <c r="QC4142" s="623"/>
      <c r="QD4142" s="623"/>
      <c r="QE4142" s="623"/>
      <c r="QF4142" s="623"/>
      <c r="QG4142" s="623"/>
      <c r="QH4142" s="623"/>
      <c r="QI4142" s="623"/>
      <c r="QJ4142" s="623"/>
      <c r="QK4142" s="623"/>
    </row>
    <row r="4143" spans="439:453">
      <c r="PW4143" s="623"/>
      <c r="PX4143" s="623"/>
      <c r="PY4143" s="623"/>
      <c r="PZ4143" s="623"/>
      <c r="QA4143" s="623"/>
      <c r="QB4143" s="623"/>
      <c r="QC4143" s="623"/>
      <c r="QD4143" s="623"/>
      <c r="QE4143" s="623"/>
      <c r="QF4143" s="623"/>
      <c r="QG4143" s="623"/>
      <c r="QH4143" s="623"/>
      <c r="QI4143" s="623"/>
      <c r="QJ4143" s="623"/>
      <c r="QK4143" s="623"/>
    </row>
    <row r="4144" spans="439:453">
      <c r="PW4144" s="623"/>
      <c r="PX4144" s="623"/>
      <c r="PY4144" s="623"/>
      <c r="PZ4144" s="623"/>
      <c r="QA4144" s="623"/>
      <c r="QB4144" s="623"/>
      <c r="QC4144" s="623"/>
      <c r="QD4144" s="623"/>
      <c r="QE4144" s="623"/>
      <c r="QF4144" s="623"/>
      <c r="QG4144" s="623"/>
      <c r="QH4144" s="623"/>
      <c r="QI4144" s="623"/>
      <c r="QJ4144" s="623"/>
      <c r="QK4144" s="623"/>
    </row>
    <row r="4145" spans="439:453">
      <c r="PW4145" s="623"/>
      <c r="PX4145" s="623"/>
      <c r="PY4145" s="623"/>
      <c r="PZ4145" s="623"/>
      <c r="QA4145" s="623"/>
      <c r="QB4145" s="623"/>
      <c r="QC4145" s="623"/>
      <c r="QD4145" s="623"/>
      <c r="QE4145" s="623"/>
      <c r="QF4145" s="623"/>
      <c r="QG4145" s="623"/>
      <c r="QH4145" s="623"/>
      <c r="QI4145" s="623"/>
      <c r="QJ4145" s="623"/>
      <c r="QK4145" s="623"/>
    </row>
    <row r="4146" spans="439:453">
      <c r="PW4146" s="623"/>
      <c r="PX4146" s="623"/>
      <c r="PY4146" s="623"/>
      <c r="PZ4146" s="623"/>
      <c r="QA4146" s="623"/>
      <c r="QB4146" s="623"/>
      <c r="QC4146" s="623"/>
      <c r="QD4146" s="623"/>
      <c r="QE4146" s="623"/>
      <c r="QF4146" s="623"/>
      <c r="QG4146" s="623"/>
      <c r="QH4146" s="623"/>
      <c r="QI4146" s="623"/>
      <c r="QJ4146" s="623"/>
      <c r="QK4146" s="623"/>
    </row>
    <row r="4147" spans="439:453">
      <c r="PW4147" s="623"/>
      <c r="PX4147" s="623"/>
      <c r="PY4147" s="623"/>
      <c r="PZ4147" s="623"/>
      <c r="QA4147" s="623"/>
      <c r="QB4147" s="623"/>
      <c r="QC4147" s="623"/>
      <c r="QD4147" s="623"/>
      <c r="QE4147" s="623"/>
      <c r="QF4147" s="623"/>
      <c r="QG4147" s="623"/>
      <c r="QH4147" s="623"/>
      <c r="QI4147" s="623"/>
      <c r="QJ4147" s="623"/>
      <c r="QK4147" s="623"/>
    </row>
    <row r="4148" spans="439:453">
      <c r="PW4148" s="623"/>
      <c r="PX4148" s="623"/>
      <c r="PY4148" s="623"/>
      <c r="PZ4148" s="623"/>
      <c r="QA4148" s="623"/>
      <c r="QB4148" s="623"/>
      <c r="QC4148" s="623"/>
      <c r="QD4148" s="623"/>
      <c r="QE4148" s="623"/>
      <c r="QF4148" s="623"/>
      <c r="QG4148" s="623"/>
      <c r="QH4148" s="623"/>
      <c r="QI4148" s="623"/>
      <c r="QJ4148" s="623"/>
      <c r="QK4148" s="623"/>
    </row>
    <row r="4149" spans="439:453">
      <c r="PW4149" s="623"/>
      <c r="PX4149" s="623"/>
      <c r="PY4149" s="623"/>
      <c r="PZ4149" s="623"/>
      <c r="QA4149" s="623"/>
      <c r="QB4149" s="623"/>
      <c r="QC4149" s="623"/>
      <c r="QD4149" s="623"/>
      <c r="QE4149" s="623"/>
      <c r="QF4149" s="623"/>
      <c r="QG4149" s="623"/>
      <c r="QH4149" s="623"/>
      <c r="QI4149" s="623"/>
      <c r="QJ4149" s="623"/>
      <c r="QK4149" s="623"/>
    </row>
    <row r="4150" spans="439:453">
      <c r="PW4150" s="623"/>
      <c r="PX4150" s="623"/>
      <c r="PY4150" s="623"/>
      <c r="PZ4150" s="623"/>
      <c r="QA4150" s="623"/>
      <c r="QB4150" s="623"/>
      <c r="QC4150" s="623"/>
      <c r="QD4150" s="623"/>
      <c r="QE4150" s="623"/>
      <c r="QF4150" s="623"/>
      <c r="QG4150" s="623"/>
      <c r="QH4150" s="623"/>
      <c r="QI4150" s="623"/>
      <c r="QJ4150" s="623"/>
      <c r="QK4150" s="623"/>
    </row>
    <row r="4151" spans="439:453">
      <c r="PW4151" s="623"/>
      <c r="PX4151" s="623"/>
      <c r="PY4151" s="623"/>
      <c r="PZ4151" s="623"/>
      <c r="QA4151" s="623"/>
      <c r="QB4151" s="623"/>
      <c r="QC4151" s="623"/>
      <c r="QD4151" s="623"/>
      <c r="QE4151" s="623"/>
      <c r="QF4151" s="623"/>
      <c r="QG4151" s="623"/>
      <c r="QH4151" s="623"/>
      <c r="QI4151" s="623"/>
      <c r="QJ4151" s="623"/>
      <c r="QK4151" s="623"/>
    </row>
    <row r="4152" spans="439:453">
      <c r="PW4152" s="623"/>
      <c r="PX4152" s="623"/>
      <c r="PY4152" s="623"/>
      <c r="PZ4152" s="623"/>
      <c r="QA4152" s="623"/>
      <c r="QB4152" s="623"/>
      <c r="QC4152" s="623"/>
      <c r="QD4152" s="623"/>
      <c r="QE4152" s="623"/>
      <c r="QF4152" s="623"/>
      <c r="QG4152" s="623"/>
      <c r="QH4152" s="623"/>
      <c r="QI4152" s="623"/>
      <c r="QJ4152" s="623"/>
      <c r="QK4152" s="623"/>
    </row>
    <row r="4153" spans="439:453">
      <c r="PW4153" s="623"/>
      <c r="PX4153" s="623"/>
      <c r="PY4153" s="623"/>
      <c r="PZ4153" s="623"/>
      <c r="QA4153" s="623"/>
      <c r="QB4153" s="623"/>
      <c r="QC4153" s="623"/>
      <c r="QD4153" s="623"/>
      <c r="QE4153" s="623"/>
      <c r="QF4153" s="623"/>
      <c r="QG4153" s="623"/>
      <c r="QH4153" s="623"/>
      <c r="QI4153" s="623"/>
      <c r="QJ4153" s="623"/>
      <c r="QK4153" s="623"/>
    </row>
    <row r="4154" spans="439:453">
      <c r="PW4154" s="623"/>
      <c r="PX4154" s="623"/>
      <c r="PY4154" s="623"/>
      <c r="PZ4154" s="623"/>
      <c r="QA4154" s="623"/>
      <c r="QB4154" s="623"/>
      <c r="QC4154" s="623"/>
      <c r="QD4154" s="623"/>
      <c r="QE4154" s="623"/>
      <c r="QF4154" s="623"/>
      <c r="QG4154" s="623"/>
      <c r="QH4154" s="623"/>
      <c r="QI4154" s="623"/>
      <c r="QJ4154" s="623"/>
      <c r="QK4154" s="623"/>
    </row>
    <row r="4155" spans="439:453">
      <c r="PW4155" s="623"/>
      <c r="PX4155" s="623"/>
      <c r="PY4155" s="623"/>
      <c r="PZ4155" s="623"/>
      <c r="QA4155" s="623"/>
      <c r="QB4155" s="623"/>
      <c r="QC4155" s="623"/>
      <c r="QD4155" s="623"/>
      <c r="QE4155" s="623"/>
      <c r="QF4155" s="623"/>
      <c r="QG4155" s="623"/>
      <c r="QH4155" s="623"/>
      <c r="QI4155" s="623"/>
      <c r="QJ4155" s="623"/>
      <c r="QK4155" s="623"/>
    </row>
    <row r="4156" spans="439:453">
      <c r="PW4156" s="623"/>
      <c r="PX4156" s="623"/>
      <c r="PY4156" s="623"/>
      <c r="PZ4156" s="623"/>
      <c r="QA4156" s="623"/>
      <c r="QB4156" s="623"/>
      <c r="QC4156" s="623"/>
      <c r="QD4156" s="623"/>
      <c r="QE4156" s="623"/>
      <c r="QF4156" s="623"/>
      <c r="QG4156" s="623"/>
      <c r="QH4156" s="623"/>
      <c r="QI4156" s="623"/>
      <c r="QJ4156" s="623"/>
      <c r="QK4156" s="623"/>
    </row>
    <row r="4157" spans="439:453">
      <c r="PW4157" s="623"/>
      <c r="PX4157" s="623"/>
      <c r="PY4157" s="623"/>
      <c r="PZ4157" s="623"/>
      <c r="QA4157" s="623"/>
      <c r="QB4157" s="623"/>
      <c r="QC4157" s="623"/>
      <c r="QD4157" s="623"/>
      <c r="QE4157" s="623"/>
      <c r="QF4157" s="623"/>
      <c r="QG4157" s="623"/>
      <c r="QH4157" s="623"/>
      <c r="QI4157" s="623"/>
      <c r="QJ4157" s="623"/>
      <c r="QK4157" s="623"/>
    </row>
    <row r="4158" spans="439:453">
      <c r="PW4158" s="623"/>
      <c r="PX4158" s="623"/>
      <c r="PY4158" s="623"/>
      <c r="PZ4158" s="623"/>
      <c r="QA4158" s="623"/>
      <c r="QB4158" s="623"/>
      <c r="QC4158" s="623"/>
      <c r="QD4158" s="623"/>
      <c r="QE4158" s="623"/>
      <c r="QF4158" s="623"/>
      <c r="QG4158" s="623"/>
      <c r="QH4158" s="623"/>
      <c r="QI4158" s="623"/>
      <c r="QJ4158" s="623"/>
      <c r="QK4158" s="623"/>
    </row>
    <row r="4159" spans="439:453">
      <c r="PW4159" s="623"/>
      <c r="PX4159" s="623"/>
      <c r="PY4159" s="623"/>
      <c r="PZ4159" s="623"/>
      <c r="QA4159" s="623"/>
      <c r="QB4159" s="623"/>
      <c r="QC4159" s="623"/>
      <c r="QD4159" s="623"/>
      <c r="QE4159" s="623"/>
      <c r="QF4159" s="623"/>
      <c r="QG4159" s="623"/>
      <c r="QH4159" s="623"/>
      <c r="QI4159" s="623"/>
      <c r="QJ4159" s="623"/>
      <c r="QK4159" s="623"/>
    </row>
    <row r="4160" spans="439:453">
      <c r="PW4160" s="623"/>
      <c r="PX4160" s="623"/>
      <c r="PY4160" s="623"/>
      <c r="PZ4160" s="623"/>
      <c r="QA4160" s="623"/>
      <c r="QB4160" s="623"/>
      <c r="QC4160" s="623"/>
      <c r="QD4160" s="623"/>
      <c r="QE4160" s="623"/>
      <c r="QF4160" s="623"/>
      <c r="QG4160" s="623"/>
      <c r="QH4160" s="623"/>
      <c r="QI4160" s="623"/>
      <c r="QJ4160" s="623"/>
      <c r="QK4160" s="623"/>
    </row>
    <row r="4161" spans="439:453">
      <c r="PW4161" s="623"/>
      <c r="PX4161" s="623"/>
      <c r="PY4161" s="623"/>
      <c r="PZ4161" s="623"/>
      <c r="QA4161" s="623"/>
      <c r="QB4161" s="623"/>
      <c r="QC4161" s="623"/>
      <c r="QD4161" s="623"/>
      <c r="QE4161" s="623"/>
      <c r="QF4161" s="623"/>
      <c r="QG4161" s="623"/>
      <c r="QH4161" s="623"/>
      <c r="QI4161" s="623"/>
      <c r="QJ4161" s="623"/>
      <c r="QK4161" s="623"/>
    </row>
    <row r="4162" spans="439:453">
      <c r="PW4162" s="623"/>
      <c r="PX4162" s="623"/>
      <c r="PY4162" s="623"/>
      <c r="PZ4162" s="623"/>
      <c r="QA4162" s="623"/>
      <c r="QB4162" s="623"/>
      <c r="QC4162" s="623"/>
      <c r="QD4162" s="623"/>
      <c r="QE4162" s="623"/>
      <c r="QF4162" s="623"/>
      <c r="QG4162" s="623"/>
      <c r="QH4162" s="623"/>
      <c r="QI4162" s="623"/>
      <c r="QJ4162" s="623"/>
      <c r="QK4162" s="623"/>
    </row>
    <row r="4163" spans="439:453">
      <c r="PW4163" s="623"/>
      <c r="PX4163" s="623"/>
      <c r="PY4163" s="623"/>
      <c r="PZ4163" s="623"/>
      <c r="QA4163" s="623"/>
      <c r="QB4163" s="623"/>
      <c r="QC4163" s="623"/>
      <c r="QD4163" s="623"/>
      <c r="QE4163" s="623"/>
      <c r="QF4163" s="623"/>
      <c r="QG4163" s="623"/>
      <c r="QH4163" s="623"/>
      <c r="QI4163" s="623"/>
      <c r="QJ4163" s="623"/>
      <c r="QK4163" s="623"/>
    </row>
    <row r="4164" spans="439:453">
      <c r="PW4164" s="623"/>
      <c r="PX4164" s="623"/>
      <c r="PY4164" s="623"/>
      <c r="PZ4164" s="623"/>
      <c r="QA4164" s="623"/>
      <c r="QB4164" s="623"/>
      <c r="QC4164" s="623"/>
      <c r="QD4164" s="623"/>
      <c r="QE4164" s="623"/>
      <c r="QF4164" s="623"/>
      <c r="QG4164" s="623"/>
      <c r="QH4164" s="623"/>
      <c r="QI4164" s="623"/>
      <c r="QJ4164" s="623"/>
      <c r="QK4164" s="623"/>
    </row>
    <row r="4165" spans="439:453">
      <c r="PW4165" s="623"/>
      <c r="PX4165" s="623"/>
      <c r="PY4165" s="623"/>
      <c r="PZ4165" s="623"/>
      <c r="QA4165" s="623"/>
      <c r="QB4165" s="623"/>
      <c r="QC4165" s="623"/>
      <c r="QD4165" s="623"/>
      <c r="QE4165" s="623"/>
      <c r="QF4165" s="623"/>
      <c r="QG4165" s="623"/>
      <c r="QH4165" s="623"/>
      <c r="QI4165" s="623"/>
      <c r="QJ4165" s="623"/>
      <c r="QK4165" s="623"/>
    </row>
    <row r="4166" spans="439:453">
      <c r="PW4166" s="623"/>
      <c r="PX4166" s="623"/>
      <c r="PY4166" s="623"/>
      <c r="PZ4166" s="623"/>
      <c r="QA4166" s="623"/>
      <c r="QB4166" s="623"/>
      <c r="QC4166" s="623"/>
      <c r="QD4166" s="623"/>
      <c r="QE4166" s="623"/>
      <c r="QF4166" s="623"/>
      <c r="QG4166" s="623"/>
      <c r="QH4166" s="623"/>
      <c r="QI4166" s="623"/>
      <c r="QJ4166" s="623"/>
      <c r="QK4166" s="623"/>
    </row>
    <row r="4167" spans="439:453">
      <c r="PW4167" s="623"/>
      <c r="PX4167" s="623"/>
      <c r="PY4167" s="623"/>
      <c r="PZ4167" s="623"/>
      <c r="QA4167" s="623"/>
      <c r="QB4167" s="623"/>
      <c r="QC4167" s="623"/>
      <c r="QD4167" s="623"/>
      <c r="QE4167" s="623"/>
      <c r="QF4167" s="623"/>
      <c r="QG4167" s="623"/>
      <c r="QH4167" s="623"/>
      <c r="QI4167" s="623"/>
      <c r="QJ4167" s="623"/>
      <c r="QK4167" s="623"/>
    </row>
    <row r="4168" spans="439:453">
      <c r="PW4168" s="623"/>
      <c r="PX4168" s="623"/>
      <c r="PY4168" s="623"/>
      <c r="PZ4168" s="623"/>
      <c r="QA4168" s="623"/>
      <c r="QB4168" s="623"/>
      <c r="QC4168" s="623"/>
      <c r="QD4168" s="623"/>
      <c r="QE4168" s="623"/>
      <c r="QF4168" s="623"/>
      <c r="QG4168" s="623"/>
      <c r="QH4168" s="623"/>
      <c r="QI4168" s="623"/>
      <c r="QJ4168" s="623"/>
      <c r="QK4168" s="623"/>
    </row>
    <row r="4169" spans="439:453">
      <c r="PW4169" s="623"/>
      <c r="PX4169" s="623"/>
      <c r="PY4169" s="623"/>
      <c r="PZ4169" s="623"/>
      <c r="QA4169" s="623"/>
      <c r="QB4169" s="623"/>
      <c r="QC4169" s="623"/>
      <c r="QD4169" s="623"/>
      <c r="QE4169" s="623"/>
      <c r="QF4169" s="623"/>
      <c r="QG4169" s="623"/>
      <c r="QH4169" s="623"/>
      <c r="QI4169" s="623"/>
      <c r="QJ4169" s="623"/>
      <c r="QK4169" s="623"/>
    </row>
    <row r="4170" spans="439:453">
      <c r="PW4170" s="623"/>
      <c r="PX4170" s="623"/>
      <c r="PY4170" s="623"/>
      <c r="PZ4170" s="623"/>
      <c r="QA4170" s="623"/>
      <c r="QB4170" s="623"/>
      <c r="QC4170" s="623"/>
      <c r="QD4170" s="623"/>
      <c r="QE4170" s="623"/>
      <c r="QF4170" s="623"/>
      <c r="QG4170" s="623"/>
      <c r="QH4170" s="623"/>
      <c r="QI4170" s="623"/>
      <c r="QJ4170" s="623"/>
      <c r="QK4170" s="623"/>
    </row>
    <row r="4171" spans="439:453">
      <c r="PW4171" s="623"/>
      <c r="PX4171" s="623"/>
      <c r="PY4171" s="623"/>
      <c r="PZ4171" s="623"/>
      <c r="QA4171" s="623"/>
      <c r="QB4171" s="623"/>
      <c r="QC4171" s="623"/>
      <c r="QD4171" s="623"/>
      <c r="QE4171" s="623"/>
      <c r="QF4171" s="623"/>
      <c r="QG4171" s="623"/>
      <c r="QH4171" s="623"/>
      <c r="QI4171" s="623"/>
      <c r="QJ4171" s="623"/>
      <c r="QK4171" s="623"/>
    </row>
    <row r="4172" spans="439:453">
      <c r="PW4172" s="623"/>
      <c r="PX4172" s="623"/>
      <c r="PY4172" s="623"/>
      <c r="PZ4172" s="623"/>
      <c r="QA4172" s="623"/>
      <c r="QB4172" s="623"/>
      <c r="QC4172" s="623"/>
      <c r="QD4172" s="623"/>
      <c r="QE4172" s="623"/>
      <c r="QF4172" s="623"/>
      <c r="QG4172" s="623"/>
      <c r="QH4172" s="623"/>
      <c r="QI4172" s="623"/>
      <c r="QJ4172" s="623"/>
      <c r="QK4172" s="623"/>
    </row>
    <row r="4173" spans="439:453">
      <c r="PW4173" s="623"/>
      <c r="PX4173" s="623"/>
      <c r="PY4173" s="623"/>
      <c r="PZ4173" s="623"/>
      <c r="QA4173" s="623"/>
      <c r="QB4173" s="623"/>
      <c r="QC4173" s="623"/>
      <c r="QD4173" s="623"/>
      <c r="QE4173" s="623"/>
      <c r="QF4173" s="623"/>
      <c r="QG4173" s="623"/>
      <c r="QH4173" s="623"/>
      <c r="QI4173" s="623"/>
      <c r="QJ4173" s="623"/>
      <c r="QK4173" s="623"/>
    </row>
    <row r="4174" spans="439:453">
      <c r="PW4174" s="623"/>
      <c r="PX4174" s="623"/>
      <c r="PY4174" s="623"/>
      <c r="PZ4174" s="623"/>
      <c r="QA4174" s="623"/>
      <c r="QB4174" s="623"/>
      <c r="QC4174" s="623"/>
      <c r="QD4174" s="623"/>
      <c r="QE4174" s="623"/>
      <c r="QF4174" s="623"/>
      <c r="QG4174" s="623"/>
      <c r="QH4174" s="623"/>
      <c r="QI4174" s="623"/>
      <c r="QJ4174" s="623"/>
      <c r="QK4174" s="623"/>
    </row>
    <row r="4175" spans="439:453">
      <c r="PW4175" s="623"/>
      <c r="PX4175" s="623"/>
      <c r="PY4175" s="623"/>
      <c r="PZ4175" s="623"/>
      <c r="QA4175" s="623"/>
      <c r="QB4175" s="623"/>
      <c r="QC4175" s="623"/>
      <c r="QD4175" s="623"/>
      <c r="QE4175" s="623"/>
      <c r="QF4175" s="623"/>
      <c r="QG4175" s="623"/>
      <c r="QH4175" s="623"/>
      <c r="QI4175" s="623"/>
      <c r="QJ4175" s="623"/>
      <c r="QK4175" s="623"/>
    </row>
    <row r="4176" spans="439:453">
      <c r="PW4176" s="623"/>
      <c r="PX4176" s="623"/>
      <c r="PY4176" s="623"/>
      <c r="PZ4176" s="623"/>
      <c r="QA4176" s="623"/>
      <c r="QB4176" s="623"/>
      <c r="QC4176" s="623"/>
      <c r="QD4176" s="623"/>
      <c r="QE4176" s="623"/>
      <c r="QF4176" s="623"/>
      <c r="QG4176" s="623"/>
      <c r="QH4176" s="623"/>
      <c r="QI4176" s="623"/>
      <c r="QJ4176" s="623"/>
      <c r="QK4176" s="623"/>
    </row>
    <row r="4177" spans="439:453">
      <c r="PW4177" s="623"/>
      <c r="PX4177" s="623"/>
      <c r="PY4177" s="623"/>
      <c r="PZ4177" s="623"/>
      <c r="QA4177" s="623"/>
      <c r="QB4177" s="623"/>
      <c r="QC4177" s="623"/>
      <c r="QD4177" s="623"/>
      <c r="QE4177" s="623"/>
      <c r="QF4177" s="623"/>
      <c r="QG4177" s="623"/>
      <c r="QH4177" s="623"/>
      <c r="QI4177" s="623"/>
      <c r="QJ4177" s="623"/>
      <c r="QK4177" s="623"/>
    </row>
    <row r="4178" spans="439:453">
      <c r="PW4178" s="623"/>
      <c r="PX4178" s="623"/>
      <c r="PY4178" s="623"/>
      <c r="PZ4178" s="623"/>
      <c r="QA4178" s="623"/>
      <c r="QB4178" s="623"/>
      <c r="QC4178" s="623"/>
      <c r="QD4178" s="623"/>
      <c r="QE4178" s="623"/>
      <c r="QF4178" s="623"/>
      <c r="QG4178" s="623"/>
      <c r="QH4178" s="623"/>
      <c r="QI4178" s="623"/>
      <c r="QJ4178" s="623"/>
      <c r="QK4178" s="623"/>
    </row>
    <row r="4179" spans="439:453">
      <c r="PW4179" s="623"/>
      <c r="PX4179" s="623"/>
      <c r="PY4179" s="623"/>
      <c r="PZ4179" s="623"/>
      <c r="QA4179" s="623"/>
      <c r="QB4179" s="623"/>
      <c r="QC4179" s="623"/>
      <c r="QD4179" s="623"/>
      <c r="QE4179" s="623"/>
      <c r="QF4179" s="623"/>
      <c r="QG4179" s="623"/>
      <c r="QH4179" s="623"/>
      <c r="QI4179" s="623"/>
      <c r="QJ4179" s="623"/>
      <c r="QK4179" s="623"/>
    </row>
    <row r="4180" spans="439:453">
      <c r="PW4180" s="623"/>
      <c r="PX4180" s="623"/>
      <c r="PY4180" s="623"/>
      <c r="PZ4180" s="623"/>
      <c r="QA4180" s="623"/>
      <c r="QB4180" s="623"/>
      <c r="QC4180" s="623"/>
      <c r="QD4180" s="623"/>
      <c r="QE4180" s="623"/>
      <c r="QF4180" s="623"/>
      <c r="QG4180" s="623"/>
      <c r="QH4180" s="623"/>
      <c r="QI4180" s="623"/>
      <c r="QJ4180" s="623"/>
      <c r="QK4180" s="623"/>
    </row>
    <row r="4181" spans="439:453">
      <c r="PW4181" s="623"/>
      <c r="PX4181" s="623"/>
      <c r="PY4181" s="623"/>
      <c r="PZ4181" s="623"/>
      <c r="QA4181" s="623"/>
      <c r="QB4181" s="623"/>
      <c r="QC4181" s="623"/>
      <c r="QD4181" s="623"/>
      <c r="QE4181" s="623"/>
      <c r="QF4181" s="623"/>
      <c r="QG4181" s="623"/>
      <c r="QH4181" s="623"/>
      <c r="QI4181" s="623"/>
      <c r="QJ4181" s="623"/>
      <c r="QK4181" s="623"/>
    </row>
    <row r="4182" spans="439:453">
      <c r="PW4182" s="623"/>
      <c r="PX4182" s="623"/>
      <c r="PY4182" s="623"/>
      <c r="PZ4182" s="623"/>
      <c r="QA4182" s="623"/>
      <c r="QB4182" s="623"/>
      <c r="QC4182" s="623"/>
      <c r="QD4182" s="623"/>
      <c r="QE4182" s="623"/>
      <c r="QF4182" s="623"/>
      <c r="QG4182" s="623"/>
      <c r="QH4182" s="623"/>
      <c r="QI4182" s="623"/>
      <c r="QJ4182" s="623"/>
      <c r="QK4182" s="623"/>
    </row>
    <row r="4183" spans="439:453">
      <c r="PW4183" s="623"/>
      <c r="PX4183" s="623"/>
      <c r="PY4183" s="623"/>
      <c r="PZ4183" s="623"/>
      <c r="QA4183" s="623"/>
      <c r="QB4183" s="623"/>
      <c r="QC4183" s="623"/>
      <c r="QD4183" s="623"/>
      <c r="QE4183" s="623"/>
      <c r="QF4183" s="623"/>
      <c r="QG4183" s="623"/>
      <c r="QH4183" s="623"/>
      <c r="QI4183" s="623"/>
      <c r="QJ4183" s="623"/>
      <c r="QK4183" s="623"/>
    </row>
    <row r="4184" spans="439:453">
      <c r="PW4184" s="623"/>
      <c r="PX4184" s="623"/>
      <c r="PY4184" s="623"/>
      <c r="PZ4184" s="623"/>
      <c r="QA4184" s="623"/>
      <c r="QB4184" s="623"/>
      <c r="QC4184" s="623"/>
      <c r="QD4184" s="623"/>
      <c r="QE4184" s="623"/>
      <c r="QF4184" s="623"/>
      <c r="QG4184" s="623"/>
      <c r="QH4184" s="623"/>
      <c r="QI4184" s="623"/>
      <c r="QJ4184" s="623"/>
      <c r="QK4184" s="623"/>
    </row>
    <row r="4185" spans="439:453">
      <c r="PW4185" s="623"/>
      <c r="PX4185" s="623"/>
      <c r="PY4185" s="623"/>
      <c r="PZ4185" s="623"/>
      <c r="QA4185" s="623"/>
      <c r="QB4185" s="623"/>
      <c r="QC4185" s="623"/>
      <c r="QD4185" s="623"/>
      <c r="QE4185" s="623"/>
      <c r="QF4185" s="623"/>
      <c r="QG4185" s="623"/>
      <c r="QH4185" s="623"/>
      <c r="QI4185" s="623"/>
      <c r="QJ4185" s="623"/>
      <c r="QK4185" s="623"/>
    </row>
    <row r="4186" spans="439:453">
      <c r="PW4186" s="623"/>
      <c r="PX4186" s="623"/>
      <c r="PY4186" s="623"/>
      <c r="PZ4186" s="623"/>
      <c r="QA4186" s="623"/>
      <c r="QB4186" s="623"/>
      <c r="QC4186" s="623"/>
      <c r="QD4186" s="623"/>
      <c r="QE4186" s="623"/>
      <c r="QF4186" s="623"/>
      <c r="QG4186" s="623"/>
      <c r="QH4186" s="623"/>
      <c r="QI4186" s="623"/>
      <c r="QJ4186" s="623"/>
      <c r="QK4186" s="623"/>
    </row>
    <row r="4187" spans="439:453">
      <c r="PW4187" s="623"/>
      <c r="PX4187" s="623"/>
      <c r="PY4187" s="623"/>
      <c r="PZ4187" s="623"/>
      <c r="QA4187" s="623"/>
      <c r="QB4187" s="623"/>
      <c r="QC4187" s="623"/>
      <c r="QD4187" s="623"/>
      <c r="QE4187" s="623"/>
      <c r="QF4187" s="623"/>
      <c r="QG4187" s="623"/>
      <c r="QH4187" s="623"/>
      <c r="QI4187" s="623"/>
      <c r="QJ4187" s="623"/>
      <c r="QK4187" s="623"/>
    </row>
    <row r="4188" spans="439:453">
      <c r="PW4188" s="623"/>
      <c r="PX4188" s="623"/>
      <c r="PY4188" s="623"/>
      <c r="PZ4188" s="623"/>
      <c r="QA4188" s="623"/>
      <c r="QB4188" s="623"/>
      <c r="QC4188" s="623"/>
      <c r="QD4188" s="623"/>
      <c r="QE4188" s="623"/>
      <c r="QF4188" s="623"/>
      <c r="QG4188" s="623"/>
      <c r="QH4188" s="623"/>
      <c r="QI4188" s="623"/>
      <c r="QJ4188" s="623"/>
      <c r="QK4188" s="623"/>
    </row>
    <row r="4189" spans="439:453">
      <c r="PW4189" s="623"/>
      <c r="PX4189" s="623"/>
      <c r="PY4189" s="623"/>
      <c r="PZ4189" s="623"/>
      <c r="QA4189" s="623"/>
      <c r="QB4189" s="623"/>
      <c r="QC4189" s="623"/>
      <c r="QD4189" s="623"/>
      <c r="QE4189" s="623"/>
      <c r="QF4189" s="623"/>
      <c r="QG4189" s="623"/>
      <c r="QH4189" s="623"/>
      <c r="QI4189" s="623"/>
      <c r="QJ4189" s="623"/>
      <c r="QK4189" s="623"/>
    </row>
    <row r="4190" spans="439:453">
      <c r="PW4190" s="623"/>
      <c r="PX4190" s="623"/>
      <c r="PY4190" s="623"/>
      <c r="PZ4190" s="623"/>
      <c r="QA4190" s="623"/>
      <c r="QB4190" s="623"/>
      <c r="QC4190" s="623"/>
      <c r="QD4190" s="623"/>
      <c r="QE4190" s="623"/>
      <c r="QF4190" s="623"/>
      <c r="QG4190" s="623"/>
      <c r="QH4190" s="623"/>
      <c r="QI4190" s="623"/>
      <c r="QJ4190" s="623"/>
      <c r="QK4190" s="623"/>
    </row>
    <row r="4191" spans="439:453">
      <c r="PW4191" s="623"/>
      <c r="PX4191" s="623"/>
      <c r="PY4191" s="623"/>
      <c r="PZ4191" s="623"/>
      <c r="QA4191" s="623"/>
      <c r="QB4191" s="623"/>
      <c r="QC4191" s="623"/>
      <c r="QD4191" s="623"/>
      <c r="QE4191" s="623"/>
      <c r="QF4191" s="623"/>
      <c r="QG4191" s="623"/>
      <c r="QH4191" s="623"/>
      <c r="QI4191" s="623"/>
      <c r="QJ4191" s="623"/>
      <c r="QK4191" s="623"/>
    </row>
    <row r="4192" spans="439:453">
      <c r="PW4192" s="623"/>
      <c r="PX4192" s="623"/>
      <c r="PY4192" s="623"/>
      <c r="PZ4192" s="623"/>
      <c r="QA4192" s="623"/>
      <c r="QB4192" s="623"/>
      <c r="QC4192" s="623"/>
      <c r="QD4192" s="623"/>
      <c r="QE4192" s="623"/>
      <c r="QF4192" s="623"/>
      <c r="QG4192" s="623"/>
      <c r="QH4192" s="623"/>
      <c r="QI4192" s="623"/>
      <c r="QJ4192" s="623"/>
      <c r="QK4192" s="623"/>
    </row>
    <row r="4193" spans="439:453">
      <c r="PW4193" s="623"/>
      <c r="PX4193" s="623"/>
      <c r="PY4193" s="623"/>
      <c r="PZ4193" s="623"/>
      <c r="QA4193" s="623"/>
      <c r="QB4193" s="623"/>
      <c r="QC4193" s="623"/>
      <c r="QD4193" s="623"/>
      <c r="QE4193" s="623"/>
      <c r="QF4193" s="623"/>
      <c r="QG4193" s="623"/>
      <c r="QH4193" s="623"/>
      <c r="QI4193" s="623"/>
      <c r="QJ4193" s="623"/>
      <c r="QK4193" s="623"/>
    </row>
    <row r="4194" spans="439:453">
      <c r="PW4194" s="623"/>
      <c r="PX4194" s="623"/>
      <c r="PY4194" s="623"/>
      <c r="PZ4194" s="623"/>
      <c r="QA4194" s="623"/>
      <c r="QB4194" s="623"/>
      <c r="QC4194" s="623"/>
      <c r="QD4194" s="623"/>
      <c r="QE4194" s="623"/>
      <c r="QF4194" s="623"/>
      <c r="QG4194" s="623"/>
      <c r="QH4194" s="623"/>
      <c r="QI4194" s="623"/>
      <c r="QJ4194" s="623"/>
      <c r="QK4194" s="623"/>
    </row>
    <row r="4195" spans="439:453">
      <c r="PW4195" s="623"/>
      <c r="PX4195" s="623"/>
      <c r="PY4195" s="623"/>
      <c r="PZ4195" s="623"/>
      <c r="QA4195" s="623"/>
      <c r="QB4195" s="623"/>
      <c r="QC4195" s="623"/>
      <c r="QD4195" s="623"/>
      <c r="QE4195" s="623"/>
      <c r="QF4195" s="623"/>
      <c r="QG4195" s="623"/>
      <c r="QH4195" s="623"/>
      <c r="QI4195" s="623"/>
      <c r="QJ4195" s="623"/>
      <c r="QK4195" s="623"/>
    </row>
    <row r="4196" spans="439:453">
      <c r="PW4196" s="623"/>
      <c r="PX4196" s="623"/>
      <c r="PY4196" s="623"/>
      <c r="PZ4196" s="623"/>
      <c r="QA4196" s="623"/>
      <c r="QB4196" s="623"/>
      <c r="QC4196" s="623"/>
      <c r="QD4196" s="623"/>
      <c r="QE4196" s="623"/>
      <c r="QF4196" s="623"/>
      <c r="QG4196" s="623"/>
      <c r="QH4196" s="623"/>
      <c r="QI4196" s="623"/>
      <c r="QJ4196" s="623"/>
      <c r="QK4196" s="623"/>
    </row>
    <row r="4197" spans="439:453">
      <c r="PW4197" s="623"/>
      <c r="PX4197" s="623"/>
      <c r="PY4197" s="623"/>
      <c r="PZ4197" s="623"/>
      <c r="QA4197" s="623"/>
      <c r="QB4197" s="623"/>
      <c r="QC4197" s="623"/>
      <c r="QD4197" s="623"/>
      <c r="QE4197" s="623"/>
      <c r="QF4197" s="623"/>
      <c r="QG4197" s="623"/>
      <c r="QH4197" s="623"/>
      <c r="QI4197" s="623"/>
      <c r="QJ4197" s="623"/>
      <c r="QK4197" s="623"/>
    </row>
    <row r="4198" spans="439:453">
      <c r="PW4198" s="623"/>
      <c r="PX4198" s="623"/>
      <c r="PY4198" s="623"/>
      <c r="PZ4198" s="623"/>
      <c r="QA4198" s="623"/>
      <c r="QB4198" s="623"/>
      <c r="QC4198" s="623"/>
      <c r="QD4198" s="623"/>
      <c r="QE4198" s="623"/>
      <c r="QF4198" s="623"/>
      <c r="QG4198" s="623"/>
      <c r="QH4198" s="623"/>
      <c r="QI4198" s="623"/>
      <c r="QJ4198" s="623"/>
      <c r="QK4198" s="623"/>
    </row>
    <row r="4199" spans="439:453">
      <c r="PW4199" s="623"/>
      <c r="PX4199" s="623"/>
      <c r="PY4199" s="623"/>
      <c r="PZ4199" s="623"/>
      <c r="QA4199" s="623"/>
      <c r="QB4199" s="623"/>
      <c r="QC4199" s="623"/>
      <c r="QD4199" s="623"/>
      <c r="QE4199" s="623"/>
      <c r="QF4199" s="623"/>
      <c r="QG4199" s="623"/>
      <c r="QH4199" s="623"/>
      <c r="QI4199" s="623"/>
      <c r="QJ4199" s="623"/>
      <c r="QK4199" s="623"/>
    </row>
    <row r="4200" spans="439:453">
      <c r="PW4200" s="623"/>
      <c r="PX4200" s="623"/>
      <c r="PY4200" s="623"/>
      <c r="PZ4200" s="623"/>
      <c r="QA4200" s="623"/>
      <c r="QB4200" s="623"/>
      <c r="QC4200" s="623"/>
      <c r="QD4200" s="623"/>
      <c r="QE4200" s="623"/>
      <c r="QF4200" s="623"/>
      <c r="QG4200" s="623"/>
      <c r="QH4200" s="623"/>
      <c r="QI4200" s="623"/>
      <c r="QJ4200" s="623"/>
      <c r="QK4200" s="623"/>
    </row>
    <row r="4201" spans="439:453">
      <c r="PW4201" s="623"/>
      <c r="PX4201" s="623"/>
      <c r="PY4201" s="623"/>
      <c r="PZ4201" s="623"/>
      <c r="QA4201" s="623"/>
      <c r="QB4201" s="623"/>
      <c r="QC4201" s="623"/>
      <c r="QD4201" s="623"/>
      <c r="QE4201" s="623"/>
      <c r="QF4201" s="623"/>
      <c r="QG4201" s="623"/>
      <c r="QH4201" s="623"/>
      <c r="QI4201" s="623"/>
      <c r="QJ4201" s="623"/>
      <c r="QK4201" s="623"/>
    </row>
    <row r="4202" spans="439:453">
      <c r="PW4202" s="623"/>
      <c r="PX4202" s="623"/>
      <c r="PY4202" s="623"/>
      <c r="PZ4202" s="623"/>
      <c r="QA4202" s="623"/>
      <c r="QB4202" s="623"/>
      <c r="QC4202" s="623"/>
      <c r="QD4202" s="623"/>
      <c r="QE4202" s="623"/>
      <c r="QF4202" s="623"/>
      <c r="QG4202" s="623"/>
      <c r="QH4202" s="623"/>
      <c r="QI4202" s="623"/>
      <c r="QJ4202" s="623"/>
      <c r="QK4202" s="623"/>
    </row>
    <row r="4203" spans="439:453">
      <c r="PW4203" s="623"/>
      <c r="PX4203" s="623"/>
      <c r="PY4203" s="623"/>
      <c r="PZ4203" s="623"/>
      <c r="QA4203" s="623"/>
      <c r="QB4203" s="623"/>
      <c r="QC4203" s="623"/>
      <c r="QD4203" s="623"/>
      <c r="QE4203" s="623"/>
      <c r="QF4203" s="623"/>
      <c r="QG4203" s="623"/>
      <c r="QH4203" s="623"/>
      <c r="QI4203" s="623"/>
      <c r="QJ4203" s="623"/>
      <c r="QK4203" s="623"/>
    </row>
    <row r="4204" spans="439:453">
      <c r="PW4204" s="623"/>
      <c r="PX4204" s="623"/>
      <c r="PY4204" s="623"/>
      <c r="PZ4204" s="623"/>
      <c r="QA4204" s="623"/>
      <c r="QB4204" s="623"/>
      <c r="QC4204" s="623"/>
      <c r="QD4204" s="623"/>
      <c r="QE4204" s="623"/>
      <c r="QF4204" s="623"/>
      <c r="QG4204" s="623"/>
      <c r="QH4204" s="623"/>
      <c r="QI4204" s="623"/>
      <c r="QJ4204" s="623"/>
      <c r="QK4204" s="623"/>
    </row>
    <row r="4205" spans="439:453">
      <c r="PW4205" s="623"/>
      <c r="PX4205" s="623"/>
      <c r="PY4205" s="623"/>
      <c r="PZ4205" s="623"/>
      <c r="QA4205" s="623"/>
      <c r="QB4205" s="623"/>
      <c r="QC4205" s="623"/>
      <c r="QD4205" s="623"/>
      <c r="QE4205" s="623"/>
      <c r="QF4205" s="623"/>
      <c r="QG4205" s="623"/>
      <c r="QH4205" s="623"/>
      <c r="QI4205" s="623"/>
      <c r="QJ4205" s="623"/>
      <c r="QK4205" s="623"/>
    </row>
    <row r="4206" spans="439:453">
      <c r="PW4206" s="623"/>
      <c r="PX4206" s="623"/>
      <c r="PY4206" s="623"/>
      <c r="PZ4206" s="623"/>
      <c r="QA4206" s="623"/>
      <c r="QB4206" s="623"/>
      <c r="QC4206" s="623"/>
      <c r="QD4206" s="623"/>
      <c r="QE4206" s="623"/>
      <c r="QF4206" s="623"/>
      <c r="QG4206" s="623"/>
      <c r="QH4206" s="623"/>
      <c r="QI4206" s="623"/>
      <c r="QJ4206" s="623"/>
      <c r="QK4206" s="623"/>
    </row>
    <row r="4207" spans="439:453">
      <c r="PW4207" s="623"/>
      <c r="PX4207" s="623"/>
      <c r="PY4207" s="623"/>
      <c r="PZ4207" s="623"/>
      <c r="QA4207" s="623"/>
      <c r="QB4207" s="623"/>
      <c r="QC4207" s="623"/>
      <c r="QD4207" s="623"/>
      <c r="QE4207" s="623"/>
      <c r="QF4207" s="623"/>
      <c r="QG4207" s="623"/>
      <c r="QH4207" s="623"/>
      <c r="QI4207" s="623"/>
      <c r="QJ4207" s="623"/>
      <c r="QK4207" s="623"/>
    </row>
    <row r="4208" spans="439:453">
      <c r="PW4208" s="623"/>
      <c r="PX4208" s="623"/>
      <c r="PY4208" s="623"/>
      <c r="PZ4208" s="623"/>
      <c r="QA4208" s="623"/>
      <c r="QB4208" s="623"/>
      <c r="QC4208" s="623"/>
      <c r="QD4208" s="623"/>
      <c r="QE4208" s="623"/>
      <c r="QF4208" s="623"/>
      <c r="QG4208" s="623"/>
      <c r="QH4208" s="623"/>
      <c r="QI4208" s="623"/>
      <c r="QJ4208" s="623"/>
      <c r="QK4208" s="623"/>
    </row>
    <row r="4209" spans="439:453">
      <c r="PW4209" s="623"/>
      <c r="PX4209" s="623"/>
      <c r="PY4209" s="623"/>
      <c r="PZ4209" s="623"/>
      <c r="QA4209" s="623"/>
      <c r="QB4209" s="623"/>
      <c r="QC4209" s="623"/>
      <c r="QD4209" s="623"/>
      <c r="QE4209" s="623"/>
      <c r="QF4209" s="623"/>
      <c r="QG4209" s="623"/>
      <c r="QH4209" s="623"/>
      <c r="QI4209" s="623"/>
      <c r="QJ4209" s="623"/>
      <c r="QK4209" s="623"/>
    </row>
    <row r="4210" spans="439:453">
      <c r="PW4210" s="623"/>
      <c r="PX4210" s="623"/>
      <c r="PY4210" s="623"/>
      <c r="PZ4210" s="623"/>
      <c r="QA4210" s="623"/>
      <c r="QB4210" s="623"/>
      <c r="QC4210" s="623"/>
      <c r="QD4210" s="623"/>
      <c r="QE4210" s="623"/>
      <c r="QF4210" s="623"/>
      <c r="QG4210" s="623"/>
      <c r="QH4210" s="623"/>
      <c r="QI4210" s="623"/>
      <c r="QJ4210" s="623"/>
      <c r="QK4210" s="623"/>
    </row>
    <row r="4211" spans="439:453">
      <c r="PW4211" s="623"/>
      <c r="PX4211" s="623"/>
      <c r="PY4211" s="623"/>
      <c r="PZ4211" s="623"/>
      <c r="QA4211" s="623"/>
      <c r="QB4211" s="623"/>
      <c r="QC4211" s="623"/>
      <c r="QD4211" s="623"/>
      <c r="QE4211" s="623"/>
      <c r="QF4211" s="623"/>
      <c r="QG4211" s="623"/>
      <c r="QH4211" s="623"/>
      <c r="QI4211" s="623"/>
      <c r="QJ4211" s="623"/>
      <c r="QK4211" s="623"/>
    </row>
    <row r="4212" spans="439:453">
      <c r="PW4212" s="623"/>
      <c r="PX4212" s="623"/>
      <c r="PY4212" s="623"/>
      <c r="PZ4212" s="623"/>
      <c r="QA4212" s="623"/>
      <c r="QB4212" s="623"/>
      <c r="QC4212" s="623"/>
      <c r="QD4212" s="623"/>
      <c r="QE4212" s="623"/>
      <c r="QF4212" s="623"/>
      <c r="QG4212" s="623"/>
      <c r="QH4212" s="623"/>
      <c r="QI4212" s="623"/>
      <c r="QJ4212" s="623"/>
      <c r="QK4212" s="623"/>
    </row>
    <row r="4213" spans="439:453">
      <c r="PW4213" s="623"/>
      <c r="PX4213" s="623"/>
      <c r="PY4213" s="623"/>
      <c r="PZ4213" s="623"/>
      <c r="QA4213" s="623"/>
      <c r="QB4213" s="623"/>
      <c r="QC4213" s="623"/>
      <c r="QD4213" s="623"/>
      <c r="QE4213" s="623"/>
      <c r="QF4213" s="623"/>
      <c r="QG4213" s="623"/>
      <c r="QH4213" s="623"/>
      <c r="QI4213" s="623"/>
      <c r="QJ4213" s="623"/>
      <c r="QK4213" s="623"/>
    </row>
    <row r="4214" spans="439:453">
      <c r="PW4214" s="623"/>
      <c r="PX4214" s="623"/>
      <c r="PY4214" s="623"/>
      <c r="PZ4214" s="623"/>
      <c r="QA4214" s="623"/>
      <c r="QB4214" s="623"/>
      <c r="QC4214" s="623"/>
      <c r="QD4214" s="623"/>
      <c r="QE4214" s="623"/>
      <c r="QF4214" s="623"/>
      <c r="QG4214" s="623"/>
      <c r="QH4214" s="623"/>
      <c r="QI4214" s="623"/>
      <c r="QJ4214" s="623"/>
      <c r="QK4214" s="623"/>
    </row>
    <row r="4215" spans="439:453">
      <c r="PW4215" s="623"/>
      <c r="PX4215" s="623"/>
      <c r="PY4215" s="623"/>
      <c r="PZ4215" s="623"/>
      <c r="QA4215" s="623"/>
      <c r="QB4215" s="623"/>
      <c r="QC4215" s="623"/>
      <c r="QD4215" s="623"/>
      <c r="QE4215" s="623"/>
      <c r="QF4215" s="623"/>
      <c r="QG4215" s="623"/>
      <c r="QH4215" s="623"/>
      <c r="QI4215" s="623"/>
      <c r="QJ4215" s="623"/>
      <c r="QK4215" s="623"/>
    </row>
    <row r="4216" spans="439:453">
      <c r="PW4216" s="623"/>
      <c r="PX4216" s="623"/>
      <c r="PY4216" s="623"/>
      <c r="PZ4216" s="623"/>
      <c r="QA4216" s="623"/>
      <c r="QB4216" s="623"/>
      <c r="QC4216" s="623"/>
      <c r="QD4216" s="623"/>
      <c r="QE4216" s="623"/>
      <c r="QF4216" s="623"/>
      <c r="QG4216" s="623"/>
      <c r="QH4216" s="623"/>
      <c r="QI4216" s="623"/>
      <c r="QJ4216" s="623"/>
      <c r="QK4216" s="623"/>
    </row>
    <row r="4217" spans="439:453">
      <c r="PW4217" s="623"/>
      <c r="PX4217" s="623"/>
      <c r="PY4217" s="623"/>
      <c r="PZ4217" s="623"/>
      <c r="QA4217" s="623"/>
      <c r="QB4217" s="623"/>
      <c r="QC4217" s="623"/>
      <c r="QD4217" s="623"/>
      <c r="QE4217" s="623"/>
      <c r="QF4217" s="623"/>
      <c r="QG4217" s="623"/>
      <c r="QH4217" s="623"/>
      <c r="QI4217" s="623"/>
      <c r="QJ4217" s="623"/>
      <c r="QK4217" s="623"/>
    </row>
    <row r="4218" spans="439:453">
      <c r="PW4218" s="623"/>
      <c r="PX4218" s="623"/>
      <c r="PY4218" s="623"/>
      <c r="PZ4218" s="623"/>
      <c r="QA4218" s="623"/>
      <c r="QB4218" s="623"/>
      <c r="QC4218" s="623"/>
      <c r="QD4218" s="623"/>
      <c r="QE4218" s="623"/>
      <c r="QF4218" s="623"/>
      <c r="QG4218" s="623"/>
      <c r="QH4218" s="623"/>
      <c r="QI4218" s="623"/>
      <c r="QJ4218" s="623"/>
      <c r="QK4218" s="623"/>
    </row>
    <row r="4219" spans="439:453">
      <c r="PW4219" s="623"/>
      <c r="PX4219" s="623"/>
      <c r="PY4219" s="623"/>
      <c r="PZ4219" s="623"/>
      <c r="QA4219" s="623"/>
      <c r="QB4219" s="623"/>
      <c r="QC4219" s="623"/>
      <c r="QD4219" s="623"/>
      <c r="QE4219" s="623"/>
      <c r="QF4219" s="623"/>
      <c r="QG4219" s="623"/>
      <c r="QH4219" s="623"/>
      <c r="QI4219" s="623"/>
      <c r="QJ4219" s="623"/>
      <c r="QK4219" s="623"/>
    </row>
    <row r="4220" spans="439:453">
      <c r="PW4220" s="623"/>
      <c r="PX4220" s="623"/>
      <c r="PY4220" s="623"/>
      <c r="PZ4220" s="623"/>
      <c r="QA4220" s="623"/>
      <c r="QB4220" s="623"/>
      <c r="QC4220" s="623"/>
      <c r="QD4220" s="623"/>
      <c r="QE4220" s="623"/>
      <c r="QF4220" s="623"/>
      <c r="QG4220" s="623"/>
      <c r="QH4220" s="623"/>
      <c r="QI4220" s="623"/>
      <c r="QJ4220" s="623"/>
      <c r="QK4220" s="623"/>
    </row>
    <row r="4221" spans="439:453">
      <c r="PW4221" s="623"/>
      <c r="PX4221" s="623"/>
      <c r="PY4221" s="623"/>
      <c r="PZ4221" s="623"/>
      <c r="QA4221" s="623"/>
      <c r="QB4221" s="623"/>
      <c r="QC4221" s="623"/>
      <c r="QD4221" s="623"/>
      <c r="QE4221" s="623"/>
      <c r="QF4221" s="623"/>
      <c r="QG4221" s="623"/>
      <c r="QH4221" s="623"/>
      <c r="QI4221" s="623"/>
      <c r="QJ4221" s="623"/>
      <c r="QK4221" s="623"/>
    </row>
    <row r="4222" spans="439:453">
      <c r="PW4222" s="623"/>
      <c r="PX4222" s="623"/>
      <c r="PY4222" s="623"/>
      <c r="PZ4222" s="623"/>
      <c r="QA4222" s="623"/>
      <c r="QB4222" s="623"/>
      <c r="QC4222" s="623"/>
      <c r="QD4222" s="623"/>
      <c r="QE4222" s="623"/>
      <c r="QF4222" s="623"/>
      <c r="QG4222" s="623"/>
      <c r="QH4222" s="623"/>
      <c r="QI4222" s="623"/>
      <c r="QJ4222" s="623"/>
      <c r="QK4222" s="623"/>
    </row>
    <row r="4223" spans="439:453">
      <c r="PW4223" s="623"/>
      <c r="PX4223" s="623"/>
      <c r="PY4223" s="623"/>
      <c r="PZ4223" s="623"/>
      <c r="QA4223" s="623"/>
      <c r="QB4223" s="623"/>
      <c r="QC4223" s="623"/>
      <c r="QD4223" s="623"/>
      <c r="QE4223" s="623"/>
      <c r="QF4223" s="623"/>
      <c r="QG4223" s="623"/>
      <c r="QH4223" s="623"/>
      <c r="QI4223" s="623"/>
      <c r="QJ4223" s="623"/>
      <c r="QK4223" s="623"/>
    </row>
    <row r="4224" spans="439:453">
      <c r="PW4224" s="623"/>
      <c r="PX4224" s="623"/>
      <c r="PY4224" s="623"/>
      <c r="PZ4224" s="623"/>
      <c r="QA4224" s="623"/>
      <c r="QB4224" s="623"/>
      <c r="QC4224" s="623"/>
      <c r="QD4224" s="623"/>
      <c r="QE4224" s="623"/>
      <c r="QF4224" s="623"/>
      <c r="QG4224" s="623"/>
      <c r="QH4224" s="623"/>
      <c r="QI4224" s="623"/>
      <c r="QJ4224" s="623"/>
      <c r="QK4224" s="623"/>
    </row>
    <row r="4225" spans="439:453">
      <c r="PW4225" s="623"/>
      <c r="PX4225" s="623"/>
      <c r="PY4225" s="623"/>
      <c r="PZ4225" s="623"/>
      <c r="QA4225" s="623"/>
      <c r="QB4225" s="623"/>
      <c r="QC4225" s="623"/>
      <c r="QD4225" s="623"/>
      <c r="QE4225" s="623"/>
      <c r="QF4225" s="623"/>
      <c r="QG4225" s="623"/>
      <c r="QH4225" s="623"/>
      <c r="QI4225" s="623"/>
      <c r="QJ4225" s="623"/>
      <c r="QK4225" s="623"/>
    </row>
    <row r="4226" spans="439:453">
      <c r="PW4226" s="623"/>
      <c r="PX4226" s="623"/>
      <c r="PY4226" s="623"/>
      <c r="PZ4226" s="623"/>
      <c r="QA4226" s="623"/>
      <c r="QB4226" s="623"/>
      <c r="QC4226" s="623"/>
      <c r="QD4226" s="623"/>
      <c r="QE4226" s="623"/>
      <c r="QF4226" s="623"/>
      <c r="QG4226" s="623"/>
      <c r="QH4226" s="623"/>
      <c r="QI4226" s="623"/>
      <c r="QJ4226" s="623"/>
      <c r="QK4226" s="623"/>
    </row>
    <row r="4227" spans="439:453">
      <c r="PW4227" s="623"/>
      <c r="PX4227" s="623"/>
      <c r="PY4227" s="623"/>
      <c r="PZ4227" s="623"/>
      <c r="QA4227" s="623"/>
      <c r="QB4227" s="623"/>
      <c r="QC4227" s="623"/>
      <c r="QD4227" s="623"/>
      <c r="QE4227" s="623"/>
      <c r="QF4227" s="623"/>
      <c r="QG4227" s="623"/>
      <c r="QH4227" s="623"/>
      <c r="QI4227" s="623"/>
      <c r="QJ4227" s="623"/>
      <c r="QK4227" s="623"/>
    </row>
    <row r="4228" spans="439:453">
      <c r="PW4228" s="623"/>
      <c r="PX4228" s="623"/>
      <c r="PY4228" s="623"/>
      <c r="PZ4228" s="623"/>
      <c r="QA4228" s="623"/>
      <c r="QB4228" s="623"/>
      <c r="QC4228" s="623"/>
      <c r="QD4228" s="623"/>
      <c r="QE4228" s="623"/>
      <c r="QF4228" s="623"/>
      <c r="QG4228" s="623"/>
      <c r="QH4228" s="623"/>
      <c r="QI4228" s="623"/>
      <c r="QJ4228" s="623"/>
      <c r="QK4228" s="623"/>
    </row>
    <row r="4229" spans="439:453">
      <c r="PW4229" s="623"/>
      <c r="PX4229" s="623"/>
      <c r="PY4229" s="623"/>
      <c r="PZ4229" s="623"/>
      <c r="QA4229" s="623"/>
      <c r="QB4229" s="623"/>
      <c r="QC4229" s="623"/>
      <c r="QD4229" s="623"/>
      <c r="QE4229" s="623"/>
      <c r="QF4229" s="623"/>
      <c r="QG4229" s="623"/>
      <c r="QH4229" s="623"/>
      <c r="QI4229" s="623"/>
      <c r="QJ4229" s="623"/>
      <c r="QK4229" s="623"/>
    </row>
    <row r="4230" spans="439:453">
      <c r="PW4230" s="623"/>
      <c r="PX4230" s="623"/>
      <c r="PY4230" s="623"/>
      <c r="PZ4230" s="623"/>
      <c r="QA4230" s="623"/>
      <c r="QB4230" s="623"/>
      <c r="QC4230" s="623"/>
      <c r="QD4230" s="623"/>
      <c r="QE4230" s="623"/>
      <c r="QF4230" s="623"/>
      <c r="QG4230" s="623"/>
      <c r="QH4230" s="623"/>
      <c r="QI4230" s="623"/>
      <c r="QJ4230" s="623"/>
      <c r="QK4230" s="623"/>
    </row>
    <row r="4231" spans="439:453">
      <c r="PW4231" s="623"/>
      <c r="PX4231" s="623"/>
      <c r="PY4231" s="623"/>
      <c r="PZ4231" s="623"/>
      <c r="QA4231" s="623"/>
      <c r="QB4231" s="623"/>
      <c r="QC4231" s="623"/>
      <c r="QD4231" s="623"/>
      <c r="QE4231" s="623"/>
      <c r="QF4231" s="623"/>
      <c r="QG4231" s="623"/>
      <c r="QH4231" s="623"/>
      <c r="QI4231" s="623"/>
      <c r="QJ4231" s="623"/>
      <c r="QK4231" s="623"/>
    </row>
    <row r="4232" spans="439:453">
      <c r="PW4232" s="623"/>
      <c r="PX4232" s="623"/>
      <c r="PY4232" s="623"/>
      <c r="PZ4232" s="623"/>
      <c r="QA4232" s="623"/>
      <c r="QB4232" s="623"/>
      <c r="QC4232" s="623"/>
      <c r="QD4232" s="623"/>
      <c r="QE4232" s="623"/>
      <c r="QF4232" s="623"/>
      <c r="QG4232" s="623"/>
      <c r="QH4232" s="623"/>
      <c r="QI4232" s="623"/>
      <c r="QJ4232" s="623"/>
      <c r="QK4232" s="623"/>
    </row>
    <row r="4233" spans="439:453">
      <c r="PW4233" s="623"/>
      <c r="PX4233" s="623"/>
      <c r="PY4233" s="623"/>
      <c r="PZ4233" s="623"/>
      <c r="QA4233" s="623"/>
      <c r="QB4233" s="623"/>
      <c r="QC4233" s="623"/>
      <c r="QD4233" s="623"/>
      <c r="QE4233" s="623"/>
      <c r="QF4233" s="623"/>
      <c r="QG4233" s="623"/>
      <c r="QH4233" s="623"/>
      <c r="QI4233" s="623"/>
      <c r="QJ4233" s="623"/>
      <c r="QK4233" s="623"/>
    </row>
    <row r="4234" spans="439:453">
      <c r="PW4234" s="623"/>
      <c r="PX4234" s="623"/>
      <c r="PY4234" s="623"/>
      <c r="PZ4234" s="623"/>
      <c r="QA4234" s="623"/>
      <c r="QB4234" s="623"/>
      <c r="QC4234" s="623"/>
      <c r="QD4234" s="623"/>
      <c r="QE4234" s="623"/>
      <c r="QF4234" s="623"/>
      <c r="QG4234" s="623"/>
      <c r="QH4234" s="623"/>
      <c r="QI4234" s="623"/>
      <c r="QJ4234" s="623"/>
      <c r="QK4234" s="623"/>
    </row>
    <row r="4235" spans="439:453">
      <c r="PW4235" s="623"/>
      <c r="PX4235" s="623"/>
      <c r="PY4235" s="623"/>
      <c r="PZ4235" s="623"/>
      <c r="QA4235" s="623"/>
      <c r="QB4235" s="623"/>
      <c r="QC4235" s="623"/>
      <c r="QD4235" s="623"/>
      <c r="QE4235" s="623"/>
      <c r="QF4235" s="623"/>
      <c r="QG4235" s="623"/>
      <c r="QH4235" s="623"/>
      <c r="QI4235" s="623"/>
      <c r="QJ4235" s="623"/>
      <c r="QK4235" s="623"/>
    </row>
    <row r="4236" spans="439:453">
      <c r="PW4236" s="623"/>
      <c r="PX4236" s="623"/>
      <c r="PY4236" s="623"/>
      <c r="PZ4236" s="623"/>
      <c r="QA4236" s="623"/>
      <c r="QB4236" s="623"/>
      <c r="QC4236" s="623"/>
      <c r="QD4236" s="623"/>
      <c r="QE4236" s="623"/>
      <c r="QF4236" s="623"/>
      <c r="QG4236" s="623"/>
      <c r="QH4236" s="623"/>
      <c r="QI4236" s="623"/>
      <c r="QJ4236" s="623"/>
      <c r="QK4236" s="623"/>
    </row>
    <row r="4237" spans="439:453">
      <c r="PW4237" s="623"/>
      <c r="PX4237" s="623"/>
      <c r="PY4237" s="623"/>
      <c r="PZ4237" s="623"/>
      <c r="QA4237" s="623"/>
      <c r="QB4237" s="623"/>
      <c r="QC4237" s="623"/>
      <c r="QD4237" s="623"/>
      <c r="QE4237" s="623"/>
      <c r="QF4237" s="623"/>
      <c r="QG4237" s="623"/>
      <c r="QH4237" s="623"/>
      <c r="QI4237" s="623"/>
      <c r="QJ4237" s="623"/>
      <c r="QK4237" s="623"/>
    </row>
    <row r="4238" spans="439:453">
      <c r="PW4238" s="623"/>
      <c r="PX4238" s="623"/>
      <c r="PY4238" s="623"/>
      <c r="PZ4238" s="623"/>
      <c r="QA4238" s="623"/>
      <c r="QB4238" s="623"/>
      <c r="QC4238" s="623"/>
      <c r="QD4238" s="623"/>
      <c r="QE4238" s="623"/>
      <c r="QF4238" s="623"/>
      <c r="QG4238" s="623"/>
      <c r="QH4238" s="623"/>
      <c r="QI4238" s="623"/>
      <c r="QJ4238" s="623"/>
      <c r="QK4238" s="623"/>
    </row>
    <row r="4239" spans="439:453">
      <c r="PW4239" s="623"/>
      <c r="PX4239" s="623"/>
      <c r="PY4239" s="623"/>
      <c r="PZ4239" s="623"/>
      <c r="QA4239" s="623"/>
      <c r="QB4239" s="623"/>
      <c r="QC4239" s="623"/>
      <c r="QD4239" s="623"/>
      <c r="QE4239" s="623"/>
      <c r="QF4239" s="623"/>
      <c r="QG4239" s="623"/>
      <c r="QH4239" s="623"/>
      <c r="QI4239" s="623"/>
      <c r="QJ4239" s="623"/>
      <c r="QK4239" s="623"/>
    </row>
    <row r="4240" spans="439:453">
      <c r="PW4240" s="623"/>
      <c r="PX4240" s="623"/>
      <c r="PY4240" s="623"/>
      <c r="PZ4240" s="623"/>
      <c r="QA4240" s="623"/>
      <c r="QB4240" s="623"/>
      <c r="QC4240" s="623"/>
      <c r="QD4240" s="623"/>
      <c r="QE4240" s="623"/>
      <c r="QF4240" s="623"/>
      <c r="QG4240" s="623"/>
      <c r="QH4240" s="623"/>
      <c r="QI4240" s="623"/>
      <c r="QJ4240" s="623"/>
      <c r="QK4240" s="623"/>
    </row>
    <row r="4241" spans="439:453">
      <c r="PW4241" s="623"/>
      <c r="PX4241" s="623"/>
      <c r="PY4241" s="623"/>
      <c r="PZ4241" s="623"/>
      <c r="QA4241" s="623"/>
      <c r="QB4241" s="623"/>
      <c r="QC4241" s="623"/>
      <c r="QD4241" s="623"/>
      <c r="QE4241" s="623"/>
      <c r="QF4241" s="623"/>
      <c r="QG4241" s="623"/>
      <c r="QH4241" s="623"/>
      <c r="QI4241" s="623"/>
      <c r="QJ4241" s="623"/>
      <c r="QK4241" s="623"/>
    </row>
    <row r="4242" spans="439:453">
      <c r="PW4242" s="623"/>
      <c r="PX4242" s="623"/>
      <c r="PY4242" s="623"/>
      <c r="PZ4242" s="623"/>
      <c r="QA4242" s="623"/>
      <c r="QB4242" s="623"/>
      <c r="QC4242" s="623"/>
      <c r="QD4242" s="623"/>
      <c r="QE4242" s="623"/>
      <c r="QF4242" s="623"/>
      <c r="QG4242" s="623"/>
      <c r="QH4242" s="623"/>
      <c r="QI4242" s="623"/>
      <c r="QJ4242" s="623"/>
      <c r="QK4242" s="623"/>
    </row>
    <row r="4243" spans="439:453">
      <c r="PW4243" s="623"/>
      <c r="PX4243" s="623"/>
      <c r="PY4243" s="623"/>
      <c r="PZ4243" s="623"/>
      <c r="QA4243" s="623"/>
      <c r="QB4243" s="623"/>
      <c r="QC4243" s="623"/>
      <c r="QD4243" s="623"/>
      <c r="QE4243" s="623"/>
      <c r="QF4243" s="623"/>
      <c r="QG4243" s="623"/>
      <c r="QH4243" s="623"/>
      <c r="QI4243" s="623"/>
      <c r="QJ4243" s="623"/>
      <c r="QK4243" s="623"/>
    </row>
    <row r="4244" spans="439:453">
      <c r="PW4244" s="623"/>
      <c r="PX4244" s="623"/>
      <c r="PY4244" s="623"/>
      <c r="PZ4244" s="623"/>
      <c r="QA4244" s="623"/>
      <c r="QB4244" s="623"/>
      <c r="QC4244" s="623"/>
      <c r="QD4244" s="623"/>
      <c r="QE4244" s="623"/>
      <c r="QF4244" s="623"/>
      <c r="QG4244" s="623"/>
      <c r="QH4244" s="623"/>
      <c r="QI4244" s="623"/>
      <c r="QJ4244" s="623"/>
      <c r="QK4244" s="623"/>
    </row>
    <row r="4245" spans="439:453">
      <c r="PW4245" s="623"/>
      <c r="PX4245" s="623"/>
      <c r="PY4245" s="623"/>
      <c r="PZ4245" s="623"/>
      <c r="QA4245" s="623"/>
      <c r="QB4245" s="623"/>
      <c r="QC4245" s="623"/>
      <c r="QD4245" s="623"/>
      <c r="QE4245" s="623"/>
      <c r="QF4245" s="623"/>
      <c r="QG4245" s="623"/>
      <c r="QH4245" s="623"/>
      <c r="QI4245" s="623"/>
      <c r="QJ4245" s="623"/>
      <c r="QK4245" s="623"/>
    </row>
    <row r="4246" spans="439:453">
      <c r="PW4246" s="623"/>
      <c r="PX4246" s="623"/>
      <c r="PY4246" s="623"/>
      <c r="PZ4246" s="623"/>
      <c r="QA4246" s="623"/>
      <c r="QB4246" s="623"/>
      <c r="QC4246" s="623"/>
      <c r="QD4246" s="623"/>
      <c r="QE4246" s="623"/>
      <c r="QF4246" s="623"/>
      <c r="QG4246" s="623"/>
      <c r="QH4246" s="623"/>
      <c r="QI4246" s="623"/>
      <c r="QJ4246" s="623"/>
      <c r="QK4246" s="623"/>
    </row>
    <row r="4247" spans="439:453">
      <c r="PW4247" s="623"/>
      <c r="PX4247" s="623"/>
      <c r="PY4247" s="623"/>
      <c r="PZ4247" s="623"/>
      <c r="QA4247" s="623"/>
      <c r="QB4247" s="623"/>
      <c r="QC4247" s="623"/>
      <c r="QD4247" s="623"/>
      <c r="QE4247" s="623"/>
      <c r="QF4247" s="623"/>
      <c r="QG4247" s="623"/>
      <c r="QH4247" s="623"/>
      <c r="QI4247" s="623"/>
      <c r="QJ4247" s="623"/>
      <c r="QK4247" s="623"/>
    </row>
    <row r="4248" spans="439:453">
      <c r="PW4248" s="623"/>
      <c r="PX4248" s="623"/>
      <c r="PY4248" s="623"/>
      <c r="PZ4248" s="623"/>
      <c r="QA4248" s="623"/>
      <c r="QB4248" s="623"/>
      <c r="QC4248" s="623"/>
      <c r="QD4248" s="623"/>
      <c r="QE4248" s="623"/>
      <c r="QF4248" s="623"/>
      <c r="QG4248" s="623"/>
      <c r="QH4248" s="623"/>
      <c r="QI4248" s="623"/>
      <c r="QJ4248" s="623"/>
      <c r="QK4248" s="623"/>
    </row>
    <row r="4249" spans="439:453">
      <c r="PW4249" s="623"/>
      <c r="PX4249" s="623"/>
      <c r="PY4249" s="623"/>
      <c r="PZ4249" s="623"/>
      <c r="QA4249" s="623"/>
      <c r="QB4249" s="623"/>
      <c r="QC4249" s="623"/>
      <c r="QD4249" s="623"/>
      <c r="QE4249" s="623"/>
      <c r="QF4249" s="623"/>
      <c r="QG4249" s="623"/>
      <c r="QH4249" s="623"/>
      <c r="QI4249" s="623"/>
      <c r="QJ4249" s="623"/>
      <c r="QK4249" s="623"/>
    </row>
    <row r="4250" spans="439:453">
      <c r="PW4250" s="623"/>
      <c r="PX4250" s="623"/>
      <c r="PY4250" s="623"/>
      <c r="PZ4250" s="623"/>
      <c r="QA4250" s="623"/>
      <c r="QB4250" s="623"/>
      <c r="QC4250" s="623"/>
      <c r="QD4250" s="623"/>
      <c r="QE4250" s="623"/>
      <c r="QF4250" s="623"/>
      <c r="QG4250" s="623"/>
      <c r="QH4250" s="623"/>
      <c r="QI4250" s="623"/>
      <c r="QJ4250" s="623"/>
      <c r="QK4250" s="623"/>
    </row>
    <row r="4251" spans="439:453">
      <c r="PW4251" s="623"/>
      <c r="PX4251" s="623"/>
      <c r="PY4251" s="623"/>
      <c r="PZ4251" s="623"/>
      <c r="QA4251" s="623"/>
      <c r="QB4251" s="623"/>
      <c r="QC4251" s="623"/>
      <c r="QD4251" s="623"/>
      <c r="QE4251" s="623"/>
      <c r="QF4251" s="623"/>
      <c r="QG4251" s="623"/>
      <c r="QH4251" s="623"/>
      <c r="QI4251" s="623"/>
      <c r="QJ4251" s="623"/>
      <c r="QK4251" s="623"/>
    </row>
    <row r="4252" spans="439:453">
      <c r="PW4252" s="623"/>
      <c r="PX4252" s="623"/>
      <c r="PY4252" s="623"/>
      <c r="PZ4252" s="623"/>
      <c r="QA4252" s="623"/>
      <c r="QB4252" s="623"/>
      <c r="QC4252" s="623"/>
      <c r="QD4252" s="623"/>
      <c r="QE4252" s="623"/>
      <c r="QF4252" s="623"/>
      <c r="QG4252" s="623"/>
      <c r="QH4252" s="623"/>
      <c r="QI4252" s="623"/>
      <c r="QJ4252" s="623"/>
      <c r="QK4252" s="623"/>
    </row>
    <row r="4253" spans="439:453">
      <c r="PW4253" s="623"/>
      <c r="PX4253" s="623"/>
      <c r="PY4253" s="623"/>
      <c r="PZ4253" s="623"/>
      <c r="QA4253" s="623"/>
      <c r="QB4253" s="623"/>
      <c r="QC4253" s="623"/>
      <c r="QD4253" s="623"/>
      <c r="QE4253" s="623"/>
      <c r="QF4253" s="623"/>
      <c r="QG4253" s="623"/>
      <c r="QH4253" s="623"/>
      <c r="QI4253" s="623"/>
      <c r="QJ4253" s="623"/>
      <c r="QK4253" s="623"/>
    </row>
    <row r="4254" spans="439:453">
      <c r="PW4254" s="623"/>
      <c r="PX4254" s="623"/>
      <c r="PY4254" s="623"/>
      <c r="PZ4254" s="623"/>
      <c r="QA4254" s="623"/>
      <c r="QB4254" s="623"/>
      <c r="QC4254" s="623"/>
      <c r="QD4254" s="623"/>
      <c r="QE4254" s="623"/>
      <c r="QF4254" s="623"/>
      <c r="QG4254" s="623"/>
      <c r="QH4254" s="623"/>
      <c r="QI4254" s="623"/>
      <c r="QJ4254" s="623"/>
      <c r="QK4254" s="623"/>
    </row>
    <row r="4255" spans="439:453">
      <c r="PW4255" s="623"/>
      <c r="PX4255" s="623"/>
      <c r="PY4255" s="623"/>
      <c r="PZ4255" s="623"/>
      <c r="QA4255" s="623"/>
      <c r="QB4255" s="623"/>
      <c r="QC4255" s="623"/>
      <c r="QD4255" s="623"/>
      <c r="QE4255" s="623"/>
      <c r="QF4255" s="623"/>
      <c r="QG4255" s="623"/>
      <c r="QH4255" s="623"/>
      <c r="QI4255" s="623"/>
      <c r="QJ4255" s="623"/>
      <c r="QK4255" s="623"/>
    </row>
    <row r="4256" spans="439:453">
      <c r="PW4256" s="623"/>
      <c r="PX4256" s="623"/>
      <c r="PY4256" s="623"/>
      <c r="PZ4256" s="623"/>
      <c r="QA4256" s="623"/>
      <c r="QB4256" s="623"/>
      <c r="QC4256" s="623"/>
      <c r="QD4256" s="623"/>
      <c r="QE4256" s="623"/>
      <c r="QF4256" s="623"/>
      <c r="QG4256" s="623"/>
      <c r="QH4256" s="623"/>
      <c r="QI4256" s="623"/>
      <c r="QJ4256" s="623"/>
      <c r="QK4256" s="623"/>
    </row>
    <row r="4257" spans="439:453">
      <c r="PW4257" s="623"/>
      <c r="PX4257" s="623"/>
      <c r="PY4257" s="623"/>
      <c r="PZ4257" s="623"/>
      <c r="QA4257" s="623"/>
      <c r="QB4257" s="623"/>
      <c r="QC4257" s="623"/>
      <c r="QD4257" s="623"/>
      <c r="QE4257" s="623"/>
      <c r="QF4257" s="623"/>
      <c r="QG4257" s="623"/>
      <c r="QH4257" s="623"/>
      <c r="QI4257" s="623"/>
      <c r="QJ4257" s="623"/>
      <c r="QK4257" s="623"/>
    </row>
    <row r="4258" spans="439:453">
      <c r="PW4258" s="623"/>
      <c r="PX4258" s="623"/>
      <c r="PY4258" s="623"/>
      <c r="PZ4258" s="623"/>
      <c r="QA4258" s="623"/>
      <c r="QB4258" s="623"/>
      <c r="QC4258" s="623"/>
      <c r="QD4258" s="623"/>
      <c r="QE4258" s="623"/>
      <c r="QF4258" s="623"/>
      <c r="QG4258" s="623"/>
      <c r="QH4258" s="623"/>
      <c r="QI4258" s="623"/>
      <c r="QJ4258" s="623"/>
      <c r="QK4258" s="623"/>
    </row>
    <row r="4259" spans="439:453">
      <c r="PW4259" s="623"/>
      <c r="PX4259" s="623"/>
      <c r="PY4259" s="623"/>
      <c r="PZ4259" s="623"/>
      <c r="QA4259" s="623"/>
      <c r="QB4259" s="623"/>
      <c r="QC4259" s="623"/>
      <c r="QD4259" s="623"/>
      <c r="QE4259" s="623"/>
      <c r="QF4259" s="623"/>
      <c r="QG4259" s="623"/>
      <c r="QH4259" s="623"/>
      <c r="QI4259" s="623"/>
      <c r="QJ4259" s="623"/>
      <c r="QK4259" s="623"/>
    </row>
    <row r="4260" spans="439:453">
      <c r="PW4260" s="623"/>
      <c r="PX4260" s="623"/>
      <c r="PY4260" s="623"/>
      <c r="PZ4260" s="623"/>
      <c r="QA4260" s="623"/>
      <c r="QB4260" s="623"/>
      <c r="QC4260" s="623"/>
      <c r="QD4260" s="623"/>
      <c r="QE4260" s="623"/>
      <c r="QF4260" s="623"/>
      <c r="QG4260" s="623"/>
      <c r="QH4260" s="623"/>
      <c r="QI4260" s="623"/>
      <c r="QJ4260" s="623"/>
      <c r="QK4260" s="623"/>
    </row>
    <row r="4261" spans="439:453">
      <c r="PW4261" s="623"/>
      <c r="PX4261" s="623"/>
      <c r="PY4261" s="623"/>
      <c r="PZ4261" s="623"/>
      <c r="QA4261" s="623"/>
      <c r="QB4261" s="623"/>
      <c r="QC4261" s="623"/>
      <c r="QD4261" s="623"/>
      <c r="QE4261" s="623"/>
      <c r="QF4261" s="623"/>
      <c r="QG4261" s="623"/>
      <c r="QH4261" s="623"/>
      <c r="QI4261" s="623"/>
      <c r="QJ4261" s="623"/>
      <c r="QK4261" s="623"/>
    </row>
    <row r="4262" spans="439:453">
      <c r="PW4262" s="623"/>
      <c r="PX4262" s="623"/>
      <c r="PY4262" s="623"/>
      <c r="PZ4262" s="623"/>
      <c r="QA4262" s="623"/>
      <c r="QB4262" s="623"/>
      <c r="QC4262" s="623"/>
      <c r="QD4262" s="623"/>
      <c r="QE4262" s="623"/>
      <c r="QF4262" s="623"/>
      <c r="QG4262" s="623"/>
      <c r="QH4262" s="623"/>
      <c r="QI4262" s="623"/>
      <c r="QJ4262" s="623"/>
      <c r="QK4262" s="623"/>
    </row>
    <row r="4263" spans="439:453">
      <c r="PW4263" s="623"/>
      <c r="PX4263" s="623"/>
      <c r="PY4263" s="623"/>
      <c r="PZ4263" s="623"/>
      <c r="QA4263" s="623"/>
      <c r="QB4263" s="623"/>
      <c r="QC4263" s="623"/>
      <c r="QD4263" s="623"/>
      <c r="QE4263" s="623"/>
      <c r="QF4263" s="623"/>
      <c r="QG4263" s="623"/>
      <c r="QH4263" s="623"/>
      <c r="QI4263" s="623"/>
      <c r="QJ4263" s="623"/>
      <c r="QK4263" s="623"/>
    </row>
    <row r="4264" spans="439:453">
      <c r="PW4264" s="623"/>
      <c r="PX4264" s="623"/>
      <c r="PY4264" s="623"/>
      <c r="PZ4264" s="623"/>
      <c r="QA4264" s="623"/>
      <c r="QB4264" s="623"/>
      <c r="QC4264" s="623"/>
      <c r="QD4264" s="623"/>
      <c r="QE4264" s="623"/>
      <c r="QF4264" s="623"/>
      <c r="QG4264" s="623"/>
      <c r="QH4264" s="623"/>
      <c r="QI4264" s="623"/>
      <c r="QJ4264" s="623"/>
      <c r="QK4264" s="623"/>
    </row>
    <row r="4265" spans="439:453">
      <c r="PW4265" s="623"/>
      <c r="PX4265" s="623"/>
      <c r="PY4265" s="623"/>
      <c r="PZ4265" s="623"/>
      <c r="QA4265" s="623"/>
      <c r="QB4265" s="623"/>
      <c r="QC4265" s="623"/>
      <c r="QD4265" s="623"/>
      <c r="QE4265" s="623"/>
      <c r="QF4265" s="623"/>
      <c r="QG4265" s="623"/>
      <c r="QH4265" s="623"/>
      <c r="QI4265" s="623"/>
      <c r="QJ4265" s="623"/>
      <c r="QK4265" s="623"/>
    </row>
    <row r="4266" spans="439:453">
      <c r="PW4266" s="623"/>
      <c r="PX4266" s="623"/>
      <c r="PY4266" s="623"/>
      <c r="PZ4266" s="623"/>
      <c r="QA4266" s="623"/>
      <c r="QB4266" s="623"/>
      <c r="QC4266" s="623"/>
      <c r="QD4266" s="623"/>
      <c r="QE4266" s="623"/>
      <c r="QF4266" s="623"/>
      <c r="QG4266" s="623"/>
      <c r="QH4266" s="623"/>
      <c r="QI4266" s="623"/>
      <c r="QJ4266" s="623"/>
      <c r="QK4266" s="623"/>
    </row>
    <row r="4267" spans="439:453">
      <c r="PW4267" s="623"/>
      <c r="PX4267" s="623"/>
      <c r="PY4267" s="623"/>
      <c r="PZ4267" s="623"/>
      <c r="QA4267" s="623"/>
      <c r="QB4267" s="623"/>
      <c r="QC4267" s="623"/>
      <c r="QD4267" s="623"/>
      <c r="QE4267" s="623"/>
      <c r="QF4267" s="623"/>
      <c r="QG4267" s="623"/>
      <c r="QH4267" s="623"/>
      <c r="QI4267" s="623"/>
      <c r="QJ4267" s="623"/>
      <c r="QK4267" s="623"/>
    </row>
    <row r="4268" spans="439:453">
      <c r="PW4268" s="623"/>
      <c r="PX4268" s="623"/>
      <c r="PY4268" s="623"/>
      <c r="PZ4268" s="623"/>
      <c r="QA4268" s="623"/>
      <c r="QB4268" s="623"/>
      <c r="QC4268" s="623"/>
      <c r="QD4268" s="623"/>
      <c r="QE4268" s="623"/>
      <c r="QF4268" s="623"/>
      <c r="QG4268" s="623"/>
      <c r="QH4268" s="623"/>
      <c r="QI4268" s="623"/>
      <c r="QJ4268" s="623"/>
      <c r="QK4268" s="623"/>
    </row>
    <row r="4269" spans="439:453">
      <c r="PW4269" s="623"/>
      <c r="PX4269" s="623"/>
      <c r="PY4269" s="623"/>
      <c r="PZ4269" s="623"/>
      <c r="QA4269" s="623"/>
      <c r="QB4269" s="623"/>
      <c r="QC4269" s="623"/>
      <c r="QD4269" s="623"/>
      <c r="QE4269" s="623"/>
      <c r="QF4269" s="623"/>
      <c r="QG4269" s="623"/>
      <c r="QH4269" s="623"/>
      <c r="QI4269" s="623"/>
      <c r="QJ4269" s="623"/>
      <c r="QK4269" s="623"/>
    </row>
    <row r="4270" spans="439:453">
      <c r="PW4270" s="623"/>
      <c r="PX4270" s="623"/>
      <c r="PY4270" s="623"/>
      <c r="PZ4270" s="623"/>
      <c r="QA4270" s="623"/>
      <c r="QB4270" s="623"/>
      <c r="QC4270" s="623"/>
      <c r="QD4270" s="623"/>
      <c r="QE4270" s="623"/>
      <c r="QF4270" s="623"/>
      <c r="QG4270" s="623"/>
      <c r="QH4270" s="623"/>
      <c r="QI4270" s="623"/>
      <c r="QJ4270" s="623"/>
      <c r="QK4270" s="623"/>
    </row>
    <row r="4271" spans="439:453">
      <c r="PW4271" s="623"/>
      <c r="PX4271" s="623"/>
      <c r="PY4271" s="623"/>
      <c r="PZ4271" s="623"/>
      <c r="QA4271" s="623"/>
      <c r="QB4271" s="623"/>
      <c r="QC4271" s="623"/>
      <c r="QD4271" s="623"/>
      <c r="QE4271" s="623"/>
      <c r="QF4271" s="623"/>
      <c r="QG4271" s="623"/>
      <c r="QH4271" s="623"/>
      <c r="QI4271" s="623"/>
      <c r="QJ4271" s="623"/>
      <c r="QK4271" s="623"/>
    </row>
    <row r="4272" spans="439:453">
      <c r="PW4272" s="623"/>
      <c r="PX4272" s="623"/>
      <c r="PY4272" s="623"/>
      <c r="PZ4272" s="623"/>
      <c r="QA4272" s="623"/>
      <c r="QB4272" s="623"/>
      <c r="QC4272" s="623"/>
      <c r="QD4272" s="623"/>
      <c r="QE4272" s="623"/>
      <c r="QF4272" s="623"/>
      <c r="QG4272" s="623"/>
      <c r="QH4272" s="623"/>
      <c r="QI4272" s="623"/>
      <c r="QJ4272" s="623"/>
      <c r="QK4272" s="623"/>
    </row>
    <row r="4273" spans="439:453">
      <c r="PW4273" s="623"/>
      <c r="PX4273" s="623"/>
      <c r="PY4273" s="623"/>
      <c r="PZ4273" s="623"/>
      <c r="QA4273" s="623"/>
      <c r="QB4273" s="623"/>
      <c r="QC4273" s="623"/>
      <c r="QD4273" s="623"/>
      <c r="QE4273" s="623"/>
      <c r="QF4273" s="623"/>
      <c r="QG4273" s="623"/>
      <c r="QH4273" s="623"/>
      <c r="QI4273" s="623"/>
      <c r="QJ4273" s="623"/>
      <c r="QK4273" s="623"/>
    </row>
    <row r="4274" spans="439:453">
      <c r="PW4274" s="623"/>
      <c r="PX4274" s="623"/>
      <c r="PY4274" s="623"/>
      <c r="PZ4274" s="623"/>
      <c r="QA4274" s="623"/>
      <c r="QB4274" s="623"/>
      <c r="QC4274" s="623"/>
      <c r="QD4274" s="623"/>
      <c r="QE4274" s="623"/>
      <c r="QF4274" s="623"/>
      <c r="QG4274" s="623"/>
      <c r="QH4274" s="623"/>
      <c r="QI4274" s="623"/>
      <c r="QJ4274" s="623"/>
      <c r="QK4274" s="623"/>
    </row>
    <row r="4275" spans="439:453">
      <c r="PW4275" s="623"/>
      <c r="PX4275" s="623"/>
      <c r="PY4275" s="623"/>
      <c r="PZ4275" s="623"/>
      <c r="QA4275" s="623"/>
      <c r="QB4275" s="623"/>
      <c r="QC4275" s="623"/>
      <c r="QD4275" s="623"/>
      <c r="QE4275" s="623"/>
      <c r="QF4275" s="623"/>
      <c r="QG4275" s="623"/>
      <c r="QH4275" s="623"/>
      <c r="QI4275" s="623"/>
      <c r="QJ4275" s="623"/>
      <c r="QK4275" s="623"/>
    </row>
    <row r="4276" spans="439:453">
      <c r="PW4276" s="623"/>
      <c r="PX4276" s="623"/>
      <c r="PY4276" s="623"/>
      <c r="PZ4276" s="623"/>
      <c r="QA4276" s="623"/>
      <c r="QB4276" s="623"/>
      <c r="QC4276" s="623"/>
      <c r="QD4276" s="623"/>
      <c r="QE4276" s="623"/>
      <c r="QF4276" s="623"/>
      <c r="QG4276" s="623"/>
      <c r="QH4276" s="623"/>
      <c r="QI4276" s="623"/>
      <c r="QJ4276" s="623"/>
      <c r="QK4276" s="623"/>
    </row>
    <row r="4277" spans="439:453">
      <c r="PW4277" s="623"/>
      <c r="PX4277" s="623"/>
      <c r="PY4277" s="623"/>
      <c r="PZ4277" s="623"/>
      <c r="QA4277" s="623"/>
      <c r="QB4277" s="623"/>
      <c r="QC4277" s="623"/>
      <c r="QD4277" s="623"/>
      <c r="QE4277" s="623"/>
      <c r="QF4277" s="623"/>
      <c r="QG4277" s="623"/>
      <c r="QH4277" s="623"/>
      <c r="QI4277" s="623"/>
      <c r="QJ4277" s="623"/>
      <c r="QK4277" s="623"/>
    </row>
    <row r="4278" spans="439:453">
      <c r="PW4278" s="623"/>
      <c r="PX4278" s="623"/>
      <c r="PY4278" s="623"/>
      <c r="PZ4278" s="623"/>
      <c r="QA4278" s="623"/>
      <c r="QB4278" s="623"/>
      <c r="QC4278" s="623"/>
      <c r="QD4278" s="623"/>
      <c r="QE4278" s="623"/>
      <c r="QF4278" s="623"/>
      <c r="QG4278" s="623"/>
      <c r="QH4278" s="623"/>
      <c r="QI4278" s="623"/>
      <c r="QJ4278" s="623"/>
      <c r="QK4278" s="623"/>
    </row>
    <row r="4279" spans="439:453">
      <c r="PW4279" s="623"/>
      <c r="PX4279" s="623"/>
      <c r="PY4279" s="623"/>
      <c r="PZ4279" s="623"/>
      <c r="QA4279" s="623"/>
      <c r="QB4279" s="623"/>
      <c r="QC4279" s="623"/>
      <c r="QD4279" s="623"/>
      <c r="QE4279" s="623"/>
      <c r="QF4279" s="623"/>
      <c r="QG4279" s="623"/>
      <c r="QH4279" s="623"/>
      <c r="QI4279" s="623"/>
      <c r="QJ4279" s="623"/>
      <c r="QK4279" s="623"/>
    </row>
    <row r="4280" spans="439:453">
      <c r="PW4280" s="623"/>
      <c r="PX4280" s="623"/>
      <c r="PY4280" s="623"/>
      <c r="PZ4280" s="623"/>
      <c r="QA4280" s="623"/>
      <c r="QB4280" s="623"/>
      <c r="QC4280" s="623"/>
      <c r="QD4280" s="623"/>
      <c r="QE4280" s="623"/>
      <c r="QF4280" s="623"/>
      <c r="QG4280" s="623"/>
      <c r="QH4280" s="623"/>
      <c r="QI4280" s="623"/>
      <c r="QJ4280" s="623"/>
      <c r="QK4280" s="623"/>
    </row>
    <row r="4281" spans="439:453">
      <c r="PW4281" s="623"/>
      <c r="PX4281" s="623"/>
      <c r="PY4281" s="623"/>
      <c r="PZ4281" s="623"/>
      <c r="QA4281" s="623"/>
      <c r="QB4281" s="623"/>
      <c r="QC4281" s="623"/>
      <c r="QD4281" s="623"/>
      <c r="QE4281" s="623"/>
      <c r="QF4281" s="623"/>
      <c r="QG4281" s="623"/>
      <c r="QH4281" s="623"/>
      <c r="QI4281" s="623"/>
      <c r="QJ4281" s="623"/>
      <c r="QK4281" s="623"/>
    </row>
    <row r="4282" spans="439:453">
      <c r="PW4282" s="623"/>
      <c r="PX4282" s="623"/>
      <c r="PY4282" s="623"/>
      <c r="PZ4282" s="623"/>
      <c r="QA4282" s="623"/>
      <c r="QB4282" s="623"/>
      <c r="QC4282" s="623"/>
      <c r="QD4282" s="623"/>
      <c r="QE4282" s="623"/>
      <c r="QF4282" s="623"/>
      <c r="QG4282" s="623"/>
      <c r="QH4282" s="623"/>
      <c r="QI4282" s="623"/>
      <c r="QJ4282" s="623"/>
      <c r="QK4282" s="623"/>
    </row>
    <row r="4283" spans="439:453">
      <c r="PW4283" s="623"/>
      <c r="PX4283" s="623"/>
      <c r="PY4283" s="623"/>
      <c r="PZ4283" s="623"/>
      <c r="QA4283" s="623"/>
      <c r="QB4283" s="623"/>
      <c r="QC4283" s="623"/>
      <c r="QD4283" s="623"/>
      <c r="QE4283" s="623"/>
      <c r="QF4283" s="623"/>
      <c r="QG4283" s="623"/>
      <c r="QH4283" s="623"/>
      <c r="QI4283" s="623"/>
      <c r="QJ4283" s="623"/>
      <c r="QK4283" s="623"/>
    </row>
    <row r="4284" spans="439:453">
      <c r="PW4284" s="623"/>
      <c r="PX4284" s="623"/>
      <c r="PY4284" s="623"/>
      <c r="PZ4284" s="623"/>
      <c r="QA4284" s="623"/>
      <c r="QB4284" s="623"/>
      <c r="QC4284" s="623"/>
      <c r="QD4284" s="623"/>
      <c r="QE4284" s="623"/>
      <c r="QF4284" s="623"/>
      <c r="QG4284" s="623"/>
      <c r="QH4284" s="623"/>
      <c r="QI4284" s="623"/>
      <c r="QJ4284" s="623"/>
      <c r="QK4284" s="623"/>
    </row>
    <row r="4285" spans="439:453">
      <c r="PW4285" s="623"/>
      <c r="PX4285" s="623"/>
      <c r="PY4285" s="623"/>
      <c r="PZ4285" s="623"/>
      <c r="QA4285" s="623"/>
      <c r="QB4285" s="623"/>
      <c r="QC4285" s="623"/>
      <c r="QD4285" s="623"/>
      <c r="QE4285" s="623"/>
      <c r="QF4285" s="623"/>
      <c r="QG4285" s="623"/>
      <c r="QH4285" s="623"/>
      <c r="QI4285" s="623"/>
      <c r="QJ4285" s="623"/>
      <c r="QK4285" s="623"/>
    </row>
    <row r="4286" spans="439:453">
      <c r="PW4286" s="623"/>
      <c r="PX4286" s="623"/>
      <c r="PY4286" s="623"/>
      <c r="PZ4286" s="623"/>
      <c r="QA4286" s="623"/>
      <c r="QB4286" s="623"/>
      <c r="QC4286" s="623"/>
      <c r="QD4286" s="623"/>
      <c r="QE4286" s="623"/>
      <c r="QF4286" s="623"/>
      <c r="QG4286" s="623"/>
      <c r="QH4286" s="623"/>
      <c r="QI4286" s="623"/>
      <c r="QJ4286" s="623"/>
      <c r="QK4286" s="623"/>
    </row>
    <row r="4287" spans="439:453">
      <c r="PW4287" s="623"/>
      <c r="PX4287" s="623"/>
      <c r="PY4287" s="623"/>
      <c r="PZ4287" s="623"/>
      <c r="QA4287" s="623"/>
      <c r="QB4287" s="623"/>
      <c r="QC4287" s="623"/>
      <c r="QD4287" s="623"/>
      <c r="QE4287" s="623"/>
      <c r="QF4287" s="623"/>
      <c r="QG4287" s="623"/>
      <c r="QH4287" s="623"/>
      <c r="QI4287" s="623"/>
      <c r="QJ4287" s="623"/>
      <c r="QK4287" s="623"/>
    </row>
    <row r="4288" spans="439:453">
      <c r="PW4288" s="623"/>
      <c r="PX4288" s="623"/>
      <c r="PY4288" s="623"/>
      <c r="PZ4288" s="623"/>
      <c r="QA4288" s="623"/>
      <c r="QB4288" s="623"/>
      <c r="QC4288" s="623"/>
      <c r="QD4288" s="623"/>
      <c r="QE4288" s="623"/>
      <c r="QF4288" s="623"/>
      <c r="QG4288" s="623"/>
      <c r="QH4288" s="623"/>
      <c r="QI4288" s="623"/>
      <c r="QJ4288" s="623"/>
      <c r="QK4288" s="623"/>
    </row>
    <row r="4289" spans="439:453">
      <c r="PW4289" s="623"/>
      <c r="PX4289" s="623"/>
      <c r="PY4289" s="623"/>
      <c r="PZ4289" s="623"/>
      <c r="QA4289" s="623"/>
      <c r="QB4289" s="623"/>
      <c r="QC4289" s="623"/>
      <c r="QD4289" s="623"/>
      <c r="QE4289" s="623"/>
      <c r="QF4289" s="623"/>
      <c r="QG4289" s="623"/>
      <c r="QH4289" s="623"/>
      <c r="QI4289" s="623"/>
      <c r="QJ4289" s="623"/>
      <c r="QK4289" s="623"/>
    </row>
    <row r="4290" spans="439:453">
      <c r="PW4290" s="623"/>
      <c r="PX4290" s="623"/>
      <c r="PY4290" s="623"/>
      <c r="PZ4290" s="623"/>
      <c r="QA4290" s="623"/>
      <c r="QB4290" s="623"/>
      <c r="QC4290" s="623"/>
      <c r="QD4290" s="623"/>
      <c r="QE4290" s="623"/>
      <c r="QF4290" s="623"/>
      <c r="QG4290" s="623"/>
      <c r="QH4290" s="623"/>
      <c r="QI4290" s="623"/>
      <c r="QJ4290" s="623"/>
      <c r="QK4290" s="623"/>
    </row>
    <row r="4291" spans="439:453">
      <c r="PW4291" s="623"/>
      <c r="PX4291" s="623"/>
      <c r="PY4291" s="623"/>
      <c r="PZ4291" s="623"/>
      <c r="QA4291" s="623"/>
      <c r="QB4291" s="623"/>
      <c r="QC4291" s="623"/>
      <c r="QD4291" s="623"/>
      <c r="QE4291" s="623"/>
      <c r="QF4291" s="623"/>
      <c r="QG4291" s="623"/>
      <c r="QH4291" s="623"/>
      <c r="QI4291" s="623"/>
      <c r="QJ4291" s="623"/>
      <c r="QK4291" s="623"/>
    </row>
    <row r="4292" spans="439:453">
      <c r="PW4292" s="623"/>
      <c r="PX4292" s="623"/>
      <c r="PY4292" s="623"/>
      <c r="PZ4292" s="623"/>
      <c r="QA4292" s="623"/>
      <c r="QB4292" s="623"/>
      <c r="QC4292" s="623"/>
      <c r="QD4292" s="623"/>
      <c r="QE4292" s="623"/>
      <c r="QF4292" s="623"/>
      <c r="QG4292" s="623"/>
      <c r="QH4292" s="623"/>
      <c r="QI4292" s="623"/>
      <c r="QJ4292" s="623"/>
      <c r="QK4292" s="623"/>
    </row>
    <row r="4293" spans="439:453">
      <c r="PW4293" s="623"/>
      <c r="PX4293" s="623"/>
      <c r="PY4293" s="623"/>
      <c r="PZ4293" s="623"/>
      <c r="QA4293" s="623"/>
      <c r="QB4293" s="623"/>
      <c r="QC4293" s="623"/>
      <c r="QD4293" s="623"/>
      <c r="QE4293" s="623"/>
      <c r="QF4293" s="623"/>
      <c r="QG4293" s="623"/>
      <c r="QH4293" s="623"/>
      <c r="QI4293" s="623"/>
      <c r="QJ4293" s="623"/>
      <c r="QK4293" s="623"/>
    </row>
    <row r="4294" spans="439:453">
      <c r="PW4294" s="623"/>
      <c r="PX4294" s="623"/>
      <c r="PY4294" s="623"/>
      <c r="PZ4294" s="623"/>
      <c r="QA4294" s="623"/>
      <c r="QB4294" s="623"/>
      <c r="QC4294" s="623"/>
      <c r="QD4294" s="623"/>
      <c r="QE4294" s="623"/>
      <c r="QF4294" s="623"/>
      <c r="QG4294" s="623"/>
      <c r="QH4294" s="623"/>
      <c r="QI4294" s="623"/>
      <c r="QJ4294" s="623"/>
      <c r="QK4294" s="623"/>
    </row>
    <row r="4295" spans="439:453">
      <c r="PW4295" s="623"/>
      <c r="PX4295" s="623"/>
      <c r="PY4295" s="623"/>
      <c r="PZ4295" s="623"/>
      <c r="QA4295" s="623"/>
      <c r="QB4295" s="623"/>
      <c r="QC4295" s="623"/>
      <c r="QD4295" s="623"/>
      <c r="QE4295" s="623"/>
      <c r="QF4295" s="623"/>
      <c r="QG4295" s="623"/>
      <c r="QH4295" s="623"/>
      <c r="QI4295" s="623"/>
      <c r="QJ4295" s="623"/>
      <c r="QK4295" s="623"/>
    </row>
    <row r="4296" spans="439:453">
      <c r="PW4296" s="623"/>
      <c r="PX4296" s="623"/>
      <c r="PY4296" s="623"/>
      <c r="PZ4296" s="623"/>
      <c r="QA4296" s="623"/>
      <c r="QB4296" s="623"/>
      <c r="QC4296" s="623"/>
      <c r="QD4296" s="623"/>
      <c r="QE4296" s="623"/>
      <c r="QF4296" s="623"/>
      <c r="QG4296" s="623"/>
      <c r="QH4296" s="623"/>
      <c r="QI4296" s="623"/>
      <c r="QJ4296" s="623"/>
      <c r="QK4296" s="623"/>
    </row>
    <row r="4297" spans="439:453">
      <c r="PW4297" s="623"/>
      <c r="PX4297" s="623"/>
      <c r="PY4297" s="623"/>
      <c r="PZ4297" s="623"/>
      <c r="QA4297" s="623"/>
      <c r="QB4297" s="623"/>
      <c r="QC4297" s="623"/>
      <c r="QD4297" s="623"/>
      <c r="QE4297" s="623"/>
      <c r="QF4297" s="623"/>
      <c r="QG4297" s="623"/>
      <c r="QH4297" s="623"/>
      <c r="QI4297" s="623"/>
      <c r="QJ4297" s="623"/>
      <c r="QK4297" s="623"/>
    </row>
    <row r="4298" spans="439:453">
      <c r="PW4298" s="623"/>
      <c r="PX4298" s="623"/>
      <c r="PY4298" s="623"/>
      <c r="PZ4298" s="623"/>
      <c r="QA4298" s="623"/>
      <c r="QB4298" s="623"/>
      <c r="QC4298" s="623"/>
      <c r="QD4298" s="623"/>
      <c r="QE4298" s="623"/>
      <c r="QF4298" s="623"/>
      <c r="QG4298" s="623"/>
      <c r="QH4298" s="623"/>
      <c r="QI4298" s="623"/>
      <c r="QJ4298" s="623"/>
      <c r="QK4298" s="623"/>
    </row>
    <row r="4299" spans="439:453">
      <c r="PW4299" s="623"/>
      <c r="PX4299" s="623"/>
      <c r="PY4299" s="623"/>
      <c r="PZ4299" s="623"/>
      <c r="QA4299" s="623"/>
      <c r="QB4299" s="623"/>
      <c r="QC4299" s="623"/>
      <c r="QD4299" s="623"/>
      <c r="QE4299" s="623"/>
      <c r="QF4299" s="623"/>
      <c r="QG4299" s="623"/>
      <c r="QH4299" s="623"/>
      <c r="QI4299" s="623"/>
      <c r="QJ4299" s="623"/>
      <c r="QK4299" s="623"/>
    </row>
    <row r="4300" spans="439:453">
      <c r="PW4300" s="623"/>
      <c r="PX4300" s="623"/>
      <c r="PY4300" s="623"/>
      <c r="PZ4300" s="623"/>
      <c r="QA4300" s="623"/>
      <c r="QB4300" s="623"/>
      <c r="QC4300" s="623"/>
      <c r="QD4300" s="623"/>
      <c r="QE4300" s="623"/>
      <c r="QF4300" s="623"/>
      <c r="QG4300" s="623"/>
      <c r="QH4300" s="623"/>
      <c r="QI4300" s="623"/>
      <c r="QJ4300" s="623"/>
      <c r="QK4300" s="623"/>
    </row>
    <row r="4301" spans="439:453">
      <c r="PW4301" s="623"/>
      <c r="PX4301" s="623"/>
      <c r="PY4301" s="623"/>
      <c r="PZ4301" s="623"/>
      <c r="QA4301" s="623"/>
      <c r="QB4301" s="623"/>
      <c r="QC4301" s="623"/>
      <c r="QD4301" s="623"/>
      <c r="QE4301" s="623"/>
      <c r="QF4301" s="623"/>
      <c r="QG4301" s="623"/>
      <c r="QH4301" s="623"/>
      <c r="QI4301" s="623"/>
      <c r="QJ4301" s="623"/>
      <c r="QK4301" s="623"/>
    </row>
    <row r="4302" spans="439:453">
      <c r="PW4302" s="623"/>
      <c r="PX4302" s="623"/>
      <c r="PY4302" s="623"/>
      <c r="PZ4302" s="623"/>
      <c r="QA4302" s="623"/>
      <c r="QB4302" s="623"/>
      <c r="QC4302" s="623"/>
      <c r="QD4302" s="623"/>
      <c r="QE4302" s="623"/>
      <c r="QF4302" s="623"/>
      <c r="QG4302" s="623"/>
      <c r="QH4302" s="623"/>
      <c r="QI4302" s="623"/>
      <c r="QJ4302" s="623"/>
      <c r="QK4302" s="623"/>
    </row>
    <row r="4303" spans="439:453">
      <c r="PW4303" s="623"/>
      <c r="PX4303" s="623"/>
      <c r="PY4303" s="623"/>
      <c r="PZ4303" s="623"/>
      <c r="QA4303" s="623"/>
      <c r="QB4303" s="623"/>
      <c r="QC4303" s="623"/>
      <c r="QD4303" s="623"/>
      <c r="QE4303" s="623"/>
      <c r="QF4303" s="623"/>
      <c r="QG4303" s="623"/>
      <c r="QH4303" s="623"/>
      <c r="QI4303" s="623"/>
      <c r="QJ4303" s="623"/>
      <c r="QK4303" s="623"/>
    </row>
    <row r="4304" spans="439:453">
      <c r="PW4304" s="623"/>
      <c r="PX4304" s="623"/>
      <c r="PY4304" s="623"/>
      <c r="PZ4304" s="623"/>
      <c r="QA4304" s="623"/>
      <c r="QB4304" s="623"/>
      <c r="QC4304" s="623"/>
      <c r="QD4304" s="623"/>
      <c r="QE4304" s="623"/>
      <c r="QF4304" s="623"/>
      <c r="QG4304" s="623"/>
      <c r="QH4304" s="623"/>
      <c r="QI4304" s="623"/>
      <c r="QJ4304" s="623"/>
      <c r="QK4304" s="623"/>
    </row>
    <row r="4305" spans="439:453">
      <c r="PW4305" s="623"/>
      <c r="PX4305" s="623"/>
      <c r="PY4305" s="623"/>
      <c r="PZ4305" s="623"/>
      <c r="QA4305" s="623"/>
      <c r="QB4305" s="623"/>
      <c r="QC4305" s="623"/>
      <c r="QD4305" s="623"/>
      <c r="QE4305" s="623"/>
      <c r="QF4305" s="623"/>
      <c r="QG4305" s="623"/>
      <c r="QH4305" s="623"/>
      <c r="QI4305" s="623"/>
      <c r="QJ4305" s="623"/>
      <c r="QK4305" s="623"/>
    </row>
    <row r="4306" spans="439:453">
      <c r="PW4306" s="623"/>
      <c r="PX4306" s="623"/>
      <c r="PY4306" s="623"/>
      <c r="PZ4306" s="623"/>
      <c r="QA4306" s="623"/>
      <c r="QB4306" s="623"/>
      <c r="QC4306" s="623"/>
      <c r="QD4306" s="623"/>
      <c r="QE4306" s="623"/>
      <c r="QF4306" s="623"/>
      <c r="QG4306" s="623"/>
      <c r="QH4306" s="623"/>
      <c r="QI4306" s="623"/>
      <c r="QJ4306" s="623"/>
      <c r="QK4306" s="623"/>
    </row>
    <row r="4307" spans="439:453">
      <c r="PW4307" s="623"/>
      <c r="PX4307" s="623"/>
      <c r="PY4307" s="623"/>
      <c r="PZ4307" s="623"/>
      <c r="QA4307" s="623"/>
      <c r="QB4307" s="623"/>
      <c r="QC4307" s="623"/>
      <c r="QD4307" s="623"/>
      <c r="QE4307" s="623"/>
      <c r="QF4307" s="623"/>
      <c r="QG4307" s="623"/>
      <c r="QH4307" s="623"/>
      <c r="QI4307" s="623"/>
      <c r="QJ4307" s="623"/>
      <c r="QK4307" s="623"/>
    </row>
    <row r="4308" spans="439:453">
      <c r="PW4308" s="623"/>
      <c r="PX4308" s="623"/>
      <c r="PY4308" s="623"/>
      <c r="PZ4308" s="623"/>
      <c r="QA4308" s="623"/>
      <c r="QB4308" s="623"/>
      <c r="QC4308" s="623"/>
      <c r="QD4308" s="623"/>
      <c r="QE4308" s="623"/>
      <c r="QF4308" s="623"/>
      <c r="QG4308" s="623"/>
      <c r="QH4308" s="623"/>
      <c r="QI4308" s="623"/>
      <c r="QJ4308" s="623"/>
      <c r="QK4308" s="623"/>
    </row>
    <row r="4309" spans="439:453">
      <c r="PW4309" s="623"/>
      <c r="PX4309" s="623"/>
      <c r="PY4309" s="623"/>
      <c r="PZ4309" s="623"/>
      <c r="QA4309" s="623"/>
      <c r="QB4309" s="623"/>
      <c r="QC4309" s="623"/>
      <c r="QD4309" s="623"/>
      <c r="QE4309" s="623"/>
      <c r="QF4309" s="623"/>
      <c r="QG4309" s="623"/>
      <c r="QH4309" s="623"/>
      <c r="QI4309" s="623"/>
      <c r="QJ4309" s="623"/>
      <c r="QK4309" s="623"/>
    </row>
    <row r="4310" spans="439:453">
      <c r="PW4310" s="623"/>
      <c r="PX4310" s="623"/>
      <c r="PY4310" s="623"/>
      <c r="PZ4310" s="623"/>
      <c r="QA4310" s="623"/>
      <c r="QB4310" s="623"/>
      <c r="QC4310" s="623"/>
      <c r="QD4310" s="623"/>
      <c r="QE4310" s="623"/>
      <c r="QF4310" s="623"/>
      <c r="QG4310" s="623"/>
      <c r="QH4310" s="623"/>
      <c r="QI4310" s="623"/>
      <c r="QJ4310" s="623"/>
      <c r="QK4310" s="623"/>
    </row>
    <row r="4311" spans="439:453">
      <c r="PW4311" s="623"/>
      <c r="PX4311" s="623"/>
      <c r="PY4311" s="623"/>
      <c r="PZ4311" s="623"/>
      <c r="QA4311" s="623"/>
      <c r="QB4311" s="623"/>
      <c r="QC4311" s="623"/>
      <c r="QD4311" s="623"/>
      <c r="QE4311" s="623"/>
      <c r="QF4311" s="623"/>
      <c r="QG4311" s="623"/>
      <c r="QH4311" s="623"/>
      <c r="QI4311" s="623"/>
      <c r="QJ4311" s="623"/>
      <c r="QK4311" s="623"/>
    </row>
    <row r="4312" spans="439:453">
      <c r="PW4312" s="623"/>
      <c r="PX4312" s="623"/>
      <c r="PY4312" s="623"/>
      <c r="PZ4312" s="623"/>
      <c r="QA4312" s="623"/>
      <c r="QB4312" s="623"/>
      <c r="QC4312" s="623"/>
      <c r="QD4312" s="623"/>
      <c r="QE4312" s="623"/>
      <c r="QF4312" s="623"/>
      <c r="QG4312" s="623"/>
      <c r="QH4312" s="623"/>
      <c r="QI4312" s="623"/>
      <c r="QJ4312" s="623"/>
      <c r="QK4312" s="623"/>
    </row>
    <row r="4313" spans="439:453">
      <c r="PW4313" s="623"/>
      <c r="PX4313" s="623"/>
      <c r="PY4313" s="623"/>
      <c r="PZ4313" s="623"/>
      <c r="QA4313" s="623"/>
      <c r="QB4313" s="623"/>
      <c r="QC4313" s="623"/>
      <c r="QD4313" s="623"/>
      <c r="QE4313" s="623"/>
      <c r="QF4313" s="623"/>
      <c r="QG4313" s="623"/>
      <c r="QH4313" s="623"/>
      <c r="QI4313" s="623"/>
      <c r="QJ4313" s="623"/>
      <c r="QK4313" s="623"/>
    </row>
    <row r="4314" spans="439:453">
      <c r="PW4314" s="623"/>
      <c r="PX4314" s="623"/>
      <c r="PY4314" s="623"/>
      <c r="PZ4314" s="623"/>
      <c r="QA4314" s="623"/>
      <c r="QB4314" s="623"/>
      <c r="QC4314" s="623"/>
      <c r="QD4314" s="623"/>
      <c r="QE4314" s="623"/>
      <c r="QF4314" s="623"/>
      <c r="QG4314" s="623"/>
      <c r="QH4314" s="623"/>
      <c r="QI4314" s="623"/>
      <c r="QJ4314" s="623"/>
      <c r="QK4314" s="623"/>
    </row>
    <row r="4315" spans="439:453">
      <c r="PW4315" s="623"/>
      <c r="PX4315" s="623"/>
      <c r="PY4315" s="623"/>
      <c r="PZ4315" s="623"/>
      <c r="QA4315" s="623"/>
      <c r="QB4315" s="623"/>
      <c r="QC4315" s="623"/>
      <c r="QD4315" s="623"/>
      <c r="QE4315" s="623"/>
      <c r="QF4315" s="623"/>
      <c r="QG4315" s="623"/>
      <c r="QH4315" s="623"/>
      <c r="QI4315" s="623"/>
      <c r="QJ4315" s="623"/>
      <c r="QK4315" s="623"/>
    </row>
    <row r="4316" spans="439:453">
      <c r="PW4316" s="623"/>
      <c r="PX4316" s="623"/>
      <c r="PY4316" s="623"/>
      <c r="PZ4316" s="623"/>
      <c r="QA4316" s="623"/>
      <c r="QB4316" s="623"/>
      <c r="QC4316" s="623"/>
      <c r="QD4316" s="623"/>
      <c r="QE4316" s="623"/>
      <c r="QF4316" s="623"/>
      <c r="QG4316" s="623"/>
      <c r="QH4316" s="623"/>
      <c r="QI4316" s="623"/>
      <c r="QJ4316" s="623"/>
      <c r="QK4316" s="623"/>
    </row>
    <row r="4317" spans="439:453">
      <c r="PW4317" s="623"/>
      <c r="PX4317" s="623"/>
      <c r="PY4317" s="623"/>
      <c r="PZ4317" s="623"/>
      <c r="QA4317" s="623"/>
      <c r="QB4317" s="623"/>
      <c r="QC4317" s="623"/>
      <c r="QD4317" s="623"/>
      <c r="QE4317" s="623"/>
      <c r="QF4317" s="623"/>
      <c r="QG4317" s="623"/>
      <c r="QH4317" s="623"/>
      <c r="QI4317" s="623"/>
      <c r="QJ4317" s="623"/>
      <c r="QK4317" s="623"/>
    </row>
    <row r="4318" spans="439:453">
      <c r="PW4318" s="623"/>
      <c r="PX4318" s="623"/>
      <c r="PY4318" s="623"/>
      <c r="PZ4318" s="623"/>
      <c r="QA4318" s="623"/>
      <c r="QB4318" s="623"/>
      <c r="QC4318" s="623"/>
      <c r="QD4318" s="623"/>
      <c r="QE4318" s="623"/>
      <c r="QF4318" s="623"/>
      <c r="QG4318" s="623"/>
      <c r="QH4318" s="623"/>
      <c r="QI4318" s="623"/>
      <c r="QJ4318" s="623"/>
      <c r="QK4318" s="623"/>
    </row>
    <row r="4319" spans="439:453">
      <c r="PW4319" s="623"/>
      <c r="PX4319" s="623"/>
      <c r="PY4319" s="623"/>
      <c r="PZ4319" s="623"/>
      <c r="QA4319" s="623"/>
      <c r="QB4319" s="623"/>
      <c r="QC4319" s="623"/>
      <c r="QD4319" s="623"/>
      <c r="QE4319" s="623"/>
      <c r="QF4319" s="623"/>
      <c r="QG4319" s="623"/>
      <c r="QH4319" s="623"/>
      <c r="QI4319" s="623"/>
      <c r="QJ4319" s="623"/>
      <c r="QK4319" s="623"/>
    </row>
    <row r="4320" spans="439:453">
      <c r="PW4320" s="623"/>
      <c r="PX4320" s="623"/>
      <c r="PY4320" s="623"/>
      <c r="PZ4320" s="623"/>
      <c r="QA4320" s="623"/>
      <c r="QB4320" s="623"/>
      <c r="QC4320" s="623"/>
      <c r="QD4320" s="623"/>
      <c r="QE4320" s="623"/>
      <c r="QF4320" s="623"/>
      <c r="QG4320" s="623"/>
      <c r="QH4320" s="623"/>
      <c r="QI4320" s="623"/>
      <c r="QJ4320" s="623"/>
      <c r="QK4320" s="623"/>
    </row>
    <row r="4321" spans="439:453">
      <c r="PW4321" s="623"/>
      <c r="PX4321" s="623"/>
      <c r="PY4321" s="623"/>
      <c r="PZ4321" s="623"/>
      <c r="QA4321" s="623"/>
      <c r="QB4321" s="623"/>
      <c r="QC4321" s="623"/>
      <c r="QD4321" s="623"/>
      <c r="QE4321" s="623"/>
      <c r="QF4321" s="623"/>
      <c r="QG4321" s="623"/>
      <c r="QH4321" s="623"/>
      <c r="QI4321" s="623"/>
      <c r="QJ4321" s="623"/>
      <c r="QK4321" s="623"/>
    </row>
    <row r="4322" spans="439:453">
      <c r="PW4322" s="623"/>
      <c r="PX4322" s="623"/>
      <c r="PY4322" s="623"/>
      <c r="PZ4322" s="623"/>
      <c r="QA4322" s="623"/>
      <c r="QB4322" s="623"/>
      <c r="QC4322" s="623"/>
      <c r="QD4322" s="623"/>
      <c r="QE4322" s="623"/>
      <c r="QF4322" s="623"/>
      <c r="QG4322" s="623"/>
      <c r="QH4322" s="623"/>
      <c r="QI4322" s="623"/>
      <c r="QJ4322" s="623"/>
      <c r="QK4322" s="623"/>
    </row>
    <row r="4323" spans="439:453">
      <c r="PW4323" s="623"/>
      <c r="PX4323" s="623"/>
      <c r="PY4323" s="623"/>
      <c r="PZ4323" s="623"/>
      <c r="QA4323" s="623"/>
      <c r="QB4323" s="623"/>
      <c r="QC4323" s="623"/>
      <c r="QD4323" s="623"/>
      <c r="QE4323" s="623"/>
      <c r="QF4323" s="623"/>
      <c r="QG4323" s="623"/>
      <c r="QH4323" s="623"/>
      <c r="QI4323" s="623"/>
      <c r="QJ4323" s="623"/>
      <c r="QK4323" s="623"/>
    </row>
    <row r="4324" spans="439:453">
      <c r="PW4324" s="623"/>
      <c r="PX4324" s="623"/>
      <c r="PY4324" s="623"/>
      <c r="PZ4324" s="623"/>
      <c r="QA4324" s="623"/>
      <c r="QB4324" s="623"/>
      <c r="QC4324" s="623"/>
      <c r="QD4324" s="623"/>
      <c r="QE4324" s="623"/>
      <c r="QF4324" s="623"/>
      <c r="QG4324" s="623"/>
      <c r="QH4324" s="623"/>
      <c r="QI4324" s="623"/>
      <c r="QJ4324" s="623"/>
      <c r="QK4324" s="623"/>
    </row>
    <row r="4325" spans="439:453">
      <c r="PW4325" s="623"/>
      <c r="PX4325" s="623"/>
      <c r="PY4325" s="623"/>
      <c r="PZ4325" s="623"/>
      <c r="QA4325" s="623"/>
      <c r="QB4325" s="623"/>
      <c r="QC4325" s="623"/>
      <c r="QD4325" s="623"/>
      <c r="QE4325" s="623"/>
      <c r="QF4325" s="623"/>
      <c r="QG4325" s="623"/>
      <c r="QH4325" s="623"/>
      <c r="QI4325" s="623"/>
      <c r="QJ4325" s="623"/>
      <c r="QK4325" s="623"/>
    </row>
    <row r="4326" spans="439:453">
      <c r="PW4326" s="623"/>
      <c r="PX4326" s="623"/>
      <c r="PY4326" s="623"/>
      <c r="PZ4326" s="623"/>
      <c r="QA4326" s="623"/>
      <c r="QB4326" s="623"/>
      <c r="QC4326" s="623"/>
      <c r="QD4326" s="623"/>
      <c r="QE4326" s="623"/>
      <c r="QF4326" s="623"/>
      <c r="QG4326" s="623"/>
      <c r="QH4326" s="623"/>
      <c r="QI4326" s="623"/>
      <c r="QJ4326" s="623"/>
      <c r="QK4326" s="623"/>
    </row>
    <row r="4327" spans="439:453">
      <c r="PW4327" s="623"/>
      <c r="PX4327" s="623"/>
      <c r="PY4327" s="623"/>
      <c r="PZ4327" s="623"/>
      <c r="QA4327" s="623"/>
      <c r="QB4327" s="623"/>
      <c r="QC4327" s="623"/>
      <c r="QD4327" s="623"/>
      <c r="QE4327" s="623"/>
      <c r="QF4327" s="623"/>
      <c r="QG4327" s="623"/>
      <c r="QH4327" s="623"/>
      <c r="QI4327" s="623"/>
      <c r="QJ4327" s="623"/>
      <c r="QK4327" s="623"/>
    </row>
    <row r="4328" spans="439:453">
      <c r="PW4328" s="623"/>
      <c r="PX4328" s="623"/>
      <c r="PY4328" s="623"/>
      <c r="PZ4328" s="623"/>
      <c r="QA4328" s="623"/>
      <c r="QB4328" s="623"/>
      <c r="QC4328" s="623"/>
      <c r="QD4328" s="623"/>
      <c r="QE4328" s="623"/>
      <c r="QF4328" s="623"/>
      <c r="QG4328" s="623"/>
      <c r="QH4328" s="623"/>
      <c r="QI4328" s="623"/>
      <c r="QJ4328" s="623"/>
      <c r="QK4328" s="623"/>
    </row>
    <row r="4329" spans="439:453">
      <c r="PW4329" s="623"/>
      <c r="PX4329" s="623"/>
      <c r="PY4329" s="623"/>
      <c r="PZ4329" s="623"/>
      <c r="QA4329" s="623"/>
      <c r="QB4329" s="623"/>
      <c r="QC4329" s="623"/>
      <c r="QD4329" s="623"/>
      <c r="QE4329" s="623"/>
      <c r="QF4329" s="623"/>
      <c r="QG4329" s="623"/>
      <c r="QH4329" s="623"/>
      <c r="QI4329" s="623"/>
      <c r="QJ4329" s="623"/>
      <c r="QK4329" s="623"/>
    </row>
    <row r="4330" spans="439:453">
      <c r="PW4330" s="623"/>
      <c r="PX4330" s="623"/>
      <c r="PY4330" s="623"/>
      <c r="PZ4330" s="623"/>
      <c r="QA4330" s="623"/>
      <c r="QB4330" s="623"/>
      <c r="QC4330" s="623"/>
      <c r="QD4330" s="623"/>
      <c r="QE4330" s="623"/>
      <c r="QF4330" s="623"/>
      <c r="QG4330" s="623"/>
      <c r="QH4330" s="623"/>
      <c r="QI4330" s="623"/>
      <c r="QJ4330" s="623"/>
      <c r="QK4330" s="623"/>
    </row>
    <row r="4331" spans="439:453">
      <c r="PW4331" s="623"/>
      <c r="PX4331" s="623"/>
      <c r="PY4331" s="623"/>
      <c r="PZ4331" s="623"/>
      <c r="QA4331" s="623"/>
      <c r="QB4331" s="623"/>
      <c r="QC4331" s="623"/>
      <c r="QD4331" s="623"/>
      <c r="QE4331" s="623"/>
      <c r="QF4331" s="623"/>
      <c r="QG4331" s="623"/>
      <c r="QH4331" s="623"/>
      <c r="QI4331" s="623"/>
      <c r="QJ4331" s="623"/>
      <c r="QK4331" s="623"/>
    </row>
    <row r="4332" spans="439:453">
      <c r="PW4332" s="623"/>
      <c r="PX4332" s="623"/>
      <c r="PY4332" s="623"/>
      <c r="PZ4332" s="623"/>
      <c r="QA4332" s="623"/>
      <c r="QB4332" s="623"/>
      <c r="QC4332" s="623"/>
      <c r="QD4332" s="623"/>
      <c r="QE4332" s="623"/>
      <c r="QF4332" s="623"/>
      <c r="QG4332" s="623"/>
      <c r="QH4332" s="623"/>
      <c r="QI4332" s="623"/>
      <c r="QJ4332" s="623"/>
      <c r="QK4332" s="623"/>
    </row>
    <row r="4333" spans="439:453">
      <c r="PW4333" s="623"/>
      <c r="PX4333" s="623"/>
      <c r="PY4333" s="623"/>
      <c r="PZ4333" s="623"/>
      <c r="QA4333" s="623"/>
      <c r="QB4333" s="623"/>
      <c r="QC4333" s="623"/>
      <c r="QD4333" s="623"/>
      <c r="QE4333" s="623"/>
      <c r="QF4333" s="623"/>
      <c r="QG4333" s="623"/>
      <c r="QH4333" s="623"/>
      <c r="QI4333" s="623"/>
      <c r="QJ4333" s="623"/>
      <c r="QK4333" s="623"/>
    </row>
    <row r="4334" spans="439:453">
      <c r="PW4334" s="623"/>
      <c r="PX4334" s="623"/>
      <c r="PY4334" s="623"/>
      <c r="PZ4334" s="623"/>
      <c r="QA4334" s="623"/>
      <c r="QB4334" s="623"/>
      <c r="QC4334" s="623"/>
      <c r="QD4334" s="623"/>
      <c r="QE4334" s="623"/>
      <c r="QF4334" s="623"/>
      <c r="QG4334" s="623"/>
      <c r="QH4334" s="623"/>
      <c r="QI4334" s="623"/>
      <c r="QJ4334" s="623"/>
      <c r="QK4334" s="623"/>
    </row>
    <row r="4335" spans="439:453">
      <c r="PW4335" s="623"/>
      <c r="PX4335" s="623"/>
      <c r="PY4335" s="623"/>
      <c r="PZ4335" s="623"/>
      <c r="QA4335" s="623"/>
      <c r="QB4335" s="623"/>
      <c r="QC4335" s="623"/>
      <c r="QD4335" s="623"/>
      <c r="QE4335" s="623"/>
      <c r="QF4335" s="623"/>
      <c r="QG4335" s="623"/>
      <c r="QH4335" s="623"/>
      <c r="QI4335" s="623"/>
      <c r="QJ4335" s="623"/>
      <c r="QK4335" s="623"/>
    </row>
    <row r="4336" spans="439:453">
      <c r="PW4336" s="623"/>
      <c r="PX4336" s="623"/>
      <c r="PY4336" s="623"/>
      <c r="PZ4336" s="623"/>
      <c r="QA4336" s="623"/>
      <c r="QB4336" s="623"/>
      <c r="QC4336" s="623"/>
      <c r="QD4336" s="623"/>
      <c r="QE4336" s="623"/>
      <c r="QF4336" s="623"/>
      <c r="QG4336" s="623"/>
      <c r="QH4336" s="623"/>
      <c r="QI4336" s="623"/>
      <c r="QJ4336" s="623"/>
      <c r="QK4336" s="623"/>
    </row>
    <row r="4337" spans="439:453">
      <c r="PW4337" s="623"/>
      <c r="PX4337" s="623"/>
      <c r="PY4337" s="623"/>
      <c r="PZ4337" s="623"/>
      <c r="QA4337" s="623"/>
      <c r="QB4337" s="623"/>
      <c r="QC4337" s="623"/>
      <c r="QD4337" s="623"/>
      <c r="QE4337" s="623"/>
      <c r="QF4337" s="623"/>
      <c r="QG4337" s="623"/>
      <c r="QH4337" s="623"/>
      <c r="QI4337" s="623"/>
      <c r="QJ4337" s="623"/>
      <c r="QK4337" s="623"/>
    </row>
    <row r="4338" spans="439:453">
      <c r="PW4338" s="623"/>
      <c r="PX4338" s="623"/>
      <c r="PY4338" s="623"/>
      <c r="PZ4338" s="623"/>
      <c r="QA4338" s="623"/>
      <c r="QB4338" s="623"/>
      <c r="QC4338" s="623"/>
      <c r="QD4338" s="623"/>
      <c r="QE4338" s="623"/>
      <c r="QF4338" s="623"/>
      <c r="QG4338" s="623"/>
      <c r="QH4338" s="623"/>
      <c r="QI4338" s="623"/>
      <c r="QJ4338" s="623"/>
      <c r="QK4338" s="623"/>
    </row>
    <row r="4339" spans="439:453">
      <c r="PW4339" s="623"/>
      <c r="PX4339" s="623"/>
      <c r="PY4339" s="623"/>
      <c r="PZ4339" s="623"/>
      <c r="QA4339" s="623"/>
      <c r="QB4339" s="623"/>
      <c r="QC4339" s="623"/>
      <c r="QD4339" s="623"/>
      <c r="QE4339" s="623"/>
      <c r="QF4339" s="623"/>
      <c r="QG4339" s="623"/>
      <c r="QH4339" s="623"/>
      <c r="QI4339" s="623"/>
      <c r="QJ4339" s="623"/>
      <c r="QK4339" s="623"/>
    </row>
    <row r="4340" spans="439:453">
      <c r="PW4340" s="623"/>
      <c r="PX4340" s="623"/>
      <c r="PY4340" s="623"/>
      <c r="PZ4340" s="623"/>
      <c r="QA4340" s="623"/>
      <c r="QB4340" s="623"/>
      <c r="QC4340" s="623"/>
      <c r="QD4340" s="623"/>
      <c r="QE4340" s="623"/>
      <c r="QF4340" s="623"/>
      <c r="QG4340" s="623"/>
      <c r="QH4340" s="623"/>
      <c r="QI4340" s="623"/>
      <c r="QJ4340" s="623"/>
      <c r="QK4340" s="623"/>
    </row>
    <row r="4341" spans="439:453">
      <c r="PW4341" s="623"/>
      <c r="PX4341" s="623"/>
      <c r="PY4341" s="623"/>
      <c r="PZ4341" s="623"/>
      <c r="QA4341" s="623"/>
      <c r="QB4341" s="623"/>
      <c r="QC4341" s="623"/>
      <c r="QD4341" s="623"/>
      <c r="QE4341" s="623"/>
      <c r="QF4341" s="623"/>
      <c r="QG4341" s="623"/>
      <c r="QH4341" s="623"/>
      <c r="QI4341" s="623"/>
      <c r="QJ4341" s="623"/>
      <c r="QK4341" s="623"/>
    </row>
    <row r="4342" spans="439:453">
      <c r="PW4342" s="623"/>
      <c r="PX4342" s="623"/>
      <c r="PY4342" s="623"/>
      <c r="PZ4342" s="623"/>
      <c r="QA4342" s="623"/>
      <c r="QB4342" s="623"/>
      <c r="QC4342" s="623"/>
      <c r="QD4342" s="623"/>
      <c r="QE4342" s="623"/>
      <c r="QF4342" s="623"/>
      <c r="QG4342" s="623"/>
      <c r="QH4342" s="623"/>
      <c r="QI4342" s="623"/>
      <c r="QJ4342" s="623"/>
      <c r="QK4342" s="623"/>
    </row>
    <row r="4343" spans="439:453">
      <c r="PW4343" s="623"/>
      <c r="PX4343" s="623"/>
      <c r="PY4343" s="623"/>
      <c r="PZ4343" s="623"/>
      <c r="QA4343" s="623"/>
      <c r="QB4343" s="623"/>
      <c r="QC4343" s="623"/>
      <c r="QD4343" s="623"/>
      <c r="QE4343" s="623"/>
      <c r="QF4343" s="623"/>
      <c r="QG4343" s="623"/>
      <c r="QH4343" s="623"/>
      <c r="QI4343" s="623"/>
      <c r="QJ4343" s="623"/>
      <c r="QK4343" s="623"/>
    </row>
    <row r="4344" spans="439:453">
      <c r="PW4344" s="623"/>
      <c r="PX4344" s="623"/>
      <c r="PY4344" s="623"/>
      <c r="PZ4344" s="623"/>
      <c r="QA4344" s="623"/>
      <c r="QB4344" s="623"/>
      <c r="QC4344" s="623"/>
      <c r="QD4344" s="623"/>
      <c r="QE4344" s="623"/>
      <c r="QF4344" s="623"/>
      <c r="QG4344" s="623"/>
      <c r="QH4344" s="623"/>
      <c r="QI4344" s="623"/>
      <c r="QJ4344" s="623"/>
      <c r="QK4344" s="623"/>
    </row>
    <row r="4345" spans="439:453">
      <c r="PW4345" s="623"/>
      <c r="PX4345" s="623"/>
      <c r="PY4345" s="623"/>
      <c r="PZ4345" s="623"/>
      <c r="QA4345" s="623"/>
      <c r="QB4345" s="623"/>
      <c r="QC4345" s="623"/>
      <c r="QD4345" s="623"/>
      <c r="QE4345" s="623"/>
      <c r="QF4345" s="623"/>
      <c r="QG4345" s="623"/>
      <c r="QH4345" s="623"/>
      <c r="QI4345" s="623"/>
      <c r="QJ4345" s="623"/>
      <c r="QK4345" s="623"/>
    </row>
    <row r="4346" spans="439:453">
      <c r="PW4346" s="623"/>
      <c r="PX4346" s="623"/>
      <c r="PY4346" s="623"/>
      <c r="PZ4346" s="623"/>
      <c r="QA4346" s="623"/>
      <c r="QB4346" s="623"/>
      <c r="QC4346" s="623"/>
      <c r="QD4346" s="623"/>
      <c r="QE4346" s="623"/>
      <c r="QF4346" s="623"/>
      <c r="QG4346" s="623"/>
      <c r="QH4346" s="623"/>
      <c r="QI4346" s="623"/>
      <c r="QJ4346" s="623"/>
      <c r="QK4346" s="623"/>
    </row>
    <row r="4347" spans="439:453">
      <c r="PW4347" s="623"/>
      <c r="PX4347" s="623"/>
      <c r="PY4347" s="623"/>
      <c r="PZ4347" s="623"/>
      <c r="QA4347" s="623"/>
      <c r="QB4347" s="623"/>
      <c r="QC4347" s="623"/>
      <c r="QD4347" s="623"/>
      <c r="QE4347" s="623"/>
      <c r="QF4347" s="623"/>
      <c r="QG4347" s="623"/>
      <c r="QH4347" s="623"/>
      <c r="QI4347" s="623"/>
      <c r="QJ4347" s="623"/>
      <c r="QK4347" s="623"/>
    </row>
    <row r="4348" spans="439:453">
      <c r="PW4348" s="623"/>
      <c r="PX4348" s="623"/>
      <c r="PY4348" s="623"/>
      <c r="PZ4348" s="623"/>
      <c r="QA4348" s="623"/>
      <c r="QB4348" s="623"/>
      <c r="QC4348" s="623"/>
      <c r="QD4348" s="623"/>
      <c r="QE4348" s="623"/>
      <c r="QF4348" s="623"/>
      <c r="QG4348" s="623"/>
      <c r="QH4348" s="623"/>
      <c r="QI4348" s="623"/>
      <c r="QJ4348" s="623"/>
      <c r="QK4348" s="623"/>
    </row>
    <row r="4349" spans="439:453">
      <c r="PW4349" s="623"/>
      <c r="PX4349" s="623"/>
      <c r="PY4349" s="623"/>
      <c r="PZ4349" s="623"/>
      <c r="QA4349" s="623"/>
      <c r="QB4349" s="623"/>
      <c r="QC4349" s="623"/>
      <c r="QD4349" s="623"/>
      <c r="QE4349" s="623"/>
      <c r="QF4349" s="623"/>
      <c r="QG4349" s="623"/>
      <c r="QH4349" s="623"/>
      <c r="QI4349" s="623"/>
      <c r="QJ4349" s="623"/>
      <c r="QK4349" s="623"/>
    </row>
    <row r="4350" spans="439:453">
      <c r="PW4350" s="623"/>
      <c r="PX4350" s="623"/>
      <c r="PY4350" s="623"/>
      <c r="PZ4350" s="623"/>
      <c r="QA4350" s="623"/>
      <c r="QB4350" s="623"/>
      <c r="QC4350" s="623"/>
      <c r="QD4350" s="623"/>
      <c r="QE4350" s="623"/>
      <c r="QF4350" s="623"/>
      <c r="QG4350" s="623"/>
      <c r="QH4350" s="623"/>
      <c r="QI4350" s="623"/>
      <c r="QJ4350" s="623"/>
      <c r="QK4350" s="623"/>
    </row>
    <row r="4351" spans="439:453">
      <c r="PW4351" s="623"/>
      <c r="PX4351" s="623"/>
      <c r="PY4351" s="623"/>
      <c r="PZ4351" s="623"/>
      <c r="QA4351" s="623"/>
      <c r="QB4351" s="623"/>
      <c r="QC4351" s="623"/>
      <c r="QD4351" s="623"/>
      <c r="QE4351" s="623"/>
      <c r="QF4351" s="623"/>
      <c r="QG4351" s="623"/>
      <c r="QH4351" s="623"/>
      <c r="QI4351" s="623"/>
      <c r="QJ4351" s="623"/>
      <c r="QK4351" s="623"/>
    </row>
    <row r="4352" spans="439:453">
      <c r="PW4352" s="623"/>
      <c r="PX4352" s="623"/>
      <c r="PY4352" s="623"/>
      <c r="PZ4352" s="623"/>
      <c r="QA4352" s="623"/>
      <c r="QB4352" s="623"/>
      <c r="QC4352" s="623"/>
      <c r="QD4352" s="623"/>
      <c r="QE4352" s="623"/>
      <c r="QF4352" s="623"/>
      <c r="QG4352" s="623"/>
      <c r="QH4352" s="623"/>
      <c r="QI4352" s="623"/>
      <c r="QJ4352" s="623"/>
      <c r="QK4352" s="623"/>
    </row>
    <row r="4353" spans="439:453">
      <c r="PW4353" s="623"/>
      <c r="PX4353" s="623"/>
      <c r="PY4353" s="623"/>
      <c r="PZ4353" s="623"/>
      <c r="QA4353" s="623"/>
      <c r="QB4353" s="623"/>
      <c r="QC4353" s="623"/>
      <c r="QD4353" s="623"/>
      <c r="QE4353" s="623"/>
      <c r="QF4353" s="623"/>
      <c r="QG4353" s="623"/>
      <c r="QH4353" s="623"/>
      <c r="QI4353" s="623"/>
      <c r="QJ4353" s="623"/>
      <c r="QK4353" s="623"/>
    </row>
    <row r="4354" spans="439:453">
      <c r="PW4354" s="623"/>
      <c r="PX4354" s="623"/>
      <c r="PY4354" s="623"/>
      <c r="PZ4354" s="623"/>
      <c r="QA4354" s="623"/>
      <c r="QB4354" s="623"/>
      <c r="QC4354" s="623"/>
      <c r="QD4354" s="623"/>
      <c r="QE4354" s="623"/>
      <c r="QF4354" s="623"/>
      <c r="QG4354" s="623"/>
      <c r="QH4354" s="623"/>
      <c r="QI4354" s="623"/>
      <c r="QJ4354" s="623"/>
      <c r="QK4354" s="623"/>
    </row>
    <row r="4355" spans="439:453">
      <c r="PW4355" s="623"/>
      <c r="PX4355" s="623"/>
      <c r="PY4355" s="623"/>
      <c r="PZ4355" s="623"/>
      <c r="QA4355" s="623"/>
      <c r="QB4355" s="623"/>
      <c r="QC4355" s="623"/>
      <c r="QD4355" s="623"/>
      <c r="QE4355" s="623"/>
      <c r="QF4355" s="623"/>
      <c r="QG4355" s="623"/>
      <c r="QH4355" s="623"/>
      <c r="QI4355" s="623"/>
      <c r="QJ4355" s="623"/>
      <c r="QK4355" s="623"/>
    </row>
    <row r="4356" spans="439:453">
      <c r="PW4356" s="623"/>
      <c r="PX4356" s="623"/>
      <c r="PY4356" s="623"/>
      <c r="PZ4356" s="623"/>
      <c r="QA4356" s="623"/>
      <c r="QB4356" s="623"/>
      <c r="QC4356" s="623"/>
      <c r="QD4356" s="623"/>
      <c r="QE4356" s="623"/>
      <c r="QF4356" s="623"/>
      <c r="QG4356" s="623"/>
      <c r="QH4356" s="623"/>
      <c r="QI4356" s="623"/>
      <c r="QJ4356" s="623"/>
      <c r="QK4356" s="623"/>
    </row>
    <row r="4357" spans="439:453">
      <c r="PW4357" s="623"/>
      <c r="PX4357" s="623"/>
      <c r="PY4357" s="623"/>
      <c r="PZ4357" s="623"/>
      <c r="QA4357" s="623"/>
      <c r="QB4357" s="623"/>
      <c r="QC4357" s="623"/>
      <c r="QD4357" s="623"/>
      <c r="QE4357" s="623"/>
      <c r="QF4357" s="623"/>
      <c r="QG4357" s="623"/>
      <c r="QH4357" s="623"/>
      <c r="QI4357" s="623"/>
      <c r="QJ4357" s="623"/>
      <c r="QK4357" s="623"/>
    </row>
    <row r="4358" spans="439:453">
      <c r="PW4358" s="623"/>
      <c r="PX4358" s="623"/>
      <c r="PY4358" s="623"/>
      <c r="PZ4358" s="623"/>
      <c r="QA4358" s="623"/>
      <c r="QB4358" s="623"/>
      <c r="QC4358" s="623"/>
      <c r="QD4358" s="623"/>
      <c r="QE4358" s="623"/>
      <c r="QF4358" s="623"/>
      <c r="QG4358" s="623"/>
      <c r="QH4358" s="623"/>
      <c r="QI4358" s="623"/>
      <c r="QJ4358" s="623"/>
      <c r="QK4358" s="623"/>
    </row>
    <row r="4359" spans="439:453">
      <c r="PW4359" s="623"/>
      <c r="PX4359" s="623"/>
      <c r="PY4359" s="623"/>
      <c r="PZ4359" s="623"/>
      <c r="QA4359" s="623"/>
      <c r="QB4359" s="623"/>
      <c r="QC4359" s="623"/>
      <c r="QD4359" s="623"/>
      <c r="QE4359" s="623"/>
      <c r="QF4359" s="623"/>
      <c r="QG4359" s="623"/>
      <c r="QH4359" s="623"/>
      <c r="QI4359" s="623"/>
      <c r="QJ4359" s="623"/>
      <c r="QK4359" s="623"/>
    </row>
    <row r="4360" spans="439:453">
      <c r="PW4360" s="623"/>
      <c r="PX4360" s="623"/>
      <c r="PY4360" s="623"/>
      <c r="PZ4360" s="623"/>
      <c r="QA4360" s="623"/>
      <c r="QB4360" s="623"/>
      <c r="QC4360" s="623"/>
      <c r="QD4360" s="623"/>
      <c r="QE4360" s="623"/>
      <c r="QF4360" s="623"/>
      <c r="QG4360" s="623"/>
      <c r="QH4360" s="623"/>
      <c r="QI4360" s="623"/>
      <c r="QJ4360" s="623"/>
      <c r="QK4360" s="623"/>
    </row>
    <row r="4361" spans="439:453">
      <c r="PW4361" s="623"/>
      <c r="PX4361" s="623"/>
      <c r="PY4361" s="623"/>
      <c r="PZ4361" s="623"/>
      <c r="QA4361" s="623"/>
      <c r="QB4361" s="623"/>
      <c r="QC4361" s="623"/>
      <c r="QD4361" s="623"/>
      <c r="QE4361" s="623"/>
      <c r="QF4361" s="623"/>
      <c r="QG4361" s="623"/>
      <c r="QH4361" s="623"/>
      <c r="QI4361" s="623"/>
      <c r="QJ4361" s="623"/>
      <c r="QK4361" s="623"/>
    </row>
    <row r="4362" spans="439:453">
      <c r="PW4362" s="623"/>
      <c r="PX4362" s="623"/>
      <c r="PY4362" s="623"/>
      <c r="PZ4362" s="623"/>
      <c r="QA4362" s="623"/>
      <c r="QB4362" s="623"/>
      <c r="QC4362" s="623"/>
      <c r="QD4362" s="623"/>
      <c r="QE4362" s="623"/>
      <c r="QF4362" s="623"/>
      <c r="QG4362" s="623"/>
      <c r="QH4362" s="623"/>
      <c r="QI4362" s="623"/>
      <c r="QJ4362" s="623"/>
      <c r="QK4362" s="623"/>
    </row>
    <row r="4363" spans="439:453">
      <c r="PW4363" s="623"/>
      <c r="PX4363" s="623"/>
      <c r="PY4363" s="623"/>
      <c r="PZ4363" s="623"/>
      <c r="QA4363" s="623"/>
      <c r="QB4363" s="623"/>
      <c r="QC4363" s="623"/>
      <c r="QD4363" s="623"/>
      <c r="QE4363" s="623"/>
      <c r="QF4363" s="623"/>
      <c r="QG4363" s="623"/>
      <c r="QH4363" s="623"/>
      <c r="QI4363" s="623"/>
      <c r="QJ4363" s="623"/>
      <c r="QK4363" s="623"/>
    </row>
    <row r="4364" spans="439:453">
      <c r="PW4364" s="623"/>
      <c r="PX4364" s="623"/>
      <c r="PY4364" s="623"/>
      <c r="PZ4364" s="623"/>
      <c r="QA4364" s="623"/>
      <c r="QB4364" s="623"/>
      <c r="QC4364" s="623"/>
      <c r="QD4364" s="623"/>
      <c r="QE4364" s="623"/>
      <c r="QF4364" s="623"/>
      <c r="QG4364" s="623"/>
      <c r="QH4364" s="623"/>
      <c r="QI4364" s="623"/>
      <c r="QJ4364" s="623"/>
      <c r="QK4364" s="623"/>
    </row>
    <row r="4365" spans="439:453">
      <c r="PW4365" s="623"/>
      <c r="PX4365" s="623"/>
      <c r="PY4365" s="623"/>
      <c r="PZ4365" s="623"/>
      <c r="QA4365" s="623"/>
      <c r="QB4365" s="623"/>
      <c r="QC4365" s="623"/>
      <c r="QD4365" s="623"/>
      <c r="QE4365" s="623"/>
      <c r="QF4365" s="623"/>
      <c r="QG4365" s="623"/>
      <c r="QH4365" s="623"/>
      <c r="QI4365" s="623"/>
      <c r="QJ4365" s="623"/>
      <c r="QK4365" s="623"/>
    </row>
    <row r="4366" spans="439:453">
      <c r="PW4366" s="623"/>
      <c r="PX4366" s="623"/>
      <c r="PY4366" s="623"/>
      <c r="PZ4366" s="623"/>
      <c r="QA4366" s="623"/>
      <c r="QB4366" s="623"/>
      <c r="QC4366" s="623"/>
      <c r="QD4366" s="623"/>
      <c r="QE4366" s="623"/>
      <c r="QF4366" s="623"/>
      <c r="QG4366" s="623"/>
      <c r="QH4366" s="623"/>
      <c r="QI4366" s="623"/>
      <c r="QJ4366" s="623"/>
      <c r="QK4366" s="623"/>
    </row>
    <row r="4367" spans="439:453">
      <c r="PW4367" s="623"/>
      <c r="PX4367" s="623"/>
      <c r="PY4367" s="623"/>
      <c r="PZ4367" s="623"/>
      <c r="QA4367" s="623"/>
      <c r="QB4367" s="623"/>
      <c r="QC4367" s="623"/>
      <c r="QD4367" s="623"/>
      <c r="QE4367" s="623"/>
      <c r="QF4367" s="623"/>
      <c r="QG4367" s="623"/>
      <c r="QH4367" s="623"/>
      <c r="QI4367" s="623"/>
      <c r="QJ4367" s="623"/>
      <c r="QK4367" s="623"/>
    </row>
    <row r="4368" spans="439:453">
      <c r="PW4368" s="623"/>
      <c r="PX4368" s="623"/>
      <c r="PY4368" s="623"/>
      <c r="PZ4368" s="623"/>
      <c r="QA4368" s="623"/>
      <c r="QB4368" s="623"/>
      <c r="QC4368" s="623"/>
      <c r="QD4368" s="623"/>
      <c r="QE4368" s="623"/>
      <c r="QF4368" s="623"/>
      <c r="QG4368" s="623"/>
      <c r="QH4368" s="623"/>
      <c r="QI4368" s="623"/>
      <c r="QJ4368" s="623"/>
      <c r="QK4368" s="623"/>
    </row>
    <row r="4369" spans="439:453">
      <c r="PW4369" s="623"/>
      <c r="PX4369" s="623"/>
      <c r="PY4369" s="623"/>
      <c r="PZ4369" s="623"/>
      <c r="QA4369" s="623"/>
      <c r="QB4369" s="623"/>
      <c r="QC4369" s="623"/>
      <c r="QD4369" s="623"/>
      <c r="QE4369" s="623"/>
      <c r="QF4369" s="623"/>
      <c r="QG4369" s="623"/>
      <c r="QH4369" s="623"/>
      <c r="QI4369" s="623"/>
      <c r="QJ4369" s="623"/>
      <c r="QK4369" s="623"/>
    </row>
    <row r="4370" spans="439:453">
      <c r="PW4370" s="623"/>
      <c r="PX4370" s="623"/>
      <c r="PY4370" s="623"/>
      <c r="PZ4370" s="623"/>
      <c r="QA4370" s="623"/>
      <c r="QB4370" s="623"/>
      <c r="QC4370" s="623"/>
      <c r="QD4370" s="623"/>
      <c r="QE4370" s="623"/>
      <c r="QF4370" s="623"/>
      <c r="QG4370" s="623"/>
      <c r="QH4370" s="623"/>
      <c r="QI4370" s="623"/>
      <c r="QJ4370" s="623"/>
      <c r="QK4370" s="623"/>
    </row>
    <row r="4371" spans="439:453">
      <c r="PW4371" s="623"/>
      <c r="PX4371" s="623"/>
      <c r="PY4371" s="623"/>
      <c r="PZ4371" s="623"/>
      <c r="QA4371" s="623"/>
      <c r="QB4371" s="623"/>
      <c r="QC4371" s="623"/>
      <c r="QD4371" s="623"/>
      <c r="QE4371" s="623"/>
      <c r="QF4371" s="623"/>
      <c r="QG4371" s="623"/>
      <c r="QH4371" s="623"/>
      <c r="QI4371" s="623"/>
      <c r="QJ4371" s="623"/>
      <c r="QK4371" s="623"/>
    </row>
    <row r="4372" spans="439:453">
      <c r="PW4372" s="623"/>
      <c r="PX4372" s="623"/>
      <c r="PY4372" s="623"/>
      <c r="PZ4372" s="623"/>
      <c r="QA4372" s="623"/>
      <c r="QB4372" s="623"/>
      <c r="QC4372" s="623"/>
      <c r="QD4372" s="623"/>
      <c r="QE4372" s="623"/>
      <c r="QF4372" s="623"/>
      <c r="QG4372" s="623"/>
      <c r="QH4372" s="623"/>
      <c r="QI4372" s="623"/>
      <c r="QJ4372" s="623"/>
      <c r="QK4372" s="623"/>
    </row>
    <row r="4373" spans="439:453">
      <c r="PW4373" s="623"/>
      <c r="PX4373" s="623"/>
      <c r="PY4373" s="623"/>
      <c r="PZ4373" s="623"/>
      <c r="QA4373" s="623"/>
      <c r="QB4373" s="623"/>
      <c r="QC4373" s="623"/>
      <c r="QD4373" s="623"/>
      <c r="QE4373" s="623"/>
      <c r="QF4373" s="623"/>
      <c r="QG4373" s="623"/>
      <c r="QH4373" s="623"/>
      <c r="QI4373" s="623"/>
      <c r="QJ4373" s="623"/>
      <c r="QK4373" s="623"/>
    </row>
    <row r="4374" spans="439:453">
      <c r="PW4374" s="623"/>
      <c r="PX4374" s="623"/>
      <c r="PY4374" s="623"/>
      <c r="PZ4374" s="623"/>
      <c r="QA4374" s="623"/>
      <c r="QB4374" s="623"/>
      <c r="QC4374" s="623"/>
      <c r="QD4374" s="623"/>
      <c r="QE4374" s="623"/>
      <c r="QF4374" s="623"/>
      <c r="QG4374" s="623"/>
      <c r="QH4374" s="623"/>
      <c r="QI4374" s="623"/>
      <c r="QJ4374" s="623"/>
      <c r="QK4374" s="623"/>
    </row>
    <row r="4375" spans="439:453">
      <c r="PW4375" s="623"/>
      <c r="PX4375" s="623"/>
      <c r="PY4375" s="623"/>
      <c r="PZ4375" s="623"/>
      <c r="QA4375" s="623"/>
      <c r="QB4375" s="623"/>
      <c r="QC4375" s="623"/>
      <c r="QD4375" s="623"/>
      <c r="QE4375" s="623"/>
      <c r="QF4375" s="623"/>
      <c r="QG4375" s="623"/>
      <c r="QH4375" s="623"/>
      <c r="QI4375" s="623"/>
      <c r="QJ4375" s="623"/>
      <c r="QK4375" s="623"/>
    </row>
    <row r="4376" spans="439:453">
      <c r="PW4376" s="623"/>
      <c r="PX4376" s="623"/>
      <c r="PY4376" s="623"/>
      <c r="PZ4376" s="623"/>
      <c r="QA4376" s="623"/>
      <c r="QB4376" s="623"/>
      <c r="QC4376" s="623"/>
      <c r="QD4376" s="623"/>
      <c r="QE4376" s="623"/>
      <c r="QF4376" s="623"/>
      <c r="QG4376" s="623"/>
      <c r="QH4376" s="623"/>
      <c r="QI4376" s="623"/>
      <c r="QJ4376" s="623"/>
      <c r="QK4376" s="623"/>
    </row>
    <row r="4377" spans="439:453">
      <c r="PW4377" s="623"/>
      <c r="PX4377" s="623"/>
      <c r="PY4377" s="623"/>
      <c r="PZ4377" s="623"/>
      <c r="QA4377" s="623"/>
      <c r="QB4377" s="623"/>
      <c r="QC4377" s="623"/>
      <c r="QD4377" s="623"/>
      <c r="QE4377" s="623"/>
      <c r="QF4377" s="623"/>
      <c r="QG4377" s="623"/>
      <c r="QH4377" s="623"/>
      <c r="QI4377" s="623"/>
      <c r="QJ4377" s="623"/>
      <c r="QK4377" s="623"/>
    </row>
    <row r="4378" spans="439:453">
      <c r="PW4378" s="623"/>
      <c r="PX4378" s="623"/>
      <c r="PY4378" s="623"/>
      <c r="PZ4378" s="623"/>
      <c r="QA4378" s="623"/>
      <c r="QB4378" s="623"/>
      <c r="QC4378" s="623"/>
      <c r="QD4378" s="623"/>
      <c r="QE4378" s="623"/>
      <c r="QF4378" s="623"/>
      <c r="QG4378" s="623"/>
      <c r="QH4378" s="623"/>
      <c r="QI4378" s="623"/>
      <c r="QJ4378" s="623"/>
      <c r="QK4378" s="623"/>
    </row>
    <row r="4379" spans="439:453">
      <c r="PW4379" s="623"/>
      <c r="PX4379" s="623"/>
      <c r="PY4379" s="623"/>
      <c r="PZ4379" s="623"/>
      <c r="QA4379" s="623"/>
      <c r="QB4379" s="623"/>
      <c r="QC4379" s="623"/>
      <c r="QD4379" s="623"/>
      <c r="QE4379" s="623"/>
      <c r="QF4379" s="623"/>
      <c r="QG4379" s="623"/>
      <c r="QH4379" s="623"/>
      <c r="QI4379" s="623"/>
      <c r="QJ4379" s="623"/>
      <c r="QK4379" s="623"/>
    </row>
    <row r="4380" spans="439:453">
      <c r="PW4380" s="623"/>
      <c r="PX4380" s="623"/>
      <c r="PY4380" s="623"/>
      <c r="PZ4380" s="623"/>
      <c r="QA4380" s="623"/>
      <c r="QB4380" s="623"/>
      <c r="QC4380" s="623"/>
      <c r="QD4380" s="623"/>
      <c r="QE4380" s="623"/>
      <c r="QF4380" s="623"/>
      <c r="QG4380" s="623"/>
      <c r="QH4380" s="623"/>
      <c r="QI4380" s="623"/>
      <c r="QJ4380" s="623"/>
      <c r="QK4380" s="623"/>
    </row>
    <row r="4381" spans="439:453">
      <c r="PW4381" s="623"/>
      <c r="PX4381" s="623"/>
      <c r="PY4381" s="623"/>
      <c r="PZ4381" s="623"/>
      <c r="QA4381" s="623"/>
      <c r="QB4381" s="623"/>
      <c r="QC4381" s="623"/>
      <c r="QD4381" s="623"/>
      <c r="QE4381" s="623"/>
      <c r="QF4381" s="623"/>
      <c r="QG4381" s="623"/>
      <c r="QH4381" s="623"/>
      <c r="QI4381" s="623"/>
      <c r="QJ4381" s="623"/>
      <c r="QK4381" s="623"/>
    </row>
    <row r="4382" spans="439:453">
      <c r="PW4382" s="623"/>
      <c r="PX4382" s="623"/>
      <c r="PY4382" s="623"/>
      <c r="PZ4382" s="623"/>
      <c r="QA4382" s="623"/>
      <c r="QB4382" s="623"/>
      <c r="QC4382" s="623"/>
      <c r="QD4382" s="623"/>
      <c r="QE4382" s="623"/>
      <c r="QF4382" s="623"/>
      <c r="QG4382" s="623"/>
      <c r="QH4382" s="623"/>
      <c r="QI4382" s="623"/>
      <c r="QJ4382" s="623"/>
      <c r="QK4382" s="623"/>
    </row>
    <row r="4383" spans="439:453">
      <c r="PW4383" s="623"/>
      <c r="PX4383" s="623"/>
      <c r="PY4383" s="623"/>
      <c r="PZ4383" s="623"/>
      <c r="QA4383" s="623"/>
      <c r="QB4383" s="623"/>
      <c r="QC4383" s="623"/>
      <c r="QD4383" s="623"/>
      <c r="QE4383" s="623"/>
      <c r="QF4383" s="623"/>
      <c r="QG4383" s="623"/>
      <c r="QH4383" s="623"/>
      <c r="QI4383" s="623"/>
      <c r="QJ4383" s="623"/>
      <c r="QK4383" s="623"/>
    </row>
    <row r="4384" spans="439:453">
      <c r="PW4384" s="623"/>
      <c r="PX4384" s="623"/>
      <c r="PY4384" s="623"/>
      <c r="PZ4384" s="623"/>
      <c r="QA4384" s="623"/>
      <c r="QB4384" s="623"/>
      <c r="QC4384" s="623"/>
      <c r="QD4384" s="623"/>
      <c r="QE4384" s="623"/>
      <c r="QF4384" s="623"/>
      <c r="QG4384" s="623"/>
      <c r="QH4384" s="623"/>
      <c r="QI4384" s="623"/>
      <c r="QJ4384" s="623"/>
      <c r="QK4384" s="623"/>
    </row>
    <row r="4385" spans="439:453">
      <c r="PW4385" s="623"/>
      <c r="PX4385" s="623"/>
      <c r="PY4385" s="623"/>
      <c r="PZ4385" s="623"/>
      <c r="QA4385" s="623"/>
      <c r="QB4385" s="623"/>
      <c r="QC4385" s="623"/>
      <c r="QD4385" s="623"/>
      <c r="QE4385" s="623"/>
      <c r="QF4385" s="623"/>
      <c r="QG4385" s="623"/>
      <c r="QH4385" s="623"/>
      <c r="QI4385" s="623"/>
      <c r="QJ4385" s="623"/>
      <c r="QK4385" s="623"/>
    </row>
    <row r="4386" spans="439:453">
      <c r="PW4386" s="623"/>
      <c r="PX4386" s="623"/>
      <c r="PY4386" s="623"/>
      <c r="PZ4386" s="623"/>
      <c r="QA4386" s="623"/>
      <c r="QB4386" s="623"/>
      <c r="QC4386" s="623"/>
      <c r="QD4386" s="623"/>
      <c r="QE4386" s="623"/>
      <c r="QF4386" s="623"/>
      <c r="QG4386" s="623"/>
      <c r="QH4386" s="623"/>
      <c r="QI4386" s="623"/>
      <c r="QJ4386" s="623"/>
      <c r="QK4386" s="623"/>
    </row>
    <row r="4387" spans="439:453">
      <c r="PW4387" s="623"/>
      <c r="PX4387" s="623"/>
      <c r="PY4387" s="623"/>
      <c r="PZ4387" s="623"/>
      <c r="QA4387" s="623"/>
      <c r="QB4387" s="623"/>
      <c r="QC4387" s="623"/>
      <c r="QD4387" s="623"/>
      <c r="QE4387" s="623"/>
      <c r="QF4387" s="623"/>
      <c r="QG4387" s="623"/>
      <c r="QH4387" s="623"/>
      <c r="QI4387" s="623"/>
      <c r="QJ4387" s="623"/>
      <c r="QK4387" s="623"/>
    </row>
    <row r="4388" spans="439:453">
      <c r="PW4388" s="623"/>
      <c r="PX4388" s="623"/>
      <c r="PY4388" s="623"/>
      <c r="PZ4388" s="623"/>
      <c r="QA4388" s="623"/>
      <c r="QB4388" s="623"/>
      <c r="QC4388" s="623"/>
      <c r="QD4388" s="623"/>
      <c r="QE4388" s="623"/>
      <c r="QF4388" s="623"/>
      <c r="QG4388" s="623"/>
      <c r="QH4388" s="623"/>
      <c r="QI4388" s="623"/>
      <c r="QJ4388" s="623"/>
      <c r="QK4388" s="623"/>
    </row>
    <row r="4389" spans="439:453">
      <c r="PW4389" s="623"/>
      <c r="PX4389" s="623"/>
      <c r="PY4389" s="623"/>
      <c r="PZ4389" s="623"/>
      <c r="QA4389" s="623"/>
      <c r="QB4389" s="623"/>
      <c r="QC4389" s="623"/>
      <c r="QD4389" s="623"/>
      <c r="QE4389" s="623"/>
      <c r="QF4389" s="623"/>
      <c r="QG4389" s="623"/>
      <c r="QH4389" s="623"/>
      <c r="QI4389" s="623"/>
      <c r="QJ4389" s="623"/>
      <c r="QK4389" s="623"/>
    </row>
    <row r="4390" spans="439:453">
      <c r="PW4390" s="623"/>
      <c r="PX4390" s="623"/>
      <c r="PY4390" s="623"/>
      <c r="PZ4390" s="623"/>
      <c r="QA4390" s="623"/>
      <c r="QB4390" s="623"/>
      <c r="QC4390" s="623"/>
      <c r="QD4390" s="623"/>
      <c r="QE4390" s="623"/>
      <c r="QF4390" s="623"/>
      <c r="QG4390" s="623"/>
      <c r="QH4390" s="623"/>
      <c r="QI4390" s="623"/>
      <c r="QJ4390" s="623"/>
      <c r="QK4390" s="623"/>
    </row>
    <row r="4391" spans="439:453">
      <c r="PW4391" s="623"/>
      <c r="PX4391" s="623"/>
      <c r="PY4391" s="623"/>
      <c r="PZ4391" s="623"/>
      <c r="QA4391" s="623"/>
      <c r="QB4391" s="623"/>
      <c r="QC4391" s="623"/>
      <c r="QD4391" s="623"/>
      <c r="QE4391" s="623"/>
      <c r="QF4391" s="623"/>
      <c r="QG4391" s="623"/>
      <c r="QH4391" s="623"/>
      <c r="QI4391" s="623"/>
      <c r="QJ4391" s="623"/>
      <c r="QK4391" s="623"/>
    </row>
    <row r="4392" spans="439:453">
      <c r="PW4392" s="623"/>
      <c r="PX4392" s="623"/>
      <c r="PY4392" s="623"/>
      <c r="PZ4392" s="623"/>
      <c r="QA4392" s="623"/>
      <c r="QB4392" s="623"/>
      <c r="QC4392" s="623"/>
      <c r="QD4392" s="623"/>
      <c r="QE4392" s="623"/>
      <c r="QF4392" s="623"/>
      <c r="QG4392" s="623"/>
      <c r="QH4392" s="623"/>
      <c r="QI4392" s="623"/>
      <c r="QJ4392" s="623"/>
      <c r="QK4392" s="623"/>
    </row>
    <row r="4393" spans="439:453">
      <c r="PW4393" s="623"/>
      <c r="PX4393" s="623"/>
      <c r="PY4393" s="623"/>
      <c r="PZ4393" s="623"/>
      <c r="QA4393" s="623"/>
      <c r="QB4393" s="623"/>
      <c r="QC4393" s="623"/>
      <c r="QD4393" s="623"/>
      <c r="QE4393" s="623"/>
      <c r="QF4393" s="623"/>
      <c r="QG4393" s="623"/>
      <c r="QH4393" s="623"/>
      <c r="QI4393" s="623"/>
      <c r="QJ4393" s="623"/>
      <c r="QK4393" s="623"/>
    </row>
    <row r="4394" spans="439:453">
      <c r="PW4394" s="623"/>
      <c r="PX4394" s="623"/>
      <c r="PY4394" s="623"/>
      <c r="PZ4394" s="623"/>
      <c r="QA4394" s="623"/>
      <c r="QB4394" s="623"/>
      <c r="QC4394" s="623"/>
      <c r="QD4394" s="623"/>
      <c r="QE4394" s="623"/>
      <c r="QF4394" s="623"/>
      <c r="QG4394" s="623"/>
      <c r="QH4394" s="623"/>
      <c r="QI4394" s="623"/>
      <c r="QJ4394" s="623"/>
      <c r="QK4394" s="623"/>
    </row>
    <row r="4395" spans="439:453">
      <c r="PW4395" s="623"/>
      <c r="PX4395" s="623"/>
      <c r="PY4395" s="623"/>
      <c r="PZ4395" s="623"/>
      <c r="QA4395" s="623"/>
      <c r="QB4395" s="623"/>
      <c r="QC4395" s="623"/>
      <c r="QD4395" s="623"/>
      <c r="QE4395" s="623"/>
      <c r="QF4395" s="623"/>
      <c r="QG4395" s="623"/>
      <c r="QH4395" s="623"/>
      <c r="QI4395" s="623"/>
      <c r="QJ4395" s="623"/>
      <c r="QK4395" s="623"/>
    </row>
    <row r="4396" spans="439:453">
      <c r="PW4396" s="623"/>
      <c r="PX4396" s="623"/>
      <c r="PY4396" s="623"/>
      <c r="PZ4396" s="623"/>
      <c r="QA4396" s="623"/>
      <c r="QB4396" s="623"/>
      <c r="QC4396" s="623"/>
      <c r="QD4396" s="623"/>
      <c r="QE4396" s="623"/>
      <c r="QF4396" s="623"/>
      <c r="QG4396" s="623"/>
      <c r="QH4396" s="623"/>
      <c r="QI4396" s="623"/>
      <c r="QJ4396" s="623"/>
      <c r="QK4396" s="623"/>
    </row>
    <row r="4397" spans="439:453">
      <c r="PW4397" s="623"/>
      <c r="PX4397" s="623"/>
      <c r="PY4397" s="623"/>
      <c r="PZ4397" s="623"/>
      <c r="QA4397" s="623"/>
      <c r="QB4397" s="623"/>
      <c r="QC4397" s="623"/>
      <c r="QD4397" s="623"/>
      <c r="QE4397" s="623"/>
      <c r="QF4397" s="623"/>
      <c r="QG4397" s="623"/>
      <c r="QH4397" s="623"/>
      <c r="QI4397" s="623"/>
      <c r="QJ4397" s="623"/>
      <c r="QK4397" s="623"/>
    </row>
    <row r="4398" spans="439:453">
      <c r="PW4398" s="623"/>
      <c r="PX4398" s="623"/>
      <c r="PY4398" s="623"/>
      <c r="PZ4398" s="623"/>
      <c r="QA4398" s="623"/>
      <c r="QB4398" s="623"/>
      <c r="QC4398" s="623"/>
      <c r="QD4398" s="623"/>
      <c r="QE4398" s="623"/>
      <c r="QF4398" s="623"/>
      <c r="QG4398" s="623"/>
      <c r="QH4398" s="623"/>
      <c r="QI4398" s="623"/>
      <c r="QJ4398" s="623"/>
      <c r="QK4398" s="623"/>
    </row>
    <row r="4399" spans="439:453">
      <c r="PW4399" s="623"/>
      <c r="PX4399" s="623"/>
      <c r="PY4399" s="623"/>
      <c r="PZ4399" s="623"/>
      <c r="QA4399" s="623"/>
      <c r="QB4399" s="623"/>
      <c r="QC4399" s="623"/>
      <c r="QD4399" s="623"/>
      <c r="QE4399" s="623"/>
      <c r="QF4399" s="623"/>
      <c r="QG4399" s="623"/>
      <c r="QH4399" s="623"/>
      <c r="QI4399" s="623"/>
      <c r="QJ4399" s="623"/>
      <c r="QK4399" s="623"/>
    </row>
    <row r="4400" spans="439:453">
      <c r="PW4400" s="623"/>
      <c r="PX4400" s="623"/>
      <c r="PY4400" s="623"/>
      <c r="PZ4400" s="623"/>
      <c r="QA4400" s="623"/>
      <c r="QB4400" s="623"/>
      <c r="QC4400" s="623"/>
      <c r="QD4400" s="623"/>
      <c r="QE4400" s="623"/>
      <c r="QF4400" s="623"/>
      <c r="QG4400" s="623"/>
      <c r="QH4400" s="623"/>
      <c r="QI4400" s="623"/>
      <c r="QJ4400" s="623"/>
      <c r="QK4400" s="623"/>
    </row>
    <row r="4401" spans="439:453">
      <c r="PW4401" s="623"/>
      <c r="PX4401" s="623"/>
      <c r="PY4401" s="623"/>
      <c r="PZ4401" s="623"/>
      <c r="QA4401" s="623"/>
      <c r="QB4401" s="623"/>
      <c r="QC4401" s="623"/>
      <c r="QD4401" s="623"/>
      <c r="QE4401" s="623"/>
      <c r="QF4401" s="623"/>
      <c r="QG4401" s="623"/>
      <c r="QH4401" s="623"/>
      <c r="QI4401" s="623"/>
      <c r="QJ4401" s="623"/>
      <c r="QK4401" s="623"/>
    </row>
    <row r="4402" spans="439:453">
      <c r="PW4402" s="623"/>
      <c r="PX4402" s="623"/>
      <c r="PY4402" s="623"/>
      <c r="PZ4402" s="623"/>
      <c r="QA4402" s="623"/>
      <c r="QB4402" s="623"/>
      <c r="QC4402" s="623"/>
      <c r="QD4402" s="623"/>
      <c r="QE4402" s="623"/>
      <c r="QF4402" s="623"/>
      <c r="QG4402" s="623"/>
      <c r="QH4402" s="623"/>
      <c r="QI4402" s="623"/>
      <c r="QJ4402" s="623"/>
      <c r="QK4402" s="623"/>
    </row>
    <row r="4403" spans="439:453">
      <c r="PW4403" s="623"/>
      <c r="PX4403" s="623"/>
      <c r="PY4403" s="623"/>
      <c r="PZ4403" s="623"/>
      <c r="QA4403" s="623"/>
      <c r="QB4403" s="623"/>
      <c r="QC4403" s="623"/>
      <c r="QD4403" s="623"/>
      <c r="QE4403" s="623"/>
      <c r="QF4403" s="623"/>
      <c r="QG4403" s="623"/>
      <c r="QH4403" s="623"/>
      <c r="QI4403" s="623"/>
      <c r="QJ4403" s="623"/>
      <c r="QK4403" s="623"/>
    </row>
    <row r="4404" spans="439:453">
      <c r="PW4404" s="623"/>
      <c r="PX4404" s="623"/>
      <c r="PY4404" s="623"/>
      <c r="PZ4404" s="623"/>
      <c r="QA4404" s="623"/>
      <c r="QB4404" s="623"/>
      <c r="QC4404" s="623"/>
      <c r="QD4404" s="623"/>
      <c r="QE4404" s="623"/>
      <c r="QF4404" s="623"/>
      <c r="QG4404" s="623"/>
      <c r="QH4404" s="623"/>
      <c r="QI4404" s="623"/>
      <c r="QJ4404" s="623"/>
      <c r="QK4404" s="623"/>
    </row>
    <row r="4405" spans="439:453">
      <c r="PW4405" s="623"/>
      <c r="PX4405" s="623"/>
      <c r="PY4405" s="623"/>
      <c r="PZ4405" s="623"/>
      <c r="QA4405" s="623"/>
      <c r="QB4405" s="623"/>
      <c r="QC4405" s="623"/>
      <c r="QD4405" s="623"/>
      <c r="QE4405" s="623"/>
      <c r="QF4405" s="623"/>
      <c r="QG4405" s="623"/>
      <c r="QH4405" s="623"/>
      <c r="QI4405" s="623"/>
      <c r="QJ4405" s="623"/>
      <c r="QK4405" s="623"/>
    </row>
    <row r="4406" spans="439:453">
      <c r="PW4406" s="623"/>
      <c r="PX4406" s="623"/>
      <c r="PY4406" s="623"/>
      <c r="PZ4406" s="623"/>
      <c r="QA4406" s="623"/>
      <c r="QB4406" s="623"/>
      <c r="QC4406" s="623"/>
      <c r="QD4406" s="623"/>
      <c r="QE4406" s="623"/>
      <c r="QF4406" s="623"/>
      <c r="QG4406" s="623"/>
      <c r="QH4406" s="623"/>
      <c r="QI4406" s="623"/>
      <c r="QJ4406" s="623"/>
      <c r="QK4406" s="623"/>
    </row>
    <row r="4407" spans="439:453">
      <c r="PW4407" s="623"/>
      <c r="PX4407" s="623"/>
      <c r="PY4407" s="623"/>
      <c r="PZ4407" s="623"/>
      <c r="QA4407" s="623"/>
      <c r="QB4407" s="623"/>
      <c r="QC4407" s="623"/>
      <c r="QD4407" s="623"/>
      <c r="QE4407" s="623"/>
      <c r="QF4407" s="623"/>
      <c r="QG4407" s="623"/>
      <c r="QH4407" s="623"/>
      <c r="QI4407" s="623"/>
      <c r="QJ4407" s="623"/>
      <c r="QK4407" s="623"/>
    </row>
    <row r="4408" spans="439:453">
      <c r="PW4408" s="623"/>
      <c r="PX4408" s="623"/>
      <c r="PY4408" s="623"/>
      <c r="PZ4408" s="623"/>
      <c r="QA4408" s="623"/>
      <c r="QB4408" s="623"/>
      <c r="QC4408" s="623"/>
      <c r="QD4408" s="623"/>
      <c r="QE4408" s="623"/>
      <c r="QF4408" s="623"/>
      <c r="QG4408" s="623"/>
      <c r="QH4408" s="623"/>
      <c r="QI4408" s="623"/>
      <c r="QJ4408" s="623"/>
      <c r="QK4408" s="623"/>
    </row>
    <row r="4409" spans="439:453">
      <c r="PW4409" s="623"/>
      <c r="PX4409" s="623"/>
      <c r="PY4409" s="623"/>
      <c r="PZ4409" s="623"/>
      <c r="QA4409" s="623"/>
      <c r="QB4409" s="623"/>
      <c r="QC4409" s="623"/>
      <c r="QD4409" s="623"/>
      <c r="QE4409" s="623"/>
      <c r="QF4409" s="623"/>
      <c r="QG4409" s="623"/>
      <c r="QH4409" s="623"/>
      <c r="QI4409" s="623"/>
      <c r="QJ4409" s="623"/>
      <c r="QK4409" s="623"/>
    </row>
    <row r="4410" spans="439:453">
      <c r="PW4410" s="623"/>
      <c r="PX4410" s="623"/>
      <c r="PY4410" s="623"/>
      <c r="PZ4410" s="623"/>
      <c r="QA4410" s="623"/>
      <c r="QB4410" s="623"/>
      <c r="QC4410" s="623"/>
      <c r="QD4410" s="623"/>
      <c r="QE4410" s="623"/>
      <c r="QF4410" s="623"/>
      <c r="QG4410" s="623"/>
      <c r="QH4410" s="623"/>
      <c r="QI4410" s="623"/>
      <c r="QJ4410" s="623"/>
      <c r="QK4410" s="623"/>
    </row>
    <row r="4411" spans="439:453">
      <c r="PW4411" s="623"/>
      <c r="PX4411" s="623"/>
      <c r="PY4411" s="623"/>
      <c r="PZ4411" s="623"/>
      <c r="QA4411" s="623"/>
      <c r="QB4411" s="623"/>
      <c r="QC4411" s="623"/>
      <c r="QD4411" s="623"/>
      <c r="QE4411" s="623"/>
      <c r="QF4411" s="623"/>
      <c r="QG4411" s="623"/>
      <c r="QH4411" s="623"/>
      <c r="QI4411" s="623"/>
      <c r="QJ4411" s="623"/>
      <c r="QK4411" s="623"/>
    </row>
    <row r="4412" spans="439:453">
      <c r="PW4412" s="623"/>
      <c r="PX4412" s="623"/>
      <c r="PY4412" s="623"/>
      <c r="PZ4412" s="623"/>
      <c r="QA4412" s="623"/>
      <c r="QB4412" s="623"/>
      <c r="QC4412" s="623"/>
      <c r="QD4412" s="623"/>
      <c r="QE4412" s="623"/>
      <c r="QF4412" s="623"/>
      <c r="QG4412" s="623"/>
      <c r="QH4412" s="623"/>
      <c r="QI4412" s="623"/>
      <c r="QJ4412" s="623"/>
      <c r="QK4412" s="623"/>
    </row>
    <row r="4413" spans="439:453">
      <c r="PW4413" s="623"/>
      <c r="PX4413" s="623"/>
      <c r="PY4413" s="623"/>
      <c r="PZ4413" s="623"/>
      <c r="QA4413" s="623"/>
      <c r="QB4413" s="623"/>
      <c r="QC4413" s="623"/>
      <c r="QD4413" s="623"/>
      <c r="QE4413" s="623"/>
      <c r="QF4413" s="623"/>
      <c r="QG4413" s="623"/>
      <c r="QH4413" s="623"/>
      <c r="QI4413" s="623"/>
      <c r="QJ4413" s="623"/>
      <c r="QK4413" s="623"/>
    </row>
    <row r="4414" spans="439:453">
      <c r="PW4414" s="623"/>
      <c r="PX4414" s="623"/>
      <c r="PY4414" s="623"/>
      <c r="PZ4414" s="623"/>
      <c r="QA4414" s="623"/>
      <c r="QB4414" s="623"/>
      <c r="QC4414" s="623"/>
      <c r="QD4414" s="623"/>
      <c r="QE4414" s="623"/>
      <c r="QF4414" s="623"/>
      <c r="QG4414" s="623"/>
      <c r="QH4414" s="623"/>
      <c r="QI4414" s="623"/>
      <c r="QJ4414" s="623"/>
      <c r="QK4414" s="623"/>
    </row>
    <row r="4415" spans="439:453">
      <c r="PW4415" s="623"/>
      <c r="PX4415" s="623"/>
      <c r="PY4415" s="623"/>
      <c r="PZ4415" s="623"/>
      <c r="QA4415" s="623"/>
      <c r="QB4415" s="623"/>
      <c r="QC4415" s="623"/>
      <c r="QD4415" s="623"/>
      <c r="QE4415" s="623"/>
      <c r="QF4415" s="623"/>
      <c r="QG4415" s="623"/>
      <c r="QH4415" s="623"/>
      <c r="QI4415" s="623"/>
      <c r="QJ4415" s="623"/>
      <c r="QK4415" s="623"/>
    </row>
    <row r="4416" spans="439:453">
      <c r="PW4416" s="623"/>
      <c r="PX4416" s="623"/>
      <c r="PY4416" s="623"/>
      <c r="PZ4416" s="623"/>
      <c r="QA4416" s="623"/>
      <c r="QB4416" s="623"/>
      <c r="QC4416" s="623"/>
      <c r="QD4416" s="623"/>
      <c r="QE4416" s="623"/>
      <c r="QF4416" s="623"/>
      <c r="QG4416" s="623"/>
      <c r="QH4416" s="623"/>
      <c r="QI4416" s="623"/>
      <c r="QJ4416" s="623"/>
      <c r="QK4416" s="623"/>
    </row>
    <row r="4417" spans="439:453">
      <c r="PW4417" s="623"/>
      <c r="PX4417" s="623"/>
      <c r="PY4417" s="623"/>
      <c r="PZ4417" s="623"/>
      <c r="QA4417" s="623"/>
      <c r="QB4417" s="623"/>
      <c r="QC4417" s="623"/>
      <c r="QD4417" s="623"/>
      <c r="QE4417" s="623"/>
      <c r="QF4417" s="623"/>
      <c r="QG4417" s="623"/>
      <c r="QH4417" s="623"/>
      <c r="QI4417" s="623"/>
      <c r="QJ4417" s="623"/>
      <c r="QK4417" s="623"/>
    </row>
    <row r="4418" spans="439:453">
      <c r="PW4418" s="623"/>
      <c r="PX4418" s="623"/>
      <c r="PY4418" s="623"/>
      <c r="PZ4418" s="623"/>
      <c r="QA4418" s="623"/>
      <c r="QB4418" s="623"/>
      <c r="QC4418" s="623"/>
      <c r="QD4418" s="623"/>
      <c r="QE4418" s="623"/>
      <c r="QF4418" s="623"/>
      <c r="QG4418" s="623"/>
      <c r="QH4418" s="623"/>
      <c r="QI4418" s="623"/>
      <c r="QJ4418" s="623"/>
      <c r="QK4418" s="623"/>
    </row>
    <row r="4419" spans="439:453">
      <c r="PW4419" s="623"/>
      <c r="PX4419" s="623"/>
      <c r="PY4419" s="623"/>
      <c r="PZ4419" s="623"/>
      <c r="QA4419" s="623"/>
      <c r="QB4419" s="623"/>
      <c r="QC4419" s="623"/>
      <c r="QD4419" s="623"/>
      <c r="QE4419" s="623"/>
      <c r="QF4419" s="623"/>
      <c r="QG4419" s="623"/>
      <c r="QH4419" s="623"/>
      <c r="QI4419" s="623"/>
      <c r="QJ4419" s="623"/>
      <c r="QK4419" s="623"/>
    </row>
    <row r="4420" spans="439:453">
      <c r="PW4420" s="623"/>
      <c r="PX4420" s="623"/>
      <c r="PY4420" s="623"/>
      <c r="PZ4420" s="623"/>
      <c r="QA4420" s="623"/>
      <c r="QB4420" s="623"/>
      <c r="QC4420" s="623"/>
      <c r="QD4420" s="623"/>
      <c r="QE4420" s="623"/>
      <c r="QF4420" s="623"/>
      <c r="QG4420" s="623"/>
      <c r="QH4420" s="623"/>
      <c r="QI4420" s="623"/>
      <c r="QJ4420" s="623"/>
      <c r="QK4420" s="623"/>
    </row>
    <row r="4421" spans="439:453">
      <c r="PW4421" s="623"/>
      <c r="PX4421" s="623"/>
      <c r="PY4421" s="623"/>
      <c r="PZ4421" s="623"/>
      <c r="QA4421" s="623"/>
      <c r="QB4421" s="623"/>
      <c r="QC4421" s="623"/>
      <c r="QD4421" s="623"/>
      <c r="QE4421" s="623"/>
      <c r="QF4421" s="623"/>
      <c r="QG4421" s="623"/>
      <c r="QH4421" s="623"/>
      <c r="QI4421" s="623"/>
      <c r="QJ4421" s="623"/>
      <c r="QK4421" s="623"/>
    </row>
    <row r="4422" spans="439:453">
      <c r="PW4422" s="623"/>
      <c r="PX4422" s="623"/>
      <c r="PY4422" s="623"/>
      <c r="PZ4422" s="623"/>
      <c r="QA4422" s="623"/>
      <c r="QB4422" s="623"/>
      <c r="QC4422" s="623"/>
      <c r="QD4422" s="623"/>
      <c r="QE4422" s="623"/>
      <c r="QF4422" s="623"/>
      <c r="QG4422" s="623"/>
      <c r="QH4422" s="623"/>
      <c r="QI4422" s="623"/>
      <c r="QJ4422" s="623"/>
      <c r="QK4422" s="623"/>
    </row>
    <row r="4423" spans="439:453">
      <c r="PW4423" s="623"/>
      <c r="PX4423" s="623"/>
      <c r="PY4423" s="623"/>
      <c r="PZ4423" s="623"/>
      <c r="QA4423" s="623"/>
      <c r="QB4423" s="623"/>
      <c r="QC4423" s="623"/>
      <c r="QD4423" s="623"/>
      <c r="QE4423" s="623"/>
      <c r="QF4423" s="623"/>
      <c r="QG4423" s="623"/>
      <c r="QH4423" s="623"/>
      <c r="QI4423" s="623"/>
      <c r="QJ4423" s="623"/>
      <c r="QK4423" s="623"/>
    </row>
    <row r="4424" spans="439:453">
      <c r="PW4424" s="623"/>
      <c r="PX4424" s="623"/>
      <c r="PY4424" s="623"/>
      <c r="PZ4424" s="623"/>
      <c r="QA4424" s="623"/>
      <c r="QB4424" s="623"/>
      <c r="QC4424" s="623"/>
      <c r="QD4424" s="623"/>
      <c r="QE4424" s="623"/>
      <c r="QF4424" s="623"/>
      <c r="QG4424" s="623"/>
      <c r="QH4424" s="623"/>
      <c r="QI4424" s="623"/>
      <c r="QJ4424" s="623"/>
      <c r="QK4424" s="623"/>
    </row>
    <row r="4425" spans="439:453">
      <c r="PW4425" s="623"/>
      <c r="PX4425" s="623"/>
      <c r="PY4425" s="623"/>
      <c r="PZ4425" s="623"/>
      <c r="QA4425" s="623"/>
      <c r="QB4425" s="623"/>
      <c r="QC4425" s="623"/>
      <c r="QD4425" s="623"/>
      <c r="QE4425" s="623"/>
      <c r="QF4425" s="623"/>
      <c r="QG4425" s="623"/>
      <c r="QH4425" s="623"/>
      <c r="QI4425" s="623"/>
      <c r="QJ4425" s="623"/>
      <c r="QK4425" s="623"/>
    </row>
    <row r="4426" spans="439:453">
      <c r="PW4426" s="623"/>
      <c r="PX4426" s="623"/>
      <c r="PY4426" s="623"/>
      <c r="PZ4426" s="623"/>
      <c r="QA4426" s="623"/>
      <c r="QB4426" s="623"/>
      <c r="QC4426" s="623"/>
      <c r="QD4426" s="623"/>
      <c r="QE4426" s="623"/>
      <c r="QF4426" s="623"/>
      <c r="QG4426" s="623"/>
      <c r="QH4426" s="623"/>
      <c r="QI4426" s="623"/>
      <c r="QJ4426" s="623"/>
      <c r="QK4426" s="623"/>
    </row>
    <row r="4427" spans="439:453">
      <c r="PW4427" s="623"/>
      <c r="PX4427" s="623"/>
      <c r="PY4427" s="623"/>
      <c r="PZ4427" s="623"/>
      <c r="QA4427" s="623"/>
      <c r="QB4427" s="623"/>
      <c r="QC4427" s="623"/>
      <c r="QD4427" s="623"/>
      <c r="QE4427" s="623"/>
      <c r="QF4427" s="623"/>
      <c r="QG4427" s="623"/>
      <c r="QH4427" s="623"/>
      <c r="QI4427" s="623"/>
      <c r="QJ4427" s="623"/>
      <c r="QK4427" s="623"/>
    </row>
    <row r="4428" spans="439:453">
      <c r="PW4428" s="623"/>
      <c r="PX4428" s="623"/>
      <c r="PY4428" s="623"/>
      <c r="PZ4428" s="623"/>
      <c r="QA4428" s="623"/>
      <c r="QB4428" s="623"/>
      <c r="QC4428" s="623"/>
      <c r="QD4428" s="623"/>
      <c r="QE4428" s="623"/>
      <c r="QF4428" s="623"/>
      <c r="QG4428" s="623"/>
      <c r="QH4428" s="623"/>
      <c r="QI4428" s="623"/>
      <c r="QJ4428" s="623"/>
      <c r="QK4428" s="623"/>
    </row>
    <row r="4429" spans="439:453">
      <c r="PW4429" s="623"/>
      <c r="PX4429" s="623"/>
      <c r="PY4429" s="623"/>
      <c r="PZ4429" s="623"/>
      <c r="QA4429" s="623"/>
      <c r="QB4429" s="623"/>
      <c r="QC4429" s="623"/>
      <c r="QD4429" s="623"/>
      <c r="QE4429" s="623"/>
      <c r="QF4429" s="623"/>
      <c r="QG4429" s="623"/>
      <c r="QH4429" s="623"/>
      <c r="QI4429" s="623"/>
      <c r="QJ4429" s="623"/>
      <c r="QK4429" s="623"/>
    </row>
    <row r="4430" spans="439:453">
      <c r="PW4430" s="623"/>
      <c r="PX4430" s="623"/>
      <c r="PY4430" s="623"/>
      <c r="PZ4430" s="623"/>
      <c r="QA4430" s="623"/>
      <c r="QB4430" s="623"/>
      <c r="QC4430" s="623"/>
      <c r="QD4430" s="623"/>
      <c r="QE4430" s="623"/>
      <c r="QF4430" s="623"/>
      <c r="QG4430" s="623"/>
      <c r="QH4430" s="623"/>
      <c r="QI4430" s="623"/>
      <c r="QJ4430" s="623"/>
      <c r="QK4430" s="623"/>
    </row>
    <row r="4431" spans="439:453">
      <c r="PW4431" s="623"/>
      <c r="PX4431" s="623"/>
      <c r="PY4431" s="623"/>
      <c r="PZ4431" s="623"/>
      <c r="QA4431" s="623"/>
      <c r="QB4431" s="623"/>
      <c r="QC4431" s="623"/>
      <c r="QD4431" s="623"/>
      <c r="QE4431" s="623"/>
      <c r="QF4431" s="623"/>
      <c r="QG4431" s="623"/>
      <c r="QH4431" s="623"/>
      <c r="QI4431" s="623"/>
      <c r="QJ4431" s="623"/>
      <c r="QK4431" s="623"/>
    </row>
    <row r="4432" spans="439:453">
      <c r="PW4432" s="623"/>
      <c r="PX4432" s="623"/>
      <c r="PY4432" s="623"/>
      <c r="PZ4432" s="623"/>
      <c r="QA4432" s="623"/>
      <c r="QB4432" s="623"/>
      <c r="QC4432" s="623"/>
      <c r="QD4432" s="623"/>
      <c r="QE4432" s="623"/>
      <c r="QF4432" s="623"/>
      <c r="QG4432" s="623"/>
      <c r="QH4432" s="623"/>
      <c r="QI4432" s="623"/>
      <c r="QJ4432" s="623"/>
      <c r="QK4432" s="623"/>
    </row>
    <row r="4433" spans="439:453">
      <c r="PW4433" s="623"/>
      <c r="PX4433" s="623"/>
      <c r="PY4433" s="623"/>
      <c r="PZ4433" s="623"/>
      <c r="QA4433" s="623"/>
      <c r="QB4433" s="623"/>
      <c r="QC4433" s="623"/>
      <c r="QD4433" s="623"/>
      <c r="QE4433" s="623"/>
      <c r="QF4433" s="623"/>
      <c r="QG4433" s="623"/>
      <c r="QH4433" s="623"/>
      <c r="QI4433" s="623"/>
      <c r="QJ4433" s="623"/>
      <c r="QK4433" s="623"/>
    </row>
    <row r="4434" spans="439:453">
      <c r="PW4434" s="623"/>
      <c r="PX4434" s="623"/>
      <c r="PY4434" s="623"/>
      <c r="PZ4434" s="623"/>
      <c r="QA4434" s="623"/>
      <c r="QB4434" s="623"/>
      <c r="QC4434" s="623"/>
      <c r="QD4434" s="623"/>
      <c r="QE4434" s="623"/>
      <c r="QF4434" s="623"/>
      <c r="QG4434" s="623"/>
      <c r="QH4434" s="623"/>
      <c r="QI4434" s="623"/>
      <c r="QJ4434" s="623"/>
      <c r="QK4434" s="623"/>
    </row>
    <row r="4435" spans="439:453">
      <c r="PW4435" s="623"/>
      <c r="PX4435" s="623"/>
      <c r="PY4435" s="623"/>
      <c r="PZ4435" s="623"/>
      <c r="QA4435" s="623"/>
      <c r="QB4435" s="623"/>
      <c r="QC4435" s="623"/>
      <c r="QD4435" s="623"/>
      <c r="QE4435" s="623"/>
      <c r="QF4435" s="623"/>
      <c r="QG4435" s="623"/>
      <c r="QH4435" s="623"/>
      <c r="QI4435" s="623"/>
      <c r="QJ4435" s="623"/>
      <c r="QK4435" s="623"/>
    </row>
    <row r="4436" spans="439:453">
      <c r="PW4436" s="623"/>
      <c r="PX4436" s="623"/>
      <c r="PY4436" s="623"/>
      <c r="PZ4436" s="623"/>
      <c r="QA4436" s="623"/>
      <c r="QB4436" s="623"/>
      <c r="QC4436" s="623"/>
      <c r="QD4436" s="623"/>
      <c r="QE4436" s="623"/>
      <c r="QF4436" s="623"/>
      <c r="QG4436" s="623"/>
      <c r="QH4436" s="623"/>
      <c r="QI4436" s="623"/>
      <c r="QJ4436" s="623"/>
      <c r="QK4436" s="623"/>
    </row>
    <row r="4437" spans="439:453">
      <c r="PW4437" s="623"/>
      <c r="PX4437" s="623"/>
      <c r="PY4437" s="623"/>
      <c r="PZ4437" s="623"/>
      <c r="QA4437" s="623"/>
      <c r="QB4437" s="623"/>
      <c r="QC4437" s="623"/>
      <c r="QD4437" s="623"/>
      <c r="QE4437" s="623"/>
      <c r="QF4437" s="623"/>
      <c r="QG4437" s="623"/>
      <c r="QH4437" s="623"/>
      <c r="QI4437" s="623"/>
      <c r="QJ4437" s="623"/>
      <c r="QK4437" s="623"/>
    </row>
    <row r="4438" spans="439:453">
      <c r="PW4438" s="623"/>
      <c r="PX4438" s="623"/>
      <c r="PY4438" s="623"/>
      <c r="PZ4438" s="623"/>
      <c r="QA4438" s="623"/>
      <c r="QB4438" s="623"/>
      <c r="QC4438" s="623"/>
      <c r="QD4438" s="623"/>
      <c r="QE4438" s="623"/>
      <c r="QF4438" s="623"/>
      <c r="QG4438" s="623"/>
      <c r="QH4438" s="623"/>
      <c r="QI4438" s="623"/>
      <c r="QJ4438" s="623"/>
      <c r="QK4438" s="623"/>
    </row>
    <row r="4439" spans="439:453">
      <c r="PW4439" s="623"/>
      <c r="PX4439" s="623"/>
      <c r="PY4439" s="623"/>
      <c r="PZ4439" s="623"/>
      <c r="QA4439" s="623"/>
      <c r="QB4439" s="623"/>
      <c r="QC4439" s="623"/>
      <c r="QD4439" s="623"/>
      <c r="QE4439" s="623"/>
      <c r="QF4439" s="623"/>
      <c r="QG4439" s="623"/>
      <c r="QH4439" s="623"/>
      <c r="QI4439" s="623"/>
      <c r="QJ4439" s="623"/>
      <c r="QK4439" s="623"/>
    </row>
    <row r="4440" spans="439:453">
      <c r="PW4440" s="623"/>
      <c r="PX4440" s="623"/>
      <c r="PY4440" s="623"/>
      <c r="PZ4440" s="623"/>
      <c r="QA4440" s="623"/>
      <c r="QB4440" s="623"/>
      <c r="QC4440" s="623"/>
      <c r="QD4440" s="623"/>
      <c r="QE4440" s="623"/>
      <c r="QF4440" s="623"/>
      <c r="QG4440" s="623"/>
      <c r="QH4440" s="623"/>
      <c r="QI4440" s="623"/>
      <c r="QJ4440" s="623"/>
      <c r="QK4440" s="623"/>
    </row>
    <row r="4441" spans="439:453">
      <c r="PW4441" s="623"/>
      <c r="PX4441" s="623"/>
      <c r="PY4441" s="623"/>
      <c r="PZ4441" s="623"/>
      <c r="QA4441" s="623"/>
      <c r="QB4441" s="623"/>
      <c r="QC4441" s="623"/>
      <c r="QD4441" s="623"/>
      <c r="QE4441" s="623"/>
      <c r="QF4441" s="623"/>
      <c r="QG4441" s="623"/>
      <c r="QH4441" s="623"/>
      <c r="QI4441" s="623"/>
      <c r="QJ4441" s="623"/>
      <c r="QK4441" s="623"/>
    </row>
    <row r="4442" spans="439:453">
      <c r="PW4442" s="623"/>
      <c r="PX4442" s="623"/>
      <c r="PY4442" s="623"/>
      <c r="PZ4442" s="623"/>
      <c r="QA4442" s="623"/>
      <c r="QB4442" s="623"/>
      <c r="QC4442" s="623"/>
      <c r="QD4442" s="623"/>
      <c r="QE4442" s="623"/>
      <c r="QF4442" s="623"/>
      <c r="QG4442" s="623"/>
      <c r="QH4442" s="623"/>
      <c r="QI4442" s="623"/>
      <c r="QJ4442" s="623"/>
      <c r="QK4442" s="623"/>
    </row>
    <row r="4443" spans="439:453">
      <c r="PW4443" s="623"/>
      <c r="PX4443" s="623"/>
      <c r="PY4443" s="623"/>
      <c r="PZ4443" s="623"/>
      <c r="QA4443" s="623"/>
      <c r="QB4443" s="623"/>
      <c r="QC4443" s="623"/>
      <c r="QD4443" s="623"/>
      <c r="QE4443" s="623"/>
      <c r="QF4443" s="623"/>
      <c r="QG4443" s="623"/>
      <c r="QH4443" s="623"/>
      <c r="QI4443" s="623"/>
      <c r="QJ4443" s="623"/>
      <c r="QK4443" s="623"/>
    </row>
    <row r="4444" spans="439:453">
      <c r="PW4444" s="623"/>
      <c r="PX4444" s="623"/>
      <c r="PY4444" s="623"/>
      <c r="PZ4444" s="623"/>
      <c r="QA4444" s="623"/>
      <c r="QB4444" s="623"/>
      <c r="QC4444" s="623"/>
      <c r="QD4444" s="623"/>
      <c r="QE4444" s="623"/>
      <c r="QF4444" s="623"/>
      <c r="QG4444" s="623"/>
      <c r="QH4444" s="623"/>
      <c r="QI4444" s="623"/>
      <c r="QJ4444" s="623"/>
      <c r="QK4444" s="623"/>
    </row>
    <row r="4445" spans="439:453">
      <c r="PW4445" s="623"/>
      <c r="PX4445" s="623"/>
      <c r="PY4445" s="623"/>
      <c r="PZ4445" s="623"/>
      <c r="QA4445" s="623"/>
      <c r="QB4445" s="623"/>
      <c r="QC4445" s="623"/>
      <c r="QD4445" s="623"/>
      <c r="QE4445" s="623"/>
      <c r="QF4445" s="623"/>
      <c r="QG4445" s="623"/>
      <c r="QH4445" s="623"/>
      <c r="QI4445" s="623"/>
      <c r="QJ4445" s="623"/>
      <c r="QK4445" s="623"/>
    </row>
    <row r="4446" spans="439:453">
      <c r="PW4446" s="623"/>
      <c r="PX4446" s="623"/>
      <c r="PY4446" s="623"/>
      <c r="PZ4446" s="623"/>
      <c r="QA4446" s="623"/>
      <c r="QB4446" s="623"/>
      <c r="QC4446" s="623"/>
      <c r="QD4446" s="623"/>
      <c r="QE4446" s="623"/>
      <c r="QF4446" s="623"/>
      <c r="QG4446" s="623"/>
      <c r="QH4446" s="623"/>
      <c r="QI4446" s="623"/>
      <c r="QJ4446" s="623"/>
      <c r="QK4446" s="623"/>
    </row>
    <row r="4447" spans="439:453">
      <c r="PW4447" s="623"/>
      <c r="PX4447" s="623"/>
      <c r="PY4447" s="623"/>
      <c r="PZ4447" s="623"/>
      <c r="QA4447" s="623"/>
      <c r="QB4447" s="623"/>
      <c r="QC4447" s="623"/>
      <c r="QD4447" s="623"/>
      <c r="QE4447" s="623"/>
      <c r="QF4447" s="623"/>
      <c r="QG4447" s="623"/>
      <c r="QH4447" s="623"/>
      <c r="QI4447" s="623"/>
      <c r="QJ4447" s="623"/>
      <c r="QK4447" s="623"/>
    </row>
    <row r="4448" spans="439:453">
      <c r="PW4448" s="623"/>
      <c r="PX4448" s="623"/>
      <c r="PY4448" s="623"/>
      <c r="PZ4448" s="623"/>
      <c r="QA4448" s="623"/>
      <c r="QB4448" s="623"/>
      <c r="QC4448" s="623"/>
      <c r="QD4448" s="623"/>
      <c r="QE4448" s="623"/>
      <c r="QF4448" s="623"/>
      <c r="QG4448" s="623"/>
      <c r="QH4448" s="623"/>
      <c r="QI4448" s="623"/>
      <c r="QJ4448" s="623"/>
      <c r="QK4448" s="623"/>
    </row>
    <row r="4449" spans="439:453">
      <c r="PW4449" s="623"/>
      <c r="PX4449" s="623"/>
      <c r="PY4449" s="623"/>
      <c r="PZ4449" s="623"/>
      <c r="QA4449" s="623"/>
      <c r="QB4449" s="623"/>
      <c r="QC4449" s="623"/>
      <c r="QD4449" s="623"/>
      <c r="QE4449" s="623"/>
      <c r="QF4449" s="623"/>
      <c r="QG4449" s="623"/>
      <c r="QH4449" s="623"/>
      <c r="QI4449" s="623"/>
      <c r="QJ4449" s="623"/>
      <c r="QK4449" s="623"/>
    </row>
    <row r="4450" spans="439:453">
      <c r="PW4450" s="623"/>
      <c r="PX4450" s="623"/>
      <c r="PY4450" s="623"/>
      <c r="PZ4450" s="623"/>
      <c r="QA4450" s="623"/>
      <c r="QB4450" s="623"/>
      <c r="QC4450" s="623"/>
      <c r="QD4450" s="623"/>
      <c r="QE4450" s="623"/>
      <c r="QF4450" s="623"/>
      <c r="QG4450" s="623"/>
      <c r="QH4450" s="623"/>
      <c r="QI4450" s="623"/>
      <c r="QJ4450" s="623"/>
      <c r="QK4450" s="623"/>
    </row>
    <row r="4451" spans="439:453">
      <c r="PW4451" s="623"/>
      <c r="PX4451" s="623"/>
      <c r="PY4451" s="623"/>
      <c r="PZ4451" s="623"/>
      <c r="QA4451" s="623"/>
      <c r="QB4451" s="623"/>
      <c r="QC4451" s="623"/>
      <c r="QD4451" s="623"/>
      <c r="QE4451" s="623"/>
      <c r="QF4451" s="623"/>
      <c r="QG4451" s="623"/>
      <c r="QH4451" s="623"/>
      <c r="QI4451" s="623"/>
      <c r="QJ4451" s="623"/>
      <c r="QK4451" s="623"/>
    </row>
    <row r="4452" spans="439:453">
      <c r="PW4452" s="623"/>
      <c r="PX4452" s="623"/>
      <c r="PY4452" s="623"/>
      <c r="PZ4452" s="623"/>
      <c r="QA4452" s="623"/>
      <c r="QB4452" s="623"/>
      <c r="QC4452" s="623"/>
      <c r="QD4452" s="623"/>
      <c r="QE4452" s="623"/>
      <c r="QF4452" s="623"/>
      <c r="QG4452" s="623"/>
      <c r="QH4452" s="623"/>
      <c r="QI4452" s="623"/>
      <c r="QJ4452" s="623"/>
      <c r="QK4452" s="623"/>
    </row>
    <row r="4453" spans="439:453">
      <c r="PW4453" s="623"/>
      <c r="PX4453" s="623"/>
      <c r="PY4453" s="623"/>
      <c r="PZ4453" s="623"/>
      <c r="QA4453" s="623"/>
      <c r="QB4453" s="623"/>
      <c r="QC4453" s="623"/>
      <c r="QD4453" s="623"/>
      <c r="QE4453" s="623"/>
      <c r="QF4453" s="623"/>
      <c r="QG4453" s="623"/>
      <c r="QH4453" s="623"/>
      <c r="QI4453" s="623"/>
      <c r="QJ4453" s="623"/>
      <c r="QK4453" s="623"/>
    </row>
    <row r="4454" spans="439:453">
      <c r="PW4454" s="623"/>
      <c r="PX4454" s="623"/>
      <c r="PY4454" s="623"/>
      <c r="PZ4454" s="623"/>
      <c r="QA4454" s="623"/>
      <c r="QB4454" s="623"/>
      <c r="QC4454" s="623"/>
      <c r="QD4454" s="623"/>
      <c r="QE4454" s="623"/>
      <c r="QF4454" s="623"/>
      <c r="QG4454" s="623"/>
      <c r="QH4454" s="623"/>
      <c r="QI4454" s="623"/>
      <c r="QJ4454" s="623"/>
      <c r="QK4454" s="623"/>
    </row>
    <row r="4455" spans="439:453">
      <c r="PW4455" s="623"/>
      <c r="PX4455" s="623"/>
      <c r="PY4455" s="623"/>
      <c r="PZ4455" s="623"/>
      <c r="QA4455" s="623"/>
      <c r="QB4455" s="623"/>
      <c r="QC4455" s="623"/>
      <c r="QD4455" s="623"/>
      <c r="QE4455" s="623"/>
      <c r="QF4455" s="623"/>
      <c r="QG4455" s="623"/>
      <c r="QH4455" s="623"/>
      <c r="QI4455" s="623"/>
      <c r="QJ4455" s="623"/>
      <c r="QK4455" s="623"/>
    </row>
    <row r="4456" spans="439:453">
      <c r="PW4456" s="623"/>
      <c r="PX4456" s="623"/>
      <c r="PY4456" s="623"/>
      <c r="PZ4456" s="623"/>
      <c r="QA4456" s="623"/>
      <c r="QB4456" s="623"/>
      <c r="QC4456" s="623"/>
      <c r="QD4456" s="623"/>
      <c r="QE4456" s="623"/>
      <c r="QF4456" s="623"/>
      <c r="QG4456" s="623"/>
      <c r="QH4456" s="623"/>
      <c r="QI4456" s="623"/>
      <c r="QJ4456" s="623"/>
      <c r="QK4456" s="623"/>
    </row>
    <row r="4457" spans="439:453">
      <c r="PW4457" s="623"/>
      <c r="PX4457" s="623"/>
      <c r="PY4457" s="623"/>
      <c r="PZ4457" s="623"/>
      <c r="QA4457" s="623"/>
      <c r="QB4457" s="623"/>
      <c r="QC4457" s="623"/>
      <c r="QD4457" s="623"/>
      <c r="QE4457" s="623"/>
      <c r="QF4457" s="623"/>
      <c r="QG4457" s="623"/>
      <c r="QH4457" s="623"/>
      <c r="QI4457" s="623"/>
      <c r="QJ4457" s="623"/>
      <c r="QK4457" s="623"/>
    </row>
    <row r="4458" spans="439:453">
      <c r="PW4458" s="623"/>
      <c r="PX4458" s="623"/>
      <c r="PY4458" s="623"/>
      <c r="PZ4458" s="623"/>
      <c r="QA4458" s="623"/>
      <c r="QB4458" s="623"/>
      <c r="QC4458" s="623"/>
      <c r="QD4458" s="623"/>
      <c r="QE4458" s="623"/>
      <c r="QF4458" s="623"/>
      <c r="QG4458" s="623"/>
      <c r="QH4458" s="623"/>
      <c r="QI4458" s="623"/>
      <c r="QJ4458" s="623"/>
      <c r="QK4458" s="623"/>
    </row>
    <row r="4459" spans="439:453">
      <c r="PW4459" s="623"/>
      <c r="PX4459" s="623"/>
      <c r="PY4459" s="623"/>
      <c r="PZ4459" s="623"/>
      <c r="QA4459" s="623"/>
      <c r="QB4459" s="623"/>
      <c r="QC4459" s="623"/>
      <c r="QD4459" s="623"/>
      <c r="QE4459" s="623"/>
      <c r="QF4459" s="623"/>
      <c r="QG4459" s="623"/>
      <c r="QH4459" s="623"/>
      <c r="QI4459" s="623"/>
      <c r="QJ4459" s="623"/>
      <c r="QK4459" s="623"/>
    </row>
    <row r="4460" spans="439:453">
      <c r="PW4460" s="623"/>
      <c r="PX4460" s="623"/>
      <c r="PY4460" s="623"/>
      <c r="PZ4460" s="623"/>
      <c r="QA4460" s="623"/>
      <c r="QB4460" s="623"/>
      <c r="QC4460" s="623"/>
      <c r="QD4460" s="623"/>
      <c r="QE4460" s="623"/>
      <c r="QF4460" s="623"/>
      <c r="QG4460" s="623"/>
      <c r="QH4460" s="623"/>
      <c r="QI4460" s="623"/>
      <c r="QJ4460" s="623"/>
      <c r="QK4460" s="623"/>
    </row>
    <row r="4461" spans="439:453">
      <c r="PW4461" s="623"/>
      <c r="PX4461" s="623"/>
      <c r="PY4461" s="623"/>
      <c r="PZ4461" s="623"/>
      <c r="QA4461" s="623"/>
      <c r="QB4461" s="623"/>
      <c r="QC4461" s="623"/>
      <c r="QD4461" s="623"/>
      <c r="QE4461" s="623"/>
      <c r="QF4461" s="623"/>
      <c r="QG4461" s="623"/>
      <c r="QH4461" s="623"/>
      <c r="QI4461" s="623"/>
      <c r="QJ4461" s="623"/>
      <c r="QK4461" s="623"/>
    </row>
    <row r="4462" spans="439:453">
      <c r="PW4462" s="623"/>
      <c r="PX4462" s="623"/>
      <c r="PY4462" s="623"/>
      <c r="PZ4462" s="623"/>
      <c r="QA4462" s="623"/>
      <c r="QB4462" s="623"/>
      <c r="QC4462" s="623"/>
      <c r="QD4462" s="623"/>
      <c r="QE4462" s="623"/>
      <c r="QF4462" s="623"/>
      <c r="QG4462" s="623"/>
      <c r="QH4462" s="623"/>
      <c r="QI4462" s="623"/>
      <c r="QJ4462" s="623"/>
      <c r="QK4462" s="623"/>
    </row>
    <row r="4463" spans="439:453">
      <c r="PW4463" s="623"/>
      <c r="PX4463" s="623"/>
      <c r="PY4463" s="623"/>
      <c r="PZ4463" s="623"/>
      <c r="QA4463" s="623"/>
      <c r="QB4463" s="623"/>
      <c r="QC4463" s="623"/>
      <c r="QD4463" s="623"/>
      <c r="QE4463" s="623"/>
      <c r="QF4463" s="623"/>
      <c r="QG4463" s="623"/>
      <c r="QH4463" s="623"/>
      <c r="QI4463" s="623"/>
      <c r="QJ4463" s="623"/>
      <c r="QK4463" s="623"/>
    </row>
    <row r="4464" spans="439:453">
      <c r="PW4464" s="623"/>
      <c r="PX4464" s="623"/>
      <c r="PY4464" s="623"/>
      <c r="PZ4464" s="623"/>
      <c r="QA4464" s="623"/>
      <c r="QB4464" s="623"/>
      <c r="QC4464" s="623"/>
      <c r="QD4464" s="623"/>
      <c r="QE4464" s="623"/>
      <c r="QF4464" s="623"/>
      <c r="QG4464" s="623"/>
      <c r="QH4464" s="623"/>
      <c r="QI4464" s="623"/>
      <c r="QJ4464" s="623"/>
      <c r="QK4464" s="623"/>
    </row>
    <row r="4465" spans="439:453">
      <c r="PW4465" s="623"/>
      <c r="PX4465" s="623"/>
      <c r="PY4465" s="623"/>
      <c r="PZ4465" s="623"/>
      <c r="QA4465" s="623"/>
      <c r="QB4465" s="623"/>
      <c r="QC4465" s="623"/>
      <c r="QD4465" s="623"/>
      <c r="QE4465" s="623"/>
      <c r="QF4465" s="623"/>
      <c r="QG4465" s="623"/>
      <c r="QH4465" s="623"/>
      <c r="QI4465" s="623"/>
      <c r="QJ4465" s="623"/>
      <c r="QK4465" s="623"/>
    </row>
    <row r="4466" spans="439:453">
      <c r="PW4466" s="623"/>
      <c r="PX4466" s="623"/>
      <c r="PY4466" s="623"/>
      <c r="PZ4466" s="623"/>
      <c r="QA4466" s="623"/>
      <c r="QB4466" s="623"/>
      <c r="QC4466" s="623"/>
      <c r="QD4466" s="623"/>
      <c r="QE4466" s="623"/>
      <c r="QF4466" s="623"/>
      <c r="QG4466" s="623"/>
      <c r="QH4466" s="623"/>
      <c r="QI4466" s="623"/>
      <c r="QJ4466" s="623"/>
      <c r="QK4466" s="623"/>
    </row>
    <row r="4467" spans="439:453">
      <c r="PW4467" s="623"/>
      <c r="PX4467" s="623"/>
      <c r="PY4467" s="623"/>
      <c r="PZ4467" s="623"/>
      <c r="QA4467" s="623"/>
      <c r="QB4467" s="623"/>
      <c r="QC4467" s="623"/>
      <c r="QD4467" s="623"/>
      <c r="QE4467" s="623"/>
      <c r="QF4467" s="623"/>
      <c r="QG4467" s="623"/>
      <c r="QH4467" s="623"/>
      <c r="QI4467" s="623"/>
      <c r="QJ4467" s="623"/>
      <c r="QK4467" s="623"/>
    </row>
    <row r="4468" spans="439:453">
      <c r="PW4468" s="623"/>
      <c r="PX4468" s="623"/>
      <c r="PY4468" s="623"/>
      <c r="PZ4468" s="623"/>
      <c r="QA4468" s="623"/>
      <c r="QB4468" s="623"/>
      <c r="QC4468" s="623"/>
      <c r="QD4468" s="623"/>
      <c r="QE4468" s="623"/>
      <c r="QF4468" s="623"/>
      <c r="QG4468" s="623"/>
      <c r="QH4468" s="623"/>
      <c r="QI4468" s="623"/>
      <c r="QJ4468" s="623"/>
      <c r="QK4468" s="623"/>
    </row>
    <row r="4469" spans="439:453">
      <c r="PW4469" s="623"/>
      <c r="PX4469" s="623"/>
      <c r="PY4469" s="623"/>
      <c r="PZ4469" s="623"/>
      <c r="QA4469" s="623"/>
      <c r="QB4469" s="623"/>
      <c r="QC4469" s="623"/>
      <c r="QD4469" s="623"/>
      <c r="QE4469" s="623"/>
      <c r="QF4469" s="623"/>
      <c r="QG4469" s="623"/>
      <c r="QH4469" s="623"/>
      <c r="QI4469" s="623"/>
      <c r="QJ4469" s="623"/>
      <c r="QK4469" s="623"/>
    </row>
    <row r="4470" spans="439:453">
      <c r="PW4470" s="623"/>
      <c r="PX4470" s="623"/>
      <c r="PY4470" s="623"/>
      <c r="PZ4470" s="623"/>
      <c r="QA4470" s="623"/>
      <c r="QB4470" s="623"/>
      <c r="QC4470" s="623"/>
      <c r="QD4470" s="623"/>
      <c r="QE4470" s="623"/>
      <c r="QF4470" s="623"/>
      <c r="QG4470" s="623"/>
      <c r="QH4470" s="623"/>
      <c r="QI4470" s="623"/>
      <c r="QJ4470" s="623"/>
      <c r="QK4470" s="623"/>
    </row>
    <row r="4471" spans="439:453">
      <c r="PW4471" s="623"/>
      <c r="PX4471" s="623"/>
      <c r="PY4471" s="623"/>
      <c r="PZ4471" s="623"/>
      <c r="QA4471" s="623"/>
      <c r="QB4471" s="623"/>
      <c r="QC4471" s="623"/>
      <c r="QD4471" s="623"/>
      <c r="QE4471" s="623"/>
      <c r="QF4471" s="623"/>
      <c r="QG4471" s="623"/>
      <c r="QH4471" s="623"/>
      <c r="QI4471" s="623"/>
      <c r="QJ4471" s="623"/>
      <c r="QK4471" s="623"/>
    </row>
    <row r="4472" spans="439:453">
      <c r="PW4472" s="623"/>
      <c r="PX4472" s="623"/>
      <c r="PY4472" s="623"/>
      <c r="PZ4472" s="623"/>
      <c r="QA4472" s="623"/>
      <c r="QB4472" s="623"/>
      <c r="QC4472" s="623"/>
      <c r="QD4472" s="623"/>
      <c r="QE4472" s="623"/>
      <c r="QF4472" s="623"/>
      <c r="QG4472" s="623"/>
      <c r="QH4472" s="623"/>
      <c r="QI4472" s="623"/>
      <c r="QJ4472" s="623"/>
      <c r="QK4472" s="623"/>
    </row>
    <row r="4473" spans="439:453">
      <c r="PW4473" s="623"/>
      <c r="PX4473" s="623"/>
      <c r="PY4473" s="623"/>
      <c r="PZ4473" s="623"/>
      <c r="QA4473" s="623"/>
      <c r="QB4473" s="623"/>
      <c r="QC4473" s="623"/>
      <c r="QD4473" s="623"/>
      <c r="QE4473" s="623"/>
      <c r="QF4473" s="623"/>
      <c r="QG4473" s="623"/>
      <c r="QH4473" s="623"/>
      <c r="QI4473" s="623"/>
      <c r="QJ4473" s="623"/>
      <c r="QK4473" s="623"/>
    </row>
    <row r="4474" spans="439:453">
      <c r="PW4474" s="623"/>
      <c r="PX4474" s="623"/>
      <c r="PY4474" s="623"/>
      <c r="PZ4474" s="623"/>
      <c r="QA4474" s="623"/>
      <c r="QB4474" s="623"/>
      <c r="QC4474" s="623"/>
      <c r="QD4474" s="623"/>
      <c r="QE4474" s="623"/>
      <c r="QF4474" s="623"/>
      <c r="QG4474" s="623"/>
      <c r="QH4474" s="623"/>
      <c r="QI4474" s="623"/>
      <c r="QJ4474" s="623"/>
      <c r="QK4474" s="623"/>
    </row>
    <row r="4475" spans="439:453">
      <c r="PW4475" s="623"/>
      <c r="PX4475" s="623"/>
      <c r="PY4475" s="623"/>
      <c r="PZ4475" s="623"/>
      <c r="QA4475" s="623"/>
      <c r="QB4475" s="623"/>
      <c r="QC4475" s="623"/>
      <c r="QD4475" s="623"/>
      <c r="QE4475" s="623"/>
      <c r="QF4475" s="623"/>
      <c r="QG4475" s="623"/>
      <c r="QH4475" s="623"/>
      <c r="QI4475" s="623"/>
      <c r="QJ4475" s="623"/>
      <c r="QK4475" s="623"/>
    </row>
    <row r="4476" spans="439:453">
      <c r="PW4476" s="623"/>
      <c r="PX4476" s="623"/>
      <c r="PY4476" s="623"/>
      <c r="PZ4476" s="623"/>
      <c r="QA4476" s="623"/>
      <c r="QB4476" s="623"/>
      <c r="QC4476" s="623"/>
      <c r="QD4476" s="623"/>
      <c r="QE4476" s="623"/>
      <c r="QF4476" s="623"/>
      <c r="QG4476" s="623"/>
      <c r="QH4476" s="623"/>
      <c r="QI4476" s="623"/>
      <c r="QJ4476" s="623"/>
      <c r="QK4476" s="623"/>
    </row>
    <row r="4477" spans="439:453">
      <c r="PW4477" s="623"/>
      <c r="PX4477" s="623"/>
      <c r="PY4477" s="623"/>
      <c r="PZ4477" s="623"/>
      <c r="QA4477" s="623"/>
      <c r="QB4477" s="623"/>
      <c r="QC4477" s="623"/>
      <c r="QD4477" s="623"/>
      <c r="QE4477" s="623"/>
      <c r="QF4477" s="623"/>
      <c r="QG4477" s="623"/>
      <c r="QH4477" s="623"/>
      <c r="QI4477" s="623"/>
      <c r="QJ4477" s="623"/>
      <c r="QK4477" s="623"/>
    </row>
    <row r="4478" spans="439:453">
      <c r="PW4478" s="623"/>
      <c r="PX4478" s="623"/>
      <c r="PY4478" s="623"/>
      <c r="PZ4478" s="623"/>
      <c r="QA4478" s="623"/>
      <c r="QB4478" s="623"/>
      <c r="QC4478" s="623"/>
      <c r="QD4478" s="623"/>
      <c r="QE4478" s="623"/>
      <c r="QF4478" s="623"/>
      <c r="QG4478" s="623"/>
      <c r="QH4478" s="623"/>
      <c r="QI4478" s="623"/>
      <c r="QJ4478" s="623"/>
      <c r="QK4478" s="623"/>
    </row>
    <row r="4479" spans="439:453">
      <c r="PW4479" s="623"/>
      <c r="PX4479" s="623"/>
      <c r="PY4479" s="623"/>
      <c r="PZ4479" s="623"/>
      <c r="QA4479" s="623"/>
      <c r="QB4479" s="623"/>
      <c r="QC4479" s="623"/>
      <c r="QD4479" s="623"/>
      <c r="QE4479" s="623"/>
      <c r="QF4479" s="623"/>
      <c r="QG4479" s="623"/>
      <c r="QH4479" s="623"/>
      <c r="QI4479" s="623"/>
      <c r="QJ4479" s="623"/>
      <c r="QK4479" s="623"/>
    </row>
    <row r="4480" spans="439:453">
      <c r="PW4480" s="623"/>
      <c r="PX4480" s="623"/>
      <c r="PY4480" s="623"/>
      <c r="PZ4480" s="623"/>
      <c r="QA4480" s="623"/>
      <c r="QB4480" s="623"/>
      <c r="QC4480" s="623"/>
      <c r="QD4480" s="623"/>
      <c r="QE4480" s="623"/>
      <c r="QF4480" s="623"/>
      <c r="QG4480" s="623"/>
      <c r="QH4480" s="623"/>
      <c r="QI4480" s="623"/>
      <c r="QJ4480" s="623"/>
      <c r="QK4480" s="623"/>
    </row>
    <row r="4481" spans="439:453">
      <c r="PW4481" s="623"/>
      <c r="PX4481" s="623"/>
      <c r="PY4481" s="623"/>
      <c r="PZ4481" s="623"/>
      <c r="QA4481" s="623"/>
      <c r="QB4481" s="623"/>
      <c r="QC4481" s="623"/>
      <c r="QD4481" s="623"/>
      <c r="QE4481" s="623"/>
      <c r="QF4481" s="623"/>
      <c r="QG4481" s="623"/>
      <c r="QH4481" s="623"/>
      <c r="QI4481" s="623"/>
      <c r="QJ4481" s="623"/>
      <c r="QK4481" s="623"/>
    </row>
    <row r="4482" spans="439:453">
      <c r="PW4482" s="623"/>
      <c r="PX4482" s="623"/>
      <c r="PY4482" s="623"/>
      <c r="PZ4482" s="623"/>
      <c r="QA4482" s="623"/>
      <c r="QB4482" s="623"/>
      <c r="QC4482" s="623"/>
      <c r="QD4482" s="623"/>
      <c r="QE4482" s="623"/>
      <c r="QF4482" s="623"/>
      <c r="QG4482" s="623"/>
      <c r="QH4482" s="623"/>
      <c r="QI4482" s="623"/>
      <c r="QJ4482" s="623"/>
      <c r="QK4482" s="623"/>
    </row>
    <row r="4483" spans="439:453">
      <c r="PW4483" s="623"/>
      <c r="PX4483" s="623"/>
      <c r="PY4483" s="623"/>
      <c r="PZ4483" s="623"/>
      <c r="QA4483" s="623"/>
      <c r="QB4483" s="623"/>
      <c r="QC4483" s="623"/>
      <c r="QD4483" s="623"/>
      <c r="QE4483" s="623"/>
      <c r="QF4483" s="623"/>
      <c r="QG4483" s="623"/>
      <c r="QH4483" s="623"/>
      <c r="QI4483" s="623"/>
      <c r="QJ4483" s="623"/>
      <c r="QK4483" s="623"/>
    </row>
    <row r="4484" spans="439:453">
      <c r="PW4484" s="623"/>
      <c r="PX4484" s="623"/>
      <c r="PY4484" s="623"/>
      <c r="PZ4484" s="623"/>
      <c r="QA4484" s="623"/>
      <c r="QB4484" s="623"/>
      <c r="QC4484" s="623"/>
      <c r="QD4484" s="623"/>
      <c r="QE4484" s="623"/>
      <c r="QF4484" s="623"/>
      <c r="QG4484" s="623"/>
      <c r="QH4484" s="623"/>
      <c r="QI4484" s="623"/>
      <c r="QJ4484" s="623"/>
      <c r="QK4484" s="623"/>
    </row>
    <row r="4485" spans="439:453">
      <c r="PW4485" s="623"/>
      <c r="PX4485" s="623"/>
      <c r="PY4485" s="623"/>
      <c r="PZ4485" s="623"/>
      <c r="QA4485" s="623"/>
      <c r="QB4485" s="623"/>
      <c r="QC4485" s="623"/>
      <c r="QD4485" s="623"/>
      <c r="QE4485" s="623"/>
      <c r="QF4485" s="623"/>
      <c r="QG4485" s="623"/>
      <c r="QH4485" s="623"/>
      <c r="QI4485" s="623"/>
      <c r="QJ4485" s="623"/>
      <c r="QK4485" s="623"/>
    </row>
    <row r="4486" spans="439:453">
      <c r="PW4486" s="623"/>
      <c r="PX4486" s="623"/>
      <c r="PY4486" s="623"/>
      <c r="PZ4486" s="623"/>
      <c r="QA4486" s="623"/>
      <c r="QB4486" s="623"/>
      <c r="QC4486" s="623"/>
      <c r="QD4486" s="623"/>
      <c r="QE4486" s="623"/>
      <c r="QF4486" s="623"/>
      <c r="QG4486" s="623"/>
      <c r="QH4486" s="623"/>
      <c r="QI4486" s="623"/>
      <c r="QJ4486" s="623"/>
      <c r="QK4486" s="623"/>
    </row>
    <row r="4487" spans="439:453">
      <c r="PW4487" s="623"/>
      <c r="PX4487" s="623"/>
      <c r="PY4487" s="623"/>
      <c r="PZ4487" s="623"/>
      <c r="QA4487" s="623"/>
      <c r="QB4487" s="623"/>
      <c r="QC4487" s="623"/>
      <c r="QD4487" s="623"/>
      <c r="QE4487" s="623"/>
      <c r="QF4487" s="623"/>
      <c r="QG4487" s="623"/>
      <c r="QH4487" s="623"/>
      <c r="QI4487" s="623"/>
      <c r="QJ4487" s="623"/>
      <c r="QK4487" s="623"/>
    </row>
    <row r="4488" spans="439:453">
      <c r="PW4488" s="623"/>
      <c r="PX4488" s="623"/>
      <c r="PY4488" s="623"/>
      <c r="PZ4488" s="623"/>
      <c r="QA4488" s="623"/>
      <c r="QB4488" s="623"/>
      <c r="QC4488" s="623"/>
      <c r="QD4488" s="623"/>
      <c r="QE4488" s="623"/>
      <c r="QF4488" s="623"/>
      <c r="QG4488" s="623"/>
      <c r="QH4488" s="623"/>
      <c r="QI4488" s="623"/>
      <c r="QJ4488" s="623"/>
      <c r="QK4488" s="623"/>
    </row>
    <row r="4489" spans="439:453">
      <c r="PW4489" s="623"/>
      <c r="PX4489" s="623"/>
      <c r="PY4489" s="623"/>
      <c r="PZ4489" s="623"/>
      <c r="QA4489" s="623"/>
      <c r="QB4489" s="623"/>
      <c r="QC4489" s="623"/>
      <c r="QD4489" s="623"/>
      <c r="QE4489" s="623"/>
      <c r="QF4489" s="623"/>
      <c r="QG4489" s="623"/>
      <c r="QH4489" s="623"/>
      <c r="QI4489" s="623"/>
      <c r="QJ4489" s="623"/>
      <c r="QK4489" s="623"/>
    </row>
    <row r="4490" spans="439:453">
      <c r="PW4490" s="623"/>
      <c r="PX4490" s="623"/>
      <c r="PY4490" s="623"/>
      <c r="PZ4490" s="623"/>
      <c r="QA4490" s="623"/>
      <c r="QB4490" s="623"/>
      <c r="QC4490" s="623"/>
      <c r="QD4490" s="623"/>
      <c r="QE4490" s="623"/>
      <c r="QF4490" s="623"/>
      <c r="QG4490" s="623"/>
      <c r="QH4490" s="623"/>
      <c r="QI4490" s="623"/>
      <c r="QJ4490" s="623"/>
      <c r="QK4490" s="623"/>
    </row>
    <row r="4491" spans="439:453">
      <c r="PW4491" s="623"/>
      <c r="PX4491" s="623"/>
      <c r="PY4491" s="623"/>
      <c r="PZ4491" s="623"/>
      <c r="QA4491" s="623"/>
      <c r="QB4491" s="623"/>
      <c r="QC4491" s="623"/>
      <c r="QD4491" s="623"/>
      <c r="QE4491" s="623"/>
      <c r="QF4491" s="623"/>
      <c r="QG4491" s="623"/>
      <c r="QH4491" s="623"/>
      <c r="QI4491" s="623"/>
      <c r="QJ4491" s="623"/>
      <c r="QK4491" s="623"/>
    </row>
    <row r="4492" spans="439:453">
      <c r="PW4492" s="623"/>
      <c r="PX4492" s="623"/>
      <c r="PY4492" s="623"/>
      <c r="PZ4492" s="623"/>
      <c r="QA4492" s="623"/>
      <c r="QB4492" s="623"/>
      <c r="QC4492" s="623"/>
      <c r="QD4492" s="623"/>
      <c r="QE4492" s="623"/>
      <c r="QF4492" s="623"/>
      <c r="QG4492" s="623"/>
      <c r="QH4492" s="623"/>
      <c r="QI4492" s="623"/>
      <c r="QJ4492" s="623"/>
      <c r="QK4492" s="623"/>
    </row>
    <row r="4493" spans="439:453">
      <c r="PW4493" s="623"/>
      <c r="PX4493" s="623"/>
      <c r="PY4493" s="623"/>
      <c r="PZ4493" s="623"/>
      <c r="QA4493" s="623"/>
      <c r="QB4493" s="623"/>
      <c r="QC4493" s="623"/>
      <c r="QD4493" s="623"/>
      <c r="QE4493" s="623"/>
      <c r="QF4493" s="623"/>
      <c r="QG4493" s="623"/>
      <c r="QH4493" s="623"/>
      <c r="QI4493" s="623"/>
      <c r="QJ4493" s="623"/>
      <c r="QK4493" s="623"/>
    </row>
    <row r="4494" spans="439:453">
      <c r="PW4494" s="623"/>
      <c r="PX4494" s="623"/>
      <c r="PY4494" s="623"/>
      <c r="PZ4494" s="623"/>
      <c r="QA4494" s="623"/>
      <c r="QB4494" s="623"/>
      <c r="QC4494" s="623"/>
      <c r="QD4494" s="623"/>
      <c r="QE4494" s="623"/>
      <c r="QF4494" s="623"/>
      <c r="QG4494" s="623"/>
      <c r="QH4494" s="623"/>
      <c r="QI4494" s="623"/>
      <c r="QJ4494" s="623"/>
      <c r="QK4494" s="623"/>
    </row>
    <row r="4495" spans="439:453">
      <c r="PW4495" s="623"/>
      <c r="PX4495" s="623"/>
      <c r="PY4495" s="623"/>
      <c r="PZ4495" s="623"/>
      <c r="QA4495" s="623"/>
      <c r="QB4495" s="623"/>
      <c r="QC4495" s="623"/>
      <c r="QD4495" s="623"/>
      <c r="QE4495" s="623"/>
      <c r="QF4495" s="623"/>
      <c r="QG4495" s="623"/>
      <c r="QH4495" s="623"/>
      <c r="QI4495" s="623"/>
      <c r="QJ4495" s="623"/>
      <c r="QK4495" s="623"/>
    </row>
    <row r="4496" spans="439:453">
      <c r="PW4496" s="623"/>
      <c r="PX4496" s="623"/>
      <c r="PY4496" s="623"/>
      <c r="PZ4496" s="623"/>
      <c r="QA4496" s="623"/>
      <c r="QB4496" s="623"/>
      <c r="QC4496" s="623"/>
      <c r="QD4496" s="623"/>
      <c r="QE4496" s="623"/>
      <c r="QF4496" s="623"/>
      <c r="QG4496" s="623"/>
      <c r="QH4496" s="623"/>
      <c r="QI4496" s="623"/>
      <c r="QJ4496" s="623"/>
      <c r="QK4496" s="623"/>
    </row>
    <row r="4497" spans="439:453">
      <c r="PW4497" s="623"/>
      <c r="PX4497" s="623"/>
      <c r="PY4497" s="623"/>
      <c r="PZ4497" s="623"/>
      <c r="QA4497" s="623"/>
      <c r="QB4497" s="623"/>
      <c r="QC4497" s="623"/>
      <c r="QD4497" s="623"/>
      <c r="QE4497" s="623"/>
      <c r="QF4497" s="623"/>
      <c r="QG4497" s="623"/>
      <c r="QH4497" s="623"/>
      <c r="QI4497" s="623"/>
      <c r="QJ4497" s="623"/>
      <c r="QK4497" s="623"/>
    </row>
    <row r="4498" spans="439:453">
      <c r="PW4498" s="623"/>
      <c r="PX4498" s="623"/>
      <c r="PY4498" s="623"/>
      <c r="PZ4498" s="623"/>
      <c r="QA4498" s="623"/>
      <c r="QB4498" s="623"/>
      <c r="QC4498" s="623"/>
      <c r="QD4498" s="623"/>
      <c r="QE4498" s="623"/>
      <c r="QF4498" s="623"/>
      <c r="QG4498" s="623"/>
      <c r="QH4498" s="623"/>
      <c r="QI4498" s="623"/>
      <c r="QJ4498" s="623"/>
      <c r="QK4498" s="623"/>
    </row>
    <row r="4499" spans="439:453">
      <c r="PW4499" s="623"/>
      <c r="PX4499" s="623"/>
      <c r="PY4499" s="623"/>
      <c r="PZ4499" s="623"/>
      <c r="QA4499" s="623"/>
      <c r="QB4499" s="623"/>
      <c r="QC4499" s="623"/>
      <c r="QD4499" s="623"/>
      <c r="QE4499" s="623"/>
      <c r="QF4499" s="623"/>
      <c r="QG4499" s="623"/>
      <c r="QH4499" s="623"/>
      <c r="QI4499" s="623"/>
      <c r="QJ4499" s="623"/>
      <c r="QK4499" s="623"/>
    </row>
    <row r="4500" spans="439:453">
      <c r="PW4500" s="623"/>
      <c r="PX4500" s="623"/>
      <c r="PY4500" s="623"/>
      <c r="PZ4500" s="623"/>
      <c r="QA4500" s="623"/>
      <c r="QB4500" s="623"/>
      <c r="QC4500" s="623"/>
      <c r="QD4500" s="623"/>
      <c r="QE4500" s="623"/>
      <c r="QF4500" s="623"/>
      <c r="QG4500" s="623"/>
      <c r="QH4500" s="623"/>
      <c r="QI4500" s="623"/>
      <c r="QJ4500" s="623"/>
      <c r="QK4500" s="623"/>
    </row>
    <row r="4501" spans="439:453">
      <c r="PW4501" s="623"/>
      <c r="PX4501" s="623"/>
      <c r="PY4501" s="623"/>
      <c r="PZ4501" s="623"/>
      <c r="QA4501" s="623"/>
      <c r="QB4501" s="623"/>
      <c r="QC4501" s="623"/>
      <c r="QD4501" s="623"/>
      <c r="QE4501" s="623"/>
      <c r="QF4501" s="623"/>
      <c r="QG4501" s="623"/>
      <c r="QH4501" s="623"/>
      <c r="QI4501" s="623"/>
      <c r="QJ4501" s="623"/>
      <c r="QK4501" s="623"/>
    </row>
    <row r="4502" spans="439:453">
      <c r="PW4502" s="623"/>
      <c r="PX4502" s="623"/>
      <c r="PY4502" s="623"/>
      <c r="PZ4502" s="623"/>
      <c r="QA4502" s="623"/>
      <c r="QB4502" s="623"/>
      <c r="QC4502" s="623"/>
      <c r="QD4502" s="623"/>
      <c r="QE4502" s="623"/>
      <c r="QF4502" s="623"/>
      <c r="QG4502" s="623"/>
      <c r="QH4502" s="623"/>
      <c r="QI4502" s="623"/>
      <c r="QJ4502" s="623"/>
      <c r="QK4502" s="623"/>
    </row>
    <row r="4503" spans="439:453">
      <c r="PW4503" s="623"/>
      <c r="PX4503" s="623"/>
      <c r="PY4503" s="623"/>
      <c r="PZ4503" s="623"/>
      <c r="QA4503" s="623"/>
      <c r="QB4503" s="623"/>
      <c r="QC4503" s="623"/>
      <c r="QD4503" s="623"/>
      <c r="QE4503" s="623"/>
      <c r="QF4503" s="623"/>
      <c r="QG4503" s="623"/>
      <c r="QH4503" s="623"/>
      <c r="QI4503" s="623"/>
      <c r="QJ4503" s="623"/>
      <c r="QK4503" s="623"/>
    </row>
    <row r="4504" spans="439:453">
      <c r="PW4504" s="623"/>
      <c r="PX4504" s="623"/>
      <c r="PY4504" s="623"/>
      <c r="PZ4504" s="623"/>
      <c r="QA4504" s="623"/>
      <c r="QB4504" s="623"/>
      <c r="QC4504" s="623"/>
      <c r="QD4504" s="623"/>
      <c r="QE4504" s="623"/>
      <c r="QF4504" s="623"/>
      <c r="QG4504" s="623"/>
      <c r="QH4504" s="623"/>
      <c r="QI4504" s="623"/>
      <c r="QJ4504" s="623"/>
      <c r="QK4504" s="623"/>
    </row>
    <row r="4505" spans="439:453">
      <c r="PW4505" s="623"/>
      <c r="PX4505" s="623"/>
      <c r="PY4505" s="623"/>
      <c r="PZ4505" s="623"/>
      <c r="QA4505" s="623"/>
      <c r="QB4505" s="623"/>
      <c r="QC4505" s="623"/>
      <c r="QD4505" s="623"/>
      <c r="QE4505" s="623"/>
      <c r="QF4505" s="623"/>
      <c r="QG4505" s="623"/>
      <c r="QH4505" s="623"/>
      <c r="QI4505" s="623"/>
      <c r="QJ4505" s="623"/>
      <c r="QK4505" s="623"/>
    </row>
    <row r="4506" spans="439:453">
      <c r="PW4506" s="623"/>
      <c r="PX4506" s="623"/>
      <c r="PY4506" s="623"/>
      <c r="PZ4506" s="623"/>
      <c r="QA4506" s="623"/>
      <c r="QB4506" s="623"/>
      <c r="QC4506" s="623"/>
      <c r="QD4506" s="623"/>
      <c r="QE4506" s="623"/>
      <c r="QF4506" s="623"/>
      <c r="QG4506" s="623"/>
      <c r="QH4506" s="623"/>
      <c r="QI4506" s="623"/>
      <c r="QJ4506" s="623"/>
      <c r="QK4506" s="623"/>
    </row>
    <row r="4507" spans="439:453">
      <c r="PW4507" s="623"/>
      <c r="PX4507" s="623"/>
      <c r="PY4507" s="623"/>
      <c r="PZ4507" s="623"/>
      <c r="QA4507" s="623"/>
      <c r="QB4507" s="623"/>
      <c r="QC4507" s="623"/>
      <c r="QD4507" s="623"/>
      <c r="QE4507" s="623"/>
      <c r="QF4507" s="623"/>
      <c r="QG4507" s="623"/>
      <c r="QH4507" s="623"/>
      <c r="QI4507" s="623"/>
      <c r="QJ4507" s="623"/>
      <c r="QK4507" s="623"/>
    </row>
    <row r="4508" spans="439:453">
      <c r="PW4508" s="623"/>
      <c r="PX4508" s="623"/>
      <c r="PY4508" s="623"/>
      <c r="PZ4508" s="623"/>
      <c r="QA4508" s="623"/>
      <c r="QB4508" s="623"/>
      <c r="QC4508" s="623"/>
      <c r="QD4508" s="623"/>
      <c r="QE4508" s="623"/>
      <c r="QF4508" s="623"/>
      <c r="QG4508" s="623"/>
      <c r="QH4508" s="623"/>
      <c r="QI4508" s="623"/>
      <c r="QJ4508" s="623"/>
      <c r="QK4508" s="623"/>
    </row>
    <row r="4509" spans="439:453">
      <c r="PW4509" s="623"/>
      <c r="PX4509" s="623"/>
      <c r="PY4509" s="623"/>
      <c r="PZ4509" s="623"/>
      <c r="QA4509" s="623"/>
      <c r="QB4509" s="623"/>
      <c r="QC4509" s="623"/>
      <c r="QD4509" s="623"/>
      <c r="QE4509" s="623"/>
      <c r="QF4509" s="623"/>
      <c r="QG4509" s="623"/>
      <c r="QH4509" s="623"/>
      <c r="QI4509" s="623"/>
      <c r="QJ4509" s="623"/>
      <c r="QK4509" s="623"/>
    </row>
    <row r="4510" spans="439:453">
      <c r="PW4510" s="623"/>
      <c r="PX4510" s="623"/>
      <c r="PY4510" s="623"/>
      <c r="PZ4510" s="623"/>
      <c r="QA4510" s="623"/>
      <c r="QB4510" s="623"/>
      <c r="QC4510" s="623"/>
      <c r="QD4510" s="623"/>
      <c r="QE4510" s="623"/>
      <c r="QF4510" s="623"/>
      <c r="QG4510" s="623"/>
      <c r="QH4510" s="623"/>
      <c r="QI4510" s="623"/>
      <c r="QJ4510" s="623"/>
      <c r="QK4510" s="623"/>
    </row>
    <row r="4511" spans="439:453">
      <c r="PW4511" s="623"/>
      <c r="PX4511" s="623"/>
      <c r="PY4511" s="623"/>
      <c r="PZ4511" s="623"/>
      <c r="QA4511" s="623"/>
      <c r="QB4511" s="623"/>
      <c r="QC4511" s="623"/>
      <c r="QD4511" s="623"/>
      <c r="QE4511" s="623"/>
      <c r="QF4511" s="623"/>
      <c r="QG4511" s="623"/>
      <c r="QH4511" s="623"/>
      <c r="QI4511" s="623"/>
      <c r="QJ4511" s="623"/>
      <c r="QK4511" s="623"/>
    </row>
    <row r="4512" spans="439:453">
      <c r="PW4512" s="623"/>
      <c r="PX4512" s="623"/>
      <c r="PY4512" s="623"/>
      <c r="PZ4512" s="623"/>
      <c r="QA4512" s="623"/>
      <c r="QB4512" s="623"/>
      <c r="QC4512" s="623"/>
      <c r="QD4512" s="623"/>
      <c r="QE4512" s="623"/>
      <c r="QF4512" s="623"/>
      <c r="QG4512" s="623"/>
      <c r="QH4512" s="623"/>
      <c r="QI4512" s="623"/>
      <c r="QJ4512" s="623"/>
      <c r="QK4512" s="623"/>
    </row>
    <row r="4513" spans="439:453">
      <c r="PW4513" s="623"/>
      <c r="PX4513" s="623"/>
      <c r="PY4513" s="623"/>
      <c r="PZ4513" s="623"/>
      <c r="QA4513" s="623"/>
      <c r="QB4513" s="623"/>
      <c r="QC4513" s="623"/>
      <c r="QD4513" s="623"/>
      <c r="QE4513" s="623"/>
      <c r="QF4513" s="623"/>
      <c r="QG4513" s="623"/>
      <c r="QH4513" s="623"/>
      <c r="QI4513" s="623"/>
      <c r="QJ4513" s="623"/>
      <c r="QK4513" s="623"/>
    </row>
    <row r="4514" spans="439:453">
      <c r="PW4514" s="623"/>
      <c r="PX4514" s="623"/>
      <c r="PY4514" s="623"/>
      <c r="PZ4514" s="623"/>
      <c r="QA4514" s="623"/>
      <c r="QB4514" s="623"/>
      <c r="QC4514" s="623"/>
      <c r="QD4514" s="623"/>
      <c r="QE4514" s="623"/>
      <c r="QF4514" s="623"/>
      <c r="QG4514" s="623"/>
      <c r="QH4514" s="623"/>
      <c r="QI4514" s="623"/>
      <c r="QJ4514" s="623"/>
      <c r="QK4514" s="623"/>
    </row>
    <row r="4515" spans="439:453">
      <c r="PW4515" s="623"/>
      <c r="PX4515" s="623"/>
      <c r="PY4515" s="623"/>
      <c r="PZ4515" s="623"/>
      <c r="QA4515" s="623"/>
      <c r="QB4515" s="623"/>
      <c r="QC4515" s="623"/>
      <c r="QD4515" s="623"/>
      <c r="QE4515" s="623"/>
      <c r="QF4515" s="623"/>
      <c r="QG4515" s="623"/>
      <c r="QH4515" s="623"/>
      <c r="QI4515" s="623"/>
      <c r="QJ4515" s="623"/>
      <c r="QK4515" s="623"/>
    </row>
    <row r="4516" spans="439:453">
      <c r="PW4516" s="623"/>
      <c r="PX4516" s="623"/>
      <c r="PY4516" s="623"/>
      <c r="PZ4516" s="623"/>
      <c r="QA4516" s="623"/>
      <c r="QB4516" s="623"/>
      <c r="QC4516" s="623"/>
      <c r="QD4516" s="623"/>
      <c r="QE4516" s="623"/>
      <c r="QF4516" s="623"/>
      <c r="QG4516" s="623"/>
      <c r="QH4516" s="623"/>
      <c r="QI4516" s="623"/>
      <c r="QJ4516" s="623"/>
      <c r="QK4516" s="623"/>
    </row>
    <row r="4517" spans="439:453">
      <c r="PW4517" s="623"/>
      <c r="PX4517" s="623"/>
      <c r="PY4517" s="623"/>
      <c r="PZ4517" s="623"/>
      <c r="QA4517" s="623"/>
      <c r="QB4517" s="623"/>
      <c r="QC4517" s="623"/>
      <c r="QD4517" s="623"/>
      <c r="QE4517" s="623"/>
      <c r="QF4517" s="623"/>
      <c r="QG4517" s="623"/>
      <c r="QH4517" s="623"/>
      <c r="QI4517" s="623"/>
      <c r="QJ4517" s="623"/>
      <c r="QK4517" s="623"/>
    </row>
    <row r="4518" spans="439:453">
      <c r="PW4518" s="623"/>
      <c r="PX4518" s="623"/>
      <c r="PY4518" s="623"/>
      <c r="PZ4518" s="623"/>
      <c r="QA4518" s="623"/>
      <c r="QB4518" s="623"/>
      <c r="QC4518" s="623"/>
      <c r="QD4518" s="623"/>
      <c r="QE4518" s="623"/>
      <c r="QF4518" s="623"/>
      <c r="QG4518" s="623"/>
      <c r="QH4518" s="623"/>
      <c r="QI4518" s="623"/>
      <c r="QJ4518" s="623"/>
      <c r="QK4518" s="623"/>
    </row>
    <row r="4519" spans="439:453">
      <c r="PW4519" s="623"/>
      <c r="PX4519" s="623"/>
      <c r="PY4519" s="623"/>
      <c r="PZ4519" s="623"/>
      <c r="QA4519" s="623"/>
      <c r="QB4519" s="623"/>
      <c r="QC4519" s="623"/>
      <c r="QD4519" s="623"/>
      <c r="QE4519" s="623"/>
      <c r="QF4519" s="623"/>
      <c r="QG4519" s="623"/>
      <c r="QH4519" s="623"/>
      <c r="QI4519" s="623"/>
      <c r="QJ4519" s="623"/>
      <c r="QK4519" s="623"/>
    </row>
    <row r="4520" spans="439:453">
      <c r="PW4520" s="623"/>
      <c r="PX4520" s="623"/>
      <c r="PY4520" s="623"/>
      <c r="PZ4520" s="623"/>
      <c r="QA4520" s="623"/>
      <c r="QB4520" s="623"/>
      <c r="QC4520" s="623"/>
      <c r="QD4520" s="623"/>
      <c r="QE4520" s="623"/>
      <c r="QF4520" s="623"/>
      <c r="QG4520" s="623"/>
      <c r="QH4520" s="623"/>
      <c r="QI4520" s="623"/>
      <c r="QJ4520" s="623"/>
      <c r="QK4520" s="623"/>
    </row>
    <row r="4521" spans="439:453">
      <c r="PW4521" s="623"/>
      <c r="PX4521" s="623"/>
      <c r="PY4521" s="623"/>
      <c r="PZ4521" s="623"/>
      <c r="QA4521" s="623"/>
      <c r="QB4521" s="623"/>
      <c r="QC4521" s="623"/>
      <c r="QD4521" s="623"/>
      <c r="QE4521" s="623"/>
      <c r="QF4521" s="623"/>
      <c r="QG4521" s="623"/>
      <c r="QH4521" s="623"/>
      <c r="QI4521" s="623"/>
      <c r="QJ4521" s="623"/>
      <c r="QK4521" s="623"/>
    </row>
    <row r="4522" spans="439:453">
      <c r="PW4522" s="623"/>
      <c r="PX4522" s="623"/>
      <c r="PY4522" s="623"/>
      <c r="PZ4522" s="623"/>
      <c r="QA4522" s="623"/>
      <c r="QB4522" s="623"/>
      <c r="QC4522" s="623"/>
      <c r="QD4522" s="623"/>
      <c r="QE4522" s="623"/>
      <c r="QF4522" s="623"/>
      <c r="QG4522" s="623"/>
      <c r="QH4522" s="623"/>
      <c r="QI4522" s="623"/>
      <c r="QJ4522" s="623"/>
      <c r="QK4522" s="623"/>
    </row>
    <row r="4523" spans="439:453">
      <c r="PW4523" s="623"/>
      <c r="PX4523" s="623"/>
      <c r="PY4523" s="623"/>
      <c r="PZ4523" s="623"/>
      <c r="QA4523" s="623"/>
      <c r="QB4523" s="623"/>
      <c r="QC4523" s="623"/>
      <c r="QD4523" s="623"/>
      <c r="QE4523" s="623"/>
      <c r="QF4523" s="623"/>
      <c r="QG4523" s="623"/>
      <c r="QH4523" s="623"/>
      <c r="QI4523" s="623"/>
      <c r="QJ4523" s="623"/>
      <c r="QK4523" s="623"/>
    </row>
    <row r="4524" spans="439:453">
      <c r="PW4524" s="623"/>
      <c r="PX4524" s="623"/>
      <c r="PY4524" s="623"/>
      <c r="PZ4524" s="623"/>
      <c r="QA4524" s="623"/>
      <c r="QB4524" s="623"/>
      <c r="QC4524" s="623"/>
      <c r="QD4524" s="623"/>
      <c r="QE4524" s="623"/>
      <c r="QF4524" s="623"/>
      <c r="QG4524" s="623"/>
      <c r="QH4524" s="623"/>
      <c r="QI4524" s="623"/>
      <c r="QJ4524" s="623"/>
      <c r="QK4524" s="623"/>
    </row>
    <row r="4525" spans="439:453">
      <c r="PW4525" s="623"/>
      <c r="PX4525" s="623"/>
      <c r="PY4525" s="623"/>
      <c r="PZ4525" s="623"/>
      <c r="QA4525" s="623"/>
      <c r="QB4525" s="623"/>
      <c r="QC4525" s="623"/>
      <c r="QD4525" s="623"/>
      <c r="QE4525" s="623"/>
      <c r="QF4525" s="623"/>
      <c r="QG4525" s="623"/>
      <c r="QH4525" s="623"/>
      <c r="QI4525" s="623"/>
      <c r="QJ4525" s="623"/>
      <c r="QK4525" s="623"/>
    </row>
    <row r="4526" spans="439:453">
      <c r="PW4526" s="623"/>
      <c r="PX4526" s="623"/>
      <c r="PY4526" s="623"/>
      <c r="PZ4526" s="623"/>
      <c r="QA4526" s="623"/>
      <c r="QB4526" s="623"/>
      <c r="QC4526" s="623"/>
      <c r="QD4526" s="623"/>
      <c r="QE4526" s="623"/>
      <c r="QF4526" s="623"/>
      <c r="QG4526" s="623"/>
      <c r="QH4526" s="623"/>
      <c r="QI4526" s="623"/>
      <c r="QJ4526" s="623"/>
      <c r="QK4526" s="623"/>
    </row>
    <row r="4527" spans="439:453">
      <c r="PW4527" s="623"/>
      <c r="PX4527" s="623"/>
      <c r="PY4527" s="623"/>
      <c r="PZ4527" s="623"/>
      <c r="QA4527" s="623"/>
      <c r="QB4527" s="623"/>
      <c r="QC4527" s="623"/>
      <c r="QD4527" s="623"/>
      <c r="QE4527" s="623"/>
      <c r="QF4527" s="623"/>
      <c r="QG4527" s="623"/>
      <c r="QH4527" s="623"/>
      <c r="QI4527" s="623"/>
      <c r="QJ4527" s="623"/>
      <c r="QK4527" s="623"/>
    </row>
    <row r="4528" spans="439:453">
      <c r="PW4528" s="623"/>
      <c r="PX4528" s="623"/>
      <c r="PY4528" s="623"/>
      <c r="PZ4528" s="623"/>
      <c r="QA4528" s="623"/>
      <c r="QB4528" s="623"/>
      <c r="QC4528" s="623"/>
      <c r="QD4528" s="623"/>
      <c r="QE4528" s="623"/>
      <c r="QF4528" s="623"/>
      <c r="QG4528" s="623"/>
      <c r="QH4528" s="623"/>
      <c r="QI4528" s="623"/>
      <c r="QJ4528" s="623"/>
      <c r="QK4528" s="623"/>
    </row>
    <row r="4529" spans="439:453">
      <c r="PW4529" s="623"/>
      <c r="PX4529" s="623"/>
      <c r="PY4529" s="623"/>
      <c r="PZ4529" s="623"/>
      <c r="QA4529" s="623"/>
      <c r="QB4529" s="623"/>
      <c r="QC4529" s="623"/>
      <c r="QD4529" s="623"/>
      <c r="QE4529" s="623"/>
      <c r="QF4529" s="623"/>
      <c r="QG4529" s="623"/>
      <c r="QH4529" s="623"/>
      <c r="QI4529" s="623"/>
      <c r="QJ4529" s="623"/>
      <c r="QK4529" s="623"/>
    </row>
    <row r="4530" spans="439:453">
      <c r="PW4530" s="623"/>
      <c r="PX4530" s="623"/>
      <c r="PY4530" s="623"/>
      <c r="PZ4530" s="623"/>
      <c r="QA4530" s="623"/>
      <c r="QB4530" s="623"/>
      <c r="QC4530" s="623"/>
      <c r="QD4530" s="623"/>
      <c r="QE4530" s="623"/>
      <c r="QF4530" s="623"/>
      <c r="QG4530" s="623"/>
      <c r="QH4530" s="623"/>
      <c r="QI4530" s="623"/>
      <c r="QJ4530" s="623"/>
      <c r="QK4530" s="623"/>
    </row>
    <row r="4531" spans="439:453">
      <c r="PW4531" s="623"/>
      <c r="PX4531" s="623"/>
      <c r="PY4531" s="623"/>
      <c r="PZ4531" s="623"/>
      <c r="QA4531" s="623"/>
      <c r="QB4531" s="623"/>
      <c r="QC4531" s="623"/>
      <c r="QD4531" s="623"/>
      <c r="QE4531" s="623"/>
      <c r="QF4531" s="623"/>
      <c r="QG4531" s="623"/>
      <c r="QH4531" s="623"/>
      <c r="QI4531" s="623"/>
      <c r="QJ4531" s="623"/>
      <c r="QK4531" s="623"/>
    </row>
    <row r="4532" spans="439:453">
      <c r="PW4532" s="623"/>
      <c r="PX4532" s="623"/>
      <c r="PY4532" s="623"/>
      <c r="PZ4532" s="623"/>
      <c r="QA4532" s="623"/>
      <c r="QB4532" s="623"/>
      <c r="QC4532" s="623"/>
      <c r="QD4532" s="623"/>
      <c r="QE4532" s="623"/>
      <c r="QF4532" s="623"/>
      <c r="QG4532" s="623"/>
      <c r="QH4532" s="623"/>
      <c r="QI4532" s="623"/>
      <c r="QJ4532" s="623"/>
      <c r="QK4532" s="623"/>
    </row>
    <row r="4533" spans="439:453">
      <c r="PW4533" s="623"/>
      <c r="PX4533" s="623"/>
      <c r="PY4533" s="623"/>
      <c r="PZ4533" s="623"/>
      <c r="QA4533" s="623"/>
      <c r="QB4533" s="623"/>
      <c r="QC4533" s="623"/>
      <c r="QD4533" s="623"/>
      <c r="QE4533" s="623"/>
      <c r="QF4533" s="623"/>
      <c r="QG4533" s="623"/>
      <c r="QH4533" s="623"/>
      <c r="QI4533" s="623"/>
      <c r="QJ4533" s="623"/>
      <c r="QK4533" s="623"/>
    </row>
    <row r="4534" spans="439:453">
      <c r="PW4534" s="623"/>
      <c r="PX4534" s="623"/>
      <c r="PY4534" s="623"/>
      <c r="PZ4534" s="623"/>
      <c r="QA4534" s="623"/>
      <c r="QB4534" s="623"/>
      <c r="QC4534" s="623"/>
      <c r="QD4534" s="623"/>
      <c r="QE4534" s="623"/>
      <c r="QF4534" s="623"/>
      <c r="QG4534" s="623"/>
      <c r="QH4534" s="623"/>
      <c r="QI4534" s="623"/>
      <c r="QJ4534" s="623"/>
      <c r="QK4534" s="623"/>
    </row>
    <row r="4535" spans="439:453">
      <c r="PW4535" s="623"/>
      <c r="PX4535" s="623"/>
      <c r="PY4535" s="623"/>
      <c r="PZ4535" s="623"/>
      <c r="QA4535" s="623"/>
      <c r="QB4535" s="623"/>
      <c r="QC4535" s="623"/>
      <c r="QD4535" s="623"/>
      <c r="QE4535" s="623"/>
      <c r="QF4535" s="623"/>
      <c r="QG4535" s="623"/>
      <c r="QH4535" s="623"/>
      <c r="QI4535" s="623"/>
      <c r="QJ4535" s="623"/>
      <c r="QK4535" s="623"/>
    </row>
    <row r="4536" spans="439:453">
      <c r="PW4536" s="623"/>
      <c r="PX4536" s="623"/>
      <c r="PY4536" s="623"/>
      <c r="PZ4536" s="623"/>
      <c r="QA4536" s="623"/>
      <c r="QB4536" s="623"/>
      <c r="QC4536" s="623"/>
      <c r="QD4536" s="623"/>
      <c r="QE4536" s="623"/>
      <c r="QF4536" s="623"/>
      <c r="QG4536" s="623"/>
      <c r="QH4536" s="623"/>
      <c r="QI4536" s="623"/>
      <c r="QJ4536" s="623"/>
      <c r="QK4536" s="623"/>
    </row>
    <row r="4537" spans="439:453">
      <c r="PW4537" s="623"/>
      <c r="PX4537" s="623"/>
      <c r="PY4537" s="623"/>
      <c r="PZ4537" s="623"/>
      <c r="QA4537" s="623"/>
      <c r="QB4537" s="623"/>
      <c r="QC4537" s="623"/>
      <c r="QD4537" s="623"/>
      <c r="QE4537" s="623"/>
      <c r="QF4537" s="623"/>
      <c r="QG4537" s="623"/>
      <c r="QH4537" s="623"/>
      <c r="QI4537" s="623"/>
      <c r="QJ4537" s="623"/>
      <c r="QK4537" s="623"/>
    </row>
    <row r="4538" spans="439:453">
      <c r="PW4538" s="623"/>
      <c r="PX4538" s="623"/>
      <c r="PY4538" s="623"/>
      <c r="PZ4538" s="623"/>
      <c r="QA4538" s="623"/>
      <c r="QB4538" s="623"/>
      <c r="QC4538" s="623"/>
      <c r="QD4538" s="623"/>
      <c r="QE4538" s="623"/>
      <c r="QF4538" s="623"/>
      <c r="QG4538" s="623"/>
      <c r="QH4538" s="623"/>
      <c r="QI4538" s="623"/>
      <c r="QJ4538" s="623"/>
      <c r="QK4538" s="623"/>
    </row>
    <row r="4539" spans="439:453">
      <c r="PW4539" s="623"/>
      <c r="PX4539" s="623"/>
      <c r="PY4539" s="623"/>
      <c r="PZ4539" s="623"/>
      <c r="QA4539" s="623"/>
      <c r="QB4539" s="623"/>
      <c r="QC4539" s="623"/>
      <c r="QD4539" s="623"/>
      <c r="QE4539" s="623"/>
      <c r="QF4539" s="623"/>
      <c r="QG4539" s="623"/>
      <c r="QH4539" s="623"/>
      <c r="QI4539" s="623"/>
      <c r="QJ4539" s="623"/>
      <c r="QK4539" s="623"/>
    </row>
    <row r="4540" spans="439:453">
      <c r="PW4540" s="623"/>
      <c r="PX4540" s="623"/>
      <c r="PY4540" s="623"/>
      <c r="PZ4540" s="623"/>
      <c r="QA4540" s="623"/>
      <c r="QB4540" s="623"/>
      <c r="QC4540" s="623"/>
      <c r="QD4540" s="623"/>
      <c r="QE4540" s="623"/>
      <c r="QF4540" s="623"/>
      <c r="QG4540" s="623"/>
      <c r="QH4540" s="623"/>
      <c r="QI4540" s="623"/>
      <c r="QJ4540" s="623"/>
      <c r="QK4540" s="623"/>
    </row>
    <row r="4541" spans="439:453">
      <c r="PW4541" s="623"/>
      <c r="PX4541" s="623"/>
      <c r="PY4541" s="623"/>
      <c r="PZ4541" s="623"/>
      <c r="QA4541" s="623"/>
      <c r="QB4541" s="623"/>
      <c r="QC4541" s="623"/>
      <c r="QD4541" s="623"/>
      <c r="QE4541" s="623"/>
      <c r="QF4541" s="623"/>
      <c r="QG4541" s="623"/>
      <c r="QH4541" s="623"/>
      <c r="QI4541" s="623"/>
      <c r="QJ4541" s="623"/>
      <c r="QK4541" s="623"/>
    </row>
    <row r="4542" spans="439:453">
      <c r="PW4542" s="623"/>
      <c r="PX4542" s="623"/>
      <c r="PY4542" s="623"/>
      <c r="PZ4542" s="623"/>
      <c r="QA4542" s="623"/>
      <c r="QB4542" s="623"/>
      <c r="QC4542" s="623"/>
      <c r="QD4542" s="623"/>
      <c r="QE4542" s="623"/>
      <c r="QF4542" s="623"/>
      <c r="QG4542" s="623"/>
      <c r="QH4542" s="623"/>
      <c r="QI4542" s="623"/>
      <c r="QJ4542" s="623"/>
      <c r="QK4542" s="623"/>
    </row>
    <row r="4543" spans="439:453">
      <c r="PW4543" s="623"/>
      <c r="PX4543" s="623"/>
      <c r="PY4543" s="623"/>
      <c r="PZ4543" s="623"/>
      <c r="QA4543" s="623"/>
      <c r="QB4543" s="623"/>
      <c r="QC4543" s="623"/>
      <c r="QD4543" s="623"/>
      <c r="QE4543" s="623"/>
      <c r="QF4543" s="623"/>
      <c r="QG4543" s="623"/>
      <c r="QH4543" s="623"/>
      <c r="QI4543" s="623"/>
      <c r="QJ4543" s="623"/>
      <c r="QK4543" s="623"/>
    </row>
    <row r="4544" spans="439:453">
      <c r="PW4544" s="623"/>
      <c r="PX4544" s="623"/>
      <c r="PY4544" s="623"/>
      <c r="PZ4544" s="623"/>
      <c r="QA4544" s="623"/>
      <c r="QB4544" s="623"/>
      <c r="QC4544" s="623"/>
      <c r="QD4544" s="623"/>
      <c r="QE4544" s="623"/>
      <c r="QF4544" s="623"/>
      <c r="QG4544" s="623"/>
      <c r="QH4544" s="623"/>
      <c r="QI4544" s="623"/>
      <c r="QJ4544" s="623"/>
      <c r="QK4544" s="623"/>
    </row>
    <row r="4545" spans="439:453">
      <c r="PW4545" s="623"/>
      <c r="PX4545" s="623"/>
      <c r="PY4545" s="623"/>
      <c r="PZ4545" s="623"/>
      <c r="QA4545" s="623"/>
      <c r="QB4545" s="623"/>
      <c r="QC4545" s="623"/>
      <c r="QD4545" s="623"/>
      <c r="QE4545" s="623"/>
      <c r="QF4545" s="623"/>
      <c r="QG4545" s="623"/>
      <c r="QH4545" s="623"/>
      <c r="QI4545" s="623"/>
      <c r="QJ4545" s="623"/>
      <c r="QK4545" s="623"/>
    </row>
    <row r="4546" spans="439:453">
      <c r="PW4546" s="623"/>
      <c r="PX4546" s="623"/>
      <c r="PY4546" s="623"/>
      <c r="PZ4546" s="623"/>
      <c r="QA4546" s="623"/>
      <c r="QB4546" s="623"/>
      <c r="QC4546" s="623"/>
      <c r="QD4546" s="623"/>
      <c r="QE4546" s="623"/>
      <c r="QF4546" s="623"/>
      <c r="QG4546" s="623"/>
      <c r="QH4546" s="623"/>
      <c r="QI4546" s="623"/>
      <c r="QJ4546" s="623"/>
      <c r="QK4546" s="623"/>
    </row>
    <row r="4547" spans="439:453">
      <c r="PW4547" s="623"/>
      <c r="PX4547" s="623"/>
      <c r="PY4547" s="623"/>
      <c r="PZ4547" s="623"/>
      <c r="QA4547" s="623"/>
      <c r="QB4547" s="623"/>
      <c r="QC4547" s="623"/>
      <c r="QD4547" s="623"/>
      <c r="QE4547" s="623"/>
      <c r="QF4547" s="623"/>
      <c r="QG4547" s="623"/>
      <c r="QH4547" s="623"/>
      <c r="QI4547" s="623"/>
      <c r="QJ4547" s="623"/>
      <c r="QK4547" s="623"/>
    </row>
    <row r="4548" spans="439:453">
      <c r="PW4548" s="623"/>
      <c r="PX4548" s="623"/>
      <c r="PY4548" s="623"/>
      <c r="PZ4548" s="623"/>
      <c r="QA4548" s="623"/>
      <c r="QB4548" s="623"/>
      <c r="QC4548" s="623"/>
      <c r="QD4548" s="623"/>
      <c r="QE4548" s="623"/>
      <c r="QF4548" s="623"/>
      <c r="QG4548" s="623"/>
      <c r="QH4548" s="623"/>
      <c r="QI4548" s="623"/>
      <c r="QJ4548" s="623"/>
      <c r="QK4548" s="623"/>
    </row>
    <row r="4549" spans="439:453">
      <c r="PW4549" s="623"/>
      <c r="PX4549" s="623"/>
      <c r="PY4549" s="623"/>
      <c r="PZ4549" s="623"/>
      <c r="QA4549" s="623"/>
      <c r="QB4549" s="623"/>
      <c r="QC4549" s="623"/>
      <c r="QD4549" s="623"/>
      <c r="QE4549" s="623"/>
      <c r="QF4549" s="623"/>
      <c r="QG4549" s="623"/>
      <c r="QH4549" s="623"/>
      <c r="QI4549" s="623"/>
      <c r="QJ4549" s="623"/>
      <c r="QK4549" s="623"/>
    </row>
    <row r="4550" spans="439:453">
      <c r="PW4550" s="623"/>
      <c r="PX4550" s="623"/>
      <c r="PY4550" s="623"/>
      <c r="PZ4550" s="623"/>
      <c r="QA4550" s="623"/>
      <c r="QB4550" s="623"/>
      <c r="QC4550" s="623"/>
      <c r="QD4550" s="623"/>
      <c r="QE4550" s="623"/>
      <c r="QF4550" s="623"/>
      <c r="QG4550" s="623"/>
      <c r="QH4550" s="623"/>
      <c r="QI4550" s="623"/>
      <c r="QJ4550" s="623"/>
      <c r="QK4550" s="623"/>
    </row>
    <row r="4551" spans="439:453">
      <c r="PW4551" s="623"/>
      <c r="PX4551" s="623"/>
      <c r="PY4551" s="623"/>
      <c r="PZ4551" s="623"/>
      <c r="QA4551" s="623"/>
      <c r="QB4551" s="623"/>
      <c r="QC4551" s="623"/>
      <c r="QD4551" s="623"/>
      <c r="QE4551" s="623"/>
      <c r="QF4551" s="623"/>
      <c r="QG4551" s="623"/>
      <c r="QH4551" s="623"/>
      <c r="QI4551" s="623"/>
      <c r="QJ4551" s="623"/>
      <c r="QK4551" s="623"/>
    </row>
    <row r="4552" spans="439:453">
      <c r="PW4552" s="623"/>
      <c r="PX4552" s="623"/>
      <c r="PY4552" s="623"/>
      <c r="PZ4552" s="623"/>
      <c r="QA4552" s="623"/>
      <c r="QB4552" s="623"/>
      <c r="QC4552" s="623"/>
      <c r="QD4552" s="623"/>
      <c r="QE4552" s="623"/>
      <c r="QF4552" s="623"/>
      <c r="QG4552" s="623"/>
      <c r="QH4552" s="623"/>
      <c r="QI4552" s="623"/>
      <c r="QJ4552" s="623"/>
      <c r="QK4552" s="623"/>
    </row>
    <row r="4553" spans="439:453">
      <c r="PW4553" s="623"/>
      <c r="PX4553" s="623"/>
      <c r="PY4553" s="623"/>
      <c r="PZ4553" s="623"/>
      <c r="QA4553" s="623"/>
      <c r="QB4553" s="623"/>
      <c r="QC4553" s="623"/>
      <c r="QD4553" s="623"/>
      <c r="QE4553" s="623"/>
      <c r="QF4553" s="623"/>
      <c r="QG4553" s="623"/>
      <c r="QH4553" s="623"/>
      <c r="QI4553" s="623"/>
      <c r="QJ4553" s="623"/>
      <c r="QK4553" s="623"/>
    </row>
    <row r="4554" spans="439:453">
      <c r="PW4554" s="623"/>
      <c r="PX4554" s="623"/>
      <c r="PY4554" s="623"/>
      <c r="PZ4554" s="623"/>
      <c r="QA4554" s="623"/>
      <c r="QB4554" s="623"/>
      <c r="QC4554" s="623"/>
      <c r="QD4554" s="623"/>
      <c r="QE4554" s="623"/>
      <c r="QF4554" s="623"/>
      <c r="QG4554" s="623"/>
      <c r="QH4554" s="623"/>
      <c r="QI4554" s="623"/>
      <c r="QJ4554" s="623"/>
      <c r="QK4554" s="623"/>
    </row>
    <row r="4555" spans="439:453">
      <c r="PW4555" s="623"/>
      <c r="PX4555" s="623"/>
      <c r="PY4555" s="623"/>
      <c r="PZ4555" s="623"/>
      <c r="QA4555" s="623"/>
      <c r="QB4555" s="623"/>
      <c r="QC4555" s="623"/>
      <c r="QD4555" s="623"/>
      <c r="QE4555" s="623"/>
      <c r="QF4555" s="623"/>
      <c r="QG4555" s="623"/>
      <c r="QH4555" s="623"/>
      <c r="QI4555" s="623"/>
      <c r="QJ4555" s="623"/>
      <c r="QK4555" s="623"/>
    </row>
    <row r="4556" spans="439:453">
      <c r="PW4556" s="623"/>
      <c r="PX4556" s="623"/>
      <c r="PY4556" s="623"/>
      <c r="PZ4556" s="623"/>
      <c r="QA4556" s="623"/>
      <c r="QB4556" s="623"/>
      <c r="QC4556" s="623"/>
      <c r="QD4556" s="623"/>
      <c r="QE4556" s="623"/>
      <c r="QF4556" s="623"/>
      <c r="QG4556" s="623"/>
      <c r="QH4556" s="623"/>
      <c r="QI4556" s="623"/>
      <c r="QJ4556" s="623"/>
      <c r="QK4556" s="623"/>
    </row>
    <row r="4557" spans="439:453">
      <c r="PW4557" s="623"/>
      <c r="PX4557" s="623"/>
      <c r="PY4557" s="623"/>
      <c r="PZ4557" s="623"/>
      <c r="QA4557" s="623"/>
      <c r="QB4557" s="623"/>
      <c r="QC4557" s="623"/>
      <c r="QD4557" s="623"/>
      <c r="QE4557" s="623"/>
      <c r="QF4557" s="623"/>
      <c r="QG4557" s="623"/>
      <c r="QH4557" s="623"/>
      <c r="QI4557" s="623"/>
      <c r="QJ4557" s="623"/>
      <c r="QK4557" s="623"/>
    </row>
    <row r="4558" spans="439:453">
      <c r="PW4558" s="623"/>
      <c r="PX4558" s="623"/>
      <c r="PY4558" s="623"/>
      <c r="PZ4558" s="623"/>
      <c r="QA4558" s="623"/>
      <c r="QB4558" s="623"/>
      <c r="QC4558" s="623"/>
      <c r="QD4558" s="623"/>
      <c r="QE4558" s="623"/>
      <c r="QF4558" s="623"/>
      <c r="QG4558" s="623"/>
      <c r="QH4558" s="623"/>
      <c r="QI4558" s="623"/>
      <c r="QJ4558" s="623"/>
      <c r="QK4558" s="623"/>
    </row>
    <row r="4559" spans="439:453">
      <c r="PW4559" s="623"/>
      <c r="PX4559" s="623"/>
      <c r="PY4559" s="623"/>
      <c r="PZ4559" s="623"/>
      <c r="QA4559" s="623"/>
      <c r="QB4559" s="623"/>
      <c r="QC4559" s="623"/>
      <c r="QD4559" s="623"/>
      <c r="QE4559" s="623"/>
      <c r="QF4559" s="623"/>
      <c r="QG4559" s="623"/>
      <c r="QH4559" s="623"/>
      <c r="QI4559" s="623"/>
      <c r="QJ4559" s="623"/>
      <c r="QK4559" s="623"/>
    </row>
    <row r="4560" spans="439:453">
      <c r="PW4560" s="623"/>
      <c r="PX4560" s="623"/>
      <c r="PY4560" s="623"/>
      <c r="PZ4560" s="623"/>
      <c r="QA4560" s="623"/>
      <c r="QB4560" s="623"/>
      <c r="QC4560" s="623"/>
      <c r="QD4560" s="623"/>
      <c r="QE4560" s="623"/>
      <c r="QF4560" s="623"/>
      <c r="QG4560" s="623"/>
      <c r="QH4560" s="623"/>
      <c r="QI4560" s="623"/>
      <c r="QJ4560" s="623"/>
      <c r="QK4560" s="623"/>
    </row>
    <row r="4561" spans="439:453">
      <c r="PW4561" s="623"/>
      <c r="PX4561" s="623"/>
      <c r="PY4561" s="623"/>
      <c r="PZ4561" s="623"/>
      <c r="QA4561" s="623"/>
      <c r="QB4561" s="623"/>
      <c r="QC4561" s="623"/>
      <c r="QD4561" s="623"/>
      <c r="QE4561" s="623"/>
      <c r="QF4561" s="623"/>
      <c r="QG4561" s="623"/>
      <c r="QH4561" s="623"/>
      <c r="QI4561" s="623"/>
      <c r="QJ4561" s="623"/>
      <c r="QK4561" s="623"/>
    </row>
    <row r="4562" spans="439:453">
      <c r="PW4562" s="623"/>
      <c r="PX4562" s="623"/>
      <c r="PY4562" s="623"/>
      <c r="PZ4562" s="623"/>
      <c r="QA4562" s="623"/>
      <c r="QB4562" s="623"/>
      <c r="QC4562" s="623"/>
      <c r="QD4562" s="623"/>
      <c r="QE4562" s="623"/>
      <c r="QF4562" s="623"/>
      <c r="QG4562" s="623"/>
      <c r="QH4562" s="623"/>
      <c r="QI4562" s="623"/>
      <c r="QJ4562" s="623"/>
      <c r="QK4562" s="623"/>
    </row>
    <row r="4563" spans="439:453">
      <c r="PW4563" s="623"/>
      <c r="PX4563" s="623"/>
      <c r="PY4563" s="623"/>
      <c r="PZ4563" s="623"/>
      <c r="QA4563" s="623"/>
      <c r="QB4563" s="623"/>
      <c r="QC4563" s="623"/>
      <c r="QD4563" s="623"/>
      <c r="QE4563" s="623"/>
      <c r="QF4563" s="623"/>
      <c r="QG4563" s="623"/>
      <c r="QH4563" s="623"/>
      <c r="QI4563" s="623"/>
      <c r="QJ4563" s="623"/>
      <c r="QK4563" s="623"/>
    </row>
    <row r="4564" spans="439:453">
      <c r="PW4564" s="623"/>
      <c r="PX4564" s="623"/>
      <c r="PY4564" s="623"/>
      <c r="PZ4564" s="623"/>
      <c r="QA4564" s="623"/>
      <c r="QB4564" s="623"/>
      <c r="QC4564" s="623"/>
      <c r="QD4564" s="623"/>
      <c r="QE4564" s="623"/>
      <c r="QF4564" s="623"/>
      <c r="QG4564" s="623"/>
      <c r="QH4564" s="623"/>
      <c r="QI4564" s="623"/>
      <c r="QJ4564" s="623"/>
      <c r="QK4564" s="623"/>
    </row>
    <row r="4565" spans="439:453">
      <c r="PW4565" s="623"/>
      <c r="PX4565" s="623"/>
      <c r="PY4565" s="623"/>
      <c r="PZ4565" s="623"/>
      <c r="QA4565" s="623"/>
      <c r="QB4565" s="623"/>
      <c r="QC4565" s="623"/>
      <c r="QD4565" s="623"/>
      <c r="QE4565" s="623"/>
      <c r="QF4565" s="623"/>
      <c r="QG4565" s="623"/>
      <c r="QH4565" s="623"/>
      <c r="QI4565" s="623"/>
      <c r="QJ4565" s="623"/>
      <c r="QK4565" s="623"/>
    </row>
    <row r="4566" spans="439:453">
      <c r="PW4566" s="623"/>
      <c r="PX4566" s="623"/>
      <c r="PY4566" s="623"/>
      <c r="PZ4566" s="623"/>
      <c r="QA4566" s="623"/>
      <c r="QB4566" s="623"/>
      <c r="QC4566" s="623"/>
      <c r="QD4566" s="623"/>
      <c r="QE4566" s="623"/>
      <c r="QF4566" s="623"/>
      <c r="QG4566" s="623"/>
      <c r="QH4566" s="623"/>
      <c r="QI4566" s="623"/>
      <c r="QJ4566" s="623"/>
      <c r="QK4566" s="623"/>
    </row>
    <row r="4567" spans="439:453">
      <c r="PW4567" s="623"/>
      <c r="PX4567" s="623"/>
      <c r="PY4567" s="623"/>
      <c r="PZ4567" s="623"/>
      <c r="QA4567" s="623"/>
      <c r="QB4567" s="623"/>
      <c r="QC4567" s="623"/>
      <c r="QD4567" s="623"/>
      <c r="QE4567" s="623"/>
      <c r="QF4567" s="623"/>
      <c r="QG4567" s="623"/>
      <c r="QH4567" s="623"/>
      <c r="QI4567" s="623"/>
      <c r="QJ4567" s="623"/>
      <c r="QK4567" s="623"/>
    </row>
    <row r="4568" spans="439:453">
      <c r="PW4568" s="623"/>
      <c r="PX4568" s="623"/>
      <c r="PY4568" s="623"/>
      <c r="PZ4568" s="623"/>
      <c r="QA4568" s="623"/>
      <c r="QB4568" s="623"/>
      <c r="QC4568" s="623"/>
      <c r="QD4568" s="623"/>
      <c r="QE4568" s="623"/>
      <c r="QF4568" s="623"/>
      <c r="QG4568" s="623"/>
      <c r="QH4568" s="623"/>
      <c r="QI4568" s="623"/>
      <c r="QJ4568" s="623"/>
      <c r="QK4568" s="623"/>
    </row>
    <row r="4569" spans="439:453">
      <c r="PW4569" s="623"/>
      <c r="PX4569" s="623"/>
      <c r="PY4569" s="623"/>
      <c r="PZ4569" s="623"/>
      <c r="QA4569" s="623"/>
      <c r="QB4569" s="623"/>
      <c r="QC4569" s="623"/>
      <c r="QD4569" s="623"/>
      <c r="QE4569" s="623"/>
      <c r="QF4569" s="623"/>
      <c r="QG4569" s="623"/>
      <c r="QH4569" s="623"/>
      <c r="QI4569" s="623"/>
      <c r="QJ4569" s="623"/>
      <c r="QK4569" s="623"/>
    </row>
    <row r="4570" spans="439:453">
      <c r="PW4570" s="623"/>
      <c r="PX4570" s="623"/>
      <c r="PY4570" s="623"/>
      <c r="PZ4570" s="623"/>
      <c r="QA4570" s="623"/>
      <c r="QB4570" s="623"/>
      <c r="QC4570" s="623"/>
      <c r="QD4570" s="623"/>
      <c r="QE4570" s="623"/>
      <c r="QF4570" s="623"/>
      <c r="QG4570" s="623"/>
      <c r="QH4570" s="623"/>
      <c r="QI4570" s="623"/>
      <c r="QJ4570" s="623"/>
      <c r="QK4570" s="623"/>
    </row>
    <row r="4571" spans="439:453">
      <c r="PW4571" s="623"/>
      <c r="PX4571" s="623"/>
      <c r="PY4571" s="623"/>
      <c r="PZ4571" s="623"/>
      <c r="QA4571" s="623"/>
      <c r="QB4571" s="623"/>
      <c r="QC4571" s="623"/>
      <c r="QD4571" s="623"/>
      <c r="QE4571" s="623"/>
      <c r="QF4571" s="623"/>
      <c r="QG4571" s="623"/>
      <c r="QH4571" s="623"/>
      <c r="QI4571" s="623"/>
      <c r="QJ4571" s="623"/>
      <c r="QK4571" s="623"/>
    </row>
    <row r="4572" spans="439:453">
      <c r="PW4572" s="623"/>
      <c r="PX4572" s="623"/>
      <c r="PY4572" s="623"/>
      <c r="PZ4572" s="623"/>
      <c r="QA4572" s="623"/>
      <c r="QB4572" s="623"/>
      <c r="QC4572" s="623"/>
      <c r="QD4572" s="623"/>
      <c r="QE4572" s="623"/>
      <c r="QF4572" s="623"/>
      <c r="QG4572" s="623"/>
      <c r="QH4572" s="623"/>
      <c r="QI4572" s="623"/>
      <c r="QJ4572" s="623"/>
      <c r="QK4572" s="623"/>
    </row>
    <row r="4573" spans="439:453">
      <c r="PW4573" s="623"/>
      <c r="PX4573" s="623"/>
      <c r="PY4573" s="623"/>
      <c r="PZ4573" s="623"/>
      <c r="QA4573" s="623"/>
      <c r="QB4573" s="623"/>
      <c r="QC4573" s="623"/>
      <c r="QD4573" s="623"/>
      <c r="QE4573" s="623"/>
      <c r="QF4573" s="623"/>
      <c r="QG4573" s="623"/>
      <c r="QH4573" s="623"/>
      <c r="QI4573" s="623"/>
      <c r="QJ4573" s="623"/>
      <c r="QK4573" s="623"/>
    </row>
    <row r="4574" spans="439:453">
      <c r="PW4574" s="623"/>
      <c r="PX4574" s="623"/>
      <c r="PY4574" s="623"/>
      <c r="PZ4574" s="623"/>
      <c r="QA4574" s="623"/>
      <c r="QB4574" s="623"/>
      <c r="QC4574" s="623"/>
      <c r="QD4574" s="623"/>
      <c r="QE4574" s="623"/>
      <c r="QF4574" s="623"/>
      <c r="QG4574" s="623"/>
      <c r="QH4574" s="623"/>
      <c r="QI4574" s="623"/>
      <c r="QJ4574" s="623"/>
      <c r="QK4574" s="623"/>
    </row>
    <row r="4575" spans="439:453">
      <c r="PW4575" s="623"/>
      <c r="PX4575" s="623"/>
      <c r="PY4575" s="623"/>
      <c r="PZ4575" s="623"/>
      <c r="QA4575" s="623"/>
      <c r="QB4575" s="623"/>
      <c r="QC4575" s="623"/>
      <c r="QD4575" s="623"/>
      <c r="QE4575" s="623"/>
      <c r="QF4575" s="623"/>
      <c r="QG4575" s="623"/>
      <c r="QH4575" s="623"/>
      <c r="QI4575" s="623"/>
      <c r="QJ4575" s="623"/>
      <c r="QK4575" s="623"/>
    </row>
    <row r="4576" spans="439:453">
      <c r="PW4576" s="623"/>
      <c r="PX4576" s="623"/>
      <c r="PY4576" s="623"/>
      <c r="PZ4576" s="623"/>
      <c r="QA4576" s="623"/>
      <c r="QB4576" s="623"/>
      <c r="QC4576" s="623"/>
      <c r="QD4576" s="623"/>
      <c r="QE4576" s="623"/>
      <c r="QF4576" s="623"/>
      <c r="QG4576" s="623"/>
      <c r="QH4576" s="623"/>
      <c r="QI4576" s="623"/>
      <c r="QJ4576" s="623"/>
      <c r="QK4576" s="623"/>
    </row>
    <row r="4577" spans="439:453">
      <c r="PW4577" s="623"/>
      <c r="PX4577" s="623"/>
      <c r="PY4577" s="623"/>
      <c r="PZ4577" s="623"/>
      <c r="QA4577" s="623"/>
      <c r="QB4577" s="623"/>
      <c r="QC4577" s="623"/>
      <c r="QD4577" s="623"/>
      <c r="QE4577" s="623"/>
      <c r="QF4577" s="623"/>
      <c r="QG4577" s="623"/>
      <c r="QH4577" s="623"/>
      <c r="QI4577" s="623"/>
      <c r="QJ4577" s="623"/>
      <c r="QK4577" s="623"/>
    </row>
    <row r="4578" spans="439:453">
      <c r="PW4578" s="623"/>
      <c r="PX4578" s="623"/>
      <c r="PY4578" s="623"/>
      <c r="PZ4578" s="623"/>
      <c r="QA4578" s="623"/>
      <c r="QB4578" s="623"/>
      <c r="QC4578" s="623"/>
      <c r="QD4578" s="623"/>
      <c r="QE4578" s="623"/>
      <c r="QF4578" s="623"/>
      <c r="QG4578" s="623"/>
      <c r="QH4578" s="623"/>
      <c r="QI4578" s="623"/>
      <c r="QJ4578" s="623"/>
      <c r="QK4578" s="623"/>
    </row>
    <row r="4579" spans="439:453">
      <c r="PW4579" s="623"/>
      <c r="PX4579" s="623"/>
      <c r="PY4579" s="623"/>
      <c r="PZ4579" s="623"/>
      <c r="QA4579" s="623"/>
      <c r="QB4579" s="623"/>
      <c r="QC4579" s="623"/>
      <c r="QD4579" s="623"/>
      <c r="QE4579" s="623"/>
      <c r="QF4579" s="623"/>
      <c r="QG4579" s="623"/>
      <c r="QH4579" s="623"/>
      <c r="QI4579" s="623"/>
      <c r="QJ4579" s="623"/>
      <c r="QK4579" s="623"/>
    </row>
    <row r="4580" spans="439:453">
      <c r="PW4580" s="623"/>
      <c r="PX4580" s="623"/>
      <c r="PY4580" s="623"/>
      <c r="PZ4580" s="623"/>
      <c r="QA4580" s="623"/>
      <c r="QB4580" s="623"/>
      <c r="QC4580" s="623"/>
      <c r="QD4580" s="623"/>
      <c r="QE4580" s="623"/>
      <c r="QF4580" s="623"/>
      <c r="QG4580" s="623"/>
      <c r="QH4580" s="623"/>
      <c r="QI4580" s="623"/>
      <c r="QJ4580" s="623"/>
      <c r="QK4580" s="623"/>
    </row>
    <row r="4581" spans="439:453">
      <c r="PW4581" s="623"/>
      <c r="PX4581" s="623"/>
      <c r="PY4581" s="623"/>
      <c r="PZ4581" s="623"/>
      <c r="QA4581" s="623"/>
      <c r="QB4581" s="623"/>
      <c r="QC4581" s="623"/>
      <c r="QD4581" s="623"/>
      <c r="QE4581" s="623"/>
      <c r="QF4581" s="623"/>
      <c r="QG4581" s="623"/>
      <c r="QH4581" s="623"/>
      <c r="QI4581" s="623"/>
      <c r="QJ4581" s="623"/>
      <c r="QK4581" s="623"/>
    </row>
    <row r="4582" spans="439:453">
      <c r="PW4582" s="623"/>
      <c r="PX4582" s="623"/>
      <c r="PY4582" s="623"/>
      <c r="PZ4582" s="623"/>
      <c r="QA4582" s="623"/>
      <c r="QB4582" s="623"/>
      <c r="QC4582" s="623"/>
      <c r="QD4582" s="623"/>
      <c r="QE4582" s="623"/>
      <c r="QF4582" s="623"/>
      <c r="QG4582" s="623"/>
      <c r="QH4582" s="623"/>
      <c r="QI4582" s="623"/>
      <c r="QJ4582" s="623"/>
      <c r="QK4582" s="623"/>
    </row>
    <row r="4583" spans="439:453">
      <c r="PW4583" s="623"/>
      <c r="PX4583" s="623"/>
      <c r="PY4583" s="623"/>
      <c r="PZ4583" s="623"/>
      <c r="QA4583" s="623"/>
      <c r="QB4583" s="623"/>
      <c r="QC4583" s="623"/>
      <c r="QD4583" s="623"/>
      <c r="QE4583" s="623"/>
      <c r="QF4583" s="623"/>
      <c r="QG4583" s="623"/>
      <c r="QH4583" s="623"/>
      <c r="QI4583" s="623"/>
      <c r="QJ4583" s="623"/>
      <c r="QK4583" s="623"/>
    </row>
    <row r="4584" spans="439:453">
      <c r="PW4584" s="623"/>
      <c r="PX4584" s="623"/>
      <c r="PY4584" s="623"/>
      <c r="PZ4584" s="623"/>
      <c r="QA4584" s="623"/>
      <c r="QB4584" s="623"/>
      <c r="QC4584" s="623"/>
      <c r="QD4584" s="623"/>
      <c r="QE4584" s="623"/>
      <c r="QF4584" s="623"/>
      <c r="QG4584" s="623"/>
      <c r="QH4584" s="623"/>
      <c r="QI4584" s="623"/>
      <c r="QJ4584" s="623"/>
      <c r="QK4584" s="623"/>
    </row>
    <row r="4585" spans="439:453">
      <c r="PW4585" s="623"/>
      <c r="PX4585" s="623"/>
      <c r="PY4585" s="623"/>
      <c r="PZ4585" s="623"/>
      <c r="QA4585" s="623"/>
      <c r="QB4585" s="623"/>
      <c r="QC4585" s="623"/>
      <c r="QD4585" s="623"/>
      <c r="QE4585" s="623"/>
      <c r="QF4585" s="623"/>
      <c r="QG4585" s="623"/>
      <c r="QH4585" s="623"/>
      <c r="QI4585" s="623"/>
      <c r="QJ4585" s="623"/>
      <c r="QK4585" s="623"/>
    </row>
    <row r="4586" spans="439:453">
      <c r="PW4586" s="623"/>
      <c r="PX4586" s="623"/>
      <c r="PY4586" s="623"/>
      <c r="PZ4586" s="623"/>
      <c r="QA4586" s="623"/>
      <c r="QB4586" s="623"/>
      <c r="QC4586" s="623"/>
      <c r="QD4586" s="623"/>
      <c r="QE4586" s="623"/>
      <c r="QF4586" s="623"/>
      <c r="QG4586" s="623"/>
      <c r="QH4586" s="623"/>
      <c r="QI4586" s="623"/>
      <c r="QJ4586" s="623"/>
      <c r="QK4586" s="623"/>
    </row>
    <row r="4587" spans="439:453">
      <c r="PW4587" s="623"/>
      <c r="PX4587" s="623"/>
      <c r="PY4587" s="623"/>
      <c r="PZ4587" s="623"/>
      <c r="QA4587" s="623"/>
      <c r="QB4587" s="623"/>
      <c r="QC4587" s="623"/>
      <c r="QD4587" s="623"/>
      <c r="QE4587" s="623"/>
      <c r="QF4587" s="623"/>
      <c r="QG4587" s="623"/>
      <c r="QH4587" s="623"/>
      <c r="QI4587" s="623"/>
      <c r="QJ4587" s="623"/>
      <c r="QK4587" s="623"/>
    </row>
    <row r="4588" spans="439:453">
      <c r="PW4588" s="623"/>
      <c r="PX4588" s="623"/>
      <c r="PY4588" s="623"/>
      <c r="PZ4588" s="623"/>
      <c r="QA4588" s="623"/>
      <c r="QB4588" s="623"/>
      <c r="QC4588" s="623"/>
      <c r="QD4588" s="623"/>
      <c r="QE4588" s="623"/>
      <c r="QF4588" s="623"/>
      <c r="QG4588" s="623"/>
      <c r="QH4588" s="623"/>
      <c r="QI4588" s="623"/>
      <c r="QJ4588" s="623"/>
      <c r="QK4588" s="623"/>
    </row>
    <row r="4589" spans="439:453">
      <c r="PW4589" s="623"/>
      <c r="PX4589" s="623"/>
      <c r="PY4589" s="623"/>
      <c r="PZ4589" s="623"/>
      <c r="QA4589" s="623"/>
      <c r="QB4589" s="623"/>
      <c r="QC4589" s="623"/>
      <c r="QD4589" s="623"/>
      <c r="QE4589" s="623"/>
      <c r="QF4589" s="623"/>
      <c r="QG4589" s="623"/>
      <c r="QH4589" s="623"/>
      <c r="QI4589" s="623"/>
      <c r="QJ4589" s="623"/>
      <c r="QK4589" s="623"/>
    </row>
    <row r="4590" spans="439:453">
      <c r="PW4590" s="623"/>
      <c r="PX4590" s="623"/>
      <c r="PY4590" s="623"/>
      <c r="PZ4590" s="623"/>
      <c r="QA4590" s="623"/>
      <c r="QB4590" s="623"/>
      <c r="QC4590" s="623"/>
      <c r="QD4590" s="623"/>
      <c r="QE4590" s="623"/>
      <c r="QF4590" s="623"/>
      <c r="QG4590" s="623"/>
      <c r="QH4590" s="623"/>
      <c r="QI4590" s="623"/>
      <c r="QJ4590" s="623"/>
      <c r="QK4590" s="623"/>
    </row>
    <row r="4591" spans="439:453">
      <c r="PW4591" s="623"/>
      <c r="PX4591" s="623"/>
      <c r="PY4591" s="623"/>
      <c r="PZ4591" s="623"/>
      <c r="QA4591" s="623"/>
      <c r="QB4591" s="623"/>
      <c r="QC4591" s="623"/>
      <c r="QD4591" s="623"/>
      <c r="QE4591" s="623"/>
      <c r="QF4591" s="623"/>
      <c r="QG4591" s="623"/>
      <c r="QH4591" s="623"/>
      <c r="QI4591" s="623"/>
      <c r="QJ4591" s="623"/>
      <c r="QK4591" s="623"/>
    </row>
    <row r="4592" spans="439:453">
      <c r="PW4592" s="623"/>
      <c r="PX4592" s="623"/>
      <c r="PY4592" s="623"/>
      <c r="PZ4592" s="623"/>
      <c r="QA4592" s="623"/>
      <c r="QB4592" s="623"/>
      <c r="QC4592" s="623"/>
      <c r="QD4592" s="623"/>
      <c r="QE4592" s="623"/>
      <c r="QF4592" s="623"/>
      <c r="QG4592" s="623"/>
      <c r="QH4592" s="623"/>
      <c r="QI4592" s="623"/>
      <c r="QJ4592" s="623"/>
      <c r="QK4592" s="623"/>
    </row>
    <row r="4593" spans="439:453">
      <c r="PW4593" s="623"/>
      <c r="PX4593" s="623"/>
      <c r="PY4593" s="623"/>
      <c r="PZ4593" s="623"/>
      <c r="QA4593" s="623"/>
      <c r="QB4593" s="623"/>
      <c r="QC4593" s="623"/>
      <c r="QD4593" s="623"/>
      <c r="QE4593" s="623"/>
      <c r="QF4593" s="623"/>
      <c r="QG4593" s="623"/>
      <c r="QH4593" s="623"/>
      <c r="QI4593" s="623"/>
      <c r="QJ4593" s="623"/>
      <c r="QK4593" s="623"/>
    </row>
    <row r="4594" spans="439:453">
      <c r="PW4594" s="623"/>
      <c r="PX4594" s="623"/>
      <c r="PY4594" s="623"/>
      <c r="PZ4594" s="623"/>
      <c r="QA4594" s="623"/>
      <c r="QB4594" s="623"/>
      <c r="QC4594" s="623"/>
      <c r="QD4594" s="623"/>
      <c r="QE4594" s="623"/>
      <c r="QF4594" s="623"/>
      <c r="QG4594" s="623"/>
      <c r="QH4594" s="623"/>
      <c r="QI4594" s="623"/>
      <c r="QJ4594" s="623"/>
      <c r="QK4594" s="623"/>
    </row>
    <row r="4595" spans="439:453">
      <c r="PW4595" s="623"/>
      <c r="PX4595" s="623"/>
      <c r="PY4595" s="623"/>
      <c r="PZ4595" s="623"/>
      <c r="QA4595" s="623"/>
      <c r="QB4595" s="623"/>
      <c r="QC4595" s="623"/>
      <c r="QD4595" s="623"/>
      <c r="QE4595" s="623"/>
      <c r="QF4595" s="623"/>
      <c r="QG4595" s="623"/>
      <c r="QH4595" s="623"/>
      <c r="QI4595" s="623"/>
      <c r="QJ4595" s="623"/>
      <c r="QK4595" s="623"/>
    </row>
    <row r="4596" spans="439:453">
      <c r="PW4596" s="623"/>
      <c r="PX4596" s="623"/>
      <c r="PY4596" s="623"/>
      <c r="PZ4596" s="623"/>
      <c r="QA4596" s="623"/>
      <c r="QB4596" s="623"/>
      <c r="QC4596" s="623"/>
      <c r="QD4596" s="623"/>
      <c r="QE4596" s="623"/>
      <c r="QF4596" s="623"/>
      <c r="QG4596" s="623"/>
      <c r="QH4596" s="623"/>
      <c r="QI4596" s="623"/>
      <c r="QJ4596" s="623"/>
      <c r="QK4596" s="623"/>
    </row>
    <row r="4597" spans="439:453">
      <c r="PW4597" s="623"/>
      <c r="PX4597" s="623"/>
      <c r="PY4597" s="623"/>
      <c r="PZ4597" s="623"/>
      <c r="QA4597" s="623"/>
      <c r="QB4597" s="623"/>
      <c r="QC4597" s="623"/>
      <c r="QD4597" s="623"/>
      <c r="QE4597" s="623"/>
      <c r="QF4597" s="623"/>
      <c r="QG4597" s="623"/>
      <c r="QH4597" s="623"/>
      <c r="QI4597" s="623"/>
      <c r="QJ4597" s="623"/>
      <c r="QK4597" s="623"/>
    </row>
    <row r="4598" spans="439:453">
      <c r="PW4598" s="623"/>
      <c r="PX4598" s="623"/>
      <c r="PY4598" s="623"/>
      <c r="PZ4598" s="623"/>
      <c r="QA4598" s="623"/>
      <c r="QB4598" s="623"/>
      <c r="QC4598" s="623"/>
      <c r="QD4598" s="623"/>
      <c r="QE4598" s="623"/>
      <c r="QF4598" s="623"/>
      <c r="QG4598" s="623"/>
      <c r="QH4598" s="623"/>
      <c r="QI4598" s="623"/>
      <c r="QJ4598" s="623"/>
      <c r="QK4598" s="623"/>
    </row>
    <row r="4599" spans="439:453">
      <c r="PW4599" s="623"/>
      <c r="PX4599" s="623"/>
      <c r="PY4599" s="623"/>
      <c r="PZ4599" s="623"/>
      <c r="QA4599" s="623"/>
      <c r="QB4599" s="623"/>
      <c r="QC4599" s="623"/>
      <c r="QD4599" s="623"/>
      <c r="QE4599" s="623"/>
      <c r="QF4599" s="623"/>
      <c r="QG4599" s="623"/>
      <c r="QH4599" s="623"/>
      <c r="QI4599" s="623"/>
      <c r="QJ4599" s="623"/>
      <c r="QK4599" s="623"/>
    </row>
    <row r="4600" spans="439:453">
      <c r="PW4600" s="623"/>
      <c r="PX4600" s="623"/>
      <c r="PY4600" s="623"/>
      <c r="PZ4600" s="623"/>
      <c r="QA4600" s="623"/>
      <c r="QB4600" s="623"/>
      <c r="QC4600" s="623"/>
      <c r="QD4600" s="623"/>
      <c r="QE4600" s="623"/>
      <c r="QF4600" s="623"/>
      <c r="QG4600" s="623"/>
      <c r="QH4600" s="623"/>
      <c r="QI4600" s="623"/>
      <c r="QJ4600" s="623"/>
      <c r="QK4600" s="623"/>
    </row>
    <row r="4601" spans="439:453">
      <c r="PW4601" s="623"/>
      <c r="PX4601" s="623"/>
      <c r="PY4601" s="623"/>
      <c r="PZ4601" s="623"/>
      <c r="QA4601" s="623"/>
      <c r="QB4601" s="623"/>
      <c r="QC4601" s="623"/>
      <c r="QD4601" s="623"/>
      <c r="QE4601" s="623"/>
      <c r="QF4601" s="623"/>
      <c r="QG4601" s="623"/>
      <c r="QH4601" s="623"/>
      <c r="QI4601" s="623"/>
      <c r="QJ4601" s="623"/>
      <c r="QK4601" s="623"/>
    </row>
    <row r="4602" spans="439:453">
      <c r="PW4602" s="623"/>
      <c r="PX4602" s="623"/>
      <c r="PY4602" s="623"/>
      <c r="PZ4602" s="623"/>
      <c r="QA4602" s="623"/>
      <c r="QB4602" s="623"/>
      <c r="QC4602" s="623"/>
      <c r="QD4602" s="623"/>
      <c r="QE4602" s="623"/>
      <c r="QF4602" s="623"/>
      <c r="QG4602" s="623"/>
      <c r="QH4602" s="623"/>
      <c r="QI4602" s="623"/>
      <c r="QJ4602" s="623"/>
      <c r="QK4602" s="623"/>
    </row>
    <row r="4603" spans="439:453">
      <c r="PW4603" s="623"/>
      <c r="PX4603" s="623"/>
      <c r="PY4603" s="623"/>
      <c r="PZ4603" s="623"/>
      <c r="QA4603" s="623"/>
      <c r="QB4603" s="623"/>
      <c r="QC4603" s="623"/>
      <c r="QD4603" s="623"/>
      <c r="QE4603" s="623"/>
      <c r="QF4603" s="623"/>
      <c r="QG4603" s="623"/>
      <c r="QH4603" s="623"/>
      <c r="QI4603" s="623"/>
      <c r="QJ4603" s="623"/>
      <c r="QK4603" s="623"/>
    </row>
    <row r="4604" spans="439:453">
      <c r="PW4604" s="623"/>
      <c r="PX4604" s="623"/>
      <c r="PY4604" s="623"/>
      <c r="PZ4604" s="623"/>
      <c r="QA4604" s="623"/>
      <c r="QB4604" s="623"/>
      <c r="QC4604" s="623"/>
      <c r="QD4604" s="623"/>
      <c r="QE4604" s="623"/>
      <c r="QF4604" s="623"/>
      <c r="QG4604" s="623"/>
      <c r="QH4604" s="623"/>
      <c r="QI4604" s="623"/>
      <c r="QJ4604" s="623"/>
      <c r="QK4604" s="623"/>
    </row>
    <row r="4605" spans="439:453">
      <c r="PW4605" s="623"/>
      <c r="PX4605" s="623"/>
      <c r="PY4605" s="623"/>
      <c r="PZ4605" s="623"/>
      <c r="QA4605" s="623"/>
      <c r="QB4605" s="623"/>
      <c r="QC4605" s="623"/>
      <c r="QD4605" s="623"/>
      <c r="QE4605" s="623"/>
      <c r="QF4605" s="623"/>
      <c r="QG4605" s="623"/>
      <c r="QH4605" s="623"/>
      <c r="QI4605" s="623"/>
      <c r="QJ4605" s="623"/>
      <c r="QK4605" s="623"/>
    </row>
    <row r="4606" spans="439:453">
      <c r="PW4606" s="623"/>
      <c r="PX4606" s="623"/>
      <c r="PY4606" s="623"/>
      <c r="PZ4606" s="623"/>
      <c r="QA4606" s="623"/>
      <c r="QB4606" s="623"/>
      <c r="QC4606" s="623"/>
      <c r="QD4606" s="623"/>
      <c r="QE4606" s="623"/>
      <c r="QF4606" s="623"/>
      <c r="QG4606" s="623"/>
      <c r="QH4606" s="623"/>
      <c r="QI4606" s="623"/>
      <c r="QJ4606" s="623"/>
      <c r="QK4606" s="623"/>
    </row>
    <row r="4607" spans="439:453">
      <c r="PW4607" s="623"/>
      <c r="PX4607" s="623"/>
      <c r="PY4607" s="623"/>
      <c r="PZ4607" s="623"/>
      <c r="QA4607" s="623"/>
      <c r="QB4607" s="623"/>
      <c r="QC4607" s="623"/>
      <c r="QD4607" s="623"/>
      <c r="QE4607" s="623"/>
      <c r="QF4607" s="623"/>
      <c r="QG4607" s="623"/>
      <c r="QH4607" s="623"/>
      <c r="QI4607" s="623"/>
      <c r="QJ4607" s="623"/>
      <c r="QK4607" s="623"/>
    </row>
    <row r="4608" spans="439:453">
      <c r="PW4608" s="623"/>
      <c r="PX4608" s="623"/>
      <c r="PY4608" s="623"/>
      <c r="PZ4608" s="623"/>
      <c r="QA4608" s="623"/>
      <c r="QB4608" s="623"/>
      <c r="QC4608" s="623"/>
      <c r="QD4608" s="623"/>
      <c r="QE4608" s="623"/>
      <c r="QF4608" s="623"/>
      <c r="QG4608" s="623"/>
      <c r="QH4608" s="623"/>
      <c r="QI4608" s="623"/>
      <c r="QJ4608" s="623"/>
      <c r="QK4608" s="623"/>
    </row>
    <row r="4609" spans="439:453">
      <c r="PW4609" s="623"/>
      <c r="PX4609" s="623"/>
      <c r="PY4609" s="623"/>
      <c r="PZ4609" s="623"/>
      <c r="QA4609" s="623"/>
      <c r="QB4609" s="623"/>
      <c r="QC4609" s="623"/>
      <c r="QD4609" s="623"/>
      <c r="QE4609" s="623"/>
      <c r="QF4609" s="623"/>
      <c r="QG4609" s="623"/>
      <c r="QH4609" s="623"/>
      <c r="QI4609" s="623"/>
      <c r="QJ4609" s="623"/>
      <c r="QK4609" s="623"/>
    </row>
    <row r="4610" spans="439:453">
      <c r="PW4610" s="623"/>
      <c r="PX4610" s="623"/>
      <c r="PY4610" s="623"/>
      <c r="PZ4610" s="623"/>
      <c r="QA4610" s="623"/>
      <c r="QB4610" s="623"/>
      <c r="QC4610" s="623"/>
      <c r="QD4610" s="623"/>
      <c r="QE4610" s="623"/>
      <c r="QF4610" s="623"/>
      <c r="QG4610" s="623"/>
      <c r="QH4610" s="623"/>
      <c r="QI4610" s="623"/>
      <c r="QJ4610" s="623"/>
      <c r="QK4610" s="623"/>
    </row>
    <row r="4611" spans="439:453">
      <c r="PW4611" s="623"/>
      <c r="PX4611" s="623"/>
      <c r="PY4611" s="623"/>
      <c r="PZ4611" s="623"/>
      <c r="QA4611" s="623"/>
      <c r="QB4611" s="623"/>
      <c r="QC4611" s="623"/>
      <c r="QD4611" s="623"/>
      <c r="QE4611" s="623"/>
      <c r="QF4611" s="623"/>
      <c r="QG4611" s="623"/>
      <c r="QH4611" s="623"/>
      <c r="QI4611" s="623"/>
      <c r="QJ4611" s="623"/>
      <c r="QK4611" s="623"/>
    </row>
    <row r="4612" spans="439:453">
      <c r="PW4612" s="623"/>
      <c r="PX4612" s="623"/>
      <c r="PY4612" s="623"/>
      <c r="PZ4612" s="623"/>
      <c r="QA4612" s="623"/>
      <c r="QB4612" s="623"/>
      <c r="QC4612" s="623"/>
      <c r="QD4612" s="623"/>
      <c r="QE4612" s="623"/>
      <c r="QF4612" s="623"/>
      <c r="QG4612" s="623"/>
      <c r="QH4612" s="623"/>
      <c r="QI4612" s="623"/>
      <c r="QJ4612" s="623"/>
      <c r="QK4612" s="623"/>
    </row>
    <row r="4613" spans="439:453">
      <c r="PW4613" s="623"/>
      <c r="PX4613" s="623"/>
      <c r="PY4613" s="623"/>
      <c r="PZ4613" s="623"/>
      <c r="QA4613" s="623"/>
      <c r="QB4613" s="623"/>
      <c r="QC4613" s="623"/>
      <c r="QD4613" s="623"/>
      <c r="QE4613" s="623"/>
      <c r="QF4613" s="623"/>
      <c r="QG4613" s="623"/>
      <c r="QH4613" s="623"/>
      <c r="QI4613" s="623"/>
      <c r="QJ4613" s="623"/>
      <c r="QK4613" s="623"/>
    </row>
    <row r="4614" spans="439:453">
      <c r="PW4614" s="623"/>
      <c r="PX4614" s="623"/>
      <c r="PY4614" s="623"/>
      <c r="PZ4614" s="623"/>
      <c r="QA4614" s="623"/>
      <c r="QB4614" s="623"/>
      <c r="QC4614" s="623"/>
      <c r="QD4614" s="623"/>
      <c r="QE4614" s="623"/>
      <c r="QF4614" s="623"/>
      <c r="QG4614" s="623"/>
      <c r="QH4614" s="623"/>
      <c r="QI4614" s="623"/>
      <c r="QJ4614" s="623"/>
      <c r="QK4614" s="623"/>
    </row>
    <row r="4615" spans="439:453">
      <c r="PW4615" s="623"/>
      <c r="PX4615" s="623"/>
      <c r="PY4615" s="623"/>
      <c r="PZ4615" s="623"/>
      <c r="QA4615" s="623"/>
      <c r="QB4615" s="623"/>
      <c r="QC4615" s="623"/>
      <c r="QD4615" s="623"/>
      <c r="QE4615" s="623"/>
      <c r="QF4615" s="623"/>
      <c r="QG4615" s="623"/>
      <c r="QH4615" s="623"/>
      <c r="QI4615" s="623"/>
      <c r="QJ4615" s="623"/>
      <c r="QK4615" s="623"/>
    </row>
    <row r="4616" spans="439:453">
      <c r="PW4616" s="623"/>
      <c r="PX4616" s="623"/>
      <c r="PY4616" s="623"/>
      <c r="PZ4616" s="623"/>
      <c r="QA4616" s="623"/>
      <c r="QB4616" s="623"/>
      <c r="QC4616" s="623"/>
      <c r="QD4616" s="623"/>
      <c r="QE4616" s="623"/>
      <c r="QF4616" s="623"/>
      <c r="QG4616" s="623"/>
      <c r="QH4616" s="623"/>
      <c r="QI4616" s="623"/>
      <c r="QJ4616" s="623"/>
      <c r="QK4616" s="623"/>
    </row>
    <row r="4617" spans="439:453">
      <c r="PW4617" s="623"/>
      <c r="PX4617" s="623"/>
      <c r="PY4617" s="623"/>
      <c r="PZ4617" s="623"/>
      <c r="QA4617" s="623"/>
      <c r="QB4617" s="623"/>
      <c r="QC4617" s="623"/>
      <c r="QD4617" s="623"/>
      <c r="QE4617" s="623"/>
      <c r="QF4617" s="623"/>
      <c r="QG4617" s="623"/>
      <c r="QH4617" s="623"/>
      <c r="QI4617" s="623"/>
      <c r="QJ4617" s="623"/>
      <c r="QK4617" s="623"/>
    </row>
    <row r="4618" spans="439:453">
      <c r="PW4618" s="623"/>
      <c r="PX4618" s="623"/>
      <c r="PY4618" s="623"/>
      <c r="PZ4618" s="623"/>
      <c r="QA4618" s="623"/>
      <c r="QB4618" s="623"/>
      <c r="QC4618" s="623"/>
      <c r="QD4618" s="623"/>
      <c r="QE4618" s="623"/>
      <c r="QF4618" s="623"/>
      <c r="QG4618" s="623"/>
      <c r="QH4618" s="623"/>
      <c r="QI4618" s="623"/>
      <c r="QJ4618" s="623"/>
      <c r="QK4618" s="623"/>
    </row>
    <row r="4619" spans="439:453">
      <c r="PW4619" s="623"/>
      <c r="PX4619" s="623"/>
      <c r="PY4619" s="623"/>
      <c r="PZ4619" s="623"/>
      <c r="QA4619" s="623"/>
      <c r="QB4619" s="623"/>
      <c r="QC4619" s="623"/>
      <c r="QD4619" s="623"/>
      <c r="QE4619" s="623"/>
      <c r="QF4619" s="623"/>
      <c r="QG4619" s="623"/>
      <c r="QH4619" s="623"/>
      <c r="QI4619" s="623"/>
      <c r="QJ4619" s="623"/>
      <c r="QK4619" s="623"/>
    </row>
    <row r="4620" spans="439:453">
      <c r="PW4620" s="623"/>
      <c r="PX4620" s="623"/>
      <c r="PY4620" s="623"/>
      <c r="PZ4620" s="623"/>
      <c r="QA4620" s="623"/>
      <c r="QB4620" s="623"/>
      <c r="QC4620" s="623"/>
      <c r="QD4620" s="623"/>
      <c r="QE4620" s="623"/>
      <c r="QF4620" s="623"/>
      <c r="QG4620" s="623"/>
      <c r="QH4620" s="623"/>
      <c r="QI4620" s="623"/>
      <c r="QJ4620" s="623"/>
      <c r="QK4620" s="623"/>
    </row>
    <row r="4621" spans="439:453">
      <c r="PW4621" s="623"/>
      <c r="PX4621" s="623"/>
      <c r="PY4621" s="623"/>
      <c r="PZ4621" s="623"/>
      <c r="QA4621" s="623"/>
      <c r="QB4621" s="623"/>
      <c r="QC4621" s="623"/>
      <c r="QD4621" s="623"/>
      <c r="QE4621" s="623"/>
      <c r="QF4621" s="623"/>
      <c r="QG4621" s="623"/>
      <c r="QH4621" s="623"/>
      <c r="QI4621" s="623"/>
      <c r="QJ4621" s="623"/>
      <c r="QK4621" s="623"/>
    </row>
    <row r="4622" spans="439:453">
      <c r="PW4622" s="623"/>
      <c r="PX4622" s="623"/>
      <c r="PY4622" s="623"/>
      <c r="PZ4622" s="623"/>
      <c r="QA4622" s="623"/>
      <c r="QB4622" s="623"/>
      <c r="QC4622" s="623"/>
      <c r="QD4622" s="623"/>
      <c r="QE4622" s="623"/>
      <c r="QF4622" s="623"/>
      <c r="QG4622" s="623"/>
      <c r="QH4622" s="623"/>
      <c r="QI4622" s="623"/>
      <c r="QJ4622" s="623"/>
      <c r="QK4622" s="623"/>
    </row>
    <row r="4623" spans="439:453">
      <c r="PW4623" s="623"/>
      <c r="PX4623" s="623"/>
      <c r="PY4623" s="623"/>
      <c r="PZ4623" s="623"/>
      <c r="QA4623" s="623"/>
      <c r="QB4623" s="623"/>
      <c r="QC4623" s="623"/>
      <c r="QD4623" s="623"/>
      <c r="QE4623" s="623"/>
      <c r="QF4623" s="623"/>
      <c r="QG4623" s="623"/>
      <c r="QH4623" s="623"/>
      <c r="QI4623" s="623"/>
      <c r="QJ4623" s="623"/>
      <c r="QK4623" s="623"/>
    </row>
    <row r="4624" spans="439:453">
      <c r="PW4624" s="623"/>
      <c r="PX4624" s="623"/>
      <c r="PY4624" s="623"/>
      <c r="PZ4624" s="623"/>
      <c r="QA4624" s="623"/>
      <c r="QB4624" s="623"/>
      <c r="QC4624" s="623"/>
      <c r="QD4624" s="623"/>
      <c r="QE4624" s="623"/>
      <c r="QF4624" s="623"/>
      <c r="QG4624" s="623"/>
      <c r="QH4624" s="623"/>
      <c r="QI4624" s="623"/>
      <c r="QJ4624" s="623"/>
      <c r="QK4624" s="623"/>
    </row>
    <row r="4625" spans="439:453">
      <c r="PW4625" s="623"/>
      <c r="PX4625" s="623"/>
      <c r="PY4625" s="623"/>
      <c r="PZ4625" s="623"/>
      <c r="QA4625" s="623"/>
      <c r="QB4625" s="623"/>
      <c r="QC4625" s="623"/>
      <c r="QD4625" s="623"/>
      <c r="QE4625" s="623"/>
      <c r="QF4625" s="623"/>
      <c r="QG4625" s="623"/>
      <c r="QH4625" s="623"/>
      <c r="QI4625" s="623"/>
      <c r="QJ4625" s="623"/>
      <c r="QK4625" s="623"/>
    </row>
    <row r="4626" spans="439:453">
      <c r="PW4626" s="623"/>
      <c r="PX4626" s="623"/>
      <c r="PY4626" s="623"/>
      <c r="PZ4626" s="623"/>
      <c r="QA4626" s="623"/>
      <c r="QB4626" s="623"/>
      <c r="QC4626" s="623"/>
      <c r="QD4626" s="623"/>
      <c r="QE4626" s="623"/>
      <c r="QF4626" s="623"/>
      <c r="QG4626" s="623"/>
      <c r="QH4626" s="623"/>
      <c r="QI4626" s="623"/>
      <c r="QJ4626" s="623"/>
      <c r="QK4626" s="623"/>
    </row>
    <row r="4627" spans="439:453">
      <c r="PW4627" s="623"/>
      <c r="PX4627" s="623"/>
      <c r="PY4627" s="623"/>
      <c r="PZ4627" s="623"/>
      <c r="QA4627" s="623"/>
      <c r="QB4627" s="623"/>
      <c r="QC4627" s="623"/>
      <c r="QD4627" s="623"/>
      <c r="QE4627" s="623"/>
      <c r="QF4627" s="623"/>
      <c r="QG4627" s="623"/>
      <c r="QH4627" s="623"/>
      <c r="QI4627" s="623"/>
      <c r="QJ4627" s="623"/>
      <c r="QK4627" s="623"/>
    </row>
    <row r="4628" spans="439:453">
      <c r="PW4628" s="623"/>
      <c r="PX4628" s="623"/>
      <c r="PY4628" s="623"/>
      <c r="PZ4628" s="623"/>
      <c r="QA4628" s="623"/>
      <c r="QB4628" s="623"/>
      <c r="QC4628" s="623"/>
      <c r="QD4628" s="623"/>
      <c r="QE4628" s="623"/>
      <c r="QF4628" s="623"/>
      <c r="QG4628" s="623"/>
      <c r="QH4628" s="623"/>
      <c r="QI4628" s="623"/>
      <c r="QJ4628" s="623"/>
      <c r="QK4628" s="623"/>
    </row>
    <row r="4629" spans="439:453">
      <c r="PW4629" s="623"/>
      <c r="PX4629" s="623"/>
      <c r="PY4629" s="623"/>
      <c r="PZ4629" s="623"/>
      <c r="QA4629" s="623"/>
      <c r="QB4629" s="623"/>
      <c r="QC4629" s="623"/>
      <c r="QD4629" s="623"/>
      <c r="QE4629" s="623"/>
      <c r="QF4629" s="623"/>
      <c r="QG4629" s="623"/>
      <c r="QH4629" s="623"/>
      <c r="QI4629" s="623"/>
      <c r="QJ4629" s="623"/>
      <c r="QK4629" s="623"/>
    </row>
    <row r="4630" spans="439:453">
      <c r="PW4630" s="623"/>
      <c r="PX4630" s="623"/>
      <c r="PY4630" s="623"/>
      <c r="PZ4630" s="623"/>
      <c r="QA4630" s="623"/>
      <c r="QB4630" s="623"/>
      <c r="QC4630" s="623"/>
      <c r="QD4630" s="623"/>
      <c r="QE4630" s="623"/>
      <c r="QF4630" s="623"/>
      <c r="QG4630" s="623"/>
      <c r="QH4630" s="623"/>
      <c r="QI4630" s="623"/>
      <c r="QJ4630" s="623"/>
      <c r="QK4630" s="623"/>
    </row>
    <row r="4631" spans="439:453">
      <c r="PW4631" s="623"/>
      <c r="PX4631" s="623"/>
      <c r="PY4631" s="623"/>
      <c r="PZ4631" s="623"/>
      <c r="QA4631" s="623"/>
      <c r="QB4631" s="623"/>
      <c r="QC4631" s="623"/>
      <c r="QD4631" s="623"/>
      <c r="QE4631" s="623"/>
      <c r="QF4631" s="623"/>
      <c r="QG4631" s="623"/>
      <c r="QH4631" s="623"/>
      <c r="QI4631" s="623"/>
      <c r="QJ4631" s="623"/>
      <c r="QK4631" s="623"/>
    </row>
    <row r="4632" spans="439:453">
      <c r="PW4632" s="623"/>
      <c r="PX4632" s="623"/>
      <c r="PY4632" s="623"/>
      <c r="PZ4632" s="623"/>
      <c r="QA4632" s="623"/>
      <c r="QB4632" s="623"/>
      <c r="QC4632" s="623"/>
      <c r="QD4632" s="623"/>
      <c r="QE4632" s="623"/>
      <c r="QF4632" s="623"/>
      <c r="QG4632" s="623"/>
      <c r="QH4632" s="623"/>
      <c r="QI4632" s="623"/>
      <c r="QJ4632" s="623"/>
      <c r="QK4632" s="623"/>
    </row>
    <row r="4633" spans="439:453">
      <c r="PW4633" s="623"/>
      <c r="PX4633" s="623"/>
      <c r="PY4633" s="623"/>
      <c r="PZ4633" s="623"/>
      <c r="QA4633" s="623"/>
      <c r="QB4633" s="623"/>
      <c r="QC4633" s="623"/>
      <c r="QD4633" s="623"/>
      <c r="QE4633" s="623"/>
      <c r="QF4633" s="623"/>
      <c r="QG4633" s="623"/>
      <c r="QH4633" s="623"/>
      <c r="QI4633" s="623"/>
      <c r="QJ4633" s="623"/>
      <c r="QK4633" s="623"/>
    </row>
    <row r="4634" spans="439:453">
      <c r="PW4634" s="623"/>
      <c r="PX4634" s="623"/>
      <c r="PY4634" s="623"/>
      <c r="PZ4634" s="623"/>
      <c r="QA4634" s="623"/>
      <c r="QB4634" s="623"/>
      <c r="QC4634" s="623"/>
      <c r="QD4634" s="623"/>
      <c r="QE4634" s="623"/>
      <c r="QF4634" s="623"/>
      <c r="QG4634" s="623"/>
      <c r="QH4634" s="623"/>
      <c r="QI4634" s="623"/>
      <c r="QJ4634" s="623"/>
      <c r="QK4634" s="623"/>
    </row>
    <row r="4635" spans="439:453">
      <c r="PW4635" s="623"/>
      <c r="PX4635" s="623"/>
      <c r="PY4635" s="623"/>
      <c r="PZ4635" s="623"/>
      <c r="QA4635" s="623"/>
      <c r="QB4635" s="623"/>
      <c r="QC4635" s="623"/>
      <c r="QD4635" s="623"/>
      <c r="QE4635" s="623"/>
      <c r="QF4635" s="623"/>
      <c r="QG4635" s="623"/>
      <c r="QH4635" s="623"/>
      <c r="QI4635" s="623"/>
      <c r="QJ4635" s="623"/>
      <c r="QK4635" s="623"/>
    </row>
    <row r="4636" spans="439:453">
      <c r="PW4636" s="623"/>
      <c r="PX4636" s="623"/>
      <c r="PY4636" s="623"/>
      <c r="PZ4636" s="623"/>
      <c r="QA4636" s="623"/>
      <c r="QB4636" s="623"/>
      <c r="QC4636" s="623"/>
      <c r="QD4636" s="623"/>
      <c r="QE4636" s="623"/>
      <c r="QF4636" s="623"/>
      <c r="QG4636" s="623"/>
      <c r="QH4636" s="623"/>
      <c r="QI4636" s="623"/>
      <c r="QJ4636" s="623"/>
      <c r="QK4636" s="623"/>
    </row>
    <row r="4637" spans="439:453">
      <c r="PW4637" s="623"/>
      <c r="PX4637" s="623"/>
      <c r="PY4637" s="623"/>
      <c r="PZ4637" s="623"/>
      <c r="QA4637" s="623"/>
      <c r="QB4637" s="623"/>
      <c r="QC4637" s="623"/>
      <c r="QD4637" s="623"/>
      <c r="QE4637" s="623"/>
      <c r="QF4637" s="623"/>
      <c r="QG4637" s="623"/>
      <c r="QH4637" s="623"/>
      <c r="QI4637" s="623"/>
      <c r="QJ4637" s="623"/>
      <c r="QK4637" s="623"/>
    </row>
    <row r="4638" spans="439:453">
      <c r="PW4638" s="623"/>
      <c r="PX4638" s="623"/>
      <c r="PY4638" s="623"/>
      <c r="PZ4638" s="623"/>
      <c r="QA4638" s="623"/>
      <c r="QB4638" s="623"/>
      <c r="QC4638" s="623"/>
      <c r="QD4638" s="623"/>
      <c r="QE4638" s="623"/>
      <c r="QF4638" s="623"/>
      <c r="QG4638" s="623"/>
      <c r="QH4638" s="623"/>
      <c r="QI4638" s="623"/>
      <c r="QJ4638" s="623"/>
      <c r="QK4638" s="623"/>
    </row>
    <row r="4639" spans="439:453">
      <c r="PW4639" s="623"/>
      <c r="PX4639" s="623"/>
      <c r="PY4639" s="623"/>
      <c r="PZ4639" s="623"/>
      <c r="QA4639" s="623"/>
      <c r="QB4639" s="623"/>
      <c r="QC4639" s="623"/>
      <c r="QD4639" s="623"/>
      <c r="QE4639" s="623"/>
      <c r="QF4639" s="623"/>
      <c r="QG4639" s="623"/>
      <c r="QH4639" s="623"/>
      <c r="QI4639" s="623"/>
      <c r="QJ4639" s="623"/>
      <c r="QK4639" s="623"/>
    </row>
    <row r="4640" spans="439:453">
      <c r="PW4640" s="623"/>
      <c r="PX4640" s="623"/>
      <c r="PY4640" s="623"/>
      <c r="PZ4640" s="623"/>
      <c r="QA4640" s="623"/>
      <c r="QB4640" s="623"/>
      <c r="QC4640" s="623"/>
      <c r="QD4640" s="623"/>
      <c r="QE4640" s="623"/>
      <c r="QF4640" s="623"/>
      <c r="QG4640" s="623"/>
      <c r="QH4640" s="623"/>
      <c r="QI4640" s="623"/>
      <c r="QJ4640" s="623"/>
      <c r="QK4640" s="623"/>
    </row>
    <row r="4641" spans="439:453">
      <c r="PW4641" s="623"/>
      <c r="PX4641" s="623"/>
      <c r="PY4641" s="623"/>
      <c r="PZ4641" s="623"/>
      <c r="QA4641" s="623"/>
      <c r="QB4641" s="623"/>
      <c r="QC4641" s="623"/>
      <c r="QD4641" s="623"/>
      <c r="QE4641" s="623"/>
      <c r="QF4641" s="623"/>
      <c r="QG4641" s="623"/>
      <c r="QH4641" s="623"/>
      <c r="QI4641" s="623"/>
      <c r="QJ4641" s="623"/>
      <c r="QK4641" s="623"/>
    </row>
    <row r="4642" spans="439:453">
      <c r="PW4642" s="623"/>
      <c r="PX4642" s="623"/>
      <c r="PY4642" s="623"/>
      <c r="PZ4642" s="623"/>
      <c r="QA4642" s="623"/>
      <c r="QB4642" s="623"/>
      <c r="QC4642" s="623"/>
      <c r="QD4642" s="623"/>
      <c r="QE4642" s="623"/>
      <c r="QF4642" s="623"/>
      <c r="QG4642" s="623"/>
      <c r="QH4642" s="623"/>
      <c r="QI4642" s="623"/>
      <c r="QJ4642" s="623"/>
      <c r="QK4642" s="623"/>
    </row>
    <row r="4643" spans="439:453">
      <c r="PW4643" s="623"/>
      <c r="PX4643" s="623"/>
      <c r="PY4643" s="623"/>
      <c r="PZ4643" s="623"/>
      <c r="QA4643" s="623"/>
      <c r="QB4643" s="623"/>
      <c r="QC4643" s="623"/>
      <c r="QD4643" s="623"/>
      <c r="QE4643" s="623"/>
      <c r="QF4643" s="623"/>
      <c r="QG4643" s="623"/>
      <c r="QH4643" s="623"/>
      <c r="QI4643" s="623"/>
      <c r="QJ4643" s="623"/>
      <c r="QK4643" s="623"/>
    </row>
    <row r="4644" spans="439:453">
      <c r="PW4644" s="623"/>
      <c r="PX4644" s="623"/>
      <c r="PY4644" s="623"/>
      <c r="PZ4644" s="623"/>
      <c r="QA4644" s="623"/>
      <c r="QB4644" s="623"/>
      <c r="QC4644" s="623"/>
      <c r="QD4644" s="623"/>
      <c r="QE4644" s="623"/>
      <c r="QF4644" s="623"/>
      <c r="QG4644" s="623"/>
      <c r="QH4644" s="623"/>
      <c r="QI4644" s="623"/>
      <c r="QJ4644" s="623"/>
      <c r="QK4644" s="623"/>
    </row>
    <row r="4645" spans="439:453">
      <c r="PW4645" s="623"/>
      <c r="PX4645" s="623"/>
      <c r="PY4645" s="623"/>
      <c r="PZ4645" s="623"/>
      <c r="QA4645" s="623"/>
      <c r="QB4645" s="623"/>
      <c r="QC4645" s="623"/>
      <c r="QD4645" s="623"/>
      <c r="QE4645" s="623"/>
      <c r="QF4645" s="623"/>
      <c r="QG4645" s="623"/>
      <c r="QH4645" s="623"/>
      <c r="QI4645" s="623"/>
      <c r="QJ4645" s="623"/>
      <c r="QK4645" s="623"/>
    </row>
    <row r="4646" spans="439:453">
      <c r="PW4646" s="623"/>
      <c r="PX4646" s="623"/>
      <c r="PY4646" s="623"/>
      <c r="PZ4646" s="623"/>
      <c r="QA4646" s="623"/>
      <c r="QB4646" s="623"/>
      <c r="QC4646" s="623"/>
      <c r="QD4646" s="623"/>
      <c r="QE4646" s="623"/>
      <c r="QF4646" s="623"/>
      <c r="QG4646" s="623"/>
      <c r="QH4646" s="623"/>
      <c r="QI4646" s="623"/>
      <c r="QJ4646" s="623"/>
      <c r="QK4646" s="623"/>
    </row>
    <row r="4647" spans="439:453">
      <c r="PW4647" s="623"/>
      <c r="PX4647" s="623"/>
      <c r="PY4647" s="623"/>
      <c r="PZ4647" s="623"/>
      <c r="QA4647" s="623"/>
      <c r="QB4647" s="623"/>
      <c r="QC4647" s="623"/>
      <c r="QD4647" s="623"/>
      <c r="QE4647" s="623"/>
      <c r="QF4647" s="623"/>
      <c r="QG4647" s="623"/>
      <c r="QH4647" s="623"/>
      <c r="QI4647" s="623"/>
      <c r="QJ4647" s="623"/>
      <c r="QK4647" s="623"/>
    </row>
    <row r="4648" spans="439:453">
      <c r="PW4648" s="623"/>
      <c r="PX4648" s="623"/>
      <c r="PY4648" s="623"/>
      <c r="PZ4648" s="623"/>
      <c r="QA4648" s="623"/>
      <c r="QB4648" s="623"/>
      <c r="QC4648" s="623"/>
      <c r="QD4648" s="623"/>
      <c r="QE4648" s="623"/>
      <c r="QF4648" s="623"/>
      <c r="QG4648" s="623"/>
      <c r="QH4648" s="623"/>
      <c r="QI4648" s="623"/>
      <c r="QJ4648" s="623"/>
      <c r="QK4648" s="623"/>
    </row>
    <row r="4649" spans="439:453">
      <c r="PW4649" s="623"/>
      <c r="PX4649" s="623"/>
      <c r="PY4649" s="623"/>
      <c r="PZ4649" s="623"/>
      <c r="QA4649" s="623"/>
      <c r="QB4649" s="623"/>
      <c r="QC4649" s="623"/>
      <c r="QD4649" s="623"/>
      <c r="QE4649" s="623"/>
      <c r="QF4649" s="623"/>
      <c r="QG4649" s="623"/>
      <c r="QH4649" s="623"/>
      <c r="QI4649" s="623"/>
      <c r="QJ4649" s="623"/>
      <c r="QK4649" s="623"/>
    </row>
    <row r="4650" spans="439:453">
      <c r="PW4650" s="623"/>
      <c r="PX4650" s="623"/>
      <c r="PY4650" s="623"/>
      <c r="PZ4650" s="623"/>
      <c r="QA4650" s="623"/>
      <c r="QB4650" s="623"/>
      <c r="QC4650" s="623"/>
      <c r="QD4650" s="623"/>
      <c r="QE4650" s="623"/>
      <c r="QF4650" s="623"/>
      <c r="QG4650" s="623"/>
      <c r="QH4650" s="623"/>
      <c r="QI4650" s="623"/>
      <c r="QJ4650" s="623"/>
      <c r="QK4650" s="623"/>
    </row>
    <row r="4651" spans="439:453">
      <c r="PW4651" s="623"/>
      <c r="PX4651" s="623"/>
      <c r="PY4651" s="623"/>
      <c r="PZ4651" s="623"/>
      <c r="QA4651" s="623"/>
      <c r="QB4651" s="623"/>
      <c r="QC4651" s="623"/>
      <c r="QD4651" s="623"/>
      <c r="QE4651" s="623"/>
      <c r="QF4651" s="623"/>
      <c r="QG4651" s="623"/>
      <c r="QH4651" s="623"/>
      <c r="QI4651" s="623"/>
      <c r="QJ4651" s="623"/>
      <c r="QK4651" s="623"/>
    </row>
    <row r="4652" spans="439:453">
      <c r="PW4652" s="623"/>
      <c r="PX4652" s="623"/>
      <c r="PY4652" s="623"/>
      <c r="PZ4652" s="623"/>
      <c r="QA4652" s="623"/>
      <c r="QB4652" s="623"/>
      <c r="QC4652" s="623"/>
      <c r="QD4652" s="623"/>
      <c r="QE4652" s="623"/>
      <c r="QF4652" s="623"/>
      <c r="QG4652" s="623"/>
      <c r="QH4652" s="623"/>
      <c r="QI4652" s="623"/>
      <c r="QJ4652" s="623"/>
      <c r="QK4652" s="623"/>
    </row>
    <row r="4653" spans="439:453">
      <c r="PW4653" s="623"/>
      <c r="PX4653" s="623"/>
      <c r="PY4653" s="623"/>
      <c r="PZ4653" s="623"/>
      <c r="QA4653" s="623"/>
      <c r="QB4653" s="623"/>
      <c r="QC4653" s="623"/>
      <c r="QD4653" s="623"/>
      <c r="QE4653" s="623"/>
      <c r="QF4653" s="623"/>
      <c r="QG4653" s="623"/>
      <c r="QH4653" s="623"/>
      <c r="QI4653" s="623"/>
      <c r="QJ4653" s="623"/>
      <c r="QK4653" s="623"/>
    </row>
    <row r="4654" spans="439:453">
      <c r="PW4654" s="623"/>
      <c r="PX4654" s="623"/>
      <c r="PY4654" s="623"/>
      <c r="PZ4654" s="623"/>
      <c r="QA4654" s="623"/>
      <c r="QB4654" s="623"/>
      <c r="QC4654" s="623"/>
      <c r="QD4654" s="623"/>
      <c r="QE4654" s="623"/>
      <c r="QF4654" s="623"/>
      <c r="QG4654" s="623"/>
      <c r="QH4654" s="623"/>
      <c r="QI4654" s="623"/>
      <c r="QJ4654" s="623"/>
      <c r="QK4654" s="623"/>
    </row>
    <row r="4655" spans="439:453">
      <c r="PW4655" s="623"/>
      <c r="PX4655" s="623"/>
      <c r="PY4655" s="623"/>
      <c r="PZ4655" s="623"/>
      <c r="QA4655" s="623"/>
      <c r="QB4655" s="623"/>
      <c r="QC4655" s="623"/>
      <c r="QD4655" s="623"/>
      <c r="QE4655" s="623"/>
      <c r="QF4655" s="623"/>
      <c r="QG4655" s="623"/>
      <c r="QH4655" s="623"/>
      <c r="QI4655" s="623"/>
      <c r="QJ4655" s="623"/>
      <c r="QK4655" s="623"/>
    </row>
    <row r="4656" spans="439:453">
      <c r="PW4656" s="623"/>
      <c r="PX4656" s="623"/>
      <c r="PY4656" s="623"/>
      <c r="PZ4656" s="623"/>
      <c r="QA4656" s="623"/>
      <c r="QB4656" s="623"/>
      <c r="QC4656" s="623"/>
      <c r="QD4656" s="623"/>
      <c r="QE4656" s="623"/>
      <c r="QF4656" s="623"/>
      <c r="QG4656" s="623"/>
      <c r="QH4656" s="623"/>
      <c r="QI4656" s="623"/>
      <c r="QJ4656" s="623"/>
      <c r="QK4656" s="623"/>
    </row>
    <row r="4657" spans="439:453">
      <c r="PW4657" s="623"/>
      <c r="PX4657" s="623"/>
      <c r="PY4657" s="623"/>
      <c r="PZ4657" s="623"/>
      <c r="QA4657" s="623"/>
      <c r="QB4657" s="623"/>
      <c r="QC4657" s="623"/>
      <c r="QD4657" s="623"/>
      <c r="QE4657" s="623"/>
      <c r="QF4657" s="623"/>
      <c r="QG4657" s="623"/>
      <c r="QH4657" s="623"/>
      <c r="QI4657" s="623"/>
      <c r="QJ4657" s="623"/>
      <c r="QK4657" s="623"/>
    </row>
    <row r="4658" spans="439:453">
      <c r="PW4658" s="623"/>
      <c r="PX4658" s="623"/>
      <c r="PY4658" s="623"/>
      <c r="PZ4658" s="623"/>
      <c r="QA4658" s="623"/>
      <c r="QB4658" s="623"/>
      <c r="QC4658" s="623"/>
      <c r="QD4658" s="623"/>
      <c r="QE4658" s="623"/>
      <c r="QF4658" s="623"/>
      <c r="QG4658" s="623"/>
      <c r="QH4658" s="623"/>
      <c r="QI4658" s="623"/>
      <c r="QJ4658" s="623"/>
      <c r="QK4658" s="623"/>
    </row>
    <row r="4659" spans="439:453">
      <c r="PW4659" s="623"/>
      <c r="PX4659" s="623"/>
      <c r="PY4659" s="623"/>
      <c r="PZ4659" s="623"/>
      <c r="QA4659" s="623"/>
      <c r="QB4659" s="623"/>
      <c r="QC4659" s="623"/>
      <c r="QD4659" s="623"/>
      <c r="QE4659" s="623"/>
      <c r="QF4659" s="623"/>
      <c r="QG4659" s="623"/>
      <c r="QH4659" s="623"/>
      <c r="QI4659" s="623"/>
      <c r="QJ4659" s="623"/>
      <c r="QK4659" s="623"/>
    </row>
    <row r="4660" spans="439:453">
      <c r="PW4660" s="623"/>
      <c r="PX4660" s="623"/>
      <c r="PY4660" s="623"/>
      <c r="PZ4660" s="623"/>
      <c r="QA4660" s="623"/>
      <c r="QB4660" s="623"/>
      <c r="QC4660" s="623"/>
      <c r="QD4660" s="623"/>
      <c r="QE4660" s="623"/>
      <c r="QF4660" s="623"/>
      <c r="QG4660" s="623"/>
      <c r="QH4660" s="623"/>
      <c r="QI4660" s="623"/>
      <c r="QJ4660" s="623"/>
      <c r="QK4660" s="623"/>
    </row>
    <row r="4661" spans="439:453">
      <c r="PW4661" s="623"/>
      <c r="PX4661" s="623"/>
      <c r="PY4661" s="623"/>
      <c r="PZ4661" s="623"/>
      <c r="QA4661" s="623"/>
      <c r="QB4661" s="623"/>
      <c r="QC4661" s="623"/>
      <c r="QD4661" s="623"/>
      <c r="QE4661" s="623"/>
      <c r="QF4661" s="623"/>
      <c r="QG4661" s="623"/>
      <c r="QH4661" s="623"/>
      <c r="QI4661" s="623"/>
      <c r="QJ4661" s="623"/>
      <c r="QK4661" s="623"/>
    </row>
    <row r="4662" spans="439:453">
      <c r="PW4662" s="623"/>
      <c r="PX4662" s="623"/>
      <c r="PY4662" s="623"/>
      <c r="PZ4662" s="623"/>
      <c r="QA4662" s="623"/>
      <c r="QB4662" s="623"/>
      <c r="QC4662" s="623"/>
      <c r="QD4662" s="623"/>
      <c r="QE4662" s="623"/>
      <c r="QF4662" s="623"/>
      <c r="QG4662" s="623"/>
      <c r="QH4662" s="623"/>
      <c r="QI4662" s="623"/>
      <c r="QJ4662" s="623"/>
      <c r="QK4662" s="623"/>
    </row>
    <row r="4663" spans="439:453">
      <c r="PW4663" s="623"/>
      <c r="PX4663" s="623"/>
      <c r="PY4663" s="623"/>
      <c r="PZ4663" s="623"/>
      <c r="QA4663" s="623"/>
      <c r="QB4663" s="623"/>
      <c r="QC4663" s="623"/>
      <c r="QD4663" s="623"/>
      <c r="QE4663" s="623"/>
      <c r="QF4663" s="623"/>
      <c r="QG4663" s="623"/>
      <c r="QH4663" s="623"/>
      <c r="QI4663" s="623"/>
      <c r="QJ4663" s="623"/>
      <c r="QK4663" s="623"/>
    </row>
    <row r="4664" spans="439:453">
      <c r="PW4664" s="623"/>
      <c r="PX4664" s="623"/>
      <c r="PY4664" s="623"/>
      <c r="PZ4664" s="623"/>
      <c r="QA4664" s="623"/>
      <c r="QB4664" s="623"/>
      <c r="QC4664" s="623"/>
      <c r="QD4664" s="623"/>
      <c r="QE4664" s="623"/>
      <c r="QF4664" s="623"/>
      <c r="QG4664" s="623"/>
      <c r="QH4664" s="623"/>
      <c r="QI4664" s="623"/>
      <c r="QJ4664" s="623"/>
      <c r="QK4664" s="623"/>
    </row>
    <row r="4665" spans="439:453">
      <c r="PW4665" s="623"/>
      <c r="PX4665" s="623"/>
      <c r="PY4665" s="623"/>
      <c r="PZ4665" s="623"/>
      <c r="QA4665" s="623"/>
      <c r="QB4665" s="623"/>
      <c r="QC4665" s="623"/>
      <c r="QD4665" s="623"/>
      <c r="QE4665" s="623"/>
      <c r="QF4665" s="623"/>
      <c r="QG4665" s="623"/>
      <c r="QH4665" s="623"/>
      <c r="QI4665" s="623"/>
      <c r="QJ4665" s="623"/>
      <c r="QK4665" s="623"/>
    </row>
    <row r="4666" spans="439:453">
      <c r="PW4666" s="623"/>
      <c r="PX4666" s="623"/>
      <c r="PY4666" s="623"/>
      <c r="PZ4666" s="623"/>
      <c r="QA4666" s="623"/>
      <c r="QB4666" s="623"/>
      <c r="QC4666" s="623"/>
      <c r="QD4666" s="623"/>
      <c r="QE4666" s="623"/>
      <c r="QF4666" s="623"/>
      <c r="QG4666" s="623"/>
      <c r="QH4666" s="623"/>
      <c r="QI4666" s="623"/>
      <c r="QJ4666" s="623"/>
      <c r="QK4666" s="623"/>
    </row>
    <row r="4667" spans="439:453">
      <c r="PW4667" s="623"/>
      <c r="PX4667" s="623"/>
      <c r="PY4667" s="623"/>
      <c r="PZ4667" s="623"/>
      <c r="QA4667" s="623"/>
      <c r="QB4667" s="623"/>
      <c r="QC4667" s="623"/>
      <c r="QD4667" s="623"/>
      <c r="QE4667" s="623"/>
      <c r="QF4667" s="623"/>
      <c r="QG4667" s="623"/>
      <c r="QH4667" s="623"/>
      <c r="QI4667" s="623"/>
      <c r="QJ4667" s="623"/>
      <c r="QK4667" s="623"/>
    </row>
    <row r="4668" spans="439:453">
      <c r="PW4668" s="623"/>
      <c r="PX4668" s="623"/>
      <c r="PY4668" s="623"/>
      <c r="PZ4668" s="623"/>
      <c r="QA4668" s="623"/>
      <c r="QB4668" s="623"/>
      <c r="QC4668" s="623"/>
      <c r="QD4668" s="623"/>
      <c r="QE4668" s="623"/>
      <c r="QF4668" s="623"/>
      <c r="QG4668" s="623"/>
      <c r="QH4668" s="623"/>
      <c r="QI4668" s="623"/>
      <c r="QJ4668" s="623"/>
      <c r="QK4668" s="623"/>
    </row>
    <row r="4669" spans="439:453">
      <c r="PW4669" s="623"/>
      <c r="PX4669" s="623"/>
      <c r="PY4669" s="623"/>
      <c r="PZ4669" s="623"/>
      <c r="QA4669" s="623"/>
      <c r="QB4669" s="623"/>
      <c r="QC4669" s="623"/>
      <c r="QD4669" s="623"/>
      <c r="QE4669" s="623"/>
      <c r="QF4669" s="623"/>
      <c r="QG4669" s="623"/>
      <c r="QH4669" s="623"/>
      <c r="QI4669" s="623"/>
      <c r="QJ4669" s="623"/>
      <c r="QK4669" s="623"/>
    </row>
    <row r="4670" spans="439:453">
      <c r="PW4670" s="623"/>
      <c r="PX4670" s="623"/>
      <c r="PY4670" s="623"/>
      <c r="PZ4670" s="623"/>
      <c r="QA4670" s="623"/>
      <c r="QB4670" s="623"/>
      <c r="QC4670" s="623"/>
      <c r="QD4670" s="623"/>
      <c r="QE4670" s="623"/>
      <c r="QF4670" s="623"/>
      <c r="QG4670" s="623"/>
      <c r="QH4670" s="623"/>
      <c r="QI4670" s="623"/>
      <c r="QJ4670" s="623"/>
      <c r="QK4670" s="623"/>
    </row>
    <row r="4671" spans="439:453">
      <c r="PW4671" s="623"/>
      <c r="PX4671" s="623"/>
      <c r="PY4671" s="623"/>
      <c r="PZ4671" s="623"/>
      <c r="QA4671" s="623"/>
      <c r="QB4671" s="623"/>
      <c r="QC4671" s="623"/>
      <c r="QD4671" s="623"/>
      <c r="QE4671" s="623"/>
      <c r="QF4671" s="623"/>
      <c r="QG4671" s="623"/>
      <c r="QH4671" s="623"/>
      <c r="QI4671" s="623"/>
      <c r="QJ4671" s="623"/>
      <c r="QK4671" s="623"/>
    </row>
    <row r="4672" spans="439:453">
      <c r="PW4672" s="623"/>
      <c r="PX4672" s="623"/>
      <c r="PY4672" s="623"/>
      <c r="PZ4672" s="623"/>
      <c r="QA4672" s="623"/>
      <c r="QB4672" s="623"/>
      <c r="QC4672" s="623"/>
      <c r="QD4672" s="623"/>
      <c r="QE4672" s="623"/>
      <c r="QF4672" s="623"/>
      <c r="QG4672" s="623"/>
      <c r="QH4672" s="623"/>
      <c r="QI4672" s="623"/>
      <c r="QJ4672" s="623"/>
      <c r="QK4672" s="623"/>
    </row>
    <row r="4673" spans="439:453">
      <c r="PW4673" s="623"/>
      <c r="PX4673" s="623"/>
      <c r="PY4673" s="623"/>
      <c r="PZ4673" s="623"/>
      <c r="QA4673" s="623"/>
      <c r="QB4673" s="623"/>
      <c r="QC4673" s="623"/>
      <c r="QD4673" s="623"/>
      <c r="QE4673" s="623"/>
      <c r="QF4673" s="623"/>
      <c r="QG4673" s="623"/>
      <c r="QH4673" s="623"/>
      <c r="QI4673" s="623"/>
      <c r="QJ4673" s="623"/>
      <c r="QK4673" s="623"/>
    </row>
    <row r="4674" spans="439:453">
      <c r="PW4674" s="623"/>
      <c r="PX4674" s="623"/>
      <c r="PY4674" s="623"/>
      <c r="PZ4674" s="623"/>
      <c r="QA4674" s="623"/>
      <c r="QB4674" s="623"/>
      <c r="QC4674" s="623"/>
      <c r="QD4674" s="623"/>
      <c r="QE4674" s="623"/>
      <c r="QF4674" s="623"/>
      <c r="QG4674" s="623"/>
      <c r="QH4674" s="623"/>
      <c r="QI4674" s="623"/>
      <c r="QJ4674" s="623"/>
      <c r="QK4674" s="623"/>
    </row>
    <row r="4675" spans="439:453">
      <c r="PW4675" s="623"/>
      <c r="PX4675" s="623"/>
      <c r="PY4675" s="623"/>
      <c r="PZ4675" s="623"/>
      <c r="QA4675" s="623"/>
      <c r="QB4675" s="623"/>
      <c r="QC4675" s="623"/>
      <c r="QD4675" s="623"/>
      <c r="QE4675" s="623"/>
      <c r="QF4675" s="623"/>
      <c r="QG4675" s="623"/>
      <c r="QH4675" s="623"/>
      <c r="QI4675" s="623"/>
      <c r="QJ4675" s="623"/>
      <c r="QK4675" s="623"/>
    </row>
    <row r="4676" spans="439:453">
      <c r="PW4676" s="623"/>
      <c r="PX4676" s="623"/>
      <c r="PY4676" s="623"/>
      <c r="PZ4676" s="623"/>
      <c r="QA4676" s="623"/>
      <c r="QB4676" s="623"/>
      <c r="QC4676" s="623"/>
      <c r="QD4676" s="623"/>
      <c r="QE4676" s="623"/>
      <c r="QF4676" s="623"/>
      <c r="QG4676" s="623"/>
      <c r="QH4676" s="623"/>
      <c r="QI4676" s="623"/>
      <c r="QJ4676" s="623"/>
      <c r="QK4676" s="623"/>
    </row>
    <row r="4677" spans="439:453">
      <c r="PW4677" s="623"/>
      <c r="PX4677" s="623"/>
      <c r="PY4677" s="623"/>
      <c r="PZ4677" s="623"/>
      <c r="QA4677" s="623"/>
      <c r="QB4677" s="623"/>
      <c r="QC4677" s="623"/>
      <c r="QD4677" s="623"/>
      <c r="QE4677" s="623"/>
      <c r="QF4677" s="623"/>
      <c r="QG4677" s="623"/>
      <c r="QH4677" s="623"/>
      <c r="QI4677" s="623"/>
      <c r="QJ4677" s="623"/>
      <c r="QK4677" s="623"/>
    </row>
    <row r="4678" spans="439:453">
      <c r="PW4678" s="623"/>
      <c r="PX4678" s="623"/>
      <c r="PY4678" s="623"/>
      <c r="PZ4678" s="623"/>
      <c r="QA4678" s="623"/>
      <c r="QB4678" s="623"/>
      <c r="QC4678" s="623"/>
      <c r="QD4678" s="623"/>
      <c r="QE4678" s="623"/>
      <c r="QF4678" s="623"/>
      <c r="QG4678" s="623"/>
      <c r="QH4678" s="623"/>
      <c r="QI4678" s="623"/>
      <c r="QJ4678" s="623"/>
      <c r="QK4678" s="623"/>
    </row>
    <row r="4679" spans="439:453">
      <c r="PW4679" s="623"/>
      <c r="PX4679" s="623"/>
      <c r="PY4679" s="623"/>
      <c r="PZ4679" s="623"/>
      <c r="QA4679" s="623"/>
      <c r="QB4679" s="623"/>
      <c r="QC4679" s="623"/>
      <c r="QD4679" s="623"/>
      <c r="QE4679" s="623"/>
      <c r="QF4679" s="623"/>
      <c r="QG4679" s="623"/>
      <c r="QH4679" s="623"/>
      <c r="QI4679" s="623"/>
      <c r="QJ4679" s="623"/>
      <c r="QK4679" s="623"/>
    </row>
    <row r="4680" spans="439:453">
      <c r="PW4680" s="623"/>
      <c r="PX4680" s="623"/>
      <c r="PY4680" s="623"/>
      <c r="PZ4680" s="623"/>
      <c r="QA4680" s="623"/>
      <c r="QB4680" s="623"/>
      <c r="QC4680" s="623"/>
      <c r="QD4680" s="623"/>
      <c r="QE4680" s="623"/>
      <c r="QF4680" s="623"/>
      <c r="QG4680" s="623"/>
      <c r="QH4680" s="623"/>
      <c r="QI4680" s="623"/>
      <c r="QJ4680" s="623"/>
      <c r="QK4680" s="623"/>
    </row>
    <row r="4681" spans="439:453">
      <c r="PW4681" s="623"/>
      <c r="PX4681" s="623"/>
      <c r="PY4681" s="623"/>
      <c r="PZ4681" s="623"/>
      <c r="QA4681" s="623"/>
      <c r="QB4681" s="623"/>
      <c r="QC4681" s="623"/>
      <c r="QD4681" s="623"/>
      <c r="QE4681" s="623"/>
      <c r="QF4681" s="623"/>
      <c r="QG4681" s="623"/>
      <c r="QH4681" s="623"/>
      <c r="QI4681" s="623"/>
      <c r="QJ4681" s="623"/>
      <c r="QK4681" s="623"/>
    </row>
    <row r="4682" spans="439:453">
      <c r="PW4682" s="623"/>
      <c r="PX4682" s="623"/>
      <c r="PY4682" s="623"/>
      <c r="PZ4682" s="623"/>
      <c r="QA4682" s="623"/>
      <c r="QB4682" s="623"/>
      <c r="QC4682" s="623"/>
      <c r="QD4682" s="623"/>
      <c r="QE4682" s="623"/>
      <c r="QF4682" s="623"/>
      <c r="QG4682" s="623"/>
      <c r="QH4682" s="623"/>
      <c r="QI4682" s="623"/>
      <c r="QJ4682" s="623"/>
      <c r="QK4682" s="623"/>
    </row>
    <row r="4683" spans="439:453">
      <c r="PW4683" s="623"/>
      <c r="PX4683" s="623"/>
      <c r="PY4683" s="623"/>
      <c r="PZ4683" s="623"/>
      <c r="QA4683" s="623"/>
      <c r="QB4683" s="623"/>
      <c r="QC4683" s="623"/>
      <c r="QD4683" s="623"/>
      <c r="QE4683" s="623"/>
      <c r="QF4683" s="623"/>
      <c r="QG4683" s="623"/>
      <c r="QH4683" s="623"/>
      <c r="QI4683" s="623"/>
      <c r="QJ4683" s="623"/>
      <c r="QK4683" s="623"/>
    </row>
    <row r="4684" spans="439:453">
      <c r="PW4684" s="623"/>
      <c r="PX4684" s="623"/>
      <c r="PY4684" s="623"/>
      <c r="PZ4684" s="623"/>
      <c r="QA4684" s="623"/>
      <c r="QB4684" s="623"/>
      <c r="QC4684" s="623"/>
      <c r="QD4684" s="623"/>
      <c r="QE4684" s="623"/>
      <c r="QF4684" s="623"/>
      <c r="QG4684" s="623"/>
      <c r="QH4684" s="623"/>
      <c r="QI4684" s="623"/>
      <c r="QJ4684" s="623"/>
      <c r="QK4684" s="623"/>
    </row>
    <row r="4685" spans="439:453">
      <c r="PW4685" s="623"/>
      <c r="PX4685" s="623"/>
      <c r="PY4685" s="623"/>
      <c r="PZ4685" s="623"/>
      <c r="QA4685" s="623"/>
      <c r="QB4685" s="623"/>
      <c r="QC4685" s="623"/>
      <c r="QD4685" s="623"/>
      <c r="QE4685" s="623"/>
      <c r="QF4685" s="623"/>
      <c r="QG4685" s="623"/>
      <c r="QH4685" s="623"/>
      <c r="QI4685" s="623"/>
      <c r="QJ4685" s="623"/>
      <c r="QK4685" s="623"/>
    </row>
    <row r="4686" spans="439:453">
      <c r="PW4686" s="623"/>
      <c r="PX4686" s="623"/>
      <c r="PY4686" s="623"/>
      <c r="PZ4686" s="623"/>
      <c r="QA4686" s="623"/>
      <c r="QB4686" s="623"/>
      <c r="QC4686" s="623"/>
      <c r="QD4686" s="623"/>
      <c r="QE4686" s="623"/>
      <c r="QF4686" s="623"/>
      <c r="QG4686" s="623"/>
      <c r="QH4686" s="623"/>
      <c r="QI4686" s="623"/>
      <c r="QJ4686" s="623"/>
      <c r="QK4686" s="623"/>
    </row>
    <row r="4687" spans="439:453">
      <c r="PW4687" s="623"/>
      <c r="PX4687" s="623"/>
      <c r="PY4687" s="623"/>
      <c r="PZ4687" s="623"/>
      <c r="QA4687" s="623"/>
      <c r="QB4687" s="623"/>
      <c r="QC4687" s="623"/>
      <c r="QD4687" s="623"/>
      <c r="QE4687" s="623"/>
      <c r="QF4687" s="623"/>
      <c r="QG4687" s="623"/>
      <c r="QH4687" s="623"/>
      <c r="QI4687" s="623"/>
      <c r="QJ4687" s="623"/>
      <c r="QK4687" s="623"/>
    </row>
    <row r="4688" spans="439:453">
      <c r="PW4688" s="623"/>
      <c r="PX4688" s="623"/>
      <c r="PY4688" s="623"/>
      <c r="PZ4688" s="623"/>
      <c r="QA4688" s="623"/>
      <c r="QB4688" s="623"/>
      <c r="QC4688" s="623"/>
      <c r="QD4688" s="623"/>
      <c r="QE4688" s="623"/>
      <c r="QF4688" s="623"/>
      <c r="QG4688" s="623"/>
      <c r="QH4688" s="623"/>
      <c r="QI4688" s="623"/>
      <c r="QJ4688" s="623"/>
      <c r="QK4688" s="623"/>
    </row>
    <row r="4689" spans="439:453">
      <c r="PW4689" s="623"/>
      <c r="PX4689" s="623"/>
      <c r="PY4689" s="623"/>
      <c r="PZ4689" s="623"/>
      <c r="QA4689" s="623"/>
      <c r="QB4689" s="623"/>
      <c r="QC4689" s="623"/>
      <c r="QD4689" s="623"/>
      <c r="QE4689" s="623"/>
      <c r="QF4689" s="623"/>
      <c r="QG4689" s="623"/>
      <c r="QH4689" s="623"/>
      <c r="QI4689" s="623"/>
      <c r="QJ4689" s="623"/>
      <c r="QK4689" s="623"/>
    </row>
    <row r="4690" spans="439:453">
      <c r="PW4690" s="623"/>
      <c r="PX4690" s="623"/>
      <c r="PY4690" s="623"/>
      <c r="PZ4690" s="623"/>
      <c r="QA4690" s="623"/>
      <c r="QB4690" s="623"/>
      <c r="QC4690" s="623"/>
      <c r="QD4690" s="623"/>
      <c r="QE4690" s="623"/>
      <c r="QF4690" s="623"/>
      <c r="QG4690" s="623"/>
      <c r="QH4690" s="623"/>
      <c r="QI4690" s="623"/>
      <c r="QJ4690" s="623"/>
      <c r="QK4690" s="623"/>
    </row>
    <row r="4691" spans="439:453">
      <c r="PW4691" s="623"/>
      <c r="PX4691" s="623"/>
      <c r="PY4691" s="623"/>
      <c r="PZ4691" s="623"/>
      <c r="QA4691" s="623"/>
      <c r="QB4691" s="623"/>
      <c r="QC4691" s="623"/>
      <c r="QD4691" s="623"/>
      <c r="QE4691" s="623"/>
      <c r="QF4691" s="623"/>
      <c r="QG4691" s="623"/>
      <c r="QH4691" s="623"/>
      <c r="QI4691" s="623"/>
      <c r="QJ4691" s="623"/>
      <c r="QK4691" s="623"/>
    </row>
    <row r="4692" spans="439:453">
      <c r="PW4692" s="623"/>
      <c r="PX4692" s="623"/>
      <c r="PY4692" s="623"/>
      <c r="PZ4692" s="623"/>
      <c r="QA4692" s="623"/>
      <c r="QB4692" s="623"/>
      <c r="QC4692" s="623"/>
      <c r="QD4692" s="623"/>
      <c r="QE4692" s="623"/>
      <c r="QF4692" s="623"/>
      <c r="QG4692" s="623"/>
      <c r="QH4692" s="623"/>
      <c r="QI4692" s="623"/>
      <c r="QJ4692" s="623"/>
      <c r="QK4692" s="623"/>
    </row>
    <row r="4693" spans="439:453">
      <c r="PW4693" s="623"/>
      <c r="PX4693" s="623"/>
      <c r="PY4693" s="623"/>
      <c r="PZ4693" s="623"/>
      <c r="QA4693" s="623"/>
      <c r="QB4693" s="623"/>
      <c r="QC4693" s="623"/>
      <c r="QD4693" s="623"/>
      <c r="QE4693" s="623"/>
      <c r="QF4693" s="623"/>
      <c r="QG4693" s="623"/>
      <c r="QH4693" s="623"/>
      <c r="QI4693" s="623"/>
      <c r="QJ4693" s="623"/>
      <c r="QK4693" s="623"/>
    </row>
    <row r="4694" spans="439:453">
      <c r="PW4694" s="623"/>
      <c r="PX4694" s="623"/>
      <c r="PY4694" s="623"/>
      <c r="PZ4694" s="623"/>
      <c r="QA4694" s="623"/>
      <c r="QB4694" s="623"/>
      <c r="QC4694" s="623"/>
      <c r="QD4694" s="623"/>
      <c r="QE4694" s="623"/>
      <c r="QF4694" s="623"/>
      <c r="QG4694" s="623"/>
      <c r="QH4694" s="623"/>
      <c r="QI4694" s="623"/>
      <c r="QJ4694" s="623"/>
      <c r="QK4694" s="623"/>
    </row>
    <row r="4695" spans="439:453">
      <c r="PW4695" s="623"/>
      <c r="PX4695" s="623"/>
      <c r="PY4695" s="623"/>
      <c r="PZ4695" s="623"/>
      <c r="QA4695" s="623"/>
      <c r="QB4695" s="623"/>
      <c r="QC4695" s="623"/>
      <c r="QD4695" s="623"/>
      <c r="QE4695" s="623"/>
      <c r="QF4695" s="623"/>
      <c r="QG4695" s="623"/>
      <c r="QH4695" s="623"/>
      <c r="QI4695" s="623"/>
      <c r="QJ4695" s="623"/>
      <c r="QK4695" s="623"/>
    </row>
    <row r="4696" spans="439:453">
      <c r="PW4696" s="623"/>
      <c r="PX4696" s="623"/>
      <c r="PY4696" s="623"/>
      <c r="PZ4696" s="623"/>
      <c r="QA4696" s="623"/>
      <c r="QB4696" s="623"/>
      <c r="QC4696" s="623"/>
      <c r="QD4696" s="623"/>
      <c r="QE4696" s="623"/>
      <c r="QF4696" s="623"/>
      <c r="QG4696" s="623"/>
      <c r="QH4696" s="623"/>
      <c r="QI4696" s="623"/>
      <c r="QJ4696" s="623"/>
      <c r="QK4696" s="623"/>
    </row>
    <row r="4697" spans="439:453">
      <c r="PW4697" s="623"/>
      <c r="PX4697" s="623"/>
      <c r="PY4697" s="623"/>
      <c r="PZ4697" s="623"/>
      <c r="QA4697" s="623"/>
      <c r="QB4697" s="623"/>
      <c r="QC4697" s="623"/>
      <c r="QD4697" s="623"/>
      <c r="QE4697" s="623"/>
      <c r="QF4697" s="623"/>
      <c r="QG4697" s="623"/>
      <c r="QH4697" s="623"/>
      <c r="QI4697" s="623"/>
      <c r="QJ4697" s="623"/>
      <c r="QK4697" s="623"/>
    </row>
    <row r="4698" spans="439:453">
      <c r="PW4698" s="623"/>
      <c r="PX4698" s="623"/>
      <c r="PY4698" s="623"/>
      <c r="PZ4698" s="623"/>
      <c r="QA4698" s="623"/>
      <c r="QB4698" s="623"/>
      <c r="QC4698" s="623"/>
      <c r="QD4698" s="623"/>
      <c r="QE4698" s="623"/>
      <c r="QF4698" s="623"/>
      <c r="QG4698" s="623"/>
      <c r="QH4698" s="623"/>
      <c r="QI4698" s="623"/>
      <c r="QJ4698" s="623"/>
      <c r="QK4698" s="623"/>
    </row>
    <row r="4699" spans="439:453">
      <c r="PW4699" s="623"/>
      <c r="PX4699" s="623"/>
      <c r="PY4699" s="623"/>
      <c r="PZ4699" s="623"/>
      <c r="QA4699" s="623"/>
      <c r="QB4699" s="623"/>
      <c r="QC4699" s="623"/>
      <c r="QD4699" s="623"/>
      <c r="QE4699" s="623"/>
      <c r="QF4699" s="623"/>
      <c r="QG4699" s="623"/>
      <c r="QH4699" s="623"/>
      <c r="QI4699" s="623"/>
      <c r="QJ4699" s="623"/>
      <c r="QK4699" s="623"/>
    </row>
    <row r="4700" spans="439:453">
      <c r="PW4700" s="623"/>
      <c r="PX4700" s="623"/>
      <c r="PY4700" s="623"/>
      <c r="PZ4700" s="623"/>
      <c r="QA4700" s="623"/>
      <c r="QB4700" s="623"/>
      <c r="QC4700" s="623"/>
      <c r="QD4700" s="623"/>
      <c r="QE4700" s="623"/>
      <c r="QF4700" s="623"/>
      <c r="QG4700" s="623"/>
      <c r="QH4700" s="623"/>
      <c r="QI4700" s="623"/>
      <c r="QJ4700" s="623"/>
      <c r="QK4700" s="623"/>
    </row>
    <row r="4701" spans="439:453">
      <c r="PW4701" s="623"/>
      <c r="PX4701" s="623"/>
      <c r="PY4701" s="623"/>
      <c r="PZ4701" s="623"/>
      <c r="QA4701" s="623"/>
      <c r="QB4701" s="623"/>
      <c r="QC4701" s="623"/>
      <c r="QD4701" s="623"/>
      <c r="QE4701" s="623"/>
      <c r="QF4701" s="623"/>
      <c r="QG4701" s="623"/>
      <c r="QH4701" s="623"/>
      <c r="QI4701" s="623"/>
      <c r="QJ4701" s="623"/>
      <c r="QK4701" s="623"/>
    </row>
    <row r="4702" spans="439:453">
      <c r="PW4702" s="623"/>
      <c r="PX4702" s="623"/>
      <c r="PY4702" s="623"/>
      <c r="PZ4702" s="623"/>
      <c r="QA4702" s="623"/>
      <c r="QB4702" s="623"/>
      <c r="QC4702" s="623"/>
      <c r="QD4702" s="623"/>
      <c r="QE4702" s="623"/>
      <c r="QF4702" s="623"/>
      <c r="QG4702" s="623"/>
      <c r="QH4702" s="623"/>
      <c r="QI4702" s="623"/>
      <c r="QJ4702" s="623"/>
      <c r="QK4702" s="623"/>
    </row>
    <row r="4703" spans="439:453">
      <c r="PW4703" s="623"/>
      <c r="PX4703" s="623"/>
      <c r="PY4703" s="623"/>
      <c r="PZ4703" s="623"/>
      <c r="QA4703" s="623"/>
      <c r="QB4703" s="623"/>
      <c r="QC4703" s="623"/>
      <c r="QD4703" s="623"/>
      <c r="QE4703" s="623"/>
      <c r="QF4703" s="623"/>
      <c r="QG4703" s="623"/>
      <c r="QH4703" s="623"/>
      <c r="QI4703" s="623"/>
      <c r="QJ4703" s="623"/>
      <c r="QK4703" s="623"/>
    </row>
    <row r="4704" spans="439:453">
      <c r="PW4704" s="623"/>
      <c r="PX4704" s="623"/>
      <c r="PY4704" s="623"/>
      <c r="PZ4704" s="623"/>
      <c r="QA4704" s="623"/>
      <c r="QB4704" s="623"/>
      <c r="QC4704" s="623"/>
      <c r="QD4704" s="623"/>
      <c r="QE4704" s="623"/>
      <c r="QF4704" s="623"/>
      <c r="QG4704" s="623"/>
      <c r="QH4704" s="623"/>
      <c r="QI4704" s="623"/>
      <c r="QJ4704" s="623"/>
      <c r="QK4704" s="623"/>
    </row>
    <row r="4705" spans="439:453">
      <c r="PW4705" s="623"/>
      <c r="PX4705" s="623"/>
      <c r="PY4705" s="623"/>
      <c r="PZ4705" s="623"/>
      <c r="QA4705" s="623"/>
      <c r="QB4705" s="623"/>
      <c r="QC4705" s="623"/>
      <c r="QD4705" s="623"/>
      <c r="QE4705" s="623"/>
      <c r="QF4705" s="623"/>
      <c r="QG4705" s="623"/>
      <c r="QH4705" s="623"/>
      <c r="QI4705" s="623"/>
      <c r="QJ4705" s="623"/>
      <c r="QK4705" s="623"/>
    </row>
    <row r="4706" spans="439:453">
      <c r="PW4706" s="623"/>
      <c r="PX4706" s="623"/>
      <c r="PY4706" s="623"/>
      <c r="PZ4706" s="623"/>
      <c r="QA4706" s="623"/>
      <c r="QB4706" s="623"/>
      <c r="QC4706" s="623"/>
      <c r="QD4706" s="623"/>
      <c r="QE4706" s="623"/>
      <c r="QF4706" s="623"/>
      <c r="QG4706" s="623"/>
      <c r="QH4706" s="623"/>
      <c r="QI4706" s="623"/>
      <c r="QJ4706" s="623"/>
      <c r="QK4706" s="623"/>
    </row>
    <row r="4707" spans="439:453">
      <c r="PW4707" s="623"/>
      <c r="PX4707" s="623"/>
      <c r="PY4707" s="623"/>
      <c r="PZ4707" s="623"/>
      <c r="QA4707" s="623"/>
      <c r="QB4707" s="623"/>
      <c r="QC4707" s="623"/>
      <c r="QD4707" s="623"/>
      <c r="QE4707" s="623"/>
      <c r="QF4707" s="623"/>
      <c r="QG4707" s="623"/>
      <c r="QH4707" s="623"/>
      <c r="QI4707" s="623"/>
      <c r="QJ4707" s="623"/>
      <c r="QK4707" s="623"/>
    </row>
    <row r="4708" spans="439:453">
      <c r="PW4708" s="623"/>
      <c r="PX4708" s="623"/>
      <c r="PY4708" s="623"/>
      <c r="PZ4708" s="623"/>
      <c r="QA4708" s="623"/>
      <c r="QB4708" s="623"/>
      <c r="QC4708" s="623"/>
      <c r="QD4708" s="623"/>
      <c r="QE4708" s="623"/>
      <c r="QF4708" s="623"/>
      <c r="QG4708" s="623"/>
      <c r="QH4708" s="623"/>
      <c r="QI4708" s="623"/>
      <c r="QJ4708" s="623"/>
      <c r="QK4708" s="623"/>
    </row>
    <row r="4709" spans="439:453">
      <c r="PW4709" s="623"/>
      <c r="PX4709" s="623"/>
      <c r="PY4709" s="623"/>
      <c r="PZ4709" s="623"/>
      <c r="QA4709" s="623"/>
      <c r="QB4709" s="623"/>
      <c r="QC4709" s="623"/>
      <c r="QD4709" s="623"/>
      <c r="QE4709" s="623"/>
      <c r="QF4709" s="623"/>
      <c r="QG4709" s="623"/>
      <c r="QH4709" s="623"/>
      <c r="QI4709" s="623"/>
      <c r="QJ4709" s="623"/>
      <c r="QK4709" s="623"/>
    </row>
    <row r="4710" spans="439:453">
      <c r="PW4710" s="623"/>
      <c r="PX4710" s="623"/>
      <c r="PY4710" s="623"/>
      <c r="PZ4710" s="623"/>
      <c r="QA4710" s="623"/>
      <c r="QB4710" s="623"/>
      <c r="QC4710" s="623"/>
      <c r="QD4710" s="623"/>
      <c r="QE4710" s="623"/>
      <c r="QF4710" s="623"/>
      <c r="QG4710" s="623"/>
      <c r="QH4710" s="623"/>
      <c r="QI4710" s="623"/>
      <c r="QJ4710" s="623"/>
      <c r="QK4710" s="623"/>
    </row>
    <row r="4711" spans="439:453">
      <c r="PW4711" s="623"/>
      <c r="PX4711" s="623"/>
      <c r="PY4711" s="623"/>
      <c r="PZ4711" s="623"/>
      <c r="QA4711" s="623"/>
      <c r="QB4711" s="623"/>
      <c r="QC4711" s="623"/>
      <c r="QD4711" s="623"/>
      <c r="QE4711" s="623"/>
      <c r="QF4711" s="623"/>
      <c r="QG4711" s="623"/>
      <c r="QH4711" s="623"/>
      <c r="QI4711" s="623"/>
      <c r="QJ4711" s="623"/>
      <c r="QK4711" s="623"/>
    </row>
    <row r="4712" spans="439:453">
      <c r="PW4712" s="623"/>
      <c r="PX4712" s="623"/>
      <c r="PY4712" s="623"/>
      <c r="PZ4712" s="623"/>
      <c r="QA4712" s="623"/>
      <c r="QB4712" s="623"/>
      <c r="QC4712" s="623"/>
      <c r="QD4712" s="623"/>
      <c r="QE4712" s="623"/>
      <c r="QF4712" s="623"/>
      <c r="QG4712" s="623"/>
      <c r="QH4712" s="623"/>
      <c r="QI4712" s="623"/>
      <c r="QJ4712" s="623"/>
      <c r="QK4712" s="623"/>
    </row>
    <row r="4713" spans="439:453">
      <c r="PW4713" s="623"/>
      <c r="PX4713" s="623"/>
      <c r="PY4713" s="623"/>
      <c r="PZ4713" s="623"/>
      <c r="QA4713" s="623"/>
      <c r="QB4713" s="623"/>
      <c r="QC4713" s="623"/>
      <c r="QD4713" s="623"/>
      <c r="QE4713" s="623"/>
      <c r="QF4713" s="623"/>
      <c r="QG4713" s="623"/>
      <c r="QH4713" s="623"/>
      <c r="QI4713" s="623"/>
      <c r="QJ4713" s="623"/>
      <c r="QK4713" s="623"/>
    </row>
    <row r="4714" spans="439:453">
      <c r="PW4714" s="623"/>
      <c r="PX4714" s="623"/>
      <c r="PY4714" s="623"/>
      <c r="PZ4714" s="623"/>
      <c r="QA4714" s="623"/>
      <c r="QB4714" s="623"/>
      <c r="QC4714" s="623"/>
      <c r="QD4714" s="623"/>
      <c r="QE4714" s="623"/>
      <c r="QF4714" s="623"/>
      <c r="QG4714" s="623"/>
      <c r="QH4714" s="623"/>
      <c r="QI4714" s="623"/>
      <c r="QJ4714" s="623"/>
      <c r="QK4714" s="623"/>
    </row>
    <row r="4715" spans="439:453">
      <c r="PW4715" s="623"/>
      <c r="PX4715" s="623"/>
      <c r="PY4715" s="623"/>
      <c r="PZ4715" s="623"/>
      <c r="QA4715" s="623"/>
      <c r="QB4715" s="623"/>
      <c r="QC4715" s="623"/>
      <c r="QD4715" s="623"/>
      <c r="QE4715" s="623"/>
      <c r="QF4715" s="623"/>
      <c r="QG4715" s="623"/>
      <c r="QH4715" s="623"/>
      <c r="QI4715" s="623"/>
      <c r="QJ4715" s="623"/>
      <c r="QK4715" s="623"/>
    </row>
    <row r="4716" spans="439:453">
      <c r="PW4716" s="623"/>
      <c r="PX4716" s="623"/>
      <c r="PY4716" s="623"/>
      <c r="PZ4716" s="623"/>
      <c r="QA4716" s="623"/>
      <c r="QB4716" s="623"/>
      <c r="QC4716" s="623"/>
      <c r="QD4716" s="623"/>
      <c r="QE4716" s="623"/>
      <c r="QF4716" s="623"/>
      <c r="QG4716" s="623"/>
      <c r="QH4716" s="623"/>
      <c r="QI4716" s="623"/>
      <c r="QJ4716" s="623"/>
      <c r="QK4716" s="623"/>
    </row>
    <row r="4717" spans="439:453">
      <c r="PW4717" s="623"/>
      <c r="PX4717" s="623"/>
      <c r="PY4717" s="623"/>
      <c r="PZ4717" s="623"/>
      <c r="QA4717" s="623"/>
      <c r="QB4717" s="623"/>
      <c r="QC4717" s="623"/>
      <c r="QD4717" s="623"/>
      <c r="QE4717" s="623"/>
      <c r="QF4717" s="623"/>
      <c r="QG4717" s="623"/>
      <c r="QH4717" s="623"/>
      <c r="QI4717" s="623"/>
      <c r="QJ4717" s="623"/>
      <c r="QK4717" s="623"/>
    </row>
    <row r="4718" spans="439:453">
      <c r="PW4718" s="623"/>
      <c r="PX4718" s="623"/>
      <c r="PY4718" s="623"/>
      <c r="PZ4718" s="623"/>
      <c r="QA4718" s="623"/>
      <c r="QB4718" s="623"/>
      <c r="QC4718" s="623"/>
      <c r="QD4718" s="623"/>
      <c r="QE4718" s="623"/>
      <c r="QF4718" s="623"/>
      <c r="QG4718" s="623"/>
      <c r="QH4718" s="623"/>
      <c r="QI4718" s="623"/>
      <c r="QJ4718" s="623"/>
      <c r="QK4718" s="623"/>
    </row>
    <row r="4719" spans="439:453">
      <c r="PW4719" s="623"/>
      <c r="PX4719" s="623"/>
      <c r="PY4719" s="623"/>
      <c r="PZ4719" s="623"/>
      <c r="QA4719" s="623"/>
      <c r="QB4719" s="623"/>
      <c r="QC4719" s="623"/>
      <c r="QD4719" s="623"/>
      <c r="QE4719" s="623"/>
      <c r="QF4719" s="623"/>
      <c r="QG4719" s="623"/>
      <c r="QH4719" s="623"/>
      <c r="QI4719" s="623"/>
      <c r="QJ4719" s="623"/>
      <c r="QK4719" s="623"/>
    </row>
    <row r="4720" spans="439:453">
      <c r="PW4720" s="623"/>
      <c r="PX4720" s="623"/>
      <c r="PY4720" s="623"/>
      <c r="PZ4720" s="623"/>
      <c r="QA4720" s="623"/>
      <c r="QB4720" s="623"/>
      <c r="QC4720" s="623"/>
      <c r="QD4720" s="623"/>
      <c r="QE4720" s="623"/>
      <c r="QF4720" s="623"/>
      <c r="QG4720" s="623"/>
      <c r="QH4720" s="623"/>
      <c r="QI4720" s="623"/>
      <c r="QJ4720" s="623"/>
      <c r="QK4720" s="623"/>
    </row>
    <row r="4721" spans="439:453">
      <c r="PW4721" s="623"/>
      <c r="PX4721" s="623"/>
      <c r="PY4721" s="623"/>
      <c r="PZ4721" s="623"/>
      <c r="QA4721" s="623"/>
      <c r="QB4721" s="623"/>
      <c r="QC4721" s="623"/>
      <c r="QD4721" s="623"/>
      <c r="QE4721" s="623"/>
      <c r="QF4721" s="623"/>
      <c r="QG4721" s="623"/>
      <c r="QH4721" s="623"/>
      <c r="QI4721" s="623"/>
      <c r="QJ4721" s="623"/>
      <c r="QK4721" s="623"/>
    </row>
    <row r="4722" spans="439:453">
      <c r="PW4722" s="623"/>
      <c r="PX4722" s="623"/>
      <c r="PY4722" s="623"/>
      <c r="PZ4722" s="623"/>
      <c r="QA4722" s="623"/>
      <c r="QB4722" s="623"/>
      <c r="QC4722" s="623"/>
      <c r="QD4722" s="623"/>
      <c r="QE4722" s="623"/>
      <c r="QF4722" s="623"/>
      <c r="QG4722" s="623"/>
      <c r="QH4722" s="623"/>
      <c r="QI4722" s="623"/>
      <c r="QJ4722" s="623"/>
      <c r="QK4722" s="623"/>
    </row>
    <row r="4723" spans="439:453">
      <c r="PW4723" s="623"/>
      <c r="PX4723" s="623"/>
      <c r="PY4723" s="623"/>
      <c r="PZ4723" s="623"/>
      <c r="QA4723" s="623"/>
      <c r="QB4723" s="623"/>
      <c r="QC4723" s="623"/>
      <c r="QD4723" s="623"/>
      <c r="QE4723" s="623"/>
      <c r="QF4723" s="623"/>
      <c r="QG4723" s="623"/>
      <c r="QH4723" s="623"/>
      <c r="QI4723" s="623"/>
      <c r="QJ4723" s="623"/>
      <c r="QK4723" s="623"/>
    </row>
    <row r="4724" spans="439:453">
      <c r="PW4724" s="623"/>
      <c r="PX4724" s="623"/>
      <c r="PY4724" s="623"/>
      <c r="PZ4724" s="623"/>
      <c r="QA4724" s="623"/>
      <c r="QB4724" s="623"/>
      <c r="QC4724" s="623"/>
      <c r="QD4724" s="623"/>
      <c r="QE4724" s="623"/>
      <c r="QF4724" s="623"/>
      <c r="QG4724" s="623"/>
      <c r="QH4724" s="623"/>
      <c r="QI4724" s="623"/>
      <c r="QJ4724" s="623"/>
      <c r="QK4724" s="623"/>
    </row>
    <row r="4725" spans="439:453">
      <c r="PW4725" s="623"/>
      <c r="PX4725" s="623"/>
      <c r="PY4725" s="623"/>
      <c r="PZ4725" s="623"/>
      <c r="QA4725" s="623"/>
      <c r="QB4725" s="623"/>
      <c r="QC4725" s="623"/>
      <c r="QD4725" s="623"/>
      <c r="QE4725" s="623"/>
      <c r="QF4725" s="623"/>
      <c r="QG4725" s="623"/>
      <c r="QH4725" s="623"/>
      <c r="QI4725" s="623"/>
      <c r="QJ4725" s="623"/>
      <c r="QK4725" s="623"/>
    </row>
    <row r="4726" spans="439:453">
      <c r="PW4726" s="623"/>
      <c r="PX4726" s="623"/>
      <c r="PY4726" s="623"/>
      <c r="PZ4726" s="623"/>
      <c r="QA4726" s="623"/>
      <c r="QB4726" s="623"/>
      <c r="QC4726" s="623"/>
      <c r="QD4726" s="623"/>
      <c r="QE4726" s="623"/>
      <c r="QF4726" s="623"/>
      <c r="QG4726" s="623"/>
      <c r="QH4726" s="623"/>
      <c r="QI4726" s="623"/>
      <c r="QJ4726" s="623"/>
      <c r="QK4726" s="623"/>
    </row>
    <row r="4727" spans="439:453">
      <c r="PW4727" s="623"/>
      <c r="PX4727" s="623"/>
      <c r="PY4727" s="623"/>
      <c r="PZ4727" s="623"/>
      <c r="QA4727" s="623"/>
      <c r="QB4727" s="623"/>
      <c r="QC4727" s="623"/>
      <c r="QD4727" s="623"/>
      <c r="QE4727" s="623"/>
      <c r="QF4727" s="623"/>
      <c r="QG4727" s="623"/>
      <c r="QH4727" s="623"/>
      <c r="QI4727" s="623"/>
      <c r="QJ4727" s="623"/>
      <c r="QK4727" s="623"/>
    </row>
    <row r="4728" spans="439:453">
      <c r="PW4728" s="623"/>
      <c r="PX4728" s="623"/>
      <c r="PY4728" s="623"/>
      <c r="PZ4728" s="623"/>
      <c r="QA4728" s="623"/>
      <c r="QB4728" s="623"/>
      <c r="QC4728" s="623"/>
      <c r="QD4728" s="623"/>
      <c r="QE4728" s="623"/>
      <c r="QF4728" s="623"/>
      <c r="QG4728" s="623"/>
      <c r="QH4728" s="623"/>
      <c r="QI4728" s="623"/>
      <c r="QJ4728" s="623"/>
      <c r="QK4728" s="623"/>
    </row>
    <row r="4729" spans="439:453">
      <c r="PW4729" s="623"/>
      <c r="PX4729" s="623"/>
      <c r="PY4729" s="623"/>
      <c r="PZ4729" s="623"/>
      <c r="QA4729" s="623"/>
      <c r="QB4729" s="623"/>
      <c r="QC4729" s="623"/>
      <c r="QD4729" s="623"/>
      <c r="QE4729" s="623"/>
      <c r="QF4729" s="623"/>
      <c r="QG4729" s="623"/>
      <c r="QH4729" s="623"/>
      <c r="QI4729" s="623"/>
      <c r="QJ4729" s="623"/>
      <c r="QK4729" s="623"/>
    </row>
    <row r="4730" spans="439:453">
      <c r="PW4730" s="623"/>
      <c r="PX4730" s="623"/>
      <c r="PY4730" s="623"/>
      <c r="PZ4730" s="623"/>
      <c r="QA4730" s="623"/>
      <c r="QB4730" s="623"/>
      <c r="QC4730" s="623"/>
      <c r="QD4730" s="623"/>
      <c r="QE4730" s="623"/>
      <c r="QF4730" s="623"/>
      <c r="QG4730" s="623"/>
      <c r="QH4730" s="623"/>
      <c r="QI4730" s="623"/>
      <c r="QJ4730" s="623"/>
      <c r="QK4730" s="623"/>
    </row>
    <row r="4731" spans="439:453">
      <c r="PW4731" s="623"/>
      <c r="PX4731" s="623"/>
      <c r="PY4731" s="623"/>
      <c r="PZ4731" s="623"/>
      <c r="QA4731" s="623"/>
      <c r="QB4731" s="623"/>
      <c r="QC4731" s="623"/>
      <c r="QD4731" s="623"/>
      <c r="QE4731" s="623"/>
      <c r="QF4731" s="623"/>
      <c r="QG4731" s="623"/>
      <c r="QH4731" s="623"/>
      <c r="QI4731" s="623"/>
      <c r="QJ4731" s="623"/>
      <c r="QK4731" s="623"/>
    </row>
    <row r="4732" spans="439:453">
      <c r="PW4732" s="623"/>
      <c r="PX4732" s="623"/>
      <c r="PY4732" s="623"/>
      <c r="PZ4732" s="623"/>
      <c r="QA4732" s="623"/>
      <c r="QB4732" s="623"/>
      <c r="QC4732" s="623"/>
      <c r="QD4732" s="623"/>
      <c r="QE4732" s="623"/>
      <c r="QF4732" s="623"/>
      <c r="QG4732" s="623"/>
      <c r="QH4732" s="623"/>
      <c r="QI4732" s="623"/>
      <c r="QJ4732" s="623"/>
      <c r="QK4732" s="623"/>
    </row>
    <row r="4733" spans="439:453">
      <c r="PW4733" s="623"/>
      <c r="PX4733" s="623"/>
      <c r="PY4733" s="623"/>
      <c r="PZ4733" s="623"/>
      <c r="QA4733" s="623"/>
      <c r="QB4733" s="623"/>
      <c r="QC4733" s="623"/>
      <c r="QD4733" s="623"/>
      <c r="QE4733" s="623"/>
      <c r="QF4733" s="623"/>
      <c r="QG4733" s="623"/>
      <c r="QH4733" s="623"/>
      <c r="QI4733" s="623"/>
      <c r="QJ4733" s="623"/>
      <c r="QK4733" s="623"/>
    </row>
    <row r="4734" spans="439:453">
      <c r="PW4734" s="623"/>
      <c r="PX4734" s="623"/>
      <c r="PY4734" s="623"/>
      <c r="PZ4734" s="623"/>
      <c r="QA4734" s="623"/>
      <c r="QB4734" s="623"/>
      <c r="QC4734" s="623"/>
      <c r="QD4734" s="623"/>
      <c r="QE4734" s="623"/>
      <c r="QF4734" s="623"/>
      <c r="QG4734" s="623"/>
      <c r="QH4734" s="623"/>
      <c r="QI4734" s="623"/>
      <c r="QJ4734" s="623"/>
      <c r="QK4734" s="623"/>
    </row>
    <row r="4735" spans="439:453">
      <c r="PW4735" s="623"/>
      <c r="PX4735" s="623"/>
      <c r="PY4735" s="623"/>
      <c r="PZ4735" s="623"/>
      <c r="QA4735" s="623"/>
      <c r="QB4735" s="623"/>
      <c r="QC4735" s="623"/>
      <c r="QD4735" s="623"/>
      <c r="QE4735" s="623"/>
      <c r="QF4735" s="623"/>
      <c r="QG4735" s="623"/>
      <c r="QH4735" s="623"/>
      <c r="QI4735" s="623"/>
      <c r="QJ4735" s="623"/>
      <c r="QK4735" s="623"/>
    </row>
    <row r="4736" spans="439:453">
      <c r="PW4736" s="623"/>
      <c r="PX4736" s="623"/>
      <c r="PY4736" s="623"/>
      <c r="PZ4736" s="623"/>
      <c r="QA4736" s="623"/>
      <c r="QB4736" s="623"/>
      <c r="QC4736" s="623"/>
      <c r="QD4736" s="623"/>
      <c r="QE4736" s="623"/>
      <c r="QF4736" s="623"/>
      <c r="QG4736" s="623"/>
      <c r="QH4736" s="623"/>
      <c r="QI4736" s="623"/>
      <c r="QJ4736" s="623"/>
      <c r="QK4736" s="623"/>
    </row>
    <row r="4737" spans="439:453">
      <c r="PW4737" s="623"/>
      <c r="PX4737" s="623"/>
      <c r="PY4737" s="623"/>
      <c r="PZ4737" s="623"/>
      <c r="QA4737" s="623"/>
      <c r="QB4737" s="623"/>
      <c r="QC4737" s="623"/>
      <c r="QD4737" s="623"/>
      <c r="QE4737" s="623"/>
      <c r="QF4737" s="623"/>
      <c r="QG4737" s="623"/>
      <c r="QH4737" s="623"/>
      <c r="QI4737" s="623"/>
      <c r="QJ4737" s="623"/>
      <c r="QK4737" s="623"/>
    </row>
    <row r="4738" spans="439:453">
      <c r="PW4738" s="623"/>
      <c r="PX4738" s="623"/>
      <c r="PY4738" s="623"/>
      <c r="PZ4738" s="623"/>
      <c r="QA4738" s="623"/>
      <c r="QB4738" s="623"/>
      <c r="QC4738" s="623"/>
      <c r="QD4738" s="623"/>
      <c r="QE4738" s="623"/>
      <c r="QF4738" s="623"/>
      <c r="QG4738" s="623"/>
      <c r="QH4738" s="623"/>
      <c r="QI4738" s="623"/>
      <c r="QJ4738" s="623"/>
      <c r="QK4738" s="623"/>
    </row>
    <row r="4739" spans="439:453">
      <c r="PW4739" s="623"/>
      <c r="PX4739" s="623"/>
      <c r="PY4739" s="623"/>
      <c r="PZ4739" s="623"/>
      <c r="QA4739" s="623"/>
      <c r="QB4739" s="623"/>
      <c r="QC4739" s="623"/>
      <c r="QD4739" s="623"/>
      <c r="QE4739" s="623"/>
      <c r="QF4739" s="623"/>
      <c r="QG4739" s="623"/>
      <c r="QH4739" s="623"/>
      <c r="QI4739" s="623"/>
      <c r="QJ4739" s="623"/>
      <c r="QK4739" s="623"/>
    </row>
    <row r="4740" spans="439:453">
      <c r="PW4740" s="623"/>
      <c r="PX4740" s="623"/>
      <c r="PY4740" s="623"/>
      <c r="PZ4740" s="623"/>
      <c r="QA4740" s="623"/>
      <c r="QB4740" s="623"/>
      <c r="QC4740" s="623"/>
      <c r="QD4740" s="623"/>
      <c r="QE4740" s="623"/>
      <c r="QF4740" s="623"/>
      <c r="QG4740" s="623"/>
      <c r="QH4740" s="623"/>
      <c r="QI4740" s="623"/>
      <c r="QJ4740" s="623"/>
      <c r="QK4740" s="623"/>
    </row>
    <row r="4741" spans="439:453">
      <c r="PW4741" s="623"/>
      <c r="PX4741" s="623"/>
      <c r="PY4741" s="623"/>
      <c r="PZ4741" s="623"/>
      <c r="QA4741" s="623"/>
      <c r="QB4741" s="623"/>
      <c r="QC4741" s="623"/>
      <c r="QD4741" s="623"/>
      <c r="QE4741" s="623"/>
      <c r="QF4741" s="623"/>
      <c r="QG4741" s="623"/>
      <c r="QH4741" s="623"/>
      <c r="QI4741" s="623"/>
      <c r="QJ4741" s="623"/>
      <c r="QK4741" s="623"/>
    </row>
    <row r="4742" spans="439:453">
      <c r="PW4742" s="623"/>
      <c r="PX4742" s="623"/>
      <c r="PY4742" s="623"/>
      <c r="PZ4742" s="623"/>
      <c r="QA4742" s="623"/>
      <c r="QB4742" s="623"/>
      <c r="QC4742" s="623"/>
      <c r="QD4742" s="623"/>
      <c r="QE4742" s="623"/>
      <c r="QF4742" s="623"/>
      <c r="QG4742" s="623"/>
      <c r="QH4742" s="623"/>
      <c r="QI4742" s="623"/>
      <c r="QJ4742" s="623"/>
      <c r="QK4742" s="623"/>
    </row>
    <row r="4743" spans="439:453">
      <c r="PW4743" s="623"/>
      <c r="PX4743" s="623"/>
      <c r="PY4743" s="623"/>
      <c r="PZ4743" s="623"/>
      <c r="QA4743" s="623"/>
      <c r="QB4743" s="623"/>
      <c r="QC4743" s="623"/>
      <c r="QD4743" s="623"/>
      <c r="QE4743" s="623"/>
      <c r="QF4743" s="623"/>
      <c r="QG4743" s="623"/>
      <c r="QH4743" s="623"/>
      <c r="QI4743" s="623"/>
      <c r="QJ4743" s="623"/>
      <c r="QK4743" s="623"/>
    </row>
    <row r="4744" spans="439:453">
      <c r="PW4744" s="623"/>
      <c r="PX4744" s="623"/>
      <c r="PY4744" s="623"/>
      <c r="PZ4744" s="623"/>
      <c r="QA4744" s="623"/>
      <c r="QB4744" s="623"/>
      <c r="QC4744" s="623"/>
      <c r="QD4744" s="623"/>
      <c r="QE4744" s="623"/>
      <c r="QF4744" s="623"/>
      <c r="QG4744" s="623"/>
      <c r="QH4744" s="623"/>
      <c r="QI4744" s="623"/>
      <c r="QJ4744" s="623"/>
      <c r="QK4744" s="623"/>
    </row>
    <row r="4745" spans="439:453">
      <c r="PW4745" s="623"/>
      <c r="PX4745" s="623"/>
      <c r="PY4745" s="623"/>
      <c r="PZ4745" s="623"/>
      <c r="QA4745" s="623"/>
      <c r="QB4745" s="623"/>
      <c r="QC4745" s="623"/>
      <c r="QD4745" s="623"/>
      <c r="QE4745" s="623"/>
      <c r="QF4745" s="623"/>
      <c r="QG4745" s="623"/>
      <c r="QH4745" s="623"/>
      <c r="QI4745" s="623"/>
      <c r="QJ4745" s="623"/>
      <c r="QK4745" s="623"/>
    </row>
    <row r="4746" spans="439:453">
      <c r="PW4746" s="623"/>
      <c r="PX4746" s="623"/>
      <c r="PY4746" s="623"/>
      <c r="PZ4746" s="623"/>
      <c r="QA4746" s="623"/>
      <c r="QB4746" s="623"/>
      <c r="QC4746" s="623"/>
      <c r="QD4746" s="623"/>
      <c r="QE4746" s="623"/>
      <c r="QF4746" s="623"/>
      <c r="QG4746" s="623"/>
      <c r="QH4746" s="623"/>
      <c r="QI4746" s="623"/>
      <c r="QJ4746" s="623"/>
      <c r="QK4746" s="623"/>
    </row>
    <row r="4747" spans="439:453">
      <c r="PW4747" s="623"/>
      <c r="PX4747" s="623"/>
      <c r="PY4747" s="623"/>
      <c r="PZ4747" s="623"/>
      <c r="QA4747" s="623"/>
      <c r="QB4747" s="623"/>
      <c r="QC4747" s="623"/>
      <c r="QD4747" s="623"/>
      <c r="QE4747" s="623"/>
      <c r="QF4747" s="623"/>
      <c r="QG4747" s="623"/>
      <c r="QH4747" s="623"/>
      <c r="QI4747" s="623"/>
      <c r="QJ4747" s="623"/>
      <c r="QK4747" s="623"/>
    </row>
    <row r="4748" spans="439:453">
      <c r="PW4748" s="623"/>
      <c r="PX4748" s="623"/>
      <c r="PY4748" s="623"/>
      <c r="PZ4748" s="623"/>
      <c r="QA4748" s="623"/>
      <c r="QB4748" s="623"/>
      <c r="QC4748" s="623"/>
      <c r="QD4748" s="623"/>
      <c r="QE4748" s="623"/>
      <c r="QF4748" s="623"/>
      <c r="QG4748" s="623"/>
      <c r="QH4748" s="623"/>
      <c r="QI4748" s="623"/>
      <c r="QJ4748" s="623"/>
      <c r="QK4748" s="623"/>
    </row>
    <row r="4749" spans="439:453">
      <c r="PW4749" s="623"/>
      <c r="PX4749" s="623"/>
      <c r="PY4749" s="623"/>
      <c r="PZ4749" s="623"/>
      <c r="QA4749" s="623"/>
      <c r="QB4749" s="623"/>
      <c r="QC4749" s="623"/>
      <c r="QD4749" s="623"/>
      <c r="QE4749" s="623"/>
      <c r="QF4749" s="623"/>
      <c r="QG4749" s="623"/>
      <c r="QH4749" s="623"/>
      <c r="QI4749" s="623"/>
      <c r="QJ4749" s="623"/>
      <c r="QK4749" s="623"/>
    </row>
    <row r="4750" spans="439:453">
      <c r="PW4750" s="623"/>
      <c r="PX4750" s="623"/>
      <c r="PY4750" s="623"/>
      <c r="PZ4750" s="623"/>
      <c r="QA4750" s="623"/>
      <c r="QB4750" s="623"/>
      <c r="QC4750" s="623"/>
      <c r="QD4750" s="623"/>
      <c r="QE4750" s="623"/>
      <c r="QF4750" s="623"/>
      <c r="QG4750" s="623"/>
      <c r="QH4750" s="623"/>
      <c r="QI4750" s="623"/>
      <c r="QJ4750" s="623"/>
      <c r="QK4750" s="623"/>
    </row>
    <row r="4751" spans="439:453">
      <c r="PW4751" s="623"/>
      <c r="PX4751" s="623"/>
      <c r="PY4751" s="623"/>
      <c r="PZ4751" s="623"/>
      <c r="QA4751" s="623"/>
      <c r="QB4751" s="623"/>
      <c r="QC4751" s="623"/>
      <c r="QD4751" s="623"/>
      <c r="QE4751" s="623"/>
      <c r="QF4751" s="623"/>
      <c r="QG4751" s="623"/>
      <c r="QH4751" s="623"/>
      <c r="QI4751" s="623"/>
      <c r="QJ4751" s="623"/>
      <c r="QK4751" s="623"/>
    </row>
    <row r="4752" spans="439:453">
      <c r="PW4752" s="623"/>
      <c r="PX4752" s="623"/>
      <c r="PY4752" s="623"/>
      <c r="PZ4752" s="623"/>
      <c r="QA4752" s="623"/>
      <c r="QB4752" s="623"/>
      <c r="QC4752" s="623"/>
      <c r="QD4752" s="623"/>
      <c r="QE4752" s="623"/>
      <c r="QF4752" s="623"/>
      <c r="QG4752" s="623"/>
      <c r="QH4752" s="623"/>
      <c r="QI4752" s="623"/>
      <c r="QJ4752" s="623"/>
      <c r="QK4752" s="623"/>
    </row>
    <row r="4753" spans="439:453">
      <c r="PW4753" s="623"/>
      <c r="PX4753" s="623"/>
      <c r="PY4753" s="623"/>
      <c r="PZ4753" s="623"/>
      <c r="QA4753" s="623"/>
      <c r="QB4753" s="623"/>
      <c r="QC4753" s="623"/>
      <c r="QD4753" s="623"/>
      <c r="QE4753" s="623"/>
      <c r="QF4753" s="623"/>
      <c r="QG4753" s="623"/>
      <c r="QH4753" s="623"/>
      <c r="QI4753" s="623"/>
      <c r="QJ4753" s="623"/>
      <c r="QK4753" s="623"/>
    </row>
    <row r="4754" spans="439:453">
      <c r="PW4754" s="623"/>
      <c r="PX4754" s="623"/>
      <c r="PY4754" s="623"/>
      <c r="PZ4754" s="623"/>
      <c r="QA4754" s="623"/>
      <c r="QB4754" s="623"/>
      <c r="QC4754" s="623"/>
      <c r="QD4754" s="623"/>
      <c r="QE4754" s="623"/>
      <c r="QF4754" s="623"/>
      <c r="QG4754" s="623"/>
      <c r="QH4754" s="623"/>
      <c r="QI4754" s="623"/>
      <c r="QJ4754" s="623"/>
      <c r="QK4754" s="623"/>
    </row>
    <row r="4755" spans="439:453">
      <c r="PW4755" s="623"/>
      <c r="PX4755" s="623"/>
      <c r="PY4755" s="623"/>
      <c r="PZ4755" s="623"/>
      <c r="QA4755" s="623"/>
      <c r="QB4755" s="623"/>
      <c r="QC4755" s="623"/>
      <c r="QD4755" s="623"/>
      <c r="QE4755" s="623"/>
      <c r="QF4755" s="623"/>
      <c r="QG4755" s="623"/>
      <c r="QH4755" s="623"/>
      <c r="QI4755" s="623"/>
      <c r="QJ4755" s="623"/>
      <c r="QK4755" s="623"/>
    </row>
    <row r="4756" spans="439:453">
      <c r="PW4756" s="623"/>
      <c r="PX4756" s="623"/>
      <c r="PY4756" s="623"/>
      <c r="PZ4756" s="623"/>
      <c r="QA4756" s="623"/>
      <c r="QB4756" s="623"/>
      <c r="QC4756" s="623"/>
      <c r="QD4756" s="623"/>
      <c r="QE4756" s="623"/>
      <c r="QF4756" s="623"/>
      <c r="QG4756" s="623"/>
      <c r="QH4756" s="623"/>
      <c r="QI4756" s="623"/>
      <c r="QJ4756" s="623"/>
      <c r="QK4756" s="623"/>
    </row>
    <row r="4757" spans="439:453">
      <c r="PW4757" s="623"/>
      <c r="PX4757" s="623"/>
      <c r="PY4757" s="623"/>
      <c r="PZ4757" s="623"/>
      <c r="QA4757" s="623"/>
      <c r="QB4757" s="623"/>
      <c r="QC4757" s="623"/>
      <c r="QD4757" s="623"/>
      <c r="QE4757" s="623"/>
      <c r="QF4757" s="623"/>
      <c r="QG4757" s="623"/>
      <c r="QH4757" s="623"/>
      <c r="QI4757" s="623"/>
      <c r="QJ4757" s="623"/>
      <c r="QK4757" s="623"/>
    </row>
    <row r="4758" spans="439:453">
      <c r="PW4758" s="623"/>
      <c r="PX4758" s="623"/>
      <c r="PY4758" s="623"/>
      <c r="PZ4758" s="623"/>
      <c r="QA4758" s="623"/>
      <c r="QB4758" s="623"/>
      <c r="QC4758" s="623"/>
      <c r="QD4758" s="623"/>
      <c r="QE4758" s="623"/>
      <c r="QF4758" s="623"/>
      <c r="QG4758" s="623"/>
      <c r="QH4758" s="623"/>
      <c r="QI4758" s="623"/>
      <c r="QJ4758" s="623"/>
      <c r="QK4758" s="623"/>
    </row>
    <row r="4759" spans="439:453">
      <c r="PW4759" s="623"/>
      <c r="PX4759" s="623"/>
      <c r="PY4759" s="623"/>
      <c r="PZ4759" s="623"/>
      <c r="QA4759" s="623"/>
      <c r="QB4759" s="623"/>
      <c r="QC4759" s="623"/>
      <c r="QD4759" s="623"/>
      <c r="QE4759" s="623"/>
      <c r="QF4759" s="623"/>
      <c r="QG4759" s="623"/>
      <c r="QH4759" s="623"/>
      <c r="QI4759" s="623"/>
      <c r="QJ4759" s="623"/>
      <c r="QK4759" s="623"/>
    </row>
    <row r="4760" spans="439:453">
      <c r="PW4760" s="623"/>
      <c r="PX4760" s="623"/>
      <c r="PY4760" s="623"/>
      <c r="PZ4760" s="623"/>
      <c r="QA4760" s="623"/>
      <c r="QB4760" s="623"/>
      <c r="QC4760" s="623"/>
      <c r="QD4760" s="623"/>
      <c r="QE4760" s="623"/>
      <c r="QF4760" s="623"/>
      <c r="QG4760" s="623"/>
      <c r="QH4760" s="623"/>
      <c r="QI4760" s="623"/>
      <c r="QJ4760" s="623"/>
      <c r="QK4760" s="623"/>
    </row>
    <row r="4761" spans="439:453">
      <c r="PW4761" s="623"/>
      <c r="PX4761" s="623"/>
      <c r="PY4761" s="623"/>
      <c r="PZ4761" s="623"/>
      <c r="QA4761" s="623"/>
      <c r="QB4761" s="623"/>
      <c r="QC4761" s="623"/>
      <c r="QD4761" s="623"/>
      <c r="QE4761" s="623"/>
      <c r="QF4761" s="623"/>
      <c r="QG4761" s="623"/>
      <c r="QH4761" s="623"/>
      <c r="QI4761" s="623"/>
      <c r="QJ4761" s="623"/>
      <c r="QK4761" s="623"/>
    </row>
    <row r="4762" spans="439:453">
      <c r="PW4762" s="623"/>
      <c r="PX4762" s="623"/>
      <c r="PY4762" s="623"/>
      <c r="PZ4762" s="623"/>
      <c r="QA4762" s="623"/>
      <c r="QB4762" s="623"/>
      <c r="QC4762" s="623"/>
      <c r="QD4762" s="623"/>
      <c r="QE4762" s="623"/>
      <c r="QF4762" s="623"/>
      <c r="QG4762" s="623"/>
      <c r="QH4762" s="623"/>
      <c r="QI4762" s="623"/>
      <c r="QJ4762" s="623"/>
      <c r="QK4762" s="623"/>
    </row>
    <row r="4763" spans="439:453">
      <c r="PW4763" s="623"/>
      <c r="PX4763" s="623"/>
      <c r="PY4763" s="623"/>
      <c r="PZ4763" s="623"/>
      <c r="QA4763" s="623"/>
      <c r="QB4763" s="623"/>
      <c r="QC4763" s="623"/>
      <c r="QD4763" s="623"/>
      <c r="QE4763" s="623"/>
      <c r="QF4763" s="623"/>
      <c r="QG4763" s="623"/>
      <c r="QH4763" s="623"/>
      <c r="QI4763" s="623"/>
      <c r="QJ4763" s="623"/>
      <c r="QK4763" s="623"/>
    </row>
    <row r="4764" spans="439:453">
      <c r="PW4764" s="623"/>
      <c r="PX4764" s="623"/>
      <c r="PY4764" s="623"/>
      <c r="PZ4764" s="623"/>
      <c r="QA4764" s="623"/>
      <c r="QB4764" s="623"/>
      <c r="QC4764" s="623"/>
      <c r="QD4764" s="623"/>
      <c r="QE4764" s="623"/>
      <c r="QF4764" s="623"/>
      <c r="QG4764" s="623"/>
      <c r="QH4764" s="623"/>
      <c r="QI4764" s="623"/>
      <c r="QJ4764" s="623"/>
      <c r="QK4764" s="623"/>
    </row>
    <row r="4765" spans="439:453">
      <c r="PW4765" s="623"/>
      <c r="PX4765" s="623"/>
      <c r="PY4765" s="623"/>
      <c r="PZ4765" s="623"/>
      <c r="QA4765" s="623"/>
      <c r="QB4765" s="623"/>
      <c r="QC4765" s="623"/>
      <c r="QD4765" s="623"/>
      <c r="QE4765" s="623"/>
      <c r="QF4765" s="623"/>
      <c r="QG4765" s="623"/>
      <c r="QH4765" s="623"/>
      <c r="QI4765" s="623"/>
      <c r="QJ4765" s="623"/>
      <c r="QK4765" s="623"/>
    </row>
    <row r="4766" spans="439:453">
      <c r="PW4766" s="623"/>
      <c r="PX4766" s="623"/>
      <c r="PY4766" s="623"/>
      <c r="PZ4766" s="623"/>
      <c r="QA4766" s="623"/>
      <c r="QB4766" s="623"/>
      <c r="QC4766" s="623"/>
      <c r="QD4766" s="623"/>
      <c r="QE4766" s="623"/>
      <c r="QF4766" s="623"/>
      <c r="QG4766" s="623"/>
      <c r="QH4766" s="623"/>
      <c r="QI4766" s="623"/>
      <c r="QJ4766" s="623"/>
      <c r="QK4766" s="623"/>
    </row>
    <row r="4767" spans="439:453">
      <c r="PW4767" s="623"/>
      <c r="PX4767" s="623"/>
      <c r="PY4767" s="623"/>
      <c r="PZ4767" s="623"/>
      <c r="QA4767" s="623"/>
      <c r="QB4767" s="623"/>
      <c r="QC4767" s="623"/>
      <c r="QD4767" s="623"/>
      <c r="QE4767" s="623"/>
      <c r="QF4767" s="623"/>
      <c r="QG4767" s="623"/>
      <c r="QH4767" s="623"/>
      <c r="QI4767" s="623"/>
      <c r="QJ4767" s="623"/>
      <c r="QK4767" s="623"/>
    </row>
    <row r="4768" spans="439:453">
      <c r="PW4768" s="623"/>
      <c r="PX4768" s="623"/>
      <c r="PY4768" s="623"/>
      <c r="PZ4768" s="623"/>
      <c r="QA4768" s="623"/>
      <c r="QB4768" s="623"/>
      <c r="QC4768" s="623"/>
      <c r="QD4768" s="623"/>
      <c r="QE4768" s="623"/>
      <c r="QF4768" s="623"/>
      <c r="QG4768" s="623"/>
      <c r="QH4768" s="623"/>
      <c r="QI4768" s="623"/>
      <c r="QJ4768" s="623"/>
      <c r="QK4768" s="623"/>
    </row>
    <row r="4769" spans="439:453">
      <c r="PW4769" s="623"/>
      <c r="PX4769" s="623"/>
      <c r="PY4769" s="623"/>
      <c r="PZ4769" s="623"/>
      <c r="QA4769" s="623"/>
      <c r="QB4769" s="623"/>
      <c r="QC4769" s="623"/>
      <c r="QD4769" s="623"/>
      <c r="QE4769" s="623"/>
      <c r="QF4769" s="623"/>
      <c r="QG4769" s="623"/>
      <c r="QH4769" s="623"/>
      <c r="QI4769" s="623"/>
      <c r="QJ4769" s="623"/>
      <c r="QK4769" s="623"/>
    </row>
    <row r="4770" spans="439:453">
      <c r="PW4770" s="623"/>
      <c r="PX4770" s="623"/>
      <c r="PY4770" s="623"/>
      <c r="PZ4770" s="623"/>
      <c r="QA4770" s="623"/>
      <c r="QB4770" s="623"/>
      <c r="QC4770" s="623"/>
      <c r="QD4770" s="623"/>
      <c r="QE4770" s="623"/>
      <c r="QF4770" s="623"/>
      <c r="QG4770" s="623"/>
      <c r="QH4770" s="623"/>
      <c r="QI4770" s="623"/>
      <c r="QJ4770" s="623"/>
      <c r="QK4770" s="623"/>
    </row>
    <row r="4771" spans="439:453">
      <c r="PW4771" s="623"/>
      <c r="PX4771" s="623"/>
      <c r="PY4771" s="623"/>
      <c r="PZ4771" s="623"/>
      <c r="QA4771" s="623"/>
      <c r="QB4771" s="623"/>
      <c r="QC4771" s="623"/>
      <c r="QD4771" s="623"/>
      <c r="QE4771" s="623"/>
      <c r="QF4771" s="623"/>
      <c r="QG4771" s="623"/>
      <c r="QH4771" s="623"/>
      <c r="QI4771" s="623"/>
      <c r="QJ4771" s="623"/>
      <c r="QK4771" s="623"/>
    </row>
    <row r="4772" spans="439:453">
      <c r="PW4772" s="623"/>
      <c r="PX4772" s="623"/>
      <c r="PY4772" s="623"/>
      <c r="PZ4772" s="623"/>
      <c r="QA4772" s="623"/>
      <c r="QB4772" s="623"/>
      <c r="QC4772" s="623"/>
      <c r="QD4772" s="623"/>
      <c r="QE4772" s="623"/>
      <c r="QF4772" s="623"/>
      <c r="QG4772" s="623"/>
      <c r="QH4772" s="623"/>
      <c r="QI4772" s="623"/>
      <c r="QJ4772" s="623"/>
      <c r="QK4772" s="623"/>
    </row>
    <row r="4773" spans="439:453">
      <c r="PW4773" s="623"/>
      <c r="PX4773" s="623"/>
      <c r="PY4773" s="623"/>
      <c r="PZ4773" s="623"/>
      <c r="QA4773" s="623"/>
      <c r="QB4773" s="623"/>
      <c r="QC4773" s="623"/>
      <c r="QD4773" s="623"/>
      <c r="QE4773" s="623"/>
      <c r="QF4773" s="623"/>
      <c r="QG4773" s="623"/>
      <c r="QH4773" s="623"/>
      <c r="QI4773" s="623"/>
      <c r="QJ4773" s="623"/>
      <c r="QK4773" s="623"/>
    </row>
    <row r="4774" spans="439:453">
      <c r="PW4774" s="623"/>
      <c r="PX4774" s="623"/>
      <c r="PY4774" s="623"/>
      <c r="PZ4774" s="623"/>
      <c r="QA4774" s="623"/>
      <c r="QB4774" s="623"/>
      <c r="QC4774" s="623"/>
      <c r="QD4774" s="623"/>
      <c r="QE4774" s="623"/>
      <c r="QF4774" s="623"/>
      <c r="QG4774" s="623"/>
      <c r="QH4774" s="623"/>
      <c r="QI4774" s="623"/>
      <c r="QJ4774" s="623"/>
      <c r="QK4774" s="623"/>
    </row>
    <row r="4775" spans="439:453">
      <c r="PW4775" s="623"/>
      <c r="PX4775" s="623"/>
      <c r="PY4775" s="623"/>
      <c r="PZ4775" s="623"/>
      <c r="QA4775" s="623"/>
      <c r="QB4775" s="623"/>
      <c r="QC4775" s="623"/>
      <c r="QD4775" s="623"/>
      <c r="QE4775" s="623"/>
      <c r="QF4775" s="623"/>
      <c r="QG4775" s="623"/>
      <c r="QH4775" s="623"/>
      <c r="QI4775" s="623"/>
      <c r="QJ4775" s="623"/>
      <c r="QK4775" s="623"/>
    </row>
    <row r="4776" spans="439:453">
      <c r="PW4776" s="623"/>
      <c r="PX4776" s="623"/>
      <c r="PY4776" s="623"/>
      <c r="PZ4776" s="623"/>
      <c r="QA4776" s="623"/>
      <c r="QB4776" s="623"/>
      <c r="QC4776" s="623"/>
      <c r="QD4776" s="623"/>
      <c r="QE4776" s="623"/>
      <c r="QF4776" s="623"/>
      <c r="QG4776" s="623"/>
      <c r="QH4776" s="623"/>
      <c r="QI4776" s="623"/>
      <c r="QJ4776" s="623"/>
      <c r="QK4776" s="623"/>
    </row>
    <row r="4777" spans="439:453">
      <c r="PW4777" s="623"/>
      <c r="PX4777" s="623"/>
      <c r="PY4777" s="623"/>
      <c r="PZ4777" s="623"/>
      <c r="QA4777" s="623"/>
      <c r="QB4777" s="623"/>
      <c r="QC4777" s="623"/>
      <c r="QD4777" s="623"/>
      <c r="QE4777" s="623"/>
      <c r="QF4777" s="623"/>
      <c r="QG4777" s="623"/>
      <c r="QH4777" s="623"/>
      <c r="QI4777" s="623"/>
      <c r="QJ4777" s="623"/>
      <c r="QK4777" s="623"/>
    </row>
    <row r="4778" spans="439:453">
      <c r="PW4778" s="623"/>
      <c r="PX4778" s="623"/>
      <c r="PY4778" s="623"/>
      <c r="PZ4778" s="623"/>
      <c r="QA4778" s="623"/>
      <c r="QB4778" s="623"/>
      <c r="QC4778" s="623"/>
      <c r="QD4778" s="623"/>
      <c r="QE4778" s="623"/>
      <c r="QF4778" s="623"/>
      <c r="QG4778" s="623"/>
      <c r="QH4778" s="623"/>
      <c r="QI4778" s="623"/>
      <c r="QJ4778" s="623"/>
      <c r="QK4778" s="623"/>
    </row>
    <row r="4779" spans="439:453">
      <c r="PW4779" s="623"/>
      <c r="PX4779" s="623"/>
      <c r="PY4779" s="623"/>
      <c r="PZ4779" s="623"/>
      <c r="QA4779" s="623"/>
      <c r="QB4779" s="623"/>
      <c r="QC4779" s="623"/>
      <c r="QD4779" s="623"/>
      <c r="QE4779" s="623"/>
      <c r="QF4779" s="623"/>
      <c r="QG4779" s="623"/>
      <c r="QH4779" s="623"/>
      <c r="QI4779" s="623"/>
      <c r="QJ4779" s="623"/>
      <c r="QK4779" s="623"/>
    </row>
    <row r="4780" spans="439:453">
      <c r="PW4780" s="623"/>
      <c r="PX4780" s="623"/>
      <c r="PY4780" s="623"/>
      <c r="PZ4780" s="623"/>
      <c r="QA4780" s="623"/>
      <c r="QB4780" s="623"/>
      <c r="QC4780" s="623"/>
      <c r="QD4780" s="623"/>
      <c r="QE4780" s="623"/>
      <c r="QF4780" s="623"/>
      <c r="QG4780" s="623"/>
      <c r="QH4780" s="623"/>
      <c r="QI4780" s="623"/>
      <c r="QJ4780" s="623"/>
      <c r="QK4780" s="623"/>
    </row>
    <row r="4781" spans="439:453">
      <c r="PW4781" s="623"/>
      <c r="PX4781" s="623"/>
      <c r="PY4781" s="623"/>
      <c r="PZ4781" s="623"/>
      <c r="QA4781" s="623"/>
      <c r="QB4781" s="623"/>
      <c r="QC4781" s="623"/>
      <c r="QD4781" s="623"/>
      <c r="QE4781" s="623"/>
      <c r="QF4781" s="623"/>
      <c r="QG4781" s="623"/>
      <c r="QH4781" s="623"/>
      <c r="QI4781" s="623"/>
      <c r="QJ4781" s="623"/>
      <c r="QK4781" s="623"/>
    </row>
    <row r="4782" spans="439:453">
      <c r="PW4782" s="623"/>
      <c r="PX4782" s="623"/>
      <c r="PY4782" s="623"/>
      <c r="PZ4782" s="623"/>
      <c r="QA4782" s="623"/>
      <c r="QB4782" s="623"/>
      <c r="QC4782" s="623"/>
      <c r="QD4782" s="623"/>
      <c r="QE4782" s="623"/>
      <c r="QF4782" s="623"/>
      <c r="QG4782" s="623"/>
      <c r="QH4782" s="623"/>
      <c r="QI4782" s="623"/>
      <c r="QJ4782" s="623"/>
      <c r="QK4782" s="623"/>
    </row>
    <row r="4783" spans="439:453">
      <c r="PW4783" s="623"/>
      <c r="PX4783" s="623"/>
      <c r="PY4783" s="623"/>
      <c r="PZ4783" s="623"/>
      <c r="QA4783" s="623"/>
      <c r="QB4783" s="623"/>
      <c r="QC4783" s="623"/>
      <c r="QD4783" s="623"/>
      <c r="QE4783" s="623"/>
      <c r="QF4783" s="623"/>
      <c r="QG4783" s="623"/>
      <c r="QH4783" s="623"/>
      <c r="QI4783" s="623"/>
      <c r="QJ4783" s="623"/>
      <c r="QK4783" s="623"/>
    </row>
    <row r="4784" spans="439:453">
      <c r="PW4784" s="623"/>
      <c r="PX4784" s="623"/>
      <c r="PY4784" s="623"/>
      <c r="PZ4784" s="623"/>
      <c r="QA4784" s="623"/>
      <c r="QB4784" s="623"/>
      <c r="QC4784" s="623"/>
      <c r="QD4784" s="623"/>
      <c r="QE4784" s="623"/>
      <c r="QF4784" s="623"/>
      <c r="QG4784" s="623"/>
      <c r="QH4784" s="623"/>
      <c r="QI4784" s="623"/>
      <c r="QJ4784" s="623"/>
      <c r="QK4784" s="623"/>
    </row>
    <row r="4785" spans="439:453">
      <c r="PW4785" s="623"/>
      <c r="PX4785" s="623"/>
      <c r="PY4785" s="623"/>
      <c r="PZ4785" s="623"/>
      <c r="QA4785" s="623"/>
      <c r="QB4785" s="623"/>
      <c r="QC4785" s="623"/>
      <c r="QD4785" s="623"/>
      <c r="QE4785" s="623"/>
      <c r="QF4785" s="623"/>
      <c r="QG4785" s="623"/>
      <c r="QH4785" s="623"/>
      <c r="QI4785" s="623"/>
      <c r="QJ4785" s="623"/>
      <c r="QK4785" s="623"/>
    </row>
    <row r="4786" spans="439:453">
      <c r="PW4786" s="623"/>
      <c r="PX4786" s="623"/>
      <c r="PY4786" s="623"/>
      <c r="PZ4786" s="623"/>
      <c r="QA4786" s="623"/>
      <c r="QB4786" s="623"/>
      <c r="QC4786" s="623"/>
      <c r="QD4786" s="623"/>
      <c r="QE4786" s="623"/>
      <c r="QF4786" s="623"/>
      <c r="QG4786" s="623"/>
      <c r="QH4786" s="623"/>
      <c r="QI4786" s="623"/>
      <c r="QJ4786" s="623"/>
      <c r="QK4786" s="623"/>
    </row>
    <row r="4787" spans="439:453">
      <c r="PW4787" s="623"/>
      <c r="PX4787" s="623"/>
      <c r="PY4787" s="623"/>
      <c r="PZ4787" s="623"/>
      <c r="QA4787" s="623"/>
      <c r="QB4787" s="623"/>
      <c r="QC4787" s="623"/>
      <c r="QD4787" s="623"/>
      <c r="QE4787" s="623"/>
      <c r="QF4787" s="623"/>
      <c r="QG4787" s="623"/>
      <c r="QH4787" s="623"/>
      <c r="QI4787" s="623"/>
      <c r="QJ4787" s="623"/>
      <c r="QK4787" s="623"/>
    </row>
    <row r="4788" spans="439:453">
      <c r="PW4788" s="623"/>
      <c r="PX4788" s="623"/>
      <c r="PY4788" s="623"/>
      <c r="PZ4788" s="623"/>
      <c r="QA4788" s="623"/>
      <c r="QB4788" s="623"/>
      <c r="QC4788" s="623"/>
      <c r="QD4788" s="623"/>
      <c r="QE4788" s="623"/>
      <c r="QF4788" s="623"/>
      <c r="QG4788" s="623"/>
      <c r="QH4788" s="623"/>
      <c r="QI4788" s="623"/>
      <c r="QJ4788" s="623"/>
      <c r="QK4788" s="623"/>
    </row>
    <row r="4789" spans="439:453">
      <c r="PW4789" s="623"/>
      <c r="PX4789" s="623"/>
      <c r="PY4789" s="623"/>
      <c r="PZ4789" s="623"/>
      <c r="QA4789" s="623"/>
      <c r="QB4789" s="623"/>
      <c r="QC4789" s="623"/>
      <c r="QD4789" s="623"/>
      <c r="QE4789" s="623"/>
      <c r="QF4789" s="623"/>
      <c r="QG4789" s="623"/>
      <c r="QH4789" s="623"/>
      <c r="QI4789" s="623"/>
      <c r="QJ4789" s="623"/>
      <c r="QK4789" s="623"/>
    </row>
    <row r="4790" spans="439:453">
      <c r="PW4790" s="623"/>
      <c r="PX4790" s="623"/>
      <c r="PY4790" s="623"/>
      <c r="PZ4790" s="623"/>
      <c r="QA4790" s="623"/>
      <c r="QB4790" s="623"/>
      <c r="QC4790" s="623"/>
      <c r="QD4790" s="623"/>
      <c r="QE4790" s="623"/>
      <c r="QF4790" s="623"/>
      <c r="QG4790" s="623"/>
      <c r="QH4790" s="623"/>
      <c r="QI4790" s="623"/>
      <c r="QJ4790" s="623"/>
      <c r="QK4790" s="623"/>
    </row>
    <row r="4791" spans="439:453">
      <c r="PW4791" s="623"/>
      <c r="PX4791" s="623"/>
      <c r="PY4791" s="623"/>
      <c r="PZ4791" s="623"/>
      <c r="QA4791" s="623"/>
      <c r="QB4791" s="623"/>
      <c r="QC4791" s="623"/>
      <c r="QD4791" s="623"/>
      <c r="QE4791" s="623"/>
      <c r="QF4791" s="623"/>
      <c r="QG4791" s="623"/>
      <c r="QH4791" s="623"/>
      <c r="QI4791" s="623"/>
      <c r="QJ4791" s="623"/>
      <c r="QK4791" s="623"/>
    </row>
    <row r="4792" spans="439:453">
      <c r="PW4792" s="623"/>
      <c r="PX4792" s="623"/>
      <c r="PY4792" s="623"/>
      <c r="PZ4792" s="623"/>
      <c r="QA4792" s="623"/>
      <c r="QB4792" s="623"/>
      <c r="QC4792" s="623"/>
      <c r="QD4792" s="623"/>
      <c r="QE4792" s="623"/>
      <c r="QF4792" s="623"/>
      <c r="QG4792" s="623"/>
      <c r="QH4792" s="623"/>
      <c r="QI4792" s="623"/>
      <c r="QJ4792" s="623"/>
      <c r="QK4792" s="623"/>
    </row>
    <row r="4793" spans="439:453">
      <c r="PW4793" s="623"/>
      <c r="PX4793" s="623"/>
      <c r="PY4793" s="623"/>
      <c r="PZ4793" s="623"/>
      <c r="QA4793" s="623"/>
      <c r="QB4793" s="623"/>
      <c r="QC4793" s="623"/>
      <c r="QD4793" s="623"/>
      <c r="QE4793" s="623"/>
      <c r="QF4793" s="623"/>
      <c r="QG4793" s="623"/>
      <c r="QH4793" s="623"/>
      <c r="QI4793" s="623"/>
      <c r="QJ4793" s="623"/>
      <c r="QK4793" s="623"/>
    </row>
    <row r="4794" spans="439:453">
      <c r="PW4794" s="623"/>
      <c r="PX4794" s="623"/>
      <c r="PY4794" s="623"/>
      <c r="PZ4794" s="623"/>
      <c r="QA4794" s="623"/>
      <c r="QB4794" s="623"/>
      <c r="QC4794" s="623"/>
      <c r="QD4794" s="623"/>
      <c r="QE4794" s="623"/>
      <c r="QF4794" s="623"/>
      <c r="QG4794" s="623"/>
      <c r="QH4794" s="623"/>
      <c r="QI4794" s="623"/>
      <c r="QJ4794" s="623"/>
      <c r="QK4794" s="623"/>
    </row>
    <row r="4795" spans="439:453">
      <c r="PW4795" s="623"/>
      <c r="PX4795" s="623"/>
      <c r="PY4795" s="623"/>
      <c r="PZ4795" s="623"/>
      <c r="QA4795" s="623"/>
      <c r="QB4795" s="623"/>
      <c r="QC4795" s="623"/>
      <c r="QD4795" s="623"/>
      <c r="QE4795" s="623"/>
      <c r="QF4795" s="623"/>
      <c r="QG4795" s="623"/>
      <c r="QH4795" s="623"/>
      <c r="QI4795" s="623"/>
      <c r="QJ4795" s="623"/>
      <c r="QK4795" s="623"/>
    </row>
    <row r="4796" spans="439:453">
      <c r="PW4796" s="623"/>
      <c r="PX4796" s="623"/>
      <c r="PY4796" s="623"/>
      <c r="PZ4796" s="623"/>
      <c r="QA4796" s="623"/>
      <c r="QB4796" s="623"/>
      <c r="QC4796" s="623"/>
      <c r="QD4796" s="623"/>
      <c r="QE4796" s="623"/>
      <c r="QF4796" s="623"/>
      <c r="QG4796" s="623"/>
      <c r="QH4796" s="623"/>
      <c r="QI4796" s="623"/>
      <c r="QJ4796" s="623"/>
      <c r="QK4796" s="623"/>
    </row>
    <row r="4797" spans="439:453">
      <c r="PW4797" s="623"/>
      <c r="PX4797" s="623"/>
      <c r="PY4797" s="623"/>
      <c r="PZ4797" s="623"/>
      <c r="QA4797" s="623"/>
      <c r="QB4797" s="623"/>
      <c r="QC4797" s="623"/>
      <c r="QD4797" s="623"/>
      <c r="QE4797" s="623"/>
      <c r="QF4797" s="623"/>
      <c r="QG4797" s="623"/>
      <c r="QH4797" s="623"/>
      <c r="QI4797" s="623"/>
      <c r="QJ4797" s="623"/>
      <c r="QK4797" s="623"/>
    </row>
    <row r="4798" spans="439:453">
      <c r="PW4798" s="623"/>
      <c r="PX4798" s="623"/>
      <c r="PY4798" s="623"/>
      <c r="PZ4798" s="623"/>
      <c r="QA4798" s="623"/>
      <c r="QB4798" s="623"/>
      <c r="QC4798" s="623"/>
      <c r="QD4798" s="623"/>
      <c r="QE4798" s="623"/>
      <c r="QF4798" s="623"/>
      <c r="QG4798" s="623"/>
      <c r="QH4798" s="623"/>
      <c r="QI4798" s="623"/>
      <c r="QJ4798" s="623"/>
      <c r="QK4798" s="623"/>
    </row>
    <row r="4799" spans="439:453">
      <c r="PW4799" s="623"/>
      <c r="PX4799" s="623"/>
      <c r="PY4799" s="623"/>
      <c r="PZ4799" s="623"/>
      <c r="QA4799" s="623"/>
      <c r="QB4799" s="623"/>
      <c r="QC4799" s="623"/>
      <c r="QD4799" s="623"/>
      <c r="QE4799" s="623"/>
      <c r="QF4799" s="623"/>
      <c r="QG4799" s="623"/>
      <c r="QH4799" s="623"/>
      <c r="QI4799" s="623"/>
      <c r="QJ4799" s="623"/>
      <c r="QK4799" s="623"/>
    </row>
    <row r="4800" spans="439:453">
      <c r="PW4800" s="623"/>
      <c r="PX4800" s="623"/>
      <c r="PY4800" s="623"/>
      <c r="PZ4800" s="623"/>
      <c r="QA4800" s="623"/>
      <c r="QB4800" s="623"/>
      <c r="QC4800" s="623"/>
      <c r="QD4800" s="623"/>
      <c r="QE4800" s="623"/>
      <c r="QF4800" s="623"/>
      <c r="QG4800" s="623"/>
      <c r="QH4800" s="623"/>
      <c r="QI4800" s="623"/>
      <c r="QJ4800" s="623"/>
      <c r="QK4800" s="623"/>
    </row>
    <row r="4801" spans="439:453">
      <c r="PW4801" s="623"/>
      <c r="PX4801" s="623"/>
      <c r="PY4801" s="623"/>
      <c r="PZ4801" s="623"/>
      <c r="QA4801" s="623"/>
      <c r="QB4801" s="623"/>
      <c r="QC4801" s="623"/>
      <c r="QD4801" s="623"/>
      <c r="QE4801" s="623"/>
      <c r="QF4801" s="623"/>
      <c r="QG4801" s="623"/>
      <c r="QH4801" s="623"/>
      <c r="QI4801" s="623"/>
      <c r="QJ4801" s="623"/>
      <c r="QK4801" s="623"/>
    </row>
    <row r="4802" spans="439:453">
      <c r="PW4802" s="623"/>
      <c r="PX4802" s="623"/>
      <c r="PY4802" s="623"/>
      <c r="PZ4802" s="623"/>
      <c r="QA4802" s="623"/>
      <c r="QB4802" s="623"/>
      <c r="QC4802" s="623"/>
      <c r="QD4802" s="623"/>
      <c r="QE4802" s="623"/>
      <c r="QF4802" s="623"/>
      <c r="QG4802" s="623"/>
      <c r="QH4802" s="623"/>
      <c r="QI4802" s="623"/>
      <c r="QJ4802" s="623"/>
      <c r="QK4802" s="623"/>
    </row>
    <row r="4803" spans="439:453">
      <c r="PW4803" s="623"/>
      <c r="PX4803" s="623"/>
      <c r="PY4803" s="623"/>
      <c r="PZ4803" s="623"/>
      <c r="QA4803" s="623"/>
      <c r="QB4803" s="623"/>
      <c r="QC4803" s="623"/>
      <c r="QD4803" s="623"/>
      <c r="QE4803" s="623"/>
      <c r="QF4803" s="623"/>
      <c r="QG4803" s="623"/>
      <c r="QH4803" s="623"/>
      <c r="QI4803" s="623"/>
      <c r="QJ4803" s="623"/>
      <c r="QK4803" s="623"/>
    </row>
    <row r="4804" spans="439:453">
      <c r="PW4804" s="623"/>
      <c r="PX4804" s="623"/>
      <c r="PY4804" s="623"/>
      <c r="PZ4804" s="623"/>
      <c r="QA4804" s="623"/>
      <c r="QB4804" s="623"/>
      <c r="QC4804" s="623"/>
      <c r="QD4804" s="623"/>
      <c r="QE4804" s="623"/>
      <c r="QF4804" s="623"/>
      <c r="QG4804" s="623"/>
      <c r="QH4804" s="623"/>
      <c r="QI4804" s="623"/>
      <c r="QJ4804" s="623"/>
      <c r="QK4804" s="623"/>
    </row>
    <row r="4805" spans="439:453">
      <c r="PW4805" s="623"/>
      <c r="PX4805" s="623"/>
      <c r="PY4805" s="623"/>
      <c r="PZ4805" s="623"/>
      <c r="QA4805" s="623"/>
      <c r="QB4805" s="623"/>
      <c r="QC4805" s="623"/>
      <c r="QD4805" s="623"/>
      <c r="QE4805" s="623"/>
      <c r="QF4805" s="623"/>
      <c r="QG4805" s="623"/>
      <c r="QH4805" s="623"/>
      <c r="QI4805" s="623"/>
      <c r="QJ4805" s="623"/>
      <c r="QK4805" s="623"/>
    </row>
    <row r="4806" spans="439:453">
      <c r="PW4806" s="623"/>
      <c r="PX4806" s="623"/>
      <c r="PY4806" s="623"/>
      <c r="PZ4806" s="623"/>
      <c r="QA4806" s="623"/>
      <c r="QB4806" s="623"/>
      <c r="QC4806" s="623"/>
      <c r="QD4806" s="623"/>
      <c r="QE4806" s="623"/>
      <c r="QF4806" s="623"/>
      <c r="QG4806" s="623"/>
      <c r="QH4806" s="623"/>
      <c r="QI4806" s="623"/>
      <c r="QJ4806" s="623"/>
      <c r="QK4806" s="623"/>
    </row>
    <row r="4807" spans="439:453">
      <c r="PW4807" s="623"/>
      <c r="PX4807" s="623"/>
      <c r="PY4807" s="623"/>
      <c r="PZ4807" s="623"/>
      <c r="QA4807" s="623"/>
      <c r="QB4807" s="623"/>
      <c r="QC4807" s="623"/>
      <c r="QD4807" s="623"/>
      <c r="QE4807" s="623"/>
      <c r="QF4807" s="623"/>
      <c r="QG4807" s="623"/>
      <c r="QH4807" s="623"/>
      <c r="QI4807" s="623"/>
      <c r="QJ4807" s="623"/>
      <c r="QK4807" s="623"/>
    </row>
    <row r="4808" spans="439:453">
      <c r="PW4808" s="623"/>
      <c r="PX4808" s="623"/>
      <c r="PY4808" s="623"/>
      <c r="PZ4808" s="623"/>
      <c r="QA4808" s="623"/>
      <c r="QB4808" s="623"/>
      <c r="QC4808" s="623"/>
      <c r="QD4808" s="623"/>
      <c r="QE4808" s="623"/>
      <c r="QF4808" s="623"/>
      <c r="QG4808" s="623"/>
      <c r="QH4808" s="623"/>
      <c r="QI4808" s="623"/>
      <c r="QJ4808" s="623"/>
      <c r="QK4808" s="623"/>
    </row>
    <row r="4809" spans="439:453">
      <c r="PW4809" s="623"/>
      <c r="PX4809" s="623"/>
      <c r="PY4809" s="623"/>
      <c r="PZ4809" s="623"/>
      <c r="QA4809" s="623"/>
      <c r="QB4809" s="623"/>
      <c r="QC4809" s="623"/>
      <c r="QD4809" s="623"/>
      <c r="QE4809" s="623"/>
      <c r="QF4809" s="623"/>
      <c r="QG4809" s="623"/>
      <c r="QH4809" s="623"/>
      <c r="QI4809" s="623"/>
      <c r="QJ4809" s="623"/>
      <c r="QK4809" s="623"/>
    </row>
    <row r="4810" spans="439:453">
      <c r="PW4810" s="623"/>
      <c r="PX4810" s="623"/>
      <c r="PY4810" s="623"/>
      <c r="PZ4810" s="623"/>
      <c r="QA4810" s="623"/>
      <c r="QB4810" s="623"/>
      <c r="QC4810" s="623"/>
      <c r="QD4810" s="623"/>
      <c r="QE4810" s="623"/>
      <c r="QF4810" s="623"/>
      <c r="QG4810" s="623"/>
      <c r="QH4810" s="623"/>
      <c r="QI4810" s="623"/>
      <c r="QJ4810" s="623"/>
      <c r="QK4810" s="623"/>
    </row>
    <row r="4811" spans="439:453">
      <c r="PW4811" s="623"/>
      <c r="PX4811" s="623"/>
      <c r="PY4811" s="623"/>
      <c r="PZ4811" s="623"/>
      <c r="QA4811" s="623"/>
      <c r="QB4811" s="623"/>
      <c r="QC4811" s="623"/>
      <c r="QD4811" s="623"/>
      <c r="QE4811" s="623"/>
      <c r="QF4811" s="623"/>
      <c r="QG4811" s="623"/>
      <c r="QH4811" s="623"/>
      <c r="QI4811" s="623"/>
      <c r="QJ4811" s="623"/>
      <c r="QK4811" s="623"/>
    </row>
    <row r="4812" spans="439:453">
      <c r="PW4812" s="623"/>
      <c r="PX4812" s="623"/>
      <c r="PY4812" s="623"/>
      <c r="PZ4812" s="623"/>
      <c r="QA4812" s="623"/>
      <c r="QB4812" s="623"/>
      <c r="QC4812" s="623"/>
      <c r="QD4812" s="623"/>
      <c r="QE4812" s="623"/>
      <c r="QF4812" s="623"/>
      <c r="QG4812" s="623"/>
      <c r="QH4812" s="623"/>
      <c r="QI4812" s="623"/>
      <c r="QJ4812" s="623"/>
      <c r="QK4812" s="623"/>
    </row>
    <row r="4813" spans="439:453">
      <c r="PW4813" s="623"/>
      <c r="PX4813" s="623"/>
      <c r="PY4813" s="623"/>
      <c r="PZ4813" s="623"/>
      <c r="QA4813" s="623"/>
      <c r="QB4813" s="623"/>
      <c r="QC4813" s="623"/>
      <c r="QD4813" s="623"/>
      <c r="QE4813" s="623"/>
      <c r="QF4813" s="623"/>
      <c r="QG4813" s="623"/>
      <c r="QH4813" s="623"/>
      <c r="QI4813" s="623"/>
      <c r="QJ4813" s="623"/>
      <c r="QK4813" s="623"/>
    </row>
    <row r="4814" spans="439:453">
      <c r="PW4814" s="623"/>
      <c r="PX4814" s="623"/>
      <c r="PY4814" s="623"/>
      <c r="PZ4814" s="623"/>
      <c r="QA4814" s="623"/>
      <c r="QB4814" s="623"/>
      <c r="QC4814" s="623"/>
      <c r="QD4814" s="623"/>
      <c r="QE4814" s="623"/>
      <c r="QF4814" s="623"/>
      <c r="QG4814" s="623"/>
      <c r="QH4814" s="623"/>
      <c r="QI4814" s="623"/>
      <c r="QJ4814" s="623"/>
      <c r="QK4814" s="623"/>
    </row>
    <row r="4815" spans="439:453">
      <c r="PW4815" s="623"/>
      <c r="PX4815" s="623"/>
      <c r="PY4815" s="623"/>
      <c r="PZ4815" s="623"/>
      <c r="QA4815" s="623"/>
      <c r="QB4815" s="623"/>
      <c r="QC4815" s="623"/>
      <c r="QD4815" s="623"/>
      <c r="QE4815" s="623"/>
      <c r="QF4815" s="623"/>
      <c r="QG4815" s="623"/>
      <c r="QH4815" s="623"/>
      <c r="QI4815" s="623"/>
      <c r="QJ4815" s="623"/>
      <c r="QK4815" s="623"/>
    </row>
    <row r="4816" spans="439:453">
      <c r="PW4816" s="623"/>
      <c r="PX4816" s="623"/>
      <c r="PY4816" s="623"/>
      <c r="PZ4816" s="623"/>
      <c r="QA4816" s="623"/>
      <c r="QB4816" s="623"/>
      <c r="QC4816" s="623"/>
      <c r="QD4816" s="623"/>
      <c r="QE4816" s="623"/>
      <c r="QF4816" s="623"/>
      <c r="QG4816" s="623"/>
      <c r="QH4816" s="623"/>
      <c r="QI4816" s="623"/>
      <c r="QJ4816" s="623"/>
      <c r="QK4816" s="623"/>
    </row>
    <row r="4817" spans="439:453">
      <c r="PW4817" s="623"/>
      <c r="PX4817" s="623"/>
      <c r="PY4817" s="623"/>
      <c r="PZ4817" s="623"/>
      <c r="QA4817" s="623"/>
      <c r="QB4817" s="623"/>
      <c r="QC4817" s="623"/>
      <c r="QD4817" s="623"/>
      <c r="QE4817" s="623"/>
      <c r="QF4817" s="623"/>
      <c r="QG4817" s="623"/>
      <c r="QH4817" s="623"/>
      <c r="QI4817" s="623"/>
      <c r="QJ4817" s="623"/>
      <c r="QK4817" s="623"/>
    </row>
    <row r="4818" spans="439:453">
      <c r="PW4818" s="623"/>
      <c r="PX4818" s="623"/>
      <c r="PY4818" s="623"/>
      <c r="PZ4818" s="623"/>
      <c r="QA4818" s="623"/>
      <c r="QB4818" s="623"/>
      <c r="QC4818" s="623"/>
      <c r="QD4818" s="623"/>
      <c r="QE4818" s="623"/>
      <c r="QF4818" s="623"/>
      <c r="QG4818" s="623"/>
      <c r="QH4818" s="623"/>
      <c r="QI4818" s="623"/>
      <c r="QJ4818" s="623"/>
      <c r="QK4818" s="623"/>
    </row>
    <row r="4819" spans="439:453">
      <c r="PW4819" s="623"/>
      <c r="PX4819" s="623"/>
      <c r="PY4819" s="623"/>
      <c r="PZ4819" s="623"/>
      <c r="QA4819" s="623"/>
      <c r="QB4819" s="623"/>
      <c r="QC4819" s="623"/>
      <c r="QD4819" s="623"/>
      <c r="QE4819" s="623"/>
      <c r="QF4819" s="623"/>
      <c r="QG4819" s="623"/>
      <c r="QH4819" s="623"/>
      <c r="QI4819" s="623"/>
      <c r="QJ4819" s="623"/>
      <c r="QK4819" s="623"/>
    </row>
    <row r="4820" spans="439:453">
      <c r="PW4820" s="623"/>
      <c r="PX4820" s="623"/>
      <c r="PY4820" s="623"/>
      <c r="PZ4820" s="623"/>
      <c r="QA4820" s="623"/>
      <c r="QB4820" s="623"/>
      <c r="QC4820" s="623"/>
      <c r="QD4820" s="623"/>
      <c r="QE4820" s="623"/>
      <c r="QF4820" s="623"/>
      <c r="QG4820" s="623"/>
      <c r="QH4820" s="623"/>
      <c r="QI4820" s="623"/>
      <c r="QJ4820" s="623"/>
      <c r="QK4820" s="623"/>
    </row>
    <row r="4821" spans="439:453">
      <c r="PW4821" s="623"/>
      <c r="PX4821" s="623"/>
      <c r="PY4821" s="623"/>
      <c r="PZ4821" s="623"/>
      <c r="QA4821" s="623"/>
      <c r="QB4821" s="623"/>
      <c r="QC4821" s="623"/>
      <c r="QD4821" s="623"/>
      <c r="QE4821" s="623"/>
      <c r="QF4821" s="623"/>
      <c r="QG4821" s="623"/>
      <c r="QH4821" s="623"/>
      <c r="QI4821" s="623"/>
      <c r="QJ4821" s="623"/>
      <c r="QK4821" s="623"/>
    </row>
    <row r="4822" spans="439:453">
      <c r="PW4822" s="623"/>
      <c r="PX4822" s="623"/>
      <c r="PY4822" s="623"/>
      <c r="PZ4822" s="623"/>
      <c r="QA4822" s="623"/>
      <c r="QB4822" s="623"/>
      <c r="QC4822" s="623"/>
      <c r="QD4822" s="623"/>
      <c r="QE4822" s="623"/>
      <c r="QF4822" s="623"/>
      <c r="QG4822" s="623"/>
      <c r="QH4822" s="623"/>
      <c r="QI4822" s="623"/>
      <c r="QJ4822" s="623"/>
      <c r="QK4822" s="623"/>
    </row>
    <row r="4823" spans="439:453">
      <c r="PW4823" s="623"/>
      <c r="PX4823" s="623"/>
      <c r="PY4823" s="623"/>
      <c r="PZ4823" s="623"/>
      <c r="QA4823" s="623"/>
      <c r="QB4823" s="623"/>
      <c r="QC4823" s="623"/>
      <c r="QD4823" s="623"/>
      <c r="QE4823" s="623"/>
      <c r="QF4823" s="623"/>
      <c r="QG4823" s="623"/>
      <c r="QH4823" s="623"/>
      <c r="QI4823" s="623"/>
      <c r="QJ4823" s="623"/>
      <c r="QK4823" s="623"/>
    </row>
    <row r="4824" spans="439:453">
      <c r="PW4824" s="623"/>
      <c r="PX4824" s="623"/>
      <c r="PY4824" s="623"/>
      <c r="PZ4824" s="623"/>
      <c r="QA4824" s="623"/>
      <c r="QB4824" s="623"/>
      <c r="QC4824" s="623"/>
      <c r="QD4824" s="623"/>
      <c r="QE4824" s="623"/>
      <c r="QF4824" s="623"/>
      <c r="QG4824" s="623"/>
      <c r="QH4824" s="623"/>
      <c r="QI4824" s="623"/>
      <c r="QJ4824" s="623"/>
      <c r="QK4824" s="623"/>
    </row>
    <row r="4825" spans="439:453">
      <c r="PW4825" s="623"/>
      <c r="PX4825" s="623"/>
      <c r="PY4825" s="623"/>
      <c r="PZ4825" s="623"/>
      <c r="QA4825" s="623"/>
      <c r="QB4825" s="623"/>
      <c r="QC4825" s="623"/>
      <c r="QD4825" s="623"/>
      <c r="QE4825" s="623"/>
      <c r="QF4825" s="623"/>
      <c r="QG4825" s="623"/>
      <c r="QH4825" s="623"/>
      <c r="QI4825" s="623"/>
      <c r="QJ4825" s="623"/>
      <c r="QK4825" s="623"/>
    </row>
    <row r="4826" spans="439:453">
      <c r="PW4826" s="623"/>
      <c r="PX4826" s="623"/>
      <c r="PY4826" s="623"/>
      <c r="PZ4826" s="623"/>
      <c r="QA4826" s="623"/>
      <c r="QB4826" s="623"/>
      <c r="QC4826" s="623"/>
      <c r="QD4826" s="623"/>
      <c r="QE4826" s="623"/>
      <c r="QF4826" s="623"/>
      <c r="QG4826" s="623"/>
      <c r="QH4826" s="623"/>
      <c r="QI4826" s="623"/>
      <c r="QJ4826" s="623"/>
      <c r="QK4826" s="623"/>
    </row>
    <row r="4827" spans="439:453">
      <c r="PW4827" s="623"/>
      <c r="PX4827" s="623"/>
      <c r="PY4827" s="623"/>
      <c r="PZ4827" s="623"/>
      <c r="QA4827" s="623"/>
      <c r="QB4827" s="623"/>
      <c r="QC4827" s="623"/>
      <c r="QD4827" s="623"/>
      <c r="QE4827" s="623"/>
      <c r="QF4827" s="623"/>
      <c r="QG4827" s="623"/>
      <c r="QH4827" s="623"/>
      <c r="QI4827" s="623"/>
      <c r="QJ4827" s="623"/>
      <c r="QK4827" s="623"/>
    </row>
    <row r="4828" spans="439:453">
      <c r="PW4828" s="623"/>
      <c r="PX4828" s="623"/>
      <c r="PY4828" s="623"/>
      <c r="PZ4828" s="623"/>
      <c r="QA4828" s="623"/>
      <c r="QB4828" s="623"/>
      <c r="QC4828" s="623"/>
      <c r="QD4828" s="623"/>
      <c r="QE4828" s="623"/>
      <c r="QF4828" s="623"/>
      <c r="QG4828" s="623"/>
      <c r="QH4828" s="623"/>
      <c r="QI4828" s="623"/>
      <c r="QJ4828" s="623"/>
      <c r="QK4828" s="623"/>
    </row>
    <row r="4829" spans="439:453">
      <c r="PW4829" s="623"/>
      <c r="PX4829" s="623"/>
      <c r="PY4829" s="623"/>
      <c r="PZ4829" s="623"/>
      <c r="QA4829" s="623"/>
      <c r="QB4829" s="623"/>
      <c r="QC4829" s="623"/>
      <c r="QD4829" s="623"/>
      <c r="QE4829" s="623"/>
      <c r="QF4829" s="623"/>
      <c r="QG4829" s="623"/>
      <c r="QH4829" s="623"/>
      <c r="QI4829" s="623"/>
      <c r="QJ4829" s="623"/>
      <c r="QK4829" s="623"/>
    </row>
    <row r="4830" spans="439:453">
      <c r="PW4830" s="623"/>
      <c r="PX4830" s="623"/>
      <c r="PY4830" s="623"/>
      <c r="PZ4830" s="623"/>
      <c r="QA4830" s="623"/>
      <c r="QB4830" s="623"/>
      <c r="QC4830" s="623"/>
      <c r="QD4830" s="623"/>
      <c r="QE4830" s="623"/>
      <c r="QF4830" s="623"/>
      <c r="QG4830" s="623"/>
      <c r="QH4830" s="623"/>
      <c r="QI4830" s="623"/>
      <c r="QJ4830" s="623"/>
      <c r="QK4830" s="623"/>
    </row>
    <row r="4831" spans="439:453">
      <c r="PW4831" s="623"/>
      <c r="PX4831" s="623"/>
      <c r="PY4831" s="623"/>
      <c r="PZ4831" s="623"/>
      <c r="QA4831" s="623"/>
      <c r="QB4831" s="623"/>
      <c r="QC4831" s="623"/>
      <c r="QD4831" s="623"/>
      <c r="QE4831" s="623"/>
      <c r="QF4831" s="623"/>
      <c r="QG4831" s="623"/>
      <c r="QH4831" s="623"/>
      <c r="QI4831" s="623"/>
      <c r="QJ4831" s="623"/>
      <c r="QK4831" s="623"/>
    </row>
    <row r="4832" spans="439:453">
      <c r="PW4832" s="623"/>
      <c r="PX4832" s="623"/>
      <c r="PY4832" s="623"/>
      <c r="PZ4832" s="623"/>
      <c r="QA4832" s="623"/>
      <c r="QB4832" s="623"/>
      <c r="QC4832" s="623"/>
      <c r="QD4832" s="623"/>
      <c r="QE4832" s="623"/>
      <c r="QF4832" s="623"/>
      <c r="QG4832" s="623"/>
      <c r="QH4832" s="623"/>
      <c r="QI4832" s="623"/>
      <c r="QJ4832" s="623"/>
      <c r="QK4832" s="623"/>
    </row>
    <row r="4833" spans="439:453">
      <c r="PW4833" s="623"/>
      <c r="PX4833" s="623"/>
      <c r="PY4833" s="623"/>
      <c r="PZ4833" s="623"/>
      <c r="QA4833" s="623"/>
      <c r="QB4833" s="623"/>
      <c r="QC4833" s="623"/>
      <c r="QD4833" s="623"/>
      <c r="QE4833" s="623"/>
      <c r="QF4833" s="623"/>
      <c r="QG4833" s="623"/>
      <c r="QH4833" s="623"/>
      <c r="QI4833" s="623"/>
      <c r="QJ4833" s="623"/>
      <c r="QK4833" s="623"/>
    </row>
    <row r="4834" spans="439:453">
      <c r="PW4834" s="623"/>
      <c r="PX4834" s="623"/>
      <c r="PY4834" s="623"/>
      <c r="PZ4834" s="623"/>
      <c r="QA4834" s="623"/>
      <c r="QB4834" s="623"/>
      <c r="QC4834" s="623"/>
      <c r="QD4834" s="623"/>
      <c r="QE4834" s="623"/>
      <c r="QF4834" s="623"/>
      <c r="QG4834" s="623"/>
      <c r="QH4834" s="623"/>
      <c r="QI4834" s="623"/>
      <c r="QJ4834" s="623"/>
      <c r="QK4834" s="623"/>
    </row>
    <row r="4835" spans="439:453">
      <c r="PW4835" s="623"/>
      <c r="PX4835" s="623"/>
      <c r="PY4835" s="623"/>
      <c r="PZ4835" s="623"/>
      <c r="QA4835" s="623"/>
      <c r="QB4835" s="623"/>
      <c r="QC4835" s="623"/>
      <c r="QD4835" s="623"/>
      <c r="QE4835" s="623"/>
      <c r="QF4835" s="623"/>
      <c r="QG4835" s="623"/>
      <c r="QH4835" s="623"/>
      <c r="QI4835" s="623"/>
      <c r="QJ4835" s="623"/>
      <c r="QK4835" s="623"/>
    </row>
    <row r="4836" spans="439:453">
      <c r="PW4836" s="623"/>
      <c r="PX4836" s="623"/>
      <c r="PY4836" s="623"/>
      <c r="PZ4836" s="623"/>
      <c r="QA4836" s="623"/>
      <c r="QB4836" s="623"/>
      <c r="QC4836" s="623"/>
      <c r="QD4836" s="623"/>
      <c r="QE4836" s="623"/>
      <c r="QF4836" s="623"/>
      <c r="QG4836" s="623"/>
      <c r="QH4836" s="623"/>
      <c r="QI4836" s="623"/>
      <c r="QJ4836" s="623"/>
      <c r="QK4836" s="623"/>
    </row>
    <row r="4837" spans="439:453">
      <c r="PW4837" s="623"/>
      <c r="PX4837" s="623"/>
      <c r="PY4837" s="623"/>
      <c r="PZ4837" s="623"/>
      <c r="QA4837" s="623"/>
      <c r="QB4837" s="623"/>
      <c r="QC4837" s="623"/>
      <c r="QD4837" s="623"/>
      <c r="QE4837" s="623"/>
      <c r="QF4837" s="623"/>
      <c r="QG4837" s="623"/>
      <c r="QH4837" s="623"/>
      <c r="QI4837" s="623"/>
      <c r="QJ4837" s="623"/>
      <c r="QK4837" s="623"/>
    </row>
    <row r="4838" spans="439:453">
      <c r="PW4838" s="623"/>
      <c r="PX4838" s="623"/>
      <c r="PY4838" s="623"/>
      <c r="PZ4838" s="623"/>
      <c r="QA4838" s="623"/>
      <c r="QB4838" s="623"/>
      <c r="QC4838" s="623"/>
      <c r="QD4838" s="623"/>
      <c r="QE4838" s="623"/>
      <c r="QF4838" s="623"/>
      <c r="QG4838" s="623"/>
      <c r="QH4838" s="623"/>
      <c r="QI4838" s="623"/>
      <c r="QJ4838" s="623"/>
      <c r="QK4838" s="623"/>
    </row>
    <row r="4839" spans="439:453">
      <c r="PW4839" s="623"/>
      <c r="PX4839" s="623"/>
      <c r="PY4839" s="623"/>
      <c r="PZ4839" s="623"/>
      <c r="QA4839" s="623"/>
      <c r="QB4839" s="623"/>
      <c r="QC4839" s="623"/>
      <c r="QD4839" s="623"/>
      <c r="QE4839" s="623"/>
      <c r="QF4839" s="623"/>
      <c r="QG4839" s="623"/>
      <c r="QH4839" s="623"/>
      <c r="QI4839" s="623"/>
      <c r="QJ4839" s="623"/>
      <c r="QK4839" s="623"/>
    </row>
    <row r="4840" spans="439:453">
      <c r="PW4840" s="623"/>
      <c r="PX4840" s="623"/>
      <c r="PY4840" s="623"/>
      <c r="PZ4840" s="623"/>
      <c r="QA4840" s="623"/>
      <c r="QB4840" s="623"/>
      <c r="QC4840" s="623"/>
      <c r="QD4840" s="623"/>
      <c r="QE4840" s="623"/>
      <c r="QF4840" s="623"/>
      <c r="QG4840" s="623"/>
      <c r="QH4840" s="623"/>
      <c r="QI4840" s="623"/>
      <c r="QJ4840" s="623"/>
      <c r="QK4840" s="623"/>
    </row>
    <row r="4841" spans="439:453">
      <c r="PW4841" s="623"/>
      <c r="PX4841" s="623"/>
      <c r="PY4841" s="623"/>
      <c r="PZ4841" s="623"/>
      <c r="QA4841" s="623"/>
      <c r="QB4841" s="623"/>
      <c r="QC4841" s="623"/>
      <c r="QD4841" s="623"/>
      <c r="QE4841" s="623"/>
      <c r="QF4841" s="623"/>
      <c r="QG4841" s="623"/>
      <c r="QH4841" s="623"/>
      <c r="QI4841" s="623"/>
      <c r="QJ4841" s="623"/>
      <c r="QK4841" s="623"/>
    </row>
    <row r="4842" spans="439:453">
      <c r="PW4842" s="623"/>
      <c r="PX4842" s="623"/>
      <c r="PY4842" s="623"/>
      <c r="PZ4842" s="623"/>
      <c r="QA4842" s="623"/>
      <c r="QB4842" s="623"/>
      <c r="QC4842" s="623"/>
      <c r="QD4842" s="623"/>
      <c r="QE4842" s="623"/>
      <c r="QF4842" s="623"/>
      <c r="QG4842" s="623"/>
      <c r="QH4842" s="623"/>
      <c r="QI4842" s="623"/>
      <c r="QJ4842" s="623"/>
      <c r="QK4842" s="623"/>
    </row>
    <row r="4843" spans="439:453">
      <c r="PW4843" s="623"/>
      <c r="PX4843" s="623"/>
      <c r="PY4843" s="623"/>
      <c r="PZ4843" s="623"/>
      <c r="QA4843" s="623"/>
      <c r="QB4843" s="623"/>
      <c r="QC4843" s="623"/>
      <c r="QD4843" s="623"/>
      <c r="QE4843" s="623"/>
      <c r="QF4843" s="623"/>
      <c r="QG4843" s="623"/>
      <c r="QH4843" s="623"/>
      <c r="QI4843" s="623"/>
      <c r="QJ4843" s="623"/>
      <c r="QK4843" s="623"/>
    </row>
    <row r="4844" spans="439:453">
      <c r="PW4844" s="623"/>
      <c r="PX4844" s="623"/>
      <c r="PY4844" s="623"/>
      <c r="PZ4844" s="623"/>
      <c r="QA4844" s="623"/>
      <c r="QB4844" s="623"/>
      <c r="QC4844" s="623"/>
      <c r="QD4844" s="623"/>
      <c r="QE4844" s="623"/>
      <c r="QF4844" s="623"/>
      <c r="QG4844" s="623"/>
      <c r="QH4844" s="623"/>
      <c r="QI4844" s="623"/>
      <c r="QJ4844" s="623"/>
      <c r="QK4844" s="623"/>
    </row>
    <row r="4845" spans="439:453">
      <c r="PW4845" s="623"/>
      <c r="PX4845" s="623"/>
      <c r="PY4845" s="623"/>
      <c r="PZ4845" s="623"/>
      <c r="QA4845" s="623"/>
      <c r="QB4845" s="623"/>
      <c r="QC4845" s="623"/>
      <c r="QD4845" s="623"/>
      <c r="QE4845" s="623"/>
      <c r="QF4845" s="623"/>
      <c r="QG4845" s="623"/>
      <c r="QH4845" s="623"/>
      <c r="QI4845" s="623"/>
      <c r="QJ4845" s="623"/>
      <c r="QK4845" s="623"/>
    </row>
    <row r="4846" spans="439:453">
      <c r="PW4846" s="623"/>
      <c r="PX4846" s="623"/>
      <c r="PY4846" s="623"/>
      <c r="PZ4846" s="623"/>
      <c r="QA4846" s="623"/>
      <c r="QB4846" s="623"/>
      <c r="QC4846" s="623"/>
      <c r="QD4846" s="623"/>
      <c r="QE4846" s="623"/>
      <c r="QF4846" s="623"/>
      <c r="QG4846" s="623"/>
      <c r="QH4846" s="623"/>
      <c r="QI4846" s="623"/>
      <c r="QJ4846" s="623"/>
      <c r="QK4846" s="623"/>
    </row>
    <row r="4847" spans="439:453">
      <c r="PW4847" s="623"/>
      <c r="PX4847" s="623"/>
      <c r="PY4847" s="623"/>
      <c r="PZ4847" s="623"/>
      <c r="QA4847" s="623"/>
      <c r="QB4847" s="623"/>
      <c r="QC4847" s="623"/>
      <c r="QD4847" s="623"/>
      <c r="QE4847" s="623"/>
      <c r="QF4847" s="623"/>
      <c r="QG4847" s="623"/>
      <c r="QH4847" s="623"/>
      <c r="QI4847" s="623"/>
      <c r="QJ4847" s="623"/>
      <c r="QK4847" s="623"/>
    </row>
    <row r="4848" spans="439:453">
      <c r="PW4848" s="623"/>
      <c r="PX4848" s="623"/>
      <c r="PY4848" s="623"/>
      <c r="PZ4848" s="623"/>
      <c r="QA4848" s="623"/>
      <c r="QB4848" s="623"/>
      <c r="QC4848" s="623"/>
      <c r="QD4848" s="623"/>
      <c r="QE4848" s="623"/>
      <c r="QF4848" s="623"/>
      <c r="QG4848" s="623"/>
      <c r="QH4848" s="623"/>
      <c r="QI4848" s="623"/>
      <c r="QJ4848" s="623"/>
      <c r="QK4848" s="623"/>
    </row>
    <row r="4849" spans="439:453">
      <c r="PW4849" s="623"/>
      <c r="PX4849" s="623"/>
      <c r="PY4849" s="623"/>
      <c r="PZ4849" s="623"/>
      <c r="QA4849" s="623"/>
      <c r="QB4849" s="623"/>
      <c r="QC4849" s="623"/>
      <c r="QD4849" s="623"/>
      <c r="QE4849" s="623"/>
      <c r="QF4849" s="623"/>
      <c r="QG4849" s="623"/>
      <c r="QH4849" s="623"/>
      <c r="QI4849" s="623"/>
      <c r="QJ4849" s="623"/>
      <c r="QK4849" s="623"/>
    </row>
    <row r="4850" spans="439:453">
      <c r="PW4850" s="623"/>
      <c r="PX4850" s="623"/>
      <c r="PY4850" s="623"/>
      <c r="PZ4850" s="623"/>
      <c r="QA4850" s="623"/>
      <c r="QB4850" s="623"/>
      <c r="QC4850" s="623"/>
      <c r="QD4850" s="623"/>
      <c r="QE4850" s="623"/>
      <c r="QF4850" s="623"/>
      <c r="QG4850" s="623"/>
      <c r="QH4850" s="623"/>
      <c r="QI4850" s="623"/>
      <c r="QJ4850" s="623"/>
      <c r="QK4850" s="623"/>
    </row>
    <row r="4851" spans="439:453">
      <c r="PW4851" s="623"/>
      <c r="PX4851" s="623"/>
      <c r="PY4851" s="623"/>
      <c r="PZ4851" s="623"/>
      <c r="QA4851" s="623"/>
      <c r="QB4851" s="623"/>
      <c r="QC4851" s="623"/>
      <c r="QD4851" s="623"/>
      <c r="QE4851" s="623"/>
      <c r="QF4851" s="623"/>
      <c r="QG4851" s="623"/>
      <c r="QH4851" s="623"/>
      <c r="QI4851" s="623"/>
      <c r="QJ4851" s="623"/>
      <c r="QK4851" s="623"/>
    </row>
    <row r="4852" spans="439:453">
      <c r="PW4852" s="623"/>
      <c r="PX4852" s="623"/>
      <c r="PY4852" s="623"/>
      <c r="PZ4852" s="623"/>
      <c r="QA4852" s="623"/>
      <c r="QB4852" s="623"/>
      <c r="QC4852" s="623"/>
      <c r="QD4852" s="623"/>
      <c r="QE4852" s="623"/>
      <c r="QF4852" s="623"/>
      <c r="QG4852" s="623"/>
      <c r="QH4852" s="623"/>
      <c r="QI4852" s="623"/>
      <c r="QJ4852" s="623"/>
      <c r="QK4852" s="623"/>
    </row>
    <row r="4853" spans="439:453">
      <c r="PW4853" s="623"/>
      <c r="PX4853" s="623"/>
      <c r="PY4853" s="623"/>
      <c r="PZ4853" s="623"/>
      <c r="QA4853" s="623"/>
      <c r="QB4853" s="623"/>
      <c r="QC4853" s="623"/>
      <c r="QD4853" s="623"/>
      <c r="QE4853" s="623"/>
      <c r="QF4853" s="623"/>
      <c r="QG4853" s="623"/>
      <c r="QH4853" s="623"/>
      <c r="QI4853" s="623"/>
      <c r="QJ4853" s="623"/>
      <c r="QK4853" s="623"/>
    </row>
    <row r="4854" spans="439:453">
      <c r="PW4854" s="623"/>
      <c r="PX4854" s="623"/>
      <c r="PY4854" s="623"/>
      <c r="PZ4854" s="623"/>
      <c r="QA4854" s="623"/>
      <c r="QB4854" s="623"/>
      <c r="QC4854" s="623"/>
      <c r="QD4854" s="623"/>
      <c r="QE4854" s="623"/>
      <c r="QF4854" s="623"/>
      <c r="QG4854" s="623"/>
      <c r="QH4854" s="623"/>
      <c r="QI4854" s="623"/>
      <c r="QJ4854" s="623"/>
      <c r="QK4854" s="623"/>
    </row>
    <row r="4855" spans="439:453">
      <c r="PW4855" s="623"/>
      <c r="PX4855" s="623"/>
      <c r="PY4855" s="623"/>
      <c r="PZ4855" s="623"/>
      <c r="QA4855" s="623"/>
      <c r="QB4855" s="623"/>
      <c r="QC4855" s="623"/>
      <c r="QD4855" s="623"/>
      <c r="QE4855" s="623"/>
      <c r="QF4855" s="623"/>
      <c r="QG4855" s="623"/>
      <c r="QH4855" s="623"/>
      <c r="QI4855" s="623"/>
      <c r="QJ4855" s="623"/>
      <c r="QK4855" s="623"/>
    </row>
    <row r="4856" spans="439:453">
      <c r="PW4856" s="623"/>
      <c r="PX4856" s="623"/>
      <c r="PY4856" s="623"/>
      <c r="PZ4856" s="623"/>
      <c r="QA4856" s="623"/>
      <c r="QB4856" s="623"/>
      <c r="QC4856" s="623"/>
      <c r="QD4856" s="623"/>
      <c r="QE4856" s="623"/>
      <c r="QF4856" s="623"/>
      <c r="QG4856" s="623"/>
      <c r="QH4856" s="623"/>
      <c r="QI4856" s="623"/>
      <c r="QJ4856" s="623"/>
      <c r="QK4856" s="623"/>
    </row>
    <row r="4857" spans="439:453">
      <c r="PW4857" s="623"/>
      <c r="PX4857" s="623"/>
      <c r="PY4857" s="623"/>
      <c r="PZ4857" s="623"/>
      <c r="QA4857" s="623"/>
      <c r="QB4857" s="623"/>
      <c r="QC4857" s="623"/>
      <c r="QD4857" s="623"/>
      <c r="QE4857" s="623"/>
      <c r="QF4857" s="623"/>
      <c r="QG4857" s="623"/>
      <c r="QH4857" s="623"/>
      <c r="QI4857" s="623"/>
      <c r="QJ4857" s="623"/>
      <c r="QK4857" s="623"/>
    </row>
    <row r="4858" spans="439:453">
      <c r="PW4858" s="623"/>
      <c r="PX4858" s="623"/>
      <c r="PY4858" s="623"/>
      <c r="PZ4858" s="623"/>
      <c r="QA4858" s="623"/>
      <c r="QB4858" s="623"/>
      <c r="QC4858" s="623"/>
      <c r="QD4858" s="623"/>
      <c r="QE4858" s="623"/>
      <c r="QF4858" s="623"/>
      <c r="QG4858" s="623"/>
      <c r="QH4858" s="623"/>
      <c r="QI4858" s="623"/>
      <c r="QJ4858" s="623"/>
      <c r="QK4858" s="623"/>
    </row>
    <row r="4859" spans="439:453">
      <c r="PW4859" s="623"/>
      <c r="PX4859" s="623"/>
      <c r="PY4859" s="623"/>
      <c r="PZ4859" s="623"/>
      <c r="QA4859" s="623"/>
      <c r="QB4859" s="623"/>
      <c r="QC4859" s="623"/>
      <c r="QD4859" s="623"/>
      <c r="QE4859" s="623"/>
      <c r="QF4859" s="623"/>
      <c r="QG4859" s="623"/>
      <c r="QH4859" s="623"/>
      <c r="QI4859" s="623"/>
      <c r="QJ4859" s="623"/>
      <c r="QK4859" s="623"/>
    </row>
    <row r="4860" spans="439:453">
      <c r="PW4860" s="623"/>
      <c r="PX4860" s="623"/>
      <c r="PY4860" s="623"/>
      <c r="PZ4860" s="623"/>
      <c r="QA4860" s="623"/>
      <c r="QB4860" s="623"/>
      <c r="QC4860" s="623"/>
      <c r="QD4860" s="623"/>
      <c r="QE4860" s="623"/>
      <c r="QF4860" s="623"/>
      <c r="QG4860" s="623"/>
      <c r="QH4860" s="623"/>
      <c r="QI4860" s="623"/>
      <c r="QJ4860" s="623"/>
      <c r="QK4860" s="623"/>
    </row>
    <row r="4861" spans="439:453">
      <c r="PW4861" s="623"/>
      <c r="PX4861" s="623"/>
      <c r="PY4861" s="623"/>
      <c r="PZ4861" s="623"/>
      <c r="QA4861" s="623"/>
      <c r="QB4861" s="623"/>
      <c r="QC4861" s="623"/>
      <c r="QD4861" s="623"/>
      <c r="QE4861" s="623"/>
      <c r="QF4861" s="623"/>
      <c r="QG4861" s="623"/>
      <c r="QH4861" s="623"/>
      <c r="QI4861" s="623"/>
      <c r="QJ4861" s="623"/>
      <c r="QK4861" s="623"/>
    </row>
    <row r="4862" spans="439:453">
      <c r="PW4862" s="623"/>
      <c r="PX4862" s="623"/>
      <c r="PY4862" s="623"/>
      <c r="PZ4862" s="623"/>
      <c r="QA4862" s="623"/>
      <c r="QB4862" s="623"/>
      <c r="QC4862" s="623"/>
      <c r="QD4862" s="623"/>
      <c r="QE4862" s="623"/>
      <c r="QF4862" s="623"/>
      <c r="QG4862" s="623"/>
      <c r="QH4862" s="623"/>
      <c r="QI4862" s="623"/>
      <c r="QJ4862" s="623"/>
      <c r="QK4862" s="623"/>
    </row>
    <row r="4863" spans="439:453">
      <c r="PW4863" s="623"/>
      <c r="PX4863" s="623"/>
      <c r="PY4863" s="623"/>
      <c r="PZ4863" s="623"/>
      <c r="QA4863" s="623"/>
      <c r="QB4863" s="623"/>
      <c r="QC4863" s="623"/>
      <c r="QD4863" s="623"/>
      <c r="QE4863" s="623"/>
      <c r="QF4863" s="623"/>
      <c r="QG4863" s="623"/>
      <c r="QH4863" s="623"/>
      <c r="QI4863" s="623"/>
      <c r="QJ4863" s="623"/>
      <c r="QK4863" s="623"/>
    </row>
    <row r="4864" spans="439:453">
      <c r="PW4864" s="623"/>
      <c r="PX4864" s="623"/>
      <c r="PY4864" s="623"/>
      <c r="PZ4864" s="623"/>
      <c r="QA4864" s="623"/>
      <c r="QB4864" s="623"/>
      <c r="QC4864" s="623"/>
      <c r="QD4864" s="623"/>
      <c r="QE4864" s="623"/>
      <c r="QF4864" s="623"/>
      <c r="QG4864" s="623"/>
      <c r="QH4864" s="623"/>
      <c r="QI4864" s="623"/>
      <c r="QJ4864" s="623"/>
      <c r="QK4864" s="623"/>
    </row>
    <row r="4865" spans="439:453">
      <c r="PW4865" s="623"/>
      <c r="PX4865" s="623"/>
      <c r="PY4865" s="623"/>
      <c r="PZ4865" s="623"/>
      <c r="QA4865" s="623"/>
      <c r="QB4865" s="623"/>
      <c r="QC4865" s="623"/>
      <c r="QD4865" s="623"/>
      <c r="QE4865" s="623"/>
      <c r="QF4865" s="623"/>
      <c r="QG4865" s="623"/>
      <c r="QH4865" s="623"/>
      <c r="QI4865" s="623"/>
      <c r="QJ4865" s="623"/>
      <c r="QK4865" s="623"/>
    </row>
    <row r="4866" spans="439:453">
      <c r="PW4866" s="623"/>
      <c r="PX4866" s="623"/>
      <c r="PY4866" s="623"/>
      <c r="PZ4866" s="623"/>
      <c r="QA4866" s="623"/>
      <c r="QB4866" s="623"/>
      <c r="QC4866" s="623"/>
      <c r="QD4866" s="623"/>
      <c r="QE4866" s="623"/>
      <c r="QF4866" s="623"/>
      <c r="QG4866" s="623"/>
      <c r="QH4866" s="623"/>
      <c r="QI4866" s="623"/>
      <c r="QJ4866" s="623"/>
      <c r="QK4866" s="623"/>
    </row>
    <row r="4867" spans="439:453">
      <c r="PW4867" s="623"/>
      <c r="PX4867" s="623"/>
      <c r="PY4867" s="623"/>
      <c r="PZ4867" s="623"/>
      <c r="QA4867" s="623"/>
      <c r="QB4867" s="623"/>
      <c r="QC4867" s="623"/>
      <c r="QD4867" s="623"/>
      <c r="QE4867" s="623"/>
      <c r="QF4867" s="623"/>
      <c r="QG4867" s="623"/>
      <c r="QH4867" s="623"/>
      <c r="QI4867" s="623"/>
      <c r="QJ4867" s="623"/>
      <c r="QK4867" s="623"/>
    </row>
    <row r="4868" spans="439:453">
      <c r="PW4868" s="623"/>
      <c r="PX4868" s="623"/>
      <c r="PY4868" s="623"/>
      <c r="PZ4868" s="623"/>
      <c r="QA4868" s="623"/>
      <c r="QB4868" s="623"/>
      <c r="QC4868" s="623"/>
      <c r="QD4868" s="623"/>
      <c r="QE4868" s="623"/>
      <c r="QF4868" s="623"/>
      <c r="QG4868" s="623"/>
      <c r="QH4868" s="623"/>
      <c r="QI4868" s="623"/>
      <c r="QJ4868" s="623"/>
      <c r="QK4868" s="623"/>
    </row>
    <row r="4869" spans="439:453">
      <c r="PW4869" s="623"/>
      <c r="PX4869" s="623"/>
      <c r="PY4869" s="623"/>
      <c r="PZ4869" s="623"/>
      <c r="QA4869" s="623"/>
      <c r="QB4869" s="623"/>
      <c r="QC4869" s="623"/>
      <c r="QD4869" s="623"/>
      <c r="QE4869" s="623"/>
      <c r="QF4869" s="623"/>
      <c r="QG4869" s="623"/>
      <c r="QH4869" s="623"/>
      <c r="QI4869" s="623"/>
      <c r="QJ4869" s="623"/>
      <c r="QK4869" s="623"/>
    </row>
    <row r="4870" spans="439:453">
      <c r="PW4870" s="623"/>
      <c r="PX4870" s="623"/>
      <c r="PY4870" s="623"/>
      <c r="PZ4870" s="623"/>
      <c r="QA4870" s="623"/>
      <c r="QB4870" s="623"/>
      <c r="QC4870" s="623"/>
      <c r="QD4870" s="623"/>
      <c r="QE4870" s="623"/>
      <c r="QF4870" s="623"/>
      <c r="QG4870" s="623"/>
      <c r="QH4870" s="623"/>
      <c r="QI4870" s="623"/>
      <c r="QJ4870" s="623"/>
      <c r="QK4870" s="623"/>
    </row>
    <row r="4871" spans="439:453">
      <c r="PW4871" s="623"/>
      <c r="PX4871" s="623"/>
      <c r="PY4871" s="623"/>
      <c r="PZ4871" s="623"/>
      <c r="QA4871" s="623"/>
      <c r="QB4871" s="623"/>
      <c r="QC4871" s="623"/>
      <c r="QD4871" s="623"/>
      <c r="QE4871" s="623"/>
      <c r="QF4871" s="623"/>
      <c r="QG4871" s="623"/>
      <c r="QH4871" s="623"/>
      <c r="QI4871" s="623"/>
      <c r="QJ4871" s="623"/>
      <c r="QK4871" s="623"/>
    </row>
    <row r="4872" spans="439:453">
      <c r="PW4872" s="623"/>
      <c r="PX4872" s="623"/>
      <c r="PY4872" s="623"/>
      <c r="PZ4872" s="623"/>
      <c r="QA4872" s="623"/>
      <c r="QB4872" s="623"/>
      <c r="QC4872" s="623"/>
      <c r="QD4872" s="623"/>
      <c r="QE4872" s="623"/>
      <c r="QF4872" s="623"/>
      <c r="QG4872" s="623"/>
      <c r="QH4872" s="623"/>
      <c r="QI4872" s="623"/>
      <c r="QJ4872" s="623"/>
      <c r="QK4872" s="623"/>
    </row>
    <row r="4873" spans="439:453">
      <c r="PW4873" s="623"/>
      <c r="PX4873" s="623"/>
      <c r="PY4873" s="623"/>
      <c r="PZ4873" s="623"/>
      <c r="QA4873" s="623"/>
      <c r="QB4873" s="623"/>
      <c r="QC4873" s="623"/>
      <c r="QD4873" s="623"/>
      <c r="QE4873" s="623"/>
      <c r="QF4873" s="623"/>
      <c r="QG4873" s="623"/>
      <c r="QH4873" s="623"/>
      <c r="QI4873" s="623"/>
      <c r="QJ4873" s="623"/>
      <c r="QK4873" s="623"/>
    </row>
    <row r="4874" spans="439:453">
      <c r="PW4874" s="623"/>
      <c r="PX4874" s="623"/>
      <c r="PY4874" s="623"/>
      <c r="PZ4874" s="623"/>
      <c r="QA4874" s="623"/>
      <c r="QB4874" s="623"/>
      <c r="QC4874" s="623"/>
      <c r="QD4874" s="623"/>
      <c r="QE4874" s="623"/>
      <c r="QF4874" s="623"/>
      <c r="QG4874" s="623"/>
      <c r="QH4874" s="623"/>
      <c r="QI4874" s="623"/>
      <c r="QJ4874" s="623"/>
      <c r="QK4874" s="623"/>
    </row>
    <row r="4875" spans="439:453">
      <c r="PW4875" s="623"/>
      <c r="PX4875" s="623"/>
      <c r="PY4875" s="623"/>
      <c r="PZ4875" s="623"/>
      <c r="QA4875" s="623"/>
      <c r="QB4875" s="623"/>
      <c r="QC4875" s="623"/>
      <c r="QD4875" s="623"/>
      <c r="QE4875" s="623"/>
      <c r="QF4875" s="623"/>
      <c r="QG4875" s="623"/>
      <c r="QH4875" s="623"/>
      <c r="QI4875" s="623"/>
      <c r="QJ4875" s="623"/>
      <c r="QK4875" s="623"/>
    </row>
    <row r="4876" spans="439:453">
      <c r="PW4876" s="623"/>
      <c r="PX4876" s="623"/>
      <c r="PY4876" s="623"/>
      <c r="PZ4876" s="623"/>
      <c r="QA4876" s="623"/>
      <c r="QB4876" s="623"/>
      <c r="QC4876" s="623"/>
      <c r="QD4876" s="623"/>
      <c r="QE4876" s="623"/>
      <c r="QF4876" s="623"/>
      <c r="QG4876" s="623"/>
      <c r="QH4876" s="623"/>
      <c r="QI4876" s="623"/>
      <c r="QJ4876" s="623"/>
      <c r="QK4876" s="623"/>
    </row>
    <row r="4877" spans="439:453">
      <c r="PW4877" s="623"/>
      <c r="PX4877" s="623"/>
      <c r="PY4877" s="623"/>
      <c r="PZ4877" s="623"/>
      <c r="QA4877" s="623"/>
      <c r="QB4877" s="623"/>
      <c r="QC4877" s="623"/>
      <c r="QD4877" s="623"/>
      <c r="QE4877" s="623"/>
      <c r="QF4877" s="623"/>
      <c r="QG4877" s="623"/>
      <c r="QH4877" s="623"/>
      <c r="QI4877" s="623"/>
      <c r="QJ4877" s="623"/>
      <c r="QK4877" s="623"/>
    </row>
    <row r="4878" spans="439:453">
      <c r="PW4878" s="623"/>
      <c r="PX4878" s="623"/>
      <c r="PY4878" s="623"/>
      <c r="PZ4878" s="623"/>
      <c r="QA4878" s="623"/>
      <c r="QB4878" s="623"/>
      <c r="QC4878" s="623"/>
      <c r="QD4878" s="623"/>
      <c r="QE4878" s="623"/>
      <c r="QF4878" s="623"/>
      <c r="QG4878" s="623"/>
      <c r="QH4878" s="623"/>
      <c r="QI4878" s="623"/>
      <c r="QJ4878" s="623"/>
      <c r="QK4878" s="623"/>
    </row>
    <row r="4879" spans="439:453">
      <c r="PW4879" s="623"/>
      <c r="PX4879" s="623"/>
      <c r="PY4879" s="623"/>
      <c r="PZ4879" s="623"/>
      <c r="QA4879" s="623"/>
      <c r="QB4879" s="623"/>
      <c r="QC4879" s="623"/>
      <c r="QD4879" s="623"/>
      <c r="QE4879" s="623"/>
      <c r="QF4879" s="623"/>
      <c r="QG4879" s="623"/>
      <c r="QH4879" s="623"/>
      <c r="QI4879" s="623"/>
      <c r="QJ4879" s="623"/>
      <c r="QK4879" s="623"/>
    </row>
    <row r="4880" spans="439:453">
      <c r="PW4880" s="623"/>
      <c r="PX4880" s="623"/>
      <c r="PY4880" s="623"/>
      <c r="PZ4880" s="623"/>
      <c r="QA4880" s="623"/>
      <c r="QB4880" s="623"/>
      <c r="QC4880" s="623"/>
      <c r="QD4880" s="623"/>
      <c r="QE4880" s="623"/>
      <c r="QF4880" s="623"/>
      <c r="QG4880" s="623"/>
      <c r="QH4880" s="623"/>
      <c r="QI4880" s="623"/>
      <c r="QJ4880" s="623"/>
      <c r="QK4880" s="623"/>
    </row>
    <row r="4881" spans="439:453">
      <c r="PW4881" s="623"/>
      <c r="PX4881" s="623"/>
      <c r="PY4881" s="623"/>
      <c r="PZ4881" s="623"/>
      <c r="QA4881" s="623"/>
      <c r="QB4881" s="623"/>
      <c r="QC4881" s="623"/>
      <c r="QD4881" s="623"/>
      <c r="QE4881" s="623"/>
      <c r="QF4881" s="623"/>
      <c r="QG4881" s="623"/>
      <c r="QH4881" s="623"/>
      <c r="QI4881" s="623"/>
      <c r="QJ4881" s="623"/>
      <c r="QK4881" s="623"/>
    </row>
    <row r="4882" spans="439:453">
      <c r="PW4882" s="623"/>
      <c r="PX4882" s="623"/>
      <c r="PY4882" s="623"/>
      <c r="PZ4882" s="623"/>
      <c r="QA4882" s="623"/>
      <c r="QB4882" s="623"/>
      <c r="QC4882" s="623"/>
      <c r="QD4882" s="623"/>
      <c r="QE4882" s="623"/>
      <c r="QF4882" s="623"/>
      <c r="QG4882" s="623"/>
      <c r="QH4882" s="623"/>
      <c r="QI4882" s="623"/>
      <c r="QJ4882" s="623"/>
      <c r="QK4882" s="623"/>
    </row>
    <row r="4883" spans="439:453">
      <c r="PW4883" s="623"/>
      <c r="PX4883" s="623"/>
      <c r="PY4883" s="623"/>
      <c r="PZ4883" s="623"/>
      <c r="QA4883" s="623"/>
      <c r="QB4883" s="623"/>
      <c r="QC4883" s="623"/>
      <c r="QD4883" s="623"/>
      <c r="QE4883" s="623"/>
      <c r="QF4883" s="623"/>
      <c r="QG4883" s="623"/>
      <c r="QH4883" s="623"/>
      <c r="QI4883" s="623"/>
      <c r="QJ4883" s="623"/>
      <c r="QK4883" s="623"/>
    </row>
    <row r="4884" spans="439:453">
      <c r="PW4884" s="623"/>
      <c r="PX4884" s="623"/>
      <c r="PY4884" s="623"/>
      <c r="PZ4884" s="623"/>
      <c r="QA4884" s="623"/>
      <c r="QB4884" s="623"/>
      <c r="QC4884" s="623"/>
      <c r="QD4884" s="623"/>
      <c r="QE4884" s="623"/>
      <c r="QF4884" s="623"/>
      <c r="QG4884" s="623"/>
      <c r="QH4884" s="623"/>
      <c r="QI4884" s="623"/>
      <c r="QJ4884" s="623"/>
      <c r="QK4884" s="623"/>
    </row>
    <row r="4885" spans="439:453">
      <c r="PW4885" s="623"/>
      <c r="PX4885" s="623"/>
      <c r="PY4885" s="623"/>
      <c r="PZ4885" s="623"/>
      <c r="QA4885" s="623"/>
      <c r="QB4885" s="623"/>
      <c r="QC4885" s="623"/>
      <c r="QD4885" s="623"/>
      <c r="QE4885" s="623"/>
      <c r="QF4885" s="623"/>
      <c r="QG4885" s="623"/>
      <c r="QH4885" s="623"/>
      <c r="QI4885" s="623"/>
      <c r="QJ4885" s="623"/>
      <c r="QK4885" s="623"/>
    </row>
    <row r="4886" spans="439:453">
      <c r="PW4886" s="623"/>
      <c r="PX4886" s="623"/>
      <c r="PY4886" s="623"/>
      <c r="PZ4886" s="623"/>
      <c r="QA4886" s="623"/>
      <c r="QB4886" s="623"/>
      <c r="QC4886" s="623"/>
      <c r="QD4886" s="623"/>
      <c r="QE4886" s="623"/>
      <c r="QF4886" s="623"/>
      <c r="QG4886" s="623"/>
      <c r="QH4886" s="623"/>
      <c r="QI4886" s="623"/>
      <c r="QJ4886" s="623"/>
      <c r="QK4886" s="623"/>
    </row>
    <row r="4887" spans="439:453">
      <c r="PW4887" s="623"/>
      <c r="PX4887" s="623"/>
      <c r="PY4887" s="623"/>
      <c r="PZ4887" s="623"/>
      <c r="QA4887" s="623"/>
      <c r="QB4887" s="623"/>
      <c r="QC4887" s="623"/>
      <c r="QD4887" s="623"/>
      <c r="QE4887" s="623"/>
      <c r="QF4887" s="623"/>
      <c r="QG4887" s="623"/>
      <c r="QH4887" s="623"/>
      <c r="QI4887" s="623"/>
      <c r="QJ4887" s="623"/>
      <c r="QK4887" s="623"/>
    </row>
    <row r="4888" spans="439:453">
      <c r="PW4888" s="623"/>
      <c r="PX4888" s="623"/>
      <c r="PY4888" s="623"/>
      <c r="PZ4888" s="623"/>
      <c r="QA4888" s="623"/>
      <c r="QB4888" s="623"/>
      <c r="QC4888" s="623"/>
      <c r="QD4888" s="623"/>
      <c r="QE4888" s="623"/>
      <c r="QF4888" s="623"/>
      <c r="QG4888" s="623"/>
      <c r="QH4888" s="623"/>
      <c r="QI4888" s="623"/>
      <c r="QJ4888" s="623"/>
      <c r="QK4888" s="623"/>
    </row>
    <row r="4889" spans="439:453">
      <c r="PW4889" s="623"/>
      <c r="PX4889" s="623"/>
      <c r="PY4889" s="623"/>
      <c r="PZ4889" s="623"/>
      <c r="QA4889" s="623"/>
      <c r="QB4889" s="623"/>
      <c r="QC4889" s="623"/>
      <c r="QD4889" s="623"/>
      <c r="QE4889" s="623"/>
      <c r="QF4889" s="623"/>
      <c r="QG4889" s="623"/>
      <c r="QH4889" s="623"/>
      <c r="QI4889" s="623"/>
      <c r="QJ4889" s="623"/>
      <c r="QK4889" s="623"/>
    </row>
    <row r="4890" spans="439:453">
      <c r="PW4890" s="623"/>
      <c r="PX4890" s="623"/>
      <c r="PY4890" s="623"/>
      <c r="PZ4890" s="623"/>
      <c r="QA4890" s="623"/>
      <c r="QB4890" s="623"/>
      <c r="QC4890" s="623"/>
      <c r="QD4890" s="623"/>
      <c r="QE4890" s="623"/>
      <c r="QF4890" s="623"/>
      <c r="QG4890" s="623"/>
      <c r="QH4890" s="623"/>
      <c r="QI4890" s="623"/>
      <c r="QJ4890" s="623"/>
      <c r="QK4890" s="623"/>
    </row>
    <row r="4891" spans="439:453">
      <c r="PW4891" s="623"/>
      <c r="PX4891" s="623"/>
      <c r="PY4891" s="623"/>
      <c r="PZ4891" s="623"/>
      <c r="QA4891" s="623"/>
      <c r="QB4891" s="623"/>
      <c r="QC4891" s="623"/>
      <c r="QD4891" s="623"/>
      <c r="QE4891" s="623"/>
      <c r="QF4891" s="623"/>
      <c r="QG4891" s="623"/>
      <c r="QH4891" s="623"/>
      <c r="QI4891" s="623"/>
      <c r="QJ4891" s="623"/>
      <c r="QK4891" s="623"/>
    </row>
    <row r="4892" spans="439:453">
      <c r="PW4892" s="623"/>
      <c r="PX4892" s="623"/>
      <c r="PY4892" s="623"/>
      <c r="PZ4892" s="623"/>
      <c r="QA4892" s="623"/>
      <c r="QB4892" s="623"/>
      <c r="QC4892" s="623"/>
      <c r="QD4892" s="623"/>
      <c r="QE4892" s="623"/>
      <c r="QF4892" s="623"/>
      <c r="QG4892" s="623"/>
      <c r="QH4892" s="623"/>
      <c r="QI4892" s="623"/>
      <c r="QJ4892" s="623"/>
      <c r="QK4892" s="623"/>
    </row>
    <row r="4893" spans="439:453">
      <c r="PW4893" s="623"/>
      <c r="PX4893" s="623"/>
      <c r="PY4893" s="623"/>
      <c r="PZ4893" s="623"/>
      <c r="QA4893" s="623"/>
      <c r="QB4893" s="623"/>
      <c r="QC4893" s="623"/>
      <c r="QD4893" s="623"/>
      <c r="QE4893" s="623"/>
      <c r="QF4893" s="623"/>
      <c r="QG4893" s="623"/>
      <c r="QH4893" s="623"/>
      <c r="QI4893" s="623"/>
      <c r="QJ4893" s="623"/>
      <c r="QK4893" s="623"/>
    </row>
    <row r="4894" spans="439:453">
      <c r="PW4894" s="623"/>
      <c r="PX4894" s="623"/>
      <c r="PY4894" s="623"/>
      <c r="PZ4894" s="623"/>
      <c r="QA4894" s="623"/>
      <c r="QB4894" s="623"/>
      <c r="QC4894" s="623"/>
      <c r="QD4894" s="623"/>
      <c r="QE4894" s="623"/>
      <c r="QF4894" s="623"/>
      <c r="QG4894" s="623"/>
      <c r="QH4894" s="623"/>
      <c r="QI4894" s="623"/>
      <c r="QJ4894" s="623"/>
      <c r="QK4894" s="623"/>
    </row>
    <row r="4895" spans="439:453">
      <c r="PW4895" s="623"/>
      <c r="PX4895" s="623"/>
      <c r="PY4895" s="623"/>
      <c r="PZ4895" s="623"/>
      <c r="QA4895" s="623"/>
      <c r="QB4895" s="623"/>
      <c r="QC4895" s="623"/>
      <c r="QD4895" s="623"/>
      <c r="QE4895" s="623"/>
      <c r="QF4895" s="623"/>
      <c r="QG4895" s="623"/>
      <c r="QH4895" s="623"/>
      <c r="QI4895" s="623"/>
      <c r="QJ4895" s="623"/>
      <c r="QK4895" s="623"/>
    </row>
    <row r="4896" spans="439:453">
      <c r="PW4896" s="623"/>
      <c r="PX4896" s="623"/>
      <c r="PY4896" s="623"/>
      <c r="PZ4896" s="623"/>
      <c r="QA4896" s="623"/>
      <c r="QB4896" s="623"/>
      <c r="QC4896" s="623"/>
      <c r="QD4896" s="623"/>
      <c r="QE4896" s="623"/>
      <c r="QF4896" s="623"/>
      <c r="QG4896" s="623"/>
      <c r="QH4896" s="623"/>
      <c r="QI4896" s="623"/>
      <c r="QJ4896" s="623"/>
      <c r="QK4896" s="623"/>
    </row>
    <row r="4897" spans="439:453">
      <c r="PW4897" s="623"/>
      <c r="PX4897" s="623"/>
      <c r="PY4897" s="623"/>
      <c r="PZ4897" s="623"/>
      <c r="QA4897" s="623"/>
      <c r="QB4897" s="623"/>
      <c r="QC4897" s="623"/>
      <c r="QD4897" s="623"/>
      <c r="QE4897" s="623"/>
      <c r="QF4897" s="623"/>
      <c r="QG4897" s="623"/>
      <c r="QH4897" s="623"/>
      <c r="QI4897" s="623"/>
      <c r="QJ4897" s="623"/>
      <c r="QK4897" s="623"/>
    </row>
    <row r="4898" spans="439:453">
      <c r="PW4898" s="623"/>
      <c r="PX4898" s="623"/>
      <c r="PY4898" s="623"/>
      <c r="PZ4898" s="623"/>
      <c r="QA4898" s="623"/>
      <c r="QB4898" s="623"/>
      <c r="QC4898" s="623"/>
      <c r="QD4898" s="623"/>
      <c r="QE4898" s="623"/>
      <c r="QF4898" s="623"/>
      <c r="QG4898" s="623"/>
      <c r="QH4898" s="623"/>
      <c r="QI4898" s="623"/>
      <c r="QJ4898" s="623"/>
      <c r="QK4898" s="623"/>
    </row>
    <row r="4899" spans="439:453">
      <c r="PW4899" s="623"/>
      <c r="PX4899" s="623"/>
      <c r="PY4899" s="623"/>
      <c r="PZ4899" s="623"/>
      <c r="QA4899" s="623"/>
      <c r="QB4899" s="623"/>
      <c r="QC4899" s="623"/>
      <c r="QD4899" s="623"/>
      <c r="QE4899" s="623"/>
      <c r="QF4899" s="623"/>
      <c r="QG4899" s="623"/>
      <c r="QH4899" s="623"/>
      <c r="QI4899" s="623"/>
      <c r="QJ4899" s="623"/>
      <c r="QK4899" s="623"/>
    </row>
    <row r="4900" spans="439:453">
      <c r="PW4900" s="623"/>
      <c r="PX4900" s="623"/>
      <c r="PY4900" s="623"/>
      <c r="PZ4900" s="623"/>
      <c r="QA4900" s="623"/>
      <c r="QB4900" s="623"/>
      <c r="QC4900" s="623"/>
      <c r="QD4900" s="623"/>
      <c r="QE4900" s="623"/>
      <c r="QF4900" s="623"/>
      <c r="QG4900" s="623"/>
      <c r="QH4900" s="623"/>
      <c r="QI4900" s="623"/>
      <c r="QJ4900" s="623"/>
      <c r="QK4900" s="623"/>
    </row>
    <row r="4901" spans="439:453">
      <c r="PW4901" s="623"/>
      <c r="PX4901" s="623"/>
      <c r="PY4901" s="623"/>
      <c r="PZ4901" s="623"/>
      <c r="QA4901" s="623"/>
      <c r="QB4901" s="623"/>
      <c r="QC4901" s="623"/>
      <c r="QD4901" s="623"/>
      <c r="QE4901" s="623"/>
      <c r="QF4901" s="623"/>
      <c r="QG4901" s="623"/>
      <c r="QH4901" s="623"/>
      <c r="QI4901" s="623"/>
      <c r="QJ4901" s="623"/>
      <c r="QK4901" s="623"/>
    </row>
    <row r="4902" spans="439:453">
      <c r="PW4902" s="623"/>
      <c r="PX4902" s="623"/>
      <c r="PY4902" s="623"/>
      <c r="PZ4902" s="623"/>
      <c r="QA4902" s="623"/>
      <c r="QB4902" s="623"/>
      <c r="QC4902" s="623"/>
      <c r="QD4902" s="623"/>
      <c r="QE4902" s="623"/>
      <c r="QF4902" s="623"/>
      <c r="QG4902" s="623"/>
      <c r="QH4902" s="623"/>
      <c r="QI4902" s="623"/>
      <c r="QJ4902" s="623"/>
      <c r="QK4902" s="623"/>
    </row>
    <row r="4903" spans="439:453">
      <c r="PW4903" s="623"/>
      <c r="PX4903" s="623"/>
      <c r="PY4903" s="623"/>
      <c r="PZ4903" s="623"/>
      <c r="QA4903" s="623"/>
      <c r="QB4903" s="623"/>
      <c r="QC4903" s="623"/>
      <c r="QD4903" s="623"/>
      <c r="QE4903" s="623"/>
      <c r="QF4903" s="623"/>
      <c r="QG4903" s="623"/>
      <c r="QH4903" s="623"/>
      <c r="QI4903" s="623"/>
      <c r="QJ4903" s="623"/>
      <c r="QK4903" s="623"/>
    </row>
    <row r="4904" spans="439:453">
      <c r="PW4904" s="623"/>
      <c r="PX4904" s="623"/>
      <c r="PY4904" s="623"/>
      <c r="PZ4904" s="623"/>
      <c r="QA4904" s="623"/>
      <c r="QB4904" s="623"/>
      <c r="QC4904" s="623"/>
      <c r="QD4904" s="623"/>
      <c r="QE4904" s="623"/>
      <c r="QF4904" s="623"/>
      <c r="QG4904" s="623"/>
      <c r="QH4904" s="623"/>
      <c r="QI4904" s="623"/>
      <c r="QJ4904" s="623"/>
      <c r="QK4904" s="623"/>
    </row>
    <row r="4905" spans="439:453">
      <c r="PW4905" s="623"/>
      <c r="PX4905" s="623"/>
      <c r="PY4905" s="623"/>
      <c r="PZ4905" s="623"/>
      <c r="QA4905" s="623"/>
      <c r="QB4905" s="623"/>
      <c r="QC4905" s="623"/>
      <c r="QD4905" s="623"/>
      <c r="QE4905" s="623"/>
      <c r="QF4905" s="623"/>
      <c r="QG4905" s="623"/>
      <c r="QH4905" s="623"/>
      <c r="QI4905" s="623"/>
      <c r="QJ4905" s="623"/>
      <c r="QK4905" s="623"/>
    </row>
    <row r="4906" spans="439:453">
      <c r="PW4906" s="623"/>
      <c r="PX4906" s="623"/>
      <c r="PY4906" s="623"/>
      <c r="PZ4906" s="623"/>
      <c r="QA4906" s="623"/>
      <c r="QB4906" s="623"/>
      <c r="QC4906" s="623"/>
      <c r="QD4906" s="623"/>
      <c r="QE4906" s="623"/>
      <c r="QF4906" s="623"/>
      <c r="QG4906" s="623"/>
      <c r="QH4906" s="623"/>
      <c r="QI4906" s="623"/>
      <c r="QJ4906" s="623"/>
      <c r="QK4906" s="623"/>
    </row>
    <row r="4907" spans="439:453">
      <c r="PW4907" s="623"/>
      <c r="PX4907" s="623"/>
      <c r="PY4907" s="623"/>
      <c r="PZ4907" s="623"/>
      <c r="QA4907" s="623"/>
      <c r="QB4907" s="623"/>
      <c r="QC4907" s="623"/>
      <c r="QD4907" s="623"/>
      <c r="QE4907" s="623"/>
      <c r="QF4907" s="623"/>
      <c r="QG4907" s="623"/>
      <c r="QH4907" s="623"/>
      <c r="QI4907" s="623"/>
      <c r="QJ4907" s="623"/>
      <c r="QK4907" s="623"/>
    </row>
    <row r="4908" spans="439:453">
      <c r="PW4908" s="623"/>
      <c r="PX4908" s="623"/>
      <c r="PY4908" s="623"/>
      <c r="PZ4908" s="623"/>
      <c r="QA4908" s="623"/>
      <c r="QB4908" s="623"/>
      <c r="QC4908" s="623"/>
      <c r="QD4908" s="623"/>
      <c r="QE4908" s="623"/>
      <c r="QF4908" s="623"/>
      <c r="QG4908" s="623"/>
      <c r="QH4908" s="623"/>
      <c r="QI4908" s="623"/>
      <c r="QJ4908" s="623"/>
      <c r="QK4908" s="623"/>
    </row>
    <row r="4909" spans="439:453">
      <c r="PW4909" s="623"/>
      <c r="PX4909" s="623"/>
      <c r="PY4909" s="623"/>
      <c r="PZ4909" s="623"/>
      <c r="QA4909" s="623"/>
      <c r="QB4909" s="623"/>
      <c r="QC4909" s="623"/>
      <c r="QD4909" s="623"/>
      <c r="QE4909" s="623"/>
      <c r="QF4909" s="623"/>
      <c r="QG4909" s="623"/>
      <c r="QH4909" s="623"/>
      <c r="QI4909" s="623"/>
      <c r="QJ4909" s="623"/>
      <c r="QK4909" s="623"/>
    </row>
    <row r="4910" spans="439:453">
      <c r="PW4910" s="623"/>
      <c r="PX4910" s="623"/>
      <c r="PY4910" s="623"/>
      <c r="PZ4910" s="623"/>
      <c r="QA4910" s="623"/>
      <c r="QB4910" s="623"/>
      <c r="QC4910" s="623"/>
      <c r="QD4910" s="623"/>
      <c r="QE4910" s="623"/>
      <c r="QF4910" s="623"/>
      <c r="QG4910" s="623"/>
      <c r="QH4910" s="623"/>
      <c r="QI4910" s="623"/>
      <c r="QJ4910" s="623"/>
      <c r="QK4910" s="623"/>
    </row>
    <row r="4911" spans="439:453">
      <c r="PW4911" s="623"/>
      <c r="PX4911" s="623"/>
      <c r="PY4911" s="623"/>
      <c r="PZ4911" s="623"/>
      <c r="QA4911" s="623"/>
      <c r="QB4911" s="623"/>
      <c r="QC4911" s="623"/>
      <c r="QD4911" s="623"/>
      <c r="QE4911" s="623"/>
      <c r="QF4911" s="623"/>
      <c r="QG4911" s="623"/>
      <c r="QH4911" s="623"/>
      <c r="QI4911" s="623"/>
      <c r="QJ4911" s="623"/>
      <c r="QK4911" s="623"/>
    </row>
    <row r="4912" spans="439:453">
      <c r="PW4912" s="623"/>
      <c r="PX4912" s="623"/>
      <c r="PY4912" s="623"/>
      <c r="PZ4912" s="623"/>
      <c r="QA4912" s="623"/>
      <c r="QB4912" s="623"/>
      <c r="QC4912" s="623"/>
      <c r="QD4912" s="623"/>
      <c r="QE4912" s="623"/>
      <c r="QF4912" s="623"/>
      <c r="QG4912" s="623"/>
      <c r="QH4912" s="623"/>
      <c r="QI4912" s="623"/>
      <c r="QJ4912" s="623"/>
      <c r="QK4912" s="623"/>
    </row>
    <row r="4913" spans="439:453">
      <c r="PW4913" s="623"/>
      <c r="PX4913" s="623"/>
      <c r="PY4913" s="623"/>
      <c r="PZ4913" s="623"/>
      <c r="QA4913" s="623"/>
      <c r="QB4913" s="623"/>
      <c r="QC4913" s="623"/>
      <c r="QD4913" s="623"/>
      <c r="QE4913" s="623"/>
      <c r="QF4913" s="623"/>
      <c r="QG4913" s="623"/>
      <c r="QH4913" s="623"/>
      <c r="QI4913" s="623"/>
      <c r="QJ4913" s="623"/>
      <c r="QK4913" s="623"/>
    </row>
    <row r="4914" spans="439:453">
      <c r="PW4914" s="623"/>
      <c r="PX4914" s="623"/>
      <c r="PY4914" s="623"/>
      <c r="PZ4914" s="623"/>
      <c r="QA4914" s="623"/>
      <c r="QB4914" s="623"/>
      <c r="QC4914" s="623"/>
      <c r="QD4914" s="623"/>
      <c r="QE4914" s="623"/>
      <c r="QF4914" s="623"/>
      <c r="QG4914" s="623"/>
      <c r="QH4914" s="623"/>
      <c r="QI4914" s="623"/>
      <c r="QJ4914" s="623"/>
      <c r="QK4914" s="623"/>
    </row>
    <row r="4915" spans="439:453">
      <c r="PW4915" s="623"/>
      <c r="PX4915" s="623"/>
      <c r="PY4915" s="623"/>
      <c r="PZ4915" s="623"/>
      <c r="QA4915" s="623"/>
      <c r="QB4915" s="623"/>
      <c r="QC4915" s="623"/>
      <c r="QD4915" s="623"/>
      <c r="QE4915" s="623"/>
      <c r="QF4915" s="623"/>
      <c r="QG4915" s="623"/>
      <c r="QH4915" s="623"/>
      <c r="QI4915" s="623"/>
      <c r="QJ4915" s="623"/>
      <c r="QK4915" s="623"/>
    </row>
    <row r="4916" spans="439:453">
      <c r="PW4916" s="623"/>
      <c r="PX4916" s="623"/>
      <c r="PY4916" s="623"/>
      <c r="PZ4916" s="623"/>
      <c r="QA4916" s="623"/>
      <c r="QB4916" s="623"/>
      <c r="QC4916" s="623"/>
      <c r="QD4916" s="623"/>
      <c r="QE4916" s="623"/>
      <c r="QF4916" s="623"/>
      <c r="QG4916" s="623"/>
      <c r="QH4916" s="623"/>
      <c r="QI4916" s="623"/>
      <c r="QJ4916" s="623"/>
      <c r="QK4916" s="623"/>
    </row>
    <row r="4917" spans="439:453">
      <c r="PW4917" s="623"/>
      <c r="PX4917" s="623"/>
      <c r="PY4917" s="623"/>
      <c r="PZ4917" s="623"/>
      <c r="QA4917" s="623"/>
      <c r="QB4917" s="623"/>
      <c r="QC4917" s="623"/>
      <c r="QD4917" s="623"/>
      <c r="QE4917" s="623"/>
      <c r="QF4917" s="623"/>
      <c r="QG4917" s="623"/>
      <c r="QH4917" s="623"/>
      <c r="QI4917" s="623"/>
      <c r="QJ4917" s="623"/>
      <c r="QK4917" s="623"/>
    </row>
    <row r="4918" spans="439:453">
      <c r="PW4918" s="623"/>
      <c r="PX4918" s="623"/>
      <c r="PY4918" s="623"/>
      <c r="PZ4918" s="623"/>
      <c r="QA4918" s="623"/>
      <c r="QB4918" s="623"/>
      <c r="QC4918" s="623"/>
      <c r="QD4918" s="623"/>
      <c r="QE4918" s="623"/>
      <c r="QF4918" s="623"/>
      <c r="QG4918" s="623"/>
      <c r="QH4918" s="623"/>
      <c r="QI4918" s="623"/>
      <c r="QJ4918" s="623"/>
      <c r="QK4918" s="623"/>
    </row>
    <row r="4919" spans="439:453">
      <c r="PW4919" s="623"/>
      <c r="PX4919" s="623"/>
      <c r="PY4919" s="623"/>
      <c r="PZ4919" s="623"/>
      <c r="QA4919" s="623"/>
      <c r="QB4919" s="623"/>
      <c r="QC4919" s="623"/>
      <c r="QD4919" s="623"/>
      <c r="QE4919" s="623"/>
      <c r="QF4919" s="623"/>
      <c r="QG4919" s="623"/>
      <c r="QH4919" s="623"/>
      <c r="QI4919" s="623"/>
      <c r="QJ4919" s="623"/>
      <c r="QK4919" s="623"/>
    </row>
    <row r="4920" spans="439:453">
      <c r="PW4920" s="623"/>
      <c r="PX4920" s="623"/>
      <c r="PY4920" s="623"/>
      <c r="PZ4920" s="623"/>
      <c r="QA4920" s="623"/>
      <c r="QB4920" s="623"/>
      <c r="QC4920" s="623"/>
      <c r="QD4920" s="623"/>
      <c r="QE4920" s="623"/>
      <c r="QF4920" s="623"/>
      <c r="QG4920" s="623"/>
      <c r="QH4920" s="623"/>
      <c r="QI4920" s="623"/>
      <c r="QJ4920" s="623"/>
      <c r="QK4920" s="623"/>
    </row>
    <row r="4921" spans="439:453">
      <c r="PW4921" s="623"/>
      <c r="PX4921" s="623"/>
      <c r="PY4921" s="623"/>
      <c r="PZ4921" s="623"/>
      <c r="QA4921" s="623"/>
      <c r="QB4921" s="623"/>
      <c r="QC4921" s="623"/>
      <c r="QD4921" s="623"/>
      <c r="QE4921" s="623"/>
      <c r="QF4921" s="623"/>
      <c r="QG4921" s="623"/>
      <c r="QH4921" s="623"/>
      <c r="QI4921" s="623"/>
      <c r="QJ4921" s="623"/>
      <c r="QK4921" s="623"/>
    </row>
    <row r="4922" spans="439:453">
      <c r="PW4922" s="623"/>
      <c r="PX4922" s="623"/>
      <c r="PY4922" s="623"/>
      <c r="PZ4922" s="623"/>
      <c r="QA4922" s="623"/>
      <c r="QB4922" s="623"/>
      <c r="QC4922" s="623"/>
      <c r="QD4922" s="623"/>
      <c r="QE4922" s="623"/>
      <c r="QF4922" s="623"/>
      <c r="QG4922" s="623"/>
      <c r="QH4922" s="623"/>
      <c r="QI4922" s="623"/>
      <c r="QJ4922" s="623"/>
      <c r="QK4922" s="623"/>
    </row>
    <row r="4923" spans="439:453">
      <c r="PW4923" s="623"/>
      <c r="PX4923" s="623"/>
      <c r="PY4923" s="623"/>
      <c r="PZ4923" s="623"/>
      <c r="QA4923" s="623"/>
      <c r="QB4923" s="623"/>
      <c r="QC4923" s="623"/>
      <c r="QD4923" s="623"/>
      <c r="QE4923" s="623"/>
      <c r="QF4923" s="623"/>
      <c r="QG4923" s="623"/>
      <c r="QH4923" s="623"/>
      <c r="QI4923" s="623"/>
      <c r="QJ4923" s="623"/>
      <c r="QK4923" s="623"/>
    </row>
    <row r="4924" spans="439:453">
      <c r="PW4924" s="623"/>
      <c r="PX4924" s="623"/>
      <c r="PY4924" s="623"/>
      <c r="PZ4924" s="623"/>
      <c r="QA4924" s="623"/>
      <c r="QB4924" s="623"/>
      <c r="QC4924" s="623"/>
      <c r="QD4924" s="623"/>
      <c r="QE4924" s="623"/>
      <c r="QF4924" s="623"/>
      <c r="QG4924" s="623"/>
      <c r="QH4924" s="623"/>
      <c r="QI4924" s="623"/>
      <c r="QJ4924" s="623"/>
      <c r="QK4924" s="623"/>
    </row>
    <row r="4925" spans="439:453">
      <c r="PW4925" s="623"/>
      <c r="PX4925" s="623"/>
      <c r="PY4925" s="623"/>
      <c r="PZ4925" s="623"/>
      <c r="QA4925" s="623"/>
      <c r="QB4925" s="623"/>
      <c r="QC4925" s="623"/>
      <c r="QD4925" s="623"/>
      <c r="QE4925" s="623"/>
      <c r="QF4925" s="623"/>
      <c r="QG4925" s="623"/>
      <c r="QH4925" s="623"/>
      <c r="QI4925" s="623"/>
      <c r="QJ4925" s="623"/>
      <c r="QK4925" s="623"/>
    </row>
    <row r="4926" spans="439:453">
      <c r="PW4926" s="623"/>
      <c r="PX4926" s="623"/>
      <c r="PY4926" s="623"/>
      <c r="PZ4926" s="623"/>
      <c r="QA4926" s="623"/>
      <c r="QB4926" s="623"/>
      <c r="QC4926" s="623"/>
      <c r="QD4926" s="623"/>
      <c r="QE4926" s="623"/>
      <c r="QF4926" s="623"/>
      <c r="QG4926" s="623"/>
      <c r="QH4926" s="623"/>
      <c r="QI4926" s="623"/>
      <c r="QJ4926" s="623"/>
      <c r="QK4926" s="623"/>
    </row>
    <row r="4927" spans="439:453">
      <c r="PW4927" s="623"/>
      <c r="PX4927" s="623"/>
      <c r="PY4927" s="623"/>
      <c r="PZ4927" s="623"/>
      <c r="QA4927" s="623"/>
      <c r="QB4927" s="623"/>
      <c r="QC4927" s="623"/>
      <c r="QD4927" s="623"/>
      <c r="QE4927" s="623"/>
      <c r="QF4927" s="623"/>
      <c r="QG4927" s="623"/>
      <c r="QH4927" s="623"/>
      <c r="QI4927" s="623"/>
      <c r="QJ4927" s="623"/>
      <c r="QK4927" s="623"/>
    </row>
    <row r="4928" spans="439:453">
      <c r="PW4928" s="623"/>
      <c r="PX4928" s="623"/>
      <c r="PY4928" s="623"/>
      <c r="PZ4928" s="623"/>
      <c r="QA4928" s="623"/>
      <c r="QB4928" s="623"/>
      <c r="QC4928" s="623"/>
      <c r="QD4928" s="623"/>
      <c r="QE4928" s="623"/>
      <c r="QF4928" s="623"/>
      <c r="QG4928" s="623"/>
      <c r="QH4928" s="623"/>
      <c r="QI4928" s="623"/>
      <c r="QJ4928" s="623"/>
      <c r="QK4928" s="623"/>
    </row>
    <row r="4929" spans="439:453">
      <c r="PW4929" s="623"/>
      <c r="PX4929" s="623"/>
      <c r="PY4929" s="623"/>
      <c r="PZ4929" s="623"/>
      <c r="QA4929" s="623"/>
      <c r="QB4929" s="623"/>
      <c r="QC4929" s="623"/>
      <c r="QD4929" s="623"/>
      <c r="QE4929" s="623"/>
      <c r="QF4929" s="623"/>
      <c r="QG4929" s="623"/>
      <c r="QH4929" s="623"/>
      <c r="QI4929" s="623"/>
      <c r="QJ4929" s="623"/>
      <c r="QK4929" s="623"/>
    </row>
    <row r="4930" spans="439:453">
      <c r="PW4930" s="623"/>
      <c r="PX4930" s="623"/>
      <c r="PY4930" s="623"/>
      <c r="PZ4930" s="623"/>
      <c r="QA4930" s="623"/>
      <c r="QB4930" s="623"/>
      <c r="QC4930" s="623"/>
      <c r="QD4930" s="623"/>
      <c r="QE4930" s="623"/>
      <c r="QF4930" s="623"/>
      <c r="QG4930" s="623"/>
      <c r="QH4930" s="623"/>
      <c r="QI4930" s="623"/>
      <c r="QJ4930" s="623"/>
      <c r="QK4930" s="623"/>
    </row>
    <row r="4931" spans="439:453">
      <c r="PW4931" s="623"/>
      <c r="PX4931" s="623"/>
      <c r="PY4931" s="623"/>
      <c r="PZ4931" s="623"/>
      <c r="QA4931" s="623"/>
      <c r="QB4931" s="623"/>
      <c r="QC4931" s="623"/>
      <c r="QD4931" s="623"/>
      <c r="QE4931" s="623"/>
      <c r="QF4931" s="623"/>
      <c r="QG4931" s="623"/>
      <c r="QH4931" s="623"/>
      <c r="QI4931" s="623"/>
      <c r="QJ4931" s="623"/>
      <c r="QK4931" s="623"/>
    </row>
    <row r="4932" spans="439:453">
      <c r="PW4932" s="623"/>
      <c r="PX4932" s="623"/>
      <c r="PY4932" s="623"/>
      <c r="PZ4932" s="623"/>
      <c r="QA4932" s="623"/>
      <c r="QB4932" s="623"/>
      <c r="QC4932" s="623"/>
      <c r="QD4932" s="623"/>
      <c r="QE4932" s="623"/>
      <c r="QF4932" s="623"/>
      <c r="QG4932" s="623"/>
      <c r="QH4932" s="623"/>
      <c r="QI4932" s="623"/>
      <c r="QJ4932" s="623"/>
      <c r="QK4932" s="623"/>
    </row>
    <row r="4933" spans="439:453">
      <c r="PW4933" s="623"/>
      <c r="PX4933" s="623"/>
      <c r="PY4933" s="623"/>
      <c r="PZ4933" s="623"/>
      <c r="QA4933" s="623"/>
      <c r="QB4933" s="623"/>
      <c r="QC4933" s="623"/>
      <c r="QD4933" s="623"/>
      <c r="QE4933" s="623"/>
      <c r="QF4933" s="623"/>
      <c r="QG4933" s="623"/>
      <c r="QH4933" s="623"/>
      <c r="QI4933" s="623"/>
      <c r="QJ4933" s="623"/>
      <c r="QK4933" s="623"/>
    </row>
    <row r="4934" spans="439:453">
      <c r="PW4934" s="623"/>
      <c r="PX4934" s="623"/>
      <c r="PY4934" s="623"/>
      <c r="PZ4934" s="623"/>
      <c r="QA4934" s="623"/>
      <c r="QB4934" s="623"/>
      <c r="QC4934" s="623"/>
      <c r="QD4934" s="623"/>
      <c r="QE4934" s="623"/>
      <c r="QF4934" s="623"/>
      <c r="QG4934" s="623"/>
      <c r="QH4934" s="623"/>
      <c r="QI4934" s="623"/>
      <c r="QJ4934" s="623"/>
      <c r="QK4934" s="623"/>
    </row>
    <row r="4935" spans="439:453">
      <c r="PW4935" s="623"/>
      <c r="PX4935" s="623"/>
      <c r="PY4935" s="623"/>
      <c r="PZ4935" s="623"/>
      <c r="QA4935" s="623"/>
      <c r="QB4935" s="623"/>
      <c r="QC4935" s="623"/>
      <c r="QD4935" s="623"/>
      <c r="QE4935" s="623"/>
      <c r="QF4935" s="623"/>
      <c r="QG4935" s="623"/>
      <c r="QH4935" s="623"/>
      <c r="QI4935" s="623"/>
      <c r="QJ4935" s="623"/>
      <c r="QK4935" s="623"/>
    </row>
    <row r="4936" spans="439:453">
      <c r="PW4936" s="623"/>
      <c r="PX4936" s="623"/>
      <c r="PY4936" s="623"/>
      <c r="PZ4936" s="623"/>
      <c r="QA4936" s="623"/>
      <c r="QB4936" s="623"/>
      <c r="QC4936" s="623"/>
      <c r="QD4936" s="623"/>
      <c r="QE4936" s="623"/>
      <c r="QF4936" s="623"/>
      <c r="QG4936" s="623"/>
      <c r="QH4936" s="623"/>
      <c r="QI4936" s="623"/>
      <c r="QJ4936" s="623"/>
      <c r="QK4936" s="623"/>
    </row>
    <row r="4937" spans="439:453">
      <c r="PW4937" s="623"/>
      <c r="PX4937" s="623"/>
      <c r="PY4937" s="623"/>
      <c r="PZ4937" s="623"/>
      <c r="QA4937" s="623"/>
      <c r="QB4937" s="623"/>
      <c r="QC4937" s="623"/>
      <c r="QD4937" s="623"/>
      <c r="QE4937" s="623"/>
      <c r="QF4937" s="623"/>
      <c r="QG4937" s="623"/>
      <c r="QH4937" s="623"/>
      <c r="QI4937" s="623"/>
      <c r="QJ4937" s="623"/>
      <c r="QK4937" s="623"/>
    </row>
    <row r="4938" spans="439:453">
      <c r="PW4938" s="623"/>
      <c r="PX4938" s="623"/>
      <c r="PY4938" s="623"/>
      <c r="PZ4938" s="623"/>
      <c r="QA4938" s="623"/>
      <c r="QB4938" s="623"/>
      <c r="QC4938" s="623"/>
      <c r="QD4938" s="623"/>
      <c r="QE4938" s="623"/>
      <c r="QF4938" s="623"/>
      <c r="QG4938" s="623"/>
      <c r="QH4938" s="623"/>
      <c r="QI4938" s="623"/>
      <c r="QJ4938" s="623"/>
      <c r="QK4938" s="623"/>
    </row>
    <row r="4939" spans="439:453">
      <c r="PW4939" s="623"/>
      <c r="PX4939" s="623"/>
      <c r="PY4939" s="623"/>
      <c r="PZ4939" s="623"/>
      <c r="QA4939" s="623"/>
      <c r="QB4939" s="623"/>
      <c r="QC4939" s="623"/>
      <c r="QD4939" s="623"/>
      <c r="QE4939" s="623"/>
      <c r="QF4939" s="623"/>
      <c r="QG4939" s="623"/>
      <c r="QH4939" s="623"/>
      <c r="QI4939" s="623"/>
      <c r="QJ4939" s="623"/>
      <c r="QK4939" s="623"/>
    </row>
    <row r="4940" spans="439:453">
      <c r="PW4940" s="623"/>
      <c r="PX4940" s="623"/>
      <c r="PY4940" s="623"/>
      <c r="PZ4940" s="623"/>
      <c r="QA4940" s="623"/>
      <c r="QB4940" s="623"/>
      <c r="QC4940" s="623"/>
      <c r="QD4940" s="623"/>
      <c r="QE4940" s="623"/>
      <c r="QF4940" s="623"/>
      <c r="QG4940" s="623"/>
      <c r="QH4940" s="623"/>
      <c r="QI4940" s="623"/>
      <c r="QJ4940" s="623"/>
      <c r="QK4940" s="623"/>
    </row>
    <row r="4941" spans="439:453">
      <c r="PW4941" s="623"/>
      <c r="PX4941" s="623"/>
      <c r="PY4941" s="623"/>
      <c r="PZ4941" s="623"/>
      <c r="QA4941" s="623"/>
      <c r="QB4941" s="623"/>
      <c r="QC4941" s="623"/>
      <c r="QD4941" s="623"/>
      <c r="QE4941" s="623"/>
      <c r="QF4941" s="623"/>
      <c r="QG4941" s="623"/>
      <c r="QH4941" s="623"/>
      <c r="QI4941" s="623"/>
      <c r="QJ4941" s="623"/>
      <c r="QK4941" s="623"/>
    </row>
    <row r="4942" spans="439:453">
      <c r="PW4942" s="623"/>
      <c r="PX4942" s="623"/>
      <c r="PY4942" s="623"/>
      <c r="PZ4942" s="623"/>
      <c r="QA4942" s="623"/>
      <c r="QB4942" s="623"/>
      <c r="QC4942" s="623"/>
      <c r="QD4942" s="623"/>
      <c r="QE4942" s="623"/>
      <c r="QF4942" s="623"/>
      <c r="QG4942" s="623"/>
      <c r="QH4942" s="623"/>
      <c r="QI4942" s="623"/>
      <c r="QJ4942" s="623"/>
      <c r="QK4942" s="623"/>
    </row>
    <row r="4943" spans="439:453">
      <c r="PW4943" s="623"/>
      <c r="PX4943" s="623"/>
      <c r="PY4943" s="623"/>
      <c r="PZ4943" s="623"/>
      <c r="QA4943" s="623"/>
      <c r="QB4943" s="623"/>
      <c r="QC4943" s="623"/>
      <c r="QD4943" s="623"/>
      <c r="QE4943" s="623"/>
      <c r="QF4943" s="623"/>
      <c r="QG4943" s="623"/>
      <c r="QH4943" s="623"/>
      <c r="QI4943" s="623"/>
      <c r="QJ4943" s="623"/>
      <c r="QK4943" s="623"/>
    </row>
    <row r="4944" spans="439:453">
      <c r="PW4944" s="623"/>
      <c r="PX4944" s="623"/>
      <c r="PY4944" s="623"/>
      <c r="PZ4944" s="623"/>
      <c r="QA4944" s="623"/>
      <c r="QB4944" s="623"/>
      <c r="QC4944" s="623"/>
      <c r="QD4944" s="623"/>
      <c r="QE4944" s="623"/>
      <c r="QF4944" s="623"/>
      <c r="QG4944" s="623"/>
      <c r="QH4944" s="623"/>
      <c r="QI4944" s="623"/>
      <c r="QJ4944" s="623"/>
      <c r="QK4944" s="623"/>
    </row>
    <row r="4945" spans="439:453">
      <c r="PW4945" s="623"/>
      <c r="PX4945" s="623"/>
      <c r="PY4945" s="623"/>
      <c r="PZ4945" s="623"/>
      <c r="QA4945" s="623"/>
      <c r="QB4945" s="623"/>
      <c r="QC4945" s="623"/>
      <c r="QD4945" s="623"/>
      <c r="QE4945" s="623"/>
      <c r="QF4945" s="623"/>
      <c r="QG4945" s="623"/>
      <c r="QH4945" s="623"/>
      <c r="QI4945" s="623"/>
      <c r="QJ4945" s="623"/>
      <c r="QK4945" s="623"/>
    </row>
    <row r="4946" spans="439:453">
      <c r="PW4946" s="623"/>
      <c r="PX4946" s="623"/>
      <c r="PY4946" s="623"/>
      <c r="PZ4946" s="623"/>
      <c r="QA4946" s="623"/>
      <c r="QB4946" s="623"/>
      <c r="QC4946" s="623"/>
      <c r="QD4946" s="623"/>
      <c r="QE4946" s="623"/>
      <c r="QF4946" s="623"/>
      <c r="QG4946" s="623"/>
      <c r="QH4946" s="623"/>
      <c r="QI4946" s="623"/>
      <c r="QJ4946" s="623"/>
      <c r="QK4946" s="623"/>
    </row>
    <row r="4947" spans="439:453">
      <c r="PW4947" s="623"/>
      <c r="PX4947" s="623"/>
      <c r="PY4947" s="623"/>
      <c r="PZ4947" s="623"/>
      <c r="QA4947" s="623"/>
      <c r="QB4947" s="623"/>
      <c r="QC4947" s="623"/>
      <c r="QD4947" s="623"/>
      <c r="QE4947" s="623"/>
      <c r="QF4947" s="623"/>
      <c r="QG4947" s="623"/>
      <c r="QH4947" s="623"/>
      <c r="QI4947" s="623"/>
      <c r="QJ4947" s="623"/>
      <c r="QK4947" s="623"/>
    </row>
    <row r="4948" spans="439:453">
      <c r="PW4948" s="623"/>
      <c r="PX4948" s="623"/>
      <c r="PY4948" s="623"/>
      <c r="PZ4948" s="623"/>
      <c r="QA4948" s="623"/>
      <c r="QB4948" s="623"/>
      <c r="QC4948" s="623"/>
      <c r="QD4948" s="623"/>
      <c r="QE4948" s="623"/>
      <c r="QF4948" s="623"/>
      <c r="QG4948" s="623"/>
      <c r="QH4948" s="623"/>
      <c r="QI4948" s="623"/>
      <c r="QJ4948" s="623"/>
      <c r="QK4948" s="623"/>
    </row>
    <row r="4949" spans="439:453">
      <c r="PW4949" s="623"/>
      <c r="PX4949" s="623"/>
      <c r="PY4949" s="623"/>
      <c r="PZ4949" s="623"/>
      <c r="QA4949" s="623"/>
      <c r="QB4949" s="623"/>
      <c r="QC4949" s="623"/>
      <c r="QD4949" s="623"/>
      <c r="QE4949" s="623"/>
      <c r="QF4949" s="623"/>
      <c r="QG4949" s="623"/>
      <c r="QH4949" s="623"/>
      <c r="QI4949" s="623"/>
      <c r="QJ4949" s="623"/>
      <c r="QK4949" s="623"/>
    </row>
    <row r="4950" spans="439:453">
      <c r="PW4950" s="623"/>
      <c r="PX4950" s="623"/>
      <c r="PY4950" s="623"/>
      <c r="PZ4950" s="623"/>
      <c r="QA4950" s="623"/>
      <c r="QB4950" s="623"/>
      <c r="QC4950" s="623"/>
      <c r="QD4950" s="623"/>
      <c r="QE4950" s="623"/>
      <c r="QF4950" s="623"/>
      <c r="QG4950" s="623"/>
      <c r="QH4950" s="623"/>
      <c r="QI4950" s="623"/>
      <c r="QJ4950" s="623"/>
      <c r="QK4950" s="623"/>
    </row>
    <row r="4951" spans="439:453">
      <c r="PW4951" s="623"/>
      <c r="PX4951" s="623"/>
      <c r="PY4951" s="623"/>
      <c r="PZ4951" s="623"/>
      <c r="QA4951" s="623"/>
      <c r="QB4951" s="623"/>
      <c r="QC4951" s="623"/>
      <c r="QD4951" s="623"/>
      <c r="QE4951" s="623"/>
      <c r="QF4951" s="623"/>
      <c r="QG4951" s="623"/>
      <c r="QH4951" s="623"/>
      <c r="QI4951" s="623"/>
      <c r="QJ4951" s="623"/>
      <c r="QK4951" s="623"/>
    </row>
    <row r="4952" spans="439:453">
      <c r="PW4952" s="623"/>
      <c r="PX4952" s="623"/>
      <c r="PY4952" s="623"/>
      <c r="PZ4952" s="623"/>
      <c r="QA4952" s="623"/>
      <c r="QB4952" s="623"/>
      <c r="QC4952" s="623"/>
      <c r="QD4952" s="623"/>
      <c r="QE4952" s="623"/>
      <c r="QF4952" s="623"/>
      <c r="QG4952" s="623"/>
      <c r="QH4952" s="623"/>
      <c r="QI4952" s="623"/>
      <c r="QJ4952" s="623"/>
      <c r="QK4952" s="623"/>
    </row>
    <row r="4953" spans="439:453">
      <c r="PW4953" s="623"/>
      <c r="PX4953" s="623"/>
      <c r="PY4953" s="623"/>
      <c r="PZ4953" s="623"/>
      <c r="QA4953" s="623"/>
      <c r="QB4953" s="623"/>
      <c r="QC4953" s="623"/>
      <c r="QD4953" s="623"/>
      <c r="QE4953" s="623"/>
      <c r="QF4953" s="623"/>
      <c r="QG4953" s="623"/>
      <c r="QH4953" s="623"/>
      <c r="QI4953" s="623"/>
      <c r="QJ4953" s="623"/>
      <c r="QK4953" s="623"/>
    </row>
    <row r="4954" spans="439:453">
      <c r="PW4954" s="623"/>
      <c r="PX4954" s="623"/>
      <c r="PY4954" s="623"/>
      <c r="PZ4954" s="623"/>
      <c r="QA4954" s="623"/>
      <c r="QB4954" s="623"/>
      <c r="QC4954" s="623"/>
      <c r="QD4954" s="623"/>
      <c r="QE4954" s="623"/>
      <c r="QF4954" s="623"/>
      <c r="QG4954" s="623"/>
      <c r="QH4954" s="623"/>
      <c r="QI4954" s="623"/>
      <c r="QJ4954" s="623"/>
      <c r="QK4954" s="623"/>
    </row>
    <row r="4955" spans="439:453">
      <c r="PW4955" s="623"/>
      <c r="PX4955" s="623"/>
      <c r="PY4955" s="623"/>
      <c r="PZ4955" s="623"/>
      <c r="QA4955" s="623"/>
      <c r="QB4955" s="623"/>
      <c r="QC4955" s="623"/>
      <c r="QD4955" s="623"/>
      <c r="QE4955" s="623"/>
      <c r="QF4955" s="623"/>
      <c r="QG4955" s="623"/>
      <c r="QH4955" s="623"/>
      <c r="QI4955" s="623"/>
      <c r="QJ4955" s="623"/>
      <c r="QK4955" s="623"/>
    </row>
    <row r="4956" spans="439:453">
      <c r="PW4956" s="623"/>
      <c r="PX4956" s="623"/>
      <c r="PY4956" s="623"/>
      <c r="PZ4956" s="623"/>
      <c r="QA4956" s="623"/>
      <c r="QB4956" s="623"/>
      <c r="QC4956" s="623"/>
      <c r="QD4956" s="623"/>
      <c r="QE4956" s="623"/>
      <c r="QF4956" s="623"/>
      <c r="QG4956" s="623"/>
      <c r="QH4956" s="623"/>
      <c r="QI4956" s="623"/>
      <c r="QJ4956" s="623"/>
      <c r="QK4956" s="623"/>
    </row>
    <row r="4957" spans="439:453">
      <c r="PW4957" s="623"/>
      <c r="PX4957" s="623"/>
      <c r="PY4957" s="623"/>
      <c r="PZ4957" s="623"/>
      <c r="QA4957" s="623"/>
      <c r="QB4957" s="623"/>
      <c r="QC4957" s="623"/>
      <c r="QD4957" s="623"/>
      <c r="QE4957" s="623"/>
      <c r="QF4957" s="623"/>
      <c r="QG4957" s="623"/>
      <c r="QH4957" s="623"/>
      <c r="QI4957" s="623"/>
      <c r="QJ4957" s="623"/>
      <c r="QK4957" s="623"/>
    </row>
    <row r="4958" spans="439:453">
      <c r="PW4958" s="623"/>
      <c r="PX4958" s="623"/>
      <c r="PY4958" s="623"/>
      <c r="PZ4958" s="623"/>
      <c r="QA4958" s="623"/>
      <c r="QB4958" s="623"/>
      <c r="QC4958" s="623"/>
      <c r="QD4958" s="623"/>
      <c r="QE4958" s="623"/>
      <c r="QF4958" s="623"/>
      <c r="QG4958" s="623"/>
      <c r="QH4958" s="623"/>
      <c r="QI4958" s="623"/>
      <c r="QJ4958" s="623"/>
      <c r="QK4958" s="623"/>
    </row>
    <row r="4959" spans="439:453">
      <c r="PW4959" s="623"/>
      <c r="PX4959" s="623"/>
      <c r="PY4959" s="623"/>
      <c r="PZ4959" s="623"/>
      <c r="QA4959" s="623"/>
      <c r="QB4959" s="623"/>
      <c r="QC4959" s="623"/>
      <c r="QD4959" s="623"/>
      <c r="QE4959" s="623"/>
      <c r="QF4959" s="623"/>
      <c r="QG4959" s="623"/>
      <c r="QH4959" s="623"/>
      <c r="QI4959" s="623"/>
      <c r="QJ4959" s="623"/>
      <c r="QK4959" s="623"/>
    </row>
    <row r="4960" spans="439:453">
      <c r="PW4960" s="623"/>
      <c r="PX4960" s="623"/>
      <c r="PY4960" s="623"/>
      <c r="PZ4960" s="623"/>
      <c r="QA4960" s="623"/>
      <c r="QB4960" s="623"/>
      <c r="QC4960" s="623"/>
      <c r="QD4960" s="623"/>
      <c r="QE4960" s="623"/>
      <c r="QF4960" s="623"/>
      <c r="QG4960" s="623"/>
      <c r="QH4960" s="623"/>
      <c r="QI4960" s="623"/>
      <c r="QJ4960" s="623"/>
      <c r="QK4960" s="623"/>
    </row>
    <row r="4961" spans="439:453">
      <c r="PW4961" s="623"/>
      <c r="PX4961" s="623"/>
      <c r="PY4961" s="623"/>
      <c r="PZ4961" s="623"/>
      <c r="QA4961" s="623"/>
      <c r="QB4961" s="623"/>
      <c r="QC4961" s="623"/>
      <c r="QD4961" s="623"/>
      <c r="QE4961" s="623"/>
      <c r="QF4961" s="623"/>
      <c r="QG4961" s="623"/>
      <c r="QH4961" s="623"/>
      <c r="QI4961" s="623"/>
      <c r="QJ4961" s="623"/>
      <c r="QK4961" s="623"/>
    </row>
    <row r="4962" spans="439:453">
      <c r="PW4962" s="623"/>
      <c r="PX4962" s="623"/>
      <c r="PY4962" s="623"/>
      <c r="PZ4962" s="623"/>
      <c r="QA4962" s="623"/>
      <c r="QB4962" s="623"/>
      <c r="QC4962" s="623"/>
      <c r="QD4962" s="623"/>
      <c r="QE4962" s="623"/>
      <c r="QF4962" s="623"/>
      <c r="QG4962" s="623"/>
      <c r="QH4962" s="623"/>
      <c r="QI4962" s="623"/>
      <c r="QJ4962" s="623"/>
      <c r="QK4962" s="623"/>
    </row>
    <row r="4963" spans="439:453">
      <c r="PW4963" s="623"/>
      <c r="PX4963" s="623"/>
      <c r="PY4963" s="623"/>
      <c r="PZ4963" s="623"/>
      <c r="QA4963" s="623"/>
      <c r="QB4963" s="623"/>
      <c r="QC4963" s="623"/>
      <c r="QD4963" s="623"/>
      <c r="QE4963" s="623"/>
      <c r="QF4963" s="623"/>
      <c r="QG4963" s="623"/>
      <c r="QH4963" s="623"/>
      <c r="QI4963" s="623"/>
      <c r="QJ4963" s="623"/>
      <c r="QK4963" s="623"/>
    </row>
    <row r="4964" spans="439:453">
      <c r="PW4964" s="623"/>
      <c r="PX4964" s="623"/>
      <c r="PY4964" s="623"/>
      <c r="PZ4964" s="623"/>
      <c r="QA4964" s="623"/>
      <c r="QB4964" s="623"/>
      <c r="QC4964" s="623"/>
      <c r="QD4964" s="623"/>
      <c r="QE4964" s="623"/>
      <c r="QF4964" s="623"/>
      <c r="QG4964" s="623"/>
      <c r="QH4964" s="623"/>
      <c r="QI4964" s="623"/>
      <c r="QJ4964" s="623"/>
      <c r="QK4964" s="623"/>
    </row>
    <row r="4965" spans="439:453">
      <c r="PW4965" s="623"/>
      <c r="PX4965" s="623"/>
      <c r="PY4965" s="623"/>
      <c r="PZ4965" s="623"/>
      <c r="QA4965" s="623"/>
      <c r="QB4965" s="623"/>
      <c r="QC4965" s="623"/>
      <c r="QD4965" s="623"/>
      <c r="QE4965" s="623"/>
      <c r="QF4965" s="623"/>
      <c r="QG4965" s="623"/>
      <c r="QH4965" s="623"/>
      <c r="QI4965" s="623"/>
      <c r="QJ4965" s="623"/>
      <c r="QK4965" s="623"/>
    </row>
    <row r="4966" spans="439:453">
      <c r="PW4966" s="623"/>
      <c r="PX4966" s="623"/>
      <c r="PY4966" s="623"/>
      <c r="PZ4966" s="623"/>
      <c r="QA4966" s="623"/>
      <c r="QB4966" s="623"/>
      <c r="QC4966" s="623"/>
      <c r="QD4966" s="623"/>
      <c r="QE4966" s="623"/>
      <c r="QF4966" s="623"/>
      <c r="QG4966" s="623"/>
      <c r="QH4966" s="623"/>
      <c r="QI4966" s="623"/>
      <c r="QJ4966" s="623"/>
      <c r="QK4966" s="623"/>
    </row>
    <row r="4967" spans="439:453">
      <c r="PW4967" s="623"/>
      <c r="PX4967" s="623"/>
      <c r="PY4967" s="623"/>
      <c r="PZ4967" s="623"/>
      <c r="QA4967" s="623"/>
      <c r="QB4967" s="623"/>
      <c r="QC4967" s="623"/>
      <c r="QD4967" s="623"/>
      <c r="QE4967" s="623"/>
      <c r="QF4967" s="623"/>
      <c r="QG4967" s="623"/>
      <c r="QH4967" s="623"/>
      <c r="QI4967" s="623"/>
      <c r="QJ4967" s="623"/>
      <c r="QK4967" s="623"/>
    </row>
    <row r="4968" spans="439:453">
      <c r="PW4968" s="623"/>
      <c r="PX4968" s="623"/>
      <c r="PY4968" s="623"/>
      <c r="PZ4968" s="623"/>
      <c r="QA4968" s="623"/>
      <c r="QB4968" s="623"/>
      <c r="QC4968" s="623"/>
      <c r="QD4968" s="623"/>
      <c r="QE4968" s="623"/>
      <c r="QF4968" s="623"/>
      <c r="QG4968" s="623"/>
      <c r="QH4968" s="623"/>
      <c r="QI4968" s="623"/>
      <c r="QJ4968" s="623"/>
      <c r="QK4968" s="623"/>
    </row>
    <row r="4969" spans="439:453">
      <c r="PW4969" s="623"/>
      <c r="PX4969" s="623"/>
      <c r="PY4969" s="623"/>
      <c r="PZ4969" s="623"/>
      <c r="QA4969" s="623"/>
      <c r="QB4969" s="623"/>
      <c r="QC4969" s="623"/>
      <c r="QD4969" s="623"/>
      <c r="QE4969" s="623"/>
      <c r="QF4969" s="623"/>
      <c r="QG4969" s="623"/>
      <c r="QH4969" s="623"/>
      <c r="QI4969" s="623"/>
      <c r="QJ4969" s="623"/>
      <c r="QK4969" s="623"/>
    </row>
    <row r="4970" spans="439:453">
      <c r="PW4970" s="623"/>
      <c r="PX4970" s="623"/>
      <c r="PY4970" s="623"/>
      <c r="PZ4970" s="623"/>
      <c r="QA4970" s="623"/>
      <c r="QB4970" s="623"/>
      <c r="QC4970" s="623"/>
      <c r="QD4970" s="623"/>
      <c r="QE4970" s="623"/>
      <c r="QF4970" s="623"/>
      <c r="QG4970" s="623"/>
      <c r="QH4970" s="623"/>
      <c r="QI4970" s="623"/>
      <c r="QJ4970" s="623"/>
      <c r="QK4970" s="623"/>
    </row>
    <row r="4971" spans="439:453">
      <c r="PW4971" s="623"/>
      <c r="PX4971" s="623"/>
      <c r="PY4971" s="623"/>
      <c r="PZ4971" s="623"/>
      <c r="QA4971" s="623"/>
      <c r="QB4971" s="623"/>
      <c r="QC4971" s="623"/>
      <c r="QD4971" s="623"/>
      <c r="QE4971" s="623"/>
      <c r="QF4971" s="623"/>
      <c r="QG4971" s="623"/>
      <c r="QH4971" s="623"/>
      <c r="QI4971" s="623"/>
      <c r="QJ4971" s="623"/>
      <c r="QK4971" s="623"/>
    </row>
    <row r="4972" spans="439:453">
      <c r="PW4972" s="623"/>
      <c r="PX4972" s="623"/>
      <c r="PY4972" s="623"/>
      <c r="PZ4972" s="623"/>
      <c r="QA4972" s="623"/>
      <c r="QB4972" s="623"/>
      <c r="QC4972" s="623"/>
      <c r="QD4972" s="623"/>
      <c r="QE4972" s="623"/>
      <c r="QF4972" s="623"/>
      <c r="QG4972" s="623"/>
      <c r="QH4972" s="623"/>
      <c r="QI4972" s="623"/>
      <c r="QJ4972" s="623"/>
      <c r="QK4972" s="623"/>
    </row>
    <row r="4973" spans="439:453">
      <c r="PW4973" s="623"/>
      <c r="PX4973" s="623"/>
      <c r="PY4973" s="623"/>
      <c r="PZ4973" s="623"/>
      <c r="QA4973" s="623"/>
      <c r="QB4973" s="623"/>
      <c r="QC4973" s="623"/>
      <c r="QD4973" s="623"/>
      <c r="QE4973" s="623"/>
      <c r="QF4973" s="623"/>
      <c r="QG4973" s="623"/>
      <c r="QH4973" s="623"/>
      <c r="QI4973" s="623"/>
      <c r="QJ4973" s="623"/>
      <c r="QK4973" s="623"/>
    </row>
    <row r="4974" spans="439:453">
      <c r="PW4974" s="623"/>
      <c r="PX4974" s="623"/>
      <c r="PY4974" s="623"/>
      <c r="PZ4974" s="623"/>
      <c r="QA4974" s="623"/>
      <c r="QB4974" s="623"/>
      <c r="QC4974" s="623"/>
      <c r="QD4974" s="623"/>
      <c r="QE4974" s="623"/>
      <c r="QF4974" s="623"/>
      <c r="QG4974" s="623"/>
      <c r="QH4974" s="623"/>
      <c r="QI4974" s="623"/>
      <c r="QJ4974" s="623"/>
      <c r="QK4974" s="623"/>
    </row>
    <row r="4975" spans="439:453">
      <c r="PW4975" s="623"/>
      <c r="PX4975" s="623"/>
      <c r="PY4975" s="623"/>
      <c r="PZ4975" s="623"/>
      <c r="QA4975" s="623"/>
      <c r="QB4975" s="623"/>
      <c r="QC4975" s="623"/>
      <c r="QD4975" s="623"/>
      <c r="QE4975" s="623"/>
      <c r="QF4975" s="623"/>
      <c r="QG4975" s="623"/>
      <c r="QH4975" s="623"/>
      <c r="QI4975" s="623"/>
      <c r="QJ4975" s="623"/>
      <c r="QK4975" s="623"/>
    </row>
    <row r="4976" spans="439:453">
      <c r="PW4976" s="623"/>
      <c r="PX4976" s="623"/>
      <c r="PY4976" s="623"/>
      <c r="PZ4976" s="623"/>
      <c r="QA4976" s="623"/>
      <c r="QB4976" s="623"/>
      <c r="QC4976" s="623"/>
      <c r="QD4976" s="623"/>
      <c r="QE4976" s="623"/>
      <c r="QF4976" s="623"/>
      <c r="QG4976" s="623"/>
      <c r="QH4976" s="623"/>
      <c r="QI4976" s="623"/>
      <c r="QJ4976" s="623"/>
      <c r="QK4976" s="623"/>
    </row>
    <row r="4977" spans="439:453">
      <c r="PW4977" s="623"/>
      <c r="PX4977" s="623"/>
      <c r="PY4977" s="623"/>
      <c r="PZ4977" s="623"/>
      <c r="QA4977" s="623"/>
      <c r="QB4977" s="623"/>
      <c r="QC4977" s="623"/>
      <c r="QD4977" s="623"/>
      <c r="QE4977" s="623"/>
      <c r="QF4977" s="623"/>
      <c r="QG4977" s="623"/>
      <c r="QH4977" s="623"/>
      <c r="QI4977" s="623"/>
      <c r="QJ4977" s="623"/>
      <c r="QK4977" s="623"/>
    </row>
    <row r="4978" spans="439:453">
      <c r="PW4978" s="623"/>
      <c r="PX4978" s="623"/>
      <c r="PY4978" s="623"/>
      <c r="PZ4978" s="623"/>
      <c r="QA4978" s="623"/>
      <c r="QB4978" s="623"/>
      <c r="QC4978" s="623"/>
      <c r="QD4978" s="623"/>
      <c r="QE4978" s="623"/>
      <c r="QF4978" s="623"/>
      <c r="QG4978" s="623"/>
      <c r="QH4978" s="623"/>
      <c r="QI4978" s="623"/>
      <c r="QJ4978" s="623"/>
      <c r="QK4978" s="623"/>
    </row>
    <row r="4979" spans="439:453">
      <c r="PW4979" s="623"/>
      <c r="PX4979" s="623"/>
      <c r="PY4979" s="623"/>
      <c r="PZ4979" s="623"/>
      <c r="QA4979" s="623"/>
      <c r="QB4979" s="623"/>
      <c r="QC4979" s="623"/>
      <c r="QD4979" s="623"/>
      <c r="QE4979" s="623"/>
      <c r="QF4979" s="623"/>
      <c r="QG4979" s="623"/>
      <c r="QH4979" s="623"/>
      <c r="QI4979" s="623"/>
      <c r="QJ4979" s="623"/>
      <c r="QK4979" s="623"/>
    </row>
    <row r="4980" spans="439:453">
      <c r="PW4980" s="623"/>
      <c r="PX4980" s="623"/>
      <c r="PY4980" s="623"/>
      <c r="PZ4980" s="623"/>
      <c r="QA4980" s="623"/>
      <c r="QB4980" s="623"/>
      <c r="QC4980" s="623"/>
      <c r="QD4980" s="623"/>
      <c r="QE4980" s="623"/>
      <c r="QF4980" s="623"/>
      <c r="QG4980" s="623"/>
      <c r="QH4980" s="623"/>
      <c r="QI4980" s="623"/>
      <c r="QJ4980" s="623"/>
      <c r="QK4980" s="623"/>
    </row>
    <row r="4981" spans="439:453">
      <c r="PW4981" s="623"/>
      <c r="PX4981" s="623"/>
      <c r="PY4981" s="623"/>
      <c r="PZ4981" s="623"/>
      <c r="QA4981" s="623"/>
      <c r="QB4981" s="623"/>
      <c r="QC4981" s="623"/>
      <c r="QD4981" s="623"/>
      <c r="QE4981" s="623"/>
      <c r="QF4981" s="623"/>
      <c r="QG4981" s="623"/>
      <c r="QH4981" s="623"/>
      <c r="QI4981" s="623"/>
      <c r="QJ4981" s="623"/>
      <c r="QK4981" s="623"/>
    </row>
    <row r="4982" spans="439:453">
      <c r="PW4982" s="623"/>
      <c r="PX4982" s="623"/>
      <c r="PY4982" s="623"/>
      <c r="PZ4982" s="623"/>
      <c r="QA4982" s="623"/>
      <c r="QB4982" s="623"/>
      <c r="QC4982" s="623"/>
      <c r="QD4982" s="623"/>
      <c r="QE4982" s="623"/>
      <c r="QF4982" s="623"/>
      <c r="QG4982" s="623"/>
      <c r="QH4982" s="623"/>
      <c r="QI4982" s="623"/>
      <c r="QJ4982" s="623"/>
      <c r="QK4982" s="623"/>
    </row>
    <row r="4983" spans="439:453">
      <c r="PW4983" s="623"/>
      <c r="PX4983" s="623"/>
      <c r="PY4983" s="623"/>
      <c r="PZ4983" s="623"/>
      <c r="QA4983" s="623"/>
      <c r="QB4983" s="623"/>
      <c r="QC4983" s="623"/>
      <c r="QD4983" s="623"/>
      <c r="QE4983" s="623"/>
      <c r="QF4983" s="623"/>
      <c r="QG4983" s="623"/>
      <c r="QH4983" s="623"/>
      <c r="QI4983" s="623"/>
      <c r="QJ4983" s="623"/>
      <c r="QK4983" s="623"/>
    </row>
    <row r="4984" spans="439:453">
      <c r="PW4984" s="623"/>
      <c r="PX4984" s="623"/>
      <c r="PY4984" s="623"/>
      <c r="PZ4984" s="623"/>
      <c r="QA4984" s="623"/>
      <c r="QB4984" s="623"/>
      <c r="QC4984" s="623"/>
      <c r="QD4984" s="623"/>
      <c r="QE4984" s="623"/>
      <c r="QF4984" s="623"/>
      <c r="QG4984" s="623"/>
      <c r="QH4984" s="623"/>
      <c r="QI4984" s="623"/>
      <c r="QJ4984" s="623"/>
      <c r="QK4984" s="623"/>
    </row>
    <row r="4985" spans="439:453">
      <c r="PW4985" s="623"/>
      <c r="PX4985" s="623"/>
      <c r="PY4985" s="623"/>
      <c r="PZ4985" s="623"/>
      <c r="QA4985" s="623"/>
      <c r="QB4985" s="623"/>
      <c r="QC4985" s="623"/>
      <c r="QD4985" s="623"/>
      <c r="QE4985" s="623"/>
      <c r="QF4985" s="623"/>
      <c r="QG4985" s="623"/>
      <c r="QH4985" s="623"/>
      <c r="QI4985" s="623"/>
      <c r="QJ4985" s="623"/>
      <c r="QK4985" s="623"/>
    </row>
    <row r="4986" spans="439:453">
      <c r="PW4986" s="623"/>
      <c r="PX4986" s="623"/>
      <c r="PY4986" s="623"/>
      <c r="PZ4986" s="623"/>
      <c r="QA4986" s="623"/>
      <c r="QB4986" s="623"/>
      <c r="QC4986" s="623"/>
      <c r="QD4986" s="623"/>
      <c r="QE4986" s="623"/>
      <c r="QF4986" s="623"/>
      <c r="QG4986" s="623"/>
      <c r="QH4986" s="623"/>
      <c r="QI4986" s="623"/>
      <c r="QJ4986" s="623"/>
      <c r="QK4986" s="623"/>
    </row>
    <row r="4987" spans="439:453">
      <c r="PW4987" s="623"/>
      <c r="PX4987" s="623"/>
      <c r="PY4987" s="623"/>
      <c r="PZ4987" s="623"/>
      <c r="QA4987" s="623"/>
      <c r="QB4987" s="623"/>
      <c r="QC4987" s="623"/>
      <c r="QD4987" s="623"/>
      <c r="QE4987" s="623"/>
      <c r="QF4987" s="623"/>
      <c r="QG4987" s="623"/>
      <c r="QH4987" s="623"/>
      <c r="QI4987" s="623"/>
      <c r="QJ4987" s="623"/>
      <c r="QK4987" s="623"/>
    </row>
    <row r="4988" spans="439:453">
      <c r="PW4988" s="623"/>
      <c r="PX4988" s="623"/>
      <c r="PY4988" s="623"/>
      <c r="PZ4988" s="623"/>
      <c r="QA4988" s="623"/>
      <c r="QB4988" s="623"/>
      <c r="QC4988" s="623"/>
      <c r="QD4988" s="623"/>
      <c r="QE4988" s="623"/>
      <c r="QF4988" s="623"/>
      <c r="QG4988" s="623"/>
      <c r="QH4988" s="623"/>
      <c r="QI4988" s="623"/>
      <c r="QJ4988" s="623"/>
      <c r="QK4988" s="623"/>
    </row>
    <row r="4989" spans="439:453">
      <c r="PW4989" s="623"/>
      <c r="PX4989" s="623"/>
      <c r="PY4989" s="623"/>
      <c r="PZ4989" s="623"/>
      <c r="QA4989" s="623"/>
      <c r="QB4989" s="623"/>
      <c r="QC4989" s="623"/>
      <c r="QD4989" s="623"/>
      <c r="QE4989" s="623"/>
      <c r="QF4989" s="623"/>
      <c r="QG4989" s="623"/>
      <c r="QH4989" s="623"/>
      <c r="QI4989" s="623"/>
      <c r="QJ4989" s="623"/>
      <c r="QK4989" s="623"/>
    </row>
    <row r="4990" spans="439:453">
      <c r="PW4990" s="623"/>
      <c r="PX4990" s="623"/>
      <c r="PY4990" s="623"/>
      <c r="PZ4990" s="623"/>
      <c r="QA4990" s="623"/>
      <c r="QB4990" s="623"/>
      <c r="QC4990" s="623"/>
      <c r="QD4990" s="623"/>
      <c r="QE4990" s="623"/>
      <c r="QF4990" s="623"/>
      <c r="QG4990" s="623"/>
      <c r="QH4990" s="623"/>
      <c r="QI4990" s="623"/>
      <c r="QJ4990" s="623"/>
      <c r="QK4990" s="623"/>
    </row>
    <row r="4991" spans="439:453">
      <c r="PW4991" s="623"/>
      <c r="PX4991" s="623"/>
      <c r="PY4991" s="623"/>
      <c r="PZ4991" s="623"/>
      <c r="QA4991" s="623"/>
      <c r="QB4991" s="623"/>
      <c r="QC4991" s="623"/>
      <c r="QD4991" s="623"/>
      <c r="QE4991" s="623"/>
      <c r="QF4991" s="623"/>
      <c r="QG4991" s="623"/>
      <c r="QH4991" s="623"/>
      <c r="QI4991" s="623"/>
      <c r="QJ4991" s="623"/>
      <c r="QK4991" s="623"/>
    </row>
    <row r="4992" spans="439:453">
      <c r="PW4992" s="623"/>
      <c r="PX4992" s="623"/>
      <c r="PY4992" s="623"/>
      <c r="PZ4992" s="623"/>
      <c r="QA4992" s="623"/>
      <c r="QB4992" s="623"/>
      <c r="QC4992" s="623"/>
      <c r="QD4992" s="623"/>
      <c r="QE4992" s="623"/>
      <c r="QF4992" s="623"/>
      <c r="QG4992" s="623"/>
      <c r="QH4992" s="623"/>
      <c r="QI4992" s="623"/>
      <c r="QJ4992" s="623"/>
      <c r="QK4992" s="623"/>
    </row>
    <row r="4993" spans="439:453">
      <c r="PW4993" s="623"/>
      <c r="PX4993" s="623"/>
      <c r="PY4993" s="623"/>
      <c r="PZ4993" s="623"/>
      <c r="QA4993" s="623"/>
      <c r="QB4993" s="623"/>
      <c r="QC4993" s="623"/>
      <c r="QD4993" s="623"/>
      <c r="QE4993" s="623"/>
      <c r="QF4993" s="623"/>
      <c r="QG4993" s="623"/>
      <c r="QH4993" s="623"/>
      <c r="QI4993" s="623"/>
      <c r="QJ4993" s="623"/>
      <c r="QK4993" s="623"/>
    </row>
    <row r="4994" spans="439:453">
      <c r="PW4994" s="623"/>
      <c r="PX4994" s="623"/>
      <c r="PY4994" s="623"/>
      <c r="PZ4994" s="623"/>
      <c r="QA4994" s="623"/>
      <c r="QB4994" s="623"/>
      <c r="QC4994" s="623"/>
      <c r="QD4994" s="623"/>
      <c r="QE4994" s="623"/>
      <c r="QF4994" s="623"/>
      <c r="QG4994" s="623"/>
      <c r="QH4994" s="623"/>
      <c r="QI4994" s="623"/>
      <c r="QJ4994" s="623"/>
      <c r="QK4994" s="623"/>
    </row>
    <row r="4995" spans="439:453">
      <c r="PW4995" s="623"/>
      <c r="PX4995" s="623"/>
      <c r="PY4995" s="623"/>
      <c r="PZ4995" s="623"/>
      <c r="QA4995" s="623"/>
      <c r="QB4995" s="623"/>
      <c r="QC4995" s="623"/>
      <c r="QD4995" s="623"/>
      <c r="QE4995" s="623"/>
      <c r="QF4995" s="623"/>
      <c r="QG4995" s="623"/>
      <c r="QH4995" s="623"/>
      <c r="QI4995" s="623"/>
      <c r="QJ4995" s="623"/>
      <c r="QK4995" s="623"/>
    </row>
    <row r="4996" spans="439:453">
      <c r="PW4996" s="623"/>
      <c r="PX4996" s="623"/>
      <c r="PY4996" s="623"/>
      <c r="PZ4996" s="623"/>
      <c r="QA4996" s="623"/>
      <c r="QB4996" s="623"/>
      <c r="QC4996" s="623"/>
      <c r="QD4996" s="623"/>
      <c r="QE4996" s="623"/>
      <c r="QF4996" s="623"/>
      <c r="QG4996" s="623"/>
      <c r="QH4996" s="623"/>
      <c r="QI4996" s="623"/>
      <c r="QJ4996" s="623"/>
      <c r="QK4996" s="623"/>
    </row>
    <row r="4997" spans="439:453">
      <c r="PW4997" s="623"/>
      <c r="PX4997" s="623"/>
      <c r="PY4997" s="623"/>
      <c r="PZ4997" s="623"/>
      <c r="QA4997" s="623"/>
      <c r="QB4997" s="623"/>
      <c r="QC4997" s="623"/>
      <c r="QD4997" s="623"/>
      <c r="QE4997" s="623"/>
      <c r="QF4997" s="623"/>
      <c r="QG4997" s="623"/>
      <c r="QH4997" s="623"/>
      <c r="QI4997" s="623"/>
      <c r="QJ4997" s="623"/>
      <c r="QK4997" s="623"/>
    </row>
    <row r="4998" spans="439:453">
      <c r="PW4998" s="623"/>
      <c r="PX4998" s="623"/>
      <c r="PY4998" s="623"/>
      <c r="PZ4998" s="623"/>
      <c r="QA4998" s="623"/>
      <c r="QB4998" s="623"/>
      <c r="QC4998" s="623"/>
      <c r="QD4998" s="623"/>
      <c r="QE4998" s="623"/>
      <c r="QF4998" s="623"/>
      <c r="QG4998" s="623"/>
      <c r="QH4998" s="623"/>
      <c r="QI4998" s="623"/>
      <c r="QJ4998" s="623"/>
      <c r="QK4998" s="623"/>
    </row>
    <row r="4999" spans="439:453">
      <c r="PW4999" s="623"/>
      <c r="PX4999" s="623"/>
      <c r="PY4999" s="623"/>
      <c r="PZ4999" s="623"/>
      <c r="QA4999" s="623"/>
      <c r="QB4999" s="623"/>
      <c r="QC4999" s="623"/>
      <c r="QD4999" s="623"/>
      <c r="QE4999" s="623"/>
      <c r="QF4999" s="623"/>
      <c r="QG4999" s="623"/>
      <c r="QH4999" s="623"/>
      <c r="QI4999" s="623"/>
      <c r="QJ4999" s="623"/>
      <c r="QK4999" s="623"/>
    </row>
    <row r="5000" spans="439:453">
      <c r="PW5000" s="623"/>
      <c r="PX5000" s="623"/>
      <c r="PY5000" s="623"/>
      <c r="PZ5000" s="623"/>
      <c r="QA5000" s="623"/>
      <c r="QB5000" s="623"/>
      <c r="QC5000" s="623"/>
      <c r="QD5000" s="623"/>
      <c r="QE5000" s="623"/>
      <c r="QF5000" s="623"/>
      <c r="QG5000" s="623"/>
      <c r="QH5000" s="623"/>
      <c r="QI5000" s="623"/>
      <c r="QJ5000" s="623"/>
      <c r="QK5000" s="623"/>
    </row>
    <row r="5001" spans="439:453">
      <c r="PW5001" s="623"/>
      <c r="PX5001" s="623"/>
      <c r="PY5001" s="623"/>
      <c r="PZ5001" s="623"/>
      <c r="QA5001" s="623"/>
      <c r="QB5001" s="623"/>
      <c r="QC5001" s="623"/>
      <c r="QD5001" s="623"/>
      <c r="QE5001" s="623"/>
      <c r="QF5001" s="623"/>
      <c r="QG5001" s="623"/>
      <c r="QH5001" s="623"/>
      <c r="QI5001" s="623"/>
      <c r="QJ5001" s="623"/>
      <c r="QK5001" s="623"/>
    </row>
    <row r="5002" spans="439:453">
      <c r="PW5002" s="623"/>
      <c r="PX5002" s="623"/>
      <c r="PY5002" s="623"/>
      <c r="PZ5002" s="623"/>
      <c r="QA5002" s="623"/>
      <c r="QB5002" s="623"/>
      <c r="QC5002" s="623"/>
      <c r="QD5002" s="623"/>
      <c r="QE5002" s="623"/>
      <c r="QF5002" s="623"/>
      <c r="QG5002" s="623"/>
      <c r="QH5002" s="623"/>
      <c r="QI5002" s="623"/>
      <c r="QJ5002" s="623"/>
      <c r="QK5002" s="623"/>
    </row>
    <row r="5003" spans="439:453">
      <c r="PW5003" s="623"/>
      <c r="PX5003" s="623"/>
      <c r="PY5003" s="623"/>
      <c r="PZ5003" s="623"/>
      <c r="QA5003" s="623"/>
      <c r="QB5003" s="623"/>
      <c r="QC5003" s="623"/>
      <c r="QD5003" s="623"/>
      <c r="QE5003" s="623"/>
      <c r="QF5003" s="623"/>
      <c r="QG5003" s="623"/>
      <c r="QH5003" s="623"/>
      <c r="QI5003" s="623"/>
      <c r="QJ5003" s="623"/>
      <c r="QK5003" s="623"/>
    </row>
    <row r="5004" spans="439:453">
      <c r="PW5004" s="623"/>
      <c r="PX5004" s="623"/>
      <c r="PY5004" s="623"/>
      <c r="PZ5004" s="623"/>
      <c r="QA5004" s="623"/>
      <c r="QB5004" s="623"/>
      <c r="QC5004" s="623"/>
      <c r="QD5004" s="623"/>
      <c r="QE5004" s="623"/>
      <c r="QF5004" s="623"/>
      <c r="QG5004" s="623"/>
      <c r="QH5004" s="623"/>
      <c r="QI5004" s="623"/>
      <c r="QJ5004" s="623"/>
      <c r="QK5004" s="623"/>
    </row>
    <row r="5005" spans="439:453">
      <c r="PW5005" s="623"/>
      <c r="PX5005" s="623"/>
      <c r="PY5005" s="623"/>
      <c r="PZ5005" s="623"/>
      <c r="QA5005" s="623"/>
      <c r="QB5005" s="623"/>
      <c r="QC5005" s="623"/>
      <c r="QD5005" s="623"/>
      <c r="QE5005" s="623"/>
      <c r="QF5005" s="623"/>
      <c r="QG5005" s="623"/>
      <c r="QH5005" s="623"/>
      <c r="QI5005" s="623"/>
      <c r="QJ5005" s="623"/>
      <c r="QK5005" s="623"/>
    </row>
    <row r="5006" spans="439:453">
      <c r="PW5006" s="623"/>
      <c r="PX5006" s="623"/>
      <c r="PY5006" s="623"/>
      <c r="PZ5006" s="623"/>
      <c r="QA5006" s="623"/>
      <c r="QB5006" s="623"/>
      <c r="QC5006" s="623"/>
      <c r="QD5006" s="623"/>
      <c r="QE5006" s="623"/>
      <c r="QF5006" s="623"/>
      <c r="QG5006" s="623"/>
      <c r="QH5006" s="623"/>
      <c r="QI5006" s="623"/>
      <c r="QJ5006" s="623"/>
      <c r="QK5006" s="623"/>
    </row>
    <row r="5007" spans="439:453">
      <c r="PW5007" s="623"/>
      <c r="PX5007" s="623"/>
      <c r="PY5007" s="623"/>
      <c r="PZ5007" s="623"/>
      <c r="QA5007" s="623"/>
      <c r="QB5007" s="623"/>
      <c r="QC5007" s="623"/>
      <c r="QD5007" s="623"/>
      <c r="QE5007" s="623"/>
      <c r="QF5007" s="623"/>
      <c r="QG5007" s="623"/>
      <c r="QH5007" s="623"/>
      <c r="QI5007" s="623"/>
      <c r="QJ5007" s="623"/>
      <c r="QK5007" s="623"/>
    </row>
    <row r="5008" spans="439:453">
      <c r="PW5008" s="623"/>
      <c r="PX5008" s="623"/>
      <c r="PY5008" s="623"/>
      <c r="PZ5008" s="623"/>
      <c r="QA5008" s="623"/>
      <c r="QB5008" s="623"/>
      <c r="QC5008" s="623"/>
      <c r="QD5008" s="623"/>
      <c r="QE5008" s="623"/>
      <c r="QF5008" s="623"/>
      <c r="QG5008" s="623"/>
      <c r="QH5008" s="623"/>
      <c r="QI5008" s="623"/>
      <c r="QJ5008" s="623"/>
      <c r="QK5008" s="623"/>
    </row>
    <row r="5009" spans="439:453">
      <c r="PW5009" s="623"/>
      <c r="PX5009" s="623"/>
      <c r="PY5009" s="623"/>
      <c r="PZ5009" s="623"/>
      <c r="QA5009" s="623"/>
      <c r="QB5009" s="623"/>
      <c r="QC5009" s="623"/>
      <c r="QD5009" s="623"/>
      <c r="QE5009" s="623"/>
      <c r="QF5009" s="623"/>
      <c r="QG5009" s="623"/>
      <c r="QH5009" s="623"/>
      <c r="QI5009" s="623"/>
      <c r="QJ5009" s="623"/>
      <c r="QK5009" s="623"/>
    </row>
    <row r="5010" spans="439:453">
      <c r="PW5010" s="623"/>
      <c r="PX5010" s="623"/>
      <c r="PY5010" s="623"/>
      <c r="PZ5010" s="623"/>
      <c r="QA5010" s="623"/>
      <c r="QB5010" s="623"/>
      <c r="QC5010" s="623"/>
      <c r="QD5010" s="623"/>
      <c r="QE5010" s="623"/>
      <c r="QF5010" s="623"/>
      <c r="QG5010" s="623"/>
      <c r="QH5010" s="623"/>
      <c r="QI5010" s="623"/>
      <c r="QJ5010" s="623"/>
      <c r="QK5010" s="623"/>
    </row>
    <row r="5011" spans="439:453">
      <c r="PW5011" s="623"/>
      <c r="PX5011" s="623"/>
      <c r="PY5011" s="623"/>
      <c r="PZ5011" s="623"/>
      <c r="QA5011" s="623"/>
      <c r="QB5011" s="623"/>
      <c r="QC5011" s="623"/>
      <c r="QD5011" s="623"/>
      <c r="QE5011" s="623"/>
      <c r="QF5011" s="623"/>
      <c r="QG5011" s="623"/>
      <c r="QH5011" s="623"/>
      <c r="QI5011" s="623"/>
      <c r="QJ5011" s="623"/>
      <c r="QK5011" s="623"/>
    </row>
    <row r="5012" spans="439:453">
      <c r="PW5012" s="623"/>
      <c r="PX5012" s="623"/>
      <c r="PY5012" s="623"/>
      <c r="PZ5012" s="623"/>
      <c r="QA5012" s="623"/>
      <c r="QB5012" s="623"/>
      <c r="QC5012" s="623"/>
      <c r="QD5012" s="623"/>
      <c r="QE5012" s="623"/>
      <c r="QF5012" s="623"/>
      <c r="QG5012" s="623"/>
      <c r="QH5012" s="623"/>
      <c r="QI5012" s="623"/>
      <c r="QJ5012" s="623"/>
      <c r="QK5012" s="623"/>
    </row>
    <row r="5013" spans="439:453">
      <c r="PW5013" s="623"/>
      <c r="PX5013" s="623"/>
      <c r="PY5013" s="623"/>
      <c r="PZ5013" s="623"/>
      <c r="QA5013" s="623"/>
      <c r="QB5013" s="623"/>
      <c r="QC5013" s="623"/>
      <c r="QD5013" s="623"/>
      <c r="QE5013" s="623"/>
      <c r="QF5013" s="623"/>
      <c r="QG5013" s="623"/>
      <c r="QH5013" s="623"/>
      <c r="QI5013" s="623"/>
      <c r="QJ5013" s="623"/>
      <c r="QK5013" s="623"/>
    </row>
    <row r="5014" spans="439:453">
      <c r="PW5014" s="623"/>
      <c r="PX5014" s="623"/>
      <c r="PY5014" s="623"/>
      <c r="PZ5014" s="623"/>
      <c r="QA5014" s="623"/>
      <c r="QB5014" s="623"/>
      <c r="QC5014" s="623"/>
      <c r="QD5014" s="623"/>
      <c r="QE5014" s="623"/>
      <c r="QF5014" s="623"/>
      <c r="QG5014" s="623"/>
      <c r="QH5014" s="623"/>
      <c r="QI5014" s="623"/>
      <c r="QJ5014" s="623"/>
      <c r="QK5014" s="623"/>
    </row>
    <row r="5015" spans="439:453">
      <c r="PW5015" s="623"/>
      <c r="PX5015" s="623"/>
      <c r="PY5015" s="623"/>
      <c r="PZ5015" s="623"/>
      <c r="QA5015" s="623"/>
      <c r="QB5015" s="623"/>
      <c r="QC5015" s="623"/>
      <c r="QD5015" s="623"/>
      <c r="QE5015" s="623"/>
      <c r="QF5015" s="623"/>
      <c r="QG5015" s="623"/>
      <c r="QH5015" s="623"/>
      <c r="QI5015" s="623"/>
      <c r="QJ5015" s="623"/>
      <c r="QK5015" s="623"/>
    </row>
    <row r="5016" spans="439:453">
      <c r="PW5016" s="623"/>
      <c r="PX5016" s="623"/>
      <c r="PY5016" s="623"/>
      <c r="PZ5016" s="623"/>
      <c r="QA5016" s="623"/>
      <c r="QB5016" s="623"/>
      <c r="QC5016" s="623"/>
      <c r="QD5016" s="623"/>
      <c r="QE5016" s="623"/>
      <c r="QF5016" s="623"/>
      <c r="QG5016" s="623"/>
      <c r="QH5016" s="623"/>
      <c r="QI5016" s="623"/>
      <c r="QJ5016" s="623"/>
      <c r="QK5016" s="623"/>
    </row>
    <row r="5017" spans="439:453">
      <c r="PW5017" s="623"/>
      <c r="PX5017" s="623"/>
      <c r="PY5017" s="623"/>
      <c r="PZ5017" s="623"/>
      <c r="QA5017" s="623"/>
      <c r="QB5017" s="623"/>
      <c r="QC5017" s="623"/>
      <c r="QD5017" s="623"/>
      <c r="QE5017" s="623"/>
      <c r="QF5017" s="623"/>
      <c r="QG5017" s="623"/>
      <c r="QH5017" s="623"/>
      <c r="QI5017" s="623"/>
      <c r="QJ5017" s="623"/>
      <c r="QK5017" s="623"/>
    </row>
    <row r="5018" spans="439:453">
      <c r="PW5018" s="623"/>
      <c r="PX5018" s="623"/>
      <c r="PY5018" s="623"/>
      <c r="PZ5018" s="623"/>
      <c r="QA5018" s="623"/>
      <c r="QB5018" s="623"/>
      <c r="QC5018" s="623"/>
      <c r="QD5018" s="623"/>
      <c r="QE5018" s="623"/>
      <c r="QF5018" s="623"/>
      <c r="QG5018" s="623"/>
      <c r="QH5018" s="623"/>
      <c r="QI5018" s="623"/>
      <c r="QJ5018" s="623"/>
      <c r="QK5018" s="623"/>
    </row>
    <row r="5019" spans="439:453">
      <c r="PW5019" s="623"/>
      <c r="PX5019" s="623"/>
      <c r="PY5019" s="623"/>
      <c r="PZ5019" s="623"/>
      <c r="QA5019" s="623"/>
      <c r="QB5019" s="623"/>
      <c r="QC5019" s="623"/>
      <c r="QD5019" s="623"/>
      <c r="QE5019" s="623"/>
      <c r="QF5019" s="623"/>
      <c r="QG5019" s="623"/>
      <c r="QH5019" s="623"/>
      <c r="QI5019" s="623"/>
      <c r="QJ5019" s="623"/>
      <c r="QK5019" s="623"/>
    </row>
    <row r="5020" spans="439:453">
      <c r="PW5020" s="623"/>
      <c r="PX5020" s="623"/>
      <c r="PY5020" s="623"/>
      <c r="PZ5020" s="623"/>
      <c r="QA5020" s="623"/>
      <c r="QB5020" s="623"/>
      <c r="QC5020" s="623"/>
      <c r="QD5020" s="623"/>
      <c r="QE5020" s="623"/>
      <c r="QF5020" s="623"/>
      <c r="QG5020" s="623"/>
      <c r="QH5020" s="623"/>
      <c r="QI5020" s="623"/>
      <c r="QJ5020" s="623"/>
      <c r="QK5020" s="623"/>
    </row>
    <row r="5021" spans="439:453">
      <c r="PW5021" s="623"/>
      <c r="PX5021" s="623"/>
      <c r="PY5021" s="623"/>
      <c r="PZ5021" s="623"/>
      <c r="QA5021" s="623"/>
      <c r="QB5021" s="623"/>
      <c r="QC5021" s="623"/>
      <c r="QD5021" s="623"/>
      <c r="QE5021" s="623"/>
      <c r="QF5021" s="623"/>
      <c r="QG5021" s="623"/>
      <c r="QH5021" s="623"/>
      <c r="QI5021" s="623"/>
      <c r="QJ5021" s="623"/>
      <c r="QK5021" s="623"/>
    </row>
    <row r="5022" spans="439:453">
      <c r="PW5022" s="623"/>
      <c r="PX5022" s="623"/>
      <c r="PY5022" s="623"/>
      <c r="PZ5022" s="623"/>
      <c r="QA5022" s="623"/>
      <c r="QB5022" s="623"/>
      <c r="QC5022" s="623"/>
      <c r="QD5022" s="623"/>
      <c r="QE5022" s="623"/>
      <c r="QF5022" s="623"/>
      <c r="QG5022" s="623"/>
      <c r="QH5022" s="623"/>
      <c r="QI5022" s="623"/>
      <c r="QJ5022" s="623"/>
      <c r="QK5022" s="623"/>
    </row>
    <row r="5023" spans="439:453">
      <c r="PW5023" s="623"/>
      <c r="PX5023" s="623"/>
      <c r="PY5023" s="623"/>
      <c r="PZ5023" s="623"/>
      <c r="QA5023" s="623"/>
      <c r="QB5023" s="623"/>
      <c r="QC5023" s="623"/>
      <c r="QD5023" s="623"/>
      <c r="QE5023" s="623"/>
      <c r="QF5023" s="623"/>
      <c r="QG5023" s="623"/>
      <c r="QH5023" s="623"/>
      <c r="QI5023" s="623"/>
      <c r="QJ5023" s="623"/>
      <c r="QK5023" s="623"/>
    </row>
    <row r="5024" spans="439:453">
      <c r="PW5024" s="623"/>
      <c r="PX5024" s="623"/>
      <c r="PY5024" s="623"/>
      <c r="PZ5024" s="623"/>
      <c r="QA5024" s="623"/>
      <c r="QB5024" s="623"/>
      <c r="QC5024" s="623"/>
      <c r="QD5024" s="623"/>
      <c r="QE5024" s="623"/>
      <c r="QF5024" s="623"/>
      <c r="QG5024" s="623"/>
      <c r="QH5024" s="623"/>
      <c r="QI5024" s="623"/>
      <c r="QJ5024" s="623"/>
      <c r="QK5024" s="623"/>
    </row>
    <row r="5025" spans="439:453">
      <c r="PW5025" s="623"/>
      <c r="PX5025" s="623"/>
      <c r="PY5025" s="623"/>
      <c r="PZ5025" s="623"/>
      <c r="QA5025" s="623"/>
      <c r="QB5025" s="623"/>
      <c r="QC5025" s="623"/>
      <c r="QD5025" s="623"/>
      <c r="QE5025" s="623"/>
      <c r="QF5025" s="623"/>
      <c r="QG5025" s="623"/>
      <c r="QH5025" s="623"/>
      <c r="QI5025" s="623"/>
      <c r="QJ5025" s="623"/>
      <c r="QK5025" s="623"/>
    </row>
    <row r="5026" spans="439:453">
      <c r="PW5026" s="623"/>
      <c r="PX5026" s="623"/>
      <c r="PY5026" s="623"/>
      <c r="PZ5026" s="623"/>
      <c r="QA5026" s="623"/>
      <c r="QB5026" s="623"/>
      <c r="QC5026" s="623"/>
      <c r="QD5026" s="623"/>
      <c r="QE5026" s="623"/>
      <c r="QF5026" s="623"/>
      <c r="QG5026" s="623"/>
      <c r="QH5026" s="623"/>
      <c r="QI5026" s="623"/>
      <c r="QJ5026" s="623"/>
      <c r="QK5026" s="623"/>
    </row>
    <row r="5027" spans="439:453">
      <c r="PW5027" s="623"/>
      <c r="PX5027" s="623"/>
      <c r="PY5027" s="623"/>
      <c r="PZ5027" s="623"/>
      <c r="QA5027" s="623"/>
      <c r="QB5027" s="623"/>
      <c r="QC5027" s="623"/>
      <c r="QD5027" s="623"/>
      <c r="QE5027" s="623"/>
      <c r="QF5027" s="623"/>
      <c r="QG5027" s="623"/>
      <c r="QH5027" s="623"/>
      <c r="QI5027" s="623"/>
      <c r="QJ5027" s="623"/>
      <c r="QK5027" s="623"/>
    </row>
    <row r="5028" spans="439:453">
      <c r="PW5028" s="623"/>
      <c r="PX5028" s="623"/>
      <c r="PY5028" s="623"/>
      <c r="PZ5028" s="623"/>
      <c r="QA5028" s="623"/>
      <c r="QB5028" s="623"/>
      <c r="QC5028" s="623"/>
      <c r="QD5028" s="623"/>
      <c r="QE5028" s="623"/>
      <c r="QF5028" s="623"/>
      <c r="QG5028" s="623"/>
      <c r="QH5028" s="623"/>
      <c r="QI5028" s="623"/>
      <c r="QJ5028" s="623"/>
      <c r="QK5028" s="623"/>
    </row>
    <row r="5029" spans="439:453">
      <c r="PW5029" s="623"/>
      <c r="PX5029" s="623"/>
      <c r="PY5029" s="623"/>
      <c r="PZ5029" s="623"/>
      <c r="QA5029" s="623"/>
      <c r="QB5029" s="623"/>
      <c r="QC5029" s="623"/>
      <c r="QD5029" s="623"/>
      <c r="QE5029" s="623"/>
      <c r="QF5029" s="623"/>
      <c r="QG5029" s="623"/>
      <c r="QH5029" s="623"/>
      <c r="QI5029" s="623"/>
      <c r="QJ5029" s="623"/>
      <c r="QK5029" s="623"/>
    </row>
    <row r="5030" spans="439:453">
      <c r="PW5030" s="623"/>
      <c r="PX5030" s="623"/>
      <c r="PY5030" s="623"/>
      <c r="PZ5030" s="623"/>
      <c r="QA5030" s="623"/>
      <c r="QB5030" s="623"/>
      <c r="QC5030" s="623"/>
      <c r="QD5030" s="623"/>
      <c r="QE5030" s="623"/>
      <c r="QF5030" s="623"/>
      <c r="QG5030" s="623"/>
      <c r="QH5030" s="623"/>
      <c r="QI5030" s="623"/>
      <c r="QJ5030" s="623"/>
      <c r="QK5030" s="623"/>
    </row>
    <row r="5031" spans="439:453">
      <c r="PW5031" s="623"/>
      <c r="PX5031" s="623"/>
      <c r="PY5031" s="623"/>
      <c r="PZ5031" s="623"/>
      <c r="QA5031" s="623"/>
      <c r="QB5031" s="623"/>
      <c r="QC5031" s="623"/>
      <c r="QD5031" s="623"/>
      <c r="QE5031" s="623"/>
      <c r="QF5031" s="623"/>
      <c r="QG5031" s="623"/>
      <c r="QH5031" s="623"/>
      <c r="QI5031" s="623"/>
      <c r="QJ5031" s="623"/>
      <c r="QK5031" s="623"/>
    </row>
    <row r="5032" spans="439:453">
      <c r="PW5032" s="623"/>
      <c r="PX5032" s="623"/>
      <c r="PY5032" s="623"/>
      <c r="PZ5032" s="623"/>
      <c r="QA5032" s="623"/>
      <c r="QB5032" s="623"/>
      <c r="QC5032" s="623"/>
      <c r="QD5032" s="623"/>
      <c r="QE5032" s="623"/>
      <c r="QF5032" s="623"/>
      <c r="QG5032" s="623"/>
      <c r="QH5032" s="623"/>
      <c r="QI5032" s="623"/>
      <c r="QJ5032" s="623"/>
      <c r="QK5032" s="623"/>
    </row>
    <row r="5033" spans="439:453">
      <c r="PW5033" s="623"/>
      <c r="PX5033" s="623"/>
      <c r="PY5033" s="623"/>
      <c r="PZ5033" s="623"/>
      <c r="QA5033" s="623"/>
      <c r="QB5033" s="623"/>
      <c r="QC5033" s="623"/>
      <c r="QD5033" s="623"/>
      <c r="QE5033" s="623"/>
      <c r="QF5033" s="623"/>
      <c r="QG5033" s="623"/>
      <c r="QH5033" s="623"/>
      <c r="QI5033" s="623"/>
      <c r="QJ5033" s="623"/>
      <c r="QK5033" s="623"/>
    </row>
    <row r="5034" spans="439:453">
      <c r="PW5034" s="623"/>
      <c r="PX5034" s="623"/>
      <c r="PY5034" s="623"/>
      <c r="PZ5034" s="623"/>
      <c r="QA5034" s="623"/>
      <c r="QB5034" s="623"/>
      <c r="QC5034" s="623"/>
      <c r="QD5034" s="623"/>
      <c r="QE5034" s="623"/>
      <c r="QF5034" s="623"/>
      <c r="QG5034" s="623"/>
      <c r="QH5034" s="623"/>
      <c r="QI5034" s="623"/>
      <c r="QJ5034" s="623"/>
      <c r="QK5034" s="623"/>
    </row>
    <row r="5035" spans="439:453">
      <c r="PW5035" s="623"/>
      <c r="PX5035" s="623"/>
      <c r="PY5035" s="623"/>
      <c r="PZ5035" s="623"/>
      <c r="QA5035" s="623"/>
      <c r="QB5035" s="623"/>
      <c r="QC5035" s="623"/>
      <c r="QD5035" s="623"/>
      <c r="QE5035" s="623"/>
      <c r="QF5035" s="623"/>
      <c r="QG5035" s="623"/>
      <c r="QH5035" s="623"/>
      <c r="QI5035" s="623"/>
      <c r="QJ5035" s="623"/>
      <c r="QK5035" s="623"/>
    </row>
    <row r="5036" spans="439:453">
      <c r="PW5036" s="623"/>
      <c r="PX5036" s="623"/>
      <c r="PY5036" s="623"/>
      <c r="PZ5036" s="623"/>
      <c r="QA5036" s="623"/>
      <c r="QB5036" s="623"/>
      <c r="QC5036" s="623"/>
      <c r="QD5036" s="623"/>
      <c r="QE5036" s="623"/>
      <c r="QF5036" s="623"/>
      <c r="QG5036" s="623"/>
      <c r="QH5036" s="623"/>
      <c r="QI5036" s="623"/>
      <c r="QJ5036" s="623"/>
      <c r="QK5036" s="623"/>
    </row>
    <row r="5037" spans="439:453">
      <c r="PW5037" s="623"/>
      <c r="PX5037" s="623"/>
      <c r="PY5037" s="623"/>
      <c r="PZ5037" s="623"/>
      <c r="QA5037" s="623"/>
      <c r="QB5037" s="623"/>
      <c r="QC5037" s="623"/>
      <c r="QD5037" s="623"/>
      <c r="QE5037" s="623"/>
      <c r="QF5037" s="623"/>
      <c r="QG5037" s="623"/>
      <c r="QH5037" s="623"/>
      <c r="QI5037" s="623"/>
      <c r="QJ5037" s="623"/>
      <c r="QK5037" s="623"/>
    </row>
    <row r="5038" spans="439:453">
      <c r="PW5038" s="623"/>
      <c r="PX5038" s="623"/>
      <c r="PY5038" s="623"/>
      <c r="PZ5038" s="623"/>
      <c r="QA5038" s="623"/>
      <c r="QB5038" s="623"/>
      <c r="QC5038" s="623"/>
      <c r="QD5038" s="623"/>
      <c r="QE5038" s="623"/>
      <c r="QF5038" s="623"/>
      <c r="QG5038" s="623"/>
      <c r="QH5038" s="623"/>
      <c r="QI5038" s="623"/>
      <c r="QJ5038" s="623"/>
      <c r="QK5038" s="623"/>
    </row>
    <row r="5039" spans="439:453">
      <c r="PW5039" s="623"/>
      <c r="PX5039" s="623"/>
      <c r="PY5039" s="623"/>
      <c r="PZ5039" s="623"/>
      <c r="QA5039" s="623"/>
      <c r="QB5039" s="623"/>
      <c r="QC5039" s="623"/>
      <c r="QD5039" s="623"/>
      <c r="QE5039" s="623"/>
      <c r="QF5039" s="623"/>
      <c r="QG5039" s="623"/>
      <c r="QH5039" s="623"/>
      <c r="QI5039" s="623"/>
      <c r="QJ5039" s="623"/>
      <c r="QK5039" s="623"/>
    </row>
    <row r="5040" spans="439:453">
      <c r="PW5040" s="623"/>
      <c r="PX5040" s="623"/>
      <c r="PY5040" s="623"/>
      <c r="PZ5040" s="623"/>
      <c r="QA5040" s="623"/>
      <c r="QB5040" s="623"/>
      <c r="QC5040" s="623"/>
      <c r="QD5040" s="623"/>
      <c r="QE5040" s="623"/>
      <c r="QF5040" s="623"/>
      <c r="QG5040" s="623"/>
      <c r="QH5040" s="623"/>
      <c r="QI5040" s="623"/>
      <c r="QJ5040" s="623"/>
      <c r="QK5040" s="623"/>
    </row>
    <row r="5041" spans="439:453">
      <c r="PW5041" s="623"/>
      <c r="PX5041" s="623"/>
      <c r="PY5041" s="623"/>
      <c r="PZ5041" s="623"/>
      <c r="QA5041" s="623"/>
      <c r="QB5041" s="623"/>
      <c r="QC5041" s="623"/>
      <c r="QD5041" s="623"/>
      <c r="QE5041" s="623"/>
      <c r="QF5041" s="623"/>
      <c r="QG5041" s="623"/>
      <c r="QH5041" s="623"/>
      <c r="QI5041" s="623"/>
      <c r="QJ5041" s="623"/>
      <c r="QK5041" s="623"/>
    </row>
    <row r="5042" spans="439:453">
      <c r="PW5042" s="623"/>
      <c r="PX5042" s="623"/>
      <c r="PY5042" s="623"/>
      <c r="PZ5042" s="623"/>
      <c r="QA5042" s="623"/>
      <c r="QB5042" s="623"/>
      <c r="QC5042" s="623"/>
      <c r="QD5042" s="623"/>
      <c r="QE5042" s="623"/>
      <c r="QF5042" s="623"/>
      <c r="QG5042" s="623"/>
      <c r="QH5042" s="623"/>
      <c r="QI5042" s="623"/>
      <c r="QJ5042" s="623"/>
      <c r="QK5042" s="623"/>
    </row>
    <row r="5043" spans="439:453">
      <c r="PW5043" s="623"/>
      <c r="PX5043" s="623"/>
      <c r="PY5043" s="623"/>
      <c r="PZ5043" s="623"/>
      <c r="QA5043" s="623"/>
      <c r="QB5043" s="623"/>
      <c r="QC5043" s="623"/>
      <c r="QD5043" s="623"/>
      <c r="QE5043" s="623"/>
      <c r="QF5043" s="623"/>
      <c r="QG5043" s="623"/>
      <c r="QH5043" s="623"/>
      <c r="QI5043" s="623"/>
      <c r="QJ5043" s="623"/>
      <c r="QK5043" s="623"/>
    </row>
    <row r="5044" spans="439:453">
      <c r="PW5044" s="623"/>
      <c r="PX5044" s="623"/>
      <c r="PY5044" s="623"/>
      <c r="PZ5044" s="623"/>
      <c r="QA5044" s="623"/>
      <c r="QB5044" s="623"/>
      <c r="QC5044" s="623"/>
      <c r="QD5044" s="623"/>
      <c r="QE5044" s="623"/>
      <c r="QF5044" s="623"/>
      <c r="QG5044" s="623"/>
      <c r="QH5044" s="623"/>
      <c r="QI5044" s="623"/>
      <c r="QJ5044" s="623"/>
      <c r="QK5044" s="623"/>
    </row>
    <row r="5045" spans="439:453">
      <c r="PW5045" s="623"/>
      <c r="PX5045" s="623"/>
      <c r="PY5045" s="623"/>
      <c r="PZ5045" s="623"/>
      <c r="QA5045" s="623"/>
      <c r="QB5045" s="623"/>
      <c r="QC5045" s="623"/>
      <c r="QD5045" s="623"/>
      <c r="QE5045" s="623"/>
      <c r="QF5045" s="623"/>
      <c r="QG5045" s="623"/>
      <c r="QH5045" s="623"/>
      <c r="QI5045" s="623"/>
      <c r="QJ5045" s="623"/>
      <c r="QK5045" s="623"/>
    </row>
    <row r="5046" spans="439:453">
      <c r="PW5046" s="623"/>
      <c r="PX5046" s="623"/>
      <c r="PY5046" s="623"/>
      <c r="PZ5046" s="623"/>
      <c r="QA5046" s="623"/>
      <c r="QB5046" s="623"/>
      <c r="QC5046" s="623"/>
      <c r="QD5046" s="623"/>
      <c r="QE5046" s="623"/>
      <c r="QF5046" s="623"/>
      <c r="QG5046" s="623"/>
      <c r="QH5046" s="623"/>
      <c r="QI5046" s="623"/>
      <c r="QJ5046" s="623"/>
      <c r="QK5046" s="623"/>
    </row>
    <row r="5047" spans="439:453">
      <c r="PW5047" s="623"/>
      <c r="PX5047" s="623"/>
      <c r="PY5047" s="623"/>
      <c r="PZ5047" s="623"/>
      <c r="QA5047" s="623"/>
      <c r="QB5047" s="623"/>
      <c r="QC5047" s="623"/>
      <c r="QD5047" s="623"/>
      <c r="QE5047" s="623"/>
      <c r="QF5047" s="623"/>
      <c r="QG5047" s="623"/>
      <c r="QH5047" s="623"/>
      <c r="QI5047" s="623"/>
      <c r="QJ5047" s="623"/>
      <c r="QK5047" s="623"/>
    </row>
    <row r="5048" spans="439:453">
      <c r="PW5048" s="623"/>
      <c r="PX5048" s="623"/>
      <c r="PY5048" s="623"/>
      <c r="PZ5048" s="623"/>
      <c r="QA5048" s="623"/>
      <c r="QB5048" s="623"/>
      <c r="QC5048" s="623"/>
      <c r="QD5048" s="623"/>
      <c r="QE5048" s="623"/>
      <c r="QF5048" s="623"/>
      <c r="QG5048" s="623"/>
      <c r="QH5048" s="623"/>
      <c r="QI5048" s="623"/>
      <c r="QJ5048" s="623"/>
      <c r="QK5048" s="623"/>
    </row>
    <row r="5049" spans="439:453">
      <c r="PW5049" s="623"/>
      <c r="PX5049" s="623"/>
      <c r="PY5049" s="623"/>
      <c r="PZ5049" s="623"/>
      <c r="QA5049" s="623"/>
      <c r="QB5049" s="623"/>
      <c r="QC5049" s="623"/>
      <c r="QD5049" s="623"/>
      <c r="QE5049" s="623"/>
      <c r="QF5049" s="623"/>
      <c r="QG5049" s="623"/>
      <c r="QH5049" s="623"/>
      <c r="QI5049" s="623"/>
      <c r="QJ5049" s="623"/>
      <c r="QK5049" s="623"/>
    </row>
    <row r="5050" spans="439:453">
      <c r="PW5050" s="623"/>
      <c r="PX5050" s="623"/>
      <c r="PY5050" s="623"/>
      <c r="PZ5050" s="623"/>
      <c r="QA5050" s="623"/>
      <c r="QB5050" s="623"/>
      <c r="QC5050" s="623"/>
      <c r="QD5050" s="623"/>
      <c r="QE5050" s="623"/>
      <c r="QF5050" s="623"/>
      <c r="QG5050" s="623"/>
      <c r="QH5050" s="623"/>
      <c r="QI5050" s="623"/>
      <c r="QJ5050" s="623"/>
      <c r="QK5050" s="623"/>
    </row>
    <row r="5051" spans="439:453">
      <c r="PW5051" s="623"/>
      <c r="PX5051" s="623"/>
      <c r="PY5051" s="623"/>
      <c r="PZ5051" s="623"/>
      <c r="QA5051" s="623"/>
      <c r="QB5051" s="623"/>
      <c r="QC5051" s="623"/>
      <c r="QD5051" s="623"/>
      <c r="QE5051" s="623"/>
      <c r="QF5051" s="623"/>
      <c r="QG5051" s="623"/>
      <c r="QH5051" s="623"/>
      <c r="QI5051" s="623"/>
      <c r="QJ5051" s="623"/>
      <c r="QK5051" s="623"/>
    </row>
    <row r="5052" spans="439:453">
      <c r="PW5052" s="623"/>
      <c r="PX5052" s="623"/>
      <c r="PY5052" s="623"/>
      <c r="PZ5052" s="623"/>
      <c r="QA5052" s="623"/>
      <c r="QB5052" s="623"/>
      <c r="QC5052" s="623"/>
      <c r="QD5052" s="623"/>
      <c r="QE5052" s="623"/>
      <c r="QF5052" s="623"/>
      <c r="QG5052" s="623"/>
      <c r="QH5052" s="623"/>
      <c r="QI5052" s="623"/>
      <c r="QJ5052" s="623"/>
      <c r="QK5052" s="623"/>
    </row>
    <row r="5053" spans="439:453">
      <c r="PW5053" s="623"/>
      <c r="PX5053" s="623"/>
      <c r="PY5053" s="623"/>
      <c r="PZ5053" s="623"/>
      <c r="QA5053" s="623"/>
      <c r="QB5053" s="623"/>
      <c r="QC5053" s="623"/>
      <c r="QD5053" s="623"/>
      <c r="QE5053" s="623"/>
      <c r="QF5053" s="623"/>
      <c r="QG5053" s="623"/>
      <c r="QH5053" s="623"/>
      <c r="QI5053" s="623"/>
      <c r="QJ5053" s="623"/>
      <c r="QK5053" s="623"/>
    </row>
    <row r="5054" spans="439:453">
      <c r="PW5054" s="623"/>
      <c r="PX5054" s="623"/>
      <c r="PY5054" s="623"/>
      <c r="PZ5054" s="623"/>
      <c r="QA5054" s="623"/>
      <c r="QB5054" s="623"/>
      <c r="QC5054" s="623"/>
      <c r="QD5054" s="623"/>
      <c r="QE5054" s="623"/>
      <c r="QF5054" s="623"/>
      <c r="QG5054" s="623"/>
      <c r="QH5054" s="623"/>
      <c r="QI5054" s="623"/>
      <c r="QJ5054" s="623"/>
      <c r="QK5054" s="623"/>
    </row>
    <row r="5055" spans="439:453">
      <c r="PW5055" s="623"/>
      <c r="PX5055" s="623"/>
      <c r="PY5055" s="623"/>
      <c r="PZ5055" s="623"/>
      <c r="QA5055" s="623"/>
      <c r="QB5055" s="623"/>
      <c r="QC5055" s="623"/>
      <c r="QD5055" s="623"/>
      <c r="QE5055" s="623"/>
      <c r="QF5055" s="623"/>
      <c r="QG5055" s="623"/>
      <c r="QH5055" s="623"/>
      <c r="QI5055" s="623"/>
      <c r="QJ5055" s="623"/>
      <c r="QK5055" s="623"/>
    </row>
    <row r="5056" spans="439:453">
      <c r="PW5056" s="623"/>
      <c r="PX5056" s="623"/>
      <c r="PY5056" s="623"/>
      <c r="PZ5056" s="623"/>
      <c r="QA5056" s="623"/>
      <c r="QB5056" s="623"/>
      <c r="QC5056" s="623"/>
      <c r="QD5056" s="623"/>
      <c r="QE5056" s="623"/>
      <c r="QF5056" s="623"/>
      <c r="QG5056" s="623"/>
      <c r="QH5056" s="623"/>
      <c r="QI5056" s="623"/>
      <c r="QJ5056" s="623"/>
      <c r="QK5056" s="623"/>
    </row>
    <row r="5057" spans="439:453">
      <c r="PW5057" s="623"/>
      <c r="PX5057" s="623"/>
      <c r="PY5057" s="623"/>
      <c r="PZ5057" s="623"/>
      <c r="QA5057" s="623"/>
      <c r="QB5057" s="623"/>
      <c r="QC5057" s="623"/>
      <c r="QD5057" s="623"/>
      <c r="QE5057" s="623"/>
      <c r="QF5057" s="623"/>
      <c r="QG5057" s="623"/>
      <c r="QH5057" s="623"/>
      <c r="QI5057" s="623"/>
      <c r="QJ5057" s="623"/>
      <c r="QK5057" s="623"/>
    </row>
    <row r="5058" spans="439:453">
      <c r="PW5058" s="623"/>
      <c r="PX5058" s="623"/>
      <c r="PY5058" s="623"/>
      <c r="PZ5058" s="623"/>
      <c r="QA5058" s="623"/>
      <c r="QB5058" s="623"/>
      <c r="QC5058" s="623"/>
      <c r="QD5058" s="623"/>
      <c r="QE5058" s="623"/>
      <c r="QF5058" s="623"/>
      <c r="QG5058" s="623"/>
      <c r="QH5058" s="623"/>
      <c r="QI5058" s="623"/>
      <c r="QJ5058" s="623"/>
      <c r="QK5058" s="623"/>
    </row>
    <row r="5059" spans="439:453">
      <c r="PW5059" s="623"/>
      <c r="PX5059" s="623"/>
      <c r="PY5059" s="623"/>
      <c r="PZ5059" s="623"/>
      <c r="QA5059" s="623"/>
      <c r="QB5059" s="623"/>
      <c r="QC5059" s="623"/>
      <c r="QD5059" s="623"/>
      <c r="QE5059" s="623"/>
      <c r="QF5059" s="623"/>
      <c r="QG5059" s="623"/>
      <c r="QH5059" s="623"/>
      <c r="QI5059" s="623"/>
      <c r="QJ5059" s="623"/>
      <c r="QK5059" s="623"/>
    </row>
    <row r="5060" spans="439:453">
      <c r="PW5060" s="623"/>
      <c r="PX5060" s="623"/>
      <c r="PY5060" s="623"/>
      <c r="PZ5060" s="623"/>
      <c r="QA5060" s="623"/>
      <c r="QB5060" s="623"/>
      <c r="QC5060" s="623"/>
      <c r="QD5060" s="623"/>
      <c r="QE5060" s="623"/>
      <c r="QF5060" s="623"/>
      <c r="QG5060" s="623"/>
      <c r="QH5060" s="623"/>
      <c r="QI5060" s="623"/>
      <c r="QJ5060" s="623"/>
      <c r="QK5060" s="623"/>
    </row>
    <row r="5061" spans="439:453">
      <c r="PW5061" s="623"/>
      <c r="PX5061" s="623"/>
      <c r="PY5061" s="623"/>
      <c r="PZ5061" s="623"/>
      <c r="QA5061" s="623"/>
      <c r="QB5061" s="623"/>
      <c r="QC5061" s="623"/>
      <c r="QD5061" s="623"/>
      <c r="QE5061" s="623"/>
      <c r="QF5061" s="623"/>
      <c r="QG5061" s="623"/>
      <c r="QH5061" s="623"/>
      <c r="QI5061" s="623"/>
      <c r="QJ5061" s="623"/>
      <c r="QK5061" s="623"/>
    </row>
    <row r="5062" spans="439:453">
      <c r="PW5062" s="623"/>
      <c r="PX5062" s="623"/>
      <c r="PY5062" s="623"/>
      <c r="PZ5062" s="623"/>
      <c r="QA5062" s="623"/>
      <c r="QB5062" s="623"/>
      <c r="QC5062" s="623"/>
      <c r="QD5062" s="623"/>
      <c r="QE5062" s="623"/>
      <c r="QF5062" s="623"/>
      <c r="QG5062" s="623"/>
      <c r="QH5062" s="623"/>
      <c r="QI5062" s="623"/>
      <c r="QJ5062" s="623"/>
      <c r="QK5062" s="623"/>
    </row>
    <row r="5063" spans="439:453">
      <c r="PW5063" s="623"/>
      <c r="PX5063" s="623"/>
      <c r="PY5063" s="623"/>
      <c r="PZ5063" s="623"/>
      <c r="QA5063" s="623"/>
      <c r="QB5063" s="623"/>
      <c r="QC5063" s="623"/>
      <c r="QD5063" s="623"/>
      <c r="QE5063" s="623"/>
      <c r="QF5063" s="623"/>
      <c r="QG5063" s="623"/>
      <c r="QH5063" s="623"/>
      <c r="QI5063" s="623"/>
      <c r="QJ5063" s="623"/>
      <c r="QK5063" s="623"/>
    </row>
    <row r="5064" spans="439:453">
      <c r="PW5064" s="623"/>
      <c r="PX5064" s="623"/>
      <c r="PY5064" s="623"/>
      <c r="PZ5064" s="623"/>
      <c r="QA5064" s="623"/>
      <c r="QB5064" s="623"/>
      <c r="QC5064" s="623"/>
      <c r="QD5064" s="623"/>
      <c r="QE5064" s="623"/>
      <c r="QF5064" s="623"/>
      <c r="QG5064" s="623"/>
      <c r="QH5064" s="623"/>
      <c r="QI5064" s="623"/>
      <c r="QJ5064" s="623"/>
      <c r="QK5064" s="623"/>
    </row>
    <row r="5065" spans="439:453">
      <c r="PW5065" s="623"/>
      <c r="PX5065" s="623"/>
      <c r="PY5065" s="623"/>
      <c r="PZ5065" s="623"/>
      <c r="QA5065" s="623"/>
      <c r="QB5065" s="623"/>
      <c r="QC5065" s="623"/>
      <c r="QD5065" s="623"/>
      <c r="QE5065" s="623"/>
      <c r="QF5065" s="623"/>
      <c r="QG5065" s="623"/>
      <c r="QH5065" s="623"/>
      <c r="QI5065" s="623"/>
      <c r="QJ5065" s="623"/>
      <c r="QK5065" s="623"/>
    </row>
    <row r="5066" spans="439:453">
      <c r="PW5066" s="623"/>
      <c r="PX5066" s="623"/>
      <c r="PY5066" s="623"/>
      <c r="PZ5066" s="623"/>
      <c r="QA5066" s="623"/>
      <c r="QB5066" s="623"/>
      <c r="QC5066" s="623"/>
      <c r="QD5066" s="623"/>
      <c r="QE5066" s="623"/>
      <c r="QF5066" s="623"/>
      <c r="QG5066" s="623"/>
      <c r="QH5066" s="623"/>
      <c r="QI5066" s="623"/>
      <c r="QJ5066" s="623"/>
      <c r="QK5066" s="623"/>
    </row>
    <row r="5067" spans="439:453">
      <c r="PW5067" s="623"/>
      <c r="PX5067" s="623"/>
      <c r="PY5067" s="623"/>
      <c r="PZ5067" s="623"/>
      <c r="QA5067" s="623"/>
      <c r="QB5067" s="623"/>
      <c r="QC5067" s="623"/>
      <c r="QD5067" s="623"/>
      <c r="QE5067" s="623"/>
      <c r="QF5067" s="623"/>
      <c r="QG5067" s="623"/>
      <c r="QH5067" s="623"/>
      <c r="QI5067" s="623"/>
      <c r="QJ5067" s="623"/>
      <c r="QK5067" s="623"/>
    </row>
    <row r="5068" spans="439:453">
      <c r="PW5068" s="623"/>
      <c r="PX5068" s="623"/>
      <c r="PY5068" s="623"/>
      <c r="PZ5068" s="623"/>
      <c r="QA5068" s="623"/>
      <c r="QB5068" s="623"/>
      <c r="QC5068" s="623"/>
      <c r="QD5068" s="623"/>
      <c r="QE5068" s="623"/>
      <c r="QF5068" s="623"/>
      <c r="QG5068" s="623"/>
      <c r="QH5068" s="623"/>
      <c r="QI5068" s="623"/>
      <c r="QJ5068" s="623"/>
      <c r="QK5068" s="623"/>
    </row>
    <row r="5069" spans="439:453">
      <c r="PW5069" s="623"/>
      <c r="PX5069" s="623"/>
      <c r="PY5069" s="623"/>
      <c r="PZ5069" s="623"/>
      <c r="QA5069" s="623"/>
      <c r="QB5069" s="623"/>
      <c r="QC5069" s="623"/>
      <c r="QD5069" s="623"/>
      <c r="QE5069" s="623"/>
      <c r="QF5069" s="623"/>
      <c r="QG5069" s="623"/>
      <c r="QH5069" s="623"/>
      <c r="QI5069" s="623"/>
      <c r="QJ5069" s="623"/>
      <c r="QK5069" s="623"/>
    </row>
    <row r="5070" spans="439:453">
      <c r="PW5070" s="623"/>
      <c r="PX5070" s="623"/>
      <c r="PY5070" s="623"/>
      <c r="PZ5070" s="623"/>
      <c r="QA5070" s="623"/>
      <c r="QB5070" s="623"/>
      <c r="QC5070" s="623"/>
      <c r="QD5070" s="623"/>
      <c r="QE5070" s="623"/>
      <c r="QF5070" s="623"/>
      <c r="QG5070" s="623"/>
      <c r="QH5070" s="623"/>
      <c r="QI5070" s="623"/>
      <c r="QJ5070" s="623"/>
      <c r="QK5070" s="623"/>
    </row>
    <row r="5071" spans="439:453">
      <c r="PW5071" s="623"/>
      <c r="PX5071" s="623"/>
      <c r="PY5071" s="623"/>
      <c r="PZ5071" s="623"/>
      <c r="QA5071" s="623"/>
      <c r="QB5071" s="623"/>
      <c r="QC5071" s="623"/>
      <c r="QD5071" s="623"/>
      <c r="QE5071" s="623"/>
      <c r="QF5071" s="623"/>
      <c r="QG5071" s="623"/>
      <c r="QH5071" s="623"/>
      <c r="QI5071" s="623"/>
      <c r="QJ5071" s="623"/>
      <c r="QK5071" s="623"/>
    </row>
    <row r="5072" spans="439:453">
      <c r="PW5072" s="623"/>
      <c r="PX5072" s="623"/>
      <c r="PY5072" s="623"/>
      <c r="PZ5072" s="623"/>
      <c r="QA5072" s="623"/>
      <c r="QB5072" s="623"/>
      <c r="QC5072" s="623"/>
      <c r="QD5072" s="623"/>
      <c r="QE5072" s="623"/>
      <c r="QF5072" s="623"/>
      <c r="QG5072" s="623"/>
      <c r="QH5072" s="623"/>
      <c r="QI5072" s="623"/>
      <c r="QJ5072" s="623"/>
      <c r="QK5072" s="623"/>
    </row>
    <row r="5073" spans="439:453">
      <c r="PW5073" s="623"/>
      <c r="PX5073" s="623"/>
      <c r="PY5073" s="623"/>
      <c r="PZ5073" s="623"/>
      <c r="QA5073" s="623"/>
      <c r="QB5073" s="623"/>
      <c r="QC5073" s="623"/>
      <c r="QD5073" s="623"/>
      <c r="QE5073" s="623"/>
      <c r="QF5073" s="623"/>
      <c r="QG5073" s="623"/>
      <c r="QH5073" s="623"/>
      <c r="QI5073" s="623"/>
      <c r="QJ5073" s="623"/>
      <c r="QK5073" s="623"/>
    </row>
    <row r="5074" spans="439:453">
      <c r="PW5074" s="623"/>
      <c r="PX5074" s="623"/>
      <c r="PY5074" s="623"/>
      <c r="PZ5074" s="623"/>
      <c r="QA5074" s="623"/>
      <c r="QB5074" s="623"/>
      <c r="QC5074" s="623"/>
      <c r="QD5074" s="623"/>
      <c r="QE5074" s="623"/>
      <c r="QF5074" s="623"/>
      <c r="QG5074" s="623"/>
      <c r="QH5074" s="623"/>
      <c r="QI5074" s="623"/>
      <c r="QJ5074" s="623"/>
      <c r="QK5074" s="623"/>
    </row>
    <row r="5075" spans="439:453">
      <c r="PW5075" s="623"/>
      <c r="PX5075" s="623"/>
      <c r="PY5075" s="623"/>
      <c r="PZ5075" s="623"/>
      <c r="QA5075" s="623"/>
      <c r="QB5075" s="623"/>
      <c r="QC5075" s="623"/>
      <c r="QD5075" s="623"/>
      <c r="QE5075" s="623"/>
      <c r="QF5075" s="623"/>
      <c r="QG5075" s="623"/>
      <c r="QH5075" s="623"/>
      <c r="QI5075" s="623"/>
      <c r="QJ5075" s="623"/>
      <c r="QK5075" s="623"/>
    </row>
    <row r="5076" spans="439:453">
      <c r="PW5076" s="623"/>
      <c r="PX5076" s="623"/>
      <c r="PY5076" s="623"/>
      <c r="PZ5076" s="623"/>
      <c r="QA5076" s="623"/>
      <c r="QB5076" s="623"/>
      <c r="QC5076" s="623"/>
      <c r="QD5076" s="623"/>
      <c r="QE5076" s="623"/>
      <c r="QF5076" s="623"/>
      <c r="QG5076" s="623"/>
      <c r="QH5076" s="623"/>
      <c r="QI5076" s="623"/>
      <c r="QJ5076" s="623"/>
      <c r="QK5076" s="623"/>
    </row>
    <row r="5077" spans="439:453">
      <c r="PW5077" s="623"/>
      <c r="PX5077" s="623"/>
      <c r="PY5077" s="623"/>
      <c r="PZ5077" s="623"/>
      <c r="QA5077" s="623"/>
      <c r="QB5077" s="623"/>
      <c r="QC5077" s="623"/>
      <c r="QD5077" s="623"/>
      <c r="QE5077" s="623"/>
      <c r="QF5077" s="623"/>
      <c r="QG5077" s="623"/>
      <c r="QH5077" s="623"/>
      <c r="QI5077" s="623"/>
      <c r="QJ5077" s="623"/>
      <c r="QK5077" s="623"/>
    </row>
    <row r="5078" spans="439:453">
      <c r="PW5078" s="623"/>
      <c r="PX5078" s="623"/>
      <c r="PY5078" s="623"/>
      <c r="PZ5078" s="623"/>
      <c r="QA5078" s="623"/>
      <c r="QB5078" s="623"/>
      <c r="QC5078" s="623"/>
      <c r="QD5078" s="623"/>
      <c r="QE5078" s="623"/>
      <c r="QF5078" s="623"/>
      <c r="QG5078" s="623"/>
      <c r="QH5078" s="623"/>
      <c r="QI5078" s="623"/>
      <c r="QJ5078" s="623"/>
      <c r="QK5078" s="623"/>
    </row>
    <row r="5079" spans="439:453">
      <c r="PW5079" s="623"/>
      <c r="PX5079" s="623"/>
      <c r="PY5079" s="623"/>
      <c r="PZ5079" s="623"/>
      <c r="QA5079" s="623"/>
      <c r="QB5079" s="623"/>
      <c r="QC5079" s="623"/>
      <c r="QD5079" s="623"/>
      <c r="QE5079" s="623"/>
      <c r="QF5079" s="623"/>
      <c r="QG5079" s="623"/>
      <c r="QH5079" s="623"/>
      <c r="QI5079" s="623"/>
      <c r="QJ5079" s="623"/>
      <c r="QK5079" s="623"/>
    </row>
    <row r="5080" spans="439:453">
      <c r="PW5080" s="623"/>
      <c r="PX5080" s="623"/>
      <c r="PY5080" s="623"/>
      <c r="PZ5080" s="623"/>
      <c r="QA5080" s="623"/>
      <c r="QB5080" s="623"/>
      <c r="QC5080" s="623"/>
      <c r="QD5080" s="623"/>
      <c r="QE5080" s="623"/>
      <c r="QF5080" s="623"/>
      <c r="QG5080" s="623"/>
      <c r="QH5080" s="623"/>
      <c r="QI5080" s="623"/>
      <c r="QJ5080" s="623"/>
      <c r="QK5080" s="623"/>
    </row>
    <row r="5081" spans="439:453">
      <c r="PW5081" s="623"/>
      <c r="PX5081" s="623"/>
      <c r="PY5081" s="623"/>
      <c r="PZ5081" s="623"/>
      <c r="QA5081" s="623"/>
      <c r="QB5081" s="623"/>
      <c r="QC5081" s="623"/>
      <c r="QD5081" s="623"/>
      <c r="QE5081" s="623"/>
      <c r="QF5081" s="623"/>
      <c r="QG5081" s="623"/>
      <c r="QH5081" s="623"/>
      <c r="QI5081" s="623"/>
      <c r="QJ5081" s="623"/>
      <c r="QK5081" s="623"/>
    </row>
    <row r="5082" spans="439:453">
      <c r="PW5082" s="623"/>
      <c r="PX5082" s="623"/>
      <c r="PY5082" s="623"/>
      <c r="PZ5082" s="623"/>
      <c r="QA5082" s="623"/>
      <c r="QB5082" s="623"/>
      <c r="QC5082" s="623"/>
      <c r="QD5082" s="623"/>
      <c r="QE5082" s="623"/>
      <c r="QF5082" s="623"/>
      <c r="QG5082" s="623"/>
      <c r="QH5082" s="623"/>
      <c r="QI5082" s="623"/>
      <c r="QJ5082" s="623"/>
      <c r="QK5082" s="623"/>
    </row>
    <row r="5083" spans="439:453">
      <c r="PW5083" s="623"/>
      <c r="PX5083" s="623"/>
      <c r="PY5083" s="623"/>
      <c r="PZ5083" s="623"/>
      <c r="QA5083" s="623"/>
      <c r="QB5083" s="623"/>
      <c r="QC5083" s="623"/>
      <c r="QD5083" s="623"/>
      <c r="QE5083" s="623"/>
      <c r="QF5083" s="623"/>
      <c r="QG5083" s="623"/>
      <c r="QH5083" s="623"/>
      <c r="QI5083" s="623"/>
      <c r="QJ5083" s="623"/>
      <c r="QK5083" s="623"/>
    </row>
    <row r="5084" spans="439:453">
      <c r="PW5084" s="623"/>
      <c r="PX5084" s="623"/>
      <c r="PY5084" s="623"/>
      <c r="PZ5084" s="623"/>
      <c r="QA5084" s="623"/>
      <c r="QB5084" s="623"/>
      <c r="QC5084" s="623"/>
      <c r="QD5084" s="623"/>
      <c r="QE5084" s="623"/>
      <c r="QF5084" s="623"/>
      <c r="QG5084" s="623"/>
      <c r="QH5084" s="623"/>
      <c r="QI5084" s="623"/>
      <c r="QJ5084" s="623"/>
      <c r="QK5084" s="623"/>
    </row>
    <row r="5085" spans="439:453">
      <c r="PW5085" s="623"/>
      <c r="PX5085" s="623"/>
      <c r="PY5085" s="623"/>
      <c r="PZ5085" s="623"/>
      <c r="QA5085" s="623"/>
      <c r="QB5085" s="623"/>
      <c r="QC5085" s="623"/>
      <c r="QD5085" s="623"/>
      <c r="QE5085" s="623"/>
      <c r="QF5085" s="623"/>
      <c r="QG5085" s="623"/>
      <c r="QH5085" s="623"/>
      <c r="QI5085" s="623"/>
      <c r="QJ5085" s="623"/>
      <c r="QK5085" s="623"/>
    </row>
    <row r="5086" spans="439:453">
      <c r="PW5086" s="623"/>
      <c r="PX5086" s="623"/>
      <c r="PY5086" s="623"/>
      <c r="PZ5086" s="623"/>
      <c r="QA5086" s="623"/>
      <c r="QB5086" s="623"/>
      <c r="QC5086" s="623"/>
      <c r="QD5086" s="623"/>
      <c r="QE5086" s="623"/>
      <c r="QF5086" s="623"/>
      <c r="QG5086" s="623"/>
      <c r="QH5086" s="623"/>
      <c r="QI5086" s="623"/>
      <c r="QJ5086" s="623"/>
      <c r="QK5086" s="623"/>
    </row>
    <row r="5087" spans="439:453">
      <c r="PW5087" s="623"/>
      <c r="PX5087" s="623"/>
      <c r="PY5087" s="623"/>
      <c r="PZ5087" s="623"/>
      <c r="QA5087" s="623"/>
      <c r="QB5087" s="623"/>
      <c r="QC5087" s="623"/>
      <c r="QD5087" s="623"/>
      <c r="QE5087" s="623"/>
      <c r="QF5087" s="623"/>
      <c r="QG5087" s="623"/>
      <c r="QH5087" s="623"/>
      <c r="QI5087" s="623"/>
      <c r="QJ5087" s="623"/>
      <c r="QK5087" s="623"/>
    </row>
    <row r="5088" spans="439:453">
      <c r="PW5088" s="623"/>
      <c r="PX5088" s="623"/>
      <c r="PY5088" s="623"/>
      <c r="PZ5088" s="623"/>
      <c r="QA5088" s="623"/>
      <c r="QB5088" s="623"/>
      <c r="QC5088" s="623"/>
      <c r="QD5088" s="623"/>
      <c r="QE5088" s="623"/>
      <c r="QF5088" s="623"/>
      <c r="QG5088" s="623"/>
      <c r="QH5088" s="623"/>
      <c r="QI5088" s="623"/>
      <c r="QJ5088" s="623"/>
      <c r="QK5088" s="623"/>
    </row>
    <row r="5089" spans="439:453">
      <c r="PW5089" s="623"/>
      <c r="PX5089" s="623"/>
      <c r="PY5089" s="623"/>
      <c r="PZ5089" s="623"/>
      <c r="QA5089" s="623"/>
      <c r="QB5089" s="623"/>
      <c r="QC5089" s="623"/>
      <c r="QD5089" s="623"/>
      <c r="QE5089" s="623"/>
      <c r="QF5089" s="623"/>
      <c r="QG5089" s="623"/>
      <c r="QH5089" s="623"/>
      <c r="QI5089" s="623"/>
      <c r="QJ5089" s="623"/>
      <c r="QK5089" s="623"/>
    </row>
    <row r="5090" spans="439:453">
      <c r="PW5090" s="623"/>
      <c r="PX5090" s="623"/>
      <c r="PY5090" s="623"/>
      <c r="PZ5090" s="623"/>
      <c r="QA5090" s="623"/>
      <c r="QB5090" s="623"/>
      <c r="QC5090" s="623"/>
      <c r="QD5090" s="623"/>
      <c r="QE5090" s="623"/>
      <c r="QF5090" s="623"/>
      <c r="QG5090" s="623"/>
      <c r="QH5090" s="623"/>
      <c r="QI5090" s="623"/>
      <c r="QJ5090" s="623"/>
      <c r="QK5090" s="623"/>
    </row>
    <row r="5091" spans="439:453">
      <c r="PW5091" s="623"/>
      <c r="PX5091" s="623"/>
      <c r="PY5091" s="623"/>
      <c r="PZ5091" s="623"/>
      <c r="QA5091" s="623"/>
      <c r="QB5091" s="623"/>
      <c r="QC5091" s="623"/>
      <c r="QD5091" s="623"/>
      <c r="QE5091" s="623"/>
      <c r="QF5091" s="623"/>
      <c r="QG5091" s="623"/>
      <c r="QH5091" s="623"/>
      <c r="QI5091" s="623"/>
      <c r="QJ5091" s="623"/>
      <c r="QK5091" s="623"/>
    </row>
    <row r="5092" spans="439:453">
      <c r="PW5092" s="623"/>
      <c r="PX5092" s="623"/>
      <c r="PY5092" s="623"/>
      <c r="PZ5092" s="623"/>
      <c r="QA5092" s="623"/>
      <c r="QB5092" s="623"/>
      <c r="QC5092" s="623"/>
      <c r="QD5092" s="623"/>
      <c r="QE5092" s="623"/>
      <c r="QF5092" s="623"/>
      <c r="QG5092" s="623"/>
      <c r="QH5092" s="623"/>
      <c r="QI5092" s="623"/>
      <c r="QJ5092" s="623"/>
      <c r="QK5092" s="623"/>
    </row>
    <row r="5093" spans="439:453">
      <c r="PW5093" s="623"/>
      <c r="PX5093" s="623"/>
      <c r="PY5093" s="623"/>
      <c r="PZ5093" s="623"/>
      <c r="QA5093" s="623"/>
      <c r="QB5093" s="623"/>
      <c r="QC5093" s="623"/>
      <c r="QD5093" s="623"/>
      <c r="QE5093" s="623"/>
      <c r="QF5093" s="623"/>
      <c r="QG5093" s="623"/>
      <c r="QH5093" s="623"/>
      <c r="QI5093" s="623"/>
      <c r="QJ5093" s="623"/>
      <c r="QK5093" s="623"/>
    </row>
    <row r="5094" spans="439:453">
      <c r="PW5094" s="623"/>
      <c r="PX5094" s="623"/>
      <c r="PY5094" s="623"/>
      <c r="PZ5094" s="623"/>
      <c r="QA5094" s="623"/>
      <c r="QB5094" s="623"/>
      <c r="QC5094" s="623"/>
      <c r="QD5094" s="623"/>
      <c r="QE5094" s="623"/>
      <c r="QF5094" s="623"/>
      <c r="QG5094" s="623"/>
      <c r="QH5094" s="623"/>
      <c r="QI5094" s="623"/>
      <c r="QJ5094" s="623"/>
      <c r="QK5094" s="623"/>
    </row>
    <row r="5095" spans="439:453">
      <c r="PW5095" s="623"/>
      <c r="PX5095" s="623"/>
      <c r="PY5095" s="623"/>
      <c r="PZ5095" s="623"/>
      <c r="QA5095" s="623"/>
      <c r="QB5095" s="623"/>
      <c r="QC5095" s="623"/>
      <c r="QD5095" s="623"/>
      <c r="QE5095" s="623"/>
      <c r="QF5095" s="623"/>
      <c r="QG5095" s="623"/>
      <c r="QH5095" s="623"/>
      <c r="QI5095" s="623"/>
      <c r="QJ5095" s="623"/>
      <c r="QK5095" s="623"/>
    </row>
    <row r="5096" spans="439:453">
      <c r="PW5096" s="623"/>
      <c r="PX5096" s="623"/>
      <c r="PY5096" s="623"/>
      <c r="PZ5096" s="623"/>
      <c r="QA5096" s="623"/>
      <c r="QB5096" s="623"/>
      <c r="QC5096" s="623"/>
      <c r="QD5096" s="623"/>
      <c r="QE5096" s="623"/>
      <c r="QF5096" s="623"/>
      <c r="QG5096" s="623"/>
      <c r="QH5096" s="623"/>
      <c r="QI5096" s="623"/>
      <c r="QJ5096" s="623"/>
      <c r="QK5096" s="623"/>
    </row>
    <row r="5097" spans="439:453">
      <c r="PW5097" s="623"/>
      <c r="PX5097" s="623"/>
      <c r="PY5097" s="623"/>
      <c r="PZ5097" s="623"/>
      <c r="QA5097" s="623"/>
      <c r="QB5097" s="623"/>
      <c r="QC5097" s="623"/>
      <c r="QD5097" s="623"/>
      <c r="QE5097" s="623"/>
      <c r="QF5097" s="623"/>
      <c r="QG5097" s="623"/>
      <c r="QH5097" s="623"/>
      <c r="QI5097" s="623"/>
      <c r="QJ5097" s="623"/>
      <c r="QK5097" s="623"/>
    </row>
    <row r="5098" spans="439:453">
      <c r="PW5098" s="623"/>
      <c r="PX5098" s="623"/>
      <c r="PY5098" s="623"/>
      <c r="PZ5098" s="623"/>
      <c r="QA5098" s="623"/>
      <c r="QB5098" s="623"/>
      <c r="QC5098" s="623"/>
      <c r="QD5098" s="623"/>
      <c r="QE5098" s="623"/>
      <c r="QF5098" s="623"/>
      <c r="QG5098" s="623"/>
      <c r="QH5098" s="623"/>
      <c r="QI5098" s="623"/>
      <c r="QJ5098" s="623"/>
      <c r="QK5098" s="623"/>
    </row>
    <row r="5099" spans="439:453">
      <c r="PW5099" s="623"/>
      <c r="PX5099" s="623"/>
      <c r="PY5099" s="623"/>
      <c r="PZ5099" s="623"/>
      <c r="QA5099" s="623"/>
      <c r="QB5099" s="623"/>
      <c r="QC5099" s="623"/>
      <c r="QD5099" s="623"/>
      <c r="QE5099" s="623"/>
      <c r="QF5099" s="623"/>
      <c r="QG5099" s="623"/>
      <c r="QH5099" s="623"/>
      <c r="QI5099" s="623"/>
      <c r="QJ5099" s="623"/>
      <c r="QK5099" s="623"/>
    </row>
    <row r="5100" spans="439:453">
      <c r="PW5100" s="623"/>
      <c r="PX5100" s="623"/>
      <c r="PY5100" s="623"/>
      <c r="PZ5100" s="623"/>
      <c r="QA5100" s="623"/>
      <c r="QB5100" s="623"/>
      <c r="QC5100" s="623"/>
      <c r="QD5100" s="623"/>
      <c r="QE5100" s="623"/>
      <c r="QF5100" s="623"/>
      <c r="QG5100" s="623"/>
      <c r="QH5100" s="623"/>
      <c r="QI5100" s="623"/>
      <c r="QJ5100" s="623"/>
      <c r="QK5100" s="623"/>
    </row>
    <row r="5101" spans="439:453">
      <c r="PW5101" s="623"/>
      <c r="PX5101" s="623"/>
      <c r="PY5101" s="623"/>
      <c r="PZ5101" s="623"/>
      <c r="QA5101" s="623"/>
      <c r="QB5101" s="623"/>
      <c r="QC5101" s="623"/>
      <c r="QD5101" s="623"/>
      <c r="QE5101" s="623"/>
      <c r="QF5101" s="623"/>
      <c r="QG5101" s="623"/>
      <c r="QH5101" s="623"/>
      <c r="QI5101" s="623"/>
      <c r="QJ5101" s="623"/>
      <c r="QK5101" s="623"/>
    </row>
    <row r="5102" spans="439:453">
      <c r="PW5102" s="623"/>
      <c r="PX5102" s="623"/>
      <c r="PY5102" s="623"/>
      <c r="PZ5102" s="623"/>
      <c r="QA5102" s="623"/>
      <c r="QB5102" s="623"/>
      <c r="QC5102" s="623"/>
      <c r="QD5102" s="623"/>
      <c r="QE5102" s="623"/>
      <c r="QF5102" s="623"/>
      <c r="QG5102" s="623"/>
      <c r="QH5102" s="623"/>
      <c r="QI5102" s="623"/>
      <c r="QJ5102" s="623"/>
      <c r="QK5102" s="623"/>
    </row>
    <row r="5103" spans="439:453">
      <c r="PW5103" s="623"/>
      <c r="PX5103" s="623"/>
      <c r="PY5103" s="623"/>
      <c r="PZ5103" s="623"/>
      <c r="QA5103" s="623"/>
      <c r="QB5103" s="623"/>
      <c r="QC5103" s="623"/>
      <c r="QD5103" s="623"/>
      <c r="QE5103" s="623"/>
      <c r="QF5103" s="623"/>
      <c r="QG5103" s="623"/>
      <c r="QH5103" s="623"/>
      <c r="QI5103" s="623"/>
      <c r="QJ5103" s="623"/>
      <c r="QK5103" s="623"/>
    </row>
    <row r="5104" spans="439:453">
      <c r="PW5104" s="623"/>
      <c r="PX5104" s="623"/>
      <c r="PY5104" s="623"/>
      <c r="PZ5104" s="623"/>
      <c r="QA5104" s="623"/>
      <c r="QB5104" s="623"/>
      <c r="QC5104" s="623"/>
      <c r="QD5104" s="623"/>
      <c r="QE5104" s="623"/>
      <c r="QF5104" s="623"/>
      <c r="QG5104" s="623"/>
      <c r="QH5104" s="623"/>
      <c r="QI5104" s="623"/>
      <c r="QJ5104" s="623"/>
      <c r="QK5104" s="623"/>
    </row>
    <row r="5105" spans="439:453">
      <c r="PW5105" s="623"/>
      <c r="PX5105" s="623"/>
      <c r="PY5105" s="623"/>
      <c r="PZ5105" s="623"/>
      <c r="QA5105" s="623"/>
      <c r="QB5105" s="623"/>
      <c r="QC5105" s="623"/>
      <c r="QD5105" s="623"/>
      <c r="QE5105" s="623"/>
      <c r="QF5105" s="623"/>
      <c r="QG5105" s="623"/>
      <c r="QH5105" s="623"/>
      <c r="QI5105" s="623"/>
      <c r="QJ5105" s="623"/>
      <c r="QK5105" s="623"/>
    </row>
    <row r="5106" spans="439:453">
      <c r="PW5106" s="623"/>
      <c r="PX5106" s="623"/>
      <c r="PY5106" s="623"/>
      <c r="PZ5106" s="623"/>
      <c r="QA5106" s="623"/>
      <c r="QB5106" s="623"/>
      <c r="QC5106" s="623"/>
      <c r="QD5106" s="623"/>
      <c r="QE5106" s="623"/>
      <c r="QF5106" s="623"/>
      <c r="QG5106" s="623"/>
      <c r="QH5106" s="623"/>
      <c r="QI5106" s="623"/>
      <c r="QJ5106" s="623"/>
      <c r="QK5106" s="623"/>
    </row>
    <row r="5107" spans="439:453">
      <c r="PW5107" s="623"/>
      <c r="PX5107" s="623"/>
      <c r="PY5107" s="623"/>
      <c r="PZ5107" s="623"/>
      <c r="QA5107" s="623"/>
      <c r="QB5107" s="623"/>
      <c r="QC5107" s="623"/>
      <c r="QD5107" s="623"/>
      <c r="QE5107" s="623"/>
      <c r="QF5107" s="623"/>
      <c r="QG5107" s="623"/>
      <c r="QH5107" s="623"/>
      <c r="QI5107" s="623"/>
      <c r="QJ5107" s="623"/>
      <c r="QK5107" s="623"/>
    </row>
    <row r="5108" spans="439:453">
      <c r="PW5108" s="623"/>
      <c r="PX5108" s="623"/>
      <c r="PY5108" s="623"/>
      <c r="PZ5108" s="623"/>
      <c r="QA5108" s="623"/>
      <c r="QB5108" s="623"/>
      <c r="QC5108" s="623"/>
      <c r="QD5108" s="623"/>
      <c r="QE5108" s="623"/>
      <c r="QF5108" s="623"/>
      <c r="QG5108" s="623"/>
      <c r="QH5108" s="623"/>
      <c r="QI5108" s="623"/>
      <c r="QJ5108" s="623"/>
      <c r="QK5108" s="623"/>
    </row>
    <row r="5109" spans="439:453">
      <c r="PW5109" s="623"/>
      <c r="PX5109" s="623"/>
      <c r="PY5109" s="623"/>
      <c r="PZ5109" s="623"/>
      <c r="QA5109" s="623"/>
      <c r="QB5109" s="623"/>
      <c r="QC5109" s="623"/>
      <c r="QD5109" s="623"/>
      <c r="QE5109" s="623"/>
      <c r="QF5109" s="623"/>
      <c r="QG5109" s="623"/>
      <c r="QH5109" s="623"/>
      <c r="QI5109" s="623"/>
      <c r="QJ5109" s="623"/>
      <c r="QK5109" s="623"/>
    </row>
    <row r="5110" spans="439:453">
      <c r="PW5110" s="623"/>
      <c r="PX5110" s="623"/>
      <c r="PY5110" s="623"/>
      <c r="PZ5110" s="623"/>
      <c r="QA5110" s="623"/>
      <c r="QB5110" s="623"/>
      <c r="QC5110" s="623"/>
      <c r="QD5110" s="623"/>
      <c r="QE5110" s="623"/>
      <c r="QF5110" s="623"/>
      <c r="QG5110" s="623"/>
      <c r="QH5110" s="623"/>
      <c r="QI5110" s="623"/>
      <c r="QJ5110" s="623"/>
      <c r="QK5110" s="623"/>
    </row>
    <row r="5111" spans="439:453">
      <c r="PW5111" s="623"/>
      <c r="PX5111" s="623"/>
      <c r="PY5111" s="623"/>
      <c r="PZ5111" s="623"/>
      <c r="QA5111" s="623"/>
      <c r="QB5111" s="623"/>
      <c r="QC5111" s="623"/>
      <c r="QD5111" s="623"/>
      <c r="QE5111" s="623"/>
      <c r="QF5111" s="623"/>
      <c r="QG5111" s="623"/>
      <c r="QH5111" s="623"/>
      <c r="QI5111" s="623"/>
      <c r="QJ5111" s="623"/>
      <c r="QK5111" s="623"/>
    </row>
    <row r="5112" spans="439:453">
      <c r="PW5112" s="623"/>
      <c r="PX5112" s="623"/>
      <c r="PY5112" s="623"/>
      <c r="PZ5112" s="623"/>
      <c r="QA5112" s="623"/>
      <c r="QB5112" s="623"/>
      <c r="QC5112" s="623"/>
      <c r="QD5112" s="623"/>
      <c r="QE5112" s="623"/>
      <c r="QF5112" s="623"/>
      <c r="QG5112" s="623"/>
      <c r="QH5112" s="623"/>
      <c r="QI5112" s="623"/>
      <c r="QJ5112" s="623"/>
      <c r="QK5112" s="623"/>
    </row>
    <row r="5113" spans="439:453">
      <c r="PW5113" s="623"/>
      <c r="PX5113" s="623"/>
      <c r="PY5113" s="623"/>
      <c r="PZ5113" s="623"/>
      <c r="QA5113" s="623"/>
      <c r="QB5113" s="623"/>
      <c r="QC5113" s="623"/>
      <c r="QD5113" s="623"/>
      <c r="QE5113" s="623"/>
      <c r="QF5113" s="623"/>
      <c r="QG5113" s="623"/>
      <c r="QH5113" s="623"/>
      <c r="QI5113" s="623"/>
      <c r="QJ5113" s="623"/>
      <c r="QK5113" s="623"/>
    </row>
    <row r="5114" spans="439:453">
      <c r="PW5114" s="623"/>
      <c r="PX5114" s="623"/>
      <c r="PY5114" s="623"/>
      <c r="PZ5114" s="623"/>
      <c r="QA5114" s="623"/>
      <c r="QB5114" s="623"/>
      <c r="QC5114" s="623"/>
      <c r="QD5114" s="623"/>
      <c r="QE5114" s="623"/>
      <c r="QF5114" s="623"/>
      <c r="QG5114" s="623"/>
      <c r="QH5114" s="623"/>
      <c r="QI5114" s="623"/>
      <c r="QJ5114" s="623"/>
      <c r="QK5114" s="623"/>
    </row>
    <row r="5115" spans="439:453">
      <c r="PW5115" s="623"/>
      <c r="PX5115" s="623"/>
      <c r="PY5115" s="623"/>
      <c r="PZ5115" s="623"/>
      <c r="QA5115" s="623"/>
      <c r="QB5115" s="623"/>
      <c r="QC5115" s="623"/>
      <c r="QD5115" s="623"/>
      <c r="QE5115" s="623"/>
      <c r="QF5115" s="623"/>
      <c r="QG5115" s="623"/>
      <c r="QH5115" s="623"/>
      <c r="QI5115" s="623"/>
      <c r="QJ5115" s="623"/>
      <c r="QK5115" s="623"/>
    </row>
    <row r="5116" spans="439:453">
      <c r="PW5116" s="623"/>
      <c r="PX5116" s="623"/>
      <c r="PY5116" s="623"/>
      <c r="PZ5116" s="623"/>
      <c r="QA5116" s="623"/>
      <c r="QB5116" s="623"/>
      <c r="QC5116" s="623"/>
      <c r="QD5116" s="623"/>
      <c r="QE5116" s="623"/>
      <c r="QF5116" s="623"/>
      <c r="QG5116" s="623"/>
      <c r="QH5116" s="623"/>
      <c r="QI5116" s="623"/>
      <c r="QJ5116" s="623"/>
      <c r="QK5116" s="623"/>
    </row>
    <row r="5117" spans="439:453">
      <c r="PW5117" s="623"/>
      <c r="PX5117" s="623"/>
      <c r="PY5117" s="623"/>
      <c r="PZ5117" s="623"/>
      <c r="QA5117" s="623"/>
      <c r="QB5117" s="623"/>
      <c r="QC5117" s="623"/>
      <c r="QD5117" s="623"/>
      <c r="QE5117" s="623"/>
      <c r="QF5117" s="623"/>
      <c r="QG5117" s="623"/>
      <c r="QH5117" s="623"/>
      <c r="QI5117" s="623"/>
      <c r="QJ5117" s="623"/>
      <c r="QK5117" s="623"/>
    </row>
    <row r="5118" spans="439:453">
      <c r="PW5118" s="623"/>
      <c r="PX5118" s="623"/>
      <c r="PY5118" s="623"/>
      <c r="PZ5118" s="623"/>
      <c r="QA5118" s="623"/>
      <c r="QB5118" s="623"/>
      <c r="QC5118" s="623"/>
      <c r="QD5118" s="623"/>
      <c r="QE5118" s="623"/>
      <c r="QF5118" s="623"/>
      <c r="QG5118" s="623"/>
      <c r="QH5118" s="623"/>
      <c r="QI5118" s="623"/>
      <c r="QJ5118" s="623"/>
      <c r="QK5118" s="623"/>
    </row>
    <row r="5119" spans="439:453">
      <c r="PW5119" s="623"/>
      <c r="PX5119" s="623"/>
      <c r="PY5119" s="623"/>
      <c r="PZ5119" s="623"/>
      <c r="QA5119" s="623"/>
      <c r="QB5119" s="623"/>
      <c r="QC5119" s="623"/>
      <c r="QD5119" s="623"/>
      <c r="QE5119" s="623"/>
      <c r="QF5119" s="623"/>
      <c r="QG5119" s="623"/>
      <c r="QH5119" s="623"/>
      <c r="QI5119" s="623"/>
      <c r="QJ5119" s="623"/>
      <c r="QK5119" s="623"/>
    </row>
    <row r="5120" spans="439:453">
      <c r="PW5120" s="623"/>
      <c r="PX5120" s="623"/>
      <c r="PY5120" s="623"/>
      <c r="PZ5120" s="623"/>
      <c r="QA5120" s="623"/>
      <c r="QB5120" s="623"/>
      <c r="QC5120" s="623"/>
      <c r="QD5120" s="623"/>
      <c r="QE5120" s="623"/>
      <c r="QF5120" s="623"/>
      <c r="QG5120" s="623"/>
      <c r="QH5120" s="623"/>
      <c r="QI5120" s="623"/>
      <c r="QJ5120" s="623"/>
      <c r="QK5120" s="623"/>
    </row>
    <row r="5121" spans="439:453">
      <c r="PW5121" s="623"/>
      <c r="PX5121" s="623"/>
      <c r="PY5121" s="623"/>
      <c r="PZ5121" s="623"/>
      <c r="QA5121" s="623"/>
      <c r="QB5121" s="623"/>
      <c r="QC5121" s="623"/>
      <c r="QD5121" s="623"/>
      <c r="QE5121" s="623"/>
      <c r="QF5121" s="623"/>
      <c r="QG5121" s="623"/>
      <c r="QH5121" s="623"/>
      <c r="QI5121" s="623"/>
      <c r="QJ5121" s="623"/>
      <c r="QK5121" s="623"/>
    </row>
    <row r="5122" spans="439:453">
      <c r="PW5122" s="623"/>
      <c r="PX5122" s="623"/>
      <c r="PY5122" s="623"/>
      <c r="PZ5122" s="623"/>
      <c r="QA5122" s="623"/>
      <c r="QB5122" s="623"/>
      <c r="QC5122" s="623"/>
      <c r="QD5122" s="623"/>
      <c r="QE5122" s="623"/>
      <c r="QF5122" s="623"/>
      <c r="QG5122" s="623"/>
      <c r="QH5122" s="623"/>
      <c r="QI5122" s="623"/>
      <c r="QJ5122" s="623"/>
      <c r="QK5122" s="623"/>
    </row>
    <row r="5123" spans="439:453">
      <c r="PW5123" s="623"/>
      <c r="PX5123" s="623"/>
      <c r="PY5123" s="623"/>
      <c r="PZ5123" s="623"/>
      <c r="QA5123" s="623"/>
      <c r="QB5123" s="623"/>
      <c r="QC5123" s="623"/>
      <c r="QD5123" s="623"/>
      <c r="QE5123" s="623"/>
      <c r="QF5123" s="623"/>
      <c r="QG5123" s="623"/>
      <c r="QH5123" s="623"/>
      <c r="QI5123" s="623"/>
      <c r="QJ5123" s="623"/>
      <c r="QK5123" s="623"/>
    </row>
    <row r="5124" spans="439:453">
      <c r="PW5124" s="623"/>
      <c r="PX5124" s="623"/>
      <c r="PY5124" s="623"/>
      <c r="PZ5124" s="623"/>
      <c r="QA5124" s="623"/>
      <c r="QB5124" s="623"/>
      <c r="QC5124" s="623"/>
      <c r="QD5124" s="623"/>
      <c r="QE5124" s="623"/>
      <c r="QF5124" s="623"/>
      <c r="QG5124" s="623"/>
      <c r="QH5124" s="623"/>
      <c r="QI5124" s="623"/>
      <c r="QJ5124" s="623"/>
      <c r="QK5124" s="623"/>
    </row>
    <row r="5125" spans="439:453">
      <c r="PW5125" s="623"/>
      <c r="PX5125" s="623"/>
      <c r="PY5125" s="623"/>
      <c r="PZ5125" s="623"/>
      <c r="QA5125" s="623"/>
      <c r="QB5125" s="623"/>
      <c r="QC5125" s="623"/>
      <c r="QD5125" s="623"/>
      <c r="QE5125" s="623"/>
      <c r="QF5125" s="623"/>
      <c r="QG5125" s="623"/>
      <c r="QH5125" s="623"/>
      <c r="QI5125" s="623"/>
      <c r="QJ5125" s="623"/>
      <c r="QK5125" s="623"/>
    </row>
    <row r="5126" spans="439:453">
      <c r="PW5126" s="623"/>
      <c r="PX5126" s="623"/>
      <c r="PY5126" s="623"/>
      <c r="PZ5126" s="623"/>
      <c r="QA5126" s="623"/>
      <c r="QB5126" s="623"/>
      <c r="QC5126" s="623"/>
      <c r="QD5126" s="623"/>
      <c r="QE5126" s="623"/>
      <c r="QF5126" s="623"/>
      <c r="QG5126" s="623"/>
      <c r="QH5126" s="623"/>
      <c r="QI5126" s="623"/>
      <c r="QJ5126" s="623"/>
      <c r="QK5126" s="623"/>
    </row>
    <row r="5127" spans="439:453">
      <c r="PW5127" s="623"/>
      <c r="PX5127" s="623"/>
      <c r="PY5127" s="623"/>
      <c r="PZ5127" s="623"/>
      <c r="QA5127" s="623"/>
      <c r="QB5127" s="623"/>
      <c r="QC5127" s="623"/>
      <c r="QD5127" s="623"/>
      <c r="QE5127" s="623"/>
      <c r="QF5127" s="623"/>
      <c r="QG5127" s="623"/>
      <c r="QH5127" s="623"/>
      <c r="QI5127" s="623"/>
      <c r="QJ5127" s="623"/>
      <c r="QK5127" s="623"/>
    </row>
    <row r="5128" spans="439:453">
      <c r="PW5128" s="623"/>
      <c r="PX5128" s="623"/>
      <c r="PY5128" s="623"/>
      <c r="PZ5128" s="623"/>
      <c r="QA5128" s="623"/>
      <c r="QB5128" s="623"/>
      <c r="QC5128" s="623"/>
      <c r="QD5128" s="623"/>
      <c r="QE5128" s="623"/>
      <c r="QF5128" s="623"/>
      <c r="QG5128" s="623"/>
      <c r="QH5128" s="623"/>
      <c r="QI5128" s="623"/>
      <c r="QJ5128" s="623"/>
      <c r="QK5128" s="623"/>
    </row>
    <row r="5129" spans="439:453">
      <c r="PW5129" s="623"/>
      <c r="PX5129" s="623"/>
      <c r="PY5129" s="623"/>
      <c r="PZ5129" s="623"/>
      <c r="QA5129" s="623"/>
      <c r="QB5129" s="623"/>
      <c r="QC5129" s="623"/>
      <c r="QD5129" s="623"/>
      <c r="QE5129" s="623"/>
      <c r="QF5129" s="623"/>
      <c r="QG5129" s="623"/>
      <c r="QH5129" s="623"/>
      <c r="QI5129" s="623"/>
      <c r="QJ5129" s="623"/>
      <c r="QK5129" s="623"/>
    </row>
    <row r="5130" spans="439:453">
      <c r="PW5130" s="623"/>
      <c r="PX5130" s="623"/>
      <c r="PY5130" s="623"/>
      <c r="PZ5130" s="623"/>
      <c r="QA5130" s="623"/>
      <c r="QB5130" s="623"/>
      <c r="QC5130" s="623"/>
      <c r="QD5130" s="623"/>
      <c r="QE5130" s="623"/>
      <c r="QF5130" s="623"/>
      <c r="QG5130" s="623"/>
      <c r="QH5130" s="623"/>
      <c r="QI5130" s="623"/>
      <c r="QJ5130" s="623"/>
      <c r="QK5130" s="623"/>
    </row>
    <row r="5131" spans="439:453">
      <c r="PW5131" s="623"/>
      <c r="PX5131" s="623"/>
      <c r="PY5131" s="623"/>
      <c r="PZ5131" s="623"/>
      <c r="QA5131" s="623"/>
      <c r="QB5131" s="623"/>
      <c r="QC5131" s="623"/>
      <c r="QD5131" s="623"/>
      <c r="QE5131" s="623"/>
      <c r="QF5131" s="623"/>
      <c r="QG5131" s="623"/>
      <c r="QH5131" s="623"/>
      <c r="QI5131" s="623"/>
      <c r="QJ5131" s="623"/>
      <c r="QK5131" s="623"/>
    </row>
    <row r="5132" spans="439:453">
      <c r="PW5132" s="623"/>
      <c r="PX5132" s="623"/>
      <c r="PY5132" s="623"/>
      <c r="PZ5132" s="623"/>
      <c r="QA5132" s="623"/>
      <c r="QB5132" s="623"/>
      <c r="QC5132" s="623"/>
      <c r="QD5132" s="623"/>
      <c r="QE5132" s="623"/>
      <c r="QF5132" s="623"/>
      <c r="QG5132" s="623"/>
      <c r="QH5132" s="623"/>
      <c r="QI5132" s="623"/>
      <c r="QJ5132" s="623"/>
      <c r="QK5132" s="623"/>
    </row>
    <row r="5133" spans="439:453">
      <c r="PW5133" s="623"/>
      <c r="PX5133" s="623"/>
      <c r="PY5133" s="623"/>
      <c r="PZ5133" s="623"/>
      <c r="QA5133" s="623"/>
      <c r="QB5133" s="623"/>
      <c r="QC5133" s="623"/>
      <c r="QD5133" s="623"/>
      <c r="QE5133" s="623"/>
      <c r="QF5133" s="623"/>
      <c r="QG5133" s="623"/>
      <c r="QH5133" s="623"/>
      <c r="QI5133" s="623"/>
      <c r="QJ5133" s="623"/>
      <c r="QK5133" s="623"/>
    </row>
    <row r="5134" spans="439:453">
      <c r="PW5134" s="623"/>
      <c r="PX5134" s="623"/>
      <c r="PY5134" s="623"/>
      <c r="PZ5134" s="623"/>
      <c r="QA5134" s="623"/>
      <c r="QB5134" s="623"/>
      <c r="QC5134" s="623"/>
      <c r="QD5134" s="623"/>
      <c r="QE5134" s="623"/>
      <c r="QF5134" s="623"/>
      <c r="QG5134" s="623"/>
      <c r="QH5134" s="623"/>
      <c r="QI5134" s="623"/>
      <c r="QJ5134" s="623"/>
      <c r="QK5134" s="623"/>
    </row>
    <row r="5135" spans="439:453">
      <c r="PW5135" s="623"/>
      <c r="PX5135" s="623"/>
      <c r="PY5135" s="623"/>
      <c r="PZ5135" s="623"/>
      <c r="QA5135" s="623"/>
      <c r="QB5135" s="623"/>
      <c r="QC5135" s="623"/>
      <c r="QD5135" s="623"/>
      <c r="QE5135" s="623"/>
      <c r="QF5135" s="623"/>
      <c r="QG5135" s="623"/>
      <c r="QH5135" s="623"/>
      <c r="QI5135" s="623"/>
      <c r="QJ5135" s="623"/>
      <c r="QK5135" s="623"/>
    </row>
    <row r="5136" spans="439:453">
      <c r="PW5136" s="623"/>
      <c r="PX5136" s="623"/>
      <c r="PY5136" s="623"/>
      <c r="PZ5136" s="623"/>
      <c r="QA5136" s="623"/>
      <c r="QB5136" s="623"/>
      <c r="QC5136" s="623"/>
      <c r="QD5136" s="623"/>
      <c r="QE5136" s="623"/>
      <c r="QF5136" s="623"/>
      <c r="QG5136" s="623"/>
      <c r="QH5136" s="623"/>
      <c r="QI5136" s="623"/>
      <c r="QJ5136" s="623"/>
      <c r="QK5136" s="623"/>
    </row>
    <row r="5137" spans="439:453">
      <c r="PW5137" s="623"/>
      <c r="PX5137" s="623"/>
      <c r="PY5137" s="623"/>
      <c r="PZ5137" s="623"/>
      <c r="QA5137" s="623"/>
      <c r="QB5137" s="623"/>
      <c r="QC5137" s="623"/>
      <c r="QD5137" s="623"/>
      <c r="QE5137" s="623"/>
      <c r="QF5137" s="623"/>
      <c r="QG5137" s="623"/>
      <c r="QH5137" s="623"/>
      <c r="QI5137" s="623"/>
      <c r="QJ5137" s="623"/>
      <c r="QK5137" s="623"/>
    </row>
    <row r="5138" spans="439:453">
      <c r="PW5138" s="623"/>
      <c r="PX5138" s="623"/>
      <c r="PY5138" s="623"/>
      <c r="PZ5138" s="623"/>
      <c r="QA5138" s="623"/>
      <c r="QB5138" s="623"/>
      <c r="QC5138" s="623"/>
      <c r="QD5138" s="623"/>
      <c r="QE5138" s="623"/>
      <c r="QF5138" s="623"/>
      <c r="QG5138" s="623"/>
      <c r="QH5138" s="623"/>
      <c r="QI5138" s="623"/>
      <c r="QJ5138" s="623"/>
      <c r="QK5138" s="623"/>
    </row>
    <row r="5139" spans="439:453">
      <c r="PW5139" s="623"/>
      <c r="PX5139" s="623"/>
      <c r="PY5139" s="623"/>
      <c r="PZ5139" s="623"/>
      <c r="QA5139" s="623"/>
      <c r="QB5139" s="623"/>
      <c r="QC5139" s="623"/>
      <c r="QD5139" s="623"/>
      <c r="QE5139" s="623"/>
      <c r="QF5139" s="623"/>
      <c r="QG5139" s="623"/>
      <c r="QH5139" s="623"/>
      <c r="QI5139" s="623"/>
      <c r="QJ5139" s="623"/>
      <c r="QK5139" s="623"/>
    </row>
    <row r="5140" spans="439:453">
      <c r="PW5140" s="623"/>
      <c r="PX5140" s="623"/>
      <c r="PY5140" s="623"/>
      <c r="PZ5140" s="623"/>
      <c r="QA5140" s="623"/>
      <c r="QB5140" s="623"/>
      <c r="QC5140" s="623"/>
      <c r="QD5140" s="623"/>
      <c r="QE5140" s="623"/>
      <c r="QF5140" s="623"/>
      <c r="QG5140" s="623"/>
      <c r="QH5140" s="623"/>
      <c r="QI5140" s="623"/>
      <c r="QJ5140" s="623"/>
      <c r="QK5140" s="623"/>
    </row>
    <row r="5141" spans="439:453">
      <c r="PW5141" s="623"/>
      <c r="PX5141" s="623"/>
      <c r="PY5141" s="623"/>
      <c r="PZ5141" s="623"/>
      <c r="QA5141" s="623"/>
      <c r="QB5141" s="623"/>
      <c r="QC5141" s="623"/>
      <c r="QD5141" s="623"/>
      <c r="QE5141" s="623"/>
      <c r="QF5141" s="623"/>
      <c r="QG5141" s="623"/>
      <c r="QH5141" s="623"/>
      <c r="QI5141" s="623"/>
      <c r="QJ5141" s="623"/>
      <c r="QK5141" s="623"/>
    </row>
    <row r="5142" spans="439:453">
      <c r="PW5142" s="623"/>
      <c r="PX5142" s="623"/>
      <c r="PY5142" s="623"/>
      <c r="PZ5142" s="623"/>
      <c r="QA5142" s="623"/>
      <c r="QB5142" s="623"/>
      <c r="QC5142" s="623"/>
      <c r="QD5142" s="623"/>
      <c r="QE5142" s="623"/>
      <c r="QF5142" s="623"/>
      <c r="QG5142" s="623"/>
      <c r="QH5142" s="623"/>
      <c r="QI5142" s="623"/>
      <c r="QJ5142" s="623"/>
      <c r="QK5142" s="623"/>
    </row>
    <row r="5143" spans="439:453">
      <c r="PW5143" s="623"/>
      <c r="PX5143" s="623"/>
      <c r="PY5143" s="623"/>
      <c r="PZ5143" s="623"/>
      <c r="QA5143" s="623"/>
      <c r="QB5143" s="623"/>
      <c r="QC5143" s="623"/>
      <c r="QD5143" s="623"/>
      <c r="QE5143" s="623"/>
      <c r="QF5143" s="623"/>
      <c r="QG5143" s="623"/>
      <c r="QH5143" s="623"/>
      <c r="QI5143" s="623"/>
      <c r="QJ5143" s="623"/>
      <c r="QK5143" s="623"/>
    </row>
    <row r="5144" spans="439:453">
      <c r="PW5144" s="623"/>
      <c r="PX5144" s="623"/>
      <c r="PY5144" s="623"/>
      <c r="PZ5144" s="623"/>
      <c r="QA5144" s="623"/>
      <c r="QB5144" s="623"/>
      <c r="QC5144" s="623"/>
      <c r="QD5144" s="623"/>
      <c r="QE5144" s="623"/>
      <c r="QF5144" s="623"/>
      <c r="QG5144" s="623"/>
      <c r="QH5144" s="623"/>
      <c r="QI5144" s="623"/>
      <c r="QJ5144" s="623"/>
      <c r="QK5144" s="623"/>
    </row>
    <row r="5145" spans="439:453">
      <c r="PW5145" s="623"/>
      <c r="PX5145" s="623"/>
      <c r="PY5145" s="623"/>
      <c r="PZ5145" s="623"/>
      <c r="QA5145" s="623"/>
      <c r="QB5145" s="623"/>
      <c r="QC5145" s="623"/>
      <c r="QD5145" s="623"/>
      <c r="QE5145" s="623"/>
      <c r="QF5145" s="623"/>
      <c r="QG5145" s="623"/>
      <c r="QH5145" s="623"/>
      <c r="QI5145" s="623"/>
      <c r="QJ5145" s="623"/>
      <c r="QK5145" s="623"/>
    </row>
    <row r="5146" spans="439:453">
      <c r="PW5146" s="623"/>
      <c r="PX5146" s="623"/>
      <c r="PY5146" s="623"/>
      <c r="PZ5146" s="623"/>
      <c r="QA5146" s="623"/>
      <c r="QB5146" s="623"/>
      <c r="QC5146" s="623"/>
      <c r="QD5146" s="623"/>
      <c r="QE5146" s="623"/>
      <c r="QF5146" s="623"/>
      <c r="QG5146" s="623"/>
      <c r="QH5146" s="623"/>
      <c r="QI5146" s="623"/>
      <c r="QJ5146" s="623"/>
      <c r="QK5146" s="623"/>
    </row>
    <row r="5147" spans="439:453">
      <c r="PW5147" s="623"/>
      <c r="PX5147" s="623"/>
      <c r="PY5147" s="623"/>
      <c r="PZ5147" s="623"/>
      <c r="QA5147" s="623"/>
      <c r="QB5147" s="623"/>
      <c r="QC5147" s="623"/>
      <c r="QD5147" s="623"/>
      <c r="QE5147" s="623"/>
      <c r="QF5147" s="623"/>
      <c r="QG5147" s="623"/>
      <c r="QH5147" s="623"/>
      <c r="QI5147" s="623"/>
      <c r="QJ5147" s="623"/>
      <c r="QK5147" s="623"/>
    </row>
    <row r="5148" spans="439:453">
      <c r="PW5148" s="623"/>
      <c r="PX5148" s="623"/>
      <c r="PY5148" s="623"/>
      <c r="PZ5148" s="623"/>
      <c r="QA5148" s="623"/>
      <c r="QB5148" s="623"/>
      <c r="QC5148" s="623"/>
      <c r="QD5148" s="623"/>
      <c r="QE5148" s="623"/>
      <c r="QF5148" s="623"/>
      <c r="QG5148" s="623"/>
      <c r="QH5148" s="623"/>
      <c r="QI5148" s="623"/>
      <c r="QJ5148" s="623"/>
      <c r="QK5148" s="623"/>
    </row>
    <row r="5149" spans="439:453">
      <c r="PW5149" s="623"/>
      <c r="PX5149" s="623"/>
      <c r="PY5149" s="623"/>
      <c r="PZ5149" s="623"/>
      <c r="QA5149" s="623"/>
      <c r="QB5149" s="623"/>
      <c r="QC5149" s="623"/>
      <c r="QD5149" s="623"/>
      <c r="QE5149" s="623"/>
      <c r="QF5149" s="623"/>
      <c r="QG5149" s="623"/>
      <c r="QH5149" s="623"/>
      <c r="QI5149" s="623"/>
      <c r="QJ5149" s="623"/>
      <c r="QK5149" s="623"/>
    </row>
    <row r="5150" spans="439:453">
      <c r="PW5150" s="623"/>
      <c r="PX5150" s="623"/>
      <c r="PY5150" s="623"/>
      <c r="PZ5150" s="623"/>
      <c r="QA5150" s="623"/>
      <c r="QB5150" s="623"/>
      <c r="QC5150" s="623"/>
      <c r="QD5150" s="623"/>
      <c r="QE5150" s="623"/>
      <c r="QF5150" s="623"/>
      <c r="QG5150" s="623"/>
      <c r="QH5150" s="623"/>
      <c r="QI5150" s="623"/>
      <c r="QJ5150" s="623"/>
      <c r="QK5150" s="623"/>
    </row>
    <row r="5151" spans="439:453">
      <c r="PW5151" s="623"/>
      <c r="PX5151" s="623"/>
      <c r="PY5151" s="623"/>
      <c r="PZ5151" s="623"/>
      <c r="QA5151" s="623"/>
      <c r="QB5151" s="623"/>
      <c r="QC5151" s="623"/>
      <c r="QD5151" s="623"/>
      <c r="QE5151" s="623"/>
      <c r="QF5151" s="623"/>
      <c r="QG5151" s="623"/>
      <c r="QH5151" s="623"/>
      <c r="QI5151" s="623"/>
      <c r="QJ5151" s="623"/>
      <c r="QK5151" s="623"/>
    </row>
    <row r="5152" spans="439:453">
      <c r="PW5152" s="623"/>
      <c r="PX5152" s="623"/>
      <c r="PY5152" s="623"/>
      <c r="PZ5152" s="623"/>
      <c r="QA5152" s="623"/>
      <c r="QB5152" s="623"/>
      <c r="QC5152" s="623"/>
      <c r="QD5152" s="623"/>
      <c r="QE5152" s="623"/>
      <c r="QF5152" s="623"/>
      <c r="QG5152" s="623"/>
      <c r="QH5152" s="623"/>
      <c r="QI5152" s="623"/>
      <c r="QJ5152" s="623"/>
      <c r="QK5152" s="623"/>
    </row>
    <row r="5153" spans="439:453">
      <c r="PW5153" s="623"/>
      <c r="PX5153" s="623"/>
      <c r="PY5153" s="623"/>
      <c r="PZ5153" s="623"/>
      <c r="QA5153" s="623"/>
      <c r="QB5153" s="623"/>
      <c r="QC5153" s="623"/>
      <c r="QD5153" s="623"/>
      <c r="QE5153" s="623"/>
      <c r="QF5153" s="623"/>
      <c r="QG5153" s="623"/>
      <c r="QH5153" s="623"/>
      <c r="QI5153" s="623"/>
      <c r="QJ5153" s="623"/>
      <c r="QK5153" s="623"/>
    </row>
    <row r="5154" spans="439:453">
      <c r="PW5154" s="623"/>
      <c r="PX5154" s="623"/>
      <c r="PY5154" s="623"/>
      <c r="PZ5154" s="623"/>
      <c r="QA5154" s="623"/>
      <c r="QB5154" s="623"/>
      <c r="QC5154" s="623"/>
      <c r="QD5154" s="623"/>
      <c r="QE5154" s="623"/>
      <c r="QF5154" s="623"/>
      <c r="QG5154" s="623"/>
      <c r="QH5154" s="623"/>
      <c r="QI5154" s="623"/>
      <c r="QJ5154" s="623"/>
      <c r="QK5154" s="623"/>
    </row>
    <row r="5155" spans="439:453">
      <c r="PW5155" s="623"/>
      <c r="PX5155" s="623"/>
      <c r="PY5155" s="623"/>
      <c r="PZ5155" s="623"/>
      <c r="QA5155" s="623"/>
      <c r="QB5155" s="623"/>
      <c r="QC5155" s="623"/>
      <c r="QD5155" s="623"/>
      <c r="QE5155" s="623"/>
      <c r="QF5155" s="623"/>
      <c r="QG5155" s="623"/>
      <c r="QH5155" s="623"/>
      <c r="QI5155" s="623"/>
      <c r="QJ5155" s="623"/>
      <c r="QK5155" s="623"/>
    </row>
    <row r="5156" spans="439:453">
      <c r="PW5156" s="623"/>
      <c r="PX5156" s="623"/>
      <c r="PY5156" s="623"/>
      <c r="PZ5156" s="623"/>
      <c r="QA5156" s="623"/>
      <c r="QB5156" s="623"/>
      <c r="QC5156" s="623"/>
      <c r="QD5156" s="623"/>
      <c r="QE5156" s="623"/>
      <c r="QF5156" s="623"/>
      <c r="QG5156" s="623"/>
      <c r="QH5156" s="623"/>
      <c r="QI5156" s="623"/>
      <c r="QJ5156" s="623"/>
      <c r="QK5156" s="623"/>
    </row>
    <row r="5157" spans="439:453">
      <c r="PW5157" s="623"/>
      <c r="PX5157" s="623"/>
      <c r="PY5157" s="623"/>
      <c r="PZ5157" s="623"/>
      <c r="QA5157" s="623"/>
      <c r="QB5157" s="623"/>
      <c r="QC5157" s="623"/>
      <c r="QD5157" s="623"/>
      <c r="QE5157" s="623"/>
      <c r="QF5157" s="623"/>
      <c r="QG5157" s="623"/>
      <c r="QH5157" s="623"/>
      <c r="QI5157" s="623"/>
      <c r="QJ5157" s="623"/>
      <c r="QK5157" s="623"/>
    </row>
    <row r="5158" spans="439:453">
      <c r="PW5158" s="623"/>
      <c r="PX5158" s="623"/>
      <c r="PY5158" s="623"/>
      <c r="PZ5158" s="623"/>
      <c r="QA5158" s="623"/>
      <c r="QB5158" s="623"/>
      <c r="QC5158" s="623"/>
      <c r="QD5158" s="623"/>
      <c r="QE5158" s="623"/>
      <c r="QF5158" s="623"/>
      <c r="QG5158" s="623"/>
      <c r="QH5158" s="623"/>
      <c r="QI5158" s="623"/>
      <c r="QJ5158" s="623"/>
      <c r="QK5158" s="623"/>
    </row>
    <row r="5159" spans="439:453">
      <c r="PW5159" s="623"/>
      <c r="PX5159" s="623"/>
      <c r="PY5159" s="623"/>
      <c r="PZ5159" s="623"/>
      <c r="QA5159" s="623"/>
      <c r="QB5159" s="623"/>
      <c r="QC5159" s="623"/>
      <c r="QD5159" s="623"/>
      <c r="QE5159" s="623"/>
      <c r="QF5159" s="623"/>
      <c r="QG5159" s="623"/>
      <c r="QH5159" s="623"/>
      <c r="QI5159" s="623"/>
      <c r="QJ5159" s="623"/>
      <c r="QK5159" s="623"/>
    </row>
    <row r="5160" spans="439:453">
      <c r="PW5160" s="623"/>
      <c r="PX5160" s="623"/>
      <c r="PY5160" s="623"/>
      <c r="PZ5160" s="623"/>
      <c r="QA5160" s="623"/>
      <c r="QB5160" s="623"/>
      <c r="QC5160" s="623"/>
      <c r="QD5160" s="623"/>
      <c r="QE5160" s="623"/>
      <c r="QF5160" s="623"/>
      <c r="QG5160" s="623"/>
      <c r="QH5160" s="623"/>
      <c r="QI5160" s="623"/>
      <c r="QJ5160" s="623"/>
      <c r="QK5160" s="623"/>
    </row>
    <row r="5161" spans="439:453">
      <c r="PW5161" s="623"/>
      <c r="PX5161" s="623"/>
      <c r="PY5161" s="623"/>
      <c r="PZ5161" s="623"/>
      <c r="QA5161" s="623"/>
      <c r="QB5161" s="623"/>
      <c r="QC5161" s="623"/>
      <c r="QD5161" s="623"/>
      <c r="QE5161" s="623"/>
      <c r="QF5161" s="623"/>
      <c r="QG5161" s="623"/>
      <c r="QH5161" s="623"/>
      <c r="QI5161" s="623"/>
      <c r="QJ5161" s="623"/>
      <c r="QK5161" s="623"/>
    </row>
    <row r="5162" spans="439:453">
      <c r="PW5162" s="623"/>
      <c r="PX5162" s="623"/>
      <c r="PY5162" s="623"/>
      <c r="PZ5162" s="623"/>
      <c r="QA5162" s="623"/>
      <c r="QB5162" s="623"/>
      <c r="QC5162" s="623"/>
      <c r="QD5162" s="623"/>
      <c r="QE5162" s="623"/>
      <c r="QF5162" s="623"/>
      <c r="QG5162" s="623"/>
      <c r="QH5162" s="623"/>
      <c r="QI5162" s="623"/>
      <c r="QJ5162" s="623"/>
      <c r="QK5162" s="623"/>
    </row>
    <row r="5163" spans="439:453">
      <c r="PW5163" s="623"/>
      <c r="PX5163" s="623"/>
      <c r="PY5163" s="623"/>
      <c r="PZ5163" s="623"/>
      <c r="QA5163" s="623"/>
      <c r="QB5163" s="623"/>
      <c r="QC5163" s="623"/>
      <c r="QD5163" s="623"/>
      <c r="QE5163" s="623"/>
      <c r="QF5163" s="623"/>
      <c r="QG5163" s="623"/>
      <c r="QH5163" s="623"/>
      <c r="QI5163" s="623"/>
      <c r="QJ5163" s="623"/>
      <c r="QK5163" s="623"/>
    </row>
    <row r="5164" spans="439:453">
      <c r="PW5164" s="623"/>
      <c r="PX5164" s="623"/>
      <c r="PY5164" s="623"/>
      <c r="PZ5164" s="623"/>
      <c r="QA5164" s="623"/>
      <c r="QB5164" s="623"/>
      <c r="QC5164" s="623"/>
      <c r="QD5164" s="623"/>
      <c r="QE5164" s="623"/>
      <c r="QF5164" s="623"/>
      <c r="QG5164" s="623"/>
      <c r="QH5164" s="623"/>
      <c r="QI5164" s="623"/>
      <c r="QJ5164" s="623"/>
      <c r="QK5164" s="623"/>
    </row>
    <row r="5165" spans="439:453">
      <c r="PW5165" s="623"/>
      <c r="PX5165" s="623"/>
      <c r="PY5165" s="623"/>
      <c r="PZ5165" s="623"/>
      <c r="QA5165" s="623"/>
      <c r="QB5165" s="623"/>
      <c r="QC5165" s="623"/>
      <c r="QD5165" s="623"/>
      <c r="QE5165" s="623"/>
      <c r="QF5165" s="623"/>
      <c r="QG5165" s="623"/>
      <c r="QH5165" s="623"/>
      <c r="QI5165" s="623"/>
      <c r="QJ5165" s="623"/>
      <c r="QK5165" s="623"/>
    </row>
    <row r="5166" spans="439:453">
      <c r="PW5166" s="623"/>
      <c r="PX5166" s="623"/>
      <c r="PY5166" s="623"/>
      <c r="PZ5166" s="623"/>
      <c r="QA5166" s="623"/>
      <c r="QB5166" s="623"/>
      <c r="QC5166" s="623"/>
      <c r="QD5166" s="623"/>
      <c r="QE5166" s="623"/>
      <c r="QF5166" s="623"/>
      <c r="QG5166" s="623"/>
      <c r="QH5166" s="623"/>
      <c r="QI5166" s="623"/>
      <c r="QJ5166" s="623"/>
      <c r="QK5166" s="623"/>
    </row>
    <row r="5167" spans="439:453">
      <c r="PW5167" s="623"/>
      <c r="PX5167" s="623"/>
      <c r="PY5167" s="623"/>
      <c r="PZ5167" s="623"/>
      <c r="QA5167" s="623"/>
      <c r="QB5167" s="623"/>
      <c r="QC5167" s="623"/>
      <c r="QD5167" s="623"/>
      <c r="QE5167" s="623"/>
      <c r="QF5167" s="623"/>
      <c r="QG5167" s="623"/>
      <c r="QH5167" s="623"/>
      <c r="QI5167" s="623"/>
      <c r="QJ5167" s="623"/>
      <c r="QK5167" s="623"/>
    </row>
    <row r="5168" spans="439:453">
      <c r="PW5168" s="623"/>
      <c r="PX5168" s="623"/>
      <c r="PY5168" s="623"/>
      <c r="PZ5168" s="623"/>
      <c r="QA5168" s="623"/>
      <c r="QB5168" s="623"/>
      <c r="QC5168" s="623"/>
      <c r="QD5168" s="623"/>
      <c r="QE5168" s="623"/>
      <c r="QF5168" s="623"/>
      <c r="QG5168" s="623"/>
      <c r="QH5168" s="623"/>
      <c r="QI5168" s="623"/>
      <c r="QJ5168" s="623"/>
      <c r="QK5168" s="623"/>
    </row>
    <row r="5169" spans="439:453">
      <c r="PW5169" s="623"/>
      <c r="PX5169" s="623"/>
      <c r="PY5169" s="623"/>
      <c r="PZ5169" s="623"/>
      <c r="QA5169" s="623"/>
      <c r="QB5169" s="623"/>
      <c r="QC5169" s="623"/>
      <c r="QD5169" s="623"/>
      <c r="QE5169" s="623"/>
      <c r="QF5169" s="623"/>
      <c r="QG5169" s="623"/>
      <c r="QH5169" s="623"/>
      <c r="QI5169" s="623"/>
      <c r="QJ5169" s="623"/>
      <c r="QK5169" s="623"/>
    </row>
    <row r="5170" spans="439:453">
      <c r="PW5170" s="623"/>
      <c r="PX5170" s="623"/>
      <c r="PY5170" s="623"/>
      <c r="PZ5170" s="623"/>
      <c r="QA5170" s="623"/>
      <c r="QB5170" s="623"/>
      <c r="QC5170" s="623"/>
      <c r="QD5170" s="623"/>
      <c r="QE5170" s="623"/>
      <c r="QF5170" s="623"/>
      <c r="QG5170" s="623"/>
      <c r="QH5170" s="623"/>
      <c r="QI5170" s="623"/>
      <c r="QJ5170" s="623"/>
      <c r="QK5170" s="623"/>
    </row>
    <row r="5171" spans="439:453">
      <c r="PW5171" s="623"/>
      <c r="PX5171" s="623"/>
      <c r="PY5171" s="623"/>
      <c r="PZ5171" s="623"/>
      <c r="QA5171" s="623"/>
      <c r="QB5171" s="623"/>
      <c r="QC5171" s="623"/>
      <c r="QD5171" s="623"/>
      <c r="QE5171" s="623"/>
      <c r="QF5171" s="623"/>
      <c r="QG5171" s="623"/>
      <c r="QH5171" s="623"/>
      <c r="QI5171" s="623"/>
      <c r="QJ5171" s="623"/>
      <c r="QK5171" s="623"/>
    </row>
    <row r="5172" spans="439:453">
      <c r="PW5172" s="623"/>
      <c r="PX5172" s="623"/>
      <c r="PY5172" s="623"/>
      <c r="PZ5172" s="623"/>
      <c r="QA5172" s="623"/>
      <c r="QB5172" s="623"/>
      <c r="QC5172" s="623"/>
      <c r="QD5172" s="623"/>
      <c r="QE5172" s="623"/>
      <c r="QF5172" s="623"/>
      <c r="QG5172" s="623"/>
      <c r="QH5172" s="623"/>
      <c r="QI5172" s="623"/>
      <c r="QJ5172" s="623"/>
      <c r="QK5172" s="623"/>
    </row>
    <row r="5173" spans="439:453">
      <c r="PW5173" s="623"/>
      <c r="PX5173" s="623"/>
      <c r="PY5173" s="623"/>
      <c r="PZ5173" s="623"/>
      <c r="QA5173" s="623"/>
      <c r="QB5173" s="623"/>
      <c r="QC5173" s="623"/>
      <c r="QD5173" s="623"/>
      <c r="QE5173" s="623"/>
      <c r="QF5173" s="623"/>
      <c r="QG5173" s="623"/>
      <c r="QH5173" s="623"/>
      <c r="QI5173" s="623"/>
      <c r="QJ5173" s="623"/>
      <c r="QK5173" s="623"/>
    </row>
    <row r="5174" spans="439:453">
      <c r="PW5174" s="623"/>
      <c r="PX5174" s="623"/>
      <c r="PY5174" s="623"/>
      <c r="PZ5174" s="623"/>
      <c r="QA5174" s="623"/>
      <c r="QB5174" s="623"/>
      <c r="QC5174" s="623"/>
      <c r="QD5174" s="623"/>
      <c r="QE5174" s="623"/>
      <c r="QF5174" s="623"/>
      <c r="QG5174" s="623"/>
      <c r="QH5174" s="623"/>
      <c r="QI5174" s="623"/>
      <c r="QJ5174" s="623"/>
      <c r="QK5174" s="623"/>
    </row>
    <row r="5175" spans="439:453">
      <c r="PW5175" s="623"/>
      <c r="PX5175" s="623"/>
      <c r="PY5175" s="623"/>
      <c r="PZ5175" s="623"/>
      <c r="QA5175" s="623"/>
      <c r="QB5175" s="623"/>
      <c r="QC5175" s="623"/>
      <c r="QD5175" s="623"/>
      <c r="QE5175" s="623"/>
      <c r="QF5175" s="623"/>
      <c r="QG5175" s="623"/>
      <c r="QH5175" s="623"/>
      <c r="QI5175" s="623"/>
      <c r="QJ5175" s="623"/>
      <c r="QK5175" s="623"/>
    </row>
    <row r="5176" spans="439:453">
      <c r="PW5176" s="623"/>
      <c r="PX5176" s="623"/>
      <c r="PY5176" s="623"/>
      <c r="PZ5176" s="623"/>
      <c r="QA5176" s="623"/>
      <c r="QB5176" s="623"/>
      <c r="QC5176" s="623"/>
      <c r="QD5176" s="623"/>
      <c r="QE5176" s="623"/>
      <c r="QF5176" s="623"/>
      <c r="QG5176" s="623"/>
      <c r="QH5176" s="623"/>
      <c r="QI5176" s="623"/>
      <c r="QJ5176" s="623"/>
      <c r="QK5176" s="623"/>
    </row>
    <row r="5177" spans="439:453">
      <c r="PW5177" s="623"/>
      <c r="PX5177" s="623"/>
      <c r="PY5177" s="623"/>
      <c r="PZ5177" s="623"/>
      <c r="QA5177" s="623"/>
      <c r="QB5177" s="623"/>
      <c r="QC5177" s="623"/>
      <c r="QD5177" s="623"/>
      <c r="QE5177" s="623"/>
      <c r="QF5177" s="623"/>
      <c r="QG5177" s="623"/>
      <c r="QH5177" s="623"/>
      <c r="QI5177" s="623"/>
      <c r="QJ5177" s="623"/>
      <c r="QK5177" s="623"/>
    </row>
    <row r="5178" spans="439:453">
      <c r="PW5178" s="623"/>
      <c r="PX5178" s="623"/>
      <c r="PY5178" s="623"/>
      <c r="PZ5178" s="623"/>
      <c r="QA5178" s="623"/>
      <c r="QB5178" s="623"/>
      <c r="QC5178" s="623"/>
      <c r="QD5178" s="623"/>
      <c r="QE5178" s="623"/>
      <c r="QF5178" s="623"/>
      <c r="QG5178" s="623"/>
      <c r="QH5178" s="623"/>
      <c r="QI5178" s="623"/>
      <c r="QJ5178" s="623"/>
      <c r="QK5178" s="623"/>
    </row>
    <row r="5179" spans="439:453">
      <c r="PW5179" s="623"/>
      <c r="PX5179" s="623"/>
      <c r="PY5179" s="623"/>
      <c r="PZ5179" s="623"/>
      <c r="QA5179" s="623"/>
      <c r="QB5179" s="623"/>
      <c r="QC5179" s="623"/>
      <c r="QD5179" s="623"/>
      <c r="QE5179" s="623"/>
      <c r="QF5179" s="623"/>
      <c r="QG5179" s="623"/>
      <c r="QH5179" s="623"/>
      <c r="QI5179" s="623"/>
      <c r="QJ5179" s="623"/>
      <c r="QK5179" s="623"/>
    </row>
    <row r="5180" spans="439:453">
      <c r="PW5180" s="623"/>
      <c r="PX5180" s="623"/>
      <c r="PY5180" s="623"/>
      <c r="PZ5180" s="623"/>
      <c r="QA5180" s="623"/>
      <c r="QB5180" s="623"/>
      <c r="QC5180" s="623"/>
      <c r="QD5180" s="623"/>
      <c r="QE5180" s="623"/>
      <c r="QF5180" s="623"/>
      <c r="QG5180" s="623"/>
      <c r="QH5180" s="623"/>
      <c r="QI5180" s="623"/>
      <c r="QJ5180" s="623"/>
      <c r="QK5180" s="623"/>
    </row>
    <row r="5181" spans="439:453">
      <c r="PW5181" s="623"/>
      <c r="PX5181" s="623"/>
      <c r="PY5181" s="623"/>
      <c r="PZ5181" s="623"/>
      <c r="QA5181" s="623"/>
      <c r="QB5181" s="623"/>
      <c r="QC5181" s="623"/>
      <c r="QD5181" s="623"/>
      <c r="QE5181" s="623"/>
      <c r="QF5181" s="623"/>
      <c r="QG5181" s="623"/>
      <c r="QH5181" s="623"/>
      <c r="QI5181" s="623"/>
      <c r="QJ5181" s="623"/>
      <c r="QK5181" s="623"/>
    </row>
    <row r="5182" spans="439:453">
      <c r="PW5182" s="623"/>
      <c r="PX5182" s="623"/>
      <c r="PY5182" s="623"/>
      <c r="PZ5182" s="623"/>
      <c r="QA5182" s="623"/>
      <c r="QB5182" s="623"/>
      <c r="QC5182" s="623"/>
      <c r="QD5182" s="623"/>
      <c r="QE5182" s="623"/>
      <c r="QF5182" s="623"/>
      <c r="QG5182" s="623"/>
      <c r="QH5182" s="623"/>
      <c r="QI5182" s="623"/>
      <c r="QJ5182" s="623"/>
      <c r="QK5182" s="623"/>
    </row>
    <row r="5183" spans="439:453">
      <c r="PW5183" s="623"/>
      <c r="PX5183" s="623"/>
      <c r="PY5183" s="623"/>
      <c r="PZ5183" s="623"/>
      <c r="QA5183" s="623"/>
      <c r="QB5183" s="623"/>
      <c r="QC5183" s="623"/>
      <c r="QD5183" s="623"/>
      <c r="QE5183" s="623"/>
      <c r="QF5183" s="623"/>
      <c r="QG5183" s="623"/>
      <c r="QH5183" s="623"/>
      <c r="QI5183" s="623"/>
      <c r="QJ5183" s="623"/>
      <c r="QK5183" s="623"/>
    </row>
    <row r="5184" spans="439:453">
      <c r="PW5184" s="623"/>
      <c r="PX5184" s="623"/>
      <c r="PY5184" s="623"/>
      <c r="PZ5184" s="623"/>
      <c r="QA5184" s="623"/>
      <c r="QB5184" s="623"/>
      <c r="QC5184" s="623"/>
      <c r="QD5184" s="623"/>
      <c r="QE5184" s="623"/>
      <c r="QF5184" s="623"/>
      <c r="QG5184" s="623"/>
      <c r="QH5184" s="623"/>
      <c r="QI5184" s="623"/>
      <c r="QJ5184" s="623"/>
      <c r="QK5184" s="623"/>
    </row>
    <row r="5185" spans="439:453">
      <c r="PW5185" s="623"/>
      <c r="PX5185" s="623"/>
      <c r="PY5185" s="623"/>
      <c r="PZ5185" s="623"/>
      <c r="QA5185" s="623"/>
      <c r="QB5185" s="623"/>
      <c r="QC5185" s="623"/>
      <c r="QD5185" s="623"/>
      <c r="QE5185" s="623"/>
      <c r="QF5185" s="623"/>
      <c r="QG5185" s="623"/>
      <c r="QH5185" s="623"/>
      <c r="QI5185" s="623"/>
      <c r="QJ5185" s="623"/>
      <c r="QK5185" s="623"/>
    </row>
    <row r="5186" spans="439:453">
      <c r="PW5186" s="623"/>
      <c r="PX5186" s="623"/>
      <c r="PY5186" s="623"/>
      <c r="PZ5186" s="623"/>
      <c r="QA5186" s="623"/>
      <c r="QB5186" s="623"/>
      <c r="QC5186" s="623"/>
      <c r="QD5186" s="623"/>
      <c r="QE5186" s="623"/>
      <c r="QF5186" s="623"/>
      <c r="QG5186" s="623"/>
      <c r="QH5186" s="623"/>
      <c r="QI5186" s="623"/>
      <c r="QJ5186" s="623"/>
      <c r="QK5186" s="623"/>
    </row>
    <row r="5187" spans="439:453">
      <c r="PW5187" s="623"/>
      <c r="PX5187" s="623"/>
      <c r="PY5187" s="623"/>
      <c r="PZ5187" s="623"/>
      <c r="QA5187" s="623"/>
      <c r="QB5187" s="623"/>
      <c r="QC5187" s="623"/>
      <c r="QD5187" s="623"/>
      <c r="QE5187" s="623"/>
      <c r="QF5187" s="623"/>
      <c r="QG5187" s="623"/>
      <c r="QH5187" s="623"/>
      <c r="QI5187" s="623"/>
      <c r="QJ5187" s="623"/>
      <c r="QK5187" s="623"/>
    </row>
    <row r="5188" spans="439:453">
      <c r="PW5188" s="623"/>
      <c r="PX5188" s="623"/>
      <c r="PY5188" s="623"/>
      <c r="PZ5188" s="623"/>
      <c r="QA5188" s="623"/>
      <c r="QB5188" s="623"/>
      <c r="QC5188" s="623"/>
      <c r="QD5188" s="623"/>
      <c r="QE5188" s="623"/>
      <c r="QF5188" s="623"/>
      <c r="QG5188" s="623"/>
      <c r="QH5188" s="623"/>
      <c r="QI5188" s="623"/>
      <c r="QJ5188" s="623"/>
      <c r="QK5188" s="623"/>
    </row>
    <row r="5189" spans="439:453">
      <c r="PW5189" s="623"/>
      <c r="PX5189" s="623"/>
      <c r="PY5189" s="623"/>
      <c r="PZ5189" s="623"/>
      <c r="QA5189" s="623"/>
      <c r="QB5189" s="623"/>
      <c r="QC5189" s="623"/>
      <c r="QD5189" s="623"/>
      <c r="QE5189" s="623"/>
      <c r="QF5189" s="623"/>
      <c r="QG5189" s="623"/>
      <c r="QH5189" s="623"/>
      <c r="QI5189" s="623"/>
      <c r="QJ5189" s="623"/>
      <c r="QK5189" s="623"/>
    </row>
    <row r="5190" spans="439:453">
      <c r="PW5190" s="623"/>
      <c r="PX5190" s="623"/>
      <c r="PY5190" s="623"/>
      <c r="PZ5190" s="623"/>
      <c r="QA5190" s="623"/>
      <c r="QB5190" s="623"/>
      <c r="QC5190" s="623"/>
      <c r="QD5190" s="623"/>
      <c r="QE5190" s="623"/>
      <c r="QF5190" s="623"/>
      <c r="QG5190" s="623"/>
      <c r="QH5190" s="623"/>
      <c r="QI5190" s="623"/>
      <c r="QJ5190" s="623"/>
      <c r="QK5190" s="623"/>
    </row>
    <row r="5191" spans="439:453">
      <c r="PW5191" s="623"/>
      <c r="PX5191" s="623"/>
      <c r="PY5191" s="623"/>
      <c r="PZ5191" s="623"/>
      <c r="QA5191" s="623"/>
      <c r="QB5191" s="623"/>
      <c r="QC5191" s="623"/>
      <c r="QD5191" s="623"/>
      <c r="QE5191" s="623"/>
      <c r="QF5191" s="623"/>
      <c r="QG5191" s="623"/>
      <c r="QH5191" s="623"/>
      <c r="QI5191" s="623"/>
      <c r="QJ5191" s="623"/>
      <c r="QK5191" s="623"/>
    </row>
    <row r="5192" spans="439:453">
      <c r="PW5192" s="623"/>
      <c r="PX5192" s="623"/>
      <c r="PY5192" s="623"/>
      <c r="PZ5192" s="623"/>
      <c r="QA5192" s="623"/>
      <c r="QB5192" s="623"/>
      <c r="QC5192" s="623"/>
      <c r="QD5192" s="623"/>
      <c r="QE5192" s="623"/>
      <c r="QF5192" s="623"/>
      <c r="QG5192" s="623"/>
      <c r="QH5192" s="623"/>
      <c r="QI5192" s="623"/>
      <c r="QJ5192" s="623"/>
      <c r="QK5192" s="623"/>
    </row>
    <row r="5193" spans="439:453">
      <c r="PW5193" s="623"/>
      <c r="PX5193" s="623"/>
      <c r="PY5193" s="623"/>
      <c r="PZ5193" s="623"/>
      <c r="QA5193" s="623"/>
      <c r="QB5193" s="623"/>
      <c r="QC5193" s="623"/>
      <c r="QD5193" s="623"/>
      <c r="QE5193" s="623"/>
      <c r="QF5193" s="623"/>
      <c r="QG5193" s="623"/>
      <c r="QH5193" s="623"/>
      <c r="QI5193" s="623"/>
      <c r="QJ5193" s="623"/>
      <c r="QK5193" s="623"/>
    </row>
    <row r="5194" spans="439:453">
      <c r="PW5194" s="623"/>
      <c r="PX5194" s="623"/>
      <c r="PY5194" s="623"/>
      <c r="PZ5194" s="623"/>
      <c r="QA5194" s="623"/>
      <c r="QB5194" s="623"/>
      <c r="QC5194" s="623"/>
      <c r="QD5194" s="623"/>
      <c r="QE5194" s="623"/>
      <c r="QF5194" s="623"/>
      <c r="QG5194" s="623"/>
      <c r="QH5194" s="623"/>
      <c r="QI5194" s="623"/>
      <c r="QJ5194" s="623"/>
      <c r="QK5194" s="623"/>
    </row>
    <row r="5195" spans="439:453">
      <c r="PW5195" s="623"/>
      <c r="PX5195" s="623"/>
      <c r="PY5195" s="623"/>
      <c r="PZ5195" s="623"/>
      <c r="QA5195" s="623"/>
      <c r="QB5195" s="623"/>
      <c r="QC5195" s="623"/>
      <c r="QD5195" s="623"/>
      <c r="QE5195" s="623"/>
      <c r="QF5195" s="623"/>
      <c r="QG5195" s="623"/>
      <c r="QH5195" s="623"/>
      <c r="QI5195" s="623"/>
      <c r="QJ5195" s="623"/>
      <c r="QK5195" s="623"/>
    </row>
    <row r="5196" spans="439:453">
      <c r="PW5196" s="623"/>
      <c r="PX5196" s="623"/>
      <c r="PY5196" s="623"/>
      <c r="PZ5196" s="623"/>
      <c r="QA5196" s="623"/>
      <c r="QB5196" s="623"/>
      <c r="QC5196" s="623"/>
      <c r="QD5196" s="623"/>
      <c r="QE5196" s="623"/>
      <c r="QF5196" s="623"/>
      <c r="QG5196" s="623"/>
      <c r="QH5196" s="623"/>
      <c r="QI5196" s="623"/>
      <c r="QJ5196" s="623"/>
      <c r="QK5196" s="623"/>
    </row>
    <row r="5197" spans="439:453">
      <c r="PW5197" s="623"/>
      <c r="PX5197" s="623"/>
      <c r="PY5197" s="623"/>
      <c r="PZ5197" s="623"/>
      <c r="QA5197" s="623"/>
      <c r="QB5197" s="623"/>
      <c r="QC5197" s="623"/>
      <c r="QD5197" s="623"/>
      <c r="QE5197" s="623"/>
      <c r="QF5197" s="623"/>
      <c r="QG5197" s="623"/>
      <c r="QH5197" s="623"/>
      <c r="QI5197" s="623"/>
      <c r="QJ5197" s="623"/>
      <c r="QK5197" s="623"/>
    </row>
    <row r="5198" spans="439:453">
      <c r="PW5198" s="623"/>
      <c r="PX5198" s="623"/>
      <c r="PY5198" s="623"/>
      <c r="PZ5198" s="623"/>
      <c r="QA5198" s="623"/>
      <c r="QB5198" s="623"/>
      <c r="QC5198" s="623"/>
      <c r="QD5198" s="623"/>
      <c r="QE5198" s="623"/>
      <c r="QF5198" s="623"/>
      <c r="QG5198" s="623"/>
      <c r="QH5198" s="623"/>
      <c r="QI5198" s="623"/>
      <c r="QJ5198" s="623"/>
      <c r="QK5198" s="623"/>
    </row>
    <row r="5199" spans="439:453">
      <c r="PW5199" s="623"/>
      <c r="PX5199" s="623"/>
      <c r="PY5199" s="623"/>
      <c r="PZ5199" s="623"/>
      <c r="QA5199" s="623"/>
      <c r="QB5199" s="623"/>
      <c r="QC5199" s="623"/>
      <c r="QD5199" s="623"/>
      <c r="QE5199" s="623"/>
      <c r="QF5199" s="623"/>
      <c r="QG5199" s="623"/>
      <c r="QH5199" s="623"/>
      <c r="QI5199" s="623"/>
      <c r="QJ5199" s="623"/>
      <c r="QK5199" s="623"/>
    </row>
    <row r="5200" spans="439:453">
      <c r="PW5200" s="623"/>
      <c r="PX5200" s="623"/>
      <c r="PY5200" s="623"/>
      <c r="PZ5200" s="623"/>
      <c r="QA5200" s="623"/>
      <c r="QB5200" s="623"/>
      <c r="QC5200" s="623"/>
      <c r="QD5200" s="623"/>
      <c r="QE5200" s="623"/>
      <c r="QF5200" s="623"/>
      <c r="QG5200" s="623"/>
      <c r="QH5200" s="623"/>
      <c r="QI5200" s="623"/>
      <c r="QJ5200" s="623"/>
      <c r="QK5200" s="623"/>
    </row>
    <row r="5201" spans="439:453">
      <c r="PW5201" s="623"/>
      <c r="PX5201" s="623"/>
      <c r="PY5201" s="623"/>
      <c r="PZ5201" s="623"/>
      <c r="QA5201" s="623"/>
      <c r="QB5201" s="623"/>
      <c r="QC5201" s="623"/>
      <c r="QD5201" s="623"/>
      <c r="QE5201" s="623"/>
      <c r="QF5201" s="623"/>
      <c r="QG5201" s="623"/>
      <c r="QH5201" s="623"/>
      <c r="QI5201" s="623"/>
      <c r="QJ5201" s="623"/>
      <c r="QK5201" s="623"/>
    </row>
    <row r="5202" spans="439:453">
      <c r="PW5202" s="623"/>
      <c r="PX5202" s="623"/>
      <c r="PY5202" s="623"/>
      <c r="PZ5202" s="623"/>
      <c r="QA5202" s="623"/>
      <c r="QB5202" s="623"/>
      <c r="QC5202" s="623"/>
      <c r="QD5202" s="623"/>
      <c r="QE5202" s="623"/>
      <c r="QF5202" s="623"/>
      <c r="QG5202" s="623"/>
      <c r="QH5202" s="623"/>
      <c r="QI5202" s="623"/>
      <c r="QJ5202" s="623"/>
      <c r="QK5202" s="623"/>
    </row>
    <row r="5203" spans="439:453">
      <c r="PW5203" s="623"/>
      <c r="PX5203" s="623"/>
      <c r="PY5203" s="623"/>
      <c r="PZ5203" s="623"/>
      <c r="QA5203" s="623"/>
      <c r="QB5203" s="623"/>
      <c r="QC5203" s="623"/>
      <c r="QD5203" s="623"/>
      <c r="QE5203" s="623"/>
      <c r="QF5203" s="623"/>
      <c r="QG5203" s="623"/>
      <c r="QH5203" s="623"/>
      <c r="QI5203" s="623"/>
      <c r="QJ5203" s="623"/>
      <c r="QK5203" s="623"/>
    </row>
    <row r="5204" spans="439:453">
      <c r="PW5204" s="623"/>
      <c r="PX5204" s="623"/>
      <c r="PY5204" s="623"/>
      <c r="PZ5204" s="623"/>
      <c r="QA5204" s="623"/>
      <c r="QB5204" s="623"/>
      <c r="QC5204" s="623"/>
      <c r="QD5204" s="623"/>
      <c r="QE5204" s="623"/>
      <c r="QF5204" s="623"/>
      <c r="QG5204" s="623"/>
      <c r="QH5204" s="623"/>
      <c r="QI5204" s="623"/>
      <c r="QJ5204" s="623"/>
      <c r="QK5204" s="623"/>
    </row>
    <row r="5205" spans="439:453">
      <c r="PW5205" s="623"/>
      <c r="PX5205" s="623"/>
      <c r="PY5205" s="623"/>
      <c r="PZ5205" s="623"/>
      <c r="QA5205" s="623"/>
      <c r="QB5205" s="623"/>
      <c r="QC5205" s="623"/>
      <c r="QD5205" s="623"/>
      <c r="QE5205" s="623"/>
      <c r="QF5205" s="623"/>
      <c r="QG5205" s="623"/>
      <c r="QH5205" s="623"/>
      <c r="QI5205" s="623"/>
      <c r="QJ5205" s="623"/>
      <c r="QK5205" s="623"/>
    </row>
    <row r="5206" spans="439:453">
      <c r="PW5206" s="623"/>
      <c r="PX5206" s="623"/>
      <c r="PY5206" s="623"/>
      <c r="PZ5206" s="623"/>
      <c r="QA5206" s="623"/>
      <c r="QB5206" s="623"/>
      <c r="QC5206" s="623"/>
      <c r="QD5206" s="623"/>
      <c r="QE5206" s="623"/>
      <c r="QF5206" s="623"/>
      <c r="QG5206" s="623"/>
      <c r="QH5206" s="623"/>
      <c r="QI5206" s="623"/>
      <c r="QJ5206" s="623"/>
      <c r="QK5206" s="623"/>
    </row>
    <row r="5207" spans="439:453">
      <c r="PW5207" s="623"/>
      <c r="PX5207" s="623"/>
      <c r="PY5207" s="623"/>
      <c r="PZ5207" s="623"/>
      <c r="QA5207" s="623"/>
      <c r="QB5207" s="623"/>
      <c r="QC5207" s="623"/>
      <c r="QD5207" s="623"/>
      <c r="QE5207" s="623"/>
      <c r="QF5207" s="623"/>
      <c r="QG5207" s="623"/>
      <c r="QH5207" s="623"/>
      <c r="QI5207" s="623"/>
      <c r="QJ5207" s="623"/>
      <c r="QK5207" s="623"/>
    </row>
    <row r="5208" spans="439:453">
      <c r="PW5208" s="623"/>
      <c r="PX5208" s="623"/>
      <c r="PY5208" s="623"/>
      <c r="PZ5208" s="623"/>
      <c r="QA5208" s="623"/>
      <c r="QB5208" s="623"/>
      <c r="QC5208" s="623"/>
      <c r="QD5208" s="623"/>
      <c r="QE5208" s="623"/>
      <c r="QF5208" s="623"/>
      <c r="QG5208" s="623"/>
      <c r="QH5208" s="623"/>
      <c r="QI5208" s="623"/>
      <c r="QJ5208" s="623"/>
      <c r="QK5208" s="623"/>
    </row>
    <row r="5209" spans="439:453">
      <c r="PW5209" s="623"/>
      <c r="PX5209" s="623"/>
      <c r="PY5209" s="623"/>
      <c r="PZ5209" s="623"/>
      <c r="QA5209" s="623"/>
      <c r="QB5209" s="623"/>
      <c r="QC5209" s="623"/>
      <c r="QD5209" s="623"/>
      <c r="QE5209" s="623"/>
      <c r="QF5209" s="623"/>
      <c r="QG5209" s="623"/>
      <c r="QH5209" s="623"/>
      <c r="QI5209" s="623"/>
      <c r="QJ5209" s="623"/>
      <c r="QK5209" s="623"/>
    </row>
    <row r="5210" spans="439:453">
      <c r="PW5210" s="623"/>
      <c r="PX5210" s="623"/>
      <c r="PY5210" s="623"/>
      <c r="PZ5210" s="623"/>
      <c r="QA5210" s="623"/>
      <c r="QB5210" s="623"/>
      <c r="QC5210" s="623"/>
      <c r="QD5210" s="623"/>
      <c r="QE5210" s="623"/>
      <c r="QF5210" s="623"/>
      <c r="QG5210" s="623"/>
      <c r="QH5210" s="623"/>
      <c r="QI5210" s="623"/>
      <c r="QJ5210" s="623"/>
      <c r="QK5210" s="623"/>
    </row>
    <row r="5211" spans="439:453">
      <c r="PW5211" s="623"/>
      <c r="PX5211" s="623"/>
      <c r="PY5211" s="623"/>
      <c r="PZ5211" s="623"/>
      <c r="QA5211" s="623"/>
      <c r="QB5211" s="623"/>
      <c r="QC5211" s="623"/>
      <c r="QD5211" s="623"/>
      <c r="QE5211" s="623"/>
      <c r="QF5211" s="623"/>
      <c r="QG5211" s="623"/>
      <c r="QH5211" s="623"/>
      <c r="QI5211" s="623"/>
      <c r="QJ5211" s="623"/>
      <c r="QK5211" s="623"/>
    </row>
    <row r="5212" spans="439:453">
      <c r="PW5212" s="623"/>
      <c r="PX5212" s="623"/>
      <c r="PY5212" s="623"/>
      <c r="PZ5212" s="623"/>
      <c r="QA5212" s="623"/>
      <c r="QB5212" s="623"/>
      <c r="QC5212" s="623"/>
      <c r="QD5212" s="623"/>
      <c r="QE5212" s="623"/>
      <c r="QF5212" s="623"/>
      <c r="QG5212" s="623"/>
      <c r="QH5212" s="623"/>
      <c r="QI5212" s="623"/>
      <c r="QJ5212" s="623"/>
      <c r="QK5212" s="623"/>
    </row>
    <row r="5213" spans="439:453">
      <c r="PW5213" s="623"/>
      <c r="PX5213" s="623"/>
      <c r="PY5213" s="623"/>
      <c r="PZ5213" s="623"/>
      <c r="QA5213" s="623"/>
      <c r="QB5213" s="623"/>
      <c r="QC5213" s="623"/>
      <c r="QD5213" s="623"/>
      <c r="QE5213" s="623"/>
      <c r="QF5213" s="623"/>
      <c r="QG5213" s="623"/>
      <c r="QH5213" s="623"/>
      <c r="QI5213" s="623"/>
      <c r="QJ5213" s="623"/>
      <c r="QK5213" s="623"/>
    </row>
    <row r="5214" spans="439:453">
      <c r="PW5214" s="623"/>
      <c r="PX5214" s="623"/>
      <c r="PY5214" s="623"/>
      <c r="PZ5214" s="623"/>
      <c r="QA5214" s="623"/>
      <c r="QB5214" s="623"/>
      <c r="QC5214" s="623"/>
      <c r="QD5214" s="623"/>
      <c r="QE5214" s="623"/>
      <c r="QF5214" s="623"/>
      <c r="QG5214" s="623"/>
      <c r="QH5214" s="623"/>
      <c r="QI5214" s="623"/>
      <c r="QJ5214" s="623"/>
      <c r="QK5214" s="623"/>
    </row>
    <row r="5215" spans="439:453">
      <c r="PW5215" s="623"/>
      <c r="PX5215" s="623"/>
      <c r="PY5215" s="623"/>
      <c r="PZ5215" s="623"/>
      <c r="QA5215" s="623"/>
      <c r="QB5215" s="623"/>
      <c r="QC5215" s="623"/>
      <c r="QD5215" s="623"/>
      <c r="QE5215" s="623"/>
      <c r="QF5215" s="623"/>
      <c r="QG5215" s="623"/>
      <c r="QH5215" s="623"/>
      <c r="QI5215" s="623"/>
      <c r="QJ5215" s="623"/>
      <c r="QK5215" s="623"/>
    </row>
    <row r="5216" spans="439:453">
      <c r="PW5216" s="623"/>
      <c r="PX5216" s="623"/>
      <c r="PY5216" s="623"/>
      <c r="PZ5216" s="623"/>
      <c r="QA5216" s="623"/>
      <c r="QB5216" s="623"/>
      <c r="QC5216" s="623"/>
      <c r="QD5216" s="623"/>
      <c r="QE5216" s="623"/>
      <c r="QF5216" s="623"/>
      <c r="QG5216" s="623"/>
      <c r="QH5216" s="623"/>
      <c r="QI5216" s="623"/>
      <c r="QJ5216" s="623"/>
      <c r="QK5216" s="623"/>
    </row>
    <row r="5217" spans="439:453">
      <c r="PW5217" s="623"/>
      <c r="PX5217" s="623"/>
      <c r="PY5217" s="623"/>
      <c r="PZ5217" s="623"/>
      <c r="QA5217" s="623"/>
      <c r="QB5217" s="623"/>
      <c r="QC5217" s="623"/>
      <c r="QD5217" s="623"/>
      <c r="QE5217" s="623"/>
      <c r="QF5217" s="623"/>
      <c r="QG5217" s="623"/>
      <c r="QH5217" s="623"/>
      <c r="QI5217" s="623"/>
      <c r="QJ5217" s="623"/>
      <c r="QK5217" s="623"/>
    </row>
    <row r="5218" spans="439:453">
      <c r="PW5218" s="623"/>
      <c r="PX5218" s="623"/>
      <c r="PY5218" s="623"/>
      <c r="PZ5218" s="623"/>
      <c r="QA5218" s="623"/>
      <c r="QB5218" s="623"/>
      <c r="QC5218" s="623"/>
      <c r="QD5218" s="623"/>
      <c r="QE5218" s="623"/>
      <c r="QF5218" s="623"/>
      <c r="QG5218" s="623"/>
      <c r="QH5218" s="623"/>
      <c r="QI5218" s="623"/>
      <c r="QJ5218" s="623"/>
      <c r="QK5218" s="623"/>
    </row>
    <row r="5219" spans="439:453">
      <c r="PW5219" s="623"/>
      <c r="PX5219" s="623"/>
      <c r="PY5219" s="623"/>
      <c r="PZ5219" s="623"/>
      <c r="QA5219" s="623"/>
      <c r="QB5219" s="623"/>
      <c r="QC5219" s="623"/>
      <c r="QD5219" s="623"/>
      <c r="QE5219" s="623"/>
      <c r="QF5219" s="623"/>
      <c r="QG5219" s="623"/>
      <c r="QH5219" s="623"/>
      <c r="QI5219" s="623"/>
      <c r="QJ5219" s="623"/>
      <c r="QK5219" s="623"/>
    </row>
    <row r="5220" spans="439:453">
      <c r="PW5220" s="623"/>
      <c r="PX5220" s="623"/>
      <c r="PY5220" s="623"/>
      <c r="PZ5220" s="623"/>
      <c r="QA5220" s="623"/>
      <c r="QB5220" s="623"/>
      <c r="QC5220" s="623"/>
      <c r="QD5220" s="623"/>
      <c r="QE5220" s="623"/>
      <c r="QF5220" s="623"/>
      <c r="QG5220" s="623"/>
      <c r="QH5220" s="623"/>
      <c r="QI5220" s="623"/>
      <c r="QJ5220" s="623"/>
      <c r="QK5220" s="623"/>
    </row>
    <row r="5221" spans="439:453">
      <c r="PW5221" s="623"/>
      <c r="PX5221" s="623"/>
      <c r="PY5221" s="623"/>
      <c r="PZ5221" s="623"/>
      <c r="QA5221" s="623"/>
      <c r="QB5221" s="623"/>
      <c r="QC5221" s="623"/>
      <c r="QD5221" s="623"/>
      <c r="QE5221" s="623"/>
      <c r="QF5221" s="623"/>
      <c r="QG5221" s="623"/>
      <c r="QH5221" s="623"/>
      <c r="QI5221" s="623"/>
      <c r="QJ5221" s="623"/>
      <c r="QK5221" s="623"/>
    </row>
    <row r="5222" spans="439:453">
      <c r="PW5222" s="623"/>
      <c r="PX5222" s="623"/>
      <c r="PY5222" s="623"/>
      <c r="PZ5222" s="623"/>
      <c r="QA5222" s="623"/>
      <c r="QB5222" s="623"/>
      <c r="QC5222" s="623"/>
      <c r="QD5222" s="623"/>
      <c r="QE5222" s="623"/>
      <c r="QF5222" s="623"/>
      <c r="QG5222" s="623"/>
      <c r="QH5222" s="623"/>
      <c r="QI5222" s="623"/>
      <c r="QJ5222" s="623"/>
      <c r="QK5222" s="623"/>
    </row>
    <row r="5223" spans="439:453">
      <c r="PW5223" s="623"/>
      <c r="PX5223" s="623"/>
      <c r="PY5223" s="623"/>
      <c r="PZ5223" s="623"/>
      <c r="QA5223" s="623"/>
      <c r="QB5223" s="623"/>
      <c r="QC5223" s="623"/>
      <c r="QD5223" s="623"/>
      <c r="QE5223" s="623"/>
      <c r="QF5223" s="623"/>
      <c r="QG5223" s="623"/>
      <c r="QH5223" s="623"/>
      <c r="QI5223" s="623"/>
      <c r="QJ5223" s="623"/>
      <c r="QK5223" s="623"/>
    </row>
    <row r="5224" spans="439:453">
      <c r="PW5224" s="623"/>
      <c r="PX5224" s="623"/>
      <c r="PY5224" s="623"/>
      <c r="PZ5224" s="623"/>
      <c r="QA5224" s="623"/>
      <c r="QB5224" s="623"/>
      <c r="QC5224" s="623"/>
      <c r="QD5224" s="623"/>
      <c r="QE5224" s="623"/>
      <c r="QF5224" s="623"/>
      <c r="QG5224" s="623"/>
      <c r="QH5224" s="623"/>
      <c r="QI5224" s="623"/>
      <c r="QJ5224" s="623"/>
      <c r="QK5224" s="623"/>
    </row>
    <row r="5225" spans="439:453">
      <c r="PW5225" s="623"/>
      <c r="PX5225" s="623"/>
      <c r="PY5225" s="623"/>
      <c r="PZ5225" s="623"/>
      <c r="QA5225" s="623"/>
      <c r="QB5225" s="623"/>
      <c r="QC5225" s="623"/>
      <c r="QD5225" s="623"/>
      <c r="QE5225" s="623"/>
      <c r="QF5225" s="623"/>
      <c r="QG5225" s="623"/>
      <c r="QH5225" s="623"/>
      <c r="QI5225" s="623"/>
      <c r="QJ5225" s="623"/>
      <c r="QK5225" s="623"/>
    </row>
    <row r="5226" spans="439:453">
      <c r="PW5226" s="623"/>
      <c r="PX5226" s="623"/>
      <c r="PY5226" s="623"/>
      <c r="PZ5226" s="623"/>
      <c r="QA5226" s="623"/>
      <c r="QB5226" s="623"/>
      <c r="QC5226" s="623"/>
      <c r="QD5226" s="623"/>
      <c r="QE5226" s="623"/>
      <c r="QF5226" s="623"/>
      <c r="QG5226" s="623"/>
      <c r="QH5226" s="623"/>
      <c r="QI5226" s="623"/>
      <c r="QJ5226" s="623"/>
      <c r="QK5226" s="623"/>
    </row>
    <row r="5227" spans="439:453">
      <c r="PW5227" s="623"/>
      <c r="PX5227" s="623"/>
      <c r="PY5227" s="623"/>
      <c r="PZ5227" s="623"/>
      <c r="QA5227" s="623"/>
      <c r="QB5227" s="623"/>
      <c r="QC5227" s="623"/>
      <c r="QD5227" s="623"/>
      <c r="QE5227" s="623"/>
      <c r="QF5227" s="623"/>
      <c r="QG5227" s="623"/>
      <c r="QH5227" s="623"/>
      <c r="QI5227" s="623"/>
      <c r="QJ5227" s="623"/>
      <c r="QK5227" s="623"/>
    </row>
    <row r="5228" spans="439:453">
      <c r="PW5228" s="623"/>
      <c r="PX5228" s="623"/>
      <c r="PY5228" s="623"/>
      <c r="PZ5228" s="623"/>
      <c r="QA5228" s="623"/>
      <c r="QB5228" s="623"/>
      <c r="QC5228" s="623"/>
      <c r="QD5228" s="623"/>
      <c r="QE5228" s="623"/>
      <c r="QF5228" s="623"/>
      <c r="QG5228" s="623"/>
      <c r="QH5228" s="623"/>
      <c r="QI5228" s="623"/>
      <c r="QJ5228" s="623"/>
      <c r="QK5228" s="623"/>
    </row>
    <row r="5229" spans="439:453">
      <c r="PW5229" s="623"/>
      <c r="PX5229" s="623"/>
      <c r="PY5229" s="623"/>
      <c r="PZ5229" s="623"/>
      <c r="QA5229" s="623"/>
      <c r="QB5229" s="623"/>
      <c r="QC5229" s="623"/>
      <c r="QD5229" s="623"/>
      <c r="QE5229" s="623"/>
      <c r="QF5229" s="623"/>
      <c r="QG5229" s="623"/>
      <c r="QH5229" s="623"/>
      <c r="QI5229" s="623"/>
      <c r="QJ5229" s="623"/>
      <c r="QK5229" s="623"/>
    </row>
    <row r="5230" spans="439:453">
      <c r="PW5230" s="623"/>
      <c r="PX5230" s="623"/>
      <c r="PY5230" s="623"/>
      <c r="PZ5230" s="623"/>
      <c r="QA5230" s="623"/>
      <c r="QB5230" s="623"/>
      <c r="QC5230" s="623"/>
      <c r="QD5230" s="623"/>
      <c r="QE5230" s="623"/>
      <c r="QF5230" s="623"/>
      <c r="QG5230" s="623"/>
      <c r="QH5230" s="623"/>
      <c r="QI5230" s="623"/>
      <c r="QJ5230" s="623"/>
      <c r="QK5230" s="623"/>
    </row>
    <row r="5231" spans="439:453">
      <c r="PW5231" s="623"/>
      <c r="PX5231" s="623"/>
      <c r="PY5231" s="623"/>
      <c r="PZ5231" s="623"/>
      <c r="QA5231" s="623"/>
      <c r="QB5231" s="623"/>
      <c r="QC5231" s="623"/>
      <c r="QD5231" s="623"/>
      <c r="QE5231" s="623"/>
      <c r="QF5231" s="623"/>
      <c r="QG5231" s="623"/>
      <c r="QH5231" s="623"/>
      <c r="QI5231" s="623"/>
      <c r="QJ5231" s="623"/>
      <c r="QK5231" s="623"/>
    </row>
    <row r="5232" spans="439:453">
      <c r="PW5232" s="623"/>
      <c r="PX5232" s="623"/>
      <c r="PY5232" s="623"/>
      <c r="PZ5232" s="623"/>
      <c r="QA5232" s="623"/>
      <c r="QB5232" s="623"/>
      <c r="QC5232" s="623"/>
      <c r="QD5232" s="623"/>
      <c r="QE5232" s="623"/>
      <c r="QF5232" s="623"/>
      <c r="QG5232" s="623"/>
      <c r="QH5232" s="623"/>
      <c r="QI5232" s="623"/>
      <c r="QJ5232" s="623"/>
      <c r="QK5232" s="623"/>
    </row>
    <row r="5233" spans="439:453">
      <c r="PW5233" s="623"/>
      <c r="PX5233" s="623"/>
      <c r="PY5233" s="623"/>
      <c r="PZ5233" s="623"/>
      <c r="QA5233" s="623"/>
      <c r="QB5233" s="623"/>
      <c r="QC5233" s="623"/>
      <c r="QD5233" s="623"/>
      <c r="QE5233" s="623"/>
      <c r="QF5233" s="623"/>
      <c r="QG5233" s="623"/>
      <c r="QH5233" s="623"/>
      <c r="QI5233" s="623"/>
      <c r="QJ5233" s="623"/>
      <c r="QK5233" s="623"/>
    </row>
    <row r="5234" spans="439:453">
      <c r="PW5234" s="623"/>
      <c r="PX5234" s="623"/>
      <c r="PY5234" s="623"/>
      <c r="PZ5234" s="623"/>
      <c r="QA5234" s="623"/>
      <c r="QB5234" s="623"/>
      <c r="QC5234" s="623"/>
      <c r="QD5234" s="623"/>
      <c r="QE5234" s="623"/>
      <c r="QF5234" s="623"/>
      <c r="QG5234" s="623"/>
      <c r="QH5234" s="623"/>
      <c r="QI5234" s="623"/>
      <c r="QJ5234" s="623"/>
      <c r="QK5234" s="623"/>
    </row>
    <row r="5235" spans="439:453">
      <c r="PW5235" s="623"/>
      <c r="PX5235" s="623"/>
      <c r="PY5235" s="623"/>
      <c r="PZ5235" s="623"/>
      <c r="QA5235" s="623"/>
      <c r="QB5235" s="623"/>
      <c r="QC5235" s="623"/>
      <c r="QD5235" s="623"/>
      <c r="QE5235" s="623"/>
      <c r="QF5235" s="623"/>
      <c r="QG5235" s="623"/>
      <c r="QH5235" s="623"/>
      <c r="QI5235" s="623"/>
      <c r="QJ5235" s="623"/>
      <c r="QK5235" s="623"/>
    </row>
    <row r="5236" spans="439:453">
      <c r="PW5236" s="623"/>
      <c r="PX5236" s="623"/>
      <c r="PY5236" s="623"/>
      <c r="PZ5236" s="623"/>
      <c r="QA5236" s="623"/>
      <c r="QB5236" s="623"/>
      <c r="QC5236" s="623"/>
      <c r="QD5236" s="623"/>
      <c r="QE5236" s="623"/>
      <c r="QF5236" s="623"/>
      <c r="QG5236" s="623"/>
      <c r="QH5236" s="623"/>
      <c r="QI5236" s="623"/>
      <c r="QJ5236" s="623"/>
      <c r="QK5236" s="623"/>
    </row>
    <row r="5237" spans="439:453">
      <c r="PW5237" s="623"/>
      <c r="PX5237" s="623"/>
      <c r="PY5237" s="623"/>
      <c r="PZ5237" s="623"/>
      <c r="QA5237" s="623"/>
      <c r="QB5237" s="623"/>
      <c r="QC5237" s="623"/>
      <c r="QD5237" s="623"/>
      <c r="QE5237" s="623"/>
      <c r="QF5237" s="623"/>
      <c r="QG5237" s="623"/>
      <c r="QH5237" s="623"/>
      <c r="QI5237" s="623"/>
      <c r="QJ5237" s="623"/>
      <c r="QK5237" s="623"/>
    </row>
    <row r="5238" spans="439:453">
      <c r="PW5238" s="623"/>
      <c r="PX5238" s="623"/>
      <c r="PY5238" s="623"/>
      <c r="PZ5238" s="623"/>
      <c r="QA5238" s="623"/>
      <c r="QB5238" s="623"/>
      <c r="QC5238" s="623"/>
      <c r="QD5238" s="623"/>
      <c r="QE5238" s="623"/>
      <c r="QF5238" s="623"/>
      <c r="QG5238" s="623"/>
      <c r="QH5238" s="623"/>
      <c r="QI5238" s="623"/>
      <c r="QJ5238" s="623"/>
      <c r="QK5238" s="623"/>
    </row>
    <row r="5239" spans="439:453">
      <c r="PW5239" s="623"/>
      <c r="PX5239" s="623"/>
      <c r="PY5239" s="623"/>
      <c r="PZ5239" s="623"/>
      <c r="QA5239" s="623"/>
      <c r="QB5239" s="623"/>
      <c r="QC5239" s="623"/>
      <c r="QD5239" s="623"/>
      <c r="QE5239" s="623"/>
      <c r="QF5239" s="623"/>
      <c r="QG5239" s="623"/>
      <c r="QH5239" s="623"/>
      <c r="QI5239" s="623"/>
      <c r="QJ5239" s="623"/>
      <c r="QK5239" s="623"/>
    </row>
    <row r="5240" spans="439:453">
      <c r="PW5240" s="623"/>
      <c r="PX5240" s="623"/>
      <c r="PY5240" s="623"/>
      <c r="PZ5240" s="623"/>
      <c r="QA5240" s="623"/>
      <c r="QB5240" s="623"/>
      <c r="QC5240" s="623"/>
      <c r="QD5240" s="623"/>
      <c r="QE5240" s="623"/>
      <c r="QF5240" s="623"/>
      <c r="QG5240" s="623"/>
      <c r="QH5240" s="623"/>
      <c r="QI5240" s="623"/>
      <c r="QJ5240" s="623"/>
      <c r="QK5240" s="623"/>
    </row>
    <row r="5241" spans="439:453">
      <c r="PW5241" s="623"/>
      <c r="PX5241" s="623"/>
      <c r="PY5241" s="623"/>
      <c r="PZ5241" s="623"/>
      <c r="QA5241" s="623"/>
      <c r="QB5241" s="623"/>
      <c r="QC5241" s="623"/>
      <c r="QD5241" s="623"/>
      <c r="QE5241" s="623"/>
      <c r="QF5241" s="623"/>
      <c r="QG5241" s="623"/>
      <c r="QH5241" s="623"/>
      <c r="QI5241" s="623"/>
      <c r="QJ5241" s="623"/>
      <c r="QK5241" s="623"/>
    </row>
    <row r="5242" spans="439:453">
      <c r="PW5242" s="623"/>
      <c r="PX5242" s="623"/>
      <c r="PY5242" s="623"/>
      <c r="PZ5242" s="623"/>
      <c r="QA5242" s="623"/>
      <c r="QB5242" s="623"/>
      <c r="QC5242" s="623"/>
      <c r="QD5242" s="623"/>
      <c r="QE5242" s="623"/>
      <c r="QF5242" s="623"/>
      <c r="QG5242" s="623"/>
      <c r="QH5242" s="623"/>
      <c r="QI5242" s="623"/>
      <c r="QJ5242" s="623"/>
      <c r="QK5242" s="623"/>
    </row>
    <row r="5243" spans="439:453">
      <c r="PW5243" s="623"/>
      <c r="PX5243" s="623"/>
      <c r="PY5243" s="623"/>
      <c r="PZ5243" s="623"/>
      <c r="QA5243" s="623"/>
      <c r="QB5243" s="623"/>
      <c r="QC5243" s="623"/>
      <c r="QD5243" s="623"/>
      <c r="QE5243" s="623"/>
      <c r="QF5243" s="623"/>
      <c r="QG5243" s="623"/>
      <c r="QH5243" s="623"/>
      <c r="QI5243" s="623"/>
      <c r="QJ5243" s="623"/>
      <c r="QK5243" s="623"/>
    </row>
    <row r="5244" spans="439:453">
      <c r="PW5244" s="623"/>
      <c r="PX5244" s="623"/>
      <c r="PY5244" s="623"/>
      <c r="PZ5244" s="623"/>
      <c r="QA5244" s="623"/>
      <c r="QB5244" s="623"/>
      <c r="QC5244" s="623"/>
      <c r="QD5244" s="623"/>
      <c r="QE5244" s="623"/>
      <c r="QF5244" s="623"/>
      <c r="QG5244" s="623"/>
      <c r="QH5244" s="623"/>
      <c r="QI5244" s="623"/>
      <c r="QJ5244" s="623"/>
      <c r="QK5244" s="623"/>
    </row>
    <row r="5245" spans="439:453">
      <c r="PW5245" s="623"/>
      <c r="PX5245" s="623"/>
      <c r="PY5245" s="623"/>
      <c r="PZ5245" s="623"/>
      <c r="QA5245" s="623"/>
      <c r="QB5245" s="623"/>
      <c r="QC5245" s="623"/>
      <c r="QD5245" s="623"/>
      <c r="QE5245" s="623"/>
      <c r="QF5245" s="623"/>
      <c r="QG5245" s="623"/>
      <c r="QH5245" s="623"/>
      <c r="QI5245" s="623"/>
      <c r="QJ5245" s="623"/>
      <c r="QK5245" s="623"/>
    </row>
    <row r="5246" spans="439:453">
      <c r="PW5246" s="623"/>
      <c r="PX5246" s="623"/>
      <c r="PY5246" s="623"/>
      <c r="PZ5246" s="623"/>
      <c r="QA5246" s="623"/>
      <c r="QB5246" s="623"/>
      <c r="QC5246" s="623"/>
      <c r="QD5246" s="623"/>
      <c r="QE5246" s="623"/>
      <c r="QF5246" s="623"/>
      <c r="QG5246" s="623"/>
      <c r="QH5246" s="623"/>
      <c r="QI5246" s="623"/>
      <c r="QJ5246" s="623"/>
      <c r="QK5246" s="623"/>
    </row>
    <row r="5247" spans="439:453">
      <c r="PW5247" s="623"/>
      <c r="PX5247" s="623"/>
      <c r="PY5247" s="623"/>
      <c r="PZ5247" s="623"/>
      <c r="QA5247" s="623"/>
      <c r="QB5247" s="623"/>
      <c r="QC5247" s="623"/>
      <c r="QD5247" s="623"/>
      <c r="QE5247" s="623"/>
      <c r="QF5247" s="623"/>
      <c r="QG5247" s="623"/>
      <c r="QH5247" s="623"/>
      <c r="QI5247" s="623"/>
      <c r="QJ5247" s="623"/>
      <c r="QK5247" s="623"/>
    </row>
    <row r="5248" spans="439:453">
      <c r="PW5248" s="623"/>
      <c r="PX5248" s="623"/>
      <c r="PY5248" s="623"/>
      <c r="PZ5248" s="623"/>
      <c r="QA5248" s="623"/>
      <c r="QB5248" s="623"/>
      <c r="QC5248" s="623"/>
      <c r="QD5248" s="623"/>
      <c r="QE5248" s="623"/>
      <c r="QF5248" s="623"/>
      <c r="QG5248" s="623"/>
      <c r="QH5248" s="623"/>
      <c r="QI5248" s="623"/>
      <c r="QJ5248" s="623"/>
      <c r="QK5248" s="623"/>
    </row>
    <row r="5249" spans="439:453">
      <c r="PW5249" s="623"/>
      <c r="PX5249" s="623"/>
      <c r="PY5249" s="623"/>
      <c r="PZ5249" s="623"/>
      <c r="QA5249" s="623"/>
      <c r="QB5249" s="623"/>
      <c r="QC5249" s="623"/>
      <c r="QD5249" s="623"/>
      <c r="QE5249" s="623"/>
      <c r="QF5249" s="623"/>
      <c r="QG5249" s="623"/>
      <c r="QH5249" s="623"/>
      <c r="QI5249" s="623"/>
      <c r="QJ5249" s="623"/>
      <c r="QK5249" s="623"/>
    </row>
    <row r="5250" spans="439:453">
      <c r="PW5250" s="623"/>
      <c r="PX5250" s="623"/>
      <c r="PY5250" s="623"/>
      <c r="PZ5250" s="623"/>
      <c r="QA5250" s="623"/>
      <c r="QB5250" s="623"/>
      <c r="QC5250" s="623"/>
      <c r="QD5250" s="623"/>
      <c r="QE5250" s="623"/>
      <c r="QF5250" s="623"/>
      <c r="QG5250" s="623"/>
      <c r="QH5250" s="623"/>
      <c r="QI5250" s="623"/>
      <c r="QJ5250" s="623"/>
      <c r="QK5250" s="623"/>
    </row>
    <row r="5251" spans="439:453">
      <c r="PW5251" s="623"/>
      <c r="PX5251" s="623"/>
      <c r="PY5251" s="623"/>
      <c r="PZ5251" s="623"/>
      <c r="QA5251" s="623"/>
      <c r="QB5251" s="623"/>
      <c r="QC5251" s="623"/>
      <c r="QD5251" s="623"/>
      <c r="QE5251" s="623"/>
      <c r="QF5251" s="623"/>
      <c r="QG5251" s="623"/>
      <c r="QH5251" s="623"/>
      <c r="QI5251" s="623"/>
      <c r="QJ5251" s="623"/>
      <c r="QK5251" s="623"/>
    </row>
    <row r="5252" spans="439:453">
      <c r="PW5252" s="623"/>
      <c r="PX5252" s="623"/>
      <c r="PY5252" s="623"/>
      <c r="PZ5252" s="623"/>
      <c r="QA5252" s="623"/>
      <c r="QB5252" s="623"/>
      <c r="QC5252" s="623"/>
      <c r="QD5252" s="623"/>
      <c r="QE5252" s="623"/>
      <c r="QF5252" s="623"/>
      <c r="QG5252" s="623"/>
      <c r="QH5252" s="623"/>
      <c r="QI5252" s="623"/>
      <c r="QJ5252" s="623"/>
      <c r="QK5252" s="623"/>
    </row>
    <row r="5253" spans="439:453">
      <c r="PW5253" s="623"/>
      <c r="PX5253" s="623"/>
      <c r="PY5253" s="623"/>
      <c r="PZ5253" s="623"/>
      <c r="QA5253" s="623"/>
      <c r="QB5253" s="623"/>
      <c r="QC5253" s="623"/>
      <c r="QD5253" s="623"/>
      <c r="QE5253" s="623"/>
      <c r="QF5253" s="623"/>
      <c r="QG5253" s="623"/>
      <c r="QH5253" s="623"/>
      <c r="QI5253" s="623"/>
      <c r="QJ5253" s="623"/>
      <c r="QK5253" s="623"/>
    </row>
    <row r="5254" spans="439:453">
      <c r="PW5254" s="623"/>
      <c r="PX5254" s="623"/>
      <c r="PY5254" s="623"/>
      <c r="PZ5254" s="623"/>
      <c r="QA5254" s="623"/>
      <c r="QB5254" s="623"/>
      <c r="QC5254" s="623"/>
      <c r="QD5254" s="623"/>
      <c r="QE5254" s="623"/>
      <c r="QF5254" s="623"/>
      <c r="QG5254" s="623"/>
      <c r="QH5254" s="623"/>
      <c r="QI5254" s="623"/>
      <c r="QJ5254" s="623"/>
      <c r="QK5254" s="623"/>
    </row>
    <row r="5255" spans="439:453">
      <c r="PW5255" s="623"/>
      <c r="PX5255" s="623"/>
      <c r="PY5255" s="623"/>
      <c r="PZ5255" s="623"/>
      <c r="QA5255" s="623"/>
      <c r="QB5255" s="623"/>
      <c r="QC5255" s="623"/>
      <c r="QD5255" s="623"/>
      <c r="QE5255" s="623"/>
      <c r="QF5255" s="623"/>
      <c r="QG5255" s="623"/>
      <c r="QH5255" s="623"/>
      <c r="QI5255" s="623"/>
      <c r="QJ5255" s="623"/>
      <c r="QK5255" s="623"/>
    </row>
    <row r="5256" spans="439:453">
      <c r="PW5256" s="623"/>
      <c r="PX5256" s="623"/>
      <c r="PY5256" s="623"/>
      <c r="PZ5256" s="623"/>
      <c r="QA5256" s="623"/>
      <c r="QB5256" s="623"/>
      <c r="QC5256" s="623"/>
      <c r="QD5256" s="623"/>
      <c r="QE5256" s="623"/>
      <c r="QF5256" s="623"/>
      <c r="QG5256" s="623"/>
      <c r="QH5256" s="623"/>
      <c r="QI5256" s="623"/>
      <c r="QJ5256" s="623"/>
      <c r="QK5256" s="623"/>
    </row>
    <row r="5257" spans="439:453">
      <c r="PW5257" s="623"/>
      <c r="PX5257" s="623"/>
      <c r="PY5257" s="623"/>
      <c r="PZ5257" s="623"/>
      <c r="QA5257" s="623"/>
      <c r="QB5257" s="623"/>
      <c r="QC5257" s="623"/>
      <c r="QD5257" s="623"/>
      <c r="QE5257" s="623"/>
      <c r="QF5257" s="623"/>
      <c r="QG5257" s="623"/>
      <c r="QH5257" s="623"/>
      <c r="QI5257" s="623"/>
      <c r="QJ5257" s="623"/>
      <c r="QK5257" s="623"/>
    </row>
    <row r="5258" spans="439:453">
      <c r="PW5258" s="623"/>
      <c r="PX5258" s="623"/>
      <c r="PY5258" s="623"/>
      <c r="PZ5258" s="623"/>
      <c r="QA5258" s="623"/>
      <c r="QB5258" s="623"/>
      <c r="QC5258" s="623"/>
      <c r="QD5258" s="623"/>
      <c r="QE5258" s="623"/>
      <c r="QF5258" s="623"/>
      <c r="QG5258" s="623"/>
      <c r="QH5258" s="623"/>
      <c r="QI5258" s="623"/>
      <c r="QJ5258" s="623"/>
      <c r="QK5258" s="623"/>
    </row>
    <row r="5259" spans="439:453">
      <c r="PW5259" s="623"/>
      <c r="PX5259" s="623"/>
      <c r="PY5259" s="623"/>
      <c r="PZ5259" s="623"/>
      <c r="QA5259" s="623"/>
      <c r="QB5259" s="623"/>
      <c r="QC5259" s="623"/>
      <c r="QD5259" s="623"/>
      <c r="QE5259" s="623"/>
      <c r="QF5259" s="623"/>
      <c r="QG5259" s="623"/>
      <c r="QH5259" s="623"/>
      <c r="QI5259" s="623"/>
      <c r="QJ5259" s="623"/>
      <c r="QK5259" s="623"/>
    </row>
    <row r="5260" spans="439:453">
      <c r="PW5260" s="623"/>
      <c r="PX5260" s="623"/>
      <c r="PY5260" s="623"/>
      <c r="PZ5260" s="623"/>
      <c r="QA5260" s="623"/>
      <c r="QB5260" s="623"/>
      <c r="QC5260" s="623"/>
      <c r="QD5260" s="623"/>
      <c r="QE5260" s="623"/>
      <c r="QF5260" s="623"/>
      <c r="QG5260" s="623"/>
      <c r="QH5260" s="623"/>
      <c r="QI5260" s="623"/>
      <c r="QJ5260" s="623"/>
      <c r="QK5260" s="623"/>
    </row>
    <row r="5261" spans="439:453">
      <c r="PW5261" s="623"/>
      <c r="PX5261" s="623"/>
      <c r="PY5261" s="623"/>
      <c r="PZ5261" s="623"/>
      <c r="QA5261" s="623"/>
      <c r="QB5261" s="623"/>
      <c r="QC5261" s="623"/>
      <c r="QD5261" s="623"/>
      <c r="QE5261" s="623"/>
      <c r="QF5261" s="623"/>
      <c r="QG5261" s="623"/>
      <c r="QH5261" s="623"/>
      <c r="QI5261" s="623"/>
      <c r="QJ5261" s="623"/>
      <c r="QK5261" s="623"/>
    </row>
    <row r="5262" spans="439:453">
      <c r="PW5262" s="623"/>
      <c r="PX5262" s="623"/>
      <c r="PY5262" s="623"/>
      <c r="PZ5262" s="623"/>
      <c r="QA5262" s="623"/>
      <c r="QB5262" s="623"/>
      <c r="QC5262" s="623"/>
      <c r="QD5262" s="623"/>
      <c r="QE5262" s="623"/>
      <c r="QF5262" s="623"/>
      <c r="QG5262" s="623"/>
      <c r="QH5262" s="623"/>
      <c r="QI5262" s="623"/>
      <c r="QJ5262" s="623"/>
      <c r="QK5262" s="623"/>
    </row>
    <row r="5263" spans="439:453">
      <c r="PW5263" s="623"/>
      <c r="PX5263" s="623"/>
      <c r="PY5263" s="623"/>
      <c r="PZ5263" s="623"/>
      <c r="QA5263" s="623"/>
      <c r="QB5263" s="623"/>
      <c r="QC5263" s="623"/>
      <c r="QD5263" s="623"/>
      <c r="QE5263" s="623"/>
      <c r="QF5263" s="623"/>
      <c r="QG5263" s="623"/>
      <c r="QH5263" s="623"/>
      <c r="QI5263" s="623"/>
      <c r="QJ5263" s="623"/>
      <c r="QK5263" s="623"/>
    </row>
    <row r="5264" spans="439:453">
      <c r="PW5264" s="623"/>
      <c r="PX5264" s="623"/>
      <c r="PY5264" s="623"/>
      <c r="PZ5264" s="623"/>
      <c r="QA5264" s="623"/>
      <c r="QB5264" s="623"/>
      <c r="QC5264" s="623"/>
      <c r="QD5264" s="623"/>
      <c r="QE5264" s="623"/>
      <c r="QF5264" s="623"/>
      <c r="QG5264" s="623"/>
      <c r="QH5264" s="623"/>
      <c r="QI5264" s="623"/>
      <c r="QJ5264" s="623"/>
      <c r="QK5264" s="623"/>
    </row>
    <row r="5265" spans="439:453">
      <c r="PW5265" s="623"/>
      <c r="PX5265" s="623"/>
      <c r="PY5265" s="623"/>
      <c r="PZ5265" s="623"/>
      <c r="QA5265" s="623"/>
      <c r="QB5265" s="623"/>
      <c r="QC5265" s="623"/>
      <c r="QD5265" s="623"/>
      <c r="QE5265" s="623"/>
      <c r="QF5265" s="623"/>
      <c r="QG5265" s="623"/>
      <c r="QH5265" s="623"/>
      <c r="QI5265" s="623"/>
      <c r="QJ5265" s="623"/>
      <c r="QK5265" s="623"/>
    </row>
    <row r="5266" spans="439:453">
      <c r="PW5266" s="623"/>
      <c r="PX5266" s="623"/>
      <c r="PY5266" s="623"/>
      <c r="PZ5266" s="623"/>
      <c r="QA5266" s="623"/>
      <c r="QB5266" s="623"/>
      <c r="QC5266" s="623"/>
      <c r="QD5266" s="623"/>
      <c r="QE5266" s="623"/>
      <c r="QF5266" s="623"/>
      <c r="QG5266" s="623"/>
      <c r="QH5266" s="623"/>
      <c r="QI5266" s="623"/>
      <c r="QJ5266" s="623"/>
      <c r="QK5266" s="623"/>
    </row>
    <row r="5267" spans="439:453">
      <c r="PW5267" s="623"/>
      <c r="PX5267" s="623"/>
      <c r="PY5267" s="623"/>
      <c r="PZ5267" s="623"/>
      <c r="QA5267" s="623"/>
      <c r="QB5267" s="623"/>
      <c r="QC5267" s="623"/>
      <c r="QD5267" s="623"/>
      <c r="QE5267" s="623"/>
      <c r="QF5267" s="623"/>
      <c r="QG5267" s="623"/>
      <c r="QH5267" s="623"/>
      <c r="QI5267" s="623"/>
      <c r="QJ5267" s="623"/>
      <c r="QK5267" s="623"/>
    </row>
    <row r="5268" spans="439:453">
      <c r="PW5268" s="623"/>
      <c r="PX5268" s="623"/>
      <c r="PY5268" s="623"/>
      <c r="PZ5268" s="623"/>
      <c r="QA5268" s="623"/>
      <c r="QB5268" s="623"/>
      <c r="QC5268" s="623"/>
      <c r="QD5268" s="623"/>
      <c r="QE5268" s="623"/>
      <c r="QF5268" s="623"/>
      <c r="QG5268" s="623"/>
      <c r="QH5268" s="623"/>
      <c r="QI5268" s="623"/>
      <c r="QJ5268" s="623"/>
      <c r="QK5268" s="623"/>
    </row>
    <row r="5269" spans="439:453">
      <c r="PW5269" s="623"/>
      <c r="PX5269" s="623"/>
      <c r="PY5269" s="623"/>
      <c r="PZ5269" s="623"/>
      <c r="QA5269" s="623"/>
      <c r="QB5269" s="623"/>
      <c r="QC5269" s="623"/>
      <c r="QD5269" s="623"/>
      <c r="QE5269" s="623"/>
      <c r="QF5269" s="623"/>
      <c r="QG5269" s="623"/>
      <c r="QH5269" s="623"/>
      <c r="QI5269" s="623"/>
      <c r="QJ5269" s="623"/>
      <c r="QK5269" s="623"/>
    </row>
    <row r="5270" spans="439:453">
      <c r="PW5270" s="623"/>
      <c r="PX5270" s="623"/>
      <c r="PY5270" s="623"/>
      <c r="PZ5270" s="623"/>
      <c r="QA5270" s="623"/>
      <c r="QB5270" s="623"/>
      <c r="QC5270" s="623"/>
      <c r="QD5270" s="623"/>
      <c r="QE5270" s="623"/>
      <c r="QF5270" s="623"/>
      <c r="QG5270" s="623"/>
      <c r="QH5270" s="623"/>
      <c r="QI5270" s="623"/>
      <c r="QJ5270" s="623"/>
      <c r="QK5270" s="623"/>
    </row>
    <row r="5271" spans="439:453">
      <c r="PW5271" s="623"/>
      <c r="PX5271" s="623"/>
      <c r="PY5271" s="623"/>
      <c r="PZ5271" s="623"/>
      <c r="QA5271" s="623"/>
      <c r="QB5271" s="623"/>
      <c r="QC5271" s="623"/>
      <c r="QD5271" s="623"/>
      <c r="QE5271" s="623"/>
      <c r="QF5271" s="623"/>
      <c r="QG5271" s="623"/>
      <c r="QH5271" s="623"/>
      <c r="QI5271" s="623"/>
      <c r="QJ5271" s="623"/>
      <c r="QK5271" s="623"/>
    </row>
    <row r="5272" spans="439:453">
      <c r="PW5272" s="623"/>
      <c r="PX5272" s="623"/>
      <c r="PY5272" s="623"/>
      <c r="PZ5272" s="623"/>
      <c r="QA5272" s="623"/>
      <c r="QB5272" s="623"/>
      <c r="QC5272" s="623"/>
      <c r="QD5272" s="623"/>
      <c r="QE5272" s="623"/>
      <c r="QF5272" s="623"/>
      <c r="QG5272" s="623"/>
      <c r="QH5272" s="623"/>
      <c r="QI5272" s="623"/>
      <c r="QJ5272" s="623"/>
      <c r="QK5272" s="623"/>
    </row>
    <row r="5273" spans="439:453">
      <c r="PW5273" s="623"/>
      <c r="PX5273" s="623"/>
      <c r="PY5273" s="623"/>
      <c r="PZ5273" s="623"/>
      <c r="QA5273" s="623"/>
      <c r="QB5273" s="623"/>
      <c r="QC5273" s="623"/>
      <c r="QD5273" s="623"/>
      <c r="QE5273" s="623"/>
      <c r="QF5273" s="623"/>
      <c r="QG5273" s="623"/>
      <c r="QH5273" s="623"/>
      <c r="QI5273" s="623"/>
      <c r="QJ5273" s="623"/>
      <c r="QK5273" s="623"/>
    </row>
    <row r="5274" spans="439:453">
      <c r="PW5274" s="623"/>
      <c r="PX5274" s="623"/>
      <c r="PY5274" s="623"/>
      <c r="PZ5274" s="623"/>
      <c r="QA5274" s="623"/>
      <c r="QB5274" s="623"/>
      <c r="QC5274" s="623"/>
      <c r="QD5274" s="623"/>
      <c r="QE5274" s="623"/>
      <c r="QF5274" s="623"/>
      <c r="QG5274" s="623"/>
      <c r="QH5274" s="623"/>
      <c r="QI5274" s="623"/>
      <c r="QJ5274" s="623"/>
      <c r="QK5274" s="623"/>
    </row>
    <row r="5275" spans="439:453">
      <c r="PW5275" s="623"/>
      <c r="PX5275" s="623"/>
      <c r="PY5275" s="623"/>
      <c r="PZ5275" s="623"/>
      <c r="QA5275" s="623"/>
      <c r="QB5275" s="623"/>
      <c r="QC5275" s="623"/>
      <c r="QD5275" s="623"/>
      <c r="QE5275" s="623"/>
      <c r="QF5275" s="623"/>
      <c r="QG5275" s="623"/>
      <c r="QH5275" s="623"/>
      <c r="QI5275" s="623"/>
      <c r="QJ5275" s="623"/>
      <c r="QK5275" s="623"/>
    </row>
    <row r="5276" spans="439:453">
      <c r="PW5276" s="623"/>
      <c r="PX5276" s="623"/>
      <c r="PY5276" s="623"/>
      <c r="PZ5276" s="623"/>
      <c r="QA5276" s="623"/>
      <c r="QB5276" s="623"/>
      <c r="QC5276" s="623"/>
      <c r="QD5276" s="623"/>
      <c r="QE5276" s="623"/>
      <c r="QF5276" s="623"/>
      <c r="QG5276" s="623"/>
      <c r="QH5276" s="623"/>
      <c r="QI5276" s="623"/>
      <c r="QJ5276" s="623"/>
      <c r="QK5276" s="623"/>
    </row>
    <row r="5277" spans="439:453">
      <c r="PW5277" s="623"/>
      <c r="PX5277" s="623"/>
      <c r="PY5277" s="623"/>
      <c r="PZ5277" s="623"/>
      <c r="QA5277" s="623"/>
      <c r="QB5277" s="623"/>
      <c r="QC5277" s="623"/>
      <c r="QD5277" s="623"/>
      <c r="QE5277" s="623"/>
      <c r="QF5277" s="623"/>
      <c r="QG5277" s="623"/>
      <c r="QH5277" s="623"/>
      <c r="QI5277" s="623"/>
      <c r="QJ5277" s="623"/>
      <c r="QK5277" s="623"/>
    </row>
    <row r="5278" spans="439:453">
      <c r="PW5278" s="623"/>
      <c r="PX5278" s="623"/>
      <c r="PY5278" s="623"/>
      <c r="PZ5278" s="623"/>
      <c r="QA5278" s="623"/>
      <c r="QB5278" s="623"/>
      <c r="QC5278" s="623"/>
      <c r="QD5278" s="623"/>
      <c r="QE5278" s="623"/>
      <c r="QF5278" s="623"/>
      <c r="QG5278" s="623"/>
      <c r="QH5278" s="623"/>
      <c r="QI5278" s="623"/>
      <c r="QJ5278" s="623"/>
      <c r="QK5278" s="623"/>
    </row>
    <row r="5279" spans="439:453">
      <c r="PW5279" s="623"/>
      <c r="PX5279" s="623"/>
      <c r="PY5279" s="623"/>
      <c r="PZ5279" s="623"/>
      <c r="QA5279" s="623"/>
      <c r="QB5279" s="623"/>
      <c r="QC5279" s="623"/>
      <c r="QD5279" s="623"/>
      <c r="QE5279" s="623"/>
      <c r="QF5279" s="623"/>
      <c r="QG5279" s="623"/>
      <c r="QH5279" s="623"/>
      <c r="QI5279" s="623"/>
      <c r="QJ5279" s="623"/>
      <c r="QK5279" s="623"/>
    </row>
    <row r="5280" spans="439:453">
      <c r="PW5280" s="623"/>
      <c r="PX5280" s="623"/>
      <c r="PY5280" s="623"/>
      <c r="PZ5280" s="623"/>
      <c r="QA5280" s="623"/>
      <c r="QB5280" s="623"/>
      <c r="QC5280" s="623"/>
      <c r="QD5280" s="623"/>
      <c r="QE5280" s="623"/>
      <c r="QF5280" s="623"/>
      <c r="QG5280" s="623"/>
      <c r="QH5280" s="623"/>
      <c r="QI5280" s="623"/>
      <c r="QJ5280" s="623"/>
      <c r="QK5280" s="623"/>
    </row>
    <row r="5281" spans="439:453">
      <c r="PW5281" s="623"/>
      <c r="PX5281" s="623"/>
      <c r="PY5281" s="623"/>
      <c r="PZ5281" s="623"/>
      <c r="QA5281" s="623"/>
      <c r="QB5281" s="623"/>
      <c r="QC5281" s="623"/>
      <c r="QD5281" s="623"/>
      <c r="QE5281" s="623"/>
      <c r="QF5281" s="623"/>
      <c r="QG5281" s="623"/>
      <c r="QH5281" s="623"/>
      <c r="QI5281" s="623"/>
      <c r="QJ5281" s="623"/>
      <c r="QK5281" s="623"/>
    </row>
    <row r="5282" spans="439:453">
      <c r="PW5282" s="623"/>
      <c r="PX5282" s="623"/>
      <c r="PY5282" s="623"/>
      <c r="PZ5282" s="623"/>
      <c r="QA5282" s="623"/>
      <c r="QB5282" s="623"/>
      <c r="QC5282" s="623"/>
      <c r="QD5282" s="623"/>
      <c r="QE5282" s="623"/>
      <c r="QF5282" s="623"/>
      <c r="QG5282" s="623"/>
      <c r="QH5282" s="623"/>
      <c r="QI5282" s="623"/>
      <c r="QJ5282" s="623"/>
      <c r="QK5282" s="623"/>
    </row>
    <row r="5283" spans="439:453">
      <c r="PW5283" s="623"/>
      <c r="PX5283" s="623"/>
      <c r="PY5283" s="623"/>
      <c r="PZ5283" s="623"/>
      <c r="QA5283" s="623"/>
      <c r="QB5283" s="623"/>
      <c r="QC5283" s="623"/>
      <c r="QD5283" s="623"/>
      <c r="QE5283" s="623"/>
      <c r="QF5283" s="623"/>
      <c r="QG5283" s="623"/>
      <c r="QH5283" s="623"/>
      <c r="QI5283" s="623"/>
      <c r="QJ5283" s="623"/>
      <c r="QK5283" s="623"/>
    </row>
    <row r="5284" spans="439:453">
      <c r="PW5284" s="623"/>
      <c r="PX5284" s="623"/>
      <c r="PY5284" s="623"/>
      <c r="PZ5284" s="623"/>
      <c r="QA5284" s="623"/>
      <c r="QB5284" s="623"/>
      <c r="QC5284" s="623"/>
      <c r="QD5284" s="623"/>
      <c r="QE5284" s="623"/>
      <c r="QF5284" s="623"/>
      <c r="QG5284" s="623"/>
      <c r="QH5284" s="623"/>
      <c r="QI5284" s="623"/>
      <c r="QJ5284" s="623"/>
      <c r="QK5284" s="623"/>
    </row>
    <row r="5285" spans="439:453">
      <c r="PW5285" s="623"/>
      <c r="PX5285" s="623"/>
      <c r="PY5285" s="623"/>
      <c r="PZ5285" s="623"/>
      <c r="QA5285" s="623"/>
      <c r="QB5285" s="623"/>
      <c r="QC5285" s="623"/>
      <c r="QD5285" s="623"/>
      <c r="QE5285" s="623"/>
      <c r="QF5285" s="623"/>
      <c r="QG5285" s="623"/>
      <c r="QH5285" s="623"/>
      <c r="QI5285" s="623"/>
      <c r="QJ5285" s="623"/>
      <c r="QK5285" s="623"/>
    </row>
    <row r="5286" spans="439:453">
      <c r="PW5286" s="623"/>
      <c r="PX5286" s="623"/>
      <c r="PY5286" s="623"/>
      <c r="PZ5286" s="623"/>
      <c r="QA5286" s="623"/>
      <c r="QB5286" s="623"/>
      <c r="QC5286" s="623"/>
      <c r="QD5286" s="623"/>
      <c r="QE5286" s="623"/>
      <c r="QF5286" s="623"/>
      <c r="QG5286" s="623"/>
      <c r="QH5286" s="623"/>
      <c r="QI5286" s="623"/>
      <c r="QJ5286" s="623"/>
      <c r="QK5286" s="623"/>
    </row>
    <row r="5287" spans="439:453">
      <c r="PW5287" s="623"/>
      <c r="PX5287" s="623"/>
      <c r="PY5287" s="623"/>
      <c r="PZ5287" s="623"/>
      <c r="QA5287" s="623"/>
      <c r="QB5287" s="623"/>
      <c r="QC5287" s="623"/>
      <c r="QD5287" s="623"/>
      <c r="QE5287" s="623"/>
      <c r="QF5287" s="623"/>
      <c r="QG5287" s="623"/>
      <c r="QH5287" s="623"/>
      <c r="QI5287" s="623"/>
      <c r="QJ5287" s="623"/>
      <c r="QK5287" s="623"/>
    </row>
    <row r="5288" spans="439:453">
      <c r="PW5288" s="623"/>
      <c r="PX5288" s="623"/>
      <c r="PY5288" s="623"/>
      <c r="PZ5288" s="623"/>
      <c r="QA5288" s="623"/>
      <c r="QB5288" s="623"/>
      <c r="QC5288" s="623"/>
      <c r="QD5288" s="623"/>
      <c r="QE5288" s="623"/>
      <c r="QF5288" s="623"/>
      <c r="QG5288" s="623"/>
      <c r="QH5288" s="623"/>
      <c r="QI5288" s="623"/>
      <c r="QJ5288" s="623"/>
      <c r="QK5288" s="623"/>
    </row>
    <row r="5289" spans="439:453">
      <c r="PW5289" s="623"/>
      <c r="PX5289" s="623"/>
      <c r="PY5289" s="623"/>
      <c r="PZ5289" s="623"/>
      <c r="QA5289" s="623"/>
      <c r="QB5289" s="623"/>
      <c r="QC5289" s="623"/>
      <c r="QD5289" s="623"/>
      <c r="QE5289" s="623"/>
      <c r="QF5289" s="623"/>
      <c r="QG5289" s="623"/>
      <c r="QH5289" s="623"/>
      <c r="QI5289" s="623"/>
      <c r="QJ5289" s="623"/>
      <c r="QK5289" s="623"/>
    </row>
    <row r="5290" spans="439:453">
      <c r="PW5290" s="623"/>
      <c r="PX5290" s="623"/>
      <c r="PY5290" s="623"/>
      <c r="PZ5290" s="623"/>
      <c r="QA5290" s="623"/>
      <c r="QB5290" s="623"/>
      <c r="QC5290" s="623"/>
      <c r="QD5290" s="623"/>
      <c r="QE5290" s="623"/>
      <c r="QF5290" s="623"/>
      <c r="QG5290" s="623"/>
      <c r="QH5290" s="623"/>
      <c r="QI5290" s="623"/>
      <c r="QJ5290" s="623"/>
      <c r="QK5290" s="623"/>
    </row>
    <row r="5291" spans="439:453">
      <c r="PW5291" s="623"/>
      <c r="PX5291" s="623"/>
      <c r="PY5291" s="623"/>
      <c r="PZ5291" s="623"/>
      <c r="QA5291" s="623"/>
      <c r="QB5291" s="623"/>
      <c r="QC5291" s="623"/>
      <c r="QD5291" s="623"/>
      <c r="QE5291" s="623"/>
      <c r="QF5291" s="623"/>
      <c r="QG5291" s="623"/>
      <c r="QH5291" s="623"/>
      <c r="QI5291" s="623"/>
      <c r="QJ5291" s="623"/>
      <c r="QK5291" s="623"/>
    </row>
    <row r="5292" spans="439:453">
      <c r="PW5292" s="623"/>
      <c r="PX5292" s="623"/>
      <c r="PY5292" s="623"/>
      <c r="PZ5292" s="623"/>
      <c r="QA5292" s="623"/>
      <c r="QB5292" s="623"/>
      <c r="QC5292" s="623"/>
      <c r="QD5292" s="623"/>
      <c r="QE5292" s="623"/>
      <c r="QF5292" s="623"/>
      <c r="QG5292" s="623"/>
      <c r="QH5292" s="623"/>
      <c r="QI5292" s="623"/>
      <c r="QJ5292" s="623"/>
      <c r="QK5292" s="623"/>
    </row>
    <row r="5293" spans="439:453">
      <c r="PW5293" s="623"/>
      <c r="PX5293" s="623"/>
      <c r="PY5293" s="623"/>
      <c r="PZ5293" s="623"/>
      <c r="QA5293" s="623"/>
      <c r="QB5293" s="623"/>
      <c r="QC5293" s="623"/>
      <c r="QD5293" s="623"/>
      <c r="QE5293" s="623"/>
      <c r="QF5293" s="623"/>
      <c r="QG5293" s="623"/>
      <c r="QH5293" s="623"/>
      <c r="QI5293" s="623"/>
      <c r="QJ5293" s="623"/>
      <c r="QK5293" s="623"/>
    </row>
    <row r="5294" spans="439:453">
      <c r="PW5294" s="623"/>
      <c r="PX5294" s="623"/>
      <c r="PY5294" s="623"/>
      <c r="PZ5294" s="623"/>
      <c r="QA5294" s="623"/>
      <c r="QB5294" s="623"/>
      <c r="QC5294" s="623"/>
      <c r="QD5294" s="623"/>
      <c r="QE5294" s="623"/>
      <c r="QF5294" s="623"/>
      <c r="QG5294" s="623"/>
      <c r="QH5294" s="623"/>
      <c r="QI5294" s="623"/>
      <c r="QJ5294" s="623"/>
      <c r="QK5294" s="623"/>
    </row>
    <row r="5295" spans="439:453">
      <c r="PW5295" s="623"/>
      <c r="PX5295" s="623"/>
      <c r="PY5295" s="623"/>
      <c r="PZ5295" s="623"/>
      <c r="QA5295" s="623"/>
      <c r="QB5295" s="623"/>
      <c r="QC5295" s="623"/>
      <c r="QD5295" s="623"/>
      <c r="QE5295" s="623"/>
      <c r="QF5295" s="623"/>
      <c r="QG5295" s="623"/>
      <c r="QH5295" s="623"/>
      <c r="QI5295" s="623"/>
      <c r="QJ5295" s="623"/>
      <c r="QK5295" s="623"/>
    </row>
    <row r="5296" spans="439:453">
      <c r="PW5296" s="623"/>
      <c r="PX5296" s="623"/>
      <c r="PY5296" s="623"/>
      <c r="PZ5296" s="623"/>
      <c r="QA5296" s="623"/>
      <c r="QB5296" s="623"/>
      <c r="QC5296" s="623"/>
      <c r="QD5296" s="623"/>
      <c r="QE5296" s="623"/>
      <c r="QF5296" s="623"/>
      <c r="QG5296" s="623"/>
      <c r="QH5296" s="623"/>
      <c r="QI5296" s="623"/>
      <c r="QJ5296" s="623"/>
      <c r="QK5296" s="623"/>
    </row>
    <row r="5297" spans="439:453">
      <c r="PW5297" s="623"/>
      <c r="PX5297" s="623"/>
      <c r="PY5297" s="623"/>
      <c r="PZ5297" s="623"/>
      <c r="QA5297" s="623"/>
      <c r="QB5297" s="623"/>
      <c r="QC5297" s="623"/>
      <c r="QD5297" s="623"/>
      <c r="QE5297" s="623"/>
      <c r="QF5297" s="623"/>
      <c r="QG5297" s="623"/>
      <c r="QH5297" s="623"/>
      <c r="QI5297" s="623"/>
      <c r="QJ5297" s="623"/>
      <c r="QK5297" s="623"/>
    </row>
    <row r="5298" spans="439:453">
      <c r="PW5298" s="623"/>
      <c r="PX5298" s="623"/>
      <c r="PY5298" s="623"/>
      <c r="PZ5298" s="623"/>
      <c r="QA5298" s="623"/>
      <c r="QB5298" s="623"/>
      <c r="QC5298" s="623"/>
      <c r="QD5298" s="623"/>
      <c r="QE5298" s="623"/>
      <c r="QF5298" s="623"/>
      <c r="QG5298" s="623"/>
      <c r="QH5298" s="623"/>
      <c r="QI5298" s="623"/>
      <c r="QJ5298" s="623"/>
      <c r="QK5298" s="623"/>
    </row>
    <row r="5299" spans="439:453">
      <c r="PW5299" s="623"/>
      <c r="PX5299" s="623"/>
      <c r="PY5299" s="623"/>
      <c r="PZ5299" s="623"/>
      <c r="QA5299" s="623"/>
      <c r="QB5299" s="623"/>
      <c r="QC5299" s="623"/>
      <c r="QD5299" s="623"/>
      <c r="QE5299" s="623"/>
      <c r="QF5299" s="623"/>
      <c r="QG5299" s="623"/>
      <c r="QH5299" s="623"/>
      <c r="QI5299" s="623"/>
      <c r="QJ5299" s="623"/>
      <c r="QK5299" s="623"/>
    </row>
    <row r="5300" spans="439:453">
      <c r="PW5300" s="623"/>
      <c r="PX5300" s="623"/>
      <c r="PY5300" s="623"/>
      <c r="PZ5300" s="623"/>
      <c r="QA5300" s="623"/>
      <c r="QB5300" s="623"/>
      <c r="QC5300" s="623"/>
      <c r="QD5300" s="623"/>
      <c r="QE5300" s="623"/>
      <c r="QF5300" s="623"/>
      <c r="QG5300" s="623"/>
      <c r="QH5300" s="623"/>
      <c r="QI5300" s="623"/>
      <c r="QJ5300" s="623"/>
      <c r="QK5300" s="623"/>
    </row>
    <row r="5301" spans="439:453">
      <c r="PW5301" s="623"/>
      <c r="PX5301" s="623"/>
      <c r="PY5301" s="623"/>
      <c r="PZ5301" s="623"/>
      <c r="QA5301" s="623"/>
      <c r="QB5301" s="623"/>
      <c r="QC5301" s="623"/>
      <c r="QD5301" s="623"/>
      <c r="QE5301" s="623"/>
      <c r="QF5301" s="623"/>
      <c r="QG5301" s="623"/>
      <c r="QH5301" s="623"/>
      <c r="QI5301" s="623"/>
      <c r="QJ5301" s="623"/>
      <c r="QK5301" s="623"/>
    </row>
    <row r="5302" spans="439:453">
      <c r="PW5302" s="623"/>
      <c r="PX5302" s="623"/>
      <c r="PY5302" s="623"/>
      <c r="PZ5302" s="623"/>
      <c r="QA5302" s="623"/>
      <c r="QB5302" s="623"/>
      <c r="QC5302" s="623"/>
      <c r="QD5302" s="623"/>
      <c r="QE5302" s="623"/>
      <c r="QF5302" s="623"/>
      <c r="QG5302" s="623"/>
      <c r="QH5302" s="623"/>
      <c r="QI5302" s="623"/>
      <c r="QJ5302" s="623"/>
      <c r="QK5302" s="623"/>
    </row>
    <row r="5303" spans="439:453">
      <c r="PW5303" s="623"/>
      <c r="PX5303" s="623"/>
      <c r="PY5303" s="623"/>
      <c r="PZ5303" s="623"/>
      <c r="QA5303" s="623"/>
      <c r="QB5303" s="623"/>
      <c r="QC5303" s="623"/>
      <c r="QD5303" s="623"/>
      <c r="QE5303" s="623"/>
      <c r="QF5303" s="623"/>
      <c r="QG5303" s="623"/>
      <c r="QH5303" s="623"/>
      <c r="QI5303" s="623"/>
      <c r="QJ5303" s="623"/>
      <c r="QK5303" s="623"/>
    </row>
    <row r="5304" spans="439:453">
      <c r="PW5304" s="623"/>
      <c r="PX5304" s="623"/>
      <c r="PY5304" s="623"/>
      <c r="PZ5304" s="623"/>
      <c r="QA5304" s="623"/>
      <c r="QB5304" s="623"/>
      <c r="QC5304" s="623"/>
      <c r="QD5304" s="623"/>
      <c r="QE5304" s="623"/>
      <c r="QF5304" s="623"/>
      <c r="QG5304" s="623"/>
      <c r="QH5304" s="623"/>
      <c r="QI5304" s="623"/>
      <c r="QJ5304" s="623"/>
      <c r="QK5304" s="623"/>
    </row>
    <row r="5305" spans="439:453">
      <c r="PW5305" s="623"/>
      <c r="PX5305" s="623"/>
      <c r="PY5305" s="623"/>
      <c r="PZ5305" s="623"/>
      <c r="QA5305" s="623"/>
      <c r="QB5305" s="623"/>
      <c r="QC5305" s="623"/>
      <c r="QD5305" s="623"/>
      <c r="QE5305" s="623"/>
      <c r="QF5305" s="623"/>
      <c r="QG5305" s="623"/>
      <c r="QH5305" s="623"/>
      <c r="QI5305" s="623"/>
      <c r="QJ5305" s="623"/>
      <c r="QK5305" s="623"/>
    </row>
    <row r="5306" spans="439:453">
      <c r="PW5306" s="623"/>
      <c r="PX5306" s="623"/>
      <c r="PY5306" s="623"/>
      <c r="PZ5306" s="623"/>
      <c r="QA5306" s="623"/>
      <c r="QB5306" s="623"/>
      <c r="QC5306" s="623"/>
      <c r="QD5306" s="623"/>
      <c r="QE5306" s="623"/>
      <c r="QF5306" s="623"/>
      <c r="QG5306" s="623"/>
      <c r="QH5306" s="623"/>
      <c r="QI5306" s="623"/>
      <c r="QJ5306" s="623"/>
      <c r="QK5306" s="623"/>
    </row>
    <row r="5307" spans="439:453">
      <c r="PW5307" s="623"/>
      <c r="PX5307" s="623"/>
      <c r="PY5307" s="623"/>
      <c r="PZ5307" s="623"/>
      <c r="QA5307" s="623"/>
      <c r="QB5307" s="623"/>
      <c r="QC5307" s="623"/>
      <c r="QD5307" s="623"/>
      <c r="QE5307" s="623"/>
      <c r="QF5307" s="623"/>
      <c r="QG5307" s="623"/>
      <c r="QH5307" s="623"/>
      <c r="QI5307" s="623"/>
      <c r="QJ5307" s="623"/>
      <c r="QK5307" s="623"/>
    </row>
    <row r="5308" spans="439:453">
      <c r="PW5308" s="623"/>
      <c r="PX5308" s="623"/>
      <c r="PY5308" s="623"/>
      <c r="PZ5308" s="623"/>
      <c r="QA5308" s="623"/>
      <c r="QB5308" s="623"/>
      <c r="QC5308" s="623"/>
      <c r="QD5308" s="623"/>
      <c r="QE5308" s="623"/>
      <c r="QF5308" s="623"/>
      <c r="QG5308" s="623"/>
      <c r="QH5308" s="623"/>
      <c r="QI5308" s="623"/>
      <c r="QJ5308" s="623"/>
      <c r="QK5308" s="623"/>
    </row>
    <row r="5309" spans="439:453">
      <c r="PW5309" s="623"/>
      <c r="PX5309" s="623"/>
      <c r="PY5309" s="623"/>
      <c r="PZ5309" s="623"/>
      <c r="QA5309" s="623"/>
      <c r="QB5309" s="623"/>
      <c r="QC5309" s="623"/>
      <c r="QD5309" s="623"/>
      <c r="QE5309" s="623"/>
      <c r="QF5309" s="623"/>
      <c r="QG5309" s="623"/>
      <c r="QH5309" s="623"/>
      <c r="QI5309" s="623"/>
      <c r="QJ5309" s="623"/>
      <c r="QK5309" s="623"/>
    </row>
    <row r="5310" spans="439:453">
      <c r="PW5310" s="623"/>
      <c r="PX5310" s="623"/>
      <c r="PY5310" s="623"/>
      <c r="PZ5310" s="623"/>
      <c r="QA5310" s="623"/>
      <c r="QB5310" s="623"/>
      <c r="QC5310" s="623"/>
      <c r="QD5310" s="623"/>
      <c r="QE5310" s="623"/>
      <c r="QF5310" s="623"/>
      <c r="QG5310" s="623"/>
      <c r="QH5310" s="623"/>
      <c r="QI5310" s="623"/>
      <c r="QJ5310" s="623"/>
      <c r="QK5310" s="623"/>
    </row>
    <row r="5311" spans="439:453">
      <c r="PW5311" s="623"/>
      <c r="PX5311" s="623"/>
      <c r="PY5311" s="623"/>
      <c r="PZ5311" s="623"/>
      <c r="QA5311" s="623"/>
      <c r="QB5311" s="623"/>
      <c r="QC5311" s="623"/>
      <c r="QD5311" s="623"/>
      <c r="QE5311" s="623"/>
      <c r="QF5311" s="623"/>
      <c r="QG5311" s="623"/>
      <c r="QH5311" s="623"/>
      <c r="QI5311" s="623"/>
      <c r="QJ5311" s="623"/>
      <c r="QK5311" s="623"/>
    </row>
    <row r="5312" spans="439:453">
      <c r="PW5312" s="623"/>
      <c r="PX5312" s="623"/>
      <c r="PY5312" s="623"/>
      <c r="PZ5312" s="623"/>
      <c r="QA5312" s="623"/>
      <c r="QB5312" s="623"/>
      <c r="QC5312" s="623"/>
      <c r="QD5312" s="623"/>
      <c r="QE5312" s="623"/>
      <c r="QF5312" s="623"/>
      <c r="QG5312" s="623"/>
      <c r="QH5312" s="623"/>
      <c r="QI5312" s="623"/>
      <c r="QJ5312" s="623"/>
      <c r="QK5312" s="623"/>
    </row>
    <row r="5313" spans="439:453">
      <c r="PW5313" s="623"/>
      <c r="PX5313" s="623"/>
      <c r="PY5313" s="623"/>
      <c r="PZ5313" s="623"/>
      <c r="QA5313" s="623"/>
      <c r="QB5313" s="623"/>
      <c r="QC5313" s="623"/>
      <c r="QD5313" s="623"/>
      <c r="QE5313" s="623"/>
      <c r="QF5313" s="623"/>
      <c r="QG5313" s="623"/>
      <c r="QH5313" s="623"/>
      <c r="QI5313" s="623"/>
      <c r="QJ5313" s="623"/>
      <c r="QK5313" s="623"/>
    </row>
    <row r="5314" spans="439:453">
      <c r="PW5314" s="623"/>
      <c r="PX5314" s="623"/>
      <c r="PY5314" s="623"/>
      <c r="PZ5314" s="623"/>
      <c r="QA5314" s="623"/>
      <c r="QB5314" s="623"/>
      <c r="QC5314" s="623"/>
      <c r="QD5314" s="623"/>
      <c r="QE5314" s="623"/>
      <c r="QF5314" s="623"/>
      <c r="QG5314" s="623"/>
      <c r="QH5314" s="623"/>
      <c r="QI5314" s="623"/>
      <c r="QJ5314" s="623"/>
      <c r="QK5314" s="623"/>
    </row>
    <row r="5315" spans="439:453">
      <c r="PW5315" s="623"/>
      <c r="PX5315" s="623"/>
      <c r="PY5315" s="623"/>
      <c r="PZ5315" s="623"/>
      <c r="QA5315" s="623"/>
      <c r="QB5315" s="623"/>
      <c r="QC5315" s="623"/>
      <c r="QD5315" s="623"/>
      <c r="QE5315" s="623"/>
      <c r="QF5315" s="623"/>
      <c r="QG5315" s="623"/>
      <c r="QH5315" s="623"/>
      <c r="QI5315" s="623"/>
      <c r="QJ5315" s="623"/>
      <c r="QK5315" s="623"/>
    </row>
    <row r="5316" spans="439:453">
      <c r="PW5316" s="623"/>
      <c r="PX5316" s="623"/>
      <c r="PY5316" s="623"/>
      <c r="PZ5316" s="623"/>
      <c r="QA5316" s="623"/>
      <c r="QB5316" s="623"/>
      <c r="QC5316" s="623"/>
      <c r="QD5316" s="623"/>
      <c r="QE5316" s="623"/>
      <c r="QF5316" s="623"/>
      <c r="QG5316" s="623"/>
      <c r="QH5316" s="623"/>
      <c r="QI5316" s="623"/>
      <c r="QJ5316" s="623"/>
      <c r="QK5316" s="623"/>
    </row>
    <row r="5317" spans="439:453">
      <c r="PW5317" s="623"/>
      <c r="PX5317" s="623"/>
      <c r="PY5317" s="623"/>
      <c r="PZ5317" s="623"/>
      <c r="QA5317" s="623"/>
      <c r="QB5317" s="623"/>
      <c r="QC5317" s="623"/>
      <c r="QD5317" s="623"/>
      <c r="QE5317" s="623"/>
      <c r="QF5317" s="623"/>
      <c r="QG5317" s="623"/>
      <c r="QH5317" s="623"/>
      <c r="QI5317" s="623"/>
      <c r="QJ5317" s="623"/>
      <c r="QK5317" s="623"/>
    </row>
    <row r="5318" spans="439:453">
      <c r="PW5318" s="623"/>
      <c r="PX5318" s="623"/>
      <c r="PY5318" s="623"/>
      <c r="PZ5318" s="623"/>
      <c r="QA5318" s="623"/>
      <c r="QB5318" s="623"/>
      <c r="QC5318" s="623"/>
      <c r="QD5318" s="623"/>
      <c r="QE5318" s="623"/>
      <c r="QF5318" s="623"/>
      <c r="QG5318" s="623"/>
      <c r="QH5318" s="623"/>
      <c r="QI5318" s="623"/>
      <c r="QJ5318" s="623"/>
      <c r="QK5318" s="623"/>
    </row>
    <row r="5319" spans="439:453">
      <c r="PW5319" s="623"/>
      <c r="PX5319" s="623"/>
      <c r="PY5319" s="623"/>
      <c r="PZ5319" s="623"/>
      <c r="QA5319" s="623"/>
      <c r="QB5319" s="623"/>
      <c r="QC5319" s="623"/>
      <c r="QD5319" s="623"/>
      <c r="QE5319" s="623"/>
      <c r="QF5319" s="623"/>
      <c r="QG5319" s="623"/>
      <c r="QH5319" s="623"/>
      <c r="QI5319" s="623"/>
      <c r="QJ5319" s="623"/>
      <c r="QK5319" s="623"/>
    </row>
    <row r="5320" spans="439:453">
      <c r="PW5320" s="623"/>
      <c r="PX5320" s="623"/>
      <c r="PY5320" s="623"/>
      <c r="PZ5320" s="623"/>
      <c r="QA5320" s="623"/>
      <c r="QB5320" s="623"/>
      <c r="QC5320" s="623"/>
      <c r="QD5320" s="623"/>
      <c r="QE5320" s="623"/>
      <c r="QF5320" s="623"/>
      <c r="QG5320" s="623"/>
      <c r="QH5320" s="623"/>
      <c r="QI5320" s="623"/>
      <c r="QJ5320" s="623"/>
      <c r="QK5320" s="623"/>
    </row>
    <row r="5321" spans="439:453">
      <c r="PW5321" s="623"/>
      <c r="PX5321" s="623"/>
      <c r="PY5321" s="623"/>
      <c r="PZ5321" s="623"/>
      <c r="QA5321" s="623"/>
      <c r="QB5321" s="623"/>
      <c r="QC5321" s="623"/>
      <c r="QD5321" s="623"/>
      <c r="QE5321" s="623"/>
      <c r="QF5321" s="623"/>
      <c r="QG5321" s="623"/>
      <c r="QH5321" s="623"/>
      <c r="QI5321" s="623"/>
      <c r="QJ5321" s="623"/>
      <c r="QK5321" s="623"/>
    </row>
    <row r="5322" spans="439:453">
      <c r="PW5322" s="623"/>
      <c r="PX5322" s="623"/>
      <c r="PY5322" s="623"/>
      <c r="PZ5322" s="623"/>
      <c r="QA5322" s="623"/>
      <c r="QB5322" s="623"/>
      <c r="QC5322" s="623"/>
      <c r="QD5322" s="623"/>
      <c r="QE5322" s="623"/>
      <c r="QF5322" s="623"/>
      <c r="QG5322" s="623"/>
      <c r="QH5322" s="623"/>
      <c r="QI5322" s="623"/>
      <c r="QJ5322" s="623"/>
      <c r="QK5322" s="623"/>
    </row>
    <row r="5323" spans="439:453">
      <c r="PW5323" s="623"/>
      <c r="PX5323" s="623"/>
      <c r="PY5323" s="623"/>
      <c r="PZ5323" s="623"/>
      <c r="QA5323" s="623"/>
      <c r="QB5323" s="623"/>
      <c r="QC5323" s="623"/>
      <c r="QD5323" s="623"/>
      <c r="QE5323" s="623"/>
      <c r="QF5323" s="623"/>
      <c r="QG5323" s="623"/>
      <c r="QH5323" s="623"/>
      <c r="QI5323" s="623"/>
      <c r="QJ5323" s="623"/>
      <c r="QK5323" s="623"/>
    </row>
    <row r="5324" spans="439:453">
      <c r="PW5324" s="623"/>
      <c r="PX5324" s="623"/>
      <c r="PY5324" s="623"/>
      <c r="PZ5324" s="623"/>
      <c r="QA5324" s="623"/>
      <c r="QB5324" s="623"/>
      <c r="QC5324" s="623"/>
      <c r="QD5324" s="623"/>
      <c r="QE5324" s="623"/>
      <c r="QF5324" s="623"/>
      <c r="QG5324" s="623"/>
      <c r="QH5324" s="623"/>
      <c r="QI5324" s="623"/>
      <c r="QJ5324" s="623"/>
      <c r="QK5324" s="623"/>
    </row>
    <row r="5325" spans="439:453">
      <c r="PW5325" s="623"/>
      <c r="PX5325" s="623"/>
      <c r="PY5325" s="623"/>
      <c r="PZ5325" s="623"/>
      <c r="QA5325" s="623"/>
      <c r="QB5325" s="623"/>
      <c r="QC5325" s="623"/>
      <c r="QD5325" s="623"/>
      <c r="QE5325" s="623"/>
      <c r="QF5325" s="623"/>
      <c r="QG5325" s="623"/>
      <c r="QH5325" s="623"/>
      <c r="QI5325" s="623"/>
      <c r="QJ5325" s="623"/>
      <c r="QK5325" s="623"/>
    </row>
    <row r="5326" spans="439:453">
      <c r="PW5326" s="623"/>
      <c r="PX5326" s="623"/>
      <c r="PY5326" s="623"/>
      <c r="PZ5326" s="623"/>
      <c r="QA5326" s="623"/>
      <c r="QB5326" s="623"/>
      <c r="QC5326" s="623"/>
      <c r="QD5326" s="623"/>
      <c r="QE5326" s="623"/>
      <c r="QF5326" s="623"/>
      <c r="QG5326" s="623"/>
      <c r="QH5326" s="623"/>
      <c r="QI5326" s="623"/>
      <c r="QJ5326" s="623"/>
      <c r="QK5326" s="623"/>
    </row>
    <row r="5327" spans="439:453">
      <c r="PW5327" s="623"/>
      <c r="PX5327" s="623"/>
      <c r="PY5327" s="623"/>
      <c r="PZ5327" s="623"/>
      <c r="QA5327" s="623"/>
      <c r="QB5327" s="623"/>
      <c r="QC5327" s="623"/>
      <c r="QD5327" s="623"/>
      <c r="QE5327" s="623"/>
      <c r="QF5327" s="623"/>
      <c r="QG5327" s="623"/>
      <c r="QH5327" s="623"/>
      <c r="QI5327" s="623"/>
      <c r="QJ5327" s="623"/>
      <c r="QK5327" s="623"/>
    </row>
    <row r="5328" spans="439:453">
      <c r="PW5328" s="623"/>
      <c r="PX5328" s="623"/>
      <c r="PY5328" s="623"/>
      <c r="PZ5328" s="623"/>
      <c r="QA5328" s="623"/>
      <c r="QB5328" s="623"/>
      <c r="QC5328" s="623"/>
      <c r="QD5328" s="623"/>
      <c r="QE5328" s="623"/>
      <c r="QF5328" s="623"/>
      <c r="QG5328" s="623"/>
      <c r="QH5328" s="623"/>
      <c r="QI5328" s="623"/>
      <c r="QJ5328" s="623"/>
      <c r="QK5328" s="623"/>
    </row>
    <row r="5329" spans="439:453">
      <c r="PW5329" s="623"/>
      <c r="PX5329" s="623"/>
      <c r="PY5329" s="623"/>
      <c r="PZ5329" s="623"/>
      <c r="QA5329" s="623"/>
      <c r="QB5329" s="623"/>
      <c r="QC5329" s="623"/>
      <c r="QD5329" s="623"/>
      <c r="QE5329" s="623"/>
      <c r="QF5329" s="623"/>
      <c r="QG5329" s="623"/>
      <c r="QH5329" s="623"/>
      <c r="QI5329" s="623"/>
      <c r="QJ5329" s="623"/>
      <c r="QK5329" s="623"/>
    </row>
    <row r="5330" spans="439:453">
      <c r="PW5330" s="623"/>
      <c r="PX5330" s="623"/>
      <c r="PY5330" s="623"/>
      <c r="PZ5330" s="623"/>
      <c r="QA5330" s="623"/>
      <c r="QB5330" s="623"/>
      <c r="QC5330" s="623"/>
      <c r="QD5330" s="623"/>
      <c r="QE5330" s="623"/>
      <c r="QF5330" s="623"/>
      <c r="QG5330" s="623"/>
      <c r="QH5330" s="623"/>
      <c r="QI5330" s="623"/>
      <c r="QJ5330" s="623"/>
      <c r="QK5330" s="623"/>
    </row>
    <row r="5331" spans="439:453">
      <c r="PW5331" s="623"/>
      <c r="PX5331" s="623"/>
      <c r="PY5331" s="623"/>
      <c r="PZ5331" s="623"/>
      <c r="QA5331" s="623"/>
      <c r="QB5331" s="623"/>
      <c r="QC5331" s="623"/>
      <c r="QD5331" s="623"/>
      <c r="QE5331" s="623"/>
      <c r="QF5331" s="623"/>
      <c r="QG5331" s="623"/>
      <c r="QH5331" s="623"/>
      <c r="QI5331" s="623"/>
      <c r="QJ5331" s="623"/>
      <c r="QK5331" s="623"/>
    </row>
    <row r="5332" spans="439:453">
      <c r="PW5332" s="623"/>
      <c r="PX5332" s="623"/>
      <c r="PY5332" s="623"/>
      <c r="PZ5332" s="623"/>
      <c r="QA5332" s="623"/>
      <c r="QB5332" s="623"/>
      <c r="QC5332" s="623"/>
      <c r="QD5332" s="623"/>
      <c r="QE5332" s="623"/>
      <c r="QF5332" s="623"/>
      <c r="QG5332" s="623"/>
      <c r="QH5332" s="623"/>
      <c r="QI5332" s="623"/>
      <c r="QJ5332" s="623"/>
      <c r="QK5332" s="623"/>
    </row>
    <row r="5333" spans="439:453">
      <c r="PW5333" s="623"/>
      <c r="PX5333" s="623"/>
      <c r="PY5333" s="623"/>
      <c r="PZ5333" s="623"/>
      <c r="QA5333" s="623"/>
      <c r="QB5333" s="623"/>
      <c r="QC5333" s="623"/>
      <c r="QD5333" s="623"/>
      <c r="QE5333" s="623"/>
      <c r="QF5333" s="623"/>
      <c r="QG5333" s="623"/>
      <c r="QH5333" s="623"/>
      <c r="QI5333" s="623"/>
      <c r="QJ5333" s="623"/>
      <c r="QK5333" s="623"/>
    </row>
    <row r="5334" spans="439:453">
      <c r="PW5334" s="623"/>
      <c r="PX5334" s="623"/>
      <c r="PY5334" s="623"/>
      <c r="PZ5334" s="623"/>
      <c r="QA5334" s="623"/>
      <c r="QB5334" s="623"/>
      <c r="QC5334" s="623"/>
      <c r="QD5334" s="623"/>
      <c r="QE5334" s="623"/>
      <c r="QF5334" s="623"/>
      <c r="QG5334" s="623"/>
      <c r="QH5334" s="623"/>
      <c r="QI5334" s="623"/>
      <c r="QJ5334" s="623"/>
      <c r="QK5334" s="623"/>
    </row>
    <row r="5335" spans="439:453">
      <c r="PW5335" s="623"/>
      <c r="PX5335" s="623"/>
      <c r="PY5335" s="623"/>
      <c r="PZ5335" s="623"/>
      <c r="QA5335" s="623"/>
      <c r="QB5335" s="623"/>
      <c r="QC5335" s="623"/>
      <c r="QD5335" s="623"/>
      <c r="QE5335" s="623"/>
      <c r="QF5335" s="623"/>
      <c r="QG5335" s="623"/>
      <c r="QH5335" s="623"/>
      <c r="QI5335" s="623"/>
      <c r="QJ5335" s="623"/>
      <c r="QK5335" s="623"/>
    </row>
    <row r="5336" spans="439:453">
      <c r="PW5336" s="623"/>
      <c r="PX5336" s="623"/>
      <c r="PY5336" s="623"/>
      <c r="PZ5336" s="623"/>
      <c r="QA5336" s="623"/>
      <c r="QB5336" s="623"/>
      <c r="QC5336" s="623"/>
      <c r="QD5336" s="623"/>
      <c r="QE5336" s="623"/>
      <c r="QF5336" s="623"/>
      <c r="QG5336" s="623"/>
      <c r="QH5336" s="623"/>
      <c r="QI5336" s="623"/>
      <c r="QJ5336" s="623"/>
      <c r="QK5336" s="623"/>
    </row>
    <row r="5337" spans="439:453">
      <c r="PW5337" s="623"/>
      <c r="PX5337" s="623"/>
      <c r="PY5337" s="623"/>
      <c r="PZ5337" s="623"/>
      <c r="QA5337" s="623"/>
      <c r="QB5337" s="623"/>
      <c r="QC5337" s="623"/>
      <c r="QD5337" s="623"/>
      <c r="QE5337" s="623"/>
      <c r="QF5337" s="623"/>
      <c r="QG5337" s="623"/>
      <c r="QH5337" s="623"/>
      <c r="QI5337" s="623"/>
      <c r="QJ5337" s="623"/>
      <c r="QK5337" s="623"/>
    </row>
    <row r="5338" spans="439:453">
      <c r="PW5338" s="623"/>
      <c r="PX5338" s="623"/>
      <c r="PY5338" s="623"/>
      <c r="PZ5338" s="623"/>
      <c r="QA5338" s="623"/>
      <c r="QB5338" s="623"/>
      <c r="QC5338" s="623"/>
      <c r="QD5338" s="623"/>
      <c r="QE5338" s="623"/>
      <c r="QF5338" s="623"/>
      <c r="QG5338" s="623"/>
      <c r="QH5338" s="623"/>
      <c r="QI5338" s="623"/>
      <c r="QJ5338" s="623"/>
      <c r="QK5338" s="623"/>
    </row>
    <row r="5339" spans="439:453">
      <c r="PW5339" s="623"/>
      <c r="PX5339" s="623"/>
      <c r="PY5339" s="623"/>
      <c r="PZ5339" s="623"/>
      <c r="QA5339" s="623"/>
      <c r="QB5339" s="623"/>
      <c r="QC5339" s="623"/>
      <c r="QD5339" s="623"/>
      <c r="QE5339" s="623"/>
      <c r="QF5339" s="623"/>
      <c r="QG5339" s="623"/>
      <c r="QH5339" s="623"/>
      <c r="QI5339" s="623"/>
      <c r="QJ5339" s="623"/>
      <c r="QK5339" s="623"/>
    </row>
    <row r="5340" spans="439:453">
      <c r="PW5340" s="623"/>
      <c r="PX5340" s="623"/>
      <c r="PY5340" s="623"/>
      <c r="PZ5340" s="623"/>
      <c r="QA5340" s="623"/>
      <c r="QB5340" s="623"/>
      <c r="QC5340" s="623"/>
      <c r="QD5340" s="623"/>
      <c r="QE5340" s="623"/>
      <c r="QF5340" s="623"/>
      <c r="QG5340" s="623"/>
      <c r="QH5340" s="623"/>
      <c r="QI5340" s="623"/>
      <c r="QJ5340" s="623"/>
      <c r="QK5340" s="623"/>
    </row>
    <row r="5341" spans="439:453">
      <c r="PW5341" s="623"/>
      <c r="PX5341" s="623"/>
      <c r="PY5341" s="623"/>
      <c r="PZ5341" s="623"/>
      <c r="QA5341" s="623"/>
      <c r="QB5341" s="623"/>
      <c r="QC5341" s="623"/>
      <c r="QD5341" s="623"/>
      <c r="QE5341" s="623"/>
      <c r="QF5341" s="623"/>
      <c r="QG5341" s="623"/>
      <c r="QH5341" s="623"/>
      <c r="QI5341" s="623"/>
      <c r="QJ5341" s="623"/>
      <c r="QK5341" s="623"/>
    </row>
    <row r="5342" spans="439:453">
      <c r="PW5342" s="623"/>
      <c r="PX5342" s="623"/>
      <c r="PY5342" s="623"/>
      <c r="PZ5342" s="623"/>
      <c r="QA5342" s="623"/>
      <c r="QB5342" s="623"/>
      <c r="QC5342" s="623"/>
      <c r="QD5342" s="623"/>
      <c r="QE5342" s="623"/>
      <c r="QF5342" s="623"/>
      <c r="QG5342" s="623"/>
      <c r="QH5342" s="623"/>
      <c r="QI5342" s="623"/>
      <c r="QJ5342" s="623"/>
      <c r="QK5342" s="623"/>
    </row>
    <row r="5343" spans="439:453">
      <c r="PW5343" s="623"/>
      <c r="PX5343" s="623"/>
      <c r="PY5343" s="623"/>
      <c r="PZ5343" s="623"/>
      <c r="QA5343" s="623"/>
      <c r="QB5343" s="623"/>
      <c r="QC5343" s="623"/>
      <c r="QD5343" s="623"/>
      <c r="QE5343" s="623"/>
      <c r="QF5343" s="623"/>
      <c r="QG5343" s="623"/>
      <c r="QH5343" s="623"/>
      <c r="QI5343" s="623"/>
      <c r="QJ5343" s="623"/>
      <c r="QK5343" s="623"/>
    </row>
    <row r="5344" spans="439:453">
      <c r="PW5344" s="623"/>
      <c r="PX5344" s="623"/>
      <c r="PY5344" s="623"/>
      <c r="PZ5344" s="623"/>
      <c r="QA5344" s="623"/>
      <c r="QB5344" s="623"/>
      <c r="QC5344" s="623"/>
      <c r="QD5344" s="623"/>
      <c r="QE5344" s="623"/>
      <c r="QF5344" s="623"/>
      <c r="QG5344" s="623"/>
      <c r="QH5344" s="623"/>
      <c r="QI5344" s="623"/>
      <c r="QJ5344" s="623"/>
      <c r="QK5344" s="623"/>
    </row>
    <row r="5345" spans="439:453">
      <c r="PW5345" s="623"/>
      <c r="PX5345" s="623"/>
      <c r="PY5345" s="623"/>
      <c r="PZ5345" s="623"/>
      <c r="QA5345" s="623"/>
      <c r="QB5345" s="623"/>
      <c r="QC5345" s="623"/>
      <c r="QD5345" s="623"/>
      <c r="QE5345" s="623"/>
      <c r="QF5345" s="623"/>
      <c r="QG5345" s="623"/>
      <c r="QH5345" s="623"/>
      <c r="QI5345" s="623"/>
      <c r="QJ5345" s="623"/>
      <c r="QK5345" s="623"/>
    </row>
    <row r="5346" spans="439:453">
      <c r="PW5346" s="623"/>
      <c r="PX5346" s="623"/>
      <c r="PY5346" s="623"/>
      <c r="PZ5346" s="623"/>
      <c r="QA5346" s="623"/>
      <c r="QB5346" s="623"/>
      <c r="QC5346" s="623"/>
      <c r="QD5346" s="623"/>
      <c r="QE5346" s="623"/>
      <c r="QF5346" s="623"/>
      <c r="QG5346" s="623"/>
      <c r="QH5346" s="623"/>
      <c r="QI5346" s="623"/>
      <c r="QJ5346" s="623"/>
      <c r="QK5346" s="623"/>
    </row>
    <row r="5347" spans="439:453">
      <c r="PW5347" s="623"/>
      <c r="PX5347" s="623"/>
      <c r="PY5347" s="623"/>
      <c r="PZ5347" s="623"/>
      <c r="QA5347" s="623"/>
      <c r="QB5347" s="623"/>
      <c r="QC5347" s="623"/>
      <c r="QD5347" s="623"/>
      <c r="QE5347" s="623"/>
      <c r="QF5347" s="623"/>
      <c r="QG5347" s="623"/>
      <c r="QH5347" s="623"/>
      <c r="QI5347" s="623"/>
      <c r="QJ5347" s="623"/>
      <c r="QK5347" s="623"/>
    </row>
    <row r="5348" spans="439:453">
      <c r="PW5348" s="623"/>
      <c r="PX5348" s="623"/>
      <c r="PY5348" s="623"/>
      <c r="PZ5348" s="623"/>
      <c r="QA5348" s="623"/>
      <c r="QB5348" s="623"/>
      <c r="QC5348" s="623"/>
      <c r="QD5348" s="623"/>
      <c r="QE5348" s="623"/>
      <c r="QF5348" s="623"/>
      <c r="QG5348" s="623"/>
      <c r="QH5348" s="623"/>
      <c r="QI5348" s="623"/>
      <c r="QJ5348" s="623"/>
      <c r="QK5348" s="623"/>
    </row>
    <row r="5349" spans="439:453">
      <c r="PW5349" s="623"/>
      <c r="PX5349" s="623"/>
      <c r="PY5349" s="623"/>
      <c r="PZ5349" s="623"/>
      <c r="QA5349" s="623"/>
      <c r="QB5349" s="623"/>
      <c r="QC5349" s="623"/>
      <c r="QD5349" s="623"/>
      <c r="QE5349" s="623"/>
      <c r="QF5349" s="623"/>
      <c r="QG5349" s="623"/>
      <c r="QH5349" s="623"/>
      <c r="QI5349" s="623"/>
      <c r="QJ5349" s="623"/>
      <c r="QK5349" s="623"/>
    </row>
    <row r="5350" spans="439:453">
      <c r="PW5350" s="623"/>
      <c r="PX5350" s="623"/>
      <c r="PY5350" s="623"/>
      <c r="PZ5350" s="623"/>
      <c r="QA5350" s="623"/>
      <c r="QB5350" s="623"/>
      <c r="QC5350" s="623"/>
      <c r="QD5350" s="623"/>
      <c r="QE5350" s="623"/>
      <c r="QF5350" s="623"/>
      <c r="QG5350" s="623"/>
      <c r="QH5350" s="623"/>
      <c r="QI5350" s="623"/>
      <c r="QJ5350" s="623"/>
      <c r="QK5350" s="623"/>
    </row>
    <row r="5351" spans="439:453">
      <c r="PW5351" s="623"/>
      <c r="PX5351" s="623"/>
      <c r="PY5351" s="623"/>
      <c r="PZ5351" s="623"/>
      <c r="QA5351" s="623"/>
      <c r="QB5351" s="623"/>
      <c r="QC5351" s="623"/>
      <c r="QD5351" s="623"/>
      <c r="QE5351" s="623"/>
      <c r="QF5351" s="623"/>
      <c r="QG5351" s="623"/>
      <c r="QH5351" s="623"/>
      <c r="QI5351" s="623"/>
      <c r="QJ5351" s="623"/>
      <c r="QK5351" s="623"/>
    </row>
    <row r="5352" spans="439:453">
      <c r="PW5352" s="623"/>
      <c r="PX5352" s="623"/>
      <c r="PY5352" s="623"/>
      <c r="PZ5352" s="623"/>
      <c r="QA5352" s="623"/>
      <c r="QB5352" s="623"/>
      <c r="QC5352" s="623"/>
      <c r="QD5352" s="623"/>
      <c r="QE5352" s="623"/>
      <c r="QF5352" s="623"/>
      <c r="QG5352" s="623"/>
      <c r="QH5352" s="623"/>
      <c r="QI5352" s="623"/>
      <c r="QJ5352" s="623"/>
      <c r="QK5352" s="623"/>
    </row>
    <row r="5353" spans="439:453">
      <c r="PW5353" s="623"/>
      <c r="PX5353" s="623"/>
      <c r="PY5353" s="623"/>
      <c r="PZ5353" s="623"/>
      <c r="QA5353" s="623"/>
      <c r="QB5353" s="623"/>
      <c r="QC5353" s="623"/>
      <c r="QD5353" s="623"/>
      <c r="QE5353" s="623"/>
      <c r="QF5353" s="623"/>
      <c r="QG5353" s="623"/>
      <c r="QH5353" s="623"/>
      <c r="QI5353" s="623"/>
      <c r="QJ5353" s="623"/>
      <c r="QK5353" s="623"/>
    </row>
    <row r="5354" spans="439:453">
      <c r="PW5354" s="623"/>
      <c r="PX5354" s="623"/>
      <c r="PY5354" s="623"/>
      <c r="PZ5354" s="623"/>
      <c r="QA5354" s="623"/>
      <c r="QB5354" s="623"/>
      <c r="QC5354" s="623"/>
      <c r="QD5354" s="623"/>
      <c r="QE5354" s="623"/>
      <c r="QF5354" s="623"/>
      <c r="QG5354" s="623"/>
      <c r="QH5354" s="623"/>
      <c r="QI5354" s="623"/>
      <c r="QJ5354" s="623"/>
      <c r="QK5354" s="623"/>
    </row>
    <row r="5355" spans="439:453">
      <c r="PW5355" s="623"/>
      <c r="PX5355" s="623"/>
      <c r="PY5355" s="623"/>
      <c r="PZ5355" s="623"/>
      <c r="QA5355" s="623"/>
      <c r="QB5355" s="623"/>
      <c r="QC5355" s="623"/>
      <c r="QD5355" s="623"/>
      <c r="QE5355" s="623"/>
      <c r="QF5355" s="623"/>
      <c r="QG5355" s="623"/>
      <c r="QH5355" s="623"/>
      <c r="QI5355" s="623"/>
      <c r="QJ5355" s="623"/>
      <c r="QK5355" s="623"/>
    </row>
    <row r="5356" spans="439:453">
      <c r="PW5356" s="623"/>
      <c r="PX5356" s="623"/>
      <c r="PY5356" s="623"/>
      <c r="PZ5356" s="623"/>
      <c r="QA5356" s="623"/>
      <c r="QB5356" s="623"/>
      <c r="QC5356" s="623"/>
      <c r="QD5356" s="623"/>
      <c r="QE5356" s="623"/>
      <c r="QF5356" s="623"/>
      <c r="QG5356" s="623"/>
      <c r="QH5356" s="623"/>
      <c r="QI5356" s="623"/>
      <c r="QJ5356" s="623"/>
      <c r="QK5356" s="623"/>
    </row>
    <row r="5357" spans="439:453">
      <c r="PW5357" s="623"/>
      <c r="PX5357" s="623"/>
      <c r="PY5357" s="623"/>
      <c r="PZ5357" s="623"/>
      <c r="QA5357" s="623"/>
      <c r="QB5357" s="623"/>
      <c r="QC5357" s="623"/>
      <c r="QD5357" s="623"/>
      <c r="QE5357" s="623"/>
      <c r="QF5357" s="623"/>
      <c r="QG5357" s="623"/>
      <c r="QH5357" s="623"/>
      <c r="QI5357" s="623"/>
      <c r="QJ5357" s="623"/>
      <c r="QK5357" s="623"/>
    </row>
    <row r="5358" spans="439:453">
      <c r="PW5358" s="623"/>
      <c r="PX5358" s="623"/>
      <c r="PY5358" s="623"/>
      <c r="PZ5358" s="623"/>
      <c r="QA5358" s="623"/>
      <c r="QB5358" s="623"/>
      <c r="QC5358" s="623"/>
      <c r="QD5358" s="623"/>
      <c r="QE5358" s="623"/>
      <c r="QF5358" s="623"/>
      <c r="QG5358" s="623"/>
      <c r="QH5358" s="623"/>
      <c r="QI5358" s="623"/>
      <c r="QJ5358" s="623"/>
      <c r="QK5358" s="623"/>
    </row>
    <row r="5359" spans="439:453">
      <c r="PW5359" s="623"/>
      <c r="PX5359" s="623"/>
      <c r="PY5359" s="623"/>
      <c r="PZ5359" s="623"/>
      <c r="QA5359" s="623"/>
      <c r="QB5359" s="623"/>
      <c r="QC5359" s="623"/>
      <c r="QD5359" s="623"/>
      <c r="QE5359" s="623"/>
      <c r="QF5359" s="623"/>
      <c r="QG5359" s="623"/>
      <c r="QH5359" s="623"/>
      <c r="QI5359" s="623"/>
      <c r="QJ5359" s="623"/>
      <c r="QK5359" s="623"/>
    </row>
    <row r="5360" spans="439:453">
      <c r="PW5360" s="623"/>
      <c r="PX5360" s="623"/>
      <c r="PY5360" s="623"/>
      <c r="PZ5360" s="623"/>
      <c r="QA5360" s="623"/>
      <c r="QB5360" s="623"/>
      <c r="QC5360" s="623"/>
      <c r="QD5360" s="623"/>
      <c r="QE5360" s="623"/>
      <c r="QF5360" s="623"/>
      <c r="QG5360" s="623"/>
      <c r="QH5360" s="623"/>
      <c r="QI5360" s="623"/>
      <c r="QJ5360" s="623"/>
      <c r="QK5360" s="623"/>
    </row>
    <row r="5361" spans="439:453">
      <c r="PW5361" s="623"/>
      <c r="PX5361" s="623"/>
      <c r="PY5361" s="623"/>
      <c r="PZ5361" s="623"/>
      <c r="QA5361" s="623"/>
      <c r="QB5361" s="623"/>
      <c r="QC5361" s="623"/>
      <c r="QD5361" s="623"/>
      <c r="QE5361" s="623"/>
      <c r="QF5361" s="623"/>
      <c r="QG5361" s="623"/>
      <c r="QH5361" s="623"/>
      <c r="QI5361" s="623"/>
      <c r="QJ5361" s="623"/>
      <c r="QK5361" s="623"/>
    </row>
    <row r="5362" spans="439:453">
      <c r="PW5362" s="623"/>
      <c r="PX5362" s="623"/>
      <c r="PY5362" s="623"/>
      <c r="PZ5362" s="623"/>
      <c r="QA5362" s="623"/>
      <c r="QB5362" s="623"/>
      <c r="QC5362" s="623"/>
      <c r="QD5362" s="623"/>
      <c r="QE5362" s="623"/>
      <c r="QF5362" s="623"/>
      <c r="QG5362" s="623"/>
      <c r="QH5362" s="623"/>
      <c r="QI5362" s="623"/>
      <c r="QJ5362" s="623"/>
      <c r="QK5362" s="623"/>
    </row>
    <row r="5363" spans="439:453">
      <c r="PW5363" s="623"/>
      <c r="PX5363" s="623"/>
      <c r="PY5363" s="623"/>
      <c r="PZ5363" s="623"/>
      <c r="QA5363" s="623"/>
      <c r="QB5363" s="623"/>
      <c r="QC5363" s="623"/>
      <c r="QD5363" s="623"/>
      <c r="QE5363" s="623"/>
      <c r="QF5363" s="623"/>
      <c r="QG5363" s="623"/>
      <c r="QH5363" s="623"/>
      <c r="QI5363" s="623"/>
      <c r="QJ5363" s="623"/>
      <c r="QK5363" s="623"/>
    </row>
    <row r="5364" spans="439:453">
      <c r="PW5364" s="623"/>
      <c r="PX5364" s="623"/>
      <c r="PY5364" s="623"/>
      <c r="PZ5364" s="623"/>
      <c r="QA5364" s="623"/>
      <c r="QB5364" s="623"/>
      <c r="QC5364" s="623"/>
      <c r="QD5364" s="623"/>
      <c r="QE5364" s="623"/>
      <c r="QF5364" s="623"/>
      <c r="QG5364" s="623"/>
      <c r="QH5364" s="623"/>
      <c r="QI5364" s="623"/>
      <c r="QJ5364" s="623"/>
      <c r="QK5364" s="623"/>
    </row>
    <row r="5365" spans="439:453">
      <c r="PW5365" s="623"/>
      <c r="PX5365" s="623"/>
      <c r="PY5365" s="623"/>
      <c r="PZ5365" s="623"/>
      <c r="QA5365" s="623"/>
      <c r="QB5365" s="623"/>
      <c r="QC5365" s="623"/>
      <c r="QD5365" s="623"/>
      <c r="QE5365" s="623"/>
      <c r="QF5365" s="623"/>
      <c r="QG5365" s="623"/>
      <c r="QH5365" s="623"/>
      <c r="QI5365" s="623"/>
      <c r="QJ5365" s="623"/>
      <c r="QK5365" s="623"/>
    </row>
    <row r="5366" spans="439:453">
      <c r="PW5366" s="623"/>
      <c r="PX5366" s="623"/>
      <c r="PY5366" s="623"/>
      <c r="PZ5366" s="623"/>
      <c r="QA5366" s="623"/>
      <c r="QB5366" s="623"/>
      <c r="QC5366" s="623"/>
      <c r="QD5366" s="623"/>
      <c r="QE5366" s="623"/>
      <c r="QF5366" s="623"/>
      <c r="QG5366" s="623"/>
      <c r="QH5366" s="623"/>
      <c r="QI5366" s="623"/>
      <c r="QJ5366" s="623"/>
      <c r="QK5366" s="623"/>
    </row>
    <row r="5367" spans="439:453">
      <c r="PW5367" s="623"/>
      <c r="PX5367" s="623"/>
      <c r="PY5367" s="623"/>
      <c r="PZ5367" s="623"/>
      <c r="QA5367" s="623"/>
      <c r="QB5367" s="623"/>
      <c r="QC5367" s="623"/>
      <c r="QD5367" s="623"/>
      <c r="QE5367" s="623"/>
      <c r="QF5367" s="623"/>
      <c r="QG5367" s="623"/>
      <c r="QH5367" s="623"/>
      <c r="QI5367" s="623"/>
      <c r="QJ5367" s="623"/>
      <c r="QK5367" s="623"/>
    </row>
    <row r="5368" spans="439:453">
      <c r="PW5368" s="623"/>
      <c r="PX5368" s="623"/>
      <c r="PY5368" s="623"/>
      <c r="PZ5368" s="623"/>
      <c r="QA5368" s="623"/>
      <c r="QB5368" s="623"/>
      <c r="QC5368" s="623"/>
      <c r="QD5368" s="623"/>
      <c r="QE5368" s="623"/>
      <c r="QF5368" s="623"/>
      <c r="QG5368" s="623"/>
      <c r="QH5368" s="623"/>
      <c r="QI5368" s="623"/>
      <c r="QJ5368" s="623"/>
      <c r="QK5368" s="623"/>
    </row>
    <row r="5369" spans="439:453">
      <c r="PW5369" s="623"/>
      <c r="PX5369" s="623"/>
      <c r="PY5369" s="623"/>
      <c r="PZ5369" s="623"/>
      <c r="QA5369" s="623"/>
      <c r="QB5369" s="623"/>
      <c r="QC5369" s="623"/>
      <c r="QD5369" s="623"/>
      <c r="QE5369" s="623"/>
      <c r="QF5369" s="623"/>
      <c r="QG5369" s="623"/>
      <c r="QH5369" s="623"/>
      <c r="QI5369" s="623"/>
      <c r="QJ5369" s="623"/>
      <c r="QK5369" s="623"/>
    </row>
    <row r="5370" spans="439:453">
      <c r="PW5370" s="623"/>
      <c r="PX5370" s="623"/>
      <c r="PY5370" s="623"/>
      <c r="PZ5370" s="623"/>
      <c r="QA5370" s="623"/>
      <c r="QB5370" s="623"/>
      <c r="QC5370" s="623"/>
      <c r="QD5370" s="623"/>
      <c r="QE5370" s="623"/>
      <c r="QF5370" s="623"/>
      <c r="QG5370" s="623"/>
      <c r="QH5370" s="623"/>
      <c r="QI5370" s="623"/>
      <c r="QJ5370" s="623"/>
      <c r="QK5370" s="623"/>
    </row>
    <row r="5371" spans="439:453">
      <c r="PW5371" s="623"/>
      <c r="PX5371" s="623"/>
      <c r="PY5371" s="623"/>
      <c r="PZ5371" s="623"/>
      <c r="QA5371" s="623"/>
      <c r="QB5371" s="623"/>
      <c r="QC5371" s="623"/>
      <c r="QD5371" s="623"/>
      <c r="QE5371" s="623"/>
      <c r="QF5371" s="623"/>
      <c r="QG5371" s="623"/>
      <c r="QH5371" s="623"/>
      <c r="QI5371" s="623"/>
      <c r="QJ5371" s="623"/>
      <c r="QK5371" s="623"/>
    </row>
    <row r="5372" spans="439:453">
      <c r="PW5372" s="623"/>
      <c r="PX5372" s="623"/>
      <c r="PY5372" s="623"/>
      <c r="PZ5372" s="623"/>
      <c r="QA5372" s="623"/>
      <c r="QB5372" s="623"/>
      <c r="QC5372" s="623"/>
      <c r="QD5372" s="623"/>
      <c r="QE5372" s="623"/>
      <c r="QF5372" s="623"/>
      <c r="QG5372" s="623"/>
      <c r="QH5372" s="623"/>
      <c r="QI5372" s="623"/>
      <c r="QJ5372" s="623"/>
      <c r="QK5372" s="623"/>
    </row>
    <row r="5373" spans="439:453">
      <c r="PW5373" s="623"/>
      <c r="PX5373" s="623"/>
      <c r="PY5373" s="623"/>
      <c r="PZ5373" s="623"/>
      <c r="QA5373" s="623"/>
      <c r="QB5373" s="623"/>
      <c r="QC5373" s="623"/>
      <c r="QD5373" s="623"/>
      <c r="QE5373" s="623"/>
      <c r="QF5373" s="623"/>
      <c r="QG5373" s="623"/>
      <c r="QH5373" s="623"/>
      <c r="QI5373" s="623"/>
      <c r="QJ5373" s="623"/>
      <c r="QK5373" s="623"/>
    </row>
    <row r="5374" spans="439:453">
      <c r="PW5374" s="623"/>
      <c r="PX5374" s="623"/>
      <c r="PY5374" s="623"/>
      <c r="PZ5374" s="623"/>
      <c r="QA5374" s="623"/>
      <c r="QB5374" s="623"/>
      <c r="QC5374" s="623"/>
      <c r="QD5374" s="623"/>
      <c r="QE5374" s="623"/>
      <c r="QF5374" s="623"/>
      <c r="QG5374" s="623"/>
      <c r="QH5374" s="623"/>
      <c r="QI5374" s="623"/>
      <c r="QJ5374" s="623"/>
      <c r="QK5374" s="623"/>
    </row>
    <row r="5375" spans="439:453">
      <c r="PW5375" s="623"/>
      <c r="PX5375" s="623"/>
      <c r="PY5375" s="623"/>
      <c r="PZ5375" s="623"/>
      <c r="QA5375" s="623"/>
      <c r="QB5375" s="623"/>
      <c r="QC5375" s="623"/>
      <c r="QD5375" s="623"/>
      <c r="QE5375" s="623"/>
      <c r="QF5375" s="623"/>
      <c r="QG5375" s="623"/>
      <c r="QH5375" s="623"/>
      <c r="QI5375" s="623"/>
      <c r="QJ5375" s="623"/>
      <c r="QK5375" s="623"/>
    </row>
    <row r="5376" spans="439:453">
      <c r="PW5376" s="623"/>
      <c r="PX5376" s="623"/>
      <c r="PY5376" s="623"/>
      <c r="PZ5376" s="623"/>
      <c r="QA5376" s="623"/>
      <c r="QB5376" s="623"/>
      <c r="QC5376" s="623"/>
      <c r="QD5376" s="623"/>
      <c r="QE5376" s="623"/>
      <c r="QF5376" s="623"/>
      <c r="QG5376" s="623"/>
      <c r="QH5376" s="623"/>
      <c r="QI5376" s="623"/>
      <c r="QJ5376" s="623"/>
      <c r="QK5376" s="623"/>
    </row>
    <row r="5377" spans="439:453">
      <c r="PW5377" s="623"/>
      <c r="PX5377" s="623"/>
      <c r="PY5377" s="623"/>
      <c r="PZ5377" s="623"/>
      <c r="QA5377" s="623"/>
      <c r="QB5377" s="623"/>
      <c r="QC5377" s="623"/>
      <c r="QD5377" s="623"/>
      <c r="QE5377" s="623"/>
      <c r="QF5377" s="623"/>
      <c r="QG5377" s="623"/>
      <c r="QH5377" s="623"/>
      <c r="QI5377" s="623"/>
      <c r="QJ5377" s="623"/>
      <c r="QK5377" s="623"/>
    </row>
    <row r="5378" spans="439:453">
      <c r="PW5378" s="623"/>
      <c r="PX5378" s="623"/>
      <c r="PY5378" s="623"/>
      <c r="PZ5378" s="623"/>
      <c r="QA5378" s="623"/>
      <c r="QB5378" s="623"/>
      <c r="QC5378" s="623"/>
      <c r="QD5378" s="623"/>
      <c r="QE5378" s="623"/>
      <c r="QF5378" s="623"/>
      <c r="QG5378" s="623"/>
      <c r="QH5378" s="623"/>
      <c r="QI5378" s="623"/>
      <c r="QJ5378" s="623"/>
      <c r="QK5378" s="623"/>
    </row>
    <row r="5379" spans="439:453">
      <c r="PW5379" s="623"/>
      <c r="PX5379" s="623"/>
      <c r="PY5379" s="623"/>
      <c r="PZ5379" s="623"/>
      <c r="QA5379" s="623"/>
      <c r="QB5379" s="623"/>
      <c r="QC5379" s="623"/>
      <c r="QD5379" s="623"/>
      <c r="QE5379" s="623"/>
      <c r="QF5379" s="623"/>
      <c r="QG5379" s="623"/>
      <c r="QH5379" s="623"/>
      <c r="QI5379" s="623"/>
      <c r="QJ5379" s="623"/>
      <c r="QK5379" s="623"/>
    </row>
    <row r="5380" spans="439:453">
      <c r="PW5380" s="623"/>
      <c r="PX5380" s="623"/>
      <c r="PY5380" s="623"/>
      <c r="PZ5380" s="623"/>
      <c r="QA5380" s="623"/>
      <c r="QB5380" s="623"/>
      <c r="QC5380" s="623"/>
      <c r="QD5380" s="623"/>
      <c r="QE5380" s="623"/>
      <c r="QF5380" s="623"/>
      <c r="QG5380" s="623"/>
      <c r="QH5380" s="623"/>
      <c r="QI5380" s="623"/>
      <c r="QJ5380" s="623"/>
      <c r="QK5380" s="623"/>
    </row>
    <row r="5381" spans="439:453">
      <c r="PW5381" s="623"/>
      <c r="PX5381" s="623"/>
      <c r="PY5381" s="623"/>
      <c r="PZ5381" s="623"/>
      <c r="QA5381" s="623"/>
      <c r="QB5381" s="623"/>
      <c r="QC5381" s="623"/>
      <c r="QD5381" s="623"/>
      <c r="QE5381" s="623"/>
      <c r="QF5381" s="623"/>
      <c r="QG5381" s="623"/>
      <c r="QH5381" s="623"/>
      <c r="QI5381" s="623"/>
      <c r="QJ5381" s="623"/>
      <c r="QK5381" s="623"/>
    </row>
    <row r="5382" spans="439:453">
      <c r="PW5382" s="623"/>
      <c r="PX5382" s="623"/>
      <c r="PY5382" s="623"/>
      <c r="PZ5382" s="623"/>
      <c r="QA5382" s="623"/>
      <c r="QB5382" s="623"/>
      <c r="QC5382" s="623"/>
      <c r="QD5382" s="623"/>
      <c r="QE5382" s="623"/>
      <c r="QF5382" s="623"/>
      <c r="QG5382" s="623"/>
      <c r="QH5382" s="623"/>
      <c r="QI5382" s="623"/>
      <c r="QJ5382" s="623"/>
      <c r="QK5382" s="623"/>
    </row>
    <row r="5383" spans="439:453">
      <c r="PW5383" s="623"/>
      <c r="PX5383" s="623"/>
      <c r="PY5383" s="623"/>
      <c r="PZ5383" s="623"/>
      <c r="QA5383" s="623"/>
      <c r="QB5383" s="623"/>
      <c r="QC5383" s="623"/>
      <c r="QD5383" s="623"/>
      <c r="QE5383" s="623"/>
      <c r="QF5383" s="623"/>
      <c r="QG5383" s="623"/>
      <c r="QH5383" s="623"/>
      <c r="QI5383" s="623"/>
      <c r="QJ5383" s="623"/>
      <c r="QK5383" s="623"/>
    </row>
    <row r="5384" spans="439:453">
      <c r="PW5384" s="623"/>
      <c r="PX5384" s="623"/>
      <c r="PY5384" s="623"/>
      <c r="PZ5384" s="623"/>
      <c r="QA5384" s="623"/>
      <c r="QB5384" s="623"/>
      <c r="QC5384" s="623"/>
      <c r="QD5384" s="623"/>
      <c r="QE5384" s="623"/>
      <c r="QF5384" s="623"/>
      <c r="QG5384" s="623"/>
      <c r="QH5384" s="623"/>
      <c r="QI5384" s="623"/>
      <c r="QJ5384" s="623"/>
      <c r="QK5384" s="623"/>
    </row>
    <row r="5385" spans="439:453">
      <c r="PW5385" s="623"/>
      <c r="PX5385" s="623"/>
      <c r="PY5385" s="623"/>
      <c r="PZ5385" s="623"/>
      <c r="QA5385" s="623"/>
      <c r="QB5385" s="623"/>
      <c r="QC5385" s="623"/>
      <c r="QD5385" s="623"/>
      <c r="QE5385" s="623"/>
      <c r="QF5385" s="623"/>
      <c r="QG5385" s="623"/>
      <c r="QH5385" s="623"/>
      <c r="QI5385" s="623"/>
      <c r="QJ5385" s="623"/>
      <c r="QK5385" s="623"/>
    </row>
    <row r="5386" spans="439:453">
      <c r="PW5386" s="623"/>
      <c r="PX5386" s="623"/>
      <c r="PY5386" s="623"/>
      <c r="PZ5386" s="623"/>
      <c r="QA5386" s="623"/>
      <c r="QB5386" s="623"/>
      <c r="QC5386" s="623"/>
      <c r="QD5386" s="623"/>
      <c r="QE5386" s="623"/>
      <c r="QF5386" s="623"/>
      <c r="QG5386" s="623"/>
      <c r="QH5386" s="623"/>
      <c r="QI5386" s="623"/>
      <c r="QJ5386" s="623"/>
      <c r="QK5386" s="623"/>
    </row>
    <row r="5387" spans="439:453">
      <c r="PW5387" s="623"/>
      <c r="PX5387" s="623"/>
      <c r="PY5387" s="623"/>
      <c r="PZ5387" s="623"/>
      <c r="QA5387" s="623"/>
      <c r="QB5387" s="623"/>
      <c r="QC5387" s="623"/>
      <c r="QD5387" s="623"/>
      <c r="QE5387" s="623"/>
      <c r="QF5387" s="623"/>
      <c r="QG5387" s="623"/>
      <c r="QH5387" s="623"/>
      <c r="QI5387" s="623"/>
      <c r="QJ5387" s="623"/>
      <c r="QK5387" s="623"/>
    </row>
    <row r="5388" spans="439:453">
      <c r="PW5388" s="623"/>
      <c r="PX5388" s="623"/>
      <c r="PY5388" s="623"/>
      <c r="PZ5388" s="623"/>
      <c r="QA5388" s="623"/>
      <c r="QB5388" s="623"/>
      <c r="QC5388" s="623"/>
      <c r="QD5388" s="623"/>
      <c r="QE5388" s="623"/>
      <c r="QF5388" s="623"/>
      <c r="QG5388" s="623"/>
      <c r="QH5388" s="623"/>
      <c r="QI5388" s="623"/>
      <c r="QJ5388" s="623"/>
      <c r="QK5388" s="623"/>
    </row>
    <row r="5389" spans="439:453">
      <c r="PW5389" s="623"/>
      <c r="PX5389" s="623"/>
      <c r="PY5389" s="623"/>
      <c r="PZ5389" s="623"/>
      <c r="QA5389" s="623"/>
      <c r="QB5389" s="623"/>
      <c r="QC5389" s="623"/>
      <c r="QD5389" s="623"/>
      <c r="QE5389" s="623"/>
      <c r="QF5389" s="623"/>
      <c r="QG5389" s="623"/>
      <c r="QH5389" s="623"/>
      <c r="QI5389" s="623"/>
      <c r="QJ5389" s="623"/>
      <c r="QK5389" s="623"/>
    </row>
    <row r="5390" spans="439:453">
      <c r="PW5390" s="623"/>
      <c r="PX5390" s="623"/>
      <c r="PY5390" s="623"/>
      <c r="PZ5390" s="623"/>
      <c r="QA5390" s="623"/>
      <c r="QB5390" s="623"/>
      <c r="QC5390" s="623"/>
      <c r="QD5390" s="623"/>
      <c r="QE5390" s="623"/>
      <c r="QF5390" s="623"/>
      <c r="QG5390" s="623"/>
      <c r="QH5390" s="623"/>
      <c r="QI5390" s="623"/>
      <c r="QJ5390" s="623"/>
      <c r="QK5390" s="623"/>
    </row>
    <row r="5391" spans="439:453">
      <c r="PW5391" s="623"/>
      <c r="PX5391" s="623"/>
      <c r="PY5391" s="623"/>
      <c r="PZ5391" s="623"/>
      <c r="QA5391" s="623"/>
      <c r="QB5391" s="623"/>
      <c r="QC5391" s="623"/>
      <c r="QD5391" s="623"/>
      <c r="QE5391" s="623"/>
      <c r="QF5391" s="623"/>
      <c r="QG5391" s="623"/>
      <c r="QH5391" s="623"/>
      <c r="QI5391" s="623"/>
      <c r="QJ5391" s="623"/>
      <c r="QK5391" s="623"/>
    </row>
    <row r="5392" spans="439:453">
      <c r="PW5392" s="623"/>
      <c r="PX5392" s="623"/>
      <c r="PY5392" s="623"/>
      <c r="PZ5392" s="623"/>
      <c r="QA5392" s="623"/>
      <c r="QB5392" s="623"/>
      <c r="QC5392" s="623"/>
      <c r="QD5392" s="623"/>
      <c r="QE5392" s="623"/>
      <c r="QF5392" s="623"/>
      <c r="QG5392" s="623"/>
      <c r="QH5392" s="623"/>
      <c r="QI5392" s="623"/>
      <c r="QJ5392" s="623"/>
      <c r="QK5392" s="623"/>
    </row>
    <row r="5393" spans="439:453">
      <c r="PW5393" s="623"/>
      <c r="PX5393" s="623"/>
      <c r="PY5393" s="623"/>
      <c r="PZ5393" s="623"/>
      <c r="QA5393" s="623"/>
      <c r="QB5393" s="623"/>
      <c r="QC5393" s="623"/>
      <c r="QD5393" s="623"/>
      <c r="QE5393" s="623"/>
      <c r="QF5393" s="623"/>
      <c r="QG5393" s="623"/>
      <c r="QH5393" s="623"/>
      <c r="QI5393" s="623"/>
      <c r="QJ5393" s="623"/>
      <c r="QK5393" s="623"/>
    </row>
    <row r="5394" spans="439:453">
      <c r="PW5394" s="623"/>
      <c r="PX5394" s="623"/>
      <c r="PY5394" s="623"/>
      <c r="PZ5394" s="623"/>
      <c r="QA5394" s="623"/>
      <c r="QB5394" s="623"/>
      <c r="QC5394" s="623"/>
      <c r="QD5394" s="623"/>
      <c r="QE5394" s="623"/>
      <c r="QF5394" s="623"/>
      <c r="QG5394" s="623"/>
      <c r="QH5394" s="623"/>
      <c r="QI5394" s="623"/>
      <c r="QJ5394" s="623"/>
      <c r="QK5394" s="623"/>
    </row>
    <row r="5395" spans="439:453">
      <c r="PW5395" s="623"/>
      <c r="PX5395" s="623"/>
      <c r="PY5395" s="623"/>
      <c r="PZ5395" s="623"/>
      <c r="QA5395" s="623"/>
      <c r="QB5395" s="623"/>
      <c r="QC5395" s="623"/>
      <c r="QD5395" s="623"/>
      <c r="QE5395" s="623"/>
      <c r="QF5395" s="623"/>
      <c r="QG5395" s="623"/>
      <c r="QH5395" s="623"/>
      <c r="QI5395" s="623"/>
      <c r="QJ5395" s="623"/>
      <c r="QK5395" s="623"/>
    </row>
    <row r="5396" spans="439:453">
      <c r="PW5396" s="623"/>
      <c r="PX5396" s="623"/>
      <c r="PY5396" s="623"/>
      <c r="PZ5396" s="623"/>
      <c r="QA5396" s="623"/>
      <c r="QB5396" s="623"/>
      <c r="QC5396" s="623"/>
      <c r="QD5396" s="623"/>
      <c r="QE5396" s="623"/>
      <c r="QF5396" s="623"/>
      <c r="QG5396" s="623"/>
      <c r="QH5396" s="623"/>
      <c r="QI5396" s="623"/>
      <c r="QJ5396" s="623"/>
      <c r="QK5396" s="623"/>
    </row>
    <row r="5397" spans="439:453">
      <c r="PW5397" s="623"/>
      <c r="PX5397" s="623"/>
      <c r="PY5397" s="623"/>
      <c r="PZ5397" s="623"/>
      <c r="QA5397" s="623"/>
      <c r="QB5397" s="623"/>
      <c r="QC5397" s="623"/>
      <c r="QD5397" s="623"/>
      <c r="QE5397" s="623"/>
      <c r="QF5397" s="623"/>
      <c r="QG5397" s="623"/>
      <c r="QH5397" s="623"/>
      <c r="QI5397" s="623"/>
      <c r="QJ5397" s="623"/>
      <c r="QK5397" s="623"/>
    </row>
    <row r="5398" spans="439:453">
      <c r="PW5398" s="623"/>
      <c r="PX5398" s="623"/>
      <c r="PY5398" s="623"/>
      <c r="PZ5398" s="623"/>
      <c r="QA5398" s="623"/>
      <c r="QB5398" s="623"/>
      <c r="QC5398" s="623"/>
      <c r="QD5398" s="623"/>
      <c r="QE5398" s="623"/>
      <c r="QF5398" s="623"/>
      <c r="QG5398" s="623"/>
      <c r="QH5398" s="623"/>
      <c r="QI5398" s="623"/>
      <c r="QJ5398" s="623"/>
      <c r="QK5398" s="623"/>
    </row>
    <row r="5399" spans="439:453">
      <c r="PW5399" s="623"/>
      <c r="PX5399" s="623"/>
      <c r="PY5399" s="623"/>
      <c r="PZ5399" s="623"/>
      <c r="QA5399" s="623"/>
      <c r="QB5399" s="623"/>
      <c r="QC5399" s="623"/>
      <c r="QD5399" s="623"/>
      <c r="QE5399" s="623"/>
      <c r="QF5399" s="623"/>
      <c r="QG5399" s="623"/>
      <c r="QH5399" s="623"/>
      <c r="QI5399" s="623"/>
      <c r="QJ5399" s="623"/>
      <c r="QK5399" s="623"/>
    </row>
    <row r="5400" spans="439:453">
      <c r="PW5400" s="623"/>
      <c r="PX5400" s="623"/>
      <c r="PY5400" s="623"/>
      <c r="PZ5400" s="623"/>
      <c r="QA5400" s="623"/>
      <c r="QB5400" s="623"/>
      <c r="QC5400" s="623"/>
      <c r="QD5400" s="623"/>
      <c r="QE5400" s="623"/>
      <c r="QF5400" s="623"/>
      <c r="QG5400" s="623"/>
      <c r="QH5400" s="623"/>
      <c r="QI5400" s="623"/>
      <c r="QJ5400" s="623"/>
      <c r="QK5400" s="623"/>
    </row>
    <row r="5401" spans="439:453">
      <c r="PW5401" s="623"/>
      <c r="PX5401" s="623"/>
      <c r="PY5401" s="623"/>
      <c r="PZ5401" s="623"/>
      <c r="QA5401" s="623"/>
      <c r="QB5401" s="623"/>
      <c r="QC5401" s="623"/>
      <c r="QD5401" s="623"/>
      <c r="QE5401" s="623"/>
      <c r="QF5401" s="623"/>
      <c r="QG5401" s="623"/>
      <c r="QH5401" s="623"/>
      <c r="QI5401" s="623"/>
      <c r="QJ5401" s="623"/>
      <c r="QK5401" s="623"/>
    </row>
    <row r="5402" spans="439:453">
      <c r="PW5402" s="623"/>
      <c r="PX5402" s="623"/>
      <c r="PY5402" s="623"/>
      <c r="PZ5402" s="623"/>
      <c r="QA5402" s="623"/>
      <c r="QB5402" s="623"/>
      <c r="QC5402" s="623"/>
      <c r="QD5402" s="623"/>
      <c r="QE5402" s="623"/>
      <c r="QF5402" s="623"/>
      <c r="QG5402" s="623"/>
      <c r="QH5402" s="623"/>
      <c r="QI5402" s="623"/>
      <c r="QJ5402" s="623"/>
      <c r="QK5402" s="623"/>
    </row>
    <row r="5403" spans="439:453">
      <c r="PW5403" s="623"/>
      <c r="PX5403" s="623"/>
      <c r="PY5403" s="623"/>
      <c r="PZ5403" s="623"/>
      <c r="QA5403" s="623"/>
      <c r="QB5403" s="623"/>
      <c r="QC5403" s="623"/>
      <c r="QD5403" s="623"/>
      <c r="QE5403" s="623"/>
      <c r="QF5403" s="623"/>
      <c r="QG5403" s="623"/>
      <c r="QH5403" s="623"/>
      <c r="QI5403" s="623"/>
      <c r="QJ5403" s="623"/>
      <c r="QK5403" s="623"/>
    </row>
    <row r="5404" spans="439:453">
      <c r="PW5404" s="623"/>
      <c r="PX5404" s="623"/>
      <c r="PY5404" s="623"/>
      <c r="PZ5404" s="623"/>
      <c r="QA5404" s="623"/>
      <c r="QB5404" s="623"/>
      <c r="QC5404" s="623"/>
      <c r="QD5404" s="623"/>
      <c r="QE5404" s="623"/>
      <c r="QF5404" s="623"/>
      <c r="QG5404" s="623"/>
      <c r="QH5404" s="623"/>
      <c r="QI5404" s="623"/>
      <c r="QJ5404" s="623"/>
      <c r="QK5404" s="623"/>
    </row>
    <row r="5405" spans="439:453">
      <c r="PW5405" s="623"/>
      <c r="PX5405" s="623"/>
      <c r="PY5405" s="623"/>
      <c r="PZ5405" s="623"/>
      <c r="QA5405" s="623"/>
      <c r="QB5405" s="623"/>
      <c r="QC5405" s="623"/>
      <c r="QD5405" s="623"/>
      <c r="QE5405" s="623"/>
      <c r="QF5405" s="623"/>
      <c r="QG5405" s="623"/>
      <c r="QH5405" s="623"/>
      <c r="QI5405" s="623"/>
      <c r="QJ5405" s="623"/>
      <c r="QK5405" s="623"/>
    </row>
    <row r="5406" spans="439:453">
      <c r="PW5406" s="623"/>
      <c r="PX5406" s="623"/>
      <c r="PY5406" s="623"/>
      <c r="PZ5406" s="623"/>
      <c r="QA5406" s="623"/>
      <c r="QB5406" s="623"/>
      <c r="QC5406" s="623"/>
      <c r="QD5406" s="623"/>
      <c r="QE5406" s="623"/>
      <c r="QF5406" s="623"/>
      <c r="QG5406" s="623"/>
      <c r="QH5406" s="623"/>
      <c r="QI5406" s="623"/>
      <c r="QJ5406" s="623"/>
      <c r="QK5406" s="623"/>
    </row>
    <row r="5407" spans="439:453">
      <c r="PW5407" s="623"/>
      <c r="PX5407" s="623"/>
      <c r="PY5407" s="623"/>
      <c r="PZ5407" s="623"/>
      <c r="QA5407" s="623"/>
      <c r="QB5407" s="623"/>
      <c r="QC5407" s="623"/>
      <c r="QD5407" s="623"/>
      <c r="QE5407" s="623"/>
      <c r="QF5407" s="623"/>
      <c r="QG5407" s="623"/>
      <c r="QH5407" s="623"/>
      <c r="QI5407" s="623"/>
      <c r="QJ5407" s="623"/>
      <c r="QK5407" s="623"/>
    </row>
    <row r="5408" spans="439:453">
      <c r="PW5408" s="623"/>
      <c r="PX5408" s="623"/>
      <c r="PY5408" s="623"/>
      <c r="PZ5408" s="623"/>
      <c r="QA5408" s="623"/>
      <c r="QB5408" s="623"/>
      <c r="QC5408" s="623"/>
      <c r="QD5408" s="623"/>
      <c r="QE5408" s="623"/>
      <c r="QF5408" s="623"/>
      <c r="QG5408" s="623"/>
      <c r="QH5408" s="623"/>
      <c r="QI5408" s="623"/>
      <c r="QJ5408" s="623"/>
      <c r="QK5408" s="623"/>
    </row>
    <row r="5409" spans="439:453">
      <c r="PW5409" s="623"/>
      <c r="PX5409" s="623"/>
      <c r="PY5409" s="623"/>
      <c r="PZ5409" s="623"/>
      <c r="QA5409" s="623"/>
      <c r="QB5409" s="623"/>
      <c r="QC5409" s="623"/>
      <c r="QD5409" s="623"/>
      <c r="QE5409" s="623"/>
      <c r="QF5409" s="623"/>
      <c r="QG5409" s="623"/>
      <c r="QH5409" s="623"/>
      <c r="QI5409" s="623"/>
      <c r="QJ5409" s="623"/>
      <c r="QK5409" s="623"/>
    </row>
    <row r="5410" spans="439:453">
      <c r="PW5410" s="623"/>
      <c r="PX5410" s="623"/>
      <c r="PY5410" s="623"/>
      <c r="PZ5410" s="623"/>
      <c r="QA5410" s="623"/>
      <c r="QB5410" s="623"/>
      <c r="QC5410" s="623"/>
      <c r="QD5410" s="623"/>
      <c r="QE5410" s="623"/>
      <c r="QF5410" s="623"/>
      <c r="QG5410" s="623"/>
      <c r="QH5410" s="623"/>
      <c r="QI5410" s="623"/>
      <c r="QJ5410" s="623"/>
      <c r="QK5410" s="623"/>
    </row>
    <row r="5411" spans="439:453">
      <c r="PW5411" s="623"/>
      <c r="PX5411" s="623"/>
      <c r="PY5411" s="623"/>
      <c r="PZ5411" s="623"/>
      <c r="QA5411" s="623"/>
      <c r="QB5411" s="623"/>
      <c r="QC5411" s="623"/>
      <c r="QD5411" s="623"/>
      <c r="QE5411" s="623"/>
      <c r="QF5411" s="623"/>
      <c r="QG5411" s="623"/>
      <c r="QH5411" s="623"/>
      <c r="QI5411" s="623"/>
      <c r="QJ5411" s="623"/>
      <c r="QK5411" s="623"/>
    </row>
    <row r="5412" spans="439:453">
      <c r="PW5412" s="623"/>
      <c r="PX5412" s="623"/>
      <c r="PY5412" s="623"/>
      <c r="PZ5412" s="623"/>
      <c r="QA5412" s="623"/>
      <c r="QB5412" s="623"/>
      <c r="QC5412" s="623"/>
      <c r="QD5412" s="623"/>
      <c r="QE5412" s="623"/>
      <c r="QF5412" s="623"/>
      <c r="QG5412" s="623"/>
      <c r="QH5412" s="623"/>
      <c r="QI5412" s="623"/>
      <c r="QJ5412" s="623"/>
      <c r="QK5412" s="623"/>
    </row>
    <row r="5413" spans="439:453">
      <c r="PW5413" s="623"/>
      <c r="PX5413" s="623"/>
      <c r="PY5413" s="623"/>
      <c r="PZ5413" s="623"/>
      <c r="QA5413" s="623"/>
      <c r="QB5413" s="623"/>
      <c r="QC5413" s="623"/>
      <c r="QD5413" s="623"/>
      <c r="QE5413" s="623"/>
      <c r="QF5413" s="623"/>
      <c r="QG5413" s="623"/>
      <c r="QH5413" s="623"/>
      <c r="QI5413" s="623"/>
      <c r="QJ5413" s="623"/>
      <c r="QK5413" s="623"/>
    </row>
    <row r="5414" spans="439:453">
      <c r="PW5414" s="623"/>
      <c r="PX5414" s="623"/>
      <c r="PY5414" s="623"/>
      <c r="PZ5414" s="623"/>
      <c r="QA5414" s="623"/>
      <c r="QB5414" s="623"/>
      <c r="QC5414" s="623"/>
      <c r="QD5414" s="623"/>
      <c r="QE5414" s="623"/>
      <c r="QF5414" s="623"/>
      <c r="QG5414" s="623"/>
      <c r="QH5414" s="623"/>
      <c r="QI5414" s="623"/>
      <c r="QJ5414" s="623"/>
      <c r="QK5414" s="623"/>
    </row>
    <row r="5415" spans="439:453">
      <c r="PW5415" s="623"/>
      <c r="PX5415" s="623"/>
      <c r="PY5415" s="623"/>
      <c r="PZ5415" s="623"/>
      <c r="QA5415" s="623"/>
      <c r="QB5415" s="623"/>
      <c r="QC5415" s="623"/>
      <c r="QD5415" s="623"/>
      <c r="QE5415" s="623"/>
      <c r="QF5415" s="623"/>
      <c r="QG5415" s="623"/>
      <c r="QH5415" s="623"/>
      <c r="QI5415" s="623"/>
      <c r="QJ5415" s="623"/>
      <c r="QK5415" s="623"/>
    </row>
    <row r="5416" spans="439:453">
      <c r="PW5416" s="623"/>
      <c r="PX5416" s="623"/>
      <c r="PY5416" s="623"/>
      <c r="PZ5416" s="623"/>
      <c r="QA5416" s="623"/>
      <c r="QB5416" s="623"/>
      <c r="QC5416" s="623"/>
      <c r="QD5416" s="623"/>
      <c r="QE5416" s="623"/>
      <c r="QF5416" s="623"/>
      <c r="QG5416" s="623"/>
      <c r="QH5416" s="623"/>
      <c r="QI5416" s="623"/>
      <c r="QJ5416" s="623"/>
      <c r="QK5416" s="623"/>
    </row>
    <row r="5417" spans="439:453">
      <c r="PW5417" s="623"/>
      <c r="PX5417" s="623"/>
      <c r="PY5417" s="623"/>
      <c r="PZ5417" s="623"/>
      <c r="QA5417" s="623"/>
      <c r="QB5417" s="623"/>
      <c r="QC5417" s="623"/>
      <c r="QD5417" s="623"/>
      <c r="QE5417" s="623"/>
      <c r="QF5417" s="623"/>
      <c r="QG5417" s="623"/>
      <c r="QH5417" s="623"/>
      <c r="QI5417" s="623"/>
      <c r="QJ5417" s="623"/>
      <c r="QK5417" s="623"/>
    </row>
    <row r="5418" spans="439:453">
      <c r="PW5418" s="623"/>
      <c r="PX5418" s="623"/>
      <c r="PY5418" s="623"/>
      <c r="PZ5418" s="623"/>
      <c r="QA5418" s="623"/>
      <c r="QB5418" s="623"/>
      <c r="QC5418" s="623"/>
      <c r="QD5418" s="623"/>
      <c r="QE5418" s="623"/>
      <c r="QF5418" s="623"/>
      <c r="QG5418" s="623"/>
      <c r="QH5418" s="623"/>
      <c r="QI5418" s="623"/>
      <c r="QJ5418" s="623"/>
      <c r="QK5418" s="623"/>
    </row>
    <row r="5419" spans="439:453">
      <c r="PW5419" s="623"/>
      <c r="PX5419" s="623"/>
      <c r="PY5419" s="623"/>
      <c r="PZ5419" s="623"/>
      <c r="QA5419" s="623"/>
      <c r="QB5419" s="623"/>
      <c r="QC5419" s="623"/>
      <c r="QD5419" s="623"/>
      <c r="QE5419" s="623"/>
      <c r="QF5419" s="623"/>
      <c r="QG5419" s="623"/>
      <c r="QH5419" s="623"/>
      <c r="QI5419" s="623"/>
      <c r="QJ5419" s="623"/>
      <c r="QK5419" s="623"/>
    </row>
    <row r="5420" spans="439:453">
      <c r="PW5420" s="623"/>
      <c r="PX5420" s="623"/>
      <c r="PY5420" s="623"/>
      <c r="PZ5420" s="623"/>
      <c r="QA5420" s="623"/>
      <c r="QB5420" s="623"/>
      <c r="QC5420" s="623"/>
      <c r="QD5420" s="623"/>
      <c r="QE5420" s="623"/>
      <c r="QF5420" s="623"/>
      <c r="QG5420" s="623"/>
      <c r="QH5420" s="623"/>
      <c r="QI5420" s="623"/>
      <c r="QJ5420" s="623"/>
      <c r="QK5420" s="623"/>
    </row>
    <row r="5421" spans="439:453">
      <c r="PW5421" s="623"/>
      <c r="PX5421" s="623"/>
      <c r="PY5421" s="623"/>
      <c r="PZ5421" s="623"/>
      <c r="QA5421" s="623"/>
      <c r="QB5421" s="623"/>
      <c r="QC5421" s="623"/>
      <c r="QD5421" s="623"/>
      <c r="QE5421" s="623"/>
      <c r="QF5421" s="623"/>
      <c r="QG5421" s="623"/>
      <c r="QH5421" s="623"/>
      <c r="QI5421" s="623"/>
      <c r="QJ5421" s="623"/>
      <c r="QK5421" s="623"/>
    </row>
    <row r="5422" spans="439:453">
      <c r="PW5422" s="623"/>
      <c r="PX5422" s="623"/>
      <c r="PY5422" s="623"/>
      <c r="PZ5422" s="623"/>
      <c r="QA5422" s="623"/>
      <c r="QB5422" s="623"/>
      <c r="QC5422" s="623"/>
      <c r="QD5422" s="623"/>
      <c r="QE5422" s="623"/>
      <c r="QF5422" s="623"/>
      <c r="QG5422" s="623"/>
      <c r="QH5422" s="623"/>
      <c r="QI5422" s="623"/>
      <c r="QJ5422" s="623"/>
      <c r="QK5422" s="623"/>
    </row>
    <row r="5423" spans="439:453">
      <c r="PW5423" s="623"/>
      <c r="PX5423" s="623"/>
      <c r="PY5423" s="623"/>
      <c r="PZ5423" s="623"/>
      <c r="QA5423" s="623"/>
      <c r="QB5423" s="623"/>
      <c r="QC5423" s="623"/>
      <c r="QD5423" s="623"/>
      <c r="QE5423" s="623"/>
      <c r="QF5423" s="623"/>
      <c r="QG5423" s="623"/>
      <c r="QH5423" s="623"/>
      <c r="QI5423" s="623"/>
      <c r="QJ5423" s="623"/>
      <c r="QK5423" s="623"/>
    </row>
    <row r="5424" spans="439:453">
      <c r="PW5424" s="623"/>
      <c r="PX5424" s="623"/>
      <c r="PY5424" s="623"/>
      <c r="PZ5424" s="623"/>
      <c r="QA5424" s="623"/>
      <c r="QB5424" s="623"/>
      <c r="QC5424" s="623"/>
      <c r="QD5424" s="623"/>
      <c r="QE5424" s="623"/>
      <c r="QF5424" s="623"/>
      <c r="QG5424" s="623"/>
      <c r="QH5424" s="623"/>
      <c r="QI5424" s="623"/>
      <c r="QJ5424" s="623"/>
      <c r="QK5424" s="623"/>
    </row>
    <row r="5425" spans="439:453">
      <c r="PW5425" s="623"/>
      <c r="PX5425" s="623"/>
      <c r="PY5425" s="623"/>
      <c r="PZ5425" s="623"/>
      <c r="QA5425" s="623"/>
      <c r="QB5425" s="623"/>
      <c r="QC5425" s="623"/>
      <c r="QD5425" s="623"/>
      <c r="QE5425" s="623"/>
      <c r="QF5425" s="623"/>
      <c r="QG5425" s="623"/>
      <c r="QH5425" s="623"/>
      <c r="QI5425" s="623"/>
      <c r="QJ5425" s="623"/>
      <c r="QK5425" s="623"/>
    </row>
    <row r="5426" spans="439:453">
      <c r="PW5426" s="623"/>
      <c r="PX5426" s="623"/>
      <c r="PY5426" s="623"/>
      <c r="PZ5426" s="623"/>
      <c r="QA5426" s="623"/>
      <c r="QB5426" s="623"/>
      <c r="QC5426" s="623"/>
      <c r="QD5426" s="623"/>
      <c r="QE5426" s="623"/>
      <c r="QF5426" s="623"/>
      <c r="QG5426" s="623"/>
      <c r="QH5426" s="623"/>
      <c r="QI5426" s="623"/>
      <c r="QJ5426" s="623"/>
      <c r="QK5426" s="623"/>
    </row>
    <row r="5427" spans="439:453">
      <c r="PW5427" s="623"/>
      <c r="PX5427" s="623"/>
      <c r="PY5427" s="623"/>
      <c r="PZ5427" s="623"/>
      <c r="QA5427" s="623"/>
      <c r="QB5427" s="623"/>
      <c r="QC5427" s="623"/>
      <c r="QD5427" s="623"/>
      <c r="QE5427" s="623"/>
      <c r="QF5427" s="623"/>
      <c r="QG5427" s="623"/>
      <c r="QH5427" s="623"/>
      <c r="QI5427" s="623"/>
      <c r="QJ5427" s="623"/>
      <c r="QK5427" s="623"/>
    </row>
    <row r="5428" spans="439:453">
      <c r="PW5428" s="623"/>
      <c r="PX5428" s="623"/>
      <c r="PY5428" s="623"/>
      <c r="PZ5428" s="623"/>
      <c r="QA5428" s="623"/>
      <c r="QB5428" s="623"/>
      <c r="QC5428" s="623"/>
      <c r="QD5428" s="623"/>
      <c r="QE5428" s="623"/>
      <c r="QF5428" s="623"/>
      <c r="QG5428" s="623"/>
      <c r="QH5428" s="623"/>
      <c r="QI5428" s="623"/>
      <c r="QJ5428" s="623"/>
      <c r="QK5428" s="623"/>
    </row>
    <row r="5429" spans="439:453">
      <c r="PW5429" s="623"/>
      <c r="PX5429" s="623"/>
      <c r="PY5429" s="623"/>
      <c r="PZ5429" s="623"/>
      <c r="QA5429" s="623"/>
      <c r="QB5429" s="623"/>
      <c r="QC5429" s="623"/>
      <c r="QD5429" s="623"/>
      <c r="QE5429" s="623"/>
      <c r="QF5429" s="623"/>
      <c r="QG5429" s="623"/>
      <c r="QH5429" s="623"/>
      <c r="QI5429" s="623"/>
      <c r="QJ5429" s="623"/>
      <c r="QK5429" s="623"/>
    </row>
    <row r="5430" spans="439:453">
      <c r="PW5430" s="623"/>
      <c r="PX5430" s="623"/>
      <c r="PY5430" s="623"/>
      <c r="PZ5430" s="623"/>
      <c r="QA5430" s="623"/>
      <c r="QB5430" s="623"/>
      <c r="QC5430" s="623"/>
      <c r="QD5430" s="623"/>
      <c r="QE5430" s="623"/>
      <c r="QF5430" s="623"/>
      <c r="QG5430" s="623"/>
      <c r="QH5430" s="623"/>
      <c r="QI5430" s="623"/>
      <c r="QJ5430" s="623"/>
      <c r="QK5430" s="623"/>
    </row>
    <row r="5431" spans="439:453">
      <c r="PW5431" s="623"/>
      <c r="PX5431" s="623"/>
      <c r="PY5431" s="623"/>
      <c r="PZ5431" s="623"/>
      <c r="QA5431" s="623"/>
      <c r="QB5431" s="623"/>
      <c r="QC5431" s="623"/>
      <c r="QD5431" s="623"/>
      <c r="QE5431" s="623"/>
      <c r="QF5431" s="623"/>
      <c r="QG5431" s="623"/>
      <c r="QH5431" s="623"/>
      <c r="QI5431" s="623"/>
      <c r="QJ5431" s="623"/>
      <c r="QK5431" s="623"/>
    </row>
    <row r="5432" spans="439:453">
      <c r="PW5432" s="623"/>
      <c r="PX5432" s="623"/>
      <c r="PY5432" s="623"/>
      <c r="PZ5432" s="623"/>
      <c r="QA5432" s="623"/>
      <c r="QB5432" s="623"/>
      <c r="QC5432" s="623"/>
      <c r="QD5432" s="623"/>
      <c r="QE5432" s="623"/>
      <c r="QF5432" s="623"/>
      <c r="QG5432" s="623"/>
      <c r="QH5432" s="623"/>
      <c r="QI5432" s="623"/>
      <c r="QJ5432" s="623"/>
      <c r="QK5432" s="623"/>
    </row>
    <row r="5433" spans="439:453">
      <c r="PW5433" s="623"/>
      <c r="PX5433" s="623"/>
      <c r="PY5433" s="623"/>
      <c r="PZ5433" s="623"/>
      <c r="QA5433" s="623"/>
      <c r="QB5433" s="623"/>
      <c r="QC5433" s="623"/>
      <c r="QD5433" s="623"/>
      <c r="QE5433" s="623"/>
      <c r="QF5433" s="623"/>
      <c r="QG5433" s="623"/>
      <c r="QH5433" s="623"/>
      <c r="QI5433" s="623"/>
      <c r="QJ5433" s="623"/>
      <c r="QK5433" s="623"/>
    </row>
    <row r="5434" spans="439:453">
      <c r="PW5434" s="623"/>
      <c r="PX5434" s="623"/>
      <c r="PY5434" s="623"/>
      <c r="PZ5434" s="623"/>
      <c r="QA5434" s="623"/>
      <c r="QB5434" s="623"/>
      <c r="QC5434" s="623"/>
      <c r="QD5434" s="623"/>
      <c r="QE5434" s="623"/>
      <c r="QF5434" s="623"/>
      <c r="QG5434" s="623"/>
      <c r="QH5434" s="623"/>
      <c r="QI5434" s="623"/>
      <c r="QJ5434" s="623"/>
      <c r="QK5434" s="623"/>
    </row>
    <row r="5435" spans="439:453">
      <c r="PW5435" s="623"/>
      <c r="PX5435" s="623"/>
      <c r="PY5435" s="623"/>
      <c r="PZ5435" s="623"/>
      <c r="QA5435" s="623"/>
      <c r="QB5435" s="623"/>
      <c r="QC5435" s="623"/>
      <c r="QD5435" s="623"/>
      <c r="QE5435" s="623"/>
      <c r="QF5435" s="623"/>
      <c r="QG5435" s="623"/>
      <c r="QH5435" s="623"/>
      <c r="QI5435" s="623"/>
      <c r="QJ5435" s="623"/>
      <c r="QK5435" s="623"/>
    </row>
    <row r="5436" spans="439:453">
      <c r="PW5436" s="623"/>
      <c r="PX5436" s="623"/>
      <c r="PY5436" s="623"/>
      <c r="PZ5436" s="623"/>
      <c r="QA5436" s="623"/>
      <c r="QB5436" s="623"/>
      <c r="QC5436" s="623"/>
      <c r="QD5436" s="623"/>
      <c r="QE5436" s="623"/>
      <c r="QF5436" s="623"/>
      <c r="QG5436" s="623"/>
      <c r="QH5436" s="623"/>
      <c r="QI5436" s="623"/>
      <c r="QJ5436" s="623"/>
      <c r="QK5436" s="623"/>
    </row>
    <row r="5437" spans="439:453">
      <c r="PW5437" s="623"/>
      <c r="PX5437" s="623"/>
      <c r="PY5437" s="623"/>
      <c r="PZ5437" s="623"/>
      <c r="QA5437" s="623"/>
      <c r="QB5437" s="623"/>
      <c r="QC5437" s="623"/>
      <c r="QD5437" s="623"/>
      <c r="QE5437" s="623"/>
      <c r="QF5437" s="623"/>
      <c r="QG5437" s="623"/>
      <c r="QH5437" s="623"/>
      <c r="QI5437" s="623"/>
      <c r="QJ5437" s="623"/>
      <c r="QK5437" s="623"/>
    </row>
    <row r="5438" spans="439:453">
      <c r="PW5438" s="623"/>
      <c r="PX5438" s="623"/>
      <c r="PY5438" s="623"/>
      <c r="PZ5438" s="623"/>
      <c r="QA5438" s="623"/>
      <c r="QB5438" s="623"/>
      <c r="QC5438" s="623"/>
      <c r="QD5438" s="623"/>
      <c r="QE5438" s="623"/>
      <c r="QF5438" s="623"/>
      <c r="QG5438" s="623"/>
      <c r="QH5438" s="623"/>
      <c r="QI5438" s="623"/>
      <c r="QJ5438" s="623"/>
      <c r="QK5438" s="623"/>
    </row>
    <row r="5439" spans="439:453">
      <c r="PW5439" s="623"/>
      <c r="PX5439" s="623"/>
      <c r="PY5439" s="623"/>
      <c r="PZ5439" s="623"/>
      <c r="QA5439" s="623"/>
      <c r="QB5439" s="623"/>
      <c r="QC5439" s="623"/>
      <c r="QD5439" s="623"/>
      <c r="QE5439" s="623"/>
      <c r="QF5439" s="623"/>
      <c r="QG5439" s="623"/>
      <c r="QH5439" s="623"/>
      <c r="QI5439" s="623"/>
      <c r="QJ5439" s="623"/>
      <c r="QK5439" s="623"/>
    </row>
    <row r="5440" spans="439:453">
      <c r="PW5440" s="623"/>
      <c r="PX5440" s="623"/>
      <c r="PY5440" s="623"/>
      <c r="PZ5440" s="623"/>
      <c r="QA5440" s="623"/>
      <c r="QB5440" s="623"/>
      <c r="QC5440" s="623"/>
      <c r="QD5440" s="623"/>
      <c r="QE5440" s="623"/>
      <c r="QF5440" s="623"/>
      <c r="QG5440" s="623"/>
      <c r="QH5440" s="623"/>
      <c r="QI5440" s="623"/>
      <c r="QJ5440" s="623"/>
      <c r="QK5440" s="623"/>
    </row>
    <row r="5441" spans="439:453">
      <c r="PW5441" s="623"/>
      <c r="PX5441" s="623"/>
      <c r="PY5441" s="623"/>
      <c r="PZ5441" s="623"/>
      <c r="QA5441" s="623"/>
      <c r="QB5441" s="623"/>
      <c r="QC5441" s="623"/>
      <c r="QD5441" s="623"/>
      <c r="QE5441" s="623"/>
      <c r="QF5441" s="623"/>
      <c r="QG5441" s="623"/>
      <c r="QH5441" s="623"/>
      <c r="QI5441" s="623"/>
      <c r="QJ5441" s="623"/>
      <c r="QK5441" s="623"/>
    </row>
    <row r="5442" spans="439:453">
      <c r="PW5442" s="623"/>
      <c r="PX5442" s="623"/>
      <c r="PY5442" s="623"/>
      <c r="PZ5442" s="623"/>
      <c r="QA5442" s="623"/>
      <c r="QB5442" s="623"/>
      <c r="QC5442" s="623"/>
      <c r="QD5442" s="623"/>
      <c r="QE5442" s="623"/>
      <c r="QF5442" s="623"/>
      <c r="QG5442" s="623"/>
      <c r="QH5442" s="623"/>
      <c r="QI5442" s="623"/>
      <c r="QJ5442" s="623"/>
      <c r="QK5442" s="623"/>
    </row>
    <row r="5443" spans="439:453">
      <c r="PW5443" s="623"/>
      <c r="PX5443" s="623"/>
      <c r="PY5443" s="623"/>
      <c r="PZ5443" s="623"/>
      <c r="QA5443" s="623"/>
      <c r="QB5443" s="623"/>
      <c r="QC5443" s="623"/>
      <c r="QD5443" s="623"/>
      <c r="QE5443" s="623"/>
      <c r="QF5443" s="623"/>
      <c r="QG5443" s="623"/>
      <c r="QH5443" s="623"/>
      <c r="QI5443" s="623"/>
      <c r="QJ5443" s="623"/>
      <c r="QK5443" s="623"/>
    </row>
    <row r="5444" spans="439:453">
      <c r="PW5444" s="623"/>
      <c r="PX5444" s="623"/>
      <c r="PY5444" s="623"/>
      <c r="PZ5444" s="623"/>
      <c r="QA5444" s="623"/>
      <c r="QB5444" s="623"/>
      <c r="QC5444" s="623"/>
      <c r="QD5444" s="623"/>
      <c r="QE5444" s="623"/>
      <c r="QF5444" s="623"/>
      <c r="QG5444" s="623"/>
      <c r="QH5444" s="623"/>
      <c r="QI5444" s="623"/>
      <c r="QJ5444" s="623"/>
      <c r="QK5444" s="623"/>
    </row>
    <row r="5445" spans="439:453">
      <c r="PW5445" s="623"/>
      <c r="PX5445" s="623"/>
      <c r="PY5445" s="623"/>
      <c r="PZ5445" s="623"/>
      <c r="QA5445" s="623"/>
      <c r="QB5445" s="623"/>
      <c r="QC5445" s="623"/>
      <c r="QD5445" s="623"/>
      <c r="QE5445" s="623"/>
      <c r="QF5445" s="623"/>
      <c r="QG5445" s="623"/>
      <c r="QH5445" s="623"/>
      <c r="QI5445" s="623"/>
      <c r="QJ5445" s="623"/>
      <c r="QK5445" s="623"/>
    </row>
    <row r="5446" spans="439:453">
      <c r="PW5446" s="623"/>
      <c r="PX5446" s="623"/>
      <c r="PY5446" s="623"/>
      <c r="PZ5446" s="623"/>
      <c r="QA5446" s="623"/>
      <c r="QB5446" s="623"/>
      <c r="QC5446" s="623"/>
      <c r="QD5446" s="623"/>
      <c r="QE5446" s="623"/>
      <c r="QF5446" s="623"/>
      <c r="QG5446" s="623"/>
      <c r="QH5446" s="623"/>
      <c r="QI5446" s="623"/>
      <c r="QJ5446" s="623"/>
      <c r="QK5446" s="623"/>
    </row>
    <row r="5447" spans="439:453">
      <c r="PW5447" s="623"/>
      <c r="PX5447" s="623"/>
      <c r="PY5447" s="623"/>
      <c r="PZ5447" s="623"/>
      <c r="QA5447" s="623"/>
      <c r="QB5447" s="623"/>
      <c r="QC5447" s="623"/>
      <c r="QD5447" s="623"/>
      <c r="QE5447" s="623"/>
      <c r="QF5447" s="623"/>
      <c r="QG5447" s="623"/>
      <c r="QH5447" s="623"/>
      <c r="QI5447" s="623"/>
      <c r="QJ5447" s="623"/>
      <c r="QK5447" s="623"/>
    </row>
    <row r="5448" spans="439:453">
      <c r="PW5448" s="623"/>
      <c r="PX5448" s="623"/>
      <c r="PY5448" s="623"/>
      <c r="PZ5448" s="623"/>
      <c r="QA5448" s="623"/>
      <c r="QB5448" s="623"/>
      <c r="QC5448" s="623"/>
      <c r="QD5448" s="623"/>
      <c r="QE5448" s="623"/>
      <c r="QF5448" s="623"/>
      <c r="QG5448" s="623"/>
      <c r="QH5448" s="623"/>
      <c r="QI5448" s="623"/>
      <c r="QJ5448" s="623"/>
      <c r="QK5448" s="623"/>
    </row>
    <row r="5449" spans="439:453">
      <c r="PW5449" s="623"/>
      <c r="PX5449" s="623"/>
      <c r="PY5449" s="623"/>
      <c r="PZ5449" s="623"/>
      <c r="QA5449" s="623"/>
      <c r="QB5449" s="623"/>
      <c r="QC5449" s="623"/>
      <c r="QD5449" s="623"/>
      <c r="QE5449" s="623"/>
      <c r="QF5449" s="623"/>
      <c r="QG5449" s="623"/>
      <c r="QH5449" s="623"/>
      <c r="QI5449" s="623"/>
      <c r="QJ5449" s="623"/>
      <c r="QK5449" s="623"/>
    </row>
    <row r="5450" spans="439:453">
      <c r="PW5450" s="623"/>
      <c r="PX5450" s="623"/>
      <c r="PY5450" s="623"/>
      <c r="PZ5450" s="623"/>
      <c r="QA5450" s="623"/>
      <c r="QB5450" s="623"/>
      <c r="QC5450" s="623"/>
      <c r="QD5450" s="623"/>
      <c r="QE5450" s="623"/>
      <c r="QF5450" s="623"/>
      <c r="QG5450" s="623"/>
      <c r="QH5450" s="623"/>
      <c r="QI5450" s="623"/>
      <c r="QJ5450" s="623"/>
      <c r="QK5450" s="623"/>
    </row>
    <row r="5451" spans="439:453">
      <c r="PW5451" s="623"/>
      <c r="PX5451" s="623"/>
      <c r="PY5451" s="623"/>
      <c r="PZ5451" s="623"/>
      <c r="QA5451" s="623"/>
      <c r="QB5451" s="623"/>
      <c r="QC5451" s="623"/>
      <c r="QD5451" s="623"/>
      <c r="QE5451" s="623"/>
      <c r="QF5451" s="623"/>
      <c r="QG5451" s="623"/>
      <c r="QH5451" s="623"/>
      <c r="QI5451" s="623"/>
      <c r="QJ5451" s="623"/>
      <c r="QK5451" s="623"/>
    </row>
    <row r="5452" spans="439:453">
      <c r="PW5452" s="623"/>
      <c r="PX5452" s="623"/>
      <c r="PY5452" s="623"/>
      <c r="PZ5452" s="623"/>
      <c r="QA5452" s="623"/>
      <c r="QB5452" s="623"/>
      <c r="QC5452" s="623"/>
      <c r="QD5452" s="623"/>
      <c r="QE5452" s="623"/>
      <c r="QF5452" s="623"/>
      <c r="QG5452" s="623"/>
      <c r="QH5452" s="623"/>
      <c r="QI5452" s="623"/>
      <c r="QJ5452" s="623"/>
      <c r="QK5452" s="623"/>
    </row>
    <row r="5453" spans="439:453">
      <c r="PW5453" s="623"/>
      <c r="PX5453" s="623"/>
      <c r="PY5453" s="623"/>
      <c r="PZ5453" s="623"/>
      <c r="QA5453" s="623"/>
      <c r="QB5453" s="623"/>
      <c r="QC5453" s="623"/>
      <c r="QD5453" s="623"/>
      <c r="QE5453" s="623"/>
      <c r="QF5453" s="623"/>
      <c r="QG5453" s="623"/>
      <c r="QH5453" s="623"/>
      <c r="QI5453" s="623"/>
      <c r="QJ5453" s="623"/>
      <c r="QK5453" s="623"/>
    </row>
    <row r="5454" spans="439:453">
      <c r="PW5454" s="623"/>
      <c r="PX5454" s="623"/>
      <c r="PY5454" s="623"/>
      <c r="PZ5454" s="623"/>
      <c r="QA5454" s="623"/>
      <c r="QB5454" s="623"/>
      <c r="QC5454" s="623"/>
      <c r="QD5454" s="623"/>
      <c r="QE5454" s="623"/>
      <c r="QF5454" s="623"/>
      <c r="QG5454" s="623"/>
      <c r="QH5454" s="623"/>
      <c r="QI5454" s="623"/>
      <c r="QJ5454" s="623"/>
      <c r="QK5454" s="623"/>
    </row>
    <row r="5455" spans="439:453">
      <c r="PW5455" s="623"/>
      <c r="PX5455" s="623"/>
      <c r="PY5455" s="623"/>
      <c r="PZ5455" s="623"/>
      <c r="QA5455" s="623"/>
      <c r="QB5455" s="623"/>
      <c r="QC5455" s="623"/>
      <c r="QD5455" s="623"/>
      <c r="QE5455" s="623"/>
      <c r="QF5455" s="623"/>
      <c r="QG5455" s="623"/>
      <c r="QH5455" s="623"/>
      <c r="QI5455" s="623"/>
      <c r="QJ5455" s="623"/>
      <c r="QK5455" s="623"/>
    </row>
    <row r="5456" spans="439:453">
      <c r="PW5456" s="623"/>
      <c r="PX5456" s="623"/>
      <c r="PY5456" s="623"/>
      <c r="PZ5456" s="623"/>
      <c r="QA5456" s="623"/>
      <c r="QB5456" s="623"/>
      <c r="QC5456" s="623"/>
      <c r="QD5456" s="623"/>
      <c r="QE5456" s="623"/>
      <c r="QF5456" s="623"/>
      <c r="QG5456" s="623"/>
      <c r="QH5456" s="623"/>
      <c r="QI5456" s="623"/>
      <c r="QJ5456" s="623"/>
      <c r="QK5456" s="623"/>
    </row>
    <row r="5457" spans="439:453">
      <c r="PW5457" s="623"/>
      <c r="PX5457" s="623"/>
      <c r="PY5457" s="623"/>
      <c r="PZ5457" s="623"/>
      <c r="QA5457" s="623"/>
      <c r="QB5457" s="623"/>
      <c r="QC5457" s="623"/>
      <c r="QD5457" s="623"/>
      <c r="QE5457" s="623"/>
      <c r="QF5457" s="623"/>
      <c r="QG5457" s="623"/>
      <c r="QH5457" s="623"/>
      <c r="QI5457" s="623"/>
      <c r="QJ5457" s="623"/>
      <c r="QK5457" s="623"/>
    </row>
    <row r="5458" spans="439:453">
      <c r="PW5458" s="623"/>
      <c r="PX5458" s="623"/>
      <c r="PY5458" s="623"/>
      <c r="PZ5458" s="623"/>
      <c r="QA5458" s="623"/>
      <c r="QB5458" s="623"/>
      <c r="QC5458" s="623"/>
      <c r="QD5458" s="623"/>
      <c r="QE5458" s="623"/>
      <c r="QF5458" s="623"/>
      <c r="QG5458" s="623"/>
      <c r="QH5458" s="623"/>
      <c r="QI5458" s="623"/>
      <c r="QJ5458" s="623"/>
      <c r="QK5458" s="623"/>
    </row>
    <row r="5459" spans="439:453">
      <c r="PW5459" s="623"/>
      <c r="PX5459" s="623"/>
      <c r="PY5459" s="623"/>
      <c r="PZ5459" s="623"/>
      <c r="QA5459" s="623"/>
      <c r="QB5459" s="623"/>
      <c r="QC5459" s="623"/>
      <c r="QD5459" s="623"/>
      <c r="QE5459" s="623"/>
      <c r="QF5459" s="623"/>
      <c r="QG5459" s="623"/>
      <c r="QH5459" s="623"/>
      <c r="QI5459" s="623"/>
      <c r="QJ5459" s="623"/>
      <c r="QK5459" s="623"/>
    </row>
    <row r="5460" spans="439:453">
      <c r="PW5460" s="623"/>
      <c r="PX5460" s="623"/>
      <c r="PY5460" s="623"/>
      <c r="PZ5460" s="623"/>
      <c r="QA5460" s="623"/>
      <c r="QB5460" s="623"/>
      <c r="QC5460" s="623"/>
      <c r="QD5460" s="623"/>
      <c r="QE5460" s="623"/>
      <c r="QF5460" s="623"/>
      <c r="QG5460" s="623"/>
      <c r="QH5460" s="623"/>
      <c r="QI5460" s="623"/>
      <c r="QJ5460" s="623"/>
      <c r="QK5460" s="623"/>
    </row>
    <row r="5461" spans="439:453">
      <c r="PW5461" s="623"/>
      <c r="PX5461" s="623"/>
      <c r="PY5461" s="623"/>
      <c r="PZ5461" s="623"/>
      <c r="QA5461" s="623"/>
      <c r="QB5461" s="623"/>
      <c r="QC5461" s="623"/>
      <c r="QD5461" s="623"/>
      <c r="QE5461" s="623"/>
      <c r="QF5461" s="623"/>
      <c r="QG5461" s="623"/>
      <c r="QH5461" s="623"/>
      <c r="QI5461" s="623"/>
      <c r="QJ5461" s="623"/>
      <c r="QK5461" s="623"/>
    </row>
    <row r="5462" spans="439:453">
      <c r="PW5462" s="623"/>
      <c r="PX5462" s="623"/>
      <c r="PY5462" s="623"/>
      <c r="PZ5462" s="623"/>
      <c r="QA5462" s="623"/>
      <c r="QB5462" s="623"/>
      <c r="QC5462" s="623"/>
      <c r="QD5462" s="623"/>
      <c r="QE5462" s="623"/>
      <c r="QF5462" s="623"/>
      <c r="QG5462" s="623"/>
      <c r="QH5462" s="623"/>
      <c r="QI5462" s="623"/>
      <c r="QJ5462" s="623"/>
      <c r="QK5462" s="623"/>
    </row>
    <row r="5463" spans="439:453">
      <c r="PW5463" s="623"/>
      <c r="PX5463" s="623"/>
      <c r="PY5463" s="623"/>
      <c r="PZ5463" s="623"/>
      <c r="QA5463" s="623"/>
      <c r="QB5463" s="623"/>
      <c r="QC5463" s="623"/>
      <c r="QD5463" s="623"/>
      <c r="QE5463" s="623"/>
      <c r="QF5463" s="623"/>
      <c r="QG5463" s="623"/>
      <c r="QH5463" s="623"/>
      <c r="QI5463" s="623"/>
      <c r="QJ5463" s="623"/>
      <c r="QK5463" s="623"/>
    </row>
    <row r="5464" spans="439:453">
      <c r="PW5464" s="623"/>
      <c r="PX5464" s="623"/>
      <c r="PY5464" s="623"/>
      <c r="PZ5464" s="623"/>
      <c r="QA5464" s="623"/>
      <c r="QB5464" s="623"/>
      <c r="QC5464" s="623"/>
      <c r="QD5464" s="623"/>
      <c r="QE5464" s="623"/>
      <c r="QF5464" s="623"/>
      <c r="QG5464" s="623"/>
      <c r="QH5464" s="623"/>
      <c r="QI5464" s="623"/>
      <c r="QJ5464" s="623"/>
      <c r="QK5464" s="623"/>
    </row>
    <row r="5465" spans="439:453">
      <c r="PW5465" s="623"/>
      <c r="PX5465" s="623"/>
      <c r="PY5465" s="623"/>
      <c r="PZ5465" s="623"/>
      <c r="QA5465" s="623"/>
      <c r="QB5465" s="623"/>
      <c r="QC5465" s="623"/>
      <c r="QD5465" s="623"/>
      <c r="QE5465" s="623"/>
      <c r="QF5465" s="623"/>
      <c r="QG5465" s="623"/>
      <c r="QH5465" s="623"/>
      <c r="QI5465" s="623"/>
      <c r="QJ5465" s="623"/>
      <c r="QK5465" s="623"/>
    </row>
    <row r="5466" spans="439:453">
      <c r="PW5466" s="623"/>
      <c r="PX5466" s="623"/>
      <c r="PY5466" s="623"/>
      <c r="PZ5466" s="623"/>
      <c r="QA5466" s="623"/>
      <c r="QB5466" s="623"/>
      <c r="QC5466" s="623"/>
      <c r="QD5466" s="623"/>
      <c r="QE5466" s="623"/>
      <c r="QF5466" s="623"/>
      <c r="QG5466" s="623"/>
      <c r="QH5466" s="623"/>
      <c r="QI5466" s="623"/>
      <c r="QJ5466" s="623"/>
      <c r="QK5466" s="623"/>
    </row>
    <row r="5467" spans="439:453">
      <c r="PW5467" s="623"/>
      <c r="PX5467" s="623"/>
      <c r="PY5467" s="623"/>
      <c r="PZ5467" s="623"/>
      <c r="QA5467" s="623"/>
      <c r="QB5467" s="623"/>
      <c r="QC5467" s="623"/>
      <c r="QD5467" s="623"/>
      <c r="QE5467" s="623"/>
      <c r="QF5467" s="623"/>
      <c r="QG5467" s="623"/>
      <c r="QH5467" s="623"/>
      <c r="QI5467" s="623"/>
      <c r="QJ5467" s="623"/>
      <c r="QK5467" s="623"/>
    </row>
    <row r="5468" spans="439:453">
      <c r="PW5468" s="623"/>
      <c r="PX5468" s="623"/>
      <c r="PY5468" s="623"/>
      <c r="PZ5468" s="623"/>
      <c r="QA5468" s="623"/>
      <c r="QB5468" s="623"/>
      <c r="QC5468" s="623"/>
      <c r="QD5468" s="623"/>
      <c r="QE5468" s="623"/>
      <c r="QF5468" s="623"/>
      <c r="QG5468" s="623"/>
      <c r="QH5468" s="623"/>
      <c r="QI5468" s="623"/>
      <c r="QJ5468" s="623"/>
      <c r="QK5468" s="623"/>
    </row>
    <row r="5469" spans="439:453">
      <c r="PW5469" s="623"/>
      <c r="PX5469" s="623"/>
      <c r="PY5469" s="623"/>
      <c r="PZ5469" s="623"/>
      <c r="QA5469" s="623"/>
      <c r="QB5469" s="623"/>
      <c r="QC5469" s="623"/>
      <c r="QD5469" s="623"/>
      <c r="QE5469" s="623"/>
      <c r="QF5469" s="623"/>
      <c r="QG5469" s="623"/>
      <c r="QH5469" s="623"/>
      <c r="QI5469" s="623"/>
      <c r="QJ5469" s="623"/>
      <c r="QK5469" s="623"/>
    </row>
    <row r="5470" spans="439:453">
      <c r="PW5470" s="623"/>
      <c r="PX5470" s="623"/>
      <c r="PY5470" s="623"/>
      <c r="PZ5470" s="623"/>
      <c r="QA5470" s="623"/>
      <c r="QB5470" s="623"/>
      <c r="QC5470" s="623"/>
      <c r="QD5470" s="623"/>
      <c r="QE5470" s="623"/>
      <c r="QF5470" s="623"/>
      <c r="QG5470" s="623"/>
      <c r="QH5470" s="623"/>
      <c r="QI5470" s="623"/>
      <c r="QJ5470" s="623"/>
      <c r="QK5470" s="623"/>
    </row>
    <row r="5471" spans="439:453">
      <c r="PW5471" s="623"/>
      <c r="PX5471" s="623"/>
      <c r="PY5471" s="623"/>
      <c r="PZ5471" s="623"/>
      <c r="QA5471" s="623"/>
      <c r="QB5471" s="623"/>
      <c r="QC5471" s="623"/>
      <c r="QD5471" s="623"/>
      <c r="QE5471" s="623"/>
      <c r="QF5471" s="623"/>
      <c r="QG5471" s="623"/>
      <c r="QH5471" s="623"/>
      <c r="QI5471" s="623"/>
      <c r="QJ5471" s="623"/>
      <c r="QK5471" s="623"/>
    </row>
    <row r="5472" spans="439:453">
      <c r="PW5472" s="623"/>
      <c r="PX5472" s="623"/>
      <c r="PY5472" s="623"/>
      <c r="PZ5472" s="623"/>
      <c r="QA5472" s="623"/>
      <c r="QB5472" s="623"/>
      <c r="QC5472" s="623"/>
      <c r="QD5472" s="623"/>
      <c r="QE5472" s="623"/>
      <c r="QF5472" s="623"/>
      <c r="QG5472" s="623"/>
      <c r="QH5472" s="623"/>
      <c r="QI5472" s="623"/>
      <c r="QJ5472" s="623"/>
      <c r="QK5472" s="623"/>
    </row>
    <row r="5473" spans="439:453">
      <c r="PW5473" s="623"/>
      <c r="PX5473" s="623"/>
      <c r="PY5473" s="623"/>
      <c r="PZ5473" s="623"/>
      <c r="QA5473" s="623"/>
      <c r="QB5473" s="623"/>
      <c r="QC5473" s="623"/>
      <c r="QD5473" s="623"/>
      <c r="QE5473" s="623"/>
      <c r="QF5473" s="623"/>
      <c r="QG5473" s="623"/>
      <c r="QH5473" s="623"/>
      <c r="QI5473" s="623"/>
      <c r="QJ5473" s="623"/>
      <c r="QK5473" s="623"/>
    </row>
    <row r="5474" spans="439:453">
      <c r="PW5474" s="623"/>
      <c r="PX5474" s="623"/>
      <c r="PY5474" s="623"/>
      <c r="PZ5474" s="623"/>
      <c r="QA5474" s="623"/>
      <c r="QB5474" s="623"/>
      <c r="QC5474" s="623"/>
      <c r="QD5474" s="623"/>
      <c r="QE5474" s="623"/>
      <c r="QF5474" s="623"/>
      <c r="QG5474" s="623"/>
      <c r="QH5474" s="623"/>
      <c r="QI5474" s="623"/>
      <c r="QJ5474" s="623"/>
      <c r="QK5474" s="623"/>
    </row>
    <row r="5475" spans="439:453">
      <c r="PW5475" s="623"/>
      <c r="PX5475" s="623"/>
      <c r="PY5475" s="623"/>
      <c r="PZ5475" s="623"/>
      <c r="QA5475" s="623"/>
      <c r="QB5475" s="623"/>
      <c r="QC5475" s="623"/>
      <c r="QD5475" s="623"/>
      <c r="QE5475" s="623"/>
      <c r="QF5475" s="623"/>
      <c r="QG5475" s="623"/>
      <c r="QH5475" s="623"/>
      <c r="QI5475" s="623"/>
      <c r="QJ5475" s="623"/>
      <c r="QK5475" s="623"/>
    </row>
    <row r="5476" spans="439:453">
      <c r="PW5476" s="623"/>
      <c r="PX5476" s="623"/>
      <c r="PY5476" s="623"/>
      <c r="PZ5476" s="623"/>
      <c r="QA5476" s="623"/>
      <c r="QB5476" s="623"/>
      <c r="QC5476" s="623"/>
      <c r="QD5476" s="623"/>
      <c r="QE5476" s="623"/>
      <c r="QF5476" s="623"/>
      <c r="QG5476" s="623"/>
      <c r="QH5476" s="623"/>
      <c r="QI5476" s="623"/>
      <c r="QJ5476" s="623"/>
      <c r="QK5476" s="623"/>
    </row>
    <row r="5477" spans="439:453">
      <c r="PW5477" s="623"/>
      <c r="PX5477" s="623"/>
      <c r="PY5477" s="623"/>
      <c r="PZ5477" s="623"/>
      <c r="QA5477" s="623"/>
      <c r="QB5477" s="623"/>
      <c r="QC5477" s="623"/>
      <c r="QD5477" s="623"/>
      <c r="QE5477" s="623"/>
      <c r="QF5477" s="623"/>
      <c r="QG5477" s="623"/>
      <c r="QH5477" s="623"/>
      <c r="QI5477" s="623"/>
      <c r="QJ5477" s="623"/>
      <c r="QK5477" s="623"/>
    </row>
    <row r="5478" spans="439:453">
      <c r="PW5478" s="623"/>
      <c r="PX5478" s="623"/>
      <c r="PY5478" s="623"/>
      <c r="PZ5478" s="623"/>
      <c r="QA5478" s="623"/>
      <c r="QB5478" s="623"/>
      <c r="QC5478" s="623"/>
      <c r="QD5478" s="623"/>
      <c r="QE5478" s="623"/>
      <c r="QF5478" s="623"/>
      <c r="QG5478" s="623"/>
      <c r="QH5478" s="623"/>
      <c r="QI5478" s="623"/>
      <c r="QJ5478" s="623"/>
      <c r="QK5478" s="623"/>
    </row>
    <row r="5479" spans="439:453">
      <c r="PW5479" s="623"/>
      <c r="PX5479" s="623"/>
      <c r="PY5479" s="623"/>
      <c r="PZ5479" s="623"/>
      <c r="QA5479" s="623"/>
      <c r="QB5479" s="623"/>
      <c r="QC5479" s="623"/>
      <c r="QD5479" s="623"/>
      <c r="QE5479" s="623"/>
      <c r="QF5479" s="623"/>
      <c r="QG5479" s="623"/>
      <c r="QH5479" s="623"/>
      <c r="QI5479" s="623"/>
      <c r="QJ5479" s="623"/>
      <c r="QK5479" s="623"/>
    </row>
    <row r="5480" spans="439:453">
      <c r="PW5480" s="623"/>
      <c r="PX5480" s="623"/>
      <c r="PY5480" s="623"/>
      <c r="PZ5480" s="623"/>
      <c r="QA5480" s="623"/>
      <c r="QB5480" s="623"/>
      <c r="QC5480" s="623"/>
      <c r="QD5480" s="623"/>
      <c r="QE5480" s="623"/>
      <c r="QF5480" s="623"/>
      <c r="QG5480" s="623"/>
      <c r="QH5480" s="623"/>
      <c r="QI5480" s="623"/>
      <c r="QJ5480" s="623"/>
      <c r="QK5480" s="623"/>
    </row>
    <row r="5481" spans="439:453">
      <c r="PW5481" s="623"/>
      <c r="PX5481" s="623"/>
      <c r="PY5481" s="623"/>
      <c r="PZ5481" s="623"/>
      <c r="QA5481" s="623"/>
      <c r="QB5481" s="623"/>
      <c r="QC5481" s="623"/>
      <c r="QD5481" s="623"/>
      <c r="QE5481" s="623"/>
      <c r="QF5481" s="623"/>
      <c r="QG5481" s="623"/>
      <c r="QH5481" s="623"/>
      <c r="QI5481" s="623"/>
      <c r="QJ5481" s="623"/>
      <c r="QK5481" s="623"/>
    </row>
    <row r="5482" spans="439:453">
      <c r="PW5482" s="623"/>
      <c r="PX5482" s="623"/>
      <c r="PY5482" s="623"/>
      <c r="PZ5482" s="623"/>
      <c r="QA5482" s="623"/>
      <c r="QB5482" s="623"/>
      <c r="QC5482" s="623"/>
      <c r="QD5482" s="623"/>
      <c r="QE5482" s="623"/>
      <c r="QF5482" s="623"/>
      <c r="QG5482" s="623"/>
      <c r="QH5482" s="623"/>
      <c r="QI5482" s="623"/>
      <c r="QJ5482" s="623"/>
      <c r="QK5482" s="623"/>
    </row>
    <row r="5483" spans="439:453">
      <c r="PW5483" s="623"/>
      <c r="PX5483" s="623"/>
      <c r="PY5483" s="623"/>
      <c r="PZ5483" s="623"/>
      <c r="QA5483" s="623"/>
      <c r="QB5483" s="623"/>
      <c r="QC5483" s="623"/>
      <c r="QD5483" s="623"/>
      <c r="QE5483" s="623"/>
      <c r="QF5483" s="623"/>
      <c r="QG5483" s="623"/>
      <c r="QH5483" s="623"/>
      <c r="QI5483" s="623"/>
      <c r="QJ5483" s="623"/>
      <c r="QK5483" s="623"/>
    </row>
    <row r="5484" spans="439:453">
      <c r="PW5484" s="623"/>
      <c r="PX5484" s="623"/>
      <c r="PY5484" s="623"/>
      <c r="PZ5484" s="623"/>
      <c r="QA5484" s="623"/>
      <c r="QB5484" s="623"/>
      <c r="QC5484" s="623"/>
      <c r="QD5484" s="623"/>
      <c r="QE5484" s="623"/>
      <c r="QF5484" s="623"/>
      <c r="QG5484" s="623"/>
      <c r="QH5484" s="623"/>
      <c r="QI5484" s="623"/>
      <c r="QJ5484" s="623"/>
      <c r="QK5484" s="623"/>
    </row>
    <row r="5485" spans="439:453">
      <c r="PW5485" s="623"/>
      <c r="PX5485" s="623"/>
      <c r="PY5485" s="623"/>
      <c r="PZ5485" s="623"/>
      <c r="QA5485" s="623"/>
      <c r="QB5485" s="623"/>
      <c r="QC5485" s="623"/>
      <c r="QD5485" s="623"/>
      <c r="QE5485" s="623"/>
      <c r="QF5485" s="623"/>
      <c r="QG5485" s="623"/>
      <c r="QH5485" s="623"/>
      <c r="QI5485" s="623"/>
      <c r="QJ5485" s="623"/>
      <c r="QK5485" s="623"/>
    </row>
    <row r="5486" spans="439:453">
      <c r="PW5486" s="623"/>
      <c r="PX5486" s="623"/>
      <c r="PY5486" s="623"/>
      <c r="PZ5486" s="623"/>
      <c r="QA5486" s="623"/>
      <c r="QB5486" s="623"/>
      <c r="QC5486" s="623"/>
      <c r="QD5486" s="623"/>
      <c r="QE5486" s="623"/>
      <c r="QF5486" s="623"/>
      <c r="QG5486" s="623"/>
      <c r="QH5486" s="623"/>
      <c r="QI5486" s="623"/>
      <c r="QJ5486" s="623"/>
      <c r="QK5486" s="623"/>
    </row>
    <row r="5487" spans="439:453">
      <c r="PW5487" s="623"/>
      <c r="PX5487" s="623"/>
      <c r="PY5487" s="623"/>
      <c r="PZ5487" s="623"/>
      <c r="QA5487" s="623"/>
      <c r="QB5487" s="623"/>
      <c r="QC5487" s="623"/>
      <c r="QD5487" s="623"/>
      <c r="QE5487" s="623"/>
      <c r="QF5487" s="623"/>
      <c r="QG5487" s="623"/>
      <c r="QH5487" s="623"/>
      <c r="QI5487" s="623"/>
      <c r="QJ5487" s="623"/>
      <c r="QK5487" s="623"/>
    </row>
    <row r="5488" spans="439:453">
      <c r="PW5488" s="623"/>
      <c r="PX5488" s="623"/>
      <c r="PY5488" s="623"/>
      <c r="PZ5488" s="623"/>
      <c r="QA5488" s="623"/>
      <c r="QB5488" s="623"/>
      <c r="QC5488" s="623"/>
      <c r="QD5488" s="623"/>
      <c r="QE5488" s="623"/>
      <c r="QF5488" s="623"/>
      <c r="QG5488" s="623"/>
      <c r="QH5488" s="623"/>
      <c r="QI5488" s="623"/>
      <c r="QJ5488" s="623"/>
      <c r="QK5488" s="623"/>
    </row>
    <row r="5489" spans="439:453">
      <c r="PW5489" s="623"/>
      <c r="PX5489" s="623"/>
      <c r="PY5489" s="623"/>
      <c r="PZ5489" s="623"/>
      <c r="QA5489" s="623"/>
      <c r="QB5489" s="623"/>
      <c r="QC5489" s="623"/>
      <c r="QD5489" s="623"/>
      <c r="QE5489" s="623"/>
      <c r="QF5489" s="623"/>
      <c r="QG5489" s="623"/>
      <c r="QH5489" s="623"/>
      <c r="QI5489" s="623"/>
      <c r="QJ5489" s="623"/>
      <c r="QK5489" s="623"/>
    </row>
    <row r="5490" spans="439:453">
      <c r="PW5490" s="623"/>
      <c r="PX5490" s="623"/>
      <c r="PY5490" s="623"/>
      <c r="PZ5490" s="623"/>
      <c r="QA5490" s="623"/>
      <c r="QB5490" s="623"/>
      <c r="QC5490" s="623"/>
      <c r="QD5490" s="623"/>
      <c r="QE5490" s="623"/>
      <c r="QF5490" s="623"/>
      <c r="QG5490" s="623"/>
      <c r="QH5490" s="623"/>
      <c r="QI5490" s="623"/>
      <c r="QJ5490" s="623"/>
      <c r="QK5490" s="623"/>
    </row>
    <row r="5491" spans="439:453">
      <c r="PW5491" s="623"/>
      <c r="PX5491" s="623"/>
      <c r="PY5491" s="623"/>
      <c r="PZ5491" s="623"/>
      <c r="QA5491" s="623"/>
      <c r="QB5491" s="623"/>
      <c r="QC5491" s="623"/>
      <c r="QD5491" s="623"/>
      <c r="QE5491" s="623"/>
      <c r="QF5491" s="623"/>
      <c r="QG5491" s="623"/>
      <c r="QH5491" s="623"/>
      <c r="QI5491" s="623"/>
      <c r="QJ5491" s="623"/>
      <c r="QK5491" s="623"/>
    </row>
    <row r="5492" spans="439:453">
      <c r="PW5492" s="623"/>
      <c r="PX5492" s="623"/>
      <c r="PY5492" s="623"/>
      <c r="PZ5492" s="623"/>
      <c r="QA5492" s="623"/>
      <c r="QB5492" s="623"/>
      <c r="QC5492" s="623"/>
      <c r="QD5492" s="623"/>
      <c r="QE5492" s="623"/>
      <c r="QF5492" s="623"/>
      <c r="QG5492" s="623"/>
      <c r="QH5492" s="623"/>
      <c r="QI5492" s="623"/>
      <c r="QJ5492" s="623"/>
      <c r="QK5492" s="623"/>
    </row>
    <row r="5493" spans="439:453">
      <c r="PW5493" s="623"/>
      <c r="PX5493" s="623"/>
      <c r="PY5493" s="623"/>
      <c r="PZ5493" s="623"/>
      <c r="QA5493" s="623"/>
      <c r="QB5493" s="623"/>
      <c r="QC5493" s="623"/>
      <c r="QD5493" s="623"/>
      <c r="QE5493" s="623"/>
      <c r="QF5493" s="623"/>
      <c r="QG5493" s="623"/>
      <c r="QH5493" s="623"/>
      <c r="QI5493" s="623"/>
      <c r="QJ5493" s="623"/>
      <c r="QK5493" s="623"/>
    </row>
    <row r="5494" spans="439:453">
      <c r="PW5494" s="623"/>
      <c r="PX5494" s="623"/>
      <c r="PY5494" s="623"/>
      <c r="PZ5494" s="623"/>
      <c r="QA5494" s="623"/>
      <c r="QB5494" s="623"/>
      <c r="QC5494" s="623"/>
      <c r="QD5494" s="623"/>
      <c r="QE5494" s="623"/>
      <c r="QF5494" s="623"/>
      <c r="QG5494" s="623"/>
      <c r="QH5494" s="623"/>
      <c r="QI5494" s="623"/>
      <c r="QJ5494" s="623"/>
      <c r="QK5494" s="623"/>
    </row>
    <row r="5495" spans="439:453">
      <c r="PW5495" s="623"/>
      <c r="PX5495" s="623"/>
      <c r="PY5495" s="623"/>
      <c r="PZ5495" s="623"/>
      <c r="QA5495" s="623"/>
      <c r="QB5495" s="623"/>
      <c r="QC5495" s="623"/>
      <c r="QD5495" s="623"/>
      <c r="QE5495" s="623"/>
      <c r="QF5495" s="623"/>
      <c r="QG5495" s="623"/>
      <c r="QH5495" s="623"/>
      <c r="QI5495" s="623"/>
      <c r="QJ5495" s="623"/>
      <c r="QK5495" s="623"/>
    </row>
    <row r="5496" spans="439:453">
      <c r="PW5496" s="623"/>
      <c r="PX5496" s="623"/>
      <c r="PY5496" s="623"/>
      <c r="PZ5496" s="623"/>
      <c r="QA5496" s="623"/>
      <c r="QB5496" s="623"/>
      <c r="QC5496" s="623"/>
      <c r="QD5496" s="623"/>
      <c r="QE5496" s="623"/>
      <c r="QF5496" s="623"/>
      <c r="QG5496" s="623"/>
      <c r="QH5496" s="623"/>
      <c r="QI5496" s="623"/>
      <c r="QJ5496" s="623"/>
      <c r="QK5496" s="623"/>
    </row>
    <row r="5497" spans="439:453">
      <c r="PW5497" s="623"/>
      <c r="PX5497" s="623"/>
      <c r="PY5497" s="623"/>
      <c r="PZ5497" s="623"/>
      <c r="QA5497" s="623"/>
      <c r="QB5497" s="623"/>
      <c r="QC5497" s="623"/>
      <c r="QD5497" s="623"/>
      <c r="QE5497" s="623"/>
      <c r="QF5497" s="623"/>
      <c r="QG5497" s="623"/>
      <c r="QH5497" s="623"/>
      <c r="QI5497" s="623"/>
      <c r="QJ5497" s="623"/>
      <c r="QK5497" s="623"/>
    </row>
    <row r="5498" spans="439:453">
      <c r="PW5498" s="623"/>
      <c r="PX5498" s="623"/>
      <c r="PY5498" s="623"/>
      <c r="PZ5498" s="623"/>
      <c r="QA5498" s="623"/>
      <c r="QB5498" s="623"/>
      <c r="QC5498" s="623"/>
      <c r="QD5498" s="623"/>
      <c r="QE5498" s="623"/>
      <c r="QF5498" s="623"/>
      <c r="QG5498" s="623"/>
      <c r="QH5498" s="623"/>
      <c r="QI5498" s="623"/>
      <c r="QJ5498" s="623"/>
      <c r="QK5498" s="623"/>
    </row>
    <row r="5499" spans="439:453">
      <c r="PW5499" s="623"/>
      <c r="PX5499" s="623"/>
      <c r="PY5499" s="623"/>
      <c r="PZ5499" s="623"/>
      <c r="QA5499" s="623"/>
      <c r="QB5499" s="623"/>
      <c r="QC5499" s="623"/>
      <c r="QD5499" s="623"/>
      <c r="QE5499" s="623"/>
      <c r="QF5499" s="623"/>
      <c r="QG5499" s="623"/>
      <c r="QH5499" s="623"/>
      <c r="QI5499" s="623"/>
      <c r="QJ5499" s="623"/>
      <c r="QK5499" s="623"/>
    </row>
    <row r="5500" spans="439:453">
      <c r="PW5500" s="623"/>
      <c r="PX5500" s="623"/>
      <c r="PY5500" s="623"/>
      <c r="PZ5500" s="623"/>
      <c r="QA5500" s="623"/>
      <c r="QB5500" s="623"/>
      <c r="QC5500" s="623"/>
      <c r="QD5500" s="623"/>
      <c r="QE5500" s="623"/>
      <c r="QF5500" s="623"/>
      <c r="QG5500" s="623"/>
      <c r="QH5500" s="623"/>
      <c r="QI5500" s="623"/>
      <c r="QJ5500" s="623"/>
      <c r="QK5500" s="623"/>
    </row>
    <row r="5501" spans="439:453">
      <c r="PW5501" s="623"/>
      <c r="PX5501" s="623"/>
      <c r="PY5501" s="623"/>
      <c r="PZ5501" s="623"/>
      <c r="QA5501" s="623"/>
      <c r="QB5501" s="623"/>
      <c r="QC5501" s="623"/>
      <c r="QD5501" s="623"/>
      <c r="QE5501" s="623"/>
      <c r="QF5501" s="623"/>
      <c r="QG5501" s="623"/>
      <c r="QH5501" s="623"/>
      <c r="QI5501" s="623"/>
      <c r="QJ5501" s="623"/>
      <c r="QK5501" s="623"/>
    </row>
    <row r="5502" spans="439:453">
      <c r="PW5502" s="623"/>
      <c r="PX5502" s="623"/>
      <c r="PY5502" s="623"/>
      <c r="PZ5502" s="623"/>
      <c r="QA5502" s="623"/>
      <c r="QB5502" s="623"/>
      <c r="QC5502" s="623"/>
      <c r="QD5502" s="623"/>
      <c r="QE5502" s="623"/>
      <c r="QF5502" s="623"/>
      <c r="QG5502" s="623"/>
      <c r="QH5502" s="623"/>
      <c r="QI5502" s="623"/>
      <c r="QJ5502" s="623"/>
      <c r="QK5502" s="623"/>
    </row>
    <row r="5503" spans="439:453">
      <c r="PW5503" s="623"/>
      <c r="PX5503" s="623"/>
      <c r="PY5503" s="623"/>
      <c r="PZ5503" s="623"/>
      <c r="QA5503" s="623"/>
      <c r="QB5503" s="623"/>
      <c r="QC5503" s="623"/>
      <c r="QD5503" s="623"/>
      <c r="QE5503" s="623"/>
      <c r="QF5503" s="623"/>
      <c r="QG5503" s="623"/>
      <c r="QH5503" s="623"/>
      <c r="QI5503" s="623"/>
      <c r="QJ5503" s="623"/>
      <c r="QK5503" s="623"/>
    </row>
    <row r="5504" spans="439:453">
      <c r="PW5504" s="623"/>
      <c r="PX5504" s="623"/>
      <c r="PY5504" s="623"/>
      <c r="PZ5504" s="623"/>
      <c r="QA5504" s="623"/>
      <c r="QB5504" s="623"/>
      <c r="QC5504" s="623"/>
      <c r="QD5504" s="623"/>
      <c r="QE5504" s="623"/>
      <c r="QF5504" s="623"/>
      <c r="QG5504" s="623"/>
      <c r="QH5504" s="623"/>
      <c r="QI5504" s="623"/>
      <c r="QJ5504" s="623"/>
      <c r="QK5504" s="623"/>
    </row>
    <row r="5505" spans="439:453">
      <c r="PW5505" s="623"/>
      <c r="PX5505" s="623"/>
      <c r="PY5505" s="623"/>
      <c r="PZ5505" s="623"/>
      <c r="QA5505" s="623"/>
      <c r="QB5505" s="623"/>
      <c r="QC5505" s="623"/>
      <c r="QD5505" s="623"/>
      <c r="QE5505" s="623"/>
      <c r="QF5505" s="623"/>
      <c r="QG5505" s="623"/>
      <c r="QH5505" s="623"/>
      <c r="QI5505" s="623"/>
      <c r="QJ5505" s="623"/>
      <c r="QK5505" s="623"/>
    </row>
    <row r="5506" spans="439:453">
      <c r="PW5506" s="623"/>
      <c r="PX5506" s="623"/>
      <c r="PY5506" s="623"/>
      <c r="PZ5506" s="623"/>
      <c r="QA5506" s="623"/>
      <c r="QB5506" s="623"/>
      <c r="QC5506" s="623"/>
      <c r="QD5506" s="623"/>
      <c r="QE5506" s="623"/>
      <c r="QF5506" s="623"/>
      <c r="QG5506" s="623"/>
      <c r="QH5506" s="623"/>
      <c r="QI5506" s="623"/>
      <c r="QJ5506" s="623"/>
      <c r="QK5506" s="623"/>
    </row>
    <row r="5507" spans="439:453">
      <c r="PW5507" s="623"/>
      <c r="PX5507" s="623"/>
      <c r="PY5507" s="623"/>
      <c r="PZ5507" s="623"/>
      <c r="QA5507" s="623"/>
      <c r="QB5507" s="623"/>
      <c r="QC5507" s="623"/>
      <c r="QD5507" s="623"/>
      <c r="QE5507" s="623"/>
      <c r="QF5507" s="623"/>
      <c r="QG5507" s="623"/>
      <c r="QH5507" s="623"/>
      <c r="QI5507" s="623"/>
      <c r="QJ5507" s="623"/>
      <c r="QK5507" s="623"/>
    </row>
    <row r="5508" spans="439:453">
      <c r="PW5508" s="623"/>
      <c r="PX5508" s="623"/>
      <c r="PY5508" s="623"/>
      <c r="PZ5508" s="623"/>
      <c r="QA5508" s="623"/>
      <c r="QB5508" s="623"/>
      <c r="QC5508" s="623"/>
      <c r="QD5508" s="623"/>
      <c r="QE5508" s="623"/>
      <c r="QF5508" s="623"/>
      <c r="QG5508" s="623"/>
      <c r="QH5508" s="623"/>
      <c r="QI5508" s="623"/>
      <c r="QJ5508" s="623"/>
      <c r="QK5508" s="623"/>
    </row>
    <row r="5509" spans="439:453">
      <c r="PW5509" s="623"/>
      <c r="PX5509" s="623"/>
      <c r="PY5509" s="623"/>
      <c r="PZ5509" s="623"/>
      <c r="QA5509" s="623"/>
      <c r="QB5509" s="623"/>
      <c r="QC5509" s="623"/>
      <c r="QD5509" s="623"/>
      <c r="QE5509" s="623"/>
      <c r="QF5509" s="623"/>
      <c r="QG5509" s="623"/>
      <c r="QH5509" s="623"/>
      <c r="QI5509" s="623"/>
      <c r="QJ5509" s="623"/>
      <c r="QK5509" s="623"/>
    </row>
    <row r="5510" spans="439:453">
      <c r="PW5510" s="623"/>
      <c r="PX5510" s="623"/>
      <c r="PY5510" s="623"/>
      <c r="PZ5510" s="623"/>
      <c r="QA5510" s="623"/>
      <c r="QB5510" s="623"/>
      <c r="QC5510" s="623"/>
      <c r="QD5510" s="623"/>
      <c r="QE5510" s="623"/>
      <c r="QF5510" s="623"/>
      <c r="QG5510" s="623"/>
      <c r="QH5510" s="623"/>
      <c r="QI5510" s="623"/>
      <c r="QJ5510" s="623"/>
      <c r="QK5510" s="623"/>
    </row>
    <row r="5511" spans="439:453">
      <c r="PW5511" s="623"/>
      <c r="PX5511" s="623"/>
      <c r="PY5511" s="623"/>
      <c r="PZ5511" s="623"/>
      <c r="QA5511" s="623"/>
      <c r="QB5511" s="623"/>
      <c r="QC5511" s="623"/>
      <c r="QD5511" s="623"/>
      <c r="QE5511" s="623"/>
      <c r="QF5511" s="623"/>
      <c r="QG5511" s="623"/>
      <c r="QH5511" s="623"/>
      <c r="QI5511" s="623"/>
      <c r="QJ5511" s="623"/>
      <c r="QK5511" s="623"/>
    </row>
    <row r="5512" spans="439:453">
      <c r="PW5512" s="623"/>
      <c r="PX5512" s="623"/>
      <c r="PY5512" s="623"/>
      <c r="PZ5512" s="623"/>
      <c r="QA5512" s="623"/>
      <c r="QB5512" s="623"/>
      <c r="QC5512" s="623"/>
      <c r="QD5512" s="623"/>
      <c r="QE5512" s="623"/>
      <c r="QF5512" s="623"/>
      <c r="QG5512" s="623"/>
      <c r="QH5512" s="623"/>
      <c r="QI5512" s="623"/>
      <c r="QJ5512" s="623"/>
      <c r="QK5512" s="623"/>
    </row>
    <row r="5513" spans="439:453">
      <c r="PW5513" s="623"/>
      <c r="PX5513" s="623"/>
      <c r="PY5513" s="623"/>
      <c r="PZ5513" s="623"/>
      <c r="QA5513" s="623"/>
      <c r="QB5513" s="623"/>
      <c r="QC5513" s="623"/>
      <c r="QD5513" s="623"/>
      <c r="QE5513" s="623"/>
      <c r="QF5513" s="623"/>
      <c r="QG5513" s="623"/>
      <c r="QH5513" s="623"/>
      <c r="QI5513" s="623"/>
      <c r="QJ5513" s="623"/>
      <c r="QK5513" s="623"/>
    </row>
    <row r="5514" spans="439:453">
      <c r="PW5514" s="623"/>
      <c r="PX5514" s="623"/>
      <c r="PY5514" s="623"/>
      <c r="PZ5514" s="623"/>
      <c r="QA5514" s="623"/>
      <c r="QB5514" s="623"/>
      <c r="QC5514" s="623"/>
      <c r="QD5514" s="623"/>
      <c r="QE5514" s="623"/>
      <c r="QF5514" s="623"/>
      <c r="QG5514" s="623"/>
      <c r="QH5514" s="623"/>
      <c r="QI5514" s="623"/>
      <c r="QJ5514" s="623"/>
      <c r="QK5514" s="623"/>
    </row>
    <row r="5515" spans="439:453">
      <c r="PW5515" s="623"/>
      <c r="PX5515" s="623"/>
      <c r="PY5515" s="623"/>
      <c r="PZ5515" s="623"/>
      <c r="QA5515" s="623"/>
      <c r="QB5515" s="623"/>
      <c r="QC5515" s="623"/>
      <c r="QD5515" s="623"/>
      <c r="QE5515" s="623"/>
      <c r="QF5515" s="623"/>
      <c r="QG5515" s="623"/>
      <c r="QH5515" s="623"/>
      <c r="QI5515" s="623"/>
      <c r="QJ5515" s="623"/>
      <c r="QK5515" s="623"/>
    </row>
    <row r="5516" spans="439:453">
      <c r="PW5516" s="623"/>
      <c r="PX5516" s="623"/>
      <c r="PY5516" s="623"/>
      <c r="PZ5516" s="623"/>
      <c r="QA5516" s="623"/>
      <c r="QB5516" s="623"/>
      <c r="QC5516" s="623"/>
      <c r="QD5516" s="623"/>
      <c r="QE5516" s="623"/>
      <c r="QF5516" s="623"/>
      <c r="QG5516" s="623"/>
      <c r="QH5516" s="623"/>
      <c r="QI5516" s="623"/>
      <c r="QJ5516" s="623"/>
      <c r="QK5516" s="623"/>
    </row>
    <row r="5517" spans="439:453">
      <c r="PW5517" s="623"/>
      <c r="PX5517" s="623"/>
      <c r="PY5517" s="623"/>
      <c r="PZ5517" s="623"/>
      <c r="QA5517" s="623"/>
      <c r="QB5517" s="623"/>
      <c r="QC5517" s="623"/>
      <c r="QD5517" s="623"/>
      <c r="QE5517" s="623"/>
      <c r="QF5517" s="623"/>
      <c r="QG5517" s="623"/>
      <c r="QH5517" s="623"/>
      <c r="QI5517" s="623"/>
      <c r="QJ5517" s="623"/>
      <c r="QK5517" s="623"/>
    </row>
    <row r="5518" spans="439:453">
      <c r="PW5518" s="623"/>
      <c r="PX5518" s="623"/>
      <c r="PY5518" s="623"/>
      <c r="PZ5518" s="623"/>
      <c r="QA5518" s="623"/>
      <c r="QB5518" s="623"/>
      <c r="QC5518" s="623"/>
      <c r="QD5518" s="623"/>
      <c r="QE5518" s="623"/>
      <c r="QF5518" s="623"/>
      <c r="QG5518" s="623"/>
      <c r="QH5518" s="623"/>
      <c r="QI5518" s="623"/>
      <c r="QJ5518" s="623"/>
      <c r="QK5518" s="623"/>
    </row>
    <row r="5519" spans="439:453">
      <c r="PW5519" s="623"/>
      <c r="PX5519" s="623"/>
      <c r="PY5519" s="623"/>
      <c r="PZ5519" s="623"/>
      <c r="QA5519" s="623"/>
      <c r="QB5519" s="623"/>
      <c r="QC5519" s="623"/>
      <c r="QD5519" s="623"/>
      <c r="QE5519" s="623"/>
      <c r="QF5519" s="623"/>
      <c r="QG5519" s="623"/>
      <c r="QH5519" s="623"/>
      <c r="QI5519" s="623"/>
      <c r="QJ5519" s="623"/>
      <c r="QK5519" s="623"/>
    </row>
    <row r="5520" spans="439:453">
      <c r="PW5520" s="623"/>
      <c r="PX5520" s="623"/>
      <c r="PY5520" s="623"/>
      <c r="PZ5520" s="623"/>
      <c r="QA5520" s="623"/>
      <c r="QB5520" s="623"/>
      <c r="QC5520" s="623"/>
      <c r="QD5520" s="623"/>
      <c r="QE5520" s="623"/>
      <c r="QF5520" s="623"/>
      <c r="QG5520" s="623"/>
      <c r="QH5520" s="623"/>
      <c r="QI5520" s="623"/>
      <c r="QJ5520" s="623"/>
      <c r="QK5520" s="623"/>
    </row>
    <row r="5521" spans="439:453">
      <c r="PW5521" s="623"/>
      <c r="PX5521" s="623"/>
      <c r="PY5521" s="623"/>
      <c r="PZ5521" s="623"/>
      <c r="QA5521" s="623"/>
      <c r="QB5521" s="623"/>
      <c r="QC5521" s="623"/>
      <c r="QD5521" s="623"/>
      <c r="QE5521" s="623"/>
      <c r="QF5521" s="623"/>
      <c r="QG5521" s="623"/>
      <c r="QH5521" s="623"/>
      <c r="QI5521" s="623"/>
      <c r="QJ5521" s="623"/>
      <c r="QK5521" s="623"/>
    </row>
    <row r="5522" spans="439:453">
      <c r="PW5522" s="623"/>
      <c r="PX5522" s="623"/>
      <c r="PY5522" s="623"/>
      <c r="PZ5522" s="623"/>
      <c r="QA5522" s="623"/>
      <c r="QB5522" s="623"/>
      <c r="QC5522" s="623"/>
      <c r="QD5522" s="623"/>
      <c r="QE5522" s="623"/>
      <c r="QF5522" s="623"/>
      <c r="QG5522" s="623"/>
      <c r="QH5522" s="623"/>
      <c r="QI5522" s="623"/>
      <c r="QJ5522" s="623"/>
      <c r="QK5522" s="623"/>
    </row>
    <row r="5523" spans="439:453">
      <c r="PW5523" s="623"/>
      <c r="PX5523" s="623"/>
      <c r="PY5523" s="623"/>
      <c r="PZ5523" s="623"/>
      <c r="QA5523" s="623"/>
      <c r="QB5523" s="623"/>
      <c r="QC5523" s="623"/>
      <c r="QD5523" s="623"/>
      <c r="QE5523" s="623"/>
      <c r="QF5523" s="623"/>
      <c r="QG5523" s="623"/>
      <c r="QH5523" s="623"/>
      <c r="QI5523" s="623"/>
      <c r="QJ5523" s="623"/>
      <c r="QK5523" s="623"/>
    </row>
    <row r="5524" spans="439:453">
      <c r="PW5524" s="623"/>
      <c r="PX5524" s="623"/>
      <c r="PY5524" s="623"/>
      <c r="PZ5524" s="623"/>
      <c r="QA5524" s="623"/>
      <c r="QB5524" s="623"/>
      <c r="QC5524" s="623"/>
      <c r="QD5524" s="623"/>
      <c r="QE5524" s="623"/>
      <c r="QF5524" s="623"/>
      <c r="QG5524" s="623"/>
      <c r="QH5524" s="623"/>
      <c r="QI5524" s="623"/>
      <c r="QJ5524" s="623"/>
      <c r="QK5524" s="623"/>
    </row>
    <row r="5525" spans="439:453">
      <c r="PW5525" s="623"/>
      <c r="PX5525" s="623"/>
      <c r="PY5525" s="623"/>
      <c r="PZ5525" s="623"/>
      <c r="QA5525" s="623"/>
      <c r="QB5525" s="623"/>
      <c r="QC5525" s="623"/>
      <c r="QD5525" s="623"/>
      <c r="QE5525" s="623"/>
      <c r="QF5525" s="623"/>
      <c r="QG5525" s="623"/>
      <c r="QH5525" s="623"/>
      <c r="QI5525" s="623"/>
      <c r="QJ5525" s="623"/>
      <c r="QK5525" s="623"/>
    </row>
    <row r="5526" spans="439:453">
      <c r="PW5526" s="623"/>
      <c r="PX5526" s="623"/>
      <c r="PY5526" s="623"/>
      <c r="PZ5526" s="623"/>
      <c r="QA5526" s="623"/>
      <c r="QB5526" s="623"/>
      <c r="QC5526" s="623"/>
      <c r="QD5526" s="623"/>
      <c r="QE5526" s="623"/>
      <c r="QF5526" s="623"/>
      <c r="QG5526" s="623"/>
      <c r="QH5526" s="623"/>
      <c r="QI5526" s="623"/>
      <c r="QJ5526" s="623"/>
      <c r="QK5526" s="623"/>
    </row>
    <row r="5527" spans="439:453">
      <c r="PW5527" s="623"/>
      <c r="PX5527" s="623"/>
      <c r="PY5527" s="623"/>
      <c r="PZ5527" s="623"/>
      <c r="QA5527" s="623"/>
      <c r="QB5527" s="623"/>
      <c r="QC5527" s="623"/>
      <c r="QD5527" s="623"/>
      <c r="QE5527" s="623"/>
      <c r="QF5527" s="623"/>
      <c r="QG5527" s="623"/>
      <c r="QH5527" s="623"/>
      <c r="QI5527" s="623"/>
      <c r="QJ5527" s="623"/>
      <c r="QK5527" s="623"/>
    </row>
    <row r="5528" spans="439:453">
      <c r="PW5528" s="623"/>
      <c r="PX5528" s="623"/>
      <c r="PY5528" s="623"/>
      <c r="PZ5528" s="623"/>
      <c r="QA5528" s="623"/>
      <c r="QB5528" s="623"/>
      <c r="QC5528" s="623"/>
      <c r="QD5528" s="623"/>
      <c r="QE5528" s="623"/>
      <c r="QF5528" s="623"/>
      <c r="QG5528" s="623"/>
      <c r="QH5528" s="623"/>
      <c r="QI5528" s="623"/>
      <c r="QJ5528" s="623"/>
      <c r="QK5528" s="623"/>
    </row>
    <row r="5529" spans="439:453">
      <c r="PW5529" s="623"/>
      <c r="PX5529" s="623"/>
      <c r="PY5529" s="623"/>
      <c r="PZ5529" s="623"/>
      <c r="QA5529" s="623"/>
      <c r="QB5529" s="623"/>
      <c r="QC5529" s="623"/>
      <c r="QD5529" s="623"/>
      <c r="QE5529" s="623"/>
      <c r="QF5529" s="623"/>
      <c r="QG5529" s="623"/>
      <c r="QH5529" s="623"/>
      <c r="QI5529" s="623"/>
      <c r="QJ5529" s="623"/>
      <c r="QK5529" s="623"/>
    </row>
    <row r="5530" spans="439:453">
      <c r="PW5530" s="623"/>
      <c r="PX5530" s="623"/>
      <c r="PY5530" s="623"/>
      <c r="PZ5530" s="623"/>
      <c r="QA5530" s="623"/>
      <c r="QB5530" s="623"/>
      <c r="QC5530" s="623"/>
      <c r="QD5530" s="623"/>
      <c r="QE5530" s="623"/>
      <c r="QF5530" s="623"/>
      <c r="QG5530" s="623"/>
      <c r="QH5530" s="623"/>
      <c r="QI5530" s="623"/>
      <c r="QJ5530" s="623"/>
      <c r="QK5530" s="623"/>
    </row>
    <row r="5531" spans="439:453">
      <c r="PW5531" s="623"/>
      <c r="PX5531" s="623"/>
      <c r="PY5531" s="623"/>
      <c r="PZ5531" s="623"/>
      <c r="QA5531" s="623"/>
      <c r="QB5531" s="623"/>
      <c r="QC5531" s="623"/>
      <c r="QD5531" s="623"/>
      <c r="QE5531" s="623"/>
      <c r="QF5531" s="623"/>
      <c r="QG5531" s="623"/>
      <c r="QH5531" s="623"/>
      <c r="QI5531" s="623"/>
      <c r="QJ5531" s="623"/>
      <c r="QK5531" s="623"/>
    </row>
    <row r="5532" spans="439:453">
      <c r="PW5532" s="623"/>
      <c r="PX5532" s="623"/>
      <c r="PY5532" s="623"/>
      <c r="PZ5532" s="623"/>
      <c r="QA5532" s="623"/>
      <c r="QB5532" s="623"/>
      <c r="QC5532" s="623"/>
      <c r="QD5532" s="623"/>
      <c r="QE5532" s="623"/>
      <c r="QF5532" s="623"/>
      <c r="QG5532" s="623"/>
      <c r="QH5532" s="623"/>
      <c r="QI5532" s="623"/>
      <c r="QJ5532" s="623"/>
      <c r="QK5532" s="623"/>
    </row>
    <row r="5533" spans="439:453">
      <c r="PW5533" s="623"/>
      <c r="PX5533" s="623"/>
      <c r="PY5533" s="623"/>
      <c r="PZ5533" s="623"/>
      <c r="QA5533" s="623"/>
      <c r="QB5533" s="623"/>
      <c r="QC5533" s="623"/>
      <c r="QD5533" s="623"/>
      <c r="QE5533" s="623"/>
      <c r="QF5533" s="623"/>
      <c r="QG5533" s="623"/>
      <c r="QH5533" s="623"/>
      <c r="QI5533" s="623"/>
      <c r="QJ5533" s="623"/>
      <c r="QK5533" s="623"/>
    </row>
    <row r="5534" spans="439:453">
      <c r="PW5534" s="623"/>
      <c r="PX5534" s="623"/>
      <c r="PY5534" s="623"/>
      <c r="PZ5534" s="623"/>
      <c r="QA5534" s="623"/>
      <c r="QB5534" s="623"/>
      <c r="QC5534" s="623"/>
      <c r="QD5534" s="623"/>
      <c r="QE5534" s="623"/>
      <c r="QF5534" s="623"/>
      <c r="QG5534" s="623"/>
      <c r="QH5534" s="623"/>
      <c r="QI5534" s="623"/>
      <c r="QJ5534" s="623"/>
      <c r="QK5534" s="623"/>
    </row>
    <row r="5535" spans="439:453">
      <c r="PW5535" s="623"/>
      <c r="PX5535" s="623"/>
      <c r="PY5535" s="623"/>
      <c r="PZ5535" s="623"/>
      <c r="QA5535" s="623"/>
      <c r="QB5535" s="623"/>
      <c r="QC5535" s="623"/>
      <c r="QD5535" s="623"/>
      <c r="QE5535" s="623"/>
      <c r="QF5535" s="623"/>
      <c r="QG5535" s="623"/>
      <c r="QH5535" s="623"/>
      <c r="QI5535" s="623"/>
      <c r="QJ5535" s="623"/>
      <c r="QK5535" s="623"/>
    </row>
    <row r="5536" spans="439:453">
      <c r="PW5536" s="623"/>
      <c r="PX5536" s="623"/>
      <c r="PY5536" s="623"/>
      <c r="PZ5536" s="623"/>
      <c r="QA5536" s="623"/>
      <c r="QB5536" s="623"/>
      <c r="QC5536" s="623"/>
      <c r="QD5536" s="623"/>
      <c r="QE5536" s="623"/>
      <c r="QF5536" s="623"/>
      <c r="QG5536" s="623"/>
      <c r="QH5536" s="623"/>
      <c r="QI5536" s="623"/>
      <c r="QJ5536" s="623"/>
      <c r="QK5536" s="623"/>
    </row>
    <row r="5537" spans="439:453">
      <c r="PW5537" s="623"/>
      <c r="PX5537" s="623"/>
      <c r="PY5537" s="623"/>
      <c r="PZ5537" s="623"/>
      <c r="QA5537" s="623"/>
      <c r="QB5537" s="623"/>
      <c r="QC5537" s="623"/>
      <c r="QD5537" s="623"/>
      <c r="QE5537" s="623"/>
      <c r="QF5537" s="623"/>
      <c r="QG5537" s="623"/>
      <c r="QH5537" s="623"/>
      <c r="QI5537" s="623"/>
      <c r="QJ5537" s="623"/>
      <c r="QK5537" s="623"/>
    </row>
    <row r="5538" spans="439:453">
      <c r="PW5538" s="623"/>
      <c r="PX5538" s="623"/>
      <c r="PY5538" s="623"/>
      <c r="PZ5538" s="623"/>
      <c r="QA5538" s="623"/>
      <c r="QB5538" s="623"/>
      <c r="QC5538" s="623"/>
      <c r="QD5538" s="623"/>
      <c r="QE5538" s="623"/>
      <c r="QF5538" s="623"/>
      <c r="QG5538" s="623"/>
      <c r="QH5538" s="623"/>
      <c r="QI5538" s="623"/>
      <c r="QJ5538" s="623"/>
      <c r="QK5538" s="623"/>
    </row>
    <row r="5539" spans="439:453">
      <c r="PW5539" s="623"/>
      <c r="PX5539" s="623"/>
      <c r="PY5539" s="623"/>
      <c r="PZ5539" s="623"/>
      <c r="QA5539" s="623"/>
      <c r="QB5539" s="623"/>
      <c r="QC5539" s="623"/>
      <c r="QD5539" s="623"/>
      <c r="QE5539" s="623"/>
      <c r="QF5539" s="623"/>
      <c r="QG5539" s="623"/>
      <c r="QH5539" s="623"/>
      <c r="QI5539" s="623"/>
      <c r="QJ5539" s="623"/>
      <c r="QK5539" s="623"/>
    </row>
    <row r="5540" spans="439:453">
      <c r="PW5540" s="623"/>
      <c r="PX5540" s="623"/>
      <c r="PY5540" s="623"/>
      <c r="PZ5540" s="623"/>
      <c r="QA5540" s="623"/>
      <c r="QB5540" s="623"/>
      <c r="QC5540" s="623"/>
      <c r="QD5540" s="623"/>
      <c r="QE5540" s="623"/>
      <c r="QF5540" s="623"/>
      <c r="QG5540" s="623"/>
      <c r="QH5540" s="623"/>
      <c r="QI5540" s="623"/>
      <c r="QJ5540" s="623"/>
      <c r="QK5540" s="623"/>
    </row>
    <row r="5541" spans="439:453">
      <c r="PW5541" s="623"/>
      <c r="PX5541" s="623"/>
      <c r="PY5541" s="623"/>
      <c r="PZ5541" s="623"/>
      <c r="QA5541" s="623"/>
      <c r="QB5541" s="623"/>
      <c r="QC5541" s="623"/>
      <c r="QD5541" s="623"/>
      <c r="QE5541" s="623"/>
      <c r="QF5541" s="623"/>
      <c r="QG5541" s="623"/>
      <c r="QH5541" s="623"/>
      <c r="QI5541" s="623"/>
      <c r="QJ5541" s="623"/>
      <c r="QK5541" s="623"/>
    </row>
    <row r="5542" spans="439:453">
      <c r="PW5542" s="623"/>
      <c r="PX5542" s="623"/>
      <c r="PY5542" s="623"/>
      <c r="PZ5542" s="623"/>
      <c r="QA5542" s="623"/>
      <c r="QB5542" s="623"/>
      <c r="QC5542" s="623"/>
      <c r="QD5542" s="623"/>
      <c r="QE5542" s="623"/>
      <c r="QF5542" s="623"/>
      <c r="QG5542" s="623"/>
      <c r="QH5542" s="623"/>
      <c r="QI5542" s="623"/>
      <c r="QJ5542" s="623"/>
      <c r="QK5542" s="623"/>
    </row>
    <row r="5543" spans="439:453">
      <c r="PW5543" s="623"/>
      <c r="PX5543" s="623"/>
      <c r="PY5543" s="623"/>
      <c r="PZ5543" s="623"/>
      <c r="QA5543" s="623"/>
      <c r="QB5543" s="623"/>
      <c r="QC5543" s="623"/>
      <c r="QD5543" s="623"/>
      <c r="QE5543" s="623"/>
      <c r="QF5543" s="623"/>
      <c r="QG5543" s="623"/>
      <c r="QH5543" s="623"/>
      <c r="QI5543" s="623"/>
      <c r="QJ5543" s="623"/>
      <c r="QK5543" s="623"/>
    </row>
    <row r="5544" spans="439:453">
      <c r="PW5544" s="623"/>
      <c r="PX5544" s="623"/>
      <c r="PY5544" s="623"/>
      <c r="PZ5544" s="623"/>
      <c r="QA5544" s="623"/>
      <c r="QB5544" s="623"/>
      <c r="QC5544" s="623"/>
      <c r="QD5544" s="623"/>
      <c r="QE5544" s="623"/>
      <c r="QF5544" s="623"/>
      <c r="QG5544" s="623"/>
      <c r="QH5544" s="623"/>
      <c r="QI5544" s="623"/>
      <c r="QJ5544" s="623"/>
      <c r="QK5544" s="623"/>
    </row>
    <row r="5545" spans="439:453">
      <c r="PW5545" s="623"/>
      <c r="PX5545" s="623"/>
      <c r="PY5545" s="623"/>
      <c r="PZ5545" s="623"/>
      <c r="QA5545" s="623"/>
      <c r="QB5545" s="623"/>
      <c r="QC5545" s="623"/>
      <c r="QD5545" s="623"/>
      <c r="QE5545" s="623"/>
      <c r="QF5545" s="623"/>
      <c r="QG5545" s="623"/>
      <c r="QH5545" s="623"/>
      <c r="QI5545" s="623"/>
      <c r="QJ5545" s="623"/>
      <c r="QK5545" s="623"/>
    </row>
    <row r="5546" spans="439:453">
      <c r="PW5546" s="623"/>
      <c r="PX5546" s="623"/>
      <c r="PY5546" s="623"/>
      <c r="PZ5546" s="623"/>
      <c r="QA5546" s="623"/>
      <c r="QB5546" s="623"/>
      <c r="QC5546" s="623"/>
      <c r="QD5546" s="623"/>
      <c r="QE5546" s="623"/>
      <c r="QF5546" s="623"/>
      <c r="QG5546" s="623"/>
      <c r="QH5546" s="623"/>
      <c r="QI5546" s="623"/>
      <c r="QJ5546" s="623"/>
      <c r="QK5546" s="623"/>
    </row>
    <row r="5547" spans="439:453">
      <c r="PW5547" s="623"/>
      <c r="PX5547" s="623"/>
      <c r="PY5547" s="623"/>
      <c r="PZ5547" s="623"/>
      <c r="QA5547" s="623"/>
      <c r="QB5547" s="623"/>
      <c r="QC5547" s="623"/>
      <c r="QD5547" s="623"/>
      <c r="QE5547" s="623"/>
      <c r="QF5547" s="623"/>
      <c r="QG5547" s="623"/>
      <c r="QH5547" s="623"/>
      <c r="QI5547" s="623"/>
      <c r="QJ5547" s="623"/>
      <c r="QK5547" s="623"/>
    </row>
    <row r="5548" spans="439:453">
      <c r="PW5548" s="623"/>
      <c r="PX5548" s="623"/>
      <c r="PY5548" s="623"/>
      <c r="PZ5548" s="623"/>
      <c r="QA5548" s="623"/>
      <c r="QB5548" s="623"/>
      <c r="QC5548" s="623"/>
      <c r="QD5548" s="623"/>
      <c r="QE5548" s="623"/>
      <c r="QF5548" s="623"/>
      <c r="QG5548" s="623"/>
      <c r="QH5548" s="623"/>
      <c r="QI5548" s="623"/>
      <c r="QJ5548" s="623"/>
      <c r="QK5548" s="623"/>
    </row>
    <row r="5549" spans="439:453">
      <c r="PW5549" s="623"/>
      <c r="PX5549" s="623"/>
      <c r="PY5549" s="623"/>
      <c r="PZ5549" s="623"/>
      <c r="QA5549" s="623"/>
      <c r="QB5549" s="623"/>
      <c r="QC5549" s="623"/>
      <c r="QD5549" s="623"/>
      <c r="QE5549" s="623"/>
      <c r="QF5549" s="623"/>
      <c r="QG5549" s="623"/>
      <c r="QH5549" s="623"/>
      <c r="QI5549" s="623"/>
      <c r="QJ5549" s="623"/>
      <c r="QK5549" s="623"/>
    </row>
    <row r="5550" spans="439:453">
      <c r="PW5550" s="623"/>
      <c r="PX5550" s="623"/>
      <c r="PY5550" s="623"/>
      <c r="PZ5550" s="623"/>
      <c r="QA5550" s="623"/>
      <c r="QB5550" s="623"/>
      <c r="QC5550" s="623"/>
      <c r="QD5550" s="623"/>
      <c r="QE5550" s="623"/>
      <c r="QF5550" s="623"/>
      <c r="QG5550" s="623"/>
      <c r="QH5550" s="623"/>
      <c r="QI5550" s="623"/>
      <c r="QJ5550" s="623"/>
      <c r="QK5550" s="623"/>
    </row>
    <row r="5551" spans="439:453">
      <c r="PW5551" s="623"/>
      <c r="PX5551" s="623"/>
      <c r="PY5551" s="623"/>
      <c r="PZ5551" s="623"/>
      <c r="QA5551" s="623"/>
      <c r="QB5551" s="623"/>
      <c r="QC5551" s="623"/>
      <c r="QD5551" s="623"/>
      <c r="QE5551" s="623"/>
      <c r="QF5551" s="623"/>
      <c r="QG5551" s="623"/>
      <c r="QH5551" s="623"/>
      <c r="QI5551" s="623"/>
      <c r="QJ5551" s="623"/>
      <c r="QK5551" s="623"/>
    </row>
    <row r="5552" spans="439:453">
      <c r="PW5552" s="623"/>
      <c r="PX5552" s="623"/>
      <c r="PY5552" s="623"/>
      <c r="PZ5552" s="623"/>
      <c r="QA5552" s="623"/>
      <c r="QB5552" s="623"/>
      <c r="QC5552" s="623"/>
      <c r="QD5552" s="623"/>
      <c r="QE5552" s="623"/>
      <c r="QF5552" s="623"/>
      <c r="QG5552" s="623"/>
      <c r="QH5552" s="623"/>
      <c r="QI5552" s="623"/>
      <c r="QJ5552" s="623"/>
      <c r="QK5552" s="623"/>
    </row>
    <row r="5553" spans="439:453">
      <c r="PW5553" s="623"/>
      <c r="PX5553" s="623"/>
      <c r="PY5553" s="623"/>
      <c r="PZ5553" s="623"/>
      <c r="QA5553" s="623"/>
      <c r="QB5553" s="623"/>
      <c r="QC5553" s="623"/>
      <c r="QD5553" s="623"/>
      <c r="QE5553" s="623"/>
      <c r="QF5553" s="623"/>
      <c r="QG5553" s="623"/>
      <c r="QH5553" s="623"/>
      <c r="QI5553" s="623"/>
      <c r="QJ5553" s="623"/>
      <c r="QK5553" s="623"/>
    </row>
    <row r="5554" spans="439:453">
      <c r="PW5554" s="623"/>
      <c r="PX5554" s="623"/>
      <c r="PY5554" s="623"/>
      <c r="PZ5554" s="623"/>
      <c r="QA5554" s="623"/>
      <c r="QB5554" s="623"/>
      <c r="QC5554" s="623"/>
      <c r="QD5554" s="623"/>
      <c r="QE5554" s="623"/>
      <c r="QF5554" s="623"/>
      <c r="QG5554" s="623"/>
      <c r="QH5554" s="623"/>
      <c r="QI5554" s="623"/>
      <c r="QJ5554" s="623"/>
      <c r="QK5554" s="623"/>
    </row>
    <row r="5555" spans="439:453">
      <c r="PW5555" s="623"/>
      <c r="PX5555" s="623"/>
      <c r="PY5555" s="623"/>
      <c r="PZ5555" s="623"/>
      <c r="QA5555" s="623"/>
      <c r="QB5555" s="623"/>
      <c r="QC5555" s="623"/>
      <c r="QD5555" s="623"/>
      <c r="QE5555" s="623"/>
      <c r="QF5555" s="623"/>
      <c r="QG5555" s="623"/>
      <c r="QH5555" s="623"/>
      <c r="QI5555" s="623"/>
      <c r="QJ5555" s="623"/>
      <c r="QK5555" s="623"/>
    </row>
    <row r="5556" spans="439:453">
      <c r="PW5556" s="623"/>
      <c r="PX5556" s="623"/>
      <c r="PY5556" s="623"/>
      <c r="PZ5556" s="623"/>
      <c r="QA5556" s="623"/>
      <c r="QB5556" s="623"/>
      <c r="QC5556" s="623"/>
      <c r="QD5556" s="623"/>
      <c r="QE5556" s="623"/>
      <c r="QF5556" s="623"/>
      <c r="QG5556" s="623"/>
      <c r="QH5556" s="623"/>
      <c r="QI5556" s="623"/>
      <c r="QJ5556" s="623"/>
      <c r="QK5556" s="623"/>
    </row>
    <row r="5557" spans="439:453">
      <c r="PW5557" s="623"/>
      <c r="PX5557" s="623"/>
      <c r="PY5557" s="623"/>
      <c r="PZ5557" s="623"/>
      <c r="QA5557" s="623"/>
      <c r="QB5557" s="623"/>
      <c r="QC5557" s="623"/>
      <c r="QD5557" s="623"/>
      <c r="QE5557" s="623"/>
      <c r="QF5557" s="623"/>
      <c r="QG5557" s="623"/>
      <c r="QH5557" s="623"/>
      <c r="QI5557" s="623"/>
      <c r="QJ5557" s="623"/>
      <c r="QK5557" s="623"/>
    </row>
    <row r="5558" spans="439:453">
      <c r="PW5558" s="623"/>
      <c r="PX5558" s="623"/>
      <c r="PY5558" s="623"/>
      <c r="PZ5558" s="623"/>
      <c r="QA5558" s="623"/>
      <c r="QB5558" s="623"/>
      <c r="QC5558" s="623"/>
      <c r="QD5558" s="623"/>
      <c r="QE5558" s="623"/>
      <c r="QF5558" s="623"/>
      <c r="QG5558" s="623"/>
      <c r="QH5558" s="623"/>
      <c r="QI5558" s="623"/>
      <c r="QJ5558" s="623"/>
      <c r="QK5558" s="623"/>
    </row>
    <row r="5559" spans="439:453">
      <c r="PW5559" s="623"/>
      <c r="PX5559" s="623"/>
      <c r="PY5559" s="623"/>
      <c r="PZ5559" s="623"/>
      <c r="QA5559" s="623"/>
      <c r="QB5559" s="623"/>
      <c r="QC5559" s="623"/>
      <c r="QD5559" s="623"/>
      <c r="QE5559" s="623"/>
      <c r="QF5559" s="623"/>
      <c r="QG5559" s="623"/>
      <c r="QH5559" s="623"/>
      <c r="QI5559" s="623"/>
      <c r="QJ5559" s="623"/>
      <c r="QK5559" s="623"/>
    </row>
    <row r="5560" spans="439:453">
      <c r="PW5560" s="623"/>
      <c r="PX5560" s="623"/>
      <c r="PY5560" s="623"/>
      <c r="PZ5560" s="623"/>
      <c r="QA5560" s="623"/>
      <c r="QB5560" s="623"/>
      <c r="QC5560" s="623"/>
      <c r="QD5560" s="623"/>
      <c r="QE5560" s="623"/>
      <c r="QF5560" s="623"/>
      <c r="QG5560" s="623"/>
      <c r="QH5560" s="623"/>
      <c r="QI5560" s="623"/>
      <c r="QJ5560" s="623"/>
      <c r="QK5560" s="623"/>
    </row>
    <row r="5561" spans="439:453">
      <c r="PW5561" s="623"/>
      <c r="PX5561" s="623"/>
      <c r="PY5561" s="623"/>
      <c r="PZ5561" s="623"/>
      <c r="QA5561" s="623"/>
      <c r="QB5561" s="623"/>
      <c r="QC5561" s="623"/>
      <c r="QD5561" s="623"/>
      <c r="QE5561" s="623"/>
      <c r="QF5561" s="623"/>
      <c r="QG5561" s="623"/>
      <c r="QH5561" s="623"/>
      <c r="QI5561" s="623"/>
      <c r="QJ5561" s="623"/>
      <c r="QK5561" s="623"/>
    </row>
    <row r="5562" spans="439:453">
      <c r="PW5562" s="623"/>
      <c r="PX5562" s="623"/>
      <c r="PY5562" s="623"/>
      <c r="PZ5562" s="623"/>
      <c r="QA5562" s="623"/>
      <c r="QB5562" s="623"/>
      <c r="QC5562" s="623"/>
      <c r="QD5562" s="623"/>
      <c r="QE5562" s="623"/>
      <c r="QF5562" s="623"/>
      <c r="QG5562" s="623"/>
      <c r="QH5562" s="623"/>
      <c r="QI5562" s="623"/>
      <c r="QJ5562" s="623"/>
      <c r="QK5562" s="623"/>
    </row>
    <row r="5563" spans="439:453">
      <c r="PW5563" s="623"/>
      <c r="PX5563" s="623"/>
      <c r="PY5563" s="623"/>
      <c r="PZ5563" s="623"/>
      <c r="QA5563" s="623"/>
      <c r="QB5563" s="623"/>
      <c r="QC5563" s="623"/>
      <c r="QD5563" s="623"/>
      <c r="QE5563" s="623"/>
      <c r="QF5563" s="623"/>
      <c r="QG5563" s="623"/>
      <c r="QH5563" s="623"/>
      <c r="QI5563" s="623"/>
      <c r="QJ5563" s="623"/>
      <c r="QK5563" s="623"/>
    </row>
    <row r="5564" spans="439:453">
      <c r="PW5564" s="623"/>
      <c r="PX5564" s="623"/>
      <c r="PY5564" s="623"/>
      <c r="PZ5564" s="623"/>
      <c r="QA5564" s="623"/>
      <c r="QB5564" s="623"/>
      <c r="QC5564" s="623"/>
      <c r="QD5564" s="623"/>
      <c r="QE5564" s="623"/>
      <c r="QF5564" s="623"/>
      <c r="QG5564" s="623"/>
      <c r="QH5564" s="623"/>
      <c r="QI5564" s="623"/>
      <c r="QJ5564" s="623"/>
      <c r="QK5564" s="623"/>
    </row>
    <row r="5565" spans="439:453">
      <c r="PW5565" s="623"/>
      <c r="PX5565" s="623"/>
      <c r="PY5565" s="623"/>
      <c r="PZ5565" s="623"/>
      <c r="QA5565" s="623"/>
      <c r="QB5565" s="623"/>
      <c r="QC5565" s="623"/>
      <c r="QD5565" s="623"/>
      <c r="QE5565" s="623"/>
      <c r="QF5565" s="623"/>
      <c r="QG5565" s="623"/>
      <c r="QH5565" s="623"/>
      <c r="QI5565" s="623"/>
      <c r="QJ5565" s="623"/>
      <c r="QK5565" s="623"/>
    </row>
    <row r="5566" spans="439:453">
      <c r="PW5566" s="623"/>
      <c r="PX5566" s="623"/>
      <c r="PY5566" s="623"/>
      <c r="PZ5566" s="623"/>
      <c r="QA5566" s="623"/>
      <c r="QB5566" s="623"/>
      <c r="QC5566" s="623"/>
      <c r="QD5566" s="623"/>
      <c r="QE5566" s="623"/>
      <c r="QF5566" s="623"/>
      <c r="QG5566" s="623"/>
      <c r="QH5566" s="623"/>
      <c r="QI5566" s="623"/>
      <c r="QJ5566" s="623"/>
      <c r="QK5566" s="623"/>
    </row>
    <row r="5567" spans="439:453">
      <c r="PW5567" s="623"/>
      <c r="PX5567" s="623"/>
      <c r="PY5567" s="623"/>
      <c r="PZ5567" s="623"/>
      <c r="QA5567" s="623"/>
      <c r="QB5567" s="623"/>
      <c r="QC5567" s="623"/>
      <c r="QD5567" s="623"/>
      <c r="QE5567" s="623"/>
      <c r="QF5567" s="623"/>
      <c r="QG5567" s="623"/>
      <c r="QH5567" s="623"/>
      <c r="QI5567" s="623"/>
      <c r="QJ5567" s="623"/>
      <c r="QK5567" s="623"/>
    </row>
    <row r="5568" spans="439:453">
      <c r="PW5568" s="623"/>
      <c r="PX5568" s="623"/>
      <c r="PY5568" s="623"/>
      <c r="PZ5568" s="623"/>
      <c r="QA5568" s="623"/>
      <c r="QB5568" s="623"/>
      <c r="QC5568" s="623"/>
      <c r="QD5568" s="623"/>
      <c r="QE5568" s="623"/>
      <c r="QF5568" s="623"/>
      <c r="QG5568" s="623"/>
      <c r="QH5568" s="623"/>
      <c r="QI5568" s="623"/>
      <c r="QJ5568" s="623"/>
      <c r="QK5568" s="623"/>
    </row>
    <row r="5569" spans="439:453">
      <c r="PW5569" s="623"/>
      <c r="PX5569" s="623"/>
      <c r="PY5569" s="623"/>
      <c r="PZ5569" s="623"/>
      <c r="QA5569" s="623"/>
      <c r="QB5569" s="623"/>
      <c r="QC5569" s="623"/>
      <c r="QD5569" s="623"/>
      <c r="QE5569" s="623"/>
      <c r="QF5569" s="623"/>
      <c r="QG5569" s="623"/>
      <c r="QH5569" s="623"/>
      <c r="QI5569" s="623"/>
      <c r="QJ5569" s="623"/>
      <c r="QK5569" s="623"/>
    </row>
    <row r="5570" spans="439:453">
      <c r="PW5570" s="623"/>
      <c r="PX5570" s="623"/>
      <c r="PY5570" s="623"/>
      <c r="PZ5570" s="623"/>
      <c r="QA5570" s="623"/>
      <c r="QB5570" s="623"/>
      <c r="QC5570" s="623"/>
      <c r="QD5570" s="623"/>
      <c r="QE5570" s="623"/>
      <c r="QF5570" s="623"/>
      <c r="QG5570" s="623"/>
      <c r="QH5570" s="623"/>
      <c r="QI5570" s="623"/>
      <c r="QJ5570" s="623"/>
      <c r="QK5570" s="623"/>
    </row>
    <row r="5571" spans="439:453">
      <c r="PW5571" s="623"/>
      <c r="PX5571" s="623"/>
      <c r="PY5571" s="623"/>
      <c r="PZ5571" s="623"/>
      <c r="QA5571" s="623"/>
      <c r="QB5571" s="623"/>
      <c r="QC5571" s="623"/>
      <c r="QD5571" s="623"/>
      <c r="QE5571" s="623"/>
      <c r="QF5571" s="623"/>
      <c r="QG5571" s="623"/>
      <c r="QH5571" s="623"/>
      <c r="QI5571" s="623"/>
      <c r="QJ5571" s="623"/>
      <c r="QK5571" s="623"/>
    </row>
    <row r="5572" spans="439:453">
      <c r="PW5572" s="623"/>
      <c r="PX5572" s="623"/>
      <c r="PY5572" s="623"/>
      <c r="PZ5572" s="623"/>
      <c r="QA5572" s="623"/>
      <c r="QB5572" s="623"/>
      <c r="QC5572" s="623"/>
      <c r="QD5572" s="623"/>
      <c r="QE5572" s="623"/>
      <c r="QF5572" s="623"/>
      <c r="QG5572" s="623"/>
      <c r="QH5572" s="623"/>
      <c r="QI5572" s="623"/>
      <c r="QJ5572" s="623"/>
      <c r="QK5572" s="623"/>
    </row>
    <row r="5573" spans="439:453">
      <c r="PW5573" s="623"/>
      <c r="PX5573" s="623"/>
      <c r="PY5573" s="623"/>
      <c r="PZ5573" s="623"/>
      <c r="QA5573" s="623"/>
      <c r="QB5573" s="623"/>
      <c r="QC5573" s="623"/>
      <c r="QD5573" s="623"/>
      <c r="QE5573" s="623"/>
      <c r="QF5573" s="623"/>
      <c r="QG5573" s="623"/>
      <c r="QH5573" s="623"/>
      <c r="QI5573" s="623"/>
      <c r="QJ5573" s="623"/>
      <c r="QK5573" s="623"/>
    </row>
    <row r="5574" spans="439:453">
      <c r="PW5574" s="623"/>
      <c r="PX5574" s="623"/>
      <c r="PY5574" s="623"/>
      <c r="PZ5574" s="623"/>
      <c r="QA5574" s="623"/>
      <c r="QB5574" s="623"/>
      <c r="QC5574" s="623"/>
      <c r="QD5574" s="623"/>
      <c r="QE5574" s="623"/>
      <c r="QF5574" s="623"/>
      <c r="QG5574" s="623"/>
      <c r="QH5574" s="623"/>
      <c r="QI5574" s="623"/>
      <c r="QJ5574" s="623"/>
      <c r="QK5574" s="623"/>
    </row>
    <row r="5575" spans="439:453">
      <c r="PW5575" s="623"/>
      <c r="PX5575" s="623"/>
      <c r="PY5575" s="623"/>
      <c r="PZ5575" s="623"/>
      <c r="QA5575" s="623"/>
      <c r="QB5575" s="623"/>
      <c r="QC5575" s="623"/>
      <c r="QD5575" s="623"/>
      <c r="QE5575" s="623"/>
      <c r="QF5575" s="623"/>
      <c r="QG5575" s="623"/>
      <c r="QH5575" s="623"/>
      <c r="QI5575" s="623"/>
      <c r="QJ5575" s="623"/>
      <c r="QK5575" s="623"/>
    </row>
    <row r="5576" spans="439:453">
      <c r="PW5576" s="623"/>
      <c r="PX5576" s="623"/>
      <c r="PY5576" s="623"/>
      <c r="PZ5576" s="623"/>
      <c r="QA5576" s="623"/>
      <c r="QB5576" s="623"/>
      <c r="QC5576" s="623"/>
      <c r="QD5576" s="623"/>
      <c r="QE5576" s="623"/>
      <c r="QF5576" s="623"/>
      <c r="QG5576" s="623"/>
      <c r="QH5576" s="623"/>
      <c r="QI5576" s="623"/>
      <c r="QJ5576" s="623"/>
      <c r="QK5576" s="623"/>
    </row>
    <row r="5577" spans="439:453">
      <c r="PW5577" s="623"/>
      <c r="PX5577" s="623"/>
      <c r="PY5577" s="623"/>
      <c r="PZ5577" s="623"/>
      <c r="QA5577" s="623"/>
      <c r="QB5577" s="623"/>
      <c r="QC5577" s="623"/>
      <c r="QD5577" s="623"/>
      <c r="QE5577" s="623"/>
      <c r="QF5577" s="623"/>
      <c r="QG5577" s="623"/>
      <c r="QH5577" s="623"/>
      <c r="QI5577" s="623"/>
      <c r="QJ5577" s="623"/>
      <c r="QK5577" s="623"/>
    </row>
    <row r="5578" spans="439:453">
      <c r="PW5578" s="623"/>
      <c r="PX5578" s="623"/>
      <c r="PY5578" s="623"/>
      <c r="PZ5578" s="623"/>
      <c r="QA5578" s="623"/>
      <c r="QB5578" s="623"/>
      <c r="QC5578" s="623"/>
      <c r="QD5578" s="623"/>
      <c r="QE5578" s="623"/>
      <c r="QF5578" s="623"/>
      <c r="QG5578" s="623"/>
      <c r="QH5578" s="623"/>
      <c r="QI5578" s="623"/>
      <c r="QJ5578" s="623"/>
      <c r="QK5578" s="623"/>
    </row>
    <row r="5579" spans="439:453">
      <c r="PW5579" s="623"/>
      <c r="PX5579" s="623"/>
      <c r="PY5579" s="623"/>
      <c r="PZ5579" s="623"/>
      <c r="QA5579" s="623"/>
      <c r="QB5579" s="623"/>
      <c r="QC5579" s="623"/>
      <c r="QD5579" s="623"/>
      <c r="QE5579" s="623"/>
      <c r="QF5579" s="623"/>
      <c r="QG5579" s="623"/>
      <c r="QH5579" s="623"/>
      <c r="QI5579" s="623"/>
      <c r="QJ5579" s="623"/>
      <c r="QK5579" s="623"/>
    </row>
    <row r="5580" spans="439:453">
      <c r="PW5580" s="623"/>
      <c r="PX5580" s="623"/>
      <c r="PY5580" s="623"/>
      <c r="PZ5580" s="623"/>
      <c r="QA5580" s="623"/>
      <c r="QB5580" s="623"/>
      <c r="QC5580" s="623"/>
      <c r="QD5580" s="623"/>
      <c r="QE5580" s="623"/>
      <c r="QF5580" s="623"/>
      <c r="QG5580" s="623"/>
      <c r="QH5580" s="623"/>
      <c r="QI5580" s="623"/>
      <c r="QJ5580" s="623"/>
      <c r="QK5580" s="623"/>
    </row>
    <row r="5581" spans="439:453">
      <c r="PW5581" s="623"/>
      <c r="PX5581" s="623"/>
      <c r="PY5581" s="623"/>
      <c r="PZ5581" s="623"/>
      <c r="QA5581" s="623"/>
      <c r="QB5581" s="623"/>
      <c r="QC5581" s="623"/>
      <c r="QD5581" s="623"/>
      <c r="QE5581" s="623"/>
      <c r="QF5581" s="623"/>
      <c r="QG5581" s="623"/>
      <c r="QH5581" s="623"/>
      <c r="QI5581" s="623"/>
      <c r="QJ5581" s="623"/>
      <c r="QK5581" s="623"/>
    </row>
    <row r="5582" spans="439:453">
      <c r="PW5582" s="623"/>
      <c r="PX5582" s="623"/>
      <c r="PY5582" s="623"/>
      <c r="PZ5582" s="623"/>
      <c r="QA5582" s="623"/>
      <c r="QB5582" s="623"/>
      <c r="QC5582" s="623"/>
      <c r="QD5582" s="623"/>
      <c r="QE5582" s="623"/>
      <c r="QF5582" s="623"/>
      <c r="QG5582" s="623"/>
      <c r="QH5582" s="623"/>
      <c r="QI5582" s="623"/>
      <c r="QJ5582" s="623"/>
      <c r="QK5582" s="623"/>
    </row>
    <row r="5583" spans="439:453">
      <c r="PW5583" s="623"/>
      <c r="PX5583" s="623"/>
      <c r="PY5583" s="623"/>
      <c r="PZ5583" s="623"/>
      <c r="QA5583" s="623"/>
      <c r="QB5583" s="623"/>
      <c r="QC5583" s="623"/>
      <c r="QD5583" s="623"/>
      <c r="QE5583" s="623"/>
      <c r="QF5583" s="623"/>
      <c r="QG5583" s="623"/>
      <c r="QH5583" s="623"/>
      <c r="QI5583" s="623"/>
      <c r="QJ5583" s="623"/>
      <c r="QK5583" s="623"/>
    </row>
    <row r="5584" spans="439:453">
      <c r="PW5584" s="623"/>
      <c r="PX5584" s="623"/>
      <c r="PY5584" s="623"/>
      <c r="PZ5584" s="623"/>
      <c r="QA5584" s="623"/>
      <c r="QB5584" s="623"/>
      <c r="QC5584" s="623"/>
      <c r="QD5584" s="623"/>
      <c r="QE5584" s="623"/>
      <c r="QF5584" s="623"/>
      <c r="QG5584" s="623"/>
      <c r="QH5584" s="623"/>
      <c r="QI5584" s="623"/>
      <c r="QJ5584" s="623"/>
      <c r="QK5584" s="623"/>
    </row>
    <row r="5585" spans="439:453">
      <c r="PW5585" s="623"/>
      <c r="PX5585" s="623"/>
      <c r="PY5585" s="623"/>
      <c r="PZ5585" s="623"/>
      <c r="QA5585" s="623"/>
      <c r="QB5585" s="623"/>
      <c r="QC5585" s="623"/>
      <c r="QD5585" s="623"/>
      <c r="QE5585" s="623"/>
      <c r="QF5585" s="623"/>
      <c r="QG5585" s="623"/>
      <c r="QH5585" s="623"/>
      <c r="QI5585" s="623"/>
      <c r="QJ5585" s="623"/>
      <c r="QK5585" s="623"/>
    </row>
    <row r="5586" spans="439:453">
      <c r="PW5586" s="623"/>
      <c r="PX5586" s="623"/>
      <c r="PY5586" s="623"/>
      <c r="PZ5586" s="623"/>
      <c r="QA5586" s="623"/>
      <c r="QB5586" s="623"/>
      <c r="QC5586" s="623"/>
      <c r="QD5586" s="623"/>
      <c r="QE5586" s="623"/>
      <c r="QF5586" s="623"/>
      <c r="QG5586" s="623"/>
      <c r="QH5586" s="623"/>
      <c r="QI5586" s="623"/>
      <c r="QJ5586" s="623"/>
      <c r="QK5586" s="623"/>
    </row>
    <row r="5587" spans="439:453">
      <c r="PW5587" s="623"/>
      <c r="PX5587" s="623"/>
      <c r="PY5587" s="623"/>
      <c r="PZ5587" s="623"/>
      <c r="QA5587" s="623"/>
      <c r="QB5587" s="623"/>
      <c r="QC5587" s="623"/>
      <c r="QD5587" s="623"/>
      <c r="QE5587" s="623"/>
      <c r="QF5587" s="623"/>
      <c r="QG5587" s="623"/>
      <c r="QH5587" s="623"/>
      <c r="QI5587" s="623"/>
      <c r="QJ5587" s="623"/>
      <c r="QK5587" s="623"/>
    </row>
    <row r="5588" spans="439:453">
      <c r="PW5588" s="623"/>
      <c r="PX5588" s="623"/>
      <c r="PY5588" s="623"/>
      <c r="PZ5588" s="623"/>
      <c r="QA5588" s="623"/>
      <c r="QB5588" s="623"/>
      <c r="QC5588" s="623"/>
      <c r="QD5588" s="623"/>
      <c r="QE5588" s="623"/>
      <c r="QF5588" s="623"/>
      <c r="QG5588" s="623"/>
      <c r="QH5588" s="623"/>
      <c r="QI5588" s="623"/>
      <c r="QJ5588" s="623"/>
      <c r="QK5588" s="623"/>
    </row>
    <row r="5589" spans="439:453">
      <c r="PW5589" s="623"/>
      <c r="PX5589" s="623"/>
      <c r="PY5589" s="623"/>
      <c r="PZ5589" s="623"/>
      <c r="QA5589" s="623"/>
      <c r="QB5589" s="623"/>
      <c r="QC5589" s="623"/>
      <c r="QD5589" s="623"/>
      <c r="QE5589" s="623"/>
      <c r="QF5589" s="623"/>
      <c r="QG5589" s="623"/>
      <c r="QH5589" s="623"/>
      <c r="QI5589" s="623"/>
      <c r="QJ5589" s="623"/>
      <c r="QK5589" s="623"/>
    </row>
    <row r="5590" spans="439:453">
      <c r="PW5590" s="623"/>
      <c r="PX5590" s="623"/>
      <c r="PY5590" s="623"/>
      <c r="PZ5590" s="623"/>
      <c r="QA5590" s="623"/>
      <c r="QB5590" s="623"/>
      <c r="QC5590" s="623"/>
      <c r="QD5590" s="623"/>
      <c r="QE5590" s="623"/>
      <c r="QF5590" s="623"/>
      <c r="QG5590" s="623"/>
      <c r="QH5590" s="623"/>
      <c r="QI5590" s="623"/>
      <c r="QJ5590" s="623"/>
      <c r="QK5590" s="623"/>
    </row>
    <row r="5591" spans="439:453">
      <c r="PW5591" s="623"/>
      <c r="PX5591" s="623"/>
      <c r="PY5591" s="623"/>
      <c r="PZ5591" s="623"/>
      <c r="QA5591" s="623"/>
      <c r="QB5591" s="623"/>
      <c r="QC5591" s="623"/>
      <c r="QD5591" s="623"/>
      <c r="QE5591" s="623"/>
      <c r="QF5591" s="623"/>
      <c r="QG5591" s="623"/>
      <c r="QH5591" s="623"/>
      <c r="QI5591" s="623"/>
      <c r="QJ5591" s="623"/>
      <c r="QK5591" s="623"/>
    </row>
    <row r="5592" spans="439:453">
      <c r="PW5592" s="623"/>
      <c r="PX5592" s="623"/>
      <c r="PY5592" s="623"/>
      <c r="PZ5592" s="623"/>
      <c r="QA5592" s="623"/>
      <c r="QB5592" s="623"/>
      <c r="QC5592" s="623"/>
      <c r="QD5592" s="623"/>
      <c r="QE5592" s="623"/>
      <c r="QF5592" s="623"/>
      <c r="QG5592" s="623"/>
      <c r="QH5592" s="623"/>
      <c r="QI5592" s="623"/>
      <c r="QJ5592" s="623"/>
      <c r="QK5592" s="623"/>
    </row>
    <row r="5593" spans="439:453">
      <c r="PW5593" s="623"/>
      <c r="PX5593" s="623"/>
      <c r="PY5593" s="623"/>
      <c r="PZ5593" s="623"/>
      <c r="QA5593" s="623"/>
      <c r="QB5593" s="623"/>
      <c r="QC5593" s="623"/>
      <c r="QD5593" s="623"/>
      <c r="QE5593" s="623"/>
      <c r="QF5593" s="623"/>
      <c r="QG5593" s="623"/>
      <c r="QH5593" s="623"/>
      <c r="QI5593" s="623"/>
      <c r="QJ5593" s="623"/>
      <c r="QK5593" s="623"/>
    </row>
    <row r="5594" spans="439:453">
      <c r="PW5594" s="623"/>
      <c r="PX5594" s="623"/>
      <c r="PY5594" s="623"/>
      <c r="PZ5594" s="623"/>
      <c r="QA5594" s="623"/>
      <c r="QB5594" s="623"/>
      <c r="QC5594" s="623"/>
      <c r="QD5594" s="623"/>
      <c r="QE5594" s="623"/>
      <c r="QF5594" s="623"/>
      <c r="QG5594" s="623"/>
      <c r="QH5594" s="623"/>
      <c r="QI5594" s="623"/>
      <c r="QJ5594" s="623"/>
      <c r="QK5594" s="623"/>
    </row>
    <row r="5595" spans="439:453">
      <c r="PW5595" s="623"/>
      <c r="PX5595" s="623"/>
      <c r="PY5595" s="623"/>
      <c r="PZ5595" s="623"/>
      <c r="QA5595" s="623"/>
      <c r="QB5595" s="623"/>
      <c r="QC5595" s="623"/>
      <c r="QD5595" s="623"/>
      <c r="QE5595" s="623"/>
      <c r="QF5595" s="623"/>
      <c r="QG5595" s="623"/>
      <c r="QH5595" s="623"/>
      <c r="QI5595" s="623"/>
      <c r="QJ5595" s="623"/>
      <c r="QK5595" s="623"/>
    </row>
    <row r="5596" spans="439:453">
      <c r="PW5596" s="623"/>
      <c r="PX5596" s="623"/>
      <c r="PY5596" s="623"/>
      <c r="PZ5596" s="623"/>
      <c r="QA5596" s="623"/>
      <c r="QB5596" s="623"/>
      <c r="QC5596" s="623"/>
      <c r="QD5596" s="623"/>
      <c r="QE5596" s="623"/>
      <c r="QF5596" s="623"/>
      <c r="QG5596" s="623"/>
      <c r="QH5596" s="623"/>
      <c r="QI5596" s="623"/>
      <c r="QJ5596" s="623"/>
      <c r="QK5596" s="623"/>
    </row>
    <row r="5597" spans="439:453">
      <c r="PW5597" s="623"/>
      <c r="PX5597" s="623"/>
      <c r="PY5597" s="623"/>
      <c r="PZ5597" s="623"/>
      <c r="QA5597" s="623"/>
      <c r="QB5597" s="623"/>
      <c r="QC5597" s="623"/>
      <c r="QD5597" s="623"/>
      <c r="QE5597" s="623"/>
      <c r="QF5597" s="623"/>
      <c r="QG5597" s="623"/>
      <c r="QH5597" s="623"/>
      <c r="QI5597" s="623"/>
      <c r="QJ5597" s="623"/>
      <c r="QK5597" s="623"/>
    </row>
    <row r="5598" spans="439:453">
      <c r="PW5598" s="623"/>
      <c r="PX5598" s="623"/>
      <c r="PY5598" s="623"/>
      <c r="PZ5598" s="623"/>
      <c r="QA5598" s="623"/>
      <c r="QB5598" s="623"/>
      <c r="QC5598" s="623"/>
      <c r="QD5598" s="623"/>
      <c r="QE5598" s="623"/>
      <c r="QF5598" s="623"/>
      <c r="QG5598" s="623"/>
      <c r="QH5598" s="623"/>
      <c r="QI5598" s="623"/>
      <c r="QJ5598" s="623"/>
      <c r="QK5598" s="623"/>
    </row>
    <row r="5599" spans="439:453">
      <c r="PW5599" s="623"/>
      <c r="PX5599" s="623"/>
      <c r="PY5599" s="623"/>
      <c r="PZ5599" s="623"/>
      <c r="QA5599" s="623"/>
      <c r="QB5599" s="623"/>
      <c r="QC5599" s="623"/>
      <c r="QD5599" s="623"/>
      <c r="QE5599" s="623"/>
      <c r="QF5599" s="623"/>
      <c r="QG5599" s="623"/>
      <c r="QH5599" s="623"/>
      <c r="QI5599" s="623"/>
      <c r="QJ5599" s="623"/>
      <c r="QK5599" s="623"/>
    </row>
    <row r="5600" spans="439:453">
      <c r="PW5600" s="623"/>
      <c r="PX5600" s="623"/>
      <c r="PY5600" s="623"/>
      <c r="PZ5600" s="623"/>
      <c r="QA5600" s="623"/>
      <c r="QB5600" s="623"/>
      <c r="QC5600" s="623"/>
      <c r="QD5600" s="623"/>
      <c r="QE5600" s="623"/>
      <c r="QF5600" s="623"/>
      <c r="QG5600" s="623"/>
      <c r="QH5600" s="623"/>
      <c r="QI5600" s="623"/>
      <c r="QJ5600" s="623"/>
      <c r="QK5600" s="623"/>
    </row>
    <row r="5601" spans="439:453">
      <c r="PW5601" s="623"/>
      <c r="PX5601" s="623"/>
      <c r="PY5601" s="623"/>
      <c r="PZ5601" s="623"/>
      <c r="QA5601" s="623"/>
      <c r="QB5601" s="623"/>
      <c r="QC5601" s="623"/>
      <c r="QD5601" s="623"/>
      <c r="QE5601" s="623"/>
      <c r="QF5601" s="623"/>
      <c r="QG5601" s="623"/>
      <c r="QH5601" s="623"/>
      <c r="QI5601" s="623"/>
      <c r="QJ5601" s="623"/>
      <c r="QK5601" s="623"/>
    </row>
    <row r="5602" spans="439:453">
      <c r="PW5602" s="623"/>
      <c r="PX5602" s="623"/>
      <c r="PY5602" s="623"/>
      <c r="PZ5602" s="623"/>
      <c r="QA5602" s="623"/>
      <c r="QB5602" s="623"/>
      <c r="QC5602" s="623"/>
      <c r="QD5602" s="623"/>
      <c r="QE5602" s="623"/>
      <c r="QF5602" s="623"/>
      <c r="QG5602" s="623"/>
      <c r="QH5602" s="623"/>
      <c r="QI5602" s="623"/>
      <c r="QJ5602" s="623"/>
      <c r="QK5602" s="623"/>
    </row>
    <row r="5603" spans="439:453">
      <c r="PW5603" s="623"/>
      <c r="PX5603" s="623"/>
      <c r="PY5603" s="623"/>
      <c r="PZ5603" s="623"/>
      <c r="QA5603" s="623"/>
      <c r="QB5603" s="623"/>
      <c r="QC5603" s="623"/>
      <c r="QD5603" s="623"/>
      <c r="QE5603" s="623"/>
      <c r="QF5603" s="623"/>
      <c r="QG5603" s="623"/>
      <c r="QH5603" s="623"/>
      <c r="QI5603" s="623"/>
      <c r="QJ5603" s="623"/>
      <c r="QK5603" s="623"/>
    </row>
    <row r="5604" spans="439:453">
      <c r="PW5604" s="623"/>
      <c r="PX5604" s="623"/>
      <c r="PY5604" s="623"/>
      <c r="PZ5604" s="623"/>
      <c r="QA5604" s="623"/>
      <c r="QB5604" s="623"/>
      <c r="QC5604" s="623"/>
      <c r="QD5604" s="623"/>
      <c r="QE5604" s="623"/>
      <c r="QF5604" s="623"/>
      <c r="QG5604" s="623"/>
      <c r="QH5604" s="623"/>
      <c r="QI5604" s="623"/>
      <c r="QJ5604" s="623"/>
      <c r="QK5604" s="623"/>
    </row>
    <row r="5605" spans="439:453">
      <c r="PW5605" s="623"/>
      <c r="PX5605" s="623"/>
      <c r="PY5605" s="623"/>
      <c r="PZ5605" s="623"/>
      <c r="QA5605" s="623"/>
      <c r="QB5605" s="623"/>
      <c r="QC5605" s="623"/>
      <c r="QD5605" s="623"/>
      <c r="QE5605" s="623"/>
      <c r="QF5605" s="623"/>
      <c r="QG5605" s="623"/>
      <c r="QH5605" s="623"/>
      <c r="QI5605" s="623"/>
      <c r="QJ5605" s="623"/>
      <c r="QK5605" s="623"/>
    </row>
    <row r="5606" spans="439:453">
      <c r="PW5606" s="623"/>
      <c r="PX5606" s="623"/>
      <c r="PY5606" s="623"/>
      <c r="PZ5606" s="623"/>
      <c r="QA5606" s="623"/>
      <c r="QB5606" s="623"/>
      <c r="QC5606" s="623"/>
      <c r="QD5606" s="623"/>
      <c r="QE5606" s="623"/>
      <c r="QF5606" s="623"/>
      <c r="QG5606" s="623"/>
      <c r="QH5606" s="623"/>
      <c r="QI5606" s="623"/>
      <c r="QJ5606" s="623"/>
      <c r="QK5606" s="623"/>
    </row>
    <row r="5607" spans="439:453">
      <c r="PW5607" s="623"/>
      <c r="PX5607" s="623"/>
      <c r="PY5607" s="623"/>
      <c r="PZ5607" s="623"/>
      <c r="QA5607" s="623"/>
      <c r="QB5607" s="623"/>
      <c r="QC5607" s="623"/>
      <c r="QD5607" s="623"/>
      <c r="QE5607" s="623"/>
      <c r="QF5607" s="623"/>
      <c r="QG5607" s="623"/>
      <c r="QH5607" s="623"/>
      <c r="QI5607" s="623"/>
      <c r="QJ5607" s="623"/>
      <c r="QK5607" s="623"/>
    </row>
    <row r="5608" spans="439:453">
      <c r="PW5608" s="623"/>
      <c r="PX5608" s="623"/>
      <c r="PY5608" s="623"/>
      <c r="PZ5608" s="623"/>
      <c r="QA5608" s="623"/>
      <c r="QB5608" s="623"/>
      <c r="QC5608" s="623"/>
      <c r="QD5608" s="623"/>
      <c r="QE5608" s="623"/>
      <c r="QF5608" s="623"/>
      <c r="QG5608" s="623"/>
      <c r="QH5608" s="623"/>
      <c r="QI5608" s="623"/>
      <c r="QJ5608" s="623"/>
      <c r="QK5608" s="623"/>
    </row>
    <row r="5609" spans="439:453">
      <c r="PW5609" s="623"/>
      <c r="PX5609" s="623"/>
      <c r="PY5609" s="623"/>
      <c r="PZ5609" s="623"/>
      <c r="QA5609" s="623"/>
      <c r="QB5609" s="623"/>
      <c r="QC5609" s="623"/>
      <c r="QD5609" s="623"/>
      <c r="QE5609" s="623"/>
      <c r="QF5609" s="623"/>
      <c r="QG5609" s="623"/>
      <c r="QH5609" s="623"/>
      <c r="QI5609" s="623"/>
      <c r="QJ5609" s="623"/>
      <c r="QK5609" s="623"/>
    </row>
    <row r="5610" spans="439:453">
      <c r="PW5610" s="623"/>
      <c r="PX5610" s="623"/>
      <c r="PY5610" s="623"/>
      <c r="PZ5610" s="623"/>
      <c r="QA5610" s="623"/>
      <c r="QB5610" s="623"/>
      <c r="QC5610" s="623"/>
      <c r="QD5610" s="623"/>
      <c r="QE5610" s="623"/>
      <c r="QF5610" s="623"/>
      <c r="QG5610" s="623"/>
      <c r="QH5610" s="623"/>
      <c r="QI5610" s="623"/>
      <c r="QJ5610" s="623"/>
      <c r="QK5610" s="623"/>
    </row>
    <row r="5611" spans="439:453">
      <c r="PW5611" s="623"/>
      <c r="PX5611" s="623"/>
      <c r="PY5611" s="623"/>
      <c r="PZ5611" s="623"/>
      <c r="QA5611" s="623"/>
      <c r="QB5611" s="623"/>
      <c r="QC5611" s="623"/>
      <c r="QD5611" s="623"/>
      <c r="QE5611" s="623"/>
      <c r="QF5611" s="623"/>
      <c r="QG5611" s="623"/>
      <c r="QH5611" s="623"/>
      <c r="QI5611" s="623"/>
      <c r="QJ5611" s="623"/>
      <c r="QK5611" s="623"/>
    </row>
    <row r="5612" spans="439:453">
      <c r="PW5612" s="623"/>
      <c r="PX5612" s="623"/>
      <c r="PY5612" s="623"/>
      <c r="PZ5612" s="623"/>
      <c r="QA5612" s="623"/>
      <c r="QB5612" s="623"/>
      <c r="QC5612" s="623"/>
      <c r="QD5612" s="623"/>
      <c r="QE5612" s="623"/>
      <c r="QF5612" s="623"/>
      <c r="QG5612" s="623"/>
      <c r="QH5612" s="623"/>
      <c r="QI5612" s="623"/>
      <c r="QJ5612" s="623"/>
      <c r="QK5612" s="623"/>
    </row>
    <row r="5613" spans="439:453">
      <c r="PW5613" s="623"/>
      <c r="PX5613" s="623"/>
      <c r="PY5613" s="623"/>
      <c r="PZ5613" s="623"/>
      <c r="QA5613" s="623"/>
      <c r="QB5613" s="623"/>
      <c r="QC5613" s="623"/>
      <c r="QD5613" s="623"/>
      <c r="QE5613" s="623"/>
      <c r="QF5613" s="623"/>
      <c r="QG5613" s="623"/>
      <c r="QH5613" s="623"/>
      <c r="QI5613" s="623"/>
      <c r="QJ5613" s="623"/>
      <c r="QK5613" s="623"/>
    </row>
    <row r="5614" spans="439:453">
      <c r="PW5614" s="623"/>
      <c r="PX5614" s="623"/>
      <c r="PY5614" s="623"/>
      <c r="PZ5614" s="623"/>
      <c r="QA5614" s="623"/>
      <c r="QB5614" s="623"/>
      <c r="QC5614" s="623"/>
      <c r="QD5614" s="623"/>
      <c r="QE5614" s="623"/>
      <c r="QF5614" s="623"/>
      <c r="QG5614" s="623"/>
      <c r="QH5614" s="623"/>
      <c r="QI5614" s="623"/>
      <c r="QJ5614" s="623"/>
      <c r="QK5614" s="623"/>
    </row>
    <row r="5615" spans="439:453">
      <c r="PW5615" s="623"/>
      <c r="PX5615" s="623"/>
      <c r="PY5615" s="623"/>
      <c r="PZ5615" s="623"/>
      <c r="QA5615" s="623"/>
      <c r="QB5615" s="623"/>
      <c r="QC5615" s="623"/>
      <c r="QD5615" s="623"/>
      <c r="QE5615" s="623"/>
      <c r="QF5615" s="623"/>
      <c r="QG5615" s="623"/>
      <c r="QH5615" s="623"/>
      <c r="QI5615" s="623"/>
      <c r="QJ5615" s="623"/>
      <c r="QK5615" s="623"/>
    </row>
    <row r="5616" spans="439:453">
      <c r="PW5616" s="623"/>
      <c r="PX5616" s="623"/>
      <c r="PY5616" s="623"/>
      <c r="PZ5616" s="623"/>
      <c r="QA5616" s="623"/>
      <c r="QB5616" s="623"/>
      <c r="QC5616" s="623"/>
      <c r="QD5616" s="623"/>
      <c r="QE5616" s="623"/>
      <c r="QF5616" s="623"/>
      <c r="QG5616" s="623"/>
      <c r="QH5616" s="623"/>
      <c r="QI5616" s="623"/>
      <c r="QJ5616" s="623"/>
      <c r="QK5616" s="623"/>
    </row>
    <row r="5617" spans="439:453">
      <c r="PW5617" s="623"/>
      <c r="PX5617" s="623"/>
      <c r="PY5617" s="623"/>
      <c r="PZ5617" s="623"/>
      <c r="QA5617" s="623"/>
      <c r="QB5617" s="623"/>
      <c r="QC5617" s="623"/>
      <c r="QD5617" s="623"/>
      <c r="QE5617" s="623"/>
      <c r="QF5617" s="623"/>
      <c r="QG5617" s="623"/>
      <c r="QH5617" s="623"/>
      <c r="QI5617" s="623"/>
      <c r="QJ5617" s="623"/>
      <c r="QK5617" s="623"/>
    </row>
    <row r="5618" spans="439:453">
      <c r="PW5618" s="623"/>
      <c r="PX5618" s="623"/>
      <c r="PY5618" s="623"/>
      <c r="PZ5618" s="623"/>
      <c r="QA5618" s="623"/>
      <c r="QB5618" s="623"/>
      <c r="QC5618" s="623"/>
      <c r="QD5618" s="623"/>
      <c r="QE5618" s="623"/>
      <c r="QF5618" s="623"/>
      <c r="QG5618" s="623"/>
      <c r="QH5618" s="623"/>
      <c r="QI5618" s="623"/>
      <c r="QJ5618" s="623"/>
      <c r="QK5618" s="623"/>
    </row>
    <row r="5619" spans="439:453">
      <c r="PW5619" s="623"/>
      <c r="PX5619" s="623"/>
      <c r="PY5619" s="623"/>
      <c r="PZ5619" s="623"/>
      <c r="QA5619" s="623"/>
      <c r="QB5619" s="623"/>
      <c r="QC5619" s="623"/>
      <c r="QD5619" s="623"/>
      <c r="QE5619" s="623"/>
      <c r="QF5619" s="623"/>
      <c r="QG5619" s="623"/>
      <c r="QH5619" s="623"/>
      <c r="QI5619" s="623"/>
      <c r="QJ5619" s="623"/>
      <c r="QK5619" s="623"/>
    </row>
    <row r="5620" spans="439:453">
      <c r="PW5620" s="623"/>
      <c r="PX5620" s="623"/>
      <c r="PY5620" s="623"/>
      <c r="PZ5620" s="623"/>
      <c r="QA5620" s="623"/>
      <c r="QB5620" s="623"/>
      <c r="QC5620" s="623"/>
      <c r="QD5620" s="623"/>
      <c r="QE5620" s="623"/>
      <c r="QF5620" s="623"/>
      <c r="QG5620" s="623"/>
      <c r="QH5620" s="623"/>
      <c r="QI5620" s="623"/>
      <c r="QJ5620" s="623"/>
      <c r="QK5620" s="623"/>
    </row>
    <row r="5621" spans="439:453">
      <c r="PW5621" s="623"/>
      <c r="PX5621" s="623"/>
      <c r="PY5621" s="623"/>
      <c r="PZ5621" s="623"/>
      <c r="QA5621" s="623"/>
      <c r="QB5621" s="623"/>
      <c r="QC5621" s="623"/>
      <c r="QD5621" s="623"/>
      <c r="QE5621" s="623"/>
      <c r="QF5621" s="623"/>
      <c r="QG5621" s="623"/>
      <c r="QH5621" s="623"/>
      <c r="QI5621" s="623"/>
      <c r="QJ5621" s="623"/>
      <c r="QK5621" s="623"/>
    </row>
    <row r="5622" spans="439:453">
      <c r="PW5622" s="623"/>
      <c r="PX5622" s="623"/>
      <c r="PY5622" s="623"/>
      <c r="PZ5622" s="623"/>
      <c r="QA5622" s="623"/>
      <c r="QB5622" s="623"/>
      <c r="QC5622" s="623"/>
      <c r="QD5622" s="623"/>
      <c r="QE5622" s="623"/>
      <c r="QF5622" s="623"/>
      <c r="QG5622" s="623"/>
      <c r="QH5622" s="623"/>
      <c r="QI5622" s="623"/>
      <c r="QJ5622" s="623"/>
      <c r="QK5622" s="623"/>
    </row>
    <row r="5623" spans="439:453">
      <c r="PW5623" s="623"/>
      <c r="PX5623" s="623"/>
      <c r="PY5623" s="623"/>
      <c r="PZ5623" s="623"/>
      <c r="QA5623" s="623"/>
      <c r="QB5623" s="623"/>
      <c r="QC5623" s="623"/>
      <c r="QD5623" s="623"/>
      <c r="QE5623" s="623"/>
      <c r="QF5623" s="623"/>
      <c r="QG5623" s="623"/>
      <c r="QH5623" s="623"/>
      <c r="QI5623" s="623"/>
      <c r="QJ5623" s="623"/>
      <c r="QK5623" s="623"/>
    </row>
    <row r="5624" spans="439:453">
      <c r="PW5624" s="623"/>
      <c r="PX5624" s="623"/>
      <c r="PY5624" s="623"/>
      <c r="PZ5624" s="623"/>
      <c r="QA5624" s="623"/>
      <c r="QB5624" s="623"/>
      <c r="QC5624" s="623"/>
      <c r="QD5624" s="623"/>
      <c r="QE5624" s="623"/>
      <c r="QF5624" s="623"/>
      <c r="QG5624" s="623"/>
      <c r="QH5624" s="623"/>
      <c r="QI5624" s="623"/>
      <c r="QJ5624" s="623"/>
      <c r="QK5624" s="623"/>
    </row>
    <row r="5625" spans="439:453">
      <c r="PW5625" s="623"/>
      <c r="PX5625" s="623"/>
      <c r="PY5625" s="623"/>
      <c r="PZ5625" s="623"/>
      <c r="QA5625" s="623"/>
      <c r="QB5625" s="623"/>
      <c r="QC5625" s="623"/>
      <c r="QD5625" s="623"/>
      <c r="QE5625" s="623"/>
      <c r="QF5625" s="623"/>
      <c r="QG5625" s="623"/>
      <c r="QH5625" s="623"/>
      <c r="QI5625" s="623"/>
      <c r="QJ5625" s="623"/>
      <c r="QK5625" s="623"/>
    </row>
    <row r="5626" spans="439:453">
      <c r="PW5626" s="623"/>
      <c r="PX5626" s="623"/>
      <c r="PY5626" s="623"/>
      <c r="PZ5626" s="623"/>
      <c r="QA5626" s="623"/>
      <c r="QB5626" s="623"/>
      <c r="QC5626" s="623"/>
      <c r="QD5626" s="623"/>
      <c r="QE5626" s="623"/>
      <c r="QF5626" s="623"/>
      <c r="QG5626" s="623"/>
      <c r="QH5626" s="623"/>
      <c r="QI5626" s="623"/>
      <c r="QJ5626" s="623"/>
      <c r="QK5626" s="623"/>
    </row>
    <row r="5627" spans="439:453">
      <c r="PW5627" s="623"/>
      <c r="PX5627" s="623"/>
      <c r="PY5627" s="623"/>
      <c r="PZ5627" s="623"/>
      <c r="QA5627" s="623"/>
      <c r="QB5627" s="623"/>
      <c r="QC5627" s="623"/>
      <c r="QD5627" s="623"/>
      <c r="QE5627" s="623"/>
      <c r="QF5627" s="623"/>
      <c r="QG5627" s="623"/>
      <c r="QH5627" s="623"/>
      <c r="QI5627" s="623"/>
      <c r="QJ5627" s="623"/>
      <c r="QK5627" s="623"/>
    </row>
    <row r="5628" spans="439:453">
      <c r="PW5628" s="623"/>
      <c r="PX5628" s="623"/>
      <c r="PY5628" s="623"/>
      <c r="PZ5628" s="623"/>
      <c r="QA5628" s="623"/>
      <c r="QB5628" s="623"/>
      <c r="QC5628" s="623"/>
      <c r="QD5628" s="623"/>
      <c r="QE5628" s="623"/>
      <c r="QF5628" s="623"/>
      <c r="QG5628" s="623"/>
      <c r="QH5628" s="623"/>
      <c r="QI5628" s="623"/>
      <c r="QJ5628" s="623"/>
      <c r="QK5628" s="623"/>
    </row>
    <row r="5629" spans="439:453">
      <c r="PW5629" s="623"/>
      <c r="PX5629" s="623"/>
      <c r="PY5629" s="623"/>
      <c r="PZ5629" s="623"/>
      <c r="QA5629" s="623"/>
      <c r="QB5629" s="623"/>
      <c r="QC5629" s="623"/>
      <c r="QD5629" s="623"/>
      <c r="QE5629" s="623"/>
      <c r="QF5629" s="623"/>
      <c r="QG5629" s="623"/>
      <c r="QH5629" s="623"/>
      <c r="QI5629" s="623"/>
      <c r="QJ5629" s="623"/>
      <c r="QK5629" s="623"/>
    </row>
    <row r="5630" spans="439:453">
      <c r="PW5630" s="623"/>
      <c r="PX5630" s="623"/>
      <c r="PY5630" s="623"/>
      <c r="PZ5630" s="623"/>
      <c r="QA5630" s="623"/>
      <c r="QB5630" s="623"/>
      <c r="QC5630" s="623"/>
      <c r="QD5630" s="623"/>
      <c r="QE5630" s="623"/>
      <c r="QF5630" s="623"/>
      <c r="QG5630" s="623"/>
      <c r="QH5630" s="623"/>
      <c r="QI5630" s="623"/>
      <c r="QJ5630" s="623"/>
      <c r="QK5630" s="623"/>
    </row>
    <row r="5631" spans="439:453">
      <c r="PW5631" s="623"/>
      <c r="PX5631" s="623"/>
      <c r="PY5631" s="623"/>
      <c r="PZ5631" s="623"/>
      <c r="QA5631" s="623"/>
      <c r="QB5631" s="623"/>
      <c r="QC5631" s="623"/>
      <c r="QD5631" s="623"/>
      <c r="QE5631" s="623"/>
      <c r="QF5631" s="623"/>
      <c r="QG5631" s="623"/>
      <c r="QH5631" s="623"/>
      <c r="QI5631" s="623"/>
      <c r="QJ5631" s="623"/>
      <c r="QK5631" s="623"/>
    </row>
    <row r="5632" spans="439:453">
      <c r="PW5632" s="623"/>
      <c r="PX5632" s="623"/>
      <c r="PY5632" s="623"/>
      <c r="PZ5632" s="623"/>
      <c r="QA5632" s="623"/>
      <c r="QB5632" s="623"/>
      <c r="QC5632" s="623"/>
      <c r="QD5632" s="623"/>
      <c r="QE5632" s="623"/>
      <c r="QF5632" s="623"/>
      <c r="QG5632" s="623"/>
      <c r="QH5632" s="623"/>
      <c r="QI5632" s="623"/>
      <c r="QJ5632" s="623"/>
      <c r="QK5632" s="623"/>
    </row>
    <row r="5633" spans="439:453">
      <c r="PW5633" s="623"/>
      <c r="PX5633" s="623"/>
      <c r="PY5633" s="623"/>
      <c r="PZ5633" s="623"/>
      <c r="QA5633" s="623"/>
      <c r="QB5633" s="623"/>
      <c r="QC5633" s="623"/>
      <c r="QD5633" s="623"/>
      <c r="QE5633" s="623"/>
      <c r="QF5633" s="623"/>
      <c r="QG5633" s="623"/>
      <c r="QH5633" s="623"/>
      <c r="QI5633" s="623"/>
      <c r="QJ5633" s="623"/>
      <c r="QK5633" s="623"/>
    </row>
    <row r="5634" spans="439:453">
      <c r="PW5634" s="623"/>
      <c r="PX5634" s="623"/>
      <c r="PY5634" s="623"/>
      <c r="PZ5634" s="623"/>
      <c r="QA5634" s="623"/>
      <c r="QB5634" s="623"/>
      <c r="QC5634" s="623"/>
      <c r="QD5634" s="623"/>
      <c r="QE5634" s="623"/>
      <c r="QF5634" s="623"/>
      <c r="QG5634" s="623"/>
      <c r="QH5634" s="623"/>
      <c r="QI5634" s="623"/>
      <c r="QJ5634" s="623"/>
      <c r="QK5634" s="623"/>
    </row>
    <row r="5635" spans="439:453">
      <c r="PW5635" s="623"/>
      <c r="PX5635" s="623"/>
      <c r="PY5635" s="623"/>
      <c r="PZ5635" s="623"/>
      <c r="QA5635" s="623"/>
      <c r="QB5635" s="623"/>
      <c r="QC5635" s="623"/>
      <c r="QD5635" s="623"/>
      <c r="QE5635" s="623"/>
      <c r="QF5635" s="623"/>
      <c r="QG5635" s="623"/>
      <c r="QH5635" s="623"/>
      <c r="QI5635" s="623"/>
      <c r="QJ5635" s="623"/>
      <c r="QK5635" s="623"/>
    </row>
    <row r="5636" spans="439:453">
      <c r="PW5636" s="623"/>
      <c r="PX5636" s="623"/>
      <c r="PY5636" s="623"/>
      <c r="PZ5636" s="623"/>
      <c r="QA5636" s="623"/>
      <c r="QB5636" s="623"/>
      <c r="QC5636" s="623"/>
      <c r="QD5636" s="623"/>
      <c r="QE5636" s="623"/>
      <c r="QF5636" s="623"/>
      <c r="QG5636" s="623"/>
      <c r="QH5636" s="623"/>
      <c r="QI5636" s="623"/>
      <c r="QJ5636" s="623"/>
      <c r="QK5636" s="623"/>
    </row>
    <row r="5637" spans="439:453">
      <c r="PW5637" s="623"/>
      <c r="PX5637" s="623"/>
      <c r="PY5637" s="623"/>
      <c r="PZ5637" s="623"/>
      <c r="QA5637" s="623"/>
      <c r="QB5637" s="623"/>
      <c r="QC5637" s="623"/>
      <c r="QD5637" s="623"/>
      <c r="QE5637" s="623"/>
      <c r="QF5637" s="623"/>
      <c r="QG5637" s="623"/>
      <c r="QH5637" s="623"/>
      <c r="QI5637" s="623"/>
      <c r="QJ5637" s="623"/>
      <c r="QK5637" s="623"/>
    </row>
    <row r="5638" spans="439:453">
      <c r="PW5638" s="623"/>
      <c r="PX5638" s="623"/>
      <c r="PY5638" s="623"/>
      <c r="PZ5638" s="623"/>
      <c r="QA5638" s="623"/>
      <c r="QB5638" s="623"/>
      <c r="QC5638" s="623"/>
      <c r="QD5638" s="623"/>
      <c r="QE5638" s="623"/>
      <c r="QF5638" s="623"/>
      <c r="QG5638" s="623"/>
      <c r="QH5638" s="623"/>
      <c r="QI5638" s="623"/>
      <c r="QJ5638" s="623"/>
      <c r="QK5638" s="623"/>
    </row>
    <row r="5639" spans="439:453">
      <c r="PW5639" s="623"/>
      <c r="PX5639" s="623"/>
      <c r="PY5639" s="623"/>
      <c r="PZ5639" s="623"/>
      <c r="QA5639" s="623"/>
      <c r="QB5639" s="623"/>
      <c r="QC5639" s="623"/>
      <c r="QD5639" s="623"/>
      <c r="QE5639" s="623"/>
      <c r="QF5639" s="623"/>
      <c r="QG5639" s="623"/>
      <c r="QH5639" s="623"/>
      <c r="QI5639" s="623"/>
      <c r="QJ5639" s="623"/>
      <c r="QK5639" s="623"/>
    </row>
    <row r="5640" spans="439:453">
      <c r="PW5640" s="623"/>
      <c r="PX5640" s="623"/>
      <c r="PY5640" s="623"/>
      <c r="PZ5640" s="623"/>
      <c r="QA5640" s="623"/>
      <c r="QB5640" s="623"/>
      <c r="QC5640" s="623"/>
      <c r="QD5640" s="623"/>
      <c r="QE5640" s="623"/>
      <c r="QF5640" s="623"/>
      <c r="QG5640" s="623"/>
      <c r="QH5640" s="623"/>
      <c r="QI5640" s="623"/>
      <c r="QJ5640" s="623"/>
      <c r="QK5640" s="623"/>
    </row>
    <row r="5641" spans="439:453">
      <c r="PW5641" s="623"/>
      <c r="PX5641" s="623"/>
      <c r="PY5641" s="623"/>
      <c r="PZ5641" s="623"/>
      <c r="QA5641" s="623"/>
      <c r="QB5641" s="623"/>
      <c r="QC5641" s="623"/>
      <c r="QD5641" s="623"/>
      <c r="QE5641" s="623"/>
      <c r="QF5641" s="623"/>
      <c r="QG5641" s="623"/>
      <c r="QH5641" s="623"/>
      <c r="QI5641" s="623"/>
      <c r="QJ5641" s="623"/>
      <c r="QK5641" s="623"/>
    </row>
    <row r="5642" spans="439:453">
      <c r="PW5642" s="623"/>
      <c r="PX5642" s="623"/>
      <c r="PY5642" s="623"/>
      <c r="PZ5642" s="623"/>
      <c r="QA5642" s="623"/>
      <c r="QB5642" s="623"/>
      <c r="QC5642" s="623"/>
      <c r="QD5642" s="623"/>
      <c r="QE5642" s="623"/>
      <c r="QF5642" s="623"/>
      <c r="QG5642" s="623"/>
      <c r="QH5642" s="623"/>
      <c r="QI5642" s="623"/>
      <c r="QJ5642" s="623"/>
      <c r="QK5642" s="623"/>
    </row>
    <row r="5643" spans="439:453">
      <c r="PW5643" s="623"/>
      <c r="PX5643" s="623"/>
      <c r="PY5643" s="623"/>
      <c r="PZ5643" s="623"/>
      <c r="QA5643" s="623"/>
      <c r="QB5643" s="623"/>
      <c r="QC5643" s="623"/>
      <c r="QD5643" s="623"/>
      <c r="QE5643" s="623"/>
      <c r="QF5643" s="623"/>
      <c r="QG5643" s="623"/>
      <c r="QH5643" s="623"/>
      <c r="QI5643" s="623"/>
      <c r="QJ5643" s="623"/>
      <c r="QK5643" s="623"/>
    </row>
    <row r="5644" spans="439:453">
      <c r="PW5644" s="623"/>
      <c r="PX5644" s="623"/>
      <c r="PY5644" s="623"/>
      <c r="PZ5644" s="623"/>
      <c r="QA5644" s="623"/>
      <c r="QB5644" s="623"/>
      <c r="QC5644" s="623"/>
      <c r="QD5644" s="623"/>
      <c r="QE5644" s="623"/>
      <c r="QF5644" s="623"/>
      <c r="QG5644" s="623"/>
      <c r="QH5644" s="623"/>
      <c r="QI5644" s="623"/>
      <c r="QJ5644" s="623"/>
      <c r="QK5644" s="623"/>
    </row>
    <row r="5645" spans="439:453">
      <c r="PW5645" s="623"/>
      <c r="PX5645" s="623"/>
      <c r="PY5645" s="623"/>
      <c r="PZ5645" s="623"/>
      <c r="QA5645" s="623"/>
      <c r="QB5645" s="623"/>
      <c r="QC5645" s="623"/>
      <c r="QD5645" s="623"/>
      <c r="QE5645" s="623"/>
      <c r="QF5645" s="623"/>
      <c r="QG5645" s="623"/>
      <c r="QH5645" s="623"/>
      <c r="QI5645" s="623"/>
      <c r="QJ5645" s="623"/>
      <c r="QK5645" s="623"/>
    </row>
    <row r="5646" spans="439:453">
      <c r="PW5646" s="623"/>
      <c r="PX5646" s="623"/>
      <c r="PY5646" s="623"/>
      <c r="PZ5646" s="623"/>
      <c r="QA5646" s="623"/>
      <c r="QB5646" s="623"/>
      <c r="QC5646" s="623"/>
      <c r="QD5646" s="623"/>
      <c r="QE5646" s="623"/>
      <c r="QF5646" s="623"/>
      <c r="QG5646" s="623"/>
      <c r="QH5646" s="623"/>
      <c r="QI5646" s="623"/>
      <c r="QJ5646" s="623"/>
      <c r="QK5646" s="623"/>
    </row>
    <row r="5647" spans="439:453">
      <c r="PW5647" s="623"/>
      <c r="PX5647" s="623"/>
      <c r="PY5647" s="623"/>
      <c r="PZ5647" s="623"/>
      <c r="QA5647" s="623"/>
      <c r="QB5647" s="623"/>
      <c r="QC5647" s="623"/>
      <c r="QD5647" s="623"/>
      <c r="QE5647" s="623"/>
      <c r="QF5647" s="623"/>
      <c r="QG5647" s="623"/>
      <c r="QH5647" s="623"/>
      <c r="QI5647" s="623"/>
      <c r="QJ5647" s="623"/>
      <c r="QK5647" s="623"/>
    </row>
    <row r="5648" spans="439:453">
      <c r="PW5648" s="623"/>
      <c r="PX5648" s="623"/>
      <c r="PY5648" s="623"/>
      <c r="PZ5648" s="623"/>
      <c r="QA5648" s="623"/>
      <c r="QB5648" s="623"/>
      <c r="QC5648" s="623"/>
      <c r="QD5648" s="623"/>
      <c r="QE5648" s="623"/>
      <c r="QF5648" s="623"/>
      <c r="QG5648" s="623"/>
      <c r="QH5648" s="623"/>
      <c r="QI5648" s="623"/>
      <c r="QJ5648" s="623"/>
      <c r="QK5648" s="623"/>
    </row>
    <row r="5649" spans="439:453">
      <c r="PW5649" s="623"/>
      <c r="PX5649" s="623"/>
      <c r="PY5649" s="623"/>
      <c r="PZ5649" s="623"/>
      <c r="QA5649" s="623"/>
      <c r="QB5649" s="623"/>
      <c r="QC5649" s="623"/>
      <c r="QD5649" s="623"/>
      <c r="QE5649" s="623"/>
      <c r="QF5649" s="623"/>
      <c r="QG5649" s="623"/>
      <c r="QH5649" s="623"/>
      <c r="QI5649" s="623"/>
      <c r="QJ5649" s="623"/>
      <c r="QK5649" s="623"/>
    </row>
    <row r="5650" spans="439:453">
      <c r="PW5650" s="623"/>
      <c r="PX5650" s="623"/>
      <c r="PY5650" s="623"/>
      <c r="PZ5650" s="623"/>
      <c r="QA5650" s="623"/>
      <c r="QB5650" s="623"/>
      <c r="QC5650" s="623"/>
      <c r="QD5650" s="623"/>
      <c r="QE5650" s="623"/>
      <c r="QF5650" s="623"/>
      <c r="QG5650" s="623"/>
      <c r="QH5650" s="623"/>
      <c r="QI5650" s="623"/>
      <c r="QJ5650" s="623"/>
      <c r="QK5650" s="623"/>
    </row>
    <row r="5651" spans="439:453">
      <c r="PW5651" s="623"/>
      <c r="PX5651" s="623"/>
      <c r="PY5651" s="623"/>
      <c r="PZ5651" s="623"/>
      <c r="QA5651" s="623"/>
      <c r="QB5651" s="623"/>
      <c r="QC5651" s="623"/>
      <c r="QD5651" s="623"/>
      <c r="QE5651" s="623"/>
      <c r="QF5651" s="623"/>
      <c r="QG5651" s="623"/>
      <c r="QH5651" s="623"/>
      <c r="QI5651" s="623"/>
      <c r="QJ5651" s="623"/>
      <c r="QK5651" s="623"/>
    </row>
    <row r="5652" spans="439:453">
      <c r="PW5652" s="623"/>
      <c r="PX5652" s="623"/>
      <c r="PY5652" s="623"/>
      <c r="PZ5652" s="623"/>
      <c r="QA5652" s="623"/>
      <c r="QB5652" s="623"/>
      <c r="QC5652" s="623"/>
      <c r="QD5652" s="623"/>
      <c r="QE5652" s="623"/>
      <c r="QF5652" s="623"/>
      <c r="QG5652" s="623"/>
      <c r="QH5652" s="623"/>
      <c r="QI5652" s="623"/>
      <c r="QJ5652" s="623"/>
      <c r="QK5652" s="623"/>
    </row>
    <row r="5653" spans="439:453">
      <c r="PW5653" s="623"/>
      <c r="PX5653" s="623"/>
      <c r="PY5653" s="623"/>
      <c r="PZ5653" s="623"/>
      <c r="QA5653" s="623"/>
      <c r="QB5653" s="623"/>
      <c r="QC5653" s="623"/>
      <c r="QD5653" s="623"/>
      <c r="QE5653" s="623"/>
      <c r="QF5653" s="623"/>
      <c r="QG5653" s="623"/>
      <c r="QH5653" s="623"/>
      <c r="QI5653" s="623"/>
      <c r="QJ5653" s="623"/>
      <c r="QK5653" s="623"/>
    </row>
    <row r="5654" spans="439:453">
      <c r="PW5654" s="623"/>
      <c r="PX5654" s="623"/>
      <c r="PY5654" s="623"/>
      <c r="PZ5654" s="623"/>
      <c r="QA5654" s="623"/>
      <c r="QB5654" s="623"/>
      <c r="QC5654" s="623"/>
      <c r="QD5654" s="623"/>
      <c r="QE5654" s="623"/>
      <c r="QF5654" s="623"/>
      <c r="QG5654" s="623"/>
      <c r="QH5654" s="623"/>
      <c r="QI5654" s="623"/>
      <c r="QJ5654" s="623"/>
      <c r="QK5654" s="623"/>
    </row>
    <row r="5655" spans="439:453">
      <c r="PW5655" s="623"/>
      <c r="PX5655" s="623"/>
      <c r="PY5655" s="623"/>
      <c r="PZ5655" s="623"/>
      <c r="QA5655" s="623"/>
      <c r="QB5655" s="623"/>
      <c r="QC5655" s="623"/>
      <c r="QD5655" s="623"/>
      <c r="QE5655" s="623"/>
      <c r="QF5655" s="623"/>
      <c r="QG5655" s="623"/>
      <c r="QH5655" s="623"/>
      <c r="QI5655" s="623"/>
      <c r="QJ5655" s="623"/>
      <c r="QK5655" s="623"/>
    </row>
    <row r="5656" spans="439:453">
      <c r="PW5656" s="623"/>
      <c r="PX5656" s="623"/>
      <c r="PY5656" s="623"/>
      <c r="PZ5656" s="623"/>
      <c r="QA5656" s="623"/>
      <c r="QB5656" s="623"/>
      <c r="QC5656" s="623"/>
      <c r="QD5656" s="623"/>
      <c r="QE5656" s="623"/>
      <c r="QF5656" s="623"/>
      <c r="QG5656" s="623"/>
      <c r="QH5656" s="623"/>
      <c r="QI5656" s="623"/>
      <c r="QJ5656" s="623"/>
      <c r="QK5656" s="623"/>
    </row>
    <row r="5657" spans="439:453">
      <c r="PW5657" s="623"/>
      <c r="PX5657" s="623"/>
      <c r="PY5657" s="623"/>
      <c r="PZ5657" s="623"/>
      <c r="QA5657" s="623"/>
      <c r="QB5657" s="623"/>
      <c r="QC5657" s="623"/>
      <c r="QD5657" s="623"/>
      <c r="QE5657" s="623"/>
      <c r="QF5657" s="623"/>
      <c r="QG5657" s="623"/>
      <c r="QH5657" s="623"/>
      <c r="QI5657" s="623"/>
      <c r="QJ5657" s="623"/>
      <c r="QK5657" s="623"/>
    </row>
    <row r="5658" spans="439:453">
      <c r="PW5658" s="623"/>
      <c r="PX5658" s="623"/>
      <c r="PY5658" s="623"/>
      <c r="PZ5658" s="623"/>
      <c r="QA5658" s="623"/>
      <c r="QB5658" s="623"/>
      <c r="QC5658" s="623"/>
      <c r="QD5658" s="623"/>
      <c r="QE5658" s="623"/>
      <c r="QF5658" s="623"/>
      <c r="QG5658" s="623"/>
      <c r="QH5658" s="623"/>
      <c r="QI5658" s="623"/>
      <c r="QJ5658" s="623"/>
      <c r="QK5658" s="623"/>
    </row>
    <row r="5659" spans="439:453">
      <c r="PW5659" s="623"/>
      <c r="PX5659" s="623"/>
      <c r="PY5659" s="623"/>
      <c r="PZ5659" s="623"/>
      <c r="QA5659" s="623"/>
      <c r="QB5659" s="623"/>
      <c r="QC5659" s="623"/>
      <c r="QD5659" s="623"/>
      <c r="QE5659" s="623"/>
      <c r="QF5659" s="623"/>
      <c r="QG5659" s="623"/>
      <c r="QH5659" s="623"/>
      <c r="QI5659" s="623"/>
      <c r="QJ5659" s="623"/>
      <c r="QK5659" s="623"/>
    </row>
    <row r="5660" spans="439:453">
      <c r="PW5660" s="623"/>
      <c r="PX5660" s="623"/>
      <c r="PY5660" s="623"/>
      <c r="PZ5660" s="623"/>
      <c r="QA5660" s="623"/>
      <c r="QB5660" s="623"/>
      <c r="QC5660" s="623"/>
      <c r="QD5660" s="623"/>
      <c r="QE5660" s="623"/>
      <c r="QF5660" s="623"/>
      <c r="QG5660" s="623"/>
      <c r="QH5660" s="623"/>
      <c r="QI5660" s="623"/>
      <c r="QJ5660" s="623"/>
      <c r="QK5660" s="623"/>
    </row>
    <row r="5661" spans="439:453">
      <c r="PW5661" s="623"/>
      <c r="PX5661" s="623"/>
      <c r="PY5661" s="623"/>
      <c r="PZ5661" s="623"/>
      <c r="QA5661" s="623"/>
      <c r="QB5661" s="623"/>
      <c r="QC5661" s="623"/>
      <c r="QD5661" s="623"/>
      <c r="QE5661" s="623"/>
      <c r="QF5661" s="623"/>
      <c r="QG5661" s="623"/>
      <c r="QH5661" s="623"/>
      <c r="QI5661" s="623"/>
      <c r="QJ5661" s="623"/>
      <c r="QK5661" s="623"/>
    </row>
    <row r="5662" spans="439:453">
      <c r="PW5662" s="623"/>
      <c r="PX5662" s="623"/>
      <c r="PY5662" s="623"/>
      <c r="PZ5662" s="623"/>
      <c r="QA5662" s="623"/>
      <c r="QB5662" s="623"/>
      <c r="QC5662" s="623"/>
      <c r="QD5662" s="623"/>
      <c r="QE5662" s="623"/>
      <c r="QF5662" s="623"/>
      <c r="QG5662" s="623"/>
      <c r="QH5662" s="623"/>
      <c r="QI5662" s="623"/>
      <c r="QJ5662" s="623"/>
      <c r="QK5662" s="623"/>
    </row>
    <row r="5663" spans="439:453">
      <c r="PW5663" s="623"/>
      <c r="PX5663" s="623"/>
      <c r="PY5663" s="623"/>
      <c r="PZ5663" s="623"/>
      <c r="QA5663" s="623"/>
      <c r="QB5663" s="623"/>
      <c r="QC5663" s="623"/>
      <c r="QD5663" s="623"/>
      <c r="QE5663" s="623"/>
      <c r="QF5663" s="623"/>
      <c r="QG5663" s="623"/>
      <c r="QH5663" s="623"/>
      <c r="QI5663" s="623"/>
      <c r="QJ5663" s="623"/>
      <c r="QK5663" s="623"/>
    </row>
    <row r="5664" spans="439:453">
      <c r="PW5664" s="623"/>
      <c r="PX5664" s="623"/>
      <c r="PY5664" s="623"/>
      <c r="PZ5664" s="623"/>
      <c r="QA5664" s="623"/>
      <c r="QB5664" s="623"/>
      <c r="QC5664" s="623"/>
      <c r="QD5664" s="623"/>
      <c r="QE5664" s="623"/>
      <c r="QF5664" s="623"/>
      <c r="QG5664" s="623"/>
      <c r="QH5664" s="623"/>
      <c r="QI5664" s="623"/>
      <c r="QJ5664" s="623"/>
      <c r="QK5664" s="623"/>
    </row>
    <row r="5665" spans="439:453">
      <c r="PW5665" s="623"/>
      <c r="PX5665" s="623"/>
      <c r="PY5665" s="623"/>
      <c r="PZ5665" s="623"/>
      <c r="QA5665" s="623"/>
      <c r="QB5665" s="623"/>
      <c r="QC5665" s="623"/>
      <c r="QD5665" s="623"/>
      <c r="QE5665" s="623"/>
      <c r="QF5665" s="623"/>
      <c r="QG5665" s="623"/>
      <c r="QH5665" s="623"/>
      <c r="QI5665" s="623"/>
      <c r="QJ5665" s="623"/>
      <c r="QK5665" s="623"/>
    </row>
    <row r="5666" spans="439:453">
      <c r="PW5666" s="623"/>
      <c r="PX5666" s="623"/>
      <c r="PY5666" s="623"/>
      <c r="PZ5666" s="623"/>
      <c r="QA5666" s="623"/>
      <c r="QB5666" s="623"/>
      <c r="QC5666" s="623"/>
      <c r="QD5666" s="623"/>
      <c r="QE5666" s="623"/>
      <c r="QF5666" s="623"/>
      <c r="QG5666" s="623"/>
      <c r="QH5666" s="623"/>
      <c r="QI5666" s="623"/>
      <c r="QJ5666" s="623"/>
      <c r="QK5666" s="623"/>
    </row>
    <row r="5667" spans="439:453">
      <c r="PW5667" s="623"/>
      <c r="PX5667" s="623"/>
      <c r="PY5667" s="623"/>
      <c r="PZ5667" s="623"/>
      <c r="QA5667" s="623"/>
      <c r="QB5667" s="623"/>
      <c r="QC5667" s="623"/>
      <c r="QD5667" s="623"/>
      <c r="QE5667" s="623"/>
      <c r="QF5667" s="623"/>
      <c r="QG5667" s="623"/>
      <c r="QH5667" s="623"/>
      <c r="QI5667" s="623"/>
      <c r="QJ5667" s="623"/>
      <c r="QK5667" s="623"/>
    </row>
    <row r="5668" spans="439:453">
      <c r="PW5668" s="623"/>
      <c r="PX5668" s="623"/>
      <c r="PY5668" s="623"/>
      <c r="PZ5668" s="623"/>
      <c r="QA5668" s="623"/>
      <c r="QB5668" s="623"/>
      <c r="QC5668" s="623"/>
      <c r="QD5668" s="623"/>
      <c r="QE5668" s="623"/>
      <c r="QF5668" s="623"/>
      <c r="QG5668" s="623"/>
      <c r="QH5668" s="623"/>
      <c r="QI5668" s="623"/>
      <c r="QJ5668" s="623"/>
      <c r="QK5668" s="623"/>
    </row>
    <row r="5669" spans="439:453">
      <c r="PW5669" s="623"/>
      <c r="PX5669" s="623"/>
      <c r="PY5669" s="623"/>
      <c r="PZ5669" s="623"/>
      <c r="QA5669" s="623"/>
      <c r="QB5669" s="623"/>
      <c r="QC5669" s="623"/>
      <c r="QD5669" s="623"/>
      <c r="QE5669" s="623"/>
      <c r="QF5669" s="623"/>
      <c r="QG5669" s="623"/>
      <c r="QH5669" s="623"/>
      <c r="QI5669" s="623"/>
      <c r="QJ5669" s="623"/>
      <c r="QK5669" s="623"/>
    </row>
    <row r="5670" spans="439:453">
      <c r="PW5670" s="623"/>
      <c r="PX5670" s="623"/>
      <c r="PY5670" s="623"/>
      <c r="PZ5670" s="623"/>
      <c r="QA5670" s="623"/>
      <c r="QB5670" s="623"/>
      <c r="QC5670" s="623"/>
      <c r="QD5670" s="623"/>
      <c r="QE5670" s="623"/>
      <c r="QF5670" s="623"/>
      <c r="QG5670" s="623"/>
      <c r="QH5670" s="623"/>
      <c r="QI5670" s="623"/>
      <c r="QJ5670" s="623"/>
      <c r="QK5670" s="623"/>
    </row>
    <row r="5671" spans="439:453">
      <c r="PW5671" s="623"/>
      <c r="PX5671" s="623"/>
      <c r="PY5671" s="623"/>
      <c r="PZ5671" s="623"/>
      <c r="QA5671" s="623"/>
      <c r="QB5671" s="623"/>
      <c r="QC5671" s="623"/>
      <c r="QD5671" s="623"/>
      <c r="QE5671" s="623"/>
      <c r="QF5671" s="623"/>
      <c r="QG5671" s="623"/>
      <c r="QH5671" s="623"/>
      <c r="QI5671" s="623"/>
      <c r="QJ5671" s="623"/>
      <c r="QK5671" s="623"/>
    </row>
    <row r="5672" spans="439:453">
      <c r="PW5672" s="623"/>
      <c r="PX5672" s="623"/>
      <c r="PY5672" s="623"/>
      <c r="PZ5672" s="623"/>
      <c r="QA5672" s="623"/>
      <c r="QB5672" s="623"/>
      <c r="QC5672" s="623"/>
      <c r="QD5672" s="623"/>
      <c r="QE5672" s="623"/>
      <c r="QF5672" s="623"/>
      <c r="QG5672" s="623"/>
      <c r="QH5672" s="623"/>
      <c r="QI5672" s="623"/>
      <c r="QJ5672" s="623"/>
      <c r="QK5672" s="623"/>
    </row>
    <row r="5673" spans="439:453">
      <c r="PW5673" s="623"/>
      <c r="PX5673" s="623"/>
      <c r="PY5673" s="623"/>
      <c r="PZ5673" s="623"/>
      <c r="QA5673" s="623"/>
      <c r="QB5673" s="623"/>
      <c r="QC5673" s="623"/>
      <c r="QD5673" s="623"/>
      <c r="QE5673" s="623"/>
      <c r="QF5673" s="623"/>
      <c r="QG5673" s="623"/>
      <c r="QH5673" s="623"/>
      <c r="QI5673" s="623"/>
      <c r="QJ5673" s="623"/>
      <c r="QK5673" s="623"/>
    </row>
    <row r="5674" spans="439:453">
      <c r="PW5674" s="623"/>
      <c r="PX5674" s="623"/>
      <c r="PY5674" s="623"/>
      <c r="PZ5674" s="623"/>
      <c r="QA5674" s="623"/>
      <c r="QB5674" s="623"/>
      <c r="QC5674" s="623"/>
      <c r="QD5674" s="623"/>
      <c r="QE5674" s="623"/>
      <c r="QF5674" s="623"/>
      <c r="QG5674" s="623"/>
      <c r="QH5674" s="623"/>
      <c r="QI5674" s="623"/>
      <c r="QJ5674" s="623"/>
      <c r="QK5674" s="623"/>
    </row>
    <row r="5675" spans="439:453">
      <c r="PW5675" s="623"/>
      <c r="PX5675" s="623"/>
      <c r="PY5675" s="623"/>
      <c r="PZ5675" s="623"/>
      <c r="QA5675" s="623"/>
      <c r="QB5675" s="623"/>
      <c r="QC5675" s="623"/>
      <c r="QD5675" s="623"/>
      <c r="QE5675" s="623"/>
      <c r="QF5675" s="623"/>
      <c r="QG5675" s="623"/>
      <c r="QH5675" s="623"/>
      <c r="QI5675" s="623"/>
      <c r="QJ5675" s="623"/>
      <c r="QK5675" s="623"/>
    </row>
    <row r="5676" spans="439:453">
      <c r="PW5676" s="623"/>
      <c r="PX5676" s="623"/>
      <c r="PY5676" s="623"/>
      <c r="PZ5676" s="623"/>
      <c r="QA5676" s="623"/>
      <c r="QB5676" s="623"/>
      <c r="QC5676" s="623"/>
      <c r="QD5676" s="623"/>
      <c r="QE5676" s="623"/>
      <c r="QF5676" s="623"/>
      <c r="QG5676" s="623"/>
      <c r="QH5676" s="623"/>
      <c r="QI5676" s="623"/>
      <c r="QJ5676" s="623"/>
      <c r="QK5676" s="623"/>
    </row>
    <row r="5677" spans="439:453">
      <c r="PW5677" s="623"/>
      <c r="PX5677" s="623"/>
      <c r="PY5677" s="623"/>
      <c r="PZ5677" s="623"/>
      <c r="QA5677" s="623"/>
      <c r="QB5677" s="623"/>
      <c r="QC5677" s="623"/>
      <c r="QD5677" s="623"/>
      <c r="QE5677" s="623"/>
      <c r="QF5677" s="623"/>
      <c r="QG5677" s="623"/>
      <c r="QH5677" s="623"/>
      <c r="QI5677" s="623"/>
      <c r="QJ5677" s="623"/>
      <c r="QK5677" s="623"/>
    </row>
    <row r="5678" spans="439:453">
      <c r="PW5678" s="623"/>
      <c r="PX5678" s="623"/>
      <c r="PY5678" s="623"/>
      <c r="PZ5678" s="623"/>
      <c r="QA5678" s="623"/>
      <c r="QB5678" s="623"/>
      <c r="QC5678" s="623"/>
      <c r="QD5678" s="623"/>
      <c r="QE5678" s="623"/>
      <c r="QF5678" s="623"/>
      <c r="QG5678" s="623"/>
      <c r="QH5678" s="623"/>
      <c r="QI5678" s="623"/>
      <c r="QJ5678" s="623"/>
      <c r="QK5678" s="623"/>
    </row>
    <row r="5679" spans="439:453">
      <c r="PW5679" s="623"/>
      <c r="PX5679" s="623"/>
      <c r="PY5679" s="623"/>
      <c r="PZ5679" s="623"/>
      <c r="QA5679" s="623"/>
      <c r="QB5679" s="623"/>
      <c r="QC5679" s="623"/>
      <c r="QD5679" s="623"/>
      <c r="QE5679" s="623"/>
      <c r="QF5679" s="623"/>
      <c r="QG5679" s="623"/>
      <c r="QH5679" s="623"/>
      <c r="QI5679" s="623"/>
      <c r="QJ5679" s="623"/>
      <c r="QK5679" s="623"/>
    </row>
    <row r="5680" spans="439:453">
      <c r="PW5680" s="623"/>
      <c r="PX5680" s="623"/>
      <c r="PY5680" s="623"/>
      <c r="PZ5680" s="623"/>
      <c r="QA5680" s="623"/>
      <c r="QB5680" s="623"/>
      <c r="QC5680" s="623"/>
      <c r="QD5680" s="623"/>
      <c r="QE5680" s="623"/>
      <c r="QF5680" s="623"/>
      <c r="QG5680" s="623"/>
      <c r="QH5680" s="623"/>
      <c r="QI5680" s="623"/>
      <c r="QJ5680" s="623"/>
      <c r="QK5680" s="623"/>
    </row>
    <row r="5681" spans="439:453">
      <c r="PW5681" s="623"/>
      <c r="PX5681" s="623"/>
      <c r="PY5681" s="623"/>
      <c r="PZ5681" s="623"/>
      <c r="QA5681" s="623"/>
      <c r="QB5681" s="623"/>
      <c r="QC5681" s="623"/>
      <c r="QD5681" s="623"/>
      <c r="QE5681" s="623"/>
      <c r="QF5681" s="623"/>
      <c r="QG5681" s="623"/>
      <c r="QH5681" s="623"/>
      <c r="QI5681" s="623"/>
      <c r="QJ5681" s="623"/>
      <c r="QK5681" s="623"/>
    </row>
    <row r="5682" spans="439:453">
      <c r="PW5682" s="623"/>
      <c r="PX5682" s="623"/>
      <c r="PY5682" s="623"/>
      <c r="PZ5682" s="623"/>
      <c r="QA5682" s="623"/>
      <c r="QB5682" s="623"/>
      <c r="QC5682" s="623"/>
      <c r="QD5682" s="623"/>
      <c r="QE5682" s="623"/>
      <c r="QF5682" s="623"/>
      <c r="QG5682" s="623"/>
      <c r="QH5682" s="623"/>
      <c r="QI5682" s="623"/>
      <c r="QJ5682" s="623"/>
      <c r="QK5682" s="623"/>
    </row>
    <row r="5683" spans="439:453">
      <c r="PW5683" s="623"/>
      <c r="PX5683" s="623"/>
      <c r="PY5683" s="623"/>
      <c r="PZ5683" s="623"/>
      <c r="QA5683" s="623"/>
      <c r="QB5683" s="623"/>
      <c r="QC5683" s="623"/>
      <c r="QD5683" s="623"/>
      <c r="QE5683" s="623"/>
      <c r="QF5683" s="623"/>
      <c r="QG5683" s="623"/>
      <c r="QH5683" s="623"/>
      <c r="QI5683" s="623"/>
      <c r="QJ5683" s="623"/>
      <c r="QK5683" s="623"/>
    </row>
    <row r="5684" spans="439:453">
      <c r="PW5684" s="623"/>
      <c r="PX5684" s="623"/>
      <c r="PY5684" s="623"/>
      <c r="PZ5684" s="623"/>
      <c r="QA5684" s="623"/>
      <c r="QB5684" s="623"/>
      <c r="QC5684" s="623"/>
      <c r="QD5684" s="623"/>
      <c r="QE5684" s="623"/>
      <c r="QF5684" s="623"/>
      <c r="QG5684" s="623"/>
      <c r="QH5684" s="623"/>
      <c r="QI5684" s="623"/>
      <c r="QJ5684" s="623"/>
      <c r="QK5684" s="623"/>
    </row>
    <row r="5685" spans="439:453">
      <c r="PW5685" s="623"/>
      <c r="PX5685" s="623"/>
      <c r="PY5685" s="623"/>
      <c r="PZ5685" s="623"/>
      <c r="QA5685" s="623"/>
      <c r="QB5685" s="623"/>
      <c r="QC5685" s="623"/>
      <c r="QD5685" s="623"/>
      <c r="QE5685" s="623"/>
      <c r="QF5685" s="623"/>
      <c r="QG5685" s="623"/>
      <c r="QH5685" s="623"/>
      <c r="QI5685" s="623"/>
      <c r="QJ5685" s="623"/>
      <c r="QK5685" s="623"/>
    </row>
    <row r="5686" spans="439:453">
      <c r="PW5686" s="623"/>
      <c r="PX5686" s="623"/>
      <c r="PY5686" s="623"/>
      <c r="PZ5686" s="623"/>
      <c r="QA5686" s="623"/>
      <c r="QB5686" s="623"/>
      <c r="QC5686" s="623"/>
      <c r="QD5686" s="623"/>
      <c r="QE5686" s="623"/>
      <c r="QF5686" s="623"/>
      <c r="QG5686" s="623"/>
      <c r="QH5686" s="623"/>
      <c r="QI5686" s="623"/>
      <c r="QJ5686" s="623"/>
      <c r="QK5686" s="623"/>
    </row>
    <row r="5687" spans="439:453">
      <c r="PW5687" s="623"/>
      <c r="PX5687" s="623"/>
      <c r="PY5687" s="623"/>
      <c r="PZ5687" s="623"/>
      <c r="QA5687" s="623"/>
      <c r="QB5687" s="623"/>
      <c r="QC5687" s="623"/>
      <c r="QD5687" s="623"/>
      <c r="QE5687" s="623"/>
      <c r="QF5687" s="623"/>
      <c r="QG5687" s="623"/>
      <c r="QH5687" s="623"/>
      <c r="QI5687" s="623"/>
      <c r="QJ5687" s="623"/>
      <c r="QK5687" s="623"/>
    </row>
    <row r="5688" spans="439:453">
      <c r="PW5688" s="623"/>
      <c r="PX5688" s="623"/>
      <c r="PY5688" s="623"/>
      <c r="PZ5688" s="623"/>
      <c r="QA5688" s="623"/>
      <c r="QB5688" s="623"/>
      <c r="QC5688" s="623"/>
      <c r="QD5688" s="623"/>
      <c r="QE5688" s="623"/>
      <c r="QF5688" s="623"/>
      <c r="QG5688" s="623"/>
      <c r="QH5688" s="623"/>
      <c r="QI5688" s="623"/>
      <c r="QJ5688" s="623"/>
      <c r="QK5688" s="623"/>
    </row>
    <row r="5689" spans="439:453">
      <c r="PW5689" s="623"/>
      <c r="PX5689" s="623"/>
      <c r="PY5689" s="623"/>
      <c r="PZ5689" s="623"/>
      <c r="QA5689" s="623"/>
      <c r="QB5689" s="623"/>
      <c r="QC5689" s="623"/>
      <c r="QD5689" s="623"/>
      <c r="QE5689" s="623"/>
      <c r="QF5689" s="623"/>
      <c r="QG5689" s="623"/>
      <c r="QH5689" s="623"/>
      <c r="QI5689" s="623"/>
      <c r="QJ5689" s="623"/>
      <c r="QK5689" s="623"/>
    </row>
    <row r="5690" spans="439:453">
      <c r="PW5690" s="623"/>
      <c r="PX5690" s="623"/>
      <c r="PY5690" s="623"/>
      <c r="PZ5690" s="623"/>
      <c r="QA5690" s="623"/>
      <c r="QB5690" s="623"/>
      <c r="QC5690" s="623"/>
      <c r="QD5690" s="623"/>
      <c r="QE5690" s="623"/>
      <c r="QF5690" s="623"/>
      <c r="QG5690" s="623"/>
      <c r="QH5690" s="623"/>
      <c r="QI5690" s="623"/>
      <c r="QJ5690" s="623"/>
      <c r="QK5690" s="623"/>
    </row>
    <row r="5691" spans="439:453">
      <c r="PW5691" s="623"/>
      <c r="PX5691" s="623"/>
      <c r="PY5691" s="623"/>
      <c r="PZ5691" s="623"/>
      <c r="QA5691" s="623"/>
      <c r="QB5691" s="623"/>
      <c r="QC5691" s="623"/>
      <c r="QD5691" s="623"/>
      <c r="QE5691" s="623"/>
      <c r="QF5691" s="623"/>
      <c r="QG5691" s="623"/>
      <c r="QH5691" s="623"/>
      <c r="QI5691" s="623"/>
      <c r="QJ5691" s="623"/>
      <c r="QK5691" s="623"/>
    </row>
    <row r="5692" spans="439:453">
      <c r="PW5692" s="623"/>
      <c r="PX5692" s="623"/>
      <c r="PY5692" s="623"/>
      <c r="PZ5692" s="623"/>
      <c r="QA5692" s="623"/>
      <c r="QB5692" s="623"/>
      <c r="QC5692" s="623"/>
      <c r="QD5692" s="623"/>
      <c r="QE5692" s="623"/>
      <c r="QF5692" s="623"/>
      <c r="QG5692" s="623"/>
      <c r="QH5692" s="623"/>
      <c r="QI5692" s="623"/>
      <c r="QJ5692" s="623"/>
      <c r="QK5692" s="623"/>
    </row>
    <row r="5693" spans="439:453">
      <c r="PW5693" s="623"/>
      <c r="PX5693" s="623"/>
      <c r="PY5693" s="623"/>
      <c r="PZ5693" s="623"/>
      <c r="QA5693" s="623"/>
      <c r="QB5693" s="623"/>
      <c r="QC5693" s="623"/>
      <c r="QD5693" s="623"/>
      <c r="QE5693" s="623"/>
      <c r="QF5693" s="623"/>
      <c r="QG5693" s="623"/>
      <c r="QH5693" s="623"/>
      <c r="QI5693" s="623"/>
      <c r="QJ5693" s="623"/>
      <c r="QK5693" s="623"/>
    </row>
    <row r="5694" spans="439:453">
      <c r="PW5694" s="623"/>
      <c r="PX5694" s="623"/>
      <c r="PY5694" s="623"/>
      <c r="PZ5694" s="623"/>
      <c r="QA5694" s="623"/>
      <c r="QB5694" s="623"/>
      <c r="QC5694" s="623"/>
      <c r="QD5694" s="623"/>
      <c r="QE5694" s="623"/>
      <c r="QF5694" s="623"/>
      <c r="QG5694" s="623"/>
      <c r="QH5694" s="623"/>
      <c r="QI5694" s="623"/>
      <c r="QJ5694" s="623"/>
      <c r="QK5694" s="623"/>
    </row>
    <row r="5695" spans="439:453">
      <c r="PW5695" s="623"/>
      <c r="PX5695" s="623"/>
      <c r="PY5695" s="623"/>
      <c r="PZ5695" s="623"/>
      <c r="QA5695" s="623"/>
      <c r="QB5695" s="623"/>
      <c r="QC5695" s="623"/>
      <c r="QD5695" s="623"/>
      <c r="QE5695" s="623"/>
      <c r="QF5695" s="623"/>
      <c r="QG5695" s="623"/>
      <c r="QH5695" s="623"/>
      <c r="QI5695" s="623"/>
      <c r="QJ5695" s="623"/>
      <c r="QK5695" s="623"/>
    </row>
    <row r="5696" spans="439:453">
      <c r="PW5696" s="623"/>
      <c r="PX5696" s="623"/>
      <c r="PY5696" s="623"/>
      <c r="PZ5696" s="623"/>
      <c r="QA5696" s="623"/>
      <c r="QB5696" s="623"/>
      <c r="QC5696" s="623"/>
      <c r="QD5696" s="623"/>
      <c r="QE5696" s="623"/>
      <c r="QF5696" s="623"/>
      <c r="QG5696" s="623"/>
      <c r="QH5696" s="623"/>
      <c r="QI5696" s="623"/>
      <c r="QJ5696" s="623"/>
      <c r="QK5696" s="623"/>
    </row>
    <row r="5697" spans="439:453">
      <c r="PW5697" s="623"/>
      <c r="PX5697" s="623"/>
      <c r="PY5697" s="623"/>
      <c r="PZ5697" s="623"/>
      <c r="QA5697" s="623"/>
      <c r="QB5697" s="623"/>
      <c r="QC5697" s="623"/>
      <c r="QD5697" s="623"/>
      <c r="QE5697" s="623"/>
      <c r="QF5697" s="623"/>
      <c r="QG5697" s="623"/>
      <c r="QH5697" s="623"/>
      <c r="QI5697" s="623"/>
      <c r="QJ5697" s="623"/>
      <c r="QK5697" s="623"/>
    </row>
    <row r="5698" spans="439:453">
      <c r="PW5698" s="623"/>
      <c r="PX5698" s="623"/>
      <c r="PY5698" s="623"/>
      <c r="PZ5698" s="623"/>
      <c r="QA5698" s="623"/>
      <c r="QB5698" s="623"/>
      <c r="QC5698" s="623"/>
      <c r="QD5698" s="623"/>
      <c r="QE5698" s="623"/>
      <c r="QF5698" s="623"/>
      <c r="QG5698" s="623"/>
      <c r="QH5698" s="623"/>
      <c r="QI5698" s="623"/>
      <c r="QJ5698" s="623"/>
      <c r="QK5698" s="623"/>
    </row>
    <row r="5699" spans="439:453">
      <c r="PW5699" s="623"/>
      <c r="PX5699" s="623"/>
      <c r="PY5699" s="623"/>
      <c r="PZ5699" s="623"/>
      <c r="QA5699" s="623"/>
      <c r="QB5699" s="623"/>
      <c r="QC5699" s="623"/>
      <c r="QD5699" s="623"/>
      <c r="QE5699" s="623"/>
      <c r="QF5699" s="623"/>
      <c r="QG5699" s="623"/>
      <c r="QH5699" s="623"/>
      <c r="QI5699" s="623"/>
      <c r="QJ5699" s="623"/>
      <c r="QK5699" s="623"/>
    </row>
    <row r="5700" spans="439:453">
      <c r="PW5700" s="623"/>
      <c r="PX5700" s="623"/>
      <c r="PY5700" s="623"/>
      <c r="PZ5700" s="623"/>
      <c r="QA5700" s="623"/>
      <c r="QB5700" s="623"/>
      <c r="QC5700" s="623"/>
      <c r="QD5700" s="623"/>
      <c r="QE5700" s="623"/>
      <c r="QF5700" s="623"/>
      <c r="QG5700" s="623"/>
      <c r="QH5700" s="623"/>
      <c r="QI5700" s="623"/>
      <c r="QJ5700" s="623"/>
      <c r="QK5700" s="623"/>
    </row>
    <row r="5701" spans="439:453">
      <c r="PW5701" s="623"/>
      <c r="PX5701" s="623"/>
      <c r="PY5701" s="623"/>
      <c r="PZ5701" s="623"/>
      <c r="QA5701" s="623"/>
      <c r="QB5701" s="623"/>
      <c r="QC5701" s="623"/>
      <c r="QD5701" s="623"/>
      <c r="QE5701" s="623"/>
      <c r="QF5701" s="623"/>
      <c r="QG5701" s="623"/>
      <c r="QH5701" s="623"/>
      <c r="QI5701" s="623"/>
      <c r="QJ5701" s="623"/>
      <c r="QK5701" s="623"/>
    </row>
    <row r="5702" spans="439:453">
      <c r="PW5702" s="623"/>
      <c r="PX5702" s="623"/>
      <c r="PY5702" s="623"/>
      <c r="PZ5702" s="623"/>
      <c r="QA5702" s="623"/>
      <c r="QB5702" s="623"/>
      <c r="QC5702" s="623"/>
      <c r="QD5702" s="623"/>
      <c r="QE5702" s="623"/>
      <c r="QF5702" s="623"/>
      <c r="QG5702" s="623"/>
      <c r="QH5702" s="623"/>
      <c r="QI5702" s="623"/>
      <c r="QJ5702" s="623"/>
      <c r="QK5702" s="623"/>
    </row>
    <row r="5703" spans="439:453">
      <c r="PW5703" s="623"/>
      <c r="PX5703" s="623"/>
      <c r="PY5703" s="623"/>
      <c r="PZ5703" s="623"/>
      <c r="QA5703" s="623"/>
      <c r="QB5703" s="623"/>
      <c r="QC5703" s="623"/>
      <c r="QD5703" s="623"/>
      <c r="QE5703" s="623"/>
      <c r="QF5703" s="623"/>
      <c r="QG5703" s="623"/>
      <c r="QH5703" s="623"/>
      <c r="QI5703" s="623"/>
      <c r="QJ5703" s="623"/>
      <c r="QK5703" s="623"/>
    </row>
    <row r="5704" spans="439:453">
      <c r="PW5704" s="623"/>
      <c r="PX5704" s="623"/>
      <c r="PY5704" s="623"/>
      <c r="PZ5704" s="623"/>
      <c r="QA5704" s="623"/>
      <c r="QB5704" s="623"/>
      <c r="QC5704" s="623"/>
      <c r="QD5704" s="623"/>
      <c r="QE5704" s="623"/>
      <c r="QF5704" s="623"/>
      <c r="QG5704" s="623"/>
      <c r="QH5704" s="623"/>
      <c r="QI5704" s="623"/>
      <c r="QJ5704" s="623"/>
      <c r="QK5704" s="623"/>
    </row>
    <row r="5705" spans="439:453">
      <c r="PW5705" s="623"/>
      <c r="PX5705" s="623"/>
      <c r="PY5705" s="623"/>
      <c r="PZ5705" s="623"/>
      <c r="QA5705" s="623"/>
      <c r="QB5705" s="623"/>
      <c r="QC5705" s="623"/>
      <c r="QD5705" s="623"/>
      <c r="QE5705" s="623"/>
      <c r="QF5705" s="623"/>
      <c r="QG5705" s="623"/>
      <c r="QH5705" s="623"/>
      <c r="QI5705" s="623"/>
      <c r="QJ5705" s="623"/>
      <c r="QK5705" s="623"/>
    </row>
    <row r="5706" spans="439:453">
      <c r="PW5706" s="623"/>
      <c r="PX5706" s="623"/>
      <c r="PY5706" s="623"/>
      <c r="PZ5706" s="623"/>
      <c r="QA5706" s="623"/>
      <c r="QB5706" s="623"/>
      <c r="QC5706" s="623"/>
      <c r="QD5706" s="623"/>
      <c r="QE5706" s="623"/>
      <c r="QF5706" s="623"/>
      <c r="QG5706" s="623"/>
      <c r="QH5706" s="623"/>
      <c r="QI5706" s="623"/>
      <c r="QJ5706" s="623"/>
      <c r="QK5706" s="623"/>
    </row>
    <row r="5707" spans="439:453">
      <c r="PW5707" s="623"/>
      <c r="PX5707" s="623"/>
      <c r="PY5707" s="623"/>
      <c r="PZ5707" s="623"/>
      <c r="QA5707" s="623"/>
      <c r="QB5707" s="623"/>
      <c r="QC5707" s="623"/>
      <c r="QD5707" s="623"/>
      <c r="QE5707" s="623"/>
      <c r="QF5707" s="623"/>
      <c r="QG5707" s="623"/>
      <c r="QH5707" s="623"/>
      <c r="QI5707" s="623"/>
      <c r="QJ5707" s="623"/>
      <c r="QK5707" s="623"/>
    </row>
    <row r="5708" spans="439:453">
      <c r="PW5708" s="623"/>
      <c r="PX5708" s="623"/>
      <c r="PY5708" s="623"/>
      <c r="PZ5708" s="623"/>
      <c r="QA5708" s="623"/>
      <c r="QB5708" s="623"/>
      <c r="QC5708" s="623"/>
      <c r="QD5708" s="623"/>
      <c r="QE5708" s="623"/>
      <c r="QF5708" s="623"/>
      <c r="QG5708" s="623"/>
      <c r="QH5708" s="623"/>
      <c r="QI5708" s="623"/>
      <c r="QJ5708" s="623"/>
      <c r="QK5708" s="623"/>
    </row>
    <row r="5709" spans="439:453">
      <c r="PW5709" s="623"/>
      <c r="PX5709" s="623"/>
      <c r="PY5709" s="623"/>
      <c r="PZ5709" s="623"/>
      <c r="QA5709" s="623"/>
      <c r="QB5709" s="623"/>
      <c r="QC5709" s="623"/>
      <c r="QD5709" s="623"/>
      <c r="QE5709" s="623"/>
      <c r="QF5709" s="623"/>
      <c r="QG5709" s="623"/>
      <c r="QH5709" s="623"/>
      <c r="QI5709" s="623"/>
      <c r="QJ5709" s="623"/>
      <c r="QK5709" s="623"/>
    </row>
    <row r="5710" spans="439:453">
      <c r="PW5710" s="623"/>
      <c r="PX5710" s="623"/>
      <c r="PY5710" s="623"/>
      <c r="PZ5710" s="623"/>
      <c r="QA5710" s="623"/>
      <c r="QB5710" s="623"/>
      <c r="QC5710" s="623"/>
      <c r="QD5710" s="623"/>
      <c r="QE5710" s="623"/>
      <c r="QF5710" s="623"/>
      <c r="QG5710" s="623"/>
      <c r="QH5710" s="623"/>
      <c r="QI5710" s="623"/>
      <c r="QJ5710" s="623"/>
      <c r="QK5710" s="623"/>
    </row>
    <row r="5711" spans="439:453">
      <c r="PW5711" s="623"/>
      <c r="PX5711" s="623"/>
      <c r="PY5711" s="623"/>
      <c r="PZ5711" s="623"/>
      <c r="QA5711" s="623"/>
      <c r="QB5711" s="623"/>
      <c r="QC5711" s="623"/>
      <c r="QD5711" s="623"/>
      <c r="QE5711" s="623"/>
      <c r="QF5711" s="623"/>
      <c r="QG5711" s="623"/>
      <c r="QH5711" s="623"/>
      <c r="QI5711" s="623"/>
      <c r="QJ5711" s="623"/>
      <c r="QK5711" s="623"/>
    </row>
    <row r="5712" spans="439:453">
      <c r="PW5712" s="623"/>
      <c r="PX5712" s="623"/>
      <c r="PY5712" s="623"/>
      <c r="PZ5712" s="623"/>
      <c r="QA5712" s="623"/>
      <c r="QB5712" s="623"/>
      <c r="QC5712" s="623"/>
      <c r="QD5712" s="623"/>
      <c r="QE5712" s="623"/>
      <c r="QF5712" s="623"/>
      <c r="QG5712" s="623"/>
      <c r="QH5712" s="623"/>
      <c r="QI5712" s="623"/>
      <c r="QJ5712" s="623"/>
      <c r="QK5712" s="623"/>
    </row>
    <row r="5713" spans="439:453">
      <c r="PW5713" s="623"/>
      <c r="PX5713" s="623"/>
      <c r="PY5713" s="623"/>
      <c r="PZ5713" s="623"/>
      <c r="QA5713" s="623"/>
      <c r="QB5713" s="623"/>
      <c r="QC5713" s="623"/>
      <c r="QD5713" s="623"/>
      <c r="QE5713" s="623"/>
      <c r="QF5713" s="623"/>
      <c r="QG5713" s="623"/>
      <c r="QH5713" s="623"/>
      <c r="QI5713" s="623"/>
      <c r="QJ5713" s="623"/>
      <c r="QK5713" s="623"/>
    </row>
    <row r="5714" spans="439:453">
      <c r="PW5714" s="623"/>
      <c r="PX5714" s="623"/>
      <c r="PY5714" s="623"/>
      <c r="PZ5714" s="623"/>
      <c r="QA5714" s="623"/>
      <c r="QB5714" s="623"/>
      <c r="QC5714" s="623"/>
      <c r="QD5714" s="623"/>
      <c r="QE5714" s="623"/>
      <c r="QF5714" s="623"/>
      <c r="QG5714" s="623"/>
      <c r="QH5714" s="623"/>
      <c r="QI5714" s="623"/>
      <c r="QJ5714" s="623"/>
      <c r="QK5714" s="623"/>
    </row>
    <row r="5715" spans="439:453">
      <c r="PW5715" s="623"/>
      <c r="PX5715" s="623"/>
      <c r="PY5715" s="623"/>
      <c r="PZ5715" s="623"/>
      <c r="QA5715" s="623"/>
      <c r="QB5715" s="623"/>
      <c r="QC5715" s="623"/>
      <c r="QD5715" s="623"/>
      <c r="QE5715" s="623"/>
      <c r="QF5715" s="623"/>
      <c r="QG5715" s="623"/>
      <c r="QH5715" s="623"/>
      <c r="QI5715" s="623"/>
      <c r="QJ5715" s="623"/>
      <c r="QK5715" s="623"/>
    </row>
    <row r="5716" spans="439:453">
      <c r="PW5716" s="623"/>
      <c r="PX5716" s="623"/>
      <c r="PY5716" s="623"/>
      <c r="PZ5716" s="623"/>
      <c r="QA5716" s="623"/>
      <c r="QB5716" s="623"/>
      <c r="QC5716" s="623"/>
      <c r="QD5716" s="623"/>
      <c r="QE5716" s="623"/>
      <c r="QF5716" s="623"/>
      <c r="QG5716" s="623"/>
      <c r="QH5716" s="623"/>
      <c r="QI5716" s="623"/>
      <c r="QJ5716" s="623"/>
      <c r="QK5716" s="623"/>
    </row>
    <row r="5717" spans="439:453">
      <c r="PW5717" s="623"/>
      <c r="PX5717" s="623"/>
      <c r="PY5717" s="623"/>
      <c r="PZ5717" s="623"/>
      <c r="QA5717" s="623"/>
      <c r="QB5717" s="623"/>
      <c r="QC5717" s="623"/>
      <c r="QD5717" s="623"/>
      <c r="QE5717" s="623"/>
      <c r="QF5717" s="623"/>
      <c r="QG5717" s="623"/>
      <c r="QH5717" s="623"/>
      <c r="QI5717" s="623"/>
      <c r="QJ5717" s="623"/>
      <c r="QK5717" s="623"/>
    </row>
    <row r="5718" spans="439:453">
      <c r="PW5718" s="623"/>
      <c r="PX5718" s="623"/>
      <c r="PY5718" s="623"/>
      <c r="PZ5718" s="623"/>
      <c r="QA5718" s="623"/>
      <c r="QB5718" s="623"/>
      <c r="QC5718" s="623"/>
      <c r="QD5718" s="623"/>
      <c r="QE5718" s="623"/>
      <c r="QF5718" s="623"/>
      <c r="QG5718" s="623"/>
      <c r="QH5718" s="623"/>
      <c r="QI5718" s="623"/>
      <c r="QJ5718" s="623"/>
      <c r="QK5718" s="623"/>
    </row>
    <row r="5719" spans="439:453">
      <c r="PW5719" s="623"/>
      <c r="PX5719" s="623"/>
      <c r="PY5719" s="623"/>
      <c r="PZ5719" s="623"/>
      <c r="QA5719" s="623"/>
      <c r="QB5719" s="623"/>
      <c r="QC5719" s="623"/>
      <c r="QD5719" s="623"/>
      <c r="QE5719" s="623"/>
      <c r="QF5719" s="623"/>
      <c r="QG5719" s="623"/>
      <c r="QH5719" s="623"/>
      <c r="QI5719" s="623"/>
      <c r="QJ5719" s="623"/>
      <c r="QK5719" s="623"/>
    </row>
    <row r="5720" spans="439:453">
      <c r="PW5720" s="623"/>
      <c r="PX5720" s="623"/>
      <c r="PY5720" s="623"/>
      <c r="PZ5720" s="623"/>
      <c r="QA5720" s="623"/>
      <c r="QB5720" s="623"/>
      <c r="QC5720" s="623"/>
      <c r="QD5720" s="623"/>
      <c r="QE5720" s="623"/>
      <c r="QF5720" s="623"/>
      <c r="QG5720" s="623"/>
      <c r="QH5720" s="623"/>
      <c r="QI5720" s="623"/>
      <c r="QJ5720" s="623"/>
      <c r="QK5720" s="623"/>
    </row>
    <row r="5721" spans="439:453">
      <c r="PW5721" s="623"/>
      <c r="PX5721" s="623"/>
      <c r="PY5721" s="623"/>
      <c r="PZ5721" s="623"/>
      <c r="QA5721" s="623"/>
      <c r="QB5721" s="623"/>
      <c r="QC5721" s="623"/>
      <c r="QD5721" s="623"/>
      <c r="QE5721" s="623"/>
      <c r="QF5721" s="623"/>
      <c r="QG5721" s="623"/>
      <c r="QH5721" s="623"/>
      <c r="QI5721" s="623"/>
      <c r="QJ5721" s="623"/>
      <c r="QK5721" s="623"/>
    </row>
    <row r="5722" spans="439:453">
      <c r="PW5722" s="623"/>
      <c r="PX5722" s="623"/>
      <c r="PY5722" s="623"/>
      <c r="PZ5722" s="623"/>
      <c r="QA5722" s="623"/>
      <c r="QB5722" s="623"/>
      <c r="QC5722" s="623"/>
      <c r="QD5722" s="623"/>
      <c r="QE5722" s="623"/>
      <c r="QF5722" s="623"/>
      <c r="QG5722" s="623"/>
      <c r="QH5722" s="623"/>
      <c r="QI5722" s="623"/>
      <c r="QJ5722" s="623"/>
      <c r="QK5722" s="623"/>
    </row>
    <row r="5723" spans="439:453">
      <c r="PW5723" s="623"/>
      <c r="PX5723" s="623"/>
      <c r="PY5723" s="623"/>
      <c r="PZ5723" s="623"/>
      <c r="QA5723" s="623"/>
      <c r="QB5723" s="623"/>
      <c r="QC5723" s="623"/>
      <c r="QD5723" s="623"/>
      <c r="QE5723" s="623"/>
      <c r="QF5723" s="623"/>
      <c r="QG5723" s="623"/>
      <c r="QH5723" s="623"/>
      <c r="QI5723" s="623"/>
      <c r="QJ5723" s="623"/>
      <c r="QK5723" s="623"/>
    </row>
    <row r="5724" spans="439:453">
      <c r="PW5724" s="623"/>
      <c r="PX5724" s="623"/>
      <c r="PY5724" s="623"/>
      <c r="PZ5724" s="623"/>
      <c r="QA5724" s="623"/>
      <c r="QB5724" s="623"/>
      <c r="QC5724" s="623"/>
      <c r="QD5724" s="623"/>
      <c r="QE5724" s="623"/>
      <c r="QF5724" s="623"/>
      <c r="QG5724" s="623"/>
      <c r="QH5724" s="623"/>
      <c r="QI5724" s="623"/>
      <c r="QJ5724" s="623"/>
      <c r="QK5724" s="623"/>
    </row>
    <row r="5725" spans="439:453">
      <c r="PW5725" s="623"/>
      <c r="PX5725" s="623"/>
      <c r="PY5725" s="623"/>
      <c r="PZ5725" s="623"/>
      <c r="QA5725" s="623"/>
      <c r="QB5725" s="623"/>
      <c r="QC5725" s="623"/>
      <c r="QD5725" s="623"/>
      <c r="QE5725" s="623"/>
      <c r="QF5725" s="623"/>
      <c r="QG5725" s="623"/>
      <c r="QH5725" s="623"/>
      <c r="QI5725" s="623"/>
      <c r="QJ5725" s="623"/>
      <c r="QK5725" s="623"/>
    </row>
    <row r="5726" spans="439:453">
      <c r="PW5726" s="623"/>
      <c r="PX5726" s="623"/>
      <c r="PY5726" s="623"/>
      <c r="PZ5726" s="623"/>
      <c r="QA5726" s="623"/>
      <c r="QB5726" s="623"/>
      <c r="QC5726" s="623"/>
      <c r="QD5726" s="623"/>
      <c r="QE5726" s="623"/>
      <c r="QF5726" s="623"/>
      <c r="QG5726" s="623"/>
      <c r="QH5726" s="623"/>
      <c r="QI5726" s="623"/>
      <c r="QJ5726" s="623"/>
      <c r="QK5726" s="623"/>
    </row>
    <row r="5727" spans="439:453">
      <c r="PW5727" s="623"/>
      <c r="PX5727" s="623"/>
      <c r="PY5727" s="623"/>
      <c r="PZ5727" s="623"/>
      <c r="QA5727" s="623"/>
      <c r="QB5727" s="623"/>
      <c r="QC5727" s="623"/>
      <c r="QD5727" s="623"/>
      <c r="QE5727" s="623"/>
      <c r="QF5727" s="623"/>
      <c r="QG5727" s="623"/>
      <c r="QH5727" s="623"/>
      <c r="QI5727" s="623"/>
      <c r="QJ5727" s="623"/>
      <c r="QK5727" s="623"/>
    </row>
    <row r="5728" spans="439:453">
      <c r="PW5728" s="623"/>
      <c r="PX5728" s="623"/>
      <c r="PY5728" s="623"/>
      <c r="PZ5728" s="623"/>
      <c r="QA5728" s="623"/>
      <c r="QB5728" s="623"/>
      <c r="QC5728" s="623"/>
      <c r="QD5728" s="623"/>
      <c r="QE5728" s="623"/>
      <c r="QF5728" s="623"/>
      <c r="QG5728" s="623"/>
      <c r="QH5728" s="623"/>
      <c r="QI5728" s="623"/>
      <c r="QJ5728" s="623"/>
      <c r="QK5728" s="623"/>
    </row>
    <row r="5729" spans="439:453">
      <c r="PW5729" s="623"/>
      <c r="PX5729" s="623"/>
      <c r="PY5729" s="623"/>
      <c r="PZ5729" s="623"/>
      <c r="QA5729" s="623"/>
      <c r="QB5729" s="623"/>
      <c r="QC5729" s="623"/>
      <c r="QD5729" s="623"/>
      <c r="QE5729" s="623"/>
      <c r="QF5729" s="623"/>
      <c r="QG5729" s="623"/>
      <c r="QH5729" s="623"/>
      <c r="QI5729" s="623"/>
      <c r="QJ5729" s="623"/>
      <c r="QK5729" s="623"/>
    </row>
    <row r="5730" spans="439:453">
      <c r="PW5730" s="623"/>
      <c r="PX5730" s="623"/>
      <c r="PY5730" s="623"/>
      <c r="PZ5730" s="623"/>
      <c r="QA5730" s="623"/>
      <c r="QB5730" s="623"/>
      <c r="QC5730" s="623"/>
      <c r="QD5730" s="623"/>
      <c r="QE5730" s="623"/>
      <c r="QF5730" s="623"/>
      <c r="QG5730" s="623"/>
      <c r="QH5730" s="623"/>
      <c r="QI5730" s="623"/>
      <c r="QJ5730" s="623"/>
      <c r="QK5730" s="623"/>
    </row>
    <row r="5731" spans="439:453">
      <c r="PW5731" s="623"/>
      <c r="PX5731" s="623"/>
      <c r="PY5731" s="623"/>
      <c r="PZ5731" s="623"/>
      <c r="QA5731" s="623"/>
      <c r="QB5731" s="623"/>
      <c r="QC5731" s="623"/>
      <c r="QD5731" s="623"/>
      <c r="QE5731" s="623"/>
      <c r="QF5731" s="623"/>
      <c r="QG5731" s="623"/>
      <c r="QH5731" s="623"/>
      <c r="QI5731" s="623"/>
      <c r="QJ5731" s="623"/>
      <c r="QK5731" s="623"/>
    </row>
    <row r="5732" spans="439:453">
      <c r="PW5732" s="623"/>
      <c r="PX5732" s="623"/>
      <c r="PY5732" s="623"/>
      <c r="PZ5732" s="623"/>
      <c r="QA5732" s="623"/>
      <c r="QB5732" s="623"/>
      <c r="QC5732" s="623"/>
      <c r="QD5732" s="623"/>
      <c r="QE5732" s="623"/>
      <c r="QF5732" s="623"/>
      <c r="QG5732" s="623"/>
      <c r="QH5732" s="623"/>
      <c r="QI5732" s="623"/>
      <c r="QJ5732" s="623"/>
      <c r="QK5732" s="623"/>
    </row>
    <row r="5733" spans="439:453">
      <c r="PW5733" s="623"/>
      <c r="PX5733" s="623"/>
      <c r="PY5733" s="623"/>
      <c r="PZ5733" s="623"/>
      <c r="QA5733" s="623"/>
      <c r="QB5733" s="623"/>
      <c r="QC5733" s="623"/>
      <c r="QD5733" s="623"/>
      <c r="QE5733" s="623"/>
      <c r="QF5733" s="623"/>
      <c r="QG5733" s="623"/>
      <c r="QH5733" s="623"/>
      <c r="QI5733" s="623"/>
      <c r="QJ5733" s="623"/>
      <c r="QK5733" s="623"/>
    </row>
    <row r="5734" spans="439:453">
      <c r="PW5734" s="623"/>
      <c r="PX5734" s="623"/>
      <c r="PY5734" s="623"/>
      <c r="PZ5734" s="623"/>
      <c r="QA5734" s="623"/>
      <c r="QB5734" s="623"/>
      <c r="QC5734" s="623"/>
      <c r="QD5734" s="623"/>
      <c r="QE5734" s="623"/>
      <c r="QF5734" s="623"/>
      <c r="QG5734" s="623"/>
      <c r="QH5734" s="623"/>
      <c r="QI5734" s="623"/>
      <c r="QJ5734" s="623"/>
      <c r="QK5734" s="623"/>
    </row>
    <row r="5735" spans="439:453">
      <c r="PW5735" s="623"/>
      <c r="PX5735" s="623"/>
      <c r="PY5735" s="623"/>
      <c r="PZ5735" s="623"/>
      <c r="QA5735" s="623"/>
      <c r="QB5735" s="623"/>
      <c r="QC5735" s="623"/>
      <c r="QD5735" s="623"/>
      <c r="QE5735" s="623"/>
      <c r="QF5735" s="623"/>
      <c r="QG5735" s="623"/>
      <c r="QH5735" s="623"/>
      <c r="QI5735" s="623"/>
      <c r="QJ5735" s="623"/>
      <c r="QK5735" s="623"/>
    </row>
    <row r="5736" spans="439:453">
      <c r="PW5736" s="623"/>
      <c r="PX5736" s="623"/>
      <c r="PY5736" s="623"/>
      <c r="PZ5736" s="623"/>
      <c r="QA5736" s="623"/>
      <c r="QB5736" s="623"/>
      <c r="QC5736" s="623"/>
      <c r="QD5736" s="623"/>
      <c r="QE5736" s="623"/>
      <c r="QF5736" s="623"/>
      <c r="QG5736" s="623"/>
      <c r="QH5736" s="623"/>
      <c r="QI5736" s="623"/>
      <c r="QJ5736" s="623"/>
      <c r="QK5736" s="623"/>
    </row>
    <row r="5737" spans="439:453">
      <c r="PW5737" s="623"/>
      <c r="PX5737" s="623"/>
      <c r="PY5737" s="623"/>
      <c r="PZ5737" s="623"/>
      <c r="QA5737" s="623"/>
      <c r="QB5737" s="623"/>
      <c r="QC5737" s="623"/>
      <c r="QD5737" s="623"/>
      <c r="QE5737" s="623"/>
      <c r="QF5737" s="623"/>
      <c r="QG5737" s="623"/>
      <c r="QH5737" s="623"/>
      <c r="QI5737" s="623"/>
      <c r="QJ5737" s="623"/>
      <c r="QK5737" s="623"/>
    </row>
    <row r="5738" spans="439:453">
      <c r="PW5738" s="623"/>
      <c r="PX5738" s="623"/>
      <c r="PY5738" s="623"/>
      <c r="PZ5738" s="623"/>
      <c r="QA5738" s="623"/>
      <c r="QB5738" s="623"/>
      <c r="QC5738" s="623"/>
      <c r="QD5738" s="623"/>
      <c r="QE5738" s="623"/>
      <c r="QF5738" s="623"/>
      <c r="QG5738" s="623"/>
      <c r="QH5738" s="623"/>
      <c r="QI5738" s="623"/>
      <c r="QJ5738" s="623"/>
      <c r="QK5738" s="623"/>
    </row>
    <row r="5739" spans="439:453">
      <c r="PW5739" s="623"/>
      <c r="PX5739" s="623"/>
      <c r="PY5739" s="623"/>
      <c r="PZ5739" s="623"/>
      <c r="QA5739" s="623"/>
      <c r="QB5739" s="623"/>
      <c r="QC5739" s="623"/>
      <c r="QD5739" s="623"/>
      <c r="QE5739" s="623"/>
      <c r="QF5739" s="623"/>
      <c r="QG5739" s="623"/>
      <c r="QH5739" s="623"/>
      <c r="QI5739" s="623"/>
      <c r="QJ5739" s="623"/>
      <c r="QK5739" s="623"/>
    </row>
    <row r="5740" spans="439:453">
      <c r="PW5740" s="623"/>
      <c r="PX5740" s="623"/>
      <c r="PY5740" s="623"/>
      <c r="PZ5740" s="623"/>
      <c r="QA5740" s="623"/>
      <c r="QB5740" s="623"/>
      <c r="QC5740" s="623"/>
      <c r="QD5740" s="623"/>
      <c r="QE5740" s="623"/>
      <c r="QF5740" s="623"/>
      <c r="QG5740" s="623"/>
      <c r="QH5740" s="623"/>
      <c r="QI5740" s="623"/>
      <c r="QJ5740" s="623"/>
      <c r="QK5740" s="623"/>
    </row>
    <row r="5741" spans="439:453">
      <c r="PW5741" s="623"/>
      <c r="PX5741" s="623"/>
      <c r="PY5741" s="623"/>
      <c r="PZ5741" s="623"/>
      <c r="QA5741" s="623"/>
      <c r="QB5741" s="623"/>
      <c r="QC5741" s="623"/>
      <c r="QD5741" s="623"/>
      <c r="QE5741" s="623"/>
      <c r="QF5741" s="623"/>
      <c r="QG5741" s="623"/>
      <c r="QH5741" s="623"/>
      <c r="QI5741" s="623"/>
      <c r="QJ5741" s="623"/>
      <c r="QK5741" s="623"/>
    </row>
    <row r="5742" spans="439:453">
      <c r="PW5742" s="623"/>
      <c r="PX5742" s="623"/>
      <c r="PY5742" s="623"/>
      <c r="PZ5742" s="623"/>
      <c r="QA5742" s="623"/>
      <c r="QB5742" s="623"/>
      <c r="QC5742" s="623"/>
      <c r="QD5742" s="623"/>
      <c r="QE5742" s="623"/>
      <c r="QF5742" s="623"/>
      <c r="QG5742" s="623"/>
      <c r="QH5742" s="623"/>
      <c r="QI5742" s="623"/>
      <c r="QJ5742" s="623"/>
      <c r="QK5742" s="623"/>
    </row>
    <row r="5743" spans="439:453">
      <c r="PW5743" s="623"/>
      <c r="PX5743" s="623"/>
      <c r="PY5743" s="623"/>
      <c r="PZ5743" s="623"/>
      <c r="QA5743" s="623"/>
      <c r="QB5743" s="623"/>
      <c r="QC5743" s="623"/>
      <c r="QD5743" s="623"/>
      <c r="QE5743" s="623"/>
      <c r="QF5743" s="623"/>
      <c r="QG5743" s="623"/>
      <c r="QH5743" s="623"/>
      <c r="QI5743" s="623"/>
      <c r="QJ5743" s="623"/>
      <c r="QK5743" s="623"/>
    </row>
    <row r="5744" spans="439:453">
      <c r="PW5744" s="623"/>
      <c r="PX5744" s="623"/>
      <c r="PY5744" s="623"/>
      <c r="PZ5744" s="623"/>
      <c r="QA5744" s="623"/>
      <c r="QB5744" s="623"/>
      <c r="QC5744" s="623"/>
      <c r="QD5744" s="623"/>
      <c r="QE5744" s="623"/>
      <c r="QF5744" s="623"/>
      <c r="QG5744" s="623"/>
      <c r="QH5744" s="623"/>
      <c r="QI5744" s="623"/>
      <c r="QJ5744" s="623"/>
      <c r="QK5744" s="623"/>
    </row>
    <row r="5745" spans="439:453">
      <c r="PW5745" s="623"/>
      <c r="PX5745" s="623"/>
      <c r="PY5745" s="623"/>
      <c r="PZ5745" s="623"/>
      <c r="QA5745" s="623"/>
      <c r="QB5745" s="623"/>
      <c r="QC5745" s="623"/>
      <c r="QD5745" s="623"/>
      <c r="QE5745" s="623"/>
      <c r="QF5745" s="623"/>
      <c r="QG5745" s="623"/>
      <c r="QH5745" s="623"/>
      <c r="QI5745" s="623"/>
      <c r="QJ5745" s="623"/>
      <c r="QK5745" s="623"/>
    </row>
    <row r="5746" spans="439:453">
      <c r="PW5746" s="623"/>
      <c r="PX5746" s="623"/>
      <c r="PY5746" s="623"/>
      <c r="PZ5746" s="623"/>
      <c r="QA5746" s="623"/>
      <c r="QB5746" s="623"/>
      <c r="QC5746" s="623"/>
      <c r="QD5746" s="623"/>
      <c r="QE5746" s="623"/>
      <c r="QF5746" s="623"/>
      <c r="QG5746" s="623"/>
      <c r="QH5746" s="623"/>
      <c r="QI5746" s="623"/>
      <c r="QJ5746" s="623"/>
      <c r="QK5746" s="623"/>
    </row>
    <row r="5747" spans="439:453">
      <c r="PW5747" s="623"/>
      <c r="PX5747" s="623"/>
      <c r="PY5747" s="623"/>
      <c r="PZ5747" s="623"/>
      <c r="QA5747" s="623"/>
      <c r="QB5747" s="623"/>
      <c r="QC5747" s="623"/>
      <c r="QD5747" s="623"/>
      <c r="QE5747" s="623"/>
      <c r="QF5747" s="623"/>
      <c r="QG5747" s="623"/>
      <c r="QH5747" s="623"/>
      <c r="QI5747" s="623"/>
      <c r="QJ5747" s="623"/>
      <c r="QK5747" s="623"/>
    </row>
    <row r="5748" spans="439:453">
      <c r="PW5748" s="623"/>
      <c r="PX5748" s="623"/>
      <c r="PY5748" s="623"/>
      <c r="PZ5748" s="623"/>
      <c r="QA5748" s="623"/>
      <c r="QB5748" s="623"/>
      <c r="QC5748" s="623"/>
      <c r="QD5748" s="623"/>
      <c r="QE5748" s="623"/>
      <c r="QF5748" s="623"/>
      <c r="QG5748" s="623"/>
      <c r="QH5748" s="623"/>
      <c r="QI5748" s="623"/>
      <c r="QJ5748" s="623"/>
      <c r="QK5748" s="623"/>
    </row>
    <row r="5749" spans="439:453">
      <c r="PW5749" s="623"/>
      <c r="PX5749" s="623"/>
      <c r="PY5749" s="623"/>
      <c r="PZ5749" s="623"/>
      <c r="QA5749" s="623"/>
      <c r="QB5749" s="623"/>
      <c r="QC5749" s="623"/>
      <c r="QD5749" s="623"/>
      <c r="QE5749" s="623"/>
      <c r="QF5749" s="623"/>
      <c r="QG5749" s="623"/>
      <c r="QH5749" s="623"/>
      <c r="QI5749" s="623"/>
      <c r="QJ5749" s="623"/>
      <c r="QK5749" s="623"/>
    </row>
    <row r="5750" spans="439:453">
      <c r="PW5750" s="623"/>
      <c r="PX5750" s="623"/>
      <c r="PY5750" s="623"/>
      <c r="PZ5750" s="623"/>
      <c r="QA5750" s="623"/>
      <c r="QB5750" s="623"/>
      <c r="QC5750" s="623"/>
      <c r="QD5750" s="623"/>
      <c r="QE5750" s="623"/>
      <c r="QF5750" s="623"/>
      <c r="QG5750" s="623"/>
      <c r="QH5750" s="623"/>
      <c r="QI5750" s="623"/>
      <c r="QJ5750" s="623"/>
      <c r="QK5750" s="623"/>
    </row>
    <row r="5751" spans="439:453">
      <c r="PW5751" s="623"/>
      <c r="PX5751" s="623"/>
      <c r="PY5751" s="623"/>
      <c r="PZ5751" s="623"/>
      <c r="QA5751" s="623"/>
      <c r="QB5751" s="623"/>
      <c r="QC5751" s="623"/>
      <c r="QD5751" s="623"/>
      <c r="QE5751" s="623"/>
      <c r="QF5751" s="623"/>
      <c r="QG5751" s="623"/>
      <c r="QH5751" s="623"/>
      <c r="QI5751" s="623"/>
      <c r="QJ5751" s="623"/>
      <c r="QK5751" s="623"/>
    </row>
    <row r="5752" spans="439:453">
      <c r="PW5752" s="623"/>
      <c r="PX5752" s="623"/>
      <c r="PY5752" s="623"/>
      <c r="PZ5752" s="623"/>
      <c r="QA5752" s="623"/>
      <c r="QB5752" s="623"/>
      <c r="QC5752" s="623"/>
      <c r="QD5752" s="623"/>
      <c r="QE5752" s="623"/>
      <c r="QF5752" s="623"/>
      <c r="QG5752" s="623"/>
      <c r="QH5752" s="623"/>
      <c r="QI5752" s="623"/>
      <c r="QJ5752" s="623"/>
      <c r="QK5752" s="623"/>
    </row>
    <row r="5753" spans="439:453">
      <c r="PW5753" s="623"/>
      <c r="PX5753" s="623"/>
      <c r="PY5753" s="623"/>
      <c r="PZ5753" s="623"/>
      <c r="QA5753" s="623"/>
      <c r="QB5753" s="623"/>
      <c r="QC5753" s="623"/>
      <c r="QD5753" s="623"/>
      <c r="QE5753" s="623"/>
      <c r="QF5753" s="623"/>
      <c r="QG5753" s="623"/>
      <c r="QH5753" s="623"/>
      <c r="QI5753" s="623"/>
      <c r="QJ5753" s="623"/>
      <c r="QK5753" s="623"/>
    </row>
    <row r="5754" spans="439:453">
      <c r="PW5754" s="623"/>
      <c r="PX5754" s="623"/>
      <c r="PY5754" s="623"/>
      <c r="PZ5754" s="623"/>
      <c r="QA5754" s="623"/>
      <c r="QB5754" s="623"/>
      <c r="QC5754" s="623"/>
      <c r="QD5754" s="623"/>
      <c r="QE5754" s="623"/>
      <c r="QF5754" s="623"/>
      <c r="QG5754" s="623"/>
      <c r="QH5754" s="623"/>
      <c r="QI5754" s="623"/>
      <c r="QJ5754" s="623"/>
      <c r="QK5754" s="623"/>
    </row>
    <row r="5755" spans="439:453">
      <c r="PW5755" s="623"/>
      <c r="PX5755" s="623"/>
      <c r="PY5755" s="623"/>
      <c r="PZ5755" s="623"/>
      <c r="QA5755" s="623"/>
      <c r="QB5755" s="623"/>
      <c r="QC5755" s="623"/>
      <c r="QD5755" s="623"/>
      <c r="QE5755" s="623"/>
      <c r="QF5755" s="623"/>
      <c r="QG5755" s="623"/>
      <c r="QH5755" s="623"/>
      <c r="QI5755" s="623"/>
      <c r="QJ5755" s="623"/>
      <c r="QK5755" s="623"/>
    </row>
    <row r="5756" spans="439:453">
      <c r="PW5756" s="623"/>
      <c r="PX5756" s="623"/>
      <c r="PY5756" s="623"/>
      <c r="PZ5756" s="623"/>
      <c r="QA5756" s="623"/>
      <c r="QB5756" s="623"/>
      <c r="QC5756" s="623"/>
      <c r="QD5756" s="623"/>
      <c r="QE5756" s="623"/>
      <c r="QF5756" s="623"/>
      <c r="QG5756" s="623"/>
      <c r="QH5756" s="623"/>
      <c r="QI5756" s="623"/>
      <c r="QJ5756" s="623"/>
      <c r="QK5756" s="623"/>
    </row>
    <row r="5757" spans="439:453">
      <c r="PW5757" s="623"/>
      <c r="PX5757" s="623"/>
      <c r="PY5757" s="623"/>
      <c r="PZ5757" s="623"/>
      <c r="QA5757" s="623"/>
      <c r="QB5757" s="623"/>
      <c r="QC5757" s="623"/>
      <c r="QD5757" s="623"/>
      <c r="QE5757" s="623"/>
      <c r="QF5757" s="623"/>
      <c r="QG5757" s="623"/>
      <c r="QH5757" s="623"/>
      <c r="QI5757" s="623"/>
      <c r="QJ5757" s="623"/>
      <c r="QK5757" s="623"/>
    </row>
    <row r="5758" spans="439:453">
      <c r="PW5758" s="623"/>
      <c r="PX5758" s="623"/>
      <c r="PY5758" s="623"/>
      <c r="PZ5758" s="623"/>
      <c r="QA5758" s="623"/>
      <c r="QB5758" s="623"/>
      <c r="QC5758" s="623"/>
      <c r="QD5758" s="623"/>
      <c r="QE5758" s="623"/>
      <c r="QF5758" s="623"/>
      <c r="QG5758" s="623"/>
      <c r="QH5758" s="623"/>
      <c r="QI5758" s="623"/>
      <c r="QJ5758" s="623"/>
      <c r="QK5758" s="623"/>
    </row>
    <row r="5759" spans="439:453">
      <c r="PW5759" s="623"/>
      <c r="PX5759" s="623"/>
      <c r="PY5759" s="623"/>
      <c r="PZ5759" s="623"/>
      <c r="QA5759" s="623"/>
      <c r="QB5759" s="623"/>
      <c r="QC5759" s="623"/>
      <c r="QD5759" s="623"/>
      <c r="QE5759" s="623"/>
      <c r="QF5759" s="623"/>
      <c r="QG5759" s="623"/>
      <c r="QH5759" s="623"/>
      <c r="QI5759" s="623"/>
      <c r="QJ5759" s="623"/>
      <c r="QK5759" s="623"/>
    </row>
    <row r="5760" spans="439:453">
      <c r="PW5760" s="623"/>
      <c r="PX5760" s="623"/>
      <c r="PY5760" s="623"/>
      <c r="PZ5760" s="623"/>
      <c r="QA5760" s="623"/>
      <c r="QB5760" s="623"/>
      <c r="QC5760" s="623"/>
      <c r="QD5760" s="623"/>
      <c r="QE5760" s="623"/>
      <c r="QF5760" s="623"/>
      <c r="QG5760" s="623"/>
      <c r="QH5760" s="623"/>
      <c r="QI5760" s="623"/>
      <c r="QJ5760" s="623"/>
      <c r="QK5760" s="623"/>
    </row>
    <row r="5761" spans="439:453">
      <c r="PW5761" s="623"/>
      <c r="PX5761" s="623"/>
      <c r="PY5761" s="623"/>
      <c r="PZ5761" s="623"/>
      <c r="QA5761" s="623"/>
      <c r="QB5761" s="623"/>
      <c r="QC5761" s="623"/>
      <c r="QD5761" s="623"/>
      <c r="QE5761" s="623"/>
      <c r="QF5761" s="623"/>
      <c r="QG5761" s="623"/>
      <c r="QH5761" s="623"/>
      <c r="QI5761" s="623"/>
      <c r="QJ5761" s="623"/>
      <c r="QK5761" s="623"/>
    </row>
    <row r="5762" spans="439:453">
      <c r="PW5762" s="623"/>
      <c r="PX5762" s="623"/>
      <c r="PY5762" s="623"/>
      <c r="PZ5762" s="623"/>
      <c r="QA5762" s="623"/>
      <c r="QB5762" s="623"/>
      <c r="QC5762" s="623"/>
      <c r="QD5762" s="623"/>
      <c r="QE5762" s="623"/>
      <c r="QF5762" s="623"/>
      <c r="QG5762" s="623"/>
      <c r="QH5762" s="623"/>
      <c r="QI5762" s="623"/>
      <c r="QJ5762" s="623"/>
      <c r="QK5762" s="623"/>
    </row>
    <row r="5763" spans="439:453">
      <c r="PW5763" s="623"/>
      <c r="PX5763" s="623"/>
      <c r="PY5763" s="623"/>
      <c r="PZ5763" s="623"/>
      <c r="QA5763" s="623"/>
      <c r="QB5763" s="623"/>
      <c r="QC5763" s="623"/>
      <c r="QD5763" s="623"/>
      <c r="QE5763" s="623"/>
      <c r="QF5763" s="623"/>
      <c r="QG5763" s="623"/>
      <c r="QH5763" s="623"/>
      <c r="QI5763" s="623"/>
      <c r="QJ5763" s="623"/>
      <c r="QK5763" s="623"/>
    </row>
    <row r="5764" spans="439:453">
      <c r="PW5764" s="623"/>
      <c r="PX5764" s="623"/>
      <c r="PY5764" s="623"/>
      <c r="PZ5764" s="623"/>
      <c r="QA5764" s="623"/>
      <c r="QB5764" s="623"/>
      <c r="QC5764" s="623"/>
      <c r="QD5764" s="623"/>
      <c r="QE5764" s="623"/>
      <c r="QF5764" s="623"/>
      <c r="QG5764" s="623"/>
      <c r="QH5764" s="623"/>
      <c r="QI5764" s="623"/>
      <c r="QJ5764" s="623"/>
      <c r="QK5764" s="623"/>
    </row>
    <row r="5765" spans="439:453">
      <c r="PW5765" s="623"/>
      <c r="PX5765" s="623"/>
      <c r="PY5765" s="623"/>
      <c r="PZ5765" s="623"/>
      <c r="QA5765" s="623"/>
      <c r="QB5765" s="623"/>
      <c r="QC5765" s="623"/>
      <c r="QD5765" s="623"/>
      <c r="QE5765" s="623"/>
      <c r="QF5765" s="623"/>
      <c r="QG5765" s="623"/>
      <c r="QH5765" s="623"/>
      <c r="QI5765" s="623"/>
      <c r="QJ5765" s="623"/>
      <c r="QK5765" s="623"/>
    </row>
    <row r="5766" spans="439:453">
      <c r="PW5766" s="623"/>
      <c r="PX5766" s="623"/>
      <c r="PY5766" s="623"/>
      <c r="PZ5766" s="623"/>
      <c r="QA5766" s="623"/>
      <c r="QB5766" s="623"/>
      <c r="QC5766" s="623"/>
      <c r="QD5766" s="623"/>
      <c r="QE5766" s="623"/>
      <c r="QF5766" s="623"/>
      <c r="QG5766" s="623"/>
      <c r="QH5766" s="623"/>
      <c r="QI5766" s="623"/>
      <c r="QJ5766" s="623"/>
      <c r="QK5766" s="623"/>
    </row>
    <row r="5767" spans="439:453">
      <c r="PW5767" s="623"/>
      <c r="PX5767" s="623"/>
      <c r="PY5767" s="623"/>
      <c r="PZ5767" s="623"/>
      <c r="QA5767" s="623"/>
      <c r="QB5767" s="623"/>
      <c r="QC5767" s="623"/>
      <c r="QD5767" s="623"/>
      <c r="QE5767" s="623"/>
      <c r="QF5767" s="623"/>
      <c r="QG5767" s="623"/>
      <c r="QH5767" s="623"/>
      <c r="QI5767" s="623"/>
      <c r="QJ5767" s="623"/>
      <c r="QK5767" s="623"/>
    </row>
    <row r="5768" spans="439:453">
      <c r="PW5768" s="623"/>
      <c r="PX5768" s="623"/>
      <c r="PY5768" s="623"/>
      <c r="PZ5768" s="623"/>
      <c r="QA5768" s="623"/>
      <c r="QB5768" s="623"/>
      <c r="QC5768" s="623"/>
      <c r="QD5768" s="623"/>
      <c r="QE5768" s="623"/>
      <c r="QF5768" s="623"/>
      <c r="QG5768" s="623"/>
      <c r="QH5768" s="623"/>
      <c r="QI5768" s="623"/>
      <c r="QJ5768" s="623"/>
      <c r="QK5768" s="623"/>
    </row>
    <row r="5769" spans="439:453">
      <c r="PW5769" s="623"/>
      <c r="PX5769" s="623"/>
      <c r="PY5769" s="623"/>
      <c r="PZ5769" s="623"/>
      <c r="QA5769" s="623"/>
      <c r="QB5769" s="623"/>
      <c r="QC5769" s="623"/>
      <c r="QD5769" s="623"/>
      <c r="QE5769" s="623"/>
      <c r="QF5769" s="623"/>
      <c r="QG5769" s="623"/>
      <c r="QH5769" s="623"/>
      <c r="QI5769" s="623"/>
      <c r="QJ5769" s="623"/>
      <c r="QK5769" s="623"/>
    </row>
    <row r="5770" spans="439:453">
      <c r="PW5770" s="623"/>
      <c r="PX5770" s="623"/>
      <c r="PY5770" s="623"/>
      <c r="PZ5770" s="623"/>
      <c r="QA5770" s="623"/>
      <c r="QB5770" s="623"/>
      <c r="QC5770" s="623"/>
      <c r="QD5770" s="623"/>
      <c r="QE5770" s="623"/>
      <c r="QF5770" s="623"/>
      <c r="QG5770" s="623"/>
      <c r="QH5770" s="623"/>
      <c r="QI5770" s="623"/>
      <c r="QJ5770" s="623"/>
      <c r="QK5770" s="623"/>
    </row>
    <row r="5771" spans="439:453">
      <c r="PW5771" s="623"/>
      <c r="PX5771" s="623"/>
      <c r="PY5771" s="623"/>
      <c r="PZ5771" s="623"/>
      <c r="QA5771" s="623"/>
      <c r="QB5771" s="623"/>
      <c r="QC5771" s="623"/>
      <c r="QD5771" s="623"/>
      <c r="QE5771" s="623"/>
      <c r="QF5771" s="623"/>
      <c r="QG5771" s="623"/>
      <c r="QH5771" s="623"/>
      <c r="QI5771" s="623"/>
      <c r="QJ5771" s="623"/>
      <c r="QK5771" s="623"/>
    </row>
    <row r="5772" spans="439:453">
      <c r="PW5772" s="623"/>
      <c r="PX5772" s="623"/>
      <c r="PY5772" s="623"/>
      <c r="PZ5772" s="623"/>
      <c r="QA5772" s="623"/>
      <c r="QB5772" s="623"/>
      <c r="QC5772" s="623"/>
      <c r="QD5772" s="623"/>
      <c r="QE5772" s="623"/>
      <c r="QF5772" s="623"/>
      <c r="QG5772" s="623"/>
      <c r="QH5772" s="623"/>
      <c r="QI5772" s="623"/>
      <c r="QJ5772" s="623"/>
      <c r="QK5772" s="623"/>
    </row>
    <row r="5773" spans="439:453">
      <c r="PW5773" s="623"/>
      <c r="PX5773" s="623"/>
      <c r="PY5773" s="623"/>
      <c r="PZ5773" s="623"/>
      <c r="QA5773" s="623"/>
      <c r="QB5773" s="623"/>
      <c r="QC5773" s="623"/>
      <c r="QD5773" s="623"/>
      <c r="QE5773" s="623"/>
      <c r="QF5773" s="623"/>
      <c r="QG5773" s="623"/>
      <c r="QH5773" s="623"/>
      <c r="QI5773" s="623"/>
      <c r="QJ5773" s="623"/>
      <c r="QK5773" s="623"/>
    </row>
    <row r="5774" spans="439:453">
      <c r="PW5774" s="623"/>
      <c r="PX5774" s="623"/>
      <c r="PY5774" s="623"/>
      <c r="PZ5774" s="623"/>
      <c r="QA5774" s="623"/>
      <c r="QB5774" s="623"/>
      <c r="QC5774" s="623"/>
      <c r="QD5774" s="623"/>
      <c r="QE5774" s="623"/>
      <c r="QF5774" s="623"/>
      <c r="QG5774" s="623"/>
      <c r="QH5774" s="623"/>
      <c r="QI5774" s="623"/>
      <c r="QJ5774" s="623"/>
      <c r="QK5774" s="623"/>
    </row>
    <row r="5775" spans="439:453">
      <c r="PW5775" s="623"/>
      <c r="PX5775" s="623"/>
      <c r="PY5775" s="623"/>
      <c r="PZ5775" s="623"/>
      <c r="QA5775" s="623"/>
      <c r="QB5775" s="623"/>
      <c r="QC5775" s="623"/>
      <c r="QD5775" s="623"/>
      <c r="QE5775" s="623"/>
      <c r="QF5775" s="623"/>
      <c r="QG5775" s="623"/>
      <c r="QH5775" s="623"/>
      <c r="QI5775" s="623"/>
      <c r="QJ5775" s="623"/>
      <c r="QK5775" s="623"/>
    </row>
    <row r="5776" spans="439:453">
      <c r="PW5776" s="623"/>
      <c r="PX5776" s="623"/>
      <c r="PY5776" s="623"/>
      <c r="PZ5776" s="623"/>
      <c r="QA5776" s="623"/>
      <c r="QB5776" s="623"/>
      <c r="QC5776" s="623"/>
      <c r="QD5776" s="623"/>
      <c r="QE5776" s="623"/>
      <c r="QF5776" s="623"/>
      <c r="QG5776" s="623"/>
      <c r="QH5776" s="623"/>
      <c r="QI5776" s="623"/>
      <c r="QJ5776" s="623"/>
      <c r="QK5776" s="623"/>
    </row>
    <row r="5777" spans="439:453">
      <c r="PW5777" s="623"/>
      <c r="PX5777" s="623"/>
      <c r="PY5777" s="623"/>
      <c r="PZ5777" s="623"/>
      <c r="QA5777" s="623"/>
      <c r="QB5777" s="623"/>
      <c r="QC5777" s="623"/>
      <c r="QD5777" s="623"/>
      <c r="QE5777" s="623"/>
      <c r="QF5777" s="623"/>
      <c r="QG5777" s="623"/>
      <c r="QH5777" s="623"/>
      <c r="QI5777" s="623"/>
      <c r="QJ5777" s="623"/>
      <c r="QK5777" s="623"/>
    </row>
    <row r="5778" spans="439:453">
      <c r="PW5778" s="623"/>
      <c r="PX5778" s="623"/>
      <c r="PY5778" s="623"/>
      <c r="PZ5778" s="623"/>
      <c r="QA5778" s="623"/>
      <c r="QB5778" s="623"/>
      <c r="QC5778" s="623"/>
      <c r="QD5778" s="623"/>
      <c r="QE5778" s="623"/>
      <c r="QF5778" s="623"/>
      <c r="QG5778" s="623"/>
      <c r="QH5778" s="623"/>
      <c r="QI5778" s="623"/>
      <c r="QJ5778" s="623"/>
      <c r="QK5778" s="623"/>
    </row>
    <row r="5779" spans="439:453">
      <c r="PW5779" s="623"/>
      <c r="PX5779" s="623"/>
      <c r="PY5779" s="623"/>
      <c r="PZ5779" s="623"/>
      <c r="QA5779" s="623"/>
      <c r="QB5779" s="623"/>
      <c r="QC5779" s="623"/>
      <c r="QD5779" s="623"/>
      <c r="QE5779" s="623"/>
      <c r="QF5779" s="623"/>
      <c r="QG5779" s="623"/>
      <c r="QH5779" s="623"/>
      <c r="QI5779" s="623"/>
      <c r="QJ5779" s="623"/>
      <c r="QK5779" s="623"/>
    </row>
    <row r="5780" spans="439:453">
      <c r="PW5780" s="623"/>
      <c r="PX5780" s="623"/>
      <c r="PY5780" s="623"/>
      <c r="PZ5780" s="623"/>
      <c r="QA5780" s="623"/>
      <c r="QB5780" s="623"/>
      <c r="QC5780" s="623"/>
      <c r="QD5780" s="623"/>
      <c r="QE5780" s="623"/>
      <c r="QF5780" s="623"/>
      <c r="QG5780" s="623"/>
      <c r="QH5780" s="623"/>
      <c r="QI5780" s="623"/>
      <c r="QJ5780" s="623"/>
      <c r="QK5780" s="623"/>
    </row>
    <row r="5781" spans="439:453">
      <c r="PW5781" s="623"/>
      <c r="PX5781" s="623"/>
      <c r="PY5781" s="623"/>
      <c r="PZ5781" s="623"/>
      <c r="QA5781" s="623"/>
      <c r="QB5781" s="623"/>
      <c r="QC5781" s="623"/>
      <c r="QD5781" s="623"/>
      <c r="QE5781" s="623"/>
      <c r="QF5781" s="623"/>
      <c r="QG5781" s="623"/>
      <c r="QH5781" s="623"/>
      <c r="QI5781" s="623"/>
      <c r="QJ5781" s="623"/>
      <c r="QK5781" s="623"/>
    </row>
    <row r="5782" spans="439:453">
      <c r="PW5782" s="623"/>
      <c r="PX5782" s="623"/>
      <c r="PY5782" s="623"/>
      <c r="PZ5782" s="623"/>
      <c r="QA5782" s="623"/>
      <c r="QB5782" s="623"/>
      <c r="QC5782" s="623"/>
      <c r="QD5782" s="623"/>
      <c r="QE5782" s="623"/>
      <c r="QF5782" s="623"/>
      <c r="QG5782" s="623"/>
      <c r="QH5782" s="623"/>
      <c r="QI5782" s="623"/>
      <c r="QJ5782" s="623"/>
      <c r="QK5782" s="623"/>
    </row>
    <row r="5783" spans="439:453">
      <c r="PW5783" s="623"/>
      <c r="PX5783" s="623"/>
      <c r="PY5783" s="623"/>
      <c r="PZ5783" s="623"/>
      <c r="QA5783" s="623"/>
      <c r="QB5783" s="623"/>
      <c r="QC5783" s="623"/>
      <c r="QD5783" s="623"/>
      <c r="QE5783" s="623"/>
      <c r="QF5783" s="623"/>
      <c r="QG5783" s="623"/>
      <c r="QH5783" s="623"/>
      <c r="QI5783" s="623"/>
      <c r="QJ5783" s="623"/>
      <c r="QK5783" s="623"/>
    </row>
    <row r="5784" spans="439:453">
      <c r="PW5784" s="623"/>
      <c r="PX5784" s="623"/>
      <c r="PY5784" s="623"/>
      <c r="PZ5784" s="623"/>
      <c r="QA5784" s="623"/>
      <c r="QB5784" s="623"/>
      <c r="QC5784" s="623"/>
      <c r="QD5784" s="623"/>
      <c r="QE5784" s="623"/>
      <c r="QF5784" s="623"/>
      <c r="QG5784" s="623"/>
      <c r="QH5784" s="623"/>
      <c r="QI5784" s="623"/>
      <c r="QJ5784" s="623"/>
      <c r="QK5784" s="623"/>
    </row>
    <row r="5785" spans="439:453">
      <c r="PW5785" s="623"/>
      <c r="PX5785" s="623"/>
      <c r="PY5785" s="623"/>
      <c r="PZ5785" s="623"/>
      <c r="QA5785" s="623"/>
      <c r="QB5785" s="623"/>
      <c r="QC5785" s="623"/>
      <c r="QD5785" s="623"/>
      <c r="QE5785" s="623"/>
      <c r="QF5785" s="623"/>
      <c r="QG5785" s="623"/>
      <c r="QH5785" s="623"/>
      <c r="QI5785" s="623"/>
      <c r="QJ5785" s="623"/>
      <c r="QK5785" s="623"/>
    </row>
    <row r="5786" spans="439:453">
      <c r="PW5786" s="623"/>
      <c r="PX5786" s="623"/>
      <c r="PY5786" s="623"/>
      <c r="PZ5786" s="623"/>
      <c r="QA5786" s="623"/>
      <c r="QB5786" s="623"/>
      <c r="QC5786" s="623"/>
      <c r="QD5786" s="623"/>
      <c r="QE5786" s="623"/>
      <c r="QF5786" s="623"/>
      <c r="QG5786" s="623"/>
      <c r="QH5786" s="623"/>
      <c r="QI5786" s="623"/>
      <c r="QJ5786" s="623"/>
      <c r="QK5786" s="623"/>
    </row>
    <row r="5787" spans="439:453">
      <c r="PW5787" s="623"/>
      <c r="PX5787" s="623"/>
      <c r="PY5787" s="623"/>
      <c r="PZ5787" s="623"/>
      <c r="QA5787" s="623"/>
      <c r="QB5787" s="623"/>
      <c r="QC5787" s="623"/>
      <c r="QD5787" s="623"/>
      <c r="QE5787" s="623"/>
      <c r="QF5787" s="623"/>
      <c r="QG5787" s="623"/>
      <c r="QH5787" s="623"/>
      <c r="QI5787" s="623"/>
      <c r="QJ5787" s="623"/>
      <c r="QK5787" s="623"/>
    </row>
    <row r="5788" spans="439:453">
      <c r="PW5788" s="623"/>
      <c r="PX5788" s="623"/>
      <c r="PY5788" s="623"/>
      <c r="PZ5788" s="623"/>
      <c r="QA5788" s="623"/>
      <c r="QB5788" s="623"/>
      <c r="QC5788" s="623"/>
      <c r="QD5788" s="623"/>
      <c r="QE5788" s="623"/>
      <c r="QF5788" s="623"/>
      <c r="QG5788" s="623"/>
      <c r="QH5788" s="623"/>
      <c r="QI5788" s="623"/>
      <c r="QJ5788" s="623"/>
      <c r="QK5788" s="623"/>
    </row>
    <row r="5789" spans="439:453">
      <c r="PW5789" s="623"/>
      <c r="PX5789" s="623"/>
      <c r="PY5789" s="623"/>
      <c r="PZ5789" s="623"/>
      <c r="QA5789" s="623"/>
      <c r="QB5789" s="623"/>
      <c r="QC5789" s="623"/>
      <c r="QD5789" s="623"/>
      <c r="QE5789" s="623"/>
      <c r="QF5789" s="623"/>
      <c r="QG5789" s="623"/>
      <c r="QH5789" s="623"/>
      <c r="QI5789" s="623"/>
      <c r="QJ5789" s="623"/>
      <c r="QK5789" s="623"/>
    </row>
    <row r="5790" spans="439:453">
      <c r="PW5790" s="623"/>
      <c r="PX5790" s="623"/>
      <c r="PY5790" s="623"/>
      <c r="PZ5790" s="623"/>
      <c r="QA5790" s="623"/>
      <c r="QB5790" s="623"/>
      <c r="QC5790" s="623"/>
      <c r="QD5790" s="623"/>
      <c r="QE5790" s="623"/>
      <c r="QF5790" s="623"/>
      <c r="QG5790" s="623"/>
      <c r="QH5790" s="623"/>
      <c r="QI5790" s="623"/>
      <c r="QJ5790" s="623"/>
      <c r="QK5790" s="623"/>
    </row>
    <row r="5791" spans="439:453">
      <c r="PW5791" s="623"/>
      <c r="PX5791" s="623"/>
      <c r="PY5791" s="623"/>
      <c r="PZ5791" s="623"/>
      <c r="QA5791" s="623"/>
      <c r="QB5791" s="623"/>
      <c r="QC5791" s="623"/>
      <c r="QD5791" s="623"/>
      <c r="QE5791" s="623"/>
      <c r="QF5791" s="623"/>
      <c r="QG5791" s="623"/>
      <c r="QH5791" s="623"/>
      <c r="QI5791" s="623"/>
      <c r="QJ5791" s="623"/>
      <c r="QK5791" s="623"/>
    </row>
    <row r="5792" spans="439:453">
      <c r="PW5792" s="623"/>
      <c r="PX5792" s="623"/>
      <c r="PY5792" s="623"/>
      <c r="PZ5792" s="623"/>
      <c r="QA5792" s="623"/>
      <c r="QB5792" s="623"/>
      <c r="QC5792" s="623"/>
      <c r="QD5792" s="623"/>
      <c r="QE5792" s="623"/>
      <c r="QF5792" s="623"/>
      <c r="QG5792" s="623"/>
      <c r="QH5792" s="623"/>
      <c r="QI5792" s="623"/>
      <c r="QJ5792" s="623"/>
      <c r="QK5792" s="623"/>
    </row>
    <row r="5793" spans="439:453">
      <c r="PW5793" s="623"/>
      <c r="PX5793" s="623"/>
      <c r="PY5793" s="623"/>
      <c r="PZ5793" s="623"/>
      <c r="QA5793" s="623"/>
      <c r="QB5793" s="623"/>
      <c r="QC5793" s="623"/>
      <c r="QD5793" s="623"/>
      <c r="QE5793" s="623"/>
      <c r="QF5793" s="623"/>
      <c r="QG5793" s="623"/>
      <c r="QH5793" s="623"/>
      <c r="QI5793" s="623"/>
      <c r="QJ5793" s="623"/>
      <c r="QK5793" s="623"/>
    </row>
    <row r="5794" spans="439:453">
      <c r="PW5794" s="623"/>
      <c r="PX5794" s="623"/>
      <c r="PY5794" s="623"/>
      <c r="PZ5794" s="623"/>
      <c r="QA5794" s="623"/>
      <c r="QB5794" s="623"/>
      <c r="QC5794" s="623"/>
      <c r="QD5794" s="623"/>
      <c r="QE5794" s="623"/>
      <c r="QF5794" s="623"/>
      <c r="QG5794" s="623"/>
      <c r="QH5794" s="623"/>
      <c r="QI5794" s="623"/>
      <c r="QJ5794" s="623"/>
      <c r="QK5794" s="623"/>
    </row>
    <row r="5795" spans="439:453">
      <c r="PW5795" s="623"/>
      <c r="PX5795" s="623"/>
      <c r="PY5795" s="623"/>
      <c r="PZ5795" s="623"/>
      <c r="QA5795" s="623"/>
      <c r="QB5795" s="623"/>
      <c r="QC5795" s="623"/>
      <c r="QD5795" s="623"/>
      <c r="QE5795" s="623"/>
      <c r="QF5795" s="623"/>
      <c r="QG5795" s="623"/>
      <c r="QH5795" s="623"/>
      <c r="QI5795" s="623"/>
      <c r="QJ5795" s="623"/>
      <c r="QK5795" s="623"/>
    </row>
    <row r="5796" spans="439:453">
      <c r="PW5796" s="623"/>
      <c r="PX5796" s="623"/>
      <c r="PY5796" s="623"/>
      <c r="PZ5796" s="623"/>
      <c r="QA5796" s="623"/>
      <c r="QB5796" s="623"/>
      <c r="QC5796" s="623"/>
      <c r="QD5796" s="623"/>
      <c r="QE5796" s="623"/>
      <c r="QF5796" s="623"/>
      <c r="QG5796" s="623"/>
      <c r="QH5796" s="623"/>
      <c r="QI5796" s="623"/>
      <c r="QJ5796" s="623"/>
      <c r="QK5796" s="623"/>
    </row>
    <row r="5797" spans="439:453">
      <c r="PW5797" s="623"/>
      <c r="PX5797" s="623"/>
      <c r="PY5797" s="623"/>
      <c r="PZ5797" s="623"/>
      <c r="QA5797" s="623"/>
      <c r="QB5797" s="623"/>
      <c r="QC5797" s="623"/>
      <c r="QD5797" s="623"/>
      <c r="QE5797" s="623"/>
      <c r="QF5797" s="623"/>
      <c r="QG5797" s="623"/>
      <c r="QH5797" s="623"/>
      <c r="QI5797" s="623"/>
      <c r="QJ5797" s="623"/>
      <c r="QK5797" s="623"/>
    </row>
    <row r="5798" spans="439:453">
      <c r="PW5798" s="623"/>
      <c r="PX5798" s="623"/>
      <c r="PY5798" s="623"/>
      <c r="PZ5798" s="623"/>
      <c r="QA5798" s="623"/>
      <c r="QB5798" s="623"/>
      <c r="QC5798" s="623"/>
      <c r="QD5798" s="623"/>
      <c r="QE5798" s="623"/>
      <c r="QF5798" s="623"/>
      <c r="QG5798" s="623"/>
      <c r="QH5798" s="623"/>
      <c r="QI5798" s="623"/>
      <c r="QJ5798" s="623"/>
      <c r="QK5798" s="623"/>
    </row>
    <row r="5799" spans="439:453">
      <c r="PW5799" s="623"/>
      <c r="PX5799" s="623"/>
      <c r="PY5799" s="623"/>
      <c r="PZ5799" s="623"/>
      <c r="QA5799" s="623"/>
      <c r="QB5799" s="623"/>
      <c r="QC5799" s="623"/>
      <c r="QD5799" s="623"/>
      <c r="QE5799" s="623"/>
      <c r="QF5799" s="623"/>
      <c r="QG5799" s="623"/>
      <c r="QH5799" s="623"/>
      <c r="QI5799" s="623"/>
      <c r="QJ5799" s="623"/>
      <c r="QK5799" s="623"/>
    </row>
    <row r="5800" spans="439:453">
      <c r="PW5800" s="623"/>
      <c r="PX5800" s="623"/>
      <c r="PY5800" s="623"/>
      <c r="PZ5800" s="623"/>
      <c r="QA5800" s="623"/>
      <c r="QB5800" s="623"/>
      <c r="QC5800" s="623"/>
      <c r="QD5800" s="623"/>
      <c r="QE5800" s="623"/>
      <c r="QF5800" s="623"/>
      <c r="QG5800" s="623"/>
      <c r="QH5800" s="623"/>
      <c r="QI5800" s="623"/>
      <c r="QJ5800" s="623"/>
      <c r="QK5800" s="623"/>
    </row>
    <row r="5801" spans="439:453">
      <c r="PW5801" s="623"/>
      <c r="PX5801" s="623"/>
      <c r="PY5801" s="623"/>
      <c r="PZ5801" s="623"/>
      <c r="QA5801" s="623"/>
      <c r="QB5801" s="623"/>
      <c r="QC5801" s="623"/>
      <c r="QD5801" s="623"/>
      <c r="QE5801" s="623"/>
      <c r="QF5801" s="623"/>
      <c r="QG5801" s="623"/>
      <c r="QH5801" s="623"/>
      <c r="QI5801" s="623"/>
      <c r="QJ5801" s="623"/>
      <c r="QK5801" s="623"/>
    </row>
    <row r="5802" spans="439:453">
      <c r="PW5802" s="623"/>
      <c r="PX5802" s="623"/>
      <c r="PY5802" s="623"/>
      <c r="PZ5802" s="623"/>
      <c r="QA5802" s="623"/>
      <c r="QB5802" s="623"/>
      <c r="QC5802" s="623"/>
      <c r="QD5802" s="623"/>
      <c r="QE5802" s="623"/>
      <c r="QF5802" s="623"/>
      <c r="QG5802" s="623"/>
      <c r="QH5802" s="623"/>
      <c r="QI5802" s="623"/>
      <c r="QJ5802" s="623"/>
      <c r="QK5802" s="623"/>
    </row>
    <row r="5803" spans="439:453">
      <c r="PW5803" s="623"/>
      <c r="PX5803" s="623"/>
      <c r="PY5803" s="623"/>
      <c r="PZ5803" s="623"/>
      <c r="QA5803" s="623"/>
      <c r="QB5803" s="623"/>
      <c r="QC5803" s="623"/>
      <c r="QD5803" s="623"/>
      <c r="QE5803" s="623"/>
      <c r="QF5803" s="623"/>
      <c r="QG5803" s="623"/>
      <c r="QH5803" s="623"/>
      <c r="QI5803" s="623"/>
      <c r="QJ5803" s="623"/>
      <c r="QK5803" s="623"/>
    </row>
    <row r="5804" spans="439:453">
      <c r="PW5804" s="623"/>
      <c r="PX5804" s="623"/>
      <c r="PY5804" s="623"/>
      <c r="PZ5804" s="623"/>
      <c r="QA5804" s="623"/>
      <c r="QB5804" s="623"/>
      <c r="QC5804" s="623"/>
      <c r="QD5804" s="623"/>
      <c r="QE5804" s="623"/>
      <c r="QF5804" s="623"/>
      <c r="QG5804" s="623"/>
      <c r="QH5804" s="623"/>
      <c r="QI5804" s="623"/>
      <c r="QJ5804" s="623"/>
      <c r="QK5804" s="623"/>
    </row>
    <row r="5805" spans="439:453">
      <c r="PW5805" s="623"/>
      <c r="PX5805" s="623"/>
      <c r="PY5805" s="623"/>
      <c r="PZ5805" s="623"/>
      <c r="QA5805" s="623"/>
      <c r="QB5805" s="623"/>
      <c r="QC5805" s="623"/>
      <c r="QD5805" s="623"/>
      <c r="QE5805" s="623"/>
      <c r="QF5805" s="623"/>
      <c r="QG5805" s="623"/>
      <c r="QH5805" s="623"/>
      <c r="QI5805" s="623"/>
      <c r="QJ5805" s="623"/>
      <c r="QK5805" s="623"/>
    </row>
    <row r="5806" spans="439:453">
      <c r="PW5806" s="623"/>
      <c r="PX5806" s="623"/>
      <c r="PY5806" s="623"/>
      <c r="PZ5806" s="623"/>
      <c r="QA5806" s="623"/>
      <c r="QB5806" s="623"/>
      <c r="QC5806" s="623"/>
      <c r="QD5806" s="623"/>
      <c r="QE5806" s="623"/>
      <c r="QF5806" s="623"/>
      <c r="QG5806" s="623"/>
      <c r="QH5806" s="623"/>
      <c r="QI5806" s="623"/>
      <c r="QJ5806" s="623"/>
      <c r="QK5806" s="623"/>
    </row>
    <row r="5807" spans="439:453">
      <c r="PW5807" s="623"/>
      <c r="PX5807" s="623"/>
      <c r="PY5807" s="623"/>
      <c r="PZ5807" s="623"/>
      <c r="QA5807" s="623"/>
      <c r="QB5807" s="623"/>
      <c r="QC5807" s="623"/>
      <c r="QD5807" s="623"/>
      <c r="QE5807" s="623"/>
      <c r="QF5807" s="623"/>
      <c r="QG5807" s="623"/>
      <c r="QH5807" s="623"/>
      <c r="QI5807" s="623"/>
      <c r="QJ5807" s="623"/>
      <c r="QK5807" s="623"/>
    </row>
    <row r="5808" spans="439:453">
      <c r="PW5808" s="623"/>
      <c r="PX5808" s="623"/>
      <c r="PY5808" s="623"/>
      <c r="PZ5808" s="623"/>
      <c r="QA5808" s="623"/>
      <c r="QB5808" s="623"/>
      <c r="QC5808" s="623"/>
      <c r="QD5808" s="623"/>
      <c r="QE5808" s="623"/>
      <c r="QF5808" s="623"/>
      <c r="QG5808" s="623"/>
      <c r="QH5808" s="623"/>
      <c r="QI5808" s="623"/>
      <c r="QJ5808" s="623"/>
      <c r="QK5808" s="623"/>
    </row>
    <row r="5809" spans="439:453">
      <c r="PW5809" s="623"/>
      <c r="PX5809" s="623"/>
      <c r="PY5809" s="623"/>
      <c r="PZ5809" s="623"/>
      <c r="QA5809" s="623"/>
      <c r="QB5809" s="623"/>
      <c r="QC5809" s="623"/>
      <c r="QD5809" s="623"/>
      <c r="QE5809" s="623"/>
      <c r="QF5809" s="623"/>
      <c r="QG5809" s="623"/>
      <c r="QH5809" s="623"/>
      <c r="QI5809" s="623"/>
      <c r="QJ5809" s="623"/>
      <c r="QK5809" s="623"/>
    </row>
    <row r="5810" spans="439:453">
      <c r="PW5810" s="623"/>
      <c r="PX5810" s="623"/>
      <c r="PY5810" s="623"/>
      <c r="PZ5810" s="623"/>
      <c r="QA5810" s="623"/>
      <c r="QB5810" s="623"/>
      <c r="QC5810" s="623"/>
      <c r="QD5810" s="623"/>
      <c r="QE5810" s="623"/>
      <c r="QF5810" s="623"/>
      <c r="QG5810" s="623"/>
      <c r="QH5810" s="623"/>
      <c r="QI5810" s="623"/>
      <c r="QJ5810" s="623"/>
      <c r="QK5810" s="623"/>
    </row>
    <row r="5811" spans="439:453">
      <c r="PW5811" s="623"/>
      <c r="PX5811" s="623"/>
      <c r="PY5811" s="623"/>
      <c r="PZ5811" s="623"/>
      <c r="QA5811" s="623"/>
      <c r="QB5811" s="623"/>
      <c r="QC5811" s="623"/>
      <c r="QD5811" s="623"/>
      <c r="QE5811" s="623"/>
      <c r="QF5811" s="623"/>
      <c r="QG5811" s="623"/>
      <c r="QH5811" s="623"/>
      <c r="QI5811" s="623"/>
      <c r="QJ5811" s="623"/>
      <c r="QK5811" s="623"/>
    </row>
    <row r="5812" spans="439:453">
      <c r="PW5812" s="623"/>
      <c r="PX5812" s="623"/>
      <c r="PY5812" s="623"/>
      <c r="PZ5812" s="623"/>
      <c r="QA5812" s="623"/>
      <c r="QB5812" s="623"/>
      <c r="QC5812" s="623"/>
      <c r="QD5812" s="623"/>
      <c r="QE5812" s="623"/>
      <c r="QF5812" s="623"/>
      <c r="QG5812" s="623"/>
      <c r="QH5812" s="623"/>
      <c r="QI5812" s="623"/>
      <c r="QJ5812" s="623"/>
      <c r="QK5812" s="623"/>
    </row>
    <row r="5813" spans="439:453">
      <c r="PW5813" s="623"/>
      <c r="PX5813" s="623"/>
      <c r="PY5813" s="623"/>
      <c r="PZ5813" s="623"/>
      <c r="QA5813" s="623"/>
      <c r="QB5813" s="623"/>
      <c r="QC5813" s="623"/>
      <c r="QD5813" s="623"/>
      <c r="QE5813" s="623"/>
      <c r="QF5813" s="623"/>
      <c r="QG5813" s="623"/>
      <c r="QH5813" s="623"/>
      <c r="QI5813" s="623"/>
      <c r="QJ5813" s="623"/>
      <c r="QK5813" s="623"/>
    </row>
    <row r="5814" spans="439:453">
      <c r="PW5814" s="623"/>
      <c r="PX5814" s="623"/>
      <c r="PY5814" s="623"/>
      <c r="PZ5814" s="623"/>
      <c r="QA5814" s="623"/>
      <c r="QB5814" s="623"/>
      <c r="QC5814" s="623"/>
      <c r="QD5814" s="623"/>
      <c r="QE5814" s="623"/>
      <c r="QF5814" s="623"/>
      <c r="QG5814" s="623"/>
      <c r="QH5814" s="623"/>
      <c r="QI5814" s="623"/>
      <c r="QJ5814" s="623"/>
      <c r="QK5814" s="623"/>
    </row>
    <row r="5815" spans="439:453">
      <c r="PW5815" s="623"/>
      <c r="PX5815" s="623"/>
      <c r="PY5815" s="623"/>
      <c r="PZ5815" s="623"/>
      <c r="QA5815" s="623"/>
      <c r="QB5815" s="623"/>
      <c r="QC5815" s="623"/>
      <c r="QD5815" s="623"/>
      <c r="QE5815" s="623"/>
      <c r="QF5815" s="623"/>
      <c r="QG5815" s="623"/>
      <c r="QH5815" s="623"/>
      <c r="QI5815" s="623"/>
      <c r="QJ5815" s="623"/>
      <c r="QK5815" s="623"/>
    </row>
    <row r="5816" spans="439:453">
      <c r="PW5816" s="623"/>
      <c r="PX5816" s="623"/>
      <c r="PY5816" s="623"/>
      <c r="PZ5816" s="623"/>
      <c r="QA5816" s="623"/>
      <c r="QB5816" s="623"/>
      <c r="QC5816" s="623"/>
      <c r="QD5816" s="623"/>
      <c r="QE5816" s="623"/>
      <c r="QF5816" s="623"/>
      <c r="QG5816" s="623"/>
      <c r="QH5816" s="623"/>
      <c r="QI5816" s="623"/>
      <c r="QJ5816" s="623"/>
      <c r="QK5816" s="623"/>
    </row>
    <row r="5817" spans="439:453">
      <c r="PW5817" s="623"/>
      <c r="PX5817" s="623"/>
      <c r="PY5817" s="623"/>
      <c r="PZ5817" s="623"/>
      <c r="QA5817" s="623"/>
      <c r="QB5817" s="623"/>
      <c r="QC5817" s="623"/>
      <c r="QD5817" s="623"/>
      <c r="QE5817" s="623"/>
      <c r="QF5817" s="623"/>
      <c r="QG5817" s="623"/>
      <c r="QH5817" s="623"/>
      <c r="QI5817" s="623"/>
      <c r="QJ5817" s="623"/>
      <c r="QK5817" s="623"/>
    </row>
    <row r="5818" spans="439:453">
      <c r="PW5818" s="623"/>
      <c r="PX5818" s="623"/>
      <c r="PY5818" s="623"/>
      <c r="PZ5818" s="623"/>
      <c r="QA5818" s="623"/>
      <c r="QB5818" s="623"/>
      <c r="QC5818" s="623"/>
      <c r="QD5818" s="623"/>
      <c r="QE5818" s="623"/>
      <c r="QF5818" s="623"/>
      <c r="QG5818" s="623"/>
      <c r="QH5818" s="623"/>
      <c r="QI5818" s="623"/>
      <c r="QJ5818" s="623"/>
      <c r="QK5818" s="623"/>
    </row>
    <row r="5819" spans="439:453">
      <c r="PW5819" s="623"/>
      <c r="PX5819" s="623"/>
      <c r="PY5819" s="623"/>
      <c r="PZ5819" s="623"/>
      <c r="QA5819" s="623"/>
      <c r="QB5819" s="623"/>
      <c r="QC5819" s="623"/>
      <c r="QD5819" s="623"/>
      <c r="QE5819" s="623"/>
      <c r="QF5819" s="623"/>
      <c r="QG5819" s="623"/>
      <c r="QH5819" s="623"/>
      <c r="QI5819" s="623"/>
      <c r="QJ5819" s="623"/>
      <c r="QK5819" s="623"/>
    </row>
    <row r="5820" spans="439:453">
      <c r="PW5820" s="623"/>
      <c r="PX5820" s="623"/>
      <c r="PY5820" s="623"/>
      <c r="PZ5820" s="623"/>
      <c r="QA5820" s="623"/>
      <c r="QB5820" s="623"/>
      <c r="QC5820" s="623"/>
      <c r="QD5820" s="623"/>
      <c r="QE5820" s="623"/>
      <c r="QF5820" s="623"/>
      <c r="QG5820" s="623"/>
      <c r="QH5820" s="623"/>
      <c r="QI5820" s="623"/>
      <c r="QJ5820" s="623"/>
      <c r="QK5820" s="623"/>
    </row>
    <row r="5821" spans="439:453">
      <c r="PW5821" s="623"/>
      <c r="PX5821" s="623"/>
      <c r="PY5821" s="623"/>
      <c r="PZ5821" s="623"/>
      <c r="QA5821" s="623"/>
      <c r="QB5821" s="623"/>
      <c r="QC5821" s="623"/>
      <c r="QD5821" s="623"/>
      <c r="QE5821" s="623"/>
      <c r="QF5821" s="623"/>
      <c r="QG5821" s="623"/>
      <c r="QH5821" s="623"/>
      <c r="QI5821" s="623"/>
      <c r="QJ5821" s="623"/>
      <c r="QK5821" s="623"/>
    </row>
    <row r="5822" spans="439:453">
      <c r="PW5822" s="623"/>
      <c r="PX5822" s="623"/>
      <c r="PY5822" s="623"/>
      <c r="PZ5822" s="623"/>
      <c r="QA5822" s="623"/>
      <c r="QB5822" s="623"/>
      <c r="QC5822" s="623"/>
      <c r="QD5822" s="623"/>
      <c r="QE5822" s="623"/>
      <c r="QF5822" s="623"/>
      <c r="QG5822" s="623"/>
      <c r="QH5822" s="623"/>
      <c r="QI5822" s="623"/>
      <c r="QJ5822" s="623"/>
      <c r="QK5822" s="623"/>
    </row>
    <row r="5823" spans="439:453">
      <c r="PW5823" s="623"/>
      <c r="PX5823" s="623"/>
      <c r="PY5823" s="623"/>
      <c r="PZ5823" s="623"/>
      <c r="QA5823" s="623"/>
      <c r="QB5823" s="623"/>
      <c r="QC5823" s="623"/>
      <c r="QD5823" s="623"/>
      <c r="QE5823" s="623"/>
      <c r="QF5823" s="623"/>
      <c r="QG5823" s="623"/>
      <c r="QH5823" s="623"/>
      <c r="QI5823" s="623"/>
      <c r="QJ5823" s="623"/>
      <c r="QK5823" s="623"/>
    </row>
    <row r="5824" spans="439:453">
      <c r="PW5824" s="623"/>
      <c r="PX5824" s="623"/>
      <c r="PY5824" s="623"/>
      <c r="PZ5824" s="623"/>
      <c r="QA5824" s="623"/>
      <c r="QB5824" s="623"/>
      <c r="QC5824" s="623"/>
      <c r="QD5824" s="623"/>
      <c r="QE5824" s="623"/>
      <c r="QF5824" s="623"/>
      <c r="QG5824" s="623"/>
      <c r="QH5824" s="623"/>
      <c r="QI5824" s="623"/>
      <c r="QJ5824" s="623"/>
      <c r="QK5824" s="623"/>
    </row>
    <row r="5825" spans="439:453">
      <c r="PW5825" s="623"/>
      <c r="PX5825" s="623"/>
      <c r="PY5825" s="623"/>
      <c r="PZ5825" s="623"/>
      <c r="QA5825" s="623"/>
      <c r="QB5825" s="623"/>
      <c r="QC5825" s="623"/>
      <c r="QD5825" s="623"/>
      <c r="QE5825" s="623"/>
      <c r="QF5825" s="623"/>
      <c r="QG5825" s="623"/>
      <c r="QH5825" s="623"/>
      <c r="QI5825" s="623"/>
      <c r="QJ5825" s="623"/>
      <c r="QK5825" s="623"/>
    </row>
    <row r="5826" spans="439:453">
      <c r="PW5826" s="623"/>
      <c r="PX5826" s="623"/>
      <c r="PY5826" s="623"/>
      <c r="PZ5826" s="623"/>
      <c r="QA5826" s="623"/>
      <c r="QB5826" s="623"/>
      <c r="QC5826" s="623"/>
      <c r="QD5826" s="623"/>
      <c r="QE5826" s="623"/>
      <c r="QF5826" s="623"/>
      <c r="QG5826" s="623"/>
      <c r="QH5826" s="623"/>
      <c r="QI5826" s="623"/>
      <c r="QJ5826" s="623"/>
      <c r="QK5826" s="623"/>
    </row>
    <row r="5827" spans="439:453">
      <c r="PW5827" s="623"/>
      <c r="PX5827" s="623"/>
      <c r="PY5827" s="623"/>
      <c r="PZ5827" s="623"/>
      <c r="QA5827" s="623"/>
      <c r="QB5827" s="623"/>
      <c r="QC5827" s="623"/>
      <c r="QD5827" s="623"/>
      <c r="QE5827" s="623"/>
      <c r="QF5827" s="623"/>
      <c r="QG5827" s="623"/>
      <c r="QH5827" s="623"/>
      <c r="QI5827" s="623"/>
      <c r="QJ5827" s="623"/>
      <c r="QK5827" s="623"/>
    </row>
    <row r="5828" spans="439:453">
      <c r="PW5828" s="623"/>
      <c r="PX5828" s="623"/>
      <c r="PY5828" s="623"/>
      <c r="PZ5828" s="623"/>
      <c r="QA5828" s="623"/>
      <c r="QB5828" s="623"/>
      <c r="QC5828" s="623"/>
      <c r="QD5828" s="623"/>
      <c r="QE5828" s="623"/>
      <c r="QF5828" s="623"/>
      <c r="QG5828" s="623"/>
      <c r="QH5828" s="623"/>
      <c r="QI5828" s="623"/>
      <c r="QJ5828" s="623"/>
      <c r="QK5828" s="623"/>
    </row>
    <row r="5829" spans="439:453">
      <c r="PW5829" s="623"/>
      <c r="PX5829" s="623"/>
      <c r="PY5829" s="623"/>
      <c r="PZ5829" s="623"/>
      <c r="QA5829" s="623"/>
      <c r="QB5829" s="623"/>
      <c r="QC5829" s="623"/>
      <c r="QD5829" s="623"/>
      <c r="QE5829" s="623"/>
      <c r="QF5829" s="623"/>
      <c r="QG5829" s="623"/>
      <c r="QH5829" s="623"/>
      <c r="QI5829" s="623"/>
      <c r="QJ5829" s="623"/>
      <c r="QK5829" s="623"/>
    </row>
    <row r="5830" spans="439:453">
      <c r="PW5830" s="623"/>
      <c r="PX5830" s="623"/>
      <c r="PY5830" s="623"/>
      <c r="PZ5830" s="623"/>
      <c r="QA5830" s="623"/>
      <c r="QB5830" s="623"/>
      <c r="QC5830" s="623"/>
      <c r="QD5830" s="623"/>
      <c r="QE5830" s="623"/>
      <c r="QF5830" s="623"/>
      <c r="QG5830" s="623"/>
      <c r="QH5830" s="623"/>
      <c r="QI5830" s="623"/>
      <c r="QJ5830" s="623"/>
      <c r="QK5830" s="623"/>
    </row>
    <row r="5831" spans="439:453">
      <c r="PW5831" s="623"/>
      <c r="PX5831" s="623"/>
      <c r="PY5831" s="623"/>
      <c r="PZ5831" s="623"/>
      <c r="QA5831" s="623"/>
      <c r="QB5831" s="623"/>
      <c r="QC5831" s="623"/>
      <c r="QD5831" s="623"/>
      <c r="QE5831" s="623"/>
      <c r="QF5831" s="623"/>
      <c r="QG5831" s="623"/>
      <c r="QH5831" s="623"/>
      <c r="QI5831" s="623"/>
      <c r="QJ5831" s="623"/>
      <c r="QK5831" s="623"/>
    </row>
    <row r="5832" spans="439:453">
      <c r="PW5832" s="623"/>
      <c r="PX5832" s="623"/>
      <c r="PY5832" s="623"/>
      <c r="PZ5832" s="623"/>
      <c r="QA5832" s="623"/>
      <c r="QB5832" s="623"/>
      <c r="QC5832" s="623"/>
      <c r="QD5832" s="623"/>
      <c r="QE5832" s="623"/>
      <c r="QF5832" s="623"/>
      <c r="QG5832" s="623"/>
      <c r="QH5832" s="623"/>
      <c r="QI5832" s="623"/>
      <c r="QJ5832" s="623"/>
      <c r="QK5832" s="623"/>
    </row>
    <row r="5833" spans="439:453">
      <c r="PW5833" s="623"/>
      <c r="PX5833" s="623"/>
      <c r="PY5833" s="623"/>
      <c r="PZ5833" s="623"/>
      <c r="QA5833" s="623"/>
      <c r="QB5833" s="623"/>
      <c r="QC5833" s="623"/>
      <c r="QD5833" s="623"/>
      <c r="QE5833" s="623"/>
      <c r="QF5833" s="623"/>
      <c r="QG5833" s="623"/>
      <c r="QH5833" s="623"/>
      <c r="QI5833" s="623"/>
      <c r="QJ5833" s="623"/>
      <c r="QK5833" s="623"/>
    </row>
    <row r="5834" spans="439:453">
      <c r="PW5834" s="623"/>
      <c r="PX5834" s="623"/>
      <c r="PY5834" s="623"/>
      <c r="PZ5834" s="623"/>
      <c r="QA5834" s="623"/>
      <c r="QB5834" s="623"/>
      <c r="QC5834" s="623"/>
      <c r="QD5834" s="623"/>
      <c r="QE5834" s="623"/>
      <c r="QF5834" s="623"/>
      <c r="QG5834" s="623"/>
      <c r="QH5834" s="623"/>
      <c r="QI5834" s="623"/>
      <c r="QJ5834" s="623"/>
      <c r="QK5834" s="623"/>
    </row>
    <row r="5835" spans="439:453">
      <c r="PW5835" s="623"/>
      <c r="PX5835" s="623"/>
      <c r="PY5835" s="623"/>
      <c r="PZ5835" s="623"/>
      <c r="QA5835" s="623"/>
      <c r="QB5835" s="623"/>
      <c r="QC5835" s="623"/>
      <c r="QD5835" s="623"/>
      <c r="QE5835" s="623"/>
      <c r="QF5835" s="623"/>
      <c r="QG5835" s="623"/>
      <c r="QH5835" s="623"/>
      <c r="QI5835" s="623"/>
      <c r="QJ5835" s="623"/>
      <c r="QK5835" s="623"/>
    </row>
    <row r="5836" spans="439:453">
      <c r="PW5836" s="623"/>
      <c r="PX5836" s="623"/>
      <c r="PY5836" s="623"/>
      <c r="PZ5836" s="623"/>
      <c r="QA5836" s="623"/>
      <c r="QB5836" s="623"/>
      <c r="QC5836" s="623"/>
      <c r="QD5836" s="623"/>
      <c r="QE5836" s="623"/>
      <c r="QF5836" s="623"/>
      <c r="QG5836" s="623"/>
      <c r="QH5836" s="623"/>
      <c r="QI5836" s="623"/>
      <c r="QJ5836" s="623"/>
      <c r="QK5836" s="623"/>
    </row>
    <row r="5837" spans="439:453">
      <c r="PW5837" s="623"/>
      <c r="PX5837" s="623"/>
      <c r="PY5837" s="623"/>
      <c r="PZ5837" s="623"/>
      <c r="QA5837" s="623"/>
      <c r="QB5837" s="623"/>
      <c r="QC5837" s="623"/>
      <c r="QD5837" s="623"/>
      <c r="QE5837" s="623"/>
      <c r="QF5837" s="623"/>
      <c r="QG5837" s="623"/>
      <c r="QH5837" s="623"/>
      <c r="QI5837" s="623"/>
      <c r="QJ5837" s="623"/>
      <c r="QK5837" s="623"/>
    </row>
    <row r="5838" spans="439:453">
      <c r="PW5838" s="623"/>
      <c r="PX5838" s="623"/>
      <c r="PY5838" s="623"/>
      <c r="PZ5838" s="623"/>
      <c r="QA5838" s="623"/>
      <c r="QB5838" s="623"/>
      <c r="QC5838" s="623"/>
      <c r="QD5838" s="623"/>
      <c r="QE5838" s="623"/>
      <c r="QF5838" s="623"/>
      <c r="QG5838" s="623"/>
      <c r="QH5838" s="623"/>
      <c r="QI5838" s="623"/>
      <c r="QJ5838" s="623"/>
      <c r="QK5838" s="623"/>
    </row>
    <row r="5839" spans="439:453">
      <c r="PW5839" s="623"/>
      <c r="PX5839" s="623"/>
      <c r="PY5839" s="623"/>
      <c r="PZ5839" s="623"/>
      <c r="QA5839" s="623"/>
      <c r="QB5839" s="623"/>
      <c r="QC5839" s="623"/>
      <c r="QD5839" s="623"/>
      <c r="QE5839" s="623"/>
      <c r="QF5839" s="623"/>
      <c r="QG5839" s="623"/>
      <c r="QH5839" s="623"/>
      <c r="QI5839" s="623"/>
      <c r="QJ5839" s="623"/>
      <c r="QK5839" s="623"/>
    </row>
    <row r="5840" spans="439:453">
      <c r="PW5840" s="623"/>
      <c r="PX5840" s="623"/>
      <c r="PY5840" s="623"/>
      <c r="PZ5840" s="623"/>
      <c r="QA5840" s="623"/>
      <c r="QB5840" s="623"/>
      <c r="QC5840" s="623"/>
      <c r="QD5840" s="623"/>
      <c r="QE5840" s="623"/>
      <c r="QF5840" s="623"/>
      <c r="QG5840" s="623"/>
      <c r="QH5840" s="623"/>
      <c r="QI5840" s="623"/>
      <c r="QJ5840" s="623"/>
      <c r="QK5840" s="623"/>
    </row>
    <row r="5841" spans="439:453">
      <c r="PW5841" s="623"/>
      <c r="PX5841" s="623"/>
      <c r="PY5841" s="623"/>
      <c r="PZ5841" s="623"/>
      <c r="QA5841" s="623"/>
      <c r="QB5841" s="623"/>
      <c r="QC5841" s="623"/>
      <c r="QD5841" s="623"/>
      <c r="QE5841" s="623"/>
      <c r="QF5841" s="623"/>
      <c r="QG5841" s="623"/>
      <c r="QH5841" s="623"/>
      <c r="QI5841" s="623"/>
      <c r="QJ5841" s="623"/>
      <c r="QK5841" s="623"/>
    </row>
    <row r="5842" spans="439:453">
      <c r="PW5842" s="623"/>
      <c r="PX5842" s="623"/>
      <c r="PY5842" s="623"/>
      <c r="PZ5842" s="623"/>
      <c r="QA5842" s="623"/>
      <c r="QB5842" s="623"/>
      <c r="QC5842" s="623"/>
      <c r="QD5842" s="623"/>
      <c r="QE5842" s="623"/>
      <c r="QF5842" s="623"/>
      <c r="QG5842" s="623"/>
      <c r="QH5842" s="623"/>
      <c r="QI5842" s="623"/>
      <c r="QJ5842" s="623"/>
      <c r="QK5842" s="623"/>
    </row>
    <row r="5843" spans="439:453">
      <c r="PW5843" s="623"/>
      <c r="PX5843" s="623"/>
      <c r="PY5843" s="623"/>
      <c r="PZ5843" s="623"/>
      <c r="QA5843" s="623"/>
      <c r="QB5843" s="623"/>
      <c r="QC5843" s="623"/>
      <c r="QD5843" s="623"/>
      <c r="QE5843" s="623"/>
      <c r="QF5843" s="623"/>
      <c r="QG5843" s="623"/>
      <c r="QH5843" s="623"/>
      <c r="QI5843" s="623"/>
      <c r="QJ5843" s="623"/>
      <c r="QK5843" s="623"/>
    </row>
    <row r="5844" spans="439:453">
      <c r="PW5844" s="623"/>
      <c r="PX5844" s="623"/>
      <c r="PY5844" s="623"/>
      <c r="PZ5844" s="623"/>
      <c r="QA5844" s="623"/>
      <c r="QB5844" s="623"/>
      <c r="QC5844" s="623"/>
      <c r="QD5844" s="623"/>
      <c r="QE5844" s="623"/>
      <c r="QF5844" s="623"/>
      <c r="QG5844" s="623"/>
      <c r="QH5844" s="623"/>
      <c r="QI5844" s="623"/>
      <c r="QJ5844" s="623"/>
      <c r="QK5844" s="623"/>
    </row>
    <row r="5845" spans="439:453">
      <c r="PW5845" s="623"/>
      <c r="PX5845" s="623"/>
      <c r="PY5845" s="623"/>
      <c r="PZ5845" s="623"/>
      <c r="QA5845" s="623"/>
      <c r="QB5845" s="623"/>
      <c r="QC5845" s="623"/>
      <c r="QD5845" s="623"/>
      <c r="QE5845" s="623"/>
      <c r="QF5845" s="623"/>
      <c r="QG5845" s="623"/>
      <c r="QH5845" s="623"/>
      <c r="QI5845" s="623"/>
      <c r="QJ5845" s="623"/>
      <c r="QK5845" s="623"/>
    </row>
    <row r="5846" spans="439:453">
      <c r="PW5846" s="623"/>
      <c r="PX5846" s="623"/>
      <c r="PY5846" s="623"/>
      <c r="PZ5846" s="623"/>
      <c r="QA5846" s="623"/>
      <c r="QB5846" s="623"/>
      <c r="QC5846" s="623"/>
      <c r="QD5846" s="623"/>
      <c r="QE5846" s="623"/>
      <c r="QF5846" s="623"/>
      <c r="QG5846" s="623"/>
      <c r="QH5846" s="623"/>
      <c r="QI5846" s="623"/>
      <c r="QJ5846" s="623"/>
      <c r="QK5846" s="623"/>
    </row>
    <row r="5847" spans="439:453">
      <c r="PW5847" s="623"/>
      <c r="PX5847" s="623"/>
      <c r="PY5847" s="623"/>
      <c r="PZ5847" s="623"/>
      <c r="QA5847" s="623"/>
      <c r="QB5847" s="623"/>
      <c r="QC5847" s="623"/>
      <c r="QD5847" s="623"/>
      <c r="QE5847" s="623"/>
      <c r="QF5847" s="623"/>
      <c r="QG5847" s="623"/>
      <c r="QH5847" s="623"/>
      <c r="QI5847" s="623"/>
      <c r="QJ5847" s="623"/>
      <c r="QK5847" s="623"/>
    </row>
    <row r="5848" spans="439:453">
      <c r="PW5848" s="623"/>
      <c r="PX5848" s="623"/>
      <c r="PY5848" s="623"/>
      <c r="PZ5848" s="623"/>
      <c r="QA5848" s="623"/>
      <c r="QB5848" s="623"/>
      <c r="QC5848" s="623"/>
      <c r="QD5848" s="623"/>
      <c r="QE5848" s="623"/>
      <c r="QF5848" s="623"/>
      <c r="QG5848" s="623"/>
      <c r="QH5848" s="623"/>
      <c r="QI5848" s="623"/>
      <c r="QJ5848" s="623"/>
      <c r="QK5848" s="623"/>
    </row>
    <row r="5849" spans="439:453">
      <c r="PW5849" s="623"/>
      <c r="PX5849" s="623"/>
      <c r="PY5849" s="623"/>
      <c r="PZ5849" s="623"/>
      <c r="QA5849" s="623"/>
      <c r="QB5849" s="623"/>
      <c r="QC5849" s="623"/>
      <c r="QD5849" s="623"/>
      <c r="QE5849" s="623"/>
      <c r="QF5849" s="623"/>
      <c r="QG5849" s="623"/>
      <c r="QH5849" s="623"/>
      <c r="QI5849" s="623"/>
      <c r="QJ5849" s="623"/>
      <c r="QK5849" s="623"/>
    </row>
    <row r="5850" spans="439:453">
      <c r="PW5850" s="623"/>
      <c r="PX5850" s="623"/>
      <c r="PY5850" s="623"/>
      <c r="PZ5850" s="623"/>
      <c r="QA5850" s="623"/>
      <c r="QB5850" s="623"/>
      <c r="QC5850" s="623"/>
      <c r="QD5850" s="623"/>
      <c r="QE5850" s="623"/>
      <c r="QF5850" s="623"/>
      <c r="QG5850" s="623"/>
      <c r="QH5850" s="623"/>
      <c r="QI5850" s="623"/>
      <c r="QJ5850" s="623"/>
      <c r="QK5850" s="623"/>
    </row>
    <row r="5851" spans="439:453">
      <c r="PW5851" s="623"/>
      <c r="PX5851" s="623"/>
      <c r="PY5851" s="623"/>
      <c r="PZ5851" s="623"/>
      <c r="QA5851" s="623"/>
      <c r="QB5851" s="623"/>
      <c r="QC5851" s="623"/>
      <c r="QD5851" s="623"/>
      <c r="QE5851" s="623"/>
      <c r="QF5851" s="623"/>
      <c r="QG5851" s="623"/>
      <c r="QH5851" s="623"/>
      <c r="QI5851" s="623"/>
      <c r="QJ5851" s="623"/>
      <c r="QK5851" s="623"/>
    </row>
    <row r="5852" spans="439:453">
      <c r="PW5852" s="623"/>
      <c r="PX5852" s="623"/>
      <c r="PY5852" s="623"/>
      <c r="PZ5852" s="623"/>
      <c r="QA5852" s="623"/>
      <c r="QB5852" s="623"/>
      <c r="QC5852" s="623"/>
      <c r="QD5852" s="623"/>
      <c r="QE5852" s="623"/>
      <c r="QF5852" s="623"/>
      <c r="QG5852" s="623"/>
      <c r="QH5852" s="623"/>
      <c r="QI5852" s="623"/>
      <c r="QJ5852" s="623"/>
      <c r="QK5852" s="623"/>
    </row>
    <row r="5853" spans="439:453">
      <c r="PW5853" s="623"/>
      <c r="PX5853" s="623"/>
      <c r="PY5853" s="623"/>
      <c r="PZ5853" s="623"/>
      <c r="QA5853" s="623"/>
      <c r="QB5853" s="623"/>
      <c r="QC5853" s="623"/>
      <c r="QD5853" s="623"/>
      <c r="QE5853" s="623"/>
      <c r="QF5853" s="623"/>
      <c r="QG5853" s="623"/>
      <c r="QH5853" s="623"/>
      <c r="QI5853" s="623"/>
      <c r="QJ5853" s="623"/>
      <c r="QK5853" s="623"/>
    </row>
    <row r="5854" spans="439:453">
      <c r="PW5854" s="623"/>
      <c r="PX5854" s="623"/>
      <c r="PY5854" s="623"/>
      <c r="PZ5854" s="623"/>
      <c r="QA5854" s="623"/>
      <c r="QB5854" s="623"/>
      <c r="QC5854" s="623"/>
      <c r="QD5854" s="623"/>
      <c r="QE5854" s="623"/>
      <c r="QF5854" s="623"/>
      <c r="QG5854" s="623"/>
      <c r="QH5854" s="623"/>
      <c r="QI5854" s="623"/>
      <c r="QJ5854" s="623"/>
      <c r="QK5854" s="623"/>
    </row>
    <row r="5855" spans="439:453">
      <c r="PW5855" s="623"/>
      <c r="PX5855" s="623"/>
      <c r="PY5855" s="623"/>
      <c r="PZ5855" s="623"/>
      <c r="QA5855" s="623"/>
      <c r="QB5855" s="623"/>
      <c r="QC5855" s="623"/>
      <c r="QD5855" s="623"/>
      <c r="QE5855" s="623"/>
      <c r="QF5855" s="623"/>
      <c r="QG5855" s="623"/>
      <c r="QH5855" s="623"/>
      <c r="QI5855" s="623"/>
      <c r="QJ5855" s="623"/>
      <c r="QK5855" s="623"/>
    </row>
    <row r="5856" spans="439:453">
      <c r="PW5856" s="623"/>
      <c r="PX5856" s="623"/>
      <c r="PY5856" s="623"/>
      <c r="PZ5856" s="623"/>
      <c r="QA5856" s="623"/>
      <c r="QB5856" s="623"/>
      <c r="QC5856" s="623"/>
      <c r="QD5856" s="623"/>
      <c r="QE5856" s="623"/>
      <c r="QF5856" s="623"/>
      <c r="QG5856" s="623"/>
      <c r="QH5856" s="623"/>
      <c r="QI5856" s="623"/>
      <c r="QJ5856" s="623"/>
      <c r="QK5856" s="623"/>
    </row>
    <row r="5857" spans="439:453">
      <c r="PW5857" s="623"/>
      <c r="PX5857" s="623"/>
      <c r="PY5857" s="623"/>
      <c r="PZ5857" s="623"/>
      <c r="QA5857" s="623"/>
      <c r="QB5857" s="623"/>
      <c r="QC5857" s="623"/>
      <c r="QD5857" s="623"/>
      <c r="QE5857" s="623"/>
      <c r="QF5857" s="623"/>
      <c r="QG5857" s="623"/>
      <c r="QH5857" s="623"/>
      <c r="QI5857" s="623"/>
      <c r="QJ5857" s="623"/>
      <c r="QK5857" s="623"/>
    </row>
    <row r="5858" spans="439:453">
      <c r="PW5858" s="623"/>
      <c r="PX5858" s="623"/>
      <c r="PY5858" s="623"/>
      <c r="PZ5858" s="623"/>
      <c r="QA5858" s="623"/>
      <c r="QB5858" s="623"/>
      <c r="QC5858" s="623"/>
      <c r="QD5858" s="623"/>
      <c r="QE5858" s="623"/>
      <c r="QF5858" s="623"/>
      <c r="QG5858" s="623"/>
      <c r="QH5858" s="623"/>
      <c r="QI5858" s="623"/>
      <c r="QJ5858" s="623"/>
      <c r="QK5858" s="623"/>
    </row>
    <row r="5859" spans="439:453">
      <c r="PW5859" s="623"/>
      <c r="PX5859" s="623"/>
      <c r="PY5859" s="623"/>
      <c r="PZ5859" s="623"/>
      <c r="QA5859" s="623"/>
      <c r="QB5859" s="623"/>
      <c r="QC5859" s="623"/>
      <c r="QD5859" s="623"/>
      <c r="QE5859" s="623"/>
      <c r="QF5859" s="623"/>
      <c r="QG5859" s="623"/>
      <c r="QH5859" s="623"/>
      <c r="QI5859" s="623"/>
      <c r="QJ5859" s="623"/>
      <c r="QK5859" s="623"/>
    </row>
    <row r="5860" spans="439:453">
      <c r="PW5860" s="623"/>
      <c r="PX5860" s="623"/>
      <c r="PY5860" s="623"/>
      <c r="PZ5860" s="623"/>
      <c r="QA5860" s="623"/>
      <c r="QB5860" s="623"/>
      <c r="QC5860" s="623"/>
      <c r="QD5860" s="623"/>
      <c r="QE5860" s="623"/>
      <c r="QF5860" s="623"/>
      <c r="QG5860" s="623"/>
      <c r="QH5860" s="623"/>
      <c r="QI5860" s="623"/>
      <c r="QJ5860" s="623"/>
      <c r="QK5860" s="623"/>
    </row>
    <row r="5861" spans="439:453">
      <c r="PW5861" s="623"/>
      <c r="PX5861" s="623"/>
      <c r="PY5861" s="623"/>
      <c r="PZ5861" s="623"/>
      <c r="QA5861" s="623"/>
      <c r="QB5861" s="623"/>
      <c r="QC5861" s="623"/>
      <c r="QD5861" s="623"/>
      <c r="QE5861" s="623"/>
      <c r="QF5861" s="623"/>
      <c r="QG5861" s="623"/>
      <c r="QH5861" s="623"/>
      <c r="QI5861" s="623"/>
      <c r="QJ5861" s="623"/>
      <c r="QK5861" s="623"/>
    </row>
    <row r="5862" spans="439:453">
      <c r="PW5862" s="623"/>
      <c r="PX5862" s="623"/>
      <c r="PY5862" s="623"/>
      <c r="PZ5862" s="623"/>
      <c r="QA5862" s="623"/>
      <c r="QB5862" s="623"/>
      <c r="QC5862" s="623"/>
      <c r="QD5862" s="623"/>
      <c r="QE5862" s="623"/>
      <c r="QF5862" s="623"/>
      <c r="QG5862" s="623"/>
      <c r="QH5862" s="623"/>
      <c r="QI5862" s="623"/>
      <c r="QJ5862" s="623"/>
      <c r="QK5862" s="623"/>
    </row>
    <row r="5863" spans="439:453">
      <c r="PW5863" s="623"/>
      <c r="PX5863" s="623"/>
      <c r="PY5863" s="623"/>
      <c r="PZ5863" s="623"/>
      <c r="QA5863" s="623"/>
      <c r="QB5863" s="623"/>
      <c r="QC5863" s="623"/>
      <c r="QD5863" s="623"/>
      <c r="QE5863" s="623"/>
      <c r="QF5863" s="623"/>
      <c r="QG5863" s="623"/>
      <c r="QH5863" s="623"/>
      <c r="QI5863" s="623"/>
      <c r="QJ5863" s="623"/>
      <c r="QK5863" s="623"/>
    </row>
    <row r="5864" spans="439:453">
      <c r="PW5864" s="623"/>
      <c r="PX5864" s="623"/>
      <c r="PY5864" s="623"/>
      <c r="PZ5864" s="623"/>
      <c r="QA5864" s="623"/>
      <c r="QB5864" s="623"/>
      <c r="QC5864" s="623"/>
      <c r="QD5864" s="623"/>
      <c r="QE5864" s="623"/>
      <c r="QF5864" s="623"/>
      <c r="QG5864" s="623"/>
      <c r="QH5864" s="623"/>
      <c r="QI5864" s="623"/>
      <c r="QJ5864" s="623"/>
      <c r="QK5864" s="623"/>
    </row>
    <row r="5865" spans="439:453">
      <c r="PW5865" s="623"/>
      <c r="PX5865" s="623"/>
      <c r="PY5865" s="623"/>
      <c r="PZ5865" s="623"/>
      <c r="QA5865" s="623"/>
      <c r="QB5865" s="623"/>
      <c r="QC5865" s="623"/>
      <c r="QD5865" s="623"/>
      <c r="QE5865" s="623"/>
      <c r="QF5865" s="623"/>
      <c r="QG5865" s="623"/>
      <c r="QH5865" s="623"/>
      <c r="QI5865" s="623"/>
      <c r="QJ5865" s="623"/>
      <c r="QK5865" s="623"/>
    </row>
    <row r="5866" spans="439:453">
      <c r="PW5866" s="623"/>
      <c r="PX5866" s="623"/>
      <c r="PY5866" s="623"/>
      <c r="PZ5866" s="623"/>
      <c r="QA5866" s="623"/>
      <c r="QB5866" s="623"/>
      <c r="QC5866" s="623"/>
      <c r="QD5866" s="623"/>
      <c r="QE5866" s="623"/>
      <c r="QF5866" s="623"/>
      <c r="QG5866" s="623"/>
      <c r="QH5866" s="623"/>
      <c r="QI5866" s="623"/>
      <c r="QJ5866" s="623"/>
      <c r="QK5866" s="623"/>
    </row>
    <row r="5867" spans="439:453">
      <c r="PW5867" s="623"/>
      <c r="PX5867" s="623"/>
      <c r="PY5867" s="623"/>
      <c r="PZ5867" s="623"/>
      <c r="QA5867" s="623"/>
      <c r="QB5867" s="623"/>
      <c r="QC5867" s="623"/>
      <c r="QD5867" s="623"/>
      <c r="QE5867" s="623"/>
      <c r="QF5867" s="623"/>
      <c r="QG5867" s="623"/>
      <c r="QH5867" s="623"/>
      <c r="QI5867" s="623"/>
      <c r="QJ5867" s="623"/>
      <c r="QK5867" s="623"/>
    </row>
    <row r="5868" spans="439:453">
      <c r="PW5868" s="623"/>
      <c r="PX5868" s="623"/>
      <c r="PY5868" s="623"/>
      <c r="PZ5868" s="623"/>
      <c r="QA5868" s="623"/>
      <c r="QB5868" s="623"/>
      <c r="QC5868" s="623"/>
      <c r="QD5868" s="623"/>
      <c r="QE5868" s="623"/>
      <c r="QF5868" s="623"/>
      <c r="QG5868" s="623"/>
      <c r="QH5868" s="623"/>
      <c r="QI5868" s="623"/>
      <c r="QJ5868" s="623"/>
      <c r="QK5868" s="623"/>
    </row>
    <row r="5869" spans="439:453">
      <c r="PW5869" s="623"/>
      <c r="PX5869" s="623"/>
      <c r="PY5869" s="623"/>
      <c r="PZ5869" s="623"/>
      <c r="QA5869" s="623"/>
      <c r="QB5869" s="623"/>
      <c r="QC5869" s="623"/>
      <c r="QD5869" s="623"/>
      <c r="QE5869" s="623"/>
      <c r="QF5869" s="623"/>
      <c r="QG5869" s="623"/>
      <c r="QH5869" s="623"/>
      <c r="QI5869" s="623"/>
      <c r="QJ5869" s="623"/>
      <c r="QK5869" s="623"/>
    </row>
    <row r="5870" spans="439:453">
      <c r="PW5870" s="623"/>
      <c r="PX5870" s="623"/>
      <c r="PY5870" s="623"/>
      <c r="PZ5870" s="623"/>
      <c r="QA5870" s="623"/>
      <c r="QB5870" s="623"/>
      <c r="QC5870" s="623"/>
      <c r="QD5870" s="623"/>
      <c r="QE5870" s="623"/>
      <c r="QF5870" s="623"/>
      <c r="QG5870" s="623"/>
      <c r="QH5870" s="623"/>
      <c r="QI5870" s="623"/>
      <c r="QJ5870" s="623"/>
      <c r="QK5870" s="623"/>
    </row>
    <row r="5871" spans="439:453">
      <c r="PW5871" s="623"/>
      <c r="PX5871" s="623"/>
      <c r="PY5871" s="623"/>
      <c r="PZ5871" s="623"/>
      <c r="QA5871" s="623"/>
      <c r="QB5871" s="623"/>
      <c r="QC5871" s="623"/>
      <c r="QD5871" s="623"/>
      <c r="QE5871" s="623"/>
      <c r="QF5871" s="623"/>
      <c r="QG5871" s="623"/>
      <c r="QH5871" s="623"/>
      <c r="QI5871" s="623"/>
      <c r="QJ5871" s="623"/>
      <c r="QK5871" s="623"/>
    </row>
    <row r="5872" spans="439:453">
      <c r="PW5872" s="623"/>
      <c r="PX5872" s="623"/>
      <c r="PY5872" s="623"/>
      <c r="PZ5872" s="623"/>
      <c r="QA5872" s="623"/>
      <c r="QB5872" s="623"/>
      <c r="QC5872" s="623"/>
      <c r="QD5872" s="623"/>
      <c r="QE5872" s="623"/>
      <c r="QF5872" s="623"/>
      <c r="QG5872" s="623"/>
      <c r="QH5872" s="623"/>
      <c r="QI5872" s="623"/>
      <c r="QJ5872" s="623"/>
      <c r="QK5872" s="623"/>
    </row>
    <row r="5873" spans="439:453">
      <c r="PW5873" s="623"/>
      <c r="PX5873" s="623"/>
      <c r="PY5873" s="623"/>
      <c r="PZ5873" s="623"/>
      <c r="QA5873" s="623"/>
      <c r="QB5873" s="623"/>
      <c r="QC5873" s="623"/>
      <c r="QD5873" s="623"/>
      <c r="QE5873" s="623"/>
      <c r="QF5873" s="623"/>
      <c r="QG5873" s="623"/>
      <c r="QH5873" s="623"/>
      <c r="QI5873" s="623"/>
      <c r="QJ5873" s="623"/>
      <c r="QK5873" s="623"/>
    </row>
    <row r="5874" spans="439:453">
      <c r="PW5874" s="623"/>
      <c r="PX5874" s="623"/>
      <c r="PY5874" s="623"/>
      <c r="PZ5874" s="623"/>
      <c r="QA5874" s="623"/>
      <c r="QB5874" s="623"/>
      <c r="QC5874" s="623"/>
      <c r="QD5874" s="623"/>
      <c r="QE5874" s="623"/>
      <c r="QF5874" s="623"/>
      <c r="QG5874" s="623"/>
      <c r="QH5874" s="623"/>
      <c r="QI5874" s="623"/>
      <c r="QJ5874" s="623"/>
      <c r="QK5874" s="623"/>
    </row>
    <row r="5875" spans="439:453">
      <c r="PW5875" s="623"/>
      <c r="PX5875" s="623"/>
      <c r="PY5875" s="623"/>
      <c r="PZ5875" s="623"/>
      <c r="QA5875" s="623"/>
      <c r="QB5875" s="623"/>
      <c r="QC5875" s="623"/>
      <c r="QD5875" s="623"/>
      <c r="QE5875" s="623"/>
      <c r="QF5875" s="623"/>
      <c r="QG5875" s="623"/>
      <c r="QH5875" s="623"/>
      <c r="QI5875" s="623"/>
      <c r="QJ5875" s="623"/>
      <c r="QK5875" s="623"/>
    </row>
    <row r="5876" spans="439:453">
      <c r="PW5876" s="623"/>
      <c r="PX5876" s="623"/>
      <c r="PY5876" s="623"/>
      <c r="PZ5876" s="623"/>
      <c r="QA5876" s="623"/>
      <c r="QB5876" s="623"/>
      <c r="QC5876" s="623"/>
      <c r="QD5876" s="623"/>
      <c r="QE5876" s="623"/>
      <c r="QF5876" s="623"/>
      <c r="QG5876" s="623"/>
      <c r="QH5876" s="623"/>
      <c r="QI5876" s="623"/>
      <c r="QJ5876" s="623"/>
      <c r="QK5876" s="623"/>
    </row>
    <row r="5877" spans="439:453">
      <c r="PW5877" s="623"/>
      <c r="PX5877" s="623"/>
      <c r="PY5877" s="623"/>
      <c r="PZ5877" s="623"/>
      <c r="QA5877" s="623"/>
      <c r="QB5877" s="623"/>
      <c r="QC5877" s="623"/>
      <c r="QD5877" s="623"/>
      <c r="QE5877" s="623"/>
      <c r="QF5877" s="623"/>
      <c r="QG5877" s="623"/>
      <c r="QH5877" s="623"/>
      <c r="QI5877" s="623"/>
      <c r="QJ5877" s="623"/>
      <c r="QK5877" s="623"/>
    </row>
    <row r="5878" spans="439:453">
      <c r="PW5878" s="623"/>
      <c r="PX5878" s="623"/>
      <c r="PY5878" s="623"/>
      <c r="PZ5878" s="623"/>
      <c r="QA5878" s="623"/>
      <c r="QB5878" s="623"/>
      <c r="QC5878" s="623"/>
      <c r="QD5878" s="623"/>
      <c r="QE5878" s="623"/>
      <c r="QF5878" s="623"/>
      <c r="QG5878" s="623"/>
      <c r="QH5878" s="623"/>
      <c r="QI5878" s="623"/>
      <c r="QJ5878" s="623"/>
      <c r="QK5878" s="623"/>
    </row>
    <row r="5879" spans="439:453">
      <c r="PW5879" s="623"/>
      <c r="PX5879" s="623"/>
      <c r="PY5879" s="623"/>
      <c r="PZ5879" s="623"/>
      <c r="QA5879" s="623"/>
      <c r="QB5879" s="623"/>
      <c r="QC5879" s="623"/>
      <c r="QD5879" s="623"/>
      <c r="QE5879" s="623"/>
      <c r="QF5879" s="623"/>
      <c r="QG5879" s="623"/>
      <c r="QH5879" s="623"/>
      <c r="QI5879" s="623"/>
      <c r="QJ5879" s="623"/>
      <c r="QK5879" s="623"/>
    </row>
    <row r="5880" spans="439:453">
      <c r="PW5880" s="623"/>
      <c r="PX5880" s="623"/>
      <c r="PY5880" s="623"/>
      <c r="PZ5880" s="623"/>
      <c r="QA5880" s="623"/>
      <c r="QB5880" s="623"/>
      <c r="QC5880" s="623"/>
      <c r="QD5880" s="623"/>
      <c r="QE5880" s="623"/>
      <c r="QF5880" s="623"/>
      <c r="QG5880" s="623"/>
      <c r="QH5880" s="623"/>
      <c r="QI5880" s="623"/>
      <c r="QJ5880" s="623"/>
      <c r="QK5880" s="623"/>
    </row>
    <row r="5881" spans="439:453">
      <c r="PW5881" s="623"/>
      <c r="PX5881" s="623"/>
      <c r="PY5881" s="623"/>
      <c r="PZ5881" s="623"/>
      <c r="QA5881" s="623"/>
      <c r="QB5881" s="623"/>
      <c r="QC5881" s="623"/>
      <c r="QD5881" s="623"/>
      <c r="QE5881" s="623"/>
      <c r="QF5881" s="623"/>
      <c r="QG5881" s="623"/>
      <c r="QH5881" s="623"/>
      <c r="QI5881" s="623"/>
      <c r="QJ5881" s="623"/>
      <c r="QK5881" s="623"/>
    </row>
    <row r="5882" spans="439:453">
      <c r="PW5882" s="623"/>
      <c r="PX5882" s="623"/>
      <c r="PY5882" s="623"/>
      <c r="PZ5882" s="623"/>
      <c r="QA5882" s="623"/>
      <c r="QB5882" s="623"/>
      <c r="QC5882" s="623"/>
      <c r="QD5882" s="623"/>
      <c r="QE5882" s="623"/>
      <c r="QF5882" s="623"/>
      <c r="QG5882" s="623"/>
      <c r="QH5882" s="623"/>
      <c r="QI5882" s="623"/>
      <c r="QJ5882" s="623"/>
      <c r="QK5882" s="623"/>
    </row>
    <row r="5883" spans="439:453">
      <c r="PW5883" s="623"/>
      <c r="PX5883" s="623"/>
      <c r="PY5883" s="623"/>
      <c r="PZ5883" s="623"/>
      <c r="QA5883" s="623"/>
      <c r="QB5883" s="623"/>
      <c r="QC5883" s="623"/>
      <c r="QD5883" s="623"/>
      <c r="QE5883" s="623"/>
      <c r="QF5883" s="623"/>
      <c r="QG5883" s="623"/>
      <c r="QH5883" s="623"/>
      <c r="QI5883" s="623"/>
      <c r="QJ5883" s="623"/>
      <c r="QK5883" s="623"/>
    </row>
    <row r="5884" spans="439:453">
      <c r="PW5884" s="623"/>
      <c r="PX5884" s="623"/>
      <c r="PY5884" s="623"/>
      <c r="PZ5884" s="623"/>
      <c r="QA5884" s="623"/>
      <c r="QB5884" s="623"/>
      <c r="QC5884" s="623"/>
      <c r="QD5884" s="623"/>
      <c r="QE5884" s="623"/>
      <c r="QF5884" s="623"/>
      <c r="QG5884" s="623"/>
      <c r="QH5884" s="623"/>
      <c r="QI5884" s="623"/>
      <c r="QJ5884" s="623"/>
      <c r="QK5884" s="623"/>
    </row>
    <row r="5885" spans="439:453">
      <c r="PW5885" s="623"/>
      <c r="PX5885" s="623"/>
      <c r="PY5885" s="623"/>
      <c r="PZ5885" s="623"/>
      <c r="QA5885" s="623"/>
      <c r="QB5885" s="623"/>
      <c r="QC5885" s="623"/>
      <c r="QD5885" s="623"/>
      <c r="QE5885" s="623"/>
      <c r="QF5885" s="623"/>
      <c r="QG5885" s="623"/>
      <c r="QH5885" s="623"/>
      <c r="QI5885" s="623"/>
      <c r="QJ5885" s="623"/>
      <c r="QK5885" s="623"/>
    </row>
    <row r="5886" spans="439:453">
      <c r="PW5886" s="623"/>
      <c r="PX5886" s="623"/>
      <c r="PY5886" s="623"/>
      <c r="PZ5886" s="623"/>
      <c r="QA5886" s="623"/>
      <c r="QB5886" s="623"/>
      <c r="QC5886" s="623"/>
      <c r="QD5886" s="623"/>
      <c r="QE5886" s="623"/>
      <c r="QF5886" s="623"/>
      <c r="QG5886" s="623"/>
      <c r="QH5886" s="623"/>
      <c r="QI5886" s="623"/>
      <c r="QJ5886" s="623"/>
      <c r="QK5886" s="623"/>
    </row>
    <row r="5887" spans="439:453">
      <c r="PW5887" s="623"/>
      <c r="PX5887" s="623"/>
      <c r="PY5887" s="623"/>
      <c r="PZ5887" s="623"/>
      <c r="QA5887" s="623"/>
      <c r="QB5887" s="623"/>
      <c r="QC5887" s="623"/>
      <c r="QD5887" s="623"/>
      <c r="QE5887" s="623"/>
      <c r="QF5887" s="623"/>
      <c r="QG5887" s="623"/>
      <c r="QH5887" s="623"/>
      <c r="QI5887" s="623"/>
      <c r="QJ5887" s="623"/>
      <c r="QK5887" s="623"/>
    </row>
    <row r="5888" spans="439:453">
      <c r="PW5888" s="623"/>
      <c r="PX5888" s="623"/>
      <c r="PY5888" s="623"/>
      <c r="PZ5888" s="623"/>
      <c r="QA5888" s="623"/>
      <c r="QB5888" s="623"/>
      <c r="QC5888" s="623"/>
      <c r="QD5888" s="623"/>
      <c r="QE5888" s="623"/>
      <c r="QF5888" s="623"/>
      <c r="QG5888" s="623"/>
      <c r="QH5888" s="623"/>
      <c r="QI5888" s="623"/>
      <c r="QJ5888" s="623"/>
      <c r="QK5888" s="623"/>
    </row>
    <row r="5889" spans="439:453">
      <c r="PW5889" s="623"/>
      <c r="PX5889" s="623"/>
      <c r="PY5889" s="623"/>
      <c r="PZ5889" s="623"/>
      <c r="QA5889" s="623"/>
      <c r="QB5889" s="623"/>
      <c r="QC5889" s="623"/>
      <c r="QD5889" s="623"/>
      <c r="QE5889" s="623"/>
      <c r="QF5889" s="623"/>
      <c r="QG5889" s="623"/>
      <c r="QH5889" s="623"/>
      <c r="QI5889" s="623"/>
      <c r="QJ5889" s="623"/>
      <c r="QK5889" s="623"/>
    </row>
    <row r="5890" spans="439:453">
      <c r="PW5890" s="623"/>
      <c r="PX5890" s="623"/>
      <c r="PY5890" s="623"/>
      <c r="PZ5890" s="623"/>
      <c r="QA5890" s="623"/>
      <c r="QB5890" s="623"/>
      <c r="QC5890" s="623"/>
      <c r="QD5890" s="623"/>
      <c r="QE5890" s="623"/>
      <c r="QF5890" s="623"/>
      <c r="QG5890" s="623"/>
      <c r="QH5890" s="623"/>
      <c r="QI5890" s="623"/>
      <c r="QJ5890" s="623"/>
      <c r="QK5890" s="623"/>
    </row>
    <row r="5891" spans="439:453">
      <c r="PW5891" s="623"/>
      <c r="PX5891" s="623"/>
      <c r="PY5891" s="623"/>
      <c r="PZ5891" s="623"/>
      <c r="QA5891" s="623"/>
      <c r="QB5891" s="623"/>
      <c r="QC5891" s="623"/>
      <c r="QD5891" s="623"/>
      <c r="QE5891" s="623"/>
      <c r="QF5891" s="623"/>
      <c r="QG5891" s="623"/>
      <c r="QH5891" s="623"/>
      <c r="QI5891" s="623"/>
      <c r="QJ5891" s="623"/>
      <c r="QK5891" s="623"/>
    </row>
    <row r="5892" spans="439:453">
      <c r="PW5892" s="623"/>
      <c r="PX5892" s="623"/>
      <c r="PY5892" s="623"/>
      <c r="PZ5892" s="623"/>
      <c r="QA5892" s="623"/>
      <c r="QB5892" s="623"/>
      <c r="QC5892" s="623"/>
      <c r="QD5892" s="623"/>
      <c r="QE5892" s="623"/>
      <c r="QF5892" s="623"/>
      <c r="QG5892" s="623"/>
      <c r="QH5892" s="623"/>
      <c r="QI5892" s="623"/>
      <c r="QJ5892" s="623"/>
      <c r="QK5892" s="623"/>
    </row>
    <row r="5893" spans="439:453">
      <c r="PW5893" s="623"/>
      <c r="PX5893" s="623"/>
      <c r="PY5893" s="623"/>
      <c r="PZ5893" s="623"/>
      <c r="QA5893" s="623"/>
      <c r="QB5893" s="623"/>
      <c r="QC5893" s="623"/>
      <c r="QD5893" s="623"/>
      <c r="QE5893" s="623"/>
      <c r="QF5893" s="623"/>
      <c r="QG5893" s="623"/>
      <c r="QH5893" s="623"/>
      <c r="QI5893" s="623"/>
      <c r="QJ5893" s="623"/>
      <c r="QK5893" s="623"/>
    </row>
    <row r="5894" spans="439:453">
      <c r="PW5894" s="623"/>
      <c r="PX5894" s="623"/>
      <c r="PY5894" s="623"/>
      <c r="PZ5894" s="623"/>
      <c r="QA5894" s="623"/>
      <c r="QB5894" s="623"/>
      <c r="QC5894" s="623"/>
      <c r="QD5894" s="623"/>
      <c r="QE5894" s="623"/>
      <c r="QF5894" s="623"/>
      <c r="QG5894" s="623"/>
      <c r="QH5894" s="623"/>
      <c r="QI5894" s="623"/>
      <c r="QJ5894" s="623"/>
      <c r="QK5894" s="623"/>
    </row>
    <row r="5895" spans="439:453">
      <c r="PW5895" s="623"/>
      <c r="PX5895" s="623"/>
      <c r="PY5895" s="623"/>
      <c r="PZ5895" s="623"/>
      <c r="QA5895" s="623"/>
      <c r="QB5895" s="623"/>
      <c r="QC5895" s="623"/>
      <c r="QD5895" s="623"/>
      <c r="QE5895" s="623"/>
      <c r="QF5895" s="623"/>
      <c r="QG5895" s="623"/>
      <c r="QH5895" s="623"/>
      <c r="QI5895" s="623"/>
      <c r="QJ5895" s="623"/>
      <c r="QK5895" s="623"/>
    </row>
    <row r="5896" spans="439:453">
      <c r="PW5896" s="623"/>
      <c r="PX5896" s="623"/>
      <c r="PY5896" s="623"/>
      <c r="PZ5896" s="623"/>
      <c r="QA5896" s="623"/>
      <c r="QB5896" s="623"/>
      <c r="QC5896" s="623"/>
      <c r="QD5896" s="623"/>
      <c r="QE5896" s="623"/>
      <c r="QF5896" s="623"/>
      <c r="QG5896" s="623"/>
      <c r="QH5896" s="623"/>
      <c r="QI5896" s="623"/>
      <c r="QJ5896" s="623"/>
      <c r="QK5896" s="623"/>
    </row>
    <row r="5897" spans="439:453">
      <c r="PW5897" s="623"/>
      <c r="PX5897" s="623"/>
      <c r="PY5897" s="623"/>
      <c r="PZ5897" s="623"/>
      <c r="QA5897" s="623"/>
      <c r="QB5897" s="623"/>
      <c r="QC5897" s="623"/>
      <c r="QD5897" s="623"/>
      <c r="QE5897" s="623"/>
      <c r="QF5897" s="623"/>
      <c r="QG5897" s="623"/>
      <c r="QH5897" s="623"/>
      <c r="QI5897" s="623"/>
      <c r="QJ5897" s="623"/>
      <c r="QK5897" s="623"/>
    </row>
    <row r="5898" spans="439:453">
      <c r="PW5898" s="623"/>
      <c r="PX5898" s="623"/>
      <c r="PY5898" s="623"/>
      <c r="PZ5898" s="623"/>
      <c r="QA5898" s="623"/>
      <c r="QB5898" s="623"/>
      <c r="QC5898" s="623"/>
      <c r="QD5898" s="623"/>
      <c r="QE5898" s="623"/>
      <c r="QF5898" s="623"/>
      <c r="QG5898" s="623"/>
      <c r="QH5898" s="623"/>
      <c r="QI5898" s="623"/>
      <c r="QJ5898" s="623"/>
      <c r="QK5898" s="623"/>
    </row>
    <row r="5899" spans="439:453">
      <c r="PW5899" s="623"/>
      <c r="PX5899" s="623"/>
      <c r="PY5899" s="623"/>
      <c r="PZ5899" s="623"/>
      <c r="QA5899" s="623"/>
      <c r="QB5899" s="623"/>
      <c r="QC5899" s="623"/>
      <c r="QD5899" s="623"/>
      <c r="QE5899" s="623"/>
      <c r="QF5899" s="623"/>
      <c r="QG5899" s="623"/>
      <c r="QH5899" s="623"/>
      <c r="QI5899" s="623"/>
      <c r="QJ5899" s="623"/>
      <c r="QK5899" s="623"/>
    </row>
    <row r="5900" spans="439:453">
      <c r="PW5900" s="623"/>
      <c r="PX5900" s="623"/>
      <c r="PY5900" s="623"/>
      <c r="PZ5900" s="623"/>
      <c r="QA5900" s="623"/>
      <c r="QB5900" s="623"/>
      <c r="QC5900" s="623"/>
      <c r="QD5900" s="623"/>
      <c r="QE5900" s="623"/>
      <c r="QF5900" s="623"/>
      <c r="QG5900" s="623"/>
      <c r="QH5900" s="623"/>
      <c r="QI5900" s="623"/>
      <c r="QJ5900" s="623"/>
      <c r="QK5900" s="623"/>
    </row>
    <row r="5901" spans="439:453">
      <c r="PW5901" s="623"/>
      <c r="PX5901" s="623"/>
      <c r="PY5901" s="623"/>
      <c r="PZ5901" s="623"/>
      <c r="QA5901" s="623"/>
      <c r="QB5901" s="623"/>
      <c r="QC5901" s="623"/>
      <c r="QD5901" s="623"/>
      <c r="QE5901" s="623"/>
      <c r="QF5901" s="623"/>
      <c r="QG5901" s="623"/>
      <c r="QH5901" s="623"/>
      <c r="QI5901" s="623"/>
      <c r="QJ5901" s="623"/>
      <c r="QK5901" s="623"/>
    </row>
    <row r="5902" spans="439:453">
      <c r="PW5902" s="623"/>
      <c r="PX5902" s="623"/>
      <c r="PY5902" s="623"/>
      <c r="PZ5902" s="623"/>
      <c r="QA5902" s="623"/>
      <c r="QB5902" s="623"/>
      <c r="QC5902" s="623"/>
      <c r="QD5902" s="623"/>
      <c r="QE5902" s="623"/>
      <c r="QF5902" s="623"/>
      <c r="QG5902" s="623"/>
      <c r="QH5902" s="623"/>
      <c r="QI5902" s="623"/>
      <c r="QJ5902" s="623"/>
      <c r="QK5902" s="623"/>
    </row>
    <row r="5903" spans="439:453">
      <c r="PW5903" s="623"/>
      <c r="PX5903" s="623"/>
      <c r="PY5903" s="623"/>
      <c r="PZ5903" s="623"/>
      <c r="QA5903" s="623"/>
      <c r="QB5903" s="623"/>
      <c r="QC5903" s="623"/>
      <c r="QD5903" s="623"/>
      <c r="QE5903" s="623"/>
      <c r="QF5903" s="623"/>
      <c r="QG5903" s="623"/>
      <c r="QH5903" s="623"/>
      <c r="QI5903" s="623"/>
      <c r="QJ5903" s="623"/>
      <c r="QK5903" s="623"/>
    </row>
    <row r="5904" spans="439:453">
      <c r="PW5904" s="623"/>
      <c r="PX5904" s="623"/>
      <c r="PY5904" s="623"/>
      <c r="PZ5904" s="623"/>
      <c r="QA5904" s="623"/>
      <c r="QB5904" s="623"/>
      <c r="QC5904" s="623"/>
      <c r="QD5904" s="623"/>
      <c r="QE5904" s="623"/>
      <c r="QF5904" s="623"/>
      <c r="QG5904" s="623"/>
      <c r="QH5904" s="623"/>
      <c r="QI5904" s="623"/>
      <c r="QJ5904" s="623"/>
      <c r="QK5904" s="623"/>
    </row>
    <row r="5905" spans="439:453">
      <c r="PW5905" s="623"/>
      <c r="PX5905" s="623"/>
      <c r="PY5905" s="623"/>
      <c r="PZ5905" s="623"/>
      <c r="QA5905" s="623"/>
      <c r="QB5905" s="623"/>
      <c r="QC5905" s="623"/>
      <c r="QD5905" s="623"/>
      <c r="QE5905" s="623"/>
      <c r="QF5905" s="623"/>
      <c r="QG5905" s="623"/>
      <c r="QH5905" s="623"/>
      <c r="QI5905" s="623"/>
      <c r="QJ5905" s="623"/>
      <c r="QK5905" s="623"/>
    </row>
    <row r="5906" spans="439:453">
      <c r="PW5906" s="623"/>
      <c r="PX5906" s="623"/>
      <c r="PY5906" s="623"/>
      <c r="PZ5906" s="623"/>
      <c r="QA5906" s="623"/>
      <c r="QB5906" s="623"/>
      <c r="QC5906" s="623"/>
      <c r="QD5906" s="623"/>
      <c r="QE5906" s="623"/>
      <c r="QF5906" s="623"/>
      <c r="QG5906" s="623"/>
      <c r="QH5906" s="623"/>
      <c r="QI5906" s="623"/>
      <c r="QJ5906" s="623"/>
      <c r="QK5906" s="623"/>
    </row>
    <row r="5907" spans="439:453">
      <c r="PW5907" s="623"/>
      <c r="PX5907" s="623"/>
      <c r="PY5907" s="623"/>
      <c r="PZ5907" s="623"/>
      <c r="QA5907" s="623"/>
      <c r="QB5907" s="623"/>
      <c r="QC5907" s="623"/>
      <c r="QD5907" s="623"/>
      <c r="QE5907" s="623"/>
      <c r="QF5907" s="623"/>
      <c r="QG5907" s="623"/>
      <c r="QH5907" s="623"/>
      <c r="QI5907" s="623"/>
      <c r="QJ5907" s="623"/>
      <c r="QK5907" s="623"/>
    </row>
    <row r="5908" spans="439:453">
      <c r="PW5908" s="623"/>
      <c r="PX5908" s="623"/>
      <c r="PY5908" s="623"/>
      <c r="PZ5908" s="623"/>
      <c r="QA5908" s="623"/>
      <c r="QB5908" s="623"/>
      <c r="QC5908" s="623"/>
      <c r="QD5908" s="623"/>
      <c r="QE5908" s="623"/>
      <c r="QF5908" s="623"/>
      <c r="QG5908" s="623"/>
      <c r="QH5908" s="623"/>
      <c r="QI5908" s="623"/>
      <c r="QJ5908" s="623"/>
      <c r="QK5908" s="623"/>
    </row>
    <row r="5909" spans="439:453">
      <c r="PW5909" s="623"/>
      <c r="PX5909" s="623"/>
      <c r="PY5909" s="623"/>
      <c r="PZ5909" s="623"/>
      <c r="QA5909" s="623"/>
      <c r="QB5909" s="623"/>
      <c r="QC5909" s="623"/>
      <c r="QD5909" s="623"/>
      <c r="QE5909" s="623"/>
      <c r="QF5909" s="623"/>
      <c r="QG5909" s="623"/>
      <c r="QH5909" s="623"/>
      <c r="QI5909" s="623"/>
      <c r="QJ5909" s="623"/>
      <c r="QK5909" s="623"/>
    </row>
    <row r="5910" spans="439:453">
      <c r="PW5910" s="623"/>
      <c r="PX5910" s="623"/>
      <c r="PY5910" s="623"/>
      <c r="PZ5910" s="623"/>
      <c r="QA5910" s="623"/>
      <c r="QB5910" s="623"/>
      <c r="QC5910" s="623"/>
      <c r="QD5910" s="623"/>
      <c r="QE5910" s="623"/>
      <c r="QF5910" s="623"/>
      <c r="QG5910" s="623"/>
      <c r="QH5910" s="623"/>
      <c r="QI5910" s="623"/>
      <c r="QJ5910" s="623"/>
      <c r="QK5910" s="623"/>
    </row>
    <row r="5911" spans="439:453">
      <c r="PW5911" s="623"/>
      <c r="PX5911" s="623"/>
      <c r="PY5911" s="623"/>
      <c r="PZ5911" s="623"/>
      <c r="QA5911" s="623"/>
      <c r="QB5911" s="623"/>
      <c r="QC5911" s="623"/>
      <c r="QD5911" s="623"/>
      <c r="QE5911" s="623"/>
      <c r="QF5911" s="623"/>
      <c r="QG5911" s="623"/>
      <c r="QH5911" s="623"/>
      <c r="QI5911" s="623"/>
      <c r="QJ5911" s="623"/>
      <c r="QK5911" s="623"/>
    </row>
    <row r="5912" spans="439:453">
      <c r="PW5912" s="623"/>
      <c r="PX5912" s="623"/>
      <c r="PY5912" s="623"/>
      <c r="PZ5912" s="623"/>
      <c r="QA5912" s="623"/>
      <c r="QB5912" s="623"/>
      <c r="QC5912" s="623"/>
      <c r="QD5912" s="623"/>
      <c r="QE5912" s="623"/>
      <c r="QF5912" s="623"/>
      <c r="QG5912" s="623"/>
      <c r="QH5912" s="623"/>
      <c r="QI5912" s="623"/>
      <c r="QJ5912" s="623"/>
      <c r="QK5912" s="623"/>
    </row>
    <row r="5913" spans="439:453">
      <c r="PW5913" s="623"/>
      <c r="PX5913" s="623"/>
      <c r="PY5913" s="623"/>
      <c r="PZ5913" s="623"/>
      <c r="QA5913" s="623"/>
      <c r="QB5913" s="623"/>
      <c r="QC5913" s="623"/>
      <c r="QD5913" s="623"/>
      <c r="QE5913" s="623"/>
      <c r="QF5913" s="623"/>
      <c r="QG5913" s="623"/>
      <c r="QH5913" s="623"/>
      <c r="QI5913" s="623"/>
      <c r="QJ5913" s="623"/>
      <c r="QK5913" s="623"/>
    </row>
    <row r="5914" spans="439:453">
      <c r="PW5914" s="623"/>
      <c r="PX5914" s="623"/>
      <c r="PY5914" s="623"/>
      <c r="PZ5914" s="623"/>
      <c r="QA5914" s="623"/>
      <c r="QB5914" s="623"/>
      <c r="QC5914" s="623"/>
      <c r="QD5914" s="623"/>
      <c r="QE5914" s="623"/>
      <c r="QF5914" s="623"/>
      <c r="QG5914" s="623"/>
      <c r="QH5914" s="623"/>
      <c r="QI5914" s="623"/>
      <c r="QJ5914" s="623"/>
      <c r="QK5914" s="623"/>
    </row>
    <row r="5915" spans="439:453">
      <c r="PW5915" s="623"/>
      <c r="PX5915" s="623"/>
      <c r="PY5915" s="623"/>
      <c r="PZ5915" s="623"/>
      <c r="QA5915" s="623"/>
      <c r="QB5915" s="623"/>
      <c r="QC5915" s="623"/>
      <c r="QD5915" s="623"/>
      <c r="QE5915" s="623"/>
      <c r="QF5915" s="623"/>
      <c r="QG5915" s="623"/>
      <c r="QH5915" s="623"/>
      <c r="QI5915" s="623"/>
      <c r="QJ5915" s="623"/>
      <c r="QK5915" s="623"/>
    </row>
    <row r="5916" spans="439:453">
      <c r="PW5916" s="623"/>
      <c r="PX5916" s="623"/>
      <c r="PY5916" s="623"/>
      <c r="PZ5916" s="623"/>
      <c r="QA5916" s="623"/>
      <c r="QB5916" s="623"/>
      <c r="QC5916" s="623"/>
      <c r="QD5916" s="623"/>
      <c r="QE5916" s="623"/>
      <c r="QF5916" s="623"/>
      <c r="QG5916" s="623"/>
      <c r="QH5916" s="623"/>
      <c r="QI5916" s="623"/>
      <c r="QJ5916" s="623"/>
      <c r="QK5916" s="623"/>
    </row>
    <row r="5917" spans="439:453">
      <c r="PW5917" s="623"/>
      <c r="PX5917" s="623"/>
      <c r="PY5917" s="623"/>
      <c r="PZ5917" s="623"/>
      <c r="QA5917" s="623"/>
      <c r="QB5917" s="623"/>
      <c r="QC5917" s="623"/>
      <c r="QD5917" s="623"/>
      <c r="QE5917" s="623"/>
      <c r="QF5917" s="623"/>
      <c r="QG5917" s="623"/>
      <c r="QH5917" s="623"/>
      <c r="QI5917" s="623"/>
      <c r="QJ5917" s="623"/>
      <c r="QK5917" s="623"/>
    </row>
    <row r="5918" spans="439:453">
      <c r="PW5918" s="623"/>
      <c r="PX5918" s="623"/>
      <c r="PY5918" s="623"/>
      <c r="PZ5918" s="623"/>
      <c r="QA5918" s="623"/>
      <c r="QB5918" s="623"/>
      <c r="QC5918" s="623"/>
      <c r="QD5918" s="623"/>
      <c r="QE5918" s="623"/>
      <c r="QF5918" s="623"/>
      <c r="QG5918" s="623"/>
      <c r="QH5918" s="623"/>
      <c r="QI5918" s="623"/>
      <c r="QJ5918" s="623"/>
      <c r="QK5918" s="623"/>
    </row>
    <row r="5919" spans="439:453">
      <c r="PW5919" s="623"/>
      <c r="PX5919" s="623"/>
      <c r="PY5919" s="623"/>
      <c r="PZ5919" s="623"/>
      <c r="QA5919" s="623"/>
      <c r="QB5919" s="623"/>
      <c r="QC5919" s="623"/>
      <c r="QD5919" s="623"/>
      <c r="QE5919" s="623"/>
      <c r="QF5919" s="623"/>
      <c r="QG5919" s="623"/>
      <c r="QH5919" s="623"/>
      <c r="QI5919" s="623"/>
      <c r="QJ5919" s="623"/>
      <c r="QK5919" s="623"/>
    </row>
    <row r="5920" spans="439:453">
      <c r="PW5920" s="623"/>
      <c r="PX5920" s="623"/>
      <c r="PY5920" s="623"/>
      <c r="PZ5920" s="623"/>
      <c r="QA5920" s="623"/>
      <c r="QB5920" s="623"/>
      <c r="QC5920" s="623"/>
      <c r="QD5920" s="623"/>
      <c r="QE5920" s="623"/>
      <c r="QF5920" s="623"/>
      <c r="QG5920" s="623"/>
      <c r="QH5920" s="623"/>
      <c r="QI5920" s="623"/>
      <c r="QJ5920" s="623"/>
      <c r="QK5920" s="623"/>
    </row>
    <row r="5921" spans="439:453">
      <c r="PW5921" s="623"/>
      <c r="PX5921" s="623"/>
      <c r="PY5921" s="623"/>
      <c r="PZ5921" s="623"/>
      <c r="QA5921" s="623"/>
      <c r="QB5921" s="623"/>
      <c r="QC5921" s="623"/>
      <c r="QD5921" s="623"/>
      <c r="QE5921" s="623"/>
      <c r="QF5921" s="623"/>
      <c r="QG5921" s="623"/>
      <c r="QH5921" s="623"/>
      <c r="QI5921" s="623"/>
      <c r="QJ5921" s="623"/>
      <c r="QK5921" s="623"/>
    </row>
    <row r="5922" spans="439:453">
      <c r="PW5922" s="623"/>
      <c r="PX5922" s="623"/>
      <c r="PY5922" s="623"/>
      <c r="PZ5922" s="623"/>
      <c r="QA5922" s="623"/>
      <c r="QB5922" s="623"/>
      <c r="QC5922" s="623"/>
      <c r="QD5922" s="623"/>
      <c r="QE5922" s="623"/>
      <c r="QF5922" s="623"/>
      <c r="QG5922" s="623"/>
      <c r="QH5922" s="623"/>
      <c r="QI5922" s="623"/>
      <c r="QJ5922" s="623"/>
      <c r="QK5922" s="623"/>
    </row>
    <row r="5923" spans="439:453">
      <c r="PW5923" s="623"/>
      <c r="PX5923" s="623"/>
      <c r="PY5923" s="623"/>
      <c r="PZ5923" s="623"/>
      <c r="QA5923" s="623"/>
      <c r="QB5923" s="623"/>
      <c r="QC5923" s="623"/>
      <c r="QD5923" s="623"/>
      <c r="QE5923" s="623"/>
      <c r="QF5923" s="623"/>
      <c r="QG5923" s="623"/>
      <c r="QH5923" s="623"/>
      <c r="QI5923" s="623"/>
      <c r="QJ5923" s="623"/>
      <c r="QK5923" s="623"/>
    </row>
    <row r="5924" spans="439:453">
      <c r="PW5924" s="623"/>
      <c r="PX5924" s="623"/>
      <c r="PY5924" s="623"/>
      <c r="PZ5924" s="623"/>
      <c r="QA5924" s="623"/>
      <c r="QB5924" s="623"/>
      <c r="QC5924" s="623"/>
      <c r="QD5924" s="623"/>
      <c r="QE5924" s="623"/>
      <c r="QF5924" s="623"/>
      <c r="QG5924" s="623"/>
      <c r="QH5924" s="623"/>
      <c r="QI5924" s="623"/>
      <c r="QJ5924" s="623"/>
      <c r="QK5924" s="623"/>
    </row>
    <row r="5925" spans="439:453">
      <c r="PW5925" s="623"/>
      <c r="PX5925" s="623"/>
      <c r="PY5925" s="623"/>
      <c r="PZ5925" s="623"/>
      <c r="QA5925" s="623"/>
      <c r="QB5925" s="623"/>
      <c r="QC5925" s="623"/>
      <c r="QD5925" s="623"/>
      <c r="QE5925" s="623"/>
      <c r="QF5925" s="623"/>
      <c r="QG5925" s="623"/>
      <c r="QH5925" s="623"/>
      <c r="QI5925" s="623"/>
      <c r="QJ5925" s="623"/>
      <c r="QK5925" s="623"/>
    </row>
    <row r="5926" spans="439:453">
      <c r="PW5926" s="623"/>
      <c r="PX5926" s="623"/>
      <c r="PY5926" s="623"/>
      <c r="PZ5926" s="623"/>
      <c r="QA5926" s="623"/>
      <c r="QB5926" s="623"/>
      <c r="QC5926" s="623"/>
      <c r="QD5926" s="623"/>
      <c r="QE5926" s="623"/>
      <c r="QF5926" s="623"/>
      <c r="QG5926" s="623"/>
      <c r="QH5926" s="623"/>
      <c r="QI5926" s="623"/>
      <c r="QJ5926" s="623"/>
      <c r="QK5926" s="623"/>
    </row>
    <row r="5927" spans="439:453">
      <c r="PW5927" s="623"/>
      <c r="PX5927" s="623"/>
      <c r="PY5927" s="623"/>
      <c r="PZ5927" s="623"/>
      <c r="QA5927" s="623"/>
      <c r="QB5927" s="623"/>
      <c r="QC5927" s="623"/>
      <c r="QD5927" s="623"/>
      <c r="QE5927" s="623"/>
      <c r="QF5927" s="623"/>
      <c r="QG5927" s="623"/>
      <c r="QH5927" s="623"/>
      <c r="QI5927" s="623"/>
      <c r="QJ5927" s="623"/>
      <c r="QK5927" s="623"/>
    </row>
    <row r="5928" spans="439:453">
      <c r="PW5928" s="623"/>
      <c r="PX5928" s="623"/>
      <c r="PY5928" s="623"/>
      <c r="PZ5928" s="623"/>
      <c r="QA5928" s="623"/>
      <c r="QB5928" s="623"/>
      <c r="QC5928" s="623"/>
      <c r="QD5928" s="623"/>
      <c r="QE5928" s="623"/>
      <c r="QF5928" s="623"/>
      <c r="QG5928" s="623"/>
      <c r="QH5928" s="623"/>
      <c r="QI5928" s="623"/>
      <c r="QJ5928" s="623"/>
      <c r="QK5928" s="623"/>
    </row>
    <row r="5929" spans="439:453">
      <c r="PW5929" s="623"/>
      <c r="PX5929" s="623"/>
      <c r="PY5929" s="623"/>
      <c r="PZ5929" s="623"/>
      <c r="QA5929" s="623"/>
      <c r="QB5929" s="623"/>
      <c r="QC5929" s="623"/>
      <c r="QD5929" s="623"/>
      <c r="QE5929" s="623"/>
      <c r="QF5929" s="623"/>
      <c r="QG5929" s="623"/>
      <c r="QH5929" s="623"/>
      <c r="QI5929" s="623"/>
      <c r="QJ5929" s="623"/>
      <c r="QK5929" s="623"/>
    </row>
    <row r="5930" spans="439:453">
      <c r="PW5930" s="623"/>
      <c r="PX5930" s="623"/>
      <c r="PY5930" s="623"/>
      <c r="PZ5930" s="623"/>
      <c r="QA5930" s="623"/>
      <c r="QB5930" s="623"/>
      <c r="QC5930" s="623"/>
      <c r="QD5930" s="623"/>
      <c r="QE5930" s="623"/>
      <c r="QF5930" s="623"/>
      <c r="QG5930" s="623"/>
      <c r="QH5930" s="623"/>
      <c r="QI5930" s="623"/>
      <c r="QJ5930" s="623"/>
      <c r="QK5930" s="623"/>
    </row>
    <row r="5931" spans="439:453">
      <c r="PW5931" s="623"/>
      <c r="PX5931" s="623"/>
      <c r="PY5931" s="623"/>
      <c r="PZ5931" s="623"/>
      <c r="QA5931" s="623"/>
      <c r="QB5931" s="623"/>
      <c r="QC5931" s="623"/>
      <c r="QD5931" s="623"/>
      <c r="QE5931" s="623"/>
      <c r="QF5931" s="623"/>
      <c r="QG5931" s="623"/>
      <c r="QH5931" s="623"/>
      <c r="QI5931" s="623"/>
      <c r="QJ5931" s="623"/>
      <c r="QK5931" s="623"/>
    </row>
    <row r="5932" spans="439:453">
      <c r="PW5932" s="623"/>
      <c r="PX5932" s="623"/>
      <c r="PY5932" s="623"/>
      <c r="PZ5932" s="623"/>
      <c r="QA5932" s="623"/>
      <c r="QB5932" s="623"/>
      <c r="QC5932" s="623"/>
      <c r="QD5932" s="623"/>
      <c r="QE5932" s="623"/>
      <c r="QF5932" s="623"/>
      <c r="QG5932" s="623"/>
      <c r="QH5932" s="623"/>
      <c r="QI5932" s="623"/>
      <c r="QJ5932" s="623"/>
      <c r="QK5932" s="623"/>
    </row>
    <row r="5933" spans="439:453">
      <c r="PW5933" s="623"/>
      <c r="PX5933" s="623"/>
      <c r="PY5933" s="623"/>
      <c r="PZ5933" s="623"/>
      <c r="QA5933" s="623"/>
      <c r="QB5933" s="623"/>
      <c r="QC5933" s="623"/>
      <c r="QD5933" s="623"/>
      <c r="QE5933" s="623"/>
      <c r="QF5933" s="623"/>
      <c r="QG5933" s="623"/>
      <c r="QH5933" s="623"/>
      <c r="QI5933" s="623"/>
      <c r="QJ5933" s="623"/>
      <c r="QK5933" s="623"/>
    </row>
    <row r="5934" spans="439:453">
      <c r="PW5934" s="623"/>
      <c r="PX5934" s="623"/>
      <c r="PY5934" s="623"/>
      <c r="PZ5934" s="623"/>
      <c r="QA5934" s="623"/>
      <c r="QB5934" s="623"/>
      <c r="QC5934" s="623"/>
      <c r="QD5934" s="623"/>
      <c r="QE5934" s="623"/>
      <c r="QF5934" s="623"/>
      <c r="QG5934" s="623"/>
      <c r="QH5934" s="623"/>
      <c r="QI5934" s="623"/>
      <c r="QJ5934" s="623"/>
      <c r="QK5934" s="623"/>
    </row>
    <row r="5935" spans="439:453">
      <c r="PW5935" s="623"/>
      <c r="PX5935" s="623"/>
      <c r="PY5935" s="623"/>
      <c r="PZ5935" s="623"/>
      <c r="QA5935" s="623"/>
      <c r="QB5935" s="623"/>
      <c r="QC5935" s="623"/>
      <c r="QD5935" s="623"/>
      <c r="QE5935" s="623"/>
      <c r="QF5935" s="623"/>
      <c r="QG5935" s="623"/>
      <c r="QH5935" s="623"/>
      <c r="QI5935" s="623"/>
      <c r="QJ5935" s="623"/>
      <c r="QK5935" s="623"/>
    </row>
    <row r="5936" spans="439:453">
      <c r="PW5936" s="623"/>
      <c r="PX5936" s="623"/>
      <c r="PY5936" s="623"/>
      <c r="PZ5936" s="623"/>
      <c r="QA5936" s="623"/>
      <c r="QB5936" s="623"/>
      <c r="QC5936" s="623"/>
      <c r="QD5936" s="623"/>
      <c r="QE5936" s="623"/>
      <c r="QF5936" s="623"/>
      <c r="QG5936" s="623"/>
      <c r="QH5936" s="623"/>
      <c r="QI5936" s="623"/>
      <c r="QJ5936" s="623"/>
      <c r="QK5936" s="623"/>
    </row>
    <row r="5937" spans="439:453">
      <c r="PW5937" s="623"/>
      <c r="PX5937" s="623"/>
      <c r="PY5937" s="623"/>
      <c r="PZ5937" s="623"/>
      <c r="QA5937" s="623"/>
      <c r="QB5937" s="623"/>
      <c r="QC5937" s="623"/>
      <c r="QD5937" s="623"/>
      <c r="QE5937" s="623"/>
      <c r="QF5937" s="623"/>
      <c r="QG5937" s="623"/>
      <c r="QH5937" s="623"/>
      <c r="QI5937" s="623"/>
      <c r="QJ5937" s="623"/>
      <c r="QK5937" s="623"/>
    </row>
    <row r="5938" spans="439:453">
      <c r="PW5938" s="623"/>
      <c r="PX5938" s="623"/>
      <c r="PY5938" s="623"/>
      <c r="PZ5938" s="623"/>
      <c r="QA5938" s="623"/>
      <c r="QB5938" s="623"/>
      <c r="QC5938" s="623"/>
      <c r="QD5938" s="623"/>
      <c r="QE5938" s="623"/>
      <c r="QF5938" s="623"/>
      <c r="QG5938" s="623"/>
      <c r="QH5938" s="623"/>
      <c r="QI5938" s="623"/>
      <c r="QJ5938" s="623"/>
      <c r="QK5938" s="623"/>
    </row>
    <row r="5939" spans="439:453">
      <c r="PW5939" s="623"/>
      <c r="PX5939" s="623"/>
      <c r="PY5939" s="623"/>
      <c r="PZ5939" s="623"/>
      <c r="QA5939" s="623"/>
      <c r="QB5939" s="623"/>
      <c r="QC5939" s="623"/>
      <c r="QD5939" s="623"/>
      <c r="QE5939" s="623"/>
      <c r="QF5939" s="623"/>
      <c r="QG5939" s="623"/>
      <c r="QH5939" s="623"/>
      <c r="QI5939" s="623"/>
      <c r="QJ5939" s="623"/>
      <c r="QK5939" s="623"/>
    </row>
    <row r="5940" spans="439:453">
      <c r="PW5940" s="623"/>
      <c r="PX5940" s="623"/>
      <c r="PY5940" s="623"/>
      <c r="PZ5940" s="623"/>
      <c r="QA5940" s="623"/>
      <c r="QB5940" s="623"/>
      <c r="QC5940" s="623"/>
      <c r="QD5940" s="623"/>
      <c r="QE5940" s="623"/>
      <c r="QF5940" s="623"/>
      <c r="QG5940" s="623"/>
      <c r="QH5940" s="623"/>
      <c r="QI5940" s="623"/>
      <c r="QJ5940" s="623"/>
      <c r="QK5940" s="623"/>
    </row>
    <row r="5941" spans="439:453">
      <c r="PW5941" s="623"/>
      <c r="PX5941" s="623"/>
      <c r="PY5941" s="623"/>
      <c r="PZ5941" s="623"/>
      <c r="QA5941" s="623"/>
      <c r="QB5941" s="623"/>
      <c r="QC5941" s="623"/>
      <c r="QD5941" s="623"/>
      <c r="QE5941" s="623"/>
      <c r="QF5941" s="623"/>
      <c r="QG5941" s="623"/>
      <c r="QH5941" s="623"/>
      <c r="QI5941" s="623"/>
      <c r="QJ5941" s="623"/>
      <c r="QK5941" s="623"/>
    </row>
    <row r="5942" spans="439:453">
      <c r="PW5942" s="623"/>
      <c r="PX5942" s="623"/>
      <c r="PY5942" s="623"/>
      <c r="PZ5942" s="623"/>
      <c r="QA5942" s="623"/>
      <c r="QB5942" s="623"/>
      <c r="QC5942" s="623"/>
      <c r="QD5942" s="623"/>
      <c r="QE5942" s="623"/>
      <c r="QF5942" s="623"/>
      <c r="QG5942" s="623"/>
      <c r="QH5942" s="623"/>
      <c r="QI5942" s="623"/>
      <c r="QJ5942" s="623"/>
      <c r="QK5942" s="623"/>
    </row>
    <row r="5943" spans="439:453">
      <c r="PW5943" s="623"/>
      <c r="PX5943" s="623"/>
      <c r="PY5943" s="623"/>
      <c r="PZ5943" s="623"/>
      <c r="QA5943" s="623"/>
      <c r="QB5943" s="623"/>
      <c r="QC5943" s="623"/>
      <c r="QD5943" s="623"/>
      <c r="QE5943" s="623"/>
      <c r="QF5943" s="623"/>
      <c r="QG5943" s="623"/>
      <c r="QH5943" s="623"/>
      <c r="QI5943" s="623"/>
      <c r="QJ5943" s="623"/>
      <c r="QK5943" s="623"/>
    </row>
    <row r="5944" spans="439:453">
      <c r="PW5944" s="623"/>
      <c r="PX5944" s="623"/>
      <c r="PY5944" s="623"/>
      <c r="PZ5944" s="623"/>
      <c r="QA5944" s="623"/>
      <c r="QB5944" s="623"/>
      <c r="QC5944" s="623"/>
      <c r="QD5944" s="623"/>
      <c r="QE5944" s="623"/>
      <c r="QF5944" s="623"/>
      <c r="QG5944" s="623"/>
      <c r="QH5944" s="623"/>
      <c r="QI5944" s="623"/>
      <c r="QJ5944" s="623"/>
      <c r="QK5944" s="623"/>
    </row>
    <row r="5945" spans="439:453">
      <c r="PW5945" s="623"/>
      <c r="PX5945" s="623"/>
      <c r="PY5945" s="623"/>
      <c r="PZ5945" s="623"/>
      <c r="QA5945" s="623"/>
      <c r="QB5945" s="623"/>
      <c r="QC5945" s="623"/>
      <c r="QD5945" s="623"/>
      <c r="QE5945" s="623"/>
      <c r="QF5945" s="623"/>
      <c r="QG5945" s="623"/>
      <c r="QH5945" s="623"/>
      <c r="QI5945" s="623"/>
      <c r="QJ5945" s="623"/>
      <c r="QK5945" s="623"/>
    </row>
    <row r="5946" spans="439:453">
      <c r="PW5946" s="623"/>
      <c r="PX5946" s="623"/>
      <c r="PY5946" s="623"/>
      <c r="PZ5946" s="623"/>
      <c r="QA5946" s="623"/>
      <c r="QB5946" s="623"/>
      <c r="QC5946" s="623"/>
      <c r="QD5946" s="623"/>
      <c r="QE5946" s="623"/>
      <c r="QF5946" s="623"/>
      <c r="QG5946" s="623"/>
      <c r="QH5946" s="623"/>
      <c r="QI5946" s="623"/>
      <c r="QJ5946" s="623"/>
      <c r="QK5946" s="623"/>
    </row>
    <row r="5947" spans="439:453">
      <c r="PW5947" s="623"/>
      <c r="PX5947" s="623"/>
      <c r="PY5947" s="623"/>
      <c r="PZ5947" s="623"/>
      <c r="QA5947" s="623"/>
      <c r="QB5947" s="623"/>
      <c r="QC5947" s="623"/>
      <c r="QD5947" s="623"/>
      <c r="QE5947" s="623"/>
      <c r="QF5947" s="623"/>
      <c r="QG5947" s="623"/>
      <c r="QH5947" s="623"/>
      <c r="QI5947" s="623"/>
      <c r="QJ5947" s="623"/>
      <c r="QK5947" s="623"/>
    </row>
    <row r="5948" spans="439:453">
      <c r="PW5948" s="623"/>
      <c r="PX5948" s="623"/>
      <c r="PY5948" s="623"/>
      <c r="PZ5948" s="623"/>
      <c r="QA5948" s="623"/>
      <c r="QB5948" s="623"/>
      <c r="QC5948" s="623"/>
      <c r="QD5948" s="623"/>
      <c r="QE5948" s="623"/>
      <c r="QF5948" s="623"/>
      <c r="QG5948" s="623"/>
      <c r="QH5948" s="623"/>
      <c r="QI5948" s="623"/>
      <c r="QJ5948" s="623"/>
      <c r="QK5948" s="623"/>
    </row>
    <row r="5949" spans="439:453">
      <c r="PW5949" s="623"/>
      <c r="PX5949" s="623"/>
      <c r="PY5949" s="623"/>
      <c r="PZ5949" s="623"/>
      <c r="QA5949" s="623"/>
      <c r="QB5949" s="623"/>
      <c r="QC5949" s="623"/>
      <c r="QD5949" s="623"/>
      <c r="QE5949" s="623"/>
      <c r="QF5949" s="623"/>
      <c r="QG5949" s="623"/>
      <c r="QH5949" s="623"/>
      <c r="QI5949" s="623"/>
      <c r="QJ5949" s="623"/>
      <c r="QK5949" s="623"/>
    </row>
    <row r="5950" spans="439:453">
      <c r="PW5950" s="623"/>
      <c r="PX5950" s="623"/>
      <c r="PY5950" s="623"/>
      <c r="PZ5950" s="623"/>
      <c r="QA5950" s="623"/>
      <c r="QB5950" s="623"/>
      <c r="QC5950" s="623"/>
      <c r="QD5950" s="623"/>
      <c r="QE5950" s="623"/>
      <c r="QF5950" s="623"/>
      <c r="QG5950" s="623"/>
      <c r="QH5950" s="623"/>
      <c r="QI5950" s="623"/>
      <c r="QJ5950" s="623"/>
      <c r="QK5950" s="623"/>
    </row>
    <row r="5951" spans="439:453">
      <c r="PW5951" s="623"/>
      <c r="PX5951" s="623"/>
      <c r="PY5951" s="623"/>
      <c r="PZ5951" s="623"/>
      <c r="QA5951" s="623"/>
      <c r="QB5951" s="623"/>
      <c r="QC5951" s="623"/>
      <c r="QD5951" s="623"/>
      <c r="QE5951" s="623"/>
      <c r="QF5951" s="623"/>
      <c r="QG5951" s="623"/>
      <c r="QH5951" s="623"/>
      <c r="QI5951" s="623"/>
      <c r="QJ5951" s="623"/>
      <c r="QK5951" s="623"/>
    </row>
    <row r="5952" spans="439:453">
      <c r="PW5952" s="623"/>
      <c r="PX5952" s="623"/>
      <c r="PY5952" s="623"/>
      <c r="PZ5952" s="623"/>
      <c r="QA5952" s="623"/>
      <c r="QB5952" s="623"/>
      <c r="QC5952" s="623"/>
      <c r="QD5952" s="623"/>
      <c r="QE5952" s="623"/>
      <c r="QF5952" s="623"/>
      <c r="QG5952" s="623"/>
      <c r="QH5952" s="623"/>
      <c r="QI5952" s="623"/>
      <c r="QJ5952" s="623"/>
      <c r="QK5952" s="623"/>
    </row>
    <row r="5953" spans="439:453">
      <c r="PW5953" s="623"/>
      <c r="PX5953" s="623"/>
      <c r="PY5953" s="623"/>
      <c r="PZ5953" s="623"/>
      <c r="QA5953" s="623"/>
      <c r="QB5953" s="623"/>
      <c r="QC5953" s="623"/>
      <c r="QD5953" s="623"/>
      <c r="QE5953" s="623"/>
      <c r="QF5953" s="623"/>
      <c r="QG5953" s="623"/>
      <c r="QH5953" s="623"/>
      <c r="QI5953" s="623"/>
      <c r="QJ5953" s="623"/>
      <c r="QK5953" s="623"/>
    </row>
    <row r="5954" spans="439:453">
      <c r="PW5954" s="623"/>
      <c r="PX5954" s="623"/>
      <c r="PY5954" s="623"/>
      <c r="PZ5954" s="623"/>
      <c r="QA5954" s="623"/>
      <c r="QB5954" s="623"/>
      <c r="QC5954" s="623"/>
      <c r="QD5954" s="623"/>
      <c r="QE5954" s="623"/>
      <c r="QF5954" s="623"/>
      <c r="QG5954" s="623"/>
      <c r="QH5954" s="623"/>
      <c r="QI5954" s="623"/>
      <c r="QJ5954" s="623"/>
      <c r="QK5954" s="623"/>
    </row>
    <row r="5955" spans="439:453">
      <c r="PW5955" s="623"/>
      <c r="PX5955" s="623"/>
      <c r="PY5955" s="623"/>
      <c r="PZ5955" s="623"/>
      <c r="QA5955" s="623"/>
      <c r="QB5955" s="623"/>
      <c r="QC5955" s="623"/>
      <c r="QD5955" s="623"/>
      <c r="QE5955" s="623"/>
      <c r="QF5955" s="623"/>
      <c r="QG5955" s="623"/>
      <c r="QH5955" s="623"/>
      <c r="QI5955" s="623"/>
      <c r="QJ5955" s="623"/>
      <c r="QK5955" s="623"/>
    </row>
    <row r="5956" spans="439:453">
      <c r="PW5956" s="623"/>
      <c r="PX5956" s="623"/>
      <c r="PY5956" s="623"/>
      <c r="PZ5956" s="623"/>
      <c r="QA5956" s="623"/>
      <c r="QB5956" s="623"/>
      <c r="QC5956" s="623"/>
      <c r="QD5956" s="623"/>
      <c r="QE5956" s="623"/>
      <c r="QF5956" s="623"/>
      <c r="QG5956" s="623"/>
      <c r="QH5956" s="623"/>
      <c r="QI5956" s="623"/>
      <c r="QJ5956" s="623"/>
      <c r="QK5956" s="623"/>
    </row>
    <row r="5957" spans="439:453">
      <c r="PW5957" s="623"/>
      <c r="PX5957" s="623"/>
      <c r="PY5957" s="623"/>
      <c r="PZ5957" s="623"/>
      <c r="QA5957" s="623"/>
      <c r="QB5957" s="623"/>
      <c r="QC5957" s="623"/>
      <c r="QD5957" s="623"/>
      <c r="QE5957" s="623"/>
      <c r="QF5957" s="623"/>
      <c r="QG5957" s="623"/>
      <c r="QH5957" s="623"/>
      <c r="QI5957" s="623"/>
      <c r="QJ5957" s="623"/>
      <c r="QK5957" s="623"/>
    </row>
    <row r="5958" spans="439:453">
      <c r="PW5958" s="623"/>
      <c r="PX5958" s="623"/>
      <c r="PY5958" s="623"/>
      <c r="PZ5958" s="623"/>
      <c r="QA5958" s="623"/>
      <c r="QB5958" s="623"/>
      <c r="QC5958" s="623"/>
      <c r="QD5958" s="623"/>
      <c r="QE5958" s="623"/>
      <c r="QF5958" s="623"/>
      <c r="QG5958" s="623"/>
      <c r="QH5958" s="623"/>
      <c r="QI5958" s="623"/>
      <c r="QJ5958" s="623"/>
      <c r="QK5958" s="623"/>
    </row>
    <row r="5959" spans="439:453">
      <c r="PW5959" s="623"/>
      <c r="PX5959" s="623"/>
      <c r="PY5959" s="623"/>
      <c r="PZ5959" s="623"/>
      <c r="QA5959" s="623"/>
      <c r="QB5959" s="623"/>
      <c r="QC5959" s="623"/>
      <c r="QD5959" s="623"/>
      <c r="QE5959" s="623"/>
      <c r="QF5959" s="623"/>
      <c r="QG5959" s="623"/>
      <c r="QH5959" s="623"/>
      <c r="QI5959" s="623"/>
      <c r="QJ5959" s="623"/>
      <c r="QK5959" s="623"/>
    </row>
    <row r="5960" spans="439:453">
      <c r="PW5960" s="623"/>
      <c r="PX5960" s="623"/>
      <c r="PY5960" s="623"/>
      <c r="PZ5960" s="623"/>
      <c r="QA5960" s="623"/>
      <c r="QB5960" s="623"/>
      <c r="QC5960" s="623"/>
      <c r="QD5960" s="623"/>
      <c r="QE5960" s="623"/>
      <c r="QF5960" s="623"/>
      <c r="QG5960" s="623"/>
      <c r="QH5960" s="623"/>
      <c r="QI5960" s="623"/>
      <c r="QJ5960" s="623"/>
      <c r="QK5960" s="623"/>
    </row>
    <row r="5961" spans="439:453">
      <c r="PW5961" s="623"/>
      <c r="PX5961" s="623"/>
      <c r="PY5961" s="623"/>
      <c r="PZ5961" s="623"/>
      <c r="QA5961" s="623"/>
      <c r="QB5961" s="623"/>
      <c r="QC5961" s="623"/>
      <c r="QD5961" s="623"/>
      <c r="QE5961" s="623"/>
      <c r="QF5961" s="623"/>
      <c r="QG5961" s="623"/>
      <c r="QH5961" s="623"/>
      <c r="QI5961" s="623"/>
      <c r="QJ5961" s="623"/>
      <c r="QK5961" s="623"/>
    </row>
    <row r="5962" spans="439:453">
      <c r="PW5962" s="623"/>
      <c r="PX5962" s="623"/>
      <c r="PY5962" s="623"/>
      <c r="PZ5962" s="623"/>
      <c r="QA5962" s="623"/>
      <c r="QB5962" s="623"/>
      <c r="QC5962" s="623"/>
      <c r="QD5962" s="623"/>
      <c r="QE5962" s="623"/>
      <c r="QF5962" s="623"/>
      <c r="QG5962" s="623"/>
      <c r="QH5962" s="623"/>
      <c r="QI5962" s="623"/>
      <c r="QJ5962" s="623"/>
      <c r="QK5962" s="623"/>
    </row>
    <row r="5963" spans="439:453">
      <c r="PW5963" s="623"/>
      <c r="PX5963" s="623"/>
      <c r="PY5963" s="623"/>
      <c r="PZ5963" s="623"/>
      <c r="QA5963" s="623"/>
      <c r="QB5963" s="623"/>
      <c r="QC5963" s="623"/>
      <c r="QD5963" s="623"/>
      <c r="QE5963" s="623"/>
      <c r="QF5963" s="623"/>
      <c r="QG5963" s="623"/>
      <c r="QH5963" s="623"/>
      <c r="QI5963" s="623"/>
      <c r="QJ5963" s="623"/>
      <c r="QK5963" s="623"/>
    </row>
    <row r="5964" spans="439:453">
      <c r="PW5964" s="623"/>
      <c r="PX5964" s="623"/>
      <c r="PY5964" s="623"/>
      <c r="PZ5964" s="623"/>
      <c r="QA5964" s="623"/>
      <c r="QB5964" s="623"/>
      <c r="QC5964" s="623"/>
      <c r="QD5964" s="623"/>
      <c r="QE5964" s="623"/>
      <c r="QF5964" s="623"/>
      <c r="QG5964" s="623"/>
      <c r="QH5964" s="623"/>
      <c r="QI5964" s="623"/>
      <c r="QJ5964" s="623"/>
      <c r="QK5964" s="623"/>
    </row>
    <row r="5965" spans="439:453">
      <c r="PW5965" s="623"/>
      <c r="PX5965" s="623"/>
      <c r="PY5965" s="623"/>
      <c r="PZ5965" s="623"/>
      <c r="QA5965" s="623"/>
      <c r="QB5965" s="623"/>
      <c r="QC5965" s="623"/>
      <c r="QD5965" s="623"/>
      <c r="QE5965" s="623"/>
      <c r="QF5965" s="623"/>
      <c r="QG5965" s="623"/>
      <c r="QH5965" s="623"/>
      <c r="QI5965" s="623"/>
      <c r="QJ5965" s="623"/>
      <c r="QK5965" s="623"/>
    </row>
    <row r="5966" spans="439:453">
      <c r="PW5966" s="623"/>
      <c r="PX5966" s="623"/>
      <c r="PY5966" s="623"/>
      <c r="PZ5966" s="623"/>
      <c r="QA5966" s="623"/>
      <c r="QB5966" s="623"/>
      <c r="QC5966" s="623"/>
      <c r="QD5966" s="623"/>
      <c r="QE5966" s="623"/>
      <c r="QF5966" s="623"/>
      <c r="QG5966" s="623"/>
      <c r="QH5966" s="623"/>
      <c r="QI5966" s="623"/>
      <c r="QJ5966" s="623"/>
      <c r="QK5966" s="623"/>
    </row>
    <row r="5967" spans="439:453">
      <c r="PW5967" s="623"/>
      <c r="PX5967" s="623"/>
      <c r="PY5967" s="623"/>
      <c r="PZ5967" s="623"/>
      <c r="QA5967" s="623"/>
      <c r="QB5967" s="623"/>
      <c r="QC5967" s="623"/>
      <c r="QD5967" s="623"/>
      <c r="QE5967" s="623"/>
      <c r="QF5967" s="623"/>
      <c r="QG5967" s="623"/>
      <c r="QH5967" s="623"/>
      <c r="QI5967" s="623"/>
      <c r="QJ5967" s="623"/>
      <c r="QK5967" s="623"/>
    </row>
    <row r="5968" spans="439:453">
      <c r="PW5968" s="623"/>
      <c r="PX5968" s="623"/>
      <c r="PY5968" s="623"/>
      <c r="PZ5968" s="623"/>
      <c r="QA5968" s="623"/>
      <c r="QB5968" s="623"/>
      <c r="QC5968" s="623"/>
      <c r="QD5968" s="623"/>
      <c r="QE5968" s="623"/>
      <c r="QF5968" s="623"/>
      <c r="QG5968" s="623"/>
      <c r="QH5968" s="623"/>
      <c r="QI5968" s="623"/>
      <c r="QJ5968" s="623"/>
      <c r="QK5968" s="623"/>
    </row>
    <row r="5969" spans="439:453">
      <c r="PW5969" s="623"/>
      <c r="PX5969" s="623"/>
      <c r="PY5969" s="623"/>
      <c r="PZ5969" s="623"/>
      <c r="QA5969" s="623"/>
      <c r="QB5969" s="623"/>
      <c r="QC5969" s="623"/>
      <c r="QD5969" s="623"/>
      <c r="QE5969" s="623"/>
      <c r="QF5969" s="623"/>
      <c r="QG5969" s="623"/>
      <c r="QH5969" s="623"/>
      <c r="QI5969" s="623"/>
      <c r="QJ5969" s="623"/>
      <c r="QK5969" s="623"/>
    </row>
    <row r="5970" spans="439:453">
      <c r="PW5970" s="623"/>
      <c r="PX5970" s="623"/>
      <c r="PY5970" s="623"/>
      <c r="PZ5970" s="623"/>
      <c r="QA5970" s="623"/>
      <c r="QB5970" s="623"/>
      <c r="QC5970" s="623"/>
      <c r="QD5970" s="623"/>
      <c r="QE5970" s="623"/>
      <c r="QF5970" s="623"/>
      <c r="QG5970" s="623"/>
      <c r="QH5970" s="623"/>
      <c r="QI5970" s="623"/>
      <c r="QJ5970" s="623"/>
      <c r="QK5970" s="623"/>
    </row>
    <row r="5971" spans="439:453">
      <c r="PW5971" s="623"/>
      <c r="PX5971" s="623"/>
      <c r="PY5971" s="623"/>
      <c r="PZ5971" s="623"/>
      <c r="QA5971" s="623"/>
      <c r="QB5971" s="623"/>
      <c r="QC5971" s="623"/>
      <c r="QD5971" s="623"/>
      <c r="QE5971" s="623"/>
      <c r="QF5971" s="623"/>
      <c r="QG5971" s="623"/>
      <c r="QH5971" s="623"/>
      <c r="QI5971" s="623"/>
      <c r="QJ5971" s="623"/>
      <c r="QK5971" s="623"/>
    </row>
    <row r="5972" spans="439:453">
      <c r="PW5972" s="623"/>
      <c r="PX5972" s="623"/>
      <c r="PY5972" s="623"/>
      <c r="PZ5972" s="623"/>
      <c r="QA5972" s="623"/>
      <c r="QB5972" s="623"/>
      <c r="QC5972" s="623"/>
      <c r="QD5972" s="623"/>
      <c r="QE5972" s="623"/>
      <c r="QF5972" s="623"/>
      <c r="QG5972" s="623"/>
      <c r="QH5972" s="623"/>
      <c r="QI5972" s="623"/>
      <c r="QJ5972" s="623"/>
      <c r="QK5972" s="623"/>
    </row>
    <row r="5973" spans="439:453">
      <c r="PW5973" s="623"/>
      <c r="PX5973" s="623"/>
      <c r="PY5973" s="623"/>
      <c r="PZ5973" s="623"/>
      <c r="QA5973" s="623"/>
      <c r="QB5973" s="623"/>
      <c r="QC5973" s="623"/>
      <c r="QD5973" s="623"/>
      <c r="QE5973" s="623"/>
      <c r="QF5973" s="623"/>
      <c r="QG5973" s="623"/>
      <c r="QH5973" s="623"/>
      <c r="QI5973" s="623"/>
      <c r="QJ5973" s="623"/>
      <c r="QK5973" s="623"/>
    </row>
    <row r="5974" spans="439:453">
      <c r="PW5974" s="623"/>
      <c r="PX5974" s="623"/>
      <c r="PY5974" s="623"/>
      <c r="PZ5974" s="623"/>
      <c r="QA5974" s="623"/>
      <c r="QB5974" s="623"/>
      <c r="QC5974" s="623"/>
      <c r="QD5974" s="623"/>
      <c r="QE5974" s="623"/>
      <c r="QF5974" s="623"/>
      <c r="QG5974" s="623"/>
      <c r="QH5974" s="623"/>
      <c r="QI5974" s="623"/>
      <c r="QJ5974" s="623"/>
      <c r="QK5974" s="623"/>
    </row>
    <row r="5975" spans="439:453">
      <c r="PW5975" s="623"/>
      <c r="PX5975" s="623"/>
      <c r="PY5975" s="623"/>
      <c r="PZ5975" s="623"/>
      <c r="QA5975" s="623"/>
      <c r="QB5975" s="623"/>
      <c r="QC5975" s="623"/>
      <c r="QD5975" s="623"/>
      <c r="QE5975" s="623"/>
      <c r="QF5975" s="623"/>
      <c r="QG5975" s="623"/>
      <c r="QH5975" s="623"/>
      <c r="QI5975" s="623"/>
      <c r="QJ5975" s="623"/>
      <c r="QK5975" s="623"/>
    </row>
    <row r="5976" spans="439:453">
      <c r="PW5976" s="623"/>
      <c r="PX5976" s="623"/>
      <c r="PY5976" s="623"/>
      <c r="PZ5976" s="623"/>
      <c r="QA5976" s="623"/>
      <c r="QB5976" s="623"/>
      <c r="QC5976" s="623"/>
      <c r="QD5976" s="623"/>
      <c r="QE5976" s="623"/>
      <c r="QF5976" s="623"/>
      <c r="QG5976" s="623"/>
      <c r="QH5976" s="623"/>
      <c r="QI5976" s="623"/>
      <c r="QJ5976" s="623"/>
      <c r="QK5976" s="623"/>
    </row>
    <row r="5977" spans="439:453">
      <c r="PW5977" s="623"/>
      <c r="PX5977" s="623"/>
      <c r="PY5977" s="623"/>
      <c r="PZ5977" s="623"/>
      <c r="QA5977" s="623"/>
      <c r="QB5977" s="623"/>
      <c r="QC5977" s="623"/>
      <c r="QD5977" s="623"/>
      <c r="QE5977" s="623"/>
      <c r="QF5977" s="623"/>
      <c r="QG5977" s="623"/>
      <c r="QH5977" s="623"/>
      <c r="QI5977" s="623"/>
      <c r="QJ5977" s="623"/>
      <c r="QK5977" s="623"/>
    </row>
    <row r="5978" spans="439:453">
      <c r="PW5978" s="623"/>
      <c r="PX5978" s="623"/>
      <c r="PY5978" s="623"/>
      <c r="PZ5978" s="623"/>
      <c r="QA5978" s="623"/>
      <c r="QB5978" s="623"/>
      <c r="QC5978" s="623"/>
      <c r="QD5978" s="623"/>
      <c r="QE5978" s="623"/>
      <c r="QF5978" s="623"/>
      <c r="QG5978" s="623"/>
      <c r="QH5978" s="623"/>
      <c r="QI5978" s="623"/>
      <c r="QJ5978" s="623"/>
      <c r="QK5978" s="623"/>
    </row>
    <row r="5979" spans="439:453">
      <c r="PW5979" s="623"/>
      <c r="PX5979" s="623"/>
      <c r="PY5979" s="623"/>
      <c r="PZ5979" s="623"/>
      <c r="QA5979" s="623"/>
      <c r="QB5979" s="623"/>
      <c r="QC5979" s="623"/>
      <c r="QD5979" s="623"/>
      <c r="QE5979" s="623"/>
      <c r="QF5979" s="623"/>
      <c r="QG5979" s="623"/>
      <c r="QH5979" s="623"/>
      <c r="QI5979" s="623"/>
      <c r="QJ5979" s="623"/>
      <c r="QK5979" s="623"/>
    </row>
    <row r="5980" spans="439:453">
      <c r="PW5980" s="623"/>
      <c r="PX5980" s="623"/>
      <c r="PY5980" s="623"/>
      <c r="PZ5980" s="623"/>
      <c r="QA5980" s="623"/>
      <c r="QB5980" s="623"/>
      <c r="QC5980" s="623"/>
      <c r="QD5980" s="623"/>
      <c r="QE5980" s="623"/>
      <c r="QF5980" s="623"/>
      <c r="QG5980" s="623"/>
      <c r="QH5980" s="623"/>
      <c r="QI5980" s="623"/>
      <c r="QJ5980" s="623"/>
      <c r="QK5980" s="623"/>
    </row>
    <row r="5981" spans="439:453">
      <c r="PW5981" s="623"/>
      <c r="PX5981" s="623"/>
      <c r="PY5981" s="623"/>
      <c r="PZ5981" s="623"/>
      <c r="QA5981" s="623"/>
      <c r="QB5981" s="623"/>
      <c r="QC5981" s="623"/>
      <c r="QD5981" s="623"/>
      <c r="QE5981" s="623"/>
      <c r="QF5981" s="623"/>
      <c r="QG5981" s="623"/>
      <c r="QH5981" s="623"/>
      <c r="QI5981" s="623"/>
      <c r="QJ5981" s="623"/>
      <c r="QK5981" s="623"/>
    </row>
    <row r="5982" spans="439:453">
      <c r="PW5982" s="623"/>
      <c r="PX5982" s="623"/>
      <c r="PY5982" s="623"/>
      <c r="PZ5982" s="623"/>
      <c r="QA5982" s="623"/>
      <c r="QB5982" s="623"/>
      <c r="QC5982" s="623"/>
      <c r="QD5982" s="623"/>
      <c r="QE5982" s="623"/>
      <c r="QF5982" s="623"/>
      <c r="QG5982" s="623"/>
      <c r="QH5982" s="623"/>
      <c r="QI5982" s="623"/>
      <c r="QJ5982" s="623"/>
      <c r="QK5982" s="623"/>
    </row>
    <row r="5983" spans="439:453">
      <c r="PW5983" s="623"/>
      <c r="PX5983" s="623"/>
      <c r="PY5983" s="623"/>
      <c r="PZ5983" s="623"/>
      <c r="QA5983" s="623"/>
      <c r="QB5983" s="623"/>
      <c r="QC5983" s="623"/>
      <c r="QD5983" s="623"/>
      <c r="QE5983" s="623"/>
      <c r="QF5983" s="623"/>
      <c r="QG5983" s="623"/>
      <c r="QH5983" s="623"/>
      <c r="QI5983" s="623"/>
      <c r="QJ5983" s="623"/>
      <c r="QK5983" s="623"/>
    </row>
    <row r="5984" spans="439:453">
      <c r="PW5984" s="623"/>
      <c r="PX5984" s="623"/>
      <c r="PY5984" s="623"/>
      <c r="PZ5984" s="623"/>
      <c r="QA5984" s="623"/>
      <c r="QB5984" s="623"/>
      <c r="QC5984" s="623"/>
      <c r="QD5984" s="623"/>
      <c r="QE5984" s="623"/>
      <c r="QF5984" s="623"/>
      <c r="QG5984" s="623"/>
      <c r="QH5984" s="623"/>
      <c r="QI5984" s="623"/>
      <c r="QJ5984" s="623"/>
      <c r="QK5984" s="623"/>
    </row>
    <row r="5985" spans="439:453">
      <c r="PW5985" s="623"/>
      <c r="PX5985" s="623"/>
      <c r="PY5985" s="623"/>
      <c r="PZ5985" s="623"/>
      <c r="QA5985" s="623"/>
      <c r="QB5985" s="623"/>
      <c r="QC5985" s="623"/>
      <c r="QD5985" s="623"/>
      <c r="QE5985" s="623"/>
      <c r="QF5985" s="623"/>
      <c r="QG5985" s="623"/>
      <c r="QH5985" s="623"/>
      <c r="QI5985" s="623"/>
      <c r="QJ5985" s="623"/>
      <c r="QK5985" s="623"/>
    </row>
    <row r="5986" spans="439:453">
      <c r="PW5986" s="623"/>
      <c r="PX5986" s="623"/>
      <c r="PY5986" s="623"/>
      <c r="PZ5986" s="623"/>
      <c r="QA5986" s="623"/>
      <c r="QB5986" s="623"/>
      <c r="QC5986" s="623"/>
      <c r="QD5986" s="623"/>
      <c r="QE5986" s="623"/>
      <c r="QF5986" s="623"/>
      <c r="QG5986" s="623"/>
      <c r="QH5986" s="623"/>
      <c r="QI5986" s="623"/>
      <c r="QJ5986" s="623"/>
      <c r="QK5986" s="623"/>
    </row>
    <row r="5987" spans="439:453">
      <c r="PW5987" s="623"/>
      <c r="PX5987" s="623"/>
      <c r="PY5987" s="623"/>
      <c r="PZ5987" s="623"/>
      <c r="QA5987" s="623"/>
      <c r="QB5987" s="623"/>
      <c r="QC5987" s="623"/>
      <c r="QD5987" s="623"/>
      <c r="QE5987" s="623"/>
      <c r="QF5987" s="623"/>
      <c r="QG5987" s="623"/>
      <c r="QH5987" s="623"/>
      <c r="QI5987" s="623"/>
      <c r="QJ5987" s="623"/>
      <c r="QK5987" s="623"/>
    </row>
    <row r="5988" spans="439:453">
      <c r="PW5988" s="623"/>
      <c r="PX5988" s="623"/>
      <c r="PY5988" s="623"/>
      <c r="PZ5988" s="623"/>
      <c r="QA5988" s="623"/>
      <c r="QB5988" s="623"/>
      <c r="QC5988" s="623"/>
      <c r="QD5988" s="623"/>
      <c r="QE5988" s="623"/>
      <c r="QF5988" s="623"/>
      <c r="QG5988" s="623"/>
      <c r="QH5988" s="623"/>
      <c r="QI5988" s="623"/>
      <c r="QJ5988" s="623"/>
      <c r="QK5988" s="623"/>
    </row>
    <row r="5989" spans="439:453">
      <c r="PW5989" s="623"/>
      <c r="PX5989" s="623"/>
      <c r="PY5989" s="623"/>
      <c r="PZ5989" s="623"/>
      <c r="QA5989" s="623"/>
      <c r="QB5989" s="623"/>
      <c r="QC5989" s="623"/>
      <c r="QD5989" s="623"/>
      <c r="QE5989" s="623"/>
      <c r="QF5989" s="623"/>
      <c r="QG5989" s="623"/>
      <c r="QH5989" s="623"/>
      <c r="QI5989" s="623"/>
      <c r="QJ5989" s="623"/>
      <c r="QK5989" s="623"/>
    </row>
    <row r="5990" spans="439:453">
      <c r="PW5990" s="623"/>
      <c r="PX5990" s="623"/>
      <c r="PY5990" s="623"/>
      <c r="PZ5990" s="623"/>
      <c r="QA5990" s="623"/>
      <c r="QB5990" s="623"/>
      <c r="QC5990" s="623"/>
      <c r="QD5990" s="623"/>
      <c r="QE5990" s="623"/>
      <c r="QF5990" s="623"/>
      <c r="QG5990" s="623"/>
      <c r="QH5990" s="623"/>
      <c r="QI5990" s="623"/>
      <c r="QJ5990" s="623"/>
      <c r="QK5990" s="623"/>
    </row>
    <row r="5991" spans="439:453">
      <c r="PW5991" s="623"/>
      <c r="PX5991" s="623"/>
      <c r="PY5991" s="623"/>
      <c r="PZ5991" s="623"/>
      <c r="QA5991" s="623"/>
      <c r="QB5991" s="623"/>
      <c r="QC5991" s="623"/>
      <c r="QD5991" s="623"/>
      <c r="QE5991" s="623"/>
      <c r="QF5991" s="623"/>
      <c r="QG5991" s="623"/>
      <c r="QH5991" s="623"/>
      <c r="QI5991" s="623"/>
      <c r="QJ5991" s="623"/>
      <c r="QK5991" s="623"/>
    </row>
    <row r="5992" spans="439:453">
      <c r="PW5992" s="623"/>
      <c r="PX5992" s="623"/>
      <c r="PY5992" s="623"/>
      <c r="PZ5992" s="623"/>
      <c r="QA5992" s="623"/>
      <c r="QB5992" s="623"/>
      <c r="QC5992" s="623"/>
      <c r="QD5992" s="623"/>
      <c r="QE5992" s="623"/>
      <c r="QF5992" s="623"/>
      <c r="QG5992" s="623"/>
      <c r="QH5992" s="623"/>
      <c r="QI5992" s="623"/>
      <c r="QJ5992" s="623"/>
      <c r="QK5992" s="623"/>
    </row>
    <row r="5993" spans="439:453">
      <c r="PW5993" s="623"/>
      <c r="PX5993" s="623"/>
      <c r="PY5993" s="623"/>
      <c r="PZ5993" s="623"/>
      <c r="QA5993" s="623"/>
      <c r="QB5993" s="623"/>
      <c r="QC5993" s="623"/>
      <c r="QD5993" s="623"/>
      <c r="QE5993" s="623"/>
      <c r="QF5993" s="623"/>
      <c r="QG5993" s="623"/>
      <c r="QH5993" s="623"/>
      <c r="QI5993" s="623"/>
      <c r="QJ5993" s="623"/>
      <c r="QK5993" s="623"/>
    </row>
    <row r="5994" spans="439:453">
      <c r="PW5994" s="623"/>
      <c r="PX5994" s="623"/>
      <c r="PY5994" s="623"/>
      <c r="PZ5994" s="623"/>
      <c r="QA5994" s="623"/>
      <c r="QB5994" s="623"/>
      <c r="QC5994" s="623"/>
      <c r="QD5994" s="623"/>
      <c r="QE5994" s="623"/>
      <c r="QF5994" s="623"/>
      <c r="QG5994" s="623"/>
      <c r="QH5994" s="623"/>
      <c r="QI5994" s="623"/>
      <c r="QJ5994" s="623"/>
      <c r="QK5994" s="623"/>
    </row>
    <row r="5995" spans="439:453">
      <c r="PW5995" s="623"/>
      <c r="PX5995" s="623"/>
      <c r="PY5995" s="623"/>
      <c r="PZ5995" s="623"/>
      <c r="QA5995" s="623"/>
      <c r="QB5995" s="623"/>
      <c r="QC5995" s="623"/>
      <c r="QD5995" s="623"/>
      <c r="QE5995" s="623"/>
      <c r="QF5995" s="623"/>
      <c r="QG5995" s="623"/>
      <c r="QH5995" s="623"/>
      <c r="QI5995" s="623"/>
      <c r="QJ5995" s="623"/>
      <c r="QK5995" s="623"/>
    </row>
    <row r="5996" spans="439:453">
      <c r="PW5996" s="623"/>
      <c r="PX5996" s="623"/>
      <c r="PY5996" s="623"/>
      <c r="PZ5996" s="623"/>
      <c r="QA5996" s="623"/>
      <c r="QB5996" s="623"/>
      <c r="QC5996" s="623"/>
      <c r="QD5996" s="623"/>
      <c r="QE5996" s="623"/>
      <c r="QF5996" s="623"/>
      <c r="QG5996" s="623"/>
      <c r="QH5996" s="623"/>
      <c r="QI5996" s="623"/>
      <c r="QJ5996" s="623"/>
      <c r="QK5996" s="623"/>
    </row>
    <row r="5997" spans="439:453">
      <c r="PW5997" s="623"/>
      <c r="PX5997" s="623"/>
      <c r="PY5997" s="623"/>
      <c r="PZ5997" s="623"/>
      <c r="QA5997" s="623"/>
      <c r="QB5997" s="623"/>
      <c r="QC5997" s="623"/>
      <c r="QD5997" s="623"/>
      <c r="QE5997" s="623"/>
      <c r="QF5997" s="623"/>
      <c r="QG5997" s="623"/>
      <c r="QH5997" s="623"/>
      <c r="QI5997" s="623"/>
      <c r="QJ5997" s="623"/>
      <c r="QK5997" s="623"/>
    </row>
    <row r="5998" spans="439:453">
      <c r="PW5998" s="623"/>
      <c r="PX5998" s="623"/>
      <c r="PY5998" s="623"/>
      <c r="PZ5998" s="623"/>
      <c r="QA5998" s="623"/>
      <c r="QB5998" s="623"/>
      <c r="QC5998" s="623"/>
      <c r="QD5998" s="623"/>
      <c r="QE5998" s="623"/>
      <c r="QF5998" s="623"/>
      <c r="QG5998" s="623"/>
      <c r="QH5998" s="623"/>
      <c r="QI5998" s="623"/>
      <c r="QJ5998" s="623"/>
      <c r="QK5998" s="623"/>
    </row>
    <row r="5999" spans="439:453">
      <c r="PW5999" s="623"/>
      <c r="PX5999" s="623"/>
      <c r="PY5999" s="623"/>
      <c r="PZ5999" s="623"/>
      <c r="QA5999" s="623"/>
      <c r="QB5999" s="623"/>
      <c r="QC5999" s="623"/>
      <c r="QD5999" s="623"/>
      <c r="QE5999" s="623"/>
      <c r="QF5999" s="623"/>
      <c r="QG5999" s="623"/>
      <c r="QH5999" s="623"/>
      <c r="QI5999" s="623"/>
      <c r="QJ5999" s="623"/>
      <c r="QK5999" s="623"/>
    </row>
    <row r="6000" spans="439:453">
      <c r="PW6000" s="623"/>
      <c r="PX6000" s="623"/>
      <c r="PY6000" s="623"/>
      <c r="PZ6000" s="623"/>
      <c r="QA6000" s="623"/>
      <c r="QB6000" s="623"/>
      <c r="QC6000" s="623"/>
      <c r="QD6000" s="623"/>
      <c r="QE6000" s="623"/>
      <c r="QF6000" s="623"/>
      <c r="QG6000" s="623"/>
      <c r="QH6000" s="623"/>
      <c r="QI6000" s="623"/>
      <c r="QJ6000" s="623"/>
      <c r="QK6000" s="623"/>
    </row>
    <row r="6001" spans="439:453">
      <c r="PW6001" s="623"/>
      <c r="PX6001" s="623"/>
      <c r="PY6001" s="623"/>
      <c r="PZ6001" s="623"/>
      <c r="QA6001" s="623"/>
      <c r="QB6001" s="623"/>
      <c r="QC6001" s="623"/>
      <c r="QD6001" s="623"/>
      <c r="QE6001" s="623"/>
      <c r="QF6001" s="623"/>
      <c r="QG6001" s="623"/>
      <c r="QH6001" s="623"/>
      <c r="QI6001" s="623"/>
      <c r="QJ6001" s="623"/>
      <c r="QK6001" s="623"/>
    </row>
    <row r="6002" spans="439:453">
      <c r="PW6002" s="623"/>
      <c r="PX6002" s="623"/>
      <c r="PY6002" s="623"/>
      <c r="PZ6002" s="623"/>
      <c r="QA6002" s="623"/>
      <c r="QB6002" s="623"/>
      <c r="QC6002" s="623"/>
      <c r="QD6002" s="623"/>
      <c r="QE6002" s="623"/>
      <c r="QF6002" s="623"/>
      <c r="QG6002" s="623"/>
      <c r="QH6002" s="623"/>
      <c r="QI6002" s="623"/>
      <c r="QJ6002" s="623"/>
      <c r="QK6002" s="623"/>
    </row>
    <row r="6003" spans="439:453">
      <c r="PW6003" s="623"/>
      <c r="PX6003" s="623"/>
      <c r="PY6003" s="623"/>
      <c r="PZ6003" s="623"/>
      <c r="QA6003" s="623"/>
      <c r="QB6003" s="623"/>
      <c r="QC6003" s="623"/>
      <c r="QD6003" s="623"/>
      <c r="QE6003" s="623"/>
      <c r="QF6003" s="623"/>
      <c r="QG6003" s="623"/>
      <c r="QH6003" s="623"/>
      <c r="QI6003" s="623"/>
      <c r="QJ6003" s="623"/>
      <c r="QK6003" s="623"/>
    </row>
    <row r="6004" spans="439:453">
      <c r="PW6004" s="623"/>
      <c r="PX6004" s="623"/>
      <c r="PY6004" s="623"/>
      <c r="PZ6004" s="623"/>
      <c r="QA6004" s="623"/>
      <c r="QB6004" s="623"/>
      <c r="QC6004" s="623"/>
      <c r="QD6004" s="623"/>
      <c r="QE6004" s="623"/>
      <c r="QF6004" s="623"/>
      <c r="QG6004" s="623"/>
      <c r="QH6004" s="623"/>
      <c r="QI6004" s="623"/>
      <c r="QJ6004" s="623"/>
      <c r="QK6004" s="623"/>
    </row>
    <row r="6005" spans="439:453">
      <c r="PW6005" s="623"/>
      <c r="PX6005" s="623"/>
      <c r="PY6005" s="623"/>
      <c r="PZ6005" s="623"/>
      <c r="QA6005" s="623"/>
      <c r="QB6005" s="623"/>
      <c r="QC6005" s="623"/>
      <c r="QD6005" s="623"/>
      <c r="QE6005" s="623"/>
      <c r="QF6005" s="623"/>
      <c r="QG6005" s="623"/>
      <c r="QH6005" s="623"/>
      <c r="QI6005" s="623"/>
      <c r="QJ6005" s="623"/>
      <c r="QK6005" s="623"/>
    </row>
    <row r="6006" spans="439:453">
      <c r="PW6006" s="623"/>
      <c r="PX6006" s="623"/>
      <c r="PY6006" s="623"/>
      <c r="PZ6006" s="623"/>
      <c r="QA6006" s="623"/>
      <c r="QB6006" s="623"/>
      <c r="QC6006" s="623"/>
      <c r="QD6006" s="623"/>
      <c r="QE6006" s="623"/>
      <c r="QF6006" s="623"/>
      <c r="QG6006" s="623"/>
      <c r="QH6006" s="623"/>
      <c r="QI6006" s="623"/>
      <c r="QJ6006" s="623"/>
      <c r="QK6006" s="623"/>
    </row>
    <row r="6007" spans="439:453">
      <c r="PW6007" s="623"/>
      <c r="PX6007" s="623"/>
      <c r="PY6007" s="623"/>
      <c r="PZ6007" s="623"/>
      <c r="QA6007" s="623"/>
      <c r="QB6007" s="623"/>
      <c r="QC6007" s="623"/>
      <c r="QD6007" s="623"/>
      <c r="QE6007" s="623"/>
      <c r="QF6007" s="623"/>
      <c r="QG6007" s="623"/>
      <c r="QH6007" s="623"/>
      <c r="QI6007" s="623"/>
      <c r="QJ6007" s="623"/>
      <c r="QK6007" s="623"/>
    </row>
    <row r="6008" spans="439:453">
      <c r="PW6008" s="623"/>
      <c r="PX6008" s="623"/>
      <c r="PY6008" s="623"/>
      <c r="PZ6008" s="623"/>
      <c r="QA6008" s="623"/>
      <c r="QB6008" s="623"/>
      <c r="QC6008" s="623"/>
      <c r="QD6008" s="623"/>
      <c r="QE6008" s="623"/>
      <c r="QF6008" s="623"/>
      <c r="QG6008" s="623"/>
      <c r="QH6008" s="623"/>
      <c r="QI6008" s="623"/>
      <c r="QJ6008" s="623"/>
      <c r="QK6008" s="623"/>
    </row>
    <row r="6009" spans="439:453">
      <c r="PW6009" s="623"/>
      <c r="PX6009" s="623"/>
      <c r="PY6009" s="623"/>
      <c r="PZ6009" s="623"/>
      <c r="QA6009" s="623"/>
      <c r="QB6009" s="623"/>
      <c r="QC6009" s="623"/>
      <c r="QD6009" s="623"/>
      <c r="QE6009" s="623"/>
      <c r="QF6009" s="623"/>
      <c r="QG6009" s="623"/>
      <c r="QH6009" s="623"/>
      <c r="QI6009" s="623"/>
      <c r="QJ6009" s="623"/>
      <c r="QK6009" s="623"/>
    </row>
    <row r="6010" spans="439:453">
      <c r="PW6010" s="623"/>
      <c r="PX6010" s="623"/>
      <c r="PY6010" s="623"/>
      <c r="PZ6010" s="623"/>
      <c r="QA6010" s="623"/>
      <c r="QB6010" s="623"/>
      <c r="QC6010" s="623"/>
      <c r="QD6010" s="623"/>
      <c r="QE6010" s="623"/>
      <c r="QF6010" s="623"/>
      <c r="QG6010" s="623"/>
      <c r="QH6010" s="623"/>
      <c r="QI6010" s="623"/>
      <c r="QJ6010" s="623"/>
      <c r="QK6010" s="623"/>
    </row>
    <row r="6011" spans="439:453">
      <c r="PW6011" s="623"/>
      <c r="PX6011" s="623"/>
      <c r="PY6011" s="623"/>
      <c r="PZ6011" s="623"/>
      <c r="QA6011" s="623"/>
      <c r="QB6011" s="623"/>
      <c r="QC6011" s="623"/>
      <c r="QD6011" s="623"/>
      <c r="QE6011" s="623"/>
      <c r="QF6011" s="623"/>
      <c r="QG6011" s="623"/>
      <c r="QH6011" s="623"/>
      <c r="QI6011" s="623"/>
      <c r="QJ6011" s="623"/>
      <c r="QK6011" s="623"/>
    </row>
    <row r="6012" spans="439:453">
      <c r="PW6012" s="623"/>
      <c r="PX6012" s="623"/>
      <c r="PY6012" s="623"/>
      <c r="PZ6012" s="623"/>
      <c r="QA6012" s="623"/>
      <c r="QB6012" s="623"/>
      <c r="QC6012" s="623"/>
      <c r="QD6012" s="623"/>
      <c r="QE6012" s="623"/>
      <c r="QF6012" s="623"/>
      <c r="QG6012" s="623"/>
      <c r="QH6012" s="623"/>
      <c r="QI6012" s="623"/>
      <c r="QJ6012" s="623"/>
      <c r="QK6012" s="623"/>
    </row>
    <row r="6013" spans="439:453">
      <c r="PW6013" s="623"/>
      <c r="PX6013" s="623"/>
      <c r="PY6013" s="623"/>
      <c r="PZ6013" s="623"/>
      <c r="QA6013" s="623"/>
      <c r="QB6013" s="623"/>
      <c r="QC6013" s="623"/>
      <c r="QD6013" s="623"/>
      <c r="QE6013" s="623"/>
      <c r="QF6013" s="623"/>
      <c r="QG6013" s="623"/>
      <c r="QH6013" s="623"/>
      <c r="QI6013" s="623"/>
      <c r="QJ6013" s="623"/>
      <c r="QK6013" s="623"/>
    </row>
    <row r="6014" spans="439:453">
      <c r="PW6014" s="623"/>
      <c r="PX6014" s="623"/>
      <c r="PY6014" s="623"/>
      <c r="PZ6014" s="623"/>
      <c r="QA6014" s="623"/>
      <c r="QB6014" s="623"/>
      <c r="QC6014" s="623"/>
      <c r="QD6014" s="623"/>
      <c r="QE6014" s="623"/>
      <c r="QF6014" s="623"/>
      <c r="QG6014" s="623"/>
      <c r="QH6014" s="623"/>
      <c r="QI6014" s="623"/>
      <c r="QJ6014" s="623"/>
      <c r="QK6014" s="623"/>
    </row>
    <row r="6015" spans="439:453">
      <c r="PW6015" s="623"/>
      <c r="PX6015" s="623"/>
      <c r="PY6015" s="623"/>
      <c r="PZ6015" s="623"/>
      <c r="QA6015" s="623"/>
      <c r="QB6015" s="623"/>
      <c r="QC6015" s="623"/>
      <c r="QD6015" s="623"/>
      <c r="QE6015" s="623"/>
      <c r="QF6015" s="623"/>
      <c r="QG6015" s="623"/>
      <c r="QH6015" s="623"/>
      <c r="QI6015" s="623"/>
      <c r="QJ6015" s="623"/>
      <c r="QK6015" s="623"/>
    </row>
    <row r="6016" spans="439:453">
      <c r="PW6016" s="623"/>
      <c r="PX6016" s="623"/>
      <c r="PY6016" s="623"/>
      <c r="PZ6016" s="623"/>
      <c r="QA6016" s="623"/>
      <c r="QB6016" s="623"/>
      <c r="QC6016" s="623"/>
      <c r="QD6016" s="623"/>
      <c r="QE6016" s="623"/>
      <c r="QF6016" s="623"/>
      <c r="QG6016" s="623"/>
      <c r="QH6016" s="623"/>
      <c r="QI6016" s="623"/>
      <c r="QJ6016" s="623"/>
      <c r="QK6016" s="623"/>
    </row>
    <row r="6017" spans="439:453">
      <c r="PW6017" s="623"/>
      <c r="PX6017" s="623"/>
      <c r="PY6017" s="623"/>
      <c r="PZ6017" s="623"/>
      <c r="QA6017" s="623"/>
      <c r="QB6017" s="623"/>
      <c r="QC6017" s="623"/>
      <c r="QD6017" s="623"/>
      <c r="QE6017" s="623"/>
      <c r="QF6017" s="623"/>
      <c r="QG6017" s="623"/>
      <c r="QH6017" s="623"/>
      <c r="QI6017" s="623"/>
      <c r="QJ6017" s="623"/>
      <c r="QK6017" s="623"/>
    </row>
    <row r="6018" spans="439:453">
      <c r="PW6018" s="623"/>
      <c r="PX6018" s="623"/>
      <c r="PY6018" s="623"/>
      <c r="PZ6018" s="623"/>
      <c r="QA6018" s="623"/>
      <c r="QB6018" s="623"/>
      <c r="QC6018" s="623"/>
      <c r="QD6018" s="623"/>
      <c r="QE6018" s="623"/>
      <c r="QF6018" s="623"/>
      <c r="QG6018" s="623"/>
      <c r="QH6018" s="623"/>
      <c r="QI6018" s="623"/>
      <c r="QJ6018" s="623"/>
      <c r="QK6018" s="623"/>
    </row>
    <row r="6019" spans="439:453">
      <c r="PW6019" s="623"/>
      <c r="PX6019" s="623"/>
      <c r="PY6019" s="623"/>
      <c r="PZ6019" s="623"/>
      <c r="QA6019" s="623"/>
      <c r="QB6019" s="623"/>
      <c r="QC6019" s="623"/>
      <c r="QD6019" s="623"/>
      <c r="QE6019" s="623"/>
      <c r="QF6019" s="623"/>
      <c r="QG6019" s="623"/>
      <c r="QH6019" s="623"/>
      <c r="QI6019" s="623"/>
      <c r="QJ6019" s="623"/>
      <c r="QK6019" s="623"/>
    </row>
    <row r="6020" spans="439:453">
      <c r="PW6020" s="623"/>
      <c r="PX6020" s="623"/>
      <c r="PY6020" s="623"/>
      <c r="PZ6020" s="623"/>
      <c r="QA6020" s="623"/>
      <c r="QB6020" s="623"/>
      <c r="QC6020" s="623"/>
      <c r="QD6020" s="623"/>
      <c r="QE6020" s="623"/>
      <c r="QF6020" s="623"/>
      <c r="QG6020" s="623"/>
      <c r="QH6020" s="623"/>
      <c r="QI6020" s="623"/>
      <c r="QJ6020" s="623"/>
      <c r="QK6020" s="623"/>
    </row>
    <row r="6021" spans="439:453">
      <c r="PW6021" s="623"/>
      <c r="PX6021" s="623"/>
      <c r="PY6021" s="623"/>
      <c r="PZ6021" s="623"/>
      <c r="QA6021" s="623"/>
      <c r="QB6021" s="623"/>
      <c r="QC6021" s="623"/>
      <c r="QD6021" s="623"/>
      <c r="QE6021" s="623"/>
      <c r="QF6021" s="623"/>
      <c r="QG6021" s="623"/>
      <c r="QH6021" s="623"/>
      <c r="QI6021" s="623"/>
      <c r="QJ6021" s="623"/>
      <c r="QK6021" s="623"/>
    </row>
    <row r="6022" spans="439:453">
      <c r="PW6022" s="623"/>
      <c r="PX6022" s="623"/>
      <c r="PY6022" s="623"/>
      <c r="PZ6022" s="623"/>
      <c r="QA6022" s="623"/>
      <c r="QB6022" s="623"/>
      <c r="QC6022" s="623"/>
      <c r="QD6022" s="623"/>
      <c r="QE6022" s="623"/>
      <c r="QF6022" s="623"/>
      <c r="QG6022" s="623"/>
      <c r="QH6022" s="623"/>
      <c r="QI6022" s="623"/>
      <c r="QJ6022" s="623"/>
      <c r="QK6022" s="623"/>
    </row>
    <row r="6023" spans="439:453">
      <c r="PW6023" s="623"/>
      <c r="PX6023" s="623"/>
      <c r="PY6023" s="623"/>
      <c r="PZ6023" s="623"/>
      <c r="QA6023" s="623"/>
      <c r="QB6023" s="623"/>
      <c r="QC6023" s="623"/>
      <c r="QD6023" s="623"/>
      <c r="QE6023" s="623"/>
      <c r="QF6023" s="623"/>
      <c r="QG6023" s="623"/>
      <c r="QH6023" s="623"/>
      <c r="QI6023" s="623"/>
      <c r="QJ6023" s="623"/>
      <c r="QK6023" s="623"/>
    </row>
    <row r="6024" spans="439:453">
      <c r="PW6024" s="623"/>
      <c r="PX6024" s="623"/>
      <c r="PY6024" s="623"/>
      <c r="PZ6024" s="623"/>
      <c r="QA6024" s="623"/>
      <c r="QB6024" s="623"/>
      <c r="QC6024" s="623"/>
      <c r="QD6024" s="623"/>
      <c r="QE6024" s="623"/>
      <c r="QF6024" s="623"/>
      <c r="QG6024" s="623"/>
      <c r="QH6024" s="623"/>
      <c r="QI6024" s="623"/>
      <c r="QJ6024" s="623"/>
      <c r="QK6024" s="623"/>
    </row>
    <row r="6025" spans="439:453">
      <c r="PW6025" s="623"/>
      <c r="PX6025" s="623"/>
      <c r="PY6025" s="623"/>
      <c r="PZ6025" s="623"/>
      <c r="QA6025" s="623"/>
      <c r="QB6025" s="623"/>
      <c r="QC6025" s="623"/>
      <c r="QD6025" s="623"/>
      <c r="QE6025" s="623"/>
      <c r="QF6025" s="623"/>
      <c r="QG6025" s="623"/>
      <c r="QH6025" s="623"/>
      <c r="QI6025" s="623"/>
      <c r="QJ6025" s="623"/>
      <c r="QK6025" s="623"/>
    </row>
    <row r="6026" spans="439:453">
      <c r="PW6026" s="623"/>
      <c r="PX6026" s="623"/>
      <c r="PY6026" s="623"/>
      <c r="PZ6026" s="623"/>
      <c r="QA6026" s="623"/>
      <c r="QB6026" s="623"/>
      <c r="QC6026" s="623"/>
      <c r="QD6026" s="623"/>
      <c r="QE6026" s="623"/>
      <c r="QF6026" s="623"/>
      <c r="QG6026" s="623"/>
      <c r="QH6026" s="623"/>
      <c r="QI6026" s="623"/>
      <c r="QJ6026" s="623"/>
      <c r="QK6026" s="623"/>
    </row>
    <row r="6027" spans="439:453">
      <c r="PW6027" s="623"/>
      <c r="PX6027" s="623"/>
      <c r="PY6027" s="623"/>
      <c r="PZ6027" s="623"/>
      <c r="QA6027" s="623"/>
      <c r="QB6027" s="623"/>
      <c r="QC6027" s="623"/>
      <c r="QD6027" s="623"/>
      <c r="QE6027" s="623"/>
      <c r="QF6027" s="623"/>
      <c r="QG6027" s="623"/>
      <c r="QH6027" s="623"/>
      <c r="QI6027" s="623"/>
      <c r="QJ6027" s="623"/>
      <c r="QK6027" s="623"/>
    </row>
    <row r="6028" spans="439:453">
      <c r="PW6028" s="623"/>
      <c r="PX6028" s="623"/>
      <c r="PY6028" s="623"/>
      <c r="PZ6028" s="623"/>
      <c r="QA6028" s="623"/>
      <c r="QB6028" s="623"/>
      <c r="QC6028" s="623"/>
      <c r="QD6028" s="623"/>
      <c r="QE6028" s="623"/>
      <c r="QF6028" s="623"/>
      <c r="QG6028" s="623"/>
      <c r="QH6028" s="623"/>
      <c r="QI6028" s="623"/>
      <c r="QJ6028" s="623"/>
      <c r="QK6028" s="623"/>
    </row>
    <row r="6029" spans="439:453">
      <c r="PW6029" s="623"/>
      <c r="PX6029" s="623"/>
      <c r="PY6029" s="623"/>
      <c r="PZ6029" s="623"/>
      <c r="QA6029" s="623"/>
      <c r="QB6029" s="623"/>
      <c r="QC6029" s="623"/>
      <c r="QD6029" s="623"/>
      <c r="QE6029" s="623"/>
      <c r="QF6029" s="623"/>
      <c r="QG6029" s="623"/>
      <c r="QH6029" s="623"/>
      <c r="QI6029" s="623"/>
      <c r="QJ6029" s="623"/>
      <c r="QK6029" s="623"/>
    </row>
    <row r="6030" spans="439:453">
      <c r="PW6030" s="623"/>
      <c r="PX6030" s="623"/>
      <c r="PY6030" s="623"/>
      <c r="PZ6030" s="623"/>
      <c r="QA6030" s="623"/>
      <c r="QB6030" s="623"/>
      <c r="QC6030" s="623"/>
      <c r="QD6030" s="623"/>
      <c r="QE6030" s="623"/>
      <c r="QF6030" s="623"/>
      <c r="QG6030" s="623"/>
      <c r="QH6030" s="623"/>
      <c r="QI6030" s="623"/>
      <c r="QJ6030" s="623"/>
      <c r="QK6030" s="623"/>
    </row>
    <row r="6031" spans="439:453">
      <c r="PW6031" s="623"/>
      <c r="PX6031" s="623"/>
      <c r="PY6031" s="623"/>
      <c r="PZ6031" s="623"/>
      <c r="QA6031" s="623"/>
      <c r="QB6031" s="623"/>
      <c r="QC6031" s="623"/>
      <c r="QD6031" s="623"/>
      <c r="QE6031" s="623"/>
      <c r="QF6031" s="623"/>
      <c r="QG6031" s="623"/>
      <c r="QH6031" s="623"/>
      <c r="QI6031" s="623"/>
      <c r="QJ6031" s="623"/>
      <c r="QK6031" s="623"/>
    </row>
    <row r="6032" spans="439:453">
      <c r="PW6032" s="623"/>
      <c r="PX6032" s="623"/>
      <c r="PY6032" s="623"/>
      <c r="PZ6032" s="623"/>
      <c r="QA6032" s="623"/>
      <c r="QB6032" s="623"/>
      <c r="QC6032" s="623"/>
      <c r="QD6032" s="623"/>
      <c r="QE6032" s="623"/>
      <c r="QF6032" s="623"/>
      <c r="QG6032" s="623"/>
      <c r="QH6032" s="623"/>
      <c r="QI6032" s="623"/>
      <c r="QJ6032" s="623"/>
      <c r="QK6032" s="623"/>
    </row>
    <row r="6033" spans="439:453">
      <c r="PW6033" s="623"/>
      <c r="PX6033" s="623"/>
      <c r="PY6033" s="623"/>
      <c r="PZ6033" s="623"/>
      <c r="QA6033" s="623"/>
      <c r="QB6033" s="623"/>
      <c r="QC6033" s="623"/>
      <c r="QD6033" s="623"/>
      <c r="QE6033" s="623"/>
      <c r="QF6033" s="623"/>
      <c r="QG6033" s="623"/>
      <c r="QH6033" s="623"/>
      <c r="QI6033" s="623"/>
      <c r="QJ6033" s="623"/>
      <c r="QK6033" s="623"/>
    </row>
    <row r="6034" spans="439:453">
      <c r="PW6034" s="623"/>
      <c r="PX6034" s="623"/>
      <c r="PY6034" s="623"/>
      <c r="PZ6034" s="623"/>
      <c r="QA6034" s="623"/>
      <c r="QB6034" s="623"/>
      <c r="QC6034" s="623"/>
      <c r="QD6034" s="623"/>
      <c r="QE6034" s="623"/>
      <c r="QF6034" s="623"/>
      <c r="QG6034" s="623"/>
      <c r="QH6034" s="623"/>
      <c r="QI6034" s="623"/>
      <c r="QJ6034" s="623"/>
      <c r="QK6034" s="623"/>
    </row>
    <row r="6035" spans="439:453">
      <c r="PW6035" s="623"/>
      <c r="PX6035" s="623"/>
      <c r="PY6035" s="623"/>
      <c r="PZ6035" s="623"/>
      <c r="QA6035" s="623"/>
      <c r="QB6035" s="623"/>
      <c r="QC6035" s="623"/>
      <c r="QD6035" s="623"/>
      <c r="QE6035" s="623"/>
      <c r="QF6035" s="623"/>
      <c r="QG6035" s="623"/>
      <c r="QH6035" s="623"/>
      <c r="QI6035" s="623"/>
      <c r="QJ6035" s="623"/>
      <c r="QK6035" s="623"/>
    </row>
    <row r="6036" spans="439:453">
      <c r="PW6036" s="623"/>
      <c r="PX6036" s="623"/>
      <c r="PY6036" s="623"/>
      <c r="PZ6036" s="623"/>
      <c r="QA6036" s="623"/>
      <c r="QB6036" s="623"/>
      <c r="QC6036" s="623"/>
      <c r="QD6036" s="623"/>
      <c r="QE6036" s="623"/>
      <c r="QF6036" s="623"/>
      <c r="QG6036" s="623"/>
      <c r="QH6036" s="623"/>
      <c r="QI6036" s="623"/>
      <c r="QJ6036" s="623"/>
      <c r="QK6036" s="623"/>
    </row>
    <row r="6037" spans="439:453">
      <c r="PW6037" s="623"/>
      <c r="PX6037" s="623"/>
      <c r="PY6037" s="623"/>
      <c r="PZ6037" s="623"/>
      <c r="QA6037" s="623"/>
      <c r="QB6037" s="623"/>
      <c r="QC6037" s="623"/>
      <c r="QD6037" s="623"/>
      <c r="QE6037" s="623"/>
      <c r="QF6037" s="623"/>
      <c r="QG6037" s="623"/>
      <c r="QH6037" s="623"/>
      <c r="QI6037" s="623"/>
      <c r="QJ6037" s="623"/>
      <c r="QK6037" s="623"/>
    </row>
    <row r="6038" spans="439:453">
      <c r="PW6038" s="623"/>
      <c r="PX6038" s="623"/>
      <c r="PY6038" s="623"/>
      <c r="PZ6038" s="623"/>
      <c r="QA6038" s="623"/>
      <c r="QB6038" s="623"/>
      <c r="QC6038" s="623"/>
      <c r="QD6038" s="623"/>
      <c r="QE6038" s="623"/>
      <c r="QF6038" s="623"/>
      <c r="QG6038" s="623"/>
      <c r="QH6038" s="623"/>
      <c r="QI6038" s="623"/>
      <c r="QJ6038" s="623"/>
      <c r="QK6038" s="623"/>
    </row>
    <row r="6039" spans="439:453">
      <c r="PW6039" s="623"/>
      <c r="PX6039" s="623"/>
      <c r="PY6039" s="623"/>
      <c r="PZ6039" s="623"/>
      <c r="QA6039" s="623"/>
      <c r="QB6039" s="623"/>
      <c r="QC6039" s="623"/>
      <c r="QD6039" s="623"/>
      <c r="QE6039" s="623"/>
      <c r="QF6039" s="623"/>
      <c r="QG6039" s="623"/>
      <c r="QH6039" s="623"/>
      <c r="QI6039" s="623"/>
      <c r="QJ6039" s="623"/>
      <c r="QK6039" s="623"/>
    </row>
    <row r="6040" spans="439:453">
      <c r="PW6040" s="623"/>
      <c r="PX6040" s="623"/>
      <c r="PY6040" s="623"/>
      <c r="PZ6040" s="623"/>
      <c r="QA6040" s="623"/>
      <c r="QB6040" s="623"/>
      <c r="QC6040" s="623"/>
      <c r="QD6040" s="623"/>
      <c r="QE6040" s="623"/>
      <c r="QF6040" s="623"/>
      <c r="QG6040" s="623"/>
      <c r="QH6040" s="623"/>
      <c r="QI6040" s="623"/>
      <c r="QJ6040" s="623"/>
      <c r="QK6040" s="623"/>
    </row>
    <row r="6041" spans="439:453">
      <c r="PW6041" s="623"/>
      <c r="PX6041" s="623"/>
      <c r="PY6041" s="623"/>
      <c r="PZ6041" s="623"/>
      <c r="QA6041" s="623"/>
      <c r="QB6041" s="623"/>
      <c r="QC6041" s="623"/>
      <c r="QD6041" s="623"/>
      <c r="QE6041" s="623"/>
      <c r="QF6041" s="623"/>
      <c r="QG6041" s="623"/>
      <c r="QH6041" s="623"/>
      <c r="QI6041" s="623"/>
      <c r="QJ6041" s="623"/>
      <c r="QK6041" s="623"/>
    </row>
    <row r="6042" spans="439:453">
      <c r="PW6042" s="623"/>
      <c r="PX6042" s="623"/>
      <c r="PY6042" s="623"/>
      <c r="PZ6042" s="623"/>
      <c r="QA6042" s="623"/>
      <c r="QB6042" s="623"/>
      <c r="QC6042" s="623"/>
      <c r="QD6042" s="623"/>
      <c r="QE6042" s="623"/>
      <c r="QF6042" s="623"/>
      <c r="QG6042" s="623"/>
      <c r="QH6042" s="623"/>
      <c r="QI6042" s="623"/>
      <c r="QJ6042" s="623"/>
      <c r="QK6042" s="623"/>
    </row>
    <row r="6043" spans="439:453">
      <c r="PW6043" s="623"/>
      <c r="PX6043" s="623"/>
      <c r="PY6043" s="623"/>
      <c r="PZ6043" s="623"/>
      <c r="QA6043" s="623"/>
      <c r="QB6043" s="623"/>
      <c r="QC6043" s="623"/>
      <c r="QD6043" s="623"/>
      <c r="QE6043" s="623"/>
      <c r="QF6043" s="623"/>
      <c r="QG6043" s="623"/>
      <c r="QH6043" s="623"/>
      <c r="QI6043" s="623"/>
      <c r="QJ6043" s="623"/>
      <c r="QK6043" s="623"/>
    </row>
    <row r="6044" spans="439:453">
      <c r="PW6044" s="623"/>
      <c r="PX6044" s="623"/>
      <c r="PY6044" s="623"/>
      <c r="PZ6044" s="623"/>
      <c r="QA6044" s="623"/>
      <c r="QB6044" s="623"/>
      <c r="QC6044" s="623"/>
      <c r="QD6044" s="623"/>
      <c r="QE6044" s="623"/>
      <c r="QF6044" s="623"/>
      <c r="QG6044" s="623"/>
      <c r="QH6044" s="623"/>
      <c r="QI6044" s="623"/>
      <c r="QJ6044" s="623"/>
      <c r="QK6044" s="623"/>
    </row>
    <row r="6045" spans="439:453">
      <c r="PW6045" s="623"/>
      <c r="PX6045" s="623"/>
      <c r="PY6045" s="623"/>
      <c r="PZ6045" s="623"/>
      <c r="QA6045" s="623"/>
      <c r="QB6045" s="623"/>
      <c r="QC6045" s="623"/>
      <c r="QD6045" s="623"/>
      <c r="QE6045" s="623"/>
      <c r="QF6045" s="623"/>
      <c r="QG6045" s="623"/>
      <c r="QH6045" s="623"/>
      <c r="QI6045" s="623"/>
      <c r="QJ6045" s="623"/>
      <c r="QK6045" s="623"/>
    </row>
    <row r="6046" spans="439:453">
      <c r="PW6046" s="623"/>
      <c r="PX6046" s="623"/>
      <c r="PY6046" s="623"/>
      <c r="PZ6046" s="623"/>
      <c r="QA6046" s="623"/>
      <c r="QB6046" s="623"/>
      <c r="QC6046" s="623"/>
      <c r="QD6046" s="623"/>
      <c r="QE6046" s="623"/>
      <c r="QF6046" s="623"/>
      <c r="QG6046" s="623"/>
      <c r="QH6046" s="623"/>
      <c r="QI6046" s="623"/>
      <c r="QJ6046" s="623"/>
      <c r="QK6046" s="623"/>
    </row>
    <row r="6047" spans="439:453">
      <c r="PW6047" s="623"/>
      <c r="PX6047" s="623"/>
      <c r="PY6047" s="623"/>
      <c r="PZ6047" s="623"/>
      <c r="QA6047" s="623"/>
      <c r="QB6047" s="623"/>
      <c r="QC6047" s="623"/>
      <c r="QD6047" s="623"/>
      <c r="QE6047" s="623"/>
      <c r="QF6047" s="623"/>
      <c r="QG6047" s="623"/>
      <c r="QH6047" s="623"/>
      <c r="QI6047" s="623"/>
      <c r="QJ6047" s="623"/>
      <c r="QK6047" s="623"/>
    </row>
    <row r="6048" spans="439:453">
      <c r="PW6048" s="623"/>
      <c r="PX6048" s="623"/>
      <c r="PY6048" s="623"/>
      <c r="PZ6048" s="623"/>
      <c r="QA6048" s="623"/>
      <c r="QB6048" s="623"/>
      <c r="QC6048" s="623"/>
      <c r="QD6048" s="623"/>
      <c r="QE6048" s="623"/>
      <c r="QF6048" s="623"/>
      <c r="QG6048" s="623"/>
      <c r="QH6048" s="623"/>
      <c r="QI6048" s="623"/>
      <c r="QJ6048" s="623"/>
      <c r="QK6048" s="623"/>
    </row>
    <row r="6049" spans="439:453">
      <c r="PW6049" s="623"/>
      <c r="PX6049" s="623"/>
      <c r="PY6049" s="623"/>
      <c r="PZ6049" s="623"/>
      <c r="QA6049" s="623"/>
      <c r="QB6049" s="623"/>
      <c r="QC6049" s="623"/>
      <c r="QD6049" s="623"/>
      <c r="QE6049" s="623"/>
      <c r="QF6049" s="623"/>
      <c r="QG6049" s="623"/>
      <c r="QH6049" s="623"/>
      <c r="QI6049" s="623"/>
      <c r="QJ6049" s="623"/>
      <c r="QK6049" s="623"/>
    </row>
    <row r="6050" spans="439:453">
      <c r="PW6050" s="623"/>
      <c r="PX6050" s="623"/>
      <c r="PY6050" s="623"/>
      <c r="PZ6050" s="623"/>
      <c r="QA6050" s="623"/>
      <c r="QB6050" s="623"/>
      <c r="QC6050" s="623"/>
      <c r="QD6050" s="623"/>
      <c r="QE6050" s="623"/>
      <c r="QF6050" s="623"/>
      <c r="QG6050" s="623"/>
      <c r="QH6050" s="623"/>
      <c r="QI6050" s="623"/>
      <c r="QJ6050" s="623"/>
      <c r="QK6050" s="623"/>
    </row>
    <row r="6051" spans="439:453">
      <c r="PW6051" s="623"/>
      <c r="PX6051" s="623"/>
      <c r="PY6051" s="623"/>
      <c r="PZ6051" s="623"/>
      <c r="QA6051" s="623"/>
      <c r="QB6051" s="623"/>
      <c r="QC6051" s="623"/>
      <c r="QD6051" s="623"/>
      <c r="QE6051" s="623"/>
      <c r="QF6051" s="623"/>
      <c r="QG6051" s="623"/>
      <c r="QH6051" s="623"/>
      <c r="QI6051" s="623"/>
      <c r="QJ6051" s="623"/>
      <c r="QK6051" s="623"/>
    </row>
    <row r="6052" spans="439:453">
      <c r="PW6052" s="623"/>
      <c r="PX6052" s="623"/>
      <c r="PY6052" s="623"/>
      <c r="PZ6052" s="623"/>
      <c r="QA6052" s="623"/>
      <c r="QB6052" s="623"/>
      <c r="QC6052" s="623"/>
      <c r="QD6052" s="623"/>
      <c r="QE6052" s="623"/>
      <c r="QF6052" s="623"/>
      <c r="QG6052" s="623"/>
      <c r="QH6052" s="623"/>
      <c r="QI6052" s="623"/>
      <c r="QJ6052" s="623"/>
      <c r="QK6052" s="623"/>
    </row>
    <row r="6053" spans="439:453">
      <c r="PW6053" s="623"/>
      <c r="PX6053" s="623"/>
      <c r="PY6053" s="623"/>
      <c r="PZ6053" s="623"/>
      <c r="QA6053" s="623"/>
      <c r="QB6053" s="623"/>
      <c r="QC6053" s="623"/>
      <c r="QD6053" s="623"/>
      <c r="QE6053" s="623"/>
      <c r="QF6053" s="623"/>
      <c r="QG6053" s="623"/>
      <c r="QH6053" s="623"/>
      <c r="QI6053" s="623"/>
      <c r="QJ6053" s="623"/>
      <c r="QK6053" s="623"/>
    </row>
    <row r="6054" spans="439:453">
      <c r="PW6054" s="623"/>
      <c r="PX6054" s="623"/>
      <c r="PY6054" s="623"/>
      <c r="PZ6054" s="623"/>
      <c r="QA6054" s="623"/>
      <c r="QB6054" s="623"/>
      <c r="QC6054" s="623"/>
      <c r="QD6054" s="623"/>
      <c r="QE6054" s="623"/>
      <c r="QF6054" s="623"/>
      <c r="QG6054" s="623"/>
      <c r="QH6054" s="623"/>
      <c r="QI6054" s="623"/>
      <c r="QJ6054" s="623"/>
      <c r="QK6054" s="623"/>
    </row>
    <row r="6055" spans="439:453">
      <c r="PW6055" s="623"/>
      <c r="PX6055" s="623"/>
      <c r="PY6055" s="623"/>
      <c r="PZ6055" s="623"/>
      <c r="QA6055" s="623"/>
      <c r="QB6055" s="623"/>
      <c r="QC6055" s="623"/>
      <c r="QD6055" s="623"/>
      <c r="QE6055" s="623"/>
      <c r="QF6055" s="623"/>
      <c r="QG6055" s="623"/>
      <c r="QH6055" s="623"/>
      <c r="QI6055" s="623"/>
      <c r="QJ6055" s="623"/>
      <c r="QK6055" s="623"/>
    </row>
    <row r="6056" spans="439:453">
      <c r="PW6056" s="623"/>
      <c r="PX6056" s="623"/>
      <c r="PY6056" s="623"/>
      <c r="PZ6056" s="623"/>
      <c r="QA6056" s="623"/>
      <c r="QB6056" s="623"/>
      <c r="QC6056" s="623"/>
      <c r="QD6056" s="623"/>
      <c r="QE6056" s="623"/>
      <c r="QF6056" s="623"/>
      <c r="QG6056" s="623"/>
      <c r="QH6056" s="623"/>
      <c r="QI6056" s="623"/>
      <c r="QJ6056" s="623"/>
      <c r="QK6056" s="623"/>
    </row>
    <row r="6057" spans="439:453">
      <c r="PW6057" s="623"/>
      <c r="PX6057" s="623"/>
      <c r="PY6057" s="623"/>
      <c r="PZ6057" s="623"/>
      <c r="QA6057" s="623"/>
      <c r="QB6057" s="623"/>
      <c r="QC6057" s="623"/>
      <c r="QD6057" s="623"/>
      <c r="QE6057" s="623"/>
      <c r="QF6057" s="623"/>
      <c r="QG6057" s="623"/>
      <c r="QH6057" s="623"/>
      <c r="QI6057" s="623"/>
      <c r="QJ6057" s="623"/>
      <c r="QK6057" s="623"/>
    </row>
    <row r="6058" spans="439:453">
      <c r="PW6058" s="623"/>
      <c r="PX6058" s="623"/>
      <c r="PY6058" s="623"/>
      <c r="PZ6058" s="623"/>
      <c r="QA6058" s="623"/>
      <c r="QB6058" s="623"/>
      <c r="QC6058" s="623"/>
      <c r="QD6058" s="623"/>
      <c r="QE6058" s="623"/>
      <c r="QF6058" s="623"/>
      <c r="QG6058" s="623"/>
      <c r="QH6058" s="623"/>
      <c r="QI6058" s="623"/>
      <c r="QJ6058" s="623"/>
      <c r="QK6058" s="623"/>
    </row>
    <row r="6059" spans="439:453">
      <c r="PW6059" s="623"/>
      <c r="PX6059" s="623"/>
      <c r="PY6059" s="623"/>
      <c r="PZ6059" s="623"/>
      <c r="QA6059" s="623"/>
      <c r="QB6059" s="623"/>
      <c r="QC6059" s="623"/>
      <c r="QD6059" s="623"/>
      <c r="QE6059" s="623"/>
      <c r="QF6059" s="623"/>
      <c r="QG6059" s="623"/>
      <c r="QH6059" s="623"/>
      <c r="QI6059" s="623"/>
      <c r="QJ6059" s="623"/>
      <c r="QK6059" s="623"/>
    </row>
    <row r="6060" spans="439:453">
      <c r="PW6060" s="623"/>
      <c r="PX6060" s="623"/>
      <c r="PY6060" s="623"/>
      <c r="PZ6060" s="623"/>
      <c r="QA6060" s="623"/>
      <c r="QB6060" s="623"/>
      <c r="QC6060" s="623"/>
      <c r="QD6060" s="623"/>
      <c r="QE6060" s="623"/>
      <c r="QF6060" s="623"/>
      <c r="QG6060" s="623"/>
      <c r="QH6060" s="623"/>
      <c r="QI6060" s="623"/>
      <c r="QJ6060" s="623"/>
      <c r="QK6060" s="623"/>
    </row>
    <row r="6061" spans="439:453">
      <c r="PW6061" s="623"/>
      <c r="PX6061" s="623"/>
      <c r="PY6061" s="623"/>
      <c r="PZ6061" s="623"/>
      <c r="QA6061" s="623"/>
      <c r="QB6061" s="623"/>
      <c r="QC6061" s="623"/>
      <c r="QD6061" s="623"/>
      <c r="QE6061" s="623"/>
      <c r="QF6061" s="623"/>
      <c r="QG6061" s="623"/>
      <c r="QH6061" s="623"/>
      <c r="QI6061" s="623"/>
      <c r="QJ6061" s="623"/>
      <c r="QK6061" s="623"/>
    </row>
    <row r="6062" spans="439:453">
      <c r="PW6062" s="623"/>
      <c r="PX6062" s="623"/>
      <c r="PY6062" s="623"/>
      <c r="PZ6062" s="623"/>
      <c r="QA6062" s="623"/>
      <c r="QB6062" s="623"/>
      <c r="QC6062" s="623"/>
      <c r="QD6062" s="623"/>
      <c r="QE6062" s="623"/>
      <c r="QF6062" s="623"/>
      <c r="QG6062" s="623"/>
      <c r="QH6062" s="623"/>
      <c r="QI6062" s="623"/>
      <c r="QJ6062" s="623"/>
      <c r="QK6062" s="623"/>
    </row>
    <row r="6063" spans="439:453">
      <c r="PW6063" s="623"/>
      <c r="PX6063" s="623"/>
      <c r="PY6063" s="623"/>
      <c r="PZ6063" s="623"/>
      <c r="QA6063" s="623"/>
      <c r="QB6063" s="623"/>
      <c r="QC6063" s="623"/>
      <c r="QD6063" s="623"/>
      <c r="QE6063" s="623"/>
      <c r="QF6063" s="623"/>
      <c r="QG6063" s="623"/>
      <c r="QH6063" s="623"/>
      <c r="QI6063" s="623"/>
      <c r="QJ6063" s="623"/>
      <c r="QK6063" s="623"/>
    </row>
    <row r="6064" spans="439:453">
      <c r="PW6064" s="623"/>
      <c r="PX6064" s="623"/>
      <c r="PY6064" s="623"/>
      <c r="PZ6064" s="623"/>
      <c r="QA6064" s="623"/>
      <c r="QB6064" s="623"/>
      <c r="QC6064" s="623"/>
      <c r="QD6064" s="623"/>
      <c r="QE6064" s="623"/>
      <c r="QF6064" s="623"/>
      <c r="QG6064" s="623"/>
      <c r="QH6064" s="623"/>
      <c r="QI6064" s="623"/>
      <c r="QJ6064" s="623"/>
      <c r="QK6064" s="623"/>
    </row>
    <row r="6065" spans="439:453">
      <c r="PW6065" s="623"/>
      <c r="PX6065" s="623"/>
      <c r="PY6065" s="623"/>
      <c r="PZ6065" s="623"/>
      <c r="QA6065" s="623"/>
      <c r="QB6065" s="623"/>
      <c r="QC6065" s="623"/>
      <c r="QD6065" s="623"/>
      <c r="QE6065" s="623"/>
      <c r="QF6065" s="623"/>
      <c r="QG6065" s="623"/>
      <c r="QH6065" s="623"/>
      <c r="QI6065" s="623"/>
      <c r="QJ6065" s="623"/>
      <c r="QK6065" s="623"/>
    </row>
    <row r="6066" spans="439:453">
      <c r="PW6066" s="623"/>
      <c r="PX6066" s="623"/>
      <c r="PY6066" s="623"/>
      <c r="PZ6066" s="623"/>
      <c r="QA6066" s="623"/>
      <c r="QB6066" s="623"/>
      <c r="QC6066" s="623"/>
      <c r="QD6066" s="623"/>
      <c r="QE6066" s="623"/>
      <c r="QF6066" s="623"/>
      <c r="QG6066" s="623"/>
      <c r="QH6066" s="623"/>
      <c r="QI6066" s="623"/>
      <c r="QJ6066" s="623"/>
      <c r="QK6066" s="623"/>
    </row>
    <row r="6067" spans="439:453">
      <c r="PW6067" s="623"/>
      <c r="PX6067" s="623"/>
      <c r="PY6067" s="623"/>
      <c r="PZ6067" s="623"/>
      <c r="QA6067" s="623"/>
      <c r="QB6067" s="623"/>
      <c r="QC6067" s="623"/>
      <c r="QD6067" s="623"/>
      <c r="QE6067" s="623"/>
      <c r="QF6067" s="623"/>
      <c r="QG6067" s="623"/>
      <c r="QH6067" s="623"/>
      <c r="QI6067" s="623"/>
      <c r="QJ6067" s="623"/>
      <c r="QK6067" s="623"/>
    </row>
    <row r="6068" spans="439:453">
      <c r="PW6068" s="623"/>
      <c r="PX6068" s="623"/>
      <c r="PY6068" s="623"/>
      <c r="PZ6068" s="623"/>
      <c r="QA6068" s="623"/>
      <c r="QB6068" s="623"/>
      <c r="QC6068" s="623"/>
      <c r="QD6068" s="623"/>
      <c r="QE6068" s="623"/>
      <c r="QF6068" s="623"/>
      <c r="QG6068" s="623"/>
      <c r="QH6068" s="623"/>
      <c r="QI6068" s="623"/>
      <c r="QJ6068" s="623"/>
      <c r="QK6068" s="623"/>
    </row>
    <row r="6069" spans="439:453">
      <c r="PW6069" s="623"/>
      <c r="PX6069" s="623"/>
      <c r="PY6069" s="623"/>
      <c r="PZ6069" s="623"/>
      <c r="QA6069" s="623"/>
      <c r="QB6069" s="623"/>
      <c r="QC6069" s="623"/>
      <c r="QD6069" s="623"/>
      <c r="QE6069" s="623"/>
      <c r="QF6069" s="623"/>
      <c r="QG6069" s="623"/>
      <c r="QH6069" s="623"/>
      <c r="QI6069" s="623"/>
      <c r="QJ6069" s="623"/>
      <c r="QK6069" s="623"/>
    </row>
    <row r="6070" spans="439:453">
      <c r="PW6070" s="623"/>
      <c r="PX6070" s="623"/>
      <c r="PY6070" s="623"/>
      <c r="PZ6070" s="623"/>
      <c r="QA6070" s="623"/>
      <c r="QB6070" s="623"/>
      <c r="QC6070" s="623"/>
      <c r="QD6070" s="623"/>
      <c r="QE6070" s="623"/>
      <c r="QF6070" s="623"/>
      <c r="QG6070" s="623"/>
      <c r="QH6070" s="623"/>
      <c r="QI6070" s="623"/>
      <c r="QJ6070" s="623"/>
      <c r="QK6070" s="623"/>
    </row>
    <row r="6071" spans="439:453">
      <c r="PW6071" s="623"/>
      <c r="PX6071" s="623"/>
      <c r="PY6071" s="623"/>
      <c r="PZ6071" s="623"/>
      <c r="QA6071" s="623"/>
      <c r="QB6071" s="623"/>
      <c r="QC6071" s="623"/>
      <c r="QD6071" s="623"/>
      <c r="QE6071" s="623"/>
      <c r="QF6071" s="623"/>
      <c r="QG6071" s="623"/>
      <c r="QH6071" s="623"/>
      <c r="QI6071" s="623"/>
      <c r="QJ6071" s="623"/>
      <c r="QK6071" s="623"/>
    </row>
    <row r="6072" spans="439:453">
      <c r="PW6072" s="623"/>
      <c r="PX6072" s="623"/>
      <c r="PY6072" s="623"/>
      <c r="PZ6072" s="623"/>
      <c r="QA6072" s="623"/>
      <c r="QB6072" s="623"/>
      <c r="QC6072" s="623"/>
      <c r="QD6072" s="623"/>
      <c r="QE6072" s="623"/>
      <c r="QF6072" s="623"/>
      <c r="QG6072" s="623"/>
      <c r="QH6072" s="623"/>
      <c r="QI6072" s="623"/>
      <c r="QJ6072" s="623"/>
      <c r="QK6072" s="623"/>
    </row>
    <row r="6073" spans="439:453">
      <c r="PW6073" s="623"/>
      <c r="PX6073" s="623"/>
      <c r="PY6073" s="623"/>
      <c r="PZ6073" s="623"/>
      <c r="QA6073" s="623"/>
      <c r="QB6073" s="623"/>
      <c r="QC6073" s="623"/>
      <c r="QD6073" s="623"/>
      <c r="QE6073" s="623"/>
      <c r="QF6073" s="623"/>
      <c r="QG6073" s="623"/>
      <c r="QH6073" s="623"/>
      <c r="QI6073" s="623"/>
      <c r="QJ6073" s="623"/>
      <c r="QK6073" s="623"/>
    </row>
    <row r="6074" spans="439:453">
      <c r="PW6074" s="623"/>
      <c r="PX6074" s="623"/>
      <c r="PY6074" s="623"/>
      <c r="PZ6074" s="623"/>
      <c r="QA6074" s="623"/>
      <c r="QB6074" s="623"/>
      <c r="QC6074" s="623"/>
      <c r="QD6074" s="623"/>
      <c r="QE6074" s="623"/>
      <c r="QF6074" s="623"/>
      <c r="QG6074" s="623"/>
      <c r="QH6074" s="623"/>
      <c r="QI6074" s="623"/>
      <c r="QJ6074" s="623"/>
      <c r="QK6074" s="623"/>
    </row>
    <row r="6075" spans="439:453">
      <c r="PW6075" s="623"/>
      <c r="PX6075" s="623"/>
      <c r="PY6075" s="623"/>
      <c r="PZ6075" s="623"/>
      <c r="QA6075" s="623"/>
      <c r="QB6075" s="623"/>
      <c r="QC6075" s="623"/>
      <c r="QD6075" s="623"/>
      <c r="QE6075" s="623"/>
      <c r="QF6075" s="623"/>
      <c r="QG6075" s="623"/>
      <c r="QH6075" s="623"/>
      <c r="QI6075" s="623"/>
      <c r="QJ6075" s="623"/>
      <c r="QK6075" s="623"/>
    </row>
    <row r="6076" spans="439:453">
      <c r="PW6076" s="623"/>
      <c r="PX6076" s="623"/>
      <c r="PY6076" s="623"/>
      <c r="PZ6076" s="623"/>
      <c r="QA6076" s="623"/>
      <c r="QB6076" s="623"/>
      <c r="QC6076" s="623"/>
      <c r="QD6076" s="623"/>
      <c r="QE6076" s="623"/>
      <c r="QF6076" s="623"/>
      <c r="QG6076" s="623"/>
      <c r="QH6076" s="623"/>
      <c r="QI6076" s="623"/>
      <c r="QJ6076" s="623"/>
      <c r="QK6076" s="623"/>
    </row>
    <row r="6077" spans="439:453">
      <c r="PW6077" s="623"/>
      <c r="PX6077" s="623"/>
      <c r="PY6077" s="623"/>
      <c r="PZ6077" s="623"/>
      <c r="QA6077" s="623"/>
      <c r="QB6077" s="623"/>
      <c r="QC6077" s="623"/>
      <c r="QD6077" s="623"/>
      <c r="QE6077" s="623"/>
      <c r="QF6077" s="623"/>
      <c r="QG6077" s="623"/>
      <c r="QH6077" s="623"/>
      <c r="QI6077" s="623"/>
      <c r="QJ6077" s="623"/>
      <c r="QK6077" s="623"/>
    </row>
    <row r="6078" spans="439:453">
      <c r="PW6078" s="623"/>
      <c r="PX6078" s="623"/>
      <c r="PY6078" s="623"/>
      <c r="PZ6078" s="623"/>
      <c r="QA6078" s="623"/>
      <c r="QB6078" s="623"/>
      <c r="QC6078" s="623"/>
      <c r="QD6078" s="623"/>
      <c r="QE6078" s="623"/>
      <c r="QF6078" s="623"/>
      <c r="QG6078" s="623"/>
      <c r="QH6078" s="623"/>
      <c r="QI6078" s="623"/>
      <c r="QJ6078" s="623"/>
      <c r="QK6078" s="623"/>
    </row>
    <row r="6079" spans="439:453">
      <c r="PW6079" s="623"/>
      <c r="PX6079" s="623"/>
      <c r="PY6079" s="623"/>
      <c r="PZ6079" s="623"/>
      <c r="QA6079" s="623"/>
      <c r="QB6079" s="623"/>
      <c r="QC6079" s="623"/>
      <c r="QD6079" s="623"/>
      <c r="QE6079" s="623"/>
      <c r="QF6079" s="623"/>
      <c r="QG6079" s="623"/>
      <c r="QH6079" s="623"/>
      <c r="QI6079" s="623"/>
      <c r="QJ6079" s="623"/>
      <c r="QK6079" s="623"/>
    </row>
    <row r="6080" spans="439:453">
      <c r="PW6080" s="623"/>
      <c r="PX6080" s="623"/>
      <c r="PY6080" s="623"/>
      <c r="PZ6080" s="623"/>
      <c r="QA6080" s="623"/>
      <c r="QB6080" s="623"/>
      <c r="QC6080" s="623"/>
      <c r="QD6080" s="623"/>
      <c r="QE6080" s="623"/>
      <c r="QF6080" s="623"/>
      <c r="QG6080" s="623"/>
      <c r="QH6080" s="623"/>
      <c r="QI6080" s="623"/>
      <c r="QJ6080" s="623"/>
      <c r="QK6080" s="623"/>
    </row>
    <row r="6081" spans="439:453">
      <c r="PW6081" s="623"/>
      <c r="PX6081" s="623"/>
      <c r="PY6081" s="623"/>
      <c r="PZ6081" s="623"/>
      <c r="QA6081" s="623"/>
      <c r="QB6081" s="623"/>
      <c r="QC6081" s="623"/>
      <c r="QD6081" s="623"/>
      <c r="QE6081" s="623"/>
      <c r="QF6081" s="623"/>
      <c r="QG6081" s="623"/>
      <c r="QH6081" s="623"/>
      <c r="QI6081" s="623"/>
      <c r="QJ6081" s="623"/>
      <c r="QK6081" s="623"/>
    </row>
    <row r="6082" spans="439:453">
      <c r="PW6082" s="623"/>
      <c r="PX6082" s="623"/>
      <c r="PY6082" s="623"/>
      <c r="PZ6082" s="623"/>
      <c r="QA6082" s="623"/>
      <c r="QB6082" s="623"/>
      <c r="QC6082" s="623"/>
      <c r="QD6082" s="623"/>
      <c r="QE6082" s="623"/>
      <c r="QF6082" s="623"/>
      <c r="QG6082" s="623"/>
      <c r="QH6082" s="623"/>
      <c r="QI6082" s="623"/>
      <c r="QJ6082" s="623"/>
      <c r="QK6082" s="623"/>
    </row>
    <row r="6083" spans="439:453">
      <c r="PW6083" s="623"/>
      <c r="PX6083" s="623"/>
      <c r="PY6083" s="623"/>
      <c r="PZ6083" s="623"/>
      <c r="QA6083" s="623"/>
      <c r="QB6083" s="623"/>
      <c r="QC6083" s="623"/>
      <c r="QD6083" s="623"/>
      <c r="QE6083" s="623"/>
      <c r="QF6083" s="623"/>
      <c r="QG6083" s="623"/>
      <c r="QH6083" s="623"/>
      <c r="QI6083" s="623"/>
      <c r="QJ6083" s="623"/>
      <c r="QK6083" s="623"/>
    </row>
    <row r="6084" spans="439:453">
      <c r="PW6084" s="623"/>
      <c r="PX6084" s="623"/>
      <c r="PY6084" s="623"/>
      <c r="PZ6084" s="623"/>
      <c r="QA6084" s="623"/>
      <c r="QB6084" s="623"/>
      <c r="QC6084" s="623"/>
      <c r="QD6084" s="623"/>
      <c r="QE6084" s="623"/>
      <c r="QF6084" s="623"/>
      <c r="QG6084" s="623"/>
      <c r="QH6084" s="623"/>
      <c r="QI6084" s="623"/>
      <c r="QJ6084" s="623"/>
      <c r="QK6084" s="623"/>
    </row>
    <row r="6085" spans="439:453">
      <c r="PW6085" s="623"/>
      <c r="PX6085" s="623"/>
      <c r="PY6085" s="623"/>
      <c r="PZ6085" s="623"/>
      <c r="QA6085" s="623"/>
      <c r="QB6085" s="623"/>
      <c r="QC6085" s="623"/>
      <c r="QD6085" s="623"/>
      <c r="QE6085" s="623"/>
      <c r="QF6085" s="623"/>
      <c r="QG6085" s="623"/>
      <c r="QH6085" s="623"/>
      <c r="QI6085" s="623"/>
      <c r="QJ6085" s="623"/>
      <c r="QK6085" s="623"/>
    </row>
    <row r="6086" spans="439:453">
      <c r="PW6086" s="623"/>
      <c r="PX6086" s="623"/>
      <c r="PY6086" s="623"/>
      <c r="PZ6086" s="623"/>
      <c r="QA6086" s="623"/>
      <c r="QB6086" s="623"/>
      <c r="QC6086" s="623"/>
      <c r="QD6086" s="623"/>
      <c r="QE6086" s="623"/>
      <c r="QF6086" s="623"/>
      <c r="QG6086" s="623"/>
      <c r="QH6086" s="623"/>
      <c r="QI6086" s="623"/>
      <c r="QJ6086" s="623"/>
      <c r="QK6086" s="623"/>
    </row>
    <row r="6087" spans="439:453">
      <c r="PW6087" s="623"/>
      <c r="PX6087" s="623"/>
      <c r="PY6087" s="623"/>
      <c r="PZ6087" s="623"/>
      <c r="QA6087" s="623"/>
      <c r="QB6087" s="623"/>
      <c r="QC6087" s="623"/>
      <c r="QD6087" s="623"/>
      <c r="QE6087" s="623"/>
      <c r="QF6087" s="623"/>
      <c r="QG6087" s="623"/>
      <c r="QH6087" s="623"/>
      <c r="QI6087" s="623"/>
      <c r="QJ6087" s="623"/>
      <c r="QK6087" s="623"/>
    </row>
    <row r="6088" spans="439:453">
      <c r="PW6088" s="623"/>
      <c r="PX6088" s="623"/>
      <c r="PY6088" s="623"/>
      <c r="PZ6088" s="623"/>
      <c r="QA6088" s="623"/>
      <c r="QB6088" s="623"/>
      <c r="QC6088" s="623"/>
      <c r="QD6088" s="623"/>
      <c r="QE6088" s="623"/>
      <c r="QF6088" s="623"/>
      <c r="QG6088" s="623"/>
      <c r="QH6088" s="623"/>
      <c r="QI6088" s="623"/>
      <c r="QJ6088" s="623"/>
      <c r="QK6088" s="623"/>
    </row>
    <row r="6089" spans="439:453">
      <c r="PW6089" s="623"/>
      <c r="PX6089" s="623"/>
      <c r="PY6089" s="623"/>
      <c r="PZ6089" s="623"/>
      <c r="QA6089" s="623"/>
      <c r="QB6089" s="623"/>
      <c r="QC6089" s="623"/>
      <c r="QD6089" s="623"/>
      <c r="QE6089" s="623"/>
      <c r="QF6089" s="623"/>
      <c r="QG6089" s="623"/>
      <c r="QH6089" s="623"/>
      <c r="QI6089" s="623"/>
      <c r="QJ6089" s="623"/>
      <c r="QK6089" s="623"/>
    </row>
    <row r="6090" spans="439:453">
      <c r="PW6090" s="623"/>
      <c r="PX6090" s="623"/>
      <c r="PY6090" s="623"/>
      <c r="PZ6090" s="623"/>
      <c r="QA6090" s="623"/>
      <c r="QB6090" s="623"/>
      <c r="QC6090" s="623"/>
      <c r="QD6090" s="623"/>
      <c r="QE6090" s="623"/>
      <c r="QF6090" s="623"/>
      <c r="QG6090" s="623"/>
      <c r="QH6090" s="623"/>
      <c r="QI6090" s="623"/>
      <c r="QJ6090" s="623"/>
      <c r="QK6090" s="623"/>
    </row>
    <row r="6091" spans="439:453">
      <c r="PW6091" s="623"/>
      <c r="PX6091" s="623"/>
      <c r="PY6091" s="623"/>
      <c r="PZ6091" s="623"/>
      <c r="QA6091" s="623"/>
      <c r="QB6091" s="623"/>
      <c r="QC6091" s="623"/>
      <c r="QD6091" s="623"/>
      <c r="QE6091" s="623"/>
      <c r="QF6091" s="623"/>
      <c r="QG6091" s="623"/>
      <c r="QH6091" s="623"/>
      <c r="QI6091" s="623"/>
      <c r="QJ6091" s="623"/>
      <c r="QK6091" s="623"/>
    </row>
    <row r="6092" spans="439:453">
      <c r="PW6092" s="623"/>
      <c r="PX6092" s="623"/>
      <c r="PY6092" s="623"/>
      <c r="PZ6092" s="623"/>
      <c r="QA6092" s="623"/>
      <c r="QB6092" s="623"/>
      <c r="QC6092" s="623"/>
      <c r="QD6092" s="623"/>
      <c r="QE6092" s="623"/>
      <c r="QF6092" s="623"/>
      <c r="QG6092" s="623"/>
      <c r="QH6092" s="623"/>
      <c r="QI6092" s="623"/>
      <c r="QJ6092" s="623"/>
      <c r="QK6092" s="623"/>
    </row>
    <row r="6093" spans="439:453">
      <c r="PW6093" s="623"/>
      <c r="PX6093" s="623"/>
      <c r="PY6093" s="623"/>
      <c r="PZ6093" s="623"/>
      <c r="QA6093" s="623"/>
      <c r="QB6093" s="623"/>
      <c r="QC6093" s="623"/>
      <c r="QD6093" s="623"/>
      <c r="QE6093" s="623"/>
      <c r="QF6093" s="623"/>
      <c r="QG6093" s="623"/>
      <c r="QH6093" s="623"/>
      <c r="QI6093" s="623"/>
      <c r="QJ6093" s="623"/>
      <c r="QK6093" s="623"/>
    </row>
    <row r="6094" spans="439:453">
      <c r="PW6094" s="623"/>
      <c r="PX6094" s="623"/>
      <c r="PY6094" s="623"/>
      <c r="PZ6094" s="623"/>
      <c r="QA6094" s="623"/>
      <c r="QB6094" s="623"/>
      <c r="QC6094" s="623"/>
      <c r="QD6094" s="623"/>
      <c r="QE6094" s="623"/>
      <c r="QF6094" s="623"/>
      <c r="QG6094" s="623"/>
      <c r="QH6094" s="623"/>
      <c r="QI6094" s="623"/>
      <c r="QJ6094" s="623"/>
      <c r="QK6094" s="623"/>
    </row>
    <row r="6095" spans="439:453">
      <c r="PW6095" s="623"/>
      <c r="PX6095" s="623"/>
      <c r="PY6095" s="623"/>
      <c r="PZ6095" s="623"/>
      <c r="QA6095" s="623"/>
      <c r="QB6095" s="623"/>
      <c r="QC6095" s="623"/>
      <c r="QD6095" s="623"/>
      <c r="QE6095" s="623"/>
      <c r="QF6095" s="623"/>
      <c r="QG6095" s="623"/>
      <c r="QH6095" s="623"/>
      <c r="QI6095" s="623"/>
      <c r="QJ6095" s="623"/>
      <c r="QK6095" s="623"/>
    </row>
    <row r="6096" spans="439:453">
      <c r="PW6096" s="623"/>
      <c r="PX6096" s="623"/>
      <c r="PY6096" s="623"/>
      <c r="PZ6096" s="623"/>
      <c r="QA6096" s="623"/>
      <c r="QB6096" s="623"/>
      <c r="QC6096" s="623"/>
      <c r="QD6096" s="623"/>
      <c r="QE6096" s="623"/>
      <c r="QF6096" s="623"/>
      <c r="QG6096" s="623"/>
      <c r="QH6096" s="623"/>
      <c r="QI6096" s="623"/>
      <c r="QJ6096" s="623"/>
      <c r="QK6096" s="623"/>
    </row>
    <row r="6097" spans="439:453">
      <c r="PW6097" s="623"/>
      <c r="PX6097" s="623"/>
      <c r="PY6097" s="623"/>
      <c r="PZ6097" s="623"/>
      <c r="QA6097" s="623"/>
      <c r="QB6097" s="623"/>
      <c r="QC6097" s="623"/>
      <c r="QD6097" s="623"/>
      <c r="QE6097" s="623"/>
      <c r="QF6097" s="623"/>
      <c r="QG6097" s="623"/>
      <c r="QH6097" s="623"/>
      <c r="QI6097" s="623"/>
      <c r="QJ6097" s="623"/>
      <c r="QK6097" s="623"/>
    </row>
    <row r="6098" spans="439:453">
      <c r="PW6098" s="623"/>
      <c r="PX6098" s="623"/>
      <c r="PY6098" s="623"/>
      <c r="PZ6098" s="623"/>
      <c r="QA6098" s="623"/>
      <c r="QB6098" s="623"/>
      <c r="QC6098" s="623"/>
      <c r="QD6098" s="623"/>
      <c r="QE6098" s="623"/>
      <c r="QF6098" s="623"/>
      <c r="QG6098" s="623"/>
      <c r="QH6098" s="623"/>
      <c r="QI6098" s="623"/>
      <c r="QJ6098" s="623"/>
      <c r="QK6098" s="623"/>
    </row>
    <row r="6099" spans="439:453">
      <c r="PW6099" s="623"/>
      <c r="PX6099" s="623"/>
      <c r="PY6099" s="623"/>
      <c r="PZ6099" s="623"/>
      <c r="QA6099" s="623"/>
      <c r="QB6099" s="623"/>
      <c r="QC6099" s="623"/>
      <c r="QD6099" s="623"/>
      <c r="QE6099" s="623"/>
      <c r="QF6099" s="623"/>
      <c r="QG6099" s="623"/>
      <c r="QH6099" s="623"/>
      <c r="QI6099" s="623"/>
      <c r="QJ6099" s="623"/>
      <c r="QK6099" s="623"/>
    </row>
    <row r="6100" spans="439:453">
      <c r="PW6100" s="623"/>
      <c r="PX6100" s="623"/>
      <c r="PY6100" s="623"/>
      <c r="PZ6100" s="623"/>
      <c r="QA6100" s="623"/>
      <c r="QB6100" s="623"/>
      <c r="QC6100" s="623"/>
      <c r="QD6100" s="623"/>
      <c r="QE6100" s="623"/>
      <c r="QF6100" s="623"/>
      <c r="QG6100" s="623"/>
      <c r="QH6100" s="623"/>
      <c r="QI6100" s="623"/>
      <c r="QJ6100" s="623"/>
      <c r="QK6100" s="623"/>
    </row>
    <row r="6101" spans="439:453">
      <c r="PW6101" s="623"/>
      <c r="PX6101" s="623"/>
      <c r="PY6101" s="623"/>
      <c r="PZ6101" s="623"/>
      <c r="QA6101" s="623"/>
      <c r="QB6101" s="623"/>
      <c r="QC6101" s="623"/>
      <c r="QD6101" s="623"/>
      <c r="QE6101" s="623"/>
      <c r="QF6101" s="623"/>
      <c r="QG6101" s="623"/>
      <c r="QH6101" s="623"/>
      <c r="QI6101" s="623"/>
      <c r="QJ6101" s="623"/>
      <c r="QK6101" s="623"/>
    </row>
    <row r="6102" spans="439:453">
      <c r="PW6102" s="623"/>
      <c r="PX6102" s="623"/>
      <c r="PY6102" s="623"/>
      <c r="PZ6102" s="623"/>
      <c r="QA6102" s="623"/>
      <c r="QB6102" s="623"/>
      <c r="QC6102" s="623"/>
      <c r="QD6102" s="623"/>
      <c r="QE6102" s="623"/>
      <c r="QF6102" s="623"/>
      <c r="QG6102" s="623"/>
      <c r="QH6102" s="623"/>
      <c r="QI6102" s="623"/>
      <c r="QJ6102" s="623"/>
      <c r="QK6102" s="623"/>
    </row>
    <row r="6103" spans="439:453">
      <c r="PW6103" s="623"/>
      <c r="PX6103" s="623"/>
      <c r="PY6103" s="623"/>
      <c r="PZ6103" s="623"/>
      <c r="QA6103" s="623"/>
      <c r="QB6103" s="623"/>
      <c r="QC6103" s="623"/>
      <c r="QD6103" s="623"/>
      <c r="QE6103" s="623"/>
      <c r="QF6103" s="623"/>
      <c r="QG6103" s="623"/>
      <c r="QH6103" s="623"/>
      <c r="QI6103" s="623"/>
      <c r="QJ6103" s="623"/>
      <c r="QK6103" s="623"/>
    </row>
    <row r="6104" spans="439:453">
      <c r="PW6104" s="623"/>
      <c r="PX6104" s="623"/>
      <c r="PY6104" s="623"/>
      <c r="PZ6104" s="623"/>
      <c r="QA6104" s="623"/>
      <c r="QB6104" s="623"/>
      <c r="QC6104" s="623"/>
      <c r="QD6104" s="623"/>
      <c r="QE6104" s="623"/>
      <c r="QF6104" s="623"/>
      <c r="QG6104" s="623"/>
      <c r="QH6104" s="623"/>
      <c r="QI6104" s="623"/>
      <c r="QJ6104" s="623"/>
      <c r="QK6104" s="623"/>
    </row>
    <row r="6105" spans="439:453">
      <c r="PW6105" s="623"/>
      <c r="PX6105" s="623"/>
      <c r="PY6105" s="623"/>
      <c r="PZ6105" s="623"/>
      <c r="QA6105" s="623"/>
      <c r="QB6105" s="623"/>
      <c r="QC6105" s="623"/>
      <c r="QD6105" s="623"/>
      <c r="QE6105" s="623"/>
      <c r="QF6105" s="623"/>
      <c r="QG6105" s="623"/>
      <c r="QH6105" s="623"/>
      <c r="QI6105" s="623"/>
      <c r="QJ6105" s="623"/>
      <c r="QK6105" s="623"/>
    </row>
    <row r="6106" spans="439:453">
      <c r="PW6106" s="623"/>
      <c r="PX6106" s="623"/>
      <c r="PY6106" s="623"/>
      <c r="PZ6106" s="623"/>
      <c r="QA6106" s="623"/>
      <c r="QB6106" s="623"/>
      <c r="QC6106" s="623"/>
      <c r="QD6106" s="623"/>
      <c r="QE6106" s="623"/>
      <c r="QF6106" s="623"/>
      <c r="QG6106" s="623"/>
      <c r="QH6106" s="623"/>
      <c r="QI6106" s="623"/>
      <c r="QJ6106" s="623"/>
      <c r="QK6106" s="623"/>
    </row>
    <row r="6107" spans="439:453">
      <c r="PW6107" s="623"/>
      <c r="PX6107" s="623"/>
      <c r="PY6107" s="623"/>
      <c r="PZ6107" s="623"/>
      <c r="QA6107" s="623"/>
      <c r="QB6107" s="623"/>
      <c r="QC6107" s="623"/>
      <c r="QD6107" s="623"/>
      <c r="QE6107" s="623"/>
      <c r="QF6107" s="623"/>
      <c r="QG6107" s="623"/>
      <c r="QH6107" s="623"/>
      <c r="QI6107" s="623"/>
      <c r="QJ6107" s="623"/>
      <c r="QK6107" s="623"/>
    </row>
    <row r="6108" spans="439:453">
      <c r="PW6108" s="623"/>
      <c r="PX6108" s="623"/>
      <c r="PY6108" s="623"/>
      <c r="PZ6108" s="623"/>
      <c r="QA6108" s="623"/>
      <c r="QB6108" s="623"/>
      <c r="QC6108" s="623"/>
      <c r="QD6108" s="623"/>
      <c r="QE6108" s="623"/>
      <c r="QF6108" s="623"/>
      <c r="QG6108" s="623"/>
      <c r="QH6108" s="623"/>
      <c r="QI6108" s="623"/>
      <c r="QJ6108" s="623"/>
      <c r="QK6108" s="623"/>
    </row>
    <row r="6109" spans="439:453">
      <c r="PW6109" s="623"/>
      <c r="PX6109" s="623"/>
      <c r="PY6109" s="623"/>
      <c r="PZ6109" s="623"/>
      <c r="QA6109" s="623"/>
      <c r="QB6109" s="623"/>
      <c r="QC6109" s="623"/>
      <c r="QD6109" s="623"/>
      <c r="QE6109" s="623"/>
      <c r="QF6109" s="623"/>
      <c r="QG6109" s="623"/>
      <c r="QH6109" s="623"/>
      <c r="QI6109" s="623"/>
      <c r="QJ6109" s="623"/>
      <c r="QK6109" s="623"/>
    </row>
    <row r="6110" spans="439:453">
      <c r="PW6110" s="623"/>
      <c r="PX6110" s="623"/>
      <c r="PY6110" s="623"/>
      <c r="PZ6110" s="623"/>
      <c r="QA6110" s="623"/>
      <c r="QB6110" s="623"/>
      <c r="QC6110" s="623"/>
      <c r="QD6110" s="623"/>
      <c r="QE6110" s="623"/>
      <c r="QF6110" s="623"/>
      <c r="QG6110" s="623"/>
      <c r="QH6110" s="623"/>
      <c r="QI6110" s="623"/>
      <c r="QJ6110" s="623"/>
      <c r="QK6110" s="623"/>
    </row>
    <row r="6111" spans="439:453">
      <c r="PW6111" s="623"/>
      <c r="PX6111" s="623"/>
      <c r="PY6111" s="623"/>
      <c r="PZ6111" s="623"/>
      <c r="QA6111" s="623"/>
      <c r="QB6111" s="623"/>
      <c r="QC6111" s="623"/>
      <c r="QD6111" s="623"/>
      <c r="QE6111" s="623"/>
      <c r="QF6111" s="623"/>
      <c r="QG6111" s="623"/>
      <c r="QH6111" s="623"/>
      <c r="QI6111" s="623"/>
      <c r="QJ6111" s="623"/>
      <c r="QK6111" s="623"/>
    </row>
    <row r="6112" spans="439:453">
      <c r="PW6112" s="623"/>
      <c r="PX6112" s="623"/>
      <c r="PY6112" s="623"/>
      <c r="PZ6112" s="623"/>
      <c r="QA6112" s="623"/>
      <c r="QB6112" s="623"/>
      <c r="QC6112" s="623"/>
      <c r="QD6112" s="623"/>
      <c r="QE6112" s="623"/>
      <c r="QF6112" s="623"/>
      <c r="QG6112" s="623"/>
      <c r="QH6112" s="623"/>
      <c r="QI6112" s="623"/>
      <c r="QJ6112" s="623"/>
      <c r="QK6112" s="623"/>
    </row>
    <row r="6113" spans="439:453">
      <c r="PW6113" s="623"/>
      <c r="PX6113" s="623"/>
      <c r="PY6113" s="623"/>
      <c r="PZ6113" s="623"/>
      <c r="QA6113" s="623"/>
      <c r="QB6113" s="623"/>
      <c r="QC6113" s="623"/>
      <c r="QD6113" s="623"/>
      <c r="QE6113" s="623"/>
      <c r="QF6113" s="623"/>
      <c r="QG6113" s="623"/>
      <c r="QH6113" s="623"/>
      <c r="QI6113" s="623"/>
      <c r="QJ6113" s="623"/>
      <c r="QK6113" s="623"/>
    </row>
    <row r="6114" spans="439:453">
      <c r="PW6114" s="623"/>
      <c r="PX6114" s="623"/>
      <c r="PY6114" s="623"/>
      <c r="PZ6114" s="623"/>
      <c r="QA6114" s="623"/>
      <c r="QB6114" s="623"/>
      <c r="QC6114" s="623"/>
      <c r="QD6114" s="623"/>
      <c r="QE6114" s="623"/>
      <c r="QF6114" s="623"/>
      <c r="QG6114" s="623"/>
      <c r="QH6114" s="623"/>
      <c r="QI6114" s="623"/>
      <c r="QJ6114" s="623"/>
      <c r="QK6114" s="623"/>
    </row>
    <row r="6115" spans="439:453">
      <c r="PW6115" s="623"/>
      <c r="PX6115" s="623"/>
      <c r="PY6115" s="623"/>
      <c r="PZ6115" s="623"/>
      <c r="QA6115" s="623"/>
      <c r="QB6115" s="623"/>
      <c r="QC6115" s="623"/>
      <c r="QD6115" s="623"/>
      <c r="QE6115" s="623"/>
      <c r="QF6115" s="623"/>
      <c r="QG6115" s="623"/>
      <c r="QH6115" s="623"/>
      <c r="QI6115" s="623"/>
      <c r="QJ6115" s="623"/>
      <c r="QK6115" s="623"/>
    </row>
    <row r="6116" spans="439:453">
      <c r="PW6116" s="623"/>
      <c r="PX6116" s="623"/>
      <c r="PY6116" s="623"/>
      <c r="PZ6116" s="623"/>
      <c r="QA6116" s="623"/>
      <c r="QB6116" s="623"/>
      <c r="QC6116" s="623"/>
      <c r="QD6116" s="623"/>
      <c r="QE6116" s="623"/>
      <c r="QF6116" s="623"/>
      <c r="QG6116" s="623"/>
      <c r="QH6116" s="623"/>
      <c r="QI6116" s="623"/>
      <c r="QJ6116" s="623"/>
      <c r="QK6116" s="623"/>
    </row>
    <row r="6117" spans="439:453">
      <c r="PW6117" s="623"/>
      <c r="PX6117" s="623"/>
      <c r="PY6117" s="623"/>
      <c r="PZ6117" s="623"/>
      <c r="QA6117" s="623"/>
      <c r="QB6117" s="623"/>
      <c r="QC6117" s="623"/>
      <c r="QD6117" s="623"/>
      <c r="QE6117" s="623"/>
      <c r="QF6117" s="623"/>
      <c r="QG6117" s="623"/>
      <c r="QH6117" s="623"/>
      <c r="QI6117" s="623"/>
      <c r="QJ6117" s="623"/>
      <c r="QK6117" s="623"/>
    </row>
    <row r="6118" spans="439:453">
      <c r="PW6118" s="623"/>
      <c r="PX6118" s="623"/>
      <c r="PY6118" s="623"/>
      <c r="PZ6118" s="623"/>
      <c r="QA6118" s="623"/>
      <c r="QB6118" s="623"/>
      <c r="QC6118" s="623"/>
      <c r="QD6118" s="623"/>
      <c r="QE6118" s="623"/>
      <c r="QF6118" s="623"/>
      <c r="QG6118" s="623"/>
      <c r="QH6118" s="623"/>
      <c r="QI6118" s="623"/>
      <c r="QJ6118" s="623"/>
      <c r="QK6118" s="623"/>
    </row>
    <row r="6119" spans="439:453">
      <c r="PW6119" s="623"/>
      <c r="PX6119" s="623"/>
      <c r="PY6119" s="623"/>
      <c r="PZ6119" s="623"/>
      <c r="QA6119" s="623"/>
      <c r="QB6119" s="623"/>
      <c r="QC6119" s="623"/>
      <c r="QD6119" s="623"/>
      <c r="QE6119" s="623"/>
      <c r="QF6119" s="623"/>
      <c r="QG6119" s="623"/>
      <c r="QH6119" s="623"/>
      <c r="QI6119" s="623"/>
      <c r="QJ6119" s="623"/>
      <c r="QK6119" s="623"/>
    </row>
    <row r="6120" spans="439:453">
      <c r="PW6120" s="623"/>
      <c r="PX6120" s="623"/>
      <c r="PY6120" s="623"/>
      <c r="PZ6120" s="623"/>
      <c r="QA6120" s="623"/>
      <c r="QB6120" s="623"/>
      <c r="QC6120" s="623"/>
      <c r="QD6120" s="623"/>
      <c r="QE6120" s="623"/>
      <c r="QF6120" s="623"/>
      <c r="QG6120" s="623"/>
      <c r="QH6120" s="623"/>
      <c r="QI6120" s="623"/>
      <c r="QJ6120" s="623"/>
      <c r="QK6120" s="623"/>
    </row>
    <row r="6121" spans="439:453">
      <c r="PW6121" s="623"/>
      <c r="PX6121" s="623"/>
      <c r="PY6121" s="623"/>
      <c r="PZ6121" s="623"/>
      <c r="QA6121" s="623"/>
      <c r="QB6121" s="623"/>
      <c r="QC6121" s="623"/>
      <c r="QD6121" s="623"/>
      <c r="QE6121" s="623"/>
      <c r="QF6121" s="623"/>
      <c r="QG6121" s="623"/>
      <c r="QH6121" s="623"/>
      <c r="QI6121" s="623"/>
      <c r="QJ6121" s="623"/>
      <c r="QK6121" s="623"/>
    </row>
    <row r="6122" spans="439:453">
      <c r="PW6122" s="623"/>
      <c r="PX6122" s="623"/>
      <c r="PY6122" s="623"/>
      <c r="PZ6122" s="623"/>
      <c r="QA6122" s="623"/>
      <c r="QB6122" s="623"/>
      <c r="QC6122" s="623"/>
      <c r="QD6122" s="623"/>
      <c r="QE6122" s="623"/>
      <c r="QF6122" s="623"/>
      <c r="QG6122" s="623"/>
      <c r="QH6122" s="623"/>
      <c r="QI6122" s="623"/>
      <c r="QJ6122" s="623"/>
      <c r="QK6122" s="623"/>
    </row>
    <row r="6123" spans="439:453">
      <c r="PW6123" s="623"/>
      <c r="PX6123" s="623"/>
      <c r="PY6123" s="623"/>
      <c r="PZ6123" s="623"/>
      <c r="QA6123" s="623"/>
      <c r="QB6123" s="623"/>
      <c r="QC6123" s="623"/>
      <c r="QD6123" s="623"/>
      <c r="QE6123" s="623"/>
      <c r="QF6123" s="623"/>
      <c r="QG6123" s="623"/>
      <c r="QH6123" s="623"/>
      <c r="QI6123" s="623"/>
      <c r="QJ6123" s="623"/>
      <c r="QK6123" s="623"/>
    </row>
    <row r="6124" spans="439:453">
      <c r="PW6124" s="623"/>
      <c r="PX6124" s="623"/>
      <c r="PY6124" s="623"/>
      <c r="PZ6124" s="623"/>
      <c r="QA6124" s="623"/>
      <c r="QB6124" s="623"/>
      <c r="QC6124" s="623"/>
      <c r="QD6124" s="623"/>
      <c r="QE6124" s="623"/>
      <c r="QF6124" s="623"/>
      <c r="QG6124" s="623"/>
      <c r="QH6124" s="623"/>
      <c r="QI6124" s="623"/>
      <c r="QJ6124" s="623"/>
      <c r="QK6124" s="623"/>
    </row>
    <row r="6125" spans="439:453">
      <c r="PW6125" s="623"/>
      <c r="PX6125" s="623"/>
      <c r="PY6125" s="623"/>
      <c r="PZ6125" s="623"/>
      <c r="QA6125" s="623"/>
      <c r="QB6125" s="623"/>
      <c r="QC6125" s="623"/>
      <c r="QD6125" s="623"/>
      <c r="QE6125" s="623"/>
      <c r="QF6125" s="623"/>
      <c r="QG6125" s="623"/>
      <c r="QH6125" s="623"/>
      <c r="QI6125" s="623"/>
      <c r="QJ6125" s="623"/>
      <c r="QK6125" s="623"/>
    </row>
    <row r="6126" spans="439:453">
      <c r="PW6126" s="623"/>
      <c r="PX6126" s="623"/>
      <c r="PY6126" s="623"/>
      <c r="PZ6126" s="623"/>
      <c r="QA6126" s="623"/>
      <c r="QB6126" s="623"/>
      <c r="QC6126" s="623"/>
      <c r="QD6126" s="623"/>
      <c r="QE6126" s="623"/>
      <c r="QF6126" s="623"/>
      <c r="QG6126" s="623"/>
      <c r="QH6126" s="623"/>
      <c r="QI6126" s="623"/>
      <c r="QJ6126" s="623"/>
      <c r="QK6126" s="623"/>
    </row>
    <row r="6127" spans="439:453">
      <c r="PW6127" s="623"/>
      <c r="PX6127" s="623"/>
      <c r="PY6127" s="623"/>
      <c r="PZ6127" s="623"/>
      <c r="QA6127" s="623"/>
      <c r="QB6127" s="623"/>
      <c r="QC6127" s="623"/>
      <c r="QD6127" s="623"/>
      <c r="QE6127" s="623"/>
      <c r="QF6127" s="623"/>
      <c r="QG6127" s="623"/>
      <c r="QH6127" s="623"/>
      <c r="QI6127" s="623"/>
      <c r="QJ6127" s="623"/>
      <c r="QK6127" s="623"/>
    </row>
    <row r="6128" spans="439:453">
      <c r="PW6128" s="623"/>
      <c r="PX6128" s="623"/>
      <c r="PY6128" s="623"/>
      <c r="PZ6128" s="623"/>
      <c r="QA6128" s="623"/>
      <c r="QB6128" s="623"/>
      <c r="QC6128" s="623"/>
      <c r="QD6128" s="623"/>
      <c r="QE6128" s="623"/>
      <c r="QF6128" s="623"/>
      <c r="QG6128" s="623"/>
      <c r="QH6128" s="623"/>
      <c r="QI6128" s="623"/>
      <c r="QJ6128" s="623"/>
      <c r="QK6128" s="623"/>
    </row>
    <row r="6129" spans="439:453">
      <c r="PW6129" s="623"/>
      <c r="PX6129" s="623"/>
      <c r="PY6129" s="623"/>
      <c r="PZ6129" s="623"/>
      <c r="QA6129" s="623"/>
      <c r="QB6129" s="623"/>
      <c r="QC6129" s="623"/>
      <c r="QD6129" s="623"/>
      <c r="QE6129" s="623"/>
      <c r="QF6129" s="623"/>
      <c r="QG6129" s="623"/>
      <c r="QH6129" s="623"/>
      <c r="QI6129" s="623"/>
      <c r="QJ6129" s="623"/>
      <c r="QK6129" s="623"/>
    </row>
    <row r="6130" spans="439:453">
      <c r="PW6130" s="623"/>
      <c r="PX6130" s="623"/>
      <c r="PY6130" s="623"/>
      <c r="PZ6130" s="623"/>
      <c r="QA6130" s="623"/>
      <c r="QB6130" s="623"/>
      <c r="QC6130" s="623"/>
      <c r="QD6130" s="623"/>
      <c r="QE6130" s="623"/>
      <c r="QF6130" s="623"/>
      <c r="QG6130" s="623"/>
      <c r="QH6130" s="623"/>
      <c r="QI6130" s="623"/>
      <c r="QJ6130" s="623"/>
      <c r="QK6130" s="623"/>
    </row>
    <row r="6131" spans="439:453">
      <c r="PW6131" s="623"/>
      <c r="PX6131" s="623"/>
      <c r="PY6131" s="623"/>
      <c r="PZ6131" s="623"/>
      <c r="QA6131" s="623"/>
      <c r="QB6131" s="623"/>
      <c r="QC6131" s="623"/>
      <c r="QD6131" s="623"/>
      <c r="QE6131" s="623"/>
      <c r="QF6131" s="623"/>
      <c r="QG6131" s="623"/>
      <c r="QH6131" s="623"/>
      <c r="QI6131" s="623"/>
      <c r="QJ6131" s="623"/>
      <c r="QK6131" s="623"/>
    </row>
    <row r="6132" spans="439:453">
      <c r="PW6132" s="623"/>
      <c r="PX6132" s="623"/>
      <c r="PY6132" s="623"/>
      <c r="PZ6132" s="623"/>
      <c r="QA6132" s="623"/>
      <c r="QB6132" s="623"/>
      <c r="QC6132" s="623"/>
      <c r="QD6132" s="623"/>
      <c r="QE6132" s="623"/>
      <c r="QF6132" s="623"/>
      <c r="QG6132" s="623"/>
      <c r="QH6132" s="623"/>
      <c r="QI6132" s="623"/>
      <c r="QJ6132" s="623"/>
      <c r="QK6132" s="623"/>
    </row>
    <row r="6133" spans="439:453">
      <c r="PW6133" s="623"/>
      <c r="PX6133" s="623"/>
      <c r="PY6133" s="623"/>
      <c r="PZ6133" s="623"/>
      <c r="QA6133" s="623"/>
      <c r="QB6133" s="623"/>
      <c r="QC6133" s="623"/>
      <c r="QD6133" s="623"/>
      <c r="QE6133" s="623"/>
      <c r="QF6133" s="623"/>
      <c r="QG6133" s="623"/>
      <c r="QH6133" s="623"/>
      <c r="QI6133" s="623"/>
      <c r="QJ6133" s="623"/>
      <c r="QK6133" s="623"/>
    </row>
    <row r="6134" spans="439:453">
      <c r="PW6134" s="623"/>
      <c r="PX6134" s="623"/>
      <c r="PY6134" s="623"/>
      <c r="PZ6134" s="623"/>
      <c r="QA6134" s="623"/>
      <c r="QB6134" s="623"/>
      <c r="QC6134" s="623"/>
      <c r="QD6134" s="623"/>
      <c r="QE6134" s="623"/>
      <c r="QF6134" s="623"/>
      <c r="QG6134" s="623"/>
      <c r="QH6134" s="623"/>
      <c r="QI6134" s="623"/>
      <c r="QJ6134" s="623"/>
      <c r="QK6134" s="623"/>
    </row>
    <row r="6135" spans="439:453">
      <c r="PW6135" s="623"/>
      <c r="PX6135" s="623"/>
      <c r="PY6135" s="623"/>
      <c r="PZ6135" s="623"/>
      <c r="QA6135" s="623"/>
      <c r="QB6135" s="623"/>
      <c r="QC6135" s="623"/>
      <c r="QD6135" s="623"/>
      <c r="QE6135" s="623"/>
      <c r="QF6135" s="623"/>
      <c r="QG6135" s="623"/>
      <c r="QH6135" s="623"/>
      <c r="QI6135" s="623"/>
      <c r="QJ6135" s="623"/>
      <c r="QK6135" s="623"/>
    </row>
    <row r="6136" spans="439:453">
      <c r="PW6136" s="623"/>
      <c r="PX6136" s="623"/>
      <c r="PY6136" s="623"/>
      <c r="PZ6136" s="623"/>
      <c r="QA6136" s="623"/>
      <c r="QB6136" s="623"/>
      <c r="QC6136" s="623"/>
      <c r="QD6136" s="623"/>
      <c r="QE6136" s="623"/>
      <c r="QF6136" s="623"/>
      <c r="QG6136" s="623"/>
      <c r="QH6136" s="623"/>
      <c r="QI6136" s="623"/>
      <c r="QJ6136" s="623"/>
      <c r="QK6136" s="623"/>
    </row>
    <row r="6137" spans="439:453">
      <c r="PW6137" s="623"/>
      <c r="PX6137" s="623"/>
      <c r="PY6137" s="623"/>
      <c r="PZ6137" s="623"/>
      <c r="QA6137" s="623"/>
      <c r="QB6137" s="623"/>
      <c r="QC6137" s="623"/>
      <c r="QD6137" s="623"/>
      <c r="QE6137" s="623"/>
      <c r="QF6137" s="623"/>
      <c r="QG6137" s="623"/>
      <c r="QH6137" s="623"/>
      <c r="QI6137" s="623"/>
      <c r="QJ6137" s="623"/>
      <c r="QK6137" s="623"/>
    </row>
    <row r="6138" spans="439:453">
      <c r="PW6138" s="623"/>
      <c r="PX6138" s="623"/>
      <c r="PY6138" s="623"/>
      <c r="PZ6138" s="623"/>
      <c r="QA6138" s="623"/>
      <c r="QB6138" s="623"/>
      <c r="QC6138" s="623"/>
      <c r="QD6138" s="623"/>
      <c r="QE6138" s="623"/>
      <c r="QF6138" s="623"/>
      <c r="QG6138" s="623"/>
      <c r="QH6138" s="623"/>
      <c r="QI6138" s="623"/>
      <c r="QJ6138" s="623"/>
      <c r="QK6138" s="623"/>
    </row>
    <row r="6139" spans="439:453">
      <c r="PW6139" s="623"/>
      <c r="PX6139" s="623"/>
      <c r="PY6139" s="623"/>
      <c r="PZ6139" s="623"/>
      <c r="QA6139" s="623"/>
      <c r="QB6139" s="623"/>
      <c r="QC6139" s="623"/>
      <c r="QD6139" s="623"/>
      <c r="QE6139" s="623"/>
      <c r="QF6139" s="623"/>
      <c r="QG6139" s="623"/>
      <c r="QH6139" s="623"/>
      <c r="QI6139" s="623"/>
      <c r="QJ6139" s="623"/>
      <c r="QK6139" s="623"/>
    </row>
    <row r="6140" spans="439:453">
      <c r="PW6140" s="623"/>
      <c r="PX6140" s="623"/>
      <c r="PY6140" s="623"/>
      <c r="PZ6140" s="623"/>
      <c r="QA6140" s="623"/>
      <c r="QB6140" s="623"/>
      <c r="QC6140" s="623"/>
      <c r="QD6140" s="623"/>
      <c r="QE6140" s="623"/>
      <c r="QF6140" s="623"/>
      <c r="QG6140" s="623"/>
      <c r="QH6140" s="623"/>
      <c r="QI6140" s="623"/>
      <c r="QJ6140" s="623"/>
      <c r="QK6140" s="623"/>
    </row>
    <row r="6141" spans="439:453">
      <c r="PW6141" s="623"/>
      <c r="PX6141" s="623"/>
      <c r="PY6141" s="623"/>
      <c r="PZ6141" s="623"/>
      <c r="QA6141" s="623"/>
      <c r="QB6141" s="623"/>
      <c r="QC6141" s="623"/>
      <c r="QD6141" s="623"/>
      <c r="QE6141" s="623"/>
      <c r="QF6141" s="623"/>
      <c r="QG6141" s="623"/>
      <c r="QH6141" s="623"/>
      <c r="QI6141" s="623"/>
      <c r="QJ6141" s="623"/>
      <c r="QK6141" s="623"/>
    </row>
    <row r="6142" spans="439:453">
      <c r="PW6142" s="623"/>
      <c r="PX6142" s="623"/>
      <c r="PY6142" s="623"/>
      <c r="PZ6142" s="623"/>
      <c r="QA6142" s="623"/>
      <c r="QB6142" s="623"/>
      <c r="QC6142" s="623"/>
      <c r="QD6142" s="623"/>
      <c r="QE6142" s="623"/>
      <c r="QF6142" s="623"/>
      <c r="QG6142" s="623"/>
      <c r="QH6142" s="623"/>
      <c r="QI6142" s="623"/>
      <c r="QJ6142" s="623"/>
      <c r="QK6142" s="623"/>
    </row>
    <row r="6143" spans="439:453">
      <c r="PW6143" s="623"/>
      <c r="PX6143" s="623"/>
      <c r="PY6143" s="623"/>
      <c r="PZ6143" s="623"/>
      <c r="QA6143" s="623"/>
      <c r="QB6143" s="623"/>
      <c r="QC6143" s="623"/>
      <c r="QD6143" s="623"/>
      <c r="QE6143" s="623"/>
      <c r="QF6143" s="623"/>
      <c r="QG6143" s="623"/>
      <c r="QH6143" s="623"/>
      <c r="QI6143" s="623"/>
      <c r="QJ6143" s="623"/>
      <c r="QK6143" s="623"/>
    </row>
    <row r="6144" spans="439:453">
      <c r="PW6144" s="623"/>
      <c r="PX6144" s="623"/>
      <c r="PY6144" s="623"/>
      <c r="PZ6144" s="623"/>
      <c r="QA6144" s="623"/>
      <c r="QB6144" s="623"/>
      <c r="QC6144" s="623"/>
      <c r="QD6144" s="623"/>
      <c r="QE6144" s="623"/>
      <c r="QF6144" s="623"/>
      <c r="QG6144" s="623"/>
      <c r="QH6144" s="623"/>
      <c r="QI6144" s="623"/>
      <c r="QJ6144" s="623"/>
      <c r="QK6144" s="623"/>
    </row>
    <row r="6145" spans="439:453">
      <c r="PW6145" s="623"/>
      <c r="PX6145" s="623"/>
      <c r="PY6145" s="623"/>
      <c r="PZ6145" s="623"/>
      <c r="QA6145" s="623"/>
      <c r="QB6145" s="623"/>
      <c r="QC6145" s="623"/>
      <c r="QD6145" s="623"/>
      <c r="QE6145" s="623"/>
      <c r="QF6145" s="623"/>
      <c r="QG6145" s="623"/>
      <c r="QH6145" s="623"/>
      <c r="QI6145" s="623"/>
      <c r="QJ6145" s="623"/>
      <c r="QK6145" s="623"/>
    </row>
    <row r="6146" spans="439:453">
      <c r="PW6146" s="623"/>
      <c r="PX6146" s="623"/>
      <c r="PY6146" s="623"/>
      <c r="PZ6146" s="623"/>
      <c r="QA6146" s="623"/>
      <c r="QB6146" s="623"/>
      <c r="QC6146" s="623"/>
      <c r="QD6146" s="623"/>
      <c r="QE6146" s="623"/>
      <c r="QF6146" s="623"/>
      <c r="QG6146" s="623"/>
      <c r="QH6146" s="623"/>
      <c r="QI6146" s="623"/>
      <c r="QJ6146" s="623"/>
      <c r="QK6146" s="623"/>
    </row>
    <row r="6147" spans="439:453">
      <c r="PW6147" s="623"/>
      <c r="PX6147" s="623"/>
      <c r="PY6147" s="623"/>
      <c r="PZ6147" s="623"/>
      <c r="QA6147" s="623"/>
      <c r="QB6147" s="623"/>
      <c r="QC6147" s="623"/>
      <c r="QD6147" s="623"/>
      <c r="QE6147" s="623"/>
      <c r="QF6147" s="623"/>
      <c r="QG6147" s="623"/>
      <c r="QH6147" s="623"/>
      <c r="QI6147" s="623"/>
      <c r="QJ6147" s="623"/>
      <c r="QK6147" s="623"/>
    </row>
    <row r="6148" spans="439:453">
      <c r="PW6148" s="623"/>
      <c r="PX6148" s="623"/>
      <c r="PY6148" s="623"/>
      <c r="PZ6148" s="623"/>
      <c r="QA6148" s="623"/>
      <c r="QB6148" s="623"/>
      <c r="QC6148" s="623"/>
      <c r="QD6148" s="623"/>
      <c r="QE6148" s="623"/>
      <c r="QF6148" s="623"/>
      <c r="QG6148" s="623"/>
      <c r="QH6148" s="623"/>
      <c r="QI6148" s="623"/>
      <c r="QJ6148" s="623"/>
      <c r="QK6148" s="623"/>
    </row>
    <row r="6149" spans="439:453">
      <c r="PW6149" s="623"/>
      <c r="PX6149" s="623"/>
      <c r="PY6149" s="623"/>
      <c r="PZ6149" s="623"/>
      <c r="QA6149" s="623"/>
      <c r="QB6149" s="623"/>
      <c r="QC6149" s="623"/>
      <c r="QD6149" s="623"/>
      <c r="QE6149" s="623"/>
      <c r="QF6149" s="623"/>
      <c r="QG6149" s="623"/>
      <c r="QH6149" s="623"/>
      <c r="QI6149" s="623"/>
      <c r="QJ6149" s="623"/>
      <c r="QK6149" s="623"/>
    </row>
    <row r="6150" spans="439:453">
      <c r="PW6150" s="623"/>
      <c r="PX6150" s="623"/>
      <c r="PY6150" s="623"/>
      <c r="PZ6150" s="623"/>
      <c r="QA6150" s="623"/>
      <c r="QB6150" s="623"/>
      <c r="QC6150" s="623"/>
      <c r="QD6150" s="623"/>
      <c r="QE6150" s="623"/>
      <c r="QF6150" s="623"/>
      <c r="QG6150" s="623"/>
      <c r="QH6150" s="623"/>
      <c r="QI6150" s="623"/>
      <c r="QJ6150" s="623"/>
      <c r="QK6150" s="623"/>
    </row>
    <row r="6151" spans="439:453">
      <c r="PW6151" s="623"/>
      <c r="PX6151" s="623"/>
      <c r="PY6151" s="623"/>
      <c r="PZ6151" s="623"/>
      <c r="QA6151" s="623"/>
      <c r="QB6151" s="623"/>
      <c r="QC6151" s="623"/>
      <c r="QD6151" s="623"/>
      <c r="QE6151" s="623"/>
      <c r="QF6151" s="623"/>
      <c r="QG6151" s="623"/>
      <c r="QH6151" s="623"/>
      <c r="QI6151" s="623"/>
      <c r="QJ6151" s="623"/>
      <c r="QK6151" s="623"/>
    </row>
    <row r="6152" spans="439:453">
      <c r="PW6152" s="623"/>
      <c r="PX6152" s="623"/>
      <c r="PY6152" s="623"/>
      <c r="PZ6152" s="623"/>
      <c r="QA6152" s="623"/>
      <c r="QB6152" s="623"/>
      <c r="QC6152" s="623"/>
      <c r="QD6152" s="623"/>
      <c r="QE6152" s="623"/>
      <c r="QF6152" s="623"/>
      <c r="QG6152" s="623"/>
      <c r="QH6152" s="623"/>
      <c r="QI6152" s="623"/>
      <c r="QJ6152" s="623"/>
      <c r="QK6152" s="623"/>
    </row>
    <row r="6153" spans="439:453">
      <c r="PW6153" s="623"/>
      <c r="PX6153" s="623"/>
      <c r="PY6153" s="623"/>
      <c r="PZ6153" s="623"/>
      <c r="QA6153" s="623"/>
      <c r="QB6153" s="623"/>
      <c r="QC6153" s="623"/>
      <c r="QD6153" s="623"/>
      <c r="QE6153" s="623"/>
      <c r="QF6153" s="623"/>
      <c r="QG6153" s="623"/>
      <c r="QH6153" s="623"/>
      <c r="QI6153" s="623"/>
      <c r="QJ6153" s="623"/>
      <c r="QK6153" s="623"/>
    </row>
    <row r="6154" spans="439:453">
      <c r="PW6154" s="623"/>
      <c r="PX6154" s="623"/>
      <c r="PY6154" s="623"/>
      <c r="PZ6154" s="623"/>
      <c r="QA6154" s="623"/>
      <c r="QB6154" s="623"/>
      <c r="QC6154" s="623"/>
      <c r="QD6154" s="623"/>
      <c r="QE6154" s="623"/>
      <c r="QF6154" s="623"/>
      <c r="QG6154" s="623"/>
      <c r="QH6154" s="623"/>
      <c r="QI6154" s="623"/>
      <c r="QJ6154" s="623"/>
      <c r="QK6154" s="623"/>
    </row>
    <row r="6155" spans="439:453">
      <c r="PW6155" s="623"/>
      <c r="PX6155" s="623"/>
      <c r="PY6155" s="623"/>
      <c r="PZ6155" s="623"/>
      <c r="QA6155" s="623"/>
      <c r="QB6155" s="623"/>
      <c r="QC6155" s="623"/>
      <c r="QD6155" s="623"/>
      <c r="QE6155" s="623"/>
      <c r="QF6155" s="623"/>
      <c r="QG6155" s="623"/>
      <c r="QH6155" s="623"/>
      <c r="QI6155" s="623"/>
      <c r="QJ6155" s="623"/>
      <c r="QK6155" s="623"/>
    </row>
    <row r="6156" spans="439:453">
      <c r="PW6156" s="623"/>
      <c r="PX6156" s="623"/>
      <c r="PY6156" s="623"/>
      <c r="PZ6156" s="623"/>
      <c r="QA6156" s="623"/>
      <c r="QB6156" s="623"/>
      <c r="QC6156" s="623"/>
      <c r="QD6156" s="623"/>
      <c r="QE6156" s="623"/>
      <c r="QF6156" s="623"/>
      <c r="QG6156" s="623"/>
      <c r="QH6156" s="623"/>
      <c r="QI6156" s="623"/>
      <c r="QJ6156" s="623"/>
      <c r="QK6156" s="623"/>
    </row>
    <row r="6157" spans="439:453">
      <c r="PW6157" s="623"/>
      <c r="PX6157" s="623"/>
      <c r="PY6157" s="623"/>
      <c r="PZ6157" s="623"/>
      <c r="QA6157" s="623"/>
      <c r="QB6157" s="623"/>
      <c r="QC6157" s="623"/>
      <c r="QD6157" s="623"/>
      <c r="QE6157" s="623"/>
      <c r="QF6157" s="623"/>
      <c r="QG6157" s="623"/>
      <c r="QH6157" s="623"/>
      <c r="QI6157" s="623"/>
      <c r="QJ6157" s="623"/>
      <c r="QK6157" s="623"/>
    </row>
    <row r="6158" spans="439:453">
      <c r="PW6158" s="623"/>
      <c r="PX6158" s="623"/>
      <c r="PY6158" s="623"/>
      <c r="PZ6158" s="623"/>
      <c r="QA6158" s="623"/>
      <c r="QB6158" s="623"/>
      <c r="QC6158" s="623"/>
      <c r="QD6158" s="623"/>
      <c r="QE6158" s="623"/>
      <c r="QF6158" s="623"/>
      <c r="QG6158" s="623"/>
      <c r="QH6158" s="623"/>
      <c r="QI6158" s="623"/>
      <c r="QJ6158" s="623"/>
      <c r="QK6158" s="623"/>
    </row>
    <row r="6159" spans="439:453">
      <c r="PW6159" s="623"/>
      <c r="PX6159" s="623"/>
      <c r="PY6159" s="623"/>
      <c r="PZ6159" s="623"/>
      <c r="QA6159" s="623"/>
      <c r="QB6159" s="623"/>
      <c r="QC6159" s="623"/>
      <c r="QD6159" s="623"/>
      <c r="QE6159" s="623"/>
      <c r="QF6159" s="623"/>
      <c r="QG6159" s="623"/>
      <c r="QH6159" s="623"/>
      <c r="QI6159" s="623"/>
      <c r="QJ6159" s="623"/>
      <c r="QK6159" s="623"/>
    </row>
    <row r="6160" spans="439:453">
      <c r="PW6160" s="623"/>
      <c r="PX6160" s="623"/>
      <c r="PY6160" s="623"/>
      <c r="PZ6160" s="623"/>
      <c r="QA6160" s="623"/>
      <c r="QB6160" s="623"/>
      <c r="QC6160" s="623"/>
      <c r="QD6160" s="623"/>
      <c r="QE6160" s="623"/>
      <c r="QF6160" s="623"/>
      <c r="QG6160" s="623"/>
      <c r="QH6160" s="623"/>
      <c r="QI6160" s="623"/>
      <c r="QJ6160" s="623"/>
      <c r="QK6160" s="623"/>
    </row>
    <row r="6161" spans="439:453">
      <c r="PW6161" s="623"/>
      <c r="PX6161" s="623"/>
      <c r="PY6161" s="623"/>
      <c r="PZ6161" s="623"/>
      <c r="QA6161" s="623"/>
      <c r="QB6161" s="623"/>
      <c r="QC6161" s="623"/>
      <c r="QD6161" s="623"/>
      <c r="QE6161" s="623"/>
      <c r="QF6161" s="623"/>
      <c r="QG6161" s="623"/>
      <c r="QH6161" s="623"/>
      <c r="QI6161" s="623"/>
      <c r="QJ6161" s="623"/>
      <c r="QK6161" s="623"/>
    </row>
    <row r="6162" spans="439:453">
      <c r="PW6162" s="623"/>
      <c r="PX6162" s="623"/>
      <c r="PY6162" s="623"/>
      <c r="PZ6162" s="623"/>
      <c r="QA6162" s="623"/>
      <c r="QB6162" s="623"/>
      <c r="QC6162" s="623"/>
      <c r="QD6162" s="623"/>
      <c r="QE6162" s="623"/>
      <c r="QF6162" s="623"/>
      <c r="QG6162" s="623"/>
      <c r="QH6162" s="623"/>
      <c r="QI6162" s="623"/>
      <c r="QJ6162" s="623"/>
      <c r="QK6162" s="623"/>
    </row>
    <row r="6163" spans="439:453">
      <c r="PW6163" s="623"/>
      <c r="PX6163" s="623"/>
      <c r="PY6163" s="623"/>
      <c r="PZ6163" s="623"/>
      <c r="QA6163" s="623"/>
      <c r="QB6163" s="623"/>
      <c r="QC6163" s="623"/>
      <c r="QD6163" s="623"/>
      <c r="QE6163" s="623"/>
      <c r="QF6163" s="623"/>
      <c r="QG6163" s="623"/>
      <c r="QH6163" s="623"/>
      <c r="QI6163" s="623"/>
      <c r="QJ6163" s="623"/>
      <c r="QK6163" s="623"/>
    </row>
    <row r="6164" spans="439:453">
      <c r="PW6164" s="623"/>
      <c r="PX6164" s="623"/>
      <c r="PY6164" s="623"/>
      <c r="PZ6164" s="623"/>
      <c r="QA6164" s="623"/>
      <c r="QB6164" s="623"/>
      <c r="QC6164" s="623"/>
      <c r="QD6164" s="623"/>
      <c r="QE6164" s="623"/>
      <c r="QF6164" s="623"/>
      <c r="QG6164" s="623"/>
      <c r="QH6164" s="623"/>
      <c r="QI6164" s="623"/>
      <c r="QJ6164" s="623"/>
      <c r="QK6164" s="623"/>
    </row>
    <row r="6165" spans="439:453">
      <c r="PW6165" s="623"/>
      <c r="PX6165" s="623"/>
      <c r="PY6165" s="623"/>
      <c r="PZ6165" s="623"/>
      <c r="QA6165" s="623"/>
      <c r="QB6165" s="623"/>
      <c r="QC6165" s="623"/>
      <c r="QD6165" s="623"/>
      <c r="QE6165" s="623"/>
      <c r="QF6165" s="623"/>
      <c r="QG6165" s="623"/>
      <c r="QH6165" s="623"/>
      <c r="QI6165" s="623"/>
      <c r="QJ6165" s="623"/>
      <c r="QK6165" s="623"/>
    </row>
    <row r="6166" spans="439:453">
      <c r="PW6166" s="623"/>
      <c r="PX6166" s="623"/>
      <c r="PY6166" s="623"/>
      <c r="PZ6166" s="623"/>
      <c r="QA6166" s="623"/>
      <c r="QB6166" s="623"/>
      <c r="QC6166" s="623"/>
      <c r="QD6166" s="623"/>
      <c r="QE6166" s="623"/>
      <c r="QF6166" s="623"/>
      <c r="QG6166" s="623"/>
      <c r="QH6166" s="623"/>
      <c r="QI6166" s="623"/>
      <c r="QJ6166" s="623"/>
      <c r="QK6166" s="623"/>
    </row>
    <row r="6167" spans="439:453">
      <c r="PW6167" s="623"/>
      <c r="PX6167" s="623"/>
      <c r="PY6167" s="623"/>
      <c r="PZ6167" s="623"/>
      <c r="QA6167" s="623"/>
      <c r="QB6167" s="623"/>
      <c r="QC6167" s="623"/>
      <c r="QD6167" s="623"/>
      <c r="QE6167" s="623"/>
      <c r="QF6167" s="623"/>
      <c r="QG6167" s="623"/>
      <c r="QH6167" s="623"/>
      <c r="QI6167" s="623"/>
      <c r="QJ6167" s="623"/>
      <c r="QK6167" s="623"/>
    </row>
    <row r="6168" spans="439:453">
      <c r="PW6168" s="623"/>
      <c r="PX6168" s="623"/>
      <c r="PY6168" s="623"/>
      <c r="PZ6168" s="623"/>
      <c r="QA6168" s="623"/>
      <c r="QB6168" s="623"/>
      <c r="QC6168" s="623"/>
      <c r="QD6168" s="623"/>
      <c r="QE6168" s="623"/>
      <c r="QF6168" s="623"/>
      <c r="QG6168" s="623"/>
      <c r="QH6168" s="623"/>
      <c r="QI6168" s="623"/>
      <c r="QJ6168" s="623"/>
      <c r="QK6168" s="623"/>
    </row>
    <row r="6169" spans="439:453">
      <c r="PW6169" s="623"/>
      <c r="PX6169" s="623"/>
      <c r="PY6169" s="623"/>
      <c r="PZ6169" s="623"/>
      <c r="QA6169" s="623"/>
      <c r="QB6169" s="623"/>
      <c r="QC6169" s="623"/>
      <c r="QD6169" s="623"/>
      <c r="QE6169" s="623"/>
      <c r="QF6169" s="623"/>
      <c r="QG6169" s="623"/>
      <c r="QH6169" s="623"/>
      <c r="QI6169" s="623"/>
      <c r="QJ6169" s="623"/>
      <c r="QK6169" s="623"/>
    </row>
    <row r="6170" spans="439:453">
      <c r="PW6170" s="623"/>
      <c r="PX6170" s="623"/>
      <c r="PY6170" s="623"/>
      <c r="PZ6170" s="623"/>
      <c r="QA6170" s="623"/>
      <c r="QB6170" s="623"/>
      <c r="QC6170" s="623"/>
      <c r="QD6170" s="623"/>
      <c r="QE6170" s="623"/>
      <c r="QF6170" s="623"/>
      <c r="QG6170" s="623"/>
      <c r="QH6170" s="623"/>
      <c r="QI6170" s="623"/>
      <c r="QJ6170" s="623"/>
      <c r="QK6170" s="623"/>
    </row>
    <row r="6171" spans="439:453">
      <c r="PW6171" s="623"/>
      <c r="PX6171" s="623"/>
      <c r="PY6171" s="623"/>
      <c r="PZ6171" s="623"/>
      <c r="QA6171" s="623"/>
      <c r="QB6171" s="623"/>
      <c r="QC6171" s="623"/>
      <c r="QD6171" s="623"/>
      <c r="QE6171" s="623"/>
      <c r="QF6171" s="623"/>
      <c r="QG6171" s="623"/>
      <c r="QH6171" s="623"/>
      <c r="QI6171" s="623"/>
      <c r="QJ6171" s="623"/>
      <c r="QK6171" s="623"/>
    </row>
    <row r="6172" spans="439:453">
      <c r="PW6172" s="623"/>
      <c r="PX6172" s="623"/>
      <c r="PY6172" s="623"/>
      <c r="PZ6172" s="623"/>
      <c r="QA6172" s="623"/>
      <c r="QB6172" s="623"/>
      <c r="QC6172" s="623"/>
      <c r="QD6172" s="623"/>
      <c r="QE6172" s="623"/>
      <c r="QF6172" s="623"/>
      <c r="QG6172" s="623"/>
      <c r="QH6172" s="623"/>
      <c r="QI6172" s="623"/>
      <c r="QJ6172" s="623"/>
      <c r="QK6172" s="623"/>
    </row>
    <row r="6173" spans="439:453">
      <c r="PW6173" s="623"/>
      <c r="PX6173" s="623"/>
      <c r="PY6173" s="623"/>
      <c r="PZ6173" s="623"/>
      <c r="QA6173" s="623"/>
      <c r="QB6173" s="623"/>
      <c r="QC6173" s="623"/>
      <c r="QD6173" s="623"/>
      <c r="QE6173" s="623"/>
      <c r="QF6173" s="623"/>
      <c r="QG6173" s="623"/>
      <c r="QH6173" s="623"/>
      <c r="QI6173" s="623"/>
      <c r="QJ6173" s="623"/>
      <c r="QK6173" s="623"/>
    </row>
    <row r="6174" spans="439:453">
      <c r="PW6174" s="623"/>
      <c r="PX6174" s="623"/>
      <c r="PY6174" s="623"/>
      <c r="PZ6174" s="623"/>
      <c r="QA6174" s="623"/>
      <c r="QB6174" s="623"/>
      <c r="QC6174" s="623"/>
      <c r="QD6174" s="623"/>
      <c r="QE6174" s="623"/>
      <c r="QF6174" s="623"/>
      <c r="QG6174" s="623"/>
      <c r="QH6174" s="623"/>
      <c r="QI6174" s="623"/>
      <c r="QJ6174" s="623"/>
      <c r="QK6174" s="623"/>
    </row>
    <row r="6175" spans="439:453">
      <c r="PW6175" s="623"/>
      <c r="PX6175" s="623"/>
      <c r="PY6175" s="623"/>
      <c r="PZ6175" s="623"/>
      <c r="QA6175" s="623"/>
      <c r="QB6175" s="623"/>
      <c r="QC6175" s="623"/>
      <c r="QD6175" s="623"/>
      <c r="QE6175" s="623"/>
      <c r="QF6175" s="623"/>
      <c r="QG6175" s="623"/>
      <c r="QH6175" s="623"/>
      <c r="QI6175" s="623"/>
      <c r="QJ6175" s="623"/>
      <c r="QK6175" s="623"/>
    </row>
    <row r="6176" spans="439:453">
      <c r="PW6176" s="623"/>
      <c r="PX6176" s="623"/>
      <c r="PY6176" s="623"/>
      <c r="PZ6176" s="623"/>
      <c r="QA6176" s="623"/>
      <c r="QB6176" s="623"/>
      <c r="QC6176" s="623"/>
      <c r="QD6176" s="623"/>
      <c r="QE6176" s="623"/>
      <c r="QF6176" s="623"/>
      <c r="QG6176" s="623"/>
      <c r="QH6176" s="623"/>
      <c r="QI6176" s="623"/>
      <c r="QJ6176" s="623"/>
      <c r="QK6176" s="623"/>
    </row>
    <row r="6177" spans="439:453">
      <c r="PW6177" s="623"/>
      <c r="PX6177" s="623"/>
      <c r="PY6177" s="623"/>
      <c r="PZ6177" s="623"/>
      <c r="QA6177" s="623"/>
      <c r="QB6177" s="623"/>
      <c r="QC6177" s="623"/>
      <c r="QD6177" s="623"/>
      <c r="QE6177" s="623"/>
      <c r="QF6177" s="623"/>
      <c r="QG6177" s="623"/>
      <c r="QH6177" s="623"/>
      <c r="QI6177" s="623"/>
      <c r="QJ6177" s="623"/>
      <c r="QK6177" s="623"/>
    </row>
    <row r="6178" spans="439:453">
      <c r="PW6178" s="623"/>
      <c r="PX6178" s="623"/>
      <c r="PY6178" s="623"/>
      <c r="PZ6178" s="623"/>
      <c r="QA6178" s="623"/>
      <c r="QB6178" s="623"/>
      <c r="QC6178" s="623"/>
      <c r="QD6178" s="623"/>
      <c r="QE6178" s="623"/>
      <c r="QF6178" s="623"/>
      <c r="QG6178" s="623"/>
      <c r="QH6178" s="623"/>
      <c r="QI6178" s="623"/>
      <c r="QJ6178" s="623"/>
      <c r="QK6178" s="623"/>
    </row>
    <row r="6179" spans="439:453">
      <c r="PW6179" s="623"/>
      <c r="PX6179" s="623"/>
      <c r="PY6179" s="623"/>
      <c r="PZ6179" s="623"/>
      <c r="QA6179" s="623"/>
      <c r="QB6179" s="623"/>
      <c r="QC6179" s="623"/>
      <c r="QD6179" s="623"/>
      <c r="QE6179" s="623"/>
      <c r="QF6179" s="623"/>
      <c r="QG6179" s="623"/>
      <c r="QH6179" s="623"/>
      <c r="QI6179" s="623"/>
      <c r="QJ6179" s="623"/>
      <c r="QK6179" s="623"/>
    </row>
    <row r="6180" spans="439:453">
      <c r="PW6180" s="623"/>
      <c r="PX6180" s="623"/>
      <c r="PY6180" s="623"/>
      <c r="PZ6180" s="623"/>
      <c r="QA6180" s="623"/>
      <c r="QB6180" s="623"/>
      <c r="QC6180" s="623"/>
      <c r="QD6180" s="623"/>
      <c r="QE6180" s="623"/>
      <c r="QF6180" s="623"/>
      <c r="QG6180" s="623"/>
      <c r="QH6180" s="623"/>
      <c r="QI6180" s="623"/>
      <c r="QJ6180" s="623"/>
      <c r="QK6180" s="623"/>
    </row>
    <row r="6181" spans="439:453">
      <c r="PW6181" s="623"/>
      <c r="PX6181" s="623"/>
      <c r="PY6181" s="623"/>
      <c r="PZ6181" s="623"/>
      <c r="QA6181" s="623"/>
      <c r="QB6181" s="623"/>
      <c r="QC6181" s="623"/>
      <c r="QD6181" s="623"/>
      <c r="QE6181" s="623"/>
      <c r="QF6181" s="623"/>
      <c r="QG6181" s="623"/>
      <c r="QH6181" s="623"/>
      <c r="QI6181" s="623"/>
      <c r="QJ6181" s="623"/>
      <c r="QK6181" s="623"/>
    </row>
    <row r="6182" spans="439:453">
      <c r="PW6182" s="623"/>
      <c r="PX6182" s="623"/>
      <c r="PY6182" s="623"/>
      <c r="PZ6182" s="623"/>
      <c r="QA6182" s="623"/>
      <c r="QB6182" s="623"/>
      <c r="QC6182" s="623"/>
      <c r="QD6182" s="623"/>
      <c r="QE6182" s="623"/>
      <c r="QF6182" s="623"/>
      <c r="QG6182" s="623"/>
      <c r="QH6182" s="623"/>
      <c r="QI6182" s="623"/>
      <c r="QJ6182" s="623"/>
      <c r="QK6182" s="623"/>
    </row>
    <row r="6183" spans="439:453">
      <c r="PW6183" s="623"/>
      <c r="PX6183" s="623"/>
      <c r="PY6183" s="623"/>
      <c r="PZ6183" s="623"/>
      <c r="QA6183" s="623"/>
      <c r="QB6183" s="623"/>
      <c r="QC6183" s="623"/>
      <c r="QD6183" s="623"/>
      <c r="QE6183" s="623"/>
      <c r="QF6183" s="623"/>
      <c r="QG6183" s="623"/>
      <c r="QH6183" s="623"/>
      <c r="QI6183" s="623"/>
      <c r="QJ6183" s="623"/>
      <c r="QK6183" s="623"/>
    </row>
    <row r="6184" spans="439:453">
      <c r="PW6184" s="623"/>
      <c r="PX6184" s="623"/>
      <c r="PY6184" s="623"/>
      <c r="PZ6184" s="623"/>
      <c r="QA6184" s="623"/>
      <c r="QB6184" s="623"/>
      <c r="QC6184" s="623"/>
      <c r="QD6184" s="623"/>
      <c r="QE6184" s="623"/>
      <c r="QF6184" s="623"/>
      <c r="QG6184" s="623"/>
      <c r="QH6184" s="623"/>
      <c r="QI6184" s="623"/>
      <c r="QJ6184" s="623"/>
      <c r="QK6184" s="623"/>
    </row>
    <row r="6185" spans="439:453">
      <c r="PW6185" s="623"/>
      <c r="PX6185" s="623"/>
      <c r="PY6185" s="623"/>
      <c r="PZ6185" s="623"/>
      <c r="QA6185" s="623"/>
      <c r="QB6185" s="623"/>
      <c r="QC6185" s="623"/>
      <c r="QD6185" s="623"/>
      <c r="QE6185" s="623"/>
      <c r="QF6185" s="623"/>
      <c r="QG6185" s="623"/>
      <c r="QH6185" s="623"/>
      <c r="QI6185" s="623"/>
      <c r="QJ6185" s="623"/>
      <c r="QK6185" s="623"/>
    </row>
    <row r="6186" spans="439:453">
      <c r="PW6186" s="623"/>
      <c r="PX6186" s="623"/>
      <c r="PY6186" s="623"/>
      <c r="PZ6186" s="623"/>
      <c r="QA6186" s="623"/>
      <c r="QB6186" s="623"/>
      <c r="QC6186" s="623"/>
      <c r="QD6186" s="623"/>
      <c r="QE6186" s="623"/>
      <c r="QF6186" s="623"/>
      <c r="QG6186" s="623"/>
      <c r="QH6186" s="623"/>
      <c r="QI6186" s="623"/>
      <c r="QJ6186" s="623"/>
      <c r="QK6186" s="623"/>
    </row>
    <row r="6187" spans="439:453">
      <c r="PW6187" s="623"/>
      <c r="PX6187" s="623"/>
      <c r="PY6187" s="623"/>
      <c r="PZ6187" s="623"/>
      <c r="QA6187" s="623"/>
      <c r="QB6187" s="623"/>
      <c r="QC6187" s="623"/>
      <c r="QD6187" s="623"/>
      <c r="QE6187" s="623"/>
      <c r="QF6187" s="623"/>
      <c r="QG6187" s="623"/>
      <c r="QH6187" s="623"/>
      <c r="QI6187" s="623"/>
      <c r="QJ6187" s="623"/>
      <c r="QK6187" s="623"/>
    </row>
    <row r="6188" spans="439:453">
      <c r="PW6188" s="623"/>
      <c r="PX6188" s="623"/>
      <c r="PY6188" s="623"/>
      <c r="PZ6188" s="623"/>
      <c r="QA6188" s="623"/>
      <c r="QB6188" s="623"/>
      <c r="QC6188" s="623"/>
      <c r="QD6188" s="623"/>
      <c r="QE6188" s="623"/>
      <c r="QF6188" s="623"/>
      <c r="QG6188" s="623"/>
      <c r="QH6188" s="623"/>
      <c r="QI6188" s="623"/>
      <c r="QJ6188" s="623"/>
      <c r="QK6188" s="623"/>
    </row>
    <row r="6189" spans="439:453">
      <c r="PW6189" s="623"/>
      <c r="PX6189" s="623"/>
      <c r="PY6189" s="623"/>
      <c r="PZ6189" s="623"/>
      <c r="QA6189" s="623"/>
      <c r="QB6189" s="623"/>
      <c r="QC6189" s="623"/>
      <c r="QD6189" s="623"/>
      <c r="QE6189" s="623"/>
      <c r="QF6189" s="623"/>
      <c r="QG6189" s="623"/>
      <c r="QH6189" s="623"/>
      <c r="QI6189" s="623"/>
      <c r="QJ6189" s="623"/>
      <c r="QK6189" s="623"/>
    </row>
    <row r="6190" spans="439:453">
      <c r="PW6190" s="623"/>
      <c r="PX6190" s="623"/>
      <c r="PY6190" s="623"/>
      <c r="PZ6190" s="623"/>
      <c r="QA6190" s="623"/>
      <c r="QB6190" s="623"/>
      <c r="QC6190" s="623"/>
      <c r="QD6190" s="623"/>
      <c r="QE6190" s="623"/>
      <c r="QF6190" s="623"/>
      <c r="QG6190" s="623"/>
      <c r="QH6190" s="623"/>
      <c r="QI6190" s="623"/>
      <c r="QJ6190" s="623"/>
      <c r="QK6190" s="623"/>
    </row>
    <row r="6191" spans="439:453">
      <c r="PW6191" s="623"/>
      <c r="PX6191" s="623"/>
      <c r="PY6191" s="623"/>
      <c r="PZ6191" s="623"/>
      <c r="QA6191" s="623"/>
      <c r="QB6191" s="623"/>
      <c r="QC6191" s="623"/>
      <c r="QD6191" s="623"/>
      <c r="QE6191" s="623"/>
      <c r="QF6191" s="623"/>
      <c r="QG6191" s="623"/>
      <c r="QH6191" s="623"/>
      <c r="QI6191" s="623"/>
      <c r="QJ6191" s="623"/>
      <c r="QK6191" s="623"/>
    </row>
    <row r="6192" spans="439:453">
      <c r="PW6192" s="623"/>
      <c r="PX6192" s="623"/>
      <c r="PY6192" s="623"/>
      <c r="PZ6192" s="623"/>
      <c r="QA6192" s="623"/>
      <c r="QB6192" s="623"/>
      <c r="QC6192" s="623"/>
      <c r="QD6192" s="623"/>
      <c r="QE6192" s="623"/>
      <c r="QF6192" s="623"/>
      <c r="QG6192" s="623"/>
      <c r="QH6192" s="623"/>
      <c r="QI6192" s="623"/>
      <c r="QJ6192" s="623"/>
      <c r="QK6192" s="623"/>
    </row>
    <row r="6193" spans="439:453">
      <c r="PW6193" s="623"/>
      <c r="PX6193" s="623"/>
      <c r="PY6193" s="623"/>
      <c r="PZ6193" s="623"/>
      <c r="QA6193" s="623"/>
      <c r="QB6193" s="623"/>
      <c r="QC6193" s="623"/>
      <c r="QD6193" s="623"/>
      <c r="QE6193" s="623"/>
      <c r="QF6193" s="623"/>
      <c r="QG6193" s="623"/>
      <c r="QH6193" s="623"/>
      <c r="QI6193" s="623"/>
      <c r="QJ6193" s="623"/>
      <c r="QK6193" s="623"/>
    </row>
    <row r="6194" spans="439:453">
      <c r="PW6194" s="623"/>
      <c r="PX6194" s="623"/>
      <c r="PY6194" s="623"/>
      <c r="PZ6194" s="623"/>
      <c r="QA6194" s="623"/>
      <c r="QB6194" s="623"/>
      <c r="QC6194" s="623"/>
      <c r="QD6194" s="623"/>
      <c r="QE6194" s="623"/>
      <c r="QF6194" s="623"/>
      <c r="QG6194" s="623"/>
      <c r="QH6194" s="623"/>
      <c r="QI6194" s="623"/>
      <c r="QJ6194" s="623"/>
      <c r="QK6194" s="623"/>
    </row>
    <row r="6195" spans="439:453">
      <c r="PW6195" s="623"/>
      <c r="PX6195" s="623"/>
      <c r="PY6195" s="623"/>
      <c r="PZ6195" s="623"/>
      <c r="QA6195" s="623"/>
      <c r="QB6195" s="623"/>
      <c r="QC6195" s="623"/>
      <c r="QD6195" s="623"/>
      <c r="QE6195" s="623"/>
      <c r="QF6195" s="623"/>
      <c r="QG6195" s="623"/>
      <c r="QH6195" s="623"/>
      <c r="QI6195" s="623"/>
      <c r="QJ6195" s="623"/>
      <c r="QK6195" s="623"/>
    </row>
    <row r="6196" spans="439:453">
      <c r="PW6196" s="623"/>
      <c r="PX6196" s="623"/>
      <c r="PY6196" s="623"/>
      <c r="PZ6196" s="623"/>
      <c r="QA6196" s="623"/>
      <c r="QB6196" s="623"/>
      <c r="QC6196" s="623"/>
      <c r="QD6196" s="623"/>
      <c r="QE6196" s="623"/>
      <c r="QF6196" s="623"/>
      <c r="QG6196" s="623"/>
      <c r="QH6196" s="623"/>
      <c r="QI6196" s="623"/>
      <c r="QJ6196" s="623"/>
      <c r="QK6196" s="623"/>
    </row>
    <row r="6197" spans="439:453">
      <c r="PW6197" s="623"/>
      <c r="PX6197" s="623"/>
      <c r="PY6197" s="623"/>
      <c r="PZ6197" s="623"/>
      <c r="QA6197" s="623"/>
      <c r="QB6197" s="623"/>
      <c r="QC6197" s="623"/>
      <c r="QD6197" s="623"/>
      <c r="QE6197" s="623"/>
      <c r="QF6197" s="623"/>
      <c r="QG6197" s="623"/>
      <c r="QH6197" s="623"/>
      <c r="QI6197" s="623"/>
      <c r="QJ6197" s="623"/>
      <c r="QK6197" s="623"/>
    </row>
    <row r="6198" spans="439:453">
      <c r="PW6198" s="623"/>
      <c r="PX6198" s="623"/>
      <c r="PY6198" s="623"/>
      <c r="PZ6198" s="623"/>
      <c r="QA6198" s="623"/>
      <c r="QB6198" s="623"/>
      <c r="QC6198" s="623"/>
      <c r="QD6198" s="623"/>
      <c r="QE6198" s="623"/>
      <c r="QF6198" s="623"/>
      <c r="QG6198" s="623"/>
      <c r="QH6198" s="623"/>
      <c r="QI6198" s="623"/>
      <c r="QJ6198" s="623"/>
      <c r="QK6198" s="623"/>
    </row>
    <row r="6199" spans="439:453">
      <c r="PW6199" s="623"/>
      <c r="PX6199" s="623"/>
      <c r="PY6199" s="623"/>
      <c r="PZ6199" s="623"/>
      <c r="QA6199" s="623"/>
      <c r="QB6199" s="623"/>
      <c r="QC6199" s="623"/>
      <c r="QD6199" s="623"/>
      <c r="QE6199" s="623"/>
      <c r="QF6199" s="623"/>
      <c r="QG6199" s="623"/>
      <c r="QH6199" s="623"/>
      <c r="QI6199" s="623"/>
      <c r="QJ6199" s="623"/>
      <c r="QK6199" s="623"/>
    </row>
    <row r="6200" spans="439:453">
      <c r="PW6200" s="623"/>
      <c r="PX6200" s="623"/>
      <c r="PY6200" s="623"/>
      <c r="PZ6200" s="623"/>
      <c r="QA6200" s="623"/>
      <c r="QB6200" s="623"/>
      <c r="QC6200" s="623"/>
      <c r="QD6200" s="623"/>
      <c r="QE6200" s="623"/>
      <c r="QF6200" s="623"/>
      <c r="QG6200" s="623"/>
      <c r="QH6200" s="623"/>
      <c r="QI6200" s="623"/>
      <c r="QJ6200" s="623"/>
      <c r="QK6200" s="623"/>
    </row>
    <row r="6201" spans="439:453">
      <c r="PW6201" s="623"/>
      <c r="PX6201" s="623"/>
      <c r="PY6201" s="623"/>
      <c r="PZ6201" s="623"/>
      <c r="QA6201" s="623"/>
      <c r="QB6201" s="623"/>
      <c r="QC6201" s="623"/>
      <c r="QD6201" s="623"/>
      <c r="QE6201" s="623"/>
      <c r="QF6201" s="623"/>
      <c r="QG6201" s="623"/>
      <c r="QH6201" s="623"/>
      <c r="QI6201" s="623"/>
      <c r="QJ6201" s="623"/>
      <c r="QK6201" s="623"/>
    </row>
    <row r="6202" spans="439:453">
      <c r="PW6202" s="623"/>
      <c r="PX6202" s="623"/>
      <c r="PY6202" s="623"/>
      <c r="PZ6202" s="623"/>
      <c r="QA6202" s="623"/>
      <c r="QB6202" s="623"/>
      <c r="QC6202" s="623"/>
      <c r="QD6202" s="623"/>
      <c r="QE6202" s="623"/>
      <c r="QF6202" s="623"/>
      <c r="QG6202" s="623"/>
      <c r="QH6202" s="623"/>
      <c r="QI6202" s="623"/>
      <c r="QJ6202" s="623"/>
      <c r="QK6202" s="623"/>
    </row>
    <row r="6203" spans="439:453">
      <c r="PW6203" s="623"/>
      <c r="PX6203" s="623"/>
      <c r="PY6203" s="623"/>
      <c r="PZ6203" s="623"/>
      <c r="QA6203" s="623"/>
      <c r="QB6203" s="623"/>
      <c r="QC6203" s="623"/>
      <c r="QD6203" s="623"/>
      <c r="QE6203" s="623"/>
      <c r="QF6203" s="623"/>
      <c r="QG6203" s="623"/>
      <c r="QH6203" s="623"/>
      <c r="QI6203" s="623"/>
      <c r="QJ6203" s="623"/>
      <c r="QK6203" s="623"/>
    </row>
    <row r="6204" spans="439:453">
      <c r="PW6204" s="623"/>
      <c r="PX6204" s="623"/>
      <c r="PY6204" s="623"/>
      <c r="PZ6204" s="623"/>
      <c r="QA6204" s="623"/>
      <c r="QB6204" s="623"/>
      <c r="QC6204" s="623"/>
      <c r="QD6204" s="623"/>
      <c r="QE6204" s="623"/>
      <c r="QF6204" s="623"/>
      <c r="QG6204" s="623"/>
      <c r="QH6204" s="623"/>
      <c r="QI6204" s="623"/>
      <c r="QJ6204" s="623"/>
      <c r="QK6204" s="623"/>
    </row>
    <row r="6205" spans="439:453">
      <c r="PW6205" s="623"/>
      <c r="PX6205" s="623"/>
      <c r="PY6205" s="623"/>
      <c r="PZ6205" s="623"/>
      <c r="QA6205" s="623"/>
      <c r="QB6205" s="623"/>
      <c r="QC6205" s="623"/>
      <c r="QD6205" s="623"/>
      <c r="QE6205" s="623"/>
      <c r="QF6205" s="623"/>
      <c r="QG6205" s="623"/>
      <c r="QH6205" s="623"/>
      <c r="QI6205" s="623"/>
      <c r="QJ6205" s="623"/>
      <c r="QK6205" s="623"/>
    </row>
    <row r="6206" spans="439:453">
      <c r="PW6206" s="623"/>
      <c r="PX6206" s="623"/>
      <c r="PY6206" s="623"/>
      <c r="PZ6206" s="623"/>
      <c r="QA6206" s="623"/>
      <c r="QB6206" s="623"/>
      <c r="QC6206" s="623"/>
      <c r="QD6206" s="623"/>
      <c r="QE6206" s="623"/>
      <c r="QF6206" s="623"/>
      <c r="QG6206" s="623"/>
      <c r="QH6206" s="623"/>
      <c r="QI6206" s="623"/>
      <c r="QJ6206" s="623"/>
      <c r="QK6206" s="623"/>
    </row>
    <row r="6207" spans="439:453">
      <c r="PW6207" s="623"/>
      <c r="PX6207" s="623"/>
      <c r="PY6207" s="623"/>
      <c r="PZ6207" s="623"/>
      <c r="QA6207" s="623"/>
      <c r="QB6207" s="623"/>
      <c r="QC6207" s="623"/>
      <c r="QD6207" s="623"/>
      <c r="QE6207" s="623"/>
      <c r="QF6207" s="623"/>
      <c r="QG6207" s="623"/>
      <c r="QH6207" s="623"/>
      <c r="QI6207" s="623"/>
      <c r="QJ6207" s="623"/>
      <c r="QK6207" s="623"/>
    </row>
    <row r="6208" spans="439:453">
      <c r="PW6208" s="623"/>
      <c r="PX6208" s="623"/>
      <c r="PY6208" s="623"/>
      <c r="PZ6208" s="623"/>
      <c r="QA6208" s="623"/>
      <c r="QB6208" s="623"/>
      <c r="QC6208" s="623"/>
      <c r="QD6208" s="623"/>
      <c r="QE6208" s="623"/>
      <c r="QF6208" s="623"/>
      <c r="QG6208" s="623"/>
      <c r="QH6208" s="623"/>
      <c r="QI6208" s="623"/>
      <c r="QJ6208" s="623"/>
      <c r="QK6208" s="623"/>
    </row>
    <row r="6209" spans="439:453">
      <c r="PW6209" s="623"/>
      <c r="PX6209" s="623"/>
      <c r="PY6209" s="623"/>
      <c r="PZ6209" s="623"/>
      <c r="QA6209" s="623"/>
      <c r="QB6209" s="623"/>
      <c r="QC6209" s="623"/>
      <c r="QD6209" s="623"/>
      <c r="QE6209" s="623"/>
      <c r="QF6209" s="623"/>
      <c r="QG6209" s="623"/>
      <c r="QH6209" s="623"/>
      <c r="QI6209" s="623"/>
      <c r="QJ6209" s="623"/>
      <c r="QK6209" s="623"/>
    </row>
    <row r="6210" spans="439:453">
      <c r="PW6210" s="623"/>
      <c r="PX6210" s="623"/>
      <c r="PY6210" s="623"/>
      <c r="PZ6210" s="623"/>
      <c r="QA6210" s="623"/>
      <c r="QB6210" s="623"/>
      <c r="QC6210" s="623"/>
      <c r="QD6210" s="623"/>
      <c r="QE6210" s="623"/>
      <c r="QF6210" s="623"/>
      <c r="QG6210" s="623"/>
      <c r="QH6210" s="623"/>
      <c r="QI6210" s="623"/>
      <c r="QJ6210" s="623"/>
      <c r="QK6210" s="623"/>
    </row>
    <row r="6211" spans="439:453">
      <c r="PW6211" s="623"/>
      <c r="PX6211" s="623"/>
      <c r="PY6211" s="623"/>
      <c r="PZ6211" s="623"/>
      <c r="QA6211" s="623"/>
      <c r="QB6211" s="623"/>
      <c r="QC6211" s="623"/>
      <c r="QD6211" s="623"/>
      <c r="QE6211" s="623"/>
      <c r="QF6211" s="623"/>
      <c r="QG6211" s="623"/>
      <c r="QH6211" s="623"/>
      <c r="QI6211" s="623"/>
      <c r="QJ6211" s="623"/>
      <c r="QK6211" s="623"/>
    </row>
    <row r="6212" spans="439:453">
      <c r="PW6212" s="623"/>
      <c r="PX6212" s="623"/>
      <c r="PY6212" s="623"/>
      <c r="PZ6212" s="623"/>
      <c r="QA6212" s="623"/>
      <c r="QB6212" s="623"/>
      <c r="QC6212" s="623"/>
      <c r="QD6212" s="623"/>
      <c r="QE6212" s="623"/>
      <c r="QF6212" s="623"/>
      <c r="QG6212" s="623"/>
      <c r="QH6212" s="623"/>
      <c r="QI6212" s="623"/>
      <c r="QJ6212" s="623"/>
      <c r="QK6212" s="623"/>
    </row>
    <row r="6213" spans="439:453">
      <c r="PW6213" s="623"/>
      <c r="PX6213" s="623"/>
      <c r="PY6213" s="623"/>
      <c r="PZ6213" s="623"/>
      <c r="QA6213" s="623"/>
      <c r="QB6213" s="623"/>
      <c r="QC6213" s="623"/>
      <c r="QD6213" s="623"/>
      <c r="QE6213" s="623"/>
      <c r="QF6213" s="623"/>
      <c r="QG6213" s="623"/>
      <c r="QH6213" s="623"/>
      <c r="QI6213" s="623"/>
      <c r="QJ6213" s="623"/>
      <c r="QK6213" s="623"/>
    </row>
    <row r="6214" spans="439:453">
      <c r="PW6214" s="623"/>
      <c r="PX6214" s="623"/>
      <c r="PY6214" s="623"/>
      <c r="PZ6214" s="623"/>
      <c r="QA6214" s="623"/>
      <c r="QB6214" s="623"/>
      <c r="QC6214" s="623"/>
      <c r="QD6214" s="623"/>
      <c r="QE6214" s="623"/>
      <c r="QF6214" s="623"/>
      <c r="QG6214" s="623"/>
      <c r="QH6214" s="623"/>
      <c r="QI6214" s="623"/>
      <c r="QJ6214" s="623"/>
      <c r="QK6214" s="623"/>
    </row>
    <row r="6215" spans="439:453">
      <c r="PW6215" s="623"/>
      <c r="PX6215" s="623"/>
      <c r="PY6215" s="623"/>
      <c r="PZ6215" s="623"/>
      <c r="QA6215" s="623"/>
      <c r="QB6215" s="623"/>
      <c r="QC6215" s="623"/>
      <c r="QD6215" s="623"/>
      <c r="QE6215" s="623"/>
      <c r="QF6215" s="623"/>
      <c r="QG6215" s="623"/>
      <c r="QH6215" s="623"/>
      <c r="QI6215" s="623"/>
      <c r="QJ6215" s="623"/>
      <c r="QK6215" s="623"/>
    </row>
    <row r="6216" spans="439:453">
      <c r="PW6216" s="623"/>
      <c r="PX6216" s="623"/>
      <c r="PY6216" s="623"/>
      <c r="PZ6216" s="623"/>
      <c r="QA6216" s="623"/>
      <c r="QB6216" s="623"/>
      <c r="QC6216" s="623"/>
      <c r="QD6216" s="623"/>
      <c r="QE6216" s="623"/>
      <c r="QF6216" s="623"/>
      <c r="QG6216" s="623"/>
      <c r="QH6216" s="623"/>
      <c r="QI6216" s="623"/>
      <c r="QJ6216" s="623"/>
      <c r="QK6216" s="623"/>
    </row>
    <row r="6217" spans="439:453">
      <c r="PW6217" s="623"/>
      <c r="PX6217" s="623"/>
      <c r="PY6217" s="623"/>
      <c r="PZ6217" s="623"/>
      <c r="QA6217" s="623"/>
      <c r="QB6217" s="623"/>
      <c r="QC6217" s="623"/>
      <c r="QD6217" s="623"/>
      <c r="QE6217" s="623"/>
      <c r="QF6217" s="623"/>
      <c r="QG6217" s="623"/>
      <c r="QH6217" s="623"/>
      <c r="QI6217" s="623"/>
      <c r="QJ6217" s="623"/>
      <c r="QK6217" s="623"/>
    </row>
    <row r="6218" spans="439:453">
      <c r="PW6218" s="623"/>
      <c r="PX6218" s="623"/>
      <c r="PY6218" s="623"/>
      <c r="PZ6218" s="623"/>
      <c r="QA6218" s="623"/>
      <c r="QB6218" s="623"/>
      <c r="QC6218" s="623"/>
      <c r="QD6218" s="623"/>
      <c r="QE6218" s="623"/>
      <c r="QF6218" s="623"/>
      <c r="QG6218" s="623"/>
      <c r="QH6218" s="623"/>
      <c r="QI6218" s="623"/>
      <c r="QJ6218" s="623"/>
      <c r="QK6218" s="623"/>
    </row>
    <row r="6219" spans="439:453">
      <c r="PW6219" s="623"/>
      <c r="PX6219" s="623"/>
      <c r="PY6219" s="623"/>
      <c r="PZ6219" s="623"/>
      <c r="QA6219" s="623"/>
      <c r="QB6219" s="623"/>
      <c r="QC6219" s="623"/>
      <c r="QD6219" s="623"/>
      <c r="QE6219" s="623"/>
      <c r="QF6219" s="623"/>
      <c r="QG6219" s="623"/>
      <c r="QH6219" s="623"/>
      <c r="QI6219" s="623"/>
      <c r="QJ6219" s="623"/>
      <c r="QK6219" s="623"/>
    </row>
    <row r="6220" spans="439:453">
      <c r="PW6220" s="623"/>
      <c r="PX6220" s="623"/>
      <c r="PY6220" s="623"/>
      <c r="PZ6220" s="623"/>
      <c r="QA6220" s="623"/>
      <c r="QB6220" s="623"/>
      <c r="QC6220" s="623"/>
      <c r="QD6220" s="623"/>
      <c r="QE6220" s="623"/>
      <c r="QF6220" s="623"/>
      <c r="QG6220" s="623"/>
      <c r="QH6220" s="623"/>
      <c r="QI6220" s="623"/>
      <c r="QJ6220" s="623"/>
      <c r="QK6220" s="623"/>
    </row>
    <row r="6221" spans="439:453">
      <c r="PW6221" s="623"/>
      <c r="PX6221" s="623"/>
      <c r="PY6221" s="623"/>
      <c r="PZ6221" s="623"/>
      <c r="QA6221" s="623"/>
      <c r="QB6221" s="623"/>
      <c r="QC6221" s="623"/>
      <c r="QD6221" s="623"/>
      <c r="QE6221" s="623"/>
      <c r="QF6221" s="623"/>
      <c r="QG6221" s="623"/>
      <c r="QH6221" s="623"/>
      <c r="QI6221" s="623"/>
      <c r="QJ6221" s="623"/>
      <c r="QK6221" s="623"/>
    </row>
    <row r="6222" spans="439:453">
      <c r="PW6222" s="623"/>
      <c r="PX6222" s="623"/>
      <c r="PY6222" s="623"/>
      <c r="PZ6222" s="623"/>
      <c r="QA6222" s="623"/>
      <c r="QB6222" s="623"/>
      <c r="QC6222" s="623"/>
      <c r="QD6222" s="623"/>
      <c r="QE6222" s="623"/>
      <c r="QF6222" s="623"/>
      <c r="QG6222" s="623"/>
      <c r="QH6222" s="623"/>
      <c r="QI6222" s="623"/>
      <c r="QJ6222" s="623"/>
      <c r="QK6222" s="623"/>
    </row>
    <row r="6223" spans="439:453">
      <c r="PW6223" s="623"/>
      <c r="PX6223" s="623"/>
      <c r="PY6223" s="623"/>
      <c r="PZ6223" s="623"/>
      <c r="QA6223" s="623"/>
      <c r="QB6223" s="623"/>
      <c r="QC6223" s="623"/>
      <c r="QD6223" s="623"/>
      <c r="QE6223" s="623"/>
      <c r="QF6223" s="623"/>
      <c r="QG6223" s="623"/>
      <c r="QH6223" s="623"/>
      <c r="QI6223" s="623"/>
      <c r="QJ6223" s="623"/>
      <c r="QK6223" s="623"/>
    </row>
    <row r="6224" spans="439:453">
      <c r="PW6224" s="623"/>
      <c r="PX6224" s="623"/>
      <c r="PY6224" s="623"/>
      <c r="PZ6224" s="623"/>
      <c r="QA6224" s="623"/>
      <c r="QB6224" s="623"/>
      <c r="QC6224" s="623"/>
      <c r="QD6224" s="623"/>
      <c r="QE6224" s="623"/>
      <c r="QF6224" s="623"/>
      <c r="QG6224" s="623"/>
      <c r="QH6224" s="623"/>
      <c r="QI6224" s="623"/>
      <c r="QJ6224" s="623"/>
      <c r="QK6224" s="623"/>
    </row>
    <row r="6225" spans="439:453">
      <c r="PW6225" s="623"/>
      <c r="PX6225" s="623"/>
      <c r="PY6225" s="623"/>
      <c r="PZ6225" s="623"/>
      <c r="QA6225" s="623"/>
      <c r="QB6225" s="623"/>
      <c r="QC6225" s="623"/>
      <c r="QD6225" s="623"/>
      <c r="QE6225" s="623"/>
      <c r="QF6225" s="623"/>
      <c r="QG6225" s="623"/>
      <c r="QH6225" s="623"/>
      <c r="QI6225" s="623"/>
      <c r="QJ6225" s="623"/>
      <c r="QK6225" s="623"/>
    </row>
    <row r="6226" spans="439:453">
      <c r="PW6226" s="623"/>
      <c r="PX6226" s="623"/>
      <c r="PY6226" s="623"/>
      <c r="PZ6226" s="623"/>
      <c r="QA6226" s="623"/>
      <c r="QB6226" s="623"/>
      <c r="QC6226" s="623"/>
      <c r="QD6226" s="623"/>
      <c r="QE6226" s="623"/>
      <c r="QF6226" s="623"/>
      <c r="QG6226" s="623"/>
      <c r="QH6226" s="623"/>
      <c r="QI6226" s="623"/>
      <c r="QJ6226" s="623"/>
      <c r="QK6226" s="623"/>
    </row>
    <row r="6227" spans="439:453">
      <c r="PW6227" s="623"/>
      <c r="PX6227" s="623"/>
      <c r="PY6227" s="623"/>
      <c r="PZ6227" s="623"/>
      <c r="QA6227" s="623"/>
      <c r="QB6227" s="623"/>
      <c r="QC6227" s="623"/>
      <c r="QD6227" s="623"/>
      <c r="QE6227" s="623"/>
      <c r="QF6227" s="623"/>
      <c r="QG6227" s="623"/>
      <c r="QH6227" s="623"/>
      <c r="QI6227" s="623"/>
      <c r="QJ6227" s="623"/>
      <c r="QK6227" s="623"/>
    </row>
    <row r="6228" spans="439:453">
      <c r="PW6228" s="623"/>
      <c r="PX6228" s="623"/>
      <c r="PY6228" s="623"/>
      <c r="PZ6228" s="623"/>
      <c r="QA6228" s="623"/>
      <c r="QB6228" s="623"/>
      <c r="QC6228" s="623"/>
      <c r="QD6228" s="623"/>
      <c r="QE6228" s="623"/>
      <c r="QF6228" s="623"/>
      <c r="QG6228" s="623"/>
      <c r="QH6228" s="623"/>
      <c r="QI6228" s="623"/>
      <c r="QJ6228" s="623"/>
      <c r="QK6228" s="623"/>
    </row>
    <row r="6229" spans="439:453">
      <c r="PW6229" s="623"/>
      <c r="PX6229" s="623"/>
      <c r="PY6229" s="623"/>
      <c r="PZ6229" s="623"/>
      <c r="QA6229" s="623"/>
      <c r="QB6229" s="623"/>
      <c r="QC6229" s="623"/>
      <c r="QD6229" s="623"/>
      <c r="QE6229" s="623"/>
      <c r="QF6229" s="623"/>
      <c r="QG6229" s="623"/>
      <c r="QH6229" s="623"/>
      <c r="QI6229" s="623"/>
      <c r="QJ6229" s="623"/>
      <c r="QK6229" s="623"/>
    </row>
    <row r="6230" spans="439:453">
      <c r="PW6230" s="623"/>
      <c r="PX6230" s="623"/>
      <c r="PY6230" s="623"/>
      <c r="PZ6230" s="623"/>
      <c r="QA6230" s="623"/>
      <c r="QB6230" s="623"/>
      <c r="QC6230" s="623"/>
      <c r="QD6230" s="623"/>
      <c r="QE6230" s="623"/>
      <c r="QF6230" s="623"/>
      <c r="QG6230" s="623"/>
      <c r="QH6230" s="623"/>
      <c r="QI6230" s="623"/>
      <c r="QJ6230" s="623"/>
      <c r="QK6230" s="623"/>
    </row>
    <row r="6231" spans="439:453">
      <c r="PW6231" s="623"/>
      <c r="PX6231" s="623"/>
      <c r="PY6231" s="623"/>
      <c r="PZ6231" s="623"/>
      <c r="QA6231" s="623"/>
      <c r="QB6231" s="623"/>
      <c r="QC6231" s="623"/>
      <c r="QD6231" s="623"/>
      <c r="QE6231" s="623"/>
      <c r="QF6231" s="623"/>
      <c r="QG6231" s="623"/>
      <c r="QH6231" s="623"/>
      <c r="QI6231" s="623"/>
      <c r="QJ6231" s="623"/>
      <c r="QK6231" s="623"/>
    </row>
    <row r="6232" spans="439:453">
      <c r="PW6232" s="623"/>
      <c r="PX6232" s="623"/>
      <c r="PY6232" s="623"/>
      <c r="PZ6232" s="623"/>
      <c r="QA6232" s="623"/>
      <c r="QB6232" s="623"/>
      <c r="QC6232" s="623"/>
      <c r="QD6232" s="623"/>
      <c r="QE6232" s="623"/>
      <c r="QF6232" s="623"/>
      <c r="QG6232" s="623"/>
      <c r="QH6232" s="623"/>
      <c r="QI6232" s="623"/>
      <c r="QJ6232" s="623"/>
      <c r="QK6232" s="623"/>
    </row>
    <row r="6233" spans="439:453">
      <c r="PW6233" s="623"/>
      <c r="PX6233" s="623"/>
      <c r="PY6233" s="623"/>
      <c r="PZ6233" s="623"/>
      <c r="QA6233" s="623"/>
      <c r="QB6233" s="623"/>
      <c r="QC6233" s="623"/>
      <c r="QD6233" s="623"/>
      <c r="QE6233" s="623"/>
      <c r="QF6233" s="623"/>
      <c r="QG6233" s="623"/>
      <c r="QH6233" s="623"/>
      <c r="QI6233" s="623"/>
      <c r="QJ6233" s="623"/>
      <c r="QK6233" s="623"/>
    </row>
    <row r="6234" spans="439:453">
      <c r="PW6234" s="623"/>
      <c r="PX6234" s="623"/>
      <c r="PY6234" s="623"/>
      <c r="PZ6234" s="623"/>
      <c r="QA6234" s="623"/>
      <c r="QB6234" s="623"/>
      <c r="QC6234" s="623"/>
      <c r="QD6234" s="623"/>
      <c r="QE6234" s="623"/>
      <c r="QF6234" s="623"/>
      <c r="QG6234" s="623"/>
      <c r="QH6234" s="623"/>
      <c r="QI6234" s="623"/>
      <c r="QJ6234" s="623"/>
      <c r="QK6234" s="623"/>
    </row>
    <row r="6235" spans="439:453">
      <c r="PW6235" s="623"/>
      <c r="PX6235" s="623"/>
      <c r="PY6235" s="623"/>
      <c r="PZ6235" s="623"/>
      <c r="QA6235" s="623"/>
      <c r="QB6235" s="623"/>
      <c r="QC6235" s="623"/>
      <c r="QD6235" s="623"/>
      <c r="QE6235" s="623"/>
      <c r="QF6235" s="623"/>
      <c r="QG6235" s="623"/>
      <c r="QH6235" s="623"/>
      <c r="QI6235" s="623"/>
      <c r="QJ6235" s="623"/>
      <c r="QK6235" s="623"/>
    </row>
    <row r="6236" spans="439:453">
      <c r="PW6236" s="623"/>
      <c r="PX6236" s="623"/>
      <c r="PY6236" s="623"/>
      <c r="PZ6236" s="623"/>
      <c r="QA6236" s="623"/>
      <c r="QB6236" s="623"/>
      <c r="QC6236" s="623"/>
      <c r="QD6236" s="623"/>
      <c r="QE6236" s="623"/>
      <c r="QF6236" s="623"/>
      <c r="QG6236" s="623"/>
      <c r="QH6236" s="623"/>
      <c r="QI6236" s="623"/>
      <c r="QJ6236" s="623"/>
      <c r="QK6236" s="623"/>
    </row>
    <row r="6237" spans="439:453">
      <c r="PW6237" s="623"/>
      <c r="PX6237" s="623"/>
      <c r="PY6237" s="623"/>
      <c r="PZ6237" s="623"/>
      <c r="QA6237" s="623"/>
      <c r="QB6237" s="623"/>
      <c r="QC6237" s="623"/>
      <c r="QD6237" s="623"/>
      <c r="QE6237" s="623"/>
      <c r="QF6237" s="623"/>
      <c r="QG6237" s="623"/>
      <c r="QH6237" s="623"/>
      <c r="QI6237" s="623"/>
      <c r="QJ6237" s="623"/>
      <c r="QK6237" s="623"/>
    </row>
    <row r="6238" spans="439:453">
      <c r="PW6238" s="623"/>
      <c r="PX6238" s="623"/>
      <c r="PY6238" s="623"/>
      <c r="PZ6238" s="623"/>
      <c r="QA6238" s="623"/>
      <c r="QB6238" s="623"/>
      <c r="QC6238" s="623"/>
      <c r="QD6238" s="623"/>
      <c r="QE6238" s="623"/>
      <c r="QF6238" s="623"/>
      <c r="QG6238" s="623"/>
      <c r="QH6238" s="623"/>
      <c r="QI6238" s="623"/>
      <c r="QJ6238" s="623"/>
      <c r="QK6238" s="623"/>
    </row>
    <row r="6239" spans="439:453">
      <c r="PW6239" s="623"/>
      <c r="PX6239" s="623"/>
      <c r="PY6239" s="623"/>
      <c r="PZ6239" s="623"/>
      <c r="QA6239" s="623"/>
      <c r="QB6239" s="623"/>
      <c r="QC6239" s="623"/>
      <c r="QD6239" s="623"/>
      <c r="QE6239" s="623"/>
      <c r="QF6239" s="623"/>
      <c r="QG6239" s="623"/>
      <c r="QH6239" s="623"/>
      <c r="QI6239" s="623"/>
      <c r="QJ6239" s="623"/>
      <c r="QK6239" s="623"/>
    </row>
    <row r="6240" spans="439:453">
      <c r="PW6240" s="623"/>
      <c r="PX6240" s="623"/>
      <c r="PY6240" s="623"/>
      <c r="PZ6240" s="623"/>
      <c r="QA6240" s="623"/>
      <c r="QB6240" s="623"/>
      <c r="QC6240" s="623"/>
      <c r="QD6240" s="623"/>
      <c r="QE6240" s="623"/>
      <c r="QF6240" s="623"/>
      <c r="QG6240" s="623"/>
      <c r="QH6240" s="623"/>
      <c r="QI6240" s="623"/>
      <c r="QJ6240" s="623"/>
      <c r="QK6240" s="623"/>
    </row>
    <row r="6241" spans="439:453">
      <c r="PW6241" s="623"/>
      <c r="PX6241" s="623"/>
      <c r="PY6241" s="623"/>
      <c r="PZ6241" s="623"/>
      <c r="QA6241" s="623"/>
      <c r="QB6241" s="623"/>
      <c r="QC6241" s="623"/>
      <c r="QD6241" s="623"/>
      <c r="QE6241" s="623"/>
      <c r="QF6241" s="623"/>
      <c r="QG6241" s="623"/>
      <c r="QH6241" s="623"/>
      <c r="QI6241" s="623"/>
      <c r="QJ6241" s="623"/>
      <c r="QK6241" s="623"/>
    </row>
    <row r="6242" spans="439:453">
      <c r="PW6242" s="623"/>
      <c r="PX6242" s="623"/>
      <c r="PY6242" s="623"/>
      <c r="PZ6242" s="623"/>
      <c r="QA6242" s="623"/>
      <c r="QB6242" s="623"/>
      <c r="QC6242" s="623"/>
      <c r="QD6242" s="623"/>
      <c r="QE6242" s="623"/>
      <c r="QF6242" s="623"/>
      <c r="QG6242" s="623"/>
      <c r="QH6242" s="623"/>
      <c r="QI6242" s="623"/>
      <c r="QJ6242" s="623"/>
      <c r="QK6242" s="623"/>
    </row>
    <row r="6243" spans="439:453">
      <c r="PW6243" s="623"/>
      <c r="PX6243" s="623"/>
      <c r="PY6243" s="623"/>
      <c r="PZ6243" s="623"/>
      <c r="QA6243" s="623"/>
      <c r="QB6243" s="623"/>
      <c r="QC6243" s="623"/>
      <c r="QD6243" s="623"/>
      <c r="QE6243" s="623"/>
      <c r="QF6243" s="623"/>
      <c r="QG6243" s="623"/>
      <c r="QH6243" s="623"/>
      <c r="QI6243" s="623"/>
      <c r="QJ6243" s="623"/>
      <c r="QK6243" s="623"/>
    </row>
    <row r="6244" spans="439:453">
      <c r="PW6244" s="623"/>
      <c r="PX6244" s="623"/>
      <c r="PY6244" s="623"/>
      <c r="PZ6244" s="623"/>
      <c r="QA6244" s="623"/>
      <c r="QB6244" s="623"/>
      <c r="QC6244" s="623"/>
      <c r="QD6244" s="623"/>
      <c r="QE6244" s="623"/>
      <c r="QF6244" s="623"/>
      <c r="QG6244" s="623"/>
      <c r="QH6244" s="623"/>
      <c r="QI6244" s="623"/>
      <c r="QJ6244" s="623"/>
      <c r="QK6244" s="623"/>
    </row>
    <row r="6245" spans="439:453">
      <c r="PW6245" s="623"/>
      <c r="PX6245" s="623"/>
      <c r="PY6245" s="623"/>
      <c r="PZ6245" s="623"/>
      <c r="QA6245" s="623"/>
      <c r="QB6245" s="623"/>
      <c r="QC6245" s="623"/>
      <c r="QD6245" s="623"/>
      <c r="QE6245" s="623"/>
      <c r="QF6245" s="623"/>
      <c r="QG6245" s="623"/>
      <c r="QH6245" s="623"/>
      <c r="QI6245" s="623"/>
      <c r="QJ6245" s="623"/>
      <c r="QK6245" s="623"/>
    </row>
    <row r="6246" spans="439:453">
      <c r="PW6246" s="623"/>
      <c r="PX6246" s="623"/>
      <c r="PY6246" s="623"/>
      <c r="PZ6246" s="623"/>
      <c r="QA6246" s="623"/>
      <c r="QB6246" s="623"/>
      <c r="QC6246" s="623"/>
      <c r="QD6246" s="623"/>
      <c r="QE6246" s="623"/>
      <c r="QF6246" s="623"/>
      <c r="QG6246" s="623"/>
      <c r="QH6246" s="623"/>
      <c r="QI6246" s="623"/>
      <c r="QJ6246" s="623"/>
      <c r="QK6246" s="623"/>
    </row>
    <row r="6247" spans="439:453">
      <c r="PW6247" s="623"/>
      <c r="PX6247" s="623"/>
      <c r="PY6247" s="623"/>
      <c r="PZ6247" s="623"/>
      <c r="QA6247" s="623"/>
      <c r="QB6247" s="623"/>
      <c r="QC6247" s="623"/>
      <c r="QD6247" s="623"/>
      <c r="QE6247" s="623"/>
      <c r="QF6247" s="623"/>
      <c r="QG6247" s="623"/>
      <c r="QH6247" s="623"/>
      <c r="QI6247" s="623"/>
      <c r="QJ6247" s="623"/>
      <c r="QK6247" s="623"/>
    </row>
    <row r="6248" spans="439:453">
      <c r="PW6248" s="623"/>
      <c r="PX6248" s="623"/>
      <c r="PY6248" s="623"/>
      <c r="PZ6248" s="623"/>
      <c r="QA6248" s="623"/>
      <c r="QB6248" s="623"/>
      <c r="QC6248" s="623"/>
      <c r="QD6248" s="623"/>
      <c r="QE6248" s="623"/>
      <c r="QF6248" s="623"/>
      <c r="QG6248" s="623"/>
      <c r="QH6248" s="623"/>
      <c r="QI6248" s="623"/>
      <c r="QJ6248" s="623"/>
      <c r="QK6248" s="623"/>
    </row>
    <row r="6249" spans="439:453">
      <c r="PW6249" s="623"/>
      <c r="PX6249" s="623"/>
      <c r="PY6249" s="623"/>
      <c r="PZ6249" s="623"/>
      <c r="QA6249" s="623"/>
      <c r="QB6249" s="623"/>
      <c r="QC6249" s="623"/>
      <c r="QD6249" s="623"/>
      <c r="QE6249" s="623"/>
      <c r="QF6249" s="623"/>
      <c r="QG6249" s="623"/>
      <c r="QH6249" s="623"/>
      <c r="QI6249" s="623"/>
      <c r="QJ6249" s="623"/>
      <c r="QK6249" s="623"/>
    </row>
    <row r="6250" spans="439:453">
      <c r="PW6250" s="623"/>
      <c r="PX6250" s="623"/>
      <c r="PY6250" s="623"/>
      <c r="PZ6250" s="623"/>
      <c r="QA6250" s="623"/>
      <c r="QB6250" s="623"/>
      <c r="QC6250" s="623"/>
      <c r="QD6250" s="623"/>
      <c r="QE6250" s="623"/>
      <c r="QF6250" s="623"/>
      <c r="QG6250" s="623"/>
      <c r="QH6250" s="623"/>
      <c r="QI6250" s="623"/>
      <c r="QJ6250" s="623"/>
      <c r="QK6250" s="623"/>
    </row>
    <row r="6251" spans="439:453">
      <c r="PW6251" s="623"/>
      <c r="PX6251" s="623"/>
      <c r="PY6251" s="623"/>
      <c r="PZ6251" s="623"/>
      <c r="QA6251" s="623"/>
      <c r="QB6251" s="623"/>
      <c r="QC6251" s="623"/>
      <c r="QD6251" s="623"/>
      <c r="QE6251" s="623"/>
      <c r="QF6251" s="623"/>
      <c r="QG6251" s="623"/>
      <c r="QH6251" s="623"/>
      <c r="QI6251" s="623"/>
      <c r="QJ6251" s="623"/>
      <c r="QK6251" s="623"/>
    </row>
    <row r="6252" spans="439:453">
      <c r="PW6252" s="623"/>
      <c r="PX6252" s="623"/>
      <c r="PY6252" s="623"/>
      <c r="PZ6252" s="623"/>
      <c r="QA6252" s="623"/>
      <c r="QB6252" s="623"/>
      <c r="QC6252" s="623"/>
      <c r="QD6252" s="623"/>
      <c r="QE6252" s="623"/>
      <c r="QF6252" s="623"/>
      <c r="QG6252" s="623"/>
      <c r="QH6252" s="623"/>
      <c r="QI6252" s="623"/>
      <c r="QJ6252" s="623"/>
      <c r="QK6252" s="623"/>
    </row>
    <row r="6253" spans="439:453">
      <c r="PW6253" s="623"/>
      <c r="PX6253" s="623"/>
      <c r="PY6253" s="623"/>
      <c r="PZ6253" s="623"/>
      <c r="QA6253" s="623"/>
      <c r="QB6253" s="623"/>
      <c r="QC6253" s="623"/>
      <c r="QD6253" s="623"/>
      <c r="QE6253" s="623"/>
      <c r="QF6253" s="623"/>
      <c r="QG6253" s="623"/>
      <c r="QH6253" s="623"/>
      <c r="QI6253" s="623"/>
      <c r="QJ6253" s="623"/>
      <c r="QK6253" s="623"/>
    </row>
    <row r="6254" spans="439:453">
      <c r="PW6254" s="623"/>
      <c r="PX6254" s="623"/>
      <c r="PY6254" s="623"/>
      <c r="PZ6254" s="623"/>
      <c r="QA6254" s="623"/>
      <c r="QB6254" s="623"/>
      <c r="QC6254" s="623"/>
      <c r="QD6254" s="623"/>
      <c r="QE6254" s="623"/>
      <c r="QF6254" s="623"/>
      <c r="QG6254" s="623"/>
      <c r="QH6254" s="623"/>
      <c r="QI6254" s="623"/>
      <c r="QJ6254" s="623"/>
      <c r="QK6254" s="623"/>
    </row>
    <row r="6255" spans="439:453">
      <c r="PW6255" s="623"/>
      <c r="PX6255" s="623"/>
      <c r="PY6255" s="623"/>
      <c r="PZ6255" s="623"/>
      <c r="QA6255" s="623"/>
      <c r="QB6255" s="623"/>
      <c r="QC6255" s="623"/>
      <c r="QD6255" s="623"/>
      <c r="QE6255" s="623"/>
      <c r="QF6255" s="623"/>
      <c r="QG6255" s="623"/>
      <c r="QH6255" s="623"/>
      <c r="QI6255" s="623"/>
      <c r="QJ6255" s="623"/>
      <c r="QK6255" s="623"/>
    </row>
    <row r="6256" spans="439:453">
      <c r="PW6256" s="623"/>
      <c r="PX6256" s="623"/>
      <c r="PY6256" s="623"/>
      <c r="PZ6256" s="623"/>
      <c r="QA6256" s="623"/>
      <c r="QB6256" s="623"/>
      <c r="QC6256" s="623"/>
      <c r="QD6256" s="623"/>
      <c r="QE6256" s="623"/>
      <c r="QF6256" s="623"/>
      <c r="QG6256" s="623"/>
      <c r="QH6256" s="623"/>
      <c r="QI6256" s="623"/>
      <c r="QJ6256" s="623"/>
      <c r="QK6256" s="623"/>
    </row>
    <row r="6257" spans="439:453">
      <c r="PW6257" s="623"/>
      <c r="PX6257" s="623"/>
      <c r="PY6257" s="623"/>
      <c r="PZ6257" s="623"/>
      <c r="QA6257" s="623"/>
      <c r="QB6257" s="623"/>
      <c r="QC6257" s="623"/>
      <c r="QD6257" s="623"/>
      <c r="QE6257" s="623"/>
      <c r="QF6257" s="623"/>
      <c r="QG6257" s="623"/>
      <c r="QH6257" s="623"/>
      <c r="QI6257" s="623"/>
      <c r="QJ6257" s="623"/>
      <c r="QK6257" s="623"/>
    </row>
    <row r="6258" spans="439:453">
      <c r="PW6258" s="623"/>
      <c r="PX6258" s="623"/>
      <c r="PY6258" s="623"/>
      <c r="PZ6258" s="623"/>
      <c r="QA6258" s="623"/>
      <c r="QB6258" s="623"/>
      <c r="QC6258" s="623"/>
      <c r="QD6258" s="623"/>
      <c r="QE6258" s="623"/>
      <c r="QF6258" s="623"/>
      <c r="QG6258" s="623"/>
      <c r="QH6258" s="623"/>
      <c r="QI6258" s="623"/>
      <c r="QJ6258" s="623"/>
      <c r="QK6258" s="623"/>
    </row>
    <row r="6259" spans="439:453">
      <c r="PW6259" s="623"/>
      <c r="PX6259" s="623"/>
      <c r="PY6259" s="623"/>
      <c r="PZ6259" s="623"/>
      <c r="QA6259" s="623"/>
      <c r="QB6259" s="623"/>
      <c r="QC6259" s="623"/>
      <c r="QD6259" s="623"/>
      <c r="QE6259" s="623"/>
      <c r="QF6259" s="623"/>
      <c r="QG6259" s="623"/>
      <c r="QH6259" s="623"/>
      <c r="QI6259" s="623"/>
      <c r="QJ6259" s="623"/>
      <c r="QK6259" s="623"/>
    </row>
    <row r="6260" spans="439:453">
      <c r="PW6260" s="623"/>
      <c r="PX6260" s="623"/>
      <c r="PY6260" s="623"/>
      <c r="PZ6260" s="623"/>
      <c r="QA6260" s="623"/>
      <c r="QB6260" s="623"/>
      <c r="QC6260" s="623"/>
      <c r="QD6260" s="623"/>
      <c r="QE6260" s="623"/>
      <c r="QF6260" s="623"/>
      <c r="QG6260" s="623"/>
      <c r="QH6260" s="623"/>
      <c r="QI6260" s="623"/>
      <c r="QJ6260" s="623"/>
      <c r="QK6260" s="623"/>
    </row>
    <row r="6261" spans="439:453">
      <c r="PW6261" s="623"/>
      <c r="PX6261" s="623"/>
      <c r="PY6261" s="623"/>
      <c r="PZ6261" s="623"/>
      <c r="QA6261" s="623"/>
      <c r="QB6261" s="623"/>
      <c r="QC6261" s="623"/>
      <c r="QD6261" s="623"/>
      <c r="QE6261" s="623"/>
      <c r="QF6261" s="623"/>
      <c r="QG6261" s="623"/>
      <c r="QH6261" s="623"/>
      <c r="QI6261" s="623"/>
      <c r="QJ6261" s="623"/>
      <c r="QK6261" s="623"/>
    </row>
    <row r="6262" spans="439:453">
      <c r="PW6262" s="623"/>
      <c r="PX6262" s="623"/>
      <c r="PY6262" s="623"/>
      <c r="PZ6262" s="623"/>
      <c r="QA6262" s="623"/>
      <c r="QB6262" s="623"/>
      <c r="QC6262" s="623"/>
      <c r="QD6262" s="623"/>
      <c r="QE6262" s="623"/>
      <c r="QF6262" s="623"/>
      <c r="QG6262" s="623"/>
      <c r="QH6262" s="623"/>
      <c r="QI6262" s="623"/>
      <c r="QJ6262" s="623"/>
      <c r="QK6262" s="623"/>
    </row>
    <row r="6263" spans="439:453">
      <c r="PW6263" s="623"/>
      <c r="PX6263" s="623"/>
      <c r="PY6263" s="623"/>
      <c r="PZ6263" s="623"/>
      <c r="QA6263" s="623"/>
      <c r="QB6263" s="623"/>
      <c r="QC6263" s="623"/>
      <c r="QD6263" s="623"/>
      <c r="QE6263" s="623"/>
      <c r="QF6263" s="623"/>
      <c r="QG6263" s="623"/>
      <c r="QH6263" s="623"/>
      <c r="QI6263" s="623"/>
      <c r="QJ6263" s="623"/>
      <c r="QK6263" s="623"/>
    </row>
    <row r="6264" spans="439:453">
      <c r="PW6264" s="623"/>
      <c r="PX6264" s="623"/>
      <c r="PY6264" s="623"/>
      <c r="PZ6264" s="623"/>
      <c r="QA6264" s="623"/>
      <c r="QB6264" s="623"/>
      <c r="QC6264" s="623"/>
      <c r="QD6264" s="623"/>
      <c r="QE6264" s="623"/>
      <c r="QF6264" s="623"/>
      <c r="QG6264" s="623"/>
      <c r="QH6264" s="623"/>
      <c r="QI6264" s="623"/>
      <c r="QJ6264" s="623"/>
      <c r="QK6264" s="623"/>
    </row>
    <row r="6265" spans="439:453">
      <c r="PW6265" s="623"/>
      <c r="PX6265" s="623"/>
      <c r="PY6265" s="623"/>
      <c r="PZ6265" s="623"/>
      <c r="QA6265" s="623"/>
      <c r="QB6265" s="623"/>
      <c r="QC6265" s="623"/>
      <c r="QD6265" s="623"/>
      <c r="QE6265" s="623"/>
      <c r="QF6265" s="623"/>
      <c r="QG6265" s="623"/>
      <c r="QH6265" s="623"/>
      <c r="QI6265" s="623"/>
      <c r="QJ6265" s="623"/>
      <c r="QK6265" s="623"/>
    </row>
    <row r="6266" spans="439:453">
      <c r="PW6266" s="623"/>
      <c r="PX6266" s="623"/>
      <c r="PY6266" s="623"/>
      <c r="PZ6266" s="623"/>
      <c r="QA6266" s="623"/>
      <c r="QB6266" s="623"/>
      <c r="QC6266" s="623"/>
      <c r="QD6266" s="623"/>
      <c r="QE6266" s="623"/>
      <c r="QF6266" s="623"/>
      <c r="QG6266" s="623"/>
      <c r="QH6266" s="623"/>
      <c r="QI6266" s="623"/>
      <c r="QJ6266" s="623"/>
      <c r="QK6266" s="623"/>
    </row>
    <row r="6267" spans="439:453">
      <c r="PW6267" s="623"/>
      <c r="PX6267" s="623"/>
      <c r="PY6267" s="623"/>
      <c r="PZ6267" s="623"/>
      <c r="QA6267" s="623"/>
      <c r="QB6267" s="623"/>
      <c r="QC6267" s="623"/>
      <c r="QD6267" s="623"/>
      <c r="QE6267" s="623"/>
      <c r="QF6267" s="623"/>
      <c r="QG6267" s="623"/>
      <c r="QH6267" s="623"/>
      <c r="QI6267" s="623"/>
      <c r="QJ6267" s="623"/>
      <c r="QK6267" s="623"/>
    </row>
    <row r="6268" spans="439:453">
      <c r="PW6268" s="623"/>
      <c r="PX6268" s="623"/>
      <c r="PY6268" s="623"/>
      <c r="PZ6268" s="623"/>
      <c r="QA6268" s="623"/>
      <c r="QB6268" s="623"/>
      <c r="QC6268" s="623"/>
      <c r="QD6268" s="623"/>
      <c r="QE6268" s="623"/>
      <c r="QF6268" s="623"/>
      <c r="QG6268" s="623"/>
      <c r="QH6268" s="623"/>
      <c r="QI6268" s="623"/>
      <c r="QJ6268" s="623"/>
      <c r="QK6268" s="623"/>
    </row>
    <row r="6269" spans="439:453">
      <c r="PW6269" s="623"/>
      <c r="PX6269" s="623"/>
      <c r="PY6269" s="623"/>
      <c r="PZ6269" s="623"/>
      <c r="QA6269" s="623"/>
      <c r="QB6269" s="623"/>
      <c r="QC6269" s="623"/>
      <c r="QD6269" s="623"/>
      <c r="QE6269" s="623"/>
      <c r="QF6269" s="623"/>
      <c r="QG6269" s="623"/>
      <c r="QH6269" s="623"/>
      <c r="QI6269" s="623"/>
      <c r="QJ6269" s="623"/>
      <c r="QK6269" s="623"/>
    </row>
    <row r="6270" spans="439:453">
      <c r="PW6270" s="623"/>
      <c r="PX6270" s="623"/>
      <c r="PY6270" s="623"/>
      <c r="PZ6270" s="623"/>
      <c r="QA6270" s="623"/>
      <c r="QB6270" s="623"/>
      <c r="QC6270" s="623"/>
      <c r="QD6270" s="623"/>
      <c r="QE6270" s="623"/>
      <c r="QF6270" s="623"/>
      <c r="QG6270" s="623"/>
      <c r="QH6270" s="623"/>
      <c r="QI6270" s="623"/>
      <c r="QJ6270" s="623"/>
      <c r="QK6270" s="623"/>
    </row>
    <row r="6271" spans="439:453">
      <c r="PW6271" s="623"/>
      <c r="PX6271" s="623"/>
      <c r="PY6271" s="623"/>
      <c r="PZ6271" s="623"/>
      <c r="QA6271" s="623"/>
      <c r="QB6271" s="623"/>
      <c r="QC6271" s="623"/>
      <c r="QD6271" s="623"/>
      <c r="QE6271" s="623"/>
      <c r="QF6271" s="623"/>
      <c r="QG6271" s="623"/>
      <c r="QH6271" s="623"/>
      <c r="QI6271" s="623"/>
      <c r="QJ6271" s="623"/>
      <c r="QK6271" s="623"/>
    </row>
    <row r="6272" spans="439:453">
      <c r="PW6272" s="623"/>
      <c r="PX6272" s="623"/>
      <c r="PY6272" s="623"/>
      <c r="PZ6272" s="623"/>
      <c r="QA6272" s="623"/>
      <c r="QB6272" s="623"/>
      <c r="QC6272" s="623"/>
      <c r="QD6272" s="623"/>
      <c r="QE6272" s="623"/>
      <c r="QF6272" s="623"/>
      <c r="QG6272" s="623"/>
      <c r="QH6272" s="623"/>
      <c r="QI6272" s="623"/>
      <c r="QJ6272" s="623"/>
      <c r="QK6272" s="623"/>
    </row>
    <row r="6273" spans="439:453">
      <c r="PW6273" s="623"/>
      <c r="PX6273" s="623"/>
      <c r="PY6273" s="623"/>
      <c r="PZ6273" s="623"/>
      <c r="QA6273" s="623"/>
      <c r="QB6273" s="623"/>
      <c r="QC6273" s="623"/>
      <c r="QD6273" s="623"/>
      <c r="QE6273" s="623"/>
      <c r="QF6273" s="623"/>
      <c r="QG6273" s="623"/>
      <c r="QH6273" s="623"/>
      <c r="QI6273" s="623"/>
      <c r="QJ6273" s="623"/>
      <c r="QK6273" s="623"/>
    </row>
    <row r="6274" spans="439:453">
      <c r="PW6274" s="623"/>
      <c r="PX6274" s="623"/>
      <c r="PY6274" s="623"/>
      <c r="PZ6274" s="623"/>
      <c r="QA6274" s="623"/>
      <c r="QB6274" s="623"/>
      <c r="QC6274" s="623"/>
      <c r="QD6274" s="623"/>
      <c r="QE6274" s="623"/>
      <c r="QF6274" s="623"/>
      <c r="QG6274" s="623"/>
      <c r="QH6274" s="623"/>
      <c r="QI6274" s="623"/>
      <c r="QJ6274" s="623"/>
      <c r="QK6274" s="623"/>
    </row>
    <row r="6275" spans="439:453">
      <c r="PW6275" s="623"/>
      <c r="PX6275" s="623"/>
      <c r="PY6275" s="623"/>
      <c r="PZ6275" s="623"/>
      <c r="QA6275" s="623"/>
      <c r="QB6275" s="623"/>
      <c r="QC6275" s="623"/>
      <c r="QD6275" s="623"/>
      <c r="QE6275" s="623"/>
      <c r="QF6275" s="623"/>
      <c r="QG6275" s="623"/>
      <c r="QH6275" s="623"/>
      <c r="QI6275" s="623"/>
      <c r="QJ6275" s="623"/>
      <c r="QK6275" s="623"/>
    </row>
    <row r="6276" spans="439:453">
      <c r="PW6276" s="623"/>
      <c r="PX6276" s="623"/>
      <c r="PY6276" s="623"/>
      <c r="PZ6276" s="623"/>
      <c r="QA6276" s="623"/>
      <c r="QB6276" s="623"/>
      <c r="QC6276" s="623"/>
      <c r="QD6276" s="623"/>
      <c r="QE6276" s="623"/>
      <c r="QF6276" s="623"/>
      <c r="QG6276" s="623"/>
      <c r="QH6276" s="623"/>
      <c r="QI6276" s="623"/>
      <c r="QJ6276" s="623"/>
      <c r="QK6276" s="623"/>
    </row>
    <row r="6277" spans="439:453">
      <c r="PW6277" s="623"/>
      <c r="PX6277" s="623"/>
      <c r="PY6277" s="623"/>
      <c r="PZ6277" s="623"/>
      <c r="QA6277" s="623"/>
      <c r="QB6277" s="623"/>
      <c r="QC6277" s="623"/>
      <c r="QD6277" s="623"/>
      <c r="QE6277" s="623"/>
      <c r="QF6277" s="623"/>
      <c r="QG6277" s="623"/>
      <c r="QH6277" s="623"/>
      <c r="QI6277" s="623"/>
      <c r="QJ6277" s="623"/>
      <c r="QK6277" s="623"/>
    </row>
    <row r="6278" spans="439:453">
      <c r="PW6278" s="623"/>
      <c r="PX6278" s="623"/>
      <c r="PY6278" s="623"/>
      <c r="PZ6278" s="623"/>
      <c r="QA6278" s="623"/>
      <c r="QB6278" s="623"/>
      <c r="QC6278" s="623"/>
      <c r="QD6278" s="623"/>
      <c r="QE6278" s="623"/>
      <c r="QF6278" s="623"/>
      <c r="QG6278" s="623"/>
      <c r="QH6278" s="623"/>
      <c r="QI6278" s="623"/>
      <c r="QJ6278" s="623"/>
      <c r="QK6278" s="623"/>
    </row>
    <row r="6279" spans="439:453">
      <c r="PW6279" s="623"/>
      <c r="PX6279" s="623"/>
      <c r="PY6279" s="623"/>
      <c r="PZ6279" s="623"/>
      <c r="QA6279" s="623"/>
      <c r="QB6279" s="623"/>
      <c r="QC6279" s="623"/>
      <c r="QD6279" s="623"/>
      <c r="QE6279" s="623"/>
      <c r="QF6279" s="623"/>
      <c r="QG6279" s="623"/>
      <c r="QH6279" s="623"/>
      <c r="QI6279" s="623"/>
      <c r="QJ6279" s="623"/>
      <c r="QK6279" s="623"/>
    </row>
    <row r="6280" spans="439:453">
      <c r="PW6280" s="623"/>
      <c r="PX6280" s="623"/>
      <c r="PY6280" s="623"/>
      <c r="PZ6280" s="623"/>
      <c r="QA6280" s="623"/>
      <c r="QB6280" s="623"/>
      <c r="QC6280" s="623"/>
      <c r="QD6280" s="623"/>
      <c r="QE6280" s="623"/>
      <c r="QF6280" s="623"/>
      <c r="QG6280" s="623"/>
      <c r="QH6280" s="623"/>
      <c r="QI6280" s="623"/>
      <c r="QJ6280" s="623"/>
      <c r="QK6280" s="623"/>
    </row>
    <row r="6281" spans="439:453">
      <c r="PW6281" s="623"/>
      <c r="PX6281" s="623"/>
      <c r="PY6281" s="623"/>
      <c r="PZ6281" s="623"/>
      <c r="QA6281" s="623"/>
      <c r="QB6281" s="623"/>
      <c r="QC6281" s="623"/>
      <c r="QD6281" s="623"/>
      <c r="QE6281" s="623"/>
      <c r="QF6281" s="623"/>
      <c r="QG6281" s="623"/>
      <c r="QH6281" s="623"/>
      <c r="QI6281" s="623"/>
      <c r="QJ6281" s="623"/>
      <c r="QK6281" s="623"/>
    </row>
    <row r="6282" spans="439:453">
      <c r="PW6282" s="623"/>
      <c r="PX6282" s="623"/>
      <c r="PY6282" s="623"/>
      <c r="PZ6282" s="623"/>
      <c r="QA6282" s="623"/>
      <c r="QB6282" s="623"/>
      <c r="QC6282" s="623"/>
      <c r="QD6282" s="623"/>
      <c r="QE6282" s="623"/>
      <c r="QF6282" s="623"/>
      <c r="QG6282" s="623"/>
      <c r="QH6282" s="623"/>
      <c r="QI6282" s="623"/>
      <c r="QJ6282" s="623"/>
      <c r="QK6282" s="623"/>
    </row>
    <row r="6283" spans="439:453">
      <c r="PW6283" s="623"/>
      <c r="PX6283" s="623"/>
      <c r="PY6283" s="623"/>
      <c r="PZ6283" s="623"/>
      <c r="QA6283" s="623"/>
      <c r="QB6283" s="623"/>
      <c r="QC6283" s="623"/>
      <c r="QD6283" s="623"/>
      <c r="QE6283" s="623"/>
      <c r="QF6283" s="623"/>
      <c r="QG6283" s="623"/>
      <c r="QH6283" s="623"/>
      <c r="QI6283" s="623"/>
      <c r="QJ6283" s="623"/>
      <c r="QK6283" s="623"/>
    </row>
    <row r="6284" spans="439:453">
      <c r="PW6284" s="623"/>
      <c r="PX6284" s="623"/>
      <c r="PY6284" s="623"/>
      <c r="PZ6284" s="623"/>
      <c r="QA6284" s="623"/>
      <c r="QB6284" s="623"/>
      <c r="QC6284" s="623"/>
      <c r="QD6284" s="623"/>
      <c r="QE6284" s="623"/>
      <c r="QF6284" s="623"/>
      <c r="QG6284" s="623"/>
      <c r="QH6284" s="623"/>
      <c r="QI6284" s="623"/>
      <c r="QJ6284" s="623"/>
      <c r="QK6284" s="623"/>
    </row>
    <row r="6285" spans="439:453">
      <c r="PW6285" s="623"/>
      <c r="PX6285" s="623"/>
      <c r="PY6285" s="623"/>
      <c r="PZ6285" s="623"/>
      <c r="QA6285" s="623"/>
      <c r="QB6285" s="623"/>
      <c r="QC6285" s="623"/>
      <c r="QD6285" s="623"/>
      <c r="QE6285" s="623"/>
      <c r="QF6285" s="623"/>
      <c r="QG6285" s="623"/>
      <c r="QH6285" s="623"/>
      <c r="QI6285" s="623"/>
      <c r="QJ6285" s="623"/>
      <c r="QK6285" s="623"/>
    </row>
    <row r="6286" spans="439:453">
      <c r="PW6286" s="623"/>
      <c r="PX6286" s="623"/>
      <c r="PY6286" s="623"/>
      <c r="PZ6286" s="623"/>
      <c r="QA6286" s="623"/>
      <c r="QB6286" s="623"/>
      <c r="QC6286" s="623"/>
      <c r="QD6286" s="623"/>
      <c r="QE6286" s="623"/>
      <c r="QF6286" s="623"/>
      <c r="QG6286" s="623"/>
      <c r="QH6286" s="623"/>
      <c r="QI6286" s="623"/>
      <c r="QJ6286" s="623"/>
      <c r="QK6286" s="623"/>
    </row>
    <row r="6287" spans="439:453">
      <c r="PW6287" s="623"/>
      <c r="PX6287" s="623"/>
      <c r="PY6287" s="623"/>
      <c r="PZ6287" s="623"/>
      <c r="QA6287" s="623"/>
      <c r="QB6287" s="623"/>
      <c r="QC6287" s="623"/>
      <c r="QD6287" s="623"/>
      <c r="QE6287" s="623"/>
      <c r="QF6287" s="623"/>
      <c r="QG6287" s="623"/>
      <c r="QH6287" s="623"/>
      <c r="QI6287" s="623"/>
      <c r="QJ6287" s="623"/>
      <c r="QK6287" s="623"/>
    </row>
    <row r="6288" spans="439:453">
      <c r="PW6288" s="623"/>
      <c r="PX6288" s="623"/>
      <c r="PY6288" s="623"/>
      <c r="PZ6288" s="623"/>
      <c r="QA6288" s="623"/>
      <c r="QB6288" s="623"/>
      <c r="QC6288" s="623"/>
      <c r="QD6288" s="623"/>
      <c r="QE6288" s="623"/>
      <c r="QF6288" s="623"/>
      <c r="QG6288" s="623"/>
      <c r="QH6288" s="623"/>
      <c r="QI6288" s="623"/>
      <c r="QJ6288" s="623"/>
      <c r="QK6288" s="623"/>
    </row>
    <row r="6289" spans="439:453">
      <c r="PW6289" s="623"/>
      <c r="PX6289" s="623"/>
      <c r="PY6289" s="623"/>
      <c r="PZ6289" s="623"/>
      <c r="QA6289" s="623"/>
      <c r="QB6289" s="623"/>
      <c r="QC6289" s="623"/>
      <c r="QD6289" s="623"/>
      <c r="QE6289" s="623"/>
      <c r="QF6289" s="623"/>
      <c r="QG6289" s="623"/>
      <c r="QH6289" s="623"/>
      <c r="QI6289" s="623"/>
      <c r="QJ6289" s="623"/>
      <c r="QK6289" s="623"/>
    </row>
    <row r="6290" spans="439:453">
      <c r="PW6290" s="623"/>
      <c r="PX6290" s="623"/>
      <c r="PY6290" s="623"/>
      <c r="PZ6290" s="623"/>
      <c r="QA6290" s="623"/>
      <c r="QB6290" s="623"/>
      <c r="QC6290" s="623"/>
      <c r="QD6290" s="623"/>
      <c r="QE6290" s="623"/>
      <c r="QF6290" s="623"/>
      <c r="QG6290" s="623"/>
      <c r="QH6290" s="623"/>
      <c r="QI6290" s="623"/>
      <c r="QJ6290" s="623"/>
      <c r="QK6290" s="623"/>
    </row>
    <row r="6291" spans="439:453">
      <c r="PW6291" s="623"/>
      <c r="PX6291" s="623"/>
      <c r="PY6291" s="623"/>
      <c r="PZ6291" s="623"/>
      <c r="QA6291" s="623"/>
      <c r="QB6291" s="623"/>
      <c r="QC6291" s="623"/>
      <c r="QD6291" s="623"/>
      <c r="QE6291" s="623"/>
      <c r="QF6291" s="623"/>
      <c r="QG6291" s="623"/>
      <c r="QH6291" s="623"/>
      <c r="QI6291" s="623"/>
      <c r="QJ6291" s="623"/>
      <c r="QK6291" s="623"/>
    </row>
    <row r="6292" spans="439:453">
      <c r="PW6292" s="623"/>
      <c r="PX6292" s="623"/>
      <c r="PY6292" s="623"/>
      <c r="PZ6292" s="623"/>
      <c r="QA6292" s="623"/>
      <c r="QB6292" s="623"/>
      <c r="QC6292" s="623"/>
      <c r="QD6292" s="623"/>
      <c r="QE6292" s="623"/>
      <c r="QF6292" s="623"/>
      <c r="QG6292" s="623"/>
      <c r="QH6292" s="623"/>
      <c r="QI6292" s="623"/>
      <c r="QJ6292" s="623"/>
      <c r="QK6292" s="623"/>
    </row>
    <row r="6293" spans="439:453">
      <c r="PW6293" s="623"/>
      <c r="PX6293" s="623"/>
      <c r="PY6293" s="623"/>
      <c r="PZ6293" s="623"/>
      <c r="QA6293" s="623"/>
      <c r="QB6293" s="623"/>
      <c r="QC6293" s="623"/>
      <c r="QD6293" s="623"/>
      <c r="QE6293" s="623"/>
      <c r="QF6293" s="623"/>
      <c r="QG6293" s="623"/>
      <c r="QH6293" s="623"/>
      <c r="QI6293" s="623"/>
      <c r="QJ6293" s="623"/>
      <c r="QK6293" s="623"/>
    </row>
    <row r="6294" spans="439:453">
      <c r="PW6294" s="623"/>
      <c r="PX6294" s="623"/>
      <c r="PY6294" s="623"/>
      <c r="PZ6294" s="623"/>
      <c r="QA6294" s="623"/>
      <c r="QB6294" s="623"/>
      <c r="QC6294" s="623"/>
      <c r="QD6294" s="623"/>
      <c r="QE6294" s="623"/>
      <c r="QF6294" s="623"/>
      <c r="QG6294" s="623"/>
      <c r="QH6294" s="623"/>
      <c r="QI6294" s="623"/>
      <c r="QJ6294" s="623"/>
      <c r="QK6294" s="623"/>
    </row>
    <row r="6295" spans="439:453">
      <c r="PW6295" s="623"/>
      <c r="PX6295" s="623"/>
      <c r="PY6295" s="623"/>
      <c r="PZ6295" s="623"/>
      <c r="QA6295" s="623"/>
      <c r="QB6295" s="623"/>
      <c r="QC6295" s="623"/>
      <c r="QD6295" s="623"/>
      <c r="QE6295" s="623"/>
      <c r="QF6295" s="623"/>
      <c r="QG6295" s="623"/>
      <c r="QH6295" s="623"/>
      <c r="QI6295" s="623"/>
      <c r="QJ6295" s="623"/>
      <c r="QK6295" s="623"/>
    </row>
    <row r="6296" spans="439:453">
      <c r="PW6296" s="623"/>
      <c r="PX6296" s="623"/>
      <c r="PY6296" s="623"/>
      <c r="PZ6296" s="623"/>
      <c r="QA6296" s="623"/>
      <c r="QB6296" s="623"/>
      <c r="QC6296" s="623"/>
      <c r="QD6296" s="623"/>
      <c r="QE6296" s="623"/>
      <c r="QF6296" s="623"/>
      <c r="QG6296" s="623"/>
      <c r="QH6296" s="623"/>
      <c r="QI6296" s="623"/>
      <c r="QJ6296" s="623"/>
      <c r="QK6296" s="623"/>
    </row>
    <row r="6297" spans="439:453">
      <c r="PW6297" s="623"/>
      <c r="PX6297" s="623"/>
      <c r="PY6297" s="623"/>
      <c r="PZ6297" s="623"/>
      <c r="QA6297" s="623"/>
      <c r="QB6297" s="623"/>
      <c r="QC6297" s="623"/>
      <c r="QD6297" s="623"/>
      <c r="QE6297" s="623"/>
      <c r="QF6297" s="623"/>
      <c r="QG6297" s="623"/>
      <c r="QH6297" s="623"/>
      <c r="QI6297" s="623"/>
      <c r="QJ6297" s="623"/>
      <c r="QK6297" s="623"/>
    </row>
    <row r="6298" spans="439:453">
      <c r="PW6298" s="623"/>
      <c r="PX6298" s="623"/>
      <c r="PY6298" s="623"/>
      <c r="PZ6298" s="623"/>
      <c r="QA6298" s="623"/>
      <c r="QB6298" s="623"/>
      <c r="QC6298" s="623"/>
      <c r="QD6298" s="623"/>
      <c r="QE6298" s="623"/>
      <c r="QF6298" s="623"/>
      <c r="QG6298" s="623"/>
      <c r="QH6298" s="623"/>
      <c r="QI6298" s="623"/>
      <c r="QJ6298" s="623"/>
      <c r="QK6298" s="623"/>
    </row>
    <row r="6299" spans="439:453">
      <c r="PW6299" s="623"/>
      <c r="PX6299" s="623"/>
      <c r="PY6299" s="623"/>
      <c r="PZ6299" s="623"/>
      <c r="QA6299" s="623"/>
      <c r="QB6299" s="623"/>
      <c r="QC6299" s="623"/>
      <c r="QD6299" s="623"/>
      <c r="QE6299" s="623"/>
      <c r="QF6299" s="623"/>
      <c r="QG6299" s="623"/>
      <c r="QH6299" s="623"/>
      <c r="QI6299" s="623"/>
      <c r="QJ6299" s="623"/>
      <c r="QK6299" s="623"/>
    </row>
    <row r="6300" spans="439:453">
      <c r="PW6300" s="623"/>
      <c r="PX6300" s="623"/>
      <c r="PY6300" s="623"/>
      <c r="PZ6300" s="623"/>
      <c r="QA6300" s="623"/>
      <c r="QB6300" s="623"/>
      <c r="QC6300" s="623"/>
      <c r="QD6300" s="623"/>
      <c r="QE6300" s="623"/>
      <c r="QF6300" s="623"/>
      <c r="QG6300" s="623"/>
      <c r="QH6300" s="623"/>
      <c r="QI6300" s="623"/>
      <c r="QJ6300" s="623"/>
      <c r="QK6300" s="623"/>
    </row>
    <row r="6301" spans="439:453">
      <c r="PW6301" s="623"/>
      <c r="PX6301" s="623"/>
      <c r="PY6301" s="623"/>
      <c r="PZ6301" s="623"/>
      <c r="QA6301" s="623"/>
      <c r="QB6301" s="623"/>
      <c r="QC6301" s="623"/>
      <c r="QD6301" s="623"/>
      <c r="QE6301" s="623"/>
      <c r="QF6301" s="623"/>
      <c r="QG6301" s="623"/>
      <c r="QH6301" s="623"/>
      <c r="QI6301" s="623"/>
      <c r="QJ6301" s="623"/>
      <c r="QK6301" s="623"/>
    </row>
    <row r="6302" spans="439:453">
      <c r="PW6302" s="623"/>
      <c r="PX6302" s="623"/>
      <c r="PY6302" s="623"/>
      <c r="PZ6302" s="623"/>
      <c r="QA6302" s="623"/>
      <c r="QB6302" s="623"/>
      <c r="QC6302" s="623"/>
      <c r="QD6302" s="623"/>
      <c r="QE6302" s="623"/>
      <c r="QF6302" s="623"/>
      <c r="QG6302" s="623"/>
      <c r="QH6302" s="623"/>
      <c r="QI6302" s="623"/>
      <c r="QJ6302" s="623"/>
      <c r="QK6302" s="623"/>
    </row>
    <row r="6303" spans="439:453">
      <c r="PW6303" s="623"/>
      <c r="PX6303" s="623"/>
      <c r="PY6303" s="623"/>
      <c r="PZ6303" s="623"/>
      <c r="QA6303" s="623"/>
      <c r="QB6303" s="623"/>
      <c r="QC6303" s="623"/>
      <c r="QD6303" s="623"/>
      <c r="QE6303" s="623"/>
      <c r="QF6303" s="623"/>
      <c r="QG6303" s="623"/>
      <c r="QH6303" s="623"/>
      <c r="QI6303" s="623"/>
      <c r="QJ6303" s="623"/>
      <c r="QK6303" s="623"/>
    </row>
    <row r="6304" spans="439:453">
      <c r="PW6304" s="623"/>
      <c r="PX6304" s="623"/>
      <c r="PY6304" s="623"/>
      <c r="PZ6304" s="623"/>
      <c r="QA6304" s="623"/>
      <c r="QB6304" s="623"/>
      <c r="QC6304" s="623"/>
      <c r="QD6304" s="623"/>
      <c r="QE6304" s="623"/>
      <c r="QF6304" s="623"/>
      <c r="QG6304" s="623"/>
      <c r="QH6304" s="623"/>
      <c r="QI6304" s="623"/>
      <c r="QJ6304" s="623"/>
      <c r="QK6304" s="623"/>
    </row>
    <row r="6305" spans="439:453">
      <c r="PW6305" s="623"/>
      <c r="PX6305" s="623"/>
      <c r="PY6305" s="623"/>
      <c r="PZ6305" s="623"/>
      <c r="QA6305" s="623"/>
      <c r="QB6305" s="623"/>
      <c r="QC6305" s="623"/>
      <c r="QD6305" s="623"/>
      <c r="QE6305" s="623"/>
      <c r="QF6305" s="623"/>
      <c r="QG6305" s="623"/>
      <c r="QH6305" s="623"/>
      <c r="QI6305" s="623"/>
      <c r="QJ6305" s="623"/>
      <c r="QK6305" s="623"/>
    </row>
    <row r="6306" spans="439:453">
      <c r="PW6306" s="623"/>
      <c r="PX6306" s="623"/>
      <c r="PY6306" s="623"/>
      <c r="PZ6306" s="623"/>
      <c r="QA6306" s="623"/>
      <c r="QB6306" s="623"/>
      <c r="QC6306" s="623"/>
      <c r="QD6306" s="623"/>
      <c r="QE6306" s="623"/>
      <c r="QF6306" s="623"/>
      <c r="QG6306" s="623"/>
      <c r="QH6306" s="623"/>
      <c r="QI6306" s="623"/>
      <c r="QJ6306" s="623"/>
      <c r="QK6306" s="623"/>
    </row>
    <row r="6307" spans="439:453">
      <c r="PW6307" s="623"/>
      <c r="PX6307" s="623"/>
      <c r="PY6307" s="623"/>
      <c r="PZ6307" s="623"/>
      <c r="QA6307" s="623"/>
      <c r="QB6307" s="623"/>
      <c r="QC6307" s="623"/>
      <c r="QD6307" s="623"/>
      <c r="QE6307" s="623"/>
      <c r="QF6307" s="623"/>
      <c r="QG6307" s="623"/>
      <c r="QH6307" s="623"/>
      <c r="QI6307" s="623"/>
      <c r="QJ6307" s="623"/>
      <c r="QK6307" s="623"/>
    </row>
    <row r="6308" spans="439:453">
      <c r="PW6308" s="623"/>
      <c r="PX6308" s="623"/>
      <c r="PY6308" s="623"/>
      <c r="PZ6308" s="623"/>
      <c r="QA6308" s="623"/>
      <c r="QB6308" s="623"/>
      <c r="QC6308" s="623"/>
      <c r="QD6308" s="623"/>
      <c r="QE6308" s="623"/>
      <c r="QF6308" s="623"/>
      <c r="QG6308" s="623"/>
      <c r="QH6308" s="623"/>
      <c r="QI6308" s="623"/>
      <c r="QJ6308" s="623"/>
      <c r="QK6308" s="623"/>
    </row>
    <row r="6309" spans="439:453">
      <c r="PW6309" s="623"/>
      <c r="PX6309" s="623"/>
      <c r="PY6309" s="623"/>
      <c r="PZ6309" s="623"/>
      <c r="QA6309" s="623"/>
      <c r="QB6309" s="623"/>
      <c r="QC6309" s="623"/>
      <c r="QD6309" s="623"/>
      <c r="QE6309" s="623"/>
      <c r="QF6309" s="623"/>
      <c r="QG6309" s="623"/>
      <c r="QH6309" s="623"/>
      <c r="QI6309" s="623"/>
      <c r="QJ6309" s="623"/>
      <c r="QK6309" s="623"/>
    </row>
    <row r="6310" spans="439:453">
      <c r="PW6310" s="623"/>
      <c r="PX6310" s="623"/>
      <c r="PY6310" s="623"/>
      <c r="PZ6310" s="623"/>
      <c r="QA6310" s="623"/>
      <c r="QB6310" s="623"/>
      <c r="QC6310" s="623"/>
      <c r="QD6310" s="623"/>
      <c r="QE6310" s="623"/>
      <c r="QF6310" s="623"/>
      <c r="QG6310" s="623"/>
      <c r="QH6310" s="623"/>
      <c r="QI6310" s="623"/>
      <c r="QJ6310" s="623"/>
      <c r="QK6310" s="623"/>
    </row>
    <row r="6311" spans="439:453">
      <c r="PW6311" s="623"/>
      <c r="PX6311" s="623"/>
      <c r="PY6311" s="623"/>
      <c r="PZ6311" s="623"/>
      <c r="QA6311" s="623"/>
      <c r="QB6311" s="623"/>
      <c r="QC6311" s="623"/>
      <c r="QD6311" s="623"/>
      <c r="QE6311" s="623"/>
      <c r="QF6311" s="623"/>
      <c r="QG6311" s="623"/>
      <c r="QH6311" s="623"/>
      <c r="QI6311" s="623"/>
      <c r="QJ6311" s="623"/>
      <c r="QK6311" s="623"/>
    </row>
    <row r="6312" spans="439:453">
      <c r="PW6312" s="623"/>
      <c r="PX6312" s="623"/>
      <c r="PY6312" s="623"/>
      <c r="PZ6312" s="623"/>
      <c r="QA6312" s="623"/>
      <c r="QB6312" s="623"/>
      <c r="QC6312" s="623"/>
      <c r="QD6312" s="623"/>
      <c r="QE6312" s="623"/>
      <c r="QF6312" s="623"/>
      <c r="QG6312" s="623"/>
      <c r="QH6312" s="623"/>
      <c r="QI6312" s="623"/>
      <c r="QJ6312" s="623"/>
      <c r="QK6312" s="623"/>
    </row>
    <row r="6313" spans="439:453">
      <c r="PW6313" s="623"/>
      <c r="PX6313" s="623"/>
      <c r="PY6313" s="623"/>
      <c r="PZ6313" s="623"/>
      <c r="QA6313" s="623"/>
      <c r="QB6313" s="623"/>
      <c r="QC6313" s="623"/>
      <c r="QD6313" s="623"/>
      <c r="QE6313" s="623"/>
      <c r="QF6313" s="623"/>
      <c r="QG6313" s="623"/>
      <c r="QH6313" s="623"/>
      <c r="QI6313" s="623"/>
      <c r="QJ6313" s="623"/>
      <c r="QK6313" s="623"/>
    </row>
    <row r="6314" spans="439:453">
      <c r="PW6314" s="623"/>
      <c r="PX6314" s="623"/>
      <c r="PY6314" s="623"/>
      <c r="PZ6314" s="623"/>
      <c r="QA6314" s="623"/>
      <c r="QB6314" s="623"/>
      <c r="QC6314" s="623"/>
      <c r="QD6314" s="623"/>
      <c r="QE6314" s="623"/>
      <c r="QF6314" s="623"/>
      <c r="QG6314" s="623"/>
      <c r="QH6314" s="623"/>
      <c r="QI6314" s="623"/>
      <c r="QJ6314" s="623"/>
      <c r="QK6314" s="623"/>
    </row>
    <row r="6315" spans="439:453">
      <c r="PW6315" s="623"/>
      <c r="PX6315" s="623"/>
      <c r="PY6315" s="623"/>
      <c r="PZ6315" s="623"/>
      <c r="QA6315" s="623"/>
      <c r="QB6315" s="623"/>
      <c r="QC6315" s="623"/>
      <c r="QD6315" s="623"/>
      <c r="QE6315" s="623"/>
      <c r="QF6315" s="623"/>
      <c r="QG6315" s="623"/>
      <c r="QH6315" s="623"/>
      <c r="QI6315" s="623"/>
      <c r="QJ6315" s="623"/>
      <c r="QK6315" s="623"/>
    </row>
    <row r="6316" spans="439:453">
      <c r="PW6316" s="623"/>
      <c r="PX6316" s="623"/>
      <c r="PY6316" s="623"/>
      <c r="PZ6316" s="623"/>
      <c r="QA6316" s="623"/>
      <c r="QB6316" s="623"/>
      <c r="QC6316" s="623"/>
      <c r="QD6316" s="623"/>
      <c r="QE6316" s="623"/>
      <c r="QF6316" s="623"/>
      <c r="QG6316" s="623"/>
      <c r="QH6316" s="623"/>
      <c r="QI6316" s="623"/>
      <c r="QJ6316" s="623"/>
      <c r="QK6316" s="623"/>
    </row>
    <row r="6317" spans="439:453">
      <c r="PW6317" s="623"/>
      <c r="PX6317" s="623"/>
      <c r="PY6317" s="623"/>
      <c r="PZ6317" s="623"/>
      <c r="QA6317" s="623"/>
      <c r="QB6317" s="623"/>
      <c r="QC6317" s="623"/>
      <c r="QD6317" s="623"/>
      <c r="QE6317" s="623"/>
      <c r="QF6317" s="623"/>
      <c r="QG6317" s="623"/>
      <c r="QH6317" s="623"/>
      <c r="QI6317" s="623"/>
      <c r="QJ6317" s="623"/>
      <c r="QK6317" s="623"/>
    </row>
    <row r="6318" spans="439:453">
      <c r="PW6318" s="623"/>
      <c r="PX6318" s="623"/>
      <c r="PY6318" s="623"/>
      <c r="PZ6318" s="623"/>
      <c r="QA6318" s="623"/>
      <c r="QB6318" s="623"/>
      <c r="QC6318" s="623"/>
      <c r="QD6318" s="623"/>
      <c r="QE6318" s="623"/>
      <c r="QF6318" s="623"/>
      <c r="QG6318" s="623"/>
      <c r="QH6318" s="623"/>
      <c r="QI6318" s="623"/>
      <c r="QJ6318" s="623"/>
      <c r="QK6318" s="623"/>
    </row>
    <row r="6319" spans="439:453">
      <c r="PW6319" s="623"/>
      <c r="PX6319" s="623"/>
      <c r="PY6319" s="623"/>
      <c r="PZ6319" s="623"/>
      <c r="QA6319" s="623"/>
      <c r="QB6319" s="623"/>
      <c r="QC6319" s="623"/>
      <c r="QD6319" s="623"/>
      <c r="QE6319" s="623"/>
      <c r="QF6319" s="623"/>
      <c r="QG6319" s="623"/>
      <c r="QH6319" s="623"/>
      <c r="QI6319" s="623"/>
      <c r="QJ6319" s="623"/>
      <c r="QK6319" s="623"/>
    </row>
    <row r="6320" spans="439:453">
      <c r="PW6320" s="623"/>
      <c r="PX6320" s="623"/>
      <c r="PY6320" s="623"/>
      <c r="PZ6320" s="623"/>
      <c r="QA6320" s="623"/>
      <c r="QB6320" s="623"/>
      <c r="QC6320" s="623"/>
      <c r="QD6320" s="623"/>
      <c r="QE6320" s="623"/>
      <c r="QF6320" s="623"/>
      <c r="QG6320" s="623"/>
      <c r="QH6320" s="623"/>
      <c r="QI6320" s="623"/>
      <c r="QJ6320" s="623"/>
      <c r="QK6320" s="623"/>
    </row>
    <row r="6321" spans="439:453">
      <c r="PW6321" s="623"/>
      <c r="PX6321" s="623"/>
      <c r="PY6321" s="623"/>
      <c r="PZ6321" s="623"/>
      <c r="QA6321" s="623"/>
      <c r="QB6321" s="623"/>
      <c r="QC6321" s="623"/>
      <c r="QD6321" s="623"/>
      <c r="QE6321" s="623"/>
      <c r="QF6321" s="623"/>
      <c r="QG6321" s="623"/>
      <c r="QH6321" s="623"/>
      <c r="QI6321" s="623"/>
      <c r="QJ6321" s="623"/>
      <c r="QK6321" s="623"/>
    </row>
    <row r="6322" spans="439:453">
      <c r="PW6322" s="623"/>
      <c r="PX6322" s="623"/>
      <c r="PY6322" s="623"/>
      <c r="PZ6322" s="623"/>
      <c r="QA6322" s="623"/>
      <c r="QB6322" s="623"/>
      <c r="QC6322" s="623"/>
      <c r="QD6322" s="623"/>
      <c r="QE6322" s="623"/>
      <c r="QF6322" s="623"/>
      <c r="QG6322" s="623"/>
      <c r="QH6322" s="623"/>
      <c r="QI6322" s="623"/>
      <c r="QJ6322" s="623"/>
      <c r="QK6322" s="623"/>
    </row>
    <row r="6323" spans="439:453">
      <c r="PW6323" s="623"/>
      <c r="PX6323" s="623"/>
      <c r="PY6323" s="623"/>
      <c r="PZ6323" s="623"/>
      <c r="QA6323" s="623"/>
      <c r="QB6323" s="623"/>
      <c r="QC6323" s="623"/>
      <c r="QD6323" s="623"/>
      <c r="QE6323" s="623"/>
      <c r="QF6323" s="623"/>
      <c r="QG6323" s="623"/>
      <c r="QH6323" s="623"/>
      <c r="QI6323" s="623"/>
      <c r="QJ6323" s="623"/>
      <c r="QK6323" s="623"/>
    </row>
    <row r="6324" spans="439:453">
      <c r="PW6324" s="623"/>
      <c r="PX6324" s="623"/>
      <c r="PY6324" s="623"/>
      <c r="PZ6324" s="623"/>
      <c r="QA6324" s="623"/>
      <c r="QB6324" s="623"/>
      <c r="QC6324" s="623"/>
      <c r="QD6324" s="623"/>
      <c r="QE6324" s="623"/>
      <c r="QF6324" s="623"/>
      <c r="QG6324" s="623"/>
      <c r="QH6324" s="623"/>
      <c r="QI6324" s="623"/>
      <c r="QJ6324" s="623"/>
      <c r="QK6324" s="623"/>
    </row>
    <row r="6325" spans="439:453">
      <c r="PW6325" s="623"/>
      <c r="PX6325" s="623"/>
      <c r="PY6325" s="623"/>
      <c r="PZ6325" s="623"/>
      <c r="QA6325" s="623"/>
      <c r="QB6325" s="623"/>
      <c r="QC6325" s="623"/>
      <c r="QD6325" s="623"/>
      <c r="QE6325" s="623"/>
      <c r="QF6325" s="623"/>
      <c r="QG6325" s="623"/>
      <c r="QH6325" s="623"/>
      <c r="QI6325" s="623"/>
      <c r="QJ6325" s="623"/>
      <c r="QK6325" s="623"/>
    </row>
    <row r="6326" spans="439:453">
      <c r="PW6326" s="623"/>
      <c r="PX6326" s="623"/>
      <c r="PY6326" s="623"/>
      <c r="PZ6326" s="623"/>
      <c r="QA6326" s="623"/>
      <c r="QB6326" s="623"/>
      <c r="QC6326" s="623"/>
      <c r="QD6326" s="623"/>
      <c r="QE6326" s="623"/>
      <c r="QF6326" s="623"/>
      <c r="QG6326" s="623"/>
      <c r="QH6326" s="623"/>
      <c r="QI6326" s="623"/>
      <c r="QJ6326" s="623"/>
      <c r="QK6326" s="623"/>
    </row>
    <row r="6327" spans="439:453">
      <c r="PW6327" s="623"/>
      <c r="PX6327" s="623"/>
      <c r="PY6327" s="623"/>
      <c r="PZ6327" s="623"/>
      <c r="QA6327" s="623"/>
      <c r="QB6327" s="623"/>
      <c r="QC6327" s="623"/>
      <c r="QD6327" s="623"/>
      <c r="QE6327" s="623"/>
      <c r="QF6327" s="623"/>
      <c r="QG6327" s="623"/>
      <c r="QH6327" s="623"/>
      <c r="QI6327" s="623"/>
      <c r="QJ6327" s="623"/>
      <c r="QK6327" s="623"/>
    </row>
    <row r="6328" spans="439:453">
      <c r="PW6328" s="623"/>
      <c r="PX6328" s="623"/>
      <c r="PY6328" s="623"/>
      <c r="PZ6328" s="623"/>
      <c r="QA6328" s="623"/>
      <c r="QB6328" s="623"/>
      <c r="QC6328" s="623"/>
      <c r="QD6328" s="623"/>
      <c r="QE6328" s="623"/>
      <c r="QF6328" s="623"/>
      <c r="QG6328" s="623"/>
      <c r="QH6328" s="623"/>
      <c r="QI6328" s="623"/>
      <c r="QJ6328" s="623"/>
      <c r="QK6328" s="623"/>
    </row>
    <row r="6329" spans="439:453">
      <c r="PW6329" s="623"/>
      <c r="PX6329" s="623"/>
      <c r="PY6329" s="623"/>
      <c r="PZ6329" s="623"/>
      <c r="QA6329" s="623"/>
      <c r="QB6329" s="623"/>
      <c r="QC6329" s="623"/>
      <c r="QD6329" s="623"/>
      <c r="QE6329" s="623"/>
      <c r="QF6329" s="623"/>
      <c r="QG6329" s="623"/>
      <c r="QH6329" s="623"/>
      <c r="QI6329" s="623"/>
      <c r="QJ6329" s="623"/>
      <c r="QK6329" s="623"/>
    </row>
    <row r="6330" spans="439:453">
      <c r="PW6330" s="623"/>
      <c r="PX6330" s="623"/>
      <c r="PY6330" s="623"/>
      <c r="PZ6330" s="623"/>
      <c r="QA6330" s="623"/>
      <c r="QB6330" s="623"/>
      <c r="QC6330" s="623"/>
      <c r="QD6330" s="623"/>
      <c r="QE6330" s="623"/>
      <c r="QF6330" s="623"/>
      <c r="QG6330" s="623"/>
      <c r="QH6330" s="623"/>
      <c r="QI6330" s="623"/>
      <c r="QJ6330" s="623"/>
      <c r="QK6330" s="623"/>
    </row>
    <row r="6331" spans="439:453">
      <c r="PW6331" s="623"/>
      <c r="PX6331" s="623"/>
      <c r="PY6331" s="623"/>
      <c r="PZ6331" s="623"/>
      <c r="QA6331" s="623"/>
      <c r="QB6331" s="623"/>
      <c r="QC6331" s="623"/>
      <c r="QD6331" s="623"/>
      <c r="QE6331" s="623"/>
      <c r="QF6331" s="623"/>
      <c r="QG6331" s="623"/>
      <c r="QH6331" s="623"/>
      <c r="QI6331" s="623"/>
      <c r="QJ6331" s="623"/>
      <c r="QK6331" s="623"/>
    </row>
    <row r="6332" spans="439:453">
      <c r="PW6332" s="623"/>
      <c r="PX6332" s="623"/>
      <c r="PY6332" s="623"/>
      <c r="PZ6332" s="623"/>
      <c r="QA6332" s="623"/>
      <c r="QB6332" s="623"/>
      <c r="QC6332" s="623"/>
      <c r="QD6332" s="623"/>
      <c r="QE6332" s="623"/>
      <c r="QF6332" s="623"/>
      <c r="QG6332" s="623"/>
      <c r="QH6332" s="623"/>
      <c r="QI6332" s="623"/>
      <c r="QJ6332" s="623"/>
      <c r="QK6332" s="623"/>
    </row>
    <row r="6333" spans="439:453">
      <c r="PW6333" s="623"/>
      <c r="PX6333" s="623"/>
      <c r="PY6333" s="623"/>
      <c r="PZ6333" s="623"/>
      <c r="QA6333" s="623"/>
      <c r="QB6333" s="623"/>
      <c r="QC6333" s="623"/>
      <c r="QD6333" s="623"/>
      <c r="QE6333" s="623"/>
      <c r="QF6333" s="623"/>
      <c r="QG6333" s="623"/>
      <c r="QH6333" s="623"/>
      <c r="QI6333" s="623"/>
      <c r="QJ6333" s="623"/>
      <c r="QK6333" s="623"/>
    </row>
    <row r="6334" spans="439:453">
      <c r="PW6334" s="623"/>
      <c r="PX6334" s="623"/>
      <c r="PY6334" s="623"/>
      <c r="PZ6334" s="623"/>
      <c r="QA6334" s="623"/>
      <c r="QB6334" s="623"/>
      <c r="QC6334" s="623"/>
      <c r="QD6334" s="623"/>
      <c r="QE6334" s="623"/>
      <c r="QF6334" s="623"/>
      <c r="QG6334" s="623"/>
      <c r="QH6334" s="623"/>
      <c r="QI6334" s="623"/>
      <c r="QJ6334" s="623"/>
      <c r="QK6334" s="623"/>
    </row>
    <row r="6335" spans="439:453">
      <c r="PW6335" s="623"/>
      <c r="PX6335" s="623"/>
      <c r="PY6335" s="623"/>
      <c r="PZ6335" s="623"/>
      <c r="QA6335" s="623"/>
      <c r="QB6335" s="623"/>
      <c r="QC6335" s="623"/>
      <c r="QD6335" s="623"/>
      <c r="QE6335" s="623"/>
      <c r="QF6335" s="623"/>
      <c r="QG6335" s="623"/>
      <c r="QH6335" s="623"/>
      <c r="QI6335" s="623"/>
      <c r="QJ6335" s="623"/>
      <c r="QK6335" s="623"/>
    </row>
    <row r="6336" spans="439:453">
      <c r="PW6336" s="623"/>
      <c r="PX6336" s="623"/>
      <c r="PY6336" s="623"/>
      <c r="PZ6336" s="623"/>
      <c r="QA6336" s="623"/>
      <c r="QB6336" s="623"/>
      <c r="QC6336" s="623"/>
      <c r="QD6336" s="623"/>
      <c r="QE6336" s="623"/>
      <c r="QF6336" s="623"/>
      <c r="QG6336" s="623"/>
      <c r="QH6336" s="623"/>
      <c r="QI6336" s="623"/>
      <c r="QJ6336" s="623"/>
      <c r="QK6336" s="623"/>
    </row>
    <row r="6337" spans="439:453">
      <c r="PW6337" s="623"/>
      <c r="PX6337" s="623"/>
      <c r="PY6337" s="623"/>
      <c r="PZ6337" s="623"/>
      <c r="QA6337" s="623"/>
      <c r="QB6337" s="623"/>
      <c r="QC6337" s="623"/>
      <c r="QD6337" s="623"/>
      <c r="QE6337" s="623"/>
      <c r="QF6337" s="623"/>
      <c r="QG6337" s="623"/>
      <c r="QH6337" s="623"/>
      <c r="QI6337" s="623"/>
      <c r="QJ6337" s="623"/>
      <c r="QK6337" s="623"/>
    </row>
    <row r="6338" spans="439:453">
      <c r="PW6338" s="623"/>
      <c r="PX6338" s="623"/>
      <c r="PY6338" s="623"/>
      <c r="PZ6338" s="623"/>
      <c r="QA6338" s="623"/>
      <c r="QB6338" s="623"/>
      <c r="QC6338" s="623"/>
      <c r="QD6338" s="623"/>
      <c r="QE6338" s="623"/>
      <c r="QF6338" s="623"/>
      <c r="QG6338" s="623"/>
      <c r="QH6338" s="623"/>
      <c r="QI6338" s="623"/>
      <c r="QJ6338" s="623"/>
      <c r="QK6338" s="623"/>
    </row>
    <row r="6339" spans="439:453">
      <c r="PW6339" s="623"/>
      <c r="PX6339" s="623"/>
      <c r="PY6339" s="623"/>
      <c r="PZ6339" s="623"/>
      <c r="QA6339" s="623"/>
      <c r="QB6339" s="623"/>
      <c r="QC6339" s="623"/>
      <c r="QD6339" s="623"/>
      <c r="QE6339" s="623"/>
      <c r="QF6339" s="623"/>
      <c r="QG6339" s="623"/>
      <c r="QH6339" s="623"/>
      <c r="QI6339" s="623"/>
      <c r="QJ6339" s="623"/>
      <c r="QK6339" s="623"/>
    </row>
    <row r="6340" spans="439:453">
      <c r="PW6340" s="623"/>
      <c r="PX6340" s="623"/>
      <c r="PY6340" s="623"/>
      <c r="PZ6340" s="623"/>
      <c r="QA6340" s="623"/>
      <c r="QB6340" s="623"/>
      <c r="QC6340" s="623"/>
      <c r="QD6340" s="623"/>
      <c r="QE6340" s="623"/>
      <c r="QF6340" s="623"/>
      <c r="QG6340" s="623"/>
      <c r="QH6340" s="623"/>
      <c r="QI6340" s="623"/>
      <c r="QJ6340" s="623"/>
      <c r="QK6340" s="623"/>
    </row>
    <row r="6341" spans="439:453">
      <c r="PW6341" s="623"/>
      <c r="PX6341" s="623"/>
      <c r="PY6341" s="623"/>
      <c r="PZ6341" s="623"/>
      <c r="QA6341" s="623"/>
      <c r="QB6341" s="623"/>
      <c r="QC6341" s="623"/>
      <c r="QD6341" s="623"/>
      <c r="QE6341" s="623"/>
      <c r="QF6341" s="623"/>
      <c r="QG6341" s="623"/>
      <c r="QH6341" s="623"/>
      <c r="QI6341" s="623"/>
      <c r="QJ6341" s="623"/>
      <c r="QK6341" s="623"/>
    </row>
    <row r="6342" spans="439:453">
      <c r="PW6342" s="623"/>
      <c r="PX6342" s="623"/>
      <c r="PY6342" s="623"/>
      <c r="PZ6342" s="623"/>
      <c r="QA6342" s="623"/>
      <c r="QB6342" s="623"/>
      <c r="QC6342" s="623"/>
      <c r="QD6342" s="623"/>
      <c r="QE6342" s="623"/>
      <c r="QF6342" s="623"/>
      <c r="QG6342" s="623"/>
      <c r="QH6342" s="623"/>
      <c r="QI6342" s="623"/>
      <c r="QJ6342" s="623"/>
      <c r="QK6342" s="623"/>
    </row>
    <row r="6343" spans="439:453">
      <c r="PW6343" s="623"/>
      <c r="PX6343" s="623"/>
      <c r="PY6343" s="623"/>
      <c r="PZ6343" s="623"/>
      <c r="QA6343" s="623"/>
      <c r="QB6343" s="623"/>
      <c r="QC6343" s="623"/>
      <c r="QD6343" s="623"/>
      <c r="QE6343" s="623"/>
      <c r="QF6343" s="623"/>
      <c r="QG6343" s="623"/>
      <c r="QH6343" s="623"/>
      <c r="QI6343" s="623"/>
      <c r="QJ6343" s="623"/>
      <c r="QK6343" s="623"/>
    </row>
    <row r="6344" spans="439:453">
      <c r="PW6344" s="623"/>
      <c r="PX6344" s="623"/>
      <c r="PY6344" s="623"/>
      <c r="PZ6344" s="623"/>
      <c r="QA6344" s="623"/>
      <c r="QB6344" s="623"/>
      <c r="QC6344" s="623"/>
      <c r="QD6344" s="623"/>
      <c r="QE6344" s="623"/>
      <c r="QF6344" s="623"/>
      <c r="QG6344" s="623"/>
      <c r="QH6344" s="623"/>
      <c r="QI6344" s="623"/>
      <c r="QJ6344" s="623"/>
      <c r="QK6344" s="623"/>
    </row>
    <row r="6345" spans="439:453">
      <c r="PW6345" s="623"/>
      <c r="PX6345" s="623"/>
      <c r="PY6345" s="623"/>
      <c r="PZ6345" s="623"/>
      <c r="QA6345" s="623"/>
      <c r="QB6345" s="623"/>
      <c r="QC6345" s="623"/>
      <c r="QD6345" s="623"/>
      <c r="QE6345" s="623"/>
      <c r="QF6345" s="623"/>
      <c r="QG6345" s="623"/>
      <c r="QH6345" s="623"/>
      <c r="QI6345" s="623"/>
      <c r="QJ6345" s="623"/>
      <c r="QK6345" s="623"/>
    </row>
    <row r="6346" spans="439:453">
      <c r="PW6346" s="623"/>
      <c r="PX6346" s="623"/>
      <c r="PY6346" s="623"/>
      <c r="PZ6346" s="623"/>
      <c r="QA6346" s="623"/>
      <c r="QB6346" s="623"/>
      <c r="QC6346" s="623"/>
      <c r="QD6346" s="623"/>
      <c r="QE6346" s="623"/>
      <c r="QF6346" s="623"/>
      <c r="QG6346" s="623"/>
      <c r="QH6346" s="623"/>
      <c r="QI6346" s="623"/>
      <c r="QJ6346" s="623"/>
      <c r="QK6346" s="623"/>
    </row>
    <row r="6347" spans="439:453">
      <c r="PW6347" s="623"/>
      <c r="PX6347" s="623"/>
      <c r="PY6347" s="623"/>
      <c r="PZ6347" s="623"/>
      <c r="QA6347" s="623"/>
      <c r="QB6347" s="623"/>
      <c r="QC6347" s="623"/>
      <c r="QD6347" s="623"/>
      <c r="QE6347" s="623"/>
      <c r="QF6347" s="623"/>
      <c r="QG6347" s="623"/>
      <c r="QH6347" s="623"/>
      <c r="QI6347" s="623"/>
      <c r="QJ6347" s="623"/>
      <c r="QK6347" s="623"/>
    </row>
    <row r="6348" spans="439:453">
      <c r="PW6348" s="623"/>
      <c r="PX6348" s="623"/>
      <c r="PY6348" s="623"/>
      <c r="PZ6348" s="623"/>
      <c r="QA6348" s="623"/>
      <c r="QB6348" s="623"/>
      <c r="QC6348" s="623"/>
      <c r="QD6348" s="623"/>
      <c r="QE6348" s="623"/>
      <c r="QF6348" s="623"/>
      <c r="QG6348" s="623"/>
      <c r="QH6348" s="623"/>
      <c r="QI6348" s="623"/>
      <c r="QJ6348" s="623"/>
      <c r="QK6348" s="623"/>
    </row>
    <row r="6349" spans="439:453">
      <c r="PW6349" s="623"/>
      <c r="PX6349" s="623"/>
      <c r="PY6349" s="623"/>
      <c r="PZ6349" s="623"/>
      <c r="QA6349" s="623"/>
      <c r="QB6349" s="623"/>
      <c r="QC6349" s="623"/>
      <c r="QD6349" s="623"/>
      <c r="QE6349" s="623"/>
      <c r="QF6349" s="623"/>
      <c r="QG6349" s="623"/>
      <c r="QH6349" s="623"/>
      <c r="QI6349" s="623"/>
      <c r="QJ6349" s="623"/>
      <c r="QK6349" s="623"/>
    </row>
    <row r="6350" spans="439:453">
      <c r="PW6350" s="623"/>
      <c r="PX6350" s="623"/>
      <c r="PY6350" s="623"/>
      <c r="PZ6350" s="623"/>
      <c r="QA6350" s="623"/>
      <c r="QB6350" s="623"/>
      <c r="QC6350" s="623"/>
      <c r="QD6350" s="623"/>
      <c r="QE6350" s="623"/>
      <c r="QF6350" s="623"/>
      <c r="QG6350" s="623"/>
      <c r="QH6350" s="623"/>
      <c r="QI6350" s="623"/>
      <c r="QJ6350" s="623"/>
      <c r="QK6350" s="623"/>
    </row>
    <row r="6351" spans="439:453">
      <c r="PW6351" s="623"/>
      <c r="PX6351" s="623"/>
      <c r="PY6351" s="623"/>
      <c r="PZ6351" s="623"/>
      <c r="QA6351" s="623"/>
      <c r="QB6351" s="623"/>
      <c r="QC6351" s="623"/>
      <c r="QD6351" s="623"/>
      <c r="QE6351" s="623"/>
      <c r="QF6351" s="623"/>
      <c r="QG6351" s="623"/>
      <c r="QH6351" s="623"/>
      <c r="QI6351" s="623"/>
      <c r="QJ6351" s="623"/>
      <c r="QK6351" s="623"/>
    </row>
    <row r="6352" spans="439:453">
      <c r="PW6352" s="623"/>
      <c r="PX6352" s="623"/>
      <c r="PY6352" s="623"/>
      <c r="PZ6352" s="623"/>
      <c r="QA6352" s="623"/>
      <c r="QB6352" s="623"/>
      <c r="QC6352" s="623"/>
      <c r="QD6352" s="623"/>
      <c r="QE6352" s="623"/>
      <c r="QF6352" s="623"/>
      <c r="QG6352" s="623"/>
      <c r="QH6352" s="623"/>
      <c r="QI6352" s="623"/>
      <c r="QJ6352" s="623"/>
      <c r="QK6352" s="623"/>
    </row>
    <row r="6353" spans="439:453">
      <c r="PW6353" s="623"/>
      <c r="PX6353" s="623"/>
      <c r="PY6353" s="623"/>
      <c r="PZ6353" s="623"/>
      <c r="QA6353" s="623"/>
      <c r="QB6353" s="623"/>
      <c r="QC6353" s="623"/>
      <c r="QD6353" s="623"/>
      <c r="QE6353" s="623"/>
      <c r="QF6353" s="623"/>
      <c r="QG6353" s="623"/>
      <c r="QH6353" s="623"/>
      <c r="QI6353" s="623"/>
      <c r="QJ6353" s="623"/>
      <c r="QK6353" s="623"/>
    </row>
    <row r="6354" spans="439:453">
      <c r="PW6354" s="623"/>
      <c r="PX6354" s="623"/>
      <c r="PY6354" s="623"/>
      <c r="PZ6354" s="623"/>
      <c r="QA6354" s="623"/>
      <c r="QB6354" s="623"/>
      <c r="QC6354" s="623"/>
      <c r="QD6354" s="623"/>
      <c r="QE6354" s="623"/>
      <c r="QF6354" s="623"/>
      <c r="QG6354" s="623"/>
      <c r="QH6354" s="623"/>
      <c r="QI6354" s="623"/>
      <c r="QJ6354" s="623"/>
      <c r="QK6354" s="623"/>
    </row>
    <row r="6355" spans="439:453">
      <c r="PW6355" s="623"/>
      <c r="PX6355" s="623"/>
      <c r="PY6355" s="623"/>
      <c r="PZ6355" s="623"/>
      <c r="QA6355" s="623"/>
      <c r="QB6355" s="623"/>
      <c r="QC6355" s="623"/>
      <c r="QD6355" s="623"/>
      <c r="QE6355" s="623"/>
      <c r="QF6355" s="623"/>
      <c r="QG6355" s="623"/>
      <c r="QH6355" s="623"/>
      <c r="QI6355" s="623"/>
      <c r="QJ6355" s="623"/>
      <c r="QK6355" s="623"/>
    </row>
    <row r="6356" spans="439:453">
      <c r="PW6356" s="623"/>
      <c r="PX6356" s="623"/>
      <c r="PY6356" s="623"/>
      <c r="PZ6356" s="623"/>
      <c r="QA6356" s="623"/>
      <c r="QB6356" s="623"/>
      <c r="QC6356" s="623"/>
      <c r="QD6356" s="623"/>
      <c r="QE6356" s="623"/>
      <c r="QF6356" s="623"/>
      <c r="QG6356" s="623"/>
      <c r="QH6356" s="623"/>
      <c r="QI6356" s="623"/>
      <c r="QJ6356" s="623"/>
      <c r="QK6356" s="623"/>
    </row>
    <row r="6357" spans="439:453">
      <c r="PW6357" s="623"/>
      <c r="PX6357" s="623"/>
      <c r="PY6357" s="623"/>
      <c r="PZ6357" s="623"/>
      <c r="QA6357" s="623"/>
      <c r="QB6357" s="623"/>
      <c r="QC6357" s="623"/>
      <c r="QD6357" s="623"/>
      <c r="QE6357" s="623"/>
      <c r="QF6357" s="623"/>
      <c r="QG6357" s="623"/>
      <c r="QH6357" s="623"/>
      <c r="QI6357" s="623"/>
      <c r="QJ6357" s="623"/>
      <c r="QK6357" s="623"/>
    </row>
    <row r="6358" spans="439:453">
      <c r="PW6358" s="623"/>
      <c r="PX6358" s="623"/>
      <c r="PY6358" s="623"/>
      <c r="PZ6358" s="623"/>
      <c r="QA6358" s="623"/>
      <c r="QB6358" s="623"/>
      <c r="QC6358" s="623"/>
      <c r="QD6358" s="623"/>
      <c r="QE6358" s="623"/>
      <c r="QF6358" s="623"/>
      <c r="QG6358" s="623"/>
      <c r="QH6358" s="623"/>
      <c r="QI6358" s="623"/>
      <c r="QJ6358" s="623"/>
      <c r="QK6358" s="623"/>
    </row>
    <row r="6359" spans="439:453">
      <c r="PW6359" s="623"/>
      <c r="PX6359" s="623"/>
      <c r="PY6359" s="623"/>
      <c r="PZ6359" s="623"/>
      <c r="QA6359" s="623"/>
      <c r="QB6359" s="623"/>
      <c r="QC6359" s="623"/>
      <c r="QD6359" s="623"/>
      <c r="QE6359" s="623"/>
      <c r="QF6359" s="623"/>
      <c r="QG6359" s="623"/>
      <c r="QH6359" s="623"/>
      <c r="QI6359" s="623"/>
      <c r="QJ6359" s="623"/>
      <c r="QK6359" s="623"/>
    </row>
    <row r="6360" spans="439:453">
      <c r="PW6360" s="623"/>
      <c r="PX6360" s="623"/>
      <c r="PY6360" s="623"/>
      <c r="PZ6360" s="623"/>
      <c r="QA6360" s="623"/>
      <c r="QB6360" s="623"/>
      <c r="QC6360" s="623"/>
      <c r="QD6360" s="623"/>
      <c r="QE6360" s="623"/>
      <c r="QF6360" s="623"/>
      <c r="QG6360" s="623"/>
      <c r="QH6360" s="623"/>
      <c r="QI6360" s="623"/>
      <c r="QJ6360" s="623"/>
      <c r="QK6360" s="623"/>
    </row>
    <row r="6361" spans="439:453">
      <c r="PW6361" s="623"/>
      <c r="PX6361" s="623"/>
      <c r="PY6361" s="623"/>
      <c r="PZ6361" s="623"/>
      <c r="QA6361" s="623"/>
      <c r="QB6361" s="623"/>
      <c r="QC6361" s="623"/>
      <c r="QD6361" s="623"/>
      <c r="QE6361" s="623"/>
      <c r="QF6361" s="623"/>
      <c r="QG6361" s="623"/>
      <c r="QH6361" s="623"/>
      <c r="QI6361" s="623"/>
      <c r="QJ6361" s="623"/>
      <c r="QK6361" s="623"/>
    </row>
    <row r="6362" spans="439:453">
      <c r="PW6362" s="623"/>
      <c r="PX6362" s="623"/>
      <c r="PY6362" s="623"/>
      <c r="PZ6362" s="623"/>
      <c r="QA6362" s="623"/>
      <c r="QB6362" s="623"/>
      <c r="QC6362" s="623"/>
      <c r="QD6362" s="623"/>
      <c r="QE6362" s="623"/>
      <c r="QF6362" s="623"/>
      <c r="QG6362" s="623"/>
      <c r="QH6362" s="623"/>
      <c r="QI6362" s="623"/>
      <c r="QJ6362" s="623"/>
      <c r="QK6362" s="623"/>
    </row>
    <row r="6363" spans="439:453">
      <c r="PW6363" s="623"/>
      <c r="PX6363" s="623"/>
      <c r="PY6363" s="623"/>
      <c r="PZ6363" s="623"/>
      <c r="QA6363" s="623"/>
      <c r="QB6363" s="623"/>
      <c r="QC6363" s="623"/>
      <c r="QD6363" s="623"/>
      <c r="QE6363" s="623"/>
      <c r="QF6363" s="623"/>
      <c r="QG6363" s="623"/>
      <c r="QH6363" s="623"/>
      <c r="QI6363" s="623"/>
      <c r="QJ6363" s="623"/>
      <c r="QK6363" s="623"/>
    </row>
    <row r="6364" spans="439:453">
      <c r="PW6364" s="623"/>
      <c r="PX6364" s="623"/>
      <c r="PY6364" s="623"/>
      <c r="PZ6364" s="623"/>
      <c r="QA6364" s="623"/>
      <c r="QB6364" s="623"/>
      <c r="QC6364" s="623"/>
      <c r="QD6364" s="623"/>
      <c r="QE6364" s="623"/>
      <c r="QF6364" s="623"/>
      <c r="QG6364" s="623"/>
      <c r="QH6364" s="623"/>
      <c r="QI6364" s="623"/>
      <c r="QJ6364" s="623"/>
      <c r="QK6364" s="623"/>
    </row>
    <row r="6365" spans="439:453">
      <c r="PW6365" s="623"/>
      <c r="PX6365" s="623"/>
      <c r="PY6365" s="623"/>
      <c r="PZ6365" s="623"/>
      <c r="QA6365" s="623"/>
      <c r="QB6365" s="623"/>
      <c r="QC6365" s="623"/>
      <c r="QD6365" s="623"/>
      <c r="QE6365" s="623"/>
      <c r="QF6365" s="623"/>
      <c r="QG6365" s="623"/>
      <c r="QH6365" s="623"/>
      <c r="QI6365" s="623"/>
      <c r="QJ6365" s="623"/>
      <c r="QK6365" s="623"/>
    </row>
    <row r="6366" spans="439:453">
      <c r="PW6366" s="623"/>
      <c r="PX6366" s="623"/>
      <c r="PY6366" s="623"/>
      <c r="PZ6366" s="623"/>
      <c r="QA6366" s="623"/>
      <c r="QB6366" s="623"/>
      <c r="QC6366" s="623"/>
      <c r="QD6366" s="623"/>
      <c r="QE6366" s="623"/>
      <c r="QF6366" s="623"/>
      <c r="QG6366" s="623"/>
      <c r="QH6366" s="623"/>
      <c r="QI6366" s="623"/>
      <c r="QJ6366" s="623"/>
      <c r="QK6366" s="623"/>
    </row>
    <row r="6367" spans="439:453">
      <c r="PW6367" s="623"/>
      <c r="PX6367" s="623"/>
      <c r="PY6367" s="623"/>
      <c r="PZ6367" s="623"/>
      <c r="QA6367" s="623"/>
      <c r="QB6367" s="623"/>
      <c r="QC6367" s="623"/>
      <c r="QD6367" s="623"/>
      <c r="QE6367" s="623"/>
      <c r="QF6367" s="623"/>
      <c r="QG6367" s="623"/>
      <c r="QH6367" s="623"/>
      <c r="QI6367" s="623"/>
      <c r="QJ6367" s="623"/>
      <c r="QK6367" s="623"/>
    </row>
    <row r="6368" spans="439:453">
      <c r="PW6368" s="623"/>
      <c r="PX6368" s="623"/>
      <c r="PY6368" s="623"/>
      <c r="PZ6368" s="623"/>
      <c r="QA6368" s="623"/>
      <c r="QB6368" s="623"/>
      <c r="QC6368" s="623"/>
      <c r="QD6368" s="623"/>
      <c r="QE6368" s="623"/>
      <c r="QF6368" s="623"/>
      <c r="QG6368" s="623"/>
      <c r="QH6368" s="623"/>
      <c r="QI6368" s="623"/>
      <c r="QJ6368" s="623"/>
      <c r="QK6368" s="623"/>
    </row>
    <row r="6369" spans="439:453">
      <c r="PW6369" s="623"/>
      <c r="PX6369" s="623"/>
      <c r="PY6369" s="623"/>
      <c r="PZ6369" s="623"/>
      <c r="QA6369" s="623"/>
      <c r="QB6369" s="623"/>
      <c r="QC6369" s="623"/>
      <c r="QD6369" s="623"/>
      <c r="QE6369" s="623"/>
      <c r="QF6369" s="623"/>
      <c r="QG6369" s="623"/>
      <c r="QH6369" s="623"/>
      <c r="QI6369" s="623"/>
      <c r="QJ6369" s="623"/>
      <c r="QK6369" s="623"/>
    </row>
    <row r="6370" spans="439:453">
      <c r="PW6370" s="623"/>
      <c r="PX6370" s="623"/>
      <c r="PY6370" s="623"/>
      <c r="PZ6370" s="623"/>
      <c r="QA6370" s="623"/>
      <c r="QB6370" s="623"/>
      <c r="QC6370" s="623"/>
      <c r="QD6370" s="623"/>
      <c r="QE6370" s="623"/>
      <c r="QF6370" s="623"/>
      <c r="QG6370" s="623"/>
      <c r="QH6370" s="623"/>
      <c r="QI6370" s="623"/>
      <c r="QJ6370" s="623"/>
      <c r="QK6370" s="623"/>
    </row>
    <row r="6371" spans="439:453">
      <c r="PW6371" s="623"/>
      <c r="PX6371" s="623"/>
      <c r="PY6371" s="623"/>
      <c r="PZ6371" s="623"/>
      <c r="QA6371" s="623"/>
      <c r="QB6371" s="623"/>
      <c r="QC6371" s="623"/>
      <c r="QD6371" s="623"/>
      <c r="QE6371" s="623"/>
      <c r="QF6371" s="623"/>
      <c r="QG6371" s="623"/>
      <c r="QH6371" s="623"/>
      <c r="QI6371" s="623"/>
      <c r="QJ6371" s="623"/>
      <c r="QK6371" s="623"/>
    </row>
    <row r="6372" spans="439:453">
      <c r="PW6372" s="623"/>
      <c r="PX6372" s="623"/>
      <c r="PY6372" s="623"/>
      <c r="PZ6372" s="623"/>
      <c r="QA6372" s="623"/>
      <c r="QB6372" s="623"/>
      <c r="QC6372" s="623"/>
      <c r="QD6372" s="623"/>
      <c r="QE6372" s="623"/>
      <c r="QF6372" s="623"/>
      <c r="QG6372" s="623"/>
      <c r="QH6372" s="623"/>
      <c r="QI6372" s="623"/>
      <c r="QJ6372" s="623"/>
      <c r="QK6372" s="623"/>
    </row>
    <row r="6373" spans="439:453">
      <c r="PW6373" s="623"/>
      <c r="PX6373" s="623"/>
      <c r="PY6373" s="623"/>
      <c r="PZ6373" s="623"/>
      <c r="QA6373" s="623"/>
      <c r="QB6373" s="623"/>
      <c r="QC6373" s="623"/>
      <c r="QD6373" s="623"/>
      <c r="QE6373" s="623"/>
      <c r="QF6373" s="623"/>
      <c r="QG6373" s="623"/>
      <c r="QH6373" s="623"/>
      <c r="QI6373" s="623"/>
      <c r="QJ6373" s="623"/>
      <c r="QK6373" s="623"/>
    </row>
    <row r="6374" spans="439:453">
      <c r="PW6374" s="623"/>
      <c r="PX6374" s="623"/>
      <c r="PY6374" s="623"/>
      <c r="PZ6374" s="623"/>
      <c r="QA6374" s="623"/>
      <c r="QB6374" s="623"/>
      <c r="QC6374" s="623"/>
      <c r="QD6374" s="623"/>
      <c r="QE6374" s="623"/>
      <c r="QF6374" s="623"/>
      <c r="QG6374" s="623"/>
      <c r="QH6374" s="623"/>
      <c r="QI6374" s="623"/>
      <c r="QJ6374" s="623"/>
      <c r="QK6374" s="623"/>
    </row>
    <row r="6375" spans="439:453">
      <c r="PW6375" s="623"/>
      <c r="PX6375" s="623"/>
      <c r="PY6375" s="623"/>
      <c r="PZ6375" s="623"/>
      <c r="QA6375" s="623"/>
      <c r="QB6375" s="623"/>
      <c r="QC6375" s="623"/>
      <c r="QD6375" s="623"/>
      <c r="QE6375" s="623"/>
      <c r="QF6375" s="623"/>
      <c r="QG6375" s="623"/>
      <c r="QH6375" s="623"/>
      <c r="QI6375" s="623"/>
      <c r="QJ6375" s="623"/>
      <c r="QK6375" s="623"/>
    </row>
    <row r="6376" spans="439:453">
      <c r="PW6376" s="623"/>
      <c r="PX6376" s="623"/>
      <c r="PY6376" s="623"/>
      <c r="PZ6376" s="623"/>
      <c r="QA6376" s="623"/>
      <c r="QB6376" s="623"/>
      <c r="QC6376" s="623"/>
      <c r="QD6376" s="623"/>
      <c r="QE6376" s="623"/>
      <c r="QF6376" s="623"/>
      <c r="QG6376" s="623"/>
      <c r="QH6376" s="623"/>
      <c r="QI6376" s="623"/>
      <c r="QJ6376" s="623"/>
      <c r="QK6376" s="623"/>
    </row>
    <row r="6377" spans="439:453">
      <c r="PW6377" s="623"/>
      <c r="PX6377" s="623"/>
      <c r="PY6377" s="623"/>
      <c r="PZ6377" s="623"/>
      <c r="QA6377" s="623"/>
      <c r="QB6377" s="623"/>
      <c r="QC6377" s="623"/>
      <c r="QD6377" s="623"/>
      <c r="QE6377" s="623"/>
      <c r="QF6377" s="623"/>
      <c r="QG6377" s="623"/>
      <c r="QH6377" s="623"/>
      <c r="QI6377" s="623"/>
      <c r="QJ6377" s="623"/>
      <c r="QK6377" s="623"/>
    </row>
    <row r="6378" spans="439:453">
      <c r="PW6378" s="623"/>
      <c r="PX6378" s="623"/>
      <c r="PY6378" s="623"/>
      <c r="PZ6378" s="623"/>
      <c r="QA6378" s="623"/>
      <c r="QB6378" s="623"/>
      <c r="QC6378" s="623"/>
      <c r="QD6378" s="623"/>
      <c r="QE6378" s="623"/>
      <c r="QF6378" s="623"/>
      <c r="QG6378" s="623"/>
      <c r="QH6378" s="623"/>
      <c r="QI6378" s="623"/>
      <c r="QJ6378" s="623"/>
      <c r="QK6378" s="623"/>
    </row>
    <row r="6379" spans="439:453">
      <c r="PW6379" s="623"/>
      <c r="PX6379" s="623"/>
      <c r="PY6379" s="623"/>
      <c r="PZ6379" s="623"/>
      <c r="QA6379" s="623"/>
      <c r="QB6379" s="623"/>
      <c r="QC6379" s="623"/>
      <c r="QD6379" s="623"/>
      <c r="QE6379" s="623"/>
      <c r="QF6379" s="623"/>
      <c r="QG6379" s="623"/>
      <c r="QH6379" s="623"/>
      <c r="QI6379" s="623"/>
      <c r="QJ6379" s="623"/>
      <c r="QK6379" s="623"/>
    </row>
    <row r="6380" spans="439:453">
      <c r="PW6380" s="623"/>
      <c r="PX6380" s="623"/>
      <c r="PY6380" s="623"/>
      <c r="PZ6380" s="623"/>
      <c r="QA6380" s="623"/>
      <c r="QB6380" s="623"/>
      <c r="QC6380" s="623"/>
      <c r="QD6380" s="623"/>
      <c r="QE6380" s="623"/>
      <c r="QF6380" s="623"/>
      <c r="QG6380" s="623"/>
      <c r="QH6380" s="623"/>
      <c r="QI6380" s="623"/>
      <c r="QJ6380" s="623"/>
      <c r="QK6380" s="623"/>
    </row>
    <row r="6381" spans="439:453">
      <c r="PW6381" s="623"/>
      <c r="PX6381" s="623"/>
      <c r="PY6381" s="623"/>
      <c r="PZ6381" s="623"/>
      <c r="QA6381" s="623"/>
      <c r="QB6381" s="623"/>
      <c r="QC6381" s="623"/>
      <c r="QD6381" s="623"/>
      <c r="QE6381" s="623"/>
      <c r="QF6381" s="623"/>
      <c r="QG6381" s="623"/>
      <c r="QH6381" s="623"/>
      <c r="QI6381" s="623"/>
      <c r="QJ6381" s="623"/>
      <c r="QK6381" s="623"/>
    </row>
    <row r="6382" spans="439:453">
      <c r="PW6382" s="623"/>
      <c r="PX6382" s="623"/>
      <c r="PY6382" s="623"/>
      <c r="PZ6382" s="623"/>
      <c r="QA6382" s="623"/>
      <c r="QB6382" s="623"/>
      <c r="QC6382" s="623"/>
      <c r="QD6382" s="623"/>
      <c r="QE6382" s="623"/>
      <c r="QF6382" s="623"/>
      <c r="QG6382" s="623"/>
      <c r="QH6382" s="623"/>
      <c r="QI6382" s="623"/>
      <c r="QJ6382" s="623"/>
      <c r="QK6382" s="623"/>
    </row>
    <row r="6383" spans="439:453">
      <c r="PW6383" s="623"/>
      <c r="PX6383" s="623"/>
      <c r="PY6383" s="623"/>
      <c r="PZ6383" s="623"/>
      <c r="QA6383" s="623"/>
      <c r="QB6383" s="623"/>
      <c r="QC6383" s="623"/>
      <c r="QD6383" s="623"/>
      <c r="QE6383" s="623"/>
      <c r="QF6383" s="623"/>
      <c r="QG6383" s="623"/>
      <c r="QH6383" s="623"/>
      <c r="QI6383" s="623"/>
      <c r="QJ6383" s="623"/>
      <c r="QK6383" s="623"/>
    </row>
    <row r="6384" spans="439:453">
      <c r="PW6384" s="623"/>
      <c r="PX6384" s="623"/>
      <c r="PY6384" s="623"/>
      <c r="PZ6384" s="623"/>
      <c r="QA6384" s="623"/>
      <c r="QB6384" s="623"/>
      <c r="QC6384" s="623"/>
      <c r="QD6384" s="623"/>
      <c r="QE6384" s="623"/>
      <c r="QF6384" s="623"/>
      <c r="QG6384" s="623"/>
      <c r="QH6384" s="623"/>
      <c r="QI6384" s="623"/>
      <c r="QJ6384" s="623"/>
      <c r="QK6384" s="623"/>
    </row>
    <row r="6385" spans="439:453">
      <c r="PW6385" s="623"/>
      <c r="PX6385" s="623"/>
      <c r="PY6385" s="623"/>
      <c r="PZ6385" s="623"/>
      <c r="QA6385" s="623"/>
      <c r="QB6385" s="623"/>
      <c r="QC6385" s="623"/>
      <c r="QD6385" s="623"/>
      <c r="QE6385" s="623"/>
      <c r="QF6385" s="623"/>
      <c r="QG6385" s="623"/>
      <c r="QH6385" s="623"/>
      <c r="QI6385" s="623"/>
      <c r="QJ6385" s="623"/>
      <c r="QK6385" s="623"/>
    </row>
    <row r="6386" spans="439:453">
      <c r="PW6386" s="623"/>
      <c r="PX6386" s="623"/>
      <c r="PY6386" s="623"/>
      <c r="PZ6386" s="623"/>
      <c r="QA6386" s="623"/>
      <c r="QB6386" s="623"/>
      <c r="QC6386" s="623"/>
      <c r="QD6386" s="623"/>
      <c r="QE6386" s="623"/>
      <c r="QF6386" s="623"/>
      <c r="QG6386" s="623"/>
      <c r="QH6386" s="623"/>
      <c r="QI6386" s="623"/>
      <c r="QJ6386" s="623"/>
      <c r="QK6386" s="623"/>
    </row>
    <row r="6387" spans="439:453">
      <c r="PW6387" s="623"/>
      <c r="PX6387" s="623"/>
      <c r="PY6387" s="623"/>
      <c r="PZ6387" s="623"/>
      <c r="QA6387" s="623"/>
      <c r="QB6387" s="623"/>
      <c r="QC6387" s="623"/>
      <c r="QD6387" s="623"/>
      <c r="QE6387" s="623"/>
      <c r="QF6387" s="623"/>
      <c r="QG6387" s="623"/>
      <c r="QH6387" s="623"/>
      <c r="QI6387" s="623"/>
      <c r="QJ6387" s="623"/>
      <c r="QK6387" s="623"/>
    </row>
    <row r="6388" spans="439:453">
      <c r="PW6388" s="623"/>
      <c r="PX6388" s="623"/>
      <c r="PY6388" s="623"/>
      <c r="PZ6388" s="623"/>
      <c r="QA6388" s="623"/>
      <c r="QB6388" s="623"/>
      <c r="QC6388" s="623"/>
      <c r="QD6388" s="623"/>
      <c r="QE6388" s="623"/>
      <c r="QF6388" s="623"/>
      <c r="QG6388" s="623"/>
      <c r="QH6388" s="623"/>
      <c r="QI6388" s="623"/>
      <c r="QJ6388" s="623"/>
      <c r="QK6388" s="623"/>
    </row>
    <row r="6389" spans="439:453">
      <c r="PW6389" s="623"/>
      <c r="PX6389" s="623"/>
      <c r="PY6389" s="623"/>
      <c r="PZ6389" s="623"/>
      <c r="QA6389" s="623"/>
      <c r="QB6389" s="623"/>
      <c r="QC6389" s="623"/>
      <c r="QD6389" s="623"/>
      <c r="QE6389" s="623"/>
      <c r="QF6389" s="623"/>
      <c r="QG6389" s="623"/>
      <c r="QH6389" s="623"/>
      <c r="QI6389" s="623"/>
      <c r="QJ6389" s="623"/>
      <c r="QK6389" s="623"/>
    </row>
    <row r="6390" spans="439:453">
      <c r="PW6390" s="623"/>
      <c r="PX6390" s="623"/>
      <c r="PY6390" s="623"/>
      <c r="PZ6390" s="623"/>
      <c r="QA6390" s="623"/>
      <c r="QB6390" s="623"/>
      <c r="QC6390" s="623"/>
      <c r="QD6390" s="623"/>
      <c r="QE6390" s="623"/>
      <c r="QF6390" s="623"/>
      <c r="QG6390" s="623"/>
      <c r="QH6390" s="623"/>
      <c r="QI6390" s="623"/>
      <c r="QJ6390" s="623"/>
      <c r="QK6390" s="623"/>
    </row>
    <row r="6391" spans="439:453">
      <c r="PW6391" s="623"/>
      <c r="PX6391" s="623"/>
      <c r="PY6391" s="623"/>
      <c r="PZ6391" s="623"/>
      <c r="QA6391" s="623"/>
      <c r="QB6391" s="623"/>
      <c r="QC6391" s="623"/>
      <c r="QD6391" s="623"/>
      <c r="QE6391" s="623"/>
      <c r="QF6391" s="623"/>
      <c r="QG6391" s="623"/>
      <c r="QH6391" s="623"/>
      <c r="QI6391" s="623"/>
      <c r="QJ6391" s="623"/>
      <c r="QK6391" s="623"/>
    </row>
    <row r="6392" spans="439:453">
      <c r="PW6392" s="623"/>
      <c r="PX6392" s="623"/>
      <c r="PY6392" s="623"/>
      <c r="PZ6392" s="623"/>
      <c r="QA6392" s="623"/>
      <c r="QB6392" s="623"/>
      <c r="QC6392" s="623"/>
      <c r="QD6392" s="623"/>
      <c r="QE6392" s="623"/>
      <c r="QF6392" s="623"/>
      <c r="QG6392" s="623"/>
      <c r="QH6392" s="623"/>
      <c r="QI6392" s="623"/>
      <c r="QJ6392" s="623"/>
      <c r="QK6392" s="623"/>
    </row>
    <row r="6393" spans="439:453">
      <c r="PW6393" s="623"/>
      <c r="PX6393" s="623"/>
      <c r="PY6393" s="623"/>
      <c r="PZ6393" s="623"/>
      <c r="QA6393" s="623"/>
      <c r="QB6393" s="623"/>
      <c r="QC6393" s="623"/>
      <c r="QD6393" s="623"/>
      <c r="QE6393" s="623"/>
      <c r="QF6393" s="623"/>
      <c r="QG6393" s="623"/>
      <c r="QH6393" s="623"/>
      <c r="QI6393" s="623"/>
      <c r="QJ6393" s="623"/>
      <c r="QK6393" s="623"/>
    </row>
    <row r="6394" spans="439:453">
      <c r="PW6394" s="623"/>
      <c r="PX6394" s="623"/>
      <c r="PY6394" s="623"/>
      <c r="PZ6394" s="623"/>
      <c r="QA6394" s="623"/>
      <c r="QB6394" s="623"/>
      <c r="QC6394" s="623"/>
      <c r="QD6394" s="623"/>
      <c r="QE6394" s="623"/>
      <c r="QF6394" s="623"/>
      <c r="QG6394" s="623"/>
      <c r="QH6394" s="623"/>
      <c r="QI6394" s="623"/>
      <c r="QJ6394" s="623"/>
      <c r="QK6394" s="623"/>
    </row>
    <row r="6395" spans="439:453">
      <c r="PW6395" s="623"/>
      <c r="PX6395" s="623"/>
      <c r="PY6395" s="623"/>
      <c r="PZ6395" s="623"/>
      <c r="QA6395" s="623"/>
      <c r="QB6395" s="623"/>
      <c r="QC6395" s="623"/>
      <c r="QD6395" s="623"/>
      <c r="QE6395" s="623"/>
      <c r="QF6395" s="623"/>
      <c r="QG6395" s="623"/>
      <c r="QH6395" s="623"/>
      <c r="QI6395" s="623"/>
      <c r="QJ6395" s="623"/>
      <c r="QK6395" s="623"/>
    </row>
    <row r="6396" spans="439:453">
      <c r="PW6396" s="623"/>
      <c r="PX6396" s="623"/>
      <c r="PY6396" s="623"/>
      <c r="PZ6396" s="623"/>
      <c r="QA6396" s="623"/>
      <c r="QB6396" s="623"/>
      <c r="QC6396" s="623"/>
      <c r="QD6396" s="623"/>
      <c r="QE6396" s="623"/>
      <c r="QF6396" s="623"/>
      <c r="QG6396" s="623"/>
      <c r="QH6396" s="623"/>
      <c r="QI6396" s="623"/>
      <c r="QJ6396" s="623"/>
      <c r="QK6396" s="623"/>
    </row>
    <row r="6397" spans="439:453">
      <c r="PW6397" s="623"/>
      <c r="PX6397" s="623"/>
      <c r="PY6397" s="623"/>
      <c r="PZ6397" s="623"/>
      <c r="QA6397" s="623"/>
      <c r="QB6397" s="623"/>
      <c r="QC6397" s="623"/>
      <c r="QD6397" s="623"/>
      <c r="QE6397" s="623"/>
      <c r="QF6397" s="623"/>
      <c r="QG6397" s="623"/>
      <c r="QH6397" s="623"/>
      <c r="QI6397" s="623"/>
      <c r="QJ6397" s="623"/>
      <c r="QK6397" s="623"/>
    </row>
    <row r="6398" spans="439:453">
      <c r="PW6398" s="623"/>
      <c r="PX6398" s="623"/>
      <c r="PY6398" s="623"/>
      <c r="PZ6398" s="623"/>
      <c r="QA6398" s="623"/>
      <c r="QB6398" s="623"/>
      <c r="QC6398" s="623"/>
      <c r="QD6398" s="623"/>
      <c r="QE6398" s="623"/>
      <c r="QF6398" s="623"/>
      <c r="QG6398" s="623"/>
      <c r="QH6398" s="623"/>
      <c r="QI6398" s="623"/>
      <c r="QJ6398" s="623"/>
      <c r="QK6398" s="623"/>
    </row>
    <row r="6399" spans="439:453">
      <c r="PW6399" s="623"/>
      <c r="PX6399" s="623"/>
      <c r="PY6399" s="623"/>
      <c r="PZ6399" s="623"/>
      <c r="QA6399" s="623"/>
      <c r="QB6399" s="623"/>
      <c r="QC6399" s="623"/>
      <c r="QD6399" s="623"/>
      <c r="QE6399" s="623"/>
      <c r="QF6399" s="623"/>
      <c r="QG6399" s="623"/>
      <c r="QH6399" s="623"/>
      <c r="QI6399" s="623"/>
      <c r="QJ6399" s="623"/>
      <c r="QK6399" s="623"/>
    </row>
    <row r="6400" spans="439:453">
      <c r="PW6400" s="623"/>
      <c r="PX6400" s="623"/>
      <c r="PY6400" s="623"/>
      <c r="PZ6400" s="623"/>
      <c r="QA6400" s="623"/>
      <c r="QB6400" s="623"/>
      <c r="QC6400" s="623"/>
      <c r="QD6400" s="623"/>
      <c r="QE6400" s="623"/>
      <c r="QF6400" s="623"/>
      <c r="QG6400" s="623"/>
      <c r="QH6400" s="623"/>
      <c r="QI6400" s="623"/>
      <c r="QJ6400" s="623"/>
      <c r="QK6400" s="623"/>
    </row>
    <row r="6401" spans="439:453">
      <c r="PW6401" s="623"/>
      <c r="PX6401" s="623"/>
      <c r="PY6401" s="623"/>
      <c r="PZ6401" s="623"/>
      <c r="QA6401" s="623"/>
      <c r="QB6401" s="623"/>
      <c r="QC6401" s="623"/>
      <c r="QD6401" s="623"/>
      <c r="QE6401" s="623"/>
      <c r="QF6401" s="623"/>
      <c r="QG6401" s="623"/>
      <c r="QH6401" s="623"/>
      <c r="QI6401" s="623"/>
      <c r="QJ6401" s="623"/>
      <c r="QK6401" s="623"/>
    </row>
    <row r="6402" spans="439:453">
      <c r="PW6402" s="623"/>
      <c r="PX6402" s="623"/>
      <c r="PY6402" s="623"/>
      <c r="PZ6402" s="623"/>
      <c r="QA6402" s="623"/>
      <c r="QB6402" s="623"/>
      <c r="QC6402" s="623"/>
      <c r="QD6402" s="623"/>
      <c r="QE6402" s="623"/>
      <c r="QF6402" s="623"/>
      <c r="QG6402" s="623"/>
      <c r="QH6402" s="623"/>
      <c r="QI6402" s="623"/>
      <c r="QJ6402" s="623"/>
      <c r="QK6402" s="623"/>
    </row>
    <row r="6403" spans="439:453">
      <c r="PW6403" s="623"/>
      <c r="PX6403" s="623"/>
      <c r="PY6403" s="623"/>
      <c r="PZ6403" s="623"/>
      <c r="QA6403" s="623"/>
      <c r="QB6403" s="623"/>
      <c r="QC6403" s="623"/>
      <c r="QD6403" s="623"/>
      <c r="QE6403" s="623"/>
      <c r="QF6403" s="623"/>
      <c r="QG6403" s="623"/>
      <c r="QH6403" s="623"/>
      <c r="QI6403" s="623"/>
      <c r="QJ6403" s="623"/>
      <c r="QK6403" s="623"/>
    </row>
    <row r="6404" spans="439:453">
      <c r="PW6404" s="623"/>
      <c r="PX6404" s="623"/>
      <c r="PY6404" s="623"/>
      <c r="PZ6404" s="623"/>
      <c r="QA6404" s="623"/>
      <c r="QB6404" s="623"/>
      <c r="QC6404" s="623"/>
      <c r="QD6404" s="623"/>
      <c r="QE6404" s="623"/>
      <c r="QF6404" s="623"/>
      <c r="QG6404" s="623"/>
      <c r="QH6404" s="623"/>
      <c r="QI6404" s="623"/>
      <c r="QJ6404" s="623"/>
      <c r="QK6404" s="623"/>
    </row>
    <row r="6405" spans="439:453">
      <c r="PW6405" s="623"/>
      <c r="PX6405" s="623"/>
      <c r="PY6405" s="623"/>
      <c r="PZ6405" s="623"/>
      <c r="QA6405" s="623"/>
      <c r="QB6405" s="623"/>
      <c r="QC6405" s="623"/>
      <c r="QD6405" s="623"/>
      <c r="QE6405" s="623"/>
      <c r="QF6405" s="623"/>
      <c r="QG6405" s="623"/>
      <c r="QH6405" s="623"/>
      <c r="QI6405" s="623"/>
      <c r="QJ6405" s="623"/>
      <c r="QK6405" s="623"/>
    </row>
    <row r="6406" spans="439:453">
      <c r="PW6406" s="623"/>
      <c r="PX6406" s="623"/>
      <c r="PY6406" s="623"/>
      <c r="PZ6406" s="623"/>
      <c r="QA6406" s="623"/>
      <c r="QB6406" s="623"/>
      <c r="QC6406" s="623"/>
      <c r="QD6406" s="623"/>
      <c r="QE6406" s="623"/>
      <c r="QF6406" s="623"/>
      <c r="QG6406" s="623"/>
      <c r="QH6406" s="623"/>
      <c r="QI6406" s="623"/>
      <c r="QJ6406" s="623"/>
      <c r="QK6406" s="623"/>
    </row>
    <row r="6407" spans="439:453">
      <c r="PW6407" s="623"/>
      <c r="PX6407" s="623"/>
      <c r="PY6407" s="623"/>
      <c r="PZ6407" s="623"/>
      <c r="QA6407" s="623"/>
      <c r="QB6407" s="623"/>
      <c r="QC6407" s="623"/>
      <c r="QD6407" s="623"/>
      <c r="QE6407" s="623"/>
      <c r="QF6407" s="623"/>
      <c r="QG6407" s="623"/>
      <c r="QH6407" s="623"/>
      <c r="QI6407" s="623"/>
      <c r="QJ6407" s="623"/>
      <c r="QK6407" s="623"/>
    </row>
    <row r="6408" spans="439:453">
      <c r="PW6408" s="623"/>
      <c r="PX6408" s="623"/>
      <c r="PY6408" s="623"/>
      <c r="PZ6408" s="623"/>
      <c r="QA6408" s="623"/>
      <c r="QB6408" s="623"/>
      <c r="QC6408" s="623"/>
      <c r="QD6408" s="623"/>
      <c r="QE6408" s="623"/>
      <c r="QF6408" s="623"/>
      <c r="QG6408" s="623"/>
      <c r="QH6408" s="623"/>
      <c r="QI6408" s="623"/>
      <c r="QJ6408" s="623"/>
      <c r="QK6408" s="623"/>
    </row>
    <row r="6409" spans="439:453">
      <c r="PW6409" s="623"/>
      <c r="PX6409" s="623"/>
      <c r="PY6409" s="623"/>
      <c r="PZ6409" s="623"/>
      <c r="QA6409" s="623"/>
      <c r="QB6409" s="623"/>
      <c r="QC6409" s="623"/>
      <c r="QD6409" s="623"/>
      <c r="QE6409" s="623"/>
      <c r="QF6409" s="623"/>
      <c r="QG6409" s="623"/>
      <c r="QH6409" s="623"/>
      <c r="QI6409" s="623"/>
      <c r="QJ6409" s="623"/>
      <c r="QK6409" s="623"/>
    </row>
    <row r="6410" spans="439:453">
      <c r="PW6410" s="623"/>
      <c r="PX6410" s="623"/>
      <c r="PY6410" s="623"/>
      <c r="PZ6410" s="623"/>
      <c r="QA6410" s="623"/>
      <c r="QB6410" s="623"/>
      <c r="QC6410" s="623"/>
      <c r="QD6410" s="623"/>
      <c r="QE6410" s="623"/>
      <c r="QF6410" s="623"/>
      <c r="QG6410" s="623"/>
      <c r="QH6410" s="623"/>
      <c r="QI6410" s="623"/>
      <c r="QJ6410" s="623"/>
      <c r="QK6410" s="623"/>
    </row>
    <row r="6411" spans="439:453">
      <c r="PW6411" s="623"/>
      <c r="PX6411" s="623"/>
      <c r="PY6411" s="623"/>
      <c r="PZ6411" s="623"/>
      <c r="QA6411" s="623"/>
      <c r="QB6411" s="623"/>
      <c r="QC6411" s="623"/>
      <c r="QD6411" s="623"/>
      <c r="QE6411" s="623"/>
      <c r="QF6411" s="623"/>
      <c r="QG6411" s="623"/>
      <c r="QH6411" s="623"/>
      <c r="QI6411" s="623"/>
      <c r="QJ6411" s="623"/>
      <c r="QK6411" s="623"/>
    </row>
    <row r="6412" spans="439:453">
      <c r="PW6412" s="623"/>
      <c r="PX6412" s="623"/>
      <c r="PY6412" s="623"/>
      <c r="PZ6412" s="623"/>
      <c r="QA6412" s="623"/>
      <c r="QB6412" s="623"/>
      <c r="QC6412" s="623"/>
      <c r="QD6412" s="623"/>
      <c r="QE6412" s="623"/>
      <c r="QF6412" s="623"/>
      <c r="QG6412" s="623"/>
      <c r="QH6412" s="623"/>
      <c r="QI6412" s="623"/>
      <c r="QJ6412" s="623"/>
      <c r="QK6412" s="623"/>
    </row>
    <row r="6413" spans="439:453">
      <c r="PW6413" s="623"/>
      <c r="PX6413" s="623"/>
      <c r="PY6413" s="623"/>
      <c r="PZ6413" s="623"/>
      <c r="QA6413" s="623"/>
      <c r="QB6413" s="623"/>
      <c r="QC6413" s="623"/>
      <c r="QD6413" s="623"/>
      <c r="QE6413" s="623"/>
      <c r="QF6413" s="623"/>
      <c r="QG6413" s="623"/>
      <c r="QH6413" s="623"/>
      <c r="QI6413" s="623"/>
      <c r="QJ6413" s="623"/>
      <c r="QK6413" s="623"/>
    </row>
    <row r="6414" spans="439:453">
      <c r="PW6414" s="623"/>
      <c r="PX6414" s="623"/>
      <c r="PY6414" s="623"/>
      <c r="PZ6414" s="623"/>
      <c r="QA6414" s="623"/>
      <c r="QB6414" s="623"/>
      <c r="QC6414" s="623"/>
      <c r="QD6414" s="623"/>
      <c r="QE6414" s="623"/>
      <c r="QF6414" s="623"/>
      <c r="QG6414" s="623"/>
      <c r="QH6414" s="623"/>
      <c r="QI6414" s="623"/>
      <c r="QJ6414" s="623"/>
      <c r="QK6414" s="623"/>
    </row>
    <row r="6415" spans="439:453">
      <c r="PW6415" s="623"/>
      <c r="PX6415" s="623"/>
      <c r="PY6415" s="623"/>
      <c r="PZ6415" s="623"/>
      <c r="QA6415" s="623"/>
      <c r="QB6415" s="623"/>
      <c r="QC6415" s="623"/>
      <c r="QD6415" s="623"/>
      <c r="QE6415" s="623"/>
      <c r="QF6415" s="623"/>
      <c r="QG6415" s="623"/>
      <c r="QH6415" s="623"/>
      <c r="QI6415" s="623"/>
      <c r="QJ6415" s="623"/>
      <c r="QK6415" s="623"/>
    </row>
    <row r="6416" spans="439:453">
      <c r="PW6416" s="623"/>
      <c r="PX6416" s="623"/>
      <c r="PY6416" s="623"/>
      <c r="PZ6416" s="623"/>
      <c r="QA6416" s="623"/>
      <c r="QB6416" s="623"/>
      <c r="QC6416" s="623"/>
      <c r="QD6416" s="623"/>
      <c r="QE6416" s="623"/>
      <c r="QF6416" s="623"/>
      <c r="QG6416" s="623"/>
      <c r="QH6416" s="623"/>
      <c r="QI6416" s="623"/>
      <c r="QJ6416" s="623"/>
      <c r="QK6416" s="623"/>
    </row>
    <row r="6417" spans="439:453">
      <c r="PW6417" s="623"/>
      <c r="PX6417" s="623"/>
      <c r="PY6417" s="623"/>
      <c r="PZ6417" s="623"/>
      <c r="QA6417" s="623"/>
      <c r="QB6417" s="623"/>
      <c r="QC6417" s="623"/>
      <c r="QD6417" s="623"/>
      <c r="QE6417" s="623"/>
      <c r="QF6417" s="623"/>
      <c r="QG6417" s="623"/>
      <c r="QH6417" s="623"/>
      <c r="QI6417" s="623"/>
      <c r="QJ6417" s="623"/>
      <c r="QK6417" s="623"/>
    </row>
    <row r="6418" spans="439:453">
      <c r="PW6418" s="623"/>
      <c r="PX6418" s="623"/>
      <c r="PY6418" s="623"/>
      <c r="PZ6418" s="623"/>
      <c r="QA6418" s="623"/>
      <c r="QB6418" s="623"/>
      <c r="QC6418" s="623"/>
      <c r="QD6418" s="623"/>
      <c r="QE6418" s="623"/>
      <c r="QF6418" s="623"/>
      <c r="QG6418" s="623"/>
      <c r="QH6418" s="623"/>
      <c r="QI6418" s="623"/>
      <c r="QJ6418" s="623"/>
      <c r="QK6418" s="623"/>
    </row>
    <row r="6419" spans="439:453">
      <c r="PW6419" s="623"/>
      <c r="PX6419" s="623"/>
      <c r="PY6419" s="623"/>
      <c r="PZ6419" s="623"/>
      <c r="QA6419" s="623"/>
      <c r="QB6419" s="623"/>
      <c r="QC6419" s="623"/>
      <c r="QD6419" s="623"/>
      <c r="QE6419" s="623"/>
      <c r="QF6419" s="623"/>
      <c r="QG6419" s="623"/>
      <c r="QH6419" s="623"/>
      <c r="QI6419" s="623"/>
      <c r="QJ6419" s="623"/>
      <c r="QK6419" s="623"/>
    </row>
    <row r="6420" spans="439:453">
      <c r="PW6420" s="623"/>
      <c r="PX6420" s="623"/>
      <c r="PY6420" s="623"/>
      <c r="PZ6420" s="623"/>
      <c r="QA6420" s="623"/>
      <c r="QB6420" s="623"/>
      <c r="QC6420" s="623"/>
      <c r="QD6420" s="623"/>
      <c r="QE6420" s="623"/>
      <c r="QF6420" s="623"/>
      <c r="QG6420" s="623"/>
      <c r="QH6420" s="623"/>
      <c r="QI6420" s="623"/>
      <c r="QJ6420" s="623"/>
      <c r="QK6420" s="623"/>
    </row>
    <row r="6421" spans="439:453">
      <c r="PW6421" s="623"/>
      <c r="PX6421" s="623"/>
      <c r="PY6421" s="623"/>
      <c r="PZ6421" s="623"/>
      <c r="QA6421" s="623"/>
      <c r="QB6421" s="623"/>
      <c r="QC6421" s="623"/>
      <c r="QD6421" s="623"/>
      <c r="QE6421" s="623"/>
      <c r="QF6421" s="623"/>
      <c r="QG6421" s="623"/>
      <c r="QH6421" s="623"/>
      <c r="QI6421" s="623"/>
      <c r="QJ6421" s="623"/>
      <c r="QK6421" s="623"/>
    </row>
    <row r="6422" spans="439:453">
      <c r="PW6422" s="623"/>
      <c r="PX6422" s="623"/>
      <c r="PY6422" s="623"/>
      <c r="PZ6422" s="623"/>
      <c r="QA6422" s="623"/>
      <c r="QB6422" s="623"/>
      <c r="QC6422" s="623"/>
      <c r="QD6422" s="623"/>
      <c r="QE6422" s="623"/>
      <c r="QF6422" s="623"/>
      <c r="QG6422" s="623"/>
      <c r="QH6422" s="623"/>
      <c r="QI6422" s="623"/>
      <c r="QJ6422" s="623"/>
      <c r="QK6422" s="623"/>
    </row>
    <row r="6423" spans="439:453">
      <c r="PW6423" s="623"/>
      <c r="PX6423" s="623"/>
      <c r="PY6423" s="623"/>
      <c r="PZ6423" s="623"/>
      <c r="QA6423" s="623"/>
      <c r="QB6423" s="623"/>
      <c r="QC6423" s="623"/>
      <c r="QD6423" s="623"/>
      <c r="QE6423" s="623"/>
      <c r="QF6423" s="623"/>
      <c r="QG6423" s="623"/>
      <c r="QH6423" s="623"/>
      <c r="QI6423" s="623"/>
      <c r="QJ6423" s="623"/>
      <c r="QK6423" s="623"/>
    </row>
    <row r="6424" spans="439:453">
      <c r="PW6424" s="623"/>
      <c r="PX6424" s="623"/>
      <c r="PY6424" s="623"/>
      <c r="PZ6424" s="623"/>
      <c r="QA6424" s="623"/>
      <c r="QB6424" s="623"/>
      <c r="QC6424" s="623"/>
      <c r="QD6424" s="623"/>
      <c r="QE6424" s="623"/>
      <c r="QF6424" s="623"/>
      <c r="QG6424" s="623"/>
      <c r="QH6424" s="623"/>
      <c r="QI6424" s="623"/>
      <c r="QJ6424" s="623"/>
      <c r="QK6424" s="623"/>
    </row>
    <row r="6425" spans="439:453">
      <c r="PW6425" s="623"/>
      <c r="PX6425" s="623"/>
      <c r="PY6425" s="623"/>
      <c r="PZ6425" s="623"/>
      <c r="QA6425" s="623"/>
      <c r="QB6425" s="623"/>
      <c r="QC6425" s="623"/>
      <c r="QD6425" s="623"/>
      <c r="QE6425" s="623"/>
      <c r="QF6425" s="623"/>
      <c r="QG6425" s="623"/>
      <c r="QH6425" s="623"/>
      <c r="QI6425" s="623"/>
      <c r="QJ6425" s="623"/>
      <c r="QK6425" s="623"/>
    </row>
    <row r="6426" spans="439:453">
      <c r="PW6426" s="623"/>
      <c r="PX6426" s="623"/>
      <c r="PY6426" s="623"/>
      <c r="PZ6426" s="623"/>
      <c r="QA6426" s="623"/>
      <c r="QB6426" s="623"/>
      <c r="QC6426" s="623"/>
      <c r="QD6426" s="623"/>
      <c r="QE6426" s="623"/>
      <c r="QF6426" s="623"/>
      <c r="QG6426" s="623"/>
      <c r="QH6426" s="623"/>
      <c r="QI6426" s="623"/>
      <c r="QJ6426" s="623"/>
      <c r="QK6426" s="623"/>
    </row>
    <row r="6427" spans="439:453">
      <c r="PW6427" s="623"/>
      <c r="PX6427" s="623"/>
      <c r="PY6427" s="623"/>
      <c r="PZ6427" s="623"/>
      <c r="QA6427" s="623"/>
      <c r="QB6427" s="623"/>
      <c r="QC6427" s="623"/>
      <c r="QD6427" s="623"/>
      <c r="QE6427" s="623"/>
      <c r="QF6427" s="623"/>
      <c r="QG6427" s="623"/>
      <c r="QH6427" s="623"/>
      <c r="QI6427" s="623"/>
      <c r="QJ6427" s="623"/>
      <c r="QK6427" s="623"/>
    </row>
    <row r="6428" spans="439:453">
      <c r="PW6428" s="623"/>
      <c r="PX6428" s="623"/>
      <c r="PY6428" s="623"/>
      <c r="PZ6428" s="623"/>
      <c r="QA6428" s="623"/>
      <c r="QB6428" s="623"/>
      <c r="QC6428" s="623"/>
      <c r="QD6428" s="623"/>
      <c r="QE6428" s="623"/>
      <c r="QF6428" s="623"/>
      <c r="QG6428" s="623"/>
      <c r="QH6428" s="623"/>
      <c r="QI6428" s="623"/>
      <c r="QJ6428" s="623"/>
      <c r="QK6428" s="623"/>
    </row>
    <row r="6429" spans="439:453">
      <c r="PW6429" s="623"/>
      <c r="PX6429" s="623"/>
      <c r="PY6429" s="623"/>
      <c r="PZ6429" s="623"/>
      <c r="QA6429" s="623"/>
      <c r="QB6429" s="623"/>
      <c r="QC6429" s="623"/>
      <c r="QD6429" s="623"/>
      <c r="QE6429" s="623"/>
      <c r="QF6429" s="623"/>
      <c r="QG6429" s="623"/>
      <c r="QH6429" s="623"/>
      <c r="QI6429" s="623"/>
      <c r="QJ6429" s="623"/>
      <c r="QK6429" s="623"/>
    </row>
    <row r="6430" spans="439:453">
      <c r="PW6430" s="623"/>
      <c r="PX6430" s="623"/>
      <c r="PY6430" s="623"/>
      <c r="PZ6430" s="623"/>
      <c r="QA6430" s="623"/>
      <c r="QB6430" s="623"/>
      <c r="QC6430" s="623"/>
      <c r="QD6430" s="623"/>
      <c r="QE6430" s="623"/>
      <c r="QF6430" s="623"/>
      <c r="QG6430" s="623"/>
      <c r="QH6430" s="623"/>
      <c r="QI6430" s="623"/>
      <c r="QJ6430" s="623"/>
      <c r="QK6430" s="623"/>
    </row>
    <row r="6431" spans="439:453">
      <c r="PW6431" s="623"/>
      <c r="PX6431" s="623"/>
      <c r="PY6431" s="623"/>
      <c r="PZ6431" s="623"/>
      <c r="QA6431" s="623"/>
      <c r="QB6431" s="623"/>
      <c r="QC6431" s="623"/>
      <c r="QD6431" s="623"/>
      <c r="QE6431" s="623"/>
      <c r="QF6431" s="623"/>
      <c r="QG6431" s="623"/>
      <c r="QH6431" s="623"/>
      <c r="QI6431" s="623"/>
      <c r="QJ6431" s="623"/>
      <c r="QK6431" s="623"/>
    </row>
    <row r="6432" spans="439:453">
      <c r="PW6432" s="623"/>
      <c r="PX6432" s="623"/>
      <c r="PY6432" s="623"/>
      <c r="PZ6432" s="623"/>
      <c r="QA6432" s="623"/>
      <c r="QB6432" s="623"/>
      <c r="QC6432" s="623"/>
      <c r="QD6432" s="623"/>
      <c r="QE6432" s="623"/>
      <c r="QF6432" s="623"/>
      <c r="QG6432" s="623"/>
      <c r="QH6432" s="623"/>
      <c r="QI6432" s="623"/>
      <c r="QJ6432" s="623"/>
      <c r="QK6432" s="623"/>
    </row>
    <row r="6433" spans="439:453">
      <c r="PW6433" s="623"/>
      <c r="PX6433" s="623"/>
      <c r="PY6433" s="623"/>
      <c r="PZ6433" s="623"/>
      <c r="QA6433" s="623"/>
      <c r="QB6433" s="623"/>
      <c r="QC6433" s="623"/>
      <c r="QD6433" s="623"/>
      <c r="QE6433" s="623"/>
      <c r="QF6433" s="623"/>
      <c r="QG6433" s="623"/>
      <c r="QH6433" s="623"/>
      <c r="QI6433" s="623"/>
      <c r="QJ6433" s="623"/>
      <c r="QK6433" s="623"/>
    </row>
    <row r="6434" spans="439:453">
      <c r="PW6434" s="623"/>
      <c r="PX6434" s="623"/>
      <c r="PY6434" s="623"/>
      <c r="PZ6434" s="623"/>
      <c r="QA6434" s="623"/>
      <c r="QB6434" s="623"/>
      <c r="QC6434" s="623"/>
      <c r="QD6434" s="623"/>
      <c r="QE6434" s="623"/>
      <c r="QF6434" s="623"/>
      <c r="QG6434" s="623"/>
      <c r="QH6434" s="623"/>
      <c r="QI6434" s="623"/>
      <c r="QJ6434" s="623"/>
      <c r="QK6434" s="623"/>
    </row>
    <row r="6435" spans="439:453">
      <c r="PW6435" s="623"/>
      <c r="PX6435" s="623"/>
      <c r="PY6435" s="623"/>
      <c r="PZ6435" s="623"/>
      <c r="QA6435" s="623"/>
      <c r="QB6435" s="623"/>
      <c r="QC6435" s="623"/>
      <c r="QD6435" s="623"/>
      <c r="QE6435" s="623"/>
      <c r="QF6435" s="623"/>
      <c r="QG6435" s="623"/>
      <c r="QH6435" s="623"/>
      <c r="QI6435" s="623"/>
      <c r="QJ6435" s="623"/>
      <c r="QK6435" s="623"/>
    </row>
    <row r="6436" spans="439:453">
      <c r="PW6436" s="623"/>
      <c r="PX6436" s="623"/>
      <c r="PY6436" s="623"/>
      <c r="PZ6436" s="623"/>
      <c r="QA6436" s="623"/>
      <c r="QB6436" s="623"/>
      <c r="QC6436" s="623"/>
      <c r="QD6436" s="623"/>
      <c r="QE6436" s="623"/>
      <c r="QF6436" s="623"/>
      <c r="QG6436" s="623"/>
      <c r="QH6436" s="623"/>
      <c r="QI6436" s="623"/>
      <c r="QJ6436" s="623"/>
      <c r="QK6436" s="623"/>
    </row>
    <row r="6437" spans="439:453">
      <c r="PW6437" s="623"/>
      <c r="PX6437" s="623"/>
      <c r="PY6437" s="623"/>
      <c r="PZ6437" s="623"/>
      <c r="QA6437" s="623"/>
      <c r="QB6437" s="623"/>
      <c r="QC6437" s="623"/>
      <c r="QD6437" s="623"/>
      <c r="QE6437" s="623"/>
      <c r="QF6437" s="623"/>
      <c r="QG6437" s="623"/>
      <c r="QH6437" s="623"/>
      <c r="QI6437" s="623"/>
      <c r="QJ6437" s="623"/>
      <c r="QK6437" s="623"/>
    </row>
    <row r="6438" spans="439:453">
      <c r="PW6438" s="623"/>
      <c r="PX6438" s="623"/>
      <c r="PY6438" s="623"/>
      <c r="PZ6438" s="623"/>
      <c r="QA6438" s="623"/>
      <c r="QB6438" s="623"/>
      <c r="QC6438" s="623"/>
      <c r="QD6438" s="623"/>
      <c r="QE6438" s="623"/>
      <c r="QF6438" s="623"/>
      <c r="QG6438" s="623"/>
      <c r="QH6438" s="623"/>
      <c r="QI6438" s="623"/>
      <c r="QJ6438" s="623"/>
      <c r="QK6438" s="623"/>
    </row>
    <row r="6439" spans="439:453">
      <c r="PW6439" s="623"/>
      <c r="PX6439" s="623"/>
      <c r="PY6439" s="623"/>
      <c r="PZ6439" s="623"/>
      <c r="QA6439" s="623"/>
      <c r="QB6439" s="623"/>
      <c r="QC6439" s="623"/>
      <c r="QD6439" s="623"/>
      <c r="QE6439" s="623"/>
      <c r="QF6439" s="623"/>
      <c r="QG6439" s="623"/>
      <c r="QH6439" s="623"/>
      <c r="QI6439" s="623"/>
      <c r="QJ6439" s="623"/>
      <c r="QK6439" s="623"/>
    </row>
    <row r="6440" spans="439:453">
      <c r="PW6440" s="623"/>
      <c r="PX6440" s="623"/>
      <c r="PY6440" s="623"/>
      <c r="PZ6440" s="623"/>
      <c r="QA6440" s="623"/>
      <c r="QB6440" s="623"/>
      <c r="QC6440" s="623"/>
      <c r="QD6440" s="623"/>
      <c r="QE6440" s="623"/>
      <c r="QF6440" s="623"/>
      <c r="QG6440" s="623"/>
      <c r="QH6440" s="623"/>
      <c r="QI6440" s="623"/>
      <c r="QJ6440" s="623"/>
      <c r="QK6440" s="623"/>
    </row>
    <row r="6441" spans="439:453">
      <c r="PW6441" s="623"/>
      <c r="PX6441" s="623"/>
      <c r="PY6441" s="623"/>
      <c r="PZ6441" s="623"/>
      <c r="QA6441" s="623"/>
      <c r="QB6441" s="623"/>
      <c r="QC6441" s="623"/>
      <c r="QD6441" s="623"/>
      <c r="QE6441" s="623"/>
      <c r="QF6441" s="623"/>
      <c r="QG6441" s="623"/>
      <c r="QH6441" s="623"/>
      <c r="QI6441" s="623"/>
      <c r="QJ6441" s="623"/>
      <c r="QK6441" s="623"/>
    </row>
    <row r="6442" spans="439:453">
      <c r="PW6442" s="623"/>
      <c r="PX6442" s="623"/>
      <c r="PY6442" s="623"/>
      <c r="PZ6442" s="623"/>
      <c r="QA6442" s="623"/>
      <c r="QB6442" s="623"/>
      <c r="QC6442" s="623"/>
      <c r="QD6442" s="623"/>
      <c r="QE6442" s="623"/>
      <c r="QF6442" s="623"/>
      <c r="QG6442" s="623"/>
      <c r="QH6442" s="623"/>
      <c r="QI6442" s="623"/>
      <c r="QJ6442" s="623"/>
      <c r="QK6442" s="623"/>
    </row>
    <row r="6443" spans="439:453">
      <c r="PW6443" s="623"/>
      <c r="PX6443" s="623"/>
      <c r="PY6443" s="623"/>
      <c r="PZ6443" s="623"/>
      <c r="QA6443" s="623"/>
      <c r="QB6443" s="623"/>
      <c r="QC6443" s="623"/>
      <c r="QD6443" s="623"/>
      <c r="QE6443" s="623"/>
      <c r="QF6443" s="623"/>
      <c r="QG6443" s="623"/>
      <c r="QH6443" s="623"/>
      <c r="QI6443" s="623"/>
      <c r="QJ6443" s="623"/>
      <c r="QK6443" s="623"/>
    </row>
    <row r="6444" spans="439:453">
      <c r="PW6444" s="623"/>
      <c r="PX6444" s="623"/>
      <c r="PY6444" s="623"/>
      <c r="PZ6444" s="623"/>
      <c r="QA6444" s="623"/>
      <c r="QB6444" s="623"/>
      <c r="QC6444" s="623"/>
      <c r="QD6444" s="623"/>
      <c r="QE6444" s="623"/>
      <c r="QF6444" s="623"/>
      <c r="QG6444" s="623"/>
      <c r="QH6444" s="623"/>
      <c r="QI6444" s="623"/>
      <c r="QJ6444" s="623"/>
      <c r="QK6444" s="623"/>
    </row>
    <row r="6445" spans="439:453">
      <c r="PW6445" s="623"/>
      <c r="PX6445" s="623"/>
      <c r="PY6445" s="623"/>
      <c r="PZ6445" s="623"/>
      <c r="QA6445" s="623"/>
      <c r="QB6445" s="623"/>
      <c r="QC6445" s="623"/>
      <c r="QD6445" s="623"/>
      <c r="QE6445" s="623"/>
      <c r="QF6445" s="623"/>
      <c r="QG6445" s="623"/>
      <c r="QH6445" s="623"/>
      <c r="QI6445" s="623"/>
      <c r="QJ6445" s="623"/>
      <c r="QK6445" s="623"/>
    </row>
    <row r="6446" spans="439:453">
      <c r="PW6446" s="623"/>
      <c r="PX6446" s="623"/>
      <c r="PY6446" s="623"/>
      <c r="PZ6446" s="623"/>
      <c r="QA6446" s="623"/>
      <c r="QB6446" s="623"/>
      <c r="QC6446" s="623"/>
      <c r="QD6446" s="623"/>
      <c r="QE6446" s="623"/>
      <c r="QF6446" s="623"/>
      <c r="QG6446" s="623"/>
      <c r="QH6446" s="623"/>
      <c r="QI6446" s="623"/>
      <c r="QJ6446" s="623"/>
      <c r="QK6446" s="623"/>
    </row>
    <row r="6447" spans="439:453">
      <c r="PW6447" s="623"/>
      <c r="PX6447" s="623"/>
      <c r="PY6447" s="623"/>
      <c r="PZ6447" s="623"/>
      <c r="QA6447" s="623"/>
      <c r="QB6447" s="623"/>
      <c r="QC6447" s="623"/>
      <c r="QD6447" s="623"/>
      <c r="QE6447" s="623"/>
      <c r="QF6447" s="623"/>
      <c r="QG6447" s="623"/>
      <c r="QH6447" s="623"/>
      <c r="QI6447" s="623"/>
      <c r="QJ6447" s="623"/>
      <c r="QK6447" s="623"/>
    </row>
    <row r="6448" spans="439:453">
      <c r="PW6448" s="623"/>
      <c r="PX6448" s="623"/>
      <c r="PY6448" s="623"/>
      <c r="PZ6448" s="623"/>
      <c r="QA6448" s="623"/>
      <c r="QB6448" s="623"/>
      <c r="QC6448" s="623"/>
      <c r="QD6448" s="623"/>
      <c r="QE6448" s="623"/>
      <c r="QF6448" s="623"/>
      <c r="QG6448" s="623"/>
      <c r="QH6448" s="623"/>
      <c r="QI6448" s="623"/>
      <c r="QJ6448" s="623"/>
      <c r="QK6448" s="623"/>
    </row>
    <row r="6449" spans="439:453">
      <c r="PW6449" s="623"/>
      <c r="PX6449" s="623"/>
      <c r="PY6449" s="623"/>
      <c r="PZ6449" s="623"/>
      <c r="QA6449" s="623"/>
      <c r="QB6449" s="623"/>
      <c r="QC6449" s="623"/>
      <c r="QD6449" s="623"/>
      <c r="QE6449" s="623"/>
      <c r="QF6449" s="623"/>
      <c r="QG6449" s="623"/>
      <c r="QH6449" s="623"/>
      <c r="QI6449" s="623"/>
      <c r="QJ6449" s="623"/>
      <c r="QK6449" s="623"/>
    </row>
    <row r="6450" spans="439:453">
      <c r="PW6450" s="623"/>
      <c r="PX6450" s="623"/>
      <c r="PY6450" s="623"/>
      <c r="PZ6450" s="623"/>
      <c r="QA6450" s="623"/>
      <c r="QB6450" s="623"/>
      <c r="QC6450" s="623"/>
      <c r="QD6450" s="623"/>
      <c r="QE6450" s="623"/>
      <c r="QF6450" s="623"/>
      <c r="QG6450" s="623"/>
      <c r="QH6450" s="623"/>
      <c r="QI6450" s="623"/>
      <c r="QJ6450" s="623"/>
      <c r="QK6450" s="623"/>
    </row>
    <row r="6451" spans="439:453">
      <c r="PW6451" s="623"/>
      <c r="PX6451" s="623"/>
      <c r="PY6451" s="623"/>
      <c r="PZ6451" s="623"/>
      <c r="QA6451" s="623"/>
      <c r="QB6451" s="623"/>
      <c r="QC6451" s="623"/>
      <c r="QD6451" s="623"/>
      <c r="QE6451" s="623"/>
      <c r="QF6451" s="623"/>
      <c r="QG6451" s="623"/>
      <c r="QH6451" s="623"/>
      <c r="QI6451" s="623"/>
      <c r="QJ6451" s="623"/>
      <c r="QK6451" s="623"/>
    </row>
    <row r="6452" spans="439:453">
      <c r="PW6452" s="623"/>
      <c r="PX6452" s="623"/>
      <c r="PY6452" s="623"/>
      <c r="PZ6452" s="623"/>
      <c r="QA6452" s="623"/>
      <c r="QB6452" s="623"/>
      <c r="QC6452" s="623"/>
      <c r="QD6452" s="623"/>
      <c r="QE6452" s="623"/>
      <c r="QF6452" s="623"/>
      <c r="QG6452" s="623"/>
      <c r="QH6452" s="623"/>
      <c r="QI6452" s="623"/>
      <c r="QJ6452" s="623"/>
      <c r="QK6452" s="623"/>
    </row>
    <row r="6453" spans="439:453">
      <c r="PW6453" s="623"/>
      <c r="PX6453" s="623"/>
      <c r="PY6453" s="623"/>
      <c r="PZ6453" s="623"/>
      <c r="QA6453" s="623"/>
      <c r="QB6453" s="623"/>
      <c r="QC6453" s="623"/>
      <c r="QD6453" s="623"/>
      <c r="QE6453" s="623"/>
      <c r="QF6453" s="623"/>
      <c r="QG6453" s="623"/>
      <c r="QH6453" s="623"/>
      <c r="QI6453" s="623"/>
      <c r="QJ6453" s="623"/>
      <c r="QK6453" s="623"/>
    </row>
    <row r="6454" spans="439:453">
      <c r="PW6454" s="623"/>
      <c r="PX6454" s="623"/>
      <c r="PY6454" s="623"/>
      <c r="PZ6454" s="623"/>
      <c r="QA6454" s="623"/>
      <c r="QB6454" s="623"/>
      <c r="QC6454" s="623"/>
      <c r="QD6454" s="623"/>
      <c r="QE6454" s="623"/>
      <c r="QF6454" s="623"/>
      <c r="QG6454" s="623"/>
      <c r="QH6454" s="623"/>
      <c r="QI6454" s="623"/>
      <c r="QJ6454" s="623"/>
      <c r="QK6454" s="623"/>
    </row>
    <row r="6455" spans="439:453">
      <c r="PW6455" s="623"/>
      <c r="PX6455" s="623"/>
      <c r="PY6455" s="623"/>
      <c r="PZ6455" s="623"/>
      <c r="QA6455" s="623"/>
      <c r="QB6455" s="623"/>
      <c r="QC6455" s="623"/>
      <c r="QD6455" s="623"/>
      <c r="QE6455" s="623"/>
      <c r="QF6455" s="623"/>
      <c r="QG6455" s="623"/>
      <c r="QH6455" s="623"/>
      <c r="QI6455" s="623"/>
      <c r="QJ6455" s="623"/>
      <c r="QK6455" s="623"/>
    </row>
    <row r="6456" spans="439:453">
      <c r="PW6456" s="623"/>
      <c r="PX6456" s="623"/>
      <c r="PY6456" s="623"/>
      <c r="PZ6456" s="623"/>
      <c r="QA6456" s="623"/>
      <c r="QB6456" s="623"/>
      <c r="QC6456" s="623"/>
      <c r="QD6456" s="623"/>
      <c r="QE6456" s="623"/>
      <c r="QF6456" s="623"/>
      <c r="QG6456" s="623"/>
      <c r="QH6456" s="623"/>
      <c r="QI6456" s="623"/>
      <c r="QJ6456" s="623"/>
      <c r="QK6456" s="623"/>
    </row>
    <row r="6457" spans="439:453">
      <c r="PW6457" s="623"/>
      <c r="PX6457" s="623"/>
      <c r="PY6457" s="623"/>
      <c r="PZ6457" s="623"/>
      <c r="QA6457" s="623"/>
      <c r="QB6457" s="623"/>
      <c r="QC6457" s="623"/>
      <c r="QD6457" s="623"/>
      <c r="QE6457" s="623"/>
      <c r="QF6457" s="623"/>
      <c r="QG6457" s="623"/>
      <c r="QH6457" s="623"/>
      <c r="QI6457" s="623"/>
      <c r="QJ6457" s="623"/>
      <c r="QK6457" s="623"/>
    </row>
    <row r="6458" spans="439:453">
      <c r="PW6458" s="623"/>
      <c r="PX6458" s="623"/>
      <c r="PY6458" s="623"/>
      <c r="PZ6458" s="623"/>
      <c r="QA6458" s="623"/>
      <c r="QB6458" s="623"/>
      <c r="QC6458" s="623"/>
      <c r="QD6458" s="623"/>
      <c r="QE6458" s="623"/>
      <c r="QF6458" s="623"/>
      <c r="QG6458" s="623"/>
      <c r="QH6458" s="623"/>
      <c r="QI6458" s="623"/>
      <c r="QJ6458" s="623"/>
      <c r="QK6458" s="623"/>
    </row>
    <row r="6459" spans="439:453">
      <c r="PW6459" s="623"/>
      <c r="PX6459" s="623"/>
      <c r="PY6459" s="623"/>
      <c r="PZ6459" s="623"/>
      <c r="QA6459" s="623"/>
      <c r="QB6459" s="623"/>
      <c r="QC6459" s="623"/>
      <c r="QD6459" s="623"/>
      <c r="QE6459" s="623"/>
      <c r="QF6459" s="623"/>
      <c r="QG6459" s="623"/>
      <c r="QH6459" s="623"/>
      <c r="QI6459" s="623"/>
      <c r="QJ6459" s="623"/>
      <c r="QK6459" s="623"/>
    </row>
    <row r="6460" spans="439:453">
      <c r="PW6460" s="623"/>
      <c r="PX6460" s="623"/>
      <c r="PY6460" s="623"/>
      <c r="PZ6460" s="623"/>
      <c r="QA6460" s="623"/>
      <c r="QB6460" s="623"/>
      <c r="QC6460" s="623"/>
      <c r="QD6460" s="623"/>
      <c r="QE6460" s="623"/>
      <c r="QF6460" s="623"/>
      <c r="QG6460" s="623"/>
      <c r="QH6460" s="623"/>
      <c r="QI6460" s="623"/>
      <c r="QJ6460" s="623"/>
      <c r="QK6460" s="623"/>
    </row>
    <row r="6461" spans="439:453">
      <c r="PW6461" s="623"/>
      <c r="PX6461" s="623"/>
      <c r="PY6461" s="623"/>
      <c r="PZ6461" s="623"/>
      <c r="QA6461" s="623"/>
      <c r="QB6461" s="623"/>
      <c r="QC6461" s="623"/>
      <c r="QD6461" s="623"/>
      <c r="QE6461" s="623"/>
      <c r="QF6461" s="623"/>
      <c r="QG6461" s="623"/>
      <c r="QH6461" s="623"/>
      <c r="QI6461" s="623"/>
      <c r="QJ6461" s="623"/>
      <c r="QK6461" s="623"/>
    </row>
    <row r="6462" spans="439:453">
      <c r="PW6462" s="623"/>
      <c r="PX6462" s="623"/>
      <c r="PY6462" s="623"/>
      <c r="PZ6462" s="623"/>
      <c r="QA6462" s="623"/>
      <c r="QB6462" s="623"/>
      <c r="QC6462" s="623"/>
      <c r="QD6462" s="623"/>
      <c r="QE6462" s="623"/>
      <c r="QF6462" s="623"/>
      <c r="QG6462" s="623"/>
      <c r="QH6462" s="623"/>
      <c r="QI6462" s="623"/>
      <c r="QJ6462" s="623"/>
      <c r="QK6462" s="623"/>
    </row>
    <row r="6463" spans="439:453">
      <c r="PW6463" s="623"/>
      <c r="PX6463" s="623"/>
      <c r="PY6463" s="623"/>
      <c r="PZ6463" s="623"/>
      <c r="QA6463" s="623"/>
      <c r="QB6463" s="623"/>
      <c r="QC6463" s="623"/>
      <c r="QD6463" s="623"/>
      <c r="QE6463" s="623"/>
      <c r="QF6463" s="623"/>
      <c r="QG6463" s="623"/>
      <c r="QH6463" s="623"/>
      <c r="QI6463" s="623"/>
      <c r="QJ6463" s="623"/>
      <c r="QK6463" s="623"/>
    </row>
    <row r="6464" spans="439:453">
      <c r="PW6464" s="623"/>
      <c r="PX6464" s="623"/>
      <c r="PY6464" s="623"/>
      <c r="PZ6464" s="623"/>
      <c r="QA6464" s="623"/>
      <c r="QB6464" s="623"/>
      <c r="QC6464" s="623"/>
      <c r="QD6464" s="623"/>
      <c r="QE6464" s="623"/>
      <c r="QF6464" s="623"/>
      <c r="QG6464" s="623"/>
      <c r="QH6464" s="623"/>
      <c r="QI6464" s="623"/>
      <c r="QJ6464" s="623"/>
      <c r="QK6464" s="623"/>
    </row>
    <row r="6465" spans="439:453">
      <c r="PW6465" s="623"/>
      <c r="PX6465" s="623"/>
      <c r="PY6465" s="623"/>
      <c r="PZ6465" s="623"/>
      <c r="QA6465" s="623"/>
      <c r="QB6465" s="623"/>
      <c r="QC6465" s="623"/>
      <c r="QD6465" s="623"/>
      <c r="QE6465" s="623"/>
      <c r="QF6465" s="623"/>
      <c r="QG6465" s="623"/>
      <c r="QH6465" s="623"/>
      <c r="QI6465" s="623"/>
      <c r="QJ6465" s="623"/>
      <c r="QK6465" s="623"/>
    </row>
    <row r="6466" spans="439:453">
      <c r="PW6466" s="623"/>
      <c r="PX6466" s="623"/>
      <c r="PY6466" s="623"/>
      <c r="PZ6466" s="623"/>
      <c r="QA6466" s="623"/>
      <c r="QB6466" s="623"/>
      <c r="QC6466" s="623"/>
      <c r="QD6466" s="623"/>
      <c r="QE6466" s="623"/>
      <c r="QF6466" s="623"/>
      <c r="QG6466" s="623"/>
      <c r="QH6466" s="623"/>
      <c r="QI6466" s="623"/>
      <c r="QJ6466" s="623"/>
      <c r="QK6466" s="623"/>
    </row>
    <row r="6467" spans="439:453">
      <c r="PW6467" s="623"/>
      <c r="PX6467" s="623"/>
      <c r="PY6467" s="623"/>
      <c r="PZ6467" s="623"/>
      <c r="QA6467" s="623"/>
      <c r="QB6467" s="623"/>
      <c r="QC6467" s="623"/>
      <c r="QD6467" s="623"/>
      <c r="QE6467" s="623"/>
      <c r="QF6467" s="623"/>
      <c r="QG6467" s="623"/>
      <c r="QH6467" s="623"/>
      <c r="QI6467" s="623"/>
      <c r="QJ6467" s="623"/>
      <c r="QK6467" s="623"/>
    </row>
    <row r="6468" spans="439:453">
      <c r="PW6468" s="623"/>
      <c r="PX6468" s="623"/>
      <c r="PY6468" s="623"/>
      <c r="PZ6468" s="623"/>
      <c r="QA6468" s="623"/>
      <c r="QB6468" s="623"/>
      <c r="QC6468" s="623"/>
      <c r="QD6468" s="623"/>
      <c r="QE6468" s="623"/>
      <c r="QF6468" s="623"/>
      <c r="QG6468" s="623"/>
      <c r="QH6468" s="623"/>
      <c r="QI6468" s="623"/>
      <c r="QJ6468" s="623"/>
      <c r="QK6468" s="623"/>
    </row>
    <row r="6469" spans="439:453">
      <c r="PW6469" s="623"/>
      <c r="PX6469" s="623"/>
      <c r="PY6469" s="623"/>
      <c r="PZ6469" s="623"/>
      <c r="QA6469" s="623"/>
      <c r="QB6469" s="623"/>
      <c r="QC6469" s="623"/>
      <c r="QD6469" s="623"/>
      <c r="QE6469" s="623"/>
      <c r="QF6469" s="623"/>
      <c r="QG6469" s="623"/>
      <c r="QH6469" s="623"/>
      <c r="QI6469" s="623"/>
      <c r="QJ6469" s="623"/>
      <c r="QK6469" s="623"/>
    </row>
    <row r="6470" spans="439:453">
      <c r="PW6470" s="623"/>
      <c r="PX6470" s="623"/>
      <c r="PY6470" s="623"/>
      <c r="PZ6470" s="623"/>
      <c r="QA6470" s="623"/>
      <c r="QB6470" s="623"/>
      <c r="QC6470" s="623"/>
      <c r="QD6470" s="623"/>
      <c r="QE6470" s="623"/>
      <c r="QF6470" s="623"/>
      <c r="QG6470" s="623"/>
      <c r="QH6470" s="623"/>
      <c r="QI6470" s="623"/>
      <c r="QJ6470" s="623"/>
      <c r="QK6470" s="623"/>
    </row>
    <row r="6471" spans="439:453">
      <c r="PW6471" s="623"/>
      <c r="PX6471" s="623"/>
      <c r="PY6471" s="623"/>
      <c r="PZ6471" s="623"/>
      <c r="QA6471" s="623"/>
      <c r="QB6471" s="623"/>
      <c r="QC6471" s="623"/>
      <c r="QD6471" s="623"/>
      <c r="QE6471" s="623"/>
      <c r="QF6471" s="623"/>
      <c r="QG6471" s="623"/>
      <c r="QH6471" s="623"/>
      <c r="QI6471" s="623"/>
      <c r="QJ6471" s="623"/>
      <c r="QK6471" s="623"/>
    </row>
    <row r="6472" spans="439:453">
      <c r="PW6472" s="623"/>
      <c r="PX6472" s="623"/>
      <c r="PY6472" s="623"/>
      <c r="PZ6472" s="623"/>
      <c r="QA6472" s="623"/>
      <c r="QB6472" s="623"/>
      <c r="QC6472" s="623"/>
      <c r="QD6472" s="623"/>
      <c r="QE6472" s="623"/>
      <c r="QF6472" s="623"/>
      <c r="QG6472" s="623"/>
      <c r="QH6472" s="623"/>
      <c r="QI6472" s="623"/>
      <c r="QJ6472" s="623"/>
      <c r="QK6472" s="623"/>
    </row>
    <row r="6473" spans="439:453">
      <c r="PW6473" s="623"/>
      <c r="PX6473" s="623"/>
      <c r="PY6473" s="623"/>
      <c r="PZ6473" s="623"/>
      <c r="QA6473" s="623"/>
      <c r="QB6473" s="623"/>
      <c r="QC6473" s="623"/>
      <c r="QD6473" s="623"/>
      <c r="QE6473" s="623"/>
      <c r="QF6473" s="623"/>
      <c r="QG6473" s="623"/>
      <c r="QH6473" s="623"/>
      <c r="QI6473" s="623"/>
      <c r="QJ6473" s="623"/>
      <c r="QK6473" s="623"/>
    </row>
    <row r="6474" spans="439:453">
      <c r="PW6474" s="623"/>
      <c r="PX6474" s="623"/>
      <c r="PY6474" s="623"/>
      <c r="PZ6474" s="623"/>
      <c r="QA6474" s="623"/>
      <c r="QB6474" s="623"/>
      <c r="QC6474" s="623"/>
      <c r="QD6474" s="623"/>
      <c r="QE6474" s="623"/>
      <c r="QF6474" s="623"/>
      <c r="QG6474" s="623"/>
      <c r="QH6474" s="623"/>
      <c r="QI6474" s="623"/>
      <c r="QJ6474" s="623"/>
      <c r="QK6474" s="623"/>
    </row>
    <row r="6475" spans="439:453">
      <c r="PW6475" s="623"/>
      <c r="PX6475" s="623"/>
      <c r="PY6475" s="623"/>
      <c r="PZ6475" s="623"/>
      <c r="QA6475" s="623"/>
      <c r="QB6475" s="623"/>
      <c r="QC6475" s="623"/>
      <c r="QD6475" s="623"/>
      <c r="QE6475" s="623"/>
      <c r="QF6475" s="623"/>
      <c r="QG6475" s="623"/>
      <c r="QH6475" s="623"/>
      <c r="QI6475" s="623"/>
      <c r="QJ6475" s="623"/>
      <c r="QK6475" s="623"/>
    </row>
    <row r="6476" spans="439:453">
      <c r="PW6476" s="623"/>
      <c r="PX6476" s="623"/>
      <c r="PY6476" s="623"/>
      <c r="PZ6476" s="623"/>
      <c r="QA6476" s="623"/>
      <c r="QB6476" s="623"/>
      <c r="QC6476" s="623"/>
      <c r="QD6476" s="623"/>
      <c r="QE6476" s="623"/>
      <c r="QF6476" s="623"/>
      <c r="QG6476" s="623"/>
      <c r="QH6476" s="623"/>
      <c r="QI6476" s="623"/>
      <c r="QJ6476" s="623"/>
      <c r="QK6476" s="623"/>
    </row>
    <row r="6477" spans="439:453">
      <c r="PW6477" s="623"/>
      <c r="PX6477" s="623"/>
      <c r="PY6477" s="623"/>
      <c r="PZ6477" s="623"/>
      <c r="QA6477" s="623"/>
      <c r="QB6477" s="623"/>
      <c r="QC6477" s="623"/>
      <c r="QD6477" s="623"/>
      <c r="QE6477" s="623"/>
      <c r="QF6477" s="623"/>
      <c r="QG6477" s="623"/>
      <c r="QH6477" s="623"/>
      <c r="QI6477" s="623"/>
      <c r="QJ6477" s="623"/>
      <c r="QK6477" s="623"/>
    </row>
    <row r="6478" spans="439:453">
      <c r="PW6478" s="623"/>
      <c r="PX6478" s="623"/>
      <c r="PY6478" s="623"/>
      <c r="PZ6478" s="623"/>
      <c r="QA6478" s="623"/>
      <c r="QB6478" s="623"/>
      <c r="QC6478" s="623"/>
      <c r="QD6478" s="623"/>
      <c r="QE6478" s="623"/>
      <c r="QF6478" s="623"/>
      <c r="QG6478" s="623"/>
      <c r="QH6478" s="623"/>
      <c r="QI6478" s="623"/>
      <c r="QJ6478" s="623"/>
      <c r="QK6478" s="623"/>
    </row>
    <row r="6479" spans="439:453">
      <c r="PW6479" s="623"/>
      <c r="PX6479" s="623"/>
      <c r="PY6479" s="623"/>
      <c r="PZ6479" s="623"/>
      <c r="QA6479" s="623"/>
      <c r="QB6479" s="623"/>
      <c r="QC6479" s="623"/>
      <c r="QD6479" s="623"/>
      <c r="QE6479" s="623"/>
      <c r="QF6479" s="623"/>
      <c r="QG6479" s="623"/>
      <c r="QH6479" s="623"/>
      <c r="QI6479" s="623"/>
      <c r="QJ6479" s="623"/>
      <c r="QK6479" s="623"/>
    </row>
    <row r="6480" spans="439:453">
      <c r="PW6480" s="623"/>
      <c r="PX6480" s="623"/>
      <c r="PY6480" s="623"/>
      <c r="PZ6480" s="623"/>
      <c r="QA6480" s="623"/>
      <c r="QB6480" s="623"/>
      <c r="QC6480" s="623"/>
      <c r="QD6480" s="623"/>
      <c r="QE6480" s="623"/>
      <c r="QF6480" s="623"/>
      <c r="QG6480" s="623"/>
      <c r="QH6480" s="623"/>
      <c r="QI6480" s="623"/>
      <c r="QJ6480" s="623"/>
      <c r="QK6480" s="623"/>
    </row>
    <row r="6481" spans="439:453">
      <c r="PW6481" s="623"/>
      <c r="PX6481" s="623"/>
      <c r="PY6481" s="623"/>
      <c r="PZ6481" s="623"/>
      <c r="QA6481" s="623"/>
      <c r="QB6481" s="623"/>
      <c r="QC6481" s="623"/>
      <c r="QD6481" s="623"/>
      <c r="QE6481" s="623"/>
      <c r="QF6481" s="623"/>
      <c r="QG6481" s="623"/>
      <c r="QH6481" s="623"/>
      <c r="QI6481" s="623"/>
      <c r="QJ6481" s="623"/>
      <c r="QK6481" s="623"/>
    </row>
    <row r="6482" spans="439:453">
      <c r="PW6482" s="623"/>
      <c r="PX6482" s="623"/>
      <c r="PY6482" s="623"/>
      <c r="PZ6482" s="623"/>
      <c r="QA6482" s="623"/>
      <c r="QB6482" s="623"/>
      <c r="QC6482" s="623"/>
      <c r="QD6482" s="623"/>
      <c r="QE6482" s="623"/>
      <c r="QF6482" s="623"/>
      <c r="QG6482" s="623"/>
      <c r="QH6482" s="623"/>
      <c r="QI6482" s="623"/>
      <c r="QJ6482" s="623"/>
      <c r="QK6482" s="623"/>
    </row>
    <row r="6483" spans="439:453">
      <c r="PW6483" s="623"/>
      <c r="PX6483" s="623"/>
      <c r="PY6483" s="623"/>
      <c r="PZ6483" s="623"/>
      <c r="QA6483" s="623"/>
      <c r="QB6483" s="623"/>
      <c r="QC6483" s="623"/>
      <c r="QD6483" s="623"/>
      <c r="QE6483" s="623"/>
      <c r="QF6483" s="623"/>
      <c r="QG6483" s="623"/>
      <c r="QH6483" s="623"/>
      <c r="QI6483" s="623"/>
      <c r="QJ6483" s="623"/>
      <c r="QK6483" s="623"/>
    </row>
    <row r="6484" spans="439:453">
      <c r="PW6484" s="623"/>
      <c r="PX6484" s="623"/>
      <c r="PY6484" s="623"/>
      <c r="PZ6484" s="623"/>
      <c r="QA6484" s="623"/>
      <c r="QB6484" s="623"/>
      <c r="QC6484" s="623"/>
      <c r="QD6484" s="623"/>
      <c r="QE6484" s="623"/>
      <c r="QF6484" s="623"/>
      <c r="QG6484" s="623"/>
      <c r="QH6484" s="623"/>
      <c r="QI6484" s="623"/>
      <c r="QJ6484" s="623"/>
      <c r="QK6484" s="623"/>
    </row>
    <row r="6485" spans="439:453">
      <c r="PW6485" s="623"/>
      <c r="PX6485" s="623"/>
      <c r="PY6485" s="623"/>
      <c r="PZ6485" s="623"/>
      <c r="QA6485" s="623"/>
      <c r="QB6485" s="623"/>
      <c r="QC6485" s="623"/>
      <c r="QD6485" s="623"/>
      <c r="QE6485" s="623"/>
      <c r="QF6485" s="623"/>
      <c r="QG6485" s="623"/>
      <c r="QH6485" s="623"/>
      <c r="QI6485" s="623"/>
      <c r="QJ6485" s="623"/>
      <c r="QK6485" s="623"/>
    </row>
    <row r="6486" spans="439:453">
      <c r="PW6486" s="623"/>
      <c r="PX6486" s="623"/>
      <c r="PY6486" s="623"/>
      <c r="PZ6486" s="623"/>
      <c r="QA6486" s="623"/>
      <c r="QB6486" s="623"/>
      <c r="QC6486" s="623"/>
      <c r="QD6486" s="623"/>
      <c r="QE6486" s="623"/>
      <c r="QF6486" s="623"/>
      <c r="QG6486" s="623"/>
      <c r="QH6486" s="623"/>
      <c r="QI6486" s="623"/>
      <c r="QJ6486" s="623"/>
      <c r="QK6486" s="623"/>
    </row>
    <row r="6487" spans="439:453">
      <c r="PW6487" s="623"/>
      <c r="PX6487" s="623"/>
      <c r="PY6487" s="623"/>
      <c r="PZ6487" s="623"/>
      <c r="QA6487" s="623"/>
      <c r="QB6487" s="623"/>
      <c r="QC6487" s="623"/>
      <c r="QD6487" s="623"/>
      <c r="QE6487" s="623"/>
      <c r="QF6487" s="623"/>
      <c r="QG6487" s="623"/>
      <c r="QH6487" s="623"/>
      <c r="QI6487" s="623"/>
      <c r="QJ6487" s="623"/>
      <c r="QK6487" s="623"/>
    </row>
    <row r="6488" spans="439:453">
      <c r="PW6488" s="623"/>
      <c r="PX6488" s="623"/>
      <c r="PY6488" s="623"/>
      <c r="PZ6488" s="623"/>
      <c r="QA6488" s="623"/>
      <c r="QB6488" s="623"/>
      <c r="QC6488" s="623"/>
      <c r="QD6488" s="623"/>
      <c r="QE6488" s="623"/>
      <c r="QF6488" s="623"/>
      <c r="QG6488" s="623"/>
      <c r="QH6488" s="623"/>
      <c r="QI6488" s="623"/>
      <c r="QJ6488" s="623"/>
      <c r="QK6488" s="623"/>
    </row>
    <row r="6489" spans="439:453">
      <c r="PW6489" s="623"/>
      <c r="PX6489" s="623"/>
      <c r="PY6489" s="623"/>
      <c r="PZ6489" s="623"/>
      <c r="QA6489" s="623"/>
      <c r="QB6489" s="623"/>
      <c r="QC6489" s="623"/>
      <c r="QD6489" s="623"/>
      <c r="QE6489" s="623"/>
      <c r="QF6489" s="623"/>
      <c r="QG6489" s="623"/>
      <c r="QH6489" s="623"/>
      <c r="QI6489" s="623"/>
      <c r="QJ6489" s="623"/>
      <c r="QK6489" s="623"/>
    </row>
    <row r="6490" spans="439:453">
      <c r="PW6490" s="623"/>
      <c r="PX6490" s="623"/>
      <c r="PY6490" s="623"/>
      <c r="PZ6490" s="623"/>
      <c r="QA6490" s="623"/>
      <c r="QB6490" s="623"/>
      <c r="QC6490" s="623"/>
      <c r="QD6490" s="623"/>
      <c r="QE6490" s="623"/>
      <c r="QF6490" s="623"/>
      <c r="QG6490" s="623"/>
      <c r="QH6490" s="623"/>
      <c r="QI6490" s="623"/>
      <c r="QJ6490" s="623"/>
      <c r="QK6490" s="623"/>
    </row>
    <row r="6491" spans="439:453">
      <c r="PW6491" s="623"/>
      <c r="PX6491" s="623"/>
      <c r="PY6491" s="623"/>
      <c r="PZ6491" s="623"/>
      <c r="QA6491" s="623"/>
      <c r="QB6491" s="623"/>
      <c r="QC6491" s="623"/>
      <c r="QD6491" s="623"/>
      <c r="QE6491" s="623"/>
      <c r="QF6491" s="623"/>
      <c r="QG6491" s="623"/>
      <c r="QH6491" s="623"/>
      <c r="QI6491" s="623"/>
      <c r="QJ6491" s="623"/>
      <c r="QK6491" s="623"/>
    </row>
    <row r="6492" spans="439:453">
      <c r="PW6492" s="623"/>
      <c r="PX6492" s="623"/>
      <c r="PY6492" s="623"/>
      <c r="PZ6492" s="623"/>
      <c r="QA6492" s="623"/>
      <c r="QB6492" s="623"/>
      <c r="QC6492" s="623"/>
      <c r="QD6492" s="623"/>
      <c r="QE6492" s="623"/>
      <c r="QF6492" s="623"/>
      <c r="QG6492" s="623"/>
      <c r="QH6492" s="623"/>
      <c r="QI6492" s="623"/>
      <c r="QJ6492" s="623"/>
      <c r="QK6492" s="623"/>
    </row>
    <row r="6493" spans="439:453">
      <c r="PW6493" s="623"/>
      <c r="PX6493" s="623"/>
      <c r="PY6493" s="623"/>
      <c r="PZ6493" s="623"/>
      <c r="QA6493" s="623"/>
      <c r="QB6493" s="623"/>
      <c r="QC6493" s="623"/>
      <c r="QD6493" s="623"/>
      <c r="QE6493" s="623"/>
      <c r="QF6493" s="623"/>
      <c r="QG6493" s="623"/>
      <c r="QH6493" s="623"/>
      <c r="QI6493" s="623"/>
      <c r="QJ6493" s="623"/>
      <c r="QK6493" s="623"/>
    </row>
    <row r="6494" spans="439:453">
      <c r="PW6494" s="623"/>
      <c r="PX6494" s="623"/>
      <c r="PY6494" s="623"/>
      <c r="PZ6494" s="623"/>
      <c r="QA6494" s="623"/>
      <c r="QB6494" s="623"/>
      <c r="QC6494" s="623"/>
      <c r="QD6494" s="623"/>
      <c r="QE6494" s="623"/>
      <c r="QF6494" s="623"/>
      <c r="QG6494" s="623"/>
      <c r="QH6494" s="623"/>
      <c r="QI6494" s="623"/>
      <c r="QJ6494" s="623"/>
      <c r="QK6494" s="623"/>
    </row>
    <row r="6495" spans="439:453">
      <c r="PW6495" s="623"/>
      <c r="PX6495" s="623"/>
      <c r="PY6495" s="623"/>
      <c r="PZ6495" s="623"/>
      <c r="QA6495" s="623"/>
      <c r="QB6495" s="623"/>
      <c r="QC6495" s="623"/>
      <c r="QD6495" s="623"/>
      <c r="QE6495" s="623"/>
      <c r="QF6495" s="623"/>
      <c r="QG6495" s="623"/>
      <c r="QH6495" s="623"/>
      <c r="QI6495" s="623"/>
      <c r="QJ6495" s="623"/>
      <c r="QK6495" s="623"/>
    </row>
    <row r="6496" spans="439:453">
      <c r="PW6496" s="623"/>
      <c r="PX6496" s="623"/>
      <c r="PY6496" s="623"/>
      <c r="PZ6496" s="623"/>
      <c r="QA6496" s="623"/>
      <c r="QB6496" s="623"/>
      <c r="QC6496" s="623"/>
      <c r="QD6496" s="623"/>
      <c r="QE6496" s="623"/>
      <c r="QF6496" s="623"/>
      <c r="QG6496" s="623"/>
      <c r="QH6496" s="623"/>
      <c r="QI6496" s="623"/>
      <c r="QJ6496" s="623"/>
      <c r="QK6496" s="623"/>
    </row>
    <row r="6497" spans="439:453">
      <c r="PW6497" s="623"/>
      <c r="PX6497" s="623"/>
      <c r="PY6497" s="623"/>
      <c r="PZ6497" s="623"/>
      <c r="QA6497" s="623"/>
      <c r="QB6497" s="623"/>
      <c r="QC6497" s="623"/>
      <c r="QD6497" s="623"/>
      <c r="QE6497" s="623"/>
      <c r="QF6497" s="623"/>
      <c r="QG6497" s="623"/>
      <c r="QH6497" s="623"/>
      <c r="QI6497" s="623"/>
      <c r="QJ6497" s="623"/>
      <c r="QK6497" s="623"/>
    </row>
    <row r="6498" spans="439:453">
      <c r="PW6498" s="623"/>
      <c r="PX6498" s="623"/>
      <c r="PY6498" s="623"/>
      <c r="PZ6498" s="623"/>
      <c r="QA6498" s="623"/>
      <c r="QB6498" s="623"/>
      <c r="QC6498" s="623"/>
      <c r="QD6498" s="623"/>
      <c r="QE6498" s="623"/>
      <c r="QF6498" s="623"/>
      <c r="QG6498" s="623"/>
      <c r="QH6498" s="623"/>
      <c r="QI6498" s="623"/>
      <c r="QJ6498" s="623"/>
      <c r="QK6498" s="623"/>
    </row>
    <row r="6499" spans="439:453">
      <c r="PW6499" s="623"/>
      <c r="PX6499" s="623"/>
      <c r="PY6499" s="623"/>
      <c r="PZ6499" s="623"/>
      <c r="QA6499" s="623"/>
      <c r="QB6499" s="623"/>
      <c r="QC6499" s="623"/>
      <c r="QD6499" s="623"/>
      <c r="QE6499" s="623"/>
      <c r="QF6499" s="623"/>
      <c r="QG6499" s="623"/>
      <c r="QH6499" s="623"/>
      <c r="QI6499" s="623"/>
      <c r="QJ6499" s="623"/>
      <c r="QK6499" s="623"/>
    </row>
    <row r="6500" spans="439:453">
      <c r="PW6500" s="623"/>
      <c r="PX6500" s="623"/>
      <c r="PY6500" s="623"/>
      <c r="PZ6500" s="623"/>
      <c r="QA6500" s="623"/>
      <c r="QB6500" s="623"/>
      <c r="QC6500" s="623"/>
      <c r="QD6500" s="623"/>
      <c r="QE6500" s="623"/>
      <c r="QF6500" s="623"/>
      <c r="QG6500" s="623"/>
      <c r="QH6500" s="623"/>
      <c r="QI6500" s="623"/>
      <c r="QJ6500" s="623"/>
      <c r="QK6500" s="623"/>
    </row>
    <row r="6501" spans="439:453">
      <c r="PW6501" s="623"/>
      <c r="PX6501" s="623"/>
      <c r="PY6501" s="623"/>
      <c r="PZ6501" s="623"/>
      <c r="QA6501" s="623"/>
      <c r="QB6501" s="623"/>
      <c r="QC6501" s="623"/>
      <c r="QD6501" s="623"/>
      <c r="QE6501" s="623"/>
      <c r="QF6501" s="623"/>
      <c r="QG6501" s="623"/>
      <c r="QH6501" s="623"/>
      <c r="QI6501" s="623"/>
      <c r="QJ6501" s="623"/>
      <c r="QK6501" s="623"/>
    </row>
    <row r="6502" spans="439:453">
      <c r="PW6502" s="623"/>
      <c r="PX6502" s="623"/>
      <c r="PY6502" s="623"/>
      <c r="PZ6502" s="623"/>
      <c r="QA6502" s="623"/>
      <c r="QB6502" s="623"/>
      <c r="QC6502" s="623"/>
      <c r="QD6502" s="623"/>
      <c r="QE6502" s="623"/>
      <c r="QF6502" s="623"/>
      <c r="QG6502" s="623"/>
      <c r="QH6502" s="623"/>
      <c r="QI6502" s="623"/>
      <c r="QJ6502" s="623"/>
      <c r="QK6502" s="623"/>
    </row>
    <row r="6503" spans="439:453">
      <c r="PW6503" s="623"/>
      <c r="PX6503" s="623"/>
      <c r="PY6503" s="623"/>
      <c r="PZ6503" s="623"/>
      <c r="QA6503" s="623"/>
      <c r="QB6503" s="623"/>
      <c r="QC6503" s="623"/>
      <c r="QD6503" s="623"/>
      <c r="QE6503" s="623"/>
      <c r="QF6503" s="623"/>
      <c r="QG6503" s="623"/>
      <c r="QH6503" s="623"/>
      <c r="QI6503" s="623"/>
      <c r="QJ6503" s="623"/>
      <c r="QK6503" s="623"/>
    </row>
    <row r="6504" spans="439:453">
      <c r="PW6504" s="623"/>
      <c r="PX6504" s="623"/>
      <c r="PY6504" s="623"/>
      <c r="PZ6504" s="623"/>
      <c r="QA6504" s="623"/>
      <c r="QB6504" s="623"/>
      <c r="QC6504" s="623"/>
      <c r="QD6504" s="623"/>
      <c r="QE6504" s="623"/>
      <c r="QF6504" s="623"/>
      <c r="QG6504" s="623"/>
      <c r="QH6504" s="623"/>
      <c r="QI6504" s="623"/>
      <c r="QJ6504" s="623"/>
      <c r="QK6504" s="623"/>
    </row>
    <row r="6505" spans="439:453">
      <c r="PW6505" s="623"/>
      <c r="PX6505" s="623"/>
      <c r="PY6505" s="623"/>
      <c r="PZ6505" s="623"/>
      <c r="QA6505" s="623"/>
      <c r="QB6505" s="623"/>
      <c r="QC6505" s="623"/>
      <c r="QD6505" s="623"/>
      <c r="QE6505" s="623"/>
      <c r="QF6505" s="623"/>
      <c r="QG6505" s="623"/>
      <c r="QH6505" s="623"/>
      <c r="QI6505" s="623"/>
      <c r="QJ6505" s="623"/>
      <c r="QK6505" s="623"/>
    </row>
    <row r="6506" spans="439:453">
      <c r="PW6506" s="623"/>
      <c r="PX6506" s="623"/>
      <c r="PY6506" s="623"/>
      <c r="PZ6506" s="623"/>
      <c r="QA6506" s="623"/>
      <c r="QB6506" s="623"/>
      <c r="QC6506" s="623"/>
      <c r="QD6506" s="623"/>
      <c r="QE6506" s="623"/>
      <c r="QF6506" s="623"/>
      <c r="QG6506" s="623"/>
      <c r="QH6506" s="623"/>
      <c r="QI6506" s="623"/>
      <c r="QJ6506" s="623"/>
      <c r="QK6506" s="623"/>
    </row>
    <row r="6507" spans="439:453">
      <c r="PW6507" s="623"/>
      <c r="PX6507" s="623"/>
      <c r="PY6507" s="623"/>
      <c r="PZ6507" s="623"/>
      <c r="QA6507" s="623"/>
      <c r="QB6507" s="623"/>
      <c r="QC6507" s="623"/>
      <c r="QD6507" s="623"/>
      <c r="QE6507" s="623"/>
      <c r="QF6507" s="623"/>
      <c r="QG6507" s="623"/>
      <c r="QH6507" s="623"/>
      <c r="QI6507" s="623"/>
      <c r="QJ6507" s="623"/>
      <c r="QK6507" s="623"/>
    </row>
    <row r="6508" spans="439:453">
      <c r="PW6508" s="623"/>
      <c r="PX6508" s="623"/>
      <c r="PY6508" s="623"/>
      <c r="PZ6508" s="623"/>
      <c r="QA6508" s="623"/>
      <c r="QB6508" s="623"/>
      <c r="QC6508" s="623"/>
      <c r="QD6508" s="623"/>
      <c r="QE6508" s="623"/>
      <c r="QF6508" s="623"/>
      <c r="QG6508" s="623"/>
      <c r="QH6508" s="623"/>
      <c r="QI6508" s="623"/>
      <c r="QJ6508" s="623"/>
      <c r="QK6508" s="623"/>
    </row>
    <row r="6509" spans="439:453">
      <c r="PW6509" s="623"/>
      <c r="PX6509" s="623"/>
      <c r="PY6509" s="623"/>
      <c r="PZ6509" s="623"/>
      <c r="QA6509" s="623"/>
      <c r="QB6509" s="623"/>
      <c r="QC6509" s="623"/>
      <c r="QD6509" s="623"/>
      <c r="QE6509" s="623"/>
      <c r="QF6509" s="623"/>
      <c r="QG6509" s="623"/>
      <c r="QH6509" s="623"/>
      <c r="QI6509" s="623"/>
      <c r="QJ6509" s="623"/>
      <c r="QK6509" s="623"/>
    </row>
    <row r="6510" spans="439:453">
      <c r="PW6510" s="623"/>
      <c r="PX6510" s="623"/>
      <c r="PY6510" s="623"/>
      <c r="PZ6510" s="623"/>
      <c r="QA6510" s="623"/>
      <c r="QB6510" s="623"/>
      <c r="QC6510" s="623"/>
      <c r="QD6510" s="623"/>
      <c r="QE6510" s="623"/>
      <c r="QF6510" s="623"/>
      <c r="QG6510" s="623"/>
      <c r="QH6510" s="623"/>
      <c r="QI6510" s="623"/>
      <c r="QJ6510" s="623"/>
      <c r="QK6510" s="623"/>
    </row>
    <row r="6511" spans="439:453">
      <c r="PW6511" s="623"/>
      <c r="PX6511" s="623"/>
      <c r="PY6511" s="623"/>
      <c r="PZ6511" s="623"/>
      <c r="QA6511" s="623"/>
      <c r="QB6511" s="623"/>
      <c r="QC6511" s="623"/>
      <c r="QD6511" s="623"/>
      <c r="QE6511" s="623"/>
      <c r="QF6511" s="623"/>
      <c r="QG6511" s="623"/>
      <c r="QH6511" s="623"/>
      <c r="QI6511" s="623"/>
      <c r="QJ6511" s="623"/>
      <c r="QK6511" s="623"/>
    </row>
    <row r="6512" spans="439:453">
      <c r="PW6512" s="623"/>
      <c r="PX6512" s="623"/>
      <c r="PY6512" s="623"/>
      <c r="PZ6512" s="623"/>
      <c r="QA6512" s="623"/>
      <c r="QB6512" s="623"/>
      <c r="QC6512" s="623"/>
      <c r="QD6512" s="623"/>
      <c r="QE6512" s="623"/>
      <c r="QF6512" s="623"/>
      <c r="QG6512" s="623"/>
      <c r="QH6512" s="623"/>
      <c r="QI6512" s="623"/>
      <c r="QJ6512" s="623"/>
      <c r="QK6512" s="623"/>
    </row>
    <row r="6513" spans="439:453">
      <c r="PW6513" s="623"/>
      <c r="PX6513" s="623"/>
      <c r="PY6513" s="623"/>
      <c r="PZ6513" s="623"/>
      <c r="QA6513" s="623"/>
      <c r="QB6513" s="623"/>
      <c r="QC6513" s="623"/>
      <c r="QD6513" s="623"/>
      <c r="QE6513" s="623"/>
      <c r="QF6513" s="623"/>
      <c r="QG6513" s="623"/>
      <c r="QH6513" s="623"/>
      <c r="QI6513" s="623"/>
      <c r="QJ6513" s="623"/>
      <c r="QK6513" s="623"/>
    </row>
    <row r="6514" spans="439:453">
      <c r="PW6514" s="623"/>
      <c r="PX6514" s="623"/>
      <c r="PY6514" s="623"/>
      <c r="PZ6514" s="623"/>
      <c r="QA6514" s="623"/>
      <c r="QB6514" s="623"/>
      <c r="QC6514" s="623"/>
      <c r="QD6514" s="623"/>
      <c r="QE6514" s="623"/>
      <c r="QF6514" s="623"/>
      <c r="QG6514" s="623"/>
      <c r="QH6514" s="623"/>
      <c r="QI6514" s="623"/>
      <c r="QJ6514" s="623"/>
      <c r="QK6514" s="623"/>
    </row>
    <row r="6515" spans="439:453">
      <c r="PW6515" s="623"/>
      <c r="PX6515" s="623"/>
      <c r="PY6515" s="623"/>
      <c r="PZ6515" s="623"/>
      <c r="QA6515" s="623"/>
      <c r="QB6515" s="623"/>
      <c r="QC6515" s="623"/>
      <c r="QD6515" s="623"/>
      <c r="QE6515" s="623"/>
      <c r="QF6515" s="623"/>
      <c r="QG6515" s="623"/>
      <c r="QH6515" s="623"/>
      <c r="QI6515" s="623"/>
      <c r="QJ6515" s="623"/>
      <c r="QK6515" s="623"/>
    </row>
    <row r="6516" spans="439:453">
      <c r="PW6516" s="623"/>
      <c r="PX6516" s="623"/>
      <c r="PY6516" s="623"/>
      <c r="PZ6516" s="623"/>
      <c r="QA6516" s="623"/>
      <c r="QB6516" s="623"/>
      <c r="QC6516" s="623"/>
      <c r="QD6516" s="623"/>
      <c r="QE6516" s="623"/>
      <c r="QF6516" s="623"/>
      <c r="QG6516" s="623"/>
      <c r="QH6516" s="623"/>
      <c r="QI6516" s="623"/>
      <c r="QJ6516" s="623"/>
      <c r="QK6516" s="623"/>
    </row>
    <row r="6517" spans="439:453">
      <c r="PW6517" s="623"/>
      <c r="PX6517" s="623"/>
      <c r="PY6517" s="623"/>
      <c r="PZ6517" s="623"/>
      <c r="QA6517" s="623"/>
      <c r="QB6517" s="623"/>
      <c r="QC6517" s="623"/>
      <c r="QD6517" s="623"/>
      <c r="QE6517" s="623"/>
      <c r="QF6517" s="623"/>
      <c r="QG6517" s="623"/>
      <c r="QH6517" s="623"/>
      <c r="QI6517" s="623"/>
      <c r="QJ6517" s="623"/>
      <c r="QK6517" s="623"/>
    </row>
    <row r="6518" spans="439:453">
      <c r="PW6518" s="623"/>
      <c r="PX6518" s="623"/>
      <c r="PY6518" s="623"/>
      <c r="PZ6518" s="623"/>
      <c r="QA6518" s="623"/>
      <c r="QB6518" s="623"/>
      <c r="QC6518" s="623"/>
      <c r="QD6518" s="623"/>
      <c r="QE6518" s="623"/>
      <c r="QF6518" s="623"/>
      <c r="QG6518" s="623"/>
      <c r="QH6518" s="623"/>
      <c r="QI6518" s="623"/>
      <c r="QJ6518" s="623"/>
      <c r="QK6518" s="623"/>
    </row>
    <row r="6519" spans="439:453">
      <c r="PW6519" s="623"/>
      <c r="PX6519" s="623"/>
      <c r="PY6519" s="623"/>
      <c r="PZ6519" s="623"/>
      <c r="QA6519" s="623"/>
      <c r="QB6519" s="623"/>
      <c r="QC6519" s="623"/>
      <c r="QD6519" s="623"/>
      <c r="QE6519" s="623"/>
      <c r="QF6519" s="623"/>
      <c r="QG6519" s="623"/>
      <c r="QH6519" s="623"/>
      <c r="QI6519" s="623"/>
      <c r="QJ6519" s="623"/>
      <c r="QK6519" s="623"/>
    </row>
    <row r="6520" spans="439:453">
      <c r="PW6520" s="623"/>
      <c r="PX6520" s="623"/>
      <c r="PY6520" s="623"/>
      <c r="PZ6520" s="623"/>
      <c r="QA6520" s="623"/>
      <c r="QB6520" s="623"/>
      <c r="QC6520" s="623"/>
      <c r="QD6520" s="623"/>
      <c r="QE6520" s="623"/>
      <c r="QF6520" s="623"/>
      <c r="QG6520" s="623"/>
      <c r="QH6520" s="623"/>
      <c r="QI6520" s="623"/>
      <c r="QJ6520" s="623"/>
      <c r="QK6520" s="623"/>
    </row>
    <row r="6521" spans="439:453">
      <c r="PW6521" s="623"/>
      <c r="PX6521" s="623"/>
      <c r="PY6521" s="623"/>
      <c r="PZ6521" s="623"/>
      <c r="QA6521" s="623"/>
      <c r="QB6521" s="623"/>
      <c r="QC6521" s="623"/>
      <c r="QD6521" s="623"/>
      <c r="QE6521" s="623"/>
      <c r="QF6521" s="623"/>
      <c r="QG6521" s="623"/>
      <c r="QH6521" s="623"/>
      <c r="QI6521" s="623"/>
      <c r="QJ6521" s="623"/>
      <c r="QK6521" s="623"/>
    </row>
    <row r="6522" spans="439:453">
      <c r="PW6522" s="623"/>
      <c r="PX6522" s="623"/>
      <c r="PY6522" s="623"/>
      <c r="PZ6522" s="623"/>
      <c r="QA6522" s="623"/>
      <c r="QB6522" s="623"/>
      <c r="QC6522" s="623"/>
      <c r="QD6522" s="623"/>
      <c r="QE6522" s="623"/>
      <c r="QF6522" s="623"/>
      <c r="QG6522" s="623"/>
      <c r="QH6522" s="623"/>
      <c r="QI6522" s="623"/>
      <c r="QJ6522" s="623"/>
      <c r="QK6522" s="623"/>
    </row>
    <row r="6523" spans="439:453">
      <c r="PW6523" s="623"/>
      <c r="PX6523" s="623"/>
      <c r="PY6523" s="623"/>
      <c r="PZ6523" s="623"/>
      <c r="QA6523" s="623"/>
      <c r="QB6523" s="623"/>
      <c r="QC6523" s="623"/>
      <c r="QD6523" s="623"/>
      <c r="QE6523" s="623"/>
      <c r="QF6523" s="623"/>
      <c r="QG6523" s="623"/>
      <c r="QH6523" s="623"/>
      <c r="QI6523" s="623"/>
      <c r="QJ6523" s="623"/>
      <c r="QK6523" s="623"/>
    </row>
    <row r="6524" spans="439:453">
      <c r="PW6524" s="623"/>
      <c r="PX6524" s="623"/>
      <c r="PY6524" s="623"/>
      <c r="PZ6524" s="623"/>
      <c r="QA6524" s="623"/>
      <c r="QB6524" s="623"/>
      <c r="QC6524" s="623"/>
      <c r="QD6524" s="623"/>
      <c r="QE6524" s="623"/>
      <c r="QF6524" s="623"/>
      <c r="QG6524" s="623"/>
      <c r="QH6524" s="623"/>
      <c r="QI6524" s="623"/>
      <c r="QJ6524" s="623"/>
      <c r="QK6524" s="623"/>
    </row>
    <row r="6525" spans="439:453">
      <c r="PW6525" s="623"/>
      <c r="PX6525" s="623"/>
      <c r="PY6525" s="623"/>
      <c r="PZ6525" s="623"/>
      <c r="QA6525" s="623"/>
      <c r="QB6525" s="623"/>
      <c r="QC6525" s="623"/>
      <c r="QD6525" s="623"/>
      <c r="QE6525" s="623"/>
      <c r="QF6525" s="623"/>
      <c r="QG6525" s="623"/>
      <c r="QH6525" s="623"/>
      <c r="QI6525" s="623"/>
      <c r="QJ6525" s="623"/>
      <c r="QK6525" s="623"/>
    </row>
    <row r="6526" spans="439:453">
      <c r="PW6526" s="623"/>
      <c r="PX6526" s="623"/>
      <c r="PY6526" s="623"/>
      <c r="PZ6526" s="623"/>
      <c r="QA6526" s="623"/>
      <c r="QB6526" s="623"/>
      <c r="QC6526" s="623"/>
      <c r="QD6526" s="623"/>
      <c r="QE6526" s="623"/>
      <c r="QF6526" s="623"/>
      <c r="QG6526" s="623"/>
      <c r="QH6526" s="623"/>
      <c r="QI6526" s="623"/>
      <c r="QJ6526" s="623"/>
      <c r="QK6526" s="623"/>
    </row>
    <row r="6527" spans="439:453">
      <c r="PW6527" s="623"/>
      <c r="PX6527" s="623"/>
      <c r="PY6527" s="623"/>
      <c r="PZ6527" s="623"/>
      <c r="QA6527" s="623"/>
      <c r="QB6527" s="623"/>
      <c r="QC6527" s="623"/>
      <c r="QD6527" s="623"/>
      <c r="QE6527" s="623"/>
      <c r="QF6527" s="623"/>
      <c r="QG6527" s="623"/>
      <c r="QH6527" s="623"/>
      <c r="QI6527" s="623"/>
      <c r="QJ6527" s="623"/>
      <c r="QK6527" s="623"/>
    </row>
    <row r="6528" spans="439:453">
      <c r="PW6528" s="623"/>
      <c r="PX6528" s="623"/>
      <c r="PY6528" s="623"/>
      <c r="PZ6528" s="623"/>
      <c r="QA6528" s="623"/>
      <c r="QB6528" s="623"/>
      <c r="QC6528" s="623"/>
      <c r="QD6528" s="623"/>
      <c r="QE6528" s="623"/>
      <c r="QF6528" s="623"/>
      <c r="QG6528" s="623"/>
      <c r="QH6528" s="623"/>
      <c r="QI6528" s="623"/>
      <c r="QJ6528" s="623"/>
      <c r="QK6528" s="623"/>
    </row>
    <row r="6529" spans="439:453">
      <c r="PW6529" s="623"/>
      <c r="PX6529" s="623"/>
      <c r="PY6529" s="623"/>
      <c r="PZ6529" s="623"/>
      <c r="QA6529" s="623"/>
      <c r="QB6529" s="623"/>
      <c r="QC6529" s="623"/>
      <c r="QD6529" s="623"/>
      <c r="QE6529" s="623"/>
      <c r="QF6529" s="623"/>
      <c r="QG6529" s="623"/>
      <c r="QH6529" s="623"/>
      <c r="QI6529" s="623"/>
      <c r="QJ6529" s="623"/>
      <c r="QK6529" s="623"/>
    </row>
    <row r="6530" spans="439:453">
      <c r="PW6530" s="623"/>
      <c r="PX6530" s="623"/>
      <c r="PY6530" s="623"/>
      <c r="PZ6530" s="623"/>
      <c r="QA6530" s="623"/>
      <c r="QB6530" s="623"/>
      <c r="QC6530" s="623"/>
      <c r="QD6530" s="623"/>
      <c r="QE6530" s="623"/>
      <c r="QF6530" s="623"/>
      <c r="QG6530" s="623"/>
      <c r="QH6530" s="623"/>
      <c r="QI6530" s="623"/>
      <c r="QJ6530" s="623"/>
      <c r="QK6530" s="623"/>
    </row>
    <row r="6531" spans="439:453">
      <c r="PW6531" s="623"/>
      <c r="PX6531" s="623"/>
      <c r="PY6531" s="623"/>
      <c r="PZ6531" s="623"/>
      <c r="QA6531" s="623"/>
      <c r="QB6531" s="623"/>
      <c r="QC6531" s="623"/>
      <c r="QD6531" s="623"/>
      <c r="QE6531" s="623"/>
      <c r="QF6531" s="623"/>
      <c r="QG6531" s="623"/>
      <c r="QH6531" s="623"/>
      <c r="QI6531" s="623"/>
      <c r="QJ6531" s="623"/>
      <c r="QK6531" s="623"/>
    </row>
    <row r="6532" spans="439:453">
      <c r="PW6532" s="623"/>
      <c r="PX6532" s="623"/>
      <c r="PY6532" s="623"/>
      <c r="PZ6532" s="623"/>
      <c r="QA6532" s="623"/>
      <c r="QB6532" s="623"/>
      <c r="QC6532" s="623"/>
      <c r="QD6532" s="623"/>
      <c r="QE6532" s="623"/>
      <c r="QF6532" s="623"/>
      <c r="QG6532" s="623"/>
      <c r="QH6532" s="623"/>
      <c r="QI6532" s="623"/>
      <c r="QJ6532" s="623"/>
      <c r="QK6532" s="623"/>
    </row>
    <row r="6533" spans="439:453">
      <c r="PW6533" s="623"/>
      <c r="PX6533" s="623"/>
      <c r="PY6533" s="623"/>
      <c r="PZ6533" s="623"/>
      <c r="QA6533" s="623"/>
      <c r="QB6533" s="623"/>
      <c r="QC6533" s="623"/>
      <c r="QD6533" s="623"/>
      <c r="QE6533" s="623"/>
      <c r="QF6533" s="623"/>
      <c r="QG6533" s="623"/>
      <c r="QH6533" s="623"/>
      <c r="QI6533" s="623"/>
      <c r="QJ6533" s="623"/>
      <c r="QK6533" s="623"/>
    </row>
    <row r="6534" spans="439:453">
      <c r="PW6534" s="623"/>
      <c r="PX6534" s="623"/>
      <c r="PY6534" s="623"/>
      <c r="PZ6534" s="623"/>
      <c r="QA6534" s="623"/>
      <c r="QB6534" s="623"/>
      <c r="QC6534" s="623"/>
      <c r="QD6534" s="623"/>
      <c r="QE6534" s="623"/>
      <c r="QF6534" s="623"/>
      <c r="QG6534" s="623"/>
      <c r="QH6534" s="623"/>
      <c r="QI6534" s="623"/>
      <c r="QJ6534" s="623"/>
      <c r="QK6534" s="623"/>
    </row>
    <row r="6535" spans="439:453">
      <c r="PW6535" s="623"/>
      <c r="PX6535" s="623"/>
      <c r="PY6535" s="623"/>
      <c r="PZ6535" s="623"/>
      <c r="QA6535" s="623"/>
      <c r="QB6535" s="623"/>
      <c r="QC6535" s="623"/>
      <c r="QD6535" s="623"/>
      <c r="QE6535" s="623"/>
      <c r="QF6535" s="623"/>
      <c r="QG6535" s="623"/>
      <c r="QH6535" s="623"/>
      <c r="QI6535" s="623"/>
      <c r="QJ6535" s="623"/>
      <c r="QK6535" s="623"/>
    </row>
    <row r="6536" spans="439:453">
      <c r="PW6536" s="623"/>
      <c r="PX6536" s="623"/>
      <c r="PY6536" s="623"/>
      <c r="PZ6536" s="623"/>
      <c r="QA6536" s="623"/>
      <c r="QB6536" s="623"/>
      <c r="QC6536" s="623"/>
      <c r="QD6536" s="623"/>
      <c r="QE6536" s="623"/>
      <c r="QF6536" s="623"/>
      <c r="QG6536" s="623"/>
      <c r="QH6536" s="623"/>
      <c r="QI6536" s="623"/>
      <c r="QJ6536" s="623"/>
      <c r="QK6536" s="623"/>
    </row>
    <row r="6537" spans="439:453">
      <c r="PW6537" s="623"/>
      <c r="PX6537" s="623"/>
      <c r="PY6537" s="623"/>
      <c r="PZ6537" s="623"/>
      <c r="QA6537" s="623"/>
      <c r="QB6537" s="623"/>
      <c r="QC6537" s="623"/>
      <c r="QD6537" s="623"/>
      <c r="QE6537" s="623"/>
      <c r="QF6537" s="623"/>
      <c r="QG6537" s="623"/>
      <c r="QH6537" s="623"/>
      <c r="QI6537" s="623"/>
      <c r="QJ6537" s="623"/>
      <c r="QK6537" s="623"/>
    </row>
    <row r="6538" spans="439:453">
      <c r="PW6538" s="623"/>
      <c r="PX6538" s="623"/>
      <c r="PY6538" s="623"/>
      <c r="PZ6538" s="623"/>
      <c r="QA6538" s="623"/>
      <c r="QB6538" s="623"/>
      <c r="QC6538" s="623"/>
      <c r="QD6538" s="623"/>
      <c r="QE6538" s="623"/>
      <c r="QF6538" s="623"/>
      <c r="QG6538" s="623"/>
      <c r="QH6538" s="623"/>
      <c r="QI6538" s="623"/>
      <c r="QJ6538" s="623"/>
      <c r="QK6538" s="623"/>
    </row>
    <row r="6539" spans="439:453">
      <c r="PW6539" s="623"/>
      <c r="PX6539" s="623"/>
      <c r="PY6539" s="623"/>
      <c r="PZ6539" s="623"/>
      <c r="QA6539" s="623"/>
      <c r="QB6539" s="623"/>
      <c r="QC6539" s="623"/>
      <c r="QD6539" s="623"/>
      <c r="QE6539" s="623"/>
      <c r="QF6539" s="623"/>
      <c r="QG6539" s="623"/>
      <c r="QH6539" s="623"/>
      <c r="QI6539" s="623"/>
      <c r="QJ6539" s="623"/>
      <c r="QK6539" s="623"/>
    </row>
    <row r="6540" spans="439:453">
      <c r="PW6540" s="623"/>
      <c r="PX6540" s="623"/>
      <c r="PY6540" s="623"/>
      <c r="PZ6540" s="623"/>
      <c r="QA6540" s="623"/>
      <c r="QB6540" s="623"/>
      <c r="QC6540" s="623"/>
      <c r="QD6540" s="623"/>
      <c r="QE6540" s="623"/>
      <c r="QF6540" s="623"/>
      <c r="QG6540" s="623"/>
      <c r="QH6540" s="623"/>
      <c r="QI6540" s="623"/>
      <c r="QJ6540" s="623"/>
      <c r="QK6540" s="623"/>
    </row>
    <row r="6541" spans="439:453">
      <c r="PW6541" s="623"/>
      <c r="PX6541" s="623"/>
      <c r="PY6541" s="623"/>
      <c r="PZ6541" s="623"/>
      <c r="QA6541" s="623"/>
      <c r="QB6541" s="623"/>
      <c r="QC6541" s="623"/>
      <c r="QD6541" s="623"/>
      <c r="QE6541" s="623"/>
      <c r="QF6541" s="623"/>
      <c r="QG6541" s="623"/>
      <c r="QH6541" s="623"/>
      <c r="QI6541" s="623"/>
      <c r="QJ6541" s="623"/>
      <c r="QK6541" s="623"/>
    </row>
    <row r="6542" spans="439:453">
      <c r="PW6542" s="623"/>
      <c r="PX6542" s="623"/>
      <c r="PY6542" s="623"/>
      <c r="PZ6542" s="623"/>
      <c r="QA6542" s="623"/>
      <c r="QB6542" s="623"/>
      <c r="QC6542" s="623"/>
      <c r="QD6542" s="623"/>
      <c r="QE6542" s="623"/>
      <c r="QF6542" s="623"/>
      <c r="QG6542" s="623"/>
      <c r="QH6542" s="623"/>
      <c r="QI6542" s="623"/>
      <c r="QJ6542" s="623"/>
      <c r="QK6542" s="623"/>
    </row>
    <row r="6543" spans="439:453">
      <c r="PW6543" s="623"/>
      <c r="PX6543" s="623"/>
      <c r="PY6543" s="623"/>
      <c r="PZ6543" s="623"/>
      <c r="QA6543" s="623"/>
      <c r="QB6543" s="623"/>
      <c r="QC6543" s="623"/>
      <c r="QD6543" s="623"/>
      <c r="QE6543" s="623"/>
      <c r="QF6543" s="623"/>
      <c r="QG6543" s="623"/>
      <c r="QH6543" s="623"/>
      <c r="QI6543" s="623"/>
      <c r="QJ6543" s="623"/>
      <c r="QK6543" s="623"/>
    </row>
    <row r="6544" spans="439:453">
      <c r="PW6544" s="623"/>
      <c r="PX6544" s="623"/>
      <c r="PY6544" s="623"/>
      <c r="PZ6544" s="623"/>
      <c r="QA6544" s="623"/>
      <c r="QB6544" s="623"/>
      <c r="QC6544" s="623"/>
      <c r="QD6544" s="623"/>
      <c r="QE6544" s="623"/>
      <c r="QF6544" s="623"/>
      <c r="QG6544" s="623"/>
      <c r="QH6544" s="623"/>
      <c r="QI6544" s="623"/>
      <c r="QJ6544" s="623"/>
      <c r="QK6544" s="623"/>
    </row>
    <row r="6545" spans="439:453">
      <c r="PW6545" s="623"/>
      <c r="PX6545" s="623"/>
      <c r="PY6545" s="623"/>
      <c r="PZ6545" s="623"/>
      <c r="QA6545" s="623"/>
      <c r="QB6545" s="623"/>
      <c r="QC6545" s="623"/>
      <c r="QD6545" s="623"/>
      <c r="QE6545" s="623"/>
      <c r="QF6545" s="623"/>
      <c r="QG6545" s="623"/>
      <c r="QH6545" s="623"/>
      <c r="QI6545" s="623"/>
      <c r="QJ6545" s="623"/>
      <c r="QK6545" s="623"/>
    </row>
    <row r="6546" spans="439:453">
      <c r="PW6546" s="623"/>
      <c r="PX6546" s="623"/>
      <c r="PY6546" s="623"/>
      <c r="PZ6546" s="623"/>
      <c r="QA6546" s="623"/>
      <c r="QB6546" s="623"/>
      <c r="QC6546" s="623"/>
      <c r="QD6546" s="623"/>
      <c r="QE6546" s="623"/>
      <c r="QF6546" s="623"/>
      <c r="QG6546" s="623"/>
      <c r="QH6546" s="623"/>
      <c r="QI6546" s="623"/>
      <c r="QJ6546" s="623"/>
      <c r="QK6546" s="623"/>
    </row>
    <row r="6547" spans="439:453">
      <c r="PW6547" s="623"/>
      <c r="PX6547" s="623"/>
      <c r="PY6547" s="623"/>
      <c r="PZ6547" s="623"/>
      <c r="QA6547" s="623"/>
      <c r="QB6547" s="623"/>
      <c r="QC6547" s="623"/>
      <c r="QD6547" s="623"/>
      <c r="QE6547" s="623"/>
      <c r="QF6547" s="623"/>
      <c r="QG6547" s="623"/>
      <c r="QH6547" s="623"/>
      <c r="QI6547" s="623"/>
      <c r="QJ6547" s="623"/>
      <c r="QK6547" s="623"/>
    </row>
    <row r="6548" spans="439:453">
      <c r="PW6548" s="623"/>
      <c r="PX6548" s="623"/>
      <c r="PY6548" s="623"/>
      <c r="PZ6548" s="623"/>
      <c r="QA6548" s="623"/>
      <c r="QB6548" s="623"/>
      <c r="QC6548" s="623"/>
      <c r="QD6548" s="623"/>
      <c r="QE6548" s="623"/>
      <c r="QF6548" s="623"/>
      <c r="QG6548" s="623"/>
      <c r="QH6548" s="623"/>
      <c r="QI6548" s="623"/>
      <c r="QJ6548" s="623"/>
      <c r="QK6548" s="623"/>
    </row>
    <row r="6549" spans="439:453">
      <c r="PW6549" s="623"/>
      <c r="PX6549" s="623"/>
      <c r="PY6549" s="623"/>
      <c r="PZ6549" s="623"/>
      <c r="QA6549" s="623"/>
      <c r="QB6549" s="623"/>
      <c r="QC6549" s="623"/>
      <c r="QD6549" s="623"/>
      <c r="QE6549" s="623"/>
      <c r="QF6549" s="623"/>
      <c r="QG6549" s="623"/>
      <c r="QH6549" s="623"/>
      <c r="QI6549" s="623"/>
      <c r="QJ6549" s="623"/>
      <c r="QK6549" s="623"/>
    </row>
    <row r="6550" spans="439:453">
      <c r="PW6550" s="623"/>
      <c r="PX6550" s="623"/>
      <c r="PY6550" s="623"/>
      <c r="PZ6550" s="623"/>
      <c r="QA6550" s="623"/>
      <c r="QB6550" s="623"/>
      <c r="QC6550" s="623"/>
      <c r="QD6550" s="623"/>
      <c r="QE6550" s="623"/>
      <c r="QF6550" s="623"/>
      <c r="QG6550" s="623"/>
      <c r="QH6550" s="623"/>
      <c r="QI6550" s="623"/>
      <c r="QJ6550" s="623"/>
      <c r="QK6550" s="623"/>
    </row>
    <row r="6551" spans="439:453">
      <c r="PW6551" s="623"/>
      <c r="PX6551" s="623"/>
      <c r="PY6551" s="623"/>
      <c r="PZ6551" s="623"/>
      <c r="QA6551" s="623"/>
      <c r="QB6551" s="623"/>
      <c r="QC6551" s="623"/>
      <c r="QD6551" s="623"/>
      <c r="QE6551" s="623"/>
      <c r="QF6551" s="623"/>
      <c r="QG6551" s="623"/>
      <c r="QH6551" s="623"/>
      <c r="QI6551" s="623"/>
      <c r="QJ6551" s="623"/>
      <c r="QK6551" s="623"/>
    </row>
    <row r="6552" spans="439:453">
      <c r="PW6552" s="623"/>
      <c r="PX6552" s="623"/>
      <c r="PY6552" s="623"/>
      <c r="PZ6552" s="623"/>
      <c r="QA6552" s="623"/>
      <c r="QB6552" s="623"/>
      <c r="QC6552" s="623"/>
      <c r="QD6552" s="623"/>
      <c r="QE6552" s="623"/>
      <c r="QF6552" s="623"/>
      <c r="QG6552" s="623"/>
      <c r="QH6552" s="623"/>
      <c r="QI6552" s="623"/>
      <c r="QJ6552" s="623"/>
      <c r="QK6552" s="623"/>
    </row>
    <row r="6553" spans="439:453">
      <c r="PW6553" s="623"/>
      <c r="PX6553" s="623"/>
      <c r="PY6553" s="623"/>
      <c r="PZ6553" s="623"/>
      <c r="QA6553" s="623"/>
      <c r="QB6553" s="623"/>
      <c r="QC6553" s="623"/>
      <c r="QD6553" s="623"/>
      <c r="QE6553" s="623"/>
      <c r="QF6553" s="623"/>
      <c r="QG6553" s="623"/>
      <c r="QH6553" s="623"/>
      <c r="QI6553" s="623"/>
      <c r="QJ6553" s="623"/>
      <c r="QK6553" s="623"/>
    </row>
    <row r="6554" spans="439:453">
      <c r="PW6554" s="623"/>
      <c r="PX6554" s="623"/>
      <c r="PY6554" s="623"/>
      <c r="PZ6554" s="623"/>
      <c r="QA6554" s="623"/>
      <c r="QB6554" s="623"/>
      <c r="QC6554" s="623"/>
      <c r="QD6554" s="623"/>
      <c r="QE6554" s="623"/>
      <c r="QF6554" s="623"/>
      <c r="QG6554" s="623"/>
      <c r="QH6554" s="623"/>
      <c r="QI6554" s="623"/>
      <c r="QJ6554" s="623"/>
      <c r="QK6554" s="623"/>
    </row>
    <row r="6555" spans="439:453">
      <c r="PW6555" s="623"/>
      <c r="PX6555" s="623"/>
      <c r="PY6555" s="623"/>
      <c r="PZ6555" s="623"/>
      <c r="QA6555" s="623"/>
      <c r="QB6555" s="623"/>
      <c r="QC6555" s="623"/>
      <c r="QD6555" s="623"/>
      <c r="QE6555" s="623"/>
      <c r="QF6555" s="623"/>
      <c r="QG6555" s="623"/>
      <c r="QH6555" s="623"/>
      <c r="QI6555" s="623"/>
      <c r="QJ6555" s="623"/>
      <c r="QK6555" s="623"/>
    </row>
    <row r="6556" spans="439:453">
      <c r="PW6556" s="623"/>
      <c r="PX6556" s="623"/>
      <c r="PY6556" s="623"/>
      <c r="PZ6556" s="623"/>
      <c r="QA6556" s="623"/>
      <c r="QB6556" s="623"/>
      <c r="QC6556" s="623"/>
      <c r="QD6556" s="623"/>
      <c r="QE6556" s="623"/>
      <c r="QF6556" s="623"/>
      <c r="QG6556" s="623"/>
      <c r="QH6556" s="623"/>
      <c r="QI6556" s="623"/>
      <c r="QJ6556" s="623"/>
      <c r="QK6556" s="623"/>
    </row>
    <row r="6557" spans="439:453">
      <c r="PW6557" s="623"/>
      <c r="PX6557" s="623"/>
      <c r="PY6557" s="623"/>
      <c r="PZ6557" s="623"/>
      <c r="QA6557" s="623"/>
      <c r="QB6557" s="623"/>
      <c r="QC6557" s="623"/>
      <c r="QD6557" s="623"/>
      <c r="QE6557" s="623"/>
      <c r="QF6557" s="623"/>
      <c r="QG6557" s="623"/>
      <c r="QH6557" s="623"/>
      <c r="QI6557" s="623"/>
      <c r="QJ6557" s="623"/>
      <c r="QK6557" s="623"/>
    </row>
    <row r="6558" spans="439:453">
      <c r="PW6558" s="623"/>
      <c r="PX6558" s="623"/>
      <c r="PY6558" s="623"/>
      <c r="PZ6558" s="623"/>
      <c r="QA6558" s="623"/>
      <c r="QB6558" s="623"/>
      <c r="QC6558" s="623"/>
      <c r="QD6558" s="623"/>
      <c r="QE6558" s="623"/>
      <c r="QF6558" s="623"/>
      <c r="QG6558" s="623"/>
      <c r="QH6558" s="623"/>
      <c r="QI6558" s="623"/>
      <c r="QJ6558" s="623"/>
      <c r="QK6558" s="623"/>
    </row>
    <row r="6559" spans="439:453">
      <c r="PW6559" s="623"/>
      <c r="PX6559" s="623"/>
      <c r="PY6559" s="623"/>
      <c r="PZ6559" s="623"/>
      <c r="QA6559" s="623"/>
      <c r="QB6559" s="623"/>
      <c r="QC6559" s="623"/>
      <c r="QD6559" s="623"/>
      <c r="QE6559" s="623"/>
      <c r="QF6559" s="623"/>
      <c r="QG6559" s="623"/>
      <c r="QH6559" s="623"/>
      <c r="QI6559" s="623"/>
      <c r="QJ6559" s="623"/>
      <c r="QK6559" s="623"/>
    </row>
    <row r="6560" spans="439:453">
      <c r="PW6560" s="623"/>
      <c r="PX6560" s="623"/>
      <c r="PY6560" s="623"/>
      <c r="PZ6560" s="623"/>
      <c r="QA6560" s="623"/>
      <c r="QB6560" s="623"/>
      <c r="QC6560" s="623"/>
      <c r="QD6560" s="623"/>
      <c r="QE6560" s="623"/>
      <c r="QF6560" s="623"/>
      <c r="QG6560" s="623"/>
      <c r="QH6560" s="623"/>
      <c r="QI6560" s="623"/>
      <c r="QJ6560" s="623"/>
      <c r="QK6560" s="623"/>
    </row>
    <row r="6561" spans="439:453">
      <c r="PW6561" s="623"/>
      <c r="PX6561" s="623"/>
      <c r="PY6561" s="623"/>
      <c r="PZ6561" s="623"/>
      <c r="QA6561" s="623"/>
      <c r="QB6561" s="623"/>
      <c r="QC6561" s="623"/>
      <c r="QD6561" s="623"/>
      <c r="QE6561" s="623"/>
      <c r="QF6561" s="623"/>
      <c r="QG6561" s="623"/>
      <c r="QH6561" s="623"/>
      <c r="QI6561" s="623"/>
      <c r="QJ6561" s="623"/>
      <c r="QK6561" s="623"/>
    </row>
    <row r="6562" spans="439:453">
      <c r="PW6562" s="623"/>
      <c r="PX6562" s="623"/>
      <c r="PY6562" s="623"/>
      <c r="PZ6562" s="623"/>
      <c r="QA6562" s="623"/>
      <c r="QB6562" s="623"/>
      <c r="QC6562" s="623"/>
      <c r="QD6562" s="623"/>
      <c r="QE6562" s="623"/>
      <c r="QF6562" s="623"/>
      <c r="QG6562" s="623"/>
      <c r="QH6562" s="623"/>
      <c r="QI6562" s="623"/>
      <c r="QJ6562" s="623"/>
      <c r="QK6562" s="623"/>
    </row>
    <row r="6563" spans="439:453">
      <c r="PW6563" s="623"/>
      <c r="PX6563" s="623"/>
      <c r="PY6563" s="623"/>
      <c r="PZ6563" s="623"/>
      <c r="QA6563" s="623"/>
      <c r="QB6563" s="623"/>
      <c r="QC6563" s="623"/>
      <c r="QD6563" s="623"/>
      <c r="QE6563" s="623"/>
      <c r="QF6563" s="623"/>
      <c r="QG6563" s="623"/>
      <c r="QH6563" s="623"/>
      <c r="QI6563" s="623"/>
      <c r="QJ6563" s="623"/>
      <c r="QK6563" s="623"/>
    </row>
    <row r="6564" spans="439:453">
      <c r="PW6564" s="623"/>
      <c r="PX6564" s="623"/>
      <c r="PY6564" s="623"/>
      <c r="PZ6564" s="623"/>
      <c r="QA6564" s="623"/>
      <c r="QB6564" s="623"/>
      <c r="QC6564" s="623"/>
      <c r="QD6564" s="623"/>
      <c r="QE6564" s="623"/>
      <c r="QF6564" s="623"/>
      <c r="QG6564" s="623"/>
      <c r="QH6564" s="623"/>
      <c r="QI6564" s="623"/>
      <c r="QJ6564" s="623"/>
      <c r="QK6564" s="623"/>
    </row>
    <row r="6565" spans="439:453">
      <c r="PW6565" s="623"/>
      <c r="PX6565" s="623"/>
      <c r="PY6565" s="623"/>
      <c r="PZ6565" s="623"/>
      <c r="QA6565" s="623"/>
      <c r="QB6565" s="623"/>
      <c r="QC6565" s="623"/>
      <c r="QD6565" s="623"/>
      <c r="QE6565" s="623"/>
      <c r="QF6565" s="623"/>
      <c r="QG6565" s="623"/>
      <c r="QH6565" s="623"/>
      <c r="QI6565" s="623"/>
      <c r="QJ6565" s="623"/>
      <c r="QK6565" s="623"/>
    </row>
    <row r="6566" spans="439:453">
      <c r="PW6566" s="623"/>
      <c r="PX6566" s="623"/>
      <c r="PY6566" s="623"/>
      <c r="PZ6566" s="623"/>
      <c r="QA6566" s="623"/>
      <c r="QB6566" s="623"/>
      <c r="QC6566" s="623"/>
      <c r="QD6566" s="623"/>
      <c r="QE6566" s="623"/>
      <c r="QF6566" s="623"/>
      <c r="QG6566" s="623"/>
      <c r="QH6566" s="623"/>
      <c r="QI6566" s="623"/>
      <c r="QJ6566" s="623"/>
      <c r="QK6566" s="623"/>
    </row>
    <row r="6567" spans="439:453">
      <c r="PW6567" s="623"/>
      <c r="PX6567" s="623"/>
      <c r="PY6567" s="623"/>
      <c r="PZ6567" s="623"/>
      <c r="QA6567" s="623"/>
      <c r="QB6567" s="623"/>
      <c r="QC6567" s="623"/>
      <c r="QD6567" s="623"/>
      <c r="QE6567" s="623"/>
      <c r="QF6567" s="623"/>
      <c r="QG6567" s="623"/>
      <c r="QH6567" s="623"/>
      <c r="QI6567" s="623"/>
      <c r="QJ6567" s="623"/>
      <c r="QK6567" s="623"/>
    </row>
    <row r="6568" spans="439:453">
      <c r="PW6568" s="623"/>
      <c r="PX6568" s="623"/>
      <c r="PY6568" s="623"/>
      <c r="PZ6568" s="623"/>
      <c r="QA6568" s="623"/>
      <c r="QB6568" s="623"/>
      <c r="QC6568" s="623"/>
      <c r="QD6568" s="623"/>
      <c r="QE6568" s="623"/>
      <c r="QF6568" s="623"/>
      <c r="QG6568" s="623"/>
      <c r="QH6568" s="623"/>
      <c r="QI6568" s="623"/>
      <c r="QJ6568" s="623"/>
      <c r="QK6568" s="623"/>
    </row>
    <row r="6569" spans="439:453">
      <c r="PW6569" s="623"/>
      <c r="PX6569" s="623"/>
      <c r="PY6569" s="623"/>
      <c r="PZ6569" s="623"/>
      <c r="QA6569" s="623"/>
      <c r="QB6569" s="623"/>
      <c r="QC6569" s="623"/>
      <c r="QD6569" s="623"/>
      <c r="QE6569" s="623"/>
      <c r="QF6569" s="623"/>
      <c r="QG6569" s="623"/>
      <c r="QH6569" s="623"/>
      <c r="QI6569" s="623"/>
      <c r="QJ6569" s="623"/>
      <c r="QK6569" s="623"/>
    </row>
    <row r="6570" spans="439:453">
      <c r="PW6570" s="623"/>
      <c r="PX6570" s="623"/>
      <c r="PY6570" s="623"/>
      <c r="PZ6570" s="623"/>
      <c r="QA6570" s="623"/>
      <c r="QB6570" s="623"/>
      <c r="QC6570" s="623"/>
      <c r="QD6570" s="623"/>
      <c r="QE6570" s="623"/>
      <c r="QF6570" s="623"/>
      <c r="QG6570" s="623"/>
      <c r="QH6570" s="623"/>
      <c r="QI6570" s="623"/>
      <c r="QJ6570" s="623"/>
      <c r="QK6570" s="623"/>
    </row>
    <row r="6571" spans="439:453">
      <c r="PW6571" s="623"/>
      <c r="PX6571" s="623"/>
      <c r="PY6571" s="623"/>
      <c r="PZ6571" s="623"/>
      <c r="QA6571" s="623"/>
      <c r="QB6571" s="623"/>
      <c r="QC6571" s="623"/>
      <c r="QD6571" s="623"/>
      <c r="QE6571" s="623"/>
      <c r="QF6571" s="623"/>
      <c r="QG6571" s="623"/>
      <c r="QH6571" s="623"/>
      <c r="QI6571" s="623"/>
      <c r="QJ6571" s="623"/>
      <c r="QK6571" s="623"/>
    </row>
    <row r="6572" spans="439:453">
      <c r="PW6572" s="623"/>
      <c r="PX6572" s="623"/>
      <c r="PY6572" s="623"/>
      <c r="PZ6572" s="623"/>
      <c r="QA6572" s="623"/>
      <c r="QB6572" s="623"/>
      <c r="QC6572" s="623"/>
      <c r="QD6572" s="623"/>
      <c r="QE6572" s="623"/>
      <c r="QF6572" s="623"/>
      <c r="QG6572" s="623"/>
      <c r="QH6572" s="623"/>
      <c r="QI6572" s="623"/>
      <c r="QJ6572" s="623"/>
      <c r="QK6572" s="623"/>
    </row>
    <row r="6573" spans="439:453">
      <c r="PW6573" s="623"/>
      <c r="PX6573" s="623"/>
      <c r="PY6573" s="623"/>
      <c r="PZ6573" s="623"/>
      <c r="QA6573" s="623"/>
      <c r="QB6573" s="623"/>
      <c r="QC6573" s="623"/>
      <c r="QD6573" s="623"/>
      <c r="QE6573" s="623"/>
      <c r="QF6573" s="623"/>
      <c r="QG6573" s="623"/>
      <c r="QH6573" s="623"/>
      <c r="QI6573" s="623"/>
      <c r="QJ6573" s="623"/>
      <c r="QK6573" s="623"/>
    </row>
    <row r="6574" spans="439:453">
      <c r="PW6574" s="623"/>
      <c r="PX6574" s="623"/>
      <c r="PY6574" s="623"/>
      <c r="PZ6574" s="623"/>
      <c r="QA6574" s="623"/>
      <c r="QB6574" s="623"/>
      <c r="QC6574" s="623"/>
      <c r="QD6574" s="623"/>
      <c r="QE6574" s="623"/>
      <c r="QF6574" s="623"/>
      <c r="QG6574" s="623"/>
      <c r="QH6574" s="623"/>
      <c r="QI6574" s="623"/>
      <c r="QJ6574" s="623"/>
      <c r="QK6574" s="623"/>
    </row>
    <row r="6575" spans="439:453">
      <c r="PW6575" s="623"/>
      <c r="PX6575" s="623"/>
      <c r="PY6575" s="623"/>
      <c r="PZ6575" s="623"/>
      <c r="QA6575" s="623"/>
      <c r="QB6575" s="623"/>
      <c r="QC6575" s="623"/>
      <c r="QD6575" s="623"/>
      <c r="QE6575" s="623"/>
      <c r="QF6575" s="623"/>
      <c r="QG6575" s="623"/>
      <c r="QH6575" s="623"/>
      <c r="QI6575" s="623"/>
      <c r="QJ6575" s="623"/>
      <c r="QK6575" s="623"/>
    </row>
    <row r="6576" spans="439:453">
      <c r="PW6576" s="623"/>
      <c r="PX6576" s="623"/>
      <c r="PY6576" s="623"/>
      <c r="PZ6576" s="623"/>
      <c r="QA6576" s="623"/>
      <c r="QB6576" s="623"/>
      <c r="QC6576" s="623"/>
      <c r="QD6576" s="623"/>
      <c r="QE6576" s="623"/>
      <c r="QF6576" s="623"/>
      <c r="QG6576" s="623"/>
      <c r="QH6576" s="623"/>
      <c r="QI6576" s="623"/>
      <c r="QJ6576" s="623"/>
      <c r="QK6576" s="623"/>
    </row>
    <row r="6577" spans="439:453">
      <c r="PW6577" s="623"/>
      <c r="PX6577" s="623"/>
      <c r="PY6577" s="623"/>
      <c r="PZ6577" s="623"/>
      <c r="QA6577" s="623"/>
      <c r="QB6577" s="623"/>
      <c r="QC6577" s="623"/>
      <c r="QD6577" s="623"/>
      <c r="QE6577" s="623"/>
      <c r="QF6577" s="623"/>
      <c r="QG6577" s="623"/>
      <c r="QH6577" s="623"/>
      <c r="QI6577" s="623"/>
      <c r="QJ6577" s="623"/>
      <c r="QK6577" s="623"/>
    </row>
    <row r="6578" spans="439:453">
      <c r="PW6578" s="623"/>
      <c r="PX6578" s="623"/>
      <c r="PY6578" s="623"/>
      <c r="PZ6578" s="623"/>
      <c r="QA6578" s="623"/>
      <c r="QB6578" s="623"/>
      <c r="QC6578" s="623"/>
      <c r="QD6578" s="623"/>
      <c r="QE6578" s="623"/>
      <c r="QF6578" s="623"/>
      <c r="QG6578" s="623"/>
      <c r="QH6578" s="623"/>
      <c r="QI6578" s="623"/>
      <c r="QJ6578" s="623"/>
      <c r="QK6578" s="623"/>
    </row>
    <row r="6579" spans="439:453">
      <c r="PW6579" s="623"/>
      <c r="PX6579" s="623"/>
      <c r="PY6579" s="623"/>
      <c r="PZ6579" s="623"/>
      <c r="QA6579" s="623"/>
      <c r="QB6579" s="623"/>
      <c r="QC6579" s="623"/>
      <c r="QD6579" s="623"/>
      <c r="QE6579" s="623"/>
      <c r="QF6579" s="623"/>
      <c r="QG6579" s="623"/>
      <c r="QH6579" s="623"/>
      <c r="QI6579" s="623"/>
      <c r="QJ6579" s="623"/>
      <c r="QK6579" s="623"/>
    </row>
    <row r="6580" spans="439:453">
      <c r="PW6580" s="623"/>
      <c r="PX6580" s="623"/>
      <c r="PY6580" s="623"/>
      <c r="PZ6580" s="623"/>
      <c r="QA6580" s="623"/>
      <c r="QB6580" s="623"/>
      <c r="QC6580" s="623"/>
      <c r="QD6580" s="623"/>
      <c r="QE6580" s="623"/>
      <c r="QF6580" s="623"/>
      <c r="QG6580" s="623"/>
      <c r="QH6580" s="623"/>
      <c r="QI6580" s="623"/>
      <c r="QJ6580" s="623"/>
      <c r="QK6580" s="623"/>
    </row>
    <row r="6581" spans="439:453">
      <c r="PW6581" s="623"/>
      <c r="PX6581" s="623"/>
      <c r="PY6581" s="623"/>
      <c r="PZ6581" s="623"/>
      <c r="QA6581" s="623"/>
      <c r="QB6581" s="623"/>
      <c r="QC6581" s="623"/>
      <c r="QD6581" s="623"/>
      <c r="QE6581" s="623"/>
      <c r="QF6581" s="623"/>
      <c r="QG6581" s="623"/>
      <c r="QH6581" s="623"/>
      <c r="QI6581" s="623"/>
      <c r="QJ6581" s="623"/>
      <c r="QK6581" s="623"/>
    </row>
    <row r="6582" spans="439:453">
      <c r="PW6582" s="623"/>
      <c r="PX6582" s="623"/>
      <c r="PY6582" s="623"/>
      <c r="PZ6582" s="623"/>
      <c r="QA6582" s="623"/>
      <c r="QB6582" s="623"/>
      <c r="QC6582" s="623"/>
      <c r="QD6582" s="623"/>
      <c r="QE6582" s="623"/>
      <c r="QF6582" s="623"/>
      <c r="QG6582" s="623"/>
      <c r="QH6582" s="623"/>
      <c r="QI6582" s="623"/>
      <c r="QJ6582" s="623"/>
      <c r="QK6582" s="623"/>
    </row>
    <row r="6583" spans="439:453">
      <c r="PW6583" s="623"/>
      <c r="PX6583" s="623"/>
      <c r="PY6583" s="623"/>
      <c r="PZ6583" s="623"/>
      <c r="QA6583" s="623"/>
      <c r="QB6583" s="623"/>
      <c r="QC6583" s="623"/>
      <c r="QD6583" s="623"/>
      <c r="QE6583" s="623"/>
      <c r="QF6583" s="623"/>
      <c r="QG6583" s="623"/>
      <c r="QH6583" s="623"/>
      <c r="QI6583" s="623"/>
      <c r="QJ6583" s="623"/>
      <c r="QK6583" s="623"/>
    </row>
    <row r="6584" spans="439:453">
      <c r="PW6584" s="623"/>
      <c r="PX6584" s="623"/>
      <c r="PY6584" s="623"/>
      <c r="PZ6584" s="623"/>
      <c r="QA6584" s="623"/>
      <c r="QB6584" s="623"/>
      <c r="QC6584" s="623"/>
      <c r="QD6584" s="623"/>
      <c r="QE6584" s="623"/>
      <c r="QF6584" s="623"/>
      <c r="QG6584" s="623"/>
      <c r="QH6584" s="623"/>
      <c r="QI6584" s="623"/>
      <c r="QJ6584" s="623"/>
      <c r="QK6584" s="623"/>
    </row>
    <row r="6585" spans="439:453">
      <c r="PW6585" s="623"/>
      <c r="PX6585" s="623"/>
      <c r="PY6585" s="623"/>
      <c r="PZ6585" s="623"/>
      <c r="QA6585" s="623"/>
      <c r="QB6585" s="623"/>
      <c r="QC6585" s="623"/>
      <c r="QD6585" s="623"/>
      <c r="QE6585" s="623"/>
      <c r="QF6585" s="623"/>
      <c r="QG6585" s="623"/>
      <c r="QH6585" s="623"/>
      <c r="QI6585" s="623"/>
      <c r="QJ6585" s="623"/>
      <c r="QK6585" s="623"/>
    </row>
    <row r="6586" spans="439:453">
      <c r="PW6586" s="623"/>
      <c r="PX6586" s="623"/>
      <c r="PY6586" s="623"/>
      <c r="PZ6586" s="623"/>
      <c r="QA6586" s="623"/>
      <c r="QB6586" s="623"/>
      <c r="QC6586" s="623"/>
      <c r="QD6586" s="623"/>
      <c r="QE6586" s="623"/>
      <c r="QF6586" s="623"/>
      <c r="QG6586" s="623"/>
      <c r="QH6586" s="623"/>
      <c r="QI6586" s="623"/>
      <c r="QJ6586" s="623"/>
      <c r="QK6586" s="623"/>
    </row>
    <row r="6587" spans="439:453">
      <c r="PW6587" s="623"/>
      <c r="PX6587" s="623"/>
      <c r="PY6587" s="623"/>
      <c r="PZ6587" s="623"/>
      <c r="QA6587" s="623"/>
      <c r="QB6587" s="623"/>
      <c r="QC6587" s="623"/>
      <c r="QD6587" s="623"/>
      <c r="QE6587" s="623"/>
      <c r="QF6587" s="623"/>
      <c r="QG6587" s="623"/>
      <c r="QH6587" s="623"/>
      <c r="QI6587" s="623"/>
      <c r="QJ6587" s="623"/>
      <c r="QK6587" s="623"/>
    </row>
    <row r="6588" spans="439:453">
      <c r="PW6588" s="623"/>
      <c r="PX6588" s="623"/>
      <c r="PY6588" s="623"/>
      <c r="PZ6588" s="623"/>
      <c r="QA6588" s="623"/>
      <c r="QB6588" s="623"/>
      <c r="QC6588" s="623"/>
      <c r="QD6588" s="623"/>
      <c r="QE6588" s="623"/>
      <c r="QF6588" s="623"/>
      <c r="QG6588" s="623"/>
      <c r="QH6588" s="623"/>
      <c r="QI6588" s="623"/>
      <c r="QJ6588" s="623"/>
      <c r="QK6588" s="623"/>
    </row>
    <row r="6589" spans="439:453">
      <c r="PW6589" s="623"/>
      <c r="PX6589" s="623"/>
      <c r="PY6589" s="623"/>
      <c r="PZ6589" s="623"/>
      <c r="QA6589" s="623"/>
      <c r="QB6589" s="623"/>
      <c r="QC6589" s="623"/>
      <c r="QD6589" s="623"/>
      <c r="QE6589" s="623"/>
      <c r="QF6589" s="623"/>
      <c r="QG6589" s="623"/>
      <c r="QH6589" s="623"/>
      <c r="QI6589" s="623"/>
      <c r="QJ6589" s="623"/>
      <c r="QK6589" s="623"/>
    </row>
    <row r="6590" spans="439:453">
      <c r="PW6590" s="623"/>
      <c r="PX6590" s="623"/>
      <c r="PY6590" s="623"/>
      <c r="PZ6590" s="623"/>
      <c r="QA6590" s="623"/>
      <c r="QB6590" s="623"/>
      <c r="QC6590" s="623"/>
      <c r="QD6590" s="623"/>
      <c r="QE6590" s="623"/>
      <c r="QF6590" s="623"/>
      <c r="QG6590" s="623"/>
      <c r="QH6590" s="623"/>
      <c r="QI6590" s="623"/>
      <c r="QJ6590" s="623"/>
      <c r="QK6590" s="623"/>
    </row>
    <row r="6591" spans="439:453">
      <c r="PW6591" s="623"/>
      <c r="PX6591" s="623"/>
      <c r="PY6591" s="623"/>
      <c r="PZ6591" s="623"/>
      <c r="QA6591" s="623"/>
      <c r="QB6591" s="623"/>
      <c r="QC6591" s="623"/>
      <c r="QD6591" s="623"/>
      <c r="QE6591" s="623"/>
      <c r="QF6591" s="623"/>
      <c r="QG6591" s="623"/>
      <c r="QH6591" s="623"/>
      <c r="QI6591" s="623"/>
      <c r="QJ6591" s="623"/>
      <c r="QK6591" s="623"/>
    </row>
    <row r="6592" spans="439:453">
      <c r="PW6592" s="623"/>
      <c r="PX6592" s="623"/>
      <c r="PY6592" s="623"/>
      <c r="PZ6592" s="623"/>
      <c r="QA6592" s="623"/>
      <c r="QB6592" s="623"/>
      <c r="QC6592" s="623"/>
      <c r="QD6592" s="623"/>
      <c r="QE6592" s="623"/>
      <c r="QF6592" s="623"/>
      <c r="QG6592" s="623"/>
      <c r="QH6592" s="623"/>
      <c r="QI6592" s="623"/>
      <c r="QJ6592" s="623"/>
      <c r="QK6592" s="623"/>
    </row>
    <row r="6593" spans="439:453">
      <c r="PW6593" s="623"/>
      <c r="PX6593" s="623"/>
      <c r="PY6593" s="623"/>
      <c r="PZ6593" s="623"/>
      <c r="QA6593" s="623"/>
      <c r="QB6593" s="623"/>
      <c r="QC6593" s="623"/>
      <c r="QD6593" s="623"/>
      <c r="QE6593" s="623"/>
      <c r="QF6593" s="623"/>
      <c r="QG6593" s="623"/>
      <c r="QH6593" s="623"/>
      <c r="QI6593" s="623"/>
      <c r="QJ6593" s="623"/>
      <c r="QK6593" s="623"/>
    </row>
    <row r="6594" spans="439:453">
      <c r="PW6594" s="623"/>
      <c r="PX6594" s="623"/>
      <c r="PY6594" s="623"/>
      <c r="PZ6594" s="623"/>
      <c r="QA6594" s="623"/>
      <c r="QB6594" s="623"/>
      <c r="QC6594" s="623"/>
      <c r="QD6594" s="623"/>
      <c r="QE6594" s="623"/>
      <c r="QF6594" s="623"/>
      <c r="QG6594" s="623"/>
      <c r="QH6594" s="623"/>
      <c r="QI6594" s="623"/>
      <c r="QJ6594" s="623"/>
      <c r="QK6594" s="623"/>
    </row>
    <row r="6595" spans="439:453">
      <c r="PW6595" s="623"/>
      <c r="PX6595" s="623"/>
      <c r="PY6595" s="623"/>
      <c r="PZ6595" s="623"/>
      <c r="QA6595" s="623"/>
      <c r="QB6595" s="623"/>
      <c r="QC6595" s="623"/>
      <c r="QD6595" s="623"/>
      <c r="QE6595" s="623"/>
      <c r="QF6595" s="623"/>
      <c r="QG6595" s="623"/>
      <c r="QH6595" s="623"/>
      <c r="QI6595" s="623"/>
      <c r="QJ6595" s="623"/>
      <c r="QK6595" s="623"/>
    </row>
    <row r="6596" spans="439:453">
      <c r="PW6596" s="623"/>
      <c r="PX6596" s="623"/>
      <c r="PY6596" s="623"/>
      <c r="PZ6596" s="623"/>
      <c r="QA6596" s="623"/>
      <c r="QB6596" s="623"/>
      <c r="QC6596" s="623"/>
      <c r="QD6596" s="623"/>
      <c r="QE6596" s="623"/>
      <c r="QF6596" s="623"/>
      <c r="QG6596" s="623"/>
      <c r="QH6596" s="623"/>
      <c r="QI6596" s="623"/>
      <c r="QJ6596" s="623"/>
      <c r="QK6596" s="623"/>
    </row>
    <row r="6597" spans="439:453">
      <c r="PW6597" s="623"/>
      <c r="PX6597" s="623"/>
      <c r="PY6597" s="623"/>
      <c r="PZ6597" s="623"/>
      <c r="QA6597" s="623"/>
      <c r="QB6597" s="623"/>
      <c r="QC6597" s="623"/>
      <c r="QD6597" s="623"/>
      <c r="QE6597" s="623"/>
      <c r="QF6597" s="623"/>
      <c r="QG6597" s="623"/>
      <c r="QH6597" s="623"/>
      <c r="QI6597" s="623"/>
      <c r="QJ6597" s="623"/>
      <c r="QK6597" s="623"/>
    </row>
    <row r="6598" spans="439:453">
      <c r="PW6598" s="623"/>
      <c r="PX6598" s="623"/>
      <c r="PY6598" s="623"/>
      <c r="PZ6598" s="623"/>
      <c r="QA6598" s="623"/>
      <c r="QB6598" s="623"/>
      <c r="QC6598" s="623"/>
      <c r="QD6598" s="623"/>
      <c r="QE6598" s="623"/>
      <c r="QF6598" s="623"/>
      <c r="QG6598" s="623"/>
      <c r="QH6598" s="623"/>
      <c r="QI6598" s="623"/>
      <c r="QJ6598" s="623"/>
      <c r="QK6598" s="623"/>
    </row>
    <row r="6599" spans="439:453">
      <c r="PW6599" s="623"/>
      <c r="PX6599" s="623"/>
      <c r="PY6599" s="623"/>
      <c r="PZ6599" s="623"/>
      <c r="QA6599" s="623"/>
      <c r="QB6599" s="623"/>
      <c r="QC6599" s="623"/>
      <c r="QD6599" s="623"/>
      <c r="QE6599" s="623"/>
      <c r="QF6599" s="623"/>
      <c r="QG6599" s="623"/>
      <c r="QH6599" s="623"/>
      <c r="QI6599" s="623"/>
      <c r="QJ6599" s="623"/>
      <c r="QK6599" s="623"/>
    </row>
    <row r="6600" spans="439:453">
      <c r="PW6600" s="623"/>
      <c r="PX6600" s="623"/>
      <c r="PY6600" s="623"/>
      <c r="PZ6600" s="623"/>
      <c r="QA6600" s="623"/>
      <c r="QB6600" s="623"/>
      <c r="QC6600" s="623"/>
      <c r="QD6600" s="623"/>
      <c r="QE6600" s="623"/>
      <c r="QF6600" s="623"/>
      <c r="QG6600" s="623"/>
      <c r="QH6600" s="623"/>
      <c r="QI6600" s="623"/>
      <c r="QJ6600" s="623"/>
      <c r="QK6600" s="623"/>
    </row>
    <row r="6601" spans="439:453">
      <c r="PW6601" s="623"/>
      <c r="PX6601" s="623"/>
      <c r="PY6601" s="623"/>
      <c r="PZ6601" s="623"/>
      <c r="QA6601" s="623"/>
      <c r="QB6601" s="623"/>
      <c r="QC6601" s="623"/>
      <c r="QD6601" s="623"/>
      <c r="QE6601" s="623"/>
      <c r="QF6601" s="623"/>
      <c r="QG6601" s="623"/>
      <c r="QH6601" s="623"/>
      <c r="QI6601" s="623"/>
      <c r="QJ6601" s="623"/>
      <c r="QK6601" s="623"/>
    </row>
    <row r="6602" spans="439:453">
      <c r="PW6602" s="623"/>
      <c r="PX6602" s="623"/>
      <c r="PY6602" s="623"/>
      <c r="PZ6602" s="623"/>
      <c r="QA6602" s="623"/>
      <c r="QB6602" s="623"/>
      <c r="QC6602" s="623"/>
      <c r="QD6602" s="623"/>
      <c r="QE6602" s="623"/>
      <c r="QF6602" s="623"/>
      <c r="QG6602" s="623"/>
      <c r="QH6602" s="623"/>
      <c r="QI6602" s="623"/>
      <c r="QJ6602" s="623"/>
      <c r="QK6602" s="623"/>
    </row>
    <row r="6603" spans="439:453">
      <c r="PW6603" s="623"/>
      <c r="PX6603" s="623"/>
      <c r="PY6603" s="623"/>
      <c r="PZ6603" s="623"/>
      <c r="QA6603" s="623"/>
      <c r="QB6603" s="623"/>
      <c r="QC6603" s="623"/>
      <c r="QD6603" s="623"/>
      <c r="QE6603" s="623"/>
      <c r="QF6603" s="623"/>
      <c r="QG6603" s="623"/>
      <c r="QH6603" s="623"/>
      <c r="QI6603" s="623"/>
      <c r="QJ6603" s="623"/>
      <c r="QK6603" s="623"/>
    </row>
    <row r="6604" spans="439:453">
      <c r="PW6604" s="623"/>
      <c r="PX6604" s="623"/>
      <c r="PY6604" s="623"/>
      <c r="PZ6604" s="623"/>
      <c r="QA6604" s="623"/>
      <c r="QB6604" s="623"/>
      <c r="QC6604" s="623"/>
      <c r="QD6604" s="623"/>
      <c r="QE6604" s="623"/>
      <c r="QF6604" s="623"/>
      <c r="QG6604" s="623"/>
      <c r="QH6604" s="623"/>
      <c r="QI6604" s="623"/>
      <c r="QJ6604" s="623"/>
      <c r="QK6604" s="623"/>
    </row>
    <row r="6605" spans="439:453">
      <c r="PW6605" s="623"/>
      <c r="PX6605" s="623"/>
      <c r="PY6605" s="623"/>
      <c r="PZ6605" s="623"/>
      <c r="QA6605" s="623"/>
      <c r="QB6605" s="623"/>
      <c r="QC6605" s="623"/>
      <c r="QD6605" s="623"/>
      <c r="QE6605" s="623"/>
      <c r="QF6605" s="623"/>
      <c r="QG6605" s="623"/>
      <c r="QH6605" s="623"/>
      <c r="QI6605" s="623"/>
      <c r="QJ6605" s="623"/>
      <c r="QK6605" s="623"/>
    </row>
    <row r="6606" spans="439:453">
      <c r="PW6606" s="623"/>
      <c r="PX6606" s="623"/>
      <c r="PY6606" s="623"/>
      <c r="PZ6606" s="623"/>
      <c r="QA6606" s="623"/>
      <c r="QB6606" s="623"/>
      <c r="QC6606" s="623"/>
      <c r="QD6606" s="623"/>
      <c r="QE6606" s="623"/>
      <c r="QF6606" s="623"/>
      <c r="QG6606" s="623"/>
      <c r="QH6606" s="623"/>
      <c r="QI6606" s="623"/>
      <c r="QJ6606" s="623"/>
      <c r="QK6606" s="623"/>
    </row>
    <row r="6607" spans="439:453">
      <c r="PW6607" s="623"/>
      <c r="PX6607" s="623"/>
      <c r="PY6607" s="623"/>
      <c r="PZ6607" s="623"/>
      <c r="QA6607" s="623"/>
      <c r="QB6607" s="623"/>
      <c r="QC6607" s="623"/>
      <c r="QD6607" s="623"/>
      <c r="QE6607" s="623"/>
      <c r="QF6607" s="623"/>
      <c r="QG6607" s="623"/>
      <c r="QH6607" s="623"/>
      <c r="QI6607" s="623"/>
      <c r="QJ6607" s="623"/>
      <c r="QK6607" s="623"/>
    </row>
    <row r="6608" spans="439:453">
      <c r="PW6608" s="623"/>
      <c r="PX6608" s="623"/>
      <c r="PY6608" s="623"/>
      <c r="PZ6608" s="623"/>
      <c r="QA6608" s="623"/>
      <c r="QB6608" s="623"/>
      <c r="QC6608" s="623"/>
      <c r="QD6608" s="623"/>
      <c r="QE6608" s="623"/>
      <c r="QF6608" s="623"/>
      <c r="QG6608" s="623"/>
      <c r="QH6608" s="623"/>
      <c r="QI6608" s="623"/>
      <c r="QJ6608" s="623"/>
      <c r="QK6608" s="623"/>
    </row>
    <row r="6609" spans="439:453">
      <c r="PW6609" s="623"/>
      <c r="PX6609" s="623"/>
      <c r="PY6609" s="623"/>
      <c r="PZ6609" s="623"/>
      <c r="QA6609" s="623"/>
      <c r="QB6609" s="623"/>
      <c r="QC6609" s="623"/>
      <c r="QD6609" s="623"/>
      <c r="QE6609" s="623"/>
      <c r="QF6609" s="623"/>
      <c r="QG6609" s="623"/>
      <c r="QH6609" s="623"/>
      <c r="QI6609" s="623"/>
      <c r="QJ6609" s="623"/>
      <c r="QK6609" s="623"/>
    </row>
    <row r="6610" spans="439:453">
      <c r="PW6610" s="623"/>
      <c r="PX6610" s="623"/>
      <c r="PY6610" s="623"/>
      <c r="PZ6610" s="623"/>
      <c r="QA6610" s="623"/>
      <c r="QB6610" s="623"/>
      <c r="QC6610" s="623"/>
      <c r="QD6610" s="623"/>
      <c r="QE6610" s="623"/>
      <c r="QF6610" s="623"/>
      <c r="QG6610" s="623"/>
      <c r="QH6610" s="623"/>
      <c r="QI6610" s="623"/>
      <c r="QJ6610" s="623"/>
      <c r="QK6610" s="623"/>
    </row>
    <row r="6611" spans="439:453">
      <c r="PW6611" s="623"/>
      <c r="PX6611" s="623"/>
      <c r="PY6611" s="623"/>
      <c r="PZ6611" s="623"/>
      <c r="QA6611" s="623"/>
      <c r="QB6611" s="623"/>
      <c r="QC6611" s="623"/>
      <c r="QD6611" s="623"/>
      <c r="QE6611" s="623"/>
      <c r="QF6611" s="623"/>
      <c r="QG6611" s="623"/>
      <c r="QH6611" s="623"/>
      <c r="QI6611" s="623"/>
      <c r="QJ6611" s="623"/>
      <c r="QK6611" s="623"/>
    </row>
    <row r="6612" spans="439:453">
      <c r="PW6612" s="623"/>
      <c r="PX6612" s="623"/>
      <c r="PY6612" s="623"/>
      <c r="PZ6612" s="623"/>
      <c r="QA6612" s="623"/>
      <c r="QB6612" s="623"/>
      <c r="QC6612" s="623"/>
      <c r="QD6612" s="623"/>
      <c r="QE6612" s="623"/>
      <c r="QF6612" s="623"/>
      <c r="QG6612" s="623"/>
      <c r="QH6612" s="623"/>
      <c r="QI6612" s="623"/>
      <c r="QJ6612" s="623"/>
      <c r="QK6612" s="623"/>
    </row>
    <row r="6613" spans="439:453">
      <c r="PW6613" s="623"/>
      <c r="PX6613" s="623"/>
      <c r="PY6613" s="623"/>
      <c r="PZ6613" s="623"/>
      <c r="QA6613" s="623"/>
      <c r="QB6613" s="623"/>
      <c r="QC6613" s="623"/>
      <c r="QD6613" s="623"/>
      <c r="QE6613" s="623"/>
      <c r="QF6613" s="623"/>
      <c r="QG6613" s="623"/>
      <c r="QH6613" s="623"/>
      <c r="QI6613" s="623"/>
      <c r="QJ6613" s="623"/>
      <c r="QK6613" s="623"/>
    </row>
    <row r="6614" spans="439:453">
      <c r="PW6614" s="623"/>
      <c r="PX6614" s="623"/>
      <c r="PY6614" s="623"/>
      <c r="PZ6614" s="623"/>
      <c r="QA6614" s="623"/>
      <c r="QB6614" s="623"/>
      <c r="QC6614" s="623"/>
      <c r="QD6614" s="623"/>
      <c r="QE6614" s="623"/>
      <c r="QF6614" s="623"/>
      <c r="QG6614" s="623"/>
      <c r="QH6614" s="623"/>
      <c r="QI6614" s="623"/>
      <c r="QJ6614" s="623"/>
      <c r="QK6614" s="623"/>
    </row>
    <row r="6615" spans="439:453">
      <c r="PW6615" s="623"/>
      <c r="PX6615" s="623"/>
      <c r="PY6615" s="623"/>
      <c r="PZ6615" s="623"/>
      <c r="QA6615" s="623"/>
      <c r="QB6615" s="623"/>
      <c r="QC6615" s="623"/>
      <c r="QD6615" s="623"/>
      <c r="QE6615" s="623"/>
      <c r="QF6615" s="623"/>
      <c r="QG6615" s="623"/>
      <c r="QH6615" s="623"/>
      <c r="QI6615" s="623"/>
      <c r="QJ6615" s="623"/>
      <c r="QK6615" s="623"/>
    </row>
    <row r="6616" spans="439:453">
      <c r="PW6616" s="623"/>
      <c r="PX6616" s="623"/>
      <c r="PY6616" s="623"/>
      <c r="PZ6616" s="623"/>
      <c r="QA6616" s="623"/>
      <c r="QB6616" s="623"/>
      <c r="QC6616" s="623"/>
      <c r="QD6616" s="623"/>
      <c r="QE6616" s="623"/>
      <c r="QF6616" s="623"/>
      <c r="QG6616" s="623"/>
      <c r="QH6616" s="623"/>
      <c r="QI6616" s="623"/>
      <c r="QJ6616" s="623"/>
      <c r="QK6616" s="623"/>
    </row>
    <row r="6617" spans="439:453">
      <c r="PW6617" s="623"/>
      <c r="PX6617" s="623"/>
      <c r="PY6617" s="623"/>
      <c r="PZ6617" s="623"/>
      <c r="QA6617" s="623"/>
      <c r="QB6617" s="623"/>
      <c r="QC6617" s="623"/>
      <c r="QD6617" s="623"/>
      <c r="QE6617" s="623"/>
      <c r="QF6617" s="623"/>
      <c r="QG6617" s="623"/>
      <c r="QH6617" s="623"/>
      <c r="QI6617" s="623"/>
      <c r="QJ6617" s="623"/>
      <c r="QK6617" s="623"/>
    </row>
    <row r="6618" spans="439:453">
      <c r="PW6618" s="623"/>
      <c r="PX6618" s="623"/>
      <c r="PY6618" s="623"/>
      <c r="PZ6618" s="623"/>
      <c r="QA6618" s="623"/>
      <c r="QB6618" s="623"/>
      <c r="QC6618" s="623"/>
      <c r="QD6618" s="623"/>
      <c r="QE6618" s="623"/>
      <c r="QF6618" s="623"/>
      <c r="QG6618" s="623"/>
      <c r="QH6618" s="623"/>
      <c r="QI6618" s="623"/>
      <c r="QJ6618" s="623"/>
      <c r="QK6618" s="623"/>
    </row>
    <row r="6619" spans="439:453">
      <c r="PW6619" s="623"/>
      <c r="PX6619" s="623"/>
      <c r="PY6619" s="623"/>
      <c r="PZ6619" s="623"/>
      <c r="QA6619" s="623"/>
      <c r="QB6619" s="623"/>
      <c r="QC6619" s="623"/>
      <c r="QD6619" s="623"/>
      <c r="QE6619" s="623"/>
      <c r="QF6619" s="623"/>
      <c r="QG6619" s="623"/>
      <c r="QH6619" s="623"/>
      <c r="QI6619" s="623"/>
      <c r="QJ6619" s="623"/>
      <c r="QK6619" s="623"/>
    </row>
    <row r="6620" spans="439:453">
      <c r="PW6620" s="623"/>
      <c r="PX6620" s="623"/>
      <c r="PY6620" s="623"/>
      <c r="PZ6620" s="623"/>
      <c r="QA6620" s="623"/>
      <c r="QB6620" s="623"/>
      <c r="QC6620" s="623"/>
      <c r="QD6620" s="623"/>
      <c r="QE6620" s="623"/>
      <c r="QF6620" s="623"/>
      <c r="QG6620" s="623"/>
      <c r="QH6620" s="623"/>
      <c r="QI6620" s="623"/>
      <c r="QJ6620" s="623"/>
      <c r="QK6620" s="623"/>
    </row>
    <row r="6621" spans="439:453">
      <c r="PW6621" s="623"/>
      <c r="PX6621" s="623"/>
      <c r="PY6621" s="623"/>
      <c r="PZ6621" s="623"/>
      <c r="QA6621" s="623"/>
      <c r="QB6621" s="623"/>
      <c r="QC6621" s="623"/>
      <c r="QD6621" s="623"/>
      <c r="QE6621" s="623"/>
      <c r="QF6621" s="623"/>
      <c r="QG6621" s="623"/>
      <c r="QH6621" s="623"/>
      <c r="QI6621" s="623"/>
      <c r="QJ6621" s="623"/>
      <c r="QK6621" s="623"/>
    </row>
    <row r="6622" spans="439:453">
      <c r="PW6622" s="623"/>
      <c r="PX6622" s="623"/>
      <c r="PY6622" s="623"/>
      <c r="PZ6622" s="623"/>
      <c r="QA6622" s="623"/>
      <c r="QB6622" s="623"/>
      <c r="QC6622" s="623"/>
      <c r="QD6622" s="623"/>
      <c r="QE6622" s="623"/>
      <c r="QF6622" s="623"/>
      <c r="QG6622" s="623"/>
      <c r="QH6622" s="623"/>
      <c r="QI6622" s="623"/>
      <c r="QJ6622" s="623"/>
      <c r="QK6622" s="623"/>
    </row>
    <row r="6623" spans="439:453">
      <c r="PW6623" s="623"/>
      <c r="PX6623" s="623"/>
      <c r="PY6623" s="623"/>
      <c r="PZ6623" s="623"/>
      <c r="QA6623" s="623"/>
      <c r="QB6623" s="623"/>
      <c r="QC6623" s="623"/>
      <c r="QD6623" s="623"/>
      <c r="QE6623" s="623"/>
      <c r="QF6623" s="623"/>
      <c r="QG6623" s="623"/>
      <c r="QH6623" s="623"/>
      <c r="QI6623" s="623"/>
      <c r="QJ6623" s="623"/>
      <c r="QK6623" s="623"/>
    </row>
    <row r="6624" spans="439:453">
      <c r="PW6624" s="623"/>
      <c r="PX6624" s="623"/>
      <c r="PY6624" s="623"/>
      <c r="PZ6624" s="623"/>
      <c r="QA6624" s="623"/>
      <c r="QB6624" s="623"/>
      <c r="QC6624" s="623"/>
      <c r="QD6624" s="623"/>
      <c r="QE6624" s="623"/>
      <c r="QF6624" s="623"/>
      <c r="QG6624" s="623"/>
      <c r="QH6624" s="623"/>
      <c r="QI6624" s="623"/>
      <c r="QJ6624" s="623"/>
      <c r="QK6624" s="623"/>
    </row>
    <row r="6625" spans="439:453">
      <c r="PW6625" s="623"/>
      <c r="PX6625" s="623"/>
      <c r="PY6625" s="623"/>
      <c r="PZ6625" s="623"/>
      <c r="QA6625" s="623"/>
      <c r="QB6625" s="623"/>
      <c r="QC6625" s="623"/>
      <c r="QD6625" s="623"/>
      <c r="QE6625" s="623"/>
      <c r="QF6625" s="623"/>
      <c r="QG6625" s="623"/>
      <c r="QH6625" s="623"/>
      <c r="QI6625" s="623"/>
      <c r="QJ6625" s="623"/>
      <c r="QK6625" s="623"/>
    </row>
    <row r="6626" spans="439:453">
      <c r="PW6626" s="623"/>
      <c r="PX6626" s="623"/>
      <c r="PY6626" s="623"/>
      <c r="PZ6626" s="623"/>
      <c r="QA6626" s="623"/>
      <c r="QB6626" s="623"/>
      <c r="QC6626" s="623"/>
      <c r="QD6626" s="623"/>
      <c r="QE6626" s="623"/>
      <c r="QF6626" s="623"/>
      <c r="QG6626" s="623"/>
      <c r="QH6626" s="623"/>
      <c r="QI6626" s="623"/>
      <c r="QJ6626" s="623"/>
      <c r="QK6626" s="623"/>
    </row>
    <row r="6627" spans="439:453">
      <c r="PW6627" s="623"/>
      <c r="PX6627" s="623"/>
      <c r="PY6627" s="623"/>
      <c r="PZ6627" s="623"/>
      <c r="QA6627" s="623"/>
      <c r="QB6627" s="623"/>
      <c r="QC6627" s="623"/>
      <c r="QD6627" s="623"/>
      <c r="QE6627" s="623"/>
      <c r="QF6627" s="623"/>
      <c r="QG6627" s="623"/>
      <c r="QH6627" s="623"/>
      <c r="QI6627" s="623"/>
      <c r="QJ6627" s="623"/>
      <c r="QK6627" s="623"/>
    </row>
    <row r="6628" spans="439:453">
      <c r="PW6628" s="623"/>
      <c r="PX6628" s="623"/>
      <c r="PY6628" s="623"/>
      <c r="PZ6628" s="623"/>
      <c r="QA6628" s="623"/>
      <c r="QB6628" s="623"/>
      <c r="QC6628" s="623"/>
      <c r="QD6628" s="623"/>
      <c r="QE6628" s="623"/>
      <c r="QF6628" s="623"/>
      <c r="QG6628" s="623"/>
      <c r="QH6628" s="623"/>
      <c r="QI6628" s="623"/>
      <c r="QJ6628" s="623"/>
      <c r="QK6628" s="623"/>
    </row>
    <row r="6629" spans="439:453">
      <c r="PW6629" s="623"/>
      <c r="PX6629" s="623"/>
      <c r="PY6629" s="623"/>
      <c r="PZ6629" s="623"/>
      <c r="QA6629" s="623"/>
      <c r="QB6629" s="623"/>
      <c r="QC6629" s="623"/>
      <c r="QD6629" s="623"/>
      <c r="QE6629" s="623"/>
      <c r="QF6629" s="623"/>
      <c r="QG6629" s="623"/>
      <c r="QH6629" s="623"/>
      <c r="QI6629" s="623"/>
      <c r="QJ6629" s="623"/>
      <c r="QK6629" s="623"/>
    </row>
    <row r="6630" spans="439:453">
      <c r="PW6630" s="623"/>
      <c r="PX6630" s="623"/>
      <c r="PY6630" s="623"/>
      <c r="PZ6630" s="623"/>
      <c r="QA6630" s="623"/>
      <c r="QB6630" s="623"/>
      <c r="QC6630" s="623"/>
      <c r="QD6630" s="623"/>
      <c r="QE6630" s="623"/>
      <c r="QF6630" s="623"/>
      <c r="QG6630" s="623"/>
      <c r="QH6630" s="623"/>
      <c r="QI6630" s="623"/>
      <c r="QJ6630" s="623"/>
      <c r="QK6630" s="623"/>
    </row>
    <row r="6631" spans="439:453">
      <c r="PW6631" s="623"/>
      <c r="PX6631" s="623"/>
      <c r="PY6631" s="623"/>
      <c r="PZ6631" s="623"/>
      <c r="QA6631" s="623"/>
      <c r="QB6631" s="623"/>
      <c r="QC6631" s="623"/>
      <c r="QD6631" s="623"/>
      <c r="QE6631" s="623"/>
      <c r="QF6631" s="623"/>
      <c r="QG6631" s="623"/>
      <c r="QH6631" s="623"/>
      <c r="QI6631" s="623"/>
      <c r="QJ6631" s="623"/>
      <c r="QK6631" s="623"/>
    </row>
    <row r="6632" spans="439:453">
      <c r="PW6632" s="623"/>
      <c r="PX6632" s="623"/>
      <c r="PY6632" s="623"/>
      <c r="PZ6632" s="623"/>
      <c r="QA6632" s="623"/>
      <c r="QB6632" s="623"/>
      <c r="QC6632" s="623"/>
      <c r="QD6632" s="623"/>
      <c r="QE6632" s="623"/>
      <c r="QF6632" s="623"/>
      <c r="QG6632" s="623"/>
      <c r="QH6632" s="623"/>
      <c r="QI6632" s="623"/>
      <c r="QJ6632" s="623"/>
      <c r="QK6632" s="623"/>
    </row>
    <row r="6633" spans="439:453">
      <c r="PW6633" s="623"/>
      <c r="PX6633" s="623"/>
      <c r="PY6633" s="623"/>
      <c r="PZ6633" s="623"/>
      <c r="QA6633" s="623"/>
      <c r="QB6633" s="623"/>
      <c r="QC6633" s="623"/>
      <c r="QD6633" s="623"/>
      <c r="QE6633" s="623"/>
      <c r="QF6633" s="623"/>
      <c r="QG6633" s="623"/>
      <c r="QH6633" s="623"/>
      <c r="QI6633" s="623"/>
      <c r="QJ6633" s="623"/>
      <c r="QK6633" s="623"/>
    </row>
    <row r="6634" spans="439:453">
      <c r="PW6634" s="623"/>
      <c r="PX6634" s="623"/>
      <c r="PY6634" s="623"/>
      <c r="PZ6634" s="623"/>
      <c r="QA6634" s="623"/>
      <c r="QB6634" s="623"/>
      <c r="QC6634" s="623"/>
      <c r="QD6634" s="623"/>
      <c r="QE6634" s="623"/>
      <c r="QF6634" s="623"/>
      <c r="QG6634" s="623"/>
      <c r="QH6634" s="623"/>
      <c r="QI6634" s="623"/>
      <c r="QJ6634" s="623"/>
      <c r="QK6634" s="623"/>
    </row>
    <row r="6635" spans="439:453">
      <c r="PW6635" s="623"/>
      <c r="PX6635" s="623"/>
      <c r="PY6635" s="623"/>
      <c r="PZ6635" s="623"/>
      <c r="QA6635" s="623"/>
      <c r="QB6635" s="623"/>
      <c r="QC6635" s="623"/>
      <c r="QD6635" s="623"/>
      <c r="QE6635" s="623"/>
      <c r="QF6635" s="623"/>
      <c r="QG6635" s="623"/>
      <c r="QH6635" s="623"/>
      <c r="QI6635" s="623"/>
      <c r="QJ6635" s="623"/>
      <c r="QK6635" s="623"/>
    </row>
    <row r="6636" spans="439:453">
      <c r="PW6636" s="623"/>
      <c r="PX6636" s="623"/>
      <c r="PY6636" s="623"/>
      <c r="PZ6636" s="623"/>
      <c r="QA6636" s="623"/>
      <c r="QB6636" s="623"/>
      <c r="QC6636" s="623"/>
      <c r="QD6636" s="623"/>
      <c r="QE6636" s="623"/>
      <c r="QF6636" s="623"/>
      <c r="QG6636" s="623"/>
      <c r="QH6636" s="623"/>
      <c r="QI6636" s="623"/>
      <c r="QJ6636" s="623"/>
      <c r="QK6636" s="623"/>
    </row>
    <row r="6637" spans="439:453">
      <c r="PW6637" s="623"/>
      <c r="PX6637" s="623"/>
      <c r="PY6637" s="623"/>
      <c r="PZ6637" s="623"/>
      <c r="QA6637" s="623"/>
      <c r="QB6637" s="623"/>
      <c r="QC6637" s="623"/>
      <c r="QD6637" s="623"/>
      <c r="QE6637" s="623"/>
      <c r="QF6637" s="623"/>
      <c r="QG6637" s="623"/>
      <c r="QH6637" s="623"/>
      <c r="QI6637" s="623"/>
      <c r="QJ6637" s="623"/>
      <c r="QK6637" s="623"/>
    </row>
    <row r="6638" spans="439:453">
      <c r="PW6638" s="623"/>
      <c r="PX6638" s="623"/>
      <c r="PY6638" s="623"/>
      <c r="PZ6638" s="623"/>
      <c r="QA6638" s="623"/>
      <c r="QB6638" s="623"/>
      <c r="QC6638" s="623"/>
      <c r="QD6638" s="623"/>
      <c r="QE6638" s="623"/>
      <c r="QF6638" s="623"/>
      <c r="QG6638" s="623"/>
      <c r="QH6638" s="623"/>
      <c r="QI6638" s="623"/>
      <c r="QJ6638" s="623"/>
      <c r="QK6638" s="623"/>
    </row>
    <row r="6639" spans="439:453">
      <c r="PW6639" s="623"/>
      <c r="PX6639" s="623"/>
      <c r="PY6639" s="623"/>
      <c r="PZ6639" s="623"/>
      <c r="QA6639" s="623"/>
      <c r="QB6639" s="623"/>
      <c r="QC6639" s="623"/>
      <c r="QD6639" s="623"/>
      <c r="QE6639" s="623"/>
      <c r="QF6639" s="623"/>
      <c r="QG6639" s="623"/>
      <c r="QH6639" s="623"/>
      <c r="QI6639" s="623"/>
      <c r="QJ6639" s="623"/>
      <c r="QK6639" s="623"/>
    </row>
    <row r="6640" spans="439:453">
      <c r="PW6640" s="623"/>
      <c r="PX6640" s="623"/>
      <c r="PY6640" s="623"/>
      <c r="PZ6640" s="623"/>
      <c r="QA6640" s="623"/>
      <c r="QB6640" s="623"/>
      <c r="QC6640" s="623"/>
      <c r="QD6640" s="623"/>
      <c r="QE6640" s="623"/>
      <c r="QF6640" s="623"/>
      <c r="QG6640" s="623"/>
      <c r="QH6640" s="623"/>
      <c r="QI6640" s="623"/>
      <c r="QJ6640" s="623"/>
      <c r="QK6640" s="623"/>
    </row>
    <row r="6641" spans="439:453">
      <c r="PW6641" s="623"/>
      <c r="PX6641" s="623"/>
      <c r="PY6641" s="623"/>
      <c r="PZ6641" s="623"/>
      <c r="QA6641" s="623"/>
      <c r="QB6641" s="623"/>
      <c r="QC6641" s="623"/>
      <c r="QD6641" s="623"/>
      <c r="QE6641" s="623"/>
      <c r="QF6641" s="623"/>
      <c r="QG6641" s="623"/>
      <c r="QH6641" s="623"/>
      <c r="QI6641" s="623"/>
      <c r="QJ6641" s="623"/>
      <c r="QK6641" s="623"/>
    </row>
    <row r="6642" spans="439:453">
      <c r="PW6642" s="623"/>
      <c r="PX6642" s="623"/>
      <c r="PY6642" s="623"/>
      <c r="PZ6642" s="623"/>
      <c r="QA6642" s="623"/>
      <c r="QB6642" s="623"/>
      <c r="QC6642" s="623"/>
      <c r="QD6642" s="623"/>
      <c r="QE6642" s="623"/>
      <c r="QF6642" s="623"/>
      <c r="QG6642" s="623"/>
      <c r="QH6642" s="623"/>
      <c r="QI6642" s="623"/>
      <c r="QJ6642" s="623"/>
      <c r="QK6642" s="623"/>
    </row>
    <row r="6643" spans="439:453">
      <c r="PW6643" s="623"/>
      <c r="PX6643" s="623"/>
      <c r="PY6643" s="623"/>
      <c r="PZ6643" s="623"/>
      <c r="QA6643" s="623"/>
      <c r="QB6643" s="623"/>
      <c r="QC6643" s="623"/>
      <c r="QD6643" s="623"/>
      <c r="QE6643" s="623"/>
      <c r="QF6643" s="623"/>
      <c r="QG6643" s="623"/>
      <c r="QH6643" s="623"/>
      <c r="QI6643" s="623"/>
      <c r="QJ6643" s="623"/>
      <c r="QK6643" s="623"/>
    </row>
    <row r="6644" spans="439:453">
      <c r="PW6644" s="623"/>
      <c r="PX6644" s="623"/>
      <c r="PY6644" s="623"/>
      <c r="PZ6644" s="623"/>
      <c r="QA6644" s="623"/>
      <c r="QB6644" s="623"/>
      <c r="QC6644" s="623"/>
      <c r="QD6644" s="623"/>
      <c r="QE6644" s="623"/>
      <c r="QF6644" s="623"/>
      <c r="QG6644" s="623"/>
      <c r="QH6644" s="623"/>
      <c r="QI6644" s="623"/>
      <c r="QJ6644" s="623"/>
      <c r="QK6644" s="623"/>
    </row>
    <row r="6645" spans="439:453">
      <c r="PW6645" s="623"/>
      <c r="PX6645" s="623"/>
      <c r="PY6645" s="623"/>
      <c r="PZ6645" s="623"/>
      <c r="QA6645" s="623"/>
      <c r="QB6645" s="623"/>
      <c r="QC6645" s="623"/>
      <c r="QD6645" s="623"/>
      <c r="QE6645" s="623"/>
      <c r="QF6645" s="623"/>
      <c r="QG6645" s="623"/>
      <c r="QH6645" s="623"/>
      <c r="QI6645" s="623"/>
      <c r="QJ6645" s="623"/>
      <c r="QK6645" s="623"/>
    </row>
    <row r="6646" spans="439:453">
      <c r="PW6646" s="623"/>
      <c r="PX6646" s="623"/>
      <c r="PY6646" s="623"/>
      <c r="PZ6646" s="623"/>
      <c r="QA6646" s="623"/>
      <c r="QB6646" s="623"/>
      <c r="QC6646" s="623"/>
      <c r="QD6646" s="623"/>
      <c r="QE6646" s="623"/>
      <c r="QF6646" s="623"/>
      <c r="QG6646" s="623"/>
      <c r="QH6646" s="623"/>
      <c r="QI6646" s="623"/>
      <c r="QJ6646" s="623"/>
      <c r="QK6646" s="623"/>
    </row>
    <row r="6647" spans="439:453">
      <c r="PW6647" s="623"/>
      <c r="PX6647" s="623"/>
      <c r="PY6647" s="623"/>
      <c r="PZ6647" s="623"/>
      <c r="QA6647" s="623"/>
      <c r="QB6647" s="623"/>
      <c r="QC6647" s="623"/>
      <c r="QD6647" s="623"/>
      <c r="QE6647" s="623"/>
      <c r="QF6647" s="623"/>
      <c r="QG6647" s="623"/>
      <c r="QH6647" s="623"/>
      <c r="QI6647" s="623"/>
      <c r="QJ6647" s="623"/>
      <c r="QK6647" s="623"/>
    </row>
    <row r="6648" spans="439:453">
      <c r="PW6648" s="623"/>
      <c r="PX6648" s="623"/>
      <c r="PY6648" s="623"/>
      <c r="PZ6648" s="623"/>
      <c r="QA6648" s="623"/>
      <c r="QB6648" s="623"/>
      <c r="QC6648" s="623"/>
      <c r="QD6648" s="623"/>
      <c r="QE6648" s="623"/>
      <c r="QF6648" s="623"/>
      <c r="QG6648" s="623"/>
      <c r="QH6648" s="623"/>
      <c r="QI6648" s="623"/>
      <c r="QJ6648" s="623"/>
      <c r="QK6648" s="623"/>
    </row>
    <row r="6649" spans="439:453">
      <c r="PW6649" s="623"/>
      <c r="PX6649" s="623"/>
      <c r="PY6649" s="623"/>
      <c r="PZ6649" s="623"/>
      <c r="QA6649" s="623"/>
      <c r="QB6649" s="623"/>
      <c r="QC6649" s="623"/>
      <c r="QD6649" s="623"/>
      <c r="QE6649" s="623"/>
      <c r="QF6649" s="623"/>
      <c r="QG6649" s="623"/>
      <c r="QH6649" s="623"/>
      <c r="QI6649" s="623"/>
      <c r="QJ6649" s="623"/>
      <c r="QK6649" s="623"/>
    </row>
    <row r="6650" spans="439:453">
      <c r="PW6650" s="623"/>
      <c r="PX6650" s="623"/>
      <c r="PY6650" s="623"/>
      <c r="PZ6650" s="623"/>
      <c r="QA6650" s="623"/>
      <c r="QB6650" s="623"/>
      <c r="QC6650" s="623"/>
      <c r="QD6650" s="623"/>
      <c r="QE6650" s="623"/>
      <c r="QF6650" s="623"/>
      <c r="QG6650" s="623"/>
      <c r="QH6650" s="623"/>
      <c r="QI6650" s="623"/>
      <c r="QJ6650" s="623"/>
      <c r="QK6650" s="623"/>
    </row>
    <row r="6651" spans="439:453">
      <c r="PW6651" s="623"/>
      <c r="PX6651" s="623"/>
      <c r="PY6651" s="623"/>
      <c r="PZ6651" s="623"/>
      <c r="QA6651" s="623"/>
      <c r="QB6651" s="623"/>
      <c r="QC6651" s="623"/>
      <c r="QD6651" s="623"/>
      <c r="QE6651" s="623"/>
      <c r="QF6651" s="623"/>
      <c r="QG6651" s="623"/>
      <c r="QH6651" s="623"/>
      <c r="QI6651" s="623"/>
      <c r="QJ6651" s="623"/>
      <c r="QK6651" s="623"/>
    </row>
    <row r="6652" spans="439:453">
      <c r="PW6652" s="623"/>
      <c r="PX6652" s="623"/>
      <c r="PY6652" s="623"/>
      <c r="PZ6652" s="623"/>
      <c r="QA6652" s="623"/>
      <c r="QB6652" s="623"/>
      <c r="QC6652" s="623"/>
      <c r="QD6652" s="623"/>
      <c r="QE6652" s="623"/>
      <c r="QF6652" s="623"/>
      <c r="QG6652" s="623"/>
      <c r="QH6652" s="623"/>
      <c r="QI6652" s="623"/>
      <c r="QJ6652" s="623"/>
      <c r="QK6652" s="623"/>
    </row>
    <row r="6653" spans="439:453">
      <c r="PW6653" s="623"/>
      <c r="PX6653" s="623"/>
      <c r="PY6653" s="623"/>
      <c r="PZ6653" s="623"/>
      <c r="QA6653" s="623"/>
      <c r="QB6653" s="623"/>
      <c r="QC6653" s="623"/>
      <c r="QD6653" s="623"/>
      <c r="QE6653" s="623"/>
      <c r="QF6653" s="623"/>
      <c r="QG6653" s="623"/>
      <c r="QH6653" s="623"/>
      <c r="QI6653" s="623"/>
      <c r="QJ6653" s="623"/>
      <c r="QK6653" s="623"/>
    </row>
    <row r="6654" spans="439:453">
      <c r="PW6654" s="623"/>
      <c r="PX6654" s="623"/>
      <c r="PY6654" s="623"/>
      <c r="PZ6654" s="623"/>
      <c r="QA6654" s="623"/>
      <c r="QB6654" s="623"/>
      <c r="QC6654" s="623"/>
      <c r="QD6654" s="623"/>
      <c r="QE6654" s="623"/>
      <c r="QF6654" s="623"/>
      <c r="QG6654" s="623"/>
      <c r="QH6654" s="623"/>
      <c r="QI6654" s="623"/>
      <c r="QJ6654" s="623"/>
      <c r="QK6654" s="623"/>
    </row>
    <row r="6655" spans="439:453">
      <c r="PW6655" s="623"/>
      <c r="PX6655" s="623"/>
      <c r="PY6655" s="623"/>
      <c r="PZ6655" s="623"/>
      <c r="QA6655" s="623"/>
      <c r="QB6655" s="623"/>
      <c r="QC6655" s="623"/>
      <c r="QD6655" s="623"/>
      <c r="QE6655" s="623"/>
      <c r="QF6655" s="623"/>
      <c r="QG6655" s="623"/>
      <c r="QH6655" s="623"/>
      <c r="QI6655" s="623"/>
      <c r="QJ6655" s="623"/>
      <c r="QK6655" s="623"/>
    </row>
    <row r="6656" spans="439:453">
      <c r="PW6656" s="623"/>
      <c r="PX6656" s="623"/>
      <c r="PY6656" s="623"/>
      <c r="PZ6656" s="623"/>
      <c r="QA6656" s="623"/>
      <c r="QB6656" s="623"/>
      <c r="QC6656" s="623"/>
      <c r="QD6656" s="623"/>
      <c r="QE6656" s="623"/>
      <c r="QF6656" s="623"/>
      <c r="QG6656" s="623"/>
      <c r="QH6656" s="623"/>
      <c r="QI6656" s="623"/>
      <c r="QJ6656" s="623"/>
      <c r="QK6656" s="623"/>
    </row>
    <row r="6657" spans="439:453">
      <c r="PW6657" s="623"/>
      <c r="PX6657" s="623"/>
      <c r="PY6657" s="623"/>
      <c r="PZ6657" s="623"/>
      <c r="QA6657" s="623"/>
      <c r="QB6657" s="623"/>
      <c r="QC6657" s="623"/>
      <c r="QD6657" s="623"/>
      <c r="QE6657" s="623"/>
      <c r="QF6657" s="623"/>
      <c r="QG6657" s="623"/>
      <c r="QH6657" s="623"/>
      <c r="QI6657" s="623"/>
      <c r="QJ6657" s="623"/>
      <c r="QK6657" s="623"/>
    </row>
    <row r="6658" spans="439:453">
      <c r="PW6658" s="623"/>
      <c r="PX6658" s="623"/>
      <c r="PY6658" s="623"/>
      <c r="PZ6658" s="623"/>
      <c r="QA6658" s="623"/>
      <c r="QB6658" s="623"/>
      <c r="QC6658" s="623"/>
      <c r="QD6658" s="623"/>
      <c r="QE6658" s="623"/>
      <c r="QF6658" s="623"/>
      <c r="QG6658" s="623"/>
      <c r="QH6658" s="623"/>
      <c r="QI6658" s="623"/>
      <c r="QJ6658" s="623"/>
      <c r="QK6658" s="623"/>
    </row>
    <row r="6659" spans="439:453">
      <c r="PW6659" s="623"/>
      <c r="PX6659" s="623"/>
      <c r="PY6659" s="623"/>
      <c r="PZ6659" s="623"/>
      <c r="QA6659" s="623"/>
      <c r="QB6659" s="623"/>
      <c r="QC6659" s="623"/>
      <c r="QD6659" s="623"/>
      <c r="QE6659" s="623"/>
      <c r="QF6659" s="623"/>
      <c r="QG6659" s="623"/>
      <c r="QH6659" s="623"/>
      <c r="QI6659" s="623"/>
      <c r="QJ6659" s="623"/>
      <c r="QK6659" s="623"/>
    </row>
    <row r="6660" spans="439:453">
      <c r="PW6660" s="623"/>
      <c r="PX6660" s="623"/>
      <c r="PY6660" s="623"/>
      <c r="PZ6660" s="623"/>
      <c r="QA6660" s="623"/>
      <c r="QB6660" s="623"/>
      <c r="QC6660" s="623"/>
      <c r="QD6660" s="623"/>
      <c r="QE6660" s="623"/>
      <c r="QF6660" s="623"/>
      <c r="QG6660" s="623"/>
      <c r="QH6660" s="623"/>
      <c r="QI6660" s="623"/>
      <c r="QJ6660" s="623"/>
      <c r="QK6660" s="623"/>
    </row>
    <row r="6661" spans="439:453">
      <c r="PW6661" s="623"/>
      <c r="PX6661" s="623"/>
      <c r="PY6661" s="623"/>
      <c r="PZ6661" s="623"/>
      <c r="QA6661" s="623"/>
      <c r="QB6661" s="623"/>
      <c r="QC6661" s="623"/>
      <c r="QD6661" s="623"/>
      <c r="QE6661" s="623"/>
      <c r="QF6661" s="623"/>
      <c r="QG6661" s="623"/>
      <c r="QH6661" s="623"/>
      <c r="QI6661" s="623"/>
      <c r="QJ6661" s="623"/>
      <c r="QK6661" s="623"/>
    </row>
    <row r="6662" spans="439:453">
      <c r="PW6662" s="623"/>
      <c r="PX6662" s="623"/>
      <c r="PY6662" s="623"/>
      <c r="PZ6662" s="623"/>
      <c r="QA6662" s="623"/>
      <c r="QB6662" s="623"/>
      <c r="QC6662" s="623"/>
      <c r="QD6662" s="623"/>
      <c r="QE6662" s="623"/>
      <c r="QF6662" s="623"/>
      <c r="QG6662" s="623"/>
      <c r="QH6662" s="623"/>
      <c r="QI6662" s="623"/>
      <c r="QJ6662" s="623"/>
      <c r="QK6662" s="623"/>
    </row>
    <row r="6663" spans="439:453">
      <c r="PW6663" s="623"/>
      <c r="PX6663" s="623"/>
      <c r="PY6663" s="623"/>
      <c r="PZ6663" s="623"/>
      <c r="QA6663" s="623"/>
      <c r="QB6663" s="623"/>
      <c r="QC6663" s="623"/>
      <c r="QD6663" s="623"/>
      <c r="QE6663" s="623"/>
      <c r="QF6663" s="623"/>
      <c r="QG6663" s="623"/>
      <c r="QH6663" s="623"/>
      <c r="QI6663" s="623"/>
      <c r="QJ6663" s="623"/>
      <c r="QK6663" s="623"/>
    </row>
    <row r="6664" spans="439:453">
      <c r="PW6664" s="623"/>
      <c r="PX6664" s="623"/>
      <c r="PY6664" s="623"/>
      <c r="PZ6664" s="623"/>
      <c r="QA6664" s="623"/>
      <c r="QB6664" s="623"/>
      <c r="QC6664" s="623"/>
      <c r="QD6664" s="623"/>
      <c r="QE6664" s="623"/>
      <c r="QF6664" s="623"/>
      <c r="QG6664" s="623"/>
      <c r="QH6664" s="623"/>
      <c r="QI6664" s="623"/>
      <c r="QJ6664" s="623"/>
      <c r="QK6664" s="623"/>
    </row>
    <row r="6665" spans="439:453">
      <c r="PW6665" s="623"/>
      <c r="PX6665" s="623"/>
      <c r="PY6665" s="623"/>
      <c r="PZ6665" s="623"/>
      <c r="QA6665" s="623"/>
      <c r="QB6665" s="623"/>
      <c r="QC6665" s="623"/>
      <c r="QD6665" s="623"/>
      <c r="QE6665" s="623"/>
      <c r="QF6665" s="623"/>
      <c r="QG6665" s="623"/>
      <c r="QH6665" s="623"/>
      <c r="QI6665" s="623"/>
      <c r="QJ6665" s="623"/>
      <c r="QK6665" s="623"/>
    </row>
    <row r="6666" spans="439:453">
      <c r="PW6666" s="623"/>
      <c r="PX6666" s="623"/>
      <c r="PY6666" s="623"/>
      <c r="PZ6666" s="623"/>
      <c r="QA6666" s="623"/>
      <c r="QB6666" s="623"/>
      <c r="QC6666" s="623"/>
      <c r="QD6666" s="623"/>
      <c r="QE6666" s="623"/>
      <c r="QF6666" s="623"/>
      <c r="QG6666" s="623"/>
      <c r="QH6666" s="623"/>
      <c r="QI6666" s="623"/>
      <c r="QJ6666" s="623"/>
      <c r="QK6666" s="623"/>
    </row>
    <row r="6667" spans="439:453">
      <c r="PW6667" s="623"/>
      <c r="PX6667" s="623"/>
      <c r="PY6667" s="623"/>
      <c r="PZ6667" s="623"/>
      <c r="QA6667" s="623"/>
      <c r="QB6667" s="623"/>
      <c r="QC6667" s="623"/>
      <c r="QD6667" s="623"/>
      <c r="QE6667" s="623"/>
      <c r="QF6667" s="623"/>
      <c r="QG6667" s="623"/>
      <c r="QH6667" s="623"/>
      <c r="QI6667" s="623"/>
      <c r="QJ6667" s="623"/>
      <c r="QK6667" s="623"/>
    </row>
    <row r="6668" spans="439:453">
      <c r="PW6668" s="623"/>
      <c r="PX6668" s="623"/>
      <c r="PY6668" s="623"/>
      <c r="PZ6668" s="623"/>
      <c r="QA6668" s="623"/>
      <c r="QB6668" s="623"/>
      <c r="QC6668" s="623"/>
      <c r="QD6668" s="623"/>
      <c r="QE6668" s="623"/>
      <c r="QF6668" s="623"/>
      <c r="QG6668" s="623"/>
      <c r="QH6668" s="623"/>
      <c r="QI6668" s="623"/>
      <c r="QJ6668" s="623"/>
      <c r="QK6668" s="623"/>
    </row>
    <row r="6669" spans="439:453">
      <c r="PW6669" s="623"/>
      <c r="PX6669" s="623"/>
      <c r="PY6669" s="623"/>
      <c r="PZ6669" s="623"/>
      <c r="QA6669" s="623"/>
      <c r="QB6669" s="623"/>
      <c r="QC6669" s="623"/>
      <c r="QD6669" s="623"/>
      <c r="QE6669" s="623"/>
      <c r="QF6669" s="623"/>
      <c r="QG6669" s="623"/>
      <c r="QH6669" s="623"/>
      <c r="QI6669" s="623"/>
      <c r="QJ6669" s="623"/>
      <c r="QK6669" s="623"/>
    </row>
    <row r="6670" spans="439:453">
      <c r="PW6670" s="623"/>
      <c r="PX6670" s="623"/>
      <c r="PY6670" s="623"/>
      <c r="PZ6670" s="623"/>
      <c r="QA6670" s="623"/>
      <c r="QB6670" s="623"/>
      <c r="QC6670" s="623"/>
      <c r="QD6670" s="623"/>
      <c r="QE6670" s="623"/>
      <c r="QF6670" s="623"/>
      <c r="QG6670" s="623"/>
      <c r="QH6670" s="623"/>
      <c r="QI6670" s="623"/>
      <c r="QJ6670" s="623"/>
      <c r="QK6670" s="623"/>
    </row>
    <row r="6671" spans="439:453">
      <c r="PW6671" s="623"/>
      <c r="PX6671" s="623"/>
      <c r="PY6671" s="623"/>
      <c r="PZ6671" s="623"/>
      <c r="QA6671" s="623"/>
      <c r="QB6671" s="623"/>
      <c r="QC6671" s="623"/>
      <c r="QD6671" s="623"/>
      <c r="QE6671" s="623"/>
      <c r="QF6671" s="623"/>
      <c r="QG6671" s="623"/>
      <c r="QH6671" s="623"/>
      <c r="QI6671" s="623"/>
      <c r="QJ6671" s="623"/>
      <c r="QK6671" s="623"/>
    </row>
    <row r="6672" spans="439:453">
      <c r="PW6672" s="623"/>
      <c r="PX6672" s="623"/>
      <c r="PY6672" s="623"/>
      <c r="PZ6672" s="623"/>
      <c r="QA6672" s="623"/>
      <c r="QB6672" s="623"/>
      <c r="QC6672" s="623"/>
      <c r="QD6672" s="623"/>
      <c r="QE6672" s="623"/>
      <c r="QF6672" s="623"/>
      <c r="QG6672" s="623"/>
      <c r="QH6672" s="623"/>
      <c r="QI6672" s="623"/>
      <c r="QJ6672" s="623"/>
      <c r="QK6672" s="623"/>
    </row>
    <row r="6673" spans="439:453">
      <c r="PW6673" s="623"/>
      <c r="PX6673" s="623"/>
      <c r="PY6673" s="623"/>
      <c r="PZ6673" s="623"/>
      <c r="QA6673" s="623"/>
      <c r="QB6673" s="623"/>
      <c r="QC6673" s="623"/>
      <c r="QD6673" s="623"/>
      <c r="QE6673" s="623"/>
      <c r="QF6673" s="623"/>
      <c r="QG6673" s="623"/>
      <c r="QH6673" s="623"/>
      <c r="QI6673" s="623"/>
      <c r="QJ6673" s="623"/>
      <c r="QK6673" s="623"/>
    </row>
    <row r="6674" spans="439:453">
      <c r="PW6674" s="623"/>
      <c r="PX6674" s="623"/>
      <c r="PY6674" s="623"/>
      <c r="PZ6674" s="623"/>
      <c r="QA6674" s="623"/>
      <c r="QB6674" s="623"/>
      <c r="QC6674" s="623"/>
      <c r="QD6674" s="623"/>
      <c r="QE6674" s="623"/>
      <c r="QF6674" s="623"/>
      <c r="QG6674" s="623"/>
      <c r="QH6674" s="623"/>
      <c r="QI6674" s="623"/>
      <c r="QJ6674" s="623"/>
      <c r="QK6674" s="623"/>
    </row>
    <row r="6675" spans="439:453">
      <c r="PW6675" s="623"/>
      <c r="PX6675" s="623"/>
      <c r="PY6675" s="623"/>
      <c r="PZ6675" s="623"/>
      <c r="QA6675" s="623"/>
      <c r="QB6675" s="623"/>
      <c r="QC6675" s="623"/>
      <c r="QD6675" s="623"/>
      <c r="QE6675" s="623"/>
      <c r="QF6675" s="623"/>
      <c r="QG6675" s="623"/>
      <c r="QH6675" s="623"/>
      <c r="QI6675" s="623"/>
      <c r="QJ6675" s="623"/>
      <c r="QK6675" s="623"/>
    </row>
    <row r="6676" spans="439:453">
      <c r="PW6676" s="623"/>
      <c r="PX6676" s="623"/>
      <c r="PY6676" s="623"/>
      <c r="PZ6676" s="623"/>
      <c r="QA6676" s="623"/>
      <c r="QB6676" s="623"/>
      <c r="QC6676" s="623"/>
      <c r="QD6676" s="623"/>
      <c r="QE6676" s="623"/>
      <c r="QF6676" s="623"/>
      <c r="QG6676" s="623"/>
      <c r="QH6676" s="623"/>
      <c r="QI6676" s="623"/>
      <c r="QJ6676" s="623"/>
      <c r="QK6676" s="623"/>
    </row>
    <row r="6677" spans="439:453">
      <c r="PW6677" s="623"/>
      <c r="PX6677" s="623"/>
      <c r="PY6677" s="623"/>
      <c r="PZ6677" s="623"/>
      <c r="QA6677" s="623"/>
      <c r="QB6677" s="623"/>
      <c r="QC6677" s="623"/>
      <c r="QD6677" s="623"/>
      <c r="QE6677" s="623"/>
      <c r="QF6677" s="623"/>
      <c r="QG6677" s="623"/>
      <c r="QH6677" s="623"/>
      <c r="QI6677" s="623"/>
      <c r="QJ6677" s="623"/>
      <c r="QK6677" s="623"/>
    </row>
    <row r="6678" spans="439:453">
      <c r="PW6678" s="623"/>
      <c r="PX6678" s="623"/>
      <c r="PY6678" s="623"/>
      <c r="PZ6678" s="623"/>
      <c r="QA6678" s="623"/>
      <c r="QB6678" s="623"/>
      <c r="QC6678" s="623"/>
      <c r="QD6678" s="623"/>
      <c r="QE6678" s="623"/>
      <c r="QF6678" s="623"/>
      <c r="QG6678" s="623"/>
      <c r="QH6678" s="623"/>
      <c r="QI6678" s="623"/>
      <c r="QJ6678" s="623"/>
      <c r="QK6678" s="623"/>
    </row>
    <row r="6679" spans="439:453">
      <c r="PW6679" s="623"/>
      <c r="PX6679" s="623"/>
      <c r="PY6679" s="623"/>
      <c r="PZ6679" s="623"/>
      <c r="QA6679" s="623"/>
      <c r="QB6679" s="623"/>
      <c r="QC6679" s="623"/>
      <c r="QD6679" s="623"/>
      <c r="QE6679" s="623"/>
      <c r="QF6679" s="623"/>
      <c r="QG6679" s="623"/>
      <c r="QH6679" s="623"/>
      <c r="QI6679" s="623"/>
      <c r="QJ6679" s="623"/>
      <c r="QK6679" s="623"/>
    </row>
    <row r="6680" spans="439:453">
      <c r="PW6680" s="623"/>
      <c r="PX6680" s="623"/>
      <c r="PY6680" s="623"/>
      <c r="PZ6680" s="623"/>
      <c r="QA6680" s="623"/>
      <c r="QB6680" s="623"/>
      <c r="QC6680" s="623"/>
      <c r="QD6680" s="623"/>
      <c r="QE6680" s="623"/>
      <c r="QF6680" s="623"/>
      <c r="QG6680" s="623"/>
      <c r="QH6680" s="623"/>
      <c r="QI6680" s="623"/>
      <c r="QJ6680" s="623"/>
      <c r="QK6680" s="623"/>
    </row>
    <row r="6681" spans="439:453">
      <c r="PW6681" s="623"/>
      <c r="PX6681" s="623"/>
      <c r="PY6681" s="623"/>
      <c r="PZ6681" s="623"/>
      <c r="QA6681" s="623"/>
      <c r="QB6681" s="623"/>
      <c r="QC6681" s="623"/>
      <c r="QD6681" s="623"/>
      <c r="QE6681" s="623"/>
      <c r="QF6681" s="623"/>
      <c r="QG6681" s="623"/>
      <c r="QH6681" s="623"/>
      <c r="QI6681" s="623"/>
      <c r="QJ6681" s="623"/>
      <c r="QK6681" s="623"/>
    </row>
    <row r="6682" spans="439:453">
      <c r="PW6682" s="623"/>
      <c r="PX6682" s="623"/>
      <c r="PY6682" s="623"/>
      <c r="PZ6682" s="623"/>
      <c r="QA6682" s="623"/>
      <c r="QB6682" s="623"/>
      <c r="QC6682" s="623"/>
      <c r="QD6682" s="623"/>
      <c r="QE6682" s="623"/>
      <c r="QF6682" s="623"/>
      <c r="QG6682" s="623"/>
      <c r="QH6682" s="623"/>
      <c r="QI6682" s="623"/>
      <c r="QJ6682" s="623"/>
      <c r="QK6682" s="623"/>
    </row>
    <row r="6683" spans="439:453">
      <c r="PW6683" s="623"/>
      <c r="PX6683" s="623"/>
      <c r="PY6683" s="623"/>
      <c r="PZ6683" s="623"/>
      <c r="QA6683" s="623"/>
      <c r="QB6683" s="623"/>
      <c r="QC6683" s="623"/>
      <c r="QD6683" s="623"/>
      <c r="QE6683" s="623"/>
      <c r="QF6683" s="623"/>
      <c r="QG6683" s="623"/>
      <c r="QH6683" s="623"/>
      <c r="QI6683" s="623"/>
      <c r="QJ6683" s="623"/>
      <c r="QK6683" s="623"/>
    </row>
    <row r="6684" spans="439:453">
      <c r="PW6684" s="623"/>
      <c r="PX6684" s="623"/>
      <c r="PY6684" s="623"/>
      <c r="PZ6684" s="623"/>
      <c r="QA6684" s="623"/>
      <c r="QB6684" s="623"/>
      <c r="QC6684" s="623"/>
      <c r="QD6684" s="623"/>
      <c r="QE6684" s="623"/>
      <c r="QF6684" s="623"/>
      <c r="QG6684" s="623"/>
      <c r="QH6684" s="623"/>
      <c r="QI6684" s="623"/>
      <c r="QJ6684" s="623"/>
      <c r="QK6684" s="623"/>
    </row>
    <row r="6685" spans="439:453">
      <c r="PW6685" s="623"/>
      <c r="PX6685" s="623"/>
      <c r="PY6685" s="623"/>
      <c r="PZ6685" s="623"/>
      <c r="QA6685" s="623"/>
      <c r="QB6685" s="623"/>
      <c r="QC6685" s="623"/>
      <c r="QD6685" s="623"/>
      <c r="QE6685" s="623"/>
      <c r="QF6685" s="623"/>
      <c r="QG6685" s="623"/>
      <c r="QH6685" s="623"/>
      <c r="QI6685" s="623"/>
      <c r="QJ6685" s="623"/>
      <c r="QK6685" s="623"/>
    </row>
    <row r="6686" spans="439:453">
      <c r="PW6686" s="623"/>
      <c r="PX6686" s="623"/>
      <c r="PY6686" s="623"/>
      <c r="PZ6686" s="623"/>
      <c r="QA6686" s="623"/>
      <c r="QB6686" s="623"/>
      <c r="QC6686" s="623"/>
      <c r="QD6686" s="623"/>
      <c r="QE6686" s="623"/>
      <c r="QF6686" s="623"/>
      <c r="QG6686" s="623"/>
      <c r="QH6686" s="623"/>
      <c r="QI6686" s="623"/>
      <c r="QJ6686" s="623"/>
      <c r="QK6686" s="623"/>
    </row>
    <row r="6687" spans="439:453">
      <c r="PW6687" s="623"/>
      <c r="PX6687" s="623"/>
      <c r="PY6687" s="623"/>
      <c r="PZ6687" s="623"/>
      <c r="QA6687" s="623"/>
      <c r="QB6687" s="623"/>
      <c r="QC6687" s="623"/>
      <c r="QD6687" s="623"/>
      <c r="QE6687" s="623"/>
      <c r="QF6687" s="623"/>
      <c r="QG6687" s="623"/>
      <c r="QH6687" s="623"/>
      <c r="QI6687" s="623"/>
      <c r="QJ6687" s="623"/>
      <c r="QK6687" s="623"/>
    </row>
    <row r="6688" spans="439:453">
      <c r="PW6688" s="623"/>
      <c r="PX6688" s="623"/>
      <c r="PY6688" s="623"/>
      <c r="PZ6688" s="623"/>
      <c r="QA6688" s="623"/>
      <c r="QB6688" s="623"/>
      <c r="QC6688" s="623"/>
      <c r="QD6688" s="623"/>
      <c r="QE6688" s="623"/>
      <c r="QF6688" s="623"/>
      <c r="QG6688" s="623"/>
      <c r="QH6688" s="623"/>
      <c r="QI6688" s="623"/>
      <c r="QJ6688" s="623"/>
      <c r="QK6688" s="623"/>
    </row>
    <row r="6689" spans="439:453">
      <c r="PW6689" s="623"/>
      <c r="PX6689" s="623"/>
      <c r="PY6689" s="623"/>
      <c r="PZ6689" s="623"/>
      <c r="QA6689" s="623"/>
      <c r="QB6689" s="623"/>
      <c r="QC6689" s="623"/>
      <c r="QD6689" s="623"/>
      <c r="QE6689" s="623"/>
      <c r="QF6689" s="623"/>
      <c r="QG6689" s="623"/>
      <c r="QH6689" s="623"/>
      <c r="QI6689" s="623"/>
      <c r="QJ6689" s="623"/>
      <c r="QK6689" s="623"/>
    </row>
    <row r="6690" spans="439:453">
      <c r="PW6690" s="623"/>
      <c r="PX6690" s="623"/>
      <c r="PY6690" s="623"/>
      <c r="PZ6690" s="623"/>
      <c r="QA6690" s="623"/>
      <c r="QB6690" s="623"/>
      <c r="QC6690" s="623"/>
      <c r="QD6690" s="623"/>
      <c r="QE6690" s="623"/>
      <c r="QF6690" s="623"/>
      <c r="QG6690" s="623"/>
      <c r="QH6690" s="623"/>
      <c r="QI6690" s="623"/>
      <c r="QJ6690" s="623"/>
      <c r="QK6690" s="623"/>
    </row>
    <row r="6691" spans="439:453">
      <c r="PW6691" s="623"/>
      <c r="PX6691" s="623"/>
      <c r="PY6691" s="623"/>
      <c r="PZ6691" s="623"/>
      <c r="QA6691" s="623"/>
      <c r="QB6691" s="623"/>
      <c r="QC6691" s="623"/>
      <c r="QD6691" s="623"/>
      <c r="QE6691" s="623"/>
      <c r="QF6691" s="623"/>
      <c r="QG6691" s="623"/>
      <c r="QH6691" s="623"/>
      <c r="QI6691" s="623"/>
      <c r="QJ6691" s="623"/>
      <c r="QK6691" s="623"/>
    </row>
    <row r="6692" spans="439:453">
      <c r="PW6692" s="623"/>
      <c r="PX6692" s="623"/>
      <c r="PY6692" s="623"/>
      <c r="PZ6692" s="623"/>
      <c r="QA6692" s="623"/>
      <c r="QB6692" s="623"/>
      <c r="QC6692" s="623"/>
      <c r="QD6692" s="623"/>
      <c r="QE6692" s="623"/>
      <c r="QF6692" s="623"/>
      <c r="QG6692" s="623"/>
      <c r="QH6692" s="623"/>
      <c r="QI6692" s="623"/>
      <c r="QJ6692" s="623"/>
      <c r="QK6692" s="623"/>
    </row>
    <row r="6693" spans="439:453">
      <c r="PW6693" s="623"/>
      <c r="PX6693" s="623"/>
      <c r="PY6693" s="623"/>
      <c r="PZ6693" s="623"/>
      <c r="QA6693" s="623"/>
      <c r="QB6693" s="623"/>
      <c r="QC6693" s="623"/>
      <c r="QD6693" s="623"/>
      <c r="QE6693" s="623"/>
      <c r="QF6693" s="623"/>
      <c r="QG6693" s="623"/>
      <c r="QH6693" s="623"/>
      <c r="QI6693" s="623"/>
      <c r="QJ6693" s="623"/>
      <c r="QK6693" s="623"/>
    </row>
    <row r="6694" spans="439:453">
      <c r="PW6694" s="623"/>
      <c r="PX6694" s="623"/>
      <c r="PY6694" s="623"/>
      <c r="PZ6694" s="623"/>
      <c r="QA6694" s="623"/>
      <c r="QB6694" s="623"/>
      <c r="QC6694" s="623"/>
      <c r="QD6694" s="623"/>
      <c r="QE6694" s="623"/>
      <c r="QF6694" s="623"/>
      <c r="QG6694" s="623"/>
      <c r="QH6694" s="623"/>
      <c r="QI6694" s="623"/>
      <c r="QJ6694" s="623"/>
      <c r="QK6694" s="623"/>
    </row>
    <row r="6695" spans="439:453">
      <c r="PW6695" s="623"/>
      <c r="PX6695" s="623"/>
      <c r="PY6695" s="623"/>
      <c r="PZ6695" s="623"/>
      <c r="QA6695" s="623"/>
      <c r="QB6695" s="623"/>
      <c r="QC6695" s="623"/>
      <c r="QD6695" s="623"/>
      <c r="QE6695" s="623"/>
      <c r="QF6695" s="623"/>
      <c r="QG6695" s="623"/>
      <c r="QH6695" s="623"/>
      <c r="QI6695" s="623"/>
      <c r="QJ6695" s="623"/>
      <c r="QK6695" s="623"/>
    </row>
    <row r="6696" spans="439:453">
      <c r="PW6696" s="623"/>
      <c r="PX6696" s="623"/>
      <c r="PY6696" s="623"/>
      <c r="PZ6696" s="623"/>
      <c r="QA6696" s="623"/>
      <c r="QB6696" s="623"/>
      <c r="QC6696" s="623"/>
      <c r="QD6696" s="623"/>
      <c r="QE6696" s="623"/>
      <c r="QF6696" s="623"/>
      <c r="QG6696" s="623"/>
      <c r="QH6696" s="623"/>
      <c r="QI6696" s="623"/>
      <c r="QJ6696" s="623"/>
      <c r="QK6696" s="623"/>
    </row>
    <row r="6697" spans="439:453">
      <c r="PW6697" s="623"/>
      <c r="PX6697" s="623"/>
      <c r="PY6697" s="623"/>
      <c r="PZ6697" s="623"/>
      <c r="QA6697" s="623"/>
      <c r="QB6697" s="623"/>
      <c r="QC6697" s="623"/>
      <c r="QD6697" s="623"/>
      <c r="QE6697" s="623"/>
      <c r="QF6697" s="623"/>
      <c r="QG6697" s="623"/>
      <c r="QH6697" s="623"/>
      <c r="QI6697" s="623"/>
      <c r="QJ6697" s="623"/>
      <c r="QK6697" s="623"/>
    </row>
    <row r="6698" spans="439:453">
      <c r="PW6698" s="623"/>
      <c r="PX6698" s="623"/>
      <c r="PY6698" s="623"/>
      <c r="PZ6698" s="623"/>
      <c r="QA6698" s="623"/>
      <c r="QB6698" s="623"/>
      <c r="QC6698" s="623"/>
      <c r="QD6698" s="623"/>
      <c r="QE6698" s="623"/>
      <c r="QF6698" s="623"/>
      <c r="QG6698" s="623"/>
      <c r="QH6698" s="623"/>
      <c r="QI6698" s="623"/>
      <c r="QJ6698" s="623"/>
      <c r="QK6698" s="623"/>
    </row>
    <row r="6699" spans="439:453">
      <c r="PW6699" s="623"/>
      <c r="PX6699" s="623"/>
      <c r="PY6699" s="623"/>
      <c r="PZ6699" s="623"/>
      <c r="QA6699" s="623"/>
      <c r="QB6699" s="623"/>
      <c r="QC6699" s="623"/>
      <c r="QD6699" s="623"/>
      <c r="QE6699" s="623"/>
      <c r="QF6699" s="623"/>
      <c r="QG6699" s="623"/>
      <c r="QH6699" s="623"/>
      <c r="QI6699" s="623"/>
      <c r="QJ6699" s="623"/>
      <c r="QK6699" s="623"/>
    </row>
    <row r="6700" spans="439:453">
      <c r="PW6700" s="623"/>
      <c r="PX6700" s="623"/>
      <c r="PY6700" s="623"/>
      <c r="PZ6700" s="623"/>
      <c r="QA6700" s="623"/>
      <c r="QB6700" s="623"/>
      <c r="QC6700" s="623"/>
      <c r="QD6700" s="623"/>
      <c r="QE6700" s="623"/>
      <c r="QF6700" s="623"/>
      <c r="QG6700" s="623"/>
      <c r="QH6700" s="623"/>
      <c r="QI6700" s="623"/>
      <c r="QJ6700" s="623"/>
      <c r="QK6700" s="623"/>
    </row>
    <row r="6701" spans="439:453">
      <c r="PW6701" s="623"/>
      <c r="PX6701" s="623"/>
      <c r="PY6701" s="623"/>
      <c r="PZ6701" s="623"/>
      <c r="QA6701" s="623"/>
      <c r="QB6701" s="623"/>
      <c r="QC6701" s="623"/>
      <c r="QD6701" s="623"/>
      <c r="QE6701" s="623"/>
      <c r="QF6701" s="623"/>
      <c r="QG6701" s="623"/>
      <c r="QH6701" s="623"/>
      <c r="QI6701" s="623"/>
      <c r="QJ6701" s="623"/>
      <c r="QK6701" s="623"/>
    </row>
    <row r="6702" spans="439:453">
      <c r="PW6702" s="623"/>
      <c r="PX6702" s="623"/>
      <c r="PY6702" s="623"/>
      <c r="PZ6702" s="623"/>
      <c r="QA6702" s="623"/>
      <c r="QB6702" s="623"/>
      <c r="QC6702" s="623"/>
      <c r="QD6702" s="623"/>
      <c r="QE6702" s="623"/>
      <c r="QF6702" s="623"/>
      <c r="QG6702" s="623"/>
      <c r="QH6702" s="623"/>
      <c r="QI6702" s="623"/>
      <c r="QJ6702" s="623"/>
      <c r="QK6702" s="623"/>
    </row>
    <row r="6703" spans="439:453">
      <c r="PW6703" s="623"/>
      <c r="PX6703" s="623"/>
      <c r="PY6703" s="623"/>
      <c r="PZ6703" s="623"/>
      <c r="QA6703" s="623"/>
      <c r="QB6703" s="623"/>
      <c r="QC6703" s="623"/>
      <c r="QD6703" s="623"/>
      <c r="QE6703" s="623"/>
      <c r="QF6703" s="623"/>
      <c r="QG6703" s="623"/>
      <c r="QH6703" s="623"/>
      <c r="QI6703" s="623"/>
      <c r="QJ6703" s="623"/>
      <c r="QK6703" s="623"/>
    </row>
    <row r="6704" spans="439:453">
      <c r="PW6704" s="623"/>
      <c r="PX6704" s="623"/>
      <c r="PY6704" s="623"/>
      <c r="PZ6704" s="623"/>
      <c r="QA6704" s="623"/>
      <c r="QB6704" s="623"/>
      <c r="QC6704" s="623"/>
      <c r="QD6704" s="623"/>
      <c r="QE6704" s="623"/>
      <c r="QF6704" s="623"/>
      <c r="QG6704" s="623"/>
      <c r="QH6704" s="623"/>
      <c r="QI6704" s="623"/>
      <c r="QJ6704" s="623"/>
      <c r="QK6704" s="623"/>
    </row>
    <row r="6705" spans="439:453">
      <c r="PW6705" s="623"/>
      <c r="PX6705" s="623"/>
      <c r="PY6705" s="623"/>
      <c r="PZ6705" s="623"/>
      <c r="QA6705" s="623"/>
      <c r="QB6705" s="623"/>
      <c r="QC6705" s="623"/>
      <c r="QD6705" s="623"/>
      <c r="QE6705" s="623"/>
      <c r="QF6705" s="623"/>
      <c r="QG6705" s="623"/>
      <c r="QH6705" s="623"/>
      <c r="QI6705" s="623"/>
      <c r="QJ6705" s="623"/>
      <c r="QK6705" s="623"/>
    </row>
    <row r="6706" spans="439:453">
      <c r="PW6706" s="623"/>
      <c r="PX6706" s="623"/>
      <c r="PY6706" s="623"/>
      <c r="PZ6706" s="623"/>
      <c r="QA6706" s="623"/>
      <c r="QB6706" s="623"/>
      <c r="QC6706" s="623"/>
      <c r="QD6706" s="623"/>
      <c r="QE6706" s="623"/>
      <c r="QF6706" s="623"/>
      <c r="QG6706" s="623"/>
      <c r="QH6706" s="623"/>
      <c r="QI6706" s="623"/>
      <c r="QJ6706" s="623"/>
      <c r="QK6706" s="623"/>
    </row>
    <row r="6707" spans="439:453">
      <c r="PW6707" s="623"/>
      <c r="PX6707" s="623"/>
      <c r="PY6707" s="623"/>
      <c r="PZ6707" s="623"/>
      <c r="QA6707" s="623"/>
      <c r="QB6707" s="623"/>
      <c r="QC6707" s="623"/>
      <c r="QD6707" s="623"/>
      <c r="QE6707" s="623"/>
      <c r="QF6707" s="623"/>
      <c r="QG6707" s="623"/>
      <c r="QH6707" s="623"/>
      <c r="QI6707" s="623"/>
      <c r="QJ6707" s="623"/>
      <c r="QK6707" s="623"/>
    </row>
    <row r="6708" spans="439:453">
      <c r="PW6708" s="623"/>
      <c r="PX6708" s="623"/>
      <c r="PY6708" s="623"/>
      <c r="PZ6708" s="623"/>
      <c r="QA6708" s="623"/>
      <c r="QB6708" s="623"/>
      <c r="QC6708" s="623"/>
      <c r="QD6708" s="623"/>
      <c r="QE6708" s="623"/>
      <c r="QF6708" s="623"/>
      <c r="QG6708" s="623"/>
      <c r="QH6708" s="623"/>
      <c r="QI6708" s="623"/>
      <c r="QJ6708" s="623"/>
      <c r="QK6708" s="623"/>
    </row>
    <row r="6709" spans="439:453">
      <c r="PW6709" s="623"/>
      <c r="PX6709" s="623"/>
      <c r="PY6709" s="623"/>
      <c r="PZ6709" s="623"/>
      <c r="QA6709" s="623"/>
      <c r="QB6709" s="623"/>
      <c r="QC6709" s="623"/>
      <c r="QD6709" s="623"/>
      <c r="QE6709" s="623"/>
      <c r="QF6709" s="623"/>
      <c r="QG6709" s="623"/>
      <c r="QH6709" s="623"/>
      <c r="QI6709" s="623"/>
      <c r="QJ6709" s="623"/>
      <c r="QK6709" s="623"/>
    </row>
    <row r="6710" spans="439:453">
      <c r="PW6710" s="623"/>
      <c r="PX6710" s="623"/>
      <c r="PY6710" s="623"/>
      <c r="PZ6710" s="623"/>
      <c r="QA6710" s="623"/>
      <c r="QB6710" s="623"/>
      <c r="QC6710" s="623"/>
      <c r="QD6710" s="623"/>
      <c r="QE6710" s="623"/>
      <c r="QF6710" s="623"/>
      <c r="QG6710" s="623"/>
      <c r="QH6710" s="623"/>
      <c r="QI6710" s="623"/>
      <c r="QJ6710" s="623"/>
      <c r="QK6710" s="623"/>
    </row>
    <row r="6711" spans="439:453">
      <c r="PW6711" s="623"/>
      <c r="PX6711" s="623"/>
      <c r="PY6711" s="623"/>
      <c r="PZ6711" s="623"/>
      <c r="QA6711" s="623"/>
      <c r="QB6711" s="623"/>
      <c r="QC6711" s="623"/>
      <c r="QD6711" s="623"/>
      <c r="QE6711" s="623"/>
      <c r="QF6711" s="623"/>
      <c r="QG6711" s="623"/>
      <c r="QH6711" s="623"/>
      <c r="QI6711" s="623"/>
      <c r="QJ6711" s="623"/>
      <c r="QK6711" s="623"/>
    </row>
    <row r="6712" spans="439:453">
      <c r="PW6712" s="623"/>
      <c r="PX6712" s="623"/>
      <c r="PY6712" s="623"/>
      <c r="PZ6712" s="623"/>
      <c r="QA6712" s="623"/>
      <c r="QB6712" s="623"/>
      <c r="QC6712" s="623"/>
      <c r="QD6712" s="623"/>
      <c r="QE6712" s="623"/>
      <c r="QF6712" s="623"/>
      <c r="QG6712" s="623"/>
      <c r="QH6712" s="623"/>
      <c r="QI6712" s="623"/>
      <c r="QJ6712" s="623"/>
      <c r="QK6712" s="623"/>
    </row>
    <row r="6713" spans="439:453">
      <c r="PW6713" s="623"/>
      <c r="PX6713" s="623"/>
      <c r="PY6713" s="623"/>
      <c r="PZ6713" s="623"/>
      <c r="QA6713" s="623"/>
      <c r="QB6713" s="623"/>
      <c r="QC6713" s="623"/>
      <c r="QD6713" s="623"/>
      <c r="QE6713" s="623"/>
      <c r="QF6713" s="623"/>
      <c r="QG6713" s="623"/>
      <c r="QH6713" s="623"/>
      <c r="QI6713" s="623"/>
      <c r="QJ6713" s="623"/>
      <c r="QK6713" s="623"/>
    </row>
    <row r="6714" spans="439:453">
      <c r="PW6714" s="623"/>
      <c r="PX6714" s="623"/>
      <c r="PY6714" s="623"/>
      <c r="PZ6714" s="623"/>
      <c r="QA6714" s="623"/>
      <c r="QB6714" s="623"/>
      <c r="QC6714" s="623"/>
      <c r="QD6714" s="623"/>
      <c r="QE6714" s="623"/>
      <c r="QF6714" s="623"/>
      <c r="QG6714" s="623"/>
      <c r="QH6714" s="623"/>
      <c r="QI6714" s="623"/>
      <c r="QJ6714" s="623"/>
      <c r="QK6714" s="623"/>
    </row>
    <row r="6715" spans="439:453">
      <c r="PW6715" s="623"/>
      <c r="PX6715" s="623"/>
      <c r="PY6715" s="623"/>
      <c r="PZ6715" s="623"/>
      <c r="QA6715" s="623"/>
      <c r="QB6715" s="623"/>
      <c r="QC6715" s="623"/>
      <c r="QD6715" s="623"/>
      <c r="QE6715" s="623"/>
      <c r="QF6715" s="623"/>
      <c r="QG6715" s="623"/>
      <c r="QH6715" s="623"/>
      <c r="QI6715" s="623"/>
      <c r="QJ6715" s="623"/>
      <c r="QK6715" s="623"/>
    </row>
    <row r="6716" spans="439:453">
      <c r="PW6716" s="623"/>
      <c r="PX6716" s="623"/>
      <c r="PY6716" s="623"/>
      <c r="PZ6716" s="623"/>
      <c r="QA6716" s="623"/>
      <c r="QB6716" s="623"/>
      <c r="QC6716" s="623"/>
      <c r="QD6716" s="623"/>
      <c r="QE6716" s="623"/>
      <c r="QF6716" s="623"/>
      <c r="QG6716" s="623"/>
      <c r="QH6716" s="623"/>
      <c r="QI6716" s="623"/>
      <c r="QJ6716" s="623"/>
      <c r="QK6716" s="623"/>
    </row>
    <row r="6717" spans="439:453">
      <c r="PW6717" s="623"/>
      <c r="PX6717" s="623"/>
      <c r="PY6717" s="623"/>
      <c r="PZ6717" s="623"/>
      <c r="QA6717" s="623"/>
      <c r="QB6717" s="623"/>
      <c r="QC6717" s="623"/>
      <c r="QD6717" s="623"/>
      <c r="QE6717" s="623"/>
      <c r="QF6717" s="623"/>
      <c r="QG6717" s="623"/>
      <c r="QH6717" s="623"/>
      <c r="QI6717" s="623"/>
      <c r="QJ6717" s="623"/>
      <c r="QK6717" s="623"/>
    </row>
    <row r="6718" spans="439:453">
      <c r="PW6718" s="623"/>
      <c r="PX6718" s="623"/>
      <c r="PY6718" s="623"/>
      <c r="PZ6718" s="623"/>
      <c r="QA6718" s="623"/>
      <c r="QB6718" s="623"/>
      <c r="QC6718" s="623"/>
      <c r="QD6718" s="623"/>
      <c r="QE6718" s="623"/>
      <c r="QF6718" s="623"/>
      <c r="QG6718" s="623"/>
      <c r="QH6718" s="623"/>
      <c r="QI6718" s="623"/>
      <c r="QJ6718" s="623"/>
      <c r="QK6718" s="623"/>
    </row>
    <row r="6719" spans="439:453">
      <c r="PW6719" s="623"/>
      <c r="PX6719" s="623"/>
      <c r="PY6719" s="623"/>
      <c r="PZ6719" s="623"/>
      <c r="QA6719" s="623"/>
      <c r="QB6719" s="623"/>
      <c r="QC6719" s="623"/>
      <c r="QD6719" s="623"/>
      <c r="QE6719" s="623"/>
      <c r="QF6719" s="623"/>
      <c r="QG6719" s="623"/>
      <c r="QH6719" s="623"/>
      <c r="QI6719" s="623"/>
      <c r="QJ6719" s="623"/>
      <c r="QK6719" s="623"/>
    </row>
    <row r="6720" spans="439:453">
      <c r="PW6720" s="623"/>
      <c r="PX6720" s="623"/>
      <c r="PY6720" s="623"/>
      <c r="PZ6720" s="623"/>
      <c r="QA6720" s="623"/>
      <c r="QB6720" s="623"/>
      <c r="QC6720" s="623"/>
      <c r="QD6720" s="623"/>
      <c r="QE6720" s="623"/>
      <c r="QF6720" s="623"/>
      <c r="QG6720" s="623"/>
      <c r="QH6720" s="623"/>
      <c r="QI6720" s="623"/>
      <c r="QJ6720" s="623"/>
      <c r="QK6720" s="623"/>
    </row>
    <row r="6721" spans="439:453">
      <c r="PW6721" s="623"/>
      <c r="PX6721" s="623"/>
      <c r="PY6721" s="623"/>
      <c r="PZ6721" s="623"/>
      <c r="QA6721" s="623"/>
      <c r="QB6721" s="623"/>
      <c r="QC6721" s="623"/>
      <c r="QD6721" s="623"/>
      <c r="QE6721" s="623"/>
      <c r="QF6721" s="623"/>
      <c r="QG6721" s="623"/>
      <c r="QH6721" s="623"/>
      <c r="QI6721" s="623"/>
      <c r="QJ6721" s="623"/>
      <c r="QK6721" s="623"/>
    </row>
    <row r="6722" spans="439:453">
      <c r="PW6722" s="623"/>
      <c r="PX6722" s="623"/>
      <c r="PY6722" s="623"/>
      <c r="PZ6722" s="623"/>
      <c r="QA6722" s="623"/>
      <c r="QB6722" s="623"/>
      <c r="QC6722" s="623"/>
      <c r="QD6722" s="623"/>
      <c r="QE6722" s="623"/>
      <c r="QF6722" s="623"/>
      <c r="QG6722" s="623"/>
      <c r="QH6722" s="623"/>
      <c r="QI6722" s="623"/>
      <c r="QJ6722" s="623"/>
      <c r="QK6722" s="623"/>
    </row>
    <row r="6723" spans="439:453">
      <c r="PW6723" s="623"/>
      <c r="PX6723" s="623"/>
      <c r="PY6723" s="623"/>
      <c r="PZ6723" s="623"/>
      <c r="QA6723" s="623"/>
      <c r="QB6723" s="623"/>
      <c r="QC6723" s="623"/>
      <c r="QD6723" s="623"/>
      <c r="QE6723" s="623"/>
      <c r="QF6723" s="623"/>
      <c r="QG6723" s="623"/>
      <c r="QH6723" s="623"/>
      <c r="QI6723" s="623"/>
      <c r="QJ6723" s="623"/>
      <c r="QK6723" s="623"/>
    </row>
    <row r="6724" spans="439:453">
      <c r="PW6724" s="623"/>
      <c r="PX6724" s="623"/>
      <c r="PY6724" s="623"/>
      <c r="PZ6724" s="623"/>
      <c r="QA6724" s="623"/>
      <c r="QB6724" s="623"/>
      <c r="QC6724" s="623"/>
      <c r="QD6724" s="623"/>
      <c r="QE6724" s="623"/>
      <c r="QF6724" s="623"/>
      <c r="QG6724" s="623"/>
      <c r="QH6724" s="623"/>
      <c r="QI6724" s="623"/>
      <c r="QJ6724" s="623"/>
      <c r="QK6724" s="623"/>
    </row>
    <row r="6725" spans="439:453">
      <c r="PW6725" s="623"/>
      <c r="PX6725" s="623"/>
      <c r="PY6725" s="623"/>
      <c r="PZ6725" s="623"/>
      <c r="QA6725" s="623"/>
      <c r="QB6725" s="623"/>
      <c r="QC6725" s="623"/>
      <c r="QD6725" s="623"/>
      <c r="QE6725" s="623"/>
      <c r="QF6725" s="623"/>
      <c r="QG6725" s="623"/>
      <c r="QH6725" s="623"/>
      <c r="QI6725" s="623"/>
      <c r="QJ6725" s="623"/>
      <c r="QK6725" s="623"/>
    </row>
    <row r="6726" spans="439:453">
      <c r="PW6726" s="623"/>
      <c r="PX6726" s="623"/>
      <c r="PY6726" s="623"/>
      <c r="PZ6726" s="623"/>
      <c r="QA6726" s="623"/>
      <c r="QB6726" s="623"/>
      <c r="QC6726" s="623"/>
      <c r="QD6726" s="623"/>
      <c r="QE6726" s="623"/>
      <c r="QF6726" s="623"/>
      <c r="QG6726" s="623"/>
      <c r="QH6726" s="623"/>
      <c r="QI6726" s="623"/>
      <c r="QJ6726" s="623"/>
      <c r="QK6726" s="623"/>
    </row>
    <row r="6727" spans="439:453">
      <c r="PW6727" s="623"/>
      <c r="PX6727" s="623"/>
      <c r="PY6727" s="623"/>
      <c r="PZ6727" s="623"/>
      <c r="QA6727" s="623"/>
      <c r="QB6727" s="623"/>
      <c r="QC6727" s="623"/>
      <c r="QD6727" s="623"/>
      <c r="QE6727" s="623"/>
      <c r="QF6727" s="623"/>
      <c r="QG6727" s="623"/>
      <c r="QH6727" s="623"/>
      <c r="QI6727" s="623"/>
      <c r="QJ6727" s="623"/>
      <c r="QK6727" s="623"/>
    </row>
    <row r="6728" spans="439:453">
      <c r="PW6728" s="623"/>
      <c r="PX6728" s="623"/>
      <c r="PY6728" s="623"/>
      <c r="PZ6728" s="623"/>
      <c r="QA6728" s="623"/>
      <c r="QB6728" s="623"/>
      <c r="QC6728" s="623"/>
      <c r="QD6728" s="623"/>
      <c r="QE6728" s="623"/>
      <c r="QF6728" s="623"/>
      <c r="QG6728" s="623"/>
      <c r="QH6728" s="623"/>
      <c r="QI6728" s="623"/>
      <c r="QJ6728" s="623"/>
      <c r="QK6728" s="623"/>
    </row>
    <row r="6729" spans="439:453">
      <c r="PW6729" s="623"/>
      <c r="PX6729" s="623"/>
      <c r="PY6729" s="623"/>
      <c r="PZ6729" s="623"/>
      <c r="QA6729" s="623"/>
      <c r="QB6729" s="623"/>
      <c r="QC6729" s="623"/>
      <c r="QD6729" s="623"/>
      <c r="QE6729" s="623"/>
      <c r="QF6729" s="623"/>
      <c r="QG6729" s="623"/>
      <c r="QH6729" s="623"/>
      <c r="QI6729" s="623"/>
      <c r="QJ6729" s="623"/>
      <c r="QK6729" s="623"/>
    </row>
    <row r="6730" spans="439:453">
      <c r="PW6730" s="623"/>
      <c r="PX6730" s="623"/>
      <c r="PY6730" s="623"/>
      <c r="PZ6730" s="623"/>
      <c r="QA6730" s="623"/>
      <c r="QB6730" s="623"/>
      <c r="QC6730" s="623"/>
      <c r="QD6730" s="623"/>
      <c r="QE6730" s="623"/>
      <c r="QF6730" s="623"/>
      <c r="QG6730" s="623"/>
      <c r="QH6730" s="623"/>
      <c r="QI6730" s="623"/>
      <c r="QJ6730" s="623"/>
      <c r="QK6730" s="623"/>
    </row>
    <row r="6731" spans="439:453">
      <c r="PW6731" s="623"/>
      <c r="PX6731" s="623"/>
      <c r="PY6731" s="623"/>
      <c r="PZ6731" s="623"/>
      <c r="QA6731" s="623"/>
      <c r="QB6731" s="623"/>
      <c r="QC6731" s="623"/>
      <c r="QD6731" s="623"/>
      <c r="QE6731" s="623"/>
      <c r="QF6731" s="623"/>
      <c r="QG6731" s="623"/>
      <c r="QH6731" s="623"/>
      <c r="QI6731" s="623"/>
      <c r="QJ6731" s="623"/>
      <c r="QK6731" s="623"/>
    </row>
    <row r="6732" spans="439:453">
      <c r="PW6732" s="623"/>
      <c r="PX6732" s="623"/>
      <c r="PY6732" s="623"/>
      <c r="PZ6732" s="623"/>
      <c r="QA6732" s="623"/>
      <c r="QB6732" s="623"/>
      <c r="QC6732" s="623"/>
      <c r="QD6732" s="623"/>
      <c r="QE6732" s="623"/>
      <c r="QF6732" s="623"/>
      <c r="QG6732" s="623"/>
      <c r="QH6732" s="623"/>
      <c r="QI6732" s="623"/>
      <c r="QJ6732" s="623"/>
      <c r="QK6732" s="623"/>
    </row>
    <row r="6733" spans="439:453">
      <c r="PW6733" s="623"/>
      <c r="PX6733" s="623"/>
      <c r="PY6733" s="623"/>
      <c r="PZ6733" s="623"/>
      <c r="QA6733" s="623"/>
      <c r="QB6733" s="623"/>
      <c r="QC6733" s="623"/>
      <c r="QD6733" s="623"/>
      <c r="QE6733" s="623"/>
      <c r="QF6733" s="623"/>
      <c r="QG6733" s="623"/>
      <c r="QH6733" s="623"/>
      <c r="QI6733" s="623"/>
      <c r="QJ6733" s="623"/>
      <c r="QK6733" s="623"/>
    </row>
    <row r="6734" spans="439:453">
      <c r="PW6734" s="623"/>
      <c r="PX6734" s="623"/>
      <c r="PY6734" s="623"/>
      <c r="PZ6734" s="623"/>
      <c r="QA6734" s="623"/>
      <c r="QB6734" s="623"/>
      <c r="QC6734" s="623"/>
      <c r="QD6734" s="623"/>
      <c r="QE6734" s="623"/>
      <c r="QF6734" s="623"/>
      <c r="QG6734" s="623"/>
      <c r="QH6734" s="623"/>
      <c r="QI6734" s="623"/>
      <c r="QJ6734" s="623"/>
      <c r="QK6734" s="623"/>
    </row>
    <row r="6735" spans="439:453">
      <c r="PW6735" s="623"/>
      <c r="PX6735" s="623"/>
      <c r="PY6735" s="623"/>
      <c r="PZ6735" s="623"/>
      <c r="QA6735" s="623"/>
      <c r="QB6735" s="623"/>
      <c r="QC6735" s="623"/>
      <c r="QD6735" s="623"/>
      <c r="QE6735" s="623"/>
      <c r="QF6735" s="623"/>
      <c r="QG6735" s="623"/>
      <c r="QH6735" s="623"/>
      <c r="QI6735" s="623"/>
      <c r="QJ6735" s="623"/>
      <c r="QK6735" s="623"/>
    </row>
    <row r="6736" spans="439:453">
      <c r="PW6736" s="623"/>
      <c r="PX6736" s="623"/>
      <c r="PY6736" s="623"/>
      <c r="PZ6736" s="623"/>
      <c r="QA6736" s="623"/>
      <c r="QB6736" s="623"/>
      <c r="QC6736" s="623"/>
      <c r="QD6736" s="623"/>
      <c r="QE6736" s="623"/>
      <c r="QF6736" s="623"/>
      <c r="QG6736" s="623"/>
      <c r="QH6736" s="623"/>
      <c r="QI6736" s="623"/>
      <c r="QJ6736" s="623"/>
      <c r="QK6736" s="623"/>
    </row>
    <row r="6737" spans="439:453">
      <c r="PW6737" s="623"/>
      <c r="PX6737" s="623"/>
      <c r="PY6737" s="623"/>
      <c r="PZ6737" s="623"/>
      <c r="QA6737" s="623"/>
      <c r="QB6737" s="623"/>
      <c r="QC6737" s="623"/>
      <c r="QD6737" s="623"/>
      <c r="QE6737" s="623"/>
      <c r="QF6737" s="623"/>
      <c r="QG6737" s="623"/>
      <c r="QH6737" s="623"/>
      <c r="QI6737" s="623"/>
      <c r="QJ6737" s="623"/>
      <c r="QK6737" s="623"/>
    </row>
    <row r="6738" spans="439:453">
      <c r="PW6738" s="623"/>
      <c r="PX6738" s="623"/>
      <c r="PY6738" s="623"/>
      <c r="PZ6738" s="623"/>
      <c r="QA6738" s="623"/>
      <c r="QB6738" s="623"/>
      <c r="QC6738" s="623"/>
      <c r="QD6738" s="623"/>
      <c r="QE6738" s="623"/>
      <c r="QF6738" s="623"/>
      <c r="QG6738" s="623"/>
      <c r="QH6738" s="623"/>
      <c r="QI6738" s="623"/>
      <c r="QJ6738" s="623"/>
      <c r="QK6738" s="623"/>
    </row>
    <row r="6739" spans="439:453">
      <c r="PW6739" s="623"/>
      <c r="PX6739" s="623"/>
      <c r="PY6739" s="623"/>
      <c r="PZ6739" s="623"/>
      <c r="QA6739" s="623"/>
      <c r="QB6739" s="623"/>
      <c r="QC6739" s="623"/>
      <c r="QD6739" s="623"/>
      <c r="QE6739" s="623"/>
      <c r="QF6739" s="623"/>
      <c r="QG6739" s="623"/>
      <c r="QH6739" s="623"/>
      <c r="QI6739" s="623"/>
      <c r="QJ6739" s="623"/>
      <c r="QK6739" s="623"/>
    </row>
    <row r="6740" spans="439:453">
      <c r="PW6740" s="623"/>
      <c r="PX6740" s="623"/>
      <c r="PY6740" s="623"/>
      <c r="PZ6740" s="623"/>
      <c r="QA6740" s="623"/>
      <c r="QB6740" s="623"/>
      <c r="QC6740" s="623"/>
      <c r="QD6740" s="623"/>
      <c r="QE6740" s="623"/>
      <c r="QF6740" s="623"/>
      <c r="QG6740" s="623"/>
      <c r="QH6740" s="623"/>
      <c r="QI6740" s="623"/>
      <c r="QJ6740" s="623"/>
      <c r="QK6740" s="623"/>
    </row>
    <row r="6741" spans="439:453">
      <c r="PW6741" s="623"/>
      <c r="PX6741" s="623"/>
      <c r="PY6741" s="623"/>
      <c r="PZ6741" s="623"/>
      <c r="QA6741" s="623"/>
      <c r="QB6741" s="623"/>
      <c r="QC6741" s="623"/>
      <c r="QD6741" s="623"/>
      <c r="QE6741" s="623"/>
      <c r="QF6741" s="623"/>
      <c r="QG6741" s="623"/>
      <c r="QH6741" s="623"/>
      <c r="QI6741" s="623"/>
      <c r="QJ6741" s="623"/>
      <c r="QK6741" s="623"/>
    </row>
    <row r="6742" spans="439:453">
      <c r="PW6742" s="623"/>
      <c r="PX6742" s="623"/>
      <c r="PY6742" s="623"/>
      <c r="PZ6742" s="623"/>
      <c r="QA6742" s="623"/>
      <c r="QB6742" s="623"/>
      <c r="QC6742" s="623"/>
      <c r="QD6742" s="623"/>
      <c r="QE6742" s="623"/>
      <c r="QF6742" s="623"/>
      <c r="QG6742" s="623"/>
      <c r="QH6742" s="623"/>
      <c r="QI6742" s="623"/>
      <c r="QJ6742" s="623"/>
      <c r="QK6742" s="623"/>
    </row>
    <row r="6743" spans="439:453">
      <c r="PW6743" s="623"/>
      <c r="PX6743" s="623"/>
      <c r="PY6743" s="623"/>
      <c r="PZ6743" s="623"/>
      <c r="QA6743" s="623"/>
      <c r="QB6743" s="623"/>
      <c r="QC6743" s="623"/>
      <c r="QD6743" s="623"/>
      <c r="QE6743" s="623"/>
      <c r="QF6743" s="623"/>
      <c r="QG6743" s="623"/>
      <c r="QH6743" s="623"/>
      <c r="QI6743" s="623"/>
      <c r="QJ6743" s="623"/>
      <c r="QK6743" s="623"/>
    </row>
    <row r="6744" spans="439:453">
      <c r="PW6744" s="623"/>
      <c r="PX6744" s="623"/>
      <c r="PY6744" s="623"/>
      <c r="PZ6744" s="623"/>
      <c r="QA6744" s="623"/>
      <c r="QB6744" s="623"/>
      <c r="QC6744" s="623"/>
      <c r="QD6744" s="623"/>
      <c r="QE6744" s="623"/>
      <c r="QF6744" s="623"/>
      <c r="QG6744" s="623"/>
      <c r="QH6744" s="623"/>
      <c r="QI6744" s="623"/>
      <c r="QJ6744" s="623"/>
      <c r="QK6744" s="623"/>
    </row>
    <row r="6745" spans="439:453">
      <c r="PW6745" s="623"/>
      <c r="PX6745" s="623"/>
      <c r="PY6745" s="623"/>
      <c r="PZ6745" s="623"/>
      <c r="QA6745" s="623"/>
      <c r="QB6745" s="623"/>
      <c r="QC6745" s="623"/>
      <c r="QD6745" s="623"/>
      <c r="QE6745" s="623"/>
      <c r="QF6745" s="623"/>
      <c r="QG6745" s="623"/>
      <c r="QH6745" s="623"/>
      <c r="QI6745" s="623"/>
      <c r="QJ6745" s="623"/>
      <c r="QK6745" s="623"/>
    </row>
    <row r="6746" spans="439:453">
      <c r="PW6746" s="623"/>
      <c r="PX6746" s="623"/>
      <c r="PY6746" s="623"/>
      <c r="PZ6746" s="623"/>
      <c r="QA6746" s="623"/>
      <c r="QB6746" s="623"/>
      <c r="QC6746" s="623"/>
      <c r="QD6746" s="623"/>
      <c r="QE6746" s="623"/>
      <c r="QF6746" s="623"/>
      <c r="QG6746" s="623"/>
      <c r="QH6746" s="623"/>
      <c r="QI6746" s="623"/>
      <c r="QJ6746" s="623"/>
      <c r="QK6746" s="623"/>
    </row>
    <row r="6747" spans="439:453">
      <c r="PW6747" s="623"/>
      <c r="PX6747" s="623"/>
      <c r="PY6747" s="623"/>
      <c r="PZ6747" s="623"/>
      <c r="QA6747" s="623"/>
      <c r="QB6747" s="623"/>
      <c r="QC6747" s="623"/>
      <c r="QD6747" s="623"/>
      <c r="QE6747" s="623"/>
      <c r="QF6747" s="623"/>
      <c r="QG6747" s="623"/>
      <c r="QH6747" s="623"/>
      <c r="QI6747" s="623"/>
      <c r="QJ6747" s="623"/>
      <c r="QK6747" s="623"/>
    </row>
    <row r="6748" spans="439:453">
      <c r="PW6748" s="623"/>
      <c r="PX6748" s="623"/>
      <c r="PY6748" s="623"/>
      <c r="PZ6748" s="623"/>
      <c r="QA6748" s="623"/>
      <c r="QB6748" s="623"/>
      <c r="QC6748" s="623"/>
      <c r="QD6748" s="623"/>
      <c r="QE6748" s="623"/>
      <c r="QF6748" s="623"/>
      <c r="QG6748" s="623"/>
      <c r="QH6748" s="623"/>
      <c r="QI6748" s="623"/>
      <c r="QJ6748" s="623"/>
      <c r="QK6748" s="623"/>
    </row>
    <row r="6749" spans="439:453">
      <c r="PW6749" s="623"/>
      <c r="PX6749" s="623"/>
      <c r="PY6749" s="623"/>
      <c r="PZ6749" s="623"/>
      <c r="QA6749" s="623"/>
      <c r="QB6749" s="623"/>
      <c r="QC6749" s="623"/>
      <c r="QD6749" s="623"/>
      <c r="QE6749" s="623"/>
      <c r="QF6749" s="623"/>
      <c r="QG6749" s="623"/>
      <c r="QH6749" s="623"/>
      <c r="QI6749" s="623"/>
      <c r="QJ6749" s="623"/>
      <c r="QK6749" s="623"/>
    </row>
    <row r="6750" spans="439:453">
      <c r="PW6750" s="623"/>
      <c r="PX6750" s="623"/>
      <c r="PY6750" s="623"/>
      <c r="PZ6750" s="623"/>
      <c r="QA6750" s="623"/>
      <c r="QB6750" s="623"/>
      <c r="QC6750" s="623"/>
      <c r="QD6750" s="623"/>
      <c r="QE6750" s="623"/>
      <c r="QF6750" s="623"/>
      <c r="QG6750" s="623"/>
      <c r="QH6750" s="623"/>
      <c r="QI6750" s="623"/>
      <c r="QJ6750" s="623"/>
      <c r="QK6750" s="623"/>
    </row>
    <row r="6751" spans="439:453">
      <c r="PW6751" s="623"/>
      <c r="PX6751" s="623"/>
      <c r="PY6751" s="623"/>
      <c r="PZ6751" s="623"/>
      <c r="QA6751" s="623"/>
      <c r="QB6751" s="623"/>
      <c r="QC6751" s="623"/>
      <c r="QD6751" s="623"/>
      <c r="QE6751" s="623"/>
      <c r="QF6751" s="623"/>
      <c r="QG6751" s="623"/>
      <c r="QH6751" s="623"/>
      <c r="QI6751" s="623"/>
      <c r="QJ6751" s="623"/>
      <c r="QK6751" s="623"/>
    </row>
    <row r="6752" spans="439:453">
      <c r="PW6752" s="623"/>
      <c r="PX6752" s="623"/>
      <c r="PY6752" s="623"/>
      <c r="PZ6752" s="623"/>
      <c r="QA6752" s="623"/>
      <c r="QB6752" s="623"/>
      <c r="QC6752" s="623"/>
      <c r="QD6752" s="623"/>
      <c r="QE6752" s="623"/>
      <c r="QF6752" s="623"/>
      <c r="QG6752" s="623"/>
      <c r="QH6752" s="623"/>
      <c r="QI6752" s="623"/>
      <c r="QJ6752" s="623"/>
      <c r="QK6752" s="623"/>
    </row>
    <row r="6753" spans="439:453">
      <c r="PW6753" s="623"/>
      <c r="PX6753" s="623"/>
      <c r="PY6753" s="623"/>
      <c r="PZ6753" s="623"/>
      <c r="QA6753" s="623"/>
      <c r="QB6753" s="623"/>
      <c r="QC6753" s="623"/>
      <c r="QD6753" s="623"/>
      <c r="QE6753" s="623"/>
      <c r="QF6753" s="623"/>
      <c r="QG6753" s="623"/>
      <c r="QH6753" s="623"/>
      <c r="QI6753" s="623"/>
      <c r="QJ6753" s="623"/>
      <c r="QK6753" s="623"/>
    </row>
    <row r="6754" spans="439:453">
      <c r="PW6754" s="623"/>
      <c r="PX6754" s="623"/>
      <c r="PY6754" s="623"/>
      <c r="PZ6754" s="623"/>
      <c r="QA6754" s="623"/>
      <c r="QB6754" s="623"/>
      <c r="QC6754" s="623"/>
      <c r="QD6754" s="623"/>
      <c r="QE6754" s="623"/>
      <c r="QF6754" s="623"/>
      <c r="QG6754" s="623"/>
      <c r="QH6754" s="623"/>
      <c r="QI6754" s="623"/>
      <c r="QJ6754" s="623"/>
      <c r="QK6754" s="623"/>
    </row>
    <row r="6755" spans="439:453">
      <c r="PW6755" s="623"/>
      <c r="PX6755" s="623"/>
      <c r="PY6755" s="623"/>
      <c r="PZ6755" s="623"/>
      <c r="QA6755" s="623"/>
      <c r="QB6755" s="623"/>
      <c r="QC6755" s="623"/>
      <c r="QD6755" s="623"/>
      <c r="QE6755" s="623"/>
      <c r="QF6755" s="623"/>
      <c r="QG6755" s="623"/>
      <c r="QH6755" s="623"/>
      <c r="QI6755" s="623"/>
      <c r="QJ6755" s="623"/>
      <c r="QK6755" s="623"/>
    </row>
    <row r="6756" spans="439:453">
      <c r="PW6756" s="623"/>
      <c r="PX6756" s="623"/>
      <c r="PY6756" s="623"/>
      <c r="PZ6756" s="623"/>
      <c r="QA6756" s="623"/>
      <c r="QB6756" s="623"/>
      <c r="QC6756" s="623"/>
      <c r="QD6756" s="623"/>
      <c r="QE6756" s="623"/>
      <c r="QF6756" s="623"/>
      <c r="QG6756" s="623"/>
      <c r="QH6756" s="623"/>
      <c r="QI6756" s="623"/>
      <c r="QJ6756" s="623"/>
      <c r="QK6756" s="623"/>
    </row>
    <row r="6757" spans="439:453">
      <c r="PW6757" s="623"/>
      <c r="PX6757" s="623"/>
      <c r="PY6757" s="623"/>
      <c r="PZ6757" s="623"/>
      <c r="QA6757" s="623"/>
      <c r="QB6757" s="623"/>
      <c r="QC6757" s="623"/>
      <c r="QD6757" s="623"/>
      <c r="QE6757" s="623"/>
      <c r="QF6757" s="623"/>
      <c r="QG6757" s="623"/>
      <c r="QH6757" s="623"/>
      <c r="QI6757" s="623"/>
      <c r="QJ6757" s="623"/>
      <c r="QK6757" s="623"/>
    </row>
    <row r="6758" spans="439:453">
      <c r="PW6758" s="623"/>
      <c r="PX6758" s="623"/>
      <c r="PY6758" s="623"/>
      <c r="PZ6758" s="623"/>
      <c r="QA6758" s="623"/>
      <c r="QB6758" s="623"/>
      <c r="QC6758" s="623"/>
      <c r="QD6758" s="623"/>
      <c r="QE6758" s="623"/>
      <c r="QF6758" s="623"/>
      <c r="QG6758" s="623"/>
      <c r="QH6758" s="623"/>
      <c r="QI6758" s="623"/>
      <c r="QJ6758" s="623"/>
      <c r="QK6758" s="623"/>
    </row>
    <row r="6759" spans="439:453">
      <c r="PW6759" s="623"/>
      <c r="PX6759" s="623"/>
      <c r="PY6759" s="623"/>
      <c r="PZ6759" s="623"/>
      <c r="QA6759" s="623"/>
      <c r="QB6759" s="623"/>
      <c r="QC6759" s="623"/>
      <c r="QD6759" s="623"/>
      <c r="QE6759" s="623"/>
      <c r="QF6759" s="623"/>
      <c r="QG6759" s="623"/>
      <c r="QH6759" s="623"/>
      <c r="QI6759" s="623"/>
      <c r="QJ6759" s="623"/>
      <c r="QK6759" s="623"/>
    </row>
    <row r="6760" spans="439:453">
      <c r="PW6760" s="623"/>
      <c r="PX6760" s="623"/>
      <c r="PY6760" s="623"/>
      <c r="PZ6760" s="623"/>
      <c r="QA6760" s="623"/>
      <c r="QB6760" s="623"/>
      <c r="QC6760" s="623"/>
      <c r="QD6760" s="623"/>
      <c r="QE6760" s="623"/>
      <c r="QF6760" s="623"/>
      <c r="QG6760" s="623"/>
      <c r="QH6760" s="623"/>
      <c r="QI6760" s="623"/>
      <c r="QJ6760" s="623"/>
      <c r="QK6760" s="623"/>
    </row>
    <row r="6761" spans="439:453">
      <c r="PW6761" s="623"/>
      <c r="PX6761" s="623"/>
      <c r="PY6761" s="623"/>
      <c r="PZ6761" s="623"/>
      <c r="QA6761" s="623"/>
      <c r="QB6761" s="623"/>
      <c r="QC6761" s="623"/>
      <c r="QD6761" s="623"/>
      <c r="QE6761" s="623"/>
      <c r="QF6761" s="623"/>
      <c r="QG6761" s="623"/>
      <c r="QH6761" s="623"/>
      <c r="QI6761" s="623"/>
      <c r="QJ6761" s="623"/>
      <c r="QK6761" s="623"/>
    </row>
    <row r="6762" spans="439:453">
      <c r="PW6762" s="623"/>
      <c r="PX6762" s="623"/>
      <c r="PY6762" s="623"/>
      <c r="PZ6762" s="623"/>
      <c r="QA6762" s="623"/>
      <c r="QB6762" s="623"/>
      <c r="QC6762" s="623"/>
      <c r="QD6762" s="623"/>
      <c r="QE6762" s="623"/>
      <c r="QF6762" s="623"/>
      <c r="QG6762" s="623"/>
      <c r="QH6762" s="623"/>
      <c r="QI6762" s="623"/>
      <c r="QJ6762" s="623"/>
      <c r="QK6762" s="623"/>
    </row>
    <row r="6763" spans="439:453">
      <c r="PW6763" s="623"/>
      <c r="PX6763" s="623"/>
      <c r="PY6763" s="623"/>
      <c r="PZ6763" s="623"/>
      <c r="QA6763" s="623"/>
      <c r="QB6763" s="623"/>
      <c r="QC6763" s="623"/>
      <c r="QD6763" s="623"/>
      <c r="QE6763" s="623"/>
      <c r="QF6763" s="623"/>
      <c r="QG6763" s="623"/>
      <c r="QH6763" s="623"/>
      <c r="QI6763" s="623"/>
      <c r="QJ6763" s="623"/>
      <c r="QK6763" s="623"/>
    </row>
    <row r="6764" spans="439:453">
      <c r="PW6764" s="623"/>
      <c r="PX6764" s="623"/>
      <c r="PY6764" s="623"/>
      <c r="PZ6764" s="623"/>
      <c r="QA6764" s="623"/>
      <c r="QB6764" s="623"/>
      <c r="QC6764" s="623"/>
      <c r="QD6764" s="623"/>
      <c r="QE6764" s="623"/>
      <c r="QF6764" s="623"/>
      <c r="QG6764" s="623"/>
      <c r="QH6764" s="623"/>
      <c r="QI6764" s="623"/>
      <c r="QJ6764" s="623"/>
      <c r="QK6764" s="623"/>
    </row>
    <row r="6765" spans="439:453">
      <c r="PW6765" s="623"/>
      <c r="PX6765" s="623"/>
      <c r="PY6765" s="623"/>
      <c r="PZ6765" s="623"/>
      <c r="QA6765" s="623"/>
      <c r="QB6765" s="623"/>
      <c r="QC6765" s="623"/>
      <c r="QD6765" s="623"/>
      <c r="QE6765" s="623"/>
      <c r="QF6765" s="623"/>
      <c r="QG6765" s="623"/>
      <c r="QH6765" s="623"/>
      <c r="QI6765" s="623"/>
      <c r="QJ6765" s="623"/>
      <c r="QK6765" s="623"/>
    </row>
    <row r="6766" spans="439:453">
      <c r="PW6766" s="623"/>
      <c r="PX6766" s="623"/>
      <c r="PY6766" s="623"/>
      <c r="PZ6766" s="623"/>
      <c r="QA6766" s="623"/>
      <c r="QB6766" s="623"/>
      <c r="QC6766" s="623"/>
      <c r="QD6766" s="623"/>
      <c r="QE6766" s="623"/>
      <c r="QF6766" s="623"/>
      <c r="QG6766" s="623"/>
      <c r="QH6766" s="623"/>
      <c r="QI6766" s="623"/>
      <c r="QJ6766" s="623"/>
      <c r="QK6766" s="623"/>
    </row>
    <row r="6767" spans="439:453">
      <c r="PW6767" s="623"/>
      <c r="PX6767" s="623"/>
      <c r="PY6767" s="623"/>
      <c r="PZ6767" s="623"/>
      <c r="QA6767" s="623"/>
      <c r="QB6767" s="623"/>
      <c r="QC6767" s="623"/>
      <c r="QD6767" s="623"/>
      <c r="QE6767" s="623"/>
      <c r="QF6767" s="623"/>
      <c r="QG6767" s="623"/>
      <c r="QH6767" s="623"/>
      <c r="QI6767" s="623"/>
      <c r="QJ6767" s="623"/>
      <c r="QK6767" s="623"/>
    </row>
    <row r="6768" spans="439:453">
      <c r="PW6768" s="623"/>
      <c r="PX6768" s="623"/>
      <c r="PY6768" s="623"/>
      <c r="PZ6768" s="623"/>
      <c r="QA6768" s="623"/>
      <c r="QB6768" s="623"/>
      <c r="QC6768" s="623"/>
      <c r="QD6768" s="623"/>
      <c r="QE6768" s="623"/>
      <c r="QF6768" s="623"/>
      <c r="QG6768" s="623"/>
      <c r="QH6768" s="623"/>
      <c r="QI6768" s="623"/>
      <c r="QJ6768" s="623"/>
      <c r="QK6768" s="623"/>
    </row>
    <row r="6769" spans="439:453">
      <c r="PW6769" s="623"/>
      <c r="PX6769" s="623"/>
      <c r="PY6769" s="623"/>
      <c r="PZ6769" s="623"/>
      <c r="QA6769" s="623"/>
      <c r="QB6769" s="623"/>
      <c r="QC6769" s="623"/>
      <c r="QD6769" s="623"/>
      <c r="QE6769" s="623"/>
      <c r="QF6769" s="623"/>
      <c r="QG6769" s="623"/>
      <c r="QH6769" s="623"/>
      <c r="QI6769" s="623"/>
      <c r="QJ6769" s="623"/>
      <c r="QK6769" s="623"/>
    </row>
    <row r="6770" spans="439:453">
      <c r="PW6770" s="623"/>
      <c r="PX6770" s="623"/>
      <c r="PY6770" s="623"/>
      <c r="PZ6770" s="623"/>
      <c r="QA6770" s="623"/>
      <c r="QB6770" s="623"/>
      <c r="QC6770" s="623"/>
      <c r="QD6770" s="623"/>
      <c r="QE6770" s="623"/>
      <c r="QF6770" s="623"/>
      <c r="QG6770" s="623"/>
      <c r="QH6770" s="623"/>
      <c r="QI6770" s="623"/>
      <c r="QJ6770" s="623"/>
      <c r="QK6770" s="623"/>
    </row>
    <row r="6771" spans="439:453">
      <c r="PW6771" s="623"/>
      <c r="PX6771" s="623"/>
      <c r="PY6771" s="623"/>
      <c r="PZ6771" s="623"/>
      <c r="QA6771" s="623"/>
      <c r="QB6771" s="623"/>
      <c r="QC6771" s="623"/>
      <c r="QD6771" s="623"/>
      <c r="QE6771" s="623"/>
      <c r="QF6771" s="623"/>
      <c r="QG6771" s="623"/>
      <c r="QH6771" s="623"/>
      <c r="QI6771" s="623"/>
      <c r="QJ6771" s="623"/>
      <c r="QK6771" s="623"/>
    </row>
    <row r="6772" spans="439:453">
      <c r="PW6772" s="623"/>
      <c r="PX6772" s="623"/>
      <c r="PY6772" s="623"/>
      <c r="PZ6772" s="623"/>
      <c r="QA6772" s="623"/>
      <c r="QB6772" s="623"/>
      <c r="QC6772" s="623"/>
      <c r="QD6772" s="623"/>
      <c r="QE6772" s="623"/>
      <c r="QF6772" s="623"/>
      <c r="QG6772" s="623"/>
      <c r="QH6772" s="623"/>
      <c r="QI6772" s="623"/>
      <c r="QJ6772" s="623"/>
      <c r="QK6772" s="623"/>
    </row>
    <row r="6773" spans="439:453">
      <c r="PW6773" s="623"/>
      <c r="PX6773" s="623"/>
      <c r="PY6773" s="623"/>
      <c r="PZ6773" s="623"/>
      <c r="QA6773" s="623"/>
      <c r="QB6773" s="623"/>
      <c r="QC6773" s="623"/>
      <c r="QD6773" s="623"/>
      <c r="QE6773" s="623"/>
      <c r="QF6773" s="623"/>
      <c r="QG6773" s="623"/>
      <c r="QH6773" s="623"/>
      <c r="QI6773" s="623"/>
      <c r="QJ6773" s="623"/>
      <c r="QK6773" s="623"/>
    </row>
    <row r="6774" spans="439:453">
      <c r="PW6774" s="623"/>
      <c r="PX6774" s="623"/>
      <c r="PY6774" s="623"/>
      <c r="PZ6774" s="623"/>
      <c r="QA6774" s="623"/>
      <c r="QB6774" s="623"/>
      <c r="QC6774" s="623"/>
      <c r="QD6774" s="623"/>
      <c r="QE6774" s="623"/>
      <c r="QF6774" s="623"/>
      <c r="QG6774" s="623"/>
      <c r="QH6774" s="623"/>
      <c r="QI6774" s="623"/>
      <c r="QJ6774" s="623"/>
      <c r="QK6774" s="623"/>
    </row>
    <row r="6775" spans="439:453">
      <c r="PW6775" s="623"/>
      <c r="PX6775" s="623"/>
      <c r="PY6775" s="623"/>
      <c r="PZ6775" s="623"/>
      <c r="QA6775" s="623"/>
      <c r="QB6775" s="623"/>
      <c r="QC6775" s="623"/>
      <c r="QD6775" s="623"/>
      <c r="QE6775" s="623"/>
      <c r="QF6775" s="623"/>
      <c r="QG6775" s="623"/>
      <c r="QH6775" s="623"/>
      <c r="QI6775" s="623"/>
      <c r="QJ6775" s="623"/>
      <c r="QK6775" s="623"/>
    </row>
    <row r="6776" spans="439:453">
      <c r="PW6776" s="623"/>
      <c r="PX6776" s="623"/>
      <c r="PY6776" s="623"/>
      <c r="PZ6776" s="623"/>
      <c r="QA6776" s="623"/>
      <c r="QB6776" s="623"/>
      <c r="QC6776" s="623"/>
      <c r="QD6776" s="623"/>
      <c r="QE6776" s="623"/>
      <c r="QF6776" s="623"/>
      <c r="QG6776" s="623"/>
      <c r="QH6776" s="623"/>
      <c r="QI6776" s="623"/>
      <c r="QJ6776" s="623"/>
      <c r="QK6776" s="623"/>
    </row>
    <row r="6777" spans="439:453">
      <c r="PW6777" s="623"/>
      <c r="PX6777" s="623"/>
      <c r="PY6777" s="623"/>
      <c r="PZ6777" s="623"/>
      <c r="QA6777" s="623"/>
      <c r="QB6777" s="623"/>
      <c r="QC6777" s="623"/>
      <c r="QD6777" s="623"/>
      <c r="QE6777" s="623"/>
      <c r="QF6777" s="623"/>
      <c r="QG6777" s="623"/>
      <c r="QH6777" s="623"/>
      <c r="QI6777" s="623"/>
      <c r="QJ6777" s="623"/>
      <c r="QK6777" s="623"/>
    </row>
    <row r="6778" spans="439:453">
      <c r="PW6778" s="623"/>
      <c r="PX6778" s="623"/>
      <c r="PY6778" s="623"/>
      <c r="PZ6778" s="623"/>
      <c r="QA6778" s="623"/>
      <c r="QB6778" s="623"/>
      <c r="QC6778" s="623"/>
      <c r="QD6778" s="623"/>
      <c r="QE6778" s="623"/>
      <c r="QF6778" s="623"/>
      <c r="QG6778" s="623"/>
      <c r="QH6778" s="623"/>
      <c r="QI6778" s="623"/>
      <c r="QJ6778" s="623"/>
      <c r="QK6778" s="623"/>
    </row>
    <row r="6779" spans="439:453">
      <c r="PW6779" s="623"/>
      <c r="PX6779" s="623"/>
      <c r="PY6779" s="623"/>
      <c r="PZ6779" s="623"/>
      <c r="QA6779" s="623"/>
      <c r="QB6779" s="623"/>
      <c r="QC6779" s="623"/>
      <c r="QD6779" s="623"/>
      <c r="QE6779" s="623"/>
      <c r="QF6779" s="623"/>
      <c r="QG6779" s="623"/>
      <c r="QH6779" s="623"/>
      <c r="QI6779" s="623"/>
      <c r="QJ6779" s="623"/>
      <c r="QK6779" s="623"/>
    </row>
    <row r="6780" spans="439:453">
      <c r="PW6780" s="623"/>
      <c r="PX6780" s="623"/>
      <c r="PY6780" s="623"/>
      <c r="PZ6780" s="623"/>
      <c r="QA6780" s="623"/>
      <c r="QB6780" s="623"/>
      <c r="QC6780" s="623"/>
      <c r="QD6780" s="623"/>
      <c r="QE6780" s="623"/>
      <c r="QF6780" s="623"/>
      <c r="QG6780" s="623"/>
      <c r="QH6780" s="623"/>
      <c r="QI6780" s="623"/>
      <c r="QJ6780" s="623"/>
      <c r="QK6780" s="623"/>
    </row>
    <row r="6781" spans="439:453">
      <c r="PW6781" s="623"/>
      <c r="PX6781" s="623"/>
      <c r="PY6781" s="623"/>
      <c r="PZ6781" s="623"/>
      <c r="QA6781" s="623"/>
      <c r="QB6781" s="623"/>
      <c r="QC6781" s="623"/>
      <c r="QD6781" s="623"/>
      <c r="QE6781" s="623"/>
      <c r="QF6781" s="623"/>
      <c r="QG6781" s="623"/>
      <c r="QH6781" s="623"/>
      <c r="QI6781" s="623"/>
      <c r="QJ6781" s="623"/>
      <c r="QK6781" s="623"/>
    </row>
    <row r="6782" spans="439:453">
      <c r="PW6782" s="623"/>
      <c r="PX6782" s="623"/>
      <c r="PY6782" s="623"/>
      <c r="PZ6782" s="623"/>
      <c r="QA6782" s="623"/>
      <c r="QB6782" s="623"/>
      <c r="QC6782" s="623"/>
      <c r="QD6782" s="623"/>
      <c r="QE6782" s="623"/>
      <c r="QF6782" s="623"/>
      <c r="QG6782" s="623"/>
      <c r="QH6782" s="623"/>
      <c r="QI6782" s="623"/>
      <c r="QJ6782" s="623"/>
      <c r="QK6782" s="623"/>
    </row>
    <row r="6783" spans="439:453">
      <c r="PW6783" s="623"/>
      <c r="PX6783" s="623"/>
      <c r="PY6783" s="623"/>
      <c r="PZ6783" s="623"/>
      <c r="QA6783" s="623"/>
      <c r="QB6783" s="623"/>
      <c r="QC6783" s="623"/>
      <c r="QD6783" s="623"/>
      <c r="QE6783" s="623"/>
      <c r="QF6783" s="623"/>
      <c r="QG6783" s="623"/>
      <c r="QH6783" s="623"/>
      <c r="QI6783" s="623"/>
      <c r="QJ6783" s="623"/>
      <c r="QK6783" s="623"/>
    </row>
    <row r="6784" spans="439:453">
      <c r="PW6784" s="623"/>
      <c r="PX6784" s="623"/>
      <c r="PY6784" s="623"/>
      <c r="PZ6784" s="623"/>
      <c r="QA6784" s="623"/>
      <c r="QB6784" s="623"/>
      <c r="QC6784" s="623"/>
      <c r="QD6784" s="623"/>
      <c r="QE6784" s="623"/>
      <c r="QF6784" s="623"/>
      <c r="QG6784" s="623"/>
      <c r="QH6784" s="623"/>
      <c r="QI6784" s="623"/>
      <c r="QJ6784" s="623"/>
      <c r="QK6784" s="623"/>
    </row>
    <row r="6785" spans="439:453">
      <c r="PW6785" s="623"/>
      <c r="PX6785" s="623"/>
      <c r="PY6785" s="623"/>
      <c r="PZ6785" s="623"/>
      <c r="QA6785" s="623"/>
      <c r="QB6785" s="623"/>
      <c r="QC6785" s="623"/>
      <c r="QD6785" s="623"/>
      <c r="QE6785" s="623"/>
      <c r="QF6785" s="623"/>
      <c r="QG6785" s="623"/>
      <c r="QH6785" s="623"/>
      <c r="QI6785" s="623"/>
      <c r="QJ6785" s="623"/>
      <c r="QK6785" s="623"/>
    </row>
    <row r="6786" spans="439:453">
      <c r="PW6786" s="623"/>
      <c r="PX6786" s="623"/>
      <c r="PY6786" s="623"/>
      <c r="PZ6786" s="623"/>
      <c r="QA6786" s="623"/>
      <c r="QB6786" s="623"/>
      <c r="QC6786" s="623"/>
      <c r="QD6786" s="623"/>
      <c r="QE6786" s="623"/>
      <c r="QF6786" s="623"/>
      <c r="QG6786" s="623"/>
      <c r="QH6786" s="623"/>
      <c r="QI6786" s="623"/>
      <c r="QJ6786" s="623"/>
      <c r="QK6786" s="623"/>
    </row>
    <row r="6787" spans="439:453">
      <c r="PW6787" s="623"/>
      <c r="PX6787" s="623"/>
      <c r="PY6787" s="623"/>
      <c r="PZ6787" s="623"/>
      <c r="QA6787" s="623"/>
      <c r="QB6787" s="623"/>
      <c r="QC6787" s="623"/>
      <c r="QD6787" s="623"/>
      <c r="QE6787" s="623"/>
      <c r="QF6787" s="623"/>
      <c r="QG6787" s="623"/>
      <c r="QH6787" s="623"/>
      <c r="QI6787" s="623"/>
      <c r="QJ6787" s="623"/>
      <c r="QK6787" s="623"/>
    </row>
    <row r="6788" spans="439:453">
      <c r="PW6788" s="623"/>
      <c r="PX6788" s="623"/>
      <c r="PY6788" s="623"/>
      <c r="PZ6788" s="623"/>
      <c r="QA6788" s="623"/>
      <c r="QB6788" s="623"/>
      <c r="QC6788" s="623"/>
      <c r="QD6788" s="623"/>
      <c r="QE6788" s="623"/>
      <c r="QF6788" s="623"/>
      <c r="QG6788" s="623"/>
      <c r="QH6788" s="623"/>
      <c r="QI6788" s="623"/>
      <c r="QJ6788" s="623"/>
      <c r="QK6788" s="623"/>
    </row>
    <row r="6789" spans="439:453">
      <c r="PW6789" s="623"/>
      <c r="PX6789" s="623"/>
      <c r="PY6789" s="623"/>
      <c r="PZ6789" s="623"/>
      <c r="QA6789" s="623"/>
      <c r="QB6789" s="623"/>
      <c r="QC6789" s="623"/>
      <c r="QD6789" s="623"/>
      <c r="QE6789" s="623"/>
      <c r="QF6789" s="623"/>
      <c r="QG6789" s="623"/>
      <c r="QH6789" s="623"/>
      <c r="QI6789" s="623"/>
      <c r="QJ6789" s="623"/>
      <c r="QK6789" s="623"/>
    </row>
    <row r="6790" spans="439:453">
      <c r="PW6790" s="623"/>
      <c r="PX6790" s="623"/>
      <c r="PY6790" s="623"/>
      <c r="PZ6790" s="623"/>
      <c r="QA6790" s="623"/>
      <c r="QB6790" s="623"/>
      <c r="QC6790" s="623"/>
      <c r="QD6790" s="623"/>
      <c r="QE6790" s="623"/>
      <c r="QF6790" s="623"/>
      <c r="QG6790" s="623"/>
      <c r="QH6790" s="623"/>
      <c r="QI6790" s="623"/>
      <c r="QJ6790" s="623"/>
      <c r="QK6790" s="623"/>
    </row>
    <row r="6791" spans="439:453">
      <c r="PW6791" s="623"/>
      <c r="PX6791" s="623"/>
      <c r="PY6791" s="623"/>
      <c r="PZ6791" s="623"/>
      <c r="QA6791" s="623"/>
      <c r="QB6791" s="623"/>
      <c r="QC6791" s="623"/>
      <c r="QD6791" s="623"/>
      <c r="QE6791" s="623"/>
      <c r="QF6791" s="623"/>
      <c r="QG6791" s="623"/>
      <c r="QH6791" s="623"/>
      <c r="QI6791" s="623"/>
      <c r="QJ6791" s="623"/>
      <c r="QK6791" s="623"/>
    </row>
    <row r="6792" spans="439:453">
      <c r="PW6792" s="623"/>
      <c r="PX6792" s="623"/>
      <c r="PY6792" s="623"/>
      <c r="PZ6792" s="623"/>
      <c r="QA6792" s="623"/>
      <c r="QB6792" s="623"/>
      <c r="QC6792" s="623"/>
      <c r="QD6792" s="623"/>
      <c r="QE6792" s="623"/>
      <c r="QF6792" s="623"/>
      <c r="QG6792" s="623"/>
      <c r="QH6792" s="623"/>
      <c r="QI6792" s="623"/>
      <c r="QJ6792" s="623"/>
      <c r="QK6792" s="623"/>
    </row>
    <row r="6793" spans="439:453">
      <c r="PW6793" s="623"/>
      <c r="PX6793" s="623"/>
      <c r="PY6793" s="623"/>
      <c r="PZ6793" s="623"/>
      <c r="QA6793" s="623"/>
      <c r="QB6793" s="623"/>
      <c r="QC6793" s="623"/>
      <c r="QD6793" s="623"/>
      <c r="QE6793" s="623"/>
      <c r="QF6793" s="623"/>
      <c r="QG6793" s="623"/>
      <c r="QH6793" s="623"/>
      <c r="QI6793" s="623"/>
      <c r="QJ6793" s="623"/>
      <c r="QK6793" s="623"/>
    </row>
    <row r="6794" spans="439:453">
      <c r="PW6794" s="623"/>
      <c r="PX6794" s="623"/>
      <c r="PY6794" s="623"/>
      <c r="PZ6794" s="623"/>
      <c r="QA6794" s="623"/>
      <c r="QB6794" s="623"/>
      <c r="QC6794" s="623"/>
      <c r="QD6794" s="623"/>
      <c r="QE6794" s="623"/>
      <c r="QF6794" s="623"/>
      <c r="QG6794" s="623"/>
      <c r="QH6794" s="623"/>
      <c r="QI6794" s="623"/>
      <c r="QJ6794" s="623"/>
      <c r="QK6794" s="623"/>
    </row>
    <row r="6795" spans="439:453">
      <c r="PW6795" s="623"/>
      <c r="PX6795" s="623"/>
      <c r="PY6795" s="623"/>
      <c r="PZ6795" s="623"/>
      <c r="QA6795" s="623"/>
      <c r="QB6795" s="623"/>
      <c r="QC6795" s="623"/>
      <c r="QD6795" s="623"/>
      <c r="QE6795" s="623"/>
      <c r="QF6795" s="623"/>
      <c r="QG6795" s="623"/>
      <c r="QH6795" s="623"/>
      <c r="QI6795" s="623"/>
      <c r="QJ6795" s="623"/>
      <c r="QK6795" s="623"/>
    </row>
    <row r="6796" spans="439:453">
      <c r="PW6796" s="623"/>
      <c r="PX6796" s="623"/>
      <c r="PY6796" s="623"/>
      <c r="PZ6796" s="623"/>
      <c r="QA6796" s="623"/>
      <c r="QB6796" s="623"/>
      <c r="QC6796" s="623"/>
      <c r="QD6796" s="623"/>
      <c r="QE6796" s="623"/>
      <c r="QF6796" s="623"/>
      <c r="QG6796" s="623"/>
      <c r="QH6796" s="623"/>
      <c r="QI6796" s="623"/>
      <c r="QJ6796" s="623"/>
      <c r="QK6796" s="623"/>
    </row>
    <row r="6797" spans="439:453">
      <c r="PW6797" s="623"/>
      <c r="PX6797" s="623"/>
      <c r="PY6797" s="623"/>
      <c r="PZ6797" s="623"/>
      <c r="QA6797" s="623"/>
      <c r="QB6797" s="623"/>
      <c r="QC6797" s="623"/>
      <c r="QD6797" s="623"/>
      <c r="QE6797" s="623"/>
      <c r="QF6797" s="623"/>
      <c r="QG6797" s="623"/>
      <c r="QH6797" s="623"/>
      <c r="QI6797" s="623"/>
      <c r="QJ6797" s="623"/>
      <c r="QK6797" s="623"/>
    </row>
    <row r="6798" spans="439:453">
      <c r="PW6798" s="623"/>
      <c r="PX6798" s="623"/>
      <c r="PY6798" s="623"/>
      <c r="PZ6798" s="623"/>
      <c r="QA6798" s="623"/>
      <c r="QB6798" s="623"/>
      <c r="QC6798" s="623"/>
      <c r="QD6798" s="623"/>
      <c r="QE6798" s="623"/>
      <c r="QF6798" s="623"/>
      <c r="QG6798" s="623"/>
      <c r="QH6798" s="623"/>
      <c r="QI6798" s="623"/>
      <c r="QJ6798" s="623"/>
      <c r="QK6798" s="623"/>
    </row>
    <row r="6799" spans="439:453">
      <c r="PW6799" s="623"/>
      <c r="PX6799" s="623"/>
      <c r="PY6799" s="623"/>
      <c r="PZ6799" s="623"/>
      <c r="QA6799" s="623"/>
      <c r="QB6799" s="623"/>
      <c r="QC6799" s="623"/>
      <c r="QD6799" s="623"/>
      <c r="QE6799" s="623"/>
      <c r="QF6799" s="623"/>
      <c r="QG6799" s="623"/>
      <c r="QH6799" s="623"/>
      <c r="QI6799" s="623"/>
      <c r="QJ6799" s="623"/>
      <c r="QK6799" s="623"/>
    </row>
    <row r="6800" spans="439:453">
      <c r="PW6800" s="623"/>
      <c r="PX6800" s="623"/>
      <c r="PY6800" s="623"/>
      <c r="PZ6800" s="623"/>
      <c r="QA6800" s="623"/>
      <c r="QB6800" s="623"/>
      <c r="QC6800" s="623"/>
      <c r="QD6800" s="623"/>
      <c r="QE6800" s="623"/>
      <c r="QF6800" s="623"/>
      <c r="QG6800" s="623"/>
      <c r="QH6800" s="623"/>
      <c r="QI6800" s="623"/>
      <c r="QJ6800" s="623"/>
      <c r="QK6800" s="623"/>
    </row>
    <row r="6801" spans="439:453">
      <c r="PW6801" s="623"/>
      <c r="PX6801" s="623"/>
      <c r="PY6801" s="623"/>
      <c r="PZ6801" s="623"/>
      <c r="QA6801" s="623"/>
      <c r="QB6801" s="623"/>
      <c r="QC6801" s="623"/>
      <c r="QD6801" s="623"/>
      <c r="QE6801" s="623"/>
      <c r="QF6801" s="623"/>
      <c r="QG6801" s="623"/>
      <c r="QH6801" s="623"/>
      <c r="QI6801" s="623"/>
      <c r="QJ6801" s="623"/>
      <c r="QK6801" s="623"/>
    </row>
    <row r="6802" spans="439:453">
      <c r="PW6802" s="623"/>
      <c r="PX6802" s="623"/>
      <c r="PY6802" s="623"/>
      <c r="PZ6802" s="623"/>
      <c r="QA6802" s="623"/>
      <c r="QB6802" s="623"/>
      <c r="QC6802" s="623"/>
      <c r="QD6802" s="623"/>
      <c r="QE6802" s="623"/>
      <c r="QF6802" s="623"/>
      <c r="QG6802" s="623"/>
      <c r="QH6802" s="623"/>
      <c r="QI6802" s="623"/>
      <c r="QJ6802" s="623"/>
      <c r="QK6802" s="623"/>
    </row>
    <row r="6803" spans="439:453">
      <c r="PW6803" s="623"/>
      <c r="PX6803" s="623"/>
      <c r="PY6803" s="623"/>
      <c r="PZ6803" s="623"/>
      <c r="QA6803" s="623"/>
      <c r="QB6803" s="623"/>
      <c r="QC6803" s="623"/>
      <c r="QD6803" s="623"/>
      <c r="QE6803" s="623"/>
      <c r="QF6803" s="623"/>
      <c r="QG6803" s="623"/>
      <c r="QH6803" s="623"/>
      <c r="QI6803" s="623"/>
      <c r="QJ6803" s="623"/>
      <c r="QK6803" s="623"/>
    </row>
    <row r="6804" spans="439:453">
      <c r="PW6804" s="623"/>
      <c r="PX6804" s="623"/>
      <c r="PY6804" s="623"/>
      <c r="PZ6804" s="623"/>
      <c r="QA6804" s="623"/>
      <c r="QB6804" s="623"/>
      <c r="QC6804" s="623"/>
      <c r="QD6804" s="623"/>
      <c r="QE6804" s="623"/>
      <c r="QF6804" s="623"/>
      <c r="QG6804" s="623"/>
      <c r="QH6804" s="623"/>
      <c r="QI6804" s="623"/>
      <c r="QJ6804" s="623"/>
      <c r="QK6804" s="623"/>
    </row>
    <row r="6805" spans="439:453">
      <c r="PW6805" s="623"/>
      <c r="PX6805" s="623"/>
      <c r="PY6805" s="623"/>
      <c r="PZ6805" s="623"/>
      <c r="QA6805" s="623"/>
      <c r="QB6805" s="623"/>
      <c r="QC6805" s="623"/>
      <c r="QD6805" s="623"/>
      <c r="QE6805" s="623"/>
      <c r="QF6805" s="623"/>
      <c r="QG6805" s="623"/>
      <c r="QH6805" s="623"/>
      <c r="QI6805" s="623"/>
      <c r="QJ6805" s="623"/>
      <c r="QK6805" s="623"/>
    </row>
    <row r="6806" spans="439:453">
      <c r="PW6806" s="623"/>
      <c r="PX6806" s="623"/>
      <c r="PY6806" s="623"/>
      <c r="PZ6806" s="623"/>
      <c r="QA6806" s="623"/>
      <c r="QB6806" s="623"/>
      <c r="QC6806" s="623"/>
      <c r="QD6806" s="623"/>
      <c r="QE6806" s="623"/>
      <c r="QF6806" s="623"/>
      <c r="QG6806" s="623"/>
      <c r="QH6806" s="623"/>
      <c r="QI6806" s="623"/>
      <c r="QJ6806" s="623"/>
      <c r="QK6806" s="623"/>
    </row>
    <row r="6807" spans="439:453">
      <c r="PW6807" s="623"/>
      <c r="PX6807" s="623"/>
      <c r="PY6807" s="623"/>
      <c r="PZ6807" s="623"/>
      <c r="QA6807" s="623"/>
      <c r="QB6807" s="623"/>
      <c r="QC6807" s="623"/>
      <c r="QD6807" s="623"/>
      <c r="QE6807" s="623"/>
      <c r="QF6807" s="623"/>
      <c r="QG6807" s="623"/>
      <c r="QH6807" s="623"/>
      <c r="QI6807" s="623"/>
      <c r="QJ6807" s="623"/>
      <c r="QK6807" s="623"/>
    </row>
    <row r="6808" spans="439:453">
      <c r="PW6808" s="623"/>
      <c r="PX6808" s="623"/>
      <c r="PY6808" s="623"/>
      <c r="PZ6808" s="623"/>
      <c r="QA6808" s="623"/>
      <c r="QB6808" s="623"/>
      <c r="QC6808" s="623"/>
      <c r="QD6808" s="623"/>
      <c r="QE6808" s="623"/>
      <c r="QF6808" s="623"/>
      <c r="QG6808" s="623"/>
      <c r="QH6808" s="623"/>
      <c r="QI6808" s="623"/>
      <c r="QJ6808" s="623"/>
      <c r="QK6808" s="623"/>
    </row>
    <row r="6809" spans="439:453">
      <c r="PW6809" s="623"/>
      <c r="PX6809" s="623"/>
      <c r="PY6809" s="623"/>
      <c r="PZ6809" s="623"/>
      <c r="QA6809" s="623"/>
      <c r="QB6809" s="623"/>
      <c r="QC6809" s="623"/>
      <c r="QD6809" s="623"/>
      <c r="QE6809" s="623"/>
      <c r="QF6809" s="623"/>
      <c r="QG6809" s="623"/>
      <c r="QH6809" s="623"/>
      <c r="QI6809" s="623"/>
      <c r="QJ6809" s="623"/>
      <c r="QK6809" s="623"/>
    </row>
    <row r="6810" spans="439:453">
      <c r="PW6810" s="623"/>
      <c r="PX6810" s="623"/>
      <c r="PY6810" s="623"/>
      <c r="PZ6810" s="623"/>
      <c r="QA6810" s="623"/>
      <c r="QB6810" s="623"/>
      <c r="QC6810" s="623"/>
      <c r="QD6810" s="623"/>
      <c r="QE6810" s="623"/>
      <c r="QF6810" s="623"/>
      <c r="QG6810" s="623"/>
      <c r="QH6810" s="623"/>
      <c r="QI6810" s="623"/>
      <c r="QJ6810" s="623"/>
      <c r="QK6810" s="623"/>
    </row>
    <row r="6811" spans="439:453">
      <c r="PW6811" s="623"/>
      <c r="PX6811" s="623"/>
      <c r="PY6811" s="623"/>
      <c r="PZ6811" s="623"/>
      <c r="QA6811" s="623"/>
      <c r="QB6811" s="623"/>
      <c r="QC6811" s="623"/>
      <c r="QD6811" s="623"/>
      <c r="QE6811" s="623"/>
      <c r="QF6811" s="623"/>
      <c r="QG6811" s="623"/>
      <c r="QH6811" s="623"/>
      <c r="QI6811" s="623"/>
      <c r="QJ6811" s="623"/>
      <c r="QK6811" s="623"/>
    </row>
    <row r="6812" spans="439:453">
      <c r="PW6812" s="623"/>
      <c r="PX6812" s="623"/>
      <c r="PY6812" s="623"/>
      <c r="PZ6812" s="623"/>
      <c r="QA6812" s="623"/>
      <c r="QB6812" s="623"/>
      <c r="QC6812" s="623"/>
      <c r="QD6812" s="623"/>
      <c r="QE6812" s="623"/>
      <c r="QF6812" s="623"/>
      <c r="QG6812" s="623"/>
      <c r="QH6812" s="623"/>
      <c r="QI6812" s="623"/>
      <c r="QJ6812" s="623"/>
      <c r="QK6812" s="623"/>
    </row>
    <row r="6813" spans="439:453">
      <c r="PW6813" s="623"/>
      <c r="PX6813" s="623"/>
      <c r="PY6813" s="623"/>
      <c r="PZ6813" s="623"/>
      <c r="QA6813" s="623"/>
      <c r="QB6813" s="623"/>
      <c r="QC6813" s="623"/>
      <c r="QD6813" s="623"/>
      <c r="QE6813" s="623"/>
      <c r="QF6813" s="623"/>
      <c r="QG6813" s="623"/>
      <c r="QH6813" s="623"/>
      <c r="QI6813" s="623"/>
      <c r="QJ6813" s="623"/>
      <c r="QK6813" s="623"/>
    </row>
    <row r="6814" spans="439:453">
      <c r="PW6814" s="623"/>
      <c r="PX6814" s="623"/>
      <c r="PY6814" s="623"/>
      <c r="PZ6814" s="623"/>
      <c r="QA6814" s="623"/>
      <c r="QB6814" s="623"/>
      <c r="QC6814" s="623"/>
      <c r="QD6814" s="623"/>
      <c r="QE6814" s="623"/>
      <c r="QF6814" s="623"/>
      <c r="QG6814" s="623"/>
      <c r="QH6814" s="623"/>
      <c r="QI6814" s="623"/>
      <c r="QJ6814" s="623"/>
      <c r="QK6814" s="623"/>
    </row>
    <row r="6815" spans="439:453">
      <c r="PW6815" s="623"/>
      <c r="PX6815" s="623"/>
      <c r="PY6815" s="623"/>
      <c r="PZ6815" s="623"/>
      <c r="QA6815" s="623"/>
      <c r="QB6815" s="623"/>
      <c r="QC6815" s="623"/>
      <c r="QD6815" s="623"/>
      <c r="QE6815" s="623"/>
      <c r="QF6815" s="623"/>
      <c r="QG6815" s="623"/>
      <c r="QH6815" s="623"/>
      <c r="QI6815" s="623"/>
      <c r="QJ6815" s="623"/>
      <c r="QK6815" s="623"/>
    </row>
    <row r="6816" spans="439:453">
      <c r="PW6816" s="623"/>
      <c r="PX6816" s="623"/>
      <c r="PY6816" s="623"/>
      <c r="PZ6816" s="623"/>
      <c r="QA6816" s="623"/>
      <c r="QB6816" s="623"/>
      <c r="QC6816" s="623"/>
      <c r="QD6816" s="623"/>
      <c r="QE6816" s="623"/>
      <c r="QF6816" s="623"/>
      <c r="QG6816" s="623"/>
      <c r="QH6816" s="623"/>
      <c r="QI6816" s="623"/>
      <c r="QJ6816" s="623"/>
      <c r="QK6816" s="623"/>
    </row>
    <row r="6817" spans="439:453">
      <c r="PW6817" s="623"/>
      <c r="PX6817" s="623"/>
      <c r="PY6817" s="623"/>
      <c r="PZ6817" s="623"/>
      <c r="QA6817" s="623"/>
      <c r="QB6817" s="623"/>
      <c r="QC6817" s="623"/>
      <c r="QD6817" s="623"/>
      <c r="QE6817" s="623"/>
      <c r="QF6817" s="623"/>
      <c r="QG6817" s="623"/>
      <c r="QH6817" s="623"/>
      <c r="QI6817" s="623"/>
      <c r="QJ6817" s="623"/>
      <c r="QK6817" s="623"/>
    </row>
    <row r="6818" spans="439:453">
      <c r="PW6818" s="623"/>
      <c r="PX6818" s="623"/>
      <c r="PY6818" s="623"/>
      <c r="PZ6818" s="623"/>
      <c r="QA6818" s="623"/>
      <c r="QB6818" s="623"/>
      <c r="QC6818" s="623"/>
      <c r="QD6818" s="623"/>
      <c r="QE6818" s="623"/>
      <c r="QF6818" s="623"/>
      <c r="QG6818" s="623"/>
      <c r="QH6818" s="623"/>
      <c r="QI6818" s="623"/>
      <c r="QJ6818" s="623"/>
      <c r="QK6818" s="623"/>
    </row>
    <row r="6819" spans="439:453">
      <c r="PW6819" s="623"/>
      <c r="PX6819" s="623"/>
      <c r="PY6819" s="623"/>
      <c r="PZ6819" s="623"/>
      <c r="QA6819" s="623"/>
      <c r="QB6819" s="623"/>
      <c r="QC6819" s="623"/>
      <c r="QD6819" s="623"/>
      <c r="QE6819" s="623"/>
      <c r="QF6819" s="623"/>
      <c r="QG6819" s="623"/>
      <c r="QH6819" s="623"/>
      <c r="QI6819" s="623"/>
      <c r="QJ6819" s="623"/>
      <c r="QK6819" s="623"/>
    </row>
    <row r="6820" spans="439:453">
      <c r="PW6820" s="623"/>
      <c r="PX6820" s="623"/>
      <c r="PY6820" s="623"/>
      <c r="PZ6820" s="623"/>
      <c r="QA6820" s="623"/>
      <c r="QB6820" s="623"/>
      <c r="QC6820" s="623"/>
      <c r="QD6820" s="623"/>
      <c r="QE6820" s="623"/>
      <c r="QF6820" s="623"/>
      <c r="QG6820" s="623"/>
      <c r="QH6820" s="623"/>
      <c r="QI6820" s="623"/>
      <c r="QJ6820" s="623"/>
      <c r="QK6820" s="623"/>
    </row>
    <row r="6821" spans="439:453">
      <c r="PW6821" s="623"/>
      <c r="PX6821" s="623"/>
      <c r="PY6821" s="623"/>
      <c r="PZ6821" s="623"/>
      <c r="QA6821" s="623"/>
      <c r="QB6821" s="623"/>
      <c r="QC6821" s="623"/>
      <c r="QD6821" s="623"/>
      <c r="QE6821" s="623"/>
      <c r="QF6821" s="623"/>
      <c r="QG6821" s="623"/>
      <c r="QH6821" s="623"/>
      <c r="QI6821" s="623"/>
      <c r="QJ6821" s="623"/>
      <c r="QK6821" s="623"/>
    </row>
    <row r="6822" spans="439:453">
      <c r="PW6822" s="623"/>
      <c r="PX6822" s="623"/>
      <c r="PY6822" s="623"/>
      <c r="PZ6822" s="623"/>
      <c r="QA6822" s="623"/>
      <c r="QB6822" s="623"/>
      <c r="QC6822" s="623"/>
      <c r="QD6822" s="623"/>
      <c r="QE6822" s="623"/>
      <c r="QF6822" s="623"/>
      <c r="QG6822" s="623"/>
      <c r="QH6822" s="623"/>
      <c r="QI6822" s="623"/>
      <c r="QJ6822" s="623"/>
      <c r="QK6822" s="623"/>
    </row>
    <row r="6823" spans="439:453">
      <c r="PW6823" s="623"/>
      <c r="PX6823" s="623"/>
      <c r="PY6823" s="623"/>
      <c r="PZ6823" s="623"/>
      <c r="QA6823" s="623"/>
      <c r="QB6823" s="623"/>
      <c r="QC6823" s="623"/>
      <c r="QD6823" s="623"/>
      <c r="QE6823" s="623"/>
      <c r="QF6823" s="623"/>
      <c r="QG6823" s="623"/>
      <c r="QH6823" s="623"/>
      <c r="QI6823" s="623"/>
      <c r="QJ6823" s="623"/>
      <c r="QK6823" s="623"/>
    </row>
    <row r="6824" spans="439:453">
      <c r="PW6824" s="623"/>
      <c r="PX6824" s="623"/>
      <c r="PY6824" s="623"/>
      <c r="PZ6824" s="623"/>
      <c r="QA6824" s="623"/>
      <c r="QB6824" s="623"/>
      <c r="QC6824" s="623"/>
      <c r="QD6824" s="623"/>
      <c r="QE6824" s="623"/>
      <c r="QF6824" s="623"/>
      <c r="QG6824" s="623"/>
      <c r="QH6824" s="623"/>
      <c r="QI6824" s="623"/>
      <c r="QJ6824" s="623"/>
      <c r="QK6824" s="623"/>
    </row>
    <row r="6825" spans="439:453">
      <c r="PW6825" s="623"/>
      <c r="PX6825" s="623"/>
      <c r="PY6825" s="623"/>
      <c r="PZ6825" s="623"/>
      <c r="QA6825" s="623"/>
      <c r="QB6825" s="623"/>
      <c r="QC6825" s="623"/>
      <c r="QD6825" s="623"/>
      <c r="QE6825" s="623"/>
      <c r="QF6825" s="623"/>
      <c r="QG6825" s="623"/>
      <c r="QH6825" s="623"/>
      <c r="QI6825" s="623"/>
      <c r="QJ6825" s="623"/>
      <c r="QK6825" s="623"/>
    </row>
    <row r="6826" spans="439:453">
      <c r="PW6826" s="623"/>
      <c r="PX6826" s="623"/>
      <c r="PY6826" s="623"/>
      <c r="PZ6826" s="623"/>
      <c r="QA6826" s="623"/>
      <c r="QB6826" s="623"/>
      <c r="QC6826" s="623"/>
      <c r="QD6826" s="623"/>
      <c r="QE6826" s="623"/>
      <c r="QF6826" s="623"/>
      <c r="QG6826" s="623"/>
      <c r="QH6826" s="623"/>
      <c r="QI6826" s="623"/>
      <c r="QJ6826" s="623"/>
      <c r="QK6826" s="623"/>
    </row>
    <row r="6827" spans="439:453">
      <c r="PW6827" s="623"/>
      <c r="PX6827" s="623"/>
      <c r="PY6827" s="623"/>
      <c r="PZ6827" s="623"/>
      <c r="QA6827" s="623"/>
      <c r="QB6827" s="623"/>
      <c r="QC6827" s="623"/>
      <c r="QD6827" s="623"/>
      <c r="QE6827" s="623"/>
      <c r="QF6827" s="623"/>
      <c r="QG6827" s="623"/>
      <c r="QH6827" s="623"/>
      <c r="QI6827" s="623"/>
      <c r="QJ6827" s="623"/>
      <c r="QK6827" s="623"/>
    </row>
    <row r="6828" spans="439:453">
      <c r="PW6828" s="623"/>
      <c r="PX6828" s="623"/>
      <c r="PY6828" s="623"/>
      <c r="PZ6828" s="623"/>
      <c r="QA6828" s="623"/>
      <c r="QB6828" s="623"/>
      <c r="QC6828" s="623"/>
      <c r="QD6828" s="623"/>
      <c r="QE6828" s="623"/>
      <c r="QF6828" s="623"/>
      <c r="QG6828" s="623"/>
      <c r="QH6828" s="623"/>
      <c r="QI6828" s="623"/>
      <c r="QJ6828" s="623"/>
      <c r="QK6828" s="623"/>
    </row>
    <row r="6829" spans="439:453">
      <c r="PW6829" s="623"/>
      <c r="PX6829" s="623"/>
      <c r="PY6829" s="623"/>
      <c r="PZ6829" s="623"/>
      <c r="QA6829" s="623"/>
      <c r="QB6829" s="623"/>
      <c r="QC6829" s="623"/>
      <c r="QD6829" s="623"/>
      <c r="QE6829" s="623"/>
      <c r="QF6829" s="623"/>
      <c r="QG6829" s="623"/>
      <c r="QH6829" s="623"/>
      <c r="QI6829" s="623"/>
      <c r="QJ6829" s="623"/>
      <c r="QK6829" s="623"/>
    </row>
    <row r="6830" spans="439:453">
      <c r="PW6830" s="623"/>
      <c r="PX6830" s="623"/>
      <c r="PY6830" s="623"/>
      <c r="PZ6830" s="623"/>
      <c r="QA6830" s="623"/>
      <c r="QB6830" s="623"/>
      <c r="QC6830" s="623"/>
      <c r="QD6830" s="623"/>
      <c r="QE6830" s="623"/>
      <c r="QF6830" s="623"/>
      <c r="QG6830" s="623"/>
      <c r="QH6830" s="623"/>
      <c r="QI6830" s="623"/>
      <c r="QJ6830" s="623"/>
      <c r="QK6830" s="623"/>
    </row>
    <row r="6831" spans="439:453">
      <c r="PW6831" s="623"/>
      <c r="PX6831" s="623"/>
      <c r="PY6831" s="623"/>
      <c r="PZ6831" s="623"/>
      <c r="QA6831" s="623"/>
      <c r="QB6831" s="623"/>
      <c r="QC6831" s="623"/>
      <c r="QD6831" s="623"/>
      <c r="QE6831" s="623"/>
      <c r="QF6831" s="623"/>
      <c r="QG6831" s="623"/>
      <c r="QH6831" s="623"/>
      <c r="QI6831" s="623"/>
      <c r="QJ6831" s="623"/>
      <c r="QK6831" s="623"/>
    </row>
    <row r="6832" spans="439:453">
      <c r="PW6832" s="623"/>
      <c r="PX6832" s="623"/>
      <c r="PY6832" s="623"/>
      <c r="PZ6832" s="623"/>
      <c r="QA6832" s="623"/>
      <c r="QB6832" s="623"/>
      <c r="QC6832" s="623"/>
      <c r="QD6832" s="623"/>
      <c r="QE6832" s="623"/>
      <c r="QF6832" s="623"/>
      <c r="QG6832" s="623"/>
      <c r="QH6832" s="623"/>
      <c r="QI6832" s="623"/>
      <c r="QJ6832" s="623"/>
      <c r="QK6832" s="623"/>
    </row>
    <row r="6833" spans="439:453">
      <c r="PW6833" s="623"/>
      <c r="PX6833" s="623"/>
      <c r="PY6833" s="623"/>
      <c r="PZ6833" s="623"/>
      <c r="QA6833" s="623"/>
      <c r="QB6833" s="623"/>
      <c r="QC6833" s="623"/>
      <c r="QD6833" s="623"/>
      <c r="QE6833" s="623"/>
      <c r="QF6833" s="623"/>
      <c r="QG6833" s="623"/>
      <c r="QH6833" s="623"/>
      <c r="QI6833" s="623"/>
      <c r="QJ6833" s="623"/>
      <c r="QK6833" s="623"/>
    </row>
    <row r="6834" spans="439:453">
      <c r="PW6834" s="623"/>
      <c r="PX6834" s="623"/>
      <c r="PY6834" s="623"/>
      <c r="PZ6834" s="623"/>
      <c r="QA6834" s="623"/>
      <c r="QB6834" s="623"/>
      <c r="QC6834" s="623"/>
      <c r="QD6834" s="623"/>
      <c r="QE6834" s="623"/>
      <c r="QF6834" s="623"/>
      <c r="QG6834" s="623"/>
      <c r="QH6834" s="623"/>
      <c r="QI6834" s="623"/>
      <c r="QJ6834" s="623"/>
      <c r="QK6834" s="623"/>
    </row>
    <row r="6835" spans="439:453">
      <c r="PW6835" s="623"/>
      <c r="PX6835" s="623"/>
      <c r="PY6835" s="623"/>
      <c r="PZ6835" s="623"/>
      <c r="QA6835" s="623"/>
      <c r="QB6835" s="623"/>
      <c r="QC6835" s="623"/>
      <c r="QD6835" s="623"/>
      <c r="QE6835" s="623"/>
      <c r="QF6835" s="623"/>
      <c r="QG6835" s="623"/>
      <c r="QH6835" s="623"/>
      <c r="QI6835" s="623"/>
      <c r="QJ6835" s="623"/>
      <c r="QK6835" s="623"/>
    </row>
    <row r="6836" spans="439:453">
      <c r="PW6836" s="623"/>
      <c r="PX6836" s="623"/>
      <c r="PY6836" s="623"/>
      <c r="PZ6836" s="623"/>
      <c r="QA6836" s="623"/>
      <c r="QB6836" s="623"/>
      <c r="QC6836" s="623"/>
      <c r="QD6836" s="623"/>
      <c r="QE6836" s="623"/>
      <c r="QF6836" s="623"/>
      <c r="QG6836" s="623"/>
      <c r="QH6836" s="623"/>
      <c r="QI6836" s="623"/>
      <c r="QJ6836" s="623"/>
      <c r="QK6836" s="623"/>
    </row>
    <row r="6837" spans="439:453">
      <c r="PW6837" s="623"/>
      <c r="PX6837" s="623"/>
      <c r="PY6837" s="623"/>
      <c r="PZ6837" s="623"/>
      <c r="QA6837" s="623"/>
      <c r="QB6837" s="623"/>
      <c r="QC6837" s="623"/>
      <c r="QD6837" s="623"/>
      <c r="QE6837" s="623"/>
      <c r="QF6837" s="623"/>
      <c r="QG6837" s="623"/>
      <c r="QH6837" s="623"/>
      <c r="QI6837" s="623"/>
      <c r="QJ6837" s="623"/>
      <c r="QK6837" s="623"/>
    </row>
    <row r="6838" spans="439:453">
      <c r="PW6838" s="623"/>
      <c r="PX6838" s="623"/>
      <c r="PY6838" s="623"/>
      <c r="PZ6838" s="623"/>
      <c r="QA6838" s="623"/>
      <c r="QB6838" s="623"/>
      <c r="QC6838" s="623"/>
      <c r="QD6838" s="623"/>
      <c r="QE6838" s="623"/>
      <c r="QF6838" s="623"/>
      <c r="QG6838" s="623"/>
      <c r="QH6838" s="623"/>
      <c r="QI6838" s="623"/>
      <c r="QJ6838" s="623"/>
      <c r="QK6838" s="623"/>
    </row>
    <row r="6839" spans="439:453">
      <c r="PW6839" s="623"/>
      <c r="PX6839" s="623"/>
      <c r="PY6839" s="623"/>
      <c r="PZ6839" s="623"/>
      <c r="QA6839" s="623"/>
      <c r="QB6839" s="623"/>
      <c r="QC6839" s="623"/>
      <c r="QD6839" s="623"/>
      <c r="QE6839" s="623"/>
      <c r="QF6839" s="623"/>
      <c r="QG6839" s="623"/>
      <c r="QH6839" s="623"/>
      <c r="QI6839" s="623"/>
      <c r="QJ6839" s="623"/>
      <c r="QK6839" s="623"/>
    </row>
    <row r="6840" spans="439:453">
      <c r="PW6840" s="623"/>
      <c r="PX6840" s="623"/>
      <c r="PY6840" s="623"/>
      <c r="PZ6840" s="623"/>
      <c r="QA6840" s="623"/>
      <c r="QB6840" s="623"/>
      <c r="QC6840" s="623"/>
      <c r="QD6840" s="623"/>
      <c r="QE6840" s="623"/>
      <c r="QF6840" s="623"/>
      <c r="QG6840" s="623"/>
      <c r="QH6840" s="623"/>
      <c r="QI6840" s="623"/>
      <c r="QJ6840" s="623"/>
      <c r="QK6840" s="623"/>
    </row>
    <row r="6841" spans="439:453">
      <c r="PW6841" s="623"/>
      <c r="PX6841" s="623"/>
      <c r="PY6841" s="623"/>
      <c r="PZ6841" s="623"/>
      <c r="QA6841" s="623"/>
      <c r="QB6841" s="623"/>
      <c r="QC6841" s="623"/>
      <c r="QD6841" s="623"/>
      <c r="QE6841" s="623"/>
      <c r="QF6841" s="623"/>
      <c r="QG6841" s="623"/>
      <c r="QH6841" s="623"/>
      <c r="QI6841" s="623"/>
      <c r="QJ6841" s="623"/>
      <c r="QK6841" s="623"/>
    </row>
    <row r="6842" spans="439:453">
      <c r="PW6842" s="623"/>
      <c r="PX6842" s="623"/>
      <c r="PY6842" s="623"/>
      <c r="PZ6842" s="623"/>
      <c r="QA6842" s="623"/>
      <c r="QB6842" s="623"/>
      <c r="QC6842" s="623"/>
      <c r="QD6842" s="623"/>
      <c r="QE6842" s="623"/>
      <c r="QF6842" s="623"/>
      <c r="QG6842" s="623"/>
      <c r="QH6842" s="623"/>
      <c r="QI6842" s="623"/>
      <c r="QJ6842" s="623"/>
      <c r="QK6842" s="623"/>
    </row>
    <row r="6843" spans="439:453">
      <c r="PW6843" s="623"/>
      <c r="PX6843" s="623"/>
      <c r="PY6843" s="623"/>
      <c r="PZ6843" s="623"/>
      <c r="QA6843" s="623"/>
      <c r="QB6843" s="623"/>
      <c r="QC6843" s="623"/>
      <c r="QD6843" s="623"/>
      <c r="QE6843" s="623"/>
      <c r="QF6843" s="623"/>
      <c r="QG6843" s="623"/>
      <c r="QH6843" s="623"/>
      <c r="QI6843" s="623"/>
      <c r="QJ6843" s="623"/>
      <c r="QK6843" s="623"/>
    </row>
    <row r="6844" spans="439:453">
      <c r="PW6844" s="623"/>
      <c r="PX6844" s="623"/>
      <c r="PY6844" s="623"/>
      <c r="PZ6844" s="623"/>
      <c r="QA6844" s="623"/>
      <c r="QB6844" s="623"/>
      <c r="QC6844" s="623"/>
      <c r="QD6844" s="623"/>
      <c r="QE6844" s="623"/>
      <c r="QF6844" s="623"/>
      <c r="QG6844" s="623"/>
      <c r="QH6844" s="623"/>
      <c r="QI6844" s="623"/>
      <c r="QJ6844" s="623"/>
      <c r="QK6844" s="623"/>
    </row>
    <row r="6845" spans="439:453">
      <c r="PW6845" s="623"/>
      <c r="PX6845" s="623"/>
      <c r="PY6845" s="623"/>
      <c r="PZ6845" s="623"/>
      <c r="QA6845" s="623"/>
      <c r="QB6845" s="623"/>
      <c r="QC6845" s="623"/>
      <c r="QD6845" s="623"/>
      <c r="QE6845" s="623"/>
      <c r="QF6845" s="623"/>
      <c r="QG6845" s="623"/>
      <c r="QH6845" s="623"/>
      <c r="QI6845" s="623"/>
      <c r="QJ6845" s="623"/>
      <c r="QK6845" s="623"/>
    </row>
    <row r="6846" spans="439:453">
      <c r="PW6846" s="623"/>
      <c r="PX6846" s="623"/>
      <c r="PY6846" s="623"/>
      <c r="PZ6846" s="623"/>
      <c r="QA6846" s="623"/>
      <c r="QB6846" s="623"/>
      <c r="QC6846" s="623"/>
      <c r="QD6846" s="623"/>
      <c r="QE6846" s="623"/>
      <c r="QF6846" s="623"/>
      <c r="QG6846" s="623"/>
      <c r="QH6846" s="623"/>
      <c r="QI6846" s="623"/>
      <c r="QJ6846" s="623"/>
      <c r="QK6846" s="623"/>
    </row>
    <row r="6847" spans="439:453">
      <c r="PW6847" s="623"/>
      <c r="PX6847" s="623"/>
      <c r="PY6847" s="623"/>
      <c r="PZ6847" s="623"/>
      <c r="QA6847" s="623"/>
      <c r="QB6847" s="623"/>
      <c r="QC6847" s="623"/>
      <c r="QD6847" s="623"/>
      <c r="QE6847" s="623"/>
      <c r="QF6847" s="623"/>
      <c r="QG6847" s="623"/>
      <c r="QH6847" s="623"/>
      <c r="QI6847" s="623"/>
      <c r="QJ6847" s="623"/>
      <c r="QK6847" s="623"/>
    </row>
    <row r="6848" spans="439:453">
      <c r="PW6848" s="623"/>
      <c r="PX6848" s="623"/>
      <c r="PY6848" s="623"/>
      <c r="PZ6848" s="623"/>
      <c r="QA6848" s="623"/>
      <c r="QB6848" s="623"/>
      <c r="QC6848" s="623"/>
      <c r="QD6848" s="623"/>
      <c r="QE6848" s="623"/>
      <c r="QF6848" s="623"/>
      <c r="QG6848" s="623"/>
      <c r="QH6848" s="623"/>
      <c r="QI6848" s="623"/>
      <c r="QJ6848" s="623"/>
      <c r="QK6848" s="623"/>
    </row>
    <row r="6849" spans="439:453">
      <c r="PW6849" s="623"/>
      <c r="PX6849" s="623"/>
      <c r="PY6849" s="623"/>
      <c r="PZ6849" s="623"/>
      <c r="QA6849" s="623"/>
      <c r="QB6849" s="623"/>
      <c r="QC6849" s="623"/>
      <c r="QD6849" s="623"/>
      <c r="QE6849" s="623"/>
      <c r="QF6849" s="623"/>
      <c r="QG6849" s="623"/>
      <c r="QH6849" s="623"/>
      <c r="QI6849" s="623"/>
      <c r="QJ6849" s="623"/>
      <c r="QK6849" s="623"/>
    </row>
    <row r="6850" spans="439:453">
      <c r="PW6850" s="623"/>
      <c r="PX6850" s="623"/>
      <c r="PY6850" s="623"/>
      <c r="PZ6850" s="623"/>
      <c r="QA6850" s="623"/>
      <c r="QB6850" s="623"/>
      <c r="QC6850" s="623"/>
      <c r="QD6850" s="623"/>
      <c r="QE6850" s="623"/>
      <c r="QF6850" s="623"/>
      <c r="QG6850" s="623"/>
      <c r="QH6850" s="623"/>
      <c r="QI6850" s="623"/>
      <c r="QJ6850" s="623"/>
      <c r="QK6850" s="623"/>
    </row>
    <row r="6851" spans="439:453">
      <c r="PW6851" s="623"/>
      <c r="PX6851" s="623"/>
      <c r="PY6851" s="623"/>
      <c r="PZ6851" s="623"/>
      <c r="QA6851" s="623"/>
      <c r="QB6851" s="623"/>
      <c r="QC6851" s="623"/>
      <c r="QD6851" s="623"/>
      <c r="QE6851" s="623"/>
      <c r="QF6851" s="623"/>
      <c r="QG6851" s="623"/>
      <c r="QH6851" s="623"/>
      <c r="QI6851" s="623"/>
      <c r="QJ6851" s="623"/>
      <c r="QK6851" s="623"/>
    </row>
    <row r="6852" spans="439:453">
      <c r="PW6852" s="623"/>
      <c r="PX6852" s="623"/>
      <c r="PY6852" s="623"/>
      <c r="PZ6852" s="623"/>
      <c r="QA6852" s="623"/>
      <c r="QB6852" s="623"/>
      <c r="QC6852" s="623"/>
      <c r="QD6852" s="623"/>
      <c r="QE6852" s="623"/>
      <c r="QF6852" s="623"/>
      <c r="QG6852" s="623"/>
      <c r="QH6852" s="623"/>
      <c r="QI6852" s="623"/>
      <c r="QJ6852" s="623"/>
      <c r="QK6852" s="623"/>
    </row>
    <row r="6853" spans="439:453">
      <c r="PW6853" s="623"/>
      <c r="PX6853" s="623"/>
      <c r="PY6853" s="623"/>
      <c r="PZ6853" s="623"/>
      <c r="QA6853" s="623"/>
      <c r="QB6853" s="623"/>
      <c r="QC6853" s="623"/>
      <c r="QD6853" s="623"/>
      <c r="QE6853" s="623"/>
      <c r="QF6853" s="623"/>
      <c r="QG6853" s="623"/>
      <c r="QH6853" s="623"/>
      <c r="QI6853" s="623"/>
      <c r="QJ6853" s="623"/>
      <c r="QK6853" s="623"/>
    </row>
    <row r="6854" spans="439:453">
      <c r="PW6854" s="623"/>
      <c r="PX6854" s="623"/>
      <c r="PY6854" s="623"/>
      <c r="PZ6854" s="623"/>
      <c r="QA6854" s="623"/>
      <c r="QB6854" s="623"/>
      <c r="QC6854" s="623"/>
      <c r="QD6854" s="623"/>
      <c r="QE6854" s="623"/>
      <c r="QF6854" s="623"/>
      <c r="QG6854" s="623"/>
      <c r="QH6854" s="623"/>
      <c r="QI6854" s="623"/>
      <c r="QJ6854" s="623"/>
      <c r="QK6854" s="623"/>
    </row>
    <row r="6855" spans="439:453">
      <c r="PW6855" s="623"/>
      <c r="PX6855" s="623"/>
      <c r="PY6855" s="623"/>
      <c r="PZ6855" s="623"/>
      <c r="QA6855" s="623"/>
      <c r="QB6855" s="623"/>
      <c r="QC6855" s="623"/>
      <c r="QD6855" s="623"/>
      <c r="QE6855" s="623"/>
      <c r="QF6855" s="623"/>
      <c r="QG6855" s="623"/>
      <c r="QH6855" s="623"/>
      <c r="QI6855" s="623"/>
      <c r="QJ6855" s="623"/>
      <c r="QK6855" s="623"/>
    </row>
    <row r="6856" spans="439:453">
      <c r="PW6856" s="623"/>
      <c r="PX6856" s="623"/>
      <c r="PY6856" s="623"/>
      <c r="PZ6856" s="623"/>
      <c r="QA6856" s="623"/>
      <c r="QB6856" s="623"/>
      <c r="QC6856" s="623"/>
      <c r="QD6856" s="623"/>
      <c r="QE6856" s="623"/>
      <c r="QF6856" s="623"/>
      <c r="QG6856" s="623"/>
      <c r="QH6856" s="623"/>
      <c r="QI6856" s="623"/>
      <c r="QJ6856" s="623"/>
      <c r="QK6856" s="623"/>
    </row>
    <row r="6857" spans="439:453">
      <c r="PW6857" s="623"/>
      <c r="PX6857" s="623"/>
      <c r="PY6857" s="623"/>
      <c r="PZ6857" s="623"/>
      <c r="QA6857" s="623"/>
      <c r="QB6857" s="623"/>
      <c r="QC6857" s="623"/>
      <c r="QD6857" s="623"/>
      <c r="QE6857" s="623"/>
      <c r="QF6857" s="623"/>
      <c r="QG6857" s="623"/>
      <c r="QH6857" s="623"/>
      <c r="QI6857" s="623"/>
      <c r="QJ6857" s="623"/>
      <c r="QK6857" s="623"/>
    </row>
    <row r="6858" spans="439:453">
      <c r="PW6858" s="623"/>
      <c r="PX6858" s="623"/>
      <c r="PY6858" s="623"/>
      <c r="PZ6858" s="623"/>
      <c r="QA6858" s="623"/>
      <c r="QB6858" s="623"/>
      <c r="QC6858" s="623"/>
      <c r="QD6858" s="623"/>
      <c r="QE6858" s="623"/>
      <c r="QF6858" s="623"/>
      <c r="QG6858" s="623"/>
      <c r="QH6858" s="623"/>
      <c r="QI6858" s="623"/>
      <c r="QJ6858" s="623"/>
      <c r="QK6858" s="623"/>
    </row>
    <row r="6859" spans="439:453">
      <c r="PW6859" s="623"/>
      <c r="PX6859" s="623"/>
      <c r="PY6859" s="623"/>
      <c r="PZ6859" s="623"/>
      <c r="QA6859" s="623"/>
      <c r="QB6859" s="623"/>
      <c r="QC6859" s="623"/>
      <c r="QD6859" s="623"/>
      <c r="QE6859" s="623"/>
      <c r="QF6859" s="623"/>
      <c r="QG6859" s="623"/>
      <c r="QH6859" s="623"/>
      <c r="QI6859" s="623"/>
      <c r="QJ6859" s="623"/>
      <c r="QK6859" s="623"/>
    </row>
    <row r="6860" spans="439:453">
      <c r="PW6860" s="623"/>
      <c r="PX6860" s="623"/>
      <c r="PY6860" s="623"/>
      <c r="PZ6860" s="623"/>
      <c r="QA6860" s="623"/>
      <c r="QB6860" s="623"/>
      <c r="QC6860" s="623"/>
      <c r="QD6860" s="623"/>
      <c r="QE6860" s="623"/>
      <c r="QF6860" s="623"/>
      <c r="QG6860" s="623"/>
      <c r="QH6860" s="623"/>
      <c r="QI6860" s="623"/>
      <c r="QJ6860" s="623"/>
      <c r="QK6860" s="623"/>
    </row>
    <row r="6861" spans="439:453">
      <c r="PW6861" s="623"/>
      <c r="PX6861" s="623"/>
      <c r="PY6861" s="623"/>
      <c r="PZ6861" s="623"/>
      <c r="QA6861" s="623"/>
      <c r="QB6861" s="623"/>
      <c r="QC6861" s="623"/>
      <c r="QD6861" s="623"/>
      <c r="QE6861" s="623"/>
      <c r="QF6861" s="623"/>
      <c r="QG6861" s="623"/>
      <c r="QH6861" s="623"/>
      <c r="QI6861" s="623"/>
      <c r="QJ6861" s="623"/>
      <c r="QK6861" s="623"/>
    </row>
    <row r="6862" spans="439:453">
      <c r="PW6862" s="623"/>
      <c r="PX6862" s="623"/>
      <c r="PY6862" s="623"/>
      <c r="PZ6862" s="623"/>
      <c r="QA6862" s="623"/>
      <c r="QB6862" s="623"/>
      <c r="QC6862" s="623"/>
      <c r="QD6862" s="623"/>
      <c r="QE6862" s="623"/>
      <c r="QF6862" s="623"/>
      <c r="QG6862" s="623"/>
      <c r="QH6862" s="623"/>
      <c r="QI6862" s="623"/>
      <c r="QJ6862" s="623"/>
      <c r="QK6862" s="623"/>
    </row>
    <row r="6863" spans="439:453">
      <c r="PW6863" s="623"/>
      <c r="PX6863" s="623"/>
      <c r="PY6863" s="623"/>
      <c r="PZ6863" s="623"/>
      <c r="QA6863" s="623"/>
      <c r="QB6863" s="623"/>
      <c r="QC6863" s="623"/>
      <c r="QD6863" s="623"/>
      <c r="QE6863" s="623"/>
      <c r="QF6863" s="623"/>
      <c r="QG6863" s="623"/>
      <c r="QH6863" s="623"/>
      <c r="QI6863" s="623"/>
      <c r="QJ6863" s="623"/>
      <c r="QK6863" s="623"/>
    </row>
    <row r="6864" spans="439:453">
      <c r="PW6864" s="623"/>
      <c r="PX6864" s="623"/>
      <c r="PY6864" s="623"/>
      <c r="PZ6864" s="623"/>
      <c r="QA6864" s="623"/>
      <c r="QB6864" s="623"/>
      <c r="QC6864" s="623"/>
      <c r="QD6864" s="623"/>
      <c r="QE6864" s="623"/>
      <c r="QF6864" s="623"/>
      <c r="QG6864" s="623"/>
      <c r="QH6864" s="623"/>
      <c r="QI6864" s="623"/>
      <c r="QJ6864" s="623"/>
      <c r="QK6864" s="623"/>
    </row>
    <row r="6865" spans="439:453">
      <c r="PW6865" s="623"/>
      <c r="PX6865" s="623"/>
      <c r="PY6865" s="623"/>
      <c r="PZ6865" s="623"/>
      <c r="QA6865" s="623"/>
      <c r="QB6865" s="623"/>
      <c r="QC6865" s="623"/>
      <c r="QD6865" s="623"/>
      <c r="QE6865" s="623"/>
      <c r="QF6865" s="623"/>
      <c r="QG6865" s="623"/>
      <c r="QH6865" s="623"/>
      <c r="QI6865" s="623"/>
      <c r="QJ6865" s="623"/>
      <c r="QK6865" s="623"/>
    </row>
    <row r="6866" spans="439:453">
      <c r="PW6866" s="623"/>
      <c r="PX6866" s="623"/>
      <c r="PY6866" s="623"/>
      <c r="PZ6866" s="623"/>
      <c r="QA6866" s="623"/>
      <c r="QB6866" s="623"/>
      <c r="QC6866" s="623"/>
      <c r="QD6866" s="623"/>
      <c r="QE6866" s="623"/>
      <c r="QF6866" s="623"/>
      <c r="QG6866" s="623"/>
      <c r="QH6866" s="623"/>
      <c r="QI6866" s="623"/>
      <c r="QJ6866" s="623"/>
      <c r="QK6866" s="623"/>
    </row>
    <row r="6867" spans="439:453">
      <c r="PW6867" s="623"/>
      <c r="PX6867" s="623"/>
      <c r="PY6867" s="623"/>
      <c r="PZ6867" s="623"/>
      <c r="QA6867" s="623"/>
      <c r="QB6867" s="623"/>
      <c r="QC6867" s="623"/>
      <c r="QD6867" s="623"/>
      <c r="QE6867" s="623"/>
      <c r="QF6867" s="623"/>
      <c r="QG6867" s="623"/>
      <c r="QH6867" s="623"/>
      <c r="QI6867" s="623"/>
      <c r="QJ6867" s="623"/>
      <c r="QK6867" s="623"/>
    </row>
    <row r="6868" spans="439:453">
      <c r="PW6868" s="623"/>
      <c r="PX6868" s="623"/>
      <c r="PY6868" s="623"/>
      <c r="PZ6868" s="623"/>
      <c r="QA6868" s="623"/>
      <c r="QB6868" s="623"/>
      <c r="QC6868" s="623"/>
      <c r="QD6868" s="623"/>
      <c r="QE6868" s="623"/>
      <c r="QF6868" s="623"/>
      <c r="QG6868" s="623"/>
      <c r="QH6868" s="623"/>
      <c r="QI6868" s="623"/>
      <c r="QJ6868" s="623"/>
      <c r="QK6868" s="623"/>
    </row>
    <row r="6869" spans="439:453">
      <c r="PW6869" s="623"/>
      <c r="PX6869" s="623"/>
      <c r="PY6869" s="623"/>
      <c r="PZ6869" s="623"/>
      <c r="QA6869" s="623"/>
      <c r="QB6869" s="623"/>
      <c r="QC6869" s="623"/>
      <c r="QD6869" s="623"/>
      <c r="QE6869" s="623"/>
      <c r="QF6869" s="623"/>
      <c r="QG6869" s="623"/>
      <c r="QH6869" s="623"/>
      <c r="QI6869" s="623"/>
      <c r="QJ6869" s="623"/>
      <c r="QK6869" s="623"/>
    </row>
    <row r="6870" spans="439:453">
      <c r="PW6870" s="623"/>
      <c r="PX6870" s="623"/>
      <c r="PY6870" s="623"/>
      <c r="PZ6870" s="623"/>
      <c r="QA6870" s="623"/>
      <c r="QB6870" s="623"/>
      <c r="QC6870" s="623"/>
      <c r="QD6870" s="623"/>
      <c r="QE6870" s="623"/>
      <c r="QF6870" s="623"/>
      <c r="QG6870" s="623"/>
      <c r="QH6870" s="623"/>
      <c r="QI6870" s="623"/>
      <c r="QJ6870" s="623"/>
      <c r="QK6870" s="623"/>
    </row>
    <row r="6871" spans="439:453">
      <c r="PW6871" s="623"/>
      <c r="PX6871" s="623"/>
      <c r="PY6871" s="623"/>
      <c r="PZ6871" s="623"/>
      <c r="QA6871" s="623"/>
      <c r="QB6871" s="623"/>
      <c r="QC6871" s="623"/>
      <c r="QD6871" s="623"/>
      <c r="QE6871" s="623"/>
      <c r="QF6871" s="623"/>
      <c r="QG6871" s="623"/>
      <c r="QH6871" s="623"/>
      <c r="QI6871" s="623"/>
      <c r="QJ6871" s="623"/>
      <c r="QK6871" s="623"/>
    </row>
    <row r="6872" spans="439:453">
      <c r="PW6872" s="623"/>
      <c r="PX6872" s="623"/>
      <c r="PY6872" s="623"/>
      <c r="PZ6872" s="623"/>
      <c r="QA6872" s="623"/>
      <c r="QB6872" s="623"/>
      <c r="QC6872" s="623"/>
      <c r="QD6872" s="623"/>
      <c r="QE6872" s="623"/>
      <c r="QF6872" s="623"/>
      <c r="QG6872" s="623"/>
      <c r="QH6872" s="623"/>
      <c r="QI6872" s="623"/>
      <c r="QJ6872" s="623"/>
      <c r="QK6872" s="623"/>
    </row>
    <row r="6873" spans="439:453">
      <c r="PW6873" s="623"/>
      <c r="PX6873" s="623"/>
      <c r="PY6873" s="623"/>
      <c r="PZ6873" s="623"/>
      <c r="QA6873" s="623"/>
      <c r="QB6873" s="623"/>
      <c r="QC6873" s="623"/>
      <c r="QD6873" s="623"/>
      <c r="QE6873" s="623"/>
      <c r="QF6873" s="623"/>
      <c r="QG6873" s="623"/>
      <c r="QH6873" s="623"/>
      <c r="QI6873" s="623"/>
      <c r="QJ6873" s="623"/>
      <c r="QK6873" s="623"/>
    </row>
    <row r="6874" spans="439:453">
      <c r="PW6874" s="623"/>
      <c r="PX6874" s="623"/>
      <c r="PY6874" s="623"/>
      <c r="PZ6874" s="623"/>
      <c r="QA6874" s="623"/>
      <c r="QB6874" s="623"/>
      <c r="QC6874" s="623"/>
      <c r="QD6874" s="623"/>
      <c r="QE6874" s="623"/>
      <c r="QF6874" s="623"/>
      <c r="QG6874" s="623"/>
      <c r="QH6874" s="623"/>
      <c r="QI6874" s="623"/>
      <c r="QJ6874" s="623"/>
      <c r="QK6874" s="623"/>
    </row>
    <row r="6875" spans="439:453">
      <c r="PW6875" s="623"/>
      <c r="PX6875" s="623"/>
      <c r="PY6875" s="623"/>
      <c r="PZ6875" s="623"/>
      <c r="QA6875" s="623"/>
      <c r="QB6875" s="623"/>
      <c r="QC6875" s="623"/>
      <c r="QD6875" s="623"/>
      <c r="QE6875" s="623"/>
      <c r="QF6875" s="623"/>
      <c r="QG6875" s="623"/>
      <c r="QH6875" s="623"/>
      <c r="QI6875" s="623"/>
      <c r="QJ6875" s="623"/>
      <c r="QK6875" s="623"/>
    </row>
    <row r="6876" spans="439:453">
      <c r="PW6876" s="623"/>
      <c r="PX6876" s="623"/>
      <c r="PY6876" s="623"/>
      <c r="PZ6876" s="623"/>
      <c r="QA6876" s="623"/>
      <c r="QB6876" s="623"/>
      <c r="QC6876" s="623"/>
      <c r="QD6876" s="623"/>
      <c r="QE6876" s="623"/>
      <c r="QF6876" s="623"/>
      <c r="QG6876" s="623"/>
      <c r="QH6876" s="623"/>
      <c r="QI6876" s="623"/>
      <c r="QJ6876" s="623"/>
      <c r="QK6876" s="623"/>
    </row>
    <row r="6877" spans="439:453">
      <c r="PW6877" s="623"/>
      <c r="PX6877" s="623"/>
      <c r="PY6877" s="623"/>
      <c r="PZ6877" s="623"/>
      <c r="QA6877" s="623"/>
      <c r="QB6877" s="623"/>
      <c r="QC6877" s="623"/>
      <c r="QD6877" s="623"/>
      <c r="QE6877" s="623"/>
      <c r="QF6877" s="623"/>
      <c r="QG6877" s="623"/>
      <c r="QH6877" s="623"/>
      <c r="QI6877" s="623"/>
      <c r="QJ6877" s="623"/>
      <c r="QK6877" s="623"/>
    </row>
    <row r="6878" spans="439:453">
      <c r="PW6878" s="623"/>
      <c r="PX6878" s="623"/>
      <c r="PY6878" s="623"/>
      <c r="PZ6878" s="623"/>
      <c r="QA6878" s="623"/>
      <c r="QB6878" s="623"/>
      <c r="QC6878" s="623"/>
      <c r="QD6878" s="623"/>
      <c r="QE6878" s="623"/>
      <c r="QF6878" s="623"/>
      <c r="QG6878" s="623"/>
      <c r="QH6878" s="623"/>
      <c r="QI6878" s="623"/>
      <c r="QJ6878" s="623"/>
      <c r="QK6878" s="623"/>
    </row>
    <row r="6879" spans="439:453">
      <c r="PW6879" s="623"/>
      <c r="PX6879" s="623"/>
      <c r="PY6879" s="623"/>
      <c r="PZ6879" s="623"/>
      <c r="QA6879" s="623"/>
      <c r="QB6879" s="623"/>
      <c r="QC6879" s="623"/>
      <c r="QD6879" s="623"/>
      <c r="QE6879" s="623"/>
      <c r="QF6879" s="623"/>
      <c r="QG6879" s="623"/>
      <c r="QH6879" s="623"/>
      <c r="QI6879" s="623"/>
      <c r="QJ6879" s="623"/>
      <c r="QK6879" s="623"/>
    </row>
    <row r="6880" spans="439:453">
      <c r="PW6880" s="623"/>
      <c r="PX6880" s="623"/>
      <c r="PY6880" s="623"/>
      <c r="PZ6880" s="623"/>
      <c r="QA6880" s="623"/>
      <c r="QB6880" s="623"/>
      <c r="QC6880" s="623"/>
      <c r="QD6880" s="623"/>
      <c r="QE6880" s="623"/>
      <c r="QF6880" s="623"/>
      <c r="QG6880" s="623"/>
      <c r="QH6880" s="623"/>
      <c r="QI6880" s="623"/>
      <c r="QJ6880" s="623"/>
      <c r="QK6880" s="623"/>
    </row>
    <row r="6881" spans="439:453">
      <c r="PW6881" s="623"/>
      <c r="PX6881" s="623"/>
      <c r="PY6881" s="623"/>
      <c r="PZ6881" s="623"/>
      <c r="QA6881" s="623"/>
      <c r="QB6881" s="623"/>
      <c r="QC6881" s="623"/>
      <c r="QD6881" s="623"/>
      <c r="QE6881" s="623"/>
      <c r="QF6881" s="623"/>
      <c r="QG6881" s="623"/>
      <c r="QH6881" s="623"/>
      <c r="QI6881" s="623"/>
      <c r="QJ6881" s="623"/>
      <c r="QK6881" s="623"/>
    </row>
    <row r="6882" spans="439:453">
      <c r="PW6882" s="623"/>
      <c r="PX6882" s="623"/>
      <c r="PY6882" s="623"/>
      <c r="PZ6882" s="623"/>
      <c r="QA6882" s="623"/>
      <c r="QB6882" s="623"/>
      <c r="QC6882" s="623"/>
      <c r="QD6882" s="623"/>
      <c r="QE6882" s="623"/>
      <c r="QF6882" s="623"/>
      <c r="QG6882" s="623"/>
      <c r="QH6882" s="623"/>
      <c r="QI6882" s="623"/>
      <c r="QJ6882" s="623"/>
      <c r="QK6882" s="623"/>
    </row>
    <row r="6883" spans="439:453">
      <c r="PW6883" s="623"/>
      <c r="PX6883" s="623"/>
      <c r="PY6883" s="623"/>
      <c r="PZ6883" s="623"/>
      <c r="QA6883" s="623"/>
      <c r="QB6883" s="623"/>
      <c r="QC6883" s="623"/>
      <c r="QD6883" s="623"/>
      <c r="QE6883" s="623"/>
      <c r="QF6883" s="623"/>
      <c r="QG6883" s="623"/>
      <c r="QH6883" s="623"/>
      <c r="QI6883" s="623"/>
      <c r="QJ6883" s="623"/>
      <c r="QK6883" s="623"/>
    </row>
    <row r="6884" spans="439:453">
      <c r="PW6884" s="623"/>
      <c r="PX6884" s="623"/>
      <c r="PY6884" s="623"/>
      <c r="PZ6884" s="623"/>
      <c r="QA6884" s="623"/>
      <c r="QB6884" s="623"/>
      <c r="QC6884" s="623"/>
      <c r="QD6884" s="623"/>
      <c r="QE6884" s="623"/>
      <c r="QF6884" s="623"/>
      <c r="QG6884" s="623"/>
      <c r="QH6884" s="623"/>
      <c r="QI6884" s="623"/>
      <c r="QJ6884" s="623"/>
      <c r="QK6884" s="623"/>
    </row>
    <row r="6885" spans="439:453">
      <c r="PW6885" s="623"/>
      <c r="PX6885" s="623"/>
      <c r="PY6885" s="623"/>
      <c r="PZ6885" s="623"/>
      <c r="QA6885" s="623"/>
      <c r="QB6885" s="623"/>
      <c r="QC6885" s="623"/>
      <c r="QD6885" s="623"/>
      <c r="QE6885" s="623"/>
      <c r="QF6885" s="623"/>
      <c r="QG6885" s="623"/>
      <c r="QH6885" s="623"/>
      <c r="QI6885" s="623"/>
      <c r="QJ6885" s="623"/>
      <c r="QK6885" s="623"/>
    </row>
    <row r="6886" spans="439:453">
      <c r="PW6886" s="623"/>
      <c r="PX6886" s="623"/>
      <c r="PY6886" s="623"/>
      <c r="PZ6886" s="623"/>
      <c r="QA6886" s="623"/>
      <c r="QB6886" s="623"/>
      <c r="QC6886" s="623"/>
      <c r="QD6886" s="623"/>
      <c r="QE6886" s="623"/>
      <c r="QF6886" s="623"/>
      <c r="QG6886" s="623"/>
      <c r="QH6886" s="623"/>
      <c r="QI6886" s="623"/>
      <c r="QJ6886" s="623"/>
      <c r="QK6886" s="623"/>
    </row>
    <row r="6887" spans="439:453">
      <c r="PW6887" s="623"/>
      <c r="PX6887" s="623"/>
      <c r="PY6887" s="623"/>
      <c r="PZ6887" s="623"/>
      <c r="QA6887" s="623"/>
      <c r="QB6887" s="623"/>
      <c r="QC6887" s="623"/>
      <c r="QD6887" s="623"/>
      <c r="QE6887" s="623"/>
      <c r="QF6887" s="623"/>
      <c r="QG6887" s="623"/>
      <c r="QH6887" s="623"/>
      <c r="QI6887" s="623"/>
      <c r="QJ6887" s="623"/>
      <c r="QK6887" s="623"/>
    </row>
    <row r="6888" spans="439:453">
      <c r="PW6888" s="623"/>
      <c r="PX6888" s="623"/>
      <c r="PY6888" s="623"/>
      <c r="PZ6888" s="623"/>
      <c r="QA6888" s="623"/>
      <c r="QB6888" s="623"/>
      <c r="QC6888" s="623"/>
      <c r="QD6888" s="623"/>
      <c r="QE6888" s="623"/>
      <c r="QF6888" s="623"/>
      <c r="QG6888" s="623"/>
      <c r="QH6888" s="623"/>
      <c r="QI6888" s="623"/>
      <c r="QJ6888" s="623"/>
      <c r="QK6888" s="623"/>
    </row>
    <row r="6889" spans="439:453">
      <c r="PW6889" s="623"/>
      <c r="PX6889" s="623"/>
      <c r="PY6889" s="623"/>
      <c r="PZ6889" s="623"/>
      <c r="QA6889" s="623"/>
      <c r="QB6889" s="623"/>
      <c r="QC6889" s="623"/>
      <c r="QD6889" s="623"/>
      <c r="QE6889" s="623"/>
      <c r="QF6889" s="623"/>
      <c r="QG6889" s="623"/>
      <c r="QH6889" s="623"/>
      <c r="QI6889" s="623"/>
      <c r="QJ6889" s="623"/>
      <c r="QK6889" s="623"/>
    </row>
    <row r="6890" spans="439:453">
      <c r="PW6890" s="623"/>
      <c r="PX6890" s="623"/>
      <c r="PY6890" s="623"/>
      <c r="PZ6890" s="623"/>
      <c r="QA6890" s="623"/>
      <c r="QB6890" s="623"/>
      <c r="QC6890" s="623"/>
      <c r="QD6890" s="623"/>
      <c r="QE6890" s="623"/>
      <c r="QF6890" s="623"/>
      <c r="QG6890" s="623"/>
      <c r="QH6890" s="623"/>
      <c r="QI6890" s="623"/>
      <c r="QJ6890" s="623"/>
      <c r="QK6890" s="623"/>
    </row>
    <row r="6891" spans="439:453">
      <c r="PW6891" s="623"/>
      <c r="PX6891" s="623"/>
      <c r="PY6891" s="623"/>
      <c r="PZ6891" s="623"/>
      <c r="QA6891" s="623"/>
      <c r="QB6891" s="623"/>
      <c r="QC6891" s="623"/>
      <c r="QD6891" s="623"/>
      <c r="QE6891" s="623"/>
      <c r="QF6891" s="623"/>
      <c r="QG6891" s="623"/>
      <c r="QH6891" s="623"/>
      <c r="QI6891" s="623"/>
      <c r="QJ6891" s="623"/>
      <c r="QK6891" s="623"/>
    </row>
    <row r="6892" spans="439:453">
      <c r="PW6892" s="623"/>
      <c r="PX6892" s="623"/>
      <c r="PY6892" s="623"/>
      <c r="PZ6892" s="623"/>
      <c r="QA6892" s="623"/>
      <c r="QB6892" s="623"/>
      <c r="QC6892" s="623"/>
      <c r="QD6892" s="623"/>
      <c r="QE6892" s="623"/>
      <c r="QF6892" s="623"/>
      <c r="QG6892" s="623"/>
      <c r="QH6892" s="623"/>
      <c r="QI6892" s="623"/>
      <c r="QJ6892" s="623"/>
      <c r="QK6892" s="623"/>
    </row>
    <row r="6893" spans="439:453">
      <c r="PW6893" s="623"/>
      <c r="PX6893" s="623"/>
      <c r="PY6893" s="623"/>
      <c r="PZ6893" s="623"/>
      <c r="QA6893" s="623"/>
      <c r="QB6893" s="623"/>
      <c r="QC6893" s="623"/>
      <c r="QD6893" s="623"/>
      <c r="QE6893" s="623"/>
      <c r="QF6893" s="623"/>
      <c r="QG6893" s="623"/>
      <c r="QH6893" s="623"/>
      <c r="QI6893" s="623"/>
      <c r="QJ6893" s="623"/>
      <c r="QK6893" s="623"/>
    </row>
    <row r="6894" spans="439:453">
      <c r="PW6894" s="623"/>
      <c r="PX6894" s="623"/>
      <c r="PY6894" s="623"/>
      <c r="PZ6894" s="623"/>
      <c r="QA6894" s="623"/>
      <c r="QB6894" s="623"/>
      <c r="QC6894" s="623"/>
      <c r="QD6894" s="623"/>
      <c r="QE6894" s="623"/>
      <c r="QF6894" s="623"/>
      <c r="QG6894" s="623"/>
      <c r="QH6894" s="623"/>
      <c r="QI6894" s="623"/>
      <c r="QJ6894" s="623"/>
      <c r="QK6894" s="623"/>
    </row>
    <row r="6895" spans="439:453">
      <c r="PW6895" s="623"/>
      <c r="PX6895" s="623"/>
      <c r="PY6895" s="623"/>
      <c r="PZ6895" s="623"/>
      <c r="QA6895" s="623"/>
      <c r="QB6895" s="623"/>
      <c r="QC6895" s="623"/>
      <c r="QD6895" s="623"/>
      <c r="QE6895" s="623"/>
      <c r="QF6895" s="623"/>
      <c r="QG6895" s="623"/>
      <c r="QH6895" s="623"/>
      <c r="QI6895" s="623"/>
      <c r="QJ6895" s="623"/>
      <c r="QK6895" s="623"/>
    </row>
    <row r="6896" spans="439:453">
      <c r="PW6896" s="623"/>
      <c r="PX6896" s="623"/>
      <c r="PY6896" s="623"/>
      <c r="PZ6896" s="623"/>
      <c r="QA6896" s="623"/>
      <c r="QB6896" s="623"/>
      <c r="QC6896" s="623"/>
      <c r="QD6896" s="623"/>
      <c r="QE6896" s="623"/>
      <c r="QF6896" s="623"/>
      <c r="QG6896" s="623"/>
      <c r="QH6896" s="623"/>
      <c r="QI6896" s="623"/>
      <c r="QJ6896" s="623"/>
      <c r="QK6896" s="623"/>
    </row>
    <row r="6897" spans="439:453">
      <c r="PW6897" s="623"/>
      <c r="PX6897" s="623"/>
      <c r="PY6897" s="623"/>
      <c r="PZ6897" s="623"/>
      <c r="QA6897" s="623"/>
      <c r="QB6897" s="623"/>
      <c r="QC6897" s="623"/>
      <c r="QD6897" s="623"/>
      <c r="QE6897" s="623"/>
      <c r="QF6897" s="623"/>
      <c r="QG6897" s="623"/>
      <c r="QH6897" s="623"/>
      <c r="QI6897" s="623"/>
      <c r="QJ6897" s="623"/>
      <c r="QK6897" s="623"/>
    </row>
    <row r="6898" spans="439:453">
      <c r="PW6898" s="623"/>
      <c r="PX6898" s="623"/>
      <c r="PY6898" s="623"/>
      <c r="PZ6898" s="623"/>
      <c r="QA6898" s="623"/>
      <c r="QB6898" s="623"/>
      <c r="QC6898" s="623"/>
      <c r="QD6898" s="623"/>
      <c r="QE6898" s="623"/>
      <c r="QF6898" s="623"/>
      <c r="QG6898" s="623"/>
      <c r="QH6898" s="623"/>
      <c r="QI6898" s="623"/>
      <c r="QJ6898" s="623"/>
      <c r="QK6898" s="623"/>
    </row>
    <row r="6899" spans="439:453">
      <c r="PW6899" s="623"/>
      <c r="PX6899" s="623"/>
      <c r="PY6899" s="623"/>
      <c r="PZ6899" s="623"/>
      <c r="QA6899" s="623"/>
      <c r="QB6899" s="623"/>
      <c r="QC6899" s="623"/>
      <c r="QD6899" s="623"/>
      <c r="QE6899" s="623"/>
      <c r="QF6899" s="623"/>
      <c r="QG6899" s="623"/>
      <c r="QH6899" s="623"/>
      <c r="QI6899" s="623"/>
      <c r="QJ6899" s="623"/>
      <c r="QK6899" s="623"/>
    </row>
    <row r="6900" spans="439:453">
      <c r="PW6900" s="623"/>
      <c r="PX6900" s="623"/>
      <c r="PY6900" s="623"/>
      <c r="PZ6900" s="623"/>
      <c r="QA6900" s="623"/>
      <c r="QB6900" s="623"/>
      <c r="QC6900" s="623"/>
      <c r="QD6900" s="623"/>
      <c r="QE6900" s="623"/>
      <c r="QF6900" s="623"/>
      <c r="QG6900" s="623"/>
      <c r="QH6900" s="623"/>
      <c r="QI6900" s="623"/>
      <c r="QJ6900" s="623"/>
      <c r="QK6900" s="623"/>
    </row>
    <row r="6901" spans="439:453">
      <c r="PW6901" s="623"/>
      <c r="PX6901" s="623"/>
      <c r="PY6901" s="623"/>
      <c r="PZ6901" s="623"/>
      <c r="QA6901" s="623"/>
      <c r="QB6901" s="623"/>
      <c r="QC6901" s="623"/>
      <c r="QD6901" s="623"/>
      <c r="QE6901" s="623"/>
      <c r="QF6901" s="623"/>
      <c r="QG6901" s="623"/>
      <c r="QH6901" s="623"/>
      <c r="QI6901" s="623"/>
      <c r="QJ6901" s="623"/>
      <c r="QK6901" s="623"/>
    </row>
    <row r="6902" spans="439:453">
      <c r="PW6902" s="623"/>
      <c r="PX6902" s="623"/>
      <c r="PY6902" s="623"/>
      <c r="PZ6902" s="623"/>
      <c r="QA6902" s="623"/>
      <c r="QB6902" s="623"/>
      <c r="QC6902" s="623"/>
      <c r="QD6902" s="623"/>
      <c r="QE6902" s="623"/>
      <c r="QF6902" s="623"/>
      <c r="QG6902" s="623"/>
      <c r="QH6902" s="623"/>
      <c r="QI6902" s="623"/>
      <c r="QJ6902" s="623"/>
      <c r="QK6902" s="623"/>
    </row>
    <row r="6903" spans="439:453">
      <c r="PW6903" s="623"/>
      <c r="PX6903" s="623"/>
      <c r="PY6903" s="623"/>
      <c r="PZ6903" s="623"/>
      <c r="QA6903" s="623"/>
      <c r="QB6903" s="623"/>
      <c r="QC6903" s="623"/>
      <c r="QD6903" s="623"/>
      <c r="QE6903" s="623"/>
      <c r="QF6903" s="623"/>
      <c r="QG6903" s="623"/>
      <c r="QH6903" s="623"/>
      <c r="QI6903" s="623"/>
      <c r="QJ6903" s="623"/>
      <c r="QK6903" s="623"/>
    </row>
    <row r="6904" spans="439:453">
      <c r="PW6904" s="623"/>
      <c r="PX6904" s="623"/>
      <c r="PY6904" s="623"/>
      <c r="PZ6904" s="623"/>
      <c r="QA6904" s="623"/>
      <c r="QB6904" s="623"/>
      <c r="QC6904" s="623"/>
      <c r="QD6904" s="623"/>
      <c r="QE6904" s="623"/>
      <c r="QF6904" s="623"/>
      <c r="QG6904" s="623"/>
      <c r="QH6904" s="623"/>
      <c r="QI6904" s="623"/>
      <c r="QJ6904" s="623"/>
      <c r="QK6904" s="623"/>
    </row>
    <row r="6905" spans="439:453">
      <c r="PW6905" s="623"/>
      <c r="PX6905" s="623"/>
      <c r="PY6905" s="623"/>
      <c r="PZ6905" s="623"/>
      <c r="QA6905" s="623"/>
      <c r="QB6905" s="623"/>
      <c r="QC6905" s="623"/>
      <c r="QD6905" s="623"/>
      <c r="QE6905" s="623"/>
      <c r="QF6905" s="623"/>
      <c r="QG6905" s="623"/>
      <c r="QH6905" s="623"/>
      <c r="QI6905" s="623"/>
      <c r="QJ6905" s="623"/>
      <c r="QK6905" s="623"/>
    </row>
    <row r="6906" spans="439:453">
      <c r="PW6906" s="623"/>
      <c r="PX6906" s="623"/>
      <c r="PY6906" s="623"/>
      <c r="PZ6906" s="623"/>
      <c r="QA6906" s="623"/>
      <c r="QB6906" s="623"/>
      <c r="QC6906" s="623"/>
      <c r="QD6906" s="623"/>
      <c r="QE6906" s="623"/>
      <c r="QF6906" s="623"/>
      <c r="QG6906" s="623"/>
      <c r="QH6906" s="623"/>
      <c r="QI6906" s="623"/>
      <c r="QJ6906" s="623"/>
      <c r="QK6906" s="623"/>
    </row>
    <row r="6907" spans="439:453">
      <c r="PW6907" s="623"/>
      <c r="PX6907" s="623"/>
      <c r="PY6907" s="623"/>
      <c r="PZ6907" s="623"/>
      <c r="QA6907" s="623"/>
      <c r="QB6907" s="623"/>
      <c r="QC6907" s="623"/>
      <c r="QD6907" s="623"/>
      <c r="QE6907" s="623"/>
      <c r="QF6907" s="623"/>
      <c r="QG6907" s="623"/>
      <c r="QH6907" s="623"/>
      <c r="QI6907" s="623"/>
      <c r="QJ6907" s="623"/>
      <c r="QK6907" s="623"/>
    </row>
    <row r="6908" spans="439:453">
      <c r="PW6908" s="623"/>
      <c r="PX6908" s="623"/>
      <c r="PY6908" s="623"/>
      <c r="PZ6908" s="623"/>
      <c r="QA6908" s="623"/>
      <c r="QB6908" s="623"/>
      <c r="QC6908" s="623"/>
      <c r="QD6908" s="623"/>
      <c r="QE6908" s="623"/>
      <c r="QF6908" s="623"/>
      <c r="QG6908" s="623"/>
      <c r="QH6908" s="623"/>
      <c r="QI6908" s="623"/>
      <c r="QJ6908" s="623"/>
      <c r="QK6908" s="623"/>
    </row>
    <row r="6909" spans="439:453">
      <c r="PW6909" s="623"/>
      <c r="PX6909" s="623"/>
      <c r="PY6909" s="623"/>
      <c r="PZ6909" s="623"/>
      <c r="QA6909" s="623"/>
      <c r="QB6909" s="623"/>
      <c r="QC6909" s="623"/>
      <c r="QD6909" s="623"/>
      <c r="QE6909" s="623"/>
      <c r="QF6909" s="623"/>
      <c r="QG6909" s="623"/>
      <c r="QH6909" s="623"/>
      <c r="QI6909" s="623"/>
      <c r="QJ6909" s="623"/>
      <c r="QK6909" s="623"/>
    </row>
    <row r="6910" spans="439:453">
      <c r="PW6910" s="623"/>
      <c r="PX6910" s="623"/>
      <c r="PY6910" s="623"/>
      <c r="PZ6910" s="623"/>
      <c r="QA6910" s="623"/>
      <c r="QB6910" s="623"/>
      <c r="QC6910" s="623"/>
      <c r="QD6910" s="623"/>
      <c r="QE6910" s="623"/>
      <c r="QF6910" s="623"/>
      <c r="QG6910" s="623"/>
      <c r="QH6910" s="623"/>
      <c r="QI6910" s="623"/>
      <c r="QJ6910" s="623"/>
      <c r="QK6910" s="623"/>
    </row>
    <row r="6911" spans="439:453">
      <c r="PW6911" s="623"/>
      <c r="PX6911" s="623"/>
      <c r="PY6911" s="623"/>
      <c r="PZ6911" s="623"/>
      <c r="QA6911" s="623"/>
      <c r="QB6911" s="623"/>
      <c r="QC6911" s="623"/>
      <c r="QD6911" s="623"/>
      <c r="QE6911" s="623"/>
      <c r="QF6911" s="623"/>
      <c r="QG6911" s="623"/>
      <c r="QH6911" s="623"/>
      <c r="QI6911" s="623"/>
      <c r="QJ6911" s="623"/>
      <c r="QK6911" s="623"/>
    </row>
    <row r="6912" spans="439:453">
      <c r="PW6912" s="623"/>
      <c r="PX6912" s="623"/>
      <c r="PY6912" s="623"/>
      <c r="PZ6912" s="623"/>
      <c r="QA6912" s="623"/>
      <c r="QB6912" s="623"/>
      <c r="QC6912" s="623"/>
      <c r="QD6912" s="623"/>
      <c r="QE6912" s="623"/>
      <c r="QF6912" s="623"/>
      <c r="QG6912" s="623"/>
      <c r="QH6912" s="623"/>
      <c r="QI6912" s="623"/>
      <c r="QJ6912" s="623"/>
      <c r="QK6912" s="623"/>
    </row>
    <row r="6913" spans="439:453">
      <c r="PW6913" s="623"/>
      <c r="PX6913" s="623"/>
      <c r="PY6913" s="623"/>
      <c r="PZ6913" s="623"/>
      <c r="QA6913" s="623"/>
      <c r="QB6913" s="623"/>
      <c r="QC6913" s="623"/>
      <c r="QD6913" s="623"/>
      <c r="QE6913" s="623"/>
      <c r="QF6913" s="623"/>
      <c r="QG6913" s="623"/>
      <c r="QH6913" s="623"/>
      <c r="QI6913" s="623"/>
      <c r="QJ6913" s="623"/>
      <c r="QK6913" s="623"/>
    </row>
    <row r="6914" spans="439:453">
      <c r="PW6914" s="623"/>
      <c r="PX6914" s="623"/>
      <c r="PY6914" s="623"/>
      <c r="PZ6914" s="623"/>
      <c r="QA6914" s="623"/>
      <c r="QB6914" s="623"/>
      <c r="QC6914" s="623"/>
      <c r="QD6914" s="623"/>
      <c r="QE6914" s="623"/>
      <c r="QF6914" s="623"/>
      <c r="QG6914" s="623"/>
      <c r="QH6914" s="623"/>
      <c r="QI6914" s="623"/>
      <c r="QJ6914" s="623"/>
      <c r="QK6914" s="623"/>
    </row>
    <row r="6915" spans="439:453">
      <c r="PW6915" s="623"/>
      <c r="PX6915" s="623"/>
      <c r="PY6915" s="623"/>
      <c r="PZ6915" s="623"/>
      <c r="QA6915" s="623"/>
      <c r="QB6915" s="623"/>
      <c r="QC6915" s="623"/>
      <c r="QD6915" s="623"/>
      <c r="QE6915" s="623"/>
      <c r="QF6915" s="623"/>
      <c r="QG6915" s="623"/>
      <c r="QH6915" s="623"/>
      <c r="QI6915" s="623"/>
      <c r="QJ6915" s="623"/>
      <c r="QK6915" s="623"/>
    </row>
    <row r="6916" spans="439:453">
      <c r="PW6916" s="623"/>
      <c r="PX6916" s="623"/>
      <c r="PY6916" s="623"/>
      <c r="PZ6916" s="623"/>
      <c r="QA6916" s="623"/>
      <c r="QB6916" s="623"/>
      <c r="QC6916" s="623"/>
      <c r="QD6916" s="623"/>
      <c r="QE6916" s="623"/>
      <c r="QF6916" s="623"/>
      <c r="QG6916" s="623"/>
      <c r="QH6916" s="623"/>
      <c r="QI6916" s="623"/>
      <c r="QJ6916" s="623"/>
      <c r="QK6916" s="623"/>
    </row>
    <row r="6917" spans="439:453">
      <c r="PW6917" s="623"/>
      <c r="PX6917" s="623"/>
      <c r="PY6917" s="623"/>
      <c r="PZ6917" s="623"/>
      <c r="QA6917" s="623"/>
      <c r="QB6917" s="623"/>
      <c r="QC6917" s="623"/>
      <c r="QD6917" s="623"/>
      <c r="QE6917" s="623"/>
      <c r="QF6917" s="623"/>
      <c r="QG6917" s="623"/>
      <c r="QH6917" s="623"/>
      <c r="QI6917" s="623"/>
      <c r="QJ6917" s="623"/>
      <c r="QK6917" s="623"/>
    </row>
    <row r="6918" spans="439:453">
      <c r="PW6918" s="623"/>
      <c r="PX6918" s="623"/>
      <c r="PY6918" s="623"/>
      <c r="PZ6918" s="623"/>
      <c r="QA6918" s="623"/>
      <c r="QB6918" s="623"/>
      <c r="QC6918" s="623"/>
      <c r="QD6918" s="623"/>
      <c r="QE6918" s="623"/>
      <c r="QF6918" s="623"/>
      <c r="QG6918" s="623"/>
      <c r="QH6918" s="623"/>
      <c r="QI6918" s="623"/>
      <c r="QJ6918" s="623"/>
      <c r="QK6918" s="623"/>
    </row>
    <row r="6919" spans="439:453">
      <c r="PW6919" s="623"/>
      <c r="PX6919" s="623"/>
      <c r="PY6919" s="623"/>
      <c r="PZ6919" s="623"/>
      <c r="QA6919" s="623"/>
      <c r="QB6919" s="623"/>
      <c r="QC6919" s="623"/>
      <c r="QD6919" s="623"/>
      <c r="QE6919" s="623"/>
      <c r="QF6919" s="623"/>
      <c r="QG6919" s="623"/>
      <c r="QH6919" s="623"/>
      <c r="QI6919" s="623"/>
      <c r="QJ6919" s="623"/>
      <c r="QK6919" s="623"/>
    </row>
    <row r="6920" spans="439:453">
      <c r="PW6920" s="623"/>
      <c r="PX6920" s="623"/>
      <c r="PY6920" s="623"/>
      <c r="PZ6920" s="623"/>
      <c r="QA6920" s="623"/>
      <c r="QB6920" s="623"/>
      <c r="QC6920" s="623"/>
      <c r="QD6920" s="623"/>
      <c r="QE6920" s="623"/>
      <c r="QF6920" s="623"/>
      <c r="QG6920" s="623"/>
      <c r="QH6920" s="623"/>
      <c r="QI6920" s="623"/>
      <c r="QJ6920" s="623"/>
      <c r="QK6920" s="623"/>
    </row>
    <row r="6921" spans="439:453">
      <c r="PW6921" s="623"/>
      <c r="PX6921" s="623"/>
      <c r="PY6921" s="623"/>
      <c r="PZ6921" s="623"/>
      <c r="QA6921" s="623"/>
      <c r="QB6921" s="623"/>
      <c r="QC6921" s="623"/>
      <c r="QD6921" s="623"/>
      <c r="QE6921" s="623"/>
      <c r="QF6921" s="623"/>
      <c r="QG6921" s="623"/>
      <c r="QH6921" s="623"/>
      <c r="QI6921" s="623"/>
      <c r="QJ6921" s="623"/>
      <c r="QK6921" s="623"/>
    </row>
    <row r="6922" spans="439:453">
      <c r="PW6922" s="623"/>
      <c r="PX6922" s="623"/>
      <c r="PY6922" s="623"/>
      <c r="PZ6922" s="623"/>
      <c r="QA6922" s="623"/>
      <c r="QB6922" s="623"/>
      <c r="QC6922" s="623"/>
      <c r="QD6922" s="623"/>
      <c r="QE6922" s="623"/>
      <c r="QF6922" s="623"/>
      <c r="QG6922" s="623"/>
      <c r="QH6922" s="623"/>
      <c r="QI6922" s="623"/>
      <c r="QJ6922" s="623"/>
      <c r="QK6922" s="623"/>
    </row>
    <row r="6923" spans="439:453">
      <c r="PW6923" s="623"/>
      <c r="PX6923" s="623"/>
      <c r="PY6923" s="623"/>
      <c r="PZ6923" s="623"/>
      <c r="QA6923" s="623"/>
      <c r="QB6923" s="623"/>
      <c r="QC6923" s="623"/>
      <c r="QD6923" s="623"/>
      <c r="QE6923" s="623"/>
      <c r="QF6923" s="623"/>
      <c r="QG6923" s="623"/>
      <c r="QH6923" s="623"/>
      <c r="QI6923" s="623"/>
      <c r="QJ6923" s="623"/>
      <c r="QK6923" s="623"/>
    </row>
    <row r="6924" spans="439:453">
      <c r="PW6924" s="623"/>
      <c r="PX6924" s="623"/>
      <c r="PY6924" s="623"/>
      <c r="PZ6924" s="623"/>
      <c r="QA6924" s="623"/>
      <c r="QB6924" s="623"/>
      <c r="QC6924" s="623"/>
      <c r="QD6924" s="623"/>
      <c r="QE6924" s="623"/>
      <c r="QF6924" s="623"/>
      <c r="QG6924" s="623"/>
      <c r="QH6924" s="623"/>
      <c r="QI6924" s="623"/>
      <c r="QJ6924" s="623"/>
      <c r="QK6924" s="623"/>
    </row>
    <row r="6925" spans="439:453">
      <c r="PW6925" s="623"/>
      <c r="PX6925" s="623"/>
      <c r="PY6925" s="623"/>
      <c r="PZ6925" s="623"/>
      <c r="QA6925" s="623"/>
      <c r="QB6925" s="623"/>
      <c r="QC6925" s="623"/>
      <c r="QD6925" s="623"/>
      <c r="QE6925" s="623"/>
      <c r="QF6925" s="623"/>
      <c r="QG6925" s="623"/>
      <c r="QH6925" s="623"/>
      <c r="QI6925" s="623"/>
      <c r="QJ6925" s="623"/>
      <c r="QK6925" s="623"/>
    </row>
    <row r="6926" spans="439:453">
      <c r="PW6926" s="623"/>
      <c r="PX6926" s="623"/>
      <c r="PY6926" s="623"/>
      <c r="PZ6926" s="623"/>
      <c r="QA6926" s="623"/>
      <c r="QB6926" s="623"/>
      <c r="QC6926" s="623"/>
      <c r="QD6926" s="623"/>
      <c r="QE6926" s="623"/>
      <c r="QF6926" s="623"/>
      <c r="QG6926" s="623"/>
      <c r="QH6926" s="623"/>
      <c r="QI6926" s="623"/>
      <c r="QJ6926" s="623"/>
      <c r="QK6926" s="623"/>
    </row>
    <row r="6927" spans="439:453">
      <c r="PW6927" s="623"/>
      <c r="PX6927" s="623"/>
      <c r="PY6927" s="623"/>
      <c r="PZ6927" s="623"/>
      <c r="QA6927" s="623"/>
      <c r="QB6927" s="623"/>
      <c r="QC6927" s="623"/>
      <c r="QD6927" s="623"/>
      <c r="QE6927" s="623"/>
      <c r="QF6927" s="623"/>
      <c r="QG6927" s="623"/>
      <c r="QH6927" s="623"/>
      <c r="QI6927" s="623"/>
      <c r="QJ6927" s="623"/>
      <c r="QK6927" s="623"/>
    </row>
    <row r="6928" spans="439:453">
      <c r="PW6928" s="623"/>
      <c r="PX6928" s="623"/>
      <c r="PY6928" s="623"/>
      <c r="PZ6928" s="623"/>
      <c r="QA6928" s="623"/>
      <c r="QB6928" s="623"/>
      <c r="QC6928" s="623"/>
      <c r="QD6928" s="623"/>
      <c r="QE6928" s="623"/>
      <c r="QF6928" s="623"/>
      <c r="QG6928" s="623"/>
      <c r="QH6928" s="623"/>
      <c r="QI6928" s="623"/>
      <c r="QJ6928" s="623"/>
      <c r="QK6928" s="623"/>
    </row>
    <row r="6929" spans="439:453">
      <c r="PW6929" s="623"/>
      <c r="PX6929" s="623"/>
      <c r="PY6929" s="623"/>
      <c r="PZ6929" s="623"/>
      <c r="QA6929" s="623"/>
      <c r="QB6929" s="623"/>
      <c r="QC6929" s="623"/>
      <c r="QD6929" s="623"/>
      <c r="QE6929" s="623"/>
      <c r="QF6929" s="623"/>
      <c r="QG6929" s="623"/>
      <c r="QH6929" s="623"/>
      <c r="QI6929" s="623"/>
      <c r="QJ6929" s="623"/>
      <c r="QK6929" s="623"/>
    </row>
    <row r="6930" spans="439:453">
      <c r="PW6930" s="623"/>
      <c r="PX6930" s="623"/>
      <c r="PY6930" s="623"/>
      <c r="PZ6930" s="623"/>
      <c r="QA6930" s="623"/>
      <c r="QB6930" s="623"/>
      <c r="QC6930" s="623"/>
      <c r="QD6930" s="623"/>
      <c r="QE6930" s="623"/>
      <c r="QF6930" s="623"/>
      <c r="QG6930" s="623"/>
      <c r="QH6930" s="623"/>
      <c r="QI6930" s="623"/>
      <c r="QJ6930" s="623"/>
      <c r="QK6930" s="623"/>
    </row>
    <row r="6931" spans="439:453">
      <c r="PW6931" s="623"/>
      <c r="PX6931" s="623"/>
      <c r="PY6931" s="623"/>
      <c r="PZ6931" s="623"/>
      <c r="QA6931" s="623"/>
      <c r="QB6931" s="623"/>
      <c r="QC6931" s="623"/>
      <c r="QD6931" s="623"/>
      <c r="QE6931" s="623"/>
      <c r="QF6931" s="623"/>
      <c r="QG6931" s="623"/>
      <c r="QH6931" s="623"/>
      <c r="QI6931" s="623"/>
      <c r="QJ6931" s="623"/>
      <c r="QK6931" s="623"/>
    </row>
    <row r="6932" spans="439:453">
      <c r="PW6932" s="623"/>
      <c r="PX6932" s="623"/>
      <c r="PY6932" s="623"/>
      <c r="PZ6932" s="623"/>
      <c r="QA6932" s="623"/>
      <c r="QB6932" s="623"/>
      <c r="QC6932" s="623"/>
      <c r="QD6932" s="623"/>
      <c r="QE6932" s="623"/>
      <c r="QF6932" s="623"/>
      <c r="QG6932" s="623"/>
      <c r="QH6932" s="623"/>
      <c r="QI6932" s="623"/>
      <c r="QJ6932" s="623"/>
      <c r="QK6932" s="623"/>
    </row>
    <row r="6933" spans="439:453">
      <c r="PW6933" s="623"/>
      <c r="PX6933" s="623"/>
      <c r="PY6933" s="623"/>
      <c r="PZ6933" s="623"/>
      <c r="QA6933" s="623"/>
      <c r="QB6933" s="623"/>
      <c r="QC6933" s="623"/>
      <c r="QD6933" s="623"/>
      <c r="QE6933" s="623"/>
      <c r="QF6933" s="623"/>
      <c r="QG6933" s="623"/>
      <c r="QH6933" s="623"/>
      <c r="QI6933" s="623"/>
      <c r="QJ6933" s="623"/>
      <c r="QK6933" s="623"/>
    </row>
    <row r="6934" spans="439:453">
      <c r="PW6934" s="623"/>
      <c r="PX6934" s="623"/>
      <c r="PY6934" s="623"/>
      <c r="PZ6934" s="623"/>
      <c r="QA6934" s="623"/>
      <c r="QB6934" s="623"/>
      <c r="QC6934" s="623"/>
      <c r="QD6934" s="623"/>
      <c r="QE6934" s="623"/>
      <c r="QF6934" s="623"/>
      <c r="QG6934" s="623"/>
      <c r="QH6934" s="623"/>
      <c r="QI6934" s="623"/>
      <c r="QJ6934" s="623"/>
      <c r="QK6934" s="623"/>
    </row>
    <row r="6935" spans="439:453">
      <c r="PW6935" s="623"/>
      <c r="PX6935" s="623"/>
      <c r="PY6935" s="623"/>
      <c r="PZ6935" s="623"/>
      <c r="QA6935" s="623"/>
      <c r="QB6935" s="623"/>
      <c r="QC6935" s="623"/>
      <c r="QD6935" s="623"/>
      <c r="QE6935" s="623"/>
      <c r="QF6935" s="623"/>
      <c r="QG6935" s="623"/>
      <c r="QH6935" s="623"/>
      <c r="QI6935" s="623"/>
      <c r="QJ6935" s="623"/>
      <c r="QK6935" s="623"/>
    </row>
    <row r="6936" spans="439:453">
      <c r="PW6936" s="623"/>
      <c r="PX6936" s="623"/>
      <c r="PY6936" s="623"/>
      <c r="PZ6936" s="623"/>
      <c r="QA6936" s="623"/>
      <c r="QB6936" s="623"/>
      <c r="QC6936" s="623"/>
      <c r="QD6936" s="623"/>
      <c r="QE6936" s="623"/>
      <c r="QF6936" s="623"/>
      <c r="QG6936" s="623"/>
      <c r="QH6936" s="623"/>
      <c r="QI6936" s="623"/>
      <c r="QJ6936" s="623"/>
      <c r="QK6936" s="623"/>
    </row>
    <row r="6937" spans="439:453">
      <c r="PW6937" s="623"/>
      <c r="PX6937" s="623"/>
      <c r="PY6937" s="623"/>
      <c r="PZ6937" s="623"/>
      <c r="QA6937" s="623"/>
      <c r="QB6937" s="623"/>
      <c r="QC6937" s="623"/>
      <c r="QD6937" s="623"/>
      <c r="QE6937" s="623"/>
      <c r="QF6937" s="623"/>
      <c r="QG6937" s="623"/>
      <c r="QH6937" s="623"/>
      <c r="QI6937" s="623"/>
      <c r="QJ6937" s="623"/>
      <c r="QK6937" s="623"/>
    </row>
    <row r="6938" spans="439:453">
      <c r="PW6938" s="623"/>
      <c r="PX6938" s="623"/>
      <c r="PY6938" s="623"/>
      <c r="PZ6938" s="623"/>
      <c r="QA6938" s="623"/>
      <c r="QB6938" s="623"/>
      <c r="QC6938" s="623"/>
      <c r="QD6938" s="623"/>
      <c r="QE6938" s="623"/>
      <c r="QF6938" s="623"/>
      <c r="QG6938" s="623"/>
      <c r="QH6938" s="623"/>
      <c r="QI6938" s="623"/>
      <c r="QJ6938" s="623"/>
      <c r="QK6938" s="623"/>
    </row>
    <row r="6939" spans="439:453">
      <c r="PW6939" s="623"/>
      <c r="PX6939" s="623"/>
      <c r="PY6939" s="623"/>
      <c r="PZ6939" s="623"/>
      <c r="QA6939" s="623"/>
      <c r="QB6939" s="623"/>
      <c r="QC6939" s="623"/>
      <c r="QD6939" s="623"/>
      <c r="QE6939" s="623"/>
      <c r="QF6939" s="623"/>
      <c r="QG6939" s="623"/>
      <c r="QH6939" s="623"/>
      <c r="QI6939" s="623"/>
      <c r="QJ6939" s="623"/>
      <c r="QK6939" s="623"/>
    </row>
    <row r="6940" spans="439:453">
      <c r="PW6940" s="623"/>
      <c r="PX6940" s="623"/>
      <c r="PY6940" s="623"/>
      <c r="PZ6940" s="623"/>
      <c r="QA6940" s="623"/>
      <c r="QB6940" s="623"/>
      <c r="QC6940" s="623"/>
      <c r="QD6940" s="623"/>
      <c r="QE6940" s="623"/>
      <c r="QF6940" s="623"/>
      <c r="QG6940" s="623"/>
      <c r="QH6940" s="623"/>
      <c r="QI6940" s="623"/>
      <c r="QJ6940" s="623"/>
      <c r="QK6940" s="623"/>
    </row>
    <row r="6941" spans="439:453">
      <c r="PW6941" s="623"/>
      <c r="PX6941" s="623"/>
      <c r="PY6941" s="623"/>
      <c r="PZ6941" s="623"/>
      <c r="QA6941" s="623"/>
      <c r="QB6941" s="623"/>
      <c r="QC6941" s="623"/>
      <c r="QD6941" s="623"/>
      <c r="QE6941" s="623"/>
      <c r="QF6941" s="623"/>
      <c r="QG6941" s="623"/>
      <c r="QH6941" s="623"/>
      <c r="QI6941" s="623"/>
      <c r="QJ6941" s="623"/>
      <c r="QK6941" s="623"/>
    </row>
    <row r="6942" spans="439:453">
      <c r="PW6942" s="623"/>
      <c r="PX6942" s="623"/>
      <c r="PY6942" s="623"/>
      <c r="PZ6942" s="623"/>
      <c r="QA6942" s="623"/>
      <c r="QB6942" s="623"/>
      <c r="QC6942" s="623"/>
      <c r="QD6942" s="623"/>
      <c r="QE6942" s="623"/>
      <c r="QF6942" s="623"/>
      <c r="QG6942" s="623"/>
      <c r="QH6942" s="623"/>
      <c r="QI6942" s="623"/>
      <c r="QJ6942" s="623"/>
      <c r="QK6942" s="623"/>
    </row>
    <row r="6943" spans="439:453">
      <c r="PW6943" s="623"/>
      <c r="PX6943" s="623"/>
      <c r="PY6943" s="623"/>
      <c r="PZ6943" s="623"/>
      <c r="QA6943" s="623"/>
      <c r="QB6943" s="623"/>
      <c r="QC6943" s="623"/>
      <c r="QD6943" s="623"/>
      <c r="QE6943" s="623"/>
      <c r="QF6943" s="623"/>
      <c r="QG6943" s="623"/>
      <c r="QH6943" s="623"/>
      <c r="QI6943" s="623"/>
      <c r="QJ6943" s="623"/>
      <c r="QK6943" s="623"/>
    </row>
    <row r="6944" spans="439:453">
      <c r="PW6944" s="623"/>
      <c r="PX6944" s="623"/>
      <c r="PY6944" s="623"/>
      <c r="PZ6944" s="623"/>
      <c r="QA6944" s="623"/>
      <c r="QB6944" s="623"/>
      <c r="QC6944" s="623"/>
      <c r="QD6944" s="623"/>
      <c r="QE6944" s="623"/>
      <c r="QF6944" s="623"/>
      <c r="QG6944" s="623"/>
      <c r="QH6944" s="623"/>
      <c r="QI6944" s="623"/>
      <c r="QJ6944" s="623"/>
      <c r="QK6944" s="623"/>
    </row>
    <row r="6945" spans="439:453">
      <c r="PW6945" s="623"/>
      <c r="PX6945" s="623"/>
      <c r="PY6945" s="623"/>
      <c r="PZ6945" s="623"/>
      <c r="QA6945" s="623"/>
      <c r="QB6945" s="623"/>
      <c r="QC6945" s="623"/>
      <c r="QD6945" s="623"/>
      <c r="QE6945" s="623"/>
      <c r="QF6945" s="623"/>
      <c r="QG6945" s="623"/>
      <c r="QH6945" s="623"/>
      <c r="QI6945" s="623"/>
      <c r="QJ6945" s="623"/>
      <c r="QK6945" s="623"/>
    </row>
    <row r="6946" spans="439:453">
      <c r="PW6946" s="623"/>
      <c r="PX6946" s="623"/>
      <c r="PY6946" s="623"/>
      <c r="PZ6946" s="623"/>
      <c r="QA6946" s="623"/>
      <c r="QB6946" s="623"/>
      <c r="QC6946" s="623"/>
      <c r="QD6946" s="623"/>
      <c r="QE6946" s="623"/>
      <c r="QF6946" s="623"/>
      <c r="QG6946" s="623"/>
      <c r="QH6946" s="623"/>
      <c r="QI6946" s="623"/>
      <c r="QJ6946" s="623"/>
      <c r="QK6946" s="623"/>
    </row>
    <row r="6947" spans="439:453">
      <c r="PW6947" s="623"/>
      <c r="PX6947" s="623"/>
      <c r="PY6947" s="623"/>
      <c r="PZ6947" s="623"/>
      <c r="QA6947" s="623"/>
      <c r="QB6947" s="623"/>
      <c r="QC6947" s="623"/>
      <c r="QD6947" s="623"/>
      <c r="QE6947" s="623"/>
      <c r="QF6947" s="623"/>
      <c r="QG6947" s="623"/>
      <c r="QH6947" s="623"/>
      <c r="QI6947" s="623"/>
      <c r="QJ6947" s="623"/>
      <c r="QK6947" s="623"/>
    </row>
    <row r="6948" spans="439:453">
      <c r="PW6948" s="623"/>
      <c r="PX6948" s="623"/>
      <c r="PY6948" s="623"/>
      <c r="PZ6948" s="623"/>
      <c r="QA6948" s="623"/>
      <c r="QB6948" s="623"/>
      <c r="QC6948" s="623"/>
      <c r="QD6948" s="623"/>
      <c r="QE6948" s="623"/>
      <c r="QF6948" s="623"/>
      <c r="QG6948" s="623"/>
      <c r="QH6948" s="623"/>
      <c r="QI6948" s="623"/>
      <c r="QJ6948" s="623"/>
      <c r="QK6948" s="623"/>
    </row>
    <row r="6949" spans="439:453">
      <c r="PW6949" s="623"/>
      <c r="PX6949" s="623"/>
      <c r="PY6949" s="623"/>
      <c r="PZ6949" s="623"/>
      <c r="QA6949" s="623"/>
      <c r="QB6949" s="623"/>
      <c r="QC6949" s="623"/>
      <c r="QD6949" s="623"/>
      <c r="QE6949" s="623"/>
      <c r="QF6949" s="623"/>
      <c r="QG6949" s="623"/>
      <c r="QH6949" s="623"/>
      <c r="QI6949" s="623"/>
      <c r="QJ6949" s="623"/>
      <c r="QK6949" s="623"/>
    </row>
    <row r="6950" spans="439:453">
      <c r="PW6950" s="623"/>
      <c r="PX6950" s="623"/>
      <c r="PY6950" s="623"/>
      <c r="PZ6950" s="623"/>
      <c r="QA6950" s="623"/>
      <c r="QB6950" s="623"/>
      <c r="QC6950" s="623"/>
      <c r="QD6950" s="623"/>
      <c r="QE6950" s="623"/>
      <c r="QF6950" s="623"/>
      <c r="QG6950" s="623"/>
      <c r="QH6950" s="623"/>
      <c r="QI6950" s="623"/>
      <c r="QJ6950" s="623"/>
      <c r="QK6950" s="623"/>
    </row>
    <row r="6951" spans="439:453">
      <c r="PW6951" s="623"/>
      <c r="PX6951" s="623"/>
      <c r="PY6951" s="623"/>
      <c r="PZ6951" s="623"/>
      <c r="QA6951" s="623"/>
      <c r="QB6951" s="623"/>
      <c r="QC6951" s="623"/>
      <c r="QD6951" s="623"/>
      <c r="QE6951" s="623"/>
      <c r="QF6951" s="623"/>
      <c r="QG6951" s="623"/>
      <c r="QH6951" s="623"/>
      <c r="QI6951" s="623"/>
      <c r="QJ6951" s="623"/>
      <c r="QK6951" s="623"/>
    </row>
    <row r="6952" spans="439:453">
      <c r="PW6952" s="623"/>
      <c r="PX6952" s="623"/>
      <c r="PY6952" s="623"/>
      <c r="PZ6952" s="623"/>
      <c r="QA6952" s="623"/>
      <c r="QB6952" s="623"/>
      <c r="QC6952" s="623"/>
      <c r="QD6952" s="623"/>
      <c r="QE6952" s="623"/>
      <c r="QF6952" s="623"/>
      <c r="QG6952" s="623"/>
      <c r="QH6952" s="623"/>
      <c r="QI6952" s="623"/>
      <c r="QJ6952" s="623"/>
      <c r="QK6952" s="623"/>
    </row>
    <row r="6953" spans="439:453">
      <c r="PW6953" s="623"/>
      <c r="PX6953" s="623"/>
      <c r="PY6953" s="623"/>
      <c r="PZ6953" s="623"/>
      <c r="QA6953" s="623"/>
      <c r="QB6953" s="623"/>
      <c r="QC6953" s="623"/>
      <c r="QD6953" s="623"/>
      <c r="QE6953" s="623"/>
      <c r="QF6953" s="623"/>
      <c r="QG6953" s="623"/>
      <c r="QH6953" s="623"/>
      <c r="QI6953" s="623"/>
      <c r="QJ6953" s="623"/>
      <c r="QK6953" s="623"/>
    </row>
    <row r="6954" spans="439:453">
      <c r="PW6954" s="623"/>
      <c r="PX6954" s="623"/>
      <c r="PY6954" s="623"/>
      <c r="PZ6954" s="623"/>
      <c r="QA6954" s="623"/>
      <c r="QB6954" s="623"/>
      <c r="QC6954" s="623"/>
      <c r="QD6954" s="623"/>
      <c r="QE6954" s="623"/>
      <c r="QF6954" s="623"/>
      <c r="QG6954" s="623"/>
      <c r="QH6954" s="623"/>
      <c r="QI6954" s="623"/>
      <c r="QJ6954" s="623"/>
      <c r="QK6954" s="623"/>
    </row>
    <row r="6955" spans="439:453">
      <c r="PW6955" s="623"/>
      <c r="PX6955" s="623"/>
      <c r="PY6955" s="623"/>
      <c r="PZ6955" s="623"/>
      <c r="QA6955" s="623"/>
      <c r="QB6955" s="623"/>
      <c r="QC6955" s="623"/>
      <c r="QD6955" s="623"/>
      <c r="QE6955" s="623"/>
      <c r="QF6955" s="623"/>
      <c r="QG6955" s="623"/>
      <c r="QH6955" s="623"/>
      <c r="QI6955" s="623"/>
      <c r="QJ6955" s="623"/>
      <c r="QK6955" s="623"/>
    </row>
    <row r="6956" spans="439:453">
      <c r="PW6956" s="623"/>
      <c r="PX6956" s="623"/>
      <c r="PY6956" s="623"/>
      <c r="PZ6956" s="623"/>
      <c r="QA6956" s="623"/>
      <c r="QB6956" s="623"/>
      <c r="QC6956" s="623"/>
      <c r="QD6956" s="623"/>
      <c r="QE6956" s="623"/>
      <c r="QF6956" s="623"/>
      <c r="QG6956" s="623"/>
      <c r="QH6956" s="623"/>
      <c r="QI6956" s="623"/>
      <c r="QJ6956" s="623"/>
      <c r="QK6956" s="623"/>
    </row>
    <row r="6957" spans="439:453">
      <c r="PW6957" s="623"/>
      <c r="PX6957" s="623"/>
      <c r="PY6957" s="623"/>
      <c r="PZ6957" s="623"/>
      <c r="QA6957" s="623"/>
      <c r="QB6957" s="623"/>
      <c r="QC6957" s="623"/>
      <c r="QD6957" s="623"/>
      <c r="QE6957" s="623"/>
      <c r="QF6957" s="623"/>
      <c r="QG6957" s="623"/>
      <c r="QH6957" s="623"/>
      <c r="QI6957" s="623"/>
      <c r="QJ6957" s="623"/>
      <c r="QK6957" s="623"/>
    </row>
    <row r="6958" spans="439:453">
      <c r="PW6958" s="623"/>
      <c r="PX6958" s="623"/>
      <c r="PY6958" s="623"/>
      <c r="PZ6958" s="623"/>
      <c r="QA6958" s="623"/>
      <c r="QB6958" s="623"/>
      <c r="QC6958" s="623"/>
      <c r="QD6958" s="623"/>
      <c r="QE6958" s="623"/>
      <c r="QF6958" s="623"/>
      <c r="QG6958" s="623"/>
      <c r="QH6958" s="623"/>
      <c r="QI6958" s="623"/>
      <c r="QJ6958" s="623"/>
      <c r="QK6958" s="623"/>
    </row>
    <row r="6959" spans="439:453">
      <c r="PW6959" s="623"/>
      <c r="PX6959" s="623"/>
      <c r="PY6959" s="623"/>
      <c r="PZ6959" s="623"/>
      <c r="QA6959" s="623"/>
      <c r="QB6959" s="623"/>
      <c r="QC6959" s="623"/>
      <c r="QD6959" s="623"/>
      <c r="QE6959" s="623"/>
      <c r="QF6959" s="623"/>
      <c r="QG6959" s="623"/>
      <c r="QH6959" s="623"/>
      <c r="QI6959" s="623"/>
      <c r="QJ6959" s="623"/>
      <c r="QK6959" s="623"/>
    </row>
    <row r="6960" spans="439:453">
      <c r="PW6960" s="623"/>
      <c r="PX6960" s="623"/>
      <c r="PY6960" s="623"/>
      <c r="PZ6960" s="623"/>
      <c r="QA6960" s="623"/>
      <c r="QB6960" s="623"/>
      <c r="QC6960" s="623"/>
      <c r="QD6960" s="623"/>
      <c r="QE6960" s="623"/>
      <c r="QF6960" s="623"/>
      <c r="QG6960" s="623"/>
      <c r="QH6960" s="623"/>
      <c r="QI6960" s="623"/>
      <c r="QJ6960" s="623"/>
      <c r="QK6960" s="623"/>
    </row>
    <row r="6961" spans="439:453">
      <c r="PW6961" s="623"/>
      <c r="PX6961" s="623"/>
      <c r="PY6961" s="623"/>
      <c r="PZ6961" s="623"/>
      <c r="QA6961" s="623"/>
      <c r="QB6961" s="623"/>
      <c r="QC6961" s="623"/>
      <c r="QD6961" s="623"/>
      <c r="QE6961" s="623"/>
      <c r="QF6961" s="623"/>
      <c r="QG6961" s="623"/>
      <c r="QH6961" s="623"/>
      <c r="QI6961" s="623"/>
      <c r="QJ6961" s="623"/>
      <c r="QK6961" s="623"/>
    </row>
    <row r="6962" spans="439:453">
      <c r="PW6962" s="623"/>
      <c r="PX6962" s="623"/>
      <c r="PY6962" s="623"/>
      <c r="PZ6962" s="623"/>
      <c r="QA6962" s="623"/>
      <c r="QB6962" s="623"/>
      <c r="QC6962" s="623"/>
      <c r="QD6962" s="623"/>
      <c r="QE6962" s="623"/>
      <c r="QF6962" s="623"/>
      <c r="QG6962" s="623"/>
      <c r="QH6962" s="623"/>
      <c r="QI6962" s="623"/>
      <c r="QJ6962" s="623"/>
      <c r="QK6962" s="623"/>
    </row>
    <row r="6963" spans="439:453">
      <c r="PW6963" s="623"/>
      <c r="PX6963" s="623"/>
      <c r="PY6963" s="623"/>
      <c r="PZ6963" s="623"/>
      <c r="QA6963" s="623"/>
      <c r="QB6963" s="623"/>
      <c r="QC6963" s="623"/>
      <c r="QD6963" s="623"/>
      <c r="QE6963" s="623"/>
      <c r="QF6963" s="623"/>
      <c r="QG6963" s="623"/>
      <c r="QH6963" s="623"/>
      <c r="QI6963" s="623"/>
      <c r="QJ6963" s="623"/>
      <c r="QK6963" s="623"/>
    </row>
    <row r="6964" spans="439:453">
      <c r="PW6964" s="623"/>
      <c r="PX6964" s="623"/>
      <c r="PY6964" s="623"/>
      <c r="PZ6964" s="623"/>
      <c r="QA6964" s="623"/>
      <c r="QB6964" s="623"/>
      <c r="QC6964" s="623"/>
      <c r="QD6964" s="623"/>
      <c r="QE6964" s="623"/>
      <c r="QF6964" s="623"/>
      <c r="QG6964" s="623"/>
      <c r="QH6964" s="623"/>
      <c r="QI6964" s="623"/>
      <c r="QJ6964" s="623"/>
      <c r="QK6964" s="623"/>
    </row>
    <row r="6965" spans="439:453">
      <c r="PW6965" s="623"/>
      <c r="PX6965" s="623"/>
      <c r="PY6965" s="623"/>
      <c r="PZ6965" s="623"/>
      <c r="QA6965" s="623"/>
      <c r="QB6965" s="623"/>
      <c r="QC6965" s="623"/>
      <c r="QD6965" s="623"/>
      <c r="QE6965" s="623"/>
      <c r="QF6965" s="623"/>
      <c r="QG6965" s="623"/>
      <c r="QH6965" s="623"/>
      <c r="QI6965" s="623"/>
      <c r="QJ6965" s="623"/>
      <c r="QK6965" s="623"/>
    </row>
    <row r="6966" spans="439:453">
      <c r="PW6966" s="623"/>
      <c r="PX6966" s="623"/>
      <c r="PY6966" s="623"/>
      <c r="PZ6966" s="623"/>
      <c r="QA6966" s="623"/>
      <c r="QB6966" s="623"/>
      <c r="QC6966" s="623"/>
      <c r="QD6966" s="623"/>
      <c r="QE6966" s="623"/>
      <c r="QF6966" s="623"/>
      <c r="QG6966" s="623"/>
      <c r="QH6966" s="623"/>
      <c r="QI6966" s="623"/>
      <c r="QJ6966" s="623"/>
      <c r="QK6966" s="623"/>
    </row>
    <row r="6967" spans="439:453">
      <c r="PW6967" s="623"/>
      <c r="PX6967" s="623"/>
      <c r="PY6967" s="623"/>
      <c r="PZ6967" s="623"/>
      <c r="QA6967" s="623"/>
      <c r="QB6967" s="623"/>
      <c r="QC6967" s="623"/>
      <c r="QD6967" s="623"/>
      <c r="QE6967" s="623"/>
      <c r="QF6967" s="623"/>
      <c r="QG6967" s="623"/>
      <c r="QH6967" s="623"/>
      <c r="QI6967" s="623"/>
      <c r="QJ6967" s="623"/>
      <c r="QK6967" s="623"/>
    </row>
    <row r="6968" spans="439:453">
      <c r="PW6968" s="623"/>
      <c r="PX6968" s="623"/>
      <c r="PY6968" s="623"/>
      <c r="PZ6968" s="623"/>
      <c r="QA6968" s="623"/>
      <c r="QB6968" s="623"/>
      <c r="QC6968" s="623"/>
      <c r="QD6968" s="623"/>
      <c r="QE6968" s="623"/>
      <c r="QF6968" s="623"/>
      <c r="QG6968" s="623"/>
      <c r="QH6968" s="623"/>
      <c r="QI6968" s="623"/>
      <c r="QJ6968" s="623"/>
      <c r="QK6968" s="623"/>
    </row>
    <row r="6969" spans="439:453">
      <c r="PW6969" s="623"/>
      <c r="PX6969" s="623"/>
      <c r="PY6969" s="623"/>
      <c r="PZ6969" s="623"/>
      <c r="QA6969" s="623"/>
      <c r="QB6969" s="623"/>
      <c r="QC6969" s="623"/>
      <c r="QD6969" s="623"/>
      <c r="QE6969" s="623"/>
      <c r="QF6969" s="623"/>
      <c r="QG6969" s="623"/>
      <c r="QH6969" s="623"/>
      <c r="QI6969" s="623"/>
      <c r="QJ6969" s="623"/>
      <c r="QK6969" s="623"/>
    </row>
    <row r="6970" spans="439:453">
      <c r="PW6970" s="623"/>
      <c r="PX6970" s="623"/>
      <c r="PY6970" s="623"/>
      <c r="PZ6970" s="623"/>
      <c r="QA6970" s="623"/>
      <c r="QB6970" s="623"/>
      <c r="QC6970" s="623"/>
      <c r="QD6970" s="623"/>
      <c r="QE6970" s="623"/>
      <c r="QF6970" s="623"/>
      <c r="QG6970" s="623"/>
      <c r="QH6970" s="623"/>
      <c r="QI6970" s="623"/>
      <c r="QJ6970" s="623"/>
      <c r="QK6970" s="623"/>
    </row>
    <row r="6971" spans="439:453">
      <c r="PW6971" s="623"/>
      <c r="PX6971" s="623"/>
      <c r="PY6971" s="623"/>
      <c r="PZ6971" s="623"/>
      <c r="QA6971" s="623"/>
      <c r="QB6971" s="623"/>
      <c r="QC6971" s="623"/>
      <c r="QD6971" s="623"/>
      <c r="QE6971" s="623"/>
      <c r="QF6971" s="623"/>
      <c r="QG6971" s="623"/>
      <c r="QH6971" s="623"/>
      <c r="QI6971" s="623"/>
      <c r="QJ6971" s="623"/>
      <c r="QK6971" s="623"/>
    </row>
    <row r="6972" spans="439:453">
      <c r="PW6972" s="623"/>
      <c r="PX6972" s="623"/>
      <c r="PY6972" s="623"/>
      <c r="PZ6972" s="623"/>
      <c r="QA6972" s="623"/>
      <c r="QB6972" s="623"/>
      <c r="QC6972" s="623"/>
      <c r="QD6972" s="623"/>
      <c r="QE6972" s="623"/>
      <c r="QF6972" s="623"/>
      <c r="QG6972" s="623"/>
      <c r="QH6972" s="623"/>
      <c r="QI6972" s="623"/>
      <c r="QJ6972" s="623"/>
      <c r="QK6972" s="623"/>
    </row>
    <row r="6973" spans="439:453">
      <c r="PW6973" s="623"/>
      <c r="PX6973" s="623"/>
      <c r="PY6973" s="623"/>
      <c r="PZ6973" s="623"/>
      <c r="QA6973" s="623"/>
      <c r="QB6973" s="623"/>
      <c r="QC6973" s="623"/>
      <c r="QD6973" s="623"/>
      <c r="QE6973" s="623"/>
      <c r="QF6973" s="623"/>
      <c r="QG6973" s="623"/>
      <c r="QH6973" s="623"/>
      <c r="QI6973" s="623"/>
      <c r="QJ6973" s="623"/>
      <c r="QK6973" s="623"/>
    </row>
    <row r="6974" spans="439:453">
      <c r="PW6974" s="623"/>
      <c r="PX6974" s="623"/>
      <c r="PY6974" s="623"/>
      <c r="PZ6974" s="623"/>
      <c r="QA6974" s="623"/>
      <c r="QB6974" s="623"/>
      <c r="QC6974" s="623"/>
      <c r="QD6974" s="623"/>
      <c r="QE6974" s="623"/>
      <c r="QF6974" s="623"/>
      <c r="QG6974" s="623"/>
      <c r="QH6974" s="623"/>
      <c r="QI6974" s="623"/>
      <c r="QJ6974" s="623"/>
      <c r="QK6974" s="623"/>
    </row>
    <row r="6975" spans="439:453">
      <c r="PW6975" s="623"/>
      <c r="PX6975" s="623"/>
      <c r="PY6975" s="623"/>
      <c r="PZ6975" s="623"/>
      <c r="QA6975" s="623"/>
      <c r="QB6975" s="623"/>
      <c r="QC6975" s="623"/>
      <c r="QD6975" s="623"/>
      <c r="QE6975" s="623"/>
      <c r="QF6975" s="623"/>
      <c r="QG6975" s="623"/>
      <c r="QH6975" s="623"/>
      <c r="QI6975" s="623"/>
      <c r="QJ6975" s="623"/>
      <c r="QK6975" s="623"/>
    </row>
    <row r="6976" spans="439:453">
      <c r="PW6976" s="623"/>
      <c r="PX6976" s="623"/>
      <c r="PY6976" s="623"/>
      <c r="PZ6976" s="623"/>
      <c r="QA6976" s="623"/>
      <c r="QB6976" s="623"/>
      <c r="QC6976" s="623"/>
      <c r="QD6976" s="623"/>
      <c r="QE6976" s="623"/>
      <c r="QF6976" s="623"/>
      <c r="QG6976" s="623"/>
      <c r="QH6976" s="623"/>
      <c r="QI6976" s="623"/>
      <c r="QJ6976" s="623"/>
      <c r="QK6976" s="623"/>
    </row>
    <row r="6977" spans="439:453">
      <c r="PW6977" s="623"/>
      <c r="PX6977" s="623"/>
      <c r="PY6977" s="623"/>
      <c r="PZ6977" s="623"/>
      <c r="QA6977" s="623"/>
      <c r="QB6977" s="623"/>
      <c r="QC6977" s="623"/>
      <c r="QD6977" s="623"/>
      <c r="QE6977" s="623"/>
      <c r="QF6977" s="623"/>
      <c r="QG6977" s="623"/>
      <c r="QH6977" s="623"/>
      <c r="QI6977" s="623"/>
      <c r="QJ6977" s="623"/>
      <c r="QK6977" s="623"/>
    </row>
    <row r="6978" spans="439:453">
      <c r="PW6978" s="623"/>
      <c r="PX6978" s="623"/>
      <c r="PY6978" s="623"/>
      <c r="PZ6978" s="623"/>
      <c r="QA6978" s="623"/>
      <c r="QB6978" s="623"/>
      <c r="QC6978" s="623"/>
      <c r="QD6978" s="623"/>
      <c r="QE6978" s="623"/>
      <c r="QF6978" s="623"/>
      <c r="QG6978" s="623"/>
      <c r="QH6978" s="623"/>
      <c r="QI6978" s="623"/>
      <c r="QJ6978" s="623"/>
      <c r="QK6978" s="623"/>
    </row>
    <row r="6979" spans="439:453">
      <c r="PW6979" s="623"/>
      <c r="PX6979" s="623"/>
      <c r="PY6979" s="623"/>
      <c r="PZ6979" s="623"/>
      <c r="QA6979" s="623"/>
      <c r="QB6979" s="623"/>
      <c r="QC6979" s="623"/>
      <c r="QD6979" s="623"/>
      <c r="QE6979" s="623"/>
      <c r="QF6979" s="623"/>
      <c r="QG6979" s="623"/>
      <c r="QH6979" s="623"/>
      <c r="QI6979" s="623"/>
      <c r="QJ6979" s="623"/>
      <c r="QK6979" s="623"/>
    </row>
    <row r="6980" spans="439:453">
      <c r="PW6980" s="623"/>
      <c r="PX6980" s="623"/>
      <c r="PY6980" s="623"/>
      <c r="PZ6980" s="623"/>
      <c r="QA6980" s="623"/>
      <c r="QB6980" s="623"/>
      <c r="QC6980" s="623"/>
      <c r="QD6980" s="623"/>
      <c r="QE6980" s="623"/>
      <c r="QF6980" s="623"/>
      <c r="QG6980" s="623"/>
      <c r="QH6980" s="623"/>
      <c r="QI6980" s="623"/>
      <c r="QJ6980" s="623"/>
      <c r="QK6980" s="623"/>
    </row>
    <row r="6981" spans="439:453">
      <c r="PW6981" s="623"/>
      <c r="PX6981" s="623"/>
      <c r="PY6981" s="623"/>
      <c r="PZ6981" s="623"/>
      <c r="QA6981" s="623"/>
      <c r="QB6981" s="623"/>
      <c r="QC6981" s="623"/>
      <c r="QD6981" s="623"/>
      <c r="QE6981" s="623"/>
      <c r="QF6981" s="623"/>
      <c r="QG6981" s="623"/>
      <c r="QH6981" s="623"/>
      <c r="QI6981" s="623"/>
      <c r="QJ6981" s="623"/>
      <c r="QK6981" s="623"/>
    </row>
    <row r="6982" spans="439:453">
      <c r="PW6982" s="623"/>
      <c r="PX6982" s="623"/>
      <c r="PY6982" s="623"/>
      <c r="PZ6982" s="623"/>
      <c r="QA6982" s="623"/>
      <c r="QB6982" s="623"/>
      <c r="QC6982" s="623"/>
      <c r="QD6982" s="623"/>
      <c r="QE6982" s="623"/>
      <c r="QF6982" s="623"/>
      <c r="QG6982" s="623"/>
      <c r="QH6982" s="623"/>
      <c r="QI6982" s="623"/>
      <c r="QJ6982" s="623"/>
      <c r="QK6982" s="623"/>
    </row>
    <row r="6983" spans="439:453">
      <c r="PW6983" s="623"/>
      <c r="PX6983" s="623"/>
      <c r="PY6983" s="623"/>
      <c r="PZ6983" s="623"/>
      <c r="QA6983" s="623"/>
      <c r="QB6983" s="623"/>
      <c r="QC6983" s="623"/>
      <c r="QD6983" s="623"/>
      <c r="QE6983" s="623"/>
      <c r="QF6983" s="623"/>
      <c r="QG6983" s="623"/>
      <c r="QH6983" s="623"/>
      <c r="QI6983" s="623"/>
      <c r="QJ6983" s="623"/>
      <c r="QK6983" s="623"/>
    </row>
    <row r="6984" spans="439:453">
      <c r="PW6984" s="623"/>
      <c r="PX6984" s="623"/>
      <c r="PY6984" s="623"/>
      <c r="PZ6984" s="623"/>
      <c r="QA6984" s="623"/>
      <c r="QB6984" s="623"/>
      <c r="QC6984" s="623"/>
      <c r="QD6984" s="623"/>
      <c r="QE6984" s="623"/>
      <c r="QF6984" s="623"/>
      <c r="QG6984" s="623"/>
      <c r="QH6984" s="623"/>
      <c r="QI6984" s="623"/>
      <c r="QJ6984" s="623"/>
      <c r="QK6984" s="623"/>
    </row>
    <row r="6985" spans="439:453">
      <c r="PW6985" s="623"/>
      <c r="PX6985" s="623"/>
      <c r="PY6985" s="623"/>
      <c r="PZ6985" s="623"/>
      <c r="QA6985" s="623"/>
      <c r="QB6985" s="623"/>
      <c r="QC6985" s="623"/>
      <c r="QD6985" s="623"/>
      <c r="QE6985" s="623"/>
      <c r="QF6985" s="623"/>
      <c r="QG6985" s="623"/>
      <c r="QH6985" s="623"/>
      <c r="QI6985" s="623"/>
      <c r="QJ6985" s="623"/>
      <c r="QK6985" s="623"/>
    </row>
    <row r="6986" spans="439:453">
      <c r="PW6986" s="623"/>
      <c r="PX6986" s="623"/>
      <c r="PY6986" s="623"/>
      <c r="PZ6986" s="623"/>
      <c r="QA6986" s="623"/>
      <c r="QB6986" s="623"/>
      <c r="QC6986" s="623"/>
      <c r="QD6986" s="623"/>
      <c r="QE6986" s="623"/>
      <c r="QF6986" s="623"/>
      <c r="QG6986" s="623"/>
      <c r="QH6986" s="623"/>
      <c r="QI6986" s="623"/>
      <c r="QJ6986" s="623"/>
      <c r="QK6986" s="623"/>
    </row>
    <row r="6987" spans="439:453">
      <c r="PW6987" s="623"/>
      <c r="PX6987" s="623"/>
      <c r="PY6987" s="623"/>
      <c r="PZ6987" s="623"/>
      <c r="QA6987" s="623"/>
      <c r="QB6987" s="623"/>
      <c r="QC6987" s="623"/>
      <c r="QD6987" s="623"/>
      <c r="QE6987" s="623"/>
      <c r="QF6987" s="623"/>
      <c r="QG6987" s="623"/>
      <c r="QH6987" s="623"/>
      <c r="QI6987" s="623"/>
      <c r="QJ6987" s="623"/>
      <c r="QK6987" s="623"/>
    </row>
    <row r="6988" spans="439:453">
      <c r="PW6988" s="623"/>
      <c r="PX6988" s="623"/>
      <c r="PY6988" s="623"/>
      <c r="PZ6988" s="623"/>
      <c r="QA6988" s="623"/>
      <c r="QB6988" s="623"/>
      <c r="QC6988" s="623"/>
      <c r="QD6988" s="623"/>
      <c r="QE6988" s="623"/>
      <c r="QF6988" s="623"/>
      <c r="QG6988" s="623"/>
      <c r="QH6988" s="623"/>
      <c r="QI6988" s="623"/>
      <c r="QJ6988" s="623"/>
      <c r="QK6988" s="623"/>
    </row>
    <row r="6989" spans="439:453">
      <c r="PW6989" s="623"/>
      <c r="PX6989" s="623"/>
      <c r="PY6989" s="623"/>
      <c r="PZ6989" s="623"/>
      <c r="QA6989" s="623"/>
      <c r="QB6989" s="623"/>
      <c r="QC6989" s="623"/>
      <c r="QD6989" s="623"/>
      <c r="QE6989" s="623"/>
      <c r="QF6989" s="623"/>
      <c r="QG6989" s="623"/>
      <c r="QH6989" s="623"/>
      <c r="QI6989" s="623"/>
      <c r="QJ6989" s="623"/>
      <c r="QK6989" s="623"/>
    </row>
    <row r="6990" spans="439:453">
      <c r="PW6990" s="623"/>
      <c r="PX6990" s="623"/>
      <c r="PY6990" s="623"/>
      <c r="PZ6990" s="623"/>
      <c r="QA6990" s="623"/>
      <c r="QB6990" s="623"/>
      <c r="QC6990" s="623"/>
      <c r="QD6990" s="623"/>
      <c r="QE6990" s="623"/>
      <c r="QF6990" s="623"/>
      <c r="QG6990" s="623"/>
      <c r="QH6990" s="623"/>
      <c r="QI6990" s="623"/>
      <c r="QJ6990" s="623"/>
      <c r="QK6990" s="623"/>
    </row>
    <row r="6991" spans="439:453">
      <c r="PW6991" s="623"/>
      <c r="PX6991" s="623"/>
      <c r="PY6991" s="623"/>
      <c r="PZ6991" s="623"/>
      <c r="QA6991" s="623"/>
      <c r="QB6991" s="623"/>
      <c r="QC6991" s="623"/>
      <c r="QD6991" s="623"/>
      <c r="QE6991" s="623"/>
      <c r="QF6991" s="623"/>
      <c r="QG6991" s="623"/>
      <c r="QH6991" s="623"/>
      <c r="QI6991" s="623"/>
      <c r="QJ6991" s="623"/>
      <c r="QK6991" s="623"/>
    </row>
    <row r="6992" spans="439:453">
      <c r="PW6992" s="623"/>
      <c r="PX6992" s="623"/>
      <c r="PY6992" s="623"/>
      <c r="PZ6992" s="623"/>
      <c r="QA6992" s="623"/>
      <c r="QB6992" s="623"/>
      <c r="QC6992" s="623"/>
      <c r="QD6992" s="623"/>
      <c r="QE6992" s="623"/>
      <c r="QF6992" s="623"/>
      <c r="QG6992" s="623"/>
      <c r="QH6992" s="623"/>
      <c r="QI6992" s="623"/>
      <c r="QJ6992" s="623"/>
      <c r="QK6992" s="623"/>
    </row>
    <row r="6993" spans="439:453">
      <c r="PW6993" s="623"/>
      <c r="PX6993" s="623"/>
      <c r="PY6993" s="623"/>
      <c r="PZ6993" s="623"/>
      <c r="QA6993" s="623"/>
      <c r="QB6993" s="623"/>
      <c r="QC6993" s="623"/>
      <c r="QD6993" s="623"/>
      <c r="QE6993" s="623"/>
      <c r="QF6993" s="623"/>
      <c r="QG6993" s="623"/>
      <c r="QH6993" s="623"/>
      <c r="QI6993" s="623"/>
      <c r="QJ6993" s="623"/>
      <c r="QK6993" s="623"/>
    </row>
    <row r="6994" spans="439:453">
      <c r="PW6994" s="623"/>
      <c r="PX6994" s="623"/>
      <c r="PY6994" s="623"/>
      <c r="PZ6994" s="623"/>
      <c r="QA6994" s="623"/>
      <c r="QB6994" s="623"/>
      <c r="QC6994" s="623"/>
      <c r="QD6994" s="623"/>
      <c r="QE6994" s="623"/>
      <c r="QF6994" s="623"/>
      <c r="QG6994" s="623"/>
      <c r="QH6994" s="623"/>
      <c r="QI6994" s="623"/>
      <c r="QJ6994" s="623"/>
      <c r="QK6994" s="623"/>
    </row>
    <row r="6995" spans="439:453">
      <c r="PW6995" s="623"/>
      <c r="PX6995" s="623"/>
      <c r="PY6995" s="623"/>
      <c r="PZ6995" s="623"/>
      <c r="QA6995" s="623"/>
      <c r="QB6995" s="623"/>
      <c r="QC6995" s="623"/>
      <c r="QD6995" s="623"/>
      <c r="QE6995" s="623"/>
      <c r="QF6995" s="623"/>
      <c r="QG6995" s="623"/>
      <c r="QH6995" s="623"/>
      <c r="QI6995" s="623"/>
      <c r="QJ6995" s="623"/>
      <c r="QK6995" s="623"/>
    </row>
    <row r="6996" spans="439:453">
      <c r="PW6996" s="623"/>
      <c r="PX6996" s="623"/>
      <c r="PY6996" s="623"/>
      <c r="PZ6996" s="623"/>
      <c r="QA6996" s="623"/>
      <c r="QB6996" s="623"/>
      <c r="QC6996" s="623"/>
      <c r="QD6996" s="623"/>
      <c r="QE6996" s="623"/>
      <c r="QF6996" s="623"/>
      <c r="QG6996" s="623"/>
      <c r="QH6996" s="623"/>
      <c r="QI6996" s="623"/>
      <c r="QJ6996" s="623"/>
      <c r="QK6996" s="623"/>
    </row>
    <row r="6997" spans="439:453">
      <c r="PW6997" s="623"/>
      <c r="PX6997" s="623"/>
      <c r="PY6997" s="623"/>
      <c r="PZ6997" s="623"/>
      <c r="QA6997" s="623"/>
      <c r="QB6997" s="623"/>
      <c r="QC6997" s="623"/>
      <c r="QD6997" s="623"/>
      <c r="QE6997" s="623"/>
      <c r="QF6997" s="623"/>
      <c r="QG6997" s="623"/>
      <c r="QH6997" s="623"/>
      <c r="QI6997" s="623"/>
      <c r="QJ6997" s="623"/>
      <c r="QK6997" s="623"/>
    </row>
    <row r="6998" spans="439:453">
      <c r="PW6998" s="623"/>
      <c r="PX6998" s="623"/>
      <c r="PY6998" s="623"/>
      <c r="PZ6998" s="623"/>
      <c r="QA6998" s="623"/>
      <c r="QB6998" s="623"/>
      <c r="QC6998" s="623"/>
      <c r="QD6998" s="623"/>
      <c r="QE6998" s="623"/>
      <c r="QF6998" s="623"/>
      <c r="QG6998" s="623"/>
      <c r="QH6998" s="623"/>
      <c r="QI6998" s="623"/>
      <c r="QJ6998" s="623"/>
      <c r="QK6998" s="623"/>
    </row>
    <row r="6999" spans="439:453">
      <c r="PW6999" s="623"/>
      <c r="PX6999" s="623"/>
      <c r="PY6999" s="623"/>
      <c r="PZ6999" s="623"/>
      <c r="QA6999" s="623"/>
      <c r="QB6999" s="623"/>
      <c r="QC6999" s="623"/>
      <c r="QD6999" s="623"/>
      <c r="QE6999" s="623"/>
      <c r="QF6999" s="623"/>
      <c r="QG6999" s="623"/>
      <c r="QH6999" s="623"/>
      <c r="QI6999" s="623"/>
      <c r="QJ6999" s="623"/>
      <c r="QK6999" s="623"/>
    </row>
    <row r="7000" spans="439:453">
      <c r="PW7000" s="623"/>
      <c r="PX7000" s="623"/>
      <c r="PY7000" s="623"/>
      <c r="PZ7000" s="623"/>
      <c r="QA7000" s="623"/>
      <c r="QB7000" s="623"/>
      <c r="QC7000" s="623"/>
      <c r="QD7000" s="623"/>
      <c r="QE7000" s="623"/>
      <c r="QF7000" s="623"/>
      <c r="QG7000" s="623"/>
      <c r="QH7000" s="623"/>
      <c r="QI7000" s="623"/>
      <c r="QJ7000" s="623"/>
      <c r="QK7000" s="623"/>
    </row>
    <row r="7001" spans="439:453">
      <c r="PW7001" s="623"/>
      <c r="PX7001" s="623"/>
      <c r="PY7001" s="623"/>
      <c r="PZ7001" s="623"/>
      <c r="QA7001" s="623"/>
      <c r="QB7001" s="623"/>
      <c r="QC7001" s="623"/>
      <c r="QD7001" s="623"/>
      <c r="QE7001" s="623"/>
      <c r="QF7001" s="623"/>
      <c r="QG7001" s="623"/>
      <c r="QH7001" s="623"/>
      <c r="QI7001" s="623"/>
      <c r="QJ7001" s="623"/>
      <c r="QK7001" s="623"/>
    </row>
    <row r="7002" spans="439:453">
      <c r="PW7002" s="623"/>
      <c r="PX7002" s="623"/>
      <c r="PY7002" s="623"/>
      <c r="PZ7002" s="623"/>
      <c r="QA7002" s="623"/>
      <c r="QB7002" s="623"/>
      <c r="QC7002" s="623"/>
      <c r="QD7002" s="623"/>
      <c r="QE7002" s="623"/>
      <c r="QF7002" s="623"/>
      <c r="QG7002" s="623"/>
      <c r="QH7002" s="623"/>
      <c r="QI7002" s="623"/>
      <c r="QJ7002" s="623"/>
      <c r="QK7002" s="623"/>
    </row>
    <row r="7003" spans="439:453">
      <c r="PW7003" s="623"/>
      <c r="PX7003" s="623"/>
      <c r="PY7003" s="623"/>
      <c r="PZ7003" s="623"/>
      <c r="QA7003" s="623"/>
      <c r="QB7003" s="623"/>
      <c r="QC7003" s="623"/>
      <c r="QD7003" s="623"/>
      <c r="QE7003" s="623"/>
      <c r="QF7003" s="623"/>
      <c r="QG7003" s="623"/>
      <c r="QH7003" s="623"/>
      <c r="QI7003" s="623"/>
      <c r="QJ7003" s="623"/>
      <c r="QK7003" s="623"/>
    </row>
    <row r="7004" spans="439:453">
      <c r="PW7004" s="623"/>
      <c r="PX7004" s="623"/>
      <c r="PY7004" s="623"/>
      <c r="PZ7004" s="623"/>
      <c r="QA7004" s="623"/>
      <c r="QB7004" s="623"/>
      <c r="QC7004" s="623"/>
      <c r="QD7004" s="623"/>
      <c r="QE7004" s="623"/>
      <c r="QF7004" s="623"/>
      <c r="QG7004" s="623"/>
      <c r="QH7004" s="623"/>
      <c r="QI7004" s="623"/>
      <c r="QJ7004" s="623"/>
      <c r="QK7004" s="623"/>
    </row>
    <row r="7005" spans="439:453">
      <c r="PW7005" s="623"/>
      <c r="PX7005" s="623"/>
      <c r="PY7005" s="623"/>
      <c r="PZ7005" s="623"/>
      <c r="QA7005" s="623"/>
      <c r="QB7005" s="623"/>
      <c r="QC7005" s="623"/>
      <c r="QD7005" s="623"/>
      <c r="QE7005" s="623"/>
      <c r="QF7005" s="623"/>
      <c r="QG7005" s="623"/>
      <c r="QH7005" s="623"/>
      <c r="QI7005" s="623"/>
      <c r="QJ7005" s="623"/>
      <c r="QK7005" s="623"/>
    </row>
    <row r="7006" spans="439:453">
      <c r="PW7006" s="623"/>
      <c r="PX7006" s="623"/>
      <c r="PY7006" s="623"/>
      <c r="PZ7006" s="623"/>
      <c r="QA7006" s="623"/>
      <c r="QB7006" s="623"/>
      <c r="QC7006" s="623"/>
      <c r="QD7006" s="623"/>
      <c r="QE7006" s="623"/>
      <c r="QF7006" s="623"/>
      <c r="QG7006" s="623"/>
      <c r="QH7006" s="623"/>
      <c r="QI7006" s="623"/>
      <c r="QJ7006" s="623"/>
      <c r="QK7006" s="623"/>
    </row>
    <row r="7007" spans="439:453">
      <c r="PW7007" s="623"/>
      <c r="PX7007" s="623"/>
      <c r="PY7007" s="623"/>
      <c r="PZ7007" s="623"/>
      <c r="QA7007" s="623"/>
      <c r="QB7007" s="623"/>
      <c r="QC7007" s="623"/>
      <c r="QD7007" s="623"/>
      <c r="QE7007" s="623"/>
      <c r="QF7007" s="623"/>
      <c r="QG7007" s="623"/>
      <c r="QH7007" s="623"/>
      <c r="QI7007" s="623"/>
      <c r="QJ7007" s="623"/>
      <c r="QK7007" s="623"/>
    </row>
    <row r="7008" spans="439:453">
      <c r="PW7008" s="623"/>
      <c r="PX7008" s="623"/>
      <c r="PY7008" s="623"/>
      <c r="PZ7008" s="623"/>
      <c r="QA7008" s="623"/>
      <c r="QB7008" s="623"/>
      <c r="QC7008" s="623"/>
      <c r="QD7008" s="623"/>
      <c r="QE7008" s="623"/>
      <c r="QF7008" s="623"/>
      <c r="QG7008" s="623"/>
      <c r="QH7008" s="623"/>
      <c r="QI7008" s="623"/>
      <c r="QJ7008" s="623"/>
      <c r="QK7008" s="623"/>
    </row>
    <row r="7009" spans="439:453">
      <c r="PW7009" s="623"/>
      <c r="PX7009" s="623"/>
      <c r="PY7009" s="623"/>
      <c r="PZ7009" s="623"/>
      <c r="QA7009" s="623"/>
      <c r="QB7009" s="623"/>
      <c r="QC7009" s="623"/>
      <c r="QD7009" s="623"/>
      <c r="QE7009" s="623"/>
      <c r="QF7009" s="623"/>
      <c r="QG7009" s="623"/>
      <c r="QH7009" s="623"/>
      <c r="QI7009" s="623"/>
      <c r="QJ7009" s="623"/>
      <c r="QK7009" s="623"/>
    </row>
    <row r="7010" spans="439:453">
      <c r="PW7010" s="623"/>
      <c r="PX7010" s="623"/>
      <c r="PY7010" s="623"/>
      <c r="PZ7010" s="623"/>
      <c r="QA7010" s="623"/>
      <c r="QB7010" s="623"/>
      <c r="QC7010" s="623"/>
      <c r="QD7010" s="623"/>
      <c r="QE7010" s="623"/>
      <c r="QF7010" s="623"/>
      <c r="QG7010" s="623"/>
      <c r="QH7010" s="623"/>
      <c r="QI7010" s="623"/>
      <c r="QJ7010" s="623"/>
      <c r="QK7010" s="623"/>
    </row>
    <row r="7011" spans="439:453">
      <c r="PW7011" s="623"/>
      <c r="PX7011" s="623"/>
      <c r="PY7011" s="623"/>
      <c r="PZ7011" s="623"/>
      <c r="QA7011" s="623"/>
      <c r="QB7011" s="623"/>
      <c r="QC7011" s="623"/>
      <c r="QD7011" s="623"/>
      <c r="QE7011" s="623"/>
      <c r="QF7011" s="623"/>
      <c r="QG7011" s="623"/>
      <c r="QH7011" s="623"/>
      <c r="QI7011" s="623"/>
      <c r="QJ7011" s="623"/>
      <c r="QK7011" s="623"/>
    </row>
    <row r="7012" spans="439:453">
      <c r="PW7012" s="623"/>
      <c r="PX7012" s="623"/>
      <c r="PY7012" s="623"/>
      <c r="PZ7012" s="623"/>
      <c r="QA7012" s="623"/>
      <c r="QB7012" s="623"/>
      <c r="QC7012" s="623"/>
      <c r="QD7012" s="623"/>
      <c r="QE7012" s="623"/>
      <c r="QF7012" s="623"/>
      <c r="QG7012" s="623"/>
      <c r="QH7012" s="623"/>
      <c r="QI7012" s="623"/>
      <c r="QJ7012" s="623"/>
      <c r="QK7012" s="623"/>
    </row>
    <row r="7013" spans="439:453">
      <c r="PW7013" s="623"/>
      <c r="PX7013" s="623"/>
      <c r="PY7013" s="623"/>
      <c r="PZ7013" s="623"/>
      <c r="QA7013" s="623"/>
      <c r="QB7013" s="623"/>
      <c r="QC7013" s="623"/>
      <c r="QD7013" s="623"/>
      <c r="QE7013" s="623"/>
      <c r="QF7013" s="623"/>
      <c r="QG7013" s="623"/>
      <c r="QH7013" s="623"/>
      <c r="QI7013" s="623"/>
      <c r="QJ7013" s="623"/>
      <c r="QK7013" s="623"/>
    </row>
    <row r="7014" spans="439:453">
      <c r="PW7014" s="623"/>
      <c r="PX7014" s="623"/>
      <c r="PY7014" s="623"/>
      <c r="PZ7014" s="623"/>
      <c r="QA7014" s="623"/>
      <c r="QB7014" s="623"/>
      <c r="QC7014" s="623"/>
      <c r="QD7014" s="623"/>
      <c r="QE7014" s="623"/>
      <c r="QF7014" s="623"/>
      <c r="QG7014" s="623"/>
      <c r="QH7014" s="623"/>
      <c r="QI7014" s="623"/>
      <c r="QJ7014" s="623"/>
      <c r="QK7014" s="623"/>
    </row>
    <row r="7015" spans="439:453">
      <c r="PW7015" s="623"/>
      <c r="PX7015" s="623"/>
      <c r="PY7015" s="623"/>
      <c r="PZ7015" s="623"/>
      <c r="QA7015" s="623"/>
      <c r="QB7015" s="623"/>
      <c r="QC7015" s="623"/>
      <c r="QD7015" s="623"/>
      <c r="QE7015" s="623"/>
      <c r="QF7015" s="623"/>
      <c r="QG7015" s="623"/>
      <c r="QH7015" s="623"/>
      <c r="QI7015" s="623"/>
      <c r="QJ7015" s="623"/>
      <c r="QK7015" s="623"/>
    </row>
    <row r="7016" spans="439:453">
      <c r="PW7016" s="623"/>
      <c r="PX7016" s="623"/>
      <c r="PY7016" s="623"/>
      <c r="PZ7016" s="623"/>
      <c r="QA7016" s="623"/>
      <c r="QB7016" s="623"/>
      <c r="QC7016" s="623"/>
      <c r="QD7016" s="623"/>
      <c r="QE7016" s="623"/>
      <c r="QF7016" s="623"/>
      <c r="QG7016" s="623"/>
      <c r="QH7016" s="623"/>
      <c r="QI7016" s="623"/>
      <c r="QJ7016" s="623"/>
      <c r="QK7016" s="623"/>
    </row>
    <row r="7017" spans="439:453">
      <c r="PW7017" s="623"/>
      <c r="PX7017" s="623"/>
      <c r="PY7017" s="623"/>
      <c r="PZ7017" s="623"/>
      <c r="QA7017" s="623"/>
      <c r="QB7017" s="623"/>
      <c r="QC7017" s="623"/>
      <c r="QD7017" s="623"/>
      <c r="QE7017" s="623"/>
      <c r="QF7017" s="623"/>
      <c r="QG7017" s="623"/>
      <c r="QH7017" s="623"/>
      <c r="QI7017" s="623"/>
      <c r="QJ7017" s="623"/>
      <c r="QK7017" s="623"/>
    </row>
    <row r="7018" spans="439:453">
      <c r="PW7018" s="623"/>
      <c r="PX7018" s="623"/>
      <c r="PY7018" s="623"/>
      <c r="PZ7018" s="623"/>
      <c r="QA7018" s="623"/>
      <c r="QB7018" s="623"/>
      <c r="QC7018" s="623"/>
      <c r="QD7018" s="623"/>
      <c r="QE7018" s="623"/>
      <c r="QF7018" s="623"/>
      <c r="QG7018" s="623"/>
      <c r="QH7018" s="623"/>
      <c r="QI7018" s="623"/>
      <c r="QJ7018" s="623"/>
      <c r="QK7018" s="623"/>
    </row>
    <row r="7019" spans="439:453">
      <c r="PW7019" s="623"/>
      <c r="PX7019" s="623"/>
      <c r="PY7019" s="623"/>
      <c r="PZ7019" s="623"/>
      <c r="QA7019" s="623"/>
      <c r="QB7019" s="623"/>
      <c r="QC7019" s="623"/>
      <c r="QD7019" s="623"/>
      <c r="QE7019" s="623"/>
      <c r="QF7019" s="623"/>
      <c r="QG7019" s="623"/>
      <c r="QH7019" s="623"/>
      <c r="QI7019" s="623"/>
      <c r="QJ7019" s="623"/>
      <c r="QK7019" s="623"/>
    </row>
    <row r="7020" spans="439:453">
      <c r="PW7020" s="623"/>
      <c r="PX7020" s="623"/>
      <c r="PY7020" s="623"/>
      <c r="PZ7020" s="623"/>
      <c r="QA7020" s="623"/>
      <c r="QB7020" s="623"/>
      <c r="QC7020" s="623"/>
      <c r="QD7020" s="623"/>
      <c r="QE7020" s="623"/>
      <c r="QF7020" s="623"/>
      <c r="QG7020" s="623"/>
      <c r="QH7020" s="623"/>
      <c r="QI7020" s="623"/>
      <c r="QJ7020" s="623"/>
      <c r="QK7020" s="623"/>
    </row>
    <row r="7021" spans="439:453">
      <c r="PW7021" s="623"/>
      <c r="PX7021" s="623"/>
      <c r="PY7021" s="623"/>
      <c r="PZ7021" s="623"/>
      <c r="QA7021" s="623"/>
      <c r="QB7021" s="623"/>
      <c r="QC7021" s="623"/>
      <c r="QD7021" s="623"/>
      <c r="QE7021" s="623"/>
      <c r="QF7021" s="623"/>
      <c r="QG7021" s="623"/>
      <c r="QH7021" s="623"/>
      <c r="QI7021" s="623"/>
      <c r="QJ7021" s="623"/>
      <c r="QK7021" s="623"/>
    </row>
    <row r="7022" spans="439:453">
      <c r="PW7022" s="623"/>
      <c r="PX7022" s="623"/>
      <c r="PY7022" s="623"/>
      <c r="PZ7022" s="623"/>
      <c r="QA7022" s="623"/>
      <c r="QB7022" s="623"/>
      <c r="QC7022" s="623"/>
      <c r="QD7022" s="623"/>
      <c r="QE7022" s="623"/>
      <c r="QF7022" s="623"/>
      <c r="QG7022" s="623"/>
      <c r="QH7022" s="623"/>
      <c r="QI7022" s="623"/>
      <c r="QJ7022" s="623"/>
      <c r="QK7022" s="623"/>
    </row>
    <row r="7023" spans="439:453">
      <c r="PW7023" s="623"/>
      <c r="PX7023" s="623"/>
      <c r="PY7023" s="623"/>
      <c r="PZ7023" s="623"/>
      <c r="QA7023" s="623"/>
      <c r="QB7023" s="623"/>
      <c r="QC7023" s="623"/>
      <c r="QD7023" s="623"/>
      <c r="QE7023" s="623"/>
      <c r="QF7023" s="623"/>
      <c r="QG7023" s="623"/>
      <c r="QH7023" s="623"/>
      <c r="QI7023" s="623"/>
      <c r="QJ7023" s="623"/>
      <c r="QK7023" s="623"/>
    </row>
    <row r="7024" spans="439:453">
      <c r="PW7024" s="623"/>
      <c r="PX7024" s="623"/>
      <c r="PY7024" s="623"/>
      <c r="PZ7024" s="623"/>
      <c r="QA7024" s="623"/>
      <c r="QB7024" s="623"/>
      <c r="QC7024" s="623"/>
      <c r="QD7024" s="623"/>
      <c r="QE7024" s="623"/>
      <c r="QF7024" s="623"/>
      <c r="QG7024" s="623"/>
      <c r="QH7024" s="623"/>
      <c r="QI7024" s="623"/>
      <c r="QJ7024" s="623"/>
      <c r="QK7024" s="623"/>
    </row>
    <row r="7025" spans="439:453">
      <c r="PW7025" s="623"/>
      <c r="PX7025" s="623"/>
      <c r="PY7025" s="623"/>
      <c r="PZ7025" s="623"/>
      <c r="QA7025" s="623"/>
      <c r="QB7025" s="623"/>
      <c r="QC7025" s="623"/>
      <c r="QD7025" s="623"/>
      <c r="QE7025" s="623"/>
      <c r="QF7025" s="623"/>
      <c r="QG7025" s="623"/>
      <c r="QH7025" s="623"/>
      <c r="QI7025" s="623"/>
      <c r="QJ7025" s="623"/>
      <c r="QK7025" s="623"/>
    </row>
    <row r="7026" spans="439:453">
      <c r="PW7026" s="623"/>
      <c r="PX7026" s="623"/>
      <c r="PY7026" s="623"/>
      <c r="PZ7026" s="623"/>
      <c r="QA7026" s="623"/>
      <c r="QB7026" s="623"/>
      <c r="QC7026" s="623"/>
      <c r="QD7026" s="623"/>
      <c r="QE7026" s="623"/>
      <c r="QF7026" s="623"/>
      <c r="QG7026" s="623"/>
      <c r="QH7026" s="623"/>
      <c r="QI7026" s="623"/>
      <c r="QJ7026" s="623"/>
      <c r="QK7026" s="623"/>
    </row>
    <row r="7027" spans="439:453">
      <c r="PW7027" s="623"/>
      <c r="PX7027" s="623"/>
      <c r="PY7027" s="623"/>
      <c r="PZ7027" s="623"/>
      <c r="QA7027" s="623"/>
      <c r="QB7027" s="623"/>
      <c r="QC7027" s="623"/>
      <c r="QD7027" s="623"/>
      <c r="QE7027" s="623"/>
      <c r="QF7027" s="623"/>
      <c r="QG7027" s="623"/>
      <c r="QH7027" s="623"/>
      <c r="QI7027" s="623"/>
      <c r="QJ7027" s="623"/>
      <c r="QK7027" s="623"/>
    </row>
    <row r="7028" spans="439:453">
      <c r="PW7028" s="623"/>
      <c r="PX7028" s="623"/>
      <c r="PY7028" s="623"/>
      <c r="PZ7028" s="623"/>
      <c r="QA7028" s="623"/>
      <c r="QB7028" s="623"/>
      <c r="QC7028" s="623"/>
      <c r="QD7028" s="623"/>
      <c r="QE7028" s="623"/>
      <c r="QF7028" s="623"/>
      <c r="QG7028" s="623"/>
      <c r="QH7028" s="623"/>
      <c r="QI7028" s="623"/>
      <c r="QJ7028" s="623"/>
      <c r="QK7028" s="623"/>
    </row>
    <row r="7029" spans="439:453">
      <c r="PW7029" s="623"/>
      <c r="PX7029" s="623"/>
      <c r="PY7029" s="623"/>
      <c r="PZ7029" s="623"/>
      <c r="QA7029" s="623"/>
      <c r="QB7029" s="623"/>
      <c r="QC7029" s="623"/>
      <c r="QD7029" s="623"/>
      <c r="QE7029" s="623"/>
      <c r="QF7029" s="623"/>
      <c r="QG7029" s="623"/>
      <c r="QH7029" s="623"/>
      <c r="QI7029" s="623"/>
      <c r="QJ7029" s="623"/>
      <c r="QK7029" s="623"/>
    </row>
    <row r="7030" spans="439:453">
      <c r="PW7030" s="623"/>
      <c r="PX7030" s="623"/>
      <c r="PY7030" s="623"/>
      <c r="PZ7030" s="623"/>
      <c r="QA7030" s="623"/>
      <c r="QB7030" s="623"/>
      <c r="QC7030" s="623"/>
      <c r="QD7030" s="623"/>
      <c r="QE7030" s="623"/>
      <c r="QF7030" s="623"/>
      <c r="QG7030" s="623"/>
      <c r="QH7030" s="623"/>
      <c r="QI7030" s="623"/>
      <c r="QJ7030" s="623"/>
      <c r="QK7030" s="623"/>
    </row>
    <row r="7031" spans="439:453">
      <c r="PW7031" s="623"/>
      <c r="PX7031" s="623"/>
      <c r="PY7031" s="623"/>
      <c r="PZ7031" s="623"/>
      <c r="QA7031" s="623"/>
      <c r="QB7031" s="623"/>
      <c r="QC7031" s="623"/>
      <c r="QD7031" s="623"/>
      <c r="QE7031" s="623"/>
      <c r="QF7031" s="623"/>
      <c r="QG7031" s="623"/>
      <c r="QH7031" s="623"/>
      <c r="QI7031" s="623"/>
      <c r="QJ7031" s="623"/>
      <c r="QK7031" s="623"/>
    </row>
    <row r="7032" spans="439:453">
      <c r="PW7032" s="623"/>
      <c r="PX7032" s="623"/>
      <c r="PY7032" s="623"/>
      <c r="PZ7032" s="623"/>
      <c r="QA7032" s="623"/>
      <c r="QB7032" s="623"/>
      <c r="QC7032" s="623"/>
      <c r="QD7032" s="623"/>
      <c r="QE7032" s="623"/>
      <c r="QF7032" s="623"/>
      <c r="QG7032" s="623"/>
      <c r="QH7032" s="623"/>
      <c r="QI7032" s="623"/>
      <c r="QJ7032" s="623"/>
      <c r="QK7032" s="623"/>
    </row>
    <row r="7033" spans="439:453">
      <c r="PW7033" s="623"/>
      <c r="PX7033" s="623"/>
      <c r="PY7033" s="623"/>
      <c r="PZ7033" s="623"/>
      <c r="QA7033" s="623"/>
      <c r="QB7033" s="623"/>
      <c r="QC7033" s="623"/>
      <c r="QD7033" s="623"/>
      <c r="QE7033" s="623"/>
      <c r="QF7033" s="623"/>
      <c r="QG7033" s="623"/>
      <c r="QH7033" s="623"/>
      <c r="QI7033" s="623"/>
      <c r="QJ7033" s="623"/>
      <c r="QK7033" s="623"/>
    </row>
    <row r="7034" spans="439:453">
      <c r="PW7034" s="623"/>
      <c r="PX7034" s="623"/>
      <c r="PY7034" s="623"/>
      <c r="PZ7034" s="623"/>
      <c r="QA7034" s="623"/>
      <c r="QB7034" s="623"/>
      <c r="QC7034" s="623"/>
      <c r="QD7034" s="623"/>
      <c r="QE7034" s="623"/>
      <c r="QF7034" s="623"/>
      <c r="QG7034" s="623"/>
      <c r="QH7034" s="623"/>
      <c r="QI7034" s="623"/>
      <c r="QJ7034" s="623"/>
      <c r="QK7034" s="623"/>
    </row>
    <row r="7035" spans="439:453">
      <c r="PW7035" s="623"/>
      <c r="PX7035" s="623"/>
      <c r="PY7035" s="623"/>
      <c r="PZ7035" s="623"/>
      <c r="QA7035" s="623"/>
      <c r="QB7035" s="623"/>
      <c r="QC7035" s="623"/>
      <c r="QD7035" s="623"/>
      <c r="QE7035" s="623"/>
      <c r="QF7035" s="623"/>
      <c r="QG7035" s="623"/>
      <c r="QH7035" s="623"/>
      <c r="QI7035" s="623"/>
      <c r="QJ7035" s="623"/>
      <c r="QK7035" s="623"/>
    </row>
    <row r="7036" spans="439:453">
      <c r="PW7036" s="623"/>
      <c r="PX7036" s="623"/>
      <c r="PY7036" s="623"/>
      <c r="PZ7036" s="623"/>
      <c r="QA7036" s="623"/>
      <c r="QB7036" s="623"/>
      <c r="QC7036" s="623"/>
      <c r="QD7036" s="623"/>
      <c r="QE7036" s="623"/>
      <c r="QF7036" s="623"/>
      <c r="QG7036" s="623"/>
      <c r="QH7036" s="623"/>
      <c r="QI7036" s="623"/>
      <c r="QJ7036" s="623"/>
      <c r="QK7036" s="623"/>
    </row>
    <row r="7037" spans="439:453">
      <c r="PW7037" s="623"/>
      <c r="PX7037" s="623"/>
      <c r="PY7037" s="623"/>
      <c r="PZ7037" s="623"/>
      <c r="QA7037" s="623"/>
      <c r="QB7037" s="623"/>
      <c r="QC7037" s="623"/>
      <c r="QD7037" s="623"/>
      <c r="QE7037" s="623"/>
      <c r="QF7037" s="623"/>
      <c r="QG7037" s="623"/>
      <c r="QH7037" s="623"/>
      <c r="QI7037" s="623"/>
      <c r="QJ7037" s="623"/>
      <c r="QK7037" s="623"/>
    </row>
    <row r="7038" spans="439:453">
      <c r="PW7038" s="623"/>
      <c r="PX7038" s="623"/>
      <c r="PY7038" s="623"/>
      <c r="PZ7038" s="623"/>
      <c r="QA7038" s="623"/>
      <c r="QB7038" s="623"/>
      <c r="QC7038" s="623"/>
      <c r="QD7038" s="623"/>
      <c r="QE7038" s="623"/>
      <c r="QF7038" s="623"/>
      <c r="QG7038" s="623"/>
      <c r="QH7038" s="623"/>
      <c r="QI7038" s="623"/>
      <c r="QJ7038" s="623"/>
      <c r="QK7038" s="623"/>
    </row>
    <row r="7039" spans="439:453">
      <c r="PW7039" s="623"/>
      <c r="PX7039" s="623"/>
      <c r="PY7039" s="623"/>
      <c r="PZ7039" s="623"/>
      <c r="QA7039" s="623"/>
      <c r="QB7039" s="623"/>
      <c r="QC7039" s="623"/>
      <c r="QD7039" s="623"/>
      <c r="QE7039" s="623"/>
      <c r="QF7039" s="623"/>
      <c r="QG7039" s="623"/>
      <c r="QH7039" s="623"/>
      <c r="QI7039" s="623"/>
      <c r="QJ7039" s="623"/>
      <c r="QK7039" s="623"/>
    </row>
    <row r="7040" spans="439:453">
      <c r="PW7040" s="623"/>
      <c r="PX7040" s="623"/>
      <c r="PY7040" s="623"/>
      <c r="PZ7040" s="623"/>
      <c r="QA7040" s="623"/>
      <c r="QB7040" s="623"/>
      <c r="QC7040" s="623"/>
      <c r="QD7040" s="623"/>
      <c r="QE7040" s="623"/>
      <c r="QF7040" s="623"/>
      <c r="QG7040" s="623"/>
      <c r="QH7040" s="623"/>
      <c r="QI7040" s="623"/>
      <c r="QJ7040" s="623"/>
      <c r="QK7040" s="623"/>
    </row>
    <row r="7041" spans="439:453">
      <c r="PW7041" s="623"/>
      <c r="PX7041" s="623"/>
      <c r="PY7041" s="623"/>
      <c r="PZ7041" s="623"/>
      <c r="QA7041" s="623"/>
      <c r="QB7041" s="623"/>
      <c r="QC7041" s="623"/>
      <c r="QD7041" s="623"/>
      <c r="QE7041" s="623"/>
      <c r="QF7041" s="623"/>
      <c r="QG7041" s="623"/>
      <c r="QH7041" s="623"/>
      <c r="QI7041" s="623"/>
      <c r="QJ7041" s="623"/>
      <c r="QK7041" s="623"/>
    </row>
    <row r="7042" spans="439:453">
      <c r="PW7042" s="623"/>
      <c r="PX7042" s="623"/>
      <c r="PY7042" s="623"/>
      <c r="PZ7042" s="623"/>
      <c r="QA7042" s="623"/>
      <c r="QB7042" s="623"/>
      <c r="QC7042" s="623"/>
      <c r="QD7042" s="623"/>
      <c r="QE7042" s="623"/>
      <c r="QF7042" s="623"/>
      <c r="QG7042" s="623"/>
      <c r="QH7042" s="623"/>
      <c r="QI7042" s="623"/>
      <c r="QJ7042" s="623"/>
      <c r="QK7042" s="623"/>
    </row>
    <row r="7043" spans="439:453">
      <c r="PW7043" s="623"/>
      <c r="PX7043" s="623"/>
      <c r="PY7043" s="623"/>
      <c r="PZ7043" s="623"/>
      <c r="QA7043" s="623"/>
      <c r="QB7043" s="623"/>
      <c r="QC7043" s="623"/>
      <c r="QD7043" s="623"/>
      <c r="QE7043" s="623"/>
      <c r="QF7043" s="623"/>
      <c r="QG7043" s="623"/>
      <c r="QH7043" s="623"/>
      <c r="QI7043" s="623"/>
      <c r="QJ7043" s="623"/>
      <c r="QK7043" s="623"/>
    </row>
    <row r="7044" spans="439:453">
      <c r="PW7044" s="623"/>
      <c r="PX7044" s="623"/>
      <c r="PY7044" s="623"/>
      <c r="PZ7044" s="623"/>
      <c r="QA7044" s="623"/>
      <c r="QB7044" s="623"/>
      <c r="QC7044" s="623"/>
      <c r="QD7044" s="623"/>
      <c r="QE7044" s="623"/>
      <c r="QF7044" s="623"/>
      <c r="QG7044" s="623"/>
      <c r="QH7044" s="623"/>
      <c r="QI7044" s="623"/>
      <c r="QJ7044" s="623"/>
      <c r="QK7044" s="623"/>
    </row>
    <row r="7045" spans="439:453">
      <c r="PW7045" s="623"/>
      <c r="PX7045" s="623"/>
      <c r="PY7045" s="623"/>
      <c r="PZ7045" s="623"/>
      <c r="QA7045" s="623"/>
      <c r="QB7045" s="623"/>
      <c r="QC7045" s="623"/>
      <c r="QD7045" s="623"/>
      <c r="QE7045" s="623"/>
      <c r="QF7045" s="623"/>
      <c r="QG7045" s="623"/>
      <c r="QH7045" s="623"/>
      <c r="QI7045" s="623"/>
      <c r="QJ7045" s="623"/>
      <c r="QK7045" s="623"/>
    </row>
    <row r="7046" spans="439:453">
      <c r="PW7046" s="623"/>
      <c r="PX7046" s="623"/>
      <c r="PY7046" s="623"/>
      <c r="PZ7046" s="623"/>
      <c r="QA7046" s="623"/>
      <c r="QB7046" s="623"/>
      <c r="QC7046" s="623"/>
      <c r="QD7046" s="623"/>
      <c r="QE7046" s="623"/>
      <c r="QF7046" s="623"/>
      <c r="QG7046" s="623"/>
      <c r="QH7046" s="623"/>
      <c r="QI7046" s="623"/>
      <c r="QJ7046" s="623"/>
      <c r="QK7046" s="623"/>
    </row>
    <row r="7047" spans="439:453">
      <c r="PW7047" s="623"/>
      <c r="PX7047" s="623"/>
      <c r="PY7047" s="623"/>
      <c r="PZ7047" s="623"/>
      <c r="QA7047" s="623"/>
      <c r="QB7047" s="623"/>
      <c r="QC7047" s="623"/>
      <c r="QD7047" s="623"/>
      <c r="QE7047" s="623"/>
      <c r="QF7047" s="623"/>
      <c r="QG7047" s="623"/>
      <c r="QH7047" s="623"/>
      <c r="QI7047" s="623"/>
      <c r="QJ7047" s="623"/>
      <c r="QK7047" s="623"/>
    </row>
    <row r="7048" spans="439:453">
      <c r="PW7048" s="623"/>
      <c r="PX7048" s="623"/>
      <c r="PY7048" s="623"/>
      <c r="PZ7048" s="623"/>
      <c r="QA7048" s="623"/>
      <c r="QB7048" s="623"/>
      <c r="QC7048" s="623"/>
      <c r="QD7048" s="623"/>
      <c r="QE7048" s="623"/>
      <c r="QF7048" s="623"/>
      <c r="QG7048" s="623"/>
      <c r="QH7048" s="623"/>
      <c r="QI7048" s="623"/>
      <c r="QJ7048" s="623"/>
      <c r="QK7048" s="623"/>
    </row>
    <row r="7049" spans="439:453">
      <c r="PW7049" s="623"/>
      <c r="PX7049" s="623"/>
      <c r="PY7049" s="623"/>
      <c r="PZ7049" s="623"/>
      <c r="QA7049" s="623"/>
      <c r="QB7049" s="623"/>
      <c r="QC7049" s="623"/>
      <c r="QD7049" s="623"/>
      <c r="QE7049" s="623"/>
      <c r="QF7049" s="623"/>
      <c r="QG7049" s="623"/>
      <c r="QH7049" s="623"/>
      <c r="QI7049" s="623"/>
      <c r="QJ7049" s="623"/>
      <c r="QK7049" s="623"/>
    </row>
    <row r="7050" spans="439:453">
      <c r="PW7050" s="623"/>
      <c r="PX7050" s="623"/>
      <c r="PY7050" s="623"/>
      <c r="PZ7050" s="623"/>
      <c r="QA7050" s="623"/>
      <c r="QB7050" s="623"/>
      <c r="QC7050" s="623"/>
      <c r="QD7050" s="623"/>
      <c r="QE7050" s="623"/>
      <c r="QF7050" s="623"/>
      <c r="QG7050" s="623"/>
      <c r="QH7050" s="623"/>
      <c r="QI7050" s="623"/>
      <c r="QJ7050" s="623"/>
      <c r="QK7050" s="623"/>
    </row>
    <row r="7051" spans="439:453">
      <c r="PW7051" s="623"/>
      <c r="PX7051" s="623"/>
      <c r="PY7051" s="623"/>
      <c r="PZ7051" s="623"/>
      <c r="QA7051" s="623"/>
      <c r="QB7051" s="623"/>
      <c r="QC7051" s="623"/>
      <c r="QD7051" s="623"/>
      <c r="QE7051" s="623"/>
      <c r="QF7051" s="623"/>
      <c r="QG7051" s="623"/>
      <c r="QH7051" s="623"/>
      <c r="QI7051" s="623"/>
      <c r="QJ7051" s="623"/>
      <c r="QK7051" s="623"/>
    </row>
    <row r="7052" spans="439:453">
      <c r="PW7052" s="623"/>
      <c r="PX7052" s="623"/>
      <c r="PY7052" s="623"/>
      <c r="PZ7052" s="623"/>
      <c r="QA7052" s="623"/>
      <c r="QB7052" s="623"/>
      <c r="QC7052" s="623"/>
      <c r="QD7052" s="623"/>
      <c r="QE7052" s="623"/>
      <c r="QF7052" s="623"/>
      <c r="QG7052" s="623"/>
      <c r="QH7052" s="623"/>
      <c r="QI7052" s="623"/>
      <c r="QJ7052" s="623"/>
      <c r="QK7052" s="623"/>
    </row>
    <row r="7053" spans="439:453">
      <c r="PW7053" s="623"/>
      <c r="PX7053" s="623"/>
      <c r="PY7053" s="623"/>
      <c r="PZ7053" s="623"/>
      <c r="QA7053" s="623"/>
      <c r="QB7053" s="623"/>
      <c r="QC7053" s="623"/>
      <c r="QD7053" s="623"/>
      <c r="QE7053" s="623"/>
      <c r="QF7053" s="623"/>
      <c r="QG7053" s="623"/>
      <c r="QH7053" s="623"/>
      <c r="QI7053" s="623"/>
      <c r="QJ7053" s="623"/>
      <c r="QK7053" s="623"/>
    </row>
    <row r="7054" spans="439:453">
      <c r="PW7054" s="623"/>
      <c r="PX7054" s="623"/>
      <c r="PY7054" s="623"/>
      <c r="PZ7054" s="623"/>
      <c r="QA7054" s="623"/>
      <c r="QB7054" s="623"/>
      <c r="QC7054" s="623"/>
      <c r="QD7054" s="623"/>
      <c r="QE7054" s="623"/>
      <c r="QF7054" s="623"/>
      <c r="QG7054" s="623"/>
      <c r="QH7054" s="623"/>
      <c r="QI7054" s="623"/>
      <c r="QJ7054" s="623"/>
      <c r="QK7054" s="623"/>
    </row>
    <row r="7055" spans="439:453">
      <c r="PW7055" s="623"/>
      <c r="PX7055" s="623"/>
      <c r="PY7055" s="623"/>
      <c r="PZ7055" s="623"/>
      <c r="QA7055" s="623"/>
      <c r="QB7055" s="623"/>
      <c r="QC7055" s="623"/>
      <c r="QD7055" s="623"/>
      <c r="QE7055" s="623"/>
      <c r="QF7055" s="623"/>
      <c r="QG7055" s="623"/>
      <c r="QH7055" s="623"/>
      <c r="QI7055" s="623"/>
      <c r="QJ7055" s="623"/>
      <c r="QK7055" s="623"/>
    </row>
    <row r="7056" spans="439:453">
      <c r="PW7056" s="623"/>
      <c r="PX7056" s="623"/>
      <c r="PY7056" s="623"/>
      <c r="PZ7056" s="623"/>
      <c r="QA7056" s="623"/>
      <c r="QB7056" s="623"/>
      <c r="QC7056" s="623"/>
      <c r="QD7056" s="623"/>
      <c r="QE7056" s="623"/>
      <c r="QF7056" s="623"/>
      <c r="QG7056" s="623"/>
      <c r="QH7056" s="623"/>
      <c r="QI7056" s="623"/>
      <c r="QJ7056" s="623"/>
      <c r="QK7056" s="623"/>
    </row>
    <row r="7057" spans="439:453">
      <c r="PW7057" s="623"/>
      <c r="PX7057" s="623"/>
      <c r="PY7057" s="623"/>
      <c r="PZ7057" s="623"/>
      <c r="QA7057" s="623"/>
      <c r="QB7057" s="623"/>
      <c r="QC7057" s="623"/>
      <c r="QD7057" s="623"/>
      <c r="QE7057" s="623"/>
      <c r="QF7057" s="623"/>
      <c r="QG7057" s="623"/>
      <c r="QH7057" s="623"/>
      <c r="QI7057" s="623"/>
      <c r="QJ7057" s="623"/>
      <c r="QK7057" s="623"/>
    </row>
    <row r="7058" spans="439:453">
      <c r="PW7058" s="623"/>
      <c r="PX7058" s="623"/>
      <c r="PY7058" s="623"/>
      <c r="PZ7058" s="623"/>
      <c r="QA7058" s="623"/>
      <c r="QB7058" s="623"/>
      <c r="QC7058" s="623"/>
      <c r="QD7058" s="623"/>
      <c r="QE7058" s="623"/>
      <c r="QF7058" s="623"/>
      <c r="QG7058" s="623"/>
      <c r="QH7058" s="623"/>
      <c r="QI7058" s="623"/>
      <c r="QJ7058" s="623"/>
      <c r="QK7058" s="623"/>
    </row>
    <row r="7059" spans="439:453">
      <c r="PW7059" s="623"/>
      <c r="PX7059" s="623"/>
      <c r="PY7059" s="623"/>
      <c r="PZ7059" s="623"/>
      <c r="QA7059" s="623"/>
      <c r="QB7059" s="623"/>
      <c r="QC7059" s="623"/>
      <c r="QD7059" s="623"/>
      <c r="QE7059" s="623"/>
      <c r="QF7059" s="623"/>
      <c r="QG7059" s="623"/>
      <c r="QH7059" s="623"/>
      <c r="QI7059" s="623"/>
      <c r="QJ7059" s="623"/>
      <c r="QK7059" s="623"/>
    </row>
    <row r="7060" spans="439:453">
      <c r="PW7060" s="623"/>
      <c r="PX7060" s="623"/>
      <c r="PY7060" s="623"/>
      <c r="PZ7060" s="623"/>
      <c r="QA7060" s="623"/>
      <c r="QB7060" s="623"/>
      <c r="QC7060" s="623"/>
      <c r="QD7060" s="623"/>
      <c r="QE7060" s="623"/>
      <c r="QF7060" s="623"/>
      <c r="QG7060" s="623"/>
      <c r="QH7060" s="623"/>
      <c r="QI7060" s="623"/>
      <c r="QJ7060" s="623"/>
      <c r="QK7060" s="623"/>
    </row>
    <row r="7061" spans="439:453">
      <c r="PW7061" s="623"/>
      <c r="PX7061" s="623"/>
      <c r="PY7061" s="623"/>
      <c r="PZ7061" s="623"/>
      <c r="QA7061" s="623"/>
      <c r="QB7061" s="623"/>
      <c r="QC7061" s="623"/>
      <c r="QD7061" s="623"/>
      <c r="QE7061" s="623"/>
      <c r="QF7061" s="623"/>
      <c r="QG7061" s="623"/>
      <c r="QH7061" s="623"/>
      <c r="QI7061" s="623"/>
      <c r="QJ7061" s="623"/>
      <c r="QK7061" s="623"/>
    </row>
    <row r="7062" spans="439:453">
      <c r="PW7062" s="623"/>
      <c r="PX7062" s="623"/>
      <c r="PY7062" s="623"/>
      <c r="PZ7062" s="623"/>
      <c r="QA7062" s="623"/>
      <c r="QB7062" s="623"/>
      <c r="QC7062" s="623"/>
      <c r="QD7062" s="623"/>
      <c r="QE7062" s="623"/>
      <c r="QF7062" s="623"/>
      <c r="QG7062" s="623"/>
      <c r="QH7062" s="623"/>
      <c r="QI7062" s="623"/>
      <c r="QJ7062" s="623"/>
      <c r="QK7062" s="623"/>
    </row>
    <row r="7063" spans="439:453">
      <c r="PW7063" s="623"/>
      <c r="PX7063" s="623"/>
      <c r="PY7063" s="623"/>
      <c r="PZ7063" s="623"/>
      <c r="QA7063" s="623"/>
      <c r="QB7063" s="623"/>
      <c r="QC7063" s="623"/>
      <c r="QD7063" s="623"/>
      <c r="QE7063" s="623"/>
      <c r="QF7063" s="623"/>
      <c r="QG7063" s="623"/>
      <c r="QH7063" s="623"/>
      <c r="QI7063" s="623"/>
      <c r="QJ7063" s="623"/>
      <c r="QK7063" s="623"/>
    </row>
    <row r="7064" spans="439:453">
      <c r="PW7064" s="623"/>
      <c r="PX7064" s="623"/>
      <c r="PY7064" s="623"/>
      <c r="PZ7064" s="623"/>
      <c r="QA7064" s="623"/>
      <c r="QB7064" s="623"/>
      <c r="QC7064" s="623"/>
      <c r="QD7064" s="623"/>
      <c r="QE7064" s="623"/>
      <c r="QF7064" s="623"/>
      <c r="QG7064" s="623"/>
      <c r="QH7064" s="623"/>
      <c r="QI7064" s="623"/>
      <c r="QJ7064" s="623"/>
      <c r="QK7064" s="623"/>
    </row>
    <row r="7065" spans="439:453">
      <c r="PW7065" s="623"/>
      <c r="PX7065" s="623"/>
      <c r="PY7065" s="623"/>
      <c r="PZ7065" s="623"/>
      <c r="QA7065" s="623"/>
      <c r="QB7065" s="623"/>
      <c r="QC7065" s="623"/>
      <c r="QD7065" s="623"/>
      <c r="QE7065" s="623"/>
      <c r="QF7065" s="623"/>
      <c r="QG7065" s="623"/>
      <c r="QH7065" s="623"/>
      <c r="QI7065" s="623"/>
      <c r="QJ7065" s="623"/>
      <c r="QK7065" s="623"/>
    </row>
    <row r="7066" spans="439:453">
      <c r="PW7066" s="623"/>
      <c r="PX7066" s="623"/>
      <c r="PY7066" s="623"/>
      <c r="PZ7066" s="623"/>
      <c r="QA7066" s="623"/>
      <c r="QB7066" s="623"/>
      <c r="QC7066" s="623"/>
      <c r="QD7066" s="623"/>
      <c r="QE7066" s="623"/>
      <c r="QF7066" s="623"/>
      <c r="QG7066" s="623"/>
      <c r="QH7066" s="623"/>
      <c r="QI7066" s="623"/>
      <c r="QJ7066" s="623"/>
      <c r="QK7066" s="623"/>
    </row>
    <row r="7067" spans="439:453">
      <c r="PW7067" s="623"/>
      <c r="PX7067" s="623"/>
      <c r="PY7067" s="623"/>
      <c r="PZ7067" s="623"/>
      <c r="QA7067" s="623"/>
      <c r="QB7067" s="623"/>
      <c r="QC7067" s="623"/>
      <c r="QD7067" s="623"/>
      <c r="QE7067" s="623"/>
      <c r="QF7067" s="623"/>
      <c r="QG7067" s="623"/>
      <c r="QH7067" s="623"/>
      <c r="QI7067" s="623"/>
      <c r="QJ7067" s="623"/>
      <c r="QK7067" s="623"/>
    </row>
    <row r="7068" spans="439:453">
      <c r="PW7068" s="623"/>
      <c r="PX7068" s="623"/>
      <c r="PY7068" s="623"/>
      <c r="PZ7068" s="623"/>
      <c r="QA7068" s="623"/>
      <c r="QB7068" s="623"/>
      <c r="QC7068" s="623"/>
      <c r="QD7068" s="623"/>
      <c r="QE7068" s="623"/>
      <c r="QF7068" s="623"/>
      <c r="QG7068" s="623"/>
      <c r="QH7068" s="623"/>
      <c r="QI7068" s="623"/>
      <c r="QJ7068" s="623"/>
      <c r="QK7068" s="623"/>
    </row>
    <row r="7069" spans="439:453">
      <c r="PW7069" s="623"/>
      <c r="PX7069" s="623"/>
      <c r="PY7069" s="623"/>
      <c r="PZ7069" s="623"/>
      <c r="QA7069" s="623"/>
      <c r="QB7069" s="623"/>
      <c r="QC7069" s="623"/>
      <c r="QD7069" s="623"/>
      <c r="QE7069" s="623"/>
      <c r="QF7069" s="623"/>
      <c r="QG7069" s="623"/>
      <c r="QH7069" s="623"/>
      <c r="QI7069" s="623"/>
      <c r="QJ7069" s="623"/>
      <c r="QK7069" s="623"/>
    </row>
    <row r="7070" spans="439:453">
      <c r="PW7070" s="623"/>
      <c r="PX7070" s="623"/>
      <c r="PY7070" s="623"/>
      <c r="PZ7070" s="623"/>
      <c r="QA7070" s="623"/>
      <c r="QB7070" s="623"/>
      <c r="QC7070" s="623"/>
      <c r="QD7070" s="623"/>
      <c r="QE7070" s="623"/>
      <c r="QF7070" s="623"/>
      <c r="QG7070" s="623"/>
      <c r="QH7070" s="623"/>
      <c r="QI7070" s="623"/>
      <c r="QJ7070" s="623"/>
      <c r="QK7070" s="623"/>
    </row>
    <row r="7071" spans="439:453">
      <c r="PW7071" s="623"/>
      <c r="PX7071" s="623"/>
      <c r="PY7071" s="623"/>
      <c r="PZ7071" s="623"/>
      <c r="QA7071" s="623"/>
      <c r="QB7071" s="623"/>
      <c r="QC7071" s="623"/>
      <c r="QD7071" s="623"/>
      <c r="QE7071" s="623"/>
      <c r="QF7071" s="623"/>
      <c r="QG7071" s="623"/>
      <c r="QH7071" s="623"/>
      <c r="QI7071" s="623"/>
      <c r="QJ7071" s="623"/>
      <c r="QK7071" s="623"/>
    </row>
    <row r="7072" spans="439:453">
      <c r="PW7072" s="623"/>
      <c r="PX7072" s="623"/>
      <c r="PY7072" s="623"/>
      <c r="PZ7072" s="623"/>
      <c r="QA7072" s="623"/>
      <c r="QB7072" s="623"/>
      <c r="QC7072" s="623"/>
      <c r="QD7072" s="623"/>
      <c r="QE7072" s="623"/>
      <c r="QF7072" s="623"/>
      <c r="QG7072" s="623"/>
      <c r="QH7072" s="623"/>
      <c r="QI7072" s="623"/>
      <c r="QJ7072" s="623"/>
      <c r="QK7072" s="623"/>
    </row>
    <row r="7073" spans="439:453">
      <c r="PW7073" s="623"/>
      <c r="PX7073" s="623"/>
      <c r="PY7073" s="623"/>
      <c r="PZ7073" s="623"/>
      <c r="QA7073" s="623"/>
      <c r="QB7073" s="623"/>
      <c r="QC7073" s="623"/>
      <c r="QD7073" s="623"/>
      <c r="QE7073" s="623"/>
      <c r="QF7073" s="623"/>
      <c r="QG7073" s="623"/>
      <c r="QH7073" s="623"/>
      <c r="QI7073" s="623"/>
      <c r="QJ7073" s="623"/>
      <c r="QK7073" s="623"/>
    </row>
    <row r="7074" spans="439:453">
      <c r="PW7074" s="623"/>
      <c r="PX7074" s="623"/>
      <c r="PY7074" s="623"/>
      <c r="PZ7074" s="623"/>
      <c r="QA7074" s="623"/>
      <c r="QB7074" s="623"/>
      <c r="QC7074" s="623"/>
      <c r="QD7074" s="623"/>
      <c r="QE7074" s="623"/>
      <c r="QF7074" s="623"/>
      <c r="QG7074" s="623"/>
      <c r="QH7074" s="623"/>
      <c r="QI7074" s="623"/>
      <c r="QJ7074" s="623"/>
      <c r="QK7074" s="623"/>
    </row>
    <row r="7075" spans="439:453">
      <c r="PW7075" s="623"/>
      <c r="PX7075" s="623"/>
      <c r="PY7075" s="623"/>
      <c r="PZ7075" s="623"/>
      <c r="QA7075" s="623"/>
      <c r="QB7075" s="623"/>
      <c r="QC7075" s="623"/>
      <c r="QD7075" s="623"/>
      <c r="QE7075" s="623"/>
      <c r="QF7075" s="623"/>
      <c r="QG7075" s="623"/>
      <c r="QH7075" s="623"/>
      <c r="QI7075" s="623"/>
      <c r="QJ7075" s="623"/>
      <c r="QK7075" s="623"/>
    </row>
    <row r="7076" spans="439:453">
      <c r="PW7076" s="623"/>
      <c r="PX7076" s="623"/>
      <c r="PY7076" s="623"/>
      <c r="PZ7076" s="623"/>
      <c r="QA7076" s="623"/>
      <c r="QB7076" s="623"/>
      <c r="QC7076" s="623"/>
      <c r="QD7076" s="623"/>
      <c r="QE7076" s="623"/>
      <c r="QF7076" s="623"/>
      <c r="QG7076" s="623"/>
      <c r="QH7076" s="623"/>
      <c r="QI7076" s="623"/>
      <c r="QJ7076" s="623"/>
      <c r="QK7076" s="623"/>
    </row>
    <row r="7077" spans="439:453">
      <c r="PW7077" s="623"/>
      <c r="PX7077" s="623"/>
      <c r="PY7077" s="623"/>
      <c r="PZ7077" s="623"/>
      <c r="QA7077" s="623"/>
      <c r="QB7077" s="623"/>
      <c r="QC7077" s="623"/>
      <c r="QD7077" s="623"/>
      <c r="QE7077" s="623"/>
      <c r="QF7077" s="623"/>
      <c r="QG7077" s="623"/>
      <c r="QH7077" s="623"/>
      <c r="QI7077" s="623"/>
      <c r="QJ7077" s="623"/>
      <c r="QK7077" s="623"/>
    </row>
    <row r="7078" spans="439:453">
      <c r="PW7078" s="623"/>
      <c r="PX7078" s="623"/>
      <c r="PY7078" s="623"/>
      <c r="PZ7078" s="623"/>
      <c r="QA7078" s="623"/>
      <c r="QB7078" s="623"/>
      <c r="QC7078" s="623"/>
      <c r="QD7078" s="623"/>
      <c r="QE7078" s="623"/>
      <c r="QF7078" s="623"/>
      <c r="QG7078" s="623"/>
      <c r="QH7078" s="623"/>
      <c r="QI7078" s="623"/>
      <c r="QJ7078" s="623"/>
      <c r="QK7078" s="623"/>
    </row>
    <row r="7079" spans="439:453">
      <c r="PW7079" s="623"/>
      <c r="PX7079" s="623"/>
      <c r="PY7079" s="623"/>
      <c r="PZ7079" s="623"/>
      <c r="QA7079" s="623"/>
      <c r="QB7079" s="623"/>
      <c r="QC7079" s="623"/>
      <c r="QD7079" s="623"/>
      <c r="QE7079" s="623"/>
      <c r="QF7079" s="623"/>
      <c r="QG7079" s="623"/>
      <c r="QH7079" s="623"/>
      <c r="QI7079" s="623"/>
      <c r="QJ7079" s="623"/>
      <c r="QK7079" s="623"/>
    </row>
    <row r="7080" spans="439:453">
      <c r="PW7080" s="623"/>
      <c r="PX7080" s="623"/>
      <c r="PY7080" s="623"/>
      <c r="PZ7080" s="623"/>
      <c r="QA7080" s="623"/>
      <c r="QB7080" s="623"/>
      <c r="QC7080" s="623"/>
      <c r="QD7080" s="623"/>
      <c r="QE7080" s="623"/>
      <c r="QF7080" s="623"/>
      <c r="QG7080" s="623"/>
      <c r="QH7080" s="623"/>
      <c r="QI7080" s="623"/>
      <c r="QJ7080" s="623"/>
      <c r="QK7080" s="623"/>
    </row>
    <row r="7081" spans="439:453">
      <c r="PW7081" s="623"/>
      <c r="PX7081" s="623"/>
      <c r="PY7081" s="623"/>
      <c r="PZ7081" s="623"/>
      <c r="QA7081" s="623"/>
      <c r="QB7081" s="623"/>
      <c r="QC7081" s="623"/>
      <c r="QD7081" s="623"/>
      <c r="QE7081" s="623"/>
      <c r="QF7081" s="623"/>
      <c r="QG7081" s="623"/>
      <c r="QH7081" s="623"/>
      <c r="QI7081" s="623"/>
      <c r="QJ7081" s="623"/>
      <c r="QK7081" s="623"/>
    </row>
    <row r="7082" spans="439:453">
      <c r="PW7082" s="623"/>
      <c r="PX7082" s="623"/>
      <c r="PY7082" s="623"/>
      <c r="PZ7082" s="623"/>
      <c r="QA7082" s="623"/>
      <c r="QB7082" s="623"/>
      <c r="QC7082" s="623"/>
      <c r="QD7082" s="623"/>
      <c r="QE7082" s="623"/>
      <c r="QF7082" s="623"/>
      <c r="QG7082" s="623"/>
      <c r="QH7082" s="623"/>
      <c r="QI7082" s="623"/>
      <c r="QJ7082" s="623"/>
      <c r="QK7082" s="623"/>
    </row>
    <row r="7083" spans="439:453">
      <c r="PW7083" s="623"/>
      <c r="PX7083" s="623"/>
      <c r="PY7083" s="623"/>
      <c r="PZ7083" s="623"/>
      <c r="QA7083" s="623"/>
      <c r="QB7083" s="623"/>
      <c r="QC7083" s="623"/>
      <c r="QD7083" s="623"/>
      <c r="QE7083" s="623"/>
      <c r="QF7083" s="623"/>
      <c r="QG7083" s="623"/>
      <c r="QH7083" s="623"/>
      <c r="QI7083" s="623"/>
      <c r="QJ7083" s="623"/>
      <c r="QK7083" s="623"/>
    </row>
    <row r="7084" spans="439:453">
      <c r="PW7084" s="623"/>
      <c r="PX7084" s="623"/>
      <c r="PY7084" s="623"/>
      <c r="PZ7084" s="623"/>
      <c r="QA7084" s="623"/>
      <c r="QB7084" s="623"/>
      <c r="QC7084" s="623"/>
      <c r="QD7084" s="623"/>
      <c r="QE7084" s="623"/>
      <c r="QF7084" s="623"/>
      <c r="QG7084" s="623"/>
      <c r="QH7084" s="623"/>
      <c r="QI7084" s="623"/>
      <c r="QJ7084" s="623"/>
      <c r="QK7084" s="623"/>
    </row>
    <row r="7085" spans="439:453">
      <c r="PW7085" s="623"/>
      <c r="PX7085" s="623"/>
      <c r="PY7085" s="623"/>
      <c r="PZ7085" s="623"/>
      <c r="QA7085" s="623"/>
      <c r="QB7085" s="623"/>
      <c r="QC7085" s="623"/>
      <c r="QD7085" s="623"/>
      <c r="QE7085" s="623"/>
      <c r="QF7085" s="623"/>
      <c r="QG7085" s="623"/>
      <c r="QH7085" s="623"/>
      <c r="QI7085" s="623"/>
      <c r="QJ7085" s="623"/>
      <c r="QK7085" s="623"/>
    </row>
    <row r="7086" spans="439:453">
      <c r="PW7086" s="623"/>
      <c r="PX7086" s="623"/>
      <c r="PY7086" s="623"/>
      <c r="PZ7086" s="623"/>
      <c r="QA7086" s="623"/>
      <c r="QB7086" s="623"/>
      <c r="QC7086" s="623"/>
      <c r="QD7086" s="623"/>
      <c r="QE7086" s="623"/>
      <c r="QF7086" s="623"/>
      <c r="QG7086" s="623"/>
      <c r="QH7086" s="623"/>
      <c r="QI7086" s="623"/>
      <c r="QJ7086" s="623"/>
      <c r="QK7086" s="623"/>
    </row>
    <row r="7087" spans="439:453">
      <c r="PW7087" s="623"/>
      <c r="PX7087" s="623"/>
      <c r="PY7087" s="623"/>
      <c r="PZ7087" s="623"/>
      <c r="QA7087" s="623"/>
      <c r="QB7087" s="623"/>
      <c r="QC7087" s="623"/>
      <c r="QD7087" s="623"/>
      <c r="QE7087" s="623"/>
      <c r="QF7087" s="623"/>
      <c r="QG7087" s="623"/>
      <c r="QH7087" s="623"/>
      <c r="QI7087" s="623"/>
      <c r="QJ7087" s="623"/>
      <c r="QK7087" s="623"/>
    </row>
    <row r="7088" spans="439:453">
      <c r="PW7088" s="623"/>
      <c r="PX7088" s="623"/>
      <c r="PY7088" s="623"/>
      <c r="PZ7088" s="623"/>
      <c r="QA7088" s="623"/>
      <c r="QB7088" s="623"/>
      <c r="QC7088" s="623"/>
      <c r="QD7088" s="623"/>
      <c r="QE7088" s="623"/>
      <c r="QF7088" s="623"/>
      <c r="QG7088" s="623"/>
      <c r="QH7088" s="623"/>
      <c r="QI7088" s="623"/>
      <c r="QJ7088" s="623"/>
      <c r="QK7088" s="623"/>
    </row>
    <row r="7089" spans="439:453">
      <c r="PW7089" s="623"/>
      <c r="PX7089" s="623"/>
      <c r="PY7089" s="623"/>
      <c r="PZ7089" s="623"/>
      <c r="QA7089" s="623"/>
      <c r="QB7089" s="623"/>
      <c r="QC7089" s="623"/>
      <c r="QD7089" s="623"/>
      <c r="QE7089" s="623"/>
      <c r="QF7089" s="623"/>
      <c r="QG7089" s="623"/>
      <c r="QH7089" s="623"/>
      <c r="QI7089" s="623"/>
      <c r="QJ7089" s="623"/>
      <c r="QK7089" s="623"/>
    </row>
    <row r="7090" spans="439:453">
      <c r="PW7090" s="623"/>
      <c r="PX7090" s="623"/>
      <c r="PY7090" s="623"/>
      <c r="PZ7090" s="623"/>
      <c r="QA7090" s="623"/>
      <c r="QB7090" s="623"/>
      <c r="QC7090" s="623"/>
      <c r="QD7090" s="623"/>
      <c r="QE7090" s="623"/>
      <c r="QF7090" s="623"/>
      <c r="QG7090" s="623"/>
      <c r="QH7090" s="623"/>
      <c r="QI7090" s="623"/>
      <c r="QJ7090" s="623"/>
      <c r="QK7090" s="623"/>
    </row>
    <row r="7091" spans="439:453">
      <c r="PW7091" s="623"/>
      <c r="PX7091" s="623"/>
      <c r="PY7091" s="623"/>
      <c r="PZ7091" s="623"/>
      <c r="QA7091" s="623"/>
      <c r="QB7091" s="623"/>
      <c r="QC7091" s="623"/>
      <c r="QD7091" s="623"/>
      <c r="QE7091" s="623"/>
      <c r="QF7091" s="623"/>
      <c r="QG7091" s="623"/>
      <c r="QH7091" s="623"/>
      <c r="QI7091" s="623"/>
      <c r="QJ7091" s="623"/>
      <c r="QK7091" s="623"/>
    </row>
    <row r="7092" spans="439:453">
      <c r="PW7092" s="623"/>
      <c r="PX7092" s="623"/>
      <c r="PY7092" s="623"/>
      <c r="PZ7092" s="623"/>
      <c r="QA7092" s="623"/>
      <c r="QB7092" s="623"/>
      <c r="QC7092" s="623"/>
      <c r="QD7092" s="623"/>
      <c r="QE7092" s="623"/>
      <c r="QF7092" s="623"/>
      <c r="QG7092" s="623"/>
      <c r="QH7092" s="623"/>
      <c r="QI7092" s="623"/>
      <c r="QJ7092" s="623"/>
      <c r="QK7092" s="623"/>
    </row>
    <row r="7093" spans="439:453">
      <c r="PW7093" s="623"/>
      <c r="PX7093" s="623"/>
      <c r="PY7093" s="623"/>
      <c r="PZ7093" s="623"/>
      <c r="QA7093" s="623"/>
      <c r="QB7093" s="623"/>
      <c r="QC7093" s="623"/>
      <c r="QD7093" s="623"/>
      <c r="QE7093" s="623"/>
      <c r="QF7093" s="623"/>
      <c r="QG7093" s="623"/>
      <c r="QH7093" s="623"/>
      <c r="QI7093" s="623"/>
      <c r="QJ7093" s="623"/>
      <c r="QK7093" s="623"/>
    </row>
    <row r="7094" spans="439:453">
      <c r="PW7094" s="623"/>
      <c r="PX7094" s="623"/>
      <c r="PY7094" s="623"/>
      <c r="PZ7094" s="623"/>
      <c r="QA7094" s="623"/>
      <c r="QB7094" s="623"/>
      <c r="QC7094" s="623"/>
      <c r="QD7094" s="623"/>
      <c r="QE7094" s="623"/>
      <c r="QF7094" s="623"/>
      <c r="QG7094" s="623"/>
      <c r="QH7094" s="623"/>
      <c r="QI7094" s="623"/>
      <c r="QJ7094" s="623"/>
      <c r="QK7094" s="623"/>
    </row>
    <row r="7095" spans="439:453">
      <c r="PW7095" s="623"/>
      <c r="PX7095" s="623"/>
      <c r="PY7095" s="623"/>
      <c r="PZ7095" s="623"/>
      <c r="QA7095" s="623"/>
      <c r="QB7095" s="623"/>
      <c r="QC7095" s="623"/>
      <c r="QD7095" s="623"/>
      <c r="QE7095" s="623"/>
      <c r="QF7095" s="623"/>
      <c r="QG7095" s="623"/>
      <c r="QH7095" s="623"/>
      <c r="QI7095" s="623"/>
      <c r="QJ7095" s="623"/>
      <c r="QK7095" s="623"/>
    </row>
    <row r="7096" spans="439:453">
      <c r="PW7096" s="623"/>
      <c r="PX7096" s="623"/>
      <c r="PY7096" s="623"/>
      <c r="PZ7096" s="623"/>
      <c r="QA7096" s="623"/>
      <c r="QB7096" s="623"/>
      <c r="QC7096" s="623"/>
      <c r="QD7096" s="623"/>
      <c r="QE7096" s="623"/>
      <c r="QF7096" s="623"/>
      <c r="QG7096" s="623"/>
      <c r="QH7096" s="623"/>
      <c r="QI7096" s="623"/>
      <c r="QJ7096" s="623"/>
      <c r="QK7096" s="623"/>
    </row>
    <row r="7097" spans="439:453">
      <c r="PW7097" s="623"/>
      <c r="PX7097" s="623"/>
      <c r="PY7097" s="623"/>
      <c r="PZ7097" s="623"/>
      <c r="QA7097" s="623"/>
      <c r="QB7097" s="623"/>
      <c r="QC7097" s="623"/>
      <c r="QD7097" s="623"/>
      <c r="QE7097" s="623"/>
      <c r="QF7097" s="623"/>
      <c r="QG7097" s="623"/>
      <c r="QH7097" s="623"/>
      <c r="QI7097" s="623"/>
      <c r="QJ7097" s="623"/>
      <c r="QK7097" s="623"/>
    </row>
    <row r="7098" spans="439:453">
      <c r="PW7098" s="623"/>
      <c r="PX7098" s="623"/>
      <c r="PY7098" s="623"/>
      <c r="PZ7098" s="623"/>
      <c r="QA7098" s="623"/>
      <c r="QB7098" s="623"/>
      <c r="QC7098" s="623"/>
      <c r="QD7098" s="623"/>
      <c r="QE7098" s="623"/>
      <c r="QF7098" s="623"/>
      <c r="QG7098" s="623"/>
      <c r="QH7098" s="623"/>
      <c r="QI7098" s="623"/>
      <c r="QJ7098" s="623"/>
      <c r="QK7098" s="623"/>
    </row>
    <row r="7099" spans="439:453">
      <c r="PW7099" s="623"/>
      <c r="PX7099" s="623"/>
      <c r="PY7099" s="623"/>
      <c r="PZ7099" s="623"/>
      <c r="QA7099" s="623"/>
      <c r="QB7099" s="623"/>
      <c r="QC7099" s="623"/>
      <c r="QD7099" s="623"/>
      <c r="QE7099" s="623"/>
      <c r="QF7099" s="623"/>
      <c r="QG7099" s="623"/>
      <c r="QH7099" s="623"/>
      <c r="QI7099" s="623"/>
      <c r="QJ7099" s="623"/>
      <c r="QK7099" s="623"/>
    </row>
    <row r="7100" spans="439:453">
      <c r="PW7100" s="623"/>
      <c r="PX7100" s="623"/>
      <c r="PY7100" s="623"/>
      <c r="PZ7100" s="623"/>
      <c r="QA7100" s="623"/>
      <c r="QB7100" s="623"/>
      <c r="QC7100" s="623"/>
      <c r="QD7100" s="623"/>
      <c r="QE7100" s="623"/>
      <c r="QF7100" s="623"/>
      <c r="QG7100" s="623"/>
      <c r="QH7100" s="623"/>
      <c r="QI7100" s="623"/>
      <c r="QJ7100" s="623"/>
      <c r="QK7100" s="623"/>
    </row>
    <row r="7101" spans="439:453">
      <c r="PW7101" s="623"/>
      <c r="PX7101" s="623"/>
      <c r="PY7101" s="623"/>
      <c r="PZ7101" s="623"/>
      <c r="QA7101" s="623"/>
      <c r="QB7101" s="623"/>
      <c r="QC7101" s="623"/>
      <c r="QD7101" s="623"/>
      <c r="QE7101" s="623"/>
      <c r="QF7101" s="623"/>
      <c r="QG7101" s="623"/>
      <c r="QH7101" s="623"/>
      <c r="QI7101" s="623"/>
      <c r="QJ7101" s="623"/>
      <c r="QK7101" s="623"/>
    </row>
    <row r="7102" spans="439:453">
      <c r="PW7102" s="623"/>
      <c r="PX7102" s="623"/>
      <c r="PY7102" s="623"/>
      <c r="PZ7102" s="623"/>
      <c r="QA7102" s="623"/>
      <c r="QB7102" s="623"/>
      <c r="QC7102" s="623"/>
      <c r="QD7102" s="623"/>
      <c r="QE7102" s="623"/>
      <c r="QF7102" s="623"/>
      <c r="QG7102" s="623"/>
      <c r="QH7102" s="623"/>
      <c r="QI7102" s="623"/>
      <c r="QJ7102" s="623"/>
      <c r="QK7102" s="623"/>
    </row>
    <row r="7103" spans="439:453">
      <c r="PW7103" s="623"/>
      <c r="PX7103" s="623"/>
      <c r="PY7103" s="623"/>
      <c r="PZ7103" s="623"/>
      <c r="QA7103" s="623"/>
      <c r="QB7103" s="623"/>
      <c r="QC7103" s="623"/>
      <c r="QD7103" s="623"/>
      <c r="QE7103" s="623"/>
      <c r="QF7103" s="623"/>
      <c r="QG7103" s="623"/>
      <c r="QH7103" s="623"/>
      <c r="QI7103" s="623"/>
      <c r="QJ7103" s="623"/>
      <c r="QK7103" s="623"/>
    </row>
    <row r="7104" spans="439:453">
      <c r="PW7104" s="623"/>
      <c r="PX7104" s="623"/>
      <c r="PY7104" s="623"/>
      <c r="PZ7104" s="623"/>
      <c r="QA7104" s="623"/>
      <c r="QB7104" s="623"/>
      <c r="QC7104" s="623"/>
      <c r="QD7104" s="623"/>
      <c r="QE7104" s="623"/>
      <c r="QF7104" s="623"/>
      <c r="QG7104" s="623"/>
      <c r="QH7104" s="623"/>
      <c r="QI7104" s="623"/>
      <c r="QJ7104" s="623"/>
      <c r="QK7104" s="623"/>
    </row>
    <row r="7105" spans="439:453">
      <c r="PW7105" s="623"/>
      <c r="PX7105" s="623"/>
      <c r="PY7105" s="623"/>
      <c r="PZ7105" s="623"/>
      <c r="QA7105" s="623"/>
      <c r="QB7105" s="623"/>
      <c r="QC7105" s="623"/>
      <c r="QD7105" s="623"/>
      <c r="QE7105" s="623"/>
      <c r="QF7105" s="623"/>
      <c r="QG7105" s="623"/>
      <c r="QH7105" s="623"/>
      <c r="QI7105" s="623"/>
      <c r="QJ7105" s="623"/>
      <c r="QK7105" s="623"/>
    </row>
    <row r="7106" spans="439:453">
      <c r="PW7106" s="623"/>
      <c r="PX7106" s="623"/>
      <c r="PY7106" s="623"/>
      <c r="PZ7106" s="623"/>
      <c r="QA7106" s="623"/>
      <c r="QB7106" s="623"/>
      <c r="QC7106" s="623"/>
      <c r="QD7106" s="623"/>
      <c r="QE7106" s="623"/>
      <c r="QF7106" s="623"/>
      <c r="QG7106" s="623"/>
      <c r="QH7106" s="623"/>
      <c r="QI7106" s="623"/>
      <c r="QJ7106" s="623"/>
      <c r="QK7106" s="623"/>
    </row>
    <row r="7107" spans="439:453">
      <c r="PW7107" s="623"/>
      <c r="PX7107" s="623"/>
      <c r="PY7107" s="623"/>
      <c r="PZ7107" s="623"/>
      <c r="QA7107" s="623"/>
      <c r="QB7107" s="623"/>
      <c r="QC7107" s="623"/>
      <c r="QD7107" s="623"/>
      <c r="QE7107" s="623"/>
      <c r="QF7107" s="623"/>
      <c r="QG7107" s="623"/>
      <c r="QH7107" s="623"/>
      <c r="QI7107" s="623"/>
      <c r="QJ7107" s="623"/>
      <c r="QK7107" s="623"/>
    </row>
    <row r="7108" spans="439:453">
      <c r="PW7108" s="623"/>
      <c r="PX7108" s="623"/>
      <c r="PY7108" s="623"/>
      <c r="PZ7108" s="623"/>
      <c r="QA7108" s="623"/>
      <c r="QB7108" s="623"/>
      <c r="QC7108" s="623"/>
      <c r="QD7108" s="623"/>
      <c r="QE7108" s="623"/>
      <c r="QF7108" s="623"/>
      <c r="QG7108" s="623"/>
      <c r="QH7108" s="623"/>
      <c r="QI7108" s="623"/>
      <c r="QJ7108" s="623"/>
      <c r="QK7108" s="623"/>
    </row>
    <row r="7109" spans="439:453">
      <c r="PW7109" s="623"/>
      <c r="PX7109" s="623"/>
      <c r="PY7109" s="623"/>
      <c r="PZ7109" s="623"/>
      <c r="QA7109" s="623"/>
      <c r="QB7109" s="623"/>
      <c r="QC7109" s="623"/>
      <c r="QD7109" s="623"/>
      <c r="QE7109" s="623"/>
      <c r="QF7109" s="623"/>
      <c r="QG7109" s="623"/>
      <c r="QH7109" s="623"/>
      <c r="QI7109" s="623"/>
      <c r="QJ7109" s="623"/>
      <c r="QK7109" s="623"/>
    </row>
    <row r="7110" spans="439:453">
      <c r="PW7110" s="623"/>
      <c r="PX7110" s="623"/>
      <c r="PY7110" s="623"/>
      <c r="PZ7110" s="623"/>
      <c r="QA7110" s="623"/>
      <c r="QB7110" s="623"/>
      <c r="QC7110" s="623"/>
      <c r="QD7110" s="623"/>
      <c r="QE7110" s="623"/>
      <c r="QF7110" s="623"/>
      <c r="QG7110" s="623"/>
      <c r="QH7110" s="623"/>
      <c r="QI7110" s="623"/>
      <c r="QJ7110" s="623"/>
      <c r="QK7110" s="623"/>
    </row>
    <row r="7111" spans="439:453">
      <c r="PW7111" s="623"/>
      <c r="PX7111" s="623"/>
      <c r="PY7111" s="623"/>
      <c r="PZ7111" s="623"/>
      <c r="QA7111" s="623"/>
      <c r="QB7111" s="623"/>
      <c r="QC7111" s="623"/>
      <c r="QD7111" s="623"/>
      <c r="QE7111" s="623"/>
      <c r="QF7111" s="623"/>
      <c r="QG7111" s="623"/>
      <c r="QH7111" s="623"/>
      <c r="QI7111" s="623"/>
      <c r="QJ7111" s="623"/>
      <c r="QK7111" s="623"/>
    </row>
    <row r="7112" spans="439:453">
      <c r="PW7112" s="623"/>
      <c r="PX7112" s="623"/>
      <c r="PY7112" s="623"/>
      <c r="PZ7112" s="623"/>
      <c r="QA7112" s="623"/>
      <c r="QB7112" s="623"/>
      <c r="QC7112" s="623"/>
      <c r="QD7112" s="623"/>
      <c r="QE7112" s="623"/>
      <c r="QF7112" s="623"/>
      <c r="QG7112" s="623"/>
      <c r="QH7112" s="623"/>
      <c r="QI7112" s="623"/>
      <c r="QJ7112" s="623"/>
      <c r="QK7112" s="623"/>
    </row>
    <row r="7113" spans="439:453">
      <c r="PW7113" s="623"/>
      <c r="PX7113" s="623"/>
      <c r="PY7113" s="623"/>
      <c r="PZ7113" s="623"/>
      <c r="QA7113" s="623"/>
      <c r="QB7113" s="623"/>
      <c r="QC7113" s="623"/>
      <c r="QD7113" s="623"/>
      <c r="QE7113" s="623"/>
      <c r="QF7113" s="623"/>
      <c r="QG7113" s="623"/>
      <c r="QH7113" s="623"/>
      <c r="QI7113" s="623"/>
      <c r="QJ7113" s="623"/>
      <c r="QK7113" s="623"/>
    </row>
    <row r="7114" spans="439:453">
      <c r="PW7114" s="623"/>
      <c r="PX7114" s="623"/>
      <c r="PY7114" s="623"/>
      <c r="PZ7114" s="623"/>
      <c r="QA7114" s="623"/>
      <c r="QB7114" s="623"/>
      <c r="QC7114" s="623"/>
      <c r="QD7114" s="623"/>
      <c r="QE7114" s="623"/>
      <c r="QF7114" s="623"/>
      <c r="QG7114" s="623"/>
      <c r="QH7114" s="623"/>
      <c r="QI7114" s="623"/>
      <c r="QJ7114" s="623"/>
      <c r="QK7114" s="623"/>
    </row>
    <row r="7115" spans="439:453">
      <c r="PW7115" s="623"/>
      <c r="PX7115" s="623"/>
      <c r="PY7115" s="623"/>
      <c r="PZ7115" s="623"/>
      <c r="QA7115" s="623"/>
      <c r="QB7115" s="623"/>
      <c r="QC7115" s="623"/>
      <c r="QD7115" s="623"/>
      <c r="QE7115" s="623"/>
      <c r="QF7115" s="623"/>
      <c r="QG7115" s="623"/>
      <c r="QH7115" s="623"/>
      <c r="QI7115" s="623"/>
      <c r="QJ7115" s="623"/>
      <c r="QK7115" s="623"/>
    </row>
    <row r="7116" spans="439:453">
      <c r="PW7116" s="623"/>
      <c r="PX7116" s="623"/>
      <c r="PY7116" s="623"/>
      <c r="PZ7116" s="623"/>
      <c r="QA7116" s="623"/>
      <c r="QB7116" s="623"/>
      <c r="QC7116" s="623"/>
      <c r="QD7116" s="623"/>
      <c r="QE7116" s="623"/>
      <c r="QF7116" s="623"/>
      <c r="QG7116" s="623"/>
      <c r="QH7116" s="623"/>
      <c r="QI7116" s="623"/>
      <c r="QJ7116" s="623"/>
      <c r="QK7116" s="623"/>
    </row>
    <row r="7117" spans="439:453">
      <c r="PW7117" s="623"/>
      <c r="PX7117" s="623"/>
      <c r="PY7117" s="623"/>
      <c r="PZ7117" s="623"/>
      <c r="QA7117" s="623"/>
      <c r="QB7117" s="623"/>
      <c r="QC7117" s="623"/>
      <c r="QD7117" s="623"/>
      <c r="QE7117" s="623"/>
      <c r="QF7117" s="623"/>
      <c r="QG7117" s="623"/>
      <c r="QH7117" s="623"/>
      <c r="QI7117" s="623"/>
      <c r="QJ7117" s="623"/>
      <c r="QK7117" s="623"/>
    </row>
    <row r="7118" spans="439:453">
      <c r="PW7118" s="623"/>
      <c r="PX7118" s="623"/>
      <c r="PY7118" s="623"/>
      <c r="PZ7118" s="623"/>
      <c r="QA7118" s="623"/>
      <c r="QB7118" s="623"/>
      <c r="QC7118" s="623"/>
      <c r="QD7118" s="623"/>
      <c r="QE7118" s="623"/>
      <c r="QF7118" s="623"/>
      <c r="QG7118" s="623"/>
      <c r="QH7118" s="623"/>
      <c r="QI7118" s="623"/>
      <c r="QJ7118" s="623"/>
      <c r="QK7118" s="623"/>
    </row>
    <row r="7119" spans="439:453">
      <c r="PW7119" s="623"/>
      <c r="PX7119" s="623"/>
      <c r="PY7119" s="623"/>
      <c r="PZ7119" s="623"/>
      <c r="QA7119" s="623"/>
      <c r="QB7119" s="623"/>
      <c r="QC7119" s="623"/>
      <c r="QD7119" s="623"/>
      <c r="QE7119" s="623"/>
      <c r="QF7119" s="623"/>
      <c r="QG7119" s="623"/>
      <c r="QH7119" s="623"/>
      <c r="QI7119" s="623"/>
      <c r="QJ7119" s="623"/>
      <c r="QK7119" s="623"/>
    </row>
    <row r="7120" spans="439:453">
      <c r="PW7120" s="623"/>
      <c r="PX7120" s="623"/>
      <c r="PY7120" s="623"/>
      <c r="PZ7120" s="623"/>
      <c r="QA7120" s="623"/>
      <c r="QB7120" s="623"/>
      <c r="QC7120" s="623"/>
      <c r="QD7120" s="623"/>
      <c r="QE7120" s="623"/>
      <c r="QF7120" s="623"/>
      <c r="QG7120" s="623"/>
      <c r="QH7120" s="623"/>
      <c r="QI7120" s="623"/>
      <c r="QJ7120" s="623"/>
      <c r="QK7120" s="623"/>
    </row>
    <row r="7121" spans="439:453">
      <c r="PW7121" s="623"/>
      <c r="PX7121" s="623"/>
      <c r="PY7121" s="623"/>
      <c r="PZ7121" s="623"/>
      <c r="QA7121" s="623"/>
      <c r="QB7121" s="623"/>
      <c r="QC7121" s="623"/>
      <c r="QD7121" s="623"/>
      <c r="QE7121" s="623"/>
      <c r="QF7121" s="623"/>
      <c r="QG7121" s="623"/>
      <c r="QH7121" s="623"/>
      <c r="QI7121" s="623"/>
      <c r="QJ7121" s="623"/>
      <c r="QK7121" s="623"/>
    </row>
    <row r="7122" spans="439:453">
      <c r="PW7122" s="623"/>
      <c r="PX7122" s="623"/>
      <c r="PY7122" s="623"/>
      <c r="PZ7122" s="623"/>
      <c r="QA7122" s="623"/>
      <c r="QB7122" s="623"/>
      <c r="QC7122" s="623"/>
      <c r="QD7122" s="623"/>
      <c r="QE7122" s="623"/>
      <c r="QF7122" s="623"/>
      <c r="QG7122" s="623"/>
      <c r="QH7122" s="623"/>
      <c r="QI7122" s="623"/>
      <c r="QJ7122" s="623"/>
      <c r="QK7122" s="623"/>
    </row>
    <row r="7123" spans="439:453">
      <c r="PW7123" s="623"/>
      <c r="PX7123" s="623"/>
      <c r="PY7123" s="623"/>
      <c r="PZ7123" s="623"/>
      <c r="QA7123" s="623"/>
      <c r="QB7123" s="623"/>
      <c r="QC7123" s="623"/>
      <c r="QD7123" s="623"/>
      <c r="QE7123" s="623"/>
      <c r="QF7123" s="623"/>
      <c r="QG7123" s="623"/>
      <c r="QH7123" s="623"/>
      <c r="QI7123" s="623"/>
      <c r="QJ7123" s="623"/>
      <c r="QK7123" s="623"/>
    </row>
    <row r="7124" spans="439:453">
      <c r="PW7124" s="623"/>
      <c r="PX7124" s="623"/>
      <c r="PY7124" s="623"/>
      <c r="PZ7124" s="623"/>
      <c r="QA7124" s="623"/>
      <c r="QB7124" s="623"/>
      <c r="QC7124" s="623"/>
      <c r="QD7124" s="623"/>
      <c r="QE7124" s="623"/>
      <c r="QF7124" s="623"/>
      <c r="QG7124" s="623"/>
      <c r="QH7124" s="623"/>
      <c r="QI7124" s="623"/>
      <c r="QJ7124" s="623"/>
      <c r="QK7124" s="623"/>
    </row>
    <row r="7125" spans="439:453">
      <c r="PW7125" s="623"/>
      <c r="PX7125" s="623"/>
      <c r="PY7125" s="623"/>
      <c r="PZ7125" s="623"/>
      <c r="QA7125" s="623"/>
      <c r="QB7125" s="623"/>
      <c r="QC7125" s="623"/>
      <c r="QD7125" s="623"/>
      <c r="QE7125" s="623"/>
      <c r="QF7125" s="623"/>
      <c r="QG7125" s="623"/>
      <c r="QH7125" s="623"/>
      <c r="QI7125" s="623"/>
      <c r="QJ7125" s="623"/>
      <c r="QK7125" s="623"/>
    </row>
    <row r="7126" spans="439:453">
      <c r="PW7126" s="623"/>
      <c r="PX7126" s="623"/>
      <c r="PY7126" s="623"/>
      <c r="PZ7126" s="623"/>
      <c r="QA7126" s="623"/>
      <c r="QB7126" s="623"/>
      <c r="QC7126" s="623"/>
      <c r="QD7126" s="623"/>
      <c r="QE7126" s="623"/>
      <c r="QF7126" s="623"/>
      <c r="QG7126" s="623"/>
      <c r="QH7126" s="623"/>
      <c r="QI7126" s="623"/>
      <c r="QJ7126" s="623"/>
      <c r="QK7126" s="623"/>
    </row>
    <row r="7127" spans="439:453">
      <c r="PW7127" s="623"/>
      <c r="PX7127" s="623"/>
      <c r="PY7127" s="623"/>
      <c r="PZ7127" s="623"/>
      <c r="QA7127" s="623"/>
      <c r="QB7127" s="623"/>
      <c r="QC7127" s="623"/>
      <c r="QD7127" s="623"/>
      <c r="QE7127" s="623"/>
      <c r="QF7127" s="623"/>
      <c r="QG7127" s="623"/>
      <c r="QH7127" s="623"/>
      <c r="QI7127" s="623"/>
      <c r="QJ7127" s="623"/>
      <c r="QK7127" s="623"/>
    </row>
    <row r="7128" spans="439:453">
      <c r="PW7128" s="623"/>
      <c r="PX7128" s="623"/>
      <c r="PY7128" s="623"/>
      <c r="PZ7128" s="623"/>
      <c r="QA7128" s="623"/>
      <c r="QB7128" s="623"/>
      <c r="QC7128" s="623"/>
      <c r="QD7128" s="623"/>
      <c r="QE7128" s="623"/>
      <c r="QF7128" s="623"/>
      <c r="QG7128" s="623"/>
      <c r="QH7128" s="623"/>
      <c r="QI7128" s="623"/>
      <c r="QJ7128" s="623"/>
      <c r="QK7128" s="623"/>
    </row>
    <row r="7129" spans="439:453">
      <c r="PW7129" s="623"/>
      <c r="PX7129" s="623"/>
      <c r="PY7129" s="623"/>
      <c r="PZ7129" s="623"/>
      <c r="QA7129" s="623"/>
      <c r="QB7129" s="623"/>
      <c r="QC7129" s="623"/>
      <c r="QD7129" s="623"/>
      <c r="QE7129" s="623"/>
      <c r="QF7129" s="623"/>
      <c r="QG7129" s="623"/>
      <c r="QH7129" s="623"/>
      <c r="QI7129" s="623"/>
      <c r="QJ7129" s="623"/>
      <c r="QK7129" s="623"/>
    </row>
    <row r="7130" spans="439:453">
      <c r="PW7130" s="623"/>
      <c r="PX7130" s="623"/>
      <c r="PY7130" s="623"/>
      <c r="PZ7130" s="623"/>
      <c r="QA7130" s="623"/>
      <c r="QB7130" s="623"/>
      <c r="QC7130" s="623"/>
      <c r="QD7130" s="623"/>
      <c r="QE7130" s="623"/>
      <c r="QF7130" s="623"/>
      <c r="QG7130" s="623"/>
      <c r="QH7130" s="623"/>
      <c r="QI7130" s="623"/>
      <c r="QJ7130" s="623"/>
      <c r="QK7130" s="623"/>
    </row>
    <row r="7131" spans="439:453">
      <c r="PW7131" s="623"/>
      <c r="PX7131" s="623"/>
      <c r="PY7131" s="623"/>
      <c r="PZ7131" s="623"/>
      <c r="QA7131" s="623"/>
      <c r="QB7131" s="623"/>
      <c r="QC7131" s="623"/>
      <c r="QD7131" s="623"/>
      <c r="QE7131" s="623"/>
      <c r="QF7131" s="623"/>
      <c r="QG7131" s="623"/>
      <c r="QH7131" s="623"/>
      <c r="QI7131" s="623"/>
      <c r="QJ7131" s="623"/>
      <c r="QK7131" s="623"/>
    </row>
    <row r="7132" spans="439:453">
      <c r="PW7132" s="623"/>
      <c r="PX7132" s="623"/>
      <c r="PY7132" s="623"/>
      <c r="PZ7132" s="623"/>
      <c r="QA7132" s="623"/>
      <c r="QB7132" s="623"/>
      <c r="QC7132" s="623"/>
      <c r="QD7132" s="623"/>
      <c r="QE7132" s="623"/>
      <c r="QF7132" s="623"/>
      <c r="QG7132" s="623"/>
      <c r="QH7132" s="623"/>
      <c r="QI7132" s="623"/>
      <c r="QJ7132" s="623"/>
      <c r="QK7132" s="623"/>
    </row>
    <row r="7133" spans="439:453">
      <c r="PW7133" s="623"/>
      <c r="PX7133" s="623"/>
      <c r="PY7133" s="623"/>
      <c r="PZ7133" s="623"/>
      <c r="QA7133" s="623"/>
      <c r="QB7133" s="623"/>
      <c r="QC7133" s="623"/>
      <c r="QD7133" s="623"/>
      <c r="QE7133" s="623"/>
      <c r="QF7133" s="623"/>
      <c r="QG7133" s="623"/>
      <c r="QH7133" s="623"/>
      <c r="QI7133" s="623"/>
      <c r="QJ7133" s="623"/>
      <c r="QK7133" s="623"/>
    </row>
    <row r="7134" spans="439:453">
      <c r="PW7134" s="623"/>
      <c r="PX7134" s="623"/>
      <c r="PY7134" s="623"/>
      <c r="PZ7134" s="623"/>
      <c r="QA7134" s="623"/>
      <c r="QB7134" s="623"/>
      <c r="QC7134" s="623"/>
      <c r="QD7134" s="623"/>
      <c r="QE7134" s="623"/>
      <c r="QF7134" s="623"/>
      <c r="QG7134" s="623"/>
      <c r="QH7134" s="623"/>
      <c r="QI7134" s="623"/>
      <c r="QJ7134" s="623"/>
      <c r="QK7134" s="623"/>
    </row>
    <row r="7135" spans="439:453">
      <c r="PW7135" s="623"/>
      <c r="PX7135" s="623"/>
      <c r="PY7135" s="623"/>
      <c r="PZ7135" s="623"/>
      <c r="QA7135" s="623"/>
      <c r="QB7135" s="623"/>
      <c r="QC7135" s="623"/>
      <c r="QD7135" s="623"/>
      <c r="QE7135" s="623"/>
      <c r="QF7135" s="623"/>
      <c r="QG7135" s="623"/>
      <c r="QH7135" s="623"/>
      <c r="QI7135" s="623"/>
      <c r="QJ7135" s="623"/>
      <c r="QK7135" s="623"/>
    </row>
    <row r="7136" spans="439:453">
      <c r="PW7136" s="623"/>
      <c r="PX7136" s="623"/>
      <c r="PY7136" s="623"/>
      <c r="PZ7136" s="623"/>
      <c r="QA7136" s="623"/>
      <c r="QB7136" s="623"/>
      <c r="QC7136" s="623"/>
      <c r="QD7136" s="623"/>
      <c r="QE7136" s="623"/>
      <c r="QF7136" s="623"/>
      <c r="QG7136" s="623"/>
      <c r="QH7136" s="623"/>
      <c r="QI7136" s="623"/>
      <c r="QJ7136" s="623"/>
      <c r="QK7136" s="623"/>
    </row>
    <row r="7137" spans="439:453">
      <c r="PW7137" s="623"/>
      <c r="PX7137" s="623"/>
      <c r="PY7137" s="623"/>
      <c r="PZ7137" s="623"/>
      <c r="QA7137" s="623"/>
      <c r="QB7137" s="623"/>
      <c r="QC7137" s="623"/>
      <c r="QD7137" s="623"/>
      <c r="QE7137" s="623"/>
      <c r="QF7137" s="623"/>
      <c r="QG7137" s="623"/>
      <c r="QH7137" s="623"/>
      <c r="QI7137" s="623"/>
      <c r="QJ7137" s="623"/>
      <c r="QK7137" s="623"/>
    </row>
    <row r="7138" spans="439:453">
      <c r="PW7138" s="623"/>
      <c r="PX7138" s="623"/>
      <c r="PY7138" s="623"/>
      <c r="PZ7138" s="623"/>
      <c r="QA7138" s="623"/>
      <c r="QB7138" s="623"/>
      <c r="QC7138" s="623"/>
      <c r="QD7138" s="623"/>
      <c r="QE7138" s="623"/>
      <c r="QF7138" s="623"/>
      <c r="QG7138" s="623"/>
      <c r="QH7138" s="623"/>
      <c r="QI7138" s="623"/>
      <c r="QJ7138" s="623"/>
      <c r="QK7138" s="623"/>
    </row>
    <row r="7139" spans="439:453">
      <c r="PW7139" s="623"/>
      <c r="PX7139" s="623"/>
      <c r="PY7139" s="623"/>
      <c r="PZ7139" s="623"/>
      <c r="QA7139" s="623"/>
      <c r="QB7139" s="623"/>
      <c r="QC7139" s="623"/>
      <c r="QD7139" s="623"/>
      <c r="QE7139" s="623"/>
      <c r="QF7139" s="623"/>
      <c r="QG7139" s="623"/>
      <c r="QH7139" s="623"/>
      <c r="QI7139" s="623"/>
      <c r="QJ7139" s="623"/>
      <c r="QK7139" s="623"/>
    </row>
    <row r="7140" spans="439:453">
      <c r="PW7140" s="623"/>
      <c r="PX7140" s="623"/>
      <c r="PY7140" s="623"/>
      <c r="PZ7140" s="623"/>
      <c r="QA7140" s="623"/>
      <c r="QB7140" s="623"/>
      <c r="QC7140" s="623"/>
      <c r="QD7140" s="623"/>
      <c r="QE7140" s="623"/>
      <c r="QF7140" s="623"/>
      <c r="QG7140" s="623"/>
      <c r="QH7140" s="623"/>
      <c r="QI7140" s="623"/>
      <c r="QJ7140" s="623"/>
      <c r="QK7140" s="623"/>
    </row>
    <row r="7141" spans="439:453">
      <c r="PW7141" s="623"/>
      <c r="PX7141" s="623"/>
      <c r="PY7141" s="623"/>
      <c r="PZ7141" s="623"/>
      <c r="QA7141" s="623"/>
      <c r="QB7141" s="623"/>
      <c r="QC7141" s="623"/>
      <c r="QD7141" s="623"/>
      <c r="QE7141" s="623"/>
      <c r="QF7141" s="623"/>
      <c r="QG7141" s="623"/>
      <c r="QH7141" s="623"/>
      <c r="QI7141" s="623"/>
      <c r="QJ7141" s="623"/>
      <c r="QK7141" s="623"/>
    </row>
    <row r="7142" spans="439:453">
      <c r="PW7142" s="623"/>
      <c r="PX7142" s="623"/>
      <c r="PY7142" s="623"/>
      <c r="PZ7142" s="623"/>
      <c r="QA7142" s="623"/>
      <c r="QB7142" s="623"/>
      <c r="QC7142" s="623"/>
      <c r="QD7142" s="623"/>
      <c r="QE7142" s="623"/>
      <c r="QF7142" s="623"/>
      <c r="QG7142" s="623"/>
      <c r="QH7142" s="623"/>
      <c r="QI7142" s="623"/>
      <c r="QJ7142" s="623"/>
      <c r="QK7142" s="623"/>
    </row>
    <row r="7143" spans="439:453">
      <c r="PW7143" s="623"/>
      <c r="PX7143" s="623"/>
      <c r="PY7143" s="623"/>
      <c r="PZ7143" s="623"/>
      <c r="QA7143" s="623"/>
      <c r="QB7143" s="623"/>
      <c r="QC7143" s="623"/>
      <c r="QD7143" s="623"/>
      <c r="QE7143" s="623"/>
      <c r="QF7143" s="623"/>
      <c r="QG7143" s="623"/>
      <c r="QH7143" s="623"/>
      <c r="QI7143" s="623"/>
      <c r="QJ7143" s="623"/>
      <c r="QK7143" s="623"/>
    </row>
    <row r="7144" spans="439:453">
      <c r="PW7144" s="623"/>
      <c r="PX7144" s="623"/>
      <c r="PY7144" s="623"/>
      <c r="PZ7144" s="623"/>
      <c r="QA7144" s="623"/>
      <c r="QB7144" s="623"/>
      <c r="QC7144" s="623"/>
      <c r="QD7144" s="623"/>
      <c r="QE7144" s="623"/>
      <c r="QF7144" s="623"/>
      <c r="QG7144" s="623"/>
      <c r="QH7144" s="623"/>
      <c r="QI7144" s="623"/>
      <c r="QJ7144" s="623"/>
      <c r="QK7144" s="623"/>
    </row>
    <row r="7145" spans="439:453">
      <c r="PW7145" s="623"/>
      <c r="PX7145" s="623"/>
      <c r="PY7145" s="623"/>
      <c r="PZ7145" s="623"/>
      <c r="QA7145" s="623"/>
      <c r="QB7145" s="623"/>
      <c r="QC7145" s="623"/>
      <c r="QD7145" s="623"/>
      <c r="QE7145" s="623"/>
      <c r="QF7145" s="623"/>
      <c r="QG7145" s="623"/>
      <c r="QH7145" s="623"/>
      <c r="QI7145" s="623"/>
      <c r="QJ7145" s="623"/>
      <c r="QK7145" s="623"/>
    </row>
    <row r="7146" spans="439:453">
      <c r="PW7146" s="623"/>
      <c r="PX7146" s="623"/>
      <c r="PY7146" s="623"/>
      <c r="PZ7146" s="623"/>
      <c r="QA7146" s="623"/>
      <c r="QB7146" s="623"/>
      <c r="QC7146" s="623"/>
      <c r="QD7146" s="623"/>
      <c r="QE7146" s="623"/>
      <c r="QF7146" s="623"/>
      <c r="QG7146" s="623"/>
      <c r="QH7146" s="623"/>
      <c r="QI7146" s="623"/>
      <c r="QJ7146" s="623"/>
      <c r="QK7146" s="623"/>
    </row>
    <row r="7147" spans="439:453">
      <c r="PW7147" s="623"/>
      <c r="PX7147" s="623"/>
      <c r="PY7147" s="623"/>
      <c r="PZ7147" s="623"/>
      <c r="QA7147" s="623"/>
      <c r="QB7147" s="623"/>
      <c r="QC7147" s="623"/>
      <c r="QD7147" s="623"/>
      <c r="QE7147" s="623"/>
      <c r="QF7147" s="623"/>
      <c r="QG7147" s="623"/>
      <c r="QH7147" s="623"/>
      <c r="QI7147" s="623"/>
      <c r="QJ7147" s="623"/>
      <c r="QK7147" s="623"/>
    </row>
    <row r="7148" spans="439:453">
      <c r="PW7148" s="623"/>
      <c r="PX7148" s="623"/>
      <c r="PY7148" s="623"/>
      <c r="PZ7148" s="623"/>
      <c r="QA7148" s="623"/>
      <c r="QB7148" s="623"/>
      <c r="QC7148" s="623"/>
      <c r="QD7148" s="623"/>
      <c r="QE7148" s="623"/>
      <c r="QF7148" s="623"/>
      <c r="QG7148" s="623"/>
      <c r="QH7148" s="623"/>
      <c r="QI7148" s="623"/>
      <c r="QJ7148" s="623"/>
      <c r="QK7148" s="623"/>
    </row>
    <row r="7149" spans="439:453">
      <c r="PW7149" s="623"/>
      <c r="PX7149" s="623"/>
      <c r="PY7149" s="623"/>
      <c r="PZ7149" s="623"/>
      <c r="QA7149" s="623"/>
      <c r="QB7149" s="623"/>
      <c r="QC7149" s="623"/>
      <c r="QD7149" s="623"/>
      <c r="QE7149" s="623"/>
      <c r="QF7149" s="623"/>
      <c r="QG7149" s="623"/>
      <c r="QH7149" s="623"/>
      <c r="QI7149" s="623"/>
      <c r="QJ7149" s="623"/>
      <c r="QK7149" s="623"/>
    </row>
    <row r="7150" spans="439:453">
      <c r="PW7150" s="623"/>
      <c r="PX7150" s="623"/>
      <c r="PY7150" s="623"/>
      <c r="PZ7150" s="623"/>
      <c r="QA7150" s="623"/>
      <c r="QB7150" s="623"/>
      <c r="QC7150" s="623"/>
      <c r="QD7150" s="623"/>
      <c r="QE7150" s="623"/>
      <c r="QF7150" s="623"/>
      <c r="QG7150" s="623"/>
      <c r="QH7150" s="623"/>
      <c r="QI7150" s="623"/>
      <c r="QJ7150" s="623"/>
      <c r="QK7150" s="623"/>
    </row>
    <row r="7151" spans="439:453">
      <c r="PW7151" s="623"/>
      <c r="PX7151" s="623"/>
      <c r="PY7151" s="623"/>
      <c r="PZ7151" s="623"/>
      <c r="QA7151" s="623"/>
      <c r="QB7151" s="623"/>
      <c r="QC7151" s="623"/>
      <c r="QD7151" s="623"/>
      <c r="QE7151" s="623"/>
      <c r="QF7151" s="623"/>
      <c r="QG7151" s="623"/>
      <c r="QH7151" s="623"/>
      <c r="QI7151" s="623"/>
      <c r="QJ7151" s="623"/>
      <c r="QK7151" s="623"/>
    </row>
    <row r="7152" spans="439:453">
      <c r="PW7152" s="623"/>
      <c r="PX7152" s="623"/>
      <c r="PY7152" s="623"/>
      <c r="PZ7152" s="623"/>
      <c r="QA7152" s="623"/>
      <c r="QB7152" s="623"/>
      <c r="QC7152" s="623"/>
      <c r="QD7152" s="623"/>
      <c r="QE7152" s="623"/>
      <c r="QF7152" s="623"/>
      <c r="QG7152" s="623"/>
      <c r="QH7152" s="623"/>
      <c r="QI7152" s="623"/>
      <c r="QJ7152" s="623"/>
      <c r="QK7152" s="623"/>
    </row>
    <row r="7153" spans="439:453">
      <c r="PW7153" s="623"/>
      <c r="PX7153" s="623"/>
      <c r="PY7153" s="623"/>
      <c r="PZ7153" s="623"/>
      <c r="QA7153" s="623"/>
      <c r="QB7153" s="623"/>
      <c r="QC7153" s="623"/>
      <c r="QD7153" s="623"/>
      <c r="QE7153" s="623"/>
      <c r="QF7153" s="623"/>
      <c r="QG7153" s="623"/>
      <c r="QH7153" s="623"/>
      <c r="QI7153" s="623"/>
      <c r="QJ7153" s="623"/>
      <c r="QK7153" s="623"/>
    </row>
    <row r="7154" spans="439:453">
      <c r="PW7154" s="623"/>
      <c r="PX7154" s="623"/>
      <c r="PY7154" s="623"/>
      <c r="PZ7154" s="623"/>
      <c r="QA7154" s="623"/>
      <c r="QB7154" s="623"/>
      <c r="QC7154" s="623"/>
      <c r="QD7154" s="623"/>
      <c r="QE7154" s="623"/>
      <c r="QF7154" s="623"/>
      <c r="QG7154" s="623"/>
      <c r="QH7154" s="623"/>
      <c r="QI7154" s="623"/>
      <c r="QJ7154" s="623"/>
      <c r="QK7154" s="623"/>
    </row>
    <row r="7155" spans="439:453">
      <c r="PW7155" s="623"/>
      <c r="PX7155" s="623"/>
      <c r="PY7155" s="623"/>
      <c r="PZ7155" s="623"/>
      <c r="QA7155" s="623"/>
      <c r="QB7155" s="623"/>
      <c r="QC7155" s="623"/>
      <c r="QD7155" s="623"/>
      <c r="QE7155" s="623"/>
      <c r="QF7155" s="623"/>
      <c r="QG7155" s="623"/>
      <c r="QH7155" s="623"/>
      <c r="QI7155" s="623"/>
      <c r="QJ7155" s="623"/>
      <c r="QK7155" s="623"/>
    </row>
    <row r="7156" spans="439:453">
      <c r="PW7156" s="623"/>
      <c r="PX7156" s="623"/>
      <c r="PY7156" s="623"/>
      <c r="PZ7156" s="623"/>
      <c r="QA7156" s="623"/>
      <c r="QB7156" s="623"/>
      <c r="QC7156" s="623"/>
      <c r="QD7156" s="623"/>
      <c r="QE7156" s="623"/>
      <c r="QF7156" s="623"/>
      <c r="QG7156" s="623"/>
      <c r="QH7156" s="623"/>
      <c r="QI7156" s="623"/>
      <c r="QJ7156" s="623"/>
      <c r="QK7156" s="623"/>
    </row>
    <row r="7157" spans="439:453">
      <c r="PW7157" s="623"/>
      <c r="PX7157" s="623"/>
      <c r="PY7157" s="623"/>
      <c r="PZ7157" s="623"/>
      <c r="QA7157" s="623"/>
      <c r="QB7157" s="623"/>
      <c r="QC7157" s="623"/>
      <c r="QD7157" s="623"/>
      <c r="QE7157" s="623"/>
      <c r="QF7157" s="623"/>
      <c r="QG7157" s="623"/>
      <c r="QH7157" s="623"/>
      <c r="QI7157" s="623"/>
      <c r="QJ7157" s="623"/>
      <c r="QK7157" s="623"/>
    </row>
    <row r="7158" spans="439:453">
      <c r="PW7158" s="623"/>
      <c r="PX7158" s="623"/>
      <c r="PY7158" s="623"/>
      <c r="PZ7158" s="623"/>
      <c r="QA7158" s="623"/>
      <c r="QB7158" s="623"/>
      <c r="QC7158" s="623"/>
      <c r="QD7158" s="623"/>
      <c r="QE7158" s="623"/>
      <c r="QF7158" s="623"/>
      <c r="QG7158" s="623"/>
      <c r="QH7158" s="623"/>
      <c r="QI7158" s="623"/>
      <c r="QJ7158" s="623"/>
      <c r="QK7158" s="623"/>
    </row>
    <row r="7159" spans="439:453">
      <c r="PW7159" s="623"/>
      <c r="PX7159" s="623"/>
      <c r="PY7159" s="623"/>
      <c r="PZ7159" s="623"/>
      <c r="QA7159" s="623"/>
      <c r="QB7159" s="623"/>
      <c r="QC7159" s="623"/>
      <c r="QD7159" s="623"/>
      <c r="QE7159" s="623"/>
      <c r="QF7159" s="623"/>
      <c r="QG7159" s="623"/>
      <c r="QH7159" s="623"/>
      <c r="QI7159" s="623"/>
      <c r="QJ7159" s="623"/>
      <c r="QK7159" s="623"/>
    </row>
    <row r="7160" spans="439:453">
      <c r="PW7160" s="623"/>
      <c r="PX7160" s="623"/>
      <c r="PY7160" s="623"/>
      <c r="PZ7160" s="623"/>
      <c r="QA7160" s="623"/>
      <c r="QB7160" s="623"/>
      <c r="QC7160" s="623"/>
      <c r="QD7160" s="623"/>
      <c r="QE7160" s="623"/>
      <c r="QF7160" s="623"/>
      <c r="QG7160" s="623"/>
      <c r="QH7160" s="623"/>
      <c r="QI7160" s="623"/>
      <c r="QJ7160" s="623"/>
      <c r="QK7160" s="623"/>
    </row>
    <row r="7161" spans="439:453">
      <c r="PW7161" s="623"/>
      <c r="PX7161" s="623"/>
      <c r="PY7161" s="623"/>
      <c r="PZ7161" s="623"/>
      <c r="QA7161" s="623"/>
      <c r="QB7161" s="623"/>
      <c r="QC7161" s="623"/>
      <c r="QD7161" s="623"/>
      <c r="QE7161" s="623"/>
      <c r="QF7161" s="623"/>
      <c r="QG7161" s="623"/>
      <c r="QH7161" s="623"/>
      <c r="QI7161" s="623"/>
      <c r="QJ7161" s="623"/>
      <c r="QK7161" s="623"/>
    </row>
    <row r="7162" spans="439:453">
      <c r="PW7162" s="623"/>
      <c r="PX7162" s="623"/>
      <c r="PY7162" s="623"/>
      <c r="PZ7162" s="623"/>
      <c r="QA7162" s="623"/>
      <c r="QB7162" s="623"/>
      <c r="QC7162" s="623"/>
      <c r="QD7162" s="623"/>
      <c r="QE7162" s="623"/>
      <c r="QF7162" s="623"/>
      <c r="QG7162" s="623"/>
      <c r="QH7162" s="623"/>
      <c r="QI7162" s="623"/>
      <c r="QJ7162" s="623"/>
      <c r="QK7162" s="623"/>
    </row>
    <row r="7163" spans="439:453">
      <c r="PW7163" s="623"/>
      <c r="PX7163" s="623"/>
      <c r="PY7163" s="623"/>
      <c r="PZ7163" s="623"/>
      <c r="QA7163" s="623"/>
      <c r="QB7163" s="623"/>
      <c r="QC7163" s="623"/>
      <c r="QD7163" s="623"/>
      <c r="QE7163" s="623"/>
      <c r="QF7163" s="623"/>
      <c r="QG7163" s="623"/>
      <c r="QH7163" s="623"/>
      <c r="QI7163" s="623"/>
      <c r="QJ7163" s="623"/>
      <c r="QK7163" s="623"/>
    </row>
    <row r="7164" spans="439:453">
      <c r="PW7164" s="623"/>
      <c r="PX7164" s="623"/>
      <c r="PY7164" s="623"/>
      <c r="PZ7164" s="623"/>
      <c r="QA7164" s="623"/>
      <c r="QB7164" s="623"/>
      <c r="QC7164" s="623"/>
      <c r="QD7164" s="623"/>
      <c r="QE7164" s="623"/>
      <c r="QF7164" s="623"/>
      <c r="QG7164" s="623"/>
      <c r="QH7164" s="623"/>
      <c r="QI7164" s="623"/>
      <c r="QJ7164" s="623"/>
      <c r="QK7164" s="623"/>
    </row>
    <row r="7165" spans="439:453">
      <c r="PW7165" s="623"/>
      <c r="PX7165" s="623"/>
      <c r="PY7165" s="623"/>
      <c r="PZ7165" s="623"/>
      <c r="QA7165" s="623"/>
      <c r="QB7165" s="623"/>
      <c r="QC7165" s="623"/>
      <c r="QD7165" s="623"/>
      <c r="QE7165" s="623"/>
      <c r="QF7165" s="623"/>
      <c r="QG7165" s="623"/>
      <c r="QH7165" s="623"/>
      <c r="QI7165" s="623"/>
      <c r="QJ7165" s="623"/>
      <c r="QK7165" s="623"/>
    </row>
    <row r="7166" spans="439:453">
      <c r="PW7166" s="623"/>
      <c r="PX7166" s="623"/>
      <c r="PY7166" s="623"/>
      <c r="PZ7166" s="623"/>
      <c r="QA7166" s="623"/>
      <c r="QB7166" s="623"/>
      <c r="QC7166" s="623"/>
      <c r="QD7166" s="623"/>
      <c r="QE7166" s="623"/>
      <c r="QF7166" s="623"/>
      <c r="QG7166" s="623"/>
      <c r="QH7166" s="623"/>
      <c r="QI7166" s="623"/>
      <c r="QJ7166" s="623"/>
      <c r="QK7166" s="623"/>
    </row>
    <row r="7167" spans="439:453">
      <c r="PW7167" s="623"/>
      <c r="PX7167" s="623"/>
      <c r="PY7167" s="623"/>
      <c r="PZ7167" s="623"/>
      <c r="QA7167" s="623"/>
      <c r="QB7167" s="623"/>
      <c r="QC7167" s="623"/>
      <c r="QD7167" s="623"/>
      <c r="QE7167" s="623"/>
      <c r="QF7167" s="623"/>
      <c r="QG7167" s="623"/>
      <c r="QH7167" s="623"/>
      <c r="QI7167" s="623"/>
      <c r="QJ7167" s="623"/>
      <c r="QK7167" s="623"/>
    </row>
    <row r="7168" spans="439:453">
      <c r="PW7168" s="623"/>
      <c r="PX7168" s="623"/>
      <c r="PY7168" s="623"/>
      <c r="PZ7168" s="623"/>
      <c r="QA7168" s="623"/>
      <c r="QB7168" s="623"/>
      <c r="QC7168" s="623"/>
      <c r="QD7168" s="623"/>
      <c r="QE7168" s="623"/>
      <c r="QF7168" s="623"/>
      <c r="QG7168" s="623"/>
      <c r="QH7168" s="623"/>
      <c r="QI7168" s="623"/>
      <c r="QJ7168" s="623"/>
      <c r="QK7168" s="623"/>
    </row>
    <row r="7169" spans="439:453">
      <c r="PW7169" s="623"/>
      <c r="PX7169" s="623"/>
      <c r="PY7169" s="623"/>
      <c r="PZ7169" s="623"/>
      <c r="QA7169" s="623"/>
      <c r="QB7169" s="623"/>
      <c r="QC7169" s="623"/>
      <c r="QD7169" s="623"/>
      <c r="QE7169" s="623"/>
      <c r="QF7169" s="623"/>
      <c r="QG7169" s="623"/>
      <c r="QH7169" s="623"/>
      <c r="QI7169" s="623"/>
      <c r="QJ7169" s="623"/>
      <c r="QK7169" s="623"/>
    </row>
    <row r="7170" spans="439:453">
      <c r="PW7170" s="623"/>
      <c r="PX7170" s="623"/>
      <c r="PY7170" s="623"/>
      <c r="PZ7170" s="623"/>
      <c r="QA7170" s="623"/>
      <c r="QB7170" s="623"/>
      <c r="QC7170" s="623"/>
      <c r="QD7170" s="623"/>
      <c r="QE7170" s="623"/>
      <c r="QF7170" s="623"/>
      <c r="QG7170" s="623"/>
      <c r="QH7170" s="623"/>
      <c r="QI7170" s="623"/>
      <c r="QJ7170" s="623"/>
      <c r="QK7170" s="623"/>
    </row>
    <row r="7171" spans="439:453">
      <c r="PW7171" s="623"/>
      <c r="PX7171" s="623"/>
      <c r="PY7171" s="623"/>
      <c r="PZ7171" s="623"/>
      <c r="QA7171" s="623"/>
      <c r="QB7171" s="623"/>
      <c r="QC7171" s="623"/>
      <c r="QD7171" s="623"/>
      <c r="QE7171" s="623"/>
      <c r="QF7171" s="623"/>
      <c r="QG7171" s="623"/>
      <c r="QH7171" s="623"/>
      <c r="QI7171" s="623"/>
      <c r="QJ7171" s="623"/>
      <c r="QK7171" s="623"/>
    </row>
    <row r="7172" spans="439:453">
      <c r="PW7172" s="623"/>
      <c r="PX7172" s="623"/>
      <c r="PY7172" s="623"/>
      <c r="PZ7172" s="623"/>
      <c r="QA7172" s="623"/>
      <c r="QB7172" s="623"/>
      <c r="QC7172" s="623"/>
      <c r="QD7172" s="623"/>
      <c r="QE7172" s="623"/>
      <c r="QF7172" s="623"/>
      <c r="QG7172" s="623"/>
      <c r="QH7172" s="623"/>
      <c r="QI7172" s="623"/>
      <c r="QJ7172" s="623"/>
      <c r="QK7172" s="623"/>
    </row>
    <row r="7173" spans="439:453">
      <c r="PW7173" s="623"/>
      <c r="PX7173" s="623"/>
      <c r="PY7173" s="623"/>
      <c r="PZ7173" s="623"/>
      <c r="QA7173" s="623"/>
      <c r="QB7173" s="623"/>
      <c r="QC7173" s="623"/>
      <c r="QD7173" s="623"/>
      <c r="QE7173" s="623"/>
      <c r="QF7173" s="623"/>
      <c r="QG7173" s="623"/>
      <c r="QH7173" s="623"/>
      <c r="QI7173" s="623"/>
      <c r="QJ7173" s="623"/>
      <c r="QK7173" s="623"/>
    </row>
    <row r="7174" spans="439:453">
      <c r="PW7174" s="623"/>
      <c r="PX7174" s="623"/>
      <c r="PY7174" s="623"/>
      <c r="PZ7174" s="623"/>
      <c r="QA7174" s="623"/>
      <c r="QB7174" s="623"/>
      <c r="QC7174" s="623"/>
      <c r="QD7174" s="623"/>
      <c r="QE7174" s="623"/>
      <c r="QF7174" s="623"/>
      <c r="QG7174" s="623"/>
      <c r="QH7174" s="623"/>
      <c r="QI7174" s="623"/>
      <c r="QJ7174" s="623"/>
      <c r="QK7174" s="623"/>
    </row>
    <row r="7175" spans="439:453">
      <c r="PW7175" s="623"/>
      <c r="PX7175" s="623"/>
      <c r="PY7175" s="623"/>
      <c r="PZ7175" s="623"/>
      <c r="QA7175" s="623"/>
      <c r="QB7175" s="623"/>
      <c r="QC7175" s="623"/>
      <c r="QD7175" s="623"/>
      <c r="QE7175" s="623"/>
      <c r="QF7175" s="623"/>
      <c r="QG7175" s="623"/>
      <c r="QH7175" s="623"/>
      <c r="QI7175" s="623"/>
      <c r="QJ7175" s="623"/>
      <c r="QK7175" s="623"/>
    </row>
    <row r="7176" spans="439:453">
      <c r="PW7176" s="623"/>
      <c r="PX7176" s="623"/>
      <c r="PY7176" s="623"/>
      <c r="PZ7176" s="623"/>
      <c r="QA7176" s="623"/>
      <c r="QB7176" s="623"/>
      <c r="QC7176" s="623"/>
      <c r="QD7176" s="623"/>
      <c r="QE7176" s="623"/>
      <c r="QF7176" s="623"/>
      <c r="QG7176" s="623"/>
      <c r="QH7176" s="623"/>
      <c r="QI7176" s="623"/>
      <c r="QJ7176" s="623"/>
      <c r="QK7176" s="623"/>
    </row>
    <row r="7177" spans="439:453">
      <c r="PW7177" s="623"/>
      <c r="PX7177" s="623"/>
      <c r="PY7177" s="623"/>
      <c r="PZ7177" s="623"/>
      <c r="QA7177" s="623"/>
      <c r="QB7177" s="623"/>
      <c r="QC7177" s="623"/>
      <c r="QD7177" s="623"/>
      <c r="QE7177" s="623"/>
      <c r="QF7177" s="623"/>
      <c r="QG7177" s="623"/>
      <c r="QH7177" s="623"/>
      <c r="QI7177" s="623"/>
      <c r="QJ7177" s="623"/>
      <c r="QK7177" s="623"/>
    </row>
    <row r="7178" spans="439:453">
      <c r="PW7178" s="623"/>
      <c r="PX7178" s="623"/>
      <c r="PY7178" s="623"/>
      <c r="PZ7178" s="623"/>
      <c r="QA7178" s="623"/>
      <c r="QB7178" s="623"/>
      <c r="QC7178" s="623"/>
      <c r="QD7178" s="623"/>
      <c r="QE7178" s="623"/>
      <c r="QF7178" s="623"/>
      <c r="QG7178" s="623"/>
      <c r="QH7178" s="623"/>
      <c r="QI7178" s="623"/>
      <c r="QJ7178" s="623"/>
      <c r="QK7178" s="623"/>
    </row>
    <row r="7179" spans="439:453">
      <c r="PW7179" s="623"/>
      <c r="PX7179" s="623"/>
      <c r="PY7179" s="623"/>
      <c r="PZ7179" s="623"/>
      <c r="QA7179" s="623"/>
      <c r="QB7179" s="623"/>
      <c r="QC7179" s="623"/>
      <c r="QD7179" s="623"/>
      <c r="QE7179" s="623"/>
      <c r="QF7179" s="623"/>
      <c r="QG7179" s="623"/>
      <c r="QH7179" s="623"/>
      <c r="QI7179" s="623"/>
      <c r="QJ7179" s="623"/>
      <c r="QK7179" s="623"/>
    </row>
    <row r="7180" spans="439:453">
      <c r="PW7180" s="623"/>
      <c r="PX7180" s="623"/>
      <c r="PY7180" s="623"/>
      <c r="PZ7180" s="623"/>
      <c r="QA7180" s="623"/>
      <c r="QB7180" s="623"/>
      <c r="QC7180" s="623"/>
      <c r="QD7180" s="623"/>
      <c r="QE7180" s="623"/>
      <c r="QF7180" s="623"/>
      <c r="QG7180" s="623"/>
      <c r="QH7180" s="623"/>
      <c r="QI7180" s="623"/>
      <c r="QJ7180" s="623"/>
      <c r="QK7180" s="623"/>
    </row>
    <row r="7181" spans="439:453">
      <c r="PW7181" s="623"/>
      <c r="PX7181" s="623"/>
      <c r="PY7181" s="623"/>
      <c r="PZ7181" s="623"/>
      <c r="QA7181" s="623"/>
      <c r="QB7181" s="623"/>
      <c r="QC7181" s="623"/>
      <c r="QD7181" s="623"/>
      <c r="QE7181" s="623"/>
      <c r="QF7181" s="623"/>
      <c r="QG7181" s="623"/>
      <c r="QH7181" s="623"/>
      <c r="QI7181" s="623"/>
      <c r="QJ7181" s="623"/>
      <c r="QK7181" s="623"/>
    </row>
    <row r="7182" spans="439:453">
      <c r="PW7182" s="623"/>
      <c r="PX7182" s="623"/>
      <c r="PY7182" s="623"/>
      <c r="PZ7182" s="623"/>
      <c r="QA7182" s="623"/>
      <c r="QB7182" s="623"/>
      <c r="QC7182" s="623"/>
      <c r="QD7182" s="623"/>
      <c r="QE7182" s="623"/>
      <c r="QF7182" s="623"/>
      <c r="QG7182" s="623"/>
      <c r="QH7182" s="623"/>
      <c r="QI7182" s="623"/>
      <c r="QJ7182" s="623"/>
      <c r="QK7182" s="623"/>
    </row>
    <row r="7183" spans="439:453">
      <c r="PW7183" s="623"/>
      <c r="PX7183" s="623"/>
      <c r="PY7183" s="623"/>
      <c r="PZ7183" s="623"/>
      <c r="QA7183" s="623"/>
      <c r="QB7183" s="623"/>
      <c r="QC7183" s="623"/>
      <c r="QD7183" s="623"/>
      <c r="QE7183" s="623"/>
      <c r="QF7183" s="623"/>
      <c r="QG7183" s="623"/>
      <c r="QH7183" s="623"/>
      <c r="QI7183" s="623"/>
      <c r="QJ7183" s="623"/>
      <c r="QK7183" s="623"/>
    </row>
    <row r="7184" spans="439:453">
      <c r="PW7184" s="623"/>
      <c r="PX7184" s="623"/>
      <c r="PY7184" s="623"/>
      <c r="PZ7184" s="623"/>
      <c r="QA7184" s="623"/>
      <c r="QB7184" s="623"/>
      <c r="QC7184" s="623"/>
      <c r="QD7184" s="623"/>
      <c r="QE7184" s="623"/>
      <c r="QF7184" s="623"/>
      <c r="QG7184" s="623"/>
      <c r="QH7184" s="623"/>
      <c r="QI7184" s="623"/>
      <c r="QJ7184" s="623"/>
      <c r="QK7184" s="623"/>
    </row>
    <row r="7185" spans="439:453">
      <c r="PW7185" s="623"/>
      <c r="PX7185" s="623"/>
      <c r="PY7185" s="623"/>
      <c r="PZ7185" s="623"/>
      <c r="QA7185" s="623"/>
      <c r="QB7185" s="623"/>
      <c r="QC7185" s="623"/>
      <c r="QD7185" s="623"/>
      <c r="QE7185" s="623"/>
      <c r="QF7185" s="623"/>
      <c r="QG7185" s="623"/>
      <c r="QH7185" s="623"/>
      <c r="QI7185" s="623"/>
      <c r="QJ7185" s="623"/>
      <c r="QK7185" s="623"/>
    </row>
    <row r="7186" spans="439:453">
      <c r="PW7186" s="623"/>
      <c r="PX7186" s="623"/>
      <c r="PY7186" s="623"/>
      <c r="PZ7186" s="623"/>
      <c r="QA7186" s="623"/>
      <c r="QB7186" s="623"/>
      <c r="QC7186" s="623"/>
      <c r="QD7186" s="623"/>
      <c r="QE7186" s="623"/>
      <c r="QF7186" s="623"/>
      <c r="QG7186" s="623"/>
      <c r="QH7186" s="623"/>
      <c r="QI7186" s="623"/>
      <c r="QJ7186" s="623"/>
      <c r="QK7186" s="623"/>
    </row>
    <row r="7187" spans="439:453">
      <c r="PW7187" s="623"/>
      <c r="PX7187" s="623"/>
      <c r="PY7187" s="623"/>
      <c r="PZ7187" s="623"/>
      <c r="QA7187" s="623"/>
      <c r="QB7187" s="623"/>
      <c r="QC7187" s="623"/>
      <c r="QD7187" s="623"/>
      <c r="QE7187" s="623"/>
      <c r="QF7187" s="623"/>
      <c r="QG7187" s="623"/>
      <c r="QH7187" s="623"/>
      <c r="QI7187" s="623"/>
      <c r="QJ7187" s="623"/>
      <c r="QK7187" s="623"/>
    </row>
    <row r="7188" spans="439:453">
      <c r="PW7188" s="623"/>
      <c r="PX7188" s="623"/>
      <c r="PY7188" s="623"/>
      <c r="PZ7188" s="623"/>
      <c r="QA7188" s="623"/>
      <c r="QB7188" s="623"/>
      <c r="QC7188" s="623"/>
      <c r="QD7188" s="623"/>
      <c r="QE7188" s="623"/>
      <c r="QF7188" s="623"/>
      <c r="QG7188" s="623"/>
      <c r="QH7188" s="623"/>
      <c r="QI7188" s="623"/>
      <c r="QJ7188" s="623"/>
      <c r="QK7188" s="623"/>
    </row>
    <row r="7189" spans="439:453">
      <c r="PW7189" s="623"/>
      <c r="PX7189" s="623"/>
      <c r="PY7189" s="623"/>
      <c r="PZ7189" s="623"/>
      <c r="QA7189" s="623"/>
      <c r="QB7189" s="623"/>
      <c r="QC7189" s="623"/>
      <c r="QD7189" s="623"/>
      <c r="QE7189" s="623"/>
      <c r="QF7189" s="623"/>
      <c r="QG7189" s="623"/>
      <c r="QH7189" s="623"/>
      <c r="QI7189" s="623"/>
      <c r="QJ7189" s="623"/>
      <c r="QK7189" s="623"/>
    </row>
    <row r="7190" spans="439:453">
      <c r="PW7190" s="623"/>
      <c r="PX7190" s="623"/>
      <c r="PY7190" s="623"/>
      <c r="PZ7190" s="623"/>
      <c r="QA7190" s="623"/>
      <c r="QB7190" s="623"/>
      <c r="QC7190" s="623"/>
      <c r="QD7190" s="623"/>
      <c r="QE7190" s="623"/>
      <c r="QF7190" s="623"/>
      <c r="QG7190" s="623"/>
      <c r="QH7190" s="623"/>
      <c r="QI7190" s="623"/>
      <c r="QJ7190" s="623"/>
      <c r="QK7190" s="623"/>
    </row>
    <row r="7191" spans="439:453">
      <c r="PW7191" s="623"/>
      <c r="PX7191" s="623"/>
      <c r="PY7191" s="623"/>
      <c r="PZ7191" s="623"/>
      <c r="QA7191" s="623"/>
      <c r="QB7191" s="623"/>
      <c r="QC7191" s="623"/>
      <c r="QD7191" s="623"/>
      <c r="QE7191" s="623"/>
      <c r="QF7191" s="623"/>
      <c r="QG7191" s="623"/>
      <c r="QH7191" s="623"/>
      <c r="QI7191" s="623"/>
      <c r="QJ7191" s="623"/>
      <c r="QK7191" s="623"/>
    </row>
    <row r="7192" spans="439:453">
      <c r="PW7192" s="623"/>
      <c r="PX7192" s="623"/>
      <c r="PY7192" s="623"/>
      <c r="PZ7192" s="623"/>
      <c r="QA7192" s="623"/>
      <c r="QB7192" s="623"/>
      <c r="QC7192" s="623"/>
      <c r="QD7192" s="623"/>
      <c r="QE7192" s="623"/>
      <c r="QF7192" s="623"/>
      <c r="QG7192" s="623"/>
      <c r="QH7192" s="623"/>
      <c r="QI7192" s="623"/>
      <c r="QJ7192" s="623"/>
      <c r="QK7192" s="623"/>
    </row>
    <row r="7193" spans="439:453">
      <c r="PW7193" s="623"/>
      <c r="PX7193" s="623"/>
      <c r="PY7193" s="623"/>
      <c r="PZ7193" s="623"/>
      <c r="QA7193" s="623"/>
      <c r="QB7193" s="623"/>
      <c r="QC7193" s="623"/>
      <c r="QD7193" s="623"/>
      <c r="QE7193" s="623"/>
      <c r="QF7193" s="623"/>
      <c r="QG7193" s="623"/>
      <c r="QH7193" s="623"/>
      <c r="QI7193" s="623"/>
      <c r="QJ7193" s="623"/>
      <c r="QK7193" s="623"/>
    </row>
    <row r="7194" spans="439:453">
      <c r="PW7194" s="623"/>
      <c r="PX7194" s="623"/>
      <c r="PY7194" s="623"/>
      <c r="PZ7194" s="623"/>
      <c r="QA7194" s="623"/>
      <c r="QB7194" s="623"/>
      <c r="QC7194" s="623"/>
      <c r="QD7194" s="623"/>
      <c r="QE7194" s="623"/>
      <c r="QF7194" s="623"/>
      <c r="QG7194" s="623"/>
      <c r="QH7194" s="623"/>
      <c r="QI7194" s="623"/>
      <c r="QJ7194" s="623"/>
      <c r="QK7194" s="623"/>
    </row>
    <row r="7195" spans="439:453">
      <c r="PW7195" s="623"/>
      <c r="PX7195" s="623"/>
      <c r="PY7195" s="623"/>
      <c r="PZ7195" s="623"/>
      <c r="QA7195" s="623"/>
      <c r="QB7195" s="623"/>
      <c r="QC7195" s="623"/>
      <c r="QD7195" s="623"/>
      <c r="QE7195" s="623"/>
      <c r="QF7195" s="623"/>
      <c r="QG7195" s="623"/>
      <c r="QH7195" s="623"/>
      <c r="QI7195" s="623"/>
      <c r="QJ7195" s="623"/>
      <c r="QK7195" s="623"/>
    </row>
    <row r="7196" spans="439:453">
      <c r="PW7196" s="623"/>
      <c r="PX7196" s="623"/>
      <c r="PY7196" s="623"/>
      <c r="PZ7196" s="623"/>
      <c r="QA7196" s="623"/>
      <c r="QB7196" s="623"/>
      <c r="QC7196" s="623"/>
      <c r="QD7196" s="623"/>
      <c r="QE7196" s="623"/>
      <c r="QF7196" s="623"/>
      <c r="QG7196" s="623"/>
      <c r="QH7196" s="623"/>
      <c r="QI7196" s="623"/>
      <c r="QJ7196" s="623"/>
      <c r="QK7196" s="623"/>
    </row>
    <row r="7197" spans="439:453">
      <c r="PW7197" s="623"/>
      <c r="PX7197" s="623"/>
      <c r="PY7197" s="623"/>
      <c r="PZ7197" s="623"/>
      <c r="QA7197" s="623"/>
      <c r="QB7197" s="623"/>
      <c r="QC7197" s="623"/>
      <c r="QD7197" s="623"/>
      <c r="QE7197" s="623"/>
      <c r="QF7197" s="623"/>
      <c r="QG7197" s="623"/>
      <c r="QH7197" s="623"/>
      <c r="QI7197" s="623"/>
      <c r="QJ7197" s="623"/>
      <c r="QK7197" s="623"/>
    </row>
    <row r="7198" spans="439:453">
      <c r="PW7198" s="623"/>
      <c r="PX7198" s="623"/>
      <c r="PY7198" s="623"/>
      <c r="PZ7198" s="623"/>
      <c r="QA7198" s="623"/>
      <c r="QB7198" s="623"/>
      <c r="QC7198" s="623"/>
      <c r="QD7198" s="623"/>
      <c r="QE7198" s="623"/>
      <c r="QF7198" s="623"/>
      <c r="QG7198" s="623"/>
      <c r="QH7198" s="623"/>
      <c r="QI7198" s="623"/>
      <c r="QJ7198" s="623"/>
      <c r="QK7198" s="623"/>
    </row>
    <row r="7199" spans="439:453">
      <c r="PW7199" s="623"/>
      <c r="PX7199" s="623"/>
      <c r="PY7199" s="623"/>
      <c r="PZ7199" s="623"/>
      <c r="QA7199" s="623"/>
      <c r="QB7199" s="623"/>
      <c r="QC7199" s="623"/>
      <c r="QD7199" s="623"/>
      <c r="QE7199" s="623"/>
      <c r="QF7199" s="623"/>
      <c r="QG7199" s="623"/>
      <c r="QH7199" s="623"/>
      <c r="QI7199" s="623"/>
      <c r="QJ7199" s="623"/>
      <c r="QK7199" s="623"/>
    </row>
    <row r="7200" spans="439:453">
      <c r="PW7200" s="623"/>
      <c r="PX7200" s="623"/>
      <c r="PY7200" s="623"/>
      <c r="PZ7200" s="623"/>
      <c r="QA7200" s="623"/>
      <c r="QB7200" s="623"/>
      <c r="QC7200" s="623"/>
      <c r="QD7200" s="623"/>
      <c r="QE7200" s="623"/>
      <c r="QF7200" s="623"/>
      <c r="QG7200" s="623"/>
      <c r="QH7200" s="623"/>
      <c r="QI7200" s="623"/>
      <c r="QJ7200" s="623"/>
      <c r="QK7200" s="623"/>
    </row>
    <row r="7201" spans="439:453">
      <c r="PW7201" s="623"/>
      <c r="PX7201" s="623"/>
      <c r="PY7201" s="623"/>
      <c r="PZ7201" s="623"/>
      <c r="QA7201" s="623"/>
      <c r="QB7201" s="623"/>
      <c r="QC7201" s="623"/>
      <c r="QD7201" s="623"/>
      <c r="QE7201" s="623"/>
      <c r="QF7201" s="623"/>
      <c r="QG7201" s="623"/>
      <c r="QH7201" s="623"/>
      <c r="QI7201" s="623"/>
      <c r="QJ7201" s="623"/>
      <c r="QK7201" s="623"/>
    </row>
    <row r="7202" spans="439:453">
      <c r="PW7202" s="623"/>
      <c r="PX7202" s="623"/>
      <c r="PY7202" s="623"/>
      <c r="PZ7202" s="623"/>
      <c r="QA7202" s="623"/>
      <c r="QB7202" s="623"/>
      <c r="QC7202" s="623"/>
      <c r="QD7202" s="623"/>
      <c r="QE7202" s="623"/>
      <c r="QF7202" s="623"/>
      <c r="QG7202" s="623"/>
      <c r="QH7202" s="623"/>
      <c r="QI7202" s="623"/>
      <c r="QJ7202" s="623"/>
      <c r="QK7202" s="623"/>
    </row>
    <row r="7203" spans="439:453">
      <c r="PW7203" s="623"/>
      <c r="PX7203" s="623"/>
      <c r="PY7203" s="623"/>
      <c r="PZ7203" s="623"/>
      <c r="QA7203" s="623"/>
      <c r="QB7203" s="623"/>
      <c r="QC7203" s="623"/>
      <c r="QD7203" s="623"/>
      <c r="QE7203" s="623"/>
      <c r="QF7203" s="623"/>
      <c r="QG7203" s="623"/>
      <c r="QH7203" s="623"/>
      <c r="QI7203" s="623"/>
      <c r="QJ7203" s="623"/>
      <c r="QK7203" s="623"/>
    </row>
    <row r="7204" spans="439:453">
      <c r="PW7204" s="623"/>
      <c r="PX7204" s="623"/>
      <c r="PY7204" s="623"/>
      <c r="PZ7204" s="623"/>
      <c r="QA7204" s="623"/>
      <c r="QB7204" s="623"/>
      <c r="QC7204" s="623"/>
      <c r="QD7204" s="623"/>
      <c r="QE7204" s="623"/>
      <c r="QF7204" s="623"/>
      <c r="QG7204" s="623"/>
      <c r="QH7204" s="623"/>
      <c r="QI7204" s="623"/>
      <c r="QJ7204" s="623"/>
      <c r="QK7204" s="623"/>
    </row>
    <row r="7205" spans="439:453">
      <c r="PW7205" s="623"/>
      <c r="PX7205" s="623"/>
      <c r="PY7205" s="623"/>
      <c r="PZ7205" s="623"/>
      <c r="QA7205" s="623"/>
      <c r="QB7205" s="623"/>
      <c r="QC7205" s="623"/>
      <c r="QD7205" s="623"/>
      <c r="QE7205" s="623"/>
      <c r="QF7205" s="623"/>
      <c r="QG7205" s="623"/>
      <c r="QH7205" s="623"/>
      <c r="QI7205" s="623"/>
      <c r="QJ7205" s="623"/>
      <c r="QK7205" s="623"/>
    </row>
    <row r="7206" spans="439:453">
      <c r="PW7206" s="623"/>
      <c r="PX7206" s="623"/>
      <c r="PY7206" s="623"/>
      <c r="PZ7206" s="623"/>
      <c r="QA7206" s="623"/>
      <c r="QB7206" s="623"/>
      <c r="QC7206" s="623"/>
      <c r="QD7206" s="623"/>
      <c r="QE7206" s="623"/>
      <c r="QF7206" s="623"/>
      <c r="QG7206" s="623"/>
      <c r="QH7206" s="623"/>
      <c r="QI7206" s="623"/>
      <c r="QJ7206" s="623"/>
      <c r="QK7206" s="623"/>
    </row>
    <row r="7207" spans="439:453">
      <c r="PW7207" s="623"/>
      <c r="PX7207" s="623"/>
      <c r="PY7207" s="623"/>
      <c r="PZ7207" s="623"/>
      <c r="QA7207" s="623"/>
      <c r="QB7207" s="623"/>
      <c r="QC7207" s="623"/>
      <c r="QD7207" s="623"/>
      <c r="QE7207" s="623"/>
      <c r="QF7207" s="623"/>
      <c r="QG7207" s="623"/>
      <c r="QH7207" s="623"/>
      <c r="QI7207" s="623"/>
      <c r="QJ7207" s="623"/>
      <c r="QK7207" s="623"/>
    </row>
    <row r="7208" spans="439:453">
      <c r="PW7208" s="623"/>
      <c r="PX7208" s="623"/>
      <c r="PY7208" s="623"/>
      <c r="PZ7208" s="623"/>
      <c r="QA7208" s="623"/>
      <c r="QB7208" s="623"/>
      <c r="QC7208" s="623"/>
      <c r="QD7208" s="623"/>
      <c r="QE7208" s="623"/>
      <c r="QF7208" s="623"/>
      <c r="QG7208" s="623"/>
      <c r="QH7208" s="623"/>
      <c r="QI7208" s="623"/>
      <c r="QJ7208" s="623"/>
      <c r="QK7208" s="623"/>
    </row>
    <row r="7209" spans="439:453">
      <c r="PW7209" s="623"/>
      <c r="PX7209" s="623"/>
      <c r="PY7209" s="623"/>
      <c r="PZ7209" s="623"/>
      <c r="QA7209" s="623"/>
      <c r="QB7209" s="623"/>
      <c r="QC7209" s="623"/>
      <c r="QD7209" s="623"/>
      <c r="QE7209" s="623"/>
      <c r="QF7209" s="623"/>
      <c r="QG7209" s="623"/>
      <c r="QH7209" s="623"/>
      <c r="QI7209" s="623"/>
      <c r="QJ7209" s="623"/>
      <c r="QK7209" s="623"/>
    </row>
    <row r="7210" spans="439:453">
      <c r="PW7210" s="623"/>
      <c r="PX7210" s="623"/>
      <c r="PY7210" s="623"/>
      <c r="PZ7210" s="623"/>
      <c r="QA7210" s="623"/>
      <c r="QB7210" s="623"/>
      <c r="QC7210" s="623"/>
      <c r="QD7210" s="623"/>
      <c r="QE7210" s="623"/>
      <c r="QF7210" s="623"/>
      <c r="QG7210" s="623"/>
      <c r="QH7210" s="623"/>
      <c r="QI7210" s="623"/>
      <c r="QJ7210" s="623"/>
      <c r="QK7210" s="623"/>
    </row>
    <row r="7211" spans="439:453">
      <c r="PW7211" s="623"/>
      <c r="PX7211" s="623"/>
      <c r="PY7211" s="623"/>
      <c r="PZ7211" s="623"/>
      <c r="QA7211" s="623"/>
      <c r="QB7211" s="623"/>
      <c r="QC7211" s="623"/>
      <c r="QD7211" s="623"/>
      <c r="QE7211" s="623"/>
      <c r="QF7211" s="623"/>
      <c r="QG7211" s="623"/>
      <c r="QH7211" s="623"/>
      <c r="QI7211" s="623"/>
      <c r="QJ7211" s="623"/>
      <c r="QK7211" s="623"/>
    </row>
    <row r="7212" spans="439:453">
      <c r="PW7212" s="623"/>
      <c r="PX7212" s="623"/>
      <c r="PY7212" s="623"/>
      <c r="PZ7212" s="623"/>
      <c r="QA7212" s="623"/>
      <c r="QB7212" s="623"/>
      <c r="QC7212" s="623"/>
      <c r="QD7212" s="623"/>
      <c r="QE7212" s="623"/>
      <c r="QF7212" s="623"/>
      <c r="QG7212" s="623"/>
      <c r="QH7212" s="623"/>
      <c r="QI7212" s="623"/>
      <c r="QJ7212" s="623"/>
      <c r="QK7212" s="623"/>
    </row>
    <row r="7213" spans="439:453">
      <c r="PW7213" s="623"/>
      <c r="PX7213" s="623"/>
      <c r="PY7213" s="623"/>
      <c r="PZ7213" s="623"/>
      <c r="QA7213" s="623"/>
      <c r="QB7213" s="623"/>
      <c r="QC7213" s="623"/>
      <c r="QD7213" s="623"/>
      <c r="QE7213" s="623"/>
      <c r="QF7213" s="623"/>
      <c r="QG7213" s="623"/>
      <c r="QH7213" s="623"/>
      <c r="QI7213" s="623"/>
      <c r="QJ7213" s="623"/>
      <c r="QK7213" s="623"/>
    </row>
    <row r="7214" spans="439:453">
      <c r="PW7214" s="623"/>
      <c r="PX7214" s="623"/>
      <c r="PY7214" s="623"/>
      <c r="PZ7214" s="623"/>
      <c r="QA7214" s="623"/>
      <c r="QB7214" s="623"/>
      <c r="QC7214" s="623"/>
      <c r="QD7214" s="623"/>
      <c r="QE7214" s="623"/>
      <c r="QF7214" s="623"/>
      <c r="QG7214" s="623"/>
      <c r="QH7214" s="623"/>
      <c r="QI7214" s="623"/>
      <c r="QJ7214" s="623"/>
      <c r="QK7214" s="623"/>
    </row>
    <row r="7215" spans="439:453">
      <c r="PW7215" s="623"/>
      <c r="PX7215" s="623"/>
      <c r="PY7215" s="623"/>
      <c r="PZ7215" s="623"/>
      <c r="QA7215" s="623"/>
      <c r="QB7215" s="623"/>
      <c r="QC7215" s="623"/>
      <c r="QD7215" s="623"/>
      <c r="QE7215" s="623"/>
      <c r="QF7215" s="623"/>
      <c r="QG7215" s="623"/>
      <c r="QH7215" s="623"/>
      <c r="QI7215" s="623"/>
      <c r="QJ7215" s="623"/>
      <c r="QK7215" s="623"/>
    </row>
    <row r="7216" spans="439:453">
      <c r="PW7216" s="623"/>
      <c r="PX7216" s="623"/>
      <c r="PY7216" s="623"/>
      <c r="PZ7216" s="623"/>
      <c r="QA7216" s="623"/>
      <c r="QB7216" s="623"/>
      <c r="QC7216" s="623"/>
      <c r="QD7216" s="623"/>
      <c r="QE7216" s="623"/>
      <c r="QF7216" s="623"/>
      <c r="QG7216" s="623"/>
      <c r="QH7216" s="623"/>
      <c r="QI7216" s="623"/>
      <c r="QJ7216" s="623"/>
      <c r="QK7216" s="623"/>
    </row>
    <row r="7217" spans="439:453">
      <c r="PW7217" s="623"/>
      <c r="PX7217" s="623"/>
      <c r="PY7217" s="623"/>
      <c r="PZ7217" s="623"/>
      <c r="QA7217" s="623"/>
      <c r="QB7217" s="623"/>
      <c r="QC7217" s="623"/>
      <c r="QD7217" s="623"/>
      <c r="QE7217" s="623"/>
      <c r="QF7217" s="623"/>
      <c r="QG7217" s="623"/>
      <c r="QH7217" s="623"/>
      <c r="QI7217" s="623"/>
      <c r="QJ7217" s="623"/>
      <c r="QK7217" s="623"/>
    </row>
    <row r="7218" spans="439:453">
      <c r="PW7218" s="623"/>
      <c r="PX7218" s="623"/>
      <c r="PY7218" s="623"/>
      <c r="PZ7218" s="623"/>
      <c r="QA7218" s="623"/>
      <c r="QB7218" s="623"/>
      <c r="QC7218" s="623"/>
      <c r="QD7218" s="623"/>
      <c r="QE7218" s="623"/>
      <c r="QF7218" s="623"/>
      <c r="QG7218" s="623"/>
      <c r="QH7218" s="623"/>
      <c r="QI7218" s="623"/>
      <c r="QJ7218" s="623"/>
      <c r="QK7218" s="623"/>
    </row>
    <row r="7219" spans="439:453">
      <c r="PW7219" s="623"/>
      <c r="PX7219" s="623"/>
      <c r="PY7219" s="623"/>
      <c r="PZ7219" s="623"/>
      <c r="QA7219" s="623"/>
      <c r="QB7219" s="623"/>
      <c r="QC7219" s="623"/>
      <c r="QD7219" s="623"/>
      <c r="QE7219" s="623"/>
      <c r="QF7219" s="623"/>
      <c r="QG7219" s="623"/>
      <c r="QH7219" s="623"/>
      <c r="QI7219" s="623"/>
      <c r="QJ7219" s="623"/>
      <c r="QK7219" s="623"/>
    </row>
    <row r="7220" spans="439:453">
      <c r="PW7220" s="623"/>
      <c r="PX7220" s="623"/>
      <c r="PY7220" s="623"/>
      <c r="PZ7220" s="623"/>
      <c r="QA7220" s="623"/>
      <c r="QB7220" s="623"/>
      <c r="QC7220" s="623"/>
      <c r="QD7220" s="623"/>
      <c r="QE7220" s="623"/>
      <c r="QF7220" s="623"/>
      <c r="QG7220" s="623"/>
      <c r="QH7220" s="623"/>
      <c r="QI7220" s="623"/>
      <c r="QJ7220" s="623"/>
      <c r="QK7220" s="623"/>
    </row>
    <row r="7221" spans="439:453">
      <c r="PW7221" s="623"/>
      <c r="PX7221" s="623"/>
      <c r="PY7221" s="623"/>
      <c r="PZ7221" s="623"/>
      <c r="QA7221" s="623"/>
      <c r="QB7221" s="623"/>
      <c r="QC7221" s="623"/>
      <c r="QD7221" s="623"/>
      <c r="QE7221" s="623"/>
      <c r="QF7221" s="623"/>
      <c r="QG7221" s="623"/>
      <c r="QH7221" s="623"/>
      <c r="QI7221" s="623"/>
      <c r="QJ7221" s="623"/>
      <c r="QK7221" s="623"/>
    </row>
    <row r="7222" spans="439:453">
      <c r="PW7222" s="623"/>
      <c r="PX7222" s="623"/>
      <c r="PY7222" s="623"/>
      <c r="PZ7222" s="623"/>
      <c r="QA7222" s="623"/>
      <c r="QB7222" s="623"/>
      <c r="QC7222" s="623"/>
      <c r="QD7222" s="623"/>
      <c r="QE7222" s="623"/>
      <c r="QF7222" s="623"/>
      <c r="QG7222" s="623"/>
      <c r="QH7222" s="623"/>
      <c r="QI7222" s="623"/>
      <c r="QJ7222" s="623"/>
      <c r="QK7222" s="623"/>
    </row>
    <row r="7223" spans="439:453">
      <c r="PW7223" s="623"/>
      <c r="PX7223" s="623"/>
      <c r="PY7223" s="623"/>
      <c r="PZ7223" s="623"/>
      <c r="QA7223" s="623"/>
      <c r="QB7223" s="623"/>
      <c r="QC7223" s="623"/>
      <c r="QD7223" s="623"/>
      <c r="QE7223" s="623"/>
      <c r="QF7223" s="623"/>
      <c r="QG7223" s="623"/>
      <c r="QH7223" s="623"/>
      <c r="QI7223" s="623"/>
      <c r="QJ7223" s="623"/>
      <c r="QK7223" s="623"/>
    </row>
    <row r="7224" spans="439:453">
      <c r="PW7224" s="623"/>
      <c r="PX7224" s="623"/>
      <c r="PY7224" s="623"/>
      <c r="PZ7224" s="623"/>
      <c r="QA7224" s="623"/>
      <c r="QB7224" s="623"/>
      <c r="QC7224" s="623"/>
      <c r="QD7224" s="623"/>
      <c r="QE7224" s="623"/>
      <c r="QF7224" s="623"/>
      <c r="QG7224" s="623"/>
      <c r="QH7224" s="623"/>
      <c r="QI7224" s="623"/>
      <c r="QJ7224" s="623"/>
      <c r="QK7224" s="623"/>
    </row>
    <row r="7225" spans="439:453">
      <c r="PW7225" s="623"/>
      <c r="PX7225" s="623"/>
      <c r="PY7225" s="623"/>
      <c r="PZ7225" s="623"/>
      <c r="QA7225" s="623"/>
      <c r="QB7225" s="623"/>
      <c r="QC7225" s="623"/>
      <c r="QD7225" s="623"/>
      <c r="QE7225" s="623"/>
      <c r="QF7225" s="623"/>
      <c r="QG7225" s="623"/>
      <c r="QH7225" s="623"/>
      <c r="QI7225" s="623"/>
      <c r="QJ7225" s="623"/>
      <c r="QK7225" s="623"/>
    </row>
    <row r="7226" spans="439:453">
      <c r="PW7226" s="623"/>
      <c r="PX7226" s="623"/>
      <c r="PY7226" s="623"/>
      <c r="PZ7226" s="623"/>
      <c r="QA7226" s="623"/>
      <c r="QB7226" s="623"/>
      <c r="QC7226" s="623"/>
      <c r="QD7226" s="623"/>
      <c r="QE7226" s="623"/>
      <c r="QF7226" s="623"/>
      <c r="QG7226" s="623"/>
      <c r="QH7226" s="623"/>
      <c r="QI7226" s="623"/>
      <c r="QJ7226" s="623"/>
      <c r="QK7226" s="623"/>
    </row>
    <row r="7227" spans="439:453">
      <c r="PW7227" s="623"/>
      <c r="PX7227" s="623"/>
      <c r="PY7227" s="623"/>
      <c r="PZ7227" s="623"/>
      <c r="QA7227" s="623"/>
      <c r="QB7227" s="623"/>
      <c r="QC7227" s="623"/>
      <c r="QD7227" s="623"/>
      <c r="QE7227" s="623"/>
      <c r="QF7227" s="623"/>
      <c r="QG7227" s="623"/>
      <c r="QH7227" s="623"/>
      <c r="QI7227" s="623"/>
      <c r="QJ7227" s="623"/>
      <c r="QK7227" s="623"/>
    </row>
    <row r="7228" spans="439:453">
      <c r="PW7228" s="623"/>
      <c r="PX7228" s="623"/>
      <c r="PY7228" s="623"/>
      <c r="PZ7228" s="623"/>
      <c r="QA7228" s="623"/>
      <c r="QB7228" s="623"/>
      <c r="QC7228" s="623"/>
      <c r="QD7228" s="623"/>
      <c r="QE7228" s="623"/>
      <c r="QF7228" s="623"/>
      <c r="QG7228" s="623"/>
      <c r="QH7228" s="623"/>
      <c r="QI7228" s="623"/>
      <c r="QJ7228" s="623"/>
      <c r="QK7228" s="623"/>
    </row>
    <row r="7229" spans="439:453">
      <c r="PW7229" s="623"/>
      <c r="PX7229" s="623"/>
      <c r="PY7229" s="623"/>
      <c r="PZ7229" s="623"/>
      <c r="QA7229" s="623"/>
      <c r="QB7229" s="623"/>
      <c r="QC7229" s="623"/>
      <c r="QD7229" s="623"/>
      <c r="QE7229" s="623"/>
      <c r="QF7229" s="623"/>
      <c r="QG7229" s="623"/>
      <c r="QH7229" s="623"/>
      <c r="QI7229" s="623"/>
      <c r="QJ7229" s="623"/>
      <c r="QK7229" s="623"/>
    </row>
    <row r="7230" spans="439:453">
      <c r="PW7230" s="623"/>
      <c r="PX7230" s="623"/>
      <c r="PY7230" s="623"/>
      <c r="PZ7230" s="623"/>
      <c r="QA7230" s="623"/>
      <c r="QB7230" s="623"/>
      <c r="QC7230" s="623"/>
      <c r="QD7230" s="623"/>
      <c r="QE7230" s="623"/>
      <c r="QF7230" s="623"/>
      <c r="QG7230" s="623"/>
      <c r="QH7230" s="623"/>
      <c r="QI7230" s="623"/>
      <c r="QJ7230" s="623"/>
      <c r="QK7230" s="623"/>
    </row>
    <row r="7231" spans="439:453">
      <c r="PW7231" s="623"/>
      <c r="PX7231" s="623"/>
      <c r="PY7231" s="623"/>
      <c r="PZ7231" s="623"/>
      <c r="QA7231" s="623"/>
      <c r="QB7231" s="623"/>
      <c r="QC7231" s="623"/>
      <c r="QD7231" s="623"/>
      <c r="QE7231" s="623"/>
      <c r="QF7231" s="623"/>
      <c r="QG7231" s="623"/>
      <c r="QH7231" s="623"/>
      <c r="QI7231" s="623"/>
      <c r="QJ7231" s="623"/>
      <c r="QK7231" s="623"/>
    </row>
    <row r="7232" spans="439:453">
      <c r="PW7232" s="623"/>
      <c r="PX7232" s="623"/>
      <c r="PY7232" s="623"/>
      <c r="PZ7232" s="623"/>
      <c r="QA7232" s="623"/>
      <c r="QB7232" s="623"/>
      <c r="QC7232" s="623"/>
      <c r="QD7232" s="623"/>
      <c r="QE7232" s="623"/>
      <c r="QF7232" s="623"/>
      <c r="QG7232" s="623"/>
      <c r="QH7232" s="623"/>
      <c r="QI7232" s="623"/>
      <c r="QJ7232" s="623"/>
      <c r="QK7232" s="623"/>
    </row>
    <row r="7233" spans="439:453">
      <c r="PW7233" s="623"/>
      <c r="PX7233" s="623"/>
      <c r="PY7233" s="623"/>
      <c r="PZ7233" s="623"/>
      <c r="QA7233" s="623"/>
      <c r="QB7233" s="623"/>
      <c r="QC7233" s="623"/>
      <c r="QD7233" s="623"/>
      <c r="QE7233" s="623"/>
      <c r="QF7233" s="623"/>
      <c r="QG7233" s="623"/>
      <c r="QH7233" s="623"/>
      <c r="QI7233" s="623"/>
      <c r="QJ7233" s="623"/>
      <c r="QK7233" s="623"/>
    </row>
    <row r="7234" spans="439:453">
      <c r="PW7234" s="623"/>
      <c r="PX7234" s="623"/>
      <c r="PY7234" s="623"/>
      <c r="PZ7234" s="623"/>
      <c r="QA7234" s="623"/>
      <c r="QB7234" s="623"/>
      <c r="QC7234" s="623"/>
      <c r="QD7234" s="623"/>
      <c r="QE7234" s="623"/>
      <c r="QF7234" s="623"/>
      <c r="QG7234" s="623"/>
      <c r="QH7234" s="623"/>
      <c r="QI7234" s="623"/>
      <c r="QJ7234" s="623"/>
      <c r="QK7234" s="623"/>
    </row>
    <row r="7235" spans="439:453">
      <c r="PW7235" s="623"/>
      <c r="PX7235" s="623"/>
      <c r="PY7235" s="623"/>
      <c r="PZ7235" s="623"/>
      <c r="QA7235" s="623"/>
      <c r="QB7235" s="623"/>
      <c r="QC7235" s="623"/>
      <c r="QD7235" s="623"/>
      <c r="QE7235" s="623"/>
      <c r="QF7235" s="623"/>
      <c r="QG7235" s="623"/>
      <c r="QH7235" s="623"/>
      <c r="QI7235" s="623"/>
      <c r="QJ7235" s="623"/>
      <c r="QK7235" s="623"/>
    </row>
    <row r="7236" spans="439:453">
      <c r="PW7236" s="623"/>
      <c r="PX7236" s="623"/>
      <c r="PY7236" s="623"/>
      <c r="PZ7236" s="623"/>
      <c r="QA7236" s="623"/>
      <c r="QB7236" s="623"/>
      <c r="QC7236" s="623"/>
      <c r="QD7236" s="623"/>
      <c r="QE7236" s="623"/>
      <c r="QF7236" s="623"/>
      <c r="QG7236" s="623"/>
      <c r="QH7236" s="623"/>
      <c r="QI7236" s="623"/>
      <c r="QJ7236" s="623"/>
      <c r="QK7236" s="623"/>
    </row>
    <row r="7237" spans="439:453">
      <c r="PW7237" s="623"/>
      <c r="PX7237" s="623"/>
      <c r="PY7237" s="623"/>
      <c r="PZ7237" s="623"/>
      <c r="QA7237" s="623"/>
      <c r="QB7237" s="623"/>
      <c r="QC7237" s="623"/>
      <c r="QD7237" s="623"/>
      <c r="QE7237" s="623"/>
      <c r="QF7237" s="623"/>
      <c r="QG7237" s="623"/>
      <c r="QH7237" s="623"/>
      <c r="QI7237" s="623"/>
      <c r="QJ7237" s="623"/>
      <c r="QK7237" s="623"/>
    </row>
    <row r="7238" spans="439:453">
      <c r="PW7238" s="623"/>
      <c r="PX7238" s="623"/>
      <c r="PY7238" s="623"/>
      <c r="PZ7238" s="623"/>
      <c r="QA7238" s="623"/>
      <c r="QB7238" s="623"/>
      <c r="QC7238" s="623"/>
      <c r="QD7238" s="623"/>
      <c r="QE7238" s="623"/>
      <c r="QF7238" s="623"/>
      <c r="QG7238" s="623"/>
      <c r="QH7238" s="623"/>
      <c r="QI7238" s="623"/>
      <c r="QJ7238" s="623"/>
      <c r="QK7238" s="623"/>
    </row>
    <row r="7239" spans="439:453">
      <c r="PW7239" s="623"/>
      <c r="PX7239" s="623"/>
      <c r="PY7239" s="623"/>
      <c r="PZ7239" s="623"/>
      <c r="QA7239" s="623"/>
      <c r="QB7239" s="623"/>
      <c r="QC7239" s="623"/>
      <c r="QD7239" s="623"/>
      <c r="QE7239" s="623"/>
      <c r="QF7239" s="623"/>
      <c r="QG7239" s="623"/>
      <c r="QH7239" s="623"/>
      <c r="QI7239" s="623"/>
      <c r="QJ7239" s="623"/>
      <c r="QK7239" s="623"/>
    </row>
    <row r="7240" spans="439:453">
      <c r="PW7240" s="623"/>
      <c r="PX7240" s="623"/>
      <c r="PY7240" s="623"/>
      <c r="PZ7240" s="623"/>
      <c r="QA7240" s="623"/>
      <c r="QB7240" s="623"/>
      <c r="QC7240" s="623"/>
      <c r="QD7240" s="623"/>
      <c r="QE7240" s="623"/>
      <c r="QF7240" s="623"/>
      <c r="QG7240" s="623"/>
      <c r="QH7240" s="623"/>
      <c r="QI7240" s="623"/>
      <c r="QJ7240" s="623"/>
      <c r="QK7240" s="623"/>
    </row>
    <row r="7241" spans="439:453">
      <c r="PW7241" s="623"/>
      <c r="PX7241" s="623"/>
      <c r="PY7241" s="623"/>
      <c r="PZ7241" s="623"/>
      <c r="QA7241" s="623"/>
      <c r="QB7241" s="623"/>
      <c r="QC7241" s="623"/>
      <c r="QD7241" s="623"/>
      <c r="QE7241" s="623"/>
      <c r="QF7241" s="623"/>
      <c r="QG7241" s="623"/>
      <c r="QH7241" s="623"/>
      <c r="QI7241" s="623"/>
      <c r="QJ7241" s="623"/>
      <c r="QK7241" s="623"/>
    </row>
    <row r="7242" spans="439:453">
      <c r="PW7242" s="623"/>
      <c r="PX7242" s="623"/>
      <c r="PY7242" s="623"/>
      <c r="PZ7242" s="623"/>
      <c r="QA7242" s="623"/>
      <c r="QB7242" s="623"/>
      <c r="QC7242" s="623"/>
      <c r="QD7242" s="623"/>
      <c r="QE7242" s="623"/>
      <c r="QF7242" s="623"/>
      <c r="QG7242" s="623"/>
      <c r="QH7242" s="623"/>
      <c r="QI7242" s="623"/>
      <c r="QJ7242" s="623"/>
      <c r="QK7242" s="623"/>
    </row>
    <row r="7243" spans="439:453">
      <c r="PW7243" s="623"/>
      <c r="PX7243" s="623"/>
      <c r="PY7243" s="623"/>
      <c r="PZ7243" s="623"/>
      <c r="QA7243" s="623"/>
      <c r="QB7243" s="623"/>
      <c r="QC7243" s="623"/>
      <c r="QD7243" s="623"/>
      <c r="QE7243" s="623"/>
      <c r="QF7243" s="623"/>
      <c r="QG7243" s="623"/>
      <c r="QH7243" s="623"/>
      <c r="QI7243" s="623"/>
      <c r="QJ7243" s="623"/>
      <c r="QK7243" s="623"/>
    </row>
    <row r="7244" spans="439:453">
      <c r="PW7244" s="623"/>
      <c r="PX7244" s="623"/>
      <c r="PY7244" s="623"/>
      <c r="PZ7244" s="623"/>
      <c r="QA7244" s="623"/>
      <c r="QB7244" s="623"/>
      <c r="QC7244" s="623"/>
      <c r="QD7244" s="623"/>
      <c r="QE7244" s="623"/>
      <c r="QF7244" s="623"/>
      <c r="QG7244" s="623"/>
      <c r="QH7244" s="623"/>
      <c r="QI7244" s="623"/>
      <c r="QJ7244" s="623"/>
      <c r="QK7244" s="623"/>
    </row>
    <row r="7245" spans="439:453">
      <c r="PW7245" s="623"/>
      <c r="PX7245" s="623"/>
      <c r="PY7245" s="623"/>
      <c r="PZ7245" s="623"/>
      <c r="QA7245" s="623"/>
      <c r="QB7245" s="623"/>
      <c r="QC7245" s="623"/>
      <c r="QD7245" s="623"/>
      <c r="QE7245" s="623"/>
      <c r="QF7245" s="623"/>
      <c r="QG7245" s="623"/>
      <c r="QH7245" s="623"/>
      <c r="QI7245" s="623"/>
      <c r="QJ7245" s="623"/>
      <c r="QK7245" s="623"/>
    </row>
    <row r="7246" spans="439:453">
      <c r="PW7246" s="623"/>
      <c r="PX7246" s="623"/>
      <c r="PY7246" s="623"/>
      <c r="PZ7246" s="623"/>
      <c r="QA7246" s="623"/>
      <c r="QB7246" s="623"/>
      <c r="QC7246" s="623"/>
      <c r="QD7246" s="623"/>
      <c r="QE7246" s="623"/>
      <c r="QF7246" s="623"/>
      <c r="QG7246" s="623"/>
      <c r="QH7246" s="623"/>
      <c r="QI7246" s="623"/>
      <c r="QJ7246" s="623"/>
      <c r="QK7246" s="623"/>
    </row>
    <row r="7247" spans="439:453">
      <c r="PW7247" s="623"/>
      <c r="PX7247" s="623"/>
      <c r="PY7247" s="623"/>
      <c r="PZ7247" s="623"/>
      <c r="QA7247" s="623"/>
      <c r="QB7247" s="623"/>
      <c r="QC7247" s="623"/>
      <c r="QD7247" s="623"/>
      <c r="QE7247" s="623"/>
      <c r="QF7247" s="623"/>
      <c r="QG7247" s="623"/>
      <c r="QH7247" s="623"/>
      <c r="QI7247" s="623"/>
      <c r="QJ7247" s="623"/>
      <c r="QK7247" s="623"/>
    </row>
    <row r="7248" spans="439:453">
      <c r="PW7248" s="623"/>
      <c r="PX7248" s="623"/>
      <c r="PY7248" s="623"/>
      <c r="PZ7248" s="623"/>
      <c r="QA7248" s="623"/>
      <c r="QB7248" s="623"/>
      <c r="QC7248" s="623"/>
      <c r="QD7248" s="623"/>
      <c r="QE7248" s="623"/>
      <c r="QF7248" s="623"/>
      <c r="QG7248" s="623"/>
      <c r="QH7248" s="623"/>
      <c r="QI7248" s="623"/>
      <c r="QJ7248" s="623"/>
      <c r="QK7248" s="623"/>
    </row>
    <row r="7249" spans="439:453">
      <c r="PW7249" s="623"/>
      <c r="PX7249" s="623"/>
      <c r="PY7249" s="623"/>
      <c r="PZ7249" s="623"/>
      <c r="QA7249" s="623"/>
      <c r="QB7249" s="623"/>
      <c r="QC7249" s="623"/>
      <c r="QD7249" s="623"/>
      <c r="QE7249" s="623"/>
      <c r="QF7249" s="623"/>
      <c r="QG7249" s="623"/>
      <c r="QH7249" s="623"/>
      <c r="QI7249" s="623"/>
      <c r="QJ7249" s="623"/>
      <c r="QK7249" s="623"/>
    </row>
    <row r="7250" spans="439:453">
      <c r="PW7250" s="623"/>
      <c r="PX7250" s="623"/>
      <c r="PY7250" s="623"/>
      <c r="PZ7250" s="623"/>
      <c r="QA7250" s="623"/>
      <c r="QB7250" s="623"/>
      <c r="QC7250" s="623"/>
      <c r="QD7250" s="623"/>
      <c r="QE7250" s="623"/>
      <c r="QF7250" s="623"/>
      <c r="QG7250" s="623"/>
      <c r="QH7250" s="623"/>
      <c r="QI7250" s="623"/>
      <c r="QJ7250" s="623"/>
      <c r="QK7250" s="623"/>
    </row>
    <row r="7251" spans="439:453">
      <c r="PW7251" s="623"/>
      <c r="PX7251" s="623"/>
      <c r="PY7251" s="623"/>
      <c r="PZ7251" s="623"/>
      <c r="QA7251" s="623"/>
      <c r="QB7251" s="623"/>
      <c r="QC7251" s="623"/>
      <c r="QD7251" s="623"/>
      <c r="QE7251" s="623"/>
      <c r="QF7251" s="623"/>
      <c r="QG7251" s="623"/>
      <c r="QH7251" s="623"/>
      <c r="QI7251" s="623"/>
      <c r="QJ7251" s="623"/>
      <c r="QK7251" s="623"/>
    </row>
    <row r="7252" spans="439:453">
      <c r="PW7252" s="623"/>
      <c r="PX7252" s="623"/>
      <c r="PY7252" s="623"/>
      <c r="PZ7252" s="623"/>
      <c r="QA7252" s="623"/>
      <c r="QB7252" s="623"/>
      <c r="QC7252" s="623"/>
      <c r="QD7252" s="623"/>
      <c r="QE7252" s="623"/>
      <c r="QF7252" s="623"/>
      <c r="QG7252" s="623"/>
      <c r="QH7252" s="623"/>
      <c r="QI7252" s="623"/>
      <c r="QJ7252" s="623"/>
      <c r="QK7252" s="623"/>
    </row>
    <row r="7253" spans="439:453">
      <c r="PW7253" s="623"/>
      <c r="PX7253" s="623"/>
      <c r="PY7253" s="623"/>
      <c r="PZ7253" s="623"/>
      <c r="QA7253" s="623"/>
      <c r="QB7253" s="623"/>
      <c r="QC7253" s="623"/>
      <c r="QD7253" s="623"/>
      <c r="QE7253" s="623"/>
      <c r="QF7253" s="623"/>
      <c r="QG7253" s="623"/>
      <c r="QH7253" s="623"/>
      <c r="QI7253" s="623"/>
      <c r="QJ7253" s="623"/>
      <c r="QK7253" s="623"/>
    </row>
    <row r="7254" spans="439:453">
      <c r="PW7254" s="623"/>
      <c r="PX7254" s="623"/>
      <c r="PY7254" s="623"/>
      <c r="PZ7254" s="623"/>
      <c r="QA7254" s="623"/>
      <c r="QB7254" s="623"/>
      <c r="QC7254" s="623"/>
      <c r="QD7254" s="623"/>
      <c r="QE7254" s="623"/>
      <c r="QF7254" s="623"/>
      <c r="QG7254" s="623"/>
      <c r="QH7254" s="623"/>
      <c r="QI7254" s="623"/>
      <c r="QJ7254" s="623"/>
      <c r="QK7254" s="623"/>
    </row>
    <row r="7255" spans="439:453">
      <c r="PW7255" s="623"/>
      <c r="PX7255" s="623"/>
      <c r="PY7255" s="623"/>
      <c r="PZ7255" s="623"/>
      <c r="QA7255" s="623"/>
      <c r="QB7255" s="623"/>
      <c r="QC7255" s="623"/>
      <c r="QD7255" s="623"/>
      <c r="QE7255" s="623"/>
      <c r="QF7255" s="623"/>
      <c r="QG7255" s="623"/>
      <c r="QH7255" s="623"/>
      <c r="QI7255" s="623"/>
      <c r="QJ7255" s="623"/>
      <c r="QK7255" s="623"/>
    </row>
    <row r="7256" spans="439:453">
      <c r="PW7256" s="623"/>
      <c r="PX7256" s="623"/>
      <c r="PY7256" s="623"/>
      <c r="PZ7256" s="623"/>
      <c r="QA7256" s="623"/>
      <c r="QB7256" s="623"/>
      <c r="QC7256" s="623"/>
      <c r="QD7256" s="623"/>
      <c r="QE7256" s="623"/>
      <c r="QF7256" s="623"/>
      <c r="QG7256" s="623"/>
      <c r="QH7256" s="623"/>
      <c r="QI7256" s="623"/>
      <c r="QJ7256" s="623"/>
      <c r="QK7256" s="623"/>
    </row>
    <row r="7257" spans="439:453">
      <c r="PW7257" s="623"/>
      <c r="PX7257" s="623"/>
      <c r="PY7257" s="623"/>
      <c r="PZ7257" s="623"/>
      <c r="QA7257" s="623"/>
      <c r="QB7257" s="623"/>
      <c r="QC7257" s="623"/>
      <c r="QD7257" s="623"/>
      <c r="QE7257" s="623"/>
      <c r="QF7257" s="623"/>
      <c r="QG7257" s="623"/>
      <c r="QH7257" s="623"/>
      <c r="QI7257" s="623"/>
      <c r="QJ7257" s="623"/>
      <c r="QK7257" s="623"/>
    </row>
    <row r="7258" spans="439:453">
      <c r="PW7258" s="623"/>
      <c r="PX7258" s="623"/>
      <c r="PY7258" s="623"/>
      <c r="PZ7258" s="623"/>
      <c r="QA7258" s="623"/>
      <c r="QB7258" s="623"/>
      <c r="QC7258" s="623"/>
      <c r="QD7258" s="623"/>
      <c r="QE7258" s="623"/>
      <c r="QF7258" s="623"/>
      <c r="QG7258" s="623"/>
      <c r="QH7258" s="623"/>
      <c r="QI7258" s="623"/>
      <c r="QJ7258" s="623"/>
      <c r="QK7258" s="623"/>
    </row>
    <row r="7259" spans="439:453">
      <c r="PW7259" s="623"/>
      <c r="PX7259" s="623"/>
      <c r="PY7259" s="623"/>
      <c r="PZ7259" s="623"/>
      <c r="QA7259" s="623"/>
      <c r="QB7259" s="623"/>
      <c r="QC7259" s="623"/>
      <c r="QD7259" s="623"/>
      <c r="QE7259" s="623"/>
      <c r="QF7259" s="623"/>
      <c r="QG7259" s="623"/>
      <c r="QH7259" s="623"/>
      <c r="QI7259" s="623"/>
      <c r="QJ7259" s="623"/>
      <c r="QK7259" s="623"/>
    </row>
    <row r="7260" spans="439:453">
      <c r="PW7260" s="623"/>
      <c r="PX7260" s="623"/>
      <c r="PY7260" s="623"/>
      <c r="PZ7260" s="623"/>
      <c r="QA7260" s="623"/>
      <c r="QB7260" s="623"/>
      <c r="QC7260" s="623"/>
      <c r="QD7260" s="623"/>
      <c r="QE7260" s="623"/>
      <c r="QF7260" s="623"/>
      <c r="QG7260" s="623"/>
      <c r="QH7260" s="623"/>
      <c r="QI7260" s="623"/>
      <c r="QJ7260" s="623"/>
      <c r="QK7260" s="623"/>
    </row>
    <row r="7261" spans="439:453">
      <c r="PW7261" s="623"/>
      <c r="PX7261" s="623"/>
      <c r="PY7261" s="623"/>
      <c r="PZ7261" s="623"/>
      <c r="QA7261" s="623"/>
      <c r="QB7261" s="623"/>
      <c r="QC7261" s="623"/>
      <c r="QD7261" s="623"/>
      <c r="QE7261" s="623"/>
      <c r="QF7261" s="623"/>
      <c r="QG7261" s="623"/>
      <c r="QH7261" s="623"/>
      <c r="QI7261" s="623"/>
      <c r="QJ7261" s="623"/>
      <c r="QK7261" s="623"/>
    </row>
    <row r="7262" spans="439:453">
      <c r="PW7262" s="623"/>
      <c r="PX7262" s="623"/>
      <c r="PY7262" s="623"/>
      <c r="PZ7262" s="623"/>
      <c r="QA7262" s="623"/>
      <c r="QB7262" s="623"/>
      <c r="QC7262" s="623"/>
      <c r="QD7262" s="623"/>
      <c r="QE7262" s="623"/>
      <c r="QF7262" s="623"/>
      <c r="QG7262" s="623"/>
      <c r="QH7262" s="623"/>
      <c r="QI7262" s="623"/>
      <c r="QJ7262" s="623"/>
      <c r="QK7262" s="623"/>
    </row>
    <row r="7263" spans="439:453">
      <c r="PW7263" s="623"/>
      <c r="PX7263" s="623"/>
      <c r="PY7263" s="623"/>
      <c r="PZ7263" s="623"/>
      <c r="QA7263" s="623"/>
      <c r="QB7263" s="623"/>
      <c r="QC7263" s="623"/>
      <c r="QD7263" s="623"/>
      <c r="QE7263" s="623"/>
      <c r="QF7263" s="623"/>
      <c r="QG7263" s="623"/>
      <c r="QH7263" s="623"/>
      <c r="QI7263" s="623"/>
      <c r="QJ7263" s="623"/>
      <c r="QK7263" s="623"/>
    </row>
    <row r="7264" spans="439:453">
      <c r="PW7264" s="623"/>
      <c r="PX7264" s="623"/>
      <c r="PY7264" s="623"/>
      <c r="PZ7264" s="623"/>
      <c r="QA7264" s="623"/>
      <c r="QB7264" s="623"/>
      <c r="QC7264" s="623"/>
      <c r="QD7264" s="623"/>
      <c r="QE7264" s="623"/>
      <c r="QF7264" s="623"/>
      <c r="QG7264" s="623"/>
      <c r="QH7264" s="623"/>
      <c r="QI7264" s="623"/>
      <c r="QJ7264" s="623"/>
      <c r="QK7264" s="623"/>
    </row>
    <row r="7265" spans="439:453">
      <c r="PW7265" s="623"/>
      <c r="PX7265" s="623"/>
      <c r="PY7265" s="623"/>
      <c r="PZ7265" s="623"/>
      <c r="QA7265" s="623"/>
      <c r="QB7265" s="623"/>
      <c r="QC7265" s="623"/>
      <c r="QD7265" s="623"/>
      <c r="QE7265" s="623"/>
      <c r="QF7265" s="623"/>
      <c r="QG7265" s="623"/>
      <c r="QH7265" s="623"/>
      <c r="QI7265" s="623"/>
      <c r="QJ7265" s="623"/>
      <c r="QK7265" s="623"/>
    </row>
    <row r="7266" spans="439:453">
      <c r="PW7266" s="623"/>
      <c r="PX7266" s="623"/>
      <c r="PY7266" s="623"/>
      <c r="PZ7266" s="623"/>
      <c r="QA7266" s="623"/>
      <c r="QB7266" s="623"/>
      <c r="QC7266" s="623"/>
      <c r="QD7266" s="623"/>
      <c r="QE7266" s="623"/>
      <c r="QF7266" s="623"/>
      <c r="QG7266" s="623"/>
      <c r="QH7266" s="623"/>
      <c r="QI7266" s="623"/>
      <c r="QJ7266" s="623"/>
      <c r="QK7266" s="623"/>
    </row>
    <row r="7267" spans="439:453">
      <c r="PW7267" s="623"/>
      <c r="PX7267" s="623"/>
      <c r="PY7267" s="623"/>
      <c r="PZ7267" s="623"/>
      <c r="QA7267" s="623"/>
      <c r="QB7267" s="623"/>
      <c r="QC7267" s="623"/>
      <c r="QD7267" s="623"/>
      <c r="QE7267" s="623"/>
      <c r="QF7267" s="623"/>
      <c r="QG7267" s="623"/>
      <c r="QH7267" s="623"/>
      <c r="QI7267" s="623"/>
      <c r="QJ7267" s="623"/>
      <c r="QK7267" s="623"/>
    </row>
    <row r="7268" spans="439:453">
      <c r="PW7268" s="623"/>
      <c r="PX7268" s="623"/>
      <c r="PY7268" s="623"/>
      <c r="PZ7268" s="623"/>
      <c r="QA7268" s="623"/>
      <c r="QB7268" s="623"/>
      <c r="QC7268" s="623"/>
      <c r="QD7268" s="623"/>
      <c r="QE7268" s="623"/>
      <c r="QF7268" s="623"/>
      <c r="QG7268" s="623"/>
      <c r="QH7268" s="623"/>
      <c r="QI7268" s="623"/>
      <c r="QJ7268" s="623"/>
      <c r="QK7268" s="623"/>
    </row>
    <row r="7269" spans="439:453">
      <c r="PW7269" s="623"/>
      <c r="PX7269" s="623"/>
      <c r="PY7269" s="623"/>
      <c r="PZ7269" s="623"/>
      <c r="QA7269" s="623"/>
      <c r="QB7269" s="623"/>
      <c r="QC7269" s="623"/>
      <c r="QD7269" s="623"/>
      <c r="QE7269" s="623"/>
      <c r="QF7269" s="623"/>
      <c r="QG7269" s="623"/>
      <c r="QH7269" s="623"/>
      <c r="QI7269" s="623"/>
      <c r="QJ7269" s="623"/>
      <c r="QK7269" s="623"/>
    </row>
    <row r="7270" spans="439:453">
      <c r="PW7270" s="623"/>
      <c r="PX7270" s="623"/>
      <c r="PY7270" s="623"/>
      <c r="PZ7270" s="623"/>
      <c r="QA7270" s="623"/>
      <c r="QB7270" s="623"/>
      <c r="QC7270" s="623"/>
      <c r="QD7270" s="623"/>
      <c r="QE7270" s="623"/>
      <c r="QF7270" s="623"/>
      <c r="QG7270" s="623"/>
      <c r="QH7270" s="623"/>
      <c r="QI7270" s="623"/>
      <c r="QJ7270" s="623"/>
      <c r="QK7270" s="623"/>
    </row>
    <row r="7271" spans="439:453">
      <c r="PW7271" s="623"/>
      <c r="PX7271" s="623"/>
      <c r="PY7271" s="623"/>
      <c r="PZ7271" s="623"/>
      <c r="QA7271" s="623"/>
      <c r="QB7271" s="623"/>
      <c r="QC7271" s="623"/>
      <c r="QD7271" s="623"/>
      <c r="QE7271" s="623"/>
      <c r="QF7271" s="623"/>
      <c r="QG7271" s="623"/>
      <c r="QH7271" s="623"/>
      <c r="QI7271" s="623"/>
      <c r="QJ7271" s="623"/>
      <c r="QK7271" s="623"/>
    </row>
    <row r="7272" spans="439:453">
      <c r="PW7272" s="623"/>
      <c r="PX7272" s="623"/>
      <c r="PY7272" s="623"/>
      <c r="PZ7272" s="623"/>
      <c r="QA7272" s="623"/>
      <c r="QB7272" s="623"/>
      <c r="QC7272" s="623"/>
      <c r="QD7272" s="623"/>
      <c r="QE7272" s="623"/>
      <c r="QF7272" s="623"/>
      <c r="QG7272" s="623"/>
      <c r="QH7272" s="623"/>
      <c r="QI7272" s="623"/>
      <c r="QJ7272" s="623"/>
      <c r="QK7272" s="623"/>
    </row>
    <row r="7273" spans="439:453">
      <c r="PW7273" s="623"/>
      <c r="PX7273" s="623"/>
      <c r="PY7273" s="623"/>
      <c r="PZ7273" s="623"/>
      <c r="QA7273" s="623"/>
      <c r="QB7273" s="623"/>
      <c r="QC7273" s="623"/>
      <c r="QD7273" s="623"/>
      <c r="QE7273" s="623"/>
      <c r="QF7273" s="623"/>
      <c r="QG7273" s="623"/>
      <c r="QH7273" s="623"/>
      <c r="QI7273" s="623"/>
      <c r="QJ7273" s="623"/>
      <c r="QK7273" s="623"/>
    </row>
    <row r="7274" spans="439:453">
      <c r="PW7274" s="623"/>
      <c r="PX7274" s="623"/>
      <c r="PY7274" s="623"/>
      <c r="PZ7274" s="623"/>
      <c r="QA7274" s="623"/>
      <c r="QB7274" s="623"/>
      <c r="QC7274" s="623"/>
      <c r="QD7274" s="623"/>
      <c r="QE7274" s="623"/>
      <c r="QF7274" s="623"/>
      <c r="QG7274" s="623"/>
      <c r="QH7274" s="623"/>
      <c r="QI7274" s="623"/>
      <c r="QJ7274" s="623"/>
      <c r="QK7274" s="623"/>
    </row>
    <row r="7275" spans="439:453">
      <c r="PW7275" s="623"/>
      <c r="PX7275" s="623"/>
      <c r="PY7275" s="623"/>
      <c r="PZ7275" s="623"/>
      <c r="QA7275" s="623"/>
      <c r="QB7275" s="623"/>
      <c r="QC7275" s="623"/>
      <c r="QD7275" s="623"/>
      <c r="QE7275" s="623"/>
      <c r="QF7275" s="623"/>
      <c r="QG7275" s="623"/>
      <c r="QH7275" s="623"/>
      <c r="QI7275" s="623"/>
      <c r="QJ7275" s="623"/>
      <c r="QK7275" s="623"/>
    </row>
    <row r="7276" spans="439:453">
      <c r="PW7276" s="623"/>
      <c r="PX7276" s="623"/>
      <c r="PY7276" s="623"/>
      <c r="PZ7276" s="623"/>
      <c r="QA7276" s="623"/>
      <c r="QB7276" s="623"/>
      <c r="QC7276" s="623"/>
      <c r="QD7276" s="623"/>
      <c r="QE7276" s="623"/>
      <c r="QF7276" s="623"/>
      <c r="QG7276" s="623"/>
      <c r="QH7276" s="623"/>
      <c r="QI7276" s="623"/>
      <c r="QJ7276" s="623"/>
      <c r="QK7276" s="623"/>
    </row>
    <row r="7277" spans="439:453">
      <c r="PW7277" s="623"/>
      <c r="PX7277" s="623"/>
      <c r="PY7277" s="623"/>
      <c r="PZ7277" s="623"/>
      <c r="QA7277" s="623"/>
      <c r="QB7277" s="623"/>
      <c r="QC7277" s="623"/>
      <c r="QD7277" s="623"/>
      <c r="QE7277" s="623"/>
      <c r="QF7277" s="623"/>
      <c r="QG7277" s="623"/>
      <c r="QH7277" s="623"/>
      <c r="QI7277" s="623"/>
      <c r="QJ7277" s="623"/>
      <c r="QK7277" s="623"/>
    </row>
    <row r="7278" spans="439:453">
      <c r="PW7278" s="623"/>
      <c r="PX7278" s="623"/>
      <c r="PY7278" s="623"/>
      <c r="PZ7278" s="623"/>
      <c r="QA7278" s="623"/>
      <c r="QB7278" s="623"/>
      <c r="QC7278" s="623"/>
      <c r="QD7278" s="623"/>
      <c r="QE7278" s="623"/>
      <c r="QF7278" s="623"/>
      <c r="QG7278" s="623"/>
      <c r="QH7278" s="623"/>
      <c r="QI7278" s="623"/>
      <c r="QJ7278" s="623"/>
      <c r="QK7278" s="623"/>
    </row>
    <row r="7279" spans="439:453">
      <c r="PW7279" s="623"/>
      <c r="PX7279" s="623"/>
      <c r="PY7279" s="623"/>
      <c r="PZ7279" s="623"/>
      <c r="QA7279" s="623"/>
      <c r="QB7279" s="623"/>
      <c r="QC7279" s="623"/>
      <c r="QD7279" s="623"/>
      <c r="QE7279" s="623"/>
      <c r="QF7279" s="623"/>
      <c r="QG7279" s="623"/>
      <c r="QH7279" s="623"/>
      <c r="QI7279" s="623"/>
      <c r="QJ7279" s="623"/>
      <c r="QK7279" s="623"/>
    </row>
    <row r="7280" spans="439:453">
      <c r="PW7280" s="623"/>
      <c r="PX7280" s="623"/>
      <c r="PY7280" s="623"/>
      <c r="PZ7280" s="623"/>
      <c r="QA7280" s="623"/>
      <c r="QB7280" s="623"/>
      <c r="QC7280" s="623"/>
      <c r="QD7280" s="623"/>
      <c r="QE7280" s="623"/>
      <c r="QF7280" s="623"/>
      <c r="QG7280" s="623"/>
      <c r="QH7280" s="623"/>
      <c r="QI7280" s="623"/>
      <c r="QJ7280" s="623"/>
      <c r="QK7280" s="623"/>
    </row>
    <row r="7281" spans="439:453">
      <c r="PW7281" s="623"/>
      <c r="PX7281" s="623"/>
      <c r="PY7281" s="623"/>
      <c r="PZ7281" s="623"/>
      <c r="QA7281" s="623"/>
      <c r="QB7281" s="623"/>
      <c r="QC7281" s="623"/>
      <c r="QD7281" s="623"/>
      <c r="QE7281" s="623"/>
      <c r="QF7281" s="623"/>
      <c r="QG7281" s="623"/>
      <c r="QH7281" s="623"/>
      <c r="QI7281" s="623"/>
      <c r="QJ7281" s="623"/>
      <c r="QK7281" s="623"/>
    </row>
    <row r="7282" spans="439:453">
      <c r="PW7282" s="623"/>
      <c r="PX7282" s="623"/>
      <c r="PY7282" s="623"/>
      <c r="PZ7282" s="623"/>
      <c r="QA7282" s="623"/>
      <c r="QB7282" s="623"/>
      <c r="QC7282" s="623"/>
      <c r="QD7282" s="623"/>
      <c r="QE7282" s="623"/>
      <c r="QF7282" s="623"/>
      <c r="QG7282" s="623"/>
      <c r="QH7282" s="623"/>
      <c r="QI7282" s="623"/>
      <c r="QJ7282" s="623"/>
      <c r="QK7282" s="623"/>
    </row>
    <row r="7283" spans="439:453">
      <c r="PW7283" s="623"/>
      <c r="PX7283" s="623"/>
      <c r="PY7283" s="623"/>
      <c r="PZ7283" s="623"/>
      <c r="QA7283" s="623"/>
      <c r="QB7283" s="623"/>
      <c r="QC7283" s="623"/>
      <c r="QD7283" s="623"/>
      <c r="QE7283" s="623"/>
      <c r="QF7283" s="623"/>
      <c r="QG7283" s="623"/>
      <c r="QH7283" s="623"/>
      <c r="QI7283" s="623"/>
      <c r="QJ7283" s="623"/>
      <c r="QK7283" s="623"/>
    </row>
    <row r="7284" spans="439:453">
      <c r="PW7284" s="623"/>
      <c r="PX7284" s="623"/>
      <c r="PY7284" s="623"/>
      <c r="PZ7284" s="623"/>
      <c r="QA7284" s="623"/>
      <c r="QB7284" s="623"/>
      <c r="QC7284" s="623"/>
      <c r="QD7284" s="623"/>
      <c r="QE7284" s="623"/>
      <c r="QF7284" s="623"/>
      <c r="QG7284" s="623"/>
      <c r="QH7284" s="623"/>
      <c r="QI7284" s="623"/>
      <c r="QJ7284" s="623"/>
      <c r="QK7284" s="623"/>
    </row>
    <row r="7285" spans="439:453">
      <c r="PW7285" s="623"/>
      <c r="PX7285" s="623"/>
      <c r="PY7285" s="623"/>
      <c r="PZ7285" s="623"/>
      <c r="QA7285" s="623"/>
      <c r="QB7285" s="623"/>
      <c r="QC7285" s="623"/>
      <c r="QD7285" s="623"/>
      <c r="QE7285" s="623"/>
      <c r="QF7285" s="623"/>
      <c r="QG7285" s="623"/>
      <c r="QH7285" s="623"/>
      <c r="QI7285" s="623"/>
      <c r="QJ7285" s="623"/>
      <c r="QK7285" s="623"/>
    </row>
    <row r="7286" spans="439:453">
      <c r="PW7286" s="623"/>
      <c r="PX7286" s="623"/>
      <c r="PY7286" s="623"/>
      <c r="PZ7286" s="623"/>
      <c r="QA7286" s="623"/>
      <c r="QB7286" s="623"/>
      <c r="QC7286" s="623"/>
      <c r="QD7286" s="623"/>
      <c r="QE7286" s="623"/>
      <c r="QF7286" s="623"/>
      <c r="QG7286" s="623"/>
      <c r="QH7286" s="623"/>
      <c r="QI7286" s="623"/>
      <c r="QJ7286" s="623"/>
      <c r="QK7286" s="623"/>
    </row>
    <row r="7287" spans="439:453">
      <c r="PW7287" s="623"/>
      <c r="PX7287" s="623"/>
      <c r="PY7287" s="623"/>
      <c r="PZ7287" s="623"/>
      <c r="QA7287" s="623"/>
      <c r="QB7287" s="623"/>
      <c r="QC7287" s="623"/>
      <c r="QD7287" s="623"/>
      <c r="QE7287" s="623"/>
      <c r="QF7287" s="623"/>
      <c r="QG7287" s="623"/>
      <c r="QH7287" s="623"/>
      <c r="QI7287" s="623"/>
      <c r="QJ7287" s="623"/>
      <c r="QK7287" s="623"/>
    </row>
    <row r="7288" spans="439:453">
      <c r="PW7288" s="623"/>
      <c r="PX7288" s="623"/>
      <c r="PY7288" s="623"/>
      <c r="PZ7288" s="623"/>
      <c r="QA7288" s="623"/>
      <c r="QB7288" s="623"/>
      <c r="QC7288" s="623"/>
      <c r="QD7288" s="623"/>
      <c r="QE7288" s="623"/>
      <c r="QF7288" s="623"/>
      <c r="QG7288" s="623"/>
      <c r="QH7288" s="623"/>
      <c r="QI7288" s="623"/>
      <c r="QJ7288" s="623"/>
      <c r="QK7288" s="623"/>
    </row>
    <row r="7289" spans="439:453">
      <c r="PW7289" s="623"/>
      <c r="PX7289" s="623"/>
      <c r="PY7289" s="623"/>
      <c r="PZ7289" s="623"/>
      <c r="QA7289" s="623"/>
      <c r="QB7289" s="623"/>
      <c r="QC7289" s="623"/>
      <c r="QD7289" s="623"/>
      <c r="QE7289" s="623"/>
      <c r="QF7289" s="623"/>
      <c r="QG7289" s="623"/>
      <c r="QH7289" s="623"/>
      <c r="QI7289" s="623"/>
      <c r="QJ7289" s="623"/>
      <c r="QK7289" s="623"/>
    </row>
    <row r="7290" spans="439:453">
      <c r="PW7290" s="623"/>
      <c r="PX7290" s="623"/>
      <c r="PY7290" s="623"/>
      <c r="PZ7290" s="623"/>
      <c r="QA7290" s="623"/>
      <c r="QB7290" s="623"/>
      <c r="QC7290" s="623"/>
      <c r="QD7290" s="623"/>
      <c r="QE7290" s="623"/>
      <c r="QF7290" s="623"/>
      <c r="QG7290" s="623"/>
      <c r="QH7290" s="623"/>
      <c r="QI7290" s="623"/>
      <c r="QJ7290" s="623"/>
      <c r="QK7290" s="623"/>
    </row>
    <row r="7291" spans="439:453">
      <c r="PW7291" s="623"/>
      <c r="PX7291" s="623"/>
      <c r="PY7291" s="623"/>
      <c r="PZ7291" s="623"/>
      <c r="QA7291" s="623"/>
      <c r="QB7291" s="623"/>
      <c r="QC7291" s="623"/>
      <c r="QD7291" s="623"/>
      <c r="QE7291" s="623"/>
      <c r="QF7291" s="623"/>
      <c r="QG7291" s="623"/>
      <c r="QH7291" s="623"/>
      <c r="QI7291" s="623"/>
      <c r="QJ7291" s="623"/>
      <c r="QK7291" s="623"/>
    </row>
    <row r="7292" spans="439:453">
      <c r="PW7292" s="623"/>
      <c r="PX7292" s="623"/>
      <c r="PY7292" s="623"/>
      <c r="PZ7292" s="623"/>
      <c r="QA7292" s="623"/>
      <c r="QB7292" s="623"/>
      <c r="QC7292" s="623"/>
      <c r="QD7292" s="623"/>
      <c r="QE7292" s="623"/>
      <c r="QF7292" s="623"/>
      <c r="QG7292" s="623"/>
      <c r="QH7292" s="623"/>
      <c r="QI7292" s="623"/>
      <c r="QJ7292" s="623"/>
      <c r="QK7292" s="623"/>
    </row>
    <row r="7293" spans="439:453">
      <c r="PW7293" s="623"/>
      <c r="PX7293" s="623"/>
      <c r="PY7293" s="623"/>
      <c r="PZ7293" s="623"/>
      <c r="QA7293" s="623"/>
      <c r="QB7293" s="623"/>
      <c r="QC7293" s="623"/>
      <c r="QD7293" s="623"/>
      <c r="QE7293" s="623"/>
      <c r="QF7293" s="623"/>
      <c r="QG7293" s="623"/>
      <c r="QH7293" s="623"/>
      <c r="QI7293" s="623"/>
      <c r="QJ7293" s="623"/>
      <c r="QK7293" s="623"/>
    </row>
    <row r="7294" spans="439:453">
      <c r="PW7294" s="623"/>
      <c r="PX7294" s="623"/>
      <c r="PY7294" s="623"/>
      <c r="PZ7294" s="623"/>
      <c r="QA7294" s="623"/>
      <c r="QB7294" s="623"/>
      <c r="QC7294" s="623"/>
      <c r="QD7294" s="623"/>
      <c r="QE7294" s="623"/>
      <c r="QF7294" s="623"/>
      <c r="QG7294" s="623"/>
      <c r="QH7294" s="623"/>
      <c r="QI7294" s="623"/>
      <c r="QJ7294" s="623"/>
      <c r="QK7294" s="623"/>
    </row>
    <row r="7295" spans="439:453">
      <c r="PW7295" s="623"/>
      <c r="PX7295" s="623"/>
      <c r="PY7295" s="623"/>
      <c r="PZ7295" s="623"/>
      <c r="QA7295" s="623"/>
      <c r="QB7295" s="623"/>
      <c r="QC7295" s="623"/>
      <c r="QD7295" s="623"/>
      <c r="QE7295" s="623"/>
      <c r="QF7295" s="623"/>
      <c r="QG7295" s="623"/>
      <c r="QH7295" s="623"/>
      <c r="QI7295" s="623"/>
      <c r="QJ7295" s="623"/>
      <c r="QK7295" s="623"/>
    </row>
    <row r="7296" spans="439:453">
      <c r="PW7296" s="623"/>
      <c r="PX7296" s="623"/>
      <c r="PY7296" s="623"/>
      <c r="PZ7296" s="623"/>
      <c r="QA7296" s="623"/>
      <c r="QB7296" s="623"/>
      <c r="QC7296" s="623"/>
      <c r="QD7296" s="623"/>
      <c r="QE7296" s="623"/>
      <c r="QF7296" s="623"/>
      <c r="QG7296" s="623"/>
      <c r="QH7296" s="623"/>
      <c r="QI7296" s="623"/>
      <c r="QJ7296" s="623"/>
      <c r="QK7296" s="623"/>
    </row>
    <row r="7297" spans="439:453">
      <c r="PW7297" s="623"/>
      <c r="PX7297" s="623"/>
      <c r="PY7297" s="623"/>
      <c r="PZ7297" s="623"/>
      <c r="QA7297" s="623"/>
      <c r="QB7297" s="623"/>
      <c r="QC7297" s="623"/>
      <c r="QD7297" s="623"/>
      <c r="QE7297" s="623"/>
      <c r="QF7297" s="623"/>
      <c r="QG7297" s="623"/>
      <c r="QH7297" s="623"/>
      <c r="QI7297" s="623"/>
      <c r="QJ7297" s="623"/>
      <c r="QK7297" s="623"/>
    </row>
    <row r="7298" spans="439:453">
      <c r="PW7298" s="623"/>
      <c r="PX7298" s="623"/>
      <c r="PY7298" s="623"/>
      <c r="PZ7298" s="623"/>
      <c r="QA7298" s="623"/>
      <c r="QB7298" s="623"/>
      <c r="QC7298" s="623"/>
      <c r="QD7298" s="623"/>
      <c r="QE7298" s="623"/>
      <c r="QF7298" s="623"/>
      <c r="QG7298" s="623"/>
      <c r="QH7298" s="623"/>
      <c r="QI7298" s="623"/>
      <c r="QJ7298" s="623"/>
      <c r="QK7298" s="623"/>
    </row>
    <row r="7299" spans="439:453">
      <c r="PW7299" s="623"/>
      <c r="PX7299" s="623"/>
      <c r="PY7299" s="623"/>
      <c r="PZ7299" s="623"/>
      <c r="QA7299" s="623"/>
      <c r="QB7299" s="623"/>
      <c r="QC7299" s="623"/>
      <c r="QD7299" s="623"/>
      <c r="QE7299" s="623"/>
      <c r="QF7299" s="623"/>
      <c r="QG7299" s="623"/>
      <c r="QH7299" s="623"/>
      <c r="QI7299" s="623"/>
      <c r="QJ7299" s="623"/>
      <c r="QK7299" s="623"/>
    </row>
    <row r="7300" spans="439:453">
      <c r="PW7300" s="623"/>
      <c r="PX7300" s="623"/>
      <c r="PY7300" s="623"/>
      <c r="PZ7300" s="623"/>
      <c r="QA7300" s="623"/>
      <c r="QB7300" s="623"/>
      <c r="QC7300" s="623"/>
      <c r="QD7300" s="623"/>
      <c r="QE7300" s="623"/>
      <c r="QF7300" s="623"/>
      <c r="QG7300" s="623"/>
      <c r="QH7300" s="623"/>
      <c r="QI7300" s="623"/>
      <c r="QJ7300" s="623"/>
      <c r="QK7300" s="623"/>
    </row>
    <row r="7301" spans="439:453">
      <c r="PW7301" s="623"/>
      <c r="PX7301" s="623"/>
      <c r="PY7301" s="623"/>
      <c r="PZ7301" s="623"/>
      <c r="QA7301" s="623"/>
      <c r="QB7301" s="623"/>
      <c r="QC7301" s="623"/>
      <c r="QD7301" s="623"/>
      <c r="QE7301" s="623"/>
      <c r="QF7301" s="623"/>
      <c r="QG7301" s="623"/>
      <c r="QH7301" s="623"/>
      <c r="QI7301" s="623"/>
      <c r="QJ7301" s="623"/>
      <c r="QK7301" s="623"/>
    </row>
    <row r="7302" spans="439:453">
      <c r="PW7302" s="623"/>
      <c r="PX7302" s="623"/>
      <c r="PY7302" s="623"/>
      <c r="PZ7302" s="623"/>
      <c r="QA7302" s="623"/>
      <c r="QB7302" s="623"/>
      <c r="QC7302" s="623"/>
      <c r="QD7302" s="623"/>
      <c r="QE7302" s="623"/>
      <c r="QF7302" s="623"/>
      <c r="QG7302" s="623"/>
      <c r="QH7302" s="623"/>
      <c r="QI7302" s="623"/>
      <c r="QJ7302" s="623"/>
      <c r="QK7302" s="623"/>
    </row>
    <row r="7303" spans="439:453">
      <c r="PW7303" s="623"/>
      <c r="PX7303" s="623"/>
      <c r="PY7303" s="623"/>
      <c r="PZ7303" s="623"/>
      <c r="QA7303" s="623"/>
      <c r="QB7303" s="623"/>
      <c r="QC7303" s="623"/>
      <c r="QD7303" s="623"/>
      <c r="QE7303" s="623"/>
      <c r="QF7303" s="623"/>
      <c r="QG7303" s="623"/>
      <c r="QH7303" s="623"/>
      <c r="QI7303" s="623"/>
      <c r="QJ7303" s="623"/>
      <c r="QK7303" s="623"/>
    </row>
    <row r="7304" spans="439:453">
      <c r="PW7304" s="623"/>
      <c r="PX7304" s="623"/>
      <c r="PY7304" s="623"/>
      <c r="PZ7304" s="623"/>
      <c r="QA7304" s="623"/>
      <c r="QB7304" s="623"/>
      <c r="QC7304" s="623"/>
      <c r="QD7304" s="623"/>
      <c r="QE7304" s="623"/>
      <c r="QF7304" s="623"/>
      <c r="QG7304" s="623"/>
      <c r="QH7304" s="623"/>
      <c r="QI7304" s="623"/>
      <c r="QJ7304" s="623"/>
      <c r="QK7304" s="623"/>
    </row>
    <row r="7305" spans="439:453">
      <c r="PW7305" s="623"/>
      <c r="PX7305" s="623"/>
      <c r="PY7305" s="623"/>
      <c r="PZ7305" s="623"/>
      <c r="QA7305" s="623"/>
      <c r="QB7305" s="623"/>
      <c r="QC7305" s="623"/>
      <c r="QD7305" s="623"/>
      <c r="QE7305" s="623"/>
      <c r="QF7305" s="623"/>
      <c r="QG7305" s="623"/>
      <c r="QH7305" s="623"/>
      <c r="QI7305" s="623"/>
      <c r="QJ7305" s="623"/>
      <c r="QK7305" s="623"/>
    </row>
    <row r="7306" spans="439:453">
      <c r="PW7306" s="623"/>
      <c r="PX7306" s="623"/>
      <c r="PY7306" s="623"/>
      <c r="PZ7306" s="623"/>
      <c r="QA7306" s="623"/>
      <c r="QB7306" s="623"/>
      <c r="QC7306" s="623"/>
      <c r="QD7306" s="623"/>
      <c r="QE7306" s="623"/>
      <c r="QF7306" s="623"/>
      <c r="QG7306" s="623"/>
      <c r="QH7306" s="623"/>
      <c r="QI7306" s="623"/>
      <c r="QJ7306" s="623"/>
      <c r="QK7306" s="623"/>
    </row>
    <row r="7307" spans="439:453">
      <c r="PW7307" s="623"/>
      <c r="PX7307" s="623"/>
      <c r="PY7307" s="623"/>
      <c r="PZ7307" s="623"/>
      <c r="QA7307" s="623"/>
      <c r="QB7307" s="623"/>
      <c r="QC7307" s="623"/>
      <c r="QD7307" s="623"/>
      <c r="QE7307" s="623"/>
      <c r="QF7307" s="623"/>
      <c r="QG7307" s="623"/>
      <c r="QH7307" s="623"/>
      <c r="QI7307" s="623"/>
      <c r="QJ7307" s="623"/>
      <c r="QK7307" s="623"/>
    </row>
    <row r="7308" spans="439:453">
      <c r="PW7308" s="623"/>
      <c r="PX7308" s="623"/>
      <c r="PY7308" s="623"/>
      <c r="PZ7308" s="623"/>
      <c r="QA7308" s="623"/>
      <c r="QB7308" s="623"/>
      <c r="QC7308" s="623"/>
      <c r="QD7308" s="623"/>
      <c r="QE7308" s="623"/>
      <c r="QF7308" s="623"/>
      <c r="QG7308" s="623"/>
      <c r="QH7308" s="623"/>
      <c r="QI7308" s="623"/>
      <c r="QJ7308" s="623"/>
      <c r="QK7308" s="623"/>
    </row>
    <row r="7309" spans="439:453">
      <c r="PW7309" s="623"/>
      <c r="PX7309" s="623"/>
      <c r="PY7309" s="623"/>
      <c r="PZ7309" s="623"/>
      <c r="QA7309" s="623"/>
      <c r="QB7309" s="623"/>
      <c r="QC7309" s="623"/>
      <c r="QD7309" s="623"/>
      <c r="QE7309" s="623"/>
      <c r="QF7309" s="623"/>
      <c r="QG7309" s="623"/>
      <c r="QH7309" s="623"/>
      <c r="QI7309" s="623"/>
      <c r="QJ7309" s="623"/>
      <c r="QK7309" s="623"/>
    </row>
    <row r="7310" spans="439:453">
      <c r="PW7310" s="623"/>
      <c r="PX7310" s="623"/>
      <c r="PY7310" s="623"/>
      <c r="PZ7310" s="623"/>
      <c r="QA7310" s="623"/>
      <c r="QB7310" s="623"/>
      <c r="QC7310" s="623"/>
      <c r="QD7310" s="623"/>
      <c r="QE7310" s="623"/>
      <c r="QF7310" s="623"/>
      <c r="QG7310" s="623"/>
      <c r="QH7310" s="623"/>
      <c r="QI7310" s="623"/>
      <c r="QJ7310" s="623"/>
      <c r="QK7310" s="623"/>
    </row>
    <row r="7311" spans="439:453">
      <c r="PW7311" s="623"/>
      <c r="PX7311" s="623"/>
      <c r="PY7311" s="623"/>
      <c r="PZ7311" s="623"/>
      <c r="QA7311" s="623"/>
      <c r="QB7311" s="623"/>
      <c r="QC7311" s="623"/>
      <c r="QD7311" s="623"/>
      <c r="QE7311" s="623"/>
      <c r="QF7311" s="623"/>
      <c r="QG7311" s="623"/>
      <c r="QH7311" s="623"/>
      <c r="QI7311" s="623"/>
      <c r="QJ7311" s="623"/>
      <c r="QK7311" s="623"/>
    </row>
    <row r="7312" spans="439:453">
      <c r="PW7312" s="623"/>
      <c r="PX7312" s="623"/>
      <c r="PY7312" s="623"/>
      <c r="PZ7312" s="623"/>
      <c r="QA7312" s="623"/>
      <c r="QB7312" s="623"/>
      <c r="QC7312" s="623"/>
      <c r="QD7312" s="623"/>
      <c r="QE7312" s="623"/>
      <c r="QF7312" s="623"/>
      <c r="QG7312" s="623"/>
      <c r="QH7312" s="623"/>
      <c r="QI7312" s="623"/>
      <c r="QJ7312" s="623"/>
      <c r="QK7312" s="623"/>
    </row>
    <row r="7313" spans="439:453">
      <c r="PW7313" s="623"/>
      <c r="PX7313" s="623"/>
      <c r="PY7313" s="623"/>
      <c r="PZ7313" s="623"/>
      <c r="QA7313" s="623"/>
      <c r="QB7313" s="623"/>
      <c r="QC7313" s="623"/>
      <c r="QD7313" s="623"/>
      <c r="QE7313" s="623"/>
      <c r="QF7313" s="623"/>
      <c r="QG7313" s="623"/>
      <c r="QH7313" s="623"/>
      <c r="QI7313" s="623"/>
      <c r="QJ7313" s="623"/>
      <c r="QK7313" s="623"/>
    </row>
    <row r="7314" spans="439:453">
      <c r="PW7314" s="623"/>
      <c r="PX7314" s="623"/>
      <c r="PY7314" s="623"/>
      <c r="PZ7314" s="623"/>
      <c r="QA7314" s="623"/>
      <c r="QB7314" s="623"/>
      <c r="QC7314" s="623"/>
      <c r="QD7314" s="623"/>
      <c r="QE7314" s="623"/>
      <c r="QF7314" s="623"/>
      <c r="QG7314" s="623"/>
      <c r="QH7314" s="623"/>
      <c r="QI7314" s="623"/>
      <c r="QJ7314" s="623"/>
      <c r="QK7314" s="623"/>
    </row>
    <row r="7315" spans="439:453">
      <c r="PW7315" s="623"/>
      <c r="PX7315" s="623"/>
      <c r="PY7315" s="623"/>
      <c r="PZ7315" s="623"/>
      <c r="QA7315" s="623"/>
      <c r="QB7315" s="623"/>
      <c r="QC7315" s="623"/>
      <c r="QD7315" s="623"/>
      <c r="QE7315" s="623"/>
      <c r="QF7315" s="623"/>
      <c r="QG7315" s="623"/>
      <c r="QH7315" s="623"/>
      <c r="QI7315" s="623"/>
      <c r="QJ7315" s="623"/>
      <c r="QK7315" s="623"/>
    </row>
    <row r="7316" spans="439:453">
      <c r="PW7316" s="623"/>
      <c r="PX7316" s="623"/>
      <c r="PY7316" s="623"/>
      <c r="PZ7316" s="623"/>
      <c r="QA7316" s="623"/>
      <c r="QB7316" s="623"/>
      <c r="QC7316" s="623"/>
      <c r="QD7316" s="623"/>
      <c r="QE7316" s="623"/>
      <c r="QF7316" s="623"/>
      <c r="QG7316" s="623"/>
      <c r="QH7316" s="623"/>
      <c r="QI7316" s="623"/>
      <c r="QJ7316" s="623"/>
      <c r="QK7316" s="623"/>
    </row>
    <row r="7317" spans="439:453">
      <c r="PW7317" s="623"/>
      <c r="PX7317" s="623"/>
      <c r="PY7317" s="623"/>
      <c r="PZ7317" s="623"/>
      <c r="QA7317" s="623"/>
      <c r="QB7317" s="623"/>
      <c r="QC7317" s="623"/>
      <c r="QD7317" s="623"/>
      <c r="QE7317" s="623"/>
      <c r="QF7317" s="623"/>
      <c r="QG7317" s="623"/>
      <c r="QH7317" s="623"/>
      <c r="QI7317" s="623"/>
      <c r="QJ7317" s="623"/>
      <c r="QK7317" s="623"/>
    </row>
    <row r="7318" spans="439:453">
      <c r="PW7318" s="623"/>
      <c r="PX7318" s="623"/>
      <c r="PY7318" s="623"/>
      <c r="PZ7318" s="623"/>
      <c r="QA7318" s="623"/>
      <c r="QB7318" s="623"/>
      <c r="QC7318" s="623"/>
      <c r="QD7318" s="623"/>
      <c r="QE7318" s="623"/>
      <c r="QF7318" s="623"/>
      <c r="QG7318" s="623"/>
      <c r="QH7318" s="623"/>
      <c r="QI7318" s="623"/>
      <c r="QJ7318" s="623"/>
      <c r="QK7318" s="623"/>
    </row>
    <row r="7319" spans="439:453">
      <c r="PW7319" s="623"/>
      <c r="PX7319" s="623"/>
      <c r="PY7319" s="623"/>
      <c r="PZ7319" s="623"/>
      <c r="QA7319" s="623"/>
      <c r="QB7319" s="623"/>
      <c r="QC7319" s="623"/>
      <c r="QD7319" s="623"/>
      <c r="QE7319" s="623"/>
      <c r="QF7319" s="623"/>
      <c r="QG7319" s="623"/>
      <c r="QH7319" s="623"/>
      <c r="QI7319" s="623"/>
      <c r="QJ7319" s="623"/>
      <c r="QK7319" s="623"/>
    </row>
    <row r="7320" spans="439:453">
      <c r="PW7320" s="623"/>
      <c r="PX7320" s="623"/>
      <c r="PY7320" s="623"/>
      <c r="PZ7320" s="623"/>
      <c r="QA7320" s="623"/>
      <c r="QB7320" s="623"/>
      <c r="QC7320" s="623"/>
      <c r="QD7320" s="623"/>
      <c r="QE7320" s="623"/>
      <c r="QF7320" s="623"/>
      <c r="QG7320" s="623"/>
      <c r="QH7320" s="623"/>
      <c r="QI7320" s="623"/>
      <c r="QJ7320" s="623"/>
      <c r="QK7320" s="623"/>
    </row>
    <row r="7321" spans="439:453">
      <c r="PW7321" s="623"/>
      <c r="PX7321" s="623"/>
      <c r="PY7321" s="623"/>
      <c r="PZ7321" s="623"/>
      <c r="QA7321" s="623"/>
      <c r="QB7321" s="623"/>
      <c r="QC7321" s="623"/>
      <c r="QD7321" s="623"/>
      <c r="QE7321" s="623"/>
      <c r="QF7321" s="623"/>
      <c r="QG7321" s="623"/>
      <c r="QH7321" s="623"/>
      <c r="QI7321" s="623"/>
      <c r="QJ7321" s="623"/>
      <c r="QK7321" s="623"/>
    </row>
    <row r="7322" spans="439:453">
      <c r="PW7322" s="623"/>
      <c r="PX7322" s="623"/>
      <c r="PY7322" s="623"/>
      <c r="PZ7322" s="623"/>
      <c r="QA7322" s="623"/>
      <c r="QB7322" s="623"/>
      <c r="QC7322" s="623"/>
      <c r="QD7322" s="623"/>
      <c r="QE7322" s="623"/>
      <c r="QF7322" s="623"/>
      <c r="QG7322" s="623"/>
      <c r="QH7322" s="623"/>
      <c r="QI7322" s="623"/>
      <c r="QJ7322" s="623"/>
      <c r="QK7322" s="623"/>
    </row>
    <row r="7323" spans="439:453">
      <c r="PW7323" s="623"/>
      <c r="PX7323" s="623"/>
      <c r="PY7323" s="623"/>
      <c r="PZ7323" s="623"/>
      <c r="QA7323" s="623"/>
      <c r="QB7323" s="623"/>
      <c r="QC7323" s="623"/>
      <c r="QD7323" s="623"/>
      <c r="QE7323" s="623"/>
      <c r="QF7323" s="623"/>
      <c r="QG7323" s="623"/>
      <c r="QH7323" s="623"/>
      <c r="QI7323" s="623"/>
      <c r="QJ7323" s="623"/>
      <c r="QK7323" s="623"/>
    </row>
    <row r="7324" spans="439:453">
      <c r="PW7324" s="623"/>
      <c r="PX7324" s="623"/>
      <c r="PY7324" s="623"/>
      <c r="PZ7324" s="623"/>
      <c r="QA7324" s="623"/>
      <c r="QB7324" s="623"/>
      <c r="QC7324" s="623"/>
      <c r="QD7324" s="623"/>
      <c r="QE7324" s="623"/>
      <c r="QF7324" s="623"/>
      <c r="QG7324" s="623"/>
      <c r="QH7324" s="623"/>
      <c r="QI7324" s="623"/>
      <c r="QJ7324" s="623"/>
      <c r="QK7324" s="623"/>
    </row>
    <row r="7325" spans="439:453">
      <c r="PW7325" s="623"/>
      <c r="PX7325" s="623"/>
      <c r="PY7325" s="623"/>
      <c r="PZ7325" s="623"/>
      <c r="QA7325" s="623"/>
      <c r="QB7325" s="623"/>
      <c r="QC7325" s="623"/>
      <c r="QD7325" s="623"/>
      <c r="QE7325" s="623"/>
      <c r="QF7325" s="623"/>
      <c r="QG7325" s="623"/>
      <c r="QH7325" s="623"/>
      <c r="QI7325" s="623"/>
      <c r="QJ7325" s="623"/>
      <c r="QK7325" s="623"/>
    </row>
    <row r="7326" spans="439:453">
      <c r="PW7326" s="623"/>
      <c r="PX7326" s="623"/>
      <c r="PY7326" s="623"/>
      <c r="PZ7326" s="623"/>
      <c r="QA7326" s="623"/>
      <c r="QB7326" s="623"/>
      <c r="QC7326" s="623"/>
      <c r="QD7326" s="623"/>
      <c r="QE7326" s="623"/>
      <c r="QF7326" s="623"/>
      <c r="QG7326" s="623"/>
      <c r="QH7326" s="623"/>
      <c r="QI7326" s="623"/>
      <c r="QJ7326" s="623"/>
      <c r="QK7326" s="623"/>
    </row>
    <row r="7327" spans="439:453">
      <c r="PW7327" s="623"/>
      <c r="PX7327" s="623"/>
      <c r="PY7327" s="623"/>
      <c r="PZ7327" s="623"/>
      <c r="QA7327" s="623"/>
      <c r="QB7327" s="623"/>
      <c r="QC7327" s="623"/>
      <c r="QD7327" s="623"/>
      <c r="QE7327" s="623"/>
      <c r="QF7327" s="623"/>
      <c r="QG7327" s="623"/>
      <c r="QH7327" s="623"/>
      <c r="QI7327" s="623"/>
      <c r="QJ7327" s="623"/>
      <c r="QK7327" s="623"/>
    </row>
    <row r="7328" spans="439:453">
      <c r="PW7328" s="623"/>
      <c r="PX7328" s="623"/>
      <c r="PY7328" s="623"/>
      <c r="PZ7328" s="623"/>
      <c r="QA7328" s="623"/>
      <c r="QB7328" s="623"/>
      <c r="QC7328" s="623"/>
      <c r="QD7328" s="623"/>
      <c r="QE7328" s="623"/>
      <c r="QF7328" s="623"/>
      <c r="QG7328" s="623"/>
      <c r="QH7328" s="623"/>
      <c r="QI7328" s="623"/>
      <c r="QJ7328" s="623"/>
      <c r="QK7328" s="623"/>
    </row>
    <row r="7329" spans="439:453">
      <c r="PW7329" s="623"/>
      <c r="PX7329" s="623"/>
      <c r="PY7329" s="623"/>
      <c r="PZ7329" s="623"/>
      <c r="QA7329" s="623"/>
      <c r="QB7329" s="623"/>
      <c r="QC7329" s="623"/>
      <c r="QD7329" s="623"/>
      <c r="QE7329" s="623"/>
      <c r="QF7329" s="623"/>
      <c r="QG7329" s="623"/>
      <c r="QH7329" s="623"/>
      <c r="QI7329" s="623"/>
      <c r="QJ7329" s="623"/>
      <c r="QK7329" s="623"/>
    </row>
    <row r="7330" spans="439:453">
      <c r="PW7330" s="623"/>
      <c r="PX7330" s="623"/>
      <c r="PY7330" s="623"/>
      <c r="PZ7330" s="623"/>
      <c r="QA7330" s="623"/>
      <c r="QB7330" s="623"/>
      <c r="QC7330" s="623"/>
      <c r="QD7330" s="623"/>
      <c r="QE7330" s="623"/>
      <c r="QF7330" s="623"/>
      <c r="QG7330" s="623"/>
      <c r="QH7330" s="623"/>
      <c r="QI7330" s="623"/>
      <c r="QJ7330" s="623"/>
      <c r="QK7330" s="623"/>
    </row>
    <row r="7331" spans="439:453">
      <c r="PW7331" s="623"/>
      <c r="PX7331" s="623"/>
      <c r="PY7331" s="623"/>
      <c r="PZ7331" s="623"/>
      <c r="QA7331" s="623"/>
      <c r="QB7331" s="623"/>
      <c r="QC7331" s="623"/>
      <c r="QD7331" s="623"/>
      <c r="QE7331" s="623"/>
      <c r="QF7331" s="623"/>
      <c r="QG7331" s="623"/>
      <c r="QH7331" s="623"/>
      <c r="QI7331" s="623"/>
      <c r="QJ7331" s="623"/>
      <c r="QK7331" s="623"/>
    </row>
    <row r="7332" spans="439:453">
      <c r="PW7332" s="623"/>
      <c r="PX7332" s="623"/>
      <c r="PY7332" s="623"/>
      <c r="PZ7332" s="623"/>
      <c r="QA7332" s="623"/>
      <c r="QB7332" s="623"/>
      <c r="QC7332" s="623"/>
      <c r="QD7332" s="623"/>
      <c r="QE7332" s="623"/>
      <c r="QF7332" s="623"/>
      <c r="QG7332" s="623"/>
      <c r="QH7332" s="623"/>
      <c r="QI7332" s="623"/>
      <c r="QJ7332" s="623"/>
      <c r="QK7332" s="623"/>
    </row>
    <row r="7333" spans="439:453">
      <c r="PW7333" s="623"/>
      <c r="PX7333" s="623"/>
      <c r="PY7333" s="623"/>
      <c r="PZ7333" s="623"/>
      <c r="QA7333" s="623"/>
      <c r="QB7333" s="623"/>
      <c r="QC7333" s="623"/>
      <c r="QD7333" s="623"/>
      <c r="QE7333" s="623"/>
      <c r="QF7333" s="623"/>
      <c r="QG7333" s="623"/>
      <c r="QH7333" s="623"/>
      <c r="QI7333" s="623"/>
      <c r="QJ7333" s="623"/>
      <c r="QK7333" s="623"/>
    </row>
    <row r="7334" spans="439:453">
      <c r="PW7334" s="623"/>
      <c r="PX7334" s="623"/>
      <c r="PY7334" s="623"/>
      <c r="PZ7334" s="623"/>
      <c r="QA7334" s="623"/>
      <c r="QB7334" s="623"/>
      <c r="QC7334" s="623"/>
      <c r="QD7334" s="623"/>
      <c r="QE7334" s="623"/>
      <c r="QF7334" s="623"/>
      <c r="QG7334" s="623"/>
      <c r="QH7334" s="623"/>
      <c r="QI7334" s="623"/>
      <c r="QJ7334" s="623"/>
      <c r="QK7334" s="623"/>
    </row>
    <row r="7335" spans="439:453">
      <c r="PW7335" s="623"/>
      <c r="PX7335" s="623"/>
      <c r="PY7335" s="623"/>
      <c r="PZ7335" s="623"/>
      <c r="QA7335" s="623"/>
      <c r="QB7335" s="623"/>
      <c r="QC7335" s="623"/>
      <c r="QD7335" s="623"/>
      <c r="QE7335" s="623"/>
      <c r="QF7335" s="623"/>
      <c r="QG7335" s="623"/>
      <c r="QH7335" s="623"/>
      <c r="QI7335" s="623"/>
      <c r="QJ7335" s="623"/>
      <c r="QK7335" s="623"/>
    </row>
    <row r="7336" spans="439:453">
      <c r="PW7336" s="623"/>
      <c r="PX7336" s="623"/>
      <c r="PY7336" s="623"/>
      <c r="PZ7336" s="623"/>
      <c r="QA7336" s="623"/>
      <c r="QB7336" s="623"/>
      <c r="QC7336" s="623"/>
      <c r="QD7336" s="623"/>
      <c r="QE7336" s="623"/>
      <c r="QF7336" s="623"/>
      <c r="QG7336" s="623"/>
      <c r="QH7336" s="623"/>
      <c r="QI7336" s="623"/>
      <c r="QJ7336" s="623"/>
      <c r="QK7336" s="623"/>
    </row>
    <row r="7337" spans="439:453">
      <c r="PW7337" s="623"/>
      <c r="PX7337" s="623"/>
      <c r="PY7337" s="623"/>
      <c r="PZ7337" s="623"/>
      <c r="QA7337" s="623"/>
      <c r="QB7337" s="623"/>
      <c r="QC7337" s="623"/>
      <c r="QD7337" s="623"/>
      <c r="QE7337" s="623"/>
      <c r="QF7337" s="623"/>
      <c r="QG7337" s="623"/>
      <c r="QH7337" s="623"/>
      <c r="QI7337" s="623"/>
      <c r="QJ7337" s="623"/>
      <c r="QK7337" s="623"/>
    </row>
    <row r="7338" spans="439:453">
      <c r="PW7338" s="623"/>
      <c r="PX7338" s="623"/>
      <c r="PY7338" s="623"/>
      <c r="PZ7338" s="623"/>
      <c r="QA7338" s="623"/>
      <c r="QB7338" s="623"/>
      <c r="QC7338" s="623"/>
      <c r="QD7338" s="623"/>
      <c r="QE7338" s="623"/>
      <c r="QF7338" s="623"/>
      <c r="QG7338" s="623"/>
      <c r="QH7338" s="623"/>
      <c r="QI7338" s="623"/>
      <c r="QJ7338" s="623"/>
      <c r="QK7338" s="623"/>
    </row>
    <row r="7339" spans="439:453">
      <c r="PW7339" s="623"/>
      <c r="PX7339" s="623"/>
      <c r="PY7339" s="623"/>
      <c r="PZ7339" s="623"/>
      <c r="QA7339" s="623"/>
      <c r="QB7339" s="623"/>
      <c r="QC7339" s="623"/>
      <c r="QD7339" s="623"/>
      <c r="QE7339" s="623"/>
      <c r="QF7339" s="623"/>
      <c r="QG7339" s="623"/>
      <c r="QH7339" s="623"/>
      <c r="QI7339" s="623"/>
      <c r="QJ7339" s="623"/>
      <c r="QK7339" s="623"/>
    </row>
    <row r="7340" spans="439:453">
      <c r="PW7340" s="623"/>
      <c r="PX7340" s="623"/>
      <c r="PY7340" s="623"/>
      <c r="PZ7340" s="623"/>
      <c r="QA7340" s="623"/>
      <c r="QB7340" s="623"/>
      <c r="QC7340" s="623"/>
      <c r="QD7340" s="623"/>
      <c r="QE7340" s="623"/>
      <c r="QF7340" s="623"/>
      <c r="QG7340" s="623"/>
      <c r="QH7340" s="623"/>
      <c r="QI7340" s="623"/>
      <c r="QJ7340" s="623"/>
      <c r="QK7340" s="623"/>
    </row>
    <row r="7341" spans="439:453">
      <c r="PW7341" s="623"/>
      <c r="PX7341" s="623"/>
      <c r="PY7341" s="623"/>
      <c r="PZ7341" s="623"/>
      <c r="QA7341" s="623"/>
      <c r="QB7341" s="623"/>
      <c r="QC7341" s="623"/>
      <c r="QD7341" s="623"/>
      <c r="QE7341" s="623"/>
      <c r="QF7341" s="623"/>
      <c r="QG7341" s="623"/>
      <c r="QH7341" s="623"/>
      <c r="QI7341" s="623"/>
      <c r="QJ7341" s="623"/>
      <c r="QK7341" s="623"/>
    </row>
    <row r="7342" spans="439:453">
      <c r="PW7342" s="623"/>
      <c r="PX7342" s="623"/>
      <c r="PY7342" s="623"/>
      <c r="PZ7342" s="623"/>
      <c r="QA7342" s="623"/>
      <c r="QB7342" s="623"/>
      <c r="QC7342" s="623"/>
      <c r="QD7342" s="623"/>
      <c r="QE7342" s="623"/>
      <c r="QF7342" s="623"/>
      <c r="QG7342" s="623"/>
      <c r="QH7342" s="623"/>
      <c r="QI7342" s="623"/>
      <c r="QJ7342" s="623"/>
      <c r="QK7342" s="623"/>
    </row>
    <row r="7343" spans="439:453">
      <c r="PW7343" s="623"/>
      <c r="PX7343" s="623"/>
      <c r="PY7343" s="623"/>
      <c r="PZ7343" s="623"/>
      <c r="QA7343" s="623"/>
      <c r="QB7343" s="623"/>
      <c r="QC7343" s="623"/>
      <c r="QD7343" s="623"/>
      <c r="QE7343" s="623"/>
      <c r="QF7343" s="623"/>
      <c r="QG7343" s="623"/>
      <c r="QH7343" s="623"/>
      <c r="QI7343" s="623"/>
      <c r="QJ7343" s="623"/>
      <c r="QK7343" s="623"/>
    </row>
    <row r="7344" spans="439:453">
      <c r="PW7344" s="623"/>
      <c r="PX7344" s="623"/>
      <c r="PY7344" s="623"/>
      <c r="PZ7344" s="623"/>
      <c r="QA7344" s="623"/>
      <c r="QB7344" s="623"/>
      <c r="QC7344" s="623"/>
      <c r="QD7344" s="623"/>
      <c r="QE7344" s="623"/>
      <c r="QF7344" s="623"/>
      <c r="QG7344" s="623"/>
      <c r="QH7344" s="623"/>
      <c r="QI7344" s="623"/>
      <c r="QJ7344" s="623"/>
      <c r="QK7344" s="623"/>
    </row>
    <row r="7345" spans="439:453">
      <c r="PW7345" s="623"/>
      <c r="PX7345" s="623"/>
      <c r="PY7345" s="623"/>
      <c r="PZ7345" s="623"/>
      <c r="QA7345" s="623"/>
      <c r="QB7345" s="623"/>
      <c r="QC7345" s="623"/>
      <c r="QD7345" s="623"/>
      <c r="QE7345" s="623"/>
      <c r="QF7345" s="623"/>
      <c r="QG7345" s="623"/>
      <c r="QH7345" s="623"/>
      <c r="QI7345" s="623"/>
      <c r="QJ7345" s="623"/>
      <c r="QK7345" s="623"/>
    </row>
    <row r="7346" spans="439:453">
      <c r="PW7346" s="623"/>
      <c r="PX7346" s="623"/>
      <c r="PY7346" s="623"/>
      <c r="PZ7346" s="623"/>
      <c r="QA7346" s="623"/>
      <c r="QB7346" s="623"/>
      <c r="QC7346" s="623"/>
      <c r="QD7346" s="623"/>
      <c r="QE7346" s="623"/>
      <c r="QF7346" s="623"/>
      <c r="QG7346" s="623"/>
      <c r="QH7346" s="623"/>
      <c r="QI7346" s="623"/>
      <c r="QJ7346" s="623"/>
      <c r="QK7346" s="623"/>
    </row>
    <row r="7347" spans="439:453">
      <c r="PW7347" s="623"/>
      <c r="PX7347" s="623"/>
      <c r="PY7347" s="623"/>
      <c r="PZ7347" s="623"/>
      <c r="QA7347" s="623"/>
      <c r="QB7347" s="623"/>
      <c r="QC7347" s="623"/>
      <c r="QD7347" s="623"/>
      <c r="QE7347" s="623"/>
      <c r="QF7347" s="623"/>
      <c r="QG7347" s="623"/>
      <c r="QH7347" s="623"/>
      <c r="QI7347" s="623"/>
      <c r="QJ7347" s="623"/>
      <c r="QK7347" s="623"/>
    </row>
    <row r="7348" spans="439:453">
      <c r="PW7348" s="623"/>
      <c r="PX7348" s="623"/>
      <c r="PY7348" s="623"/>
      <c r="PZ7348" s="623"/>
      <c r="QA7348" s="623"/>
      <c r="QB7348" s="623"/>
      <c r="QC7348" s="623"/>
      <c r="QD7348" s="623"/>
      <c r="QE7348" s="623"/>
      <c r="QF7348" s="623"/>
      <c r="QG7348" s="623"/>
      <c r="QH7348" s="623"/>
      <c r="QI7348" s="623"/>
      <c r="QJ7348" s="623"/>
      <c r="QK7348" s="623"/>
    </row>
    <row r="7349" spans="439:453">
      <c r="PW7349" s="623"/>
      <c r="PX7349" s="623"/>
      <c r="PY7349" s="623"/>
      <c r="PZ7349" s="623"/>
      <c r="QA7349" s="623"/>
      <c r="QB7349" s="623"/>
      <c r="QC7349" s="623"/>
      <c r="QD7349" s="623"/>
      <c r="QE7349" s="623"/>
      <c r="QF7349" s="623"/>
      <c r="QG7349" s="623"/>
      <c r="QH7349" s="623"/>
      <c r="QI7349" s="623"/>
      <c r="QJ7349" s="623"/>
      <c r="QK7349" s="623"/>
    </row>
    <row r="7350" spans="439:453">
      <c r="PW7350" s="623"/>
      <c r="PX7350" s="623"/>
      <c r="PY7350" s="623"/>
      <c r="PZ7350" s="623"/>
      <c r="QA7350" s="623"/>
      <c r="QB7350" s="623"/>
      <c r="QC7350" s="623"/>
      <c r="QD7350" s="623"/>
      <c r="QE7350" s="623"/>
      <c r="QF7350" s="623"/>
      <c r="QG7350" s="623"/>
      <c r="QH7350" s="623"/>
      <c r="QI7350" s="623"/>
      <c r="QJ7350" s="623"/>
      <c r="QK7350" s="623"/>
    </row>
    <row r="7351" spans="439:453">
      <c r="PW7351" s="623"/>
      <c r="PX7351" s="623"/>
      <c r="PY7351" s="623"/>
      <c r="PZ7351" s="623"/>
      <c r="QA7351" s="623"/>
      <c r="QB7351" s="623"/>
      <c r="QC7351" s="623"/>
      <c r="QD7351" s="623"/>
      <c r="QE7351" s="623"/>
      <c r="QF7351" s="623"/>
      <c r="QG7351" s="623"/>
      <c r="QH7351" s="623"/>
      <c r="QI7351" s="623"/>
      <c r="QJ7351" s="623"/>
      <c r="QK7351" s="623"/>
    </row>
    <row r="7352" spans="439:453">
      <c r="PW7352" s="623"/>
      <c r="PX7352" s="623"/>
      <c r="PY7352" s="623"/>
      <c r="PZ7352" s="623"/>
      <c r="QA7352" s="623"/>
      <c r="QB7352" s="623"/>
      <c r="QC7352" s="623"/>
      <c r="QD7352" s="623"/>
      <c r="QE7352" s="623"/>
      <c r="QF7352" s="623"/>
      <c r="QG7352" s="623"/>
      <c r="QH7352" s="623"/>
      <c r="QI7352" s="623"/>
      <c r="QJ7352" s="623"/>
      <c r="QK7352" s="623"/>
    </row>
    <row r="7353" spans="439:453">
      <c r="PW7353" s="623"/>
      <c r="PX7353" s="623"/>
      <c r="PY7353" s="623"/>
      <c r="PZ7353" s="623"/>
      <c r="QA7353" s="623"/>
      <c r="QB7353" s="623"/>
      <c r="QC7353" s="623"/>
      <c r="QD7353" s="623"/>
      <c r="QE7353" s="623"/>
      <c r="QF7353" s="623"/>
      <c r="QG7353" s="623"/>
      <c r="QH7353" s="623"/>
      <c r="QI7353" s="623"/>
      <c r="QJ7353" s="623"/>
      <c r="QK7353" s="623"/>
    </row>
    <row r="7354" spans="439:453">
      <c r="PW7354" s="623"/>
      <c r="PX7354" s="623"/>
      <c r="PY7354" s="623"/>
      <c r="PZ7354" s="623"/>
      <c r="QA7354" s="623"/>
      <c r="QB7354" s="623"/>
      <c r="QC7354" s="623"/>
      <c r="QD7354" s="623"/>
      <c r="QE7354" s="623"/>
      <c r="QF7354" s="623"/>
      <c r="QG7354" s="623"/>
      <c r="QH7354" s="623"/>
      <c r="QI7354" s="623"/>
      <c r="QJ7354" s="623"/>
      <c r="QK7354" s="623"/>
    </row>
    <row r="7355" spans="439:453">
      <c r="PW7355" s="623"/>
      <c r="PX7355" s="623"/>
      <c r="PY7355" s="623"/>
      <c r="PZ7355" s="623"/>
      <c r="QA7355" s="623"/>
      <c r="QB7355" s="623"/>
      <c r="QC7355" s="623"/>
      <c r="QD7355" s="623"/>
      <c r="QE7355" s="623"/>
      <c r="QF7355" s="623"/>
      <c r="QG7355" s="623"/>
      <c r="QH7355" s="623"/>
      <c r="QI7355" s="623"/>
      <c r="QJ7355" s="623"/>
      <c r="QK7355" s="623"/>
    </row>
    <row r="7356" spans="439:453">
      <c r="PW7356" s="623"/>
      <c r="PX7356" s="623"/>
      <c r="PY7356" s="623"/>
      <c r="PZ7356" s="623"/>
      <c r="QA7356" s="623"/>
      <c r="QB7356" s="623"/>
      <c r="QC7356" s="623"/>
      <c r="QD7356" s="623"/>
      <c r="QE7356" s="623"/>
      <c r="QF7356" s="623"/>
      <c r="QG7356" s="623"/>
      <c r="QH7356" s="623"/>
      <c r="QI7356" s="623"/>
      <c r="QJ7356" s="623"/>
      <c r="QK7356" s="623"/>
    </row>
    <row r="7357" spans="439:453">
      <c r="PW7357" s="623"/>
      <c r="PX7357" s="623"/>
      <c r="PY7357" s="623"/>
      <c r="PZ7357" s="623"/>
      <c r="QA7357" s="623"/>
      <c r="QB7357" s="623"/>
      <c r="QC7357" s="623"/>
      <c r="QD7357" s="623"/>
      <c r="QE7357" s="623"/>
      <c r="QF7357" s="623"/>
      <c r="QG7357" s="623"/>
      <c r="QH7357" s="623"/>
      <c r="QI7357" s="623"/>
      <c r="QJ7357" s="623"/>
      <c r="QK7357" s="623"/>
    </row>
    <row r="7358" spans="439:453">
      <c r="PW7358" s="623"/>
      <c r="PX7358" s="623"/>
      <c r="PY7358" s="623"/>
      <c r="PZ7358" s="623"/>
      <c r="QA7358" s="623"/>
      <c r="QB7358" s="623"/>
      <c r="QC7358" s="623"/>
      <c r="QD7358" s="623"/>
      <c r="QE7358" s="623"/>
      <c r="QF7358" s="623"/>
      <c r="QG7358" s="623"/>
      <c r="QH7358" s="623"/>
      <c r="QI7358" s="623"/>
      <c r="QJ7358" s="623"/>
      <c r="QK7358" s="623"/>
    </row>
    <row r="7359" spans="439:453">
      <c r="PW7359" s="623"/>
      <c r="PX7359" s="623"/>
      <c r="PY7359" s="623"/>
      <c r="PZ7359" s="623"/>
      <c r="QA7359" s="623"/>
      <c r="QB7359" s="623"/>
      <c r="QC7359" s="623"/>
      <c r="QD7359" s="623"/>
      <c r="QE7359" s="623"/>
      <c r="QF7359" s="623"/>
      <c r="QG7359" s="623"/>
      <c r="QH7359" s="623"/>
      <c r="QI7359" s="623"/>
      <c r="QJ7359" s="623"/>
      <c r="QK7359" s="623"/>
    </row>
    <row r="7360" spans="439:453">
      <c r="PW7360" s="623"/>
      <c r="PX7360" s="623"/>
      <c r="PY7360" s="623"/>
      <c r="PZ7360" s="623"/>
      <c r="QA7360" s="623"/>
      <c r="QB7360" s="623"/>
      <c r="QC7360" s="623"/>
      <c r="QD7360" s="623"/>
      <c r="QE7360" s="623"/>
      <c r="QF7360" s="623"/>
      <c r="QG7360" s="623"/>
      <c r="QH7360" s="623"/>
      <c r="QI7360" s="623"/>
      <c r="QJ7360" s="623"/>
      <c r="QK7360" s="623"/>
    </row>
    <row r="7361" spans="439:453">
      <c r="PW7361" s="623"/>
      <c r="PX7361" s="623"/>
      <c r="PY7361" s="623"/>
      <c r="PZ7361" s="623"/>
      <c r="QA7361" s="623"/>
      <c r="QB7361" s="623"/>
      <c r="QC7361" s="623"/>
      <c r="QD7361" s="623"/>
      <c r="QE7361" s="623"/>
      <c r="QF7361" s="623"/>
      <c r="QG7361" s="623"/>
      <c r="QH7361" s="623"/>
      <c r="QI7361" s="623"/>
      <c r="QJ7361" s="623"/>
      <c r="QK7361" s="623"/>
    </row>
    <row r="7362" spans="439:453">
      <c r="PW7362" s="623"/>
      <c r="PX7362" s="623"/>
      <c r="PY7362" s="623"/>
      <c r="PZ7362" s="623"/>
      <c r="QA7362" s="623"/>
      <c r="QB7362" s="623"/>
      <c r="QC7362" s="623"/>
      <c r="QD7362" s="623"/>
      <c r="QE7362" s="623"/>
      <c r="QF7362" s="623"/>
      <c r="QG7362" s="623"/>
      <c r="QH7362" s="623"/>
      <c r="QI7362" s="623"/>
      <c r="QJ7362" s="623"/>
      <c r="QK7362" s="623"/>
    </row>
    <row r="7363" spans="439:453">
      <c r="PW7363" s="623"/>
      <c r="PX7363" s="623"/>
      <c r="PY7363" s="623"/>
      <c r="PZ7363" s="623"/>
      <c r="QA7363" s="623"/>
      <c r="QB7363" s="623"/>
      <c r="QC7363" s="623"/>
      <c r="QD7363" s="623"/>
      <c r="QE7363" s="623"/>
      <c r="QF7363" s="623"/>
      <c r="QG7363" s="623"/>
      <c r="QH7363" s="623"/>
      <c r="QI7363" s="623"/>
      <c r="QJ7363" s="623"/>
      <c r="QK7363" s="623"/>
    </row>
    <row r="7364" spans="439:453">
      <c r="PW7364" s="623"/>
      <c r="PX7364" s="623"/>
      <c r="PY7364" s="623"/>
      <c r="PZ7364" s="623"/>
      <c r="QA7364" s="623"/>
      <c r="QB7364" s="623"/>
      <c r="QC7364" s="623"/>
      <c r="QD7364" s="623"/>
      <c r="QE7364" s="623"/>
      <c r="QF7364" s="623"/>
      <c r="QG7364" s="623"/>
      <c r="QH7364" s="623"/>
      <c r="QI7364" s="623"/>
      <c r="QJ7364" s="623"/>
      <c r="QK7364" s="623"/>
    </row>
    <row r="7365" spans="439:453">
      <c r="PW7365" s="623"/>
      <c r="PX7365" s="623"/>
      <c r="PY7365" s="623"/>
      <c r="PZ7365" s="623"/>
      <c r="QA7365" s="623"/>
      <c r="QB7365" s="623"/>
      <c r="QC7365" s="623"/>
      <c r="QD7365" s="623"/>
      <c r="QE7365" s="623"/>
      <c r="QF7365" s="623"/>
      <c r="QG7365" s="623"/>
      <c r="QH7365" s="623"/>
      <c r="QI7365" s="623"/>
      <c r="QJ7365" s="623"/>
      <c r="QK7365" s="623"/>
    </row>
    <row r="7366" spans="439:453">
      <c r="PW7366" s="623"/>
      <c r="PX7366" s="623"/>
      <c r="PY7366" s="623"/>
      <c r="PZ7366" s="623"/>
      <c r="QA7366" s="623"/>
      <c r="QB7366" s="623"/>
      <c r="QC7366" s="623"/>
      <c r="QD7366" s="623"/>
      <c r="QE7366" s="623"/>
      <c r="QF7366" s="623"/>
      <c r="QG7366" s="623"/>
      <c r="QH7366" s="623"/>
      <c r="QI7366" s="623"/>
      <c r="QJ7366" s="623"/>
      <c r="QK7366" s="623"/>
    </row>
    <row r="7367" spans="439:453">
      <c r="PW7367" s="623"/>
      <c r="PX7367" s="623"/>
      <c r="PY7367" s="623"/>
      <c r="PZ7367" s="623"/>
      <c r="QA7367" s="623"/>
      <c r="QB7367" s="623"/>
      <c r="QC7367" s="623"/>
      <c r="QD7367" s="623"/>
      <c r="QE7367" s="623"/>
      <c r="QF7367" s="623"/>
      <c r="QG7367" s="623"/>
      <c r="QH7367" s="623"/>
      <c r="QI7367" s="623"/>
      <c r="QJ7367" s="623"/>
      <c r="QK7367" s="623"/>
    </row>
    <row r="7368" spans="439:453">
      <c r="PW7368" s="623"/>
      <c r="PX7368" s="623"/>
      <c r="PY7368" s="623"/>
      <c r="PZ7368" s="623"/>
      <c r="QA7368" s="623"/>
      <c r="QB7368" s="623"/>
      <c r="QC7368" s="623"/>
      <c r="QD7368" s="623"/>
      <c r="QE7368" s="623"/>
      <c r="QF7368" s="623"/>
      <c r="QG7368" s="623"/>
      <c r="QH7368" s="623"/>
      <c r="QI7368" s="623"/>
      <c r="QJ7368" s="623"/>
      <c r="QK7368" s="623"/>
    </row>
    <row r="7369" spans="439:453">
      <c r="PW7369" s="623"/>
      <c r="PX7369" s="623"/>
      <c r="PY7369" s="623"/>
      <c r="PZ7369" s="623"/>
      <c r="QA7369" s="623"/>
      <c r="QB7369" s="623"/>
      <c r="QC7369" s="623"/>
      <c r="QD7369" s="623"/>
      <c r="QE7369" s="623"/>
      <c r="QF7369" s="623"/>
      <c r="QG7369" s="623"/>
      <c r="QH7369" s="623"/>
      <c r="QI7369" s="623"/>
      <c r="QJ7369" s="623"/>
      <c r="QK7369" s="623"/>
    </row>
    <row r="7370" spans="439:453">
      <c r="PW7370" s="623"/>
      <c r="PX7370" s="623"/>
      <c r="PY7370" s="623"/>
      <c r="PZ7370" s="623"/>
      <c r="QA7370" s="623"/>
      <c r="QB7370" s="623"/>
      <c r="QC7370" s="623"/>
      <c r="QD7370" s="623"/>
      <c r="QE7370" s="623"/>
      <c r="QF7370" s="623"/>
      <c r="QG7370" s="623"/>
      <c r="QH7370" s="623"/>
      <c r="QI7370" s="623"/>
      <c r="QJ7370" s="623"/>
      <c r="QK7370" s="623"/>
    </row>
    <row r="7371" spans="439:453">
      <c r="PW7371" s="623"/>
      <c r="PX7371" s="623"/>
      <c r="PY7371" s="623"/>
      <c r="PZ7371" s="623"/>
      <c r="QA7371" s="623"/>
      <c r="QB7371" s="623"/>
      <c r="QC7371" s="623"/>
      <c r="QD7371" s="623"/>
      <c r="QE7371" s="623"/>
      <c r="QF7371" s="623"/>
      <c r="QG7371" s="623"/>
      <c r="QH7371" s="623"/>
      <c r="QI7371" s="623"/>
      <c r="QJ7371" s="623"/>
      <c r="QK7371" s="623"/>
    </row>
    <row r="7372" spans="439:453">
      <c r="PW7372" s="623"/>
      <c r="PX7372" s="623"/>
      <c r="PY7372" s="623"/>
      <c r="PZ7372" s="623"/>
      <c r="QA7372" s="623"/>
      <c r="QB7372" s="623"/>
      <c r="QC7372" s="623"/>
      <c r="QD7372" s="623"/>
      <c r="QE7372" s="623"/>
      <c r="QF7372" s="623"/>
      <c r="QG7372" s="623"/>
      <c r="QH7372" s="623"/>
      <c r="QI7372" s="623"/>
      <c r="QJ7372" s="623"/>
      <c r="QK7372" s="623"/>
    </row>
    <row r="7373" spans="439:453">
      <c r="PW7373" s="623"/>
      <c r="PX7373" s="623"/>
      <c r="PY7373" s="623"/>
      <c r="PZ7373" s="623"/>
      <c r="QA7373" s="623"/>
      <c r="QB7373" s="623"/>
      <c r="QC7373" s="623"/>
      <c r="QD7373" s="623"/>
      <c r="QE7373" s="623"/>
      <c r="QF7373" s="623"/>
      <c r="QG7373" s="623"/>
      <c r="QH7373" s="623"/>
      <c r="QI7373" s="623"/>
      <c r="QJ7373" s="623"/>
      <c r="QK7373" s="623"/>
    </row>
    <row r="7374" spans="439:453">
      <c r="PW7374" s="623"/>
      <c r="PX7374" s="623"/>
      <c r="PY7374" s="623"/>
      <c r="PZ7374" s="623"/>
      <c r="QA7374" s="623"/>
      <c r="QB7374" s="623"/>
      <c r="QC7374" s="623"/>
      <c r="QD7374" s="623"/>
      <c r="QE7374" s="623"/>
      <c r="QF7374" s="623"/>
      <c r="QG7374" s="623"/>
      <c r="QH7374" s="623"/>
      <c r="QI7374" s="623"/>
      <c r="QJ7374" s="623"/>
      <c r="QK7374" s="623"/>
    </row>
    <row r="7375" spans="439:453">
      <c r="PW7375" s="623"/>
      <c r="PX7375" s="623"/>
      <c r="PY7375" s="623"/>
      <c r="PZ7375" s="623"/>
      <c r="QA7375" s="623"/>
      <c r="QB7375" s="623"/>
      <c r="QC7375" s="623"/>
      <c r="QD7375" s="623"/>
      <c r="QE7375" s="623"/>
      <c r="QF7375" s="623"/>
      <c r="QG7375" s="623"/>
      <c r="QH7375" s="623"/>
      <c r="QI7375" s="623"/>
      <c r="QJ7375" s="623"/>
      <c r="QK7375" s="623"/>
    </row>
    <row r="7376" spans="439:453">
      <c r="PW7376" s="623"/>
      <c r="PX7376" s="623"/>
      <c r="PY7376" s="623"/>
      <c r="PZ7376" s="623"/>
      <c r="QA7376" s="623"/>
      <c r="QB7376" s="623"/>
      <c r="QC7376" s="623"/>
      <c r="QD7376" s="623"/>
      <c r="QE7376" s="623"/>
      <c r="QF7376" s="623"/>
      <c r="QG7376" s="623"/>
      <c r="QH7376" s="623"/>
      <c r="QI7376" s="623"/>
      <c r="QJ7376" s="623"/>
      <c r="QK7376" s="623"/>
    </row>
    <row r="7377" spans="439:453">
      <c r="PW7377" s="623"/>
      <c r="PX7377" s="623"/>
      <c r="PY7377" s="623"/>
      <c r="PZ7377" s="623"/>
      <c r="QA7377" s="623"/>
      <c r="QB7377" s="623"/>
      <c r="QC7377" s="623"/>
      <c r="QD7377" s="623"/>
      <c r="QE7377" s="623"/>
      <c r="QF7377" s="623"/>
      <c r="QG7377" s="623"/>
      <c r="QH7377" s="623"/>
      <c r="QI7377" s="623"/>
      <c r="QJ7377" s="623"/>
      <c r="QK7377" s="623"/>
    </row>
    <row r="7378" spans="439:453">
      <c r="PW7378" s="623"/>
      <c r="PX7378" s="623"/>
      <c r="PY7378" s="623"/>
      <c r="PZ7378" s="623"/>
      <c r="QA7378" s="623"/>
      <c r="QB7378" s="623"/>
      <c r="QC7378" s="623"/>
      <c r="QD7378" s="623"/>
      <c r="QE7378" s="623"/>
      <c r="QF7378" s="623"/>
      <c r="QG7378" s="623"/>
      <c r="QH7378" s="623"/>
      <c r="QI7378" s="623"/>
      <c r="QJ7378" s="623"/>
      <c r="QK7378" s="623"/>
    </row>
    <row r="7379" spans="439:453">
      <c r="PW7379" s="623"/>
      <c r="PX7379" s="623"/>
      <c r="PY7379" s="623"/>
      <c r="PZ7379" s="623"/>
      <c r="QA7379" s="623"/>
      <c r="QB7379" s="623"/>
      <c r="QC7379" s="623"/>
      <c r="QD7379" s="623"/>
      <c r="QE7379" s="623"/>
      <c r="QF7379" s="623"/>
      <c r="QG7379" s="623"/>
      <c r="QH7379" s="623"/>
      <c r="QI7379" s="623"/>
      <c r="QJ7379" s="623"/>
      <c r="QK7379" s="623"/>
    </row>
    <row r="7380" spans="439:453">
      <c r="PW7380" s="623"/>
      <c r="PX7380" s="623"/>
      <c r="PY7380" s="623"/>
      <c r="PZ7380" s="623"/>
      <c r="QA7380" s="623"/>
      <c r="QB7380" s="623"/>
      <c r="QC7380" s="623"/>
      <c r="QD7380" s="623"/>
      <c r="QE7380" s="623"/>
      <c r="QF7380" s="623"/>
      <c r="QG7380" s="623"/>
      <c r="QH7380" s="623"/>
      <c r="QI7380" s="623"/>
      <c r="QJ7380" s="623"/>
      <c r="QK7380" s="623"/>
    </row>
    <row r="7381" spans="439:453">
      <c r="PW7381" s="623"/>
      <c r="PX7381" s="623"/>
      <c r="PY7381" s="623"/>
      <c r="PZ7381" s="623"/>
      <c r="QA7381" s="623"/>
      <c r="QB7381" s="623"/>
      <c r="QC7381" s="623"/>
      <c r="QD7381" s="623"/>
      <c r="QE7381" s="623"/>
      <c r="QF7381" s="623"/>
      <c r="QG7381" s="623"/>
      <c r="QH7381" s="623"/>
      <c r="QI7381" s="623"/>
      <c r="QJ7381" s="623"/>
      <c r="QK7381" s="623"/>
    </row>
    <row r="7382" spans="439:453">
      <c r="PW7382" s="623"/>
      <c r="PX7382" s="623"/>
      <c r="PY7382" s="623"/>
      <c r="PZ7382" s="623"/>
      <c r="QA7382" s="623"/>
      <c r="QB7382" s="623"/>
      <c r="QC7382" s="623"/>
      <c r="QD7382" s="623"/>
      <c r="QE7382" s="623"/>
      <c r="QF7382" s="623"/>
      <c r="QG7382" s="623"/>
      <c r="QH7382" s="623"/>
      <c r="QI7382" s="623"/>
      <c r="QJ7382" s="623"/>
      <c r="QK7382" s="623"/>
    </row>
    <row r="7383" spans="439:453">
      <c r="PW7383" s="623"/>
      <c r="PX7383" s="623"/>
      <c r="PY7383" s="623"/>
      <c r="PZ7383" s="623"/>
      <c r="QA7383" s="623"/>
      <c r="QB7383" s="623"/>
      <c r="QC7383" s="623"/>
      <c r="QD7383" s="623"/>
      <c r="QE7383" s="623"/>
      <c r="QF7383" s="623"/>
      <c r="QG7383" s="623"/>
      <c r="QH7383" s="623"/>
      <c r="QI7383" s="623"/>
      <c r="QJ7383" s="623"/>
      <c r="QK7383" s="623"/>
    </row>
    <row r="7384" spans="439:453">
      <c r="PW7384" s="623"/>
      <c r="PX7384" s="623"/>
      <c r="PY7384" s="623"/>
      <c r="PZ7384" s="623"/>
      <c r="QA7384" s="623"/>
      <c r="QB7384" s="623"/>
      <c r="QC7384" s="623"/>
      <c r="QD7384" s="623"/>
      <c r="QE7384" s="623"/>
      <c r="QF7384" s="623"/>
      <c r="QG7384" s="623"/>
      <c r="QH7384" s="623"/>
      <c r="QI7384" s="623"/>
      <c r="QJ7384" s="623"/>
      <c r="QK7384" s="623"/>
    </row>
    <row r="7385" spans="439:453">
      <c r="PW7385" s="623"/>
      <c r="PX7385" s="623"/>
      <c r="PY7385" s="623"/>
      <c r="PZ7385" s="623"/>
      <c r="QA7385" s="623"/>
      <c r="QB7385" s="623"/>
      <c r="QC7385" s="623"/>
      <c r="QD7385" s="623"/>
      <c r="QE7385" s="623"/>
      <c r="QF7385" s="623"/>
      <c r="QG7385" s="623"/>
      <c r="QH7385" s="623"/>
      <c r="QI7385" s="623"/>
      <c r="QJ7385" s="623"/>
      <c r="QK7385" s="623"/>
    </row>
    <row r="7386" spans="439:453">
      <c r="PW7386" s="623"/>
      <c r="PX7386" s="623"/>
      <c r="PY7386" s="623"/>
      <c r="PZ7386" s="623"/>
      <c r="QA7386" s="623"/>
      <c r="QB7386" s="623"/>
      <c r="QC7386" s="623"/>
      <c r="QD7386" s="623"/>
      <c r="QE7386" s="623"/>
      <c r="QF7386" s="623"/>
      <c r="QG7386" s="623"/>
      <c r="QH7386" s="623"/>
      <c r="QI7386" s="623"/>
      <c r="QJ7386" s="623"/>
      <c r="QK7386" s="623"/>
    </row>
    <row r="7387" spans="439:453">
      <c r="PW7387" s="623"/>
      <c r="PX7387" s="623"/>
      <c r="PY7387" s="623"/>
      <c r="PZ7387" s="623"/>
      <c r="QA7387" s="623"/>
      <c r="QB7387" s="623"/>
      <c r="QC7387" s="623"/>
      <c r="QD7387" s="623"/>
      <c r="QE7387" s="623"/>
      <c r="QF7387" s="623"/>
      <c r="QG7387" s="623"/>
      <c r="QH7387" s="623"/>
      <c r="QI7387" s="623"/>
      <c r="QJ7387" s="623"/>
      <c r="QK7387" s="623"/>
    </row>
    <row r="7388" spans="439:453">
      <c r="PW7388" s="623"/>
      <c r="PX7388" s="623"/>
      <c r="PY7388" s="623"/>
      <c r="PZ7388" s="623"/>
      <c r="QA7388" s="623"/>
      <c r="QB7388" s="623"/>
      <c r="QC7388" s="623"/>
      <c r="QD7388" s="623"/>
      <c r="QE7388" s="623"/>
      <c r="QF7388" s="623"/>
      <c r="QG7388" s="623"/>
      <c r="QH7388" s="623"/>
      <c r="QI7388" s="623"/>
      <c r="QJ7388" s="623"/>
      <c r="QK7388" s="623"/>
    </row>
    <row r="7389" spans="439:453">
      <c r="PW7389" s="623"/>
      <c r="PX7389" s="623"/>
      <c r="PY7389" s="623"/>
      <c r="PZ7389" s="623"/>
      <c r="QA7389" s="623"/>
      <c r="QB7389" s="623"/>
      <c r="QC7389" s="623"/>
      <c r="QD7389" s="623"/>
      <c r="QE7389" s="623"/>
      <c r="QF7389" s="623"/>
      <c r="QG7389" s="623"/>
      <c r="QH7389" s="623"/>
      <c r="QI7389" s="623"/>
      <c r="QJ7389" s="623"/>
      <c r="QK7389" s="623"/>
    </row>
    <row r="7390" spans="439:453">
      <c r="PW7390" s="623"/>
      <c r="PX7390" s="623"/>
      <c r="PY7390" s="623"/>
      <c r="PZ7390" s="623"/>
      <c r="QA7390" s="623"/>
      <c r="QB7390" s="623"/>
      <c r="QC7390" s="623"/>
      <c r="QD7390" s="623"/>
      <c r="QE7390" s="623"/>
      <c r="QF7390" s="623"/>
      <c r="QG7390" s="623"/>
      <c r="QH7390" s="623"/>
      <c r="QI7390" s="623"/>
      <c r="QJ7390" s="623"/>
      <c r="QK7390" s="623"/>
    </row>
    <row r="7391" spans="439:453">
      <c r="PW7391" s="623"/>
      <c r="PX7391" s="623"/>
      <c r="PY7391" s="623"/>
      <c r="PZ7391" s="623"/>
      <c r="QA7391" s="623"/>
      <c r="QB7391" s="623"/>
      <c r="QC7391" s="623"/>
      <c r="QD7391" s="623"/>
      <c r="QE7391" s="623"/>
      <c r="QF7391" s="623"/>
      <c r="QG7391" s="623"/>
      <c r="QH7391" s="623"/>
      <c r="QI7391" s="623"/>
      <c r="QJ7391" s="623"/>
      <c r="QK7391" s="623"/>
    </row>
    <row r="7392" spans="439:453">
      <c r="PW7392" s="623"/>
      <c r="PX7392" s="623"/>
      <c r="PY7392" s="623"/>
      <c r="PZ7392" s="623"/>
      <c r="QA7392" s="623"/>
      <c r="QB7392" s="623"/>
      <c r="QC7392" s="623"/>
      <c r="QD7392" s="623"/>
      <c r="QE7392" s="623"/>
      <c r="QF7392" s="623"/>
      <c r="QG7392" s="623"/>
      <c r="QH7392" s="623"/>
      <c r="QI7392" s="623"/>
      <c r="QJ7392" s="623"/>
      <c r="QK7392" s="623"/>
    </row>
    <row r="7393" spans="439:453">
      <c r="PW7393" s="623"/>
      <c r="PX7393" s="623"/>
      <c r="PY7393" s="623"/>
      <c r="PZ7393" s="623"/>
      <c r="QA7393" s="623"/>
      <c r="QB7393" s="623"/>
      <c r="QC7393" s="623"/>
      <c r="QD7393" s="623"/>
      <c r="QE7393" s="623"/>
      <c r="QF7393" s="623"/>
      <c r="QG7393" s="623"/>
      <c r="QH7393" s="623"/>
      <c r="QI7393" s="623"/>
      <c r="QJ7393" s="623"/>
      <c r="QK7393" s="623"/>
    </row>
    <row r="7394" spans="439:453">
      <c r="PW7394" s="623"/>
      <c r="PX7394" s="623"/>
      <c r="PY7394" s="623"/>
      <c r="PZ7394" s="623"/>
      <c r="QA7394" s="623"/>
      <c r="QB7394" s="623"/>
      <c r="QC7394" s="623"/>
      <c r="QD7394" s="623"/>
      <c r="QE7394" s="623"/>
      <c r="QF7394" s="623"/>
      <c r="QG7394" s="623"/>
      <c r="QH7394" s="623"/>
      <c r="QI7394" s="623"/>
      <c r="QJ7394" s="623"/>
      <c r="QK7394" s="623"/>
    </row>
    <row r="7395" spans="439:453">
      <c r="PW7395" s="623"/>
      <c r="PX7395" s="623"/>
      <c r="PY7395" s="623"/>
      <c r="PZ7395" s="623"/>
      <c r="QA7395" s="623"/>
      <c r="QB7395" s="623"/>
      <c r="QC7395" s="623"/>
      <c r="QD7395" s="623"/>
      <c r="QE7395" s="623"/>
      <c r="QF7395" s="623"/>
      <c r="QG7395" s="623"/>
      <c r="QH7395" s="623"/>
      <c r="QI7395" s="623"/>
      <c r="QJ7395" s="623"/>
      <c r="QK7395" s="623"/>
    </row>
    <row r="7396" spans="439:453">
      <c r="PW7396" s="623"/>
      <c r="PX7396" s="623"/>
      <c r="PY7396" s="623"/>
      <c r="PZ7396" s="623"/>
      <c r="QA7396" s="623"/>
      <c r="QB7396" s="623"/>
      <c r="QC7396" s="623"/>
      <c r="QD7396" s="623"/>
      <c r="QE7396" s="623"/>
      <c r="QF7396" s="623"/>
      <c r="QG7396" s="623"/>
      <c r="QH7396" s="623"/>
      <c r="QI7396" s="623"/>
      <c r="QJ7396" s="623"/>
      <c r="QK7396" s="623"/>
    </row>
    <row r="7397" spans="439:453">
      <c r="PW7397" s="623"/>
      <c r="PX7397" s="623"/>
      <c r="PY7397" s="623"/>
      <c r="PZ7397" s="623"/>
      <c r="QA7397" s="623"/>
      <c r="QB7397" s="623"/>
      <c r="QC7397" s="623"/>
      <c r="QD7397" s="623"/>
      <c r="QE7397" s="623"/>
      <c r="QF7397" s="623"/>
      <c r="QG7397" s="623"/>
      <c r="QH7397" s="623"/>
      <c r="QI7397" s="623"/>
      <c r="QJ7397" s="623"/>
      <c r="QK7397" s="623"/>
    </row>
    <row r="7398" spans="439:453">
      <c r="PW7398" s="623"/>
      <c r="PX7398" s="623"/>
      <c r="PY7398" s="623"/>
      <c r="PZ7398" s="623"/>
      <c r="QA7398" s="623"/>
      <c r="QB7398" s="623"/>
      <c r="QC7398" s="623"/>
      <c r="QD7398" s="623"/>
      <c r="QE7398" s="623"/>
      <c r="QF7398" s="623"/>
      <c r="QG7398" s="623"/>
      <c r="QH7398" s="623"/>
      <c r="QI7398" s="623"/>
      <c r="QJ7398" s="623"/>
      <c r="QK7398" s="623"/>
    </row>
    <row r="7399" spans="439:453">
      <c r="PW7399" s="623"/>
      <c r="PX7399" s="623"/>
      <c r="PY7399" s="623"/>
      <c r="PZ7399" s="623"/>
      <c r="QA7399" s="623"/>
      <c r="QB7399" s="623"/>
      <c r="QC7399" s="623"/>
      <c r="QD7399" s="623"/>
      <c r="QE7399" s="623"/>
      <c r="QF7399" s="623"/>
      <c r="QG7399" s="623"/>
      <c r="QH7399" s="623"/>
      <c r="QI7399" s="623"/>
      <c r="QJ7399" s="623"/>
      <c r="QK7399" s="623"/>
    </row>
    <row r="7400" spans="439:453">
      <c r="PW7400" s="623"/>
      <c r="PX7400" s="623"/>
      <c r="PY7400" s="623"/>
      <c r="PZ7400" s="623"/>
      <c r="QA7400" s="623"/>
      <c r="QB7400" s="623"/>
      <c r="QC7400" s="623"/>
      <c r="QD7400" s="623"/>
      <c r="QE7400" s="623"/>
      <c r="QF7400" s="623"/>
      <c r="QG7400" s="623"/>
      <c r="QH7400" s="623"/>
      <c r="QI7400" s="623"/>
      <c r="QJ7400" s="623"/>
      <c r="QK7400" s="623"/>
    </row>
    <row r="7401" spans="439:453">
      <c r="PW7401" s="623"/>
      <c r="PX7401" s="623"/>
      <c r="PY7401" s="623"/>
      <c r="PZ7401" s="623"/>
      <c r="QA7401" s="623"/>
      <c r="QB7401" s="623"/>
      <c r="QC7401" s="623"/>
      <c r="QD7401" s="623"/>
      <c r="QE7401" s="623"/>
      <c r="QF7401" s="623"/>
      <c r="QG7401" s="623"/>
      <c r="QH7401" s="623"/>
      <c r="QI7401" s="623"/>
      <c r="QJ7401" s="623"/>
      <c r="QK7401" s="623"/>
    </row>
    <row r="7402" spans="439:453">
      <c r="PW7402" s="623"/>
      <c r="PX7402" s="623"/>
      <c r="PY7402" s="623"/>
      <c r="PZ7402" s="623"/>
      <c r="QA7402" s="623"/>
      <c r="QB7402" s="623"/>
      <c r="QC7402" s="623"/>
      <c r="QD7402" s="623"/>
      <c r="QE7402" s="623"/>
      <c r="QF7402" s="623"/>
      <c r="QG7402" s="623"/>
      <c r="QH7402" s="623"/>
      <c r="QI7402" s="623"/>
      <c r="QJ7402" s="623"/>
      <c r="QK7402" s="623"/>
    </row>
    <row r="7403" spans="439:453">
      <c r="PW7403" s="623"/>
      <c r="PX7403" s="623"/>
      <c r="PY7403" s="623"/>
      <c r="PZ7403" s="623"/>
      <c r="QA7403" s="623"/>
      <c r="QB7403" s="623"/>
      <c r="QC7403" s="623"/>
      <c r="QD7403" s="623"/>
      <c r="QE7403" s="623"/>
      <c r="QF7403" s="623"/>
      <c r="QG7403" s="623"/>
      <c r="QH7403" s="623"/>
      <c r="QI7403" s="623"/>
      <c r="QJ7403" s="623"/>
      <c r="QK7403" s="623"/>
    </row>
    <row r="7404" spans="439:453">
      <c r="PW7404" s="623"/>
      <c r="PX7404" s="623"/>
      <c r="PY7404" s="623"/>
      <c r="PZ7404" s="623"/>
      <c r="QA7404" s="623"/>
      <c r="QB7404" s="623"/>
      <c r="QC7404" s="623"/>
      <c r="QD7404" s="623"/>
      <c r="QE7404" s="623"/>
      <c r="QF7404" s="623"/>
      <c r="QG7404" s="623"/>
      <c r="QH7404" s="623"/>
      <c r="QI7404" s="623"/>
      <c r="QJ7404" s="623"/>
      <c r="QK7404" s="623"/>
    </row>
    <row r="7405" spans="439:453">
      <c r="PW7405" s="623"/>
      <c r="PX7405" s="623"/>
      <c r="PY7405" s="623"/>
      <c r="PZ7405" s="623"/>
      <c r="QA7405" s="623"/>
      <c r="QB7405" s="623"/>
      <c r="QC7405" s="623"/>
      <c r="QD7405" s="623"/>
      <c r="QE7405" s="623"/>
      <c r="QF7405" s="623"/>
      <c r="QG7405" s="623"/>
      <c r="QH7405" s="623"/>
      <c r="QI7405" s="623"/>
      <c r="QJ7405" s="623"/>
      <c r="QK7405" s="623"/>
    </row>
    <row r="7406" spans="439:453">
      <c r="PW7406" s="623"/>
      <c r="PX7406" s="623"/>
      <c r="PY7406" s="623"/>
      <c r="PZ7406" s="623"/>
      <c r="QA7406" s="623"/>
      <c r="QB7406" s="623"/>
      <c r="QC7406" s="623"/>
      <c r="QD7406" s="623"/>
      <c r="QE7406" s="623"/>
      <c r="QF7406" s="623"/>
      <c r="QG7406" s="623"/>
      <c r="QH7406" s="623"/>
      <c r="QI7406" s="623"/>
      <c r="QJ7406" s="623"/>
      <c r="QK7406" s="623"/>
    </row>
    <row r="7407" spans="439:453">
      <c r="PW7407" s="623"/>
      <c r="PX7407" s="623"/>
      <c r="PY7407" s="623"/>
      <c r="PZ7407" s="623"/>
      <c r="QA7407" s="623"/>
      <c r="QB7407" s="623"/>
      <c r="QC7407" s="623"/>
      <c r="QD7407" s="623"/>
      <c r="QE7407" s="623"/>
      <c r="QF7407" s="623"/>
      <c r="QG7407" s="623"/>
      <c r="QH7407" s="623"/>
      <c r="QI7407" s="623"/>
      <c r="QJ7407" s="623"/>
      <c r="QK7407" s="623"/>
    </row>
    <row r="7408" spans="439:453">
      <c r="PW7408" s="623"/>
      <c r="PX7408" s="623"/>
      <c r="PY7408" s="623"/>
      <c r="PZ7408" s="623"/>
      <c r="QA7408" s="623"/>
      <c r="QB7408" s="623"/>
      <c r="QC7408" s="623"/>
      <c r="QD7408" s="623"/>
      <c r="QE7408" s="623"/>
      <c r="QF7408" s="623"/>
      <c r="QG7408" s="623"/>
      <c r="QH7408" s="623"/>
      <c r="QI7408" s="623"/>
      <c r="QJ7408" s="623"/>
      <c r="QK7408" s="623"/>
    </row>
    <row r="7409" spans="439:453">
      <c r="PW7409" s="623"/>
      <c r="PX7409" s="623"/>
      <c r="PY7409" s="623"/>
      <c r="PZ7409" s="623"/>
      <c r="QA7409" s="623"/>
      <c r="QB7409" s="623"/>
      <c r="QC7409" s="623"/>
      <c r="QD7409" s="623"/>
      <c r="QE7409" s="623"/>
      <c r="QF7409" s="623"/>
      <c r="QG7409" s="623"/>
      <c r="QH7409" s="623"/>
      <c r="QI7409" s="623"/>
      <c r="QJ7409" s="623"/>
      <c r="QK7409" s="623"/>
    </row>
    <row r="7410" spans="439:453">
      <c r="PW7410" s="623"/>
      <c r="PX7410" s="623"/>
      <c r="PY7410" s="623"/>
      <c r="PZ7410" s="623"/>
      <c r="QA7410" s="623"/>
      <c r="QB7410" s="623"/>
      <c r="QC7410" s="623"/>
      <c r="QD7410" s="623"/>
      <c r="QE7410" s="623"/>
      <c r="QF7410" s="623"/>
      <c r="QG7410" s="623"/>
      <c r="QH7410" s="623"/>
      <c r="QI7410" s="623"/>
      <c r="QJ7410" s="623"/>
      <c r="QK7410" s="623"/>
    </row>
    <row r="7411" spans="439:453">
      <c r="PW7411" s="623"/>
      <c r="PX7411" s="623"/>
      <c r="PY7411" s="623"/>
      <c r="PZ7411" s="623"/>
      <c r="QA7411" s="623"/>
      <c r="QB7411" s="623"/>
      <c r="QC7411" s="623"/>
      <c r="QD7411" s="623"/>
      <c r="QE7411" s="623"/>
      <c r="QF7411" s="623"/>
      <c r="QG7411" s="623"/>
      <c r="QH7411" s="623"/>
      <c r="QI7411" s="623"/>
      <c r="QJ7411" s="623"/>
      <c r="QK7411" s="623"/>
    </row>
    <row r="7412" spans="439:453">
      <c r="PW7412" s="623"/>
      <c r="PX7412" s="623"/>
      <c r="PY7412" s="623"/>
      <c r="PZ7412" s="623"/>
      <c r="QA7412" s="623"/>
      <c r="QB7412" s="623"/>
      <c r="QC7412" s="623"/>
      <c r="QD7412" s="623"/>
      <c r="QE7412" s="623"/>
      <c r="QF7412" s="623"/>
      <c r="QG7412" s="623"/>
      <c r="QH7412" s="623"/>
      <c r="QI7412" s="623"/>
      <c r="QJ7412" s="623"/>
      <c r="QK7412" s="623"/>
    </row>
    <row r="7413" spans="439:453">
      <c r="PW7413" s="623"/>
      <c r="PX7413" s="623"/>
      <c r="PY7413" s="623"/>
      <c r="PZ7413" s="623"/>
      <c r="QA7413" s="623"/>
      <c r="QB7413" s="623"/>
      <c r="QC7413" s="623"/>
      <c r="QD7413" s="623"/>
      <c r="QE7413" s="623"/>
      <c r="QF7413" s="623"/>
      <c r="QG7413" s="623"/>
      <c r="QH7413" s="623"/>
      <c r="QI7413" s="623"/>
      <c r="QJ7413" s="623"/>
      <c r="QK7413" s="623"/>
    </row>
    <row r="7414" spans="439:453">
      <c r="PW7414" s="623"/>
      <c r="PX7414" s="623"/>
      <c r="PY7414" s="623"/>
      <c r="PZ7414" s="623"/>
      <c r="QA7414" s="623"/>
      <c r="QB7414" s="623"/>
      <c r="QC7414" s="623"/>
      <c r="QD7414" s="623"/>
      <c r="QE7414" s="623"/>
      <c r="QF7414" s="623"/>
      <c r="QG7414" s="623"/>
      <c r="QH7414" s="623"/>
      <c r="QI7414" s="623"/>
      <c r="QJ7414" s="623"/>
      <c r="QK7414" s="623"/>
    </row>
    <row r="7415" spans="439:453">
      <c r="PW7415" s="623"/>
      <c r="PX7415" s="623"/>
      <c r="PY7415" s="623"/>
      <c r="PZ7415" s="623"/>
      <c r="QA7415" s="623"/>
      <c r="QB7415" s="623"/>
      <c r="QC7415" s="623"/>
      <c r="QD7415" s="623"/>
      <c r="QE7415" s="623"/>
      <c r="QF7415" s="623"/>
      <c r="QG7415" s="623"/>
      <c r="QH7415" s="623"/>
      <c r="QI7415" s="623"/>
      <c r="QJ7415" s="623"/>
      <c r="QK7415" s="623"/>
    </row>
    <row r="7416" spans="439:453">
      <c r="PW7416" s="623"/>
      <c r="PX7416" s="623"/>
      <c r="PY7416" s="623"/>
      <c r="PZ7416" s="623"/>
      <c r="QA7416" s="623"/>
      <c r="QB7416" s="623"/>
      <c r="QC7416" s="623"/>
      <c r="QD7416" s="623"/>
      <c r="QE7416" s="623"/>
      <c r="QF7416" s="623"/>
      <c r="QG7416" s="623"/>
      <c r="QH7416" s="623"/>
      <c r="QI7416" s="623"/>
      <c r="QJ7416" s="623"/>
      <c r="QK7416" s="623"/>
    </row>
    <row r="7417" spans="439:453">
      <c r="PW7417" s="623"/>
      <c r="PX7417" s="623"/>
      <c r="PY7417" s="623"/>
      <c r="PZ7417" s="623"/>
      <c r="QA7417" s="623"/>
      <c r="QB7417" s="623"/>
      <c r="QC7417" s="623"/>
      <c r="QD7417" s="623"/>
      <c r="QE7417" s="623"/>
      <c r="QF7417" s="623"/>
      <c r="QG7417" s="623"/>
      <c r="QH7417" s="623"/>
      <c r="QI7417" s="623"/>
      <c r="QJ7417" s="623"/>
      <c r="QK7417" s="623"/>
    </row>
    <row r="7418" spans="439:453">
      <c r="PW7418" s="623"/>
      <c r="PX7418" s="623"/>
      <c r="PY7418" s="623"/>
      <c r="PZ7418" s="623"/>
      <c r="QA7418" s="623"/>
      <c r="QB7418" s="623"/>
      <c r="QC7418" s="623"/>
      <c r="QD7418" s="623"/>
      <c r="QE7418" s="623"/>
      <c r="QF7418" s="623"/>
      <c r="QG7418" s="623"/>
      <c r="QH7418" s="623"/>
      <c r="QI7418" s="623"/>
      <c r="QJ7418" s="623"/>
      <c r="QK7418" s="623"/>
    </row>
    <row r="7419" spans="439:453">
      <c r="PW7419" s="623"/>
      <c r="PX7419" s="623"/>
      <c r="PY7419" s="623"/>
      <c r="PZ7419" s="623"/>
      <c r="QA7419" s="623"/>
      <c r="QB7419" s="623"/>
      <c r="QC7419" s="623"/>
      <c r="QD7419" s="623"/>
      <c r="QE7419" s="623"/>
      <c r="QF7419" s="623"/>
      <c r="QG7419" s="623"/>
      <c r="QH7419" s="623"/>
      <c r="QI7419" s="623"/>
      <c r="QJ7419" s="623"/>
      <c r="QK7419" s="623"/>
    </row>
    <row r="7420" spans="439:453">
      <c r="PW7420" s="623"/>
      <c r="PX7420" s="623"/>
      <c r="PY7420" s="623"/>
      <c r="PZ7420" s="623"/>
      <c r="QA7420" s="623"/>
      <c r="QB7420" s="623"/>
      <c r="QC7420" s="623"/>
      <c r="QD7420" s="623"/>
      <c r="QE7420" s="623"/>
      <c r="QF7420" s="623"/>
      <c r="QG7420" s="623"/>
      <c r="QH7420" s="623"/>
      <c r="QI7420" s="623"/>
      <c r="QJ7420" s="623"/>
      <c r="QK7420" s="623"/>
    </row>
    <row r="7421" spans="439:453">
      <c r="PW7421" s="623"/>
      <c r="PX7421" s="623"/>
      <c r="PY7421" s="623"/>
      <c r="PZ7421" s="623"/>
      <c r="QA7421" s="623"/>
      <c r="QB7421" s="623"/>
      <c r="QC7421" s="623"/>
      <c r="QD7421" s="623"/>
      <c r="QE7421" s="623"/>
      <c r="QF7421" s="623"/>
      <c r="QG7421" s="623"/>
      <c r="QH7421" s="623"/>
      <c r="QI7421" s="623"/>
      <c r="QJ7421" s="623"/>
      <c r="QK7421" s="623"/>
    </row>
    <row r="7422" spans="439:453">
      <c r="PW7422" s="623"/>
      <c r="PX7422" s="623"/>
      <c r="PY7422" s="623"/>
      <c r="PZ7422" s="623"/>
      <c r="QA7422" s="623"/>
      <c r="QB7422" s="623"/>
      <c r="QC7422" s="623"/>
      <c r="QD7422" s="623"/>
      <c r="QE7422" s="623"/>
      <c r="QF7422" s="623"/>
      <c r="QG7422" s="623"/>
      <c r="QH7422" s="623"/>
      <c r="QI7422" s="623"/>
      <c r="QJ7422" s="623"/>
      <c r="QK7422" s="623"/>
    </row>
    <row r="7423" spans="439:453">
      <c r="PW7423" s="623"/>
      <c r="PX7423" s="623"/>
      <c r="PY7423" s="623"/>
      <c r="PZ7423" s="623"/>
      <c r="QA7423" s="623"/>
      <c r="QB7423" s="623"/>
      <c r="QC7423" s="623"/>
      <c r="QD7423" s="623"/>
      <c r="QE7423" s="623"/>
      <c r="QF7423" s="623"/>
      <c r="QG7423" s="623"/>
      <c r="QH7423" s="623"/>
      <c r="QI7423" s="623"/>
      <c r="QJ7423" s="623"/>
      <c r="QK7423" s="623"/>
    </row>
    <row r="7424" spans="439:453">
      <c r="PW7424" s="623"/>
      <c r="PX7424" s="623"/>
      <c r="PY7424" s="623"/>
      <c r="PZ7424" s="623"/>
      <c r="QA7424" s="623"/>
      <c r="QB7424" s="623"/>
      <c r="QC7424" s="623"/>
      <c r="QD7424" s="623"/>
      <c r="QE7424" s="623"/>
      <c r="QF7424" s="623"/>
      <c r="QG7424" s="623"/>
      <c r="QH7424" s="623"/>
      <c r="QI7424" s="623"/>
      <c r="QJ7424" s="623"/>
      <c r="QK7424" s="623"/>
    </row>
    <row r="7425" spans="439:453">
      <c r="PW7425" s="623"/>
      <c r="PX7425" s="623"/>
      <c r="PY7425" s="623"/>
      <c r="PZ7425" s="623"/>
      <c r="QA7425" s="623"/>
      <c r="QB7425" s="623"/>
      <c r="QC7425" s="623"/>
      <c r="QD7425" s="623"/>
      <c r="QE7425" s="623"/>
      <c r="QF7425" s="623"/>
      <c r="QG7425" s="623"/>
      <c r="QH7425" s="623"/>
      <c r="QI7425" s="623"/>
      <c r="QJ7425" s="623"/>
      <c r="QK7425" s="623"/>
    </row>
    <row r="7426" spans="439:453">
      <c r="PW7426" s="623"/>
      <c r="PX7426" s="623"/>
      <c r="PY7426" s="623"/>
      <c r="PZ7426" s="623"/>
      <c r="QA7426" s="623"/>
      <c r="QB7426" s="623"/>
      <c r="QC7426" s="623"/>
      <c r="QD7426" s="623"/>
      <c r="QE7426" s="623"/>
      <c r="QF7426" s="623"/>
      <c r="QG7426" s="623"/>
      <c r="QH7426" s="623"/>
      <c r="QI7426" s="623"/>
      <c r="QJ7426" s="623"/>
      <c r="QK7426" s="623"/>
    </row>
    <row r="7427" spans="439:453">
      <c r="PW7427" s="623"/>
      <c r="PX7427" s="623"/>
      <c r="PY7427" s="623"/>
      <c r="PZ7427" s="623"/>
      <c r="QA7427" s="623"/>
      <c r="QB7427" s="623"/>
      <c r="QC7427" s="623"/>
      <c r="QD7427" s="623"/>
      <c r="QE7427" s="623"/>
      <c r="QF7427" s="623"/>
      <c r="QG7427" s="623"/>
      <c r="QH7427" s="623"/>
      <c r="QI7427" s="623"/>
      <c r="QJ7427" s="623"/>
      <c r="QK7427" s="623"/>
    </row>
    <row r="7428" spans="439:453">
      <c r="PW7428" s="623"/>
      <c r="PX7428" s="623"/>
      <c r="PY7428" s="623"/>
      <c r="PZ7428" s="623"/>
      <c r="QA7428" s="623"/>
      <c r="QB7428" s="623"/>
      <c r="QC7428" s="623"/>
      <c r="QD7428" s="623"/>
      <c r="QE7428" s="623"/>
      <c r="QF7428" s="623"/>
      <c r="QG7428" s="623"/>
      <c r="QH7428" s="623"/>
      <c r="QI7428" s="623"/>
      <c r="QJ7428" s="623"/>
      <c r="QK7428" s="623"/>
    </row>
    <row r="7429" spans="439:453">
      <c r="PW7429" s="623"/>
      <c r="PX7429" s="623"/>
      <c r="PY7429" s="623"/>
      <c r="PZ7429" s="623"/>
      <c r="QA7429" s="623"/>
      <c r="QB7429" s="623"/>
      <c r="QC7429" s="623"/>
      <c r="QD7429" s="623"/>
      <c r="QE7429" s="623"/>
      <c r="QF7429" s="623"/>
      <c r="QG7429" s="623"/>
      <c r="QH7429" s="623"/>
      <c r="QI7429" s="623"/>
      <c r="QJ7429" s="623"/>
      <c r="QK7429" s="623"/>
    </row>
    <row r="7430" spans="439:453">
      <c r="PW7430" s="623"/>
      <c r="PX7430" s="623"/>
      <c r="PY7430" s="623"/>
      <c r="PZ7430" s="623"/>
      <c r="QA7430" s="623"/>
      <c r="QB7430" s="623"/>
      <c r="QC7430" s="623"/>
      <c r="QD7430" s="623"/>
      <c r="QE7430" s="623"/>
      <c r="QF7430" s="623"/>
      <c r="QG7430" s="623"/>
      <c r="QH7430" s="623"/>
      <c r="QI7430" s="623"/>
      <c r="QJ7430" s="623"/>
      <c r="QK7430" s="623"/>
    </row>
    <row r="7431" spans="439:453">
      <c r="PW7431" s="623"/>
      <c r="PX7431" s="623"/>
      <c r="PY7431" s="623"/>
      <c r="PZ7431" s="623"/>
      <c r="QA7431" s="623"/>
      <c r="QB7431" s="623"/>
      <c r="QC7431" s="623"/>
      <c r="QD7431" s="623"/>
      <c r="QE7431" s="623"/>
      <c r="QF7431" s="623"/>
      <c r="QG7431" s="623"/>
      <c r="QH7431" s="623"/>
      <c r="QI7431" s="623"/>
      <c r="QJ7431" s="623"/>
      <c r="QK7431" s="623"/>
    </row>
    <row r="7432" spans="439:453">
      <c r="PW7432" s="623"/>
      <c r="PX7432" s="623"/>
      <c r="PY7432" s="623"/>
      <c r="PZ7432" s="623"/>
      <c r="QA7432" s="623"/>
      <c r="QB7432" s="623"/>
      <c r="QC7432" s="623"/>
      <c r="QD7432" s="623"/>
      <c r="QE7432" s="623"/>
      <c r="QF7432" s="623"/>
      <c r="QG7432" s="623"/>
      <c r="QH7432" s="623"/>
      <c r="QI7432" s="623"/>
      <c r="QJ7432" s="623"/>
      <c r="QK7432" s="623"/>
    </row>
    <row r="7433" spans="439:453">
      <c r="PW7433" s="623"/>
      <c r="PX7433" s="623"/>
      <c r="PY7433" s="623"/>
      <c r="PZ7433" s="623"/>
      <c r="QA7433" s="623"/>
      <c r="QB7433" s="623"/>
      <c r="QC7433" s="623"/>
      <c r="QD7433" s="623"/>
      <c r="QE7433" s="623"/>
      <c r="QF7433" s="623"/>
      <c r="QG7433" s="623"/>
      <c r="QH7433" s="623"/>
      <c r="QI7433" s="623"/>
      <c r="QJ7433" s="623"/>
      <c r="QK7433" s="623"/>
    </row>
    <row r="7434" spans="439:453">
      <c r="PW7434" s="623"/>
      <c r="PX7434" s="623"/>
      <c r="PY7434" s="623"/>
      <c r="PZ7434" s="623"/>
      <c r="QA7434" s="623"/>
      <c r="QB7434" s="623"/>
      <c r="QC7434" s="623"/>
      <c r="QD7434" s="623"/>
      <c r="QE7434" s="623"/>
      <c r="QF7434" s="623"/>
      <c r="QG7434" s="623"/>
      <c r="QH7434" s="623"/>
      <c r="QI7434" s="623"/>
      <c r="QJ7434" s="623"/>
      <c r="QK7434" s="623"/>
    </row>
    <row r="7435" spans="439:453">
      <c r="PW7435" s="623"/>
      <c r="PX7435" s="623"/>
      <c r="PY7435" s="623"/>
      <c r="PZ7435" s="623"/>
      <c r="QA7435" s="623"/>
      <c r="QB7435" s="623"/>
      <c r="QC7435" s="623"/>
      <c r="QD7435" s="623"/>
      <c r="QE7435" s="623"/>
      <c r="QF7435" s="623"/>
      <c r="QG7435" s="623"/>
      <c r="QH7435" s="623"/>
      <c r="QI7435" s="623"/>
      <c r="QJ7435" s="623"/>
      <c r="QK7435" s="623"/>
    </row>
    <row r="7436" spans="439:453">
      <c r="PW7436" s="623"/>
      <c r="PX7436" s="623"/>
      <c r="PY7436" s="623"/>
      <c r="PZ7436" s="623"/>
      <c r="QA7436" s="623"/>
      <c r="QB7436" s="623"/>
      <c r="QC7436" s="623"/>
      <c r="QD7436" s="623"/>
      <c r="QE7436" s="623"/>
      <c r="QF7436" s="623"/>
      <c r="QG7436" s="623"/>
      <c r="QH7436" s="623"/>
      <c r="QI7436" s="623"/>
      <c r="QJ7436" s="623"/>
      <c r="QK7436" s="623"/>
    </row>
    <row r="7437" spans="439:453">
      <c r="PW7437" s="623"/>
      <c r="PX7437" s="623"/>
      <c r="PY7437" s="623"/>
      <c r="PZ7437" s="623"/>
      <c r="QA7437" s="623"/>
      <c r="QB7437" s="623"/>
      <c r="QC7437" s="623"/>
      <c r="QD7437" s="623"/>
      <c r="QE7437" s="623"/>
      <c r="QF7437" s="623"/>
      <c r="QG7437" s="623"/>
      <c r="QH7437" s="623"/>
      <c r="QI7437" s="623"/>
      <c r="QJ7437" s="623"/>
      <c r="QK7437" s="623"/>
    </row>
    <row r="7438" spans="439:453">
      <c r="PW7438" s="623"/>
      <c r="PX7438" s="623"/>
      <c r="PY7438" s="623"/>
      <c r="PZ7438" s="623"/>
      <c r="QA7438" s="623"/>
      <c r="QB7438" s="623"/>
      <c r="QC7438" s="623"/>
      <c r="QD7438" s="623"/>
      <c r="QE7438" s="623"/>
      <c r="QF7438" s="623"/>
      <c r="QG7438" s="623"/>
      <c r="QH7438" s="623"/>
      <c r="QI7438" s="623"/>
      <c r="QJ7438" s="623"/>
      <c r="QK7438" s="623"/>
    </row>
    <row r="7439" spans="439:453">
      <c r="PW7439" s="623"/>
      <c r="PX7439" s="623"/>
      <c r="PY7439" s="623"/>
      <c r="PZ7439" s="623"/>
      <c r="QA7439" s="623"/>
      <c r="QB7439" s="623"/>
      <c r="QC7439" s="623"/>
      <c r="QD7439" s="623"/>
      <c r="QE7439" s="623"/>
      <c r="QF7439" s="623"/>
      <c r="QG7439" s="623"/>
      <c r="QH7439" s="623"/>
      <c r="QI7439" s="623"/>
      <c r="QJ7439" s="623"/>
      <c r="QK7439" s="623"/>
    </row>
    <row r="7440" spans="439:453">
      <c r="PW7440" s="623"/>
      <c r="PX7440" s="623"/>
      <c r="PY7440" s="623"/>
      <c r="PZ7440" s="623"/>
      <c r="QA7440" s="623"/>
      <c r="QB7440" s="623"/>
      <c r="QC7440" s="623"/>
      <c r="QD7440" s="623"/>
      <c r="QE7440" s="623"/>
      <c r="QF7440" s="623"/>
      <c r="QG7440" s="623"/>
      <c r="QH7440" s="623"/>
      <c r="QI7440" s="623"/>
      <c r="QJ7440" s="623"/>
      <c r="QK7440" s="623"/>
    </row>
    <row r="7441" spans="439:453">
      <c r="PW7441" s="623"/>
      <c r="PX7441" s="623"/>
      <c r="PY7441" s="623"/>
      <c r="PZ7441" s="623"/>
      <c r="QA7441" s="623"/>
      <c r="QB7441" s="623"/>
      <c r="QC7441" s="623"/>
      <c r="QD7441" s="623"/>
      <c r="QE7441" s="623"/>
      <c r="QF7441" s="623"/>
      <c r="QG7441" s="623"/>
      <c r="QH7441" s="623"/>
      <c r="QI7441" s="623"/>
      <c r="QJ7441" s="623"/>
      <c r="QK7441" s="623"/>
    </row>
    <row r="7442" spans="439:453">
      <c r="PW7442" s="623"/>
      <c r="PX7442" s="623"/>
      <c r="PY7442" s="623"/>
      <c r="PZ7442" s="623"/>
      <c r="QA7442" s="623"/>
      <c r="QB7442" s="623"/>
      <c r="QC7442" s="623"/>
      <c r="QD7442" s="623"/>
      <c r="QE7442" s="623"/>
      <c r="QF7442" s="623"/>
      <c r="QG7442" s="623"/>
      <c r="QH7442" s="623"/>
      <c r="QI7442" s="623"/>
      <c r="QJ7442" s="623"/>
      <c r="QK7442" s="623"/>
    </row>
    <row r="7443" spans="439:453">
      <c r="PW7443" s="623"/>
      <c r="PX7443" s="623"/>
      <c r="PY7443" s="623"/>
      <c r="PZ7443" s="623"/>
      <c r="QA7443" s="623"/>
      <c r="QB7443" s="623"/>
      <c r="QC7443" s="623"/>
      <c r="QD7443" s="623"/>
      <c r="QE7443" s="623"/>
      <c r="QF7443" s="623"/>
      <c r="QG7443" s="623"/>
      <c r="QH7443" s="623"/>
      <c r="QI7443" s="623"/>
      <c r="QJ7443" s="623"/>
      <c r="QK7443" s="623"/>
    </row>
    <row r="7444" spans="439:453">
      <c r="PW7444" s="623"/>
      <c r="PX7444" s="623"/>
      <c r="PY7444" s="623"/>
      <c r="PZ7444" s="623"/>
      <c r="QA7444" s="623"/>
      <c r="QB7444" s="623"/>
      <c r="QC7444" s="623"/>
      <c r="QD7444" s="623"/>
      <c r="QE7444" s="623"/>
      <c r="QF7444" s="623"/>
      <c r="QG7444" s="623"/>
      <c r="QH7444" s="623"/>
      <c r="QI7444" s="623"/>
      <c r="QJ7444" s="623"/>
      <c r="QK7444" s="623"/>
    </row>
    <row r="7445" spans="439:453">
      <c r="PW7445" s="623"/>
      <c r="PX7445" s="623"/>
      <c r="PY7445" s="623"/>
      <c r="PZ7445" s="623"/>
      <c r="QA7445" s="623"/>
      <c r="QB7445" s="623"/>
      <c r="QC7445" s="623"/>
      <c r="QD7445" s="623"/>
      <c r="QE7445" s="623"/>
      <c r="QF7445" s="623"/>
      <c r="QG7445" s="623"/>
      <c r="QH7445" s="623"/>
      <c r="QI7445" s="623"/>
      <c r="QJ7445" s="623"/>
      <c r="QK7445" s="623"/>
    </row>
    <row r="7446" spans="439:453">
      <c r="PW7446" s="623"/>
      <c r="PX7446" s="623"/>
      <c r="PY7446" s="623"/>
      <c r="PZ7446" s="623"/>
      <c r="QA7446" s="623"/>
      <c r="QB7446" s="623"/>
      <c r="QC7446" s="623"/>
      <c r="QD7446" s="623"/>
      <c r="QE7446" s="623"/>
      <c r="QF7446" s="623"/>
      <c r="QG7446" s="623"/>
      <c r="QH7446" s="623"/>
      <c r="QI7446" s="623"/>
      <c r="QJ7446" s="623"/>
      <c r="QK7446" s="623"/>
    </row>
    <row r="7447" spans="439:453">
      <c r="PW7447" s="623"/>
      <c r="PX7447" s="623"/>
      <c r="PY7447" s="623"/>
      <c r="PZ7447" s="623"/>
      <c r="QA7447" s="623"/>
      <c r="QB7447" s="623"/>
      <c r="QC7447" s="623"/>
      <c r="QD7447" s="623"/>
      <c r="QE7447" s="623"/>
      <c r="QF7447" s="623"/>
      <c r="QG7447" s="623"/>
      <c r="QH7447" s="623"/>
      <c r="QI7447" s="623"/>
      <c r="QJ7447" s="623"/>
      <c r="QK7447" s="623"/>
    </row>
    <row r="7448" spans="439:453">
      <c r="PW7448" s="623"/>
      <c r="PX7448" s="623"/>
      <c r="PY7448" s="623"/>
      <c r="PZ7448" s="623"/>
      <c r="QA7448" s="623"/>
      <c r="QB7448" s="623"/>
      <c r="QC7448" s="623"/>
      <c r="QD7448" s="623"/>
      <c r="QE7448" s="623"/>
      <c r="QF7448" s="623"/>
      <c r="QG7448" s="623"/>
      <c r="QH7448" s="623"/>
      <c r="QI7448" s="623"/>
      <c r="QJ7448" s="623"/>
      <c r="QK7448" s="623"/>
    </row>
    <row r="7449" spans="439:453">
      <c r="PW7449" s="623"/>
      <c r="PX7449" s="623"/>
      <c r="PY7449" s="623"/>
      <c r="PZ7449" s="623"/>
      <c r="QA7449" s="623"/>
      <c r="QB7449" s="623"/>
      <c r="QC7449" s="623"/>
      <c r="QD7449" s="623"/>
      <c r="QE7449" s="623"/>
      <c r="QF7449" s="623"/>
      <c r="QG7449" s="623"/>
      <c r="QH7449" s="623"/>
      <c r="QI7449" s="623"/>
      <c r="QJ7449" s="623"/>
      <c r="QK7449" s="623"/>
    </row>
    <row r="7450" spans="439:453">
      <c r="PW7450" s="623"/>
      <c r="PX7450" s="623"/>
      <c r="PY7450" s="623"/>
      <c r="PZ7450" s="623"/>
      <c r="QA7450" s="623"/>
      <c r="QB7450" s="623"/>
      <c r="QC7450" s="623"/>
      <c r="QD7450" s="623"/>
      <c r="QE7450" s="623"/>
      <c r="QF7450" s="623"/>
      <c r="QG7450" s="623"/>
      <c r="QH7450" s="623"/>
      <c r="QI7450" s="623"/>
      <c r="QJ7450" s="623"/>
      <c r="QK7450" s="623"/>
    </row>
    <row r="7451" spans="439:453">
      <c r="PW7451" s="623"/>
      <c r="PX7451" s="623"/>
      <c r="PY7451" s="623"/>
      <c r="PZ7451" s="623"/>
      <c r="QA7451" s="623"/>
      <c r="QB7451" s="623"/>
      <c r="QC7451" s="623"/>
      <c r="QD7451" s="623"/>
      <c r="QE7451" s="623"/>
      <c r="QF7451" s="623"/>
      <c r="QG7451" s="623"/>
      <c r="QH7451" s="623"/>
      <c r="QI7451" s="623"/>
      <c r="QJ7451" s="623"/>
      <c r="QK7451" s="623"/>
    </row>
    <row r="7452" spans="439:453">
      <c r="PW7452" s="623"/>
      <c r="PX7452" s="623"/>
      <c r="PY7452" s="623"/>
      <c r="PZ7452" s="623"/>
      <c r="QA7452" s="623"/>
      <c r="QB7452" s="623"/>
      <c r="QC7452" s="623"/>
      <c r="QD7452" s="623"/>
      <c r="QE7452" s="623"/>
      <c r="QF7452" s="623"/>
      <c r="QG7452" s="623"/>
      <c r="QH7452" s="623"/>
      <c r="QI7452" s="623"/>
      <c r="QJ7452" s="623"/>
      <c r="QK7452" s="623"/>
    </row>
    <row r="7453" spans="439:453">
      <c r="PW7453" s="623"/>
      <c r="PX7453" s="623"/>
      <c r="PY7453" s="623"/>
      <c r="PZ7453" s="623"/>
      <c r="QA7453" s="623"/>
      <c r="QB7453" s="623"/>
      <c r="QC7453" s="623"/>
      <c r="QD7453" s="623"/>
      <c r="QE7453" s="623"/>
      <c r="QF7453" s="623"/>
      <c r="QG7453" s="623"/>
      <c r="QH7453" s="623"/>
      <c r="QI7453" s="623"/>
      <c r="QJ7453" s="623"/>
      <c r="QK7453" s="623"/>
    </row>
    <row r="7454" spans="439:453">
      <c r="PW7454" s="623"/>
      <c r="PX7454" s="623"/>
      <c r="PY7454" s="623"/>
      <c r="PZ7454" s="623"/>
      <c r="QA7454" s="623"/>
      <c r="QB7454" s="623"/>
      <c r="QC7454" s="623"/>
      <c r="QD7454" s="623"/>
      <c r="QE7454" s="623"/>
      <c r="QF7454" s="623"/>
      <c r="QG7454" s="623"/>
      <c r="QH7454" s="623"/>
      <c r="QI7454" s="623"/>
      <c r="QJ7454" s="623"/>
      <c r="QK7454" s="623"/>
    </row>
    <row r="7455" spans="439:453">
      <c r="PW7455" s="623"/>
      <c r="PX7455" s="623"/>
      <c r="PY7455" s="623"/>
      <c r="PZ7455" s="623"/>
      <c r="QA7455" s="623"/>
      <c r="QB7455" s="623"/>
      <c r="QC7455" s="623"/>
      <c r="QD7455" s="623"/>
      <c r="QE7455" s="623"/>
      <c r="QF7455" s="623"/>
      <c r="QG7455" s="623"/>
      <c r="QH7455" s="623"/>
      <c r="QI7455" s="623"/>
      <c r="QJ7455" s="623"/>
      <c r="QK7455" s="623"/>
    </row>
    <row r="7456" spans="439:453">
      <c r="PW7456" s="623"/>
      <c r="PX7456" s="623"/>
      <c r="PY7456" s="623"/>
      <c r="PZ7456" s="623"/>
      <c r="QA7456" s="623"/>
      <c r="QB7456" s="623"/>
      <c r="QC7456" s="623"/>
      <c r="QD7456" s="623"/>
      <c r="QE7456" s="623"/>
      <c r="QF7456" s="623"/>
      <c r="QG7456" s="623"/>
      <c r="QH7456" s="623"/>
      <c r="QI7456" s="623"/>
      <c r="QJ7456" s="623"/>
      <c r="QK7456" s="623"/>
    </row>
    <row r="7457" spans="439:453">
      <c r="PW7457" s="623"/>
      <c r="PX7457" s="623"/>
      <c r="PY7457" s="623"/>
      <c r="PZ7457" s="623"/>
      <c r="QA7457" s="623"/>
      <c r="QB7457" s="623"/>
      <c r="QC7457" s="623"/>
      <c r="QD7457" s="623"/>
      <c r="QE7457" s="623"/>
      <c r="QF7457" s="623"/>
      <c r="QG7457" s="623"/>
      <c r="QH7457" s="623"/>
      <c r="QI7457" s="623"/>
      <c r="QJ7457" s="623"/>
      <c r="QK7457" s="623"/>
    </row>
    <row r="7458" spans="439:453">
      <c r="PW7458" s="623"/>
      <c r="PX7458" s="623"/>
      <c r="PY7458" s="623"/>
      <c r="PZ7458" s="623"/>
      <c r="QA7458" s="623"/>
      <c r="QB7458" s="623"/>
      <c r="QC7458" s="623"/>
      <c r="QD7458" s="623"/>
      <c r="QE7458" s="623"/>
      <c r="QF7458" s="623"/>
      <c r="QG7458" s="623"/>
      <c r="QH7458" s="623"/>
      <c r="QI7458" s="623"/>
      <c r="QJ7458" s="623"/>
      <c r="QK7458" s="623"/>
    </row>
    <row r="7459" spans="439:453">
      <c r="PW7459" s="623"/>
      <c r="PX7459" s="623"/>
      <c r="PY7459" s="623"/>
      <c r="PZ7459" s="623"/>
      <c r="QA7459" s="623"/>
      <c r="QB7459" s="623"/>
      <c r="QC7459" s="623"/>
      <c r="QD7459" s="623"/>
      <c r="QE7459" s="623"/>
      <c r="QF7459" s="623"/>
      <c r="QG7459" s="623"/>
      <c r="QH7459" s="623"/>
      <c r="QI7459" s="623"/>
      <c r="QJ7459" s="623"/>
      <c r="QK7459" s="623"/>
    </row>
    <row r="7460" spans="439:453">
      <c r="PW7460" s="623"/>
      <c r="PX7460" s="623"/>
      <c r="PY7460" s="623"/>
      <c r="PZ7460" s="623"/>
      <c r="QA7460" s="623"/>
      <c r="QB7460" s="623"/>
      <c r="QC7460" s="623"/>
      <c r="QD7460" s="623"/>
      <c r="QE7460" s="623"/>
      <c r="QF7460" s="623"/>
      <c r="QG7460" s="623"/>
      <c r="QH7460" s="623"/>
      <c r="QI7460" s="623"/>
      <c r="QJ7460" s="623"/>
      <c r="QK7460" s="623"/>
    </row>
    <row r="7461" spans="439:453">
      <c r="PW7461" s="623"/>
      <c r="PX7461" s="623"/>
      <c r="PY7461" s="623"/>
      <c r="PZ7461" s="623"/>
      <c r="QA7461" s="623"/>
      <c r="QB7461" s="623"/>
      <c r="QC7461" s="623"/>
      <c r="QD7461" s="623"/>
      <c r="QE7461" s="623"/>
      <c r="QF7461" s="623"/>
      <c r="QG7461" s="623"/>
      <c r="QH7461" s="623"/>
      <c r="QI7461" s="623"/>
      <c r="QJ7461" s="623"/>
      <c r="QK7461" s="623"/>
    </row>
    <row r="7462" spans="439:453">
      <c r="PW7462" s="623"/>
      <c r="PX7462" s="623"/>
      <c r="PY7462" s="623"/>
      <c r="PZ7462" s="623"/>
      <c r="QA7462" s="623"/>
      <c r="QB7462" s="623"/>
      <c r="QC7462" s="623"/>
      <c r="QD7462" s="623"/>
      <c r="QE7462" s="623"/>
      <c r="QF7462" s="623"/>
      <c r="QG7462" s="623"/>
      <c r="QH7462" s="623"/>
      <c r="QI7462" s="623"/>
      <c r="QJ7462" s="623"/>
      <c r="QK7462" s="623"/>
    </row>
    <row r="7463" spans="439:453">
      <c r="PW7463" s="623"/>
      <c r="PX7463" s="623"/>
      <c r="PY7463" s="623"/>
      <c r="PZ7463" s="623"/>
      <c r="QA7463" s="623"/>
      <c r="QB7463" s="623"/>
      <c r="QC7463" s="623"/>
      <c r="QD7463" s="623"/>
      <c r="QE7463" s="623"/>
      <c r="QF7463" s="623"/>
      <c r="QG7463" s="623"/>
      <c r="QH7463" s="623"/>
      <c r="QI7463" s="623"/>
      <c r="QJ7463" s="623"/>
      <c r="QK7463" s="623"/>
    </row>
    <row r="7464" spans="439:453">
      <c r="PW7464" s="623"/>
      <c r="PX7464" s="623"/>
      <c r="PY7464" s="623"/>
      <c r="PZ7464" s="623"/>
      <c r="QA7464" s="623"/>
      <c r="QB7464" s="623"/>
      <c r="QC7464" s="623"/>
      <c r="QD7464" s="623"/>
      <c r="QE7464" s="623"/>
      <c r="QF7464" s="623"/>
      <c r="QG7464" s="623"/>
      <c r="QH7464" s="623"/>
      <c r="QI7464" s="623"/>
      <c r="QJ7464" s="623"/>
      <c r="QK7464" s="623"/>
    </row>
    <row r="7465" spans="439:453">
      <c r="PW7465" s="623"/>
      <c r="PX7465" s="623"/>
      <c r="PY7465" s="623"/>
      <c r="PZ7465" s="623"/>
      <c r="QA7465" s="623"/>
      <c r="QB7465" s="623"/>
      <c r="QC7465" s="623"/>
      <c r="QD7465" s="623"/>
      <c r="QE7465" s="623"/>
      <c r="QF7465" s="623"/>
      <c r="QG7465" s="623"/>
      <c r="QH7465" s="623"/>
      <c r="QI7465" s="623"/>
      <c r="QJ7465" s="623"/>
      <c r="QK7465" s="623"/>
    </row>
    <row r="7466" spans="439:453">
      <c r="PW7466" s="623"/>
      <c r="PX7466" s="623"/>
      <c r="PY7466" s="623"/>
      <c r="PZ7466" s="623"/>
      <c r="QA7466" s="623"/>
      <c r="QB7466" s="623"/>
      <c r="QC7466" s="623"/>
      <c r="QD7466" s="623"/>
      <c r="QE7466" s="623"/>
      <c r="QF7466" s="623"/>
      <c r="QG7466" s="623"/>
      <c r="QH7466" s="623"/>
      <c r="QI7466" s="623"/>
      <c r="QJ7466" s="623"/>
      <c r="QK7466" s="623"/>
    </row>
    <row r="7467" spans="439:453">
      <c r="PW7467" s="623"/>
      <c r="PX7467" s="623"/>
      <c r="PY7467" s="623"/>
      <c r="PZ7467" s="623"/>
      <c r="QA7467" s="623"/>
      <c r="QB7467" s="623"/>
      <c r="QC7467" s="623"/>
      <c r="QD7467" s="623"/>
      <c r="QE7467" s="623"/>
      <c r="QF7467" s="623"/>
      <c r="QG7467" s="623"/>
      <c r="QH7467" s="623"/>
      <c r="QI7467" s="623"/>
      <c r="QJ7467" s="623"/>
      <c r="QK7467" s="623"/>
    </row>
    <row r="7468" spans="439:453">
      <c r="PW7468" s="623"/>
      <c r="PX7468" s="623"/>
      <c r="PY7468" s="623"/>
      <c r="PZ7468" s="623"/>
      <c r="QA7468" s="623"/>
      <c r="QB7468" s="623"/>
      <c r="QC7468" s="623"/>
      <c r="QD7468" s="623"/>
      <c r="QE7468" s="623"/>
      <c r="QF7468" s="623"/>
      <c r="QG7468" s="623"/>
      <c r="QH7468" s="623"/>
      <c r="QI7468" s="623"/>
      <c r="QJ7468" s="623"/>
      <c r="QK7468" s="623"/>
    </row>
    <row r="7469" spans="439:453">
      <c r="PW7469" s="623"/>
      <c r="PX7469" s="623"/>
      <c r="PY7469" s="623"/>
      <c r="PZ7469" s="623"/>
      <c r="QA7469" s="623"/>
      <c r="QB7469" s="623"/>
      <c r="QC7469" s="623"/>
      <c r="QD7469" s="623"/>
      <c r="QE7469" s="623"/>
      <c r="QF7469" s="623"/>
      <c r="QG7469" s="623"/>
      <c r="QH7469" s="623"/>
      <c r="QI7469" s="623"/>
      <c r="QJ7469" s="623"/>
      <c r="QK7469" s="623"/>
    </row>
    <row r="7470" spans="439:453">
      <c r="PW7470" s="623"/>
      <c r="PX7470" s="623"/>
      <c r="PY7470" s="623"/>
      <c r="PZ7470" s="623"/>
      <c r="QA7470" s="623"/>
      <c r="QB7470" s="623"/>
      <c r="QC7470" s="623"/>
      <c r="QD7470" s="623"/>
      <c r="QE7470" s="623"/>
      <c r="QF7470" s="623"/>
      <c r="QG7470" s="623"/>
      <c r="QH7470" s="623"/>
      <c r="QI7470" s="623"/>
      <c r="QJ7470" s="623"/>
      <c r="QK7470" s="623"/>
    </row>
    <row r="7471" spans="439:453">
      <c r="PW7471" s="623"/>
      <c r="PX7471" s="623"/>
      <c r="PY7471" s="623"/>
      <c r="PZ7471" s="623"/>
      <c r="QA7471" s="623"/>
      <c r="QB7471" s="623"/>
      <c r="QC7471" s="623"/>
      <c r="QD7471" s="623"/>
      <c r="QE7471" s="623"/>
      <c r="QF7471" s="623"/>
      <c r="QG7471" s="623"/>
      <c r="QH7471" s="623"/>
      <c r="QI7471" s="623"/>
      <c r="QJ7471" s="623"/>
      <c r="QK7471" s="623"/>
    </row>
    <row r="7472" spans="439:453">
      <c r="PW7472" s="623"/>
      <c r="PX7472" s="623"/>
      <c r="PY7472" s="623"/>
      <c r="PZ7472" s="623"/>
      <c r="QA7472" s="623"/>
      <c r="QB7472" s="623"/>
      <c r="QC7472" s="623"/>
      <c r="QD7472" s="623"/>
      <c r="QE7472" s="623"/>
      <c r="QF7472" s="623"/>
      <c r="QG7472" s="623"/>
      <c r="QH7472" s="623"/>
      <c r="QI7472" s="623"/>
      <c r="QJ7472" s="623"/>
      <c r="QK7472" s="623"/>
    </row>
    <row r="7473" spans="439:453">
      <c r="PW7473" s="623"/>
      <c r="PX7473" s="623"/>
      <c r="PY7473" s="623"/>
      <c r="PZ7473" s="623"/>
      <c r="QA7473" s="623"/>
      <c r="QB7473" s="623"/>
      <c r="QC7473" s="623"/>
      <c r="QD7473" s="623"/>
      <c r="QE7473" s="623"/>
      <c r="QF7473" s="623"/>
      <c r="QG7473" s="623"/>
      <c r="QH7473" s="623"/>
      <c r="QI7473" s="623"/>
      <c r="QJ7473" s="623"/>
      <c r="QK7473" s="623"/>
    </row>
    <row r="7474" spans="439:453">
      <c r="PW7474" s="623"/>
      <c r="PX7474" s="623"/>
      <c r="PY7474" s="623"/>
      <c r="PZ7474" s="623"/>
      <c r="QA7474" s="623"/>
      <c r="QB7474" s="623"/>
      <c r="QC7474" s="623"/>
      <c r="QD7474" s="623"/>
      <c r="QE7474" s="623"/>
      <c r="QF7474" s="623"/>
      <c r="QG7474" s="623"/>
      <c r="QH7474" s="623"/>
      <c r="QI7474" s="623"/>
      <c r="QJ7474" s="623"/>
      <c r="QK7474" s="623"/>
    </row>
    <row r="7475" spans="439:453">
      <c r="PW7475" s="623"/>
      <c r="PX7475" s="623"/>
      <c r="PY7475" s="623"/>
      <c r="PZ7475" s="623"/>
      <c r="QA7475" s="623"/>
      <c r="QB7475" s="623"/>
      <c r="QC7475" s="623"/>
      <c r="QD7475" s="623"/>
      <c r="QE7475" s="623"/>
      <c r="QF7475" s="623"/>
      <c r="QG7475" s="623"/>
      <c r="QH7475" s="623"/>
      <c r="QI7475" s="623"/>
      <c r="QJ7475" s="623"/>
      <c r="QK7475" s="623"/>
    </row>
    <row r="7476" spans="439:453">
      <c r="PW7476" s="623"/>
      <c r="PX7476" s="623"/>
      <c r="PY7476" s="623"/>
      <c r="PZ7476" s="623"/>
      <c r="QA7476" s="623"/>
      <c r="QB7476" s="623"/>
      <c r="QC7476" s="623"/>
      <c r="QD7476" s="623"/>
      <c r="QE7476" s="623"/>
      <c r="QF7476" s="623"/>
      <c r="QG7476" s="623"/>
      <c r="QH7476" s="623"/>
      <c r="QI7476" s="623"/>
      <c r="QJ7476" s="623"/>
      <c r="QK7476" s="623"/>
    </row>
    <row r="7477" spans="439:453">
      <c r="PW7477" s="623"/>
      <c r="PX7477" s="623"/>
      <c r="PY7477" s="623"/>
      <c r="PZ7477" s="623"/>
      <c r="QA7477" s="623"/>
      <c r="QB7477" s="623"/>
      <c r="QC7477" s="623"/>
      <c r="QD7477" s="623"/>
      <c r="QE7477" s="623"/>
      <c r="QF7477" s="623"/>
      <c r="QG7477" s="623"/>
      <c r="QH7477" s="623"/>
      <c r="QI7477" s="623"/>
      <c r="QJ7477" s="623"/>
      <c r="QK7477" s="623"/>
    </row>
    <row r="7478" spans="439:453">
      <c r="PW7478" s="623"/>
      <c r="PX7478" s="623"/>
      <c r="PY7478" s="623"/>
      <c r="PZ7478" s="623"/>
      <c r="QA7478" s="623"/>
      <c r="QB7478" s="623"/>
      <c r="QC7478" s="623"/>
      <c r="QD7478" s="623"/>
      <c r="QE7478" s="623"/>
      <c r="QF7478" s="623"/>
      <c r="QG7478" s="623"/>
      <c r="QH7478" s="623"/>
      <c r="QI7478" s="623"/>
      <c r="QJ7478" s="623"/>
      <c r="QK7478" s="623"/>
    </row>
    <row r="7479" spans="439:453">
      <c r="PW7479" s="623"/>
      <c r="PX7479" s="623"/>
      <c r="PY7479" s="623"/>
      <c r="PZ7479" s="623"/>
      <c r="QA7479" s="623"/>
      <c r="QB7479" s="623"/>
      <c r="QC7479" s="623"/>
      <c r="QD7479" s="623"/>
      <c r="QE7479" s="623"/>
      <c r="QF7479" s="623"/>
      <c r="QG7479" s="623"/>
      <c r="QH7479" s="623"/>
      <c r="QI7479" s="623"/>
      <c r="QJ7479" s="623"/>
      <c r="QK7479" s="623"/>
    </row>
    <row r="7480" spans="439:453">
      <c r="PW7480" s="623"/>
      <c r="PX7480" s="623"/>
      <c r="PY7480" s="623"/>
      <c r="PZ7480" s="623"/>
      <c r="QA7480" s="623"/>
      <c r="QB7480" s="623"/>
      <c r="QC7480" s="623"/>
      <c r="QD7480" s="623"/>
      <c r="QE7480" s="623"/>
      <c r="QF7480" s="623"/>
      <c r="QG7480" s="623"/>
      <c r="QH7480" s="623"/>
      <c r="QI7480" s="623"/>
      <c r="QJ7480" s="623"/>
      <c r="QK7480" s="623"/>
    </row>
    <row r="7481" spans="439:453">
      <c r="PW7481" s="623"/>
      <c r="PX7481" s="623"/>
      <c r="PY7481" s="623"/>
      <c r="PZ7481" s="623"/>
      <c r="QA7481" s="623"/>
      <c r="QB7481" s="623"/>
      <c r="QC7481" s="623"/>
      <c r="QD7481" s="623"/>
      <c r="QE7481" s="623"/>
      <c r="QF7481" s="623"/>
      <c r="QG7481" s="623"/>
      <c r="QH7481" s="623"/>
      <c r="QI7481" s="623"/>
      <c r="QJ7481" s="623"/>
      <c r="QK7481" s="623"/>
    </row>
    <row r="7482" spans="439:453">
      <c r="PW7482" s="623"/>
      <c r="PX7482" s="623"/>
      <c r="PY7482" s="623"/>
      <c r="PZ7482" s="623"/>
      <c r="QA7482" s="623"/>
      <c r="QB7482" s="623"/>
      <c r="QC7482" s="623"/>
      <c r="QD7482" s="623"/>
      <c r="QE7482" s="623"/>
      <c r="QF7482" s="623"/>
      <c r="QG7482" s="623"/>
      <c r="QH7482" s="623"/>
      <c r="QI7482" s="623"/>
      <c r="QJ7482" s="623"/>
      <c r="QK7482" s="623"/>
    </row>
    <row r="7483" spans="439:453">
      <c r="PW7483" s="623"/>
      <c r="PX7483" s="623"/>
      <c r="PY7483" s="623"/>
      <c r="PZ7483" s="623"/>
      <c r="QA7483" s="623"/>
      <c r="QB7483" s="623"/>
      <c r="QC7483" s="623"/>
      <c r="QD7483" s="623"/>
      <c r="QE7483" s="623"/>
      <c r="QF7483" s="623"/>
      <c r="QG7483" s="623"/>
      <c r="QH7483" s="623"/>
      <c r="QI7483" s="623"/>
      <c r="QJ7483" s="623"/>
      <c r="QK7483" s="623"/>
    </row>
    <row r="7484" spans="439:453">
      <c r="PW7484" s="623"/>
      <c r="PX7484" s="623"/>
      <c r="PY7484" s="623"/>
      <c r="PZ7484" s="623"/>
      <c r="QA7484" s="623"/>
      <c r="QB7484" s="623"/>
      <c r="QC7484" s="623"/>
      <c r="QD7484" s="623"/>
      <c r="QE7484" s="623"/>
      <c r="QF7484" s="623"/>
      <c r="QG7484" s="623"/>
      <c r="QH7484" s="623"/>
      <c r="QI7484" s="623"/>
      <c r="QJ7484" s="623"/>
      <c r="QK7484" s="623"/>
    </row>
    <row r="7485" spans="439:453">
      <c r="PW7485" s="623"/>
      <c r="PX7485" s="623"/>
      <c r="PY7485" s="623"/>
      <c r="PZ7485" s="623"/>
      <c r="QA7485" s="623"/>
      <c r="QB7485" s="623"/>
      <c r="QC7485" s="623"/>
      <c r="QD7485" s="623"/>
      <c r="QE7485" s="623"/>
      <c r="QF7485" s="623"/>
      <c r="QG7485" s="623"/>
      <c r="QH7485" s="623"/>
      <c r="QI7485" s="623"/>
      <c r="QJ7485" s="623"/>
      <c r="QK7485" s="623"/>
    </row>
    <row r="7486" spans="439:453">
      <c r="PW7486" s="623"/>
      <c r="PX7486" s="623"/>
      <c r="PY7486" s="623"/>
      <c r="PZ7486" s="623"/>
      <c r="QA7486" s="623"/>
      <c r="QB7486" s="623"/>
      <c r="QC7486" s="623"/>
      <c r="QD7486" s="623"/>
      <c r="QE7486" s="623"/>
      <c r="QF7486" s="623"/>
      <c r="QG7486" s="623"/>
      <c r="QH7486" s="623"/>
      <c r="QI7486" s="623"/>
      <c r="QJ7486" s="623"/>
      <c r="QK7486" s="623"/>
    </row>
    <row r="7487" spans="439:453">
      <c r="PW7487" s="623"/>
      <c r="PX7487" s="623"/>
      <c r="PY7487" s="623"/>
      <c r="PZ7487" s="623"/>
      <c r="QA7487" s="623"/>
      <c r="QB7487" s="623"/>
      <c r="QC7487" s="623"/>
      <c r="QD7487" s="623"/>
      <c r="QE7487" s="623"/>
      <c r="QF7487" s="623"/>
      <c r="QG7487" s="623"/>
      <c r="QH7487" s="623"/>
      <c r="QI7487" s="623"/>
      <c r="QJ7487" s="623"/>
      <c r="QK7487" s="623"/>
    </row>
    <row r="7488" spans="439:453">
      <c r="PW7488" s="623"/>
      <c r="PX7488" s="623"/>
      <c r="PY7488" s="623"/>
      <c r="PZ7488" s="623"/>
      <c r="QA7488" s="623"/>
      <c r="QB7488" s="623"/>
      <c r="QC7488" s="623"/>
      <c r="QD7488" s="623"/>
      <c r="QE7488" s="623"/>
      <c r="QF7488" s="623"/>
      <c r="QG7488" s="623"/>
      <c r="QH7488" s="623"/>
      <c r="QI7488" s="623"/>
      <c r="QJ7488" s="623"/>
      <c r="QK7488" s="623"/>
    </row>
    <row r="7489" spans="439:453">
      <c r="PW7489" s="623"/>
      <c r="PX7489" s="623"/>
      <c r="PY7489" s="623"/>
      <c r="PZ7489" s="623"/>
      <c r="QA7489" s="623"/>
      <c r="QB7489" s="623"/>
      <c r="QC7489" s="623"/>
      <c r="QD7489" s="623"/>
      <c r="QE7489" s="623"/>
      <c r="QF7489" s="623"/>
      <c r="QG7489" s="623"/>
      <c r="QH7489" s="623"/>
      <c r="QI7489" s="623"/>
      <c r="QJ7489" s="623"/>
      <c r="QK7489" s="623"/>
    </row>
    <row r="7490" spans="439:453">
      <c r="PW7490" s="623"/>
      <c r="PX7490" s="623"/>
      <c r="PY7490" s="623"/>
      <c r="PZ7490" s="623"/>
      <c r="QA7490" s="623"/>
      <c r="QB7490" s="623"/>
      <c r="QC7490" s="623"/>
      <c r="QD7490" s="623"/>
      <c r="QE7490" s="623"/>
      <c r="QF7490" s="623"/>
      <c r="QG7490" s="623"/>
      <c r="QH7490" s="623"/>
      <c r="QI7490" s="623"/>
      <c r="QJ7490" s="623"/>
      <c r="QK7490" s="623"/>
    </row>
    <row r="7491" spans="439:453">
      <c r="PW7491" s="623"/>
      <c r="PX7491" s="623"/>
      <c r="PY7491" s="623"/>
      <c r="PZ7491" s="623"/>
      <c r="QA7491" s="623"/>
      <c r="QB7491" s="623"/>
      <c r="QC7491" s="623"/>
      <c r="QD7491" s="623"/>
      <c r="QE7491" s="623"/>
      <c r="QF7491" s="623"/>
      <c r="QG7491" s="623"/>
      <c r="QH7491" s="623"/>
      <c r="QI7491" s="623"/>
      <c r="QJ7491" s="623"/>
      <c r="QK7491" s="623"/>
    </row>
    <row r="7492" spans="439:453">
      <c r="PW7492" s="623"/>
      <c r="PX7492" s="623"/>
      <c r="PY7492" s="623"/>
      <c r="PZ7492" s="623"/>
      <c r="QA7492" s="623"/>
      <c r="QB7492" s="623"/>
      <c r="QC7492" s="623"/>
      <c r="QD7492" s="623"/>
      <c r="QE7492" s="623"/>
      <c r="QF7492" s="623"/>
      <c r="QG7492" s="623"/>
      <c r="QH7492" s="623"/>
      <c r="QI7492" s="623"/>
      <c r="QJ7492" s="623"/>
      <c r="QK7492" s="623"/>
    </row>
    <row r="7493" spans="439:453">
      <c r="PW7493" s="623"/>
      <c r="PX7493" s="623"/>
      <c r="PY7493" s="623"/>
      <c r="PZ7493" s="623"/>
      <c r="QA7493" s="623"/>
      <c r="QB7493" s="623"/>
      <c r="QC7493" s="623"/>
      <c r="QD7493" s="623"/>
      <c r="QE7493" s="623"/>
      <c r="QF7493" s="623"/>
      <c r="QG7493" s="623"/>
      <c r="QH7493" s="623"/>
      <c r="QI7493" s="623"/>
      <c r="QJ7493" s="623"/>
      <c r="QK7493" s="623"/>
    </row>
    <row r="7494" spans="439:453">
      <c r="PW7494" s="623"/>
      <c r="PX7494" s="623"/>
      <c r="PY7494" s="623"/>
      <c r="PZ7494" s="623"/>
      <c r="QA7494" s="623"/>
      <c r="QB7494" s="623"/>
      <c r="QC7494" s="623"/>
      <c r="QD7494" s="623"/>
      <c r="QE7494" s="623"/>
      <c r="QF7494" s="623"/>
      <c r="QG7494" s="623"/>
      <c r="QH7494" s="623"/>
      <c r="QI7494" s="623"/>
      <c r="QJ7494" s="623"/>
      <c r="QK7494" s="623"/>
    </row>
    <row r="7495" spans="439:453">
      <c r="PW7495" s="623"/>
      <c r="PX7495" s="623"/>
      <c r="PY7495" s="623"/>
      <c r="PZ7495" s="623"/>
      <c r="QA7495" s="623"/>
      <c r="QB7495" s="623"/>
      <c r="QC7495" s="623"/>
      <c r="QD7495" s="623"/>
      <c r="QE7495" s="623"/>
      <c r="QF7495" s="623"/>
      <c r="QG7495" s="623"/>
      <c r="QH7495" s="623"/>
      <c r="QI7495" s="623"/>
      <c r="QJ7495" s="623"/>
      <c r="QK7495" s="623"/>
    </row>
    <row r="7496" spans="439:453">
      <c r="PW7496" s="623"/>
      <c r="PX7496" s="623"/>
      <c r="PY7496" s="623"/>
      <c r="PZ7496" s="623"/>
      <c r="QA7496" s="623"/>
      <c r="QB7496" s="623"/>
      <c r="QC7496" s="623"/>
      <c r="QD7496" s="623"/>
      <c r="QE7496" s="623"/>
      <c r="QF7496" s="623"/>
      <c r="QG7496" s="623"/>
      <c r="QH7496" s="623"/>
      <c r="QI7496" s="623"/>
      <c r="QJ7496" s="623"/>
      <c r="QK7496" s="623"/>
    </row>
    <row r="7497" spans="439:453">
      <c r="PW7497" s="623"/>
      <c r="PX7497" s="623"/>
      <c r="PY7497" s="623"/>
      <c r="PZ7497" s="623"/>
      <c r="QA7497" s="623"/>
      <c r="QB7497" s="623"/>
      <c r="QC7497" s="623"/>
      <c r="QD7497" s="623"/>
      <c r="QE7497" s="623"/>
      <c r="QF7497" s="623"/>
      <c r="QG7497" s="623"/>
      <c r="QH7497" s="623"/>
      <c r="QI7497" s="623"/>
      <c r="QJ7497" s="623"/>
      <c r="QK7497" s="623"/>
    </row>
    <row r="7498" spans="439:453">
      <c r="PW7498" s="623"/>
      <c r="PX7498" s="623"/>
      <c r="PY7498" s="623"/>
      <c r="PZ7498" s="623"/>
      <c r="QA7498" s="623"/>
      <c r="QB7498" s="623"/>
      <c r="QC7498" s="623"/>
      <c r="QD7498" s="623"/>
      <c r="QE7498" s="623"/>
      <c r="QF7498" s="623"/>
      <c r="QG7498" s="623"/>
      <c r="QH7498" s="623"/>
      <c r="QI7498" s="623"/>
      <c r="QJ7498" s="623"/>
      <c r="QK7498" s="623"/>
    </row>
    <row r="7499" spans="439:453">
      <c r="PW7499" s="623"/>
      <c r="PX7499" s="623"/>
      <c r="PY7499" s="623"/>
      <c r="PZ7499" s="623"/>
      <c r="QA7499" s="623"/>
      <c r="QB7499" s="623"/>
      <c r="QC7499" s="623"/>
      <c r="QD7499" s="623"/>
      <c r="QE7499" s="623"/>
      <c r="QF7499" s="623"/>
      <c r="QG7499" s="623"/>
      <c r="QH7499" s="623"/>
      <c r="QI7499" s="623"/>
      <c r="QJ7499" s="623"/>
      <c r="QK7499" s="623"/>
    </row>
    <row r="7500" spans="439:453">
      <c r="PW7500" s="623"/>
      <c r="PX7500" s="623"/>
      <c r="PY7500" s="623"/>
      <c r="PZ7500" s="623"/>
      <c r="QA7500" s="623"/>
      <c r="QB7500" s="623"/>
      <c r="QC7500" s="623"/>
      <c r="QD7500" s="623"/>
      <c r="QE7500" s="623"/>
      <c r="QF7500" s="623"/>
      <c r="QG7500" s="623"/>
      <c r="QH7500" s="623"/>
      <c r="QI7500" s="623"/>
      <c r="QJ7500" s="623"/>
      <c r="QK7500" s="623"/>
    </row>
    <row r="7501" spans="439:453">
      <c r="PW7501" s="623"/>
      <c r="PX7501" s="623"/>
      <c r="PY7501" s="623"/>
      <c r="PZ7501" s="623"/>
      <c r="QA7501" s="623"/>
      <c r="QB7501" s="623"/>
      <c r="QC7501" s="623"/>
      <c r="QD7501" s="623"/>
      <c r="QE7501" s="623"/>
      <c r="QF7501" s="623"/>
      <c r="QG7501" s="623"/>
      <c r="QH7501" s="623"/>
      <c r="QI7501" s="623"/>
      <c r="QJ7501" s="623"/>
      <c r="QK7501" s="623"/>
    </row>
    <row r="7502" spans="439:453">
      <c r="PW7502" s="623"/>
      <c r="PX7502" s="623"/>
      <c r="PY7502" s="623"/>
      <c r="PZ7502" s="623"/>
      <c r="QA7502" s="623"/>
      <c r="QB7502" s="623"/>
      <c r="QC7502" s="623"/>
      <c r="QD7502" s="623"/>
      <c r="QE7502" s="623"/>
      <c r="QF7502" s="623"/>
      <c r="QG7502" s="623"/>
      <c r="QH7502" s="623"/>
      <c r="QI7502" s="623"/>
      <c r="QJ7502" s="623"/>
      <c r="QK7502" s="623"/>
    </row>
    <row r="7503" spans="439:453">
      <c r="PW7503" s="623"/>
      <c r="PX7503" s="623"/>
      <c r="PY7503" s="623"/>
      <c r="PZ7503" s="623"/>
      <c r="QA7503" s="623"/>
      <c r="QB7503" s="623"/>
      <c r="QC7503" s="623"/>
      <c r="QD7503" s="623"/>
      <c r="QE7503" s="623"/>
      <c r="QF7503" s="623"/>
      <c r="QG7503" s="623"/>
      <c r="QH7503" s="623"/>
      <c r="QI7503" s="623"/>
      <c r="QJ7503" s="623"/>
      <c r="QK7503" s="623"/>
    </row>
    <row r="7504" spans="439:453">
      <c r="PW7504" s="623"/>
      <c r="PX7504" s="623"/>
      <c r="PY7504" s="623"/>
      <c r="PZ7504" s="623"/>
      <c r="QA7504" s="623"/>
      <c r="QB7504" s="623"/>
      <c r="QC7504" s="623"/>
      <c r="QD7504" s="623"/>
      <c r="QE7504" s="623"/>
      <c r="QF7504" s="623"/>
      <c r="QG7504" s="623"/>
      <c r="QH7504" s="623"/>
      <c r="QI7504" s="623"/>
      <c r="QJ7504" s="623"/>
      <c r="QK7504" s="623"/>
    </row>
    <row r="7505" spans="439:453">
      <c r="PW7505" s="623"/>
      <c r="PX7505" s="623"/>
      <c r="PY7505" s="623"/>
      <c r="PZ7505" s="623"/>
      <c r="QA7505" s="623"/>
      <c r="QB7505" s="623"/>
      <c r="QC7505" s="623"/>
      <c r="QD7505" s="623"/>
      <c r="QE7505" s="623"/>
      <c r="QF7505" s="623"/>
      <c r="QG7505" s="623"/>
      <c r="QH7505" s="623"/>
      <c r="QI7505" s="623"/>
      <c r="QJ7505" s="623"/>
      <c r="QK7505" s="623"/>
    </row>
    <row r="7506" spans="439:453">
      <c r="PW7506" s="623"/>
      <c r="PX7506" s="623"/>
      <c r="PY7506" s="623"/>
      <c r="PZ7506" s="623"/>
      <c r="QA7506" s="623"/>
      <c r="QB7506" s="623"/>
      <c r="QC7506" s="623"/>
      <c r="QD7506" s="623"/>
      <c r="QE7506" s="623"/>
      <c r="QF7506" s="623"/>
      <c r="QG7506" s="623"/>
      <c r="QH7506" s="623"/>
      <c r="QI7506" s="623"/>
      <c r="QJ7506" s="623"/>
      <c r="QK7506" s="623"/>
    </row>
    <row r="7507" spans="439:453">
      <c r="PW7507" s="623"/>
      <c r="PX7507" s="623"/>
      <c r="PY7507" s="623"/>
      <c r="PZ7507" s="623"/>
      <c r="QA7507" s="623"/>
      <c r="QB7507" s="623"/>
      <c r="QC7507" s="623"/>
      <c r="QD7507" s="623"/>
      <c r="QE7507" s="623"/>
      <c r="QF7507" s="623"/>
      <c r="QG7507" s="623"/>
      <c r="QH7507" s="623"/>
      <c r="QI7507" s="623"/>
      <c r="QJ7507" s="623"/>
      <c r="QK7507" s="623"/>
    </row>
    <row r="7508" spans="439:453">
      <c r="PW7508" s="623"/>
      <c r="PX7508" s="623"/>
      <c r="PY7508" s="623"/>
      <c r="PZ7508" s="623"/>
      <c r="QA7508" s="623"/>
      <c r="QB7508" s="623"/>
      <c r="QC7508" s="623"/>
      <c r="QD7508" s="623"/>
      <c r="QE7508" s="623"/>
      <c r="QF7508" s="623"/>
      <c r="QG7508" s="623"/>
      <c r="QH7508" s="623"/>
      <c r="QI7508" s="623"/>
      <c r="QJ7508" s="623"/>
      <c r="QK7508" s="623"/>
    </row>
    <row r="7509" spans="439:453">
      <c r="PW7509" s="623"/>
      <c r="PX7509" s="623"/>
      <c r="PY7509" s="623"/>
      <c r="PZ7509" s="623"/>
      <c r="QA7509" s="623"/>
      <c r="QB7509" s="623"/>
      <c r="QC7509" s="623"/>
      <c r="QD7509" s="623"/>
      <c r="QE7509" s="623"/>
      <c r="QF7509" s="623"/>
      <c r="QG7509" s="623"/>
      <c r="QH7509" s="623"/>
      <c r="QI7509" s="623"/>
      <c r="QJ7509" s="623"/>
      <c r="QK7509" s="623"/>
    </row>
    <row r="7510" spans="439:453">
      <c r="PW7510" s="623"/>
      <c r="PX7510" s="623"/>
      <c r="PY7510" s="623"/>
      <c r="PZ7510" s="623"/>
      <c r="QA7510" s="623"/>
      <c r="QB7510" s="623"/>
      <c r="QC7510" s="623"/>
      <c r="QD7510" s="623"/>
      <c r="QE7510" s="623"/>
      <c r="QF7510" s="623"/>
      <c r="QG7510" s="623"/>
      <c r="QH7510" s="623"/>
      <c r="QI7510" s="623"/>
      <c r="QJ7510" s="623"/>
      <c r="QK7510" s="623"/>
    </row>
    <row r="7511" spans="439:453">
      <c r="PW7511" s="623"/>
      <c r="PX7511" s="623"/>
      <c r="PY7511" s="623"/>
      <c r="PZ7511" s="623"/>
      <c r="QA7511" s="623"/>
      <c r="QB7511" s="623"/>
      <c r="QC7511" s="623"/>
      <c r="QD7511" s="623"/>
      <c r="QE7511" s="623"/>
      <c r="QF7511" s="623"/>
      <c r="QG7511" s="623"/>
      <c r="QH7511" s="623"/>
      <c r="QI7511" s="623"/>
      <c r="QJ7511" s="623"/>
      <c r="QK7511" s="623"/>
    </row>
    <row r="7512" spans="439:453">
      <c r="PW7512" s="623"/>
      <c r="PX7512" s="623"/>
      <c r="PY7512" s="623"/>
      <c r="PZ7512" s="623"/>
      <c r="QA7512" s="623"/>
      <c r="QB7512" s="623"/>
      <c r="QC7512" s="623"/>
      <c r="QD7512" s="623"/>
      <c r="QE7512" s="623"/>
      <c r="QF7512" s="623"/>
      <c r="QG7512" s="623"/>
      <c r="QH7512" s="623"/>
      <c r="QI7512" s="623"/>
      <c r="QJ7512" s="623"/>
      <c r="QK7512" s="623"/>
    </row>
    <row r="7513" spans="439:453">
      <c r="PW7513" s="623"/>
      <c r="PX7513" s="623"/>
      <c r="PY7513" s="623"/>
      <c r="PZ7513" s="623"/>
      <c r="QA7513" s="623"/>
      <c r="QB7513" s="623"/>
      <c r="QC7513" s="623"/>
      <c r="QD7513" s="623"/>
      <c r="QE7513" s="623"/>
      <c r="QF7513" s="623"/>
      <c r="QG7513" s="623"/>
      <c r="QH7513" s="623"/>
      <c r="QI7513" s="623"/>
      <c r="QJ7513" s="623"/>
      <c r="QK7513" s="623"/>
    </row>
    <row r="7514" spans="439:453">
      <c r="PW7514" s="623"/>
      <c r="PX7514" s="623"/>
      <c r="PY7514" s="623"/>
      <c r="PZ7514" s="623"/>
      <c r="QA7514" s="623"/>
      <c r="QB7514" s="623"/>
      <c r="QC7514" s="623"/>
      <c r="QD7514" s="623"/>
      <c r="QE7514" s="623"/>
      <c r="QF7514" s="623"/>
      <c r="QG7514" s="623"/>
      <c r="QH7514" s="623"/>
      <c r="QI7514" s="623"/>
      <c r="QJ7514" s="623"/>
      <c r="QK7514" s="623"/>
    </row>
    <row r="7515" spans="439:453">
      <c r="PW7515" s="623"/>
      <c r="PX7515" s="623"/>
      <c r="PY7515" s="623"/>
      <c r="PZ7515" s="623"/>
      <c r="QA7515" s="623"/>
      <c r="QB7515" s="623"/>
      <c r="QC7515" s="623"/>
      <c r="QD7515" s="623"/>
      <c r="QE7515" s="623"/>
      <c r="QF7515" s="623"/>
      <c r="QG7515" s="623"/>
      <c r="QH7515" s="623"/>
      <c r="QI7515" s="623"/>
      <c r="QJ7515" s="623"/>
      <c r="QK7515" s="623"/>
    </row>
    <row r="7516" spans="439:453">
      <c r="PW7516" s="623"/>
      <c r="PX7516" s="623"/>
      <c r="PY7516" s="623"/>
      <c r="PZ7516" s="623"/>
      <c r="QA7516" s="623"/>
      <c r="QB7516" s="623"/>
      <c r="QC7516" s="623"/>
      <c r="QD7516" s="623"/>
      <c r="QE7516" s="623"/>
      <c r="QF7516" s="623"/>
      <c r="QG7516" s="623"/>
      <c r="QH7516" s="623"/>
      <c r="QI7516" s="623"/>
      <c r="QJ7516" s="623"/>
      <c r="QK7516" s="623"/>
    </row>
    <row r="7517" spans="439:453">
      <c r="PW7517" s="623"/>
      <c r="PX7517" s="623"/>
      <c r="PY7517" s="623"/>
      <c r="PZ7517" s="623"/>
      <c r="QA7517" s="623"/>
      <c r="QB7517" s="623"/>
      <c r="QC7517" s="623"/>
      <c r="QD7517" s="623"/>
      <c r="QE7517" s="623"/>
      <c r="QF7517" s="623"/>
      <c r="QG7517" s="623"/>
      <c r="QH7517" s="623"/>
      <c r="QI7517" s="623"/>
      <c r="QJ7517" s="623"/>
      <c r="QK7517" s="623"/>
    </row>
    <row r="7518" spans="439:453">
      <c r="PW7518" s="623"/>
      <c r="PX7518" s="623"/>
      <c r="PY7518" s="623"/>
      <c r="PZ7518" s="623"/>
      <c r="QA7518" s="623"/>
      <c r="QB7518" s="623"/>
      <c r="QC7518" s="623"/>
      <c r="QD7518" s="623"/>
      <c r="QE7518" s="623"/>
      <c r="QF7518" s="623"/>
      <c r="QG7518" s="623"/>
      <c r="QH7518" s="623"/>
      <c r="QI7518" s="623"/>
      <c r="QJ7518" s="623"/>
      <c r="QK7518" s="623"/>
    </row>
    <row r="7519" spans="439:453">
      <c r="PW7519" s="623"/>
      <c r="PX7519" s="623"/>
      <c r="PY7519" s="623"/>
      <c r="PZ7519" s="623"/>
      <c r="QA7519" s="623"/>
      <c r="QB7519" s="623"/>
      <c r="QC7519" s="623"/>
      <c r="QD7519" s="623"/>
      <c r="QE7519" s="623"/>
      <c r="QF7519" s="623"/>
      <c r="QG7519" s="623"/>
      <c r="QH7519" s="623"/>
      <c r="QI7519" s="623"/>
      <c r="QJ7519" s="623"/>
      <c r="QK7519" s="623"/>
    </row>
    <row r="7520" spans="439:453">
      <c r="PW7520" s="623"/>
      <c r="PX7520" s="623"/>
      <c r="PY7520" s="623"/>
      <c r="PZ7520" s="623"/>
      <c r="QA7520" s="623"/>
      <c r="QB7520" s="623"/>
      <c r="QC7520" s="623"/>
      <c r="QD7520" s="623"/>
      <c r="QE7520" s="623"/>
      <c r="QF7520" s="623"/>
      <c r="QG7520" s="623"/>
      <c r="QH7520" s="623"/>
      <c r="QI7520" s="623"/>
      <c r="QJ7520" s="623"/>
      <c r="QK7520" s="623"/>
    </row>
    <row r="7521" spans="439:453">
      <c r="PW7521" s="623"/>
      <c r="PX7521" s="623"/>
      <c r="PY7521" s="623"/>
      <c r="PZ7521" s="623"/>
      <c r="QA7521" s="623"/>
      <c r="QB7521" s="623"/>
      <c r="QC7521" s="623"/>
      <c r="QD7521" s="623"/>
      <c r="QE7521" s="623"/>
      <c r="QF7521" s="623"/>
      <c r="QG7521" s="623"/>
      <c r="QH7521" s="623"/>
      <c r="QI7521" s="623"/>
      <c r="QJ7521" s="623"/>
      <c r="QK7521" s="623"/>
    </row>
    <row r="7522" spans="439:453">
      <c r="PW7522" s="623"/>
      <c r="PX7522" s="623"/>
      <c r="PY7522" s="623"/>
      <c r="PZ7522" s="623"/>
      <c r="QA7522" s="623"/>
      <c r="QB7522" s="623"/>
      <c r="QC7522" s="623"/>
      <c r="QD7522" s="623"/>
      <c r="QE7522" s="623"/>
      <c r="QF7522" s="623"/>
      <c r="QG7522" s="623"/>
      <c r="QH7522" s="623"/>
      <c r="QI7522" s="623"/>
      <c r="QJ7522" s="623"/>
      <c r="QK7522" s="623"/>
    </row>
    <row r="7523" spans="439:453">
      <c r="PW7523" s="623"/>
      <c r="PX7523" s="623"/>
      <c r="PY7523" s="623"/>
      <c r="PZ7523" s="623"/>
      <c r="QA7523" s="623"/>
      <c r="QB7523" s="623"/>
      <c r="QC7523" s="623"/>
      <c r="QD7523" s="623"/>
      <c r="QE7523" s="623"/>
      <c r="QF7523" s="623"/>
      <c r="QG7523" s="623"/>
      <c r="QH7523" s="623"/>
      <c r="QI7523" s="623"/>
      <c r="QJ7523" s="623"/>
      <c r="QK7523" s="623"/>
    </row>
    <row r="7524" spans="439:453">
      <c r="PW7524" s="623"/>
      <c r="PX7524" s="623"/>
      <c r="PY7524" s="623"/>
      <c r="PZ7524" s="623"/>
      <c r="QA7524" s="623"/>
      <c r="QB7524" s="623"/>
      <c r="QC7524" s="623"/>
      <c r="QD7524" s="623"/>
      <c r="QE7524" s="623"/>
      <c r="QF7524" s="623"/>
      <c r="QG7524" s="623"/>
      <c r="QH7524" s="623"/>
      <c r="QI7524" s="623"/>
      <c r="QJ7524" s="623"/>
      <c r="QK7524" s="623"/>
    </row>
    <row r="7525" spans="439:453">
      <c r="PW7525" s="623"/>
      <c r="PX7525" s="623"/>
      <c r="PY7525" s="623"/>
      <c r="PZ7525" s="623"/>
      <c r="QA7525" s="623"/>
      <c r="QB7525" s="623"/>
      <c r="QC7525" s="623"/>
      <c r="QD7525" s="623"/>
      <c r="QE7525" s="623"/>
      <c r="QF7525" s="623"/>
      <c r="QG7525" s="623"/>
      <c r="QH7525" s="623"/>
      <c r="QI7525" s="623"/>
      <c r="QJ7525" s="623"/>
      <c r="QK7525" s="623"/>
    </row>
    <row r="7526" spans="439:453">
      <c r="PW7526" s="623"/>
      <c r="PX7526" s="623"/>
      <c r="PY7526" s="623"/>
      <c r="PZ7526" s="623"/>
      <c r="QA7526" s="623"/>
      <c r="QB7526" s="623"/>
      <c r="QC7526" s="623"/>
      <c r="QD7526" s="623"/>
      <c r="QE7526" s="623"/>
      <c r="QF7526" s="623"/>
      <c r="QG7526" s="623"/>
      <c r="QH7526" s="623"/>
      <c r="QI7526" s="623"/>
      <c r="QJ7526" s="623"/>
      <c r="QK7526" s="623"/>
    </row>
    <row r="7527" spans="439:453">
      <c r="PW7527" s="623"/>
      <c r="PX7527" s="623"/>
      <c r="PY7527" s="623"/>
      <c r="PZ7527" s="623"/>
      <c r="QA7527" s="623"/>
      <c r="QB7527" s="623"/>
      <c r="QC7527" s="623"/>
      <c r="QD7527" s="623"/>
      <c r="QE7527" s="623"/>
      <c r="QF7527" s="623"/>
      <c r="QG7527" s="623"/>
      <c r="QH7527" s="623"/>
      <c r="QI7527" s="623"/>
      <c r="QJ7527" s="623"/>
      <c r="QK7527" s="623"/>
    </row>
    <row r="7528" spans="439:453">
      <c r="PW7528" s="623"/>
      <c r="PX7528" s="623"/>
      <c r="PY7528" s="623"/>
      <c r="PZ7528" s="623"/>
      <c r="QA7528" s="623"/>
      <c r="QB7528" s="623"/>
      <c r="QC7528" s="623"/>
      <c r="QD7528" s="623"/>
      <c r="QE7528" s="623"/>
      <c r="QF7528" s="623"/>
      <c r="QG7528" s="623"/>
      <c r="QH7528" s="623"/>
      <c r="QI7528" s="623"/>
      <c r="QJ7528" s="623"/>
      <c r="QK7528" s="623"/>
    </row>
    <row r="7529" spans="439:453">
      <c r="PW7529" s="623"/>
      <c r="PX7529" s="623"/>
      <c r="PY7529" s="623"/>
      <c r="PZ7529" s="623"/>
      <c r="QA7529" s="623"/>
      <c r="QB7529" s="623"/>
      <c r="QC7529" s="623"/>
      <c r="QD7529" s="623"/>
      <c r="QE7529" s="623"/>
      <c r="QF7529" s="623"/>
      <c r="QG7529" s="623"/>
      <c r="QH7529" s="623"/>
      <c r="QI7529" s="623"/>
      <c r="QJ7529" s="623"/>
      <c r="QK7529" s="623"/>
    </row>
    <row r="7530" spans="439:453">
      <c r="PW7530" s="623"/>
      <c r="PX7530" s="623"/>
      <c r="PY7530" s="623"/>
      <c r="PZ7530" s="623"/>
      <c r="QA7530" s="623"/>
      <c r="QB7530" s="623"/>
      <c r="QC7530" s="623"/>
      <c r="QD7530" s="623"/>
      <c r="QE7530" s="623"/>
      <c r="QF7530" s="623"/>
      <c r="QG7530" s="623"/>
      <c r="QH7530" s="623"/>
      <c r="QI7530" s="623"/>
      <c r="QJ7530" s="623"/>
      <c r="QK7530" s="623"/>
    </row>
    <row r="7531" spans="439:453">
      <c r="PW7531" s="623"/>
      <c r="PX7531" s="623"/>
      <c r="PY7531" s="623"/>
      <c r="PZ7531" s="623"/>
      <c r="QA7531" s="623"/>
      <c r="QB7531" s="623"/>
      <c r="QC7531" s="623"/>
      <c r="QD7531" s="623"/>
      <c r="QE7531" s="623"/>
      <c r="QF7531" s="623"/>
      <c r="QG7531" s="623"/>
      <c r="QH7531" s="623"/>
      <c r="QI7531" s="623"/>
      <c r="QJ7531" s="623"/>
      <c r="QK7531" s="623"/>
    </row>
    <row r="7532" spans="439:453">
      <c r="PW7532" s="623"/>
      <c r="PX7532" s="623"/>
      <c r="PY7532" s="623"/>
      <c r="PZ7532" s="623"/>
      <c r="QA7532" s="623"/>
      <c r="QB7532" s="623"/>
      <c r="QC7532" s="623"/>
      <c r="QD7532" s="623"/>
      <c r="QE7532" s="623"/>
      <c r="QF7532" s="623"/>
      <c r="QG7532" s="623"/>
      <c r="QH7532" s="623"/>
      <c r="QI7532" s="623"/>
      <c r="QJ7532" s="623"/>
      <c r="QK7532" s="623"/>
    </row>
    <row r="7533" spans="439:453">
      <c r="PW7533" s="623"/>
      <c r="PX7533" s="623"/>
      <c r="PY7533" s="623"/>
      <c r="PZ7533" s="623"/>
      <c r="QA7533" s="623"/>
      <c r="QB7533" s="623"/>
      <c r="QC7533" s="623"/>
      <c r="QD7533" s="623"/>
      <c r="QE7533" s="623"/>
      <c r="QF7533" s="623"/>
      <c r="QG7533" s="623"/>
      <c r="QH7533" s="623"/>
      <c r="QI7533" s="623"/>
      <c r="QJ7533" s="623"/>
      <c r="QK7533" s="623"/>
    </row>
    <row r="7534" spans="439:453">
      <c r="PW7534" s="623"/>
      <c r="PX7534" s="623"/>
      <c r="PY7534" s="623"/>
      <c r="PZ7534" s="623"/>
      <c r="QA7534" s="623"/>
      <c r="QB7534" s="623"/>
      <c r="QC7534" s="623"/>
      <c r="QD7534" s="623"/>
      <c r="QE7534" s="623"/>
      <c r="QF7534" s="623"/>
      <c r="QG7534" s="623"/>
      <c r="QH7534" s="623"/>
      <c r="QI7534" s="623"/>
      <c r="QJ7534" s="623"/>
      <c r="QK7534" s="623"/>
    </row>
    <row r="7535" spans="439:453">
      <c r="PW7535" s="623"/>
      <c r="PX7535" s="623"/>
      <c r="PY7535" s="623"/>
      <c r="PZ7535" s="623"/>
      <c r="QA7535" s="623"/>
      <c r="QB7535" s="623"/>
      <c r="QC7535" s="623"/>
      <c r="QD7535" s="623"/>
      <c r="QE7535" s="623"/>
      <c r="QF7535" s="623"/>
      <c r="QG7535" s="623"/>
      <c r="QH7535" s="623"/>
      <c r="QI7535" s="623"/>
      <c r="QJ7535" s="623"/>
      <c r="QK7535" s="623"/>
    </row>
    <row r="7536" spans="439:453">
      <c r="PW7536" s="623"/>
      <c r="PX7536" s="623"/>
      <c r="PY7536" s="623"/>
      <c r="PZ7536" s="623"/>
      <c r="QA7536" s="623"/>
      <c r="QB7536" s="623"/>
      <c r="QC7536" s="623"/>
      <c r="QD7536" s="623"/>
      <c r="QE7536" s="623"/>
      <c r="QF7536" s="623"/>
      <c r="QG7536" s="623"/>
      <c r="QH7536" s="623"/>
      <c r="QI7536" s="623"/>
      <c r="QJ7536" s="623"/>
      <c r="QK7536" s="623"/>
    </row>
    <row r="7537" spans="439:453">
      <c r="PW7537" s="623"/>
      <c r="PX7537" s="623"/>
      <c r="PY7537" s="623"/>
      <c r="PZ7537" s="623"/>
      <c r="QA7537" s="623"/>
      <c r="QB7537" s="623"/>
      <c r="QC7537" s="623"/>
      <c r="QD7537" s="623"/>
      <c r="QE7537" s="623"/>
      <c r="QF7537" s="623"/>
      <c r="QG7537" s="623"/>
      <c r="QH7537" s="623"/>
      <c r="QI7537" s="623"/>
      <c r="QJ7537" s="623"/>
      <c r="QK7537" s="623"/>
    </row>
    <row r="7538" spans="439:453">
      <c r="PW7538" s="623"/>
      <c r="PX7538" s="623"/>
      <c r="PY7538" s="623"/>
      <c r="PZ7538" s="623"/>
      <c r="QA7538" s="623"/>
      <c r="QB7538" s="623"/>
      <c r="QC7538" s="623"/>
      <c r="QD7538" s="623"/>
      <c r="QE7538" s="623"/>
      <c r="QF7538" s="623"/>
      <c r="QG7538" s="623"/>
      <c r="QH7538" s="623"/>
      <c r="QI7538" s="623"/>
      <c r="QJ7538" s="623"/>
      <c r="QK7538" s="623"/>
    </row>
    <row r="7539" spans="439:453">
      <c r="PW7539" s="623"/>
      <c r="PX7539" s="623"/>
      <c r="PY7539" s="623"/>
      <c r="PZ7539" s="623"/>
      <c r="QA7539" s="623"/>
      <c r="QB7539" s="623"/>
      <c r="QC7539" s="623"/>
      <c r="QD7539" s="623"/>
      <c r="QE7539" s="623"/>
      <c r="QF7539" s="623"/>
      <c r="QG7539" s="623"/>
      <c r="QH7539" s="623"/>
      <c r="QI7539" s="623"/>
      <c r="QJ7539" s="623"/>
      <c r="QK7539" s="623"/>
    </row>
    <row r="7540" spans="439:453">
      <c r="PW7540" s="623"/>
      <c r="PX7540" s="623"/>
      <c r="PY7540" s="623"/>
      <c r="PZ7540" s="623"/>
      <c r="QA7540" s="623"/>
      <c r="QB7540" s="623"/>
      <c r="QC7540" s="623"/>
      <c r="QD7540" s="623"/>
      <c r="QE7540" s="623"/>
      <c r="QF7540" s="623"/>
      <c r="QG7540" s="623"/>
      <c r="QH7540" s="623"/>
      <c r="QI7540" s="623"/>
      <c r="QJ7540" s="623"/>
      <c r="QK7540" s="623"/>
    </row>
    <row r="7541" spans="439:453">
      <c r="PW7541" s="623"/>
      <c r="PX7541" s="623"/>
      <c r="PY7541" s="623"/>
      <c r="PZ7541" s="623"/>
      <c r="QA7541" s="623"/>
      <c r="QB7541" s="623"/>
      <c r="QC7541" s="623"/>
      <c r="QD7541" s="623"/>
      <c r="QE7541" s="623"/>
      <c r="QF7541" s="623"/>
      <c r="QG7541" s="623"/>
      <c r="QH7541" s="623"/>
      <c r="QI7541" s="623"/>
      <c r="QJ7541" s="623"/>
      <c r="QK7541" s="623"/>
    </row>
    <row r="7542" spans="439:453">
      <c r="PW7542" s="623"/>
      <c r="PX7542" s="623"/>
      <c r="PY7542" s="623"/>
      <c r="PZ7542" s="623"/>
      <c r="QA7542" s="623"/>
      <c r="QB7542" s="623"/>
      <c r="QC7542" s="623"/>
      <c r="QD7542" s="623"/>
      <c r="QE7542" s="623"/>
      <c r="QF7542" s="623"/>
      <c r="QG7542" s="623"/>
      <c r="QH7542" s="623"/>
      <c r="QI7542" s="623"/>
      <c r="QJ7542" s="623"/>
      <c r="QK7542" s="623"/>
    </row>
    <row r="7543" spans="439:453">
      <c r="PW7543" s="623"/>
      <c r="PX7543" s="623"/>
      <c r="PY7543" s="623"/>
      <c r="PZ7543" s="623"/>
      <c r="QA7543" s="623"/>
      <c r="QB7543" s="623"/>
      <c r="QC7543" s="623"/>
      <c r="QD7543" s="623"/>
      <c r="QE7543" s="623"/>
      <c r="QF7543" s="623"/>
      <c r="QG7543" s="623"/>
      <c r="QH7543" s="623"/>
      <c r="QI7543" s="623"/>
      <c r="QJ7543" s="623"/>
      <c r="QK7543" s="623"/>
    </row>
    <row r="7544" spans="439:453">
      <c r="PW7544" s="623"/>
      <c r="PX7544" s="623"/>
      <c r="PY7544" s="623"/>
      <c r="PZ7544" s="623"/>
      <c r="QA7544" s="623"/>
      <c r="QB7544" s="623"/>
      <c r="QC7544" s="623"/>
      <c r="QD7544" s="623"/>
      <c r="QE7544" s="623"/>
      <c r="QF7544" s="623"/>
      <c r="QG7544" s="623"/>
      <c r="QH7544" s="623"/>
      <c r="QI7544" s="623"/>
      <c r="QJ7544" s="623"/>
      <c r="QK7544" s="623"/>
    </row>
    <row r="7545" spans="439:453">
      <c r="PW7545" s="623"/>
      <c r="PX7545" s="623"/>
      <c r="PY7545" s="623"/>
      <c r="PZ7545" s="623"/>
      <c r="QA7545" s="623"/>
      <c r="QB7545" s="623"/>
      <c r="QC7545" s="623"/>
      <c r="QD7545" s="623"/>
      <c r="QE7545" s="623"/>
      <c r="QF7545" s="623"/>
      <c r="QG7545" s="623"/>
      <c r="QH7545" s="623"/>
      <c r="QI7545" s="623"/>
      <c r="QJ7545" s="623"/>
      <c r="QK7545" s="623"/>
    </row>
    <row r="7546" spans="439:453">
      <c r="PW7546" s="623"/>
      <c r="PX7546" s="623"/>
      <c r="PY7546" s="623"/>
      <c r="PZ7546" s="623"/>
      <c r="QA7546" s="623"/>
      <c r="QB7546" s="623"/>
      <c r="QC7546" s="623"/>
      <c r="QD7546" s="623"/>
      <c r="QE7546" s="623"/>
      <c r="QF7546" s="623"/>
      <c r="QG7546" s="623"/>
      <c r="QH7546" s="623"/>
      <c r="QI7546" s="623"/>
      <c r="QJ7546" s="623"/>
      <c r="QK7546" s="623"/>
    </row>
    <row r="7547" spans="439:453">
      <c r="PW7547" s="623"/>
      <c r="PX7547" s="623"/>
      <c r="PY7547" s="623"/>
      <c r="PZ7547" s="623"/>
      <c r="QA7547" s="623"/>
      <c r="QB7547" s="623"/>
      <c r="QC7547" s="623"/>
      <c r="QD7547" s="623"/>
      <c r="QE7547" s="623"/>
      <c r="QF7547" s="623"/>
      <c r="QG7547" s="623"/>
      <c r="QH7547" s="623"/>
      <c r="QI7547" s="623"/>
      <c r="QJ7547" s="623"/>
      <c r="QK7547" s="623"/>
    </row>
    <row r="7548" spans="439:453">
      <c r="PW7548" s="623"/>
      <c r="PX7548" s="623"/>
      <c r="PY7548" s="623"/>
      <c r="PZ7548" s="623"/>
      <c r="QA7548" s="623"/>
      <c r="QB7548" s="623"/>
      <c r="QC7548" s="623"/>
      <c r="QD7548" s="623"/>
      <c r="QE7548" s="623"/>
      <c r="QF7548" s="623"/>
      <c r="QG7548" s="623"/>
      <c r="QH7548" s="623"/>
      <c r="QI7548" s="623"/>
      <c r="QJ7548" s="623"/>
      <c r="QK7548" s="623"/>
    </row>
    <row r="7549" spans="439:453">
      <c r="PW7549" s="623"/>
      <c r="PX7549" s="623"/>
      <c r="PY7549" s="623"/>
      <c r="PZ7549" s="623"/>
      <c r="QA7549" s="623"/>
      <c r="QB7549" s="623"/>
      <c r="QC7549" s="623"/>
      <c r="QD7549" s="623"/>
      <c r="QE7549" s="623"/>
      <c r="QF7549" s="623"/>
      <c r="QG7549" s="623"/>
      <c r="QH7549" s="623"/>
      <c r="QI7549" s="623"/>
      <c r="QJ7549" s="623"/>
      <c r="QK7549" s="623"/>
    </row>
    <row r="7550" spans="439:453">
      <c r="PW7550" s="623"/>
      <c r="PX7550" s="623"/>
      <c r="PY7550" s="623"/>
      <c r="PZ7550" s="623"/>
      <c r="QA7550" s="623"/>
      <c r="QB7550" s="623"/>
      <c r="QC7550" s="623"/>
      <c r="QD7550" s="623"/>
      <c r="QE7550" s="623"/>
      <c r="QF7550" s="623"/>
      <c r="QG7550" s="623"/>
      <c r="QH7550" s="623"/>
      <c r="QI7550" s="623"/>
      <c r="QJ7550" s="623"/>
      <c r="QK7550" s="623"/>
    </row>
    <row r="7551" spans="439:453">
      <c r="PW7551" s="623"/>
      <c r="PX7551" s="623"/>
      <c r="PY7551" s="623"/>
      <c r="PZ7551" s="623"/>
      <c r="QA7551" s="623"/>
      <c r="QB7551" s="623"/>
      <c r="QC7551" s="623"/>
      <c r="QD7551" s="623"/>
      <c r="QE7551" s="623"/>
      <c r="QF7551" s="623"/>
      <c r="QG7551" s="623"/>
      <c r="QH7551" s="623"/>
      <c r="QI7551" s="623"/>
      <c r="QJ7551" s="623"/>
      <c r="QK7551" s="623"/>
    </row>
    <row r="7552" spans="439:453">
      <c r="PW7552" s="623"/>
      <c r="PX7552" s="623"/>
      <c r="PY7552" s="623"/>
      <c r="PZ7552" s="623"/>
      <c r="QA7552" s="623"/>
      <c r="QB7552" s="623"/>
      <c r="QC7552" s="623"/>
      <c r="QD7552" s="623"/>
      <c r="QE7552" s="623"/>
      <c r="QF7552" s="623"/>
      <c r="QG7552" s="623"/>
      <c r="QH7552" s="623"/>
      <c r="QI7552" s="623"/>
      <c r="QJ7552" s="623"/>
      <c r="QK7552" s="623"/>
    </row>
    <row r="7553" spans="439:453">
      <c r="PW7553" s="623"/>
      <c r="PX7553" s="623"/>
      <c r="PY7553" s="623"/>
      <c r="PZ7553" s="623"/>
      <c r="QA7553" s="623"/>
      <c r="QB7553" s="623"/>
      <c r="QC7553" s="623"/>
      <c r="QD7553" s="623"/>
      <c r="QE7553" s="623"/>
      <c r="QF7553" s="623"/>
      <c r="QG7553" s="623"/>
      <c r="QH7553" s="623"/>
      <c r="QI7553" s="623"/>
      <c r="QJ7553" s="623"/>
      <c r="QK7553" s="623"/>
    </row>
    <row r="7554" spans="439:453">
      <c r="PW7554" s="623"/>
      <c r="PX7554" s="623"/>
      <c r="PY7554" s="623"/>
      <c r="PZ7554" s="623"/>
      <c r="QA7554" s="623"/>
      <c r="QB7554" s="623"/>
      <c r="QC7554" s="623"/>
      <c r="QD7554" s="623"/>
      <c r="QE7554" s="623"/>
      <c r="QF7554" s="623"/>
      <c r="QG7554" s="623"/>
      <c r="QH7554" s="623"/>
      <c r="QI7554" s="623"/>
      <c r="QJ7554" s="623"/>
      <c r="QK7554" s="623"/>
    </row>
    <row r="7555" spans="439:453">
      <c r="PW7555" s="623"/>
      <c r="PX7555" s="623"/>
      <c r="PY7555" s="623"/>
      <c r="PZ7555" s="623"/>
      <c r="QA7555" s="623"/>
      <c r="QB7555" s="623"/>
      <c r="QC7555" s="623"/>
      <c r="QD7555" s="623"/>
      <c r="QE7555" s="623"/>
      <c r="QF7555" s="623"/>
      <c r="QG7555" s="623"/>
      <c r="QH7555" s="623"/>
      <c r="QI7555" s="623"/>
      <c r="QJ7555" s="623"/>
      <c r="QK7555" s="623"/>
    </row>
    <row r="7556" spans="439:453">
      <c r="PW7556" s="623"/>
      <c r="PX7556" s="623"/>
      <c r="PY7556" s="623"/>
      <c r="PZ7556" s="623"/>
      <c r="QA7556" s="623"/>
      <c r="QB7556" s="623"/>
      <c r="QC7556" s="623"/>
      <c r="QD7556" s="623"/>
      <c r="QE7556" s="623"/>
      <c r="QF7556" s="623"/>
      <c r="QG7556" s="623"/>
      <c r="QH7556" s="623"/>
      <c r="QI7556" s="623"/>
      <c r="QJ7556" s="623"/>
      <c r="QK7556" s="623"/>
    </row>
    <row r="7557" spans="439:453">
      <c r="PW7557" s="623"/>
      <c r="PX7557" s="623"/>
      <c r="PY7557" s="623"/>
      <c r="PZ7557" s="623"/>
      <c r="QA7557" s="623"/>
      <c r="QB7557" s="623"/>
      <c r="QC7557" s="623"/>
      <c r="QD7557" s="623"/>
      <c r="QE7557" s="623"/>
      <c r="QF7557" s="623"/>
      <c r="QG7557" s="623"/>
      <c r="QH7557" s="623"/>
      <c r="QI7557" s="623"/>
      <c r="QJ7557" s="623"/>
      <c r="QK7557" s="623"/>
    </row>
    <row r="7558" spans="439:453">
      <c r="PW7558" s="623"/>
      <c r="PX7558" s="623"/>
      <c r="PY7558" s="623"/>
      <c r="PZ7558" s="623"/>
      <c r="QA7558" s="623"/>
      <c r="QB7558" s="623"/>
      <c r="QC7558" s="623"/>
      <c r="QD7558" s="623"/>
      <c r="QE7558" s="623"/>
      <c r="QF7558" s="623"/>
      <c r="QG7558" s="623"/>
      <c r="QH7558" s="623"/>
      <c r="QI7558" s="623"/>
      <c r="QJ7558" s="623"/>
      <c r="QK7558" s="623"/>
    </row>
    <row r="7559" spans="439:453">
      <c r="PW7559" s="623"/>
      <c r="PX7559" s="623"/>
      <c r="PY7559" s="623"/>
      <c r="PZ7559" s="623"/>
      <c r="QA7559" s="623"/>
      <c r="QB7559" s="623"/>
      <c r="QC7559" s="623"/>
      <c r="QD7559" s="623"/>
      <c r="QE7559" s="623"/>
      <c r="QF7559" s="623"/>
      <c r="QG7559" s="623"/>
      <c r="QH7559" s="623"/>
      <c r="QI7559" s="623"/>
      <c r="QJ7559" s="623"/>
      <c r="QK7559" s="623"/>
    </row>
    <row r="7560" spans="439:453">
      <c r="PW7560" s="623"/>
      <c r="PX7560" s="623"/>
      <c r="PY7560" s="623"/>
      <c r="PZ7560" s="623"/>
      <c r="QA7560" s="623"/>
      <c r="QB7560" s="623"/>
      <c r="QC7560" s="623"/>
      <c r="QD7560" s="623"/>
      <c r="QE7560" s="623"/>
      <c r="QF7560" s="623"/>
      <c r="QG7560" s="623"/>
      <c r="QH7560" s="623"/>
      <c r="QI7560" s="623"/>
      <c r="QJ7560" s="623"/>
      <c r="QK7560" s="623"/>
    </row>
    <row r="7561" spans="439:453">
      <c r="PW7561" s="623"/>
      <c r="PX7561" s="623"/>
      <c r="PY7561" s="623"/>
      <c r="PZ7561" s="623"/>
      <c r="QA7561" s="623"/>
      <c r="QB7561" s="623"/>
      <c r="QC7561" s="623"/>
      <c r="QD7561" s="623"/>
      <c r="QE7561" s="623"/>
      <c r="QF7561" s="623"/>
      <c r="QG7561" s="623"/>
      <c r="QH7561" s="623"/>
      <c r="QI7561" s="623"/>
      <c r="QJ7561" s="623"/>
      <c r="QK7561" s="623"/>
    </row>
    <row r="7562" spans="439:453">
      <c r="PW7562" s="623"/>
      <c r="PX7562" s="623"/>
      <c r="PY7562" s="623"/>
      <c r="PZ7562" s="623"/>
      <c r="QA7562" s="623"/>
      <c r="QB7562" s="623"/>
      <c r="QC7562" s="623"/>
      <c r="QD7562" s="623"/>
      <c r="QE7562" s="623"/>
      <c r="QF7562" s="623"/>
      <c r="QG7562" s="623"/>
      <c r="QH7562" s="623"/>
      <c r="QI7562" s="623"/>
      <c r="QJ7562" s="623"/>
      <c r="QK7562" s="623"/>
    </row>
    <row r="7563" spans="439:453">
      <c r="PW7563" s="623"/>
      <c r="PX7563" s="623"/>
      <c r="PY7563" s="623"/>
      <c r="PZ7563" s="623"/>
      <c r="QA7563" s="623"/>
      <c r="QB7563" s="623"/>
      <c r="QC7563" s="623"/>
      <c r="QD7563" s="623"/>
      <c r="QE7563" s="623"/>
      <c r="QF7563" s="623"/>
      <c r="QG7563" s="623"/>
      <c r="QH7563" s="623"/>
      <c r="QI7563" s="623"/>
      <c r="QJ7563" s="623"/>
      <c r="QK7563" s="623"/>
    </row>
    <row r="7564" spans="439:453">
      <c r="PW7564" s="623"/>
      <c r="PX7564" s="623"/>
      <c r="PY7564" s="623"/>
      <c r="PZ7564" s="623"/>
      <c r="QA7564" s="623"/>
      <c r="QB7564" s="623"/>
      <c r="QC7564" s="623"/>
      <c r="QD7564" s="623"/>
      <c r="QE7564" s="623"/>
      <c r="QF7564" s="623"/>
      <c r="QG7564" s="623"/>
      <c r="QH7564" s="623"/>
      <c r="QI7564" s="623"/>
      <c r="QJ7564" s="623"/>
      <c r="QK7564" s="623"/>
    </row>
    <row r="7565" spans="439:453">
      <c r="PW7565" s="623"/>
      <c r="PX7565" s="623"/>
      <c r="PY7565" s="623"/>
      <c r="PZ7565" s="623"/>
      <c r="QA7565" s="623"/>
      <c r="QB7565" s="623"/>
      <c r="QC7565" s="623"/>
      <c r="QD7565" s="623"/>
      <c r="QE7565" s="623"/>
      <c r="QF7565" s="623"/>
      <c r="QG7565" s="623"/>
      <c r="QH7565" s="623"/>
      <c r="QI7565" s="623"/>
      <c r="QJ7565" s="623"/>
      <c r="QK7565" s="623"/>
    </row>
    <row r="7566" spans="439:453">
      <c r="PW7566" s="623"/>
      <c r="PX7566" s="623"/>
      <c r="PY7566" s="623"/>
      <c r="PZ7566" s="623"/>
      <c r="QA7566" s="623"/>
      <c r="QB7566" s="623"/>
      <c r="QC7566" s="623"/>
      <c r="QD7566" s="623"/>
      <c r="QE7566" s="623"/>
      <c r="QF7566" s="623"/>
      <c r="QG7566" s="623"/>
      <c r="QH7566" s="623"/>
      <c r="QI7566" s="623"/>
      <c r="QJ7566" s="623"/>
      <c r="QK7566" s="623"/>
    </row>
    <row r="7567" spans="439:453">
      <c r="PW7567" s="623"/>
      <c r="PX7567" s="623"/>
      <c r="PY7567" s="623"/>
      <c r="PZ7567" s="623"/>
      <c r="QA7567" s="623"/>
      <c r="QB7567" s="623"/>
      <c r="QC7567" s="623"/>
      <c r="QD7567" s="623"/>
      <c r="QE7567" s="623"/>
      <c r="QF7567" s="623"/>
      <c r="QG7567" s="623"/>
      <c r="QH7567" s="623"/>
      <c r="QI7567" s="623"/>
      <c r="QJ7567" s="623"/>
      <c r="QK7567" s="623"/>
    </row>
    <row r="7568" spans="439:453">
      <c r="PW7568" s="623"/>
      <c r="PX7568" s="623"/>
      <c r="PY7568" s="623"/>
      <c r="PZ7568" s="623"/>
      <c r="QA7568" s="623"/>
      <c r="QB7568" s="623"/>
      <c r="QC7568" s="623"/>
      <c r="QD7568" s="623"/>
      <c r="QE7568" s="623"/>
      <c r="QF7568" s="623"/>
      <c r="QG7568" s="623"/>
      <c r="QH7568" s="623"/>
      <c r="QI7568" s="623"/>
      <c r="QJ7568" s="623"/>
      <c r="QK7568" s="623"/>
    </row>
    <row r="7569" spans="439:453">
      <c r="PW7569" s="623"/>
      <c r="PX7569" s="623"/>
      <c r="PY7569" s="623"/>
      <c r="PZ7569" s="623"/>
      <c r="QA7569" s="623"/>
      <c r="QB7569" s="623"/>
      <c r="QC7569" s="623"/>
      <c r="QD7569" s="623"/>
      <c r="QE7569" s="623"/>
      <c r="QF7569" s="623"/>
      <c r="QG7569" s="623"/>
      <c r="QH7569" s="623"/>
      <c r="QI7569" s="623"/>
      <c r="QJ7569" s="623"/>
      <c r="QK7569" s="623"/>
    </row>
    <row r="7570" spans="439:453">
      <c r="PW7570" s="623"/>
      <c r="PX7570" s="623"/>
      <c r="PY7570" s="623"/>
      <c r="PZ7570" s="623"/>
      <c r="QA7570" s="623"/>
      <c r="QB7570" s="623"/>
      <c r="QC7570" s="623"/>
      <c r="QD7570" s="623"/>
      <c r="QE7570" s="623"/>
      <c r="QF7570" s="623"/>
      <c r="QG7570" s="623"/>
      <c r="QH7570" s="623"/>
      <c r="QI7570" s="623"/>
      <c r="QJ7570" s="623"/>
      <c r="QK7570" s="623"/>
    </row>
    <row r="7571" spans="439:453">
      <c r="PW7571" s="623"/>
      <c r="PX7571" s="623"/>
      <c r="PY7571" s="623"/>
      <c r="PZ7571" s="623"/>
      <c r="QA7571" s="623"/>
      <c r="QB7571" s="623"/>
      <c r="QC7571" s="623"/>
      <c r="QD7571" s="623"/>
      <c r="QE7571" s="623"/>
      <c r="QF7571" s="623"/>
      <c r="QG7571" s="623"/>
      <c r="QH7571" s="623"/>
      <c r="QI7571" s="623"/>
      <c r="QJ7571" s="623"/>
      <c r="QK7571" s="623"/>
    </row>
    <row r="7572" spans="439:453">
      <c r="PW7572" s="623"/>
      <c r="PX7572" s="623"/>
      <c r="PY7572" s="623"/>
      <c r="PZ7572" s="623"/>
      <c r="QA7572" s="623"/>
      <c r="QB7572" s="623"/>
      <c r="QC7572" s="623"/>
      <c r="QD7572" s="623"/>
      <c r="QE7572" s="623"/>
      <c r="QF7572" s="623"/>
      <c r="QG7572" s="623"/>
      <c r="QH7572" s="623"/>
      <c r="QI7572" s="623"/>
      <c r="QJ7572" s="623"/>
      <c r="QK7572" s="623"/>
    </row>
    <row r="7573" spans="439:453">
      <c r="PW7573" s="623"/>
      <c r="PX7573" s="623"/>
      <c r="PY7573" s="623"/>
      <c r="PZ7573" s="623"/>
      <c r="QA7573" s="623"/>
      <c r="QB7573" s="623"/>
      <c r="QC7573" s="623"/>
      <c r="QD7573" s="623"/>
      <c r="QE7573" s="623"/>
      <c r="QF7573" s="623"/>
      <c r="QG7573" s="623"/>
      <c r="QH7573" s="623"/>
      <c r="QI7573" s="623"/>
      <c r="QJ7573" s="623"/>
      <c r="QK7573" s="623"/>
    </row>
    <row r="7574" spans="439:453">
      <c r="PW7574" s="623"/>
      <c r="PX7574" s="623"/>
      <c r="PY7574" s="623"/>
      <c r="PZ7574" s="623"/>
      <c r="QA7574" s="623"/>
      <c r="QB7574" s="623"/>
      <c r="QC7574" s="623"/>
      <c r="QD7574" s="623"/>
      <c r="QE7574" s="623"/>
      <c r="QF7574" s="623"/>
      <c r="QG7574" s="623"/>
      <c r="QH7574" s="623"/>
      <c r="QI7574" s="623"/>
      <c r="QJ7574" s="623"/>
      <c r="QK7574" s="623"/>
    </row>
    <row r="7575" spans="439:453">
      <c r="PW7575" s="623"/>
      <c r="PX7575" s="623"/>
      <c r="PY7575" s="623"/>
      <c r="PZ7575" s="623"/>
      <c r="QA7575" s="623"/>
      <c r="QB7575" s="623"/>
      <c r="QC7575" s="623"/>
      <c r="QD7575" s="623"/>
      <c r="QE7575" s="623"/>
      <c r="QF7575" s="623"/>
      <c r="QG7575" s="623"/>
      <c r="QH7575" s="623"/>
      <c r="QI7575" s="623"/>
      <c r="QJ7575" s="623"/>
      <c r="QK7575" s="623"/>
    </row>
    <row r="7576" spans="439:453">
      <c r="PW7576" s="623"/>
      <c r="PX7576" s="623"/>
      <c r="PY7576" s="623"/>
      <c r="PZ7576" s="623"/>
      <c r="QA7576" s="623"/>
      <c r="QB7576" s="623"/>
      <c r="QC7576" s="623"/>
      <c r="QD7576" s="623"/>
      <c r="QE7576" s="623"/>
      <c r="QF7576" s="623"/>
      <c r="QG7576" s="623"/>
      <c r="QH7576" s="623"/>
      <c r="QI7576" s="623"/>
      <c r="QJ7576" s="623"/>
      <c r="QK7576" s="623"/>
    </row>
    <row r="7577" spans="439:453">
      <c r="PW7577" s="623"/>
      <c r="PX7577" s="623"/>
      <c r="PY7577" s="623"/>
      <c r="PZ7577" s="623"/>
      <c r="QA7577" s="623"/>
      <c r="QB7577" s="623"/>
      <c r="QC7577" s="623"/>
      <c r="QD7577" s="623"/>
      <c r="QE7577" s="623"/>
      <c r="QF7577" s="623"/>
      <c r="QG7577" s="623"/>
      <c r="QH7577" s="623"/>
      <c r="QI7577" s="623"/>
      <c r="QJ7577" s="623"/>
      <c r="QK7577" s="623"/>
    </row>
    <row r="7578" spans="439:453">
      <c r="PW7578" s="623"/>
      <c r="PX7578" s="623"/>
      <c r="PY7578" s="623"/>
      <c r="PZ7578" s="623"/>
      <c r="QA7578" s="623"/>
      <c r="QB7578" s="623"/>
      <c r="QC7578" s="623"/>
      <c r="QD7578" s="623"/>
      <c r="QE7578" s="623"/>
      <c r="QF7578" s="623"/>
      <c r="QG7578" s="623"/>
      <c r="QH7578" s="623"/>
      <c r="QI7578" s="623"/>
      <c r="QJ7578" s="623"/>
      <c r="QK7578" s="623"/>
    </row>
    <row r="7579" spans="439:453">
      <c r="PW7579" s="623"/>
      <c r="PX7579" s="623"/>
      <c r="PY7579" s="623"/>
      <c r="PZ7579" s="623"/>
      <c r="QA7579" s="623"/>
      <c r="QB7579" s="623"/>
      <c r="QC7579" s="623"/>
      <c r="QD7579" s="623"/>
      <c r="QE7579" s="623"/>
      <c r="QF7579" s="623"/>
      <c r="QG7579" s="623"/>
      <c r="QH7579" s="623"/>
      <c r="QI7579" s="623"/>
      <c r="QJ7579" s="623"/>
      <c r="QK7579" s="623"/>
    </row>
    <row r="7580" spans="439:453">
      <c r="PW7580" s="623"/>
      <c r="PX7580" s="623"/>
      <c r="PY7580" s="623"/>
      <c r="PZ7580" s="623"/>
      <c r="QA7580" s="623"/>
      <c r="QB7580" s="623"/>
      <c r="QC7580" s="623"/>
      <c r="QD7580" s="623"/>
      <c r="QE7580" s="623"/>
      <c r="QF7580" s="623"/>
      <c r="QG7580" s="623"/>
      <c r="QH7580" s="623"/>
      <c r="QI7580" s="623"/>
      <c r="QJ7580" s="623"/>
      <c r="QK7580" s="623"/>
    </row>
    <row r="7581" spans="439:453">
      <c r="PW7581" s="623"/>
      <c r="PX7581" s="623"/>
      <c r="PY7581" s="623"/>
      <c r="PZ7581" s="623"/>
      <c r="QA7581" s="623"/>
      <c r="QB7581" s="623"/>
      <c r="QC7581" s="623"/>
      <c r="QD7581" s="623"/>
      <c r="QE7581" s="623"/>
      <c r="QF7581" s="623"/>
      <c r="QG7581" s="623"/>
      <c r="QH7581" s="623"/>
      <c r="QI7581" s="623"/>
      <c r="QJ7581" s="623"/>
      <c r="QK7581" s="623"/>
    </row>
    <row r="7582" spans="439:453">
      <c r="PW7582" s="623"/>
      <c r="PX7582" s="623"/>
      <c r="PY7582" s="623"/>
      <c r="PZ7582" s="623"/>
      <c r="QA7582" s="623"/>
      <c r="QB7582" s="623"/>
      <c r="QC7582" s="623"/>
      <c r="QD7582" s="623"/>
      <c r="QE7582" s="623"/>
      <c r="QF7582" s="623"/>
      <c r="QG7582" s="623"/>
      <c r="QH7582" s="623"/>
      <c r="QI7582" s="623"/>
      <c r="QJ7582" s="623"/>
      <c r="QK7582" s="623"/>
    </row>
    <row r="7583" spans="439:453">
      <c r="PW7583" s="623"/>
      <c r="PX7583" s="623"/>
      <c r="PY7583" s="623"/>
      <c r="PZ7583" s="623"/>
      <c r="QA7583" s="623"/>
      <c r="QB7583" s="623"/>
      <c r="QC7583" s="623"/>
      <c r="QD7583" s="623"/>
      <c r="QE7583" s="623"/>
      <c r="QF7583" s="623"/>
      <c r="QG7583" s="623"/>
      <c r="QH7583" s="623"/>
      <c r="QI7583" s="623"/>
      <c r="QJ7583" s="623"/>
      <c r="QK7583" s="623"/>
    </row>
    <row r="7584" spans="439:453">
      <c r="PW7584" s="623"/>
      <c r="PX7584" s="623"/>
      <c r="PY7584" s="623"/>
      <c r="PZ7584" s="623"/>
      <c r="QA7584" s="623"/>
      <c r="QB7584" s="623"/>
      <c r="QC7584" s="623"/>
      <c r="QD7584" s="623"/>
      <c r="QE7584" s="623"/>
      <c r="QF7584" s="623"/>
      <c r="QG7584" s="623"/>
      <c r="QH7584" s="623"/>
      <c r="QI7584" s="623"/>
      <c r="QJ7584" s="623"/>
      <c r="QK7584" s="623"/>
    </row>
    <row r="7585" spans="439:453">
      <c r="PW7585" s="623"/>
      <c r="PX7585" s="623"/>
      <c r="PY7585" s="623"/>
      <c r="PZ7585" s="623"/>
      <c r="QA7585" s="623"/>
      <c r="QB7585" s="623"/>
      <c r="QC7585" s="623"/>
      <c r="QD7585" s="623"/>
      <c r="QE7585" s="623"/>
      <c r="QF7585" s="623"/>
      <c r="QG7585" s="623"/>
      <c r="QH7585" s="623"/>
      <c r="QI7585" s="623"/>
      <c r="QJ7585" s="623"/>
      <c r="QK7585" s="623"/>
    </row>
    <row r="7586" spans="439:453">
      <c r="PW7586" s="623"/>
      <c r="PX7586" s="623"/>
      <c r="PY7586" s="623"/>
      <c r="PZ7586" s="623"/>
      <c r="QA7586" s="623"/>
      <c r="QB7586" s="623"/>
      <c r="QC7586" s="623"/>
      <c r="QD7586" s="623"/>
      <c r="QE7586" s="623"/>
      <c r="QF7586" s="623"/>
      <c r="QG7586" s="623"/>
      <c r="QH7586" s="623"/>
      <c r="QI7586" s="623"/>
      <c r="QJ7586" s="623"/>
      <c r="QK7586" s="623"/>
    </row>
    <row r="7587" spans="439:453">
      <c r="PW7587" s="623"/>
      <c r="PX7587" s="623"/>
      <c r="PY7587" s="623"/>
      <c r="PZ7587" s="623"/>
      <c r="QA7587" s="623"/>
      <c r="QB7587" s="623"/>
      <c r="QC7587" s="623"/>
      <c r="QD7587" s="623"/>
      <c r="QE7587" s="623"/>
      <c r="QF7587" s="623"/>
      <c r="QG7587" s="623"/>
      <c r="QH7587" s="623"/>
      <c r="QI7587" s="623"/>
      <c r="QJ7587" s="623"/>
      <c r="QK7587" s="623"/>
    </row>
    <row r="7588" spans="439:453">
      <c r="PW7588" s="623"/>
      <c r="PX7588" s="623"/>
      <c r="PY7588" s="623"/>
      <c r="PZ7588" s="623"/>
      <c r="QA7588" s="623"/>
      <c r="QB7588" s="623"/>
      <c r="QC7588" s="623"/>
      <c r="QD7588" s="623"/>
      <c r="QE7588" s="623"/>
      <c r="QF7588" s="623"/>
      <c r="QG7588" s="623"/>
      <c r="QH7588" s="623"/>
      <c r="QI7588" s="623"/>
      <c r="QJ7588" s="623"/>
      <c r="QK7588" s="623"/>
    </row>
    <row r="7589" spans="439:453">
      <c r="PW7589" s="623"/>
      <c r="PX7589" s="623"/>
      <c r="PY7589" s="623"/>
      <c r="PZ7589" s="623"/>
      <c r="QA7589" s="623"/>
      <c r="QB7589" s="623"/>
      <c r="QC7589" s="623"/>
      <c r="QD7589" s="623"/>
      <c r="QE7589" s="623"/>
      <c r="QF7589" s="623"/>
      <c r="QG7589" s="623"/>
      <c r="QH7589" s="623"/>
      <c r="QI7589" s="623"/>
      <c r="QJ7589" s="623"/>
      <c r="QK7589" s="623"/>
    </row>
    <row r="7590" spans="439:453">
      <c r="PW7590" s="623"/>
      <c r="PX7590" s="623"/>
      <c r="PY7590" s="623"/>
      <c r="PZ7590" s="623"/>
      <c r="QA7590" s="623"/>
      <c r="QB7590" s="623"/>
      <c r="QC7590" s="623"/>
      <c r="QD7590" s="623"/>
      <c r="QE7590" s="623"/>
      <c r="QF7590" s="623"/>
      <c r="QG7590" s="623"/>
      <c r="QH7590" s="623"/>
      <c r="QI7590" s="623"/>
      <c r="QJ7590" s="623"/>
      <c r="QK7590" s="623"/>
    </row>
    <row r="7591" spans="439:453">
      <c r="PW7591" s="623"/>
      <c r="PX7591" s="623"/>
      <c r="PY7591" s="623"/>
      <c r="PZ7591" s="623"/>
      <c r="QA7591" s="623"/>
      <c r="QB7591" s="623"/>
      <c r="QC7591" s="623"/>
      <c r="QD7591" s="623"/>
      <c r="QE7591" s="623"/>
      <c r="QF7591" s="623"/>
      <c r="QG7591" s="623"/>
      <c r="QH7591" s="623"/>
      <c r="QI7591" s="623"/>
      <c r="QJ7591" s="623"/>
      <c r="QK7591" s="623"/>
    </row>
    <row r="7592" spans="439:453">
      <c r="PW7592" s="623"/>
      <c r="PX7592" s="623"/>
      <c r="PY7592" s="623"/>
      <c r="PZ7592" s="623"/>
      <c r="QA7592" s="623"/>
      <c r="QB7592" s="623"/>
      <c r="QC7592" s="623"/>
      <c r="QD7592" s="623"/>
      <c r="QE7592" s="623"/>
      <c r="QF7592" s="623"/>
      <c r="QG7592" s="623"/>
      <c r="QH7592" s="623"/>
      <c r="QI7592" s="623"/>
      <c r="QJ7592" s="623"/>
      <c r="QK7592" s="623"/>
    </row>
    <row r="7593" spans="439:453">
      <c r="PW7593" s="623"/>
      <c r="PX7593" s="623"/>
      <c r="PY7593" s="623"/>
      <c r="PZ7593" s="623"/>
      <c r="QA7593" s="623"/>
      <c r="QB7593" s="623"/>
      <c r="QC7593" s="623"/>
      <c r="QD7593" s="623"/>
      <c r="QE7593" s="623"/>
      <c r="QF7593" s="623"/>
      <c r="QG7593" s="623"/>
      <c r="QH7593" s="623"/>
      <c r="QI7593" s="623"/>
      <c r="QJ7593" s="623"/>
      <c r="QK7593" s="623"/>
    </row>
    <row r="7594" spans="439:453">
      <c r="PW7594" s="623"/>
      <c r="PX7594" s="623"/>
      <c r="PY7594" s="623"/>
      <c r="PZ7594" s="623"/>
      <c r="QA7594" s="623"/>
      <c r="QB7594" s="623"/>
      <c r="QC7594" s="623"/>
      <c r="QD7594" s="623"/>
      <c r="QE7594" s="623"/>
      <c r="QF7594" s="623"/>
      <c r="QG7594" s="623"/>
      <c r="QH7594" s="623"/>
      <c r="QI7594" s="623"/>
      <c r="QJ7594" s="623"/>
      <c r="QK7594" s="623"/>
    </row>
    <row r="7595" spans="439:453">
      <c r="PW7595" s="623"/>
      <c r="PX7595" s="623"/>
      <c r="PY7595" s="623"/>
      <c r="PZ7595" s="623"/>
      <c r="QA7595" s="623"/>
      <c r="QB7595" s="623"/>
      <c r="QC7595" s="623"/>
      <c r="QD7595" s="623"/>
      <c r="QE7595" s="623"/>
      <c r="QF7595" s="623"/>
      <c r="QG7595" s="623"/>
      <c r="QH7595" s="623"/>
      <c r="QI7595" s="623"/>
      <c r="QJ7595" s="623"/>
      <c r="QK7595" s="623"/>
    </row>
    <row r="7596" spans="439:453">
      <c r="PW7596" s="623"/>
      <c r="PX7596" s="623"/>
      <c r="PY7596" s="623"/>
      <c r="PZ7596" s="623"/>
      <c r="QA7596" s="623"/>
      <c r="QB7596" s="623"/>
      <c r="QC7596" s="623"/>
      <c r="QD7596" s="623"/>
      <c r="QE7596" s="623"/>
      <c r="QF7596" s="623"/>
      <c r="QG7596" s="623"/>
      <c r="QH7596" s="623"/>
      <c r="QI7596" s="623"/>
      <c r="QJ7596" s="623"/>
      <c r="QK7596" s="623"/>
    </row>
    <row r="7597" spans="439:453">
      <c r="PW7597" s="623"/>
      <c r="PX7597" s="623"/>
      <c r="PY7597" s="623"/>
      <c r="PZ7597" s="623"/>
      <c r="QA7597" s="623"/>
      <c r="QB7597" s="623"/>
      <c r="QC7597" s="623"/>
      <c r="QD7597" s="623"/>
      <c r="QE7597" s="623"/>
      <c r="QF7597" s="623"/>
      <c r="QG7597" s="623"/>
      <c r="QH7597" s="623"/>
      <c r="QI7597" s="623"/>
      <c r="QJ7597" s="623"/>
      <c r="QK7597" s="623"/>
    </row>
    <row r="7598" spans="439:453">
      <c r="PW7598" s="623"/>
      <c r="PX7598" s="623"/>
      <c r="PY7598" s="623"/>
      <c r="PZ7598" s="623"/>
      <c r="QA7598" s="623"/>
      <c r="QB7598" s="623"/>
      <c r="QC7598" s="623"/>
      <c r="QD7598" s="623"/>
      <c r="QE7598" s="623"/>
      <c r="QF7598" s="623"/>
      <c r="QG7598" s="623"/>
      <c r="QH7598" s="623"/>
      <c r="QI7598" s="623"/>
      <c r="QJ7598" s="623"/>
      <c r="QK7598" s="623"/>
    </row>
    <row r="7599" spans="439:453">
      <c r="PW7599" s="623"/>
      <c r="PX7599" s="623"/>
      <c r="PY7599" s="623"/>
      <c r="PZ7599" s="623"/>
      <c r="QA7599" s="623"/>
      <c r="QB7599" s="623"/>
      <c r="QC7599" s="623"/>
      <c r="QD7599" s="623"/>
      <c r="QE7599" s="623"/>
      <c r="QF7599" s="623"/>
      <c r="QG7599" s="623"/>
      <c r="QH7599" s="623"/>
      <c r="QI7599" s="623"/>
      <c r="QJ7599" s="623"/>
      <c r="QK7599" s="623"/>
    </row>
    <row r="7600" spans="439:453">
      <c r="PW7600" s="623"/>
      <c r="PX7600" s="623"/>
      <c r="PY7600" s="623"/>
      <c r="PZ7600" s="623"/>
      <c r="QA7600" s="623"/>
      <c r="QB7600" s="623"/>
      <c r="QC7600" s="623"/>
      <c r="QD7600" s="623"/>
      <c r="QE7600" s="623"/>
      <c r="QF7600" s="623"/>
      <c r="QG7600" s="623"/>
      <c r="QH7600" s="623"/>
      <c r="QI7600" s="623"/>
      <c r="QJ7600" s="623"/>
      <c r="QK7600" s="623"/>
    </row>
    <row r="7601" spans="439:453">
      <c r="PW7601" s="623"/>
      <c r="PX7601" s="623"/>
      <c r="PY7601" s="623"/>
      <c r="PZ7601" s="623"/>
      <c r="QA7601" s="623"/>
      <c r="QB7601" s="623"/>
      <c r="QC7601" s="623"/>
      <c r="QD7601" s="623"/>
      <c r="QE7601" s="623"/>
      <c r="QF7601" s="623"/>
      <c r="QG7601" s="623"/>
      <c r="QH7601" s="623"/>
      <c r="QI7601" s="623"/>
      <c r="QJ7601" s="623"/>
      <c r="QK7601" s="623"/>
    </row>
    <row r="7602" spans="439:453">
      <c r="PW7602" s="623"/>
      <c r="PX7602" s="623"/>
      <c r="PY7602" s="623"/>
      <c r="PZ7602" s="623"/>
      <c r="QA7602" s="623"/>
      <c r="QB7602" s="623"/>
      <c r="QC7602" s="623"/>
      <c r="QD7602" s="623"/>
      <c r="QE7602" s="623"/>
      <c r="QF7602" s="623"/>
      <c r="QG7602" s="623"/>
      <c r="QH7602" s="623"/>
      <c r="QI7602" s="623"/>
      <c r="QJ7602" s="623"/>
      <c r="QK7602" s="623"/>
    </row>
    <row r="7603" spans="439:453">
      <c r="PW7603" s="623"/>
      <c r="PX7603" s="623"/>
      <c r="PY7603" s="623"/>
      <c r="PZ7603" s="623"/>
      <c r="QA7603" s="623"/>
      <c r="QB7603" s="623"/>
      <c r="QC7603" s="623"/>
      <c r="QD7603" s="623"/>
      <c r="QE7603" s="623"/>
      <c r="QF7603" s="623"/>
      <c r="QG7603" s="623"/>
      <c r="QH7603" s="623"/>
      <c r="QI7603" s="623"/>
      <c r="QJ7603" s="623"/>
      <c r="QK7603" s="623"/>
    </row>
    <row r="7604" spans="439:453">
      <c r="PW7604" s="623"/>
      <c r="PX7604" s="623"/>
      <c r="PY7604" s="623"/>
      <c r="PZ7604" s="623"/>
      <c r="QA7604" s="623"/>
      <c r="QB7604" s="623"/>
      <c r="QC7604" s="623"/>
      <c r="QD7604" s="623"/>
      <c r="QE7604" s="623"/>
      <c r="QF7604" s="623"/>
      <c r="QG7604" s="623"/>
      <c r="QH7604" s="623"/>
      <c r="QI7604" s="623"/>
      <c r="QJ7604" s="623"/>
      <c r="QK7604" s="623"/>
    </row>
    <row r="7605" spans="439:453">
      <c r="PW7605" s="623"/>
      <c r="PX7605" s="623"/>
      <c r="PY7605" s="623"/>
      <c r="PZ7605" s="623"/>
      <c r="QA7605" s="623"/>
      <c r="QB7605" s="623"/>
      <c r="QC7605" s="623"/>
      <c r="QD7605" s="623"/>
      <c r="QE7605" s="623"/>
      <c r="QF7605" s="623"/>
      <c r="QG7605" s="623"/>
      <c r="QH7605" s="623"/>
      <c r="QI7605" s="623"/>
      <c r="QJ7605" s="623"/>
      <c r="QK7605" s="623"/>
    </row>
    <row r="7606" spans="439:453">
      <c r="PW7606" s="623"/>
      <c r="PX7606" s="623"/>
      <c r="PY7606" s="623"/>
      <c r="PZ7606" s="623"/>
      <c r="QA7606" s="623"/>
      <c r="QB7606" s="623"/>
      <c r="QC7606" s="623"/>
      <c r="QD7606" s="623"/>
      <c r="QE7606" s="623"/>
      <c r="QF7606" s="623"/>
      <c r="QG7606" s="623"/>
      <c r="QH7606" s="623"/>
      <c r="QI7606" s="623"/>
      <c r="QJ7606" s="623"/>
      <c r="QK7606" s="623"/>
    </row>
    <row r="7607" spans="439:453">
      <c r="PW7607" s="623"/>
      <c r="PX7607" s="623"/>
      <c r="PY7607" s="623"/>
      <c r="PZ7607" s="623"/>
      <c r="QA7607" s="623"/>
      <c r="QB7607" s="623"/>
      <c r="QC7607" s="623"/>
      <c r="QD7607" s="623"/>
      <c r="QE7607" s="623"/>
      <c r="QF7607" s="623"/>
      <c r="QG7607" s="623"/>
      <c r="QH7607" s="623"/>
      <c r="QI7607" s="623"/>
      <c r="QJ7607" s="623"/>
      <c r="QK7607" s="623"/>
    </row>
    <row r="7608" spans="439:453">
      <c r="PW7608" s="623"/>
      <c r="PX7608" s="623"/>
      <c r="PY7608" s="623"/>
      <c r="PZ7608" s="623"/>
      <c r="QA7608" s="623"/>
      <c r="QB7608" s="623"/>
      <c r="QC7608" s="623"/>
      <c r="QD7608" s="623"/>
      <c r="QE7608" s="623"/>
      <c r="QF7608" s="623"/>
      <c r="QG7608" s="623"/>
      <c r="QH7608" s="623"/>
      <c r="QI7608" s="623"/>
      <c r="QJ7608" s="623"/>
      <c r="QK7608" s="623"/>
    </row>
    <row r="7609" spans="439:453">
      <c r="PW7609" s="623"/>
      <c r="PX7609" s="623"/>
      <c r="PY7609" s="623"/>
      <c r="PZ7609" s="623"/>
      <c r="QA7609" s="623"/>
      <c r="QB7609" s="623"/>
      <c r="QC7609" s="623"/>
      <c r="QD7609" s="623"/>
      <c r="QE7609" s="623"/>
      <c r="QF7609" s="623"/>
      <c r="QG7609" s="623"/>
      <c r="QH7609" s="623"/>
      <c r="QI7609" s="623"/>
      <c r="QJ7609" s="623"/>
      <c r="QK7609" s="623"/>
    </row>
    <row r="7610" spans="439:453">
      <c r="PW7610" s="623"/>
      <c r="PX7610" s="623"/>
      <c r="PY7610" s="623"/>
      <c r="PZ7610" s="623"/>
      <c r="QA7610" s="623"/>
      <c r="QB7610" s="623"/>
      <c r="QC7610" s="623"/>
      <c r="QD7610" s="623"/>
      <c r="QE7610" s="623"/>
      <c r="QF7610" s="623"/>
      <c r="QG7610" s="623"/>
      <c r="QH7610" s="623"/>
      <c r="QI7610" s="623"/>
      <c r="QJ7610" s="623"/>
      <c r="QK7610" s="623"/>
    </row>
    <row r="7611" spans="439:453">
      <c r="PW7611" s="623"/>
      <c r="PX7611" s="623"/>
      <c r="PY7611" s="623"/>
      <c r="PZ7611" s="623"/>
      <c r="QA7611" s="623"/>
      <c r="QB7611" s="623"/>
      <c r="QC7611" s="623"/>
      <c r="QD7611" s="623"/>
      <c r="QE7611" s="623"/>
      <c r="QF7611" s="623"/>
      <c r="QG7611" s="623"/>
      <c r="QH7611" s="623"/>
      <c r="QI7611" s="623"/>
      <c r="QJ7611" s="623"/>
      <c r="QK7611" s="623"/>
    </row>
    <row r="7612" spans="439:453">
      <c r="PW7612" s="623"/>
      <c r="PX7612" s="623"/>
      <c r="PY7612" s="623"/>
      <c r="PZ7612" s="623"/>
      <c r="QA7612" s="623"/>
      <c r="QB7612" s="623"/>
      <c r="QC7612" s="623"/>
      <c r="QD7612" s="623"/>
      <c r="QE7612" s="623"/>
      <c r="QF7612" s="623"/>
      <c r="QG7612" s="623"/>
      <c r="QH7612" s="623"/>
      <c r="QI7612" s="623"/>
      <c r="QJ7612" s="623"/>
      <c r="QK7612" s="623"/>
    </row>
    <row r="7613" spans="439:453">
      <c r="PW7613" s="623"/>
      <c r="PX7613" s="623"/>
      <c r="PY7613" s="623"/>
      <c r="PZ7613" s="623"/>
      <c r="QA7613" s="623"/>
      <c r="QB7613" s="623"/>
      <c r="QC7613" s="623"/>
      <c r="QD7613" s="623"/>
      <c r="QE7613" s="623"/>
      <c r="QF7613" s="623"/>
      <c r="QG7613" s="623"/>
      <c r="QH7613" s="623"/>
      <c r="QI7613" s="623"/>
      <c r="QJ7613" s="623"/>
      <c r="QK7613" s="623"/>
    </row>
    <row r="7614" spans="439:453">
      <c r="PW7614" s="623"/>
      <c r="PX7614" s="623"/>
      <c r="PY7614" s="623"/>
      <c r="PZ7614" s="623"/>
      <c r="QA7614" s="623"/>
      <c r="QB7614" s="623"/>
      <c r="QC7614" s="623"/>
      <c r="QD7614" s="623"/>
      <c r="QE7614" s="623"/>
      <c r="QF7614" s="623"/>
      <c r="QG7614" s="623"/>
      <c r="QH7614" s="623"/>
      <c r="QI7614" s="623"/>
      <c r="QJ7614" s="623"/>
      <c r="QK7614" s="623"/>
    </row>
    <row r="7615" spans="439:453">
      <c r="PW7615" s="623"/>
      <c r="PX7615" s="623"/>
      <c r="PY7615" s="623"/>
      <c r="PZ7615" s="623"/>
      <c r="QA7615" s="623"/>
      <c r="QB7615" s="623"/>
      <c r="QC7615" s="623"/>
      <c r="QD7615" s="623"/>
      <c r="QE7615" s="623"/>
      <c r="QF7615" s="623"/>
      <c r="QG7615" s="623"/>
      <c r="QH7615" s="623"/>
      <c r="QI7615" s="623"/>
      <c r="QJ7615" s="623"/>
      <c r="QK7615" s="623"/>
    </row>
    <row r="7616" spans="439:453">
      <c r="PW7616" s="623"/>
      <c r="PX7616" s="623"/>
      <c r="PY7616" s="623"/>
      <c r="PZ7616" s="623"/>
      <c r="QA7616" s="623"/>
      <c r="QB7616" s="623"/>
      <c r="QC7616" s="623"/>
      <c r="QD7616" s="623"/>
      <c r="QE7616" s="623"/>
      <c r="QF7616" s="623"/>
      <c r="QG7616" s="623"/>
      <c r="QH7616" s="623"/>
      <c r="QI7616" s="623"/>
      <c r="QJ7616" s="623"/>
      <c r="QK7616" s="623"/>
    </row>
    <row r="7617" spans="439:453">
      <c r="PW7617" s="623"/>
      <c r="PX7617" s="623"/>
      <c r="PY7617" s="623"/>
      <c r="PZ7617" s="623"/>
      <c r="QA7617" s="623"/>
      <c r="QB7617" s="623"/>
      <c r="QC7617" s="623"/>
      <c r="QD7617" s="623"/>
      <c r="QE7617" s="623"/>
      <c r="QF7617" s="623"/>
      <c r="QG7617" s="623"/>
      <c r="QH7617" s="623"/>
      <c r="QI7617" s="623"/>
      <c r="QJ7617" s="623"/>
      <c r="QK7617" s="623"/>
    </row>
    <row r="7618" spans="439:453">
      <c r="PW7618" s="623"/>
      <c r="PX7618" s="623"/>
      <c r="PY7618" s="623"/>
      <c r="PZ7618" s="623"/>
      <c r="QA7618" s="623"/>
      <c r="QB7618" s="623"/>
      <c r="QC7618" s="623"/>
      <c r="QD7618" s="623"/>
      <c r="QE7618" s="623"/>
      <c r="QF7618" s="623"/>
      <c r="QG7618" s="623"/>
      <c r="QH7618" s="623"/>
      <c r="QI7618" s="623"/>
      <c r="QJ7618" s="623"/>
      <c r="QK7618" s="623"/>
    </row>
    <row r="7619" spans="439:453">
      <c r="PW7619" s="623"/>
      <c r="PX7619" s="623"/>
      <c r="PY7619" s="623"/>
      <c r="PZ7619" s="623"/>
      <c r="QA7619" s="623"/>
      <c r="QB7619" s="623"/>
      <c r="QC7619" s="623"/>
      <c r="QD7619" s="623"/>
      <c r="QE7619" s="623"/>
      <c r="QF7619" s="623"/>
      <c r="QG7619" s="623"/>
      <c r="QH7619" s="623"/>
      <c r="QI7619" s="623"/>
      <c r="QJ7619" s="623"/>
      <c r="QK7619" s="623"/>
    </row>
    <row r="7620" spans="439:453">
      <c r="PW7620" s="623"/>
      <c r="PX7620" s="623"/>
      <c r="PY7620" s="623"/>
      <c r="PZ7620" s="623"/>
      <c r="QA7620" s="623"/>
      <c r="QB7620" s="623"/>
      <c r="QC7620" s="623"/>
      <c r="QD7620" s="623"/>
      <c r="QE7620" s="623"/>
      <c r="QF7620" s="623"/>
      <c r="QG7620" s="623"/>
      <c r="QH7620" s="623"/>
      <c r="QI7620" s="623"/>
      <c r="QJ7620" s="623"/>
      <c r="QK7620" s="623"/>
    </row>
    <row r="7621" spans="439:453">
      <c r="PW7621" s="623"/>
      <c r="PX7621" s="623"/>
      <c r="PY7621" s="623"/>
      <c r="PZ7621" s="623"/>
      <c r="QA7621" s="623"/>
      <c r="QB7621" s="623"/>
      <c r="QC7621" s="623"/>
      <c r="QD7621" s="623"/>
      <c r="QE7621" s="623"/>
      <c r="QF7621" s="623"/>
      <c r="QG7621" s="623"/>
      <c r="QH7621" s="623"/>
      <c r="QI7621" s="623"/>
      <c r="QJ7621" s="623"/>
      <c r="QK7621" s="623"/>
    </row>
    <row r="7622" spans="439:453">
      <c r="PW7622" s="623"/>
      <c r="PX7622" s="623"/>
      <c r="PY7622" s="623"/>
      <c r="PZ7622" s="623"/>
      <c r="QA7622" s="623"/>
      <c r="QB7622" s="623"/>
      <c r="QC7622" s="623"/>
      <c r="QD7622" s="623"/>
      <c r="QE7622" s="623"/>
      <c r="QF7622" s="623"/>
      <c r="QG7622" s="623"/>
      <c r="QH7622" s="623"/>
      <c r="QI7622" s="623"/>
      <c r="QJ7622" s="623"/>
      <c r="QK7622" s="623"/>
    </row>
    <row r="7623" spans="439:453">
      <c r="PW7623" s="623"/>
      <c r="PX7623" s="623"/>
      <c r="PY7623" s="623"/>
      <c r="PZ7623" s="623"/>
      <c r="QA7623" s="623"/>
      <c r="QB7623" s="623"/>
      <c r="QC7623" s="623"/>
      <c r="QD7623" s="623"/>
      <c r="QE7623" s="623"/>
      <c r="QF7623" s="623"/>
      <c r="QG7623" s="623"/>
      <c r="QH7623" s="623"/>
      <c r="QI7623" s="623"/>
      <c r="QJ7623" s="623"/>
      <c r="QK7623" s="623"/>
    </row>
    <row r="7624" spans="439:453">
      <c r="PW7624" s="623"/>
      <c r="PX7624" s="623"/>
      <c r="PY7624" s="623"/>
      <c r="PZ7624" s="623"/>
      <c r="QA7624" s="623"/>
      <c r="QB7624" s="623"/>
      <c r="QC7624" s="623"/>
      <c r="QD7624" s="623"/>
      <c r="QE7624" s="623"/>
      <c r="QF7624" s="623"/>
      <c r="QG7624" s="623"/>
      <c r="QH7624" s="623"/>
      <c r="QI7624" s="623"/>
      <c r="QJ7624" s="623"/>
      <c r="QK7624" s="623"/>
    </row>
    <row r="7625" spans="439:453">
      <c r="PW7625" s="623"/>
      <c r="PX7625" s="623"/>
      <c r="PY7625" s="623"/>
      <c r="PZ7625" s="623"/>
      <c r="QA7625" s="623"/>
      <c r="QB7625" s="623"/>
      <c r="QC7625" s="623"/>
      <c r="QD7625" s="623"/>
      <c r="QE7625" s="623"/>
      <c r="QF7625" s="623"/>
      <c r="QG7625" s="623"/>
      <c r="QH7625" s="623"/>
      <c r="QI7625" s="623"/>
      <c r="QJ7625" s="623"/>
      <c r="QK7625" s="623"/>
    </row>
    <row r="7626" spans="439:453">
      <c r="PW7626" s="623"/>
      <c r="PX7626" s="623"/>
      <c r="PY7626" s="623"/>
      <c r="PZ7626" s="623"/>
      <c r="QA7626" s="623"/>
      <c r="QB7626" s="623"/>
      <c r="QC7626" s="623"/>
      <c r="QD7626" s="623"/>
      <c r="QE7626" s="623"/>
      <c r="QF7626" s="623"/>
      <c r="QG7626" s="623"/>
      <c r="QH7626" s="623"/>
      <c r="QI7626" s="623"/>
      <c r="QJ7626" s="623"/>
      <c r="QK7626" s="623"/>
    </row>
    <row r="7627" spans="439:453">
      <c r="PW7627" s="623"/>
      <c r="PX7627" s="623"/>
      <c r="PY7627" s="623"/>
      <c r="PZ7627" s="623"/>
      <c r="QA7627" s="623"/>
      <c r="QB7627" s="623"/>
      <c r="QC7627" s="623"/>
      <c r="QD7627" s="623"/>
      <c r="QE7627" s="623"/>
      <c r="QF7627" s="623"/>
      <c r="QG7627" s="623"/>
      <c r="QH7627" s="623"/>
      <c r="QI7627" s="623"/>
      <c r="QJ7627" s="623"/>
      <c r="QK7627" s="623"/>
    </row>
    <row r="7628" spans="439:453">
      <c r="PW7628" s="623"/>
      <c r="PX7628" s="623"/>
      <c r="PY7628" s="623"/>
      <c r="PZ7628" s="623"/>
      <c r="QA7628" s="623"/>
      <c r="QB7628" s="623"/>
      <c r="QC7628" s="623"/>
      <c r="QD7628" s="623"/>
      <c r="QE7628" s="623"/>
      <c r="QF7628" s="623"/>
      <c r="QG7628" s="623"/>
      <c r="QH7628" s="623"/>
      <c r="QI7628" s="623"/>
      <c r="QJ7628" s="623"/>
      <c r="QK7628" s="623"/>
    </row>
    <row r="7629" spans="439:453">
      <c r="PW7629" s="623"/>
      <c r="PX7629" s="623"/>
      <c r="PY7629" s="623"/>
      <c r="PZ7629" s="623"/>
      <c r="QA7629" s="623"/>
      <c r="QB7629" s="623"/>
      <c r="QC7629" s="623"/>
      <c r="QD7629" s="623"/>
      <c r="QE7629" s="623"/>
      <c r="QF7629" s="623"/>
      <c r="QG7629" s="623"/>
      <c r="QH7629" s="623"/>
      <c r="QI7629" s="623"/>
      <c r="QJ7629" s="623"/>
      <c r="QK7629" s="623"/>
    </row>
    <row r="7630" spans="439:453">
      <c r="PW7630" s="623"/>
      <c r="PX7630" s="623"/>
      <c r="PY7630" s="623"/>
      <c r="PZ7630" s="623"/>
      <c r="QA7630" s="623"/>
      <c r="QB7630" s="623"/>
      <c r="QC7630" s="623"/>
      <c r="QD7630" s="623"/>
      <c r="QE7630" s="623"/>
      <c r="QF7630" s="623"/>
      <c r="QG7630" s="623"/>
      <c r="QH7630" s="623"/>
      <c r="QI7630" s="623"/>
      <c r="QJ7630" s="623"/>
      <c r="QK7630" s="623"/>
    </row>
    <row r="7631" spans="439:453">
      <c r="PW7631" s="623"/>
      <c r="PX7631" s="623"/>
      <c r="PY7631" s="623"/>
      <c r="PZ7631" s="623"/>
      <c r="QA7631" s="623"/>
      <c r="QB7631" s="623"/>
      <c r="QC7631" s="623"/>
      <c r="QD7631" s="623"/>
      <c r="QE7631" s="623"/>
      <c r="QF7631" s="623"/>
      <c r="QG7631" s="623"/>
      <c r="QH7631" s="623"/>
      <c r="QI7631" s="623"/>
      <c r="QJ7631" s="623"/>
      <c r="QK7631" s="623"/>
    </row>
    <row r="7632" spans="439:453">
      <c r="PW7632" s="623"/>
      <c r="PX7632" s="623"/>
      <c r="PY7632" s="623"/>
      <c r="PZ7632" s="623"/>
      <c r="QA7632" s="623"/>
      <c r="QB7632" s="623"/>
      <c r="QC7632" s="623"/>
      <c r="QD7632" s="623"/>
      <c r="QE7632" s="623"/>
      <c r="QF7632" s="623"/>
      <c r="QG7632" s="623"/>
      <c r="QH7632" s="623"/>
      <c r="QI7632" s="623"/>
      <c r="QJ7632" s="623"/>
      <c r="QK7632" s="623"/>
    </row>
    <row r="7633" spans="439:453">
      <c r="PW7633" s="623"/>
      <c r="PX7633" s="623"/>
      <c r="PY7633" s="623"/>
      <c r="PZ7633" s="623"/>
      <c r="QA7633" s="623"/>
      <c r="QB7633" s="623"/>
      <c r="QC7633" s="623"/>
      <c r="QD7633" s="623"/>
      <c r="QE7633" s="623"/>
      <c r="QF7633" s="623"/>
      <c r="QG7633" s="623"/>
      <c r="QH7633" s="623"/>
      <c r="QI7633" s="623"/>
      <c r="QJ7633" s="623"/>
      <c r="QK7633" s="623"/>
    </row>
    <row r="7634" spans="439:453">
      <c r="PW7634" s="623"/>
      <c r="PX7634" s="623"/>
      <c r="PY7634" s="623"/>
      <c r="PZ7634" s="623"/>
      <c r="QA7634" s="623"/>
      <c r="QB7634" s="623"/>
      <c r="QC7634" s="623"/>
      <c r="QD7634" s="623"/>
      <c r="QE7634" s="623"/>
      <c r="QF7634" s="623"/>
      <c r="QG7634" s="623"/>
      <c r="QH7634" s="623"/>
      <c r="QI7634" s="623"/>
      <c r="QJ7634" s="623"/>
      <c r="QK7634" s="623"/>
    </row>
    <row r="7635" spans="439:453">
      <c r="PW7635" s="623"/>
      <c r="PX7635" s="623"/>
      <c r="PY7635" s="623"/>
      <c r="PZ7635" s="623"/>
      <c r="QA7635" s="623"/>
      <c r="QB7635" s="623"/>
      <c r="QC7635" s="623"/>
      <c r="QD7635" s="623"/>
      <c r="QE7635" s="623"/>
      <c r="QF7635" s="623"/>
      <c r="QG7635" s="623"/>
      <c r="QH7635" s="623"/>
      <c r="QI7635" s="623"/>
      <c r="QJ7635" s="623"/>
      <c r="QK7635" s="623"/>
    </row>
    <row r="7636" spans="439:453">
      <c r="PW7636" s="623"/>
      <c r="PX7636" s="623"/>
      <c r="PY7636" s="623"/>
      <c r="PZ7636" s="623"/>
      <c r="QA7636" s="623"/>
      <c r="QB7636" s="623"/>
      <c r="QC7636" s="623"/>
      <c r="QD7636" s="623"/>
      <c r="QE7636" s="623"/>
      <c r="QF7636" s="623"/>
      <c r="QG7636" s="623"/>
      <c r="QH7636" s="623"/>
      <c r="QI7636" s="623"/>
      <c r="QJ7636" s="623"/>
      <c r="QK7636" s="623"/>
    </row>
    <row r="7637" spans="439:453">
      <c r="PW7637" s="623"/>
      <c r="PX7637" s="623"/>
      <c r="PY7637" s="623"/>
      <c r="PZ7637" s="623"/>
      <c r="QA7637" s="623"/>
      <c r="QB7637" s="623"/>
      <c r="QC7637" s="623"/>
      <c r="QD7637" s="623"/>
      <c r="QE7637" s="623"/>
      <c r="QF7637" s="623"/>
      <c r="QG7637" s="623"/>
      <c r="QH7637" s="623"/>
      <c r="QI7637" s="623"/>
      <c r="QJ7637" s="623"/>
      <c r="QK7637" s="623"/>
    </row>
    <row r="7638" spans="439:453">
      <c r="PW7638" s="623"/>
      <c r="PX7638" s="623"/>
      <c r="PY7638" s="623"/>
      <c r="PZ7638" s="623"/>
      <c r="QA7638" s="623"/>
      <c r="QB7638" s="623"/>
      <c r="QC7638" s="623"/>
      <c r="QD7638" s="623"/>
      <c r="QE7638" s="623"/>
      <c r="QF7638" s="623"/>
      <c r="QG7638" s="623"/>
      <c r="QH7638" s="623"/>
      <c r="QI7638" s="623"/>
      <c r="QJ7638" s="623"/>
      <c r="QK7638" s="623"/>
    </row>
    <row r="7639" spans="439:453">
      <c r="PW7639" s="623"/>
      <c r="PX7639" s="623"/>
      <c r="PY7639" s="623"/>
      <c r="PZ7639" s="623"/>
      <c r="QA7639" s="623"/>
      <c r="QB7639" s="623"/>
      <c r="QC7639" s="623"/>
      <c r="QD7639" s="623"/>
      <c r="QE7639" s="623"/>
      <c r="QF7639" s="623"/>
      <c r="QG7639" s="623"/>
      <c r="QH7639" s="623"/>
      <c r="QI7639" s="623"/>
      <c r="QJ7639" s="623"/>
      <c r="QK7639" s="623"/>
    </row>
    <row r="7640" spans="439:453">
      <c r="PW7640" s="623"/>
      <c r="PX7640" s="623"/>
      <c r="PY7640" s="623"/>
      <c r="PZ7640" s="623"/>
      <c r="QA7640" s="623"/>
      <c r="QB7640" s="623"/>
      <c r="QC7640" s="623"/>
      <c r="QD7640" s="623"/>
      <c r="QE7640" s="623"/>
      <c r="QF7640" s="623"/>
      <c r="QG7640" s="623"/>
      <c r="QH7640" s="623"/>
      <c r="QI7640" s="623"/>
      <c r="QJ7640" s="623"/>
      <c r="QK7640" s="623"/>
    </row>
    <row r="7641" spans="439:453">
      <c r="PW7641" s="623"/>
      <c r="PX7641" s="623"/>
      <c r="PY7641" s="623"/>
      <c r="PZ7641" s="623"/>
      <c r="QA7641" s="623"/>
      <c r="QB7641" s="623"/>
      <c r="QC7641" s="623"/>
      <c r="QD7641" s="623"/>
      <c r="QE7641" s="623"/>
      <c r="QF7641" s="623"/>
      <c r="QG7641" s="623"/>
      <c r="QH7641" s="623"/>
      <c r="QI7641" s="623"/>
      <c r="QJ7641" s="623"/>
      <c r="QK7641" s="623"/>
    </row>
    <row r="7642" spans="439:453">
      <c r="PW7642" s="623"/>
      <c r="PX7642" s="623"/>
      <c r="PY7642" s="623"/>
      <c r="PZ7642" s="623"/>
      <c r="QA7642" s="623"/>
      <c r="QB7642" s="623"/>
      <c r="QC7642" s="623"/>
      <c r="QD7642" s="623"/>
      <c r="QE7642" s="623"/>
      <c r="QF7642" s="623"/>
      <c r="QG7642" s="623"/>
      <c r="QH7642" s="623"/>
      <c r="QI7642" s="623"/>
      <c r="QJ7642" s="623"/>
      <c r="QK7642" s="623"/>
    </row>
    <row r="7643" spans="439:453">
      <c r="PW7643" s="623"/>
      <c r="PX7643" s="623"/>
      <c r="PY7643" s="623"/>
      <c r="PZ7643" s="623"/>
      <c r="QA7643" s="623"/>
      <c r="QB7643" s="623"/>
      <c r="QC7643" s="623"/>
      <c r="QD7643" s="623"/>
      <c r="QE7643" s="623"/>
      <c r="QF7643" s="623"/>
      <c r="QG7643" s="623"/>
      <c r="QH7643" s="623"/>
      <c r="QI7643" s="623"/>
      <c r="QJ7643" s="623"/>
      <c r="QK7643" s="623"/>
    </row>
    <row r="7644" spans="439:453">
      <c r="PW7644" s="623"/>
      <c r="PX7644" s="623"/>
      <c r="PY7644" s="623"/>
      <c r="PZ7644" s="623"/>
      <c r="QA7644" s="623"/>
      <c r="QB7644" s="623"/>
      <c r="QC7644" s="623"/>
      <c r="QD7644" s="623"/>
      <c r="QE7644" s="623"/>
      <c r="QF7644" s="623"/>
      <c r="QG7644" s="623"/>
      <c r="QH7644" s="623"/>
      <c r="QI7644" s="623"/>
      <c r="QJ7644" s="623"/>
      <c r="QK7644" s="623"/>
    </row>
    <row r="7645" spans="439:453">
      <c r="PW7645" s="623"/>
      <c r="PX7645" s="623"/>
      <c r="PY7645" s="623"/>
      <c r="PZ7645" s="623"/>
      <c r="QA7645" s="623"/>
      <c r="QB7645" s="623"/>
      <c r="QC7645" s="623"/>
      <c r="QD7645" s="623"/>
      <c r="QE7645" s="623"/>
      <c r="QF7645" s="623"/>
      <c r="QG7645" s="623"/>
      <c r="QH7645" s="623"/>
      <c r="QI7645" s="623"/>
      <c r="QJ7645" s="623"/>
      <c r="QK7645" s="623"/>
    </row>
    <row r="7646" spans="439:453">
      <c r="PW7646" s="623"/>
      <c r="PX7646" s="623"/>
      <c r="PY7646" s="623"/>
      <c r="PZ7646" s="623"/>
      <c r="QA7646" s="623"/>
      <c r="QB7646" s="623"/>
      <c r="QC7646" s="623"/>
      <c r="QD7646" s="623"/>
      <c r="QE7646" s="623"/>
      <c r="QF7646" s="623"/>
      <c r="QG7646" s="623"/>
      <c r="QH7646" s="623"/>
      <c r="QI7646" s="623"/>
      <c r="QJ7646" s="623"/>
      <c r="QK7646" s="623"/>
    </row>
    <row r="7647" spans="439:453">
      <c r="PW7647" s="623"/>
      <c r="PX7647" s="623"/>
      <c r="PY7647" s="623"/>
      <c r="PZ7647" s="623"/>
      <c r="QA7647" s="623"/>
      <c r="QB7647" s="623"/>
      <c r="QC7647" s="623"/>
      <c r="QD7647" s="623"/>
      <c r="QE7647" s="623"/>
      <c r="QF7647" s="623"/>
      <c r="QG7647" s="623"/>
      <c r="QH7647" s="623"/>
      <c r="QI7647" s="623"/>
      <c r="QJ7647" s="623"/>
      <c r="QK7647" s="623"/>
    </row>
    <row r="7648" spans="439:453">
      <c r="PW7648" s="623"/>
      <c r="PX7648" s="623"/>
      <c r="PY7648" s="623"/>
      <c r="PZ7648" s="623"/>
      <c r="QA7648" s="623"/>
      <c r="QB7648" s="623"/>
      <c r="QC7648" s="623"/>
      <c r="QD7648" s="623"/>
      <c r="QE7648" s="623"/>
      <c r="QF7648" s="623"/>
      <c r="QG7648" s="623"/>
      <c r="QH7648" s="623"/>
      <c r="QI7648" s="623"/>
      <c r="QJ7648" s="623"/>
      <c r="QK7648" s="623"/>
    </row>
    <row r="7649" spans="439:453">
      <c r="PW7649" s="623"/>
      <c r="PX7649" s="623"/>
      <c r="PY7649" s="623"/>
      <c r="PZ7649" s="623"/>
      <c r="QA7649" s="623"/>
      <c r="QB7649" s="623"/>
      <c r="QC7649" s="623"/>
      <c r="QD7649" s="623"/>
      <c r="QE7649" s="623"/>
      <c r="QF7649" s="623"/>
      <c r="QG7649" s="623"/>
      <c r="QH7649" s="623"/>
      <c r="QI7649" s="623"/>
      <c r="QJ7649" s="623"/>
      <c r="QK7649" s="623"/>
    </row>
    <row r="7650" spans="439:453">
      <c r="PW7650" s="623"/>
      <c r="PX7650" s="623"/>
      <c r="PY7650" s="623"/>
      <c r="PZ7650" s="623"/>
      <c r="QA7650" s="623"/>
      <c r="QB7650" s="623"/>
      <c r="QC7650" s="623"/>
      <c r="QD7650" s="623"/>
      <c r="QE7650" s="623"/>
      <c r="QF7650" s="623"/>
      <c r="QG7650" s="623"/>
      <c r="QH7650" s="623"/>
      <c r="QI7650" s="623"/>
      <c r="QJ7650" s="623"/>
      <c r="QK7650" s="623"/>
    </row>
    <row r="7651" spans="439:453">
      <c r="PW7651" s="623"/>
      <c r="PX7651" s="623"/>
      <c r="PY7651" s="623"/>
      <c r="PZ7651" s="623"/>
      <c r="QA7651" s="623"/>
      <c r="QB7651" s="623"/>
      <c r="QC7651" s="623"/>
      <c r="QD7651" s="623"/>
      <c r="QE7651" s="623"/>
      <c r="QF7651" s="623"/>
      <c r="QG7651" s="623"/>
      <c r="QH7651" s="623"/>
      <c r="QI7651" s="623"/>
      <c r="QJ7651" s="623"/>
      <c r="QK7651" s="623"/>
    </row>
    <row r="7652" spans="439:453">
      <c r="PW7652" s="623"/>
      <c r="PX7652" s="623"/>
      <c r="PY7652" s="623"/>
      <c r="PZ7652" s="623"/>
      <c r="QA7652" s="623"/>
      <c r="QB7652" s="623"/>
      <c r="QC7652" s="623"/>
      <c r="QD7652" s="623"/>
      <c r="QE7652" s="623"/>
      <c r="QF7652" s="623"/>
      <c r="QG7652" s="623"/>
      <c r="QH7652" s="623"/>
      <c r="QI7652" s="623"/>
      <c r="QJ7652" s="623"/>
      <c r="QK7652" s="623"/>
    </row>
    <row r="7653" spans="439:453">
      <c r="PW7653" s="623"/>
      <c r="PX7653" s="623"/>
      <c r="PY7653" s="623"/>
      <c r="PZ7653" s="623"/>
      <c r="QA7653" s="623"/>
      <c r="QB7653" s="623"/>
      <c r="QC7653" s="623"/>
      <c r="QD7653" s="623"/>
      <c r="QE7653" s="623"/>
      <c r="QF7653" s="623"/>
      <c r="QG7653" s="623"/>
      <c r="QH7653" s="623"/>
      <c r="QI7653" s="623"/>
      <c r="QJ7653" s="623"/>
      <c r="QK7653" s="623"/>
    </row>
    <row r="7654" spans="439:453">
      <c r="PW7654" s="623"/>
      <c r="PX7654" s="623"/>
      <c r="PY7654" s="623"/>
      <c r="PZ7654" s="623"/>
      <c r="QA7654" s="623"/>
      <c r="QB7654" s="623"/>
      <c r="QC7654" s="623"/>
      <c r="QD7654" s="623"/>
      <c r="QE7654" s="623"/>
      <c r="QF7654" s="623"/>
      <c r="QG7654" s="623"/>
      <c r="QH7654" s="623"/>
      <c r="QI7654" s="623"/>
      <c r="QJ7654" s="623"/>
      <c r="QK7654" s="623"/>
    </row>
    <row r="7655" spans="439:453">
      <c r="PW7655" s="623"/>
      <c r="PX7655" s="623"/>
      <c r="PY7655" s="623"/>
      <c r="PZ7655" s="623"/>
      <c r="QA7655" s="623"/>
      <c r="QB7655" s="623"/>
      <c r="QC7655" s="623"/>
      <c r="QD7655" s="623"/>
      <c r="QE7655" s="623"/>
      <c r="QF7655" s="623"/>
      <c r="QG7655" s="623"/>
      <c r="QH7655" s="623"/>
      <c r="QI7655" s="623"/>
      <c r="QJ7655" s="623"/>
      <c r="QK7655" s="623"/>
    </row>
    <row r="7656" spans="439:453">
      <c r="PW7656" s="623"/>
      <c r="PX7656" s="623"/>
      <c r="PY7656" s="623"/>
      <c r="PZ7656" s="623"/>
      <c r="QA7656" s="623"/>
      <c r="QB7656" s="623"/>
      <c r="QC7656" s="623"/>
      <c r="QD7656" s="623"/>
      <c r="QE7656" s="623"/>
      <c r="QF7656" s="623"/>
      <c r="QG7656" s="623"/>
      <c r="QH7656" s="623"/>
      <c r="QI7656" s="623"/>
      <c r="QJ7656" s="623"/>
      <c r="QK7656" s="623"/>
    </row>
    <row r="7657" spans="439:453">
      <c r="PW7657" s="623"/>
      <c r="PX7657" s="623"/>
      <c r="PY7657" s="623"/>
      <c r="PZ7657" s="623"/>
      <c r="QA7657" s="623"/>
      <c r="QB7657" s="623"/>
      <c r="QC7657" s="623"/>
      <c r="QD7657" s="623"/>
      <c r="QE7657" s="623"/>
      <c r="QF7657" s="623"/>
      <c r="QG7657" s="623"/>
      <c r="QH7657" s="623"/>
      <c r="QI7657" s="623"/>
      <c r="QJ7657" s="623"/>
      <c r="QK7657" s="623"/>
    </row>
    <row r="7658" spans="439:453">
      <c r="PW7658" s="623"/>
      <c r="PX7658" s="623"/>
      <c r="PY7658" s="623"/>
      <c r="PZ7658" s="623"/>
      <c r="QA7658" s="623"/>
      <c r="QB7658" s="623"/>
      <c r="QC7658" s="623"/>
      <c r="QD7658" s="623"/>
      <c r="QE7658" s="623"/>
      <c r="QF7658" s="623"/>
      <c r="QG7658" s="623"/>
      <c r="QH7658" s="623"/>
      <c r="QI7658" s="623"/>
      <c r="QJ7658" s="623"/>
      <c r="QK7658" s="623"/>
    </row>
    <row r="7659" spans="439:453">
      <c r="PW7659" s="623"/>
      <c r="PX7659" s="623"/>
      <c r="PY7659" s="623"/>
      <c r="PZ7659" s="623"/>
      <c r="QA7659" s="623"/>
      <c r="QB7659" s="623"/>
      <c r="QC7659" s="623"/>
      <c r="QD7659" s="623"/>
      <c r="QE7659" s="623"/>
      <c r="QF7659" s="623"/>
      <c r="QG7659" s="623"/>
      <c r="QH7659" s="623"/>
      <c r="QI7659" s="623"/>
      <c r="QJ7659" s="623"/>
      <c r="QK7659" s="623"/>
    </row>
    <row r="7660" spans="439:453">
      <c r="PW7660" s="623"/>
      <c r="PX7660" s="623"/>
      <c r="PY7660" s="623"/>
      <c r="PZ7660" s="623"/>
      <c r="QA7660" s="623"/>
      <c r="QB7660" s="623"/>
      <c r="QC7660" s="623"/>
      <c r="QD7660" s="623"/>
      <c r="QE7660" s="623"/>
      <c r="QF7660" s="623"/>
      <c r="QG7660" s="623"/>
      <c r="QH7660" s="623"/>
      <c r="QI7660" s="623"/>
      <c r="QJ7660" s="623"/>
      <c r="QK7660" s="623"/>
    </row>
    <row r="7661" spans="439:453">
      <c r="PW7661" s="623"/>
      <c r="PX7661" s="623"/>
      <c r="PY7661" s="623"/>
      <c r="PZ7661" s="623"/>
      <c r="QA7661" s="623"/>
      <c r="QB7661" s="623"/>
      <c r="QC7661" s="623"/>
      <c r="QD7661" s="623"/>
      <c r="QE7661" s="623"/>
      <c r="QF7661" s="623"/>
      <c r="QG7661" s="623"/>
      <c r="QH7661" s="623"/>
      <c r="QI7661" s="623"/>
      <c r="QJ7661" s="623"/>
      <c r="QK7661" s="623"/>
    </row>
    <row r="7662" spans="439:453">
      <c r="PW7662" s="623"/>
      <c r="PX7662" s="623"/>
      <c r="PY7662" s="623"/>
      <c r="PZ7662" s="623"/>
      <c r="QA7662" s="623"/>
      <c r="QB7662" s="623"/>
      <c r="QC7662" s="623"/>
      <c r="QD7662" s="623"/>
      <c r="QE7662" s="623"/>
      <c r="QF7662" s="623"/>
      <c r="QG7662" s="623"/>
      <c r="QH7662" s="623"/>
      <c r="QI7662" s="623"/>
      <c r="QJ7662" s="623"/>
      <c r="QK7662" s="623"/>
    </row>
    <row r="7663" spans="439:453">
      <c r="PW7663" s="623"/>
      <c r="PX7663" s="623"/>
      <c r="PY7663" s="623"/>
      <c r="PZ7663" s="623"/>
      <c r="QA7663" s="623"/>
      <c r="QB7663" s="623"/>
      <c r="QC7663" s="623"/>
      <c r="QD7663" s="623"/>
      <c r="QE7663" s="623"/>
      <c r="QF7663" s="623"/>
      <c r="QG7663" s="623"/>
      <c r="QH7663" s="623"/>
      <c r="QI7663" s="623"/>
      <c r="QJ7663" s="623"/>
      <c r="QK7663" s="623"/>
    </row>
    <row r="7664" spans="439:453">
      <c r="PW7664" s="623"/>
      <c r="PX7664" s="623"/>
      <c r="PY7664" s="623"/>
      <c r="PZ7664" s="623"/>
      <c r="QA7664" s="623"/>
      <c r="QB7664" s="623"/>
      <c r="QC7664" s="623"/>
      <c r="QD7664" s="623"/>
      <c r="QE7664" s="623"/>
      <c r="QF7664" s="623"/>
      <c r="QG7664" s="623"/>
      <c r="QH7664" s="623"/>
      <c r="QI7664" s="623"/>
      <c r="QJ7664" s="623"/>
      <c r="QK7664" s="623"/>
    </row>
    <row r="7665" spans="439:453">
      <c r="PW7665" s="623"/>
      <c r="PX7665" s="623"/>
      <c r="PY7665" s="623"/>
      <c r="PZ7665" s="623"/>
      <c r="QA7665" s="623"/>
      <c r="QB7665" s="623"/>
      <c r="QC7665" s="623"/>
      <c r="QD7665" s="623"/>
      <c r="QE7665" s="623"/>
      <c r="QF7665" s="623"/>
      <c r="QG7665" s="623"/>
      <c r="QH7665" s="623"/>
      <c r="QI7665" s="623"/>
      <c r="QJ7665" s="623"/>
      <c r="QK7665" s="623"/>
    </row>
    <row r="7666" spans="439:453">
      <c r="PW7666" s="623"/>
      <c r="PX7666" s="623"/>
      <c r="PY7666" s="623"/>
      <c r="PZ7666" s="623"/>
      <c r="QA7666" s="623"/>
      <c r="QB7666" s="623"/>
      <c r="QC7666" s="623"/>
      <c r="QD7666" s="623"/>
      <c r="QE7666" s="623"/>
      <c r="QF7666" s="623"/>
      <c r="QG7666" s="623"/>
      <c r="QH7666" s="623"/>
      <c r="QI7666" s="623"/>
      <c r="QJ7666" s="623"/>
      <c r="QK7666" s="623"/>
    </row>
    <row r="7667" spans="439:453">
      <c r="PW7667" s="623"/>
      <c r="PX7667" s="623"/>
      <c r="PY7667" s="623"/>
      <c r="PZ7667" s="623"/>
      <c r="QA7667" s="623"/>
      <c r="QB7667" s="623"/>
      <c r="QC7667" s="623"/>
      <c r="QD7667" s="623"/>
      <c r="QE7667" s="623"/>
      <c r="QF7667" s="623"/>
      <c r="QG7667" s="623"/>
      <c r="QH7667" s="623"/>
      <c r="QI7667" s="623"/>
      <c r="QJ7667" s="623"/>
      <c r="QK7667" s="623"/>
    </row>
    <row r="7668" spans="439:453">
      <c r="PW7668" s="623"/>
      <c r="PX7668" s="623"/>
      <c r="PY7668" s="623"/>
      <c r="PZ7668" s="623"/>
      <c r="QA7668" s="623"/>
      <c r="QB7668" s="623"/>
      <c r="QC7668" s="623"/>
      <c r="QD7668" s="623"/>
      <c r="QE7668" s="623"/>
      <c r="QF7668" s="623"/>
      <c r="QG7668" s="623"/>
      <c r="QH7668" s="623"/>
      <c r="QI7668" s="623"/>
      <c r="QJ7668" s="623"/>
      <c r="QK7668" s="623"/>
    </row>
    <row r="7669" spans="439:453">
      <c r="PW7669" s="623"/>
      <c r="PX7669" s="623"/>
      <c r="PY7669" s="623"/>
      <c r="PZ7669" s="623"/>
      <c r="QA7669" s="623"/>
      <c r="QB7669" s="623"/>
      <c r="QC7669" s="623"/>
      <c r="QD7669" s="623"/>
      <c r="QE7669" s="623"/>
      <c r="QF7669" s="623"/>
      <c r="QG7669" s="623"/>
      <c r="QH7669" s="623"/>
      <c r="QI7669" s="623"/>
      <c r="QJ7669" s="623"/>
      <c r="QK7669" s="623"/>
    </row>
    <row r="7670" spans="439:453">
      <c r="PW7670" s="623"/>
      <c r="PX7670" s="623"/>
      <c r="PY7670" s="623"/>
      <c r="PZ7670" s="623"/>
      <c r="QA7670" s="623"/>
      <c r="QB7670" s="623"/>
      <c r="QC7670" s="623"/>
      <c r="QD7670" s="623"/>
      <c r="QE7670" s="623"/>
      <c r="QF7670" s="623"/>
      <c r="QG7670" s="623"/>
      <c r="QH7670" s="623"/>
      <c r="QI7670" s="623"/>
      <c r="QJ7670" s="623"/>
      <c r="QK7670" s="623"/>
    </row>
    <row r="7671" spans="439:453">
      <c r="PW7671" s="623"/>
      <c r="PX7671" s="623"/>
      <c r="PY7671" s="623"/>
      <c r="PZ7671" s="623"/>
      <c r="QA7671" s="623"/>
      <c r="QB7671" s="623"/>
      <c r="QC7671" s="623"/>
      <c r="QD7671" s="623"/>
      <c r="QE7671" s="623"/>
      <c r="QF7671" s="623"/>
      <c r="QG7671" s="623"/>
      <c r="QH7671" s="623"/>
      <c r="QI7671" s="623"/>
      <c r="QJ7671" s="623"/>
      <c r="QK7671" s="623"/>
    </row>
    <row r="7672" spans="439:453">
      <c r="PW7672" s="623"/>
      <c r="PX7672" s="623"/>
      <c r="PY7672" s="623"/>
      <c r="PZ7672" s="623"/>
      <c r="QA7672" s="623"/>
      <c r="QB7672" s="623"/>
      <c r="QC7672" s="623"/>
      <c r="QD7672" s="623"/>
      <c r="QE7672" s="623"/>
      <c r="QF7672" s="623"/>
      <c r="QG7672" s="623"/>
      <c r="QH7672" s="623"/>
      <c r="QI7672" s="623"/>
      <c r="QJ7672" s="623"/>
      <c r="QK7672" s="623"/>
    </row>
    <row r="7673" spans="439:453">
      <c r="PW7673" s="623"/>
      <c r="PX7673" s="623"/>
      <c r="PY7673" s="623"/>
      <c r="PZ7673" s="623"/>
      <c r="QA7673" s="623"/>
      <c r="QB7673" s="623"/>
      <c r="QC7673" s="623"/>
      <c r="QD7673" s="623"/>
      <c r="QE7673" s="623"/>
      <c r="QF7673" s="623"/>
      <c r="QG7673" s="623"/>
      <c r="QH7673" s="623"/>
      <c r="QI7673" s="623"/>
      <c r="QJ7673" s="623"/>
      <c r="QK7673" s="623"/>
    </row>
    <row r="7674" spans="439:453">
      <c r="PW7674" s="623"/>
      <c r="PX7674" s="623"/>
      <c r="PY7674" s="623"/>
      <c r="PZ7674" s="623"/>
      <c r="QA7674" s="623"/>
      <c r="QB7674" s="623"/>
      <c r="QC7674" s="623"/>
      <c r="QD7674" s="623"/>
      <c r="QE7674" s="623"/>
      <c r="QF7674" s="623"/>
      <c r="QG7674" s="623"/>
      <c r="QH7674" s="623"/>
      <c r="QI7674" s="623"/>
      <c r="QJ7674" s="623"/>
      <c r="QK7674" s="623"/>
    </row>
    <row r="7675" spans="439:453">
      <c r="PW7675" s="623"/>
      <c r="PX7675" s="623"/>
      <c r="PY7675" s="623"/>
      <c r="PZ7675" s="623"/>
      <c r="QA7675" s="623"/>
      <c r="QB7675" s="623"/>
      <c r="QC7675" s="623"/>
      <c r="QD7675" s="623"/>
      <c r="QE7675" s="623"/>
      <c r="QF7675" s="623"/>
      <c r="QG7675" s="623"/>
      <c r="QH7675" s="623"/>
      <c r="QI7675" s="623"/>
      <c r="QJ7675" s="623"/>
      <c r="QK7675" s="623"/>
    </row>
    <row r="7676" spans="439:453">
      <c r="PW7676" s="623"/>
      <c r="PX7676" s="623"/>
      <c r="PY7676" s="623"/>
      <c r="PZ7676" s="623"/>
      <c r="QA7676" s="623"/>
      <c r="QB7676" s="623"/>
      <c r="QC7676" s="623"/>
      <c r="QD7676" s="623"/>
      <c r="QE7676" s="623"/>
      <c r="QF7676" s="623"/>
      <c r="QG7676" s="623"/>
      <c r="QH7676" s="623"/>
      <c r="QI7676" s="623"/>
      <c r="QJ7676" s="623"/>
      <c r="QK7676" s="623"/>
    </row>
    <row r="7677" spans="439:453">
      <c r="PW7677" s="623"/>
      <c r="PX7677" s="623"/>
      <c r="PY7677" s="623"/>
      <c r="PZ7677" s="623"/>
      <c r="QA7677" s="623"/>
      <c r="QB7677" s="623"/>
      <c r="QC7677" s="623"/>
      <c r="QD7677" s="623"/>
      <c r="QE7677" s="623"/>
      <c r="QF7677" s="623"/>
      <c r="QG7677" s="623"/>
      <c r="QH7677" s="623"/>
      <c r="QI7677" s="623"/>
      <c r="QJ7677" s="623"/>
      <c r="QK7677" s="623"/>
    </row>
    <row r="7678" spans="439:453">
      <c r="PW7678" s="623"/>
      <c r="PX7678" s="623"/>
      <c r="PY7678" s="623"/>
      <c r="PZ7678" s="623"/>
      <c r="QA7678" s="623"/>
      <c r="QB7678" s="623"/>
      <c r="QC7678" s="623"/>
      <c r="QD7678" s="623"/>
      <c r="QE7678" s="623"/>
      <c r="QF7678" s="623"/>
      <c r="QG7678" s="623"/>
      <c r="QH7678" s="623"/>
      <c r="QI7678" s="623"/>
      <c r="QJ7678" s="623"/>
      <c r="QK7678" s="623"/>
    </row>
    <row r="7679" spans="439:453">
      <c r="PW7679" s="623"/>
      <c r="PX7679" s="623"/>
      <c r="PY7679" s="623"/>
      <c r="PZ7679" s="623"/>
      <c r="QA7679" s="623"/>
      <c r="QB7679" s="623"/>
      <c r="QC7679" s="623"/>
      <c r="QD7679" s="623"/>
      <c r="QE7679" s="623"/>
      <c r="QF7679" s="623"/>
      <c r="QG7679" s="623"/>
      <c r="QH7679" s="623"/>
      <c r="QI7679" s="623"/>
      <c r="QJ7679" s="623"/>
      <c r="QK7679" s="623"/>
    </row>
    <row r="7680" spans="439:453">
      <c r="PW7680" s="623"/>
      <c r="PX7680" s="623"/>
      <c r="PY7680" s="623"/>
      <c r="PZ7680" s="623"/>
      <c r="QA7680" s="623"/>
      <c r="QB7680" s="623"/>
      <c r="QC7680" s="623"/>
      <c r="QD7680" s="623"/>
      <c r="QE7680" s="623"/>
      <c r="QF7680" s="623"/>
      <c r="QG7680" s="623"/>
      <c r="QH7680" s="623"/>
      <c r="QI7680" s="623"/>
      <c r="QJ7680" s="623"/>
      <c r="QK7680" s="623"/>
    </row>
    <row r="7681" spans="439:453">
      <c r="PW7681" s="623"/>
      <c r="PX7681" s="623"/>
      <c r="PY7681" s="623"/>
      <c r="PZ7681" s="623"/>
      <c r="QA7681" s="623"/>
      <c r="QB7681" s="623"/>
      <c r="QC7681" s="623"/>
      <c r="QD7681" s="623"/>
      <c r="QE7681" s="623"/>
      <c r="QF7681" s="623"/>
      <c r="QG7681" s="623"/>
      <c r="QH7681" s="623"/>
      <c r="QI7681" s="623"/>
      <c r="QJ7681" s="623"/>
      <c r="QK7681" s="623"/>
    </row>
    <row r="7682" spans="439:453">
      <c r="PW7682" s="623"/>
      <c r="PX7682" s="623"/>
      <c r="PY7682" s="623"/>
      <c r="PZ7682" s="623"/>
      <c r="QA7682" s="623"/>
      <c r="QB7682" s="623"/>
      <c r="QC7682" s="623"/>
      <c r="QD7682" s="623"/>
      <c r="QE7682" s="623"/>
      <c r="QF7682" s="623"/>
      <c r="QG7682" s="623"/>
      <c r="QH7682" s="623"/>
      <c r="QI7682" s="623"/>
      <c r="QJ7682" s="623"/>
      <c r="QK7682" s="623"/>
    </row>
    <row r="7683" spans="439:453">
      <c r="PW7683" s="623"/>
      <c r="PX7683" s="623"/>
      <c r="PY7683" s="623"/>
      <c r="PZ7683" s="623"/>
      <c r="QA7683" s="623"/>
      <c r="QB7683" s="623"/>
      <c r="QC7683" s="623"/>
      <c r="QD7683" s="623"/>
      <c r="QE7683" s="623"/>
      <c r="QF7683" s="623"/>
      <c r="QG7683" s="623"/>
      <c r="QH7683" s="623"/>
      <c r="QI7683" s="623"/>
      <c r="QJ7683" s="623"/>
      <c r="QK7683" s="623"/>
    </row>
    <row r="7684" spans="439:453">
      <c r="PW7684" s="623"/>
      <c r="PX7684" s="623"/>
      <c r="PY7684" s="623"/>
      <c r="PZ7684" s="623"/>
      <c r="QA7684" s="623"/>
      <c r="QB7684" s="623"/>
      <c r="QC7684" s="623"/>
      <c r="QD7684" s="623"/>
      <c r="QE7684" s="623"/>
      <c r="QF7684" s="623"/>
      <c r="QG7684" s="623"/>
      <c r="QH7684" s="623"/>
      <c r="QI7684" s="623"/>
      <c r="QJ7684" s="623"/>
      <c r="QK7684" s="623"/>
    </row>
    <row r="7685" spans="439:453">
      <c r="PW7685" s="623"/>
      <c r="PX7685" s="623"/>
      <c r="PY7685" s="623"/>
      <c r="PZ7685" s="623"/>
      <c r="QA7685" s="623"/>
      <c r="QB7685" s="623"/>
      <c r="QC7685" s="623"/>
      <c r="QD7685" s="623"/>
      <c r="QE7685" s="623"/>
      <c r="QF7685" s="623"/>
      <c r="QG7685" s="623"/>
      <c r="QH7685" s="623"/>
      <c r="QI7685" s="623"/>
      <c r="QJ7685" s="623"/>
      <c r="QK7685" s="623"/>
    </row>
    <row r="7686" spans="439:453">
      <c r="PW7686" s="623"/>
      <c r="PX7686" s="623"/>
      <c r="PY7686" s="623"/>
      <c r="PZ7686" s="623"/>
      <c r="QA7686" s="623"/>
      <c r="QB7686" s="623"/>
      <c r="QC7686" s="623"/>
      <c r="QD7686" s="623"/>
      <c r="QE7686" s="623"/>
      <c r="QF7686" s="623"/>
      <c r="QG7686" s="623"/>
      <c r="QH7686" s="623"/>
      <c r="QI7686" s="623"/>
      <c r="QJ7686" s="623"/>
      <c r="QK7686" s="623"/>
    </row>
    <row r="7687" spans="439:453">
      <c r="PW7687" s="623"/>
      <c r="PX7687" s="623"/>
      <c r="PY7687" s="623"/>
      <c r="PZ7687" s="623"/>
      <c r="QA7687" s="623"/>
      <c r="QB7687" s="623"/>
      <c r="QC7687" s="623"/>
      <c r="QD7687" s="623"/>
      <c r="QE7687" s="623"/>
      <c r="QF7687" s="623"/>
      <c r="QG7687" s="623"/>
      <c r="QH7687" s="623"/>
      <c r="QI7687" s="623"/>
      <c r="QJ7687" s="623"/>
      <c r="QK7687" s="623"/>
    </row>
    <row r="7688" spans="439:453">
      <c r="PW7688" s="623"/>
      <c r="PX7688" s="623"/>
      <c r="PY7688" s="623"/>
      <c r="PZ7688" s="623"/>
      <c r="QA7688" s="623"/>
      <c r="QB7688" s="623"/>
      <c r="QC7688" s="623"/>
      <c r="QD7688" s="623"/>
      <c r="QE7688" s="623"/>
      <c r="QF7688" s="623"/>
      <c r="QG7688" s="623"/>
      <c r="QH7688" s="623"/>
      <c r="QI7688" s="623"/>
      <c r="QJ7688" s="623"/>
      <c r="QK7688" s="623"/>
    </row>
    <row r="7689" spans="439:453">
      <c r="PW7689" s="623"/>
      <c r="PX7689" s="623"/>
      <c r="PY7689" s="623"/>
      <c r="PZ7689" s="623"/>
      <c r="QA7689" s="623"/>
      <c r="QB7689" s="623"/>
      <c r="QC7689" s="623"/>
      <c r="QD7689" s="623"/>
      <c r="QE7689" s="623"/>
      <c r="QF7689" s="623"/>
      <c r="QG7689" s="623"/>
      <c r="QH7689" s="623"/>
      <c r="QI7689" s="623"/>
      <c r="QJ7689" s="623"/>
      <c r="QK7689" s="623"/>
    </row>
    <row r="7690" spans="439:453">
      <c r="PW7690" s="623"/>
      <c r="PX7690" s="623"/>
      <c r="PY7690" s="623"/>
      <c r="PZ7690" s="623"/>
      <c r="QA7690" s="623"/>
      <c r="QB7690" s="623"/>
      <c r="QC7690" s="623"/>
      <c r="QD7690" s="623"/>
      <c r="QE7690" s="623"/>
      <c r="QF7690" s="623"/>
      <c r="QG7690" s="623"/>
      <c r="QH7690" s="623"/>
      <c r="QI7690" s="623"/>
      <c r="QJ7690" s="623"/>
      <c r="QK7690" s="623"/>
    </row>
    <row r="7691" spans="439:453">
      <c r="PW7691" s="623"/>
      <c r="PX7691" s="623"/>
      <c r="PY7691" s="623"/>
      <c r="PZ7691" s="623"/>
      <c r="QA7691" s="623"/>
      <c r="QB7691" s="623"/>
      <c r="QC7691" s="623"/>
      <c r="QD7691" s="623"/>
      <c r="QE7691" s="623"/>
      <c r="QF7691" s="623"/>
      <c r="QG7691" s="623"/>
      <c r="QH7691" s="623"/>
      <c r="QI7691" s="623"/>
      <c r="QJ7691" s="623"/>
      <c r="QK7691" s="623"/>
    </row>
    <row r="7692" spans="439:453">
      <c r="PW7692" s="623"/>
      <c r="PX7692" s="623"/>
      <c r="PY7692" s="623"/>
      <c r="PZ7692" s="623"/>
      <c r="QA7692" s="623"/>
      <c r="QB7692" s="623"/>
      <c r="QC7692" s="623"/>
      <c r="QD7692" s="623"/>
      <c r="QE7692" s="623"/>
      <c r="QF7692" s="623"/>
      <c r="QG7692" s="623"/>
      <c r="QH7692" s="623"/>
      <c r="QI7692" s="623"/>
      <c r="QJ7692" s="623"/>
      <c r="QK7692" s="623"/>
    </row>
    <row r="7693" spans="439:453">
      <c r="PW7693" s="623"/>
      <c r="PX7693" s="623"/>
      <c r="PY7693" s="623"/>
      <c r="PZ7693" s="623"/>
      <c r="QA7693" s="623"/>
      <c r="QB7693" s="623"/>
      <c r="QC7693" s="623"/>
      <c r="QD7693" s="623"/>
      <c r="QE7693" s="623"/>
      <c r="QF7693" s="623"/>
      <c r="QG7693" s="623"/>
      <c r="QH7693" s="623"/>
      <c r="QI7693" s="623"/>
      <c r="QJ7693" s="623"/>
      <c r="QK7693" s="623"/>
    </row>
    <row r="7694" spans="439:453">
      <c r="PW7694" s="623"/>
      <c r="PX7694" s="623"/>
      <c r="PY7694" s="623"/>
      <c r="PZ7694" s="623"/>
      <c r="QA7694" s="623"/>
      <c r="QB7694" s="623"/>
      <c r="QC7694" s="623"/>
      <c r="QD7694" s="623"/>
      <c r="QE7694" s="623"/>
      <c r="QF7694" s="623"/>
      <c r="QG7694" s="623"/>
      <c r="QH7694" s="623"/>
      <c r="QI7694" s="623"/>
      <c r="QJ7694" s="623"/>
      <c r="QK7694" s="623"/>
    </row>
    <row r="7695" spans="439:453">
      <c r="PW7695" s="623"/>
      <c r="PX7695" s="623"/>
      <c r="PY7695" s="623"/>
      <c r="PZ7695" s="623"/>
      <c r="QA7695" s="623"/>
      <c r="QB7695" s="623"/>
      <c r="QC7695" s="623"/>
      <c r="QD7695" s="623"/>
      <c r="QE7695" s="623"/>
      <c r="QF7695" s="623"/>
      <c r="QG7695" s="623"/>
      <c r="QH7695" s="623"/>
      <c r="QI7695" s="623"/>
      <c r="QJ7695" s="623"/>
      <c r="QK7695" s="623"/>
    </row>
    <row r="7696" spans="439:453">
      <c r="PW7696" s="623"/>
      <c r="PX7696" s="623"/>
      <c r="PY7696" s="623"/>
      <c r="PZ7696" s="623"/>
      <c r="QA7696" s="623"/>
      <c r="QB7696" s="623"/>
      <c r="QC7696" s="623"/>
      <c r="QD7696" s="623"/>
      <c r="QE7696" s="623"/>
      <c r="QF7696" s="623"/>
      <c r="QG7696" s="623"/>
      <c r="QH7696" s="623"/>
      <c r="QI7696" s="623"/>
      <c r="QJ7696" s="623"/>
      <c r="QK7696" s="623"/>
    </row>
    <row r="7697" spans="439:453">
      <c r="PW7697" s="623"/>
      <c r="PX7697" s="623"/>
      <c r="PY7697" s="623"/>
      <c r="PZ7697" s="623"/>
      <c r="QA7697" s="623"/>
      <c r="QB7697" s="623"/>
      <c r="QC7697" s="623"/>
      <c r="QD7697" s="623"/>
      <c r="QE7697" s="623"/>
      <c r="QF7697" s="623"/>
      <c r="QG7697" s="623"/>
      <c r="QH7697" s="623"/>
      <c r="QI7697" s="623"/>
      <c r="QJ7697" s="623"/>
      <c r="QK7697" s="623"/>
    </row>
    <row r="7698" spans="439:453">
      <c r="PW7698" s="623"/>
      <c r="PX7698" s="623"/>
      <c r="PY7698" s="623"/>
      <c r="PZ7698" s="623"/>
      <c r="QA7698" s="623"/>
      <c r="QB7698" s="623"/>
      <c r="QC7698" s="623"/>
      <c r="QD7698" s="623"/>
      <c r="QE7698" s="623"/>
      <c r="QF7698" s="623"/>
      <c r="QG7698" s="623"/>
      <c r="QH7698" s="623"/>
      <c r="QI7698" s="623"/>
      <c r="QJ7698" s="623"/>
      <c r="QK7698" s="623"/>
    </row>
    <row r="7699" spans="439:453">
      <c r="PW7699" s="623"/>
      <c r="PX7699" s="623"/>
      <c r="PY7699" s="623"/>
      <c r="PZ7699" s="623"/>
      <c r="QA7699" s="623"/>
      <c r="QB7699" s="623"/>
      <c r="QC7699" s="623"/>
      <c r="QD7699" s="623"/>
      <c r="QE7699" s="623"/>
      <c r="QF7699" s="623"/>
      <c r="QG7699" s="623"/>
      <c r="QH7699" s="623"/>
      <c r="QI7699" s="623"/>
      <c r="QJ7699" s="623"/>
      <c r="QK7699" s="623"/>
    </row>
    <row r="7700" spans="439:453">
      <c r="PW7700" s="623"/>
      <c r="PX7700" s="623"/>
      <c r="PY7700" s="623"/>
      <c r="PZ7700" s="623"/>
      <c r="QA7700" s="623"/>
      <c r="QB7700" s="623"/>
      <c r="QC7700" s="623"/>
      <c r="QD7700" s="623"/>
      <c r="QE7700" s="623"/>
      <c r="QF7700" s="623"/>
      <c r="QG7700" s="623"/>
      <c r="QH7700" s="623"/>
      <c r="QI7700" s="623"/>
      <c r="QJ7700" s="623"/>
      <c r="QK7700" s="623"/>
    </row>
    <row r="7701" spans="439:453">
      <c r="PW7701" s="623"/>
      <c r="PX7701" s="623"/>
      <c r="PY7701" s="623"/>
      <c r="PZ7701" s="623"/>
      <c r="QA7701" s="623"/>
      <c r="QB7701" s="623"/>
      <c r="QC7701" s="623"/>
      <c r="QD7701" s="623"/>
      <c r="QE7701" s="623"/>
      <c r="QF7701" s="623"/>
      <c r="QG7701" s="623"/>
      <c r="QH7701" s="623"/>
      <c r="QI7701" s="623"/>
      <c r="QJ7701" s="623"/>
      <c r="QK7701" s="623"/>
    </row>
    <row r="7702" spans="439:453">
      <c r="PW7702" s="623"/>
      <c r="PX7702" s="623"/>
      <c r="PY7702" s="623"/>
      <c r="PZ7702" s="623"/>
      <c r="QA7702" s="623"/>
      <c r="QB7702" s="623"/>
      <c r="QC7702" s="623"/>
      <c r="QD7702" s="623"/>
      <c r="QE7702" s="623"/>
      <c r="QF7702" s="623"/>
      <c r="QG7702" s="623"/>
      <c r="QH7702" s="623"/>
      <c r="QI7702" s="623"/>
      <c r="QJ7702" s="623"/>
      <c r="QK7702" s="623"/>
    </row>
    <row r="7703" spans="439:453">
      <c r="PW7703" s="623"/>
      <c r="PX7703" s="623"/>
      <c r="PY7703" s="623"/>
      <c r="PZ7703" s="623"/>
      <c r="QA7703" s="623"/>
      <c r="QB7703" s="623"/>
      <c r="QC7703" s="623"/>
      <c r="QD7703" s="623"/>
      <c r="QE7703" s="623"/>
      <c r="QF7703" s="623"/>
      <c r="QG7703" s="623"/>
      <c r="QH7703" s="623"/>
      <c r="QI7703" s="623"/>
      <c r="QJ7703" s="623"/>
      <c r="QK7703" s="623"/>
    </row>
    <row r="7704" spans="439:453">
      <c r="PW7704" s="623"/>
      <c r="PX7704" s="623"/>
      <c r="PY7704" s="623"/>
      <c r="PZ7704" s="623"/>
      <c r="QA7704" s="623"/>
      <c r="QB7704" s="623"/>
      <c r="QC7704" s="623"/>
      <c r="QD7704" s="623"/>
      <c r="QE7704" s="623"/>
      <c r="QF7704" s="623"/>
      <c r="QG7704" s="623"/>
      <c r="QH7704" s="623"/>
      <c r="QI7704" s="623"/>
      <c r="QJ7704" s="623"/>
      <c r="QK7704" s="623"/>
    </row>
    <row r="7705" spans="439:453">
      <c r="PW7705" s="623"/>
      <c r="PX7705" s="623"/>
      <c r="PY7705" s="623"/>
      <c r="PZ7705" s="623"/>
      <c r="QA7705" s="623"/>
      <c r="QB7705" s="623"/>
      <c r="QC7705" s="623"/>
      <c r="QD7705" s="623"/>
      <c r="QE7705" s="623"/>
      <c r="QF7705" s="623"/>
      <c r="QG7705" s="623"/>
      <c r="QH7705" s="623"/>
      <c r="QI7705" s="623"/>
      <c r="QJ7705" s="623"/>
      <c r="QK7705" s="623"/>
    </row>
    <row r="7706" spans="439:453">
      <c r="PW7706" s="623"/>
      <c r="PX7706" s="623"/>
      <c r="PY7706" s="623"/>
      <c r="PZ7706" s="623"/>
      <c r="QA7706" s="623"/>
      <c r="QB7706" s="623"/>
      <c r="QC7706" s="623"/>
      <c r="QD7706" s="623"/>
      <c r="QE7706" s="623"/>
      <c r="QF7706" s="623"/>
      <c r="QG7706" s="623"/>
      <c r="QH7706" s="623"/>
      <c r="QI7706" s="623"/>
      <c r="QJ7706" s="623"/>
      <c r="QK7706" s="623"/>
    </row>
    <row r="7707" spans="439:453">
      <c r="PW7707" s="623"/>
      <c r="PX7707" s="623"/>
      <c r="PY7707" s="623"/>
      <c r="PZ7707" s="623"/>
      <c r="QA7707" s="623"/>
      <c r="QB7707" s="623"/>
      <c r="QC7707" s="623"/>
      <c r="QD7707" s="623"/>
      <c r="QE7707" s="623"/>
      <c r="QF7707" s="623"/>
      <c r="QG7707" s="623"/>
      <c r="QH7707" s="623"/>
      <c r="QI7707" s="623"/>
      <c r="QJ7707" s="623"/>
      <c r="QK7707" s="623"/>
    </row>
    <row r="7708" spans="439:453">
      <c r="PW7708" s="623"/>
      <c r="PX7708" s="623"/>
      <c r="PY7708" s="623"/>
      <c r="PZ7708" s="623"/>
      <c r="QA7708" s="623"/>
      <c r="QB7708" s="623"/>
      <c r="QC7708" s="623"/>
      <c r="QD7708" s="623"/>
      <c r="QE7708" s="623"/>
      <c r="QF7708" s="623"/>
      <c r="QG7708" s="623"/>
      <c r="QH7708" s="623"/>
      <c r="QI7708" s="623"/>
      <c r="QJ7708" s="623"/>
      <c r="QK7708" s="623"/>
    </row>
    <row r="7709" spans="439:453">
      <c r="PW7709" s="623"/>
      <c r="PX7709" s="623"/>
      <c r="PY7709" s="623"/>
      <c r="PZ7709" s="623"/>
      <c r="QA7709" s="623"/>
      <c r="QB7709" s="623"/>
      <c r="QC7709" s="623"/>
      <c r="QD7709" s="623"/>
      <c r="QE7709" s="623"/>
      <c r="QF7709" s="623"/>
      <c r="QG7709" s="623"/>
      <c r="QH7709" s="623"/>
      <c r="QI7709" s="623"/>
      <c r="QJ7709" s="623"/>
      <c r="QK7709" s="623"/>
    </row>
    <row r="7710" spans="439:453">
      <c r="PW7710" s="623"/>
      <c r="PX7710" s="623"/>
      <c r="PY7710" s="623"/>
      <c r="PZ7710" s="623"/>
      <c r="QA7710" s="623"/>
      <c r="QB7710" s="623"/>
      <c r="QC7710" s="623"/>
      <c r="QD7710" s="623"/>
      <c r="QE7710" s="623"/>
      <c r="QF7710" s="623"/>
      <c r="QG7710" s="623"/>
      <c r="QH7710" s="623"/>
      <c r="QI7710" s="623"/>
      <c r="QJ7710" s="623"/>
      <c r="QK7710" s="623"/>
    </row>
    <row r="7711" spans="439:453">
      <c r="PW7711" s="623"/>
      <c r="PX7711" s="623"/>
      <c r="PY7711" s="623"/>
      <c r="PZ7711" s="623"/>
      <c r="QA7711" s="623"/>
      <c r="QB7711" s="623"/>
      <c r="QC7711" s="623"/>
      <c r="QD7711" s="623"/>
      <c r="QE7711" s="623"/>
      <c r="QF7711" s="623"/>
      <c r="QG7711" s="623"/>
      <c r="QH7711" s="623"/>
      <c r="QI7711" s="623"/>
      <c r="QJ7711" s="623"/>
      <c r="QK7711" s="623"/>
    </row>
    <row r="7712" spans="439:453">
      <c r="PW7712" s="623"/>
      <c r="PX7712" s="623"/>
      <c r="PY7712" s="623"/>
      <c r="PZ7712" s="623"/>
      <c r="QA7712" s="623"/>
      <c r="QB7712" s="623"/>
      <c r="QC7712" s="623"/>
      <c r="QD7712" s="623"/>
      <c r="QE7712" s="623"/>
      <c r="QF7712" s="623"/>
      <c r="QG7712" s="623"/>
      <c r="QH7712" s="623"/>
      <c r="QI7712" s="623"/>
      <c r="QJ7712" s="623"/>
      <c r="QK7712" s="623"/>
    </row>
    <row r="7713" spans="439:453">
      <c r="PW7713" s="623"/>
      <c r="PX7713" s="623"/>
      <c r="PY7713" s="623"/>
      <c r="PZ7713" s="623"/>
      <c r="QA7713" s="623"/>
      <c r="QB7713" s="623"/>
      <c r="QC7713" s="623"/>
      <c r="QD7713" s="623"/>
      <c r="QE7713" s="623"/>
      <c r="QF7713" s="623"/>
      <c r="QG7713" s="623"/>
      <c r="QH7713" s="623"/>
      <c r="QI7713" s="623"/>
      <c r="QJ7713" s="623"/>
      <c r="QK7713" s="623"/>
    </row>
    <row r="7714" spans="439:453">
      <c r="PW7714" s="623"/>
      <c r="PX7714" s="623"/>
      <c r="PY7714" s="623"/>
      <c r="PZ7714" s="623"/>
      <c r="QA7714" s="623"/>
      <c r="QB7714" s="623"/>
      <c r="QC7714" s="623"/>
      <c r="QD7714" s="623"/>
      <c r="QE7714" s="623"/>
      <c r="QF7714" s="623"/>
      <c r="QG7714" s="623"/>
      <c r="QH7714" s="623"/>
      <c r="QI7714" s="623"/>
      <c r="QJ7714" s="623"/>
      <c r="QK7714" s="623"/>
    </row>
    <row r="7715" spans="439:453">
      <c r="PW7715" s="623"/>
      <c r="PX7715" s="623"/>
      <c r="PY7715" s="623"/>
      <c r="PZ7715" s="623"/>
      <c r="QA7715" s="623"/>
      <c r="QB7715" s="623"/>
      <c r="QC7715" s="623"/>
      <c r="QD7715" s="623"/>
      <c r="QE7715" s="623"/>
      <c r="QF7715" s="623"/>
      <c r="QG7715" s="623"/>
      <c r="QH7715" s="623"/>
      <c r="QI7715" s="623"/>
      <c r="QJ7715" s="623"/>
      <c r="QK7715" s="623"/>
    </row>
    <row r="7716" spans="439:453">
      <c r="PW7716" s="623"/>
      <c r="PX7716" s="623"/>
      <c r="PY7716" s="623"/>
      <c r="PZ7716" s="623"/>
      <c r="QA7716" s="623"/>
      <c r="QB7716" s="623"/>
      <c r="QC7716" s="623"/>
      <c r="QD7716" s="623"/>
      <c r="QE7716" s="623"/>
      <c r="QF7716" s="623"/>
      <c r="QG7716" s="623"/>
      <c r="QH7716" s="623"/>
      <c r="QI7716" s="623"/>
      <c r="QJ7716" s="623"/>
      <c r="QK7716" s="623"/>
    </row>
    <row r="7717" spans="439:453">
      <c r="PW7717" s="623"/>
      <c r="PX7717" s="623"/>
      <c r="PY7717" s="623"/>
      <c r="PZ7717" s="623"/>
      <c r="QA7717" s="623"/>
      <c r="QB7717" s="623"/>
      <c r="QC7717" s="623"/>
      <c r="QD7717" s="623"/>
      <c r="QE7717" s="623"/>
      <c r="QF7717" s="623"/>
      <c r="QG7717" s="623"/>
      <c r="QH7717" s="623"/>
      <c r="QI7717" s="623"/>
      <c r="QJ7717" s="623"/>
      <c r="QK7717" s="623"/>
    </row>
    <row r="7718" spans="439:453">
      <c r="PW7718" s="623"/>
      <c r="PX7718" s="623"/>
      <c r="PY7718" s="623"/>
      <c r="PZ7718" s="623"/>
      <c r="QA7718" s="623"/>
      <c r="QB7718" s="623"/>
      <c r="QC7718" s="623"/>
      <c r="QD7718" s="623"/>
      <c r="QE7718" s="623"/>
      <c r="QF7718" s="623"/>
      <c r="QG7718" s="623"/>
      <c r="QH7718" s="623"/>
      <c r="QI7718" s="623"/>
      <c r="QJ7718" s="623"/>
      <c r="QK7718" s="623"/>
    </row>
    <row r="7719" spans="439:453">
      <c r="PW7719" s="623"/>
      <c r="PX7719" s="623"/>
      <c r="PY7719" s="623"/>
      <c r="PZ7719" s="623"/>
      <c r="QA7719" s="623"/>
      <c r="QB7719" s="623"/>
      <c r="QC7719" s="623"/>
      <c r="QD7719" s="623"/>
      <c r="QE7719" s="623"/>
      <c r="QF7719" s="623"/>
      <c r="QG7719" s="623"/>
      <c r="QH7719" s="623"/>
      <c r="QI7719" s="623"/>
      <c r="QJ7719" s="623"/>
      <c r="QK7719" s="623"/>
    </row>
    <row r="7720" spans="439:453">
      <c r="PW7720" s="623"/>
      <c r="PX7720" s="623"/>
      <c r="PY7720" s="623"/>
      <c r="PZ7720" s="623"/>
      <c r="QA7720" s="623"/>
      <c r="QB7720" s="623"/>
      <c r="QC7720" s="623"/>
      <c r="QD7720" s="623"/>
      <c r="QE7720" s="623"/>
      <c r="QF7720" s="623"/>
      <c r="QG7720" s="623"/>
      <c r="QH7720" s="623"/>
      <c r="QI7720" s="623"/>
      <c r="QJ7720" s="623"/>
      <c r="QK7720" s="623"/>
    </row>
    <row r="7721" spans="439:453">
      <c r="PW7721" s="623"/>
      <c r="PX7721" s="623"/>
      <c r="PY7721" s="623"/>
      <c r="PZ7721" s="623"/>
      <c r="QA7721" s="623"/>
      <c r="QB7721" s="623"/>
      <c r="QC7721" s="623"/>
      <c r="QD7721" s="623"/>
      <c r="QE7721" s="623"/>
      <c r="QF7721" s="623"/>
      <c r="QG7721" s="623"/>
      <c r="QH7721" s="623"/>
      <c r="QI7721" s="623"/>
      <c r="QJ7721" s="623"/>
      <c r="QK7721" s="623"/>
    </row>
    <row r="7722" spans="439:453">
      <c r="PW7722" s="623"/>
      <c r="PX7722" s="623"/>
      <c r="PY7722" s="623"/>
      <c r="PZ7722" s="623"/>
      <c r="QA7722" s="623"/>
      <c r="QB7722" s="623"/>
      <c r="QC7722" s="623"/>
      <c r="QD7722" s="623"/>
      <c r="QE7722" s="623"/>
      <c r="QF7722" s="623"/>
      <c r="QG7722" s="623"/>
      <c r="QH7722" s="623"/>
      <c r="QI7722" s="623"/>
      <c r="QJ7722" s="623"/>
      <c r="QK7722" s="623"/>
    </row>
    <row r="7723" spans="439:453">
      <c r="PW7723" s="623"/>
      <c r="PX7723" s="623"/>
      <c r="PY7723" s="623"/>
      <c r="PZ7723" s="623"/>
      <c r="QA7723" s="623"/>
      <c r="QB7723" s="623"/>
      <c r="QC7723" s="623"/>
      <c r="QD7723" s="623"/>
      <c r="QE7723" s="623"/>
      <c r="QF7723" s="623"/>
      <c r="QG7723" s="623"/>
      <c r="QH7723" s="623"/>
      <c r="QI7723" s="623"/>
      <c r="QJ7723" s="623"/>
      <c r="QK7723" s="623"/>
    </row>
    <row r="7724" spans="439:453">
      <c r="PW7724" s="623"/>
      <c r="PX7724" s="623"/>
      <c r="PY7724" s="623"/>
      <c r="PZ7724" s="623"/>
      <c r="QA7724" s="623"/>
      <c r="QB7724" s="623"/>
      <c r="QC7724" s="623"/>
      <c r="QD7724" s="623"/>
      <c r="QE7724" s="623"/>
      <c r="QF7724" s="623"/>
      <c r="QG7724" s="623"/>
      <c r="QH7724" s="623"/>
      <c r="QI7724" s="623"/>
      <c r="QJ7724" s="623"/>
      <c r="QK7724" s="623"/>
    </row>
    <row r="7725" spans="439:453">
      <c r="PW7725" s="623"/>
      <c r="PX7725" s="623"/>
      <c r="PY7725" s="623"/>
      <c r="PZ7725" s="623"/>
      <c r="QA7725" s="623"/>
      <c r="QB7725" s="623"/>
      <c r="QC7725" s="623"/>
      <c r="QD7725" s="623"/>
      <c r="QE7725" s="623"/>
      <c r="QF7725" s="623"/>
      <c r="QG7725" s="623"/>
      <c r="QH7725" s="623"/>
      <c r="QI7725" s="623"/>
      <c r="QJ7725" s="623"/>
      <c r="QK7725" s="623"/>
    </row>
    <row r="7726" spans="439:453">
      <c r="PW7726" s="623"/>
      <c r="PX7726" s="623"/>
      <c r="PY7726" s="623"/>
      <c r="PZ7726" s="623"/>
      <c r="QA7726" s="623"/>
      <c r="QB7726" s="623"/>
      <c r="QC7726" s="623"/>
      <c r="QD7726" s="623"/>
      <c r="QE7726" s="623"/>
      <c r="QF7726" s="623"/>
      <c r="QG7726" s="623"/>
      <c r="QH7726" s="623"/>
      <c r="QI7726" s="623"/>
      <c r="QJ7726" s="623"/>
      <c r="QK7726" s="623"/>
    </row>
    <row r="7727" spans="439:453">
      <c r="PW7727" s="623"/>
      <c r="PX7727" s="623"/>
      <c r="PY7727" s="623"/>
      <c r="PZ7727" s="623"/>
      <c r="QA7727" s="623"/>
      <c r="QB7727" s="623"/>
      <c r="QC7727" s="623"/>
      <c r="QD7727" s="623"/>
      <c r="QE7727" s="623"/>
      <c r="QF7727" s="623"/>
      <c r="QG7727" s="623"/>
      <c r="QH7727" s="623"/>
      <c r="QI7727" s="623"/>
      <c r="QJ7727" s="623"/>
      <c r="QK7727" s="623"/>
    </row>
    <row r="7728" spans="439:453">
      <c r="PW7728" s="623"/>
      <c r="PX7728" s="623"/>
      <c r="PY7728" s="623"/>
      <c r="PZ7728" s="623"/>
      <c r="QA7728" s="623"/>
      <c r="QB7728" s="623"/>
      <c r="QC7728" s="623"/>
      <c r="QD7728" s="623"/>
      <c r="QE7728" s="623"/>
      <c r="QF7728" s="623"/>
      <c r="QG7728" s="623"/>
      <c r="QH7728" s="623"/>
      <c r="QI7728" s="623"/>
      <c r="QJ7728" s="623"/>
      <c r="QK7728" s="623"/>
    </row>
    <row r="7729" spans="439:453">
      <c r="PW7729" s="623"/>
      <c r="PX7729" s="623"/>
      <c r="PY7729" s="623"/>
      <c r="PZ7729" s="623"/>
      <c r="QA7729" s="623"/>
      <c r="QB7729" s="623"/>
      <c r="QC7729" s="623"/>
      <c r="QD7729" s="623"/>
      <c r="QE7729" s="623"/>
      <c r="QF7729" s="623"/>
      <c r="QG7729" s="623"/>
      <c r="QH7729" s="623"/>
      <c r="QI7729" s="623"/>
      <c r="QJ7729" s="623"/>
      <c r="QK7729" s="623"/>
    </row>
    <row r="7730" spans="439:453">
      <c r="PW7730" s="623"/>
      <c r="PX7730" s="623"/>
      <c r="PY7730" s="623"/>
      <c r="PZ7730" s="623"/>
      <c r="QA7730" s="623"/>
      <c r="QB7730" s="623"/>
      <c r="QC7730" s="623"/>
      <c r="QD7730" s="623"/>
      <c r="QE7730" s="623"/>
      <c r="QF7730" s="623"/>
      <c r="QG7730" s="623"/>
      <c r="QH7730" s="623"/>
      <c r="QI7730" s="623"/>
      <c r="QJ7730" s="623"/>
      <c r="QK7730" s="623"/>
    </row>
    <row r="7731" spans="439:453">
      <c r="PW7731" s="623"/>
      <c r="PX7731" s="623"/>
      <c r="PY7731" s="623"/>
      <c r="PZ7731" s="623"/>
      <c r="QA7731" s="623"/>
      <c r="QB7731" s="623"/>
      <c r="QC7731" s="623"/>
      <c r="QD7731" s="623"/>
      <c r="QE7731" s="623"/>
      <c r="QF7731" s="623"/>
      <c r="QG7731" s="623"/>
      <c r="QH7731" s="623"/>
      <c r="QI7731" s="623"/>
      <c r="QJ7731" s="623"/>
      <c r="QK7731" s="623"/>
    </row>
    <row r="7732" spans="439:453">
      <c r="PW7732" s="623"/>
      <c r="PX7732" s="623"/>
      <c r="PY7732" s="623"/>
      <c r="PZ7732" s="623"/>
      <c r="QA7732" s="623"/>
      <c r="QB7732" s="623"/>
      <c r="QC7732" s="623"/>
      <c r="QD7732" s="623"/>
      <c r="QE7732" s="623"/>
      <c r="QF7732" s="623"/>
      <c r="QG7732" s="623"/>
      <c r="QH7732" s="623"/>
      <c r="QI7732" s="623"/>
      <c r="QJ7732" s="623"/>
      <c r="QK7732" s="623"/>
    </row>
    <row r="7733" spans="439:453">
      <c r="PW7733" s="623"/>
      <c r="PX7733" s="623"/>
      <c r="PY7733" s="623"/>
      <c r="PZ7733" s="623"/>
      <c r="QA7733" s="623"/>
      <c r="QB7733" s="623"/>
      <c r="QC7733" s="623"/>
      <c r="QD7733" s="623"/>
      <c r="QE7733" s="623"/>
      <c r="QF7733" s="623"/>
      <c r="QG7733" s="623"/>
      <c r="QH7733" s="623"/>
      <c r="QI7733" s="623"/>
      <c r="QJ7733" s="623"/>
      <c r="QK7733" s="623"/>
    </row>
    <row r="7734" spans="439:453">
      <c r="PW7734" s="623"/>
      <c r="PX7734" s="623"/>
      <c r="PY7734" s="623"/>
      <c r="PZ7734" s="623"/>
      <c r="QA7734" s="623"/>
      <c r="QB7734" s="623"/>
      <c r="QC7734" s="623"/>
      <c r="QD7734" s="623"/>
      <c r="QE7734" s="623"/>
      <c r="QF7734" s="623"/>
      <c r="QG7734" s="623"/>
      <c r="QH7734" s="623"/>
      <c r="QI7734" s="623"/>
      <c r="QJ7734" s="623"/>
      <c r="QK7734" s="623"/>
    </row>
    <row r="7735" spans="439:453">
      <c r="PW7735" s="623"/>
      <c r="PX7735" s="623"/>
      <c r="PY7735" s="623"/>
      <c r="PZ7735" s="623"/>
      <c r="QA7735" s="623"/>
      <c r="QB7735" s="623"/>
      <c r="QC7735" s="623"/>
      <c r="QD7735" s="623"/>
      <c r="QE7735" s="623"/>
      <c r="QF7735" s="623"/>
      <c r="QG7735" s="623"/>
      <c r="QH7735" s="623"/>
      <c r="QI7735" s="623"/>
      <c r="QJ7735" s="623"/>
      <c r="QK7735" s="623"/>
    </row>
    <row r="7736" spans="439:453">
      <c r="PW7736" s="623"/>
      <c r="PX7736" s="623"/>
      <c r="PY7736" s="623"/>
      <c r="PZ7736" s="623"/>
      <c r="QA7736" s="623"/>
      <c r="QB7736" s="623"/>
      <c r="QC7736" s="623"/>
      <c r="QD7736" s="623"/>
      <c r="QE7736" s="623"/>
      <c r="QF7736" s="623"/>
      <c r="QG7736" s="623"/>
      <c r="QH7736" s="623"/>
      <c r="QI7736" s="623"/>
      <c r="QJ7736" s="623"/>
      <c r="QK7736" s="623"/>
    </row>
    <row r="7737" spans="439:453">
      <c r="PW7737" s="623"/>
      <c r="PX7737" s="623"/>
      <c r="PY7737" s="623"/>
      <c r="PZ7737" s="623"/>
      <c r="QA7737" s="623"/>
      <c r="QB7737" s="623"/>
      <c r="QC7737" s="623"/>
      <c r="QD7737" s="623"/>
      <c r="QE7737" s="623"/>
      <c r="QF7737" s="623"/>
      <c r="QG7737" s="623"/>
      <c r="QH7737" s="623"/>
      <c r="QI7737" s="623"/>
      <c r="QJ7737" s="623"/>
      <c r="QK7737" s="623"/>
    </row>
    <row r="7738" spans="439:453">
      <c r="PW7738" s="623"/>
      <c r="PX7738" s="623"/>
      <c r="PY7738" s="623"/>
      <c r="PZ7738" s="623"/>
      <c r="QA7738" s="623"/>
      <c r="QB7738" s="623"/>
      <c r="QC7738" s="623"/>
      <c r="QD7738" s="623"/>
      <c r="QE7738" s="623"/>
      <c r="QF7738" s="623"/>
      <c r="QG7738" s="623"/>
      <c r="QH7738" s="623"/>
      <c r="QI7738" s="623"/>
      <c r="QJ7738" s="623"/>
      <c r="QK7738" s="623"/>
    </row>
    <row r="7739" spans="439:453">
      <c r="PW7739" s="623"/>
      <c r="PX7739" s="623"/>
      <c r="PY7739" s="623"/>
      <c r="PZ7739" s="623"/>
      <c r="QA7739" s="623"/>
      <c r="QB7739" s="623"/>
      <c r="QC7739" s="623"/>
      <c r="QD7739" s="623"/>
      <c r="QE7739" s="623"/>
      <c r="QF7739" s="623"/>
      <c r="QG7739" s="623"/>
      <c r="QH7739" s="623"/>
      <c r="QI7739" s="623"/>
      <c r="QJ7739" s="623"/>
      <c r="QK7739" s="623"/>
    </row>
    <row r="7740" spans="439:453">
      <c r="PW7740" s="623"/>
      <c r="PX7740" s="623"/>
      <c r="PY7740" s="623"/>
      <c r="PZ7740" s="623"/>
      <c r="QA7740" s="623"/>
      <c r="QB7740" s="623"/>
      <c r="QC7740" s="623"/>
      <c r="QD7740" s="623"/>
      <c r="QE7740" s="623"/>
      <c r="QF7740" s="623"/>
      <c r="QG7740" s="623"/>
      <c r="QH7740" s="623"/>
      <c r="QI7740" s="623"/>
      <c r="QJ7740" s="623"/>
      <c r="QK7740" s="623"/>
    </row>
    <row r="7741" spans="439:453">
      <c r="PW7741" s="623"/>
      <c r="PX7741" s="623"/>
      <c r="PY7741" s="623"/>
      <c r="PZ7741" s="623"/>
      <c r="QA7741" s="623"/>
      <c r="QB7741" s="623"/>
      <c r="QC7741" s="623"/>
      <c r="QD7741" s="623"/>
      <c r="QE7741" s="623"/>
      <c r="QF7741" s="623"/>
      <c r="QG7741" s="623"/>
      <c r="QH7741" s="623"/>
      <c r="QI7741" s="623"/>
      <c r="QJ7741" s="623"/>
      <c r="QK7741" s="623"/>
    </row>
    <row r="7742" spans="439:453">
      <c r="PW7742" s="623"/>
      <c r="PX7742" s="623"/>
      <c r="PY7742" s="623"/>
      <c r="PZ7742" s="623"/>
      <c r="QA7742" s="623"/>
      <c r="QB7742" s="623"/>
      <c r="QC7742" s="623"/>
      <c r="QD7742" s="623"/>
      <c r="QE7742" s="623"/>
      <c r="QF7742" s="623"/>
      <c r="QG7742" s="623"/>
      <c r="QH7742" s="623"/>
      <c r="QI7742" s="623"/>
      <c r="QJ7742" s="623"/>
      <c r="QK7742" s="623"/>
    </row>
    <row r="7743" spans="439:453">
      <c r="PW7743" s="623"/>
      <c r="PX7743" s="623"/>
      <c r="PY7743" s="623"/>
      <c r="PZ7743" s="623"/>
      <c r="QA7743" s="623"/>
      <c r="QB7743" s="623"/>
      <c r="QC7743" s="623"/>
      <c r="QD7743" s="623"/>
      <c r="QE7743" s="623"/>
      <c r="QF7743" s="623"/>
      <c r="QG7743" s="623"/>
      <c r="QH7743" s="623"/>
      <c r="QI7743" s="623"/>
      <c r="QJ7743" s="623"/>
      <c r="QK7743" s="623"/>
    </row>
    <row r="7744" spans="439:453">
      <c r="PW7744" s="623"/>
      <c r="PX7744" s="623"/>
      <c r="PY7744" s="623"/>
      <c r="PZ7744" s="623"/>
      <c r="QA7744" s="623"/>
      <c r="QB7744" s="623"/>
      <c r="QC7744" s="623"/>
      <c r="QD7744" s="623"/>
      <c r="QE7744" s="623"/>
      <c r="QF7744" s="623"/>
      <c r="QG7744" s="623"/>
      <c r="QH7744" s="623"/>
      <c r="QI7744" s="623"/>
      <c r="QJ7744" s="623"/>
      <c r="QK7744" s="623"/>
    </row>
    <row r="7745" spans="439:453">
      <c r="PW7745" s="623"/>
      <c r="PX7745" s="623"/>
      <c r="PY7745" s="623"/>
      <c r="PZ7745" s="623"/>
      <c r="QA7745" s="623"/>
      <c r="QB7745" s="623"/>
      <c r="QC7745" s="623"/>
      <c r="QD7745" s="623"/>
      <c r="QE7745" s="623"/>
      <c r="QF7745" s="623"/>
      <c r="QG7745" s="623"/>
      <c r="QH7745" s="623"/>
      <c r="QI7745" s="623"/>
      <c r="QJ7745" s="623"/>
      <c r="QK7745" s="623"/>
    </row>
    <row r="7746" spans="439:453">
      <c r="PW7746" s="623"/>
      <c r="PX7746" s="623"/>
      <c r="PY7746" s="623"/>
      <c r="PZ7746" s="623"/>
      <c r="QA7746" s="623"/>
      <c r="QB7746" s="623"/>
      <c r="QC7746" s="623"/>
      <c r="QD7746" s="623"/>
      <c r="QE7746" s="623"/>
      <c r="QF7746" s="623"/>
      <c r="QG7746" s="623"/>
      <c r="QH7746" s="623"/>
      <c r="QI7746" s="623"/>
      <c r="QJ7746" s="623"/>
      <c r="QK7746" s="623"/>
    </row>
    <row r="7747" spans="439:453">
      <c r="PW7747" s="623"/>
      <c r="PX7747" s="623"/>
      <c r="PY7747" s="623"/>
      <c r="PZ7747" s="623"/>
      <c r="QA7747" s="623"/>
      <c r="QB7747" s="623"/>
      <c r="QC7747" s="623"/>
      <c r="QD7747" s="623"/>
      <c r="QE7747" s="623"/>
      <c r="QF7747" s="623"/>
      <c r="QG7747" s="623"/>
      <c r="QH7747" s="623"/>
      <c r="QI7747" s="623"/>
      <c r="QJ7747" s="623"/>
      <c r="QK7747" s="623"/>
    </row>
    <row r="7748" spans="439:453">
      <c r="PW7748" s="623"/>
      <c r="PX7748" s="623"/>
      <c r="PY7748" s="623"/>
      <c r="PZ7748" s="623"/>
      <c r="QA7748" s="623"/>
      <c r="QB7748" s="623"/>
      <c r="QC7748" s="623"/>
      <c r="QD7748" s="623"/>
      <c r="QE7748" s="623"/>
      <c r="QF7748" s="623"/>
      <c r="QG7748" s="623"/>
      <c r="QH7748" s="623"/>
      <c r="QI7748" s="623"/>
      <c r="QJ7748" s="623"/>
      <c r="QK7748" s="623"/>
    </row>
    <row r="7749" spans="439:453">
      <c r="PW7749" s="623"/>
      <c r="PX7749" s="623"/>
      <c r="PY7749" s="623"/>
      <c r="PZ7749" s="623"/>
      <c r="QA7749" s="623"/>
      <c r="QB7749" s="623"/>
      <c r="QC7749" s="623"/>
      <c r="QD7749" s="623"/>
      <c r="QE7749" s="623"/>
      <c r="QF7749" s="623"/>
      <c r="QG7749" s="623"/>
      <c r="QH7749" s="623"/>
      <c r="QI7749" s="623"/>
      <c r="QJ7749" s="623"/>
      <c r="QK7749" s="623"/>
    </row>
    <row r="7750" spans="439:453">
      <c r="PW7750" s="623"/>
      <c r="PX7750" s="623"/>
      <c r="PY7750" s="623"/>
      <c r="PZ7750" s="623"/>
      <c r="QA7750" s="623"/>
      <c r="QB7750" s="623"/>
      <c r="QC7750" s="623"/>
      <c r="QD7750" s="623"/>
      <c r="QE7750" s="623"/>
      <c r="QF7750" s="623"/>
      <c r="QG7750" s="623"/>
      <c r="QH7750" s="623"/>
      <c r="QI7750" s="623"/>
      <c r="QJ7750" s="623"/>
      <c r="QK7750" s="623"/>
    </row>
    <row r="7751" spans="439:453">
      <c r="PW7751" s="623"/>
      <c r="PX7751" s="623"/>
      <c r="PY7751" s="623"/>
      <c r="PZ7751" s="623"/>
      <c r="QA7751" s="623"/>
      <c r="QB7751" s="623"/>
      <c r="QC7751" s="623"/>
      <c r="QD7751" s="623"/>
      <c r="QE7751" s="623"/>
      <c r="QF7751" s="623"/>
      <c r="QG7751" s="623"/>
      <c r="QH7751" s="623"/>
      <c r="QI7751" s="623"/>
      <c r="QJ7751" s="623"/>
      <c r="QK7751" s="623"/>
    </row>
    <row r="7752" spans="439:453">
      <c r="PW7752" s="623"/>
      <c r="PX7752" s="623"/>
      <c r="PY7752" s="623"/>
      <c r="PZ7752" s="623"/>
      <c r="QA7752" s="623"/>
      <c r="QB7752" s="623"/>
      <c r="QC7752" s="623"/>
      <c r="QD7752" s="623"/>
      <c r="QE7752" s="623"/>
      <c r="QF7752" s="623"/>
      <c r="QG7752" s="623"/>
      <c r="QH7752" s="623"/>
      <c r="QI7752" s="623"/>
      <c r="QJ7752" s="623"/>
      <c r="QK7752" s="623"/>
    </row>
    <row r="7753" spans="439:453">
      <c r="PW7753" s="623"/>
      <c r="PX7753" s="623"/>
      <c r="PY7753" s="623"/>
      <c r="PZ7753" s="623"/>
      <c r="QA7753" s="623"/>
      <c r="QB7753" s="623"/>
      <c r="QC7753" s="623"/>
      <c r="QD7753" s="623"/>
      <c r="QE7753" s="623"/>
      <c r="QF7753" s="623"/>
      <c r="QG7753" s="623"/>
      <c r="QH7753" s="623"/>
      <c r="QI7753" s="623"/>
      <c r="QJ7753" s="623"/>
      <c r="QK7753" s="623"/>
    </row>
    <row r="7754" spans="439:453">
      <c r="PW7754" s="623"/>
      <c r="PX7754" s="623"/>
      <c r="PY7754" s="623"/>
      <c r="PZ7754" s="623"/>
      <c r="QA7754" s="623"/>
      <c r="QB7754" s="623"/>
      <c r="QC7754" s="623"/>
      <c r="QD7754" s="623"/>
      <c r="QE7754" s="623"/>
      <c r="QF7754" s="623"/>
      <c r="QG7754" s="623"/>
      <c r="QH7754" s="623"/>
      <c r="QI7754" s="623"/>
      <c r="QJ7754" s="623"/>
      <c r="QK7754" s="623"/>
    </row>
    <row r="7755" spans="439:453">
      <c r="PW7755" s="623"/>
      <c r="PX7755" s="623"/>
      <c r="PY7755" s="623"/>
      <c r="PZ7755" s="623"/>
      <c r="QA7755" s="623"/>
      <c r="QB7755" s="623"/>
      <c r="QC7755" s="623"/>
      <c r="QD7755" s="623"/>
      <c r="QE7755" s="623"/>
      <c r="QF7755" s="623"/>
      <c r="QG7755" s="623"/>
      <c r="QH7755" s="623"/>
      <c r="QI7755" s="623"/>
      <c r="QJ7755" s="623"/>
      <c r="QK7755" s="623"/>
    </row>
    <row r="7756" spans="439:453">
      <c r="PW7756" s="623"/>
      <c r="PX7756" s="623"/>
      <c r="PY7756" s="623"/>
      <c r="PZ7756" s="623"/>
      <c r="QA7756" s="623"/>
      <c r="QB7756" s="623"/>
      <c r="QC7756" s="623"/>
      <c r="QD7756" s="623"/>
      <c r="QE7756" s="623"/>
      <c r="QF7756" s="623"/>
      <c r="QG7756" s="623"/>
      <c r="QH7756" s="623"/>
      <c r="QI7756" s="623"/>
      <c r="QJ7756" s="623"/>
      <c r="QK7756" s="623"/>
    </row>
    <row r="7757" spans="439:453">
      <c r="PW7757" s="623"/>
      <c r="PX7757" s="623"/>
      <c r="PY7757" s="623"/>
      <c r="PZ7757" s="623"/>
      <c r="QA7757" s="623"/>
      <c r="QB7757" s="623"/>
      <c r="QC7757" s="623"/>
      <c r="QD7757" s="623"/>
      <c r="QE7757" s="623"/>
      <c r="QF7757" s="623"/>
      <c r="QG7757" s="623"/>
      <c r="QH7757" s="623"/>
      <c r="QI7757" s="623"/>
      <c r="QJ7757" s="623"/>
      <c r="QK7757" s="623"/>
    </row>
    <row r="7758" spans="439:453">
      <c r="PW7758" s="623"/>
      <c r="PX7758" s="623"/>
      <c r="PY7758" s="623"/>
      <c r="PZ7758" s="623"/>
      <c r="QA7758" s="623"/>
      <c r="QB7758" s="623"/>
      <c r="QC7758" s="623"/>
      <c r="QD7758" s="623"/>
      <c r="QE7758" s="623"/>
      <c r="QF7758" s="623"/>
      <c r="QG7758" s="623"/>
      <c r="QH7758" s="623"/>
      <c r="QI7758" s="623"/>
      <c r="QJ7758" s="623"/>
      <c r="QK7758" s="623"/>
    </row>
    <row r="7759" spans="439:453">
      <c r="PW7759" s="623"/>
      <c r="PX7759" s="623"/>
      <c r="PY7759" s="623"/>
      <c r="PZ7759" s="623"/>
      <c r="QA7759" s="623"/>
      <c r="QB7759" s="623"/>
      <c r="QC7759" s="623"/>
      <c r="QD7759" s="623"/>
      <c r="QE7759" s="623"/>
      <c r="QF7759" s="623"/>
      <c r="QG7759" s="623"/>
      <c r="QH7759" s="623"/>
      <c r="QI7759" s="623"/>
      <c r="QJ7759" s="623"/>
      <c r="QK7759" s="623"/>
    </row>
    <row r="7760" spans="439:453">
      <c r="PW7760" s="623"/>
      <c r="PX7760" s="623"/>
      <c r="PY7760" s="623"/>
      <c r="PZ7760" s="623"/>
      <c r="QA7760" s="623"/>
      <c r="QB7760" s="623"/>
      <c r="QC7760" s="623"/>
      <c r="QD7760" s="623"/>
      <c r="QE7760" s="623"/>
      <c r="QF7760" s="623"/>
      <c r="QG7760" s="623"/>
      <c r="QH7760" s="623"/>
      <c r="QI7760" s="623"/>
      <c r="QJ7760" s="623"/>
      <c r="QK7760" s="623"/>
    </row>
    <row r="7761" spans="439:453">
      <c r="PW7761" s="623"/>
      <c r="PX7761" s="623"/>
      <c r="PY7761" s="623"/>
      <c r="PZ7761" s="623"/>
      <c r="QA7761" s="623"/>
      <c r="QB7761" s="623"/>
      <c r="QC7761" s="623"/>
      <c r="QD7761" s="623"/>
      <c r="QE7761" s="623"/>
      <c r="QF7761" s="623"/>
      <c r="QG7761" s="623"/>
      <c r="QH7761" s="623"/>
      <c r="QI7761" s="623"/>
      <c r="QJ7761" s="623"/>
      <c r="QK7761" s="623"/>
    </row>
    <row r="7762" spans="439:453">
      <c r="PW7762" s="623"/>
      <c r="PX7762" s="623"/>
      <c r="PY7762" s="623"/>
      <c r="PZ7762" s="623"/>
      <c r="QA7762" s="623"/>
      <c r="QB7762" s="623"/>
      <c r="QC7762" s="623"/>
      <c r="QD7762" s="623"/>
      <c r="QE7762" s="623"/>
      <c r="QF7762" s="623"/>
      <c r="QG7762" s="623"/>
      <c r="QH7762" s="623"/>
      <c r="QI7762" s="623"/>
      <c r="QJ7762" s="623"/>
      <c r="QK7762" s="623"/>
    </row>
    <row r="7763" spans="439:453">
      <c r="PW7763" s="623"/>
      <c r="PX7763" s="623"/>
      <c r="PY7763" s="623"/>
      <c r="PZ7763" s="623"/>
      <c r="QA7763" s="623"/>
      <c r="QB7763" s="623"/>
      <c r="QC7763" s="623"/>
      <c r="QD7763" s="623"/>
      <c r="QE7763" s="623"/>
      <c r="QF7763" s="623"/>
      <c r="QG7763" s="623"/>
      <c r="QH7763" s="623"/>
      <c r="QI7763" s="623"/>
      <c r="QJ7763" s="623"/>
      <c r="QK7763" s="623"/>
    </row>
    <row r="7764" spans="439:453">
      <c r="PW7764" s="623"/>
      <c r="PX7764" s="623"/>
      <c r="PY7764" s="623"/>
      <c r="PZ7764" s="623"/>
      <c r="QA7764" s="623"/>
      <c r="QB7764" s="623"/>
      <c r="QC7764" s="623"/>
      <c r="QD7764" s="623"/>
      <c r="QE7764" s="623"/>
      <c r="QF7764" s="623"/>
      <c r="QG7764" s="623"/>
      <c r="QH7764" s="623"/>
      <c r="QI7764" s="623"/>
      <c r="QJ7764" s="623"/>
      <c r="QK7764" s="623"/>
    </row>
    <row r="7765" spans="439:453">
      <c r="PW7765" s="623"/>
      <c r="PX7765" s="623"/>
      <c r="PY7765" s="623"/>
      <c r="PZ7765" s="623"/>
      <c r="QA7765" s="623"/>
      <c r="QB7765" s="623"/>
      <c r="QC7765" s="623"/>
      <c r="QD7765" s="623"/>
      <c r="QE7765" s="623"/>
      <c r="QF7765" s="623"/>
      <c r="QG7765" s="623"/>
      <c r="QH7765" s="623"/>
      <c r="QI7765" s="623"/>
      <c r="QJ7765" s="623"/>
      <c r="QK7765" s="623"/>
    </row>
    <row r="7766" spans="439:453">
      <c r="PW7766" s="623"/>
      <c r="PX7766" s="623"/>
      <c r="PY7766" s="623"/>
      <c r="PZ7766" s="623"/>
      <c r="QA7766" s="623"/>
      <c r="QB7766" s="623"/>
      <c r="QC7766" s="623"/>
      <c r="QD7766" s="623"/>
      <c r="QE7766" s="623"/>
      <c r="QF7766" s="623"/>
      <c r="QG7766" s="623"/>
      <c r="QH7766" s="623"/>
      <c r="QI7766" s="623"/>
      <c r="QJ7766" s="623"/>
      <c r="QK7766" s="623"/>
    </row>
    <row r="7767" spans="439:453">
      <c r="PW7767" s="623"/>
      <c r="PX7767" s="623"/>
      <c r="PY7767" s="623"/>
      <c r="PZ7767" s="623"/>
      <c r="QA7767" s="623"/>
      <c r="QB7767" s="623"/>
      <c r="QC7767" s="623"/>
      <c r="QD7767" s="623"/>
      <c r="QE7767" s="623"/>
      <c r="QF7767" s="623"/>
      <c r="QG7767" s="623"/>
      <c r="QH7767" s="623"/>
      <c r="QI7767" s="623"/>
      <c r="QJ7767" s="623"/>
      <c r="QK7767" s="623"/>
    </row>
    <row r="7768" spans="439:453">
      <c r="PW7768" s="623"/>
      <c r="PX7768" s="623"/>
      <c r="PY7768" s="623"/>
      <c r="PZ7768" s="623"/>
      <c r="QA7768" s="623"/>
      <c r="QB7768" s="623"/>
      <c r="QC7768" s="623"/>
      <c r="QD7768" s="623"/>
      <c r="QE7768" s="623"/>
      <c r="QF7768" s="623"/>
      <c r="QG7768" s="623"/>
      <c r="QH7768" s="623"/>
      <c r="QI7768" s="623"/>
      <c r="QJ7768" s="623"/>
      <c r="QK7768" s="623"/>
    </row>
    <row r="7769" spans="439:453">
      <c r="PW7769" s="623"/>
      <c r="PX7769" s="623"/>
      <c r="PY7769" s="623"/>
      <c r="PZ7769" s="623"/>
      <c r="QA7769" s="623"/>
      <c r="QB7769" s="623"/>
      <c r="QC7769" s="623"/>
      <c r="QD7769" s="623"/>
      <c r="QE7769" s="623"/>
      <c r="QF7769" s="623"/>
      <c r="QG7769" s="623"/>
      <c r="QH7769" s="623"/>
      <c r="QI7769" s="623"/>
      <c r="QJ7769" s="623"/>
      <c r="QK7769" s="623"/>
    </row>
    <row r="7770" spans="439:453">
      <c r="PW7770" s="623"/>
      <c r="PX7770" s="623"/>
      <c r="PY7770" s="623"/>
      <c r="PZ7770" s="623"/>
      <c r="QA7770" s="623"/>
      <c r="QB7770" s="623"/>
      <c r="QC7770" s="623"/>
      <c r="QD7770" s="623"/>
      <c r="QE7770" s="623"/>
      <c r="QF7770" s="623"/>
      <c r="QG7770" s="623"/>
      <c r="QH7770" s="623"/>
      <c r="QI7770" s="623"/>
      <c r="QJ7770" s="623"/>
      <c r="QK7770" s="623"/>
    </row>
    <row r="7771" spans="439:453">
      <c r="PW7771" s="623"/>
      <c r="PX7771" s="623"/>
      <c r="PY7771" s="623"/>
      <c r="PZ7771" s="623"/>
      <c r="QA7771" s="623"/>
      <c r="QB7771" s="623"/>
      <c r="QC7771" s="623"/>
      <c r="QD7771" s="623"/>
      <c r="QE7771" s="623"/>
      <c r="QF7771" s="623"/>
      <c r="QG7771" s="623"/>
      <c r="QH7771" s="623"/>
      <c r="QI7771" s="623"/>
      <c r="QJ7771" s="623"/>
      <c r="QK7771" s="623"/>
    </row>
    <row r="7772" spans="439:453">
      <c r="PW7772" s="623"/>
      <c r="PX7772" s="623"/>
      <c r="PY7772" s="623"/>
      <c r="PZ7772" s="623"/>
      <c r="QA7772" s="623"/>
      <c r="QB7772" s="623"/>
      <c r="QC7772" s="623"/>
      <c r="QD7772" s="623"/>
      <c r="QE7772" s="623"/>
      <c r="QF7772" s="623"/>
      <c r="QG7772" s="623"/>
      <c r="QH7772" s="623"/>
      <c r="QI7772" s="623"/>
      <c r="QJ7772" s="623"/>
      <c r="QK7772" s="623"/>
    </row>
    <row r="7773" spans="439:453">
      <c r="PW7773" s="623"/>
      <c r="PX7773" s="623"/>
      <c r="PY7773" s="623"/>
      <c r="PZ7773" s="623"/>
      <c r="QA7773" s="623"/>
      <c r="QB7773" s="623"/>
      <c r="QC7773" s="623"/>
      <c r="QD7773" s="623"/>
      <c r="QE7773" s="623"/>
      <c r="QF7773" s="623"/>
      <c r="QG7773" s="623"/>
      <c r="QH7773" s="623"/>
      <c r="QI7773" s="623"/>
      <c r="QJ7773" s="623"/>
      <c r="QK7773" s="623"/>
    </row>
    <row r="7774" spans="439:453">
      <c r="PW7774" s="623"/>
      <c r="PX7774" s="623"/>
      <c r="PY7774" s="623"/>
      <c r="PZ7774" s="623"/>
      <c r="QA7774" s="623"/>
      <c r="QB7774" s="623"/>
      <c r="QC7774" s="623"/>
      <c r="QD7774" s="623"/>
      <c r="QE7774" s="623"/>
      <c r="QF7774" s="623"/>
      <c r="QG7774" s="623"/>
      <c r="QH7774" s="623"/>
      <c r="QI7774" s="623"/>
      <c r="QJ7774" s="623"/>
      <c r="QK7774" s="623"/>
    </row>
    <row r="7775" spans="439:453">
      <c r="PW7775" s="623"/>
      <c r="PX7775" s="623"/>
      <c r="PY7775" s="623"/>
      <c r="PZ7775" s="623"/>
      <c r="QA7775" s="623"/>
      <c r="QB7775" s="623"/>
      <c r="QC7775" s="623"/>
      <c r="QD7775" s="623"/>
      <c r="QE7775" s="623"/>
      <c r="QF7775" s="623"/>
      <c r="QG7775" s="623"/>
      <c r="QH7775" s="623"/>
      <c r="QI7775" s="623"/>
      <c r="QJ7775" s="623"/>
      <c r="QK7775" s="623"/>
    </row>
    <row r="7776" spans="439:453">
      <c r="PW7776" s="623"/>
      <c r="PX7776" s="623"/>
      <c r="PY7776" s="623"/>
      <c r="PZ7776" s="623"/>
      <c r="QA7776" s="623"/>
      <c r="QB7776" s="623"/>
      <c r="QC7776" s="623"/>
      <c r="QD7776" s="623"/>
      <c r="QE7776" s="623"/>
      <c r="QF7776" s="623"/>
      <c r="QG7776" s="623"/>
      <c r="QH7776" s="623"/>
      <c r="QI7776" s="623"/>
      <c r="QJ7776" s="623"/>
      <c r="QK7776" s="623"/>
    </row>
    <row r="7777" spans="439:453">
      <c r="PW7777" s="623"/>
      <c r="PX7777" s="623"/>
      <c r="PY7777" s="623"/>
      <c r="PZ7777" s="623"/>
      <c r="QA7777" s="623"/>
      <c r="QB7777" s="623"/>
      <c r="QC7777" s="623"/>
      <c r="QD7777" s="623"/>
      <c r="QE7777" s="623"/>
      <c r="QF7777" s="623"/>
      <c r="QG7777" s="623"/>
      <c r="QH7777" s="623"/>
      <c r="QI7777" s="623"/>
      <c r="QJ7777" s="623"/>
      <c r="QK7777" s="623"/>
    </row>
    <row r="7778" spans="439:453">
      <c r="PW7778" s="623"/>
      <c r="PX7778" s="623"/>
      <c r="PY7778" s="623"/>
      <c r="PZ7778" s="623"/>
      <c r="QA7778" s="623"/>
      <c r="QB7778" s="623"/>
      <c r="QC7778" s="623"/>
      <c r="QD7778" s="623"/>
      <c r="QE7778" s="623"/>
      <c r="QF7778" s="623"/>
      <c r="QG7778" s="623"/>
      <c r="QH7778" s="623"/>
      <c r="QI7778" s="623"/>
      <c r="QJ7778" s="623"/>
      <c r="QK7778" s="623"/>
    </row>
    <row r="7779" spans="439:453">
      <c r="PW7779" s="623"/>
      <c r="PX7779" s="623"/>
      <c r="PY7779" s="623"/>
      <c r="PZ7779" s="623"/>
      <c r="QA7779" s="623"/>
      <c r="QB7779" s="623"/>
      <c r="QC7779" s="623"/>
      <c r="QD7779" s="623"/>
      <c r="QE7779" s="623"/>
      <c r="QF7779" s="623"/>
      <c r="QG7779" s="623"/>
      <c r="QH7779" s="623"/>
      <c r="QI7779" s="623"/>
      <c r="QJ7779" s="623"/>
      <c r="QK7779" s="623"/>
    </row>
    <row r="7780" spans="439:453">
      <c r="PW7780" s="623"/>
      <c r="PX7780" s="623"/>
      <c r="PY7780" s="623"/>
      <c r="PZ7780" s="623"/>
      <c r="QA7780" s="623"/>
      <c r="QB7780" s="623"/>
      <c r="QC7780" s="623"/>
      <c r="QD7780" s="623"/>
      <c r="QE7780" s="623"/>
      <c r="QF7780" s="623"/>
      <c r="QG7780" s="623"/>
      <c r="QH7780" s="623"/>
      <c r="QI7780" s="623"/>
      <c r="QJ7780" s="623"/>
      <c r="QK7780" s="623"/>
    </row>
    <row r="7781" spans="439:453">
      <c r="PW7781" s="623"/>
      <c r="PX7781" s="623"/>
      <c r="PY7781" s="623"/>
      <c r="PZ7781" s="623"/>
      <c r="QA7781" s="623"/>
      <c r="QB7781" s="623"/>
      <c r="QC7781" s="623"/>
      <c r="QD7781" s="623"/>
      <c r="QE7781" s="623"/>
      <c r="QF7781" s="623"/>
      <c r="QG7781" s="623"/>
      <c r="QH7781" s="623"/>
      <c r="QI7781" s="623"/>
      <c r="QJ7781" s="623"/>
      <c r="QK7781" s="623"/>
    </row>
    <row r="7782" spans="439:453">
      <c r="PW7782" s="623"/>
      <c r="PX7782" s="623"/>
      <c r="PY7782" s="623"/>
      <c r="PZ7782" s="623"/>
      <c r="QA7782" s="623"/>
      <c r="QB7782" s="623"/>
      <c r="QC7782" s="623"/>
      <c r="QD7782" s="623"/>
      <c r="QE7782" s="623"/>
      <c r="QF7782" s="623"/>
      <c r="QG7782" s="623"/>
      <c r="QH7782" s="623"/>
      <c r="QI7782" s="623"/>
      <c r="QJ7782" s="623"/>
      <c r="QK7782" s="623"/>
    </row>
    <row r="7783" spans="439:453">
      <c r="PW7783" s="623"/>
      <c r="PX7783" s="623"/>
      <c r="PY7783" s="623"/>
      <c r="PZ7783" s="623"/>
      <c r="QA7783" s="623"/>
      <c r="QB7783" s="623"/>
      <c r="QC7783" s="623"/>
      <c r="QD7783" s="623"/>
      <c r="QE7783" s="623"/>
      <c r="QF7783" s="623"/>
      <c r="QG7783" s="623"/>
      <c r="QH7783" s="623"/>
      <c r="QI7783" s="623"/>
      <c r="QJ7783" s="623"/>
      <c r="QK7783" s="623"/>
    </row>
    <row r="7784" spans="439:453">
      <c r="PW7784" s="623"/>
      <c r="PX7784" s="623"/>
      <c r="PY7784" s="623"/>
      <c r="PZ7784" s="623"/>
      <c r="QA7784" s="623"/>
      <c r="QB7784" s="623"/>
      <c r="QC7784" s="623"/>
      <c r="QD7784" s="623"/>
      <c r="QE7784" s="623"/>
      <c r="QF7784" s="623"/>
      <c r="QG7784" s="623"/>
      <c r="QH7784" s="623"/>
      <c r="QI7784" s="623"/>
      <c r="QJ7784" s="623"/>
      <c r="QK7784" s="623"/>
    </row>
    <row r="7785" spans="439:453">
      <c r="PW7785" s="623"/>
      <c r="PX7785" s="623"/>
      <c r="PY7785" s="623"/>
      <c r="PZ7785" s="623"/>
      <c r="QA7785" s="623"/>
      <c r="QB7785" s="623"/>
      <c r="QC7785" s="623"/>
      <c r="QD7785" s="623"/>
      <c r="QE7785" s="623"/>
      <c r="QF7785" s="623"/>
      <c r="QG7785" s="623"/>
      <c r="QH7785" s="623"/>
      <c r="QI7785" s="623"/>
      <c r="QJ7785" s="623"/>
      <c r="QK7785" s="623"/>
    </row>
    <row r="7786" spans="439:453">
      <c r="PW7786" s="623"/>
      <c r="PX7786" s="623"/>
      <c r="PY7786" s="623"/>
      <c r="PZ7786" s="623"/>
      <c r="QA7786" s="623"/>
      <c r="QB7786" s="623"/>
      <c r="QC7786" s="623"/>
      <c r="QD7786" s="623"/>
      <c r="QE7786" s="623"/>
      <c r="QF7786" s="623"/>
      <c r="QG7786" s="623"/>
      <c r="QH7786" s="623"/>
      <c r="QI7786" s="623"/>
      <c r="QJ7786" s="623"/>
      <c r="QK7786" s="623"/>
    </row>
    <row r="7787" spans="439:453">
      <c r="PW7787" s="623"/>
      <c r="PX7787" s="623"/>
      <c r="PY7787" s="623"/>
      <c r="PZ7787" s="623"/>
      <c r="QA7787" s="623"/>
      <c r="QB7787" s="623"/>
      <c r="QC7787" s="623"/>
      <c r="QD7787" s="623"/>
      <c r="QE7787" s="623"/>
      <c r="QF7787" s="623"/>
      <c r="QG7787" s="623"/>
      <c r="QH7787" s="623"/>
      <c r="QI7787" s="623"/>
      <c r="QJ7787" s="623"/>
      <c r="QK7787" s="623"/>
    </row>
    <row r="7788" spans="439:453">
      <c r="PW7788" s="623"/>
      <c r="PX7788" s="623"/>
      <c r="PY7788" s="623"/>
      <c r="PZ7788" s="623"/>
      <c r="QA7788" s="623"/>
      <c r="QB7788" s="623"/>
      <c r="QC7788" s="623"/>
      <c r="QD7788" s="623"/>
      <c r="QE7788" s="623"/>
      <c r="QF7788" s="623"/>
      <c r="QG7788" s="623"/>
      <c r="QH7788" s="623"/>
      <c r="QI7788" s="623"/>
      <c r="QJ7788" s="623"/>
      <c r="QK7788" s="623"/>
    </row>
    <row r="7789" spans="439:453">
      <c r="PW7789" s="623"/>
      <c r="PX7789" s="623"/>
      <c r="PY7789" s="623"/>
      <c r="PZ7789" s="623"/>
      <c r="QA7789" s="623"/>
      <c r="QB7789" s="623"/>
      <c r="QC7789" s="623"/>
      <c r="QD7789" s="623"/>
      <c r="QE7789" s="623"/>
      <c r="QF7789" s="623"/>
      <c r="QG7789" s="623"/>
      <c r="QH7789" s="623"/>
      <c r="QI7789" s="623"/>
      <c r="QJ7789" s="623"/>
      <c r="QK7789" s="623"/>
    </row>
    <row r="7790" spans="439:453">
      <c r="PW7790" s="623"/>
      <c r="PX7790" s="623"/>
      <c r="PY7790" s="623"/>
      <c r="PZ7790" s="623"/>
      <c r="QA7790" s="623"/>
      <c r="QB7790" s="623"/>
      <c r="QC7790" s="623"/>
      <c r="QD7790" s="623"/>
      <c r="QE7790" s="623"/>
      <c r="QF7790" s="623"/>
      <c r="QG7790" s="623"/>
      <c r="QH7790" s="623"/>
      <c r="QI7790" s="623"/>
      <c r="QJ7790" s="623"/>
      <c r="QK7790" s="623"/>
    </row>
    <row r="7791" spans="439:453">
      <c r="PW7791" s="623"/>
      <c r="PX7791" s="623"/>
      <c r="PY7791" s="623"/>
      <c r="PZ7791" s="623"/>
      <c r="QA7791" s="623"/>
      <c r="QB7791" s="623"/>
      <c r="QC7791" s="623"/>
      <c r="QD7791" s="623"/>
      <c r="QE7791" s="623"/>
      <c r="QF7791" s="623"/>
      <c r="QG7791" s="623"/>
      <c r="QH7791" s="623"/>
      <c r="QI7791" s="623"/>
      <c r="QJ7791" s="623"/>
      <c r="QK7791" s="623"/>
    </row>
    <row r="7792" spans="439:453">
      <c r="PW7792" s="623"/>
      <c r="PX7792" s="623"/>
      <c r="PY7792" s="623"/>
      <c r="PZ7792" s="623"/>
      <c r="QA7792" s="623"/>
      <c r="QB7792" s="623"/>
      <c r="QC7792" s="623"/>
      <c r="QD7792" s="623"/>
      <c r="QE7792" s="623"/>
      <c r="QF7792" s="623"/>
      <c r="QG7792" s="623"/>
      <c r="QH7792" s="623"/>
      <c r="QI7792" s="623"/>
      <c r="QJ7792" s="623"/>
      <c r="QK7792" s="623"/>
    </row>
    <row r="7793" spans="439:453">
      <c r="PW7793" s="623"/>
      <c r="PX7793" s="623"/>
      <c r="PY7793" s="623"/>
      <c r="PZ7793" s="623"/>
      <c r="QA7793" s="623"/>
      <c r="QB7793" s="623"/>
      <c r="QC7793" s="623"/>
      <c r="QD7793" s="623"/>
      <c r="QE7793" s="623"/>
      <c r="QF7793" s="623"/>
      <c r="QG7793" s="623"/>
      <c r="QH7793" s="623"/>
      <c r="QI7793" s="623"/>
      <c r="QJ7793" s="623"/>
      <c r="QK7793" s="623"/>
    </row>
    <row r="7794" spans="439:453">
      <c r="PW7794" s="623"/>
      <c r="PX7794" s="623"/>
      <c r="PY7794" s="623"/>
      <c r="PZ7794" s="623"/>
      <c r="QA7794" s="623"/>
      <c r="QB7794" s="623"/>
      <c r="QC7794" s="623"/>
      <c r="QD7794" s="623"/>
      <c r="QE7794" s="623"/>
      <c r="QF7794" s="623"/>
      <c r="QG7794" s="623"/>
      <c r="QH7794" s="623"/>
      <c r="QI7794" s="623"/>
      <c r="QJ7794" s="623"/>
      <c r="QK7794" s="623"/>
    </row>
    <row r="7795" spans="439:453">
      <c r="PW7795" s="623"/>
      <c r="PX7795" s="623"/>
      <c r="PY7795" s="623"/>
      <c r="PZ7795" s="623"/>
      <c r="QA7795" s="623"/>
      <c r="QB7795" s="623"/>
      <c r="QC7795" s="623"/>
      <c r="QD7795" s="623"/>
      <c r="QE7795" s="623"/>
      <c r="QF7795" s="623"/>
      <c r="QG7795" s="623"/>
      <c r="QH7795" s="623"/>
      <c r="QI7795" s="623"/>
      <c r="QJ7795" s="623"/>
      <c r="QK7795" s="623"/>
    </row>
    <row r="7796" spans="439:453">
      <c r="PW7796" s="623"/>
      <c r="PX7796" s="623"/>
      <c r="PY7796" s="623"/>
      <c r="PZ7796" s="623"/>
      <c r="QA7796" s="623"/>
      <c r="QB7796" s="623"/>
      <c r="QC7796" s="623"/>
      <c r="QD7796" s="623"/>
      <c r="QE7796" s="623"/>
      <c r="QF7796" s="623"/>
      <c r="QG7796" s="623"/>
      <c r="QH7796" s="623"/>
      <c r="QI7796" s="623"/>
      <c r="QJ7796" s="623"/>
      <c r="QK7796" s="623"/>
    </row>
    <row r="7797" spans="439:453">
      <c r="PW7797" s="623"/>
      <c r="PX7797" s="623"/>
      <c r="PY7797" s="623"/>
      <c r="PZ7797" s="623"/>
      <c r="QA7797" s="623"/>
      <c r="QB7797" s="623"/>
      <c r="QC7797" s="623"/>
      <c r="QD7797" s="623"/>
      <c r="QE7797" s="623"/>
      <c r="QF7797" s="623"/>
      <c r="QG7797" s="623"/>
      <c r="QH7797" s="623"/>
      <c r="QI7797" s="623"/>
      <c r="QJ7797" s="623"/>
      <c r="QK7797" s="623"/>
    </row>
    <row r="7798" spans="439:453">
      <c r="PW7798" s="623"/>
      <c r="PX7798" s="623"/>
      <c r="PY7798" s="623"/>
      <c r="PZ7798" s="623"/>
      <c r="QA7798" s="623"/>
      <c r="QB7798" s="623"/>
      <c r="QC7798" s="623"/>
      <c r="QD7798" s="623"/>
      <c r="QE7798" s="623"/>
      <c r="QF7798" s="623"/>
      <c r="QG7798" s="623"/>
      <c r="QH7798" s="623"/>
      <c r="QI7798" s="623"/>
      <c r="QJ7798" s="623"/>
      <c r="QK7798" s="623"/>
    </row>
    <row r="7799" spans="439:453">
      <c r="PW7799" s="623"/>
      <c r="PX7799" s="623"/>
      <c r="PY7799" s="623"/>
      <c r="PZ7799" s="623"/>
      <c r="QA7799" s="623"/>
      <c r="QB7799" s="623"/>
      <c r="QC7799" s="623"/>
      <c r="QD7799" s="623"/>
      <c r="QE7799" s="623"/>
      <c r="QF7799" s="623"/>
      <c r="QG7799" s="623"/>
      <c r="QH7799" s="623"/>
      <c r="QI7799" s="623"/>
      <c r="QJ7799" s="623"/>
      <c r="QK7799" s="623"/>
    </row>
    <row r="7800" spans="439:453">
      <c r="PW7800" s="623"/>
      <c r="PX7800" s="623"/>
      <c r="PY7800" s="623"/>
      <c r="PZ7800" s="623"/>
      <c r="QA7800" s="623"/>
      <c r="QB7800" s="623"/>
      <c r="QC7800" s="623"/>
      <c r="QD7800" s="623"/>
      <c r="QE7800" s="623"/>
      <c r="QF7800" s="623"/>
      <c r="QG7800" s="623"/>
      <c r="QH7800" s="623"/>
      <c r="QI7800" s="623"/>
      <c r="QJ7800" s="623"/>
      <c r="QK7800" s="623"/>
    </row>
    <row r="7801" spans="439:453">
      <c r="PW7801" s="623"/>
      <c r="PX7801" s="623"/>
      <c r="PY7801" s="623"/>
      <c r="PZ7801" s="623"/>
      <c r="QA7801" s="623"/>
      <c r="QB7801" s="623"/>
      <c r="QC7801" s="623"/>
      <c r="QD7801" s="623"/>
      <c r="QE7801" s="623"/>
      <c r="QF7801" s="623"/>
      <c r="QG7801" s="623"/>
      <c r="QH7801" s="623"/>
      <c r="QI7801" s="623"/>
      <c r="QJ7801" s="623"/>
      <c r="QK7801" s="623"/>
    </row>
    <row r="7802" spans="439:453">
      <c r="PW7802" s="623"/>
      <c r="PX7802" s="623"/>
      <c r="PY7802" s="623"/>
      <c r="PZ7802" s="623"/>
      <c r="QA7802" s="623"/>
      <c r="QB7802" s="623"/>
      <c r="QC7802" s="623"/>
      <c r="QD7802" s="623"/>
      <c r="QE7802" s="623"/>
      <c r="QF7802" s="623"/>
      <c r="QG7802" s="623"/>
      <c r="QH7802" s="623"/>
      <c r="QI7802" s="623"/>
      <c r="QJ7802" s="623"/>
      <c r="QK7802" s="623"/>
    </row>
    <row r="7803" spans="439:453">
      <c r="PW7803" s="623"/>
      <c r="PX7803" s="623"/>
      <c r="PY7803" s="623"/>
      <c r="PZ7803" s="623"/>
      <c r="QA7803" s="623"/>
      <c r="QB7803" s="623"/>
      <c r="QC7803" s="623"/>
      <c r="QD7803" s="623"/>
      <c r="QE7803" s="623"/>
      <c r="QF7803" s="623"/>
      <c r="QG7803" s="623"/>
      <c r="QH7803" s="623"/>
      <c r="QI7803" s="623"/>
      <c r="QJ7803" s="623"/>
      <c r="QK7803" s="623"/>
    </row>
    <row r="7804" spans="439:453">
      <c r="PW7804" s="623"/>
      <c r="PX7804" s="623"/>
      <c r="PY7804" s="623"/>
      <c r="PZ7804" s="623"/>
      <c r="QA7804" s="623"/>
      <c r="QB7804" s="623"/>
      <c r="QC7804" s="623"/>
      <c r="QD7804" s="623"/>
      <c r="QE7804" s="623"/>
      <c r="QF7804" s="623"/>
      <c r="QG7804" s="623"/>
      <c r="QH7804" s="623"/>
      <c r="QI7804" s="623"/>
      <c r="QJ7804" s="623"/>
      <c r="QK7804" s="623"/>
    </row>
    <row r="7805" spans="439:453">
      <c r="PW7805" s="623"/>
      <c r="PX7805" s="623"/>
      <c r="PY7805" s="623"/>
      <c r="PZ7805" s="623"/>
      <c r="QA7805" s="623"/>
      <c r="QB7805" s="623"/>
      <c r="QC7805" s="623"/>
      <c r="QD7805" s="623"/>
      <c r="QE7805" s="623"/>
      <c r="QF7805" s="623"/>
      <c r="QG7805" s="623"/>
      <c r="QH7805" s="623"/>
      <c r="QI7805" s="623"/>
      <c r="QJ7805" s="623"/>
      <c r="QK7805" s="623"/>
    </row>
    <row r="7806" spans="439:453">
      <c r="PW7806" s="623"/>
      <c r="PX7806" s="623"/>
      <c r="PY7806" s="623"/>
      <c r="PZ7806" s="623"/>
      <c r="QA7806" s="623"/>
      <c r="QB7806" s="623"/>
      <c r="QC7806" s="623"/>
      <c r="QD7806" s="623"/>
      <c r="QE7806" s="623"/>
      <c r="QF7806" s="623"/>
      <c r="QG7806" s="623"/>
      <c r="QH7806" s="623"/>
      <c r="QI7806" s="623"/>
      <c r="QJ7806" s="623"/>
      <c r="QK7806" s="623"/>
    </row>
    <row r="7807" spans="439:453">
      <c r="PW7807" s="623"/>
      <c r="PX7807" s="623"/>
      <c r="PY7807" s="623"/>
      <c r="PZ7807" s="623"/>
      <c r="QA7807" s="623"/>
      <c r="QB7807" s="623"/>
      <c r="QC7807" s="623"/>
      <c r="QD7807" s="623"/>
      <c r="QE7807" s="623"/>
      <c r="QF7807" s="623"/>
      <c r="QG7807" s="623"/>
      <c r="QH7807" s="623"/>
      <c r="QI7807" s="623"/>
      <c r="QJ7807" s="623"/>
      <c r="QK7807" s="623"/>
    </row>
    <row r="7808" spans="439:453">
      <c r="PW7808" s="623"/>
      <c r="PX7808" s="623"/>
      <c r="PY7808" s="623"/>
      <c r="PZ7808" s="623"/>
      <c r="QA7808" s="623"/>
      <c r="QB7808" s="623"/>
      <c r="QC7808" s="623"/>
      <c r="QD7808" s="623"/>
      <c r="QE7808" s="623"/>
      <c r="QF7808" s="623"/>
      <c r="QG7808" s="623"/>
      <c r="QH7808" s="623"/>
      <c r="QI7808" s="623"/>
      <c r="QJ7808" s="623"/>
      <c r="QK7808" s="623"/>
    </row>
    <row r="7809" spans="439:453">
      <c r="PW7809" s="623"/>
      <c r="PX7809" s="623"/>
      <c r="PY7809" s="623"/>
      <c r="PZ7809" s="623"/>
      <c r="QA7809" s="623"/>
      <c r="QB7809" s="623"/>
      <c r="QC7809" s="623"/>
      <c r="QD7809" s="623"/>
      <c r="QE7809" s="623"/>
      <c r="QF7809" s="623"/>
      <c r="QG7809" s="623"/>
      <c r="QH7809" s="623"/>
      <c r="QI7809" s="623"/>
      <c r="QJ7809" s="623"/>
      <c r="QK7809" s="623"/>
    </row>
    <row r="7810" spans="439:453">
      <c r="PW7810" s="623"/>
      <c r="PX7810" s="623"/>
      <c r="PY7810" s="623"/>
      <c r="PZ7810" s="623"/>
      <c r="QA7810" s="623"/>
      <c r="QB7810" s="623"/>
      <c r="QC7810" s="623"/>
      <c r="QD7810" s="623"/>
      <c r="QE7810" s="623"/>
      <c r="QF7810" s="623"/>
      <c r="QG7810" s="623"/>
      <c r="QH7810" s="623"/>
      <c r="QI7810" s="623"/>
      <c r="QJ7810" s="623"/>
      <c r="QK7810" s="623"/>
    </row>
    <row r="7811" spans="439:453">
      <c r="PW7811" s="623"/>
      <c r="PX7811" s="623"/>
      <c r="PY7811" s="623"/>
      <c r="PZ7811" s="623"/>
      <c r="QA7811" s="623"/>
      <c r="QB7811" s="623"/>
      <c r="QC7811" s="623"/>
      <c r="QD7811" s="623"/>
      <c r="QE7811" s="623"/>
      <c r="QF7811" s="623"/>
      <c r="QG7811" s="623"/>
      <c r="QH7811" s="623"/>
      <c r="QI7811" s="623"/>
      <c r="QJ7811" s="623"/>
      <c r="QK7811" s="623"/>
    </row>
    <row r="7812" spans="439:453">
      <c r="PW7812" s="623"/>
      <c r="PX7812" s="623"/>
      <c r="PY7812" s="623"/>
      <c r="PZ7812" s="623"/>
      <c r="QA7812" s="623"/>
      <c r="QB7812" s="623"/>
      <c r="QC7812" s="623"/>
      <c r="QD7812" s="623"/>
      <c r="QE7812" s="623"/>
      <c r="QF7812" s="623"/>
      <c r="QG7812" s="623"/>
      <c r="QH7812" s="623"/>
      <c r="QI7812" s="623"/>
      <c r="QJ7812" s="623"/>
      <c r="QK7812" s="623"/>
    </row>
    <row r="7813" spans="439:453">
      <c r="PW7813" s="623"/>
      <c r="PX7813" s="623"/>
      <c r="PY7813" s="623"/>
      <c r="PZ7813" s="623"/>
      <c r="QA7813" s="623"/>
      <c r="QB7813" s="623"/>
      <c r="QC7813" s="623"/>
      <c r="QD7813" s="623"/>
      <c r="QE7813" s="623"/>
      <c r="QF7813" s="623"/>
      <c r="QG7813" s="623"/>
      <c r="QH7813" s="623"/>
      <c r="QI7813" s="623"/>
      <c r="QJ7813" s="623"/>
      <c r="QK7813" s="623"/>
    </row>
    <row r="7814" spans="439:453">
      <c r="PW7814" s="623"/>
      <c r="PX7814" s="623"/>
      <c r="PY7814" s="623"/>
      <c r="PZ7814" s="623"/>
      <c r="QA7814" s="623"/>
      <c r="QB7814" s="623"/>
      <c r="QC7814" s="623"/>
      <c r="QD7814" s="623"/>
      <c r="QE7814" s="623"/>
      <c r="QF7814" s="623"/>
      <c r="QG7814" s="623"/>
      <c r="QH7814" s="623"/>
      <c r="QI7814" s="623"/>
      <c r="QJ7814" s="623"/>
      <c r="QK7814" s="623"/>
    </row>
    <row r="7815" spans="439:453">
      <c r="PW7815" s="623"/>
      <c r="PX7815" s="623"/>
      <c r="PY7815" s="623"/>
      <c r="PZ7815" s="623"/>
      <c r="QA7815" s="623"/>
      <c r="QB7815" s="623"/>
      <c r="QC7815" s="623"/>
      <c r="QD7815" s="623"/>
      <c r="QE7815" s="623"/>
      <c r="QF7815" s="623"/>
      <c r="QG7815" s="623"/>
      <c r="QH7815" s="623"/>
      <c r="QI7815" s="623"/>
      <c r="QJ7815" s="623"/>
      <c r="QK7815" s="623"/>
    </row>
    <row r="7816" spans="439:453">
      <c r="PW7816" s="623"/>
      <c r="PX7816" s="623"/>
      <c r="PY7816" s="623"/>
      <c r="PZ7816" s="623"/>
      <c r="QA7816" s="623"/>
      <c r="QB7816" s="623"/>
      <c r="QC7816" s="623"/>
      <c r="QD7816" s="623"/>
      <c r="QE7816" s="623"/>
      <c r="QF7816" s="623"/>
      <c r="QG7816" s="623"/>
      <c r="QH7816" s="623"/>
      <c r="QI7816" s="623"/>
      <c r="QJ7816" s="623"/>
      <c r="QK7816" s="623"/>
    </row>
    <row r="7817" spans="439:453">
      <c r="PW7817" s="623"/>
      <c r="PX7817" s="623"/>
      <c r="PY7817" s="623"/>
      <c r="PZ7817" s="623"/>
      <c r="QA7817" s="623"/>
      <c r="QB7817" s="623"/>
      <c r="QC7817" s="623"/>
      <c r="QD7817" s="623"/>
      <c r="QE7817" s="623"/>
      <c r="QF7817" s="623"/>
      <c r="QG7817" s="623"/>
      <c r="QH7817" s="623"/>
      <c r="QI7817" s="623"/>
      <c r="QJ7817" s="623"/>
      <c r="QK7817" s="623"/>
    </row>
    <row r="7818" spans="439:453">
      <c r="PW7818" s="623"/>
      <c r="PX7818" s="623"/>
      <c r="PY7818" s="623"/>
      <c r="PZ7818" s="623"/>
      <c r="QA7818" s="623"/>
      <c r="QB7818" s="623"/>
      <c r="QC7818" s="623"/>
      <c r="QD7818" s="623"/>
      <c r="QE7818" s="623"/>
      <c r="QF7818" s="623"/>
      <c r="QG7818" s="623"/>
      <c r="QH7818" s="623"/>
      <c r="QI7818" s="623"/>
      <c r="QJ7818" s="623"/>
      <c r="QK7818" s="623"/>
    </row>
    <row r="7819" spans="439:453">
      <c r="PW7819" s="623"/>
      <c r="PX7819" s="623"/>
      <c r="PY7819" s="623"/>
      <c r="PZ7819" s="623"/>
      <c r="QA7819" s="623"/>
      <c r="QB7819" s="623"/>
      <c r="QC7819" s="623"/>
      <c r="QD7819" s="623"/>
      <c r="QE7819" s="623"/>
      <c r="QF7819" s="623"/>
      <c r="QG7819" s="623"/>
      <c r="QH7819" s="623"/>
      <c r="QI7819" s="623"/>
      <c r="QJ7819" s="623"/>
      <c r="QK7819" s="623"/>
    </row>
    <row r="7820" spans="439:453">
      <c r="PW7820" s="623"/>
      <c r="PX7820" s="623"/>
      <c r="PY7820" s="623"/>
      <c r="PZ7820" s="623"/>
      <c r="QA7820" s="623"/>
      <c r="QB7820" s="623"/>
      <c r="QC7820" s="623"/>
      <c r="QD7820" s="623"/>
      <c r="QE7820" s="623"/>
      <c r="QF7820" s="623"/>
      <c r="QG7820" s="623"/>
      <c r="QH7820" s="623"/>
      <c r="QI7820" s="623"/>
      <c r="QJ7820" s="623"/>
      <c r="QK7820" s="623"/>
    </row>
    <row r="7821" spans="439:453">
      <c r="PW7821" s="623"/>
      <c r="PX7821" s="623"/>
      <c r="PY7821" s="623"/>
      <c r="PZ7821" s="623"/>
      <c r="QA7821" s="623"/>
      <c r="QB7821" s="623"/>
      <c r="QC7821" s="623"/>
      <c r="QD7821" s="623"/>
      <c r="QE7821" s="623"/>
      <c r="QF7821" s="623"/>
      <c r="QG7821" s="623"/>
      <c r="QH7821" s="623"/>
      <c r="QI7821" s="623"/>
      <c r="QJ7821" s="623"/>
      <c r="QK7821" s="623"/>
    </row>
    <row r="7822" spans="439:453">
      <c r="PW7822" s="623"/>
      <c r="PX7822" s="623"/>
      <c r="PY7822" s="623"/>
      <c r="PZ7822" s="623"/>
      <c r="QA7822" s="623"/>
      <c r="QB7822" s="623"/>
      <c r="QC7822" s="623"/>
      <c r="QD7822" s="623"/>
      <c r="QE7822" s="623"/>
      <c r="QF7822" s="623"/>
      <c r="QG7822" s="623"/>
      <c r="QH7822" s="623"/>
      <c r="QI7822" s="623"/>
      <c r="QJ7822" s="623"/>
      <c r="QK7822" s="623"/>
    </row>
    <row r="7823" spans="439:453">
      <c r="PW7823" s="623"/>
      <c r="PX7823" s="623"/>
      <c r="PY7823" s="623"/>
      <c r="PZ7823" s="623"/>
      <c r="QA7823" s="623"/>
      <c r="QB7823" s="623"/>
      <c r="QC7823" s="623"/>
      <c r="QD7823" s="623"/>
      <c r="QE7823" s="623"/>
      <c r="QF7823" s="623"/>
      <c r="QG7823" s="623"/>
      <c r="QH7823" s="623"/>
      <c r="QI7823" s="623"/>
      <c r="QJ7823" s="623"/>
      <c r="QK7823" s="623"/>
    </row>
    <row r="7824" spans="439:453">
      <c r="PW7824" s="623"/>
      <c r="PX7824" s="623"/>
      <c r="PY7824" s="623"/>
      <c r="PZ7824" s="623"/>
      <c r="QA7824" s="623"/>
      <c r="QB7824" s="623"/>
      <c r="QC7824" s="623"/>
      <c r="QD7824" s="623"/>
      <c r="QE7824" s="623"/>
      <c r="QF7824" s="623"/>
      <c r="QG7824" s="623"/>
      <c r="QH7824" s="623"/>
      <c r="QI7824" s="623"/>
      <c r="QJ7824" s="623"/>
      <c r="QK7824" s="623"/>
    </row>
    <row r="7825" spans="439:453">
      <c r="PW7825" s="623"/>
      <c r="PX7825" s="623"/>
      <c r="PY7825" s="623"/>
      <c r="PZ7825" s="623"/>
      <c r="QA7825" s="623"/>
      <c r="QB7825" s="623"/>
      <c r="QC7825" s="623"/>
      <c r="QD7825" s="623"/>
      <c r="QE7825" s="623"/>
      <c r="QF7825" s="623"/>
      <c r="QG7825" s="623"/>
      <c r="QH7825" s="623"/>
      <c r="QI7825" s="623"/>
      <c r="QJ7825" s="623"/>
      <c r="QK7825" s="623"/>
    </row>
    <row r="7826" spans="439:453">
      <c r="PW7826" s="623"/>
      <c r="PX7826" s="623"/>
      <c r="PY7826" s="623"/>
      <c r="PZ7826" s="623"/>
      <c r="QA7826" s="623"/>
      <c r="QB7826" s="623"/>
      <c r="QC7826" s="623"/>
      <c r="QD7826" s="623"/>
      <c r="QE7826" s="623"/>
      <c r="QF7826" s="623"/>
      <c r="QG7826" s="623"/>
      <c r="QH7826" s="623"/>
      <c r="QI7826" s="623"/>
      <c r="QJ7826" s="623"/>
      <c r="QK7826" s="623"/>
    </row>
    <row r="7827" spans="439:453">
      <c r="PW7827" s="623"/>
      <c r="PX7827" s="623"/>
      <c r="PY7827" s="623"/>
      <c r="PZ7827" s="623"/>
      <c r="QA7827" s="623"/>
      <c r="QB7827" s="623"/>
      <c r="QC7827" s="623"/>
      <c r="QD7827" s="623"/>
      <c r="QE7827" s="623"/>
      <c r="QF7827" s="623"/>
      <c r="QG7827" s="623"/>
      <c r="QH7827" s="623"/>
      <c r="QI7827" s="623"/>
      <c r="QJ7827" s="623"/>
      <c r="QK7827" s="623"/>
    </row>
    <row r="7828" spans="439:453">
      <c r="PW7828" s="623"/>
      <c r="PX7828" s="623"/>
      <c r="PY7828" s="623"/>
      <c r="PZ7828" s="623"/>
      <c r="QA7828" s="623"/>
      <c r="QB7828" s="623"/>
      <c r="QC7828" s="623"/>
      <c r="QD7828" s="623"/>
      <c r="QE7828" s="623"/>
      <c r="QF7828" s="623"/>
      <c r="QG7828" s="623"/>
      <c r="QH7828" s="623"/>
      <c r="QI7828" s="623"/>
      <c r="QJ7828" s="623"/>
      <c r="QK7828" s="623"/>
    </row>
    <row r="7829" spans="439:453">
      <c r="PW7829" s="623"/>
      <c r="PX7829" s="623"/>
      <c r="PY7829" s="623"/>
      <c r="PZ7829" s="623"/>
      <c r="QA7829" s="623"/>
      <c r="QB7829" s="623"/>
      <c r="QC7829" s="623"/>
      <c r="QD7829" s="623"/>
      <c r="QE7829" s="623"/>
      <c r="QF7829" s="623"/>
      <c r="QG7829" s="623"/>
      <c r="QH7829" s="623"/>
      <c r="QI7829" s="623"/>
      <c r="QJ7829" s="623"/>
      <c r="QK7829" s="623"/>
    </row>
    <row r="7830" spans="439:453">
      <c r="PW7830" s="623"/>
      <c r="PX7830" s="623"/>
      <c r="PY7830" s="623"/>
      <c r="PZ7830" s="623"/>
      <c r="QA7830" s="623"/>
      <c r="QB7830" s="623"/>
      <c r="QC7830" s="623"/>
      <c r="QD7830" s="623"/>
      <c r="QE7830" s="623"/>
      <c r="QF7830" s="623"/>
      <c r="QG7830" s="623"/>
      <c r="QH7830" s="623"/>
      <c r="QI7830" s="623"/>
      <c r="QJ7830" s="623"/>
      <c r="QK7830" s="623"/>
    </row>
    <row r="7831" spans="439:453">
      <c r="PW7831" s="623"/>
      <c r="PX7831" s="623"/>
      <c r="PY7831" s="623"/>
      <c r="PZ7831" s="623"/>
      <c r="QA7831" s="623"/>
      <c r="QB7831" s="623"/>
      <c r="QC7831" s="623"/>
      <c r="QD7831" s="623"/>
      <c r="QE7831" s="623"/>
      <c r="QF7831" s="623"/>
      <c r="QG7831" s="623"/>
      <c r="QH7831" s="623"/>
      <c r="QI7831" s="623"/>
      <c r="QJ7831" s="623"/>
      <c r="QK7831" s="623"/>
    </row>
    <row r="7832" spans="439:453">
      <c r="PW7832" s="623"/>
      <c r="PX7832" s="623"/>
      <c r="PY7832" s="623"/>
      <c r="PZ7832" s="623"/>
      <c r="QA7832" s="623"/>
      <c r="QB7832" s="623"/>
      <c r="QC7832" s="623"/>
      <c r="QD7832" s="623"/>
      <c r="QE7832" s="623"/>
      <c r="QF7832" s="623"/>
      <c r="QG7832" s="623"/>
      <c r="QH7832" s="623"/>
      <c r="QI7832" s="623"/>
      <c r="QJ7832" s="623"/>
      <c r="QK7832" s="623"/>
    </row>
    <row r="7833" spans="439:453">
      <c r="PW7833" s="623"/>
      <c r="PX7833" s="623"/>
      <c r="PY7833" s="623"/>
      <c r="PZ7833" s="623"/>
      <c r="QA7833" s="623"/>
      <c r="QB7833" s="623"/>
      <c r="QC7833" s="623"/>
      <c r="QD7833" s="623"/>
      <c r="QE7833" s="623"/>
      <c r="QF7833" s="623"/>
      <c r="QG7833" s="623"/>
      <c r="QH7833" s="623"/>
      <c r="QI7833" s="623"/>
      <c r="QJ7833" s="623"/>
      <c r="QK7833" s="623"/>
    </row>
    <row r="7834" spans="439:453">
      <c r="PW7834" s="623"/>
      <c r="PX7834" s="623"/>
      <c r="PY7834" s="623"/>
      <c r="PZ7834" s="623"/>
      <c r="QA7834" s="623"/>
      <c r="QB7834" s="623"/>
      <c r="QC7834" s="623"/>
      <c r="QD7834" s="623"/>
      <c r="QE7834" s="623"/>
      <c r="QF7834" s="623"/>
      <c r="QG7834" s="623"/>
      <c r="QH7834" s="623"/>
      <c r="QI7834" s="623"/>
      <c r="QJ7834" s="623"/>
      <c r="QK7834" s="623"/>
    </row>
    <row r="7835" spans="439:453">
      <c r="PW7835" s="623"/>
      <c r="PX7835" s="623"/>
      <c r="PY7835" s="623"/>
      <c r="PZ7835" s="623"/>
      <c r="QA7835" s="623"/>
      <c r="QB7835" s="623"/>
      <c r="QC7835" s="623"/>
      <c r="QD7835" s="623"/>
      <c r="QE7835" s="623"/>
      <c r="QF7835" s="623"/>
      <c r="QG7835" s="623"/>
      <c r="QH7835" s="623"/>
      <c r="QI7835" s="623"/>
      <c r="QJ7835" s="623"/>
      <c r="QK7835" s="623"/>
    </row>
    <row r="7836" spans="439:453">
      <c r="PW7836" s="623"/>
      <c r="PX7836" s="623"/>
      <c r="PY7836" s="623"/>
      <c r="PZ7836" s="623"/>
      <c r="QA7836" s="623"/>
      <c r="QB7836" s="623"/>
      <c r="QC7836" s="623"/>
      <c r="QD7836" s="623"/>
      <c r="QE7836" s="623"/>
      <c r="QF7836" s="623"/>
      <c r="QG7836" s="623"/>
      <c r="QH7836" s="623"/>
      <c r="QI7836" s="623"/>
      <c r="QJ7836" s="623"/>
      <c r="QK7836" s="623"/>
    </row>
    <row r="7837" spans="439:453">
      <c r="PW7837" s="623"/>
      <c r="PX7837" s="623"/>
      <c r="PY7837" s="623"/>
      <c r="PZ7837" s="623"/>
      <c r="QA7837" s="623"/>
      <c r="QB7837" s="623"/>
      <c r="QC7837" s="623"/>
      <c r="QD7837" s="623"/>
      <c r="QE7837" s="623"/>
      <c r="QF7837" s="623"/>
      <c r="QG7837" s="623"/>
      <c r="QH7837" s="623"/>
      <c r="QI7837" s="623"/>
      <c r="QJ7837" s="623"/>
      <c r="QK7837" s="623"/>
    </row>
    <row r="7838" spans="439:453">
      <c r="PW7838" s="623"/>
      <c r="PX7838" s="623"/>
      <c r="PY7838" s="623"/>
      <c r="PZ7838" s="623"/>
      <c r="QA7838" s="623"/>
      <c r="QB7838" s="623"/>
      <c r="QC7838" s="623"/>
      <c r="QD7838" s="623"/>
      <c r="QE7838" s="623"/>
      <c r="QF7838" s="623"/>
      <c r="QG7838" s="623"/>
      <c r="QH7838" s="623"/>
      <c r="QI7838" s="623"/>
      <c r="QJ7838" s="623"/>
      <c r="QK7838" s="623"/>
    </row>
    <row r="7839" spans="439:453">
      <c r="PW7839" s="623"/>
      <c r="PX7839" s="623"/>
      <c r="PY7839" s="623"/>
      <c r="PZ7839" s="623"/>
      <c r="QA7839" s="623"/>
      <c r="QB7839" s="623"/>
      <c r="QC7839" s="623"/>
      <c r="QD7839" s="623"/>
      <c r="QE7839" s="623"/>
      <c r="QF7839" s="623"/>
      <c r="QG7839" s="623"/>
      <c r="QH7839" s="623"/>
      <c r="QI7839" s="623"/>
      <c r="QJ7839" s="623"/>
      <c r="QK7839" s="623"/>
    </row>
    <row r="7840" spans="439:453">
      <c r="PW7840" s="623"/>
      <c r="PX7840" s="623"/>
      <c r="PY7840" s="623"/>
      <c r="PZ7840" s="623"/>
      <c r="QA7840" s="623"/>
      <c r="QB7840" s="623"/>
      <c r="QC7840" s="623"/>
      <c r="QD7840" s="623"/>
      <c r="QE7840" s="623"/>
      <c r="QF7840" s="623"/>
      <c r="QG7840" s="623"/>
      <c r="QH7840" s="623"/>
      <c r="QI7840" s="623"/>
      <c r="QJ7840" s="623"/>
      <c r="QK7840" s="623"/>
    </row>
    <row r="7841" spans="439:453">
      <c r="PW7841" s="623"/>
      <c r="PX7841" s="623"/>
      <c r="PY7841" s="623"/>
      <c r="PZ7841" s="623"/>
      <c r="QA7841" s="623"/>
      <c r="QB7841" s="623"/>
      <c r="QC7841" s="623"/>
      <c r="QD7841" s="623"/>
      <c r="QE7841" s="623"/>
      <c r="QF7841" s="623"/>
      <c r="QG7841" s="623"/>
      <c r="QH7841" s="623"/>
      <c r="QI7841" s="623"/>
      <c r="QJ7841" s="623"/>
      <c r="QK7841" s="623"/>
    </row>
    <row r="7842" spans="439:453">
      <c r="PW7842" s="623"/>
      <c r="PX7842" s="623"/>
      <c r="PY7842" s="623"/>
      <c r="PZ7842" s="623"/>
      <c r="QA7842" s="623"/>
      <c r="QB7842" s="623"/>
      <c r="QC7842" s="623"/>
      <c r="QD7842" s="623"/>
      <c r="QE7842" s="623"/>
      <c r="QF7842" s="623"/>
      <c r="QG7842" s="623"/>
      <c r="QH7842" s="623"/>
      <c r="QI7842" s="623"/>
      <c r="QJ7842" s="623"/>
      <c r="QK7842" s="623"/>
    </row>
    <row r="7843" spans="439:453">
      <c r="PW7843" s="623"/>
      <c r="PX7843" s="623"/>
      <c r="PY7843" s="623"/>
      <c r="PZ7843" s="623"/>
      <c r="QA7843" s="623"/>
      <c r="QB7843" s="623"/>
      <c r="QC7843" s="623"/>
      <c r="QD7843" s="623"/>
      <c r="QE7843" s="623"/>
      <c r="QF7843" s="623"/>
      <c r="QG7843" s="623"/>
      <c r="QH7843" s="623"/>
      <c r="QI7843" s="623"/>
      <c r="QJ7843" s="623"/>
      <c r="QK7843" s="623"/>
    </row>
    <row r="7844" spans="439:453">
      <c r="PW7844" s="623"/>
      <c r="PX7844" s="623"/>
      <c r="PY7844" s="623"/>
      <c r="PZ7844" s="623"/>
      <c r="QA7844" s="623"/>
      <c r="QB7844" s="623"/>
      <c r="QC7844" s="623"/>
      <c r="QD7844" s="623"/>
      <c r="QE7844" s="623"/>
      <c r="QF7844" s="623"/>
      <c r="QG7844" s="623"/>
      <c r="QH7844" s="623"/>
      <c r="QI7844" s="623"/>
      <c r="QJ7844" s="623"/>
      <c r="QK7844" s="623"/>
    </row>
    <row r="7845" spans="439:453">
      <c r="PW7845" s="623"/>
      <c r="PX7845" s="623"/>
      <c r="PY7845" s="623"/>
      <c r="PZ7845" s="623"/>
      <c r="QA7845" s="623"/>
      <c r="QB7845" s="623"/>
      <c r="QC7845" s="623"/>
      <c r="QD7845" s="623"/>
      <c r="QE7845" s="623"/>
      <c r="QF7845" s="623"/>
      <c r="QG7845" s="623"/>
      <c r="QH7845" s="623"/>
      <c r="QI7845" s="623"/>
      <c r="QJ7845" s="623"/>
      <c r="QK7845" s="623"/>
    </row>
    <row r="7846" spans="439:453">
      <c r="PW7846" s="623"/>
      <c r="PX7846" s="623"/>
      <c r="PY7846" s="623"/>
      <c r="PZ7846" s="623"/>
      <c r="QA7846" s="623"/>
      <c r="QB7846" s="623"/>
      <c r="QC7846" s="623"/>
      <c r="QD7846" s="623"/>
      <c r="QE7846" s="623"/>
      <c r="QF7846" s="623"/>
      <c r="QG7846" s="623"/>
      <c r="QH7846" s="623"/>
      <c r="QI7846" s="623"/>
      <c r="QJ7846" s="623"/>
      <c r="QK7846" s="623"/>
    </row>
    <row r="7847" spans="439:453">
      <c r="PW7847" s="623"/>
      <c r="PX7847" s="623"/>
      <c r="PY7847" s="623"/>
      <c r="PZ7847" s="623"/>
      <c r="QA7847" s="623"/>
      <c r="QB7847" s="623"/>
      <c r="QC7847" s="623"/>
      <c r="QD7847" s="623"/>
      <c r="QE7847" s="623"/>
      <c r="QF7847" s="623"/>
      <c r="QG7847" s="623"/>
      <c r="QH7847" s="623"/>
      <c r="QI7847" s="623"/>
      <c r="QJ7847" s="623"/>
      <c r="QK7847" s="623"/>
    </row>
    <row r="7848" spans="439:453">
      <c r="PW7848" s="623"/>
      <c r="PX7848" s="623"/>
      <c r="PY7848" s="623"/>
      <c r="PZ7848" s="623"/>
      <c r="QA7848" s="623"/>
      <c r="QB7848" s="623"/>
      <c r="QC7848" s="623"/>
      <c r="QD7848" s="623"/>
      <c r="QE7848" s="623"/>
      <c r="QF7848" s="623"/>
      <c r="QG7848" s="623"/>
      <c r="QH7848" s="623"/>
      <c r="QI7848" s="623"/>
      <c r="QJ7848" s="623"/>
      <c r="QK7848" s="623"/>
    </row>
    <row r="7849" spans="439:453">
      <c r="PW7849" s="623"/>
      <c r="PX7849" s="623"/>
      <c r="PY7849" s="623"/>
      <c r="PZ7849" s="623"/>
      <c r="QA7849" s="623"/>
      <c r="QB7849" s="623"/>
      <c r="QC7849" s="623"/>
      <c r="QD7849" s="623"/>
      <c r="QE7849" s="623"/>
      <c r="QF7849" s="623"/>
      <c r="QG7849" s="623"/>
      <c r="QH7849" s="623"/>
      <c r="QI7849" s="623"/>
      <c r="QJ7849" s="623"/>
      <c r="QK7849" s="623"/>
    </row>
    <row r="7850" spans="439:453">
      <c r="PW7850" s="623"/>
      <c r="PX7850" s="623"/>
      <c r="PY7850" s="623"/>
      <c r="PZ7850" s="623"/>
      <c r="QA7850" s="623"/>
      <c r="QB7850" s="623"/>
      <c r="QC7850" s="623"/>
      <c r="QD7850" s="623"/>
      <c r="QE7850" s="623"/>
      <c r="QF7850" s="623"/>
      <c r="QG7850" s="623"/>
      <c r="QH7850" s="623"/>
      <c r="QI7850" s="623"/>
      <c r="QJ7850" s="623"/>
      <c r="QK7850" s="623"/>
    </row>
    <row r="7851" spans="439:453">
      <c r="PW7851" s="623"/>
      <c r="PX7851" s="623"/>
      <c r="PY7851" s="623"/>
      <c r="PZ7851" s="623"/>
      <c r="QA7851" s="623"/>
      <c r="QB7851" s="623"/>
      <c r="QC7851" s="623"/>
      <c r="QD7851" s="623"/>
      <c r="QE7851" s="623"/>
      <c r="QF7851" s="623"/>
      <c r="QG7851" s="623"/>
      <c r="QH7851" s="623"/>
      <c r="QI7851" s="623"/>
      <c r="QJ7851" s="623"/>
      <c r="QK7851" s="623"/>
    </row>
    <row r="7852" spans="439:453">
      <c r="PW7852" s="623"/>
      <c r="PX7852" s="623"/>
      <c r="PY7852" s="623"/>
      <c r="PZ7852" s="623"/>
      <c r="QA7852" s="623"/>
      <c r="QB7852" s="623"/>
      <c r="QC7852" s="623"/>
      <c r="QD7852" s="623"/>
      <c r="QE7852" s="623"/>
      <c r="QF7852" s="623"/>
      <c r="QG7852" s="623"/>
      <c r="QH7852" s="623"/>
      <c r="QI7852" s="623"/>
      <c r="QJ7852" s="623"/>
      <c r="QK7852" s="623"/>
    </row>
    <row r="7853" spans="439:453">
      <c r="PW7853" s="623"/>
      <c r="PX7853" s="623"/>
      <c r="PY7853" s="623"/>
      <c r="PZ7853" s="623"/>
      <c r="QA7853" s="623"/>
      <c r="QB7853" s="623"/>
      <c r="QC7853" s="623"/>
      <c r="QD7853" s="623"/>
      <c r="QE7853" s="623"/>
      <c r="QF7853" s="623"/>
      <c r="QG7853" s="623"/>
      <c r="QH7853" s="623"/>
      <c r="QI7853" s="623"/>
      <c r="QJ7853" s="623"/>
      <c r="QK7853" s="623"/>
    </row>
    <row r="7854" spans="439:453">
      <c r="PW7854" s="623"/>
      <c r="PX7854" s="623"/>
      <c r="PY7854" s="623"/>
      <c r="PZ7854" s="623"/>
      <c r="QA7854" s="623"/>
      <c r="QB7854" s="623"/>
      <c r="QC7854" s="623"/>
      <c r="QD7854" s="623"/>
      <c r="QE7854" s="623"/>
      <c r="QF7854" s="623"/>
      <c r="QG7854" s="623"/>
      <c r="QH7854" s="623"/>
      <c r="QI7854" s="623"/>
      <c r="QJ7854" s="623"/>
      <c r="QK7854" s="623"/>
    </row>
    <row r="7855" spans="439:453">
      <c r="PW7855" s="623"/>
      <c r="PX7855" s="623"/>
      <c r="PY7855" s="623"/>
      <c r="PZ7855" s="623"/>
      <c r="QA7855" s="623"/>
      <c r="QB7855" s="623"/>
      <c r="QC7855" s="623"/>
      <c r="QD7855" s="623"/>
      <c r="QE7855" s="623"/>
      <c r="QF7855" s="623"/>
      <c r="QG7855" s="623"/>
      <c r="QH7855" s="623"/>
      <c r="QI7855" s="623"/>
      <c r="QJ7855" s="623"/>
      <c r="QK7855" s="623"/>
    </row>
    <row r="7856" spans="439:453">
      <c r="PW7856" s="623"/>
      <c r="PX7856" s="623"/>
      <c r="PY7856" s="623"/>
      <c r="PZ7856" s="623"/>
      <c r="QA7856" s="623"/>
      <c r="QB7856" s="623"/>
      <c r="QC7856" s="623"/>
      <c r="QD7856" s="623"/>
      <c r="QE7856" s="623"/>
      <c r="QF7856" s="623"/>
      <c r="QG7856" s="623"/>
      <c r="QH7856" s="623"/>
      <c r="QI7856" s="623"/>
      <c r="QJ7856" s="623"/>
      <c r="QK7856" s="623"/>
    </row>
    <row r="7857" spans="439:453">
      <c r="PW7857" s="623"/>
      <c r="PX7857" s="623"/>
      <c r="PY7857" s="623"/>
      <c r="PZ7857" s="623"/>
      <c r="QA7857" s="623"/>
      <c r="QB7857" s="623"/>
      <c r="QC7857" s="623"/>
      <c r="QD7857" s="623"/>
      <c r="QE7857" s="623"/>
      <c r="QF7857" s="623"/>
      <c r="QG7857" s="623"/>
      <c r="QH7857" s="623"/>
      <c r="QI7857" s="623"/>
      <c r="QJ7857" s="623"/>
      <c r="QK7857" s="623"/>
    </row>
    <row r="7858" spans="439:453">
      <c r="PW7858" s="623"/>
      <c r="PX7858" s="623"/>
      <c r="PY7858" s="623"/>
      <c r="PZ7858" s="623"/>
      <c r="QA7858" s="623"/>
      <c r="QB7858" s="623"/>
      <c r="QC7858" s="623"/>
      <c r="QD7858" s="623"/>
      <c r="QE7858" s="623"/>
      <c r="QF7858" s="623"/>
      <c r="QG7858" s="623"/>
      <c r="QH7858" s="623"/>
      <c r="QI7858" s="623"/>
      <c r="QJ7858" s="623"/>
      <c r="QK7858" s="623"/>
    </row>
    <row r="7859" spans="439:453">
      <c r="PW7859" s="623"/>
      <c r="PX7859" s="623"/>
      <c r="PY7859" s="623"/>
      <c r="PZ7859" s="623"/>
      <c r="QA7859" s="623"/>
      <c r="QB7859" s="623"/>
      <c r="QC7859" s="623"/>
      <c r="QD7859" s="623"/>
      <c r="QE7859" s="623"/>
      <c r="QF7859" s="623"/>
      <c r="QG7859" s="623"/>
      <c r="QH7859" s="623"/>
      <c r="QI7859" s="623"/>
      <c r="QJ7859" s="623"/>
      <c r="QK7859" s="623"/>
    </row>
    <row r="7860" spans="439:453">
      <c r="PW7860" s="623"/>
      <c r="PX7860" s="623"/>
      <c r="PY7860" s="623"/>
      <c r="PZ7860" s="623"/>
      <c r="QA7860" s="623"/>
      <c r="QB7860" s="623"/>
      <c r="QC7860" s="623"/>
      <c r="QD7860" s="623"/>
      <c r="QE7860" s="623"/>
      <c r="QF7860" s="623"/>
      <c r="QG7860" s="623"/>
      <c r="QH7860" s="623"/>
      <c r="QI7860" s="623"/>
      <c r="QJ7860" s="623"/>
      <c r="QK7860" s="623"/>
    </row>
    <row r="7861" spans="439:453">
      <c r="PW7861" s="623"/>
      <c r="PX7861" s="623"/>
      <c r="PY7861" s="623"/>
      <c r="PZ7861" s="623"/>
      <c r="QA7861" s="623"/>
      <c r="QB7861" s="623"/>
      <c r="QC7861" s="623"/>
      <c r="QD7861" s="623"/>
      <c r="QE7861" s="623"/>
      <c r="QF7861" s="623"/>
      <c r="QG7861" s="623"/>
      <c r="QH7861" s="623"/>
      <c r="QI7861" s="623"/>
      <c r="QJ7861" s="623"/>
      <c r="QK7861" s="623"/>
    </row>
    <row r="7862" spans="439:453">
      <c r="PW7862" s="623"/>
      <c r="PX7862" s="623"/>
      <c r="PY7862" s="623"/>
      <c r="PZ7862" s="623"/>
      <c r="QA7862" s="623"/>
      <c r="QB7862" s="623"/>
      <c r="QC7862" s="623"/>
      <c r="QD7862" s="623"/>
      <c r="QE7862" s="623"/>
      <c r="QF7862" s="623"/>
      <c r="QG7862" s="623"/>
      <c r="QH7862" s="623"/>
      <c r="QI7862" s="623"/>
      <c r="QJ7862" s="623"/>
      <c r="QK7862" s="623"/>
    </row>
    <row r="7863" spans="439:453">
      <c r="PW7863" s="623"/>
      <c r="PX7863" s="623"/>
      <c r="PY7863" s="623"/>
      <c r="PZ7863" s="623"/>
      <c r="QA7863" s="623"/>
      <c r="QB7863" s="623"/>
      <c r="QC7863" s="623"/>
      <c r="QD7863" s="623"/>
      <c r="QE7863" s="623"/>
      <c r="QF7863" s="623"/>
      <c r="QG7863" s="623"/>
      <c r="QH7863" s="623"/>
      <c r="QI7863" s="623"/>
      <c r="QJ7863" s="623"/>
      <c r="QK7863" s="623"/>
    </row>
    <row r="7864" spans="439:453">
      <c r="PW7864" s="623"/>
      <c r="PX7864" s="623"/>
      <c r="PY7864" s="623"/>
      <c r="PZ7864" s="623"/>
      <c r="QA7864" s="623"/>
      <c r="QB7864" s="623"/>
      <c r="QC7864" s="623"/>
      <c r="QD7864" s="623"/>
      <c r="QE7864" s="623"/>
      <c r="QF7864" s="623"/>
      <c r="QG7864" s="623"/>
      <c r="QH7864" s="623"/>
      <c r="QI7864" s="623"/>
      <c r="QJ7864" s="623"/>
      <c r="QK7864" s="623"/>
    </row>
    <row r="7865" spans="439:453">
      <c r="PW7865" s="623"/>
      <c r="PX7865" s="623"/>
      <c r="PY7865" s="623"/>
      <c r="PZ7865" s="623"/>
      <c r="QA7865" s="623"/>
      <c r="QB7865" s="623"/>
      <c r="QC7865" s="623"/>
      <c r="QD7865" s="623"/>
      <c r="QE7865" s="623"/>
      <c r="QF7865" s="623"/>
      <c r="QG7865" s="623"/>
      <c r="QH7865" s="623"/>
      <c r="QI7865" s="623"/>
      <c r="QJ7865" s="623"/>
      <c r="QK7865" s="623"/>
    </row>
    <row r="7866" spans="439:453">
      <c r="PW7866" s="623"/>
      <c r="PX7866" s="623"/>
      <c r="PY7866" s="623"/>
      <c r="PZ7866" s="623"/>
      <c r="QA7866" s="623"/>
      <c r="QB7866" s="623"/>
      <c r="QC7866" s="623"/>
      <c r="QD7866" s="623"/>
      <c r="QE7866" s="623"/>
      <c r="QF7866" s="623"/>
      <c r="QG7866" s="623"/>
      <c r="QH7866" s="623"/>
      <c r="QI7866" s="623"/>
      <c r="QJ7866" s="623"/>
      <c r="QK7866" s="623"/>
    </row>
    <row r="7867" spans="439:453">
      <c r="PW7867" s="623"/>
      <c r="PX7867" s="623"/>
      <c r="PY7867" s="623"/>
      <c r="PZ7867" s="623"/>
      <c r="QA7867" s="623"/>
      <c r="QB7867" s="623"/>
      <c r="QC7867" s="623"/>
      <c r="QD7867" s="623"/>
      <c r="QE7867" s="623"/>
      <c r="QF7867" s="623"/>
      <c r="QG7867" s="623"/>
      <c r="QH7867" s="623"/>
      <c r="QI7867" s="623"/>
      <c r="QJ7867" s="623"/>
      <c r="QK7867" s="623"/>
    </row>
    <row r="7868" spans="439:453">
      <c r="PW7868" s="623"/>
      <c r="PX7868" s="623"/>
      <c r="PY7868" s="623"/>
      <c r="PZ7868" s="623"/>
      <c r="QA7868" s="623"/>
      <c r="QB7868" s="623"/>
      <c r="QC7868" s="623"/>
      <c r="QD7868" s="623"/>
      <c r="QE7868" s="623"/>
      <c r="QF7868" s="623"/>
      <c r="QG7868" s="623"/>
      <c r="QH7868" s="623"/>
      <c r="QI7868" s="623"/>
      <c r="QJ7868" s="623"/>
      <c r="QK7868" s="623"/>
    </row>
    <row r="7869" spans="439:453">
      <c r="PW7869" s="623"/>
      <c r="PX7869" s="623"/>
      <c r="PY7869" s="623"/>
      <c r="PZ7869" s="623"/>
      <c r="QA7869" s="623"/>
      <c r="QB7869" s="623"/>
      <c r="QC7869" s="623"/>
      <c r="QD7869" s="623"/>
      <c r="QE7869" s="623"/>
      <c r="QF7869" s="623"/>
      <c r="QG7869" s="623"/>
      <c r="QH7869" s="623"/>
      <c r="QI7869" s="623"/>
      <c r="QJ7869" s="623"/>
      <c r="QK7869" s="623"/>
    </row>
    <row r="7870" spans="439:453">
      <c r="PW7870" s="623"/>
      <c r="PX7870" s="623"/>
      <c r="PY7870" s="623"/>
      <c r="PZ7870" s="623"/>
      <c r="QA7870" s="623"/>
      <c r="QB7870" s="623"/>
      <c r="QC7870" s="623"/>
      <c r="QD7870" s="623"/>
      <c r="QE7870" s="623"/>
      <c r="QF7870" s="623"/>
      <c r="QG7870" s="623"/>
      <c r="QH7870" s="623"/>
      <c r="QI7870" s="623"/>
      <c r="QJ7870" s="623"/>
      <c r="QK7870" s="623"/>
    </row>
    <row r="7871" spans="439:453">
      <c r="PW7871" s="623"/>
      <c r="PX7871" s="623"/>
      <c r="PY7871" s="623"/>
      <c r="PZ7871" s="623"/>
      <c r="QA7871" s="623"/>
      <c r="QB7871" s="623"/>
      <c r="QC7871" s="623"/>
      <c r="QD7871" s="623"/>
      <c r="QE7871" s="623"/>
      <c r="QF7871" s="623"/>
      <c r="QG7871" s="623"/>
      <c r="QH7871" s="623"/>
      <c r="QI7871" s="623"/>
      <c r="QJ7871" s="623"/>
      <c r="QK7871" s="623"/>
    </row>
    <row r="7872" spans="439:453">
      <c r="PW7872" s="623"/>
      <c r="PX7872" s="623"/>
      <c r="PY7872" s="623"/>
      <c r="PZ7872" s="623"/>
      <c r="QA7872" s="623"/>
      <c r="QB7872" s="623"/>
      <c r="QC7872" s="623"/>
      <c r="QD7872" s="623"/>
      <c r="QE7872" s="623"/>
      <c r="QF7872" s="623"/>
      <c r="QG7872" s="623"/>
      <c r="QH7872" s="623"/>
      <c r="QI7872" s="623"/>
      <c r="QJ7872" s="623"/>
      <c r="QK7872" s="623"/>
    </row>
    <row r="7873" spans="439:453">
      <c r="PW7873" s="623"/>
      <c r="PX7873" s="623"/>
      <c r="PY7873" s="623"/>
      <c r="PZ7873" s="623"/>
      <c r="QA7873" s="623"/>
      <c r="QB7873" s="623"/>
      <c r="QC7873" s="623"/>
      <c r="QD7873" s="623"/>
      <c r="QE7873" s="623"/>
      <c r="QF7873" s="623"/>
      <c r="QG7873" s="623"/>
      <c r="QH7873" s="623"/>
      <c r="QI7873" s="623"/>
      <c r="QJ7873" s="623"/>
      <c r="QK7873" s="623"/>
    </row>
    <row r="7874" spans="439:453">
      <c r="PW7874" s="623"/>
      <c r="PX7874" s="623"/>
      <c r="PY7874" s="623"/>
      <c r="PZ7874" s="623"/>
      <c r="QA7874" s="623"/>
      <c r="QB7874" s="623"/>
      <c r="QC7874" s="623"/>
      <c r="QD7874" s="623"/>
      <c r="QE7874" s="623"/>
      <c r="QF7874" s="623"/>
      <c r="QG7874" s="623"/>
      <c r="QH7874" s="623"/>
      <c r="QI7874" s="623"/>
      <c r="QJ7874" s="623"/>
      <c r="QK7874" s="623"/>
    </row>
    <row r="7875" spans="439:453">
      <c r="PW7875" s="623"/>
      <c r="PX7875" s="623"/>
      <c r="PY7875" s="623"/>
      <c r="PZ7875" s="623"/>
      <c r="QA7875" s="623"/>
      <c r="QB7875" s="623"/>
      <c r="QC7875" s="623"/>
      <c r="QD7875" s="623"/>
      <c r="QE7875" s="623"/>
      <c r="QF7875" s="623"/>
      <c r="QG7875" s="623"/>
      <c r="QH7875" s="623"/>
      <c r="QI7875" s="623"/>
      <c r="QJ7875" s="623"/>
      <c r="QK7875" s="623"/>
    </row>
    <row r="7876" spans="439:453">
      <c r="PW7876" s="623"/>
      <c r="PX7876" s="623"/>
      <c r="PY7876" s="623"/>
      <c r="PZ7876" s="623"/>
      <c r="QA7876" s="623"/>
      <c r="QB7876" s="623"/>
      <c r="QC7876" s="623"/>
      <c r="QD7876" s="623"/>
      <c r="QE7876" s="623"/>
      <c r="QF7876" s="623"/>
      <c r="QG7876" s="623"/>
      <c r="QH7876" s="623"/>
      <c r="QI7876" s="623"/>
      <c r="QJ7876" s="623"/>
      <c r="QK7876" s="623"/>
    </row>
    <row r="7877" spans="439:453">
      <c r="PW7877" s="623"/>
      <c r="PX7877" s="623"/>
      <c r="PY7877" s="623"/>
      <c r="PZ7877" s="623"/>
      <c r="QA7877" s="623"/>
      <c r="QB7877" s="623"/>
      <c r="QC7877" s="623"/>
      <c r="QD7877" s="623"/>
      <c r="QE7877" s="623"/>
      <c r="QF7877" s="623"/>
      <c r="QG7877" s="623"/>
      <c r="QH7877" s="623"/>
      <c r="QI7877" s="623"/>
      <c r="QJ7877" s="623"/>
      <c r="QK7877" s="623"/>
    </row>
    <row r="7878" spans="439:453">
      <c r="PW7878" s="623"/>
      <c r="PX7878" s="623"/>
      <c r="PY7878" s="623"/>
      <c r="PZ7878" s="623"/>
      <c r="QA7878" s="623"/>
      <c r="QB7878" s="623"/>
      <c r="QC7878" s="623"/>
      <c r="QD7878" s="623"/>
      <c r="QE7878" s="623"/>
      <c r="QF7878" s="623"/>
      <c r="QG7878" s="623"/>
      <c r="QH7878" s="623"/>
      <c r="QI7878" s="623"/>
      <c r="QJ7878" s="623"/>
      <c r="QK7878" s="623"/>
    </row>
    <row r="7879" spans="439:453">
      <c r="PW7879" s="623"/>
      <c r="PX7879" s="623"/>
      <c r="PY7879" s="623"/>
      <c r="PZ7879" s="623"/>
      <c r="QA7879" s="623"/>
      <c r="QB7879" s="623"/>
      <c r="QC7879" s="623"/>
      <c r="QD7879" s="623"/>
      <c r="QE7879" s="623"/>
      <c r="QF7879" s="623"/>
      <c r="QG7879" s="623"/>
      <c r="QH7879" s="623"/>
      <c r="QI7879" s="623"/>
      <c r="QJ7879" s="623"/>
      <c r="QK7879" s="623"/>
    </row>
    <row r="7880" spans="439:453">
      <c r="PW7880" s="623"/>
      <c r="PX7880" s="623"/>
      <c r="PY7880" s="623"/>
      <c r="PZ7880" s="623"/>
      <c r="QA7880" s="623"/>
      <c r="QB7880" s="623"/>
      <c r="QC7880" s="623"/>
      <c r="QD7880" s="623"/>
      <c r="QE7880" s="623"/>
      <c r="QF7880" s="623"/>
      <c r="QG7880" s="623"/>
      <c r="QH7880" s="623"/>
      <c r="QI7880" s="623"/>
      <c r="QJ7880" s="623"/>
      <c r="QK7880" s="623"/>
    </row>
    <row r="7881" spans="439:453">
      <c r="PW7881" s="623"/>
      <c r="PX7881" s="623"/>
      <c r="PY7881" s="623"/>
      <c r="PZ7881" s="623"/>
      <c r="QA7881" s="623"/>
      <c r="QB7881" s="623"/>
      <c r="QC7881" s="623"/>
      <c r="QD7881" s="623"/>
      <c r="QE7881" s="623"/>
      <c r="QF7881" s="623"/>
      <c r="QG7881" s="623"/>
      <c r="QH7881" s="623"/>
      <c r="QI7881" s="623"/>
      <c r="QJ7881" s="623"/>
      <c r="QK7881" s="623"/>
    </row>
    <row r="7882" spans="439:453">
      <c r="PW7882" s="623"/>
      <c r="PX7882" s="623"/>
      <c r="PY7882" s="623"/>
      <c r="PZ7882" s="623"/>
      <c r="QA7882" s="623"/>
      <c r="QB7882" s="623"/>
      <c r="QC7882" s="623"/>
      <c r="QD7882" s="623"/>
      <c r="QE7882" s="623"/>
      <c r="QF7882" s="623"/>
      <c r="QG7882" s="623"/>
      <c r="QH7882" s="623"/>
      <c r="QI7882" s="623"/>
      <c r="QJ7882" s="623"/>
      <c r="QK7882" s="623"/>
    </row>
    <row r="7883" spans="439:453">
      <c r="PW7883" s="623"/>
      <c r="PX7883" s="623"/>
      <c r="PY7883" s="623"/>
      <c r="PZ7883" s="623"/>
      <c r="QA7883" s="623"/>
      <c r="QB7883" s="623"/>
      <c r="QC7883" s="623"/>
      <c r="QD7883" s="623"/>
      <c r="QE7883" s="623"/>
      <c r="QF7883" s="623"/>
      <c r="QG7883" s="623"/>
      <c r="QH7883" s="623"/>
      <c r="QI7883" s="623"/>
      <c r="QJ7883" s="623"/>
      <c r="QK7883" s="623"/>
    </row>
    <row r="7884" spans="439:453">
      <c r="PW7884" s="623"/>
      <c r="PX7884" s="623"/>
      <c r="PY7884" s="623"/>
      <c r="PZ7884" s="623"/>
      <c r="QA7884" s="623"/>
      <c r="QB7884" s="623"/>
      <c r="QC7884" s="623"/>
      <c r="QD7884" s="623"/>
      <c r="QE7884" s="623"/>
      <c r="QF7884" s="623"/>
      <c r="QG7884" s="623"/>
      <c r="QH7884" s="623"/>
      <c r="QI7884" s="623"/>
      <c r="QJ7884" s="623"/>
      <c r="QK7884" s="623"/>
    </row>
    <row r="7885" spans="439:453">
      <c r="PW7885" s="623"/>
      <c r="PX7885" s="623"/>
      <c r="PY7885" s="623"/>
      <c r="PZ7885" s="623"/>
      <c r="QA7885" s="623"/>
      <c r="QB7885" s="623"/>
      <c r="QC7885" s="623"/>
      <c r="QD7885" s="623"/>
      <c r="QE7885" s="623"/>
      <c r="QF7885" s="623"/>
      <c r="QG7885" s="623"/>
      <c r="QH7885" s="623"/>
      <c r="QI7885" s="623"/>
      <c r="QJ7885" s="623"/>
      <c r="QK7885" s="623"/>
    </row>
    <row r="7886" spans="439:453">
      <c r="PW7886" s="623"/>
      <c r="PX7886" s="623"/>
      <c r="PY7886" s="623"/>
      <c r="PZ7886" s="623"/>
      <c r="QA7886" s="623"/>
      <c r="QB7886" s="623"/>
      <c r="QC7886" s="623"/>
      <c r="QD7886" s="623"/>
      <c r="QE7886" s="623"/>
      <c r="QF7886" s="623"/>
      <c r="QG7886" s="623"/>
      <c r="QH7886" s="623"/>
      <c r="QI7886" s="623"/>
      <c r="QJ7886" s="623"/>
      <c r="QK7886" s="623"/>
    </row>
    <row r="7887" spans="439:453">
      <c r="PW7887" s="623"/>
      <c r="PX7887" s="623"/>
      <c r="PY7887" s="623"/>
      <c r="PZ7887" s="623"/>
      <c r="QA7887" s="623"/>
      <c r="QB7887" s="623"/>
      <c r="QC7887" s="623"/>
      <c r="QD7887" s="623"/>
      <c r="QE7887" s="623"/>
      <c r="QF7887" s="623"/>
      <c r="QG7887" s="623"/>
      <c r="QH7887" s="623"/>
      <c r="QI7887" s="623"/>
      <c r="QJ7887" s="623"/>
      <c r="QK7887" s="623"/>
    </row>
    <row r="7888" spans="439:453">
      <c r="PW7888" s="623"/>
      <c r="PX7888" s="623"/>
      <c r="PY7888" s="623"/>
      <c r="PZ7888" s="623"/>
      <c r="QA7888" s="623"/>
      <c r="QB7888" s="623"/>
      <c r="QC7888" s="623"/>
      <c r="QD7888" s="623"/>
      <c r="QE7888" s="623"/>
      <c r="QF7888" s="623"/>
      <c r="QG7888" s="623"/>
      <c r="QH7888" s="623"/>
      <c r="QI7888" s="623"/>
      <c r="QJ7888" s="623"/>
      <c r="QK7888" s="623"/>
    </row>
    <row r="7889" spans="439:453">
      <c r="PW7889" s="623"/>
      <c r="PX7889" s="623"/>
      <c r="PY7889" s="623"/>
      <c r="PZ7889" s="623"/>
      <c r="QA7889" s="623"/>
      <c r="QB7889" s="623"/>
      <c r="QC7889" s="623"/>
      <c r="QD7889" s="623"/>
      <c r="QE7889" s="623"/>
      <c r="QF7889" s="623"/>
      <c r="QG7889" s="623"/>
      <c r="QH7889" s="623"/>
      <c r="QI7889" s="623"/>
      <c r="QJ7889" s="623"/>
      <c r="QK7889" s="623"/>
    </row>
    <row r="7890" spans="439:453">
      <c r="PW7890" s="623"/>
      <c r="PX7890" s="623"/>
      <c r="PY7890" s="623"/>
      <c r="PZ7890" s="623"/>
      <c r="QA7890" s="623"/>
      <c r="QB7890" s="623"/>
      <c r="QC7890" s="623"/>
      <c r="QD7890" s="623"/>
      <c r="QE7890" s="623"/>
      <c r="QF7890" s="623"/>
      <c r="QG7890" s="623"/>
      <c r="QH7890" s="623"/>
      <c r="QI7890" s="623"/>
      <c r="QJ7890" s="623"/>
      <c r="QK7890" s="623"/>
    </row>
    <row r="7891" spans="439:453">
      <c r="PW7891" s="623"/>
      <c r="PX7891" s="623"/>
      <c r="PY7891" s="623"/>
      <c r="PZ7891" s="623"/>
      <c r="QA7891" s="623"/>
      <c r="QB7891" s="623"/>
      <c r="QC7891" s="623"/>
      <c r="QD7891" s="623"/>
      <c r="QE7891" s="623"/>
      <c r="QF7891" s="623"/>
      <c r="QG7891" s="623"/>
      <c r="QH7891" s="623"/>
      <c r="QI7891" s="623"/>
      <c r="QJ7891" s="623"/>
      <c r="QK7891" s="623"/>
    </row>
    <row r="7892" spans="439:453">
      <c r="PW7892" s="623"/>
      <c r="PX7892" s="623"/>
      <c r="PY7892" s="623"/>
      <c r="PZ7892" s="623"/>
      <c r="QA7892" s="623"/>
      <c r="QB7892" s="623"/>
      <c r="QC7892" s="623"/>
      <c r="QD7892" s="623"/>
      <c r="QE7892" s="623"/>
      <c r="QF7892" s="623"/>
      <c r="QG7892" s="623"/>
      <c r="QH7892" s="623"/>
      <c r="QI7892" s="623"/>
      <c r="QJ7892" s="623"/>
      <c r="QK7892" s="623"/>
    </row>
    <row r="7893" spans="439:453">
      <c r="PW7893" s="623"/>
      <c r="PX7893" s="623"/>
      <c r="PY7893" s="623"/>
      <c r="PZ7893" s="623"/>
      <c r="QA7893" s="623"/>
      <c r="QB7893" s="623"/>
      <c r="QC7893" s="623"/>
      <c r="QD7893" s="623"/>
      <c r="QE7893" s="623"/>
      <c r="QF7893" s="623"/>
      <c r="QG7893" s="623"/>
      <c r="QH7893" s="623"/>
      <c r="QI7893" s="623"/>
      <c r="QJ7893" s="623"/>
      <c r="QK7893" s="623"/>
    </row>
    <row r="7894" spans="439:453">
      <c r="PW7894" s="623"/>
      <c r="PX7894" s="623"/>
      <c r="PY7894" s="623"/>
      <c r="PZ7894" s="623"/>
      <c r="QA7894" s="623"/>
      <c r="QB7894" s="623"/>
      <c r="QC7894" s="623"/>
      <c r="QD7894" s="623"/>
      <c r="QE7894" s="623"/>
      <c r="QF7894" s="623"/>
      <c r="QG7894" s="623"/>
      <c r="QH7894" s="623"/>
      <c r="QI7894" s="623"/>
      <c r="QJ7894" s="623"/>
      <c r="QK7894" s="623"/>
    </row>
    <row r="7895" spans="439:453">
      <c r="PW7895" s="623"/>
      <c r="PX7895" s="623"/>
      <c r="PY7895" s="623"/>
      <c r="PZ7895" s="623"/>
      <c r="QA7895" s="623"/>
      <c r="QB7895" s="623"/>
      <c r="QC7895" s="623"/>
      <c r="QD7895" s="623"/>
      <c r="QE7895" s="623"/>
      <c r="QF7895" s="623"/>
      <c r="QG7895" s="623"/>
      <c r="QH7895" s="623"/>
      <c r="QI7895" s="623"/>
      <c r="QJ7895" s="623"/>
      <c r="QK7895" s="623"/>
    </row>
    <row r="7896" spans="439:453">
      <c r="PW7896" s="623"/>
      <c r="PX7896" s="623"/>
      <c r="PY7896" s="623"/>
      <c r="PZ7896" s="623"/>
      <c r="QA7896" s="623"/>
      <c r="QB7896" s="623"/>
      <c r="QC7896" s="623"/>
      <c r="QD7896" s="623"/>
      <c r="QE7896" s="623"/>
      <c r="QF7896" s="623"/>
      <c r="QG7896" s="623"/>
      <c r="QH7896" s="623"/>
      <c r="QI7896" s="623"/>
      <c r="QJ7896" s="623"/>
      <c r="QK7896" s="623"/>
    </row>
    <row r="7897" spans="439:453">
      <c r="PW7897" s="623"/>
      <c r="PX7897" s="623"/>
      <c r="PY7897" s="623"/>
      <c r="PZ7897" s="623"/>
      <c r="QA7897" s="623"/>
      <c r="QB7897" s="623"/>
      <c r="QC7897" s="623"/>
      <c r="QD7897" s="623"/>
      <c r="QE7897" s="623"/>
      <c r="QF7897" s="623"/>
      <c r="QG7897" s="623"/>
      <c r="QH7897" s="623"/>
      <c r="QI7897" s="623"/>
      <c r="QJ7897" s="623"/>
      <c r="QK7897" s="623"/>
    </row>
    <row r="7898" spans="439:453">
      <c r="PW7898" s="623"/>
      <c r="PX7898" s="623"/>
      <c r="PY7898" s="623"/>
      <c r="PZ7898" s="623"/>
      <c r="QA7898" s="623"/>
      <c r="QB7898" s="623"/>
      <c r="QC7898" s="623"/>
      <c r="QD7898" s="623"/>
      <c r="QE7898" s="623"/>
      <c r="QF7898" s="623"/>
      <c r="QG7898" s="623"/>
      <c r="QH7898" s="623"/>
      <c r="QI7898" s="623"/>
      <c r="QJ7898" s="623"/>
      <c r="QK7898" s="623"/>
    </row>
    <row r="7899" spans="439:453">
      <c r="PW7899" s="623"/>
      <c r="PX7899" s="623"/>
      <c r="PY7899" s="623"/>
      <c r="PZ7899" s="623"/>
      <c r="QA7899" s="623"/>
      <c r="QB7899" s="623"/>
      <c r="QC7899" s="623"/>
      <c r="QD7899" s="623"/>
      <c r="QE7899" s="623"/>
      <c r="QF7899" s="623"/>
      <c r="QG7899" s="623"/>
      <c r="QH7899" s="623"/>
      <c r="QI7899" s="623"/>
      <c r="QJ7899" s="623"/>
      <c r="QK7899" s="623"/>
    </row>
    <row r="7900" spans="439:453">
      <c r="PW7900" s="623"/>
      <c r="PX7900" s="623"/>
      <c r="PY7900" s="623"/>
      <c r="PZ7900" s="623"/>
      <c r="QA7900" s="623"/>
      <c r="QB7900" s="623"/>
      <c r="QC7900" s="623"/>
      <c r="QD7900" s="623"/>
      <c r="QE7900" s="623"/>
      <c r="QF7900" s="623"/>
      <c r="QG7900" s="623"/>
      <c r="QH7900" s="623"/>
      <c r="QI7900" s="623"/>
      <c r="QJ7900" s="623"/>
      <c r="QK7900" s="623"/>
    </row>
    <row r="7901" spans="439:453">
      <c r="PW7901" s="623"/>
      <c r="PX7901" s="623"/>
      <c r="PY7901" s="623"/>
      <c r="PZ7901" s="623"/>
      <c r="QA7901" s="623"/>
      <c r="QB7901" s="623"/>
      <c r="QC7901" s="623"/>
      <c r="QD7901" s="623"/>
      <c r="QE7901" s="623"/>
      <c r="QF7901" s="623"/>
      <c r="QG7901" s="623"/>
      <c r="QH7901" s="623"/>
      <c r="QI7901" s="623"/>
      <c r="QJ7901" s="623"/>
      <c r="QK7901" s="623"/>
    </row>
    <row r="7902" spans="439:453">
      <c r="PW7902" s="623"/>
      <c r="PX7902" s="623"/>
      <c r="PY7902" s="623"/>
      <c r="PZ7902" s="623"/>
      <c r="QA7902" s="623"/>
      <c r="QB7902" s="623"/>
      <c r="QC7902" s="623"/>
      <c r="QD7902" s="623"/>
      <c r="QE7902" s="623"/>
      <c r="QF7902" s="623"/>
      <c r="QG7902" s="623"/>
      <c r="QH7902" s="623"/>
      <c r="QI7902" s="623"/>
      <c r="QJ7902" s="623"/>
      <c r="QK7902" s="623"/>
    </row>
    <row r="7903" spans="439:453">
      <c r="PW7903" s="623"/>
      <c r="PX7903" s="623"/>
      <c r="PY7903" s="623"/>
      <c r="PZ7903" s="623"/>
      <c r="QA7903" s="623"/>
      <c r="QB7903" s="623"/>
      <c r="QC7903" s="623"/>
      <c r="QD7903" s="623"/>
      <c r="QE7903" s="623"/>
      <c r="QF7903" s="623"/>
      <c r="QG7903" s="623"/>
      <c r="QH7903" s="623"/>
      <c r="QI7903" s="623"/>
      <c r="QJ7903" s="623"/>
      <c r="QK7903" s="623"/>
    </row>
    <row r="7904" spans="439:453">
      <c r="PW7904" s="623"/>
      <c r="PX7904" s="623"/>
      <c r="PY7904" s="623"/>
      <c r="PZ7904" s="623"/>
      <c r="QA7904" s="623"/>
      <c r="QB7904" s="623"/>
      <c r="QC7904" s="623"/>
      <c r="QD7904" s="623"/>
      <c r="QE7904" s="623"/>
      <c r="QF7904" s="623"/>
      <c r="QG7904" s="623"/>
      <c r="QH7904" s="623"/>
      <c r="QI7904" s="623"/>
      <c r="QJ7904" s="623"/>
      <c r="QK7904" s="623"/>
    </row>
    <row r="7905" spans="439:453">
      <c r="PW7905" s="623"/>
      <c r="PX7905" s="623"/>
      <c r="PY7905" s="623"/>
      <c r="PZ7905" s="623"/>
      <c r="QA7905" s="623"/>
      <c r="QB7905" s="623"/>
      <c r="QC7905" s="623"/>
      <c r="QD7905" s="623"/>
      <c r="QE7905" s="623"/>
      <c r="QF7905" s="623"/>
      <c r="QG7905" s="623"/>
      <c r="QH7905" s="623"/>
      <c r="QI7905" s="623"/>
      <c r="QJ7905" s="623"/>
      <c r="QK7905" s="623"/>
    </row>
    <row r="7906" spans="439:453">
      <c r="PW7906" s="623"/>
      <c r="PX7906" s="623"/>
      <c r="PY7906" s="623"/>
      <c r="PZ7906" s="623"/>
      <c r="QA7906" s="623"/>
      <c r="QB7906" s="623"/>
      <c r="QC7906" s="623"/>
      <c r="QD7906" s="623"/>
      <c r="QE7906" s="623"/>
      <c r="QF7906" s="623"/>
      <c r="QG7906" s="623"/>
      <c r="QH7906" s="623"/>
      <c r="QI7906" s="623"/>
      <c r="QJ7906" s="623"/>
      <c r="QK7906" s="623"/>
    </row>
    <row r="7907" spans="439:453">
      <c r="PW7907" s="623"/>
      <c r="PX7907" s="623"/>
      <c r="PY7907" s="623"/>
      <c r="PZ7907" s="623"/>
      <c r="QA7907" s="623"/>
      <c r="QB7907" s="623"/>
      <c r="QC7907" s="623"/>
      <c r="QD7907" s="623"/>
      <c r="QE7907" s="623"/>
      <c r="QF7907" s="623"/>
      <c r="QG7907" s="623"/>
      <c r="QH7907" s="623"/>
      <c r="QI7907" s="623"/>
      <c r="QJ7907" s="623"/>
      <c r="QK7907" s="623"/>
    </row>
    <row r="7908" spans="439:453">
      <c r="PW7908" s="623"/>
      <c r="PX7908" s="623"/>
      <c r="PY7908" s="623"/>
      <c r="PZ7908" s="623"/>
      <c r="QA7908" s="623"/>
      <c r="QB7908" s="623"/>
      <c r="QC7908" s="623"/>
      <c r="QD7908" s="623"/>
      <c r="QE7908" s="623"/>
      <c r="QF7908" s="623"/>
      <c r="QG7908" s="623"/>
      <c r="QH7908" s="623"/>
      <c r="QI7908" s="623"/>
      <c r="QJ7908" s="623"/>
      <c r="QK7908" s="623"/>
    </row>
    <row r="7909" spans="439:453">
      <c r="PW7909" s="623"/>
      <c r="PX7909" s="623"/>
      <c r="PY7909" s="623"/>
      <c r="PZ7909" s="623"/>
      <c r="QA7909" s="623"/>
      <c r="QB7909" s="623"/>
      <c r="QC7909" s="623"/>
      <c r="QD7909" s="623"/>
      <c r="QE7909" s="623"/>
      <c r="QF7909" s="623"/>
      <c r="QG7909" s="623"/>
      <c r="QH7909" s="623"/>
      <c r="QI7909" s="623"/>
      <c r="QJ7909" s="623"/>
      <c r="QK7909" s="623"/>
    </row>
    <row r="7910" spans="439:453">
      <c r="PW7910" s="623"/>
      <c r="PX7910" s="623"/>
      <c r="PY7910" s="623"/>
      <c r="PZ7910" s="623"/>
      <c r="QA7910" s="623"/>
      <c r="QB7910" s="623"/>
      <c r="QC7910" s="623"/>
      <c r="QD7910" s="623"/>
      <c r="QE7910" s="623"/>
      <c r="QF7910" s="623"/>
      <c r="QG7910" s="623"/>
      <c r="QH7910" s="623"/>
      <c r="QI7910" s="623"/>
      <c r="QJ7910" s="623"/>
      <c r="QK7910" s="623"/>
    </row>
    <row r="7911" spans="439:453">
      <c r="PW7911" s="623"/>
      <c r="PX7911" s="623"/>
      <c r="PY7911" s="623"/>
      <c r="PZ7911" s="623"/>
      <c r="QA7911" s="623"/>
      <c r="QB7911" s="623"/>
      <c r="QC7911" s="623"/>
      <c r="QD7911" s="623"/>
      <c r="QE7911" s="623"/>
      <c r="QF7911" s="623"/>
      <c r="QG7911" s="623"/>
      <c r="QH7911" s="623"/>
      <c r="QI7911" s="623"/>
      <c r="QJ7911" s="623"/>
      <c r="QK7911" s="623"/>
    </row>
    <row r="7912" spans="439:453">
      <c r="PW7912" s="623"/>
      <c r="PX7912" s="623"/>
      <c r="PY7912" s="623"/>
      <c r="PZ7912" s="623"/>
      <c r="QA7912" s="623"/>
      <c r="QB7912" s="623"/>
      <c r="QC7912" s="623"/>
      <c r="QD7912" s="623"/>
      <c r="QE7912" s="623"/>
      <c r="QF7912" s="623"/>
      <c r="QG7912" s="623"/>
      <c r="QH7912" s="623"/>
      <c r="QI7912" s="623"/>
      <c r="QJ7912" s="623"/>
      <c r="QK7912" s="623"/>
    </row>
    <row r="7913" spans="439:453">
      <c r="PW7913" s="623"/>
      <c r="PX7913" s="623"/>
      <c r="PY7913" s="623"/>
      <c r="PZ7913" s="623"/>
      <c r="QA7913" s="623"/>
      <c r="QB7913" s="623"/>
      <c r="QC7913" s="623"/>
      <c r="QD7913" s="623"/>
      <c r="QE7913" s="623"/>
      <c r="QF7913" s="623"/>
      <c r="QG7913" s="623"/>
      <c r="QH7913" s="623"/>
      <c r="QI7913" s="623"/>
      <c r="QJ7913" s="623"/>
      <c r="QK7913" s="623"/>
    </row>
    <row r="7914" spans="439:453">
      <c r="PW7914" s="623"/>
      <c r="PX7914" s="623"/>
      <c r="PY7914" s="623"/>
      <c r="PZ7914" s="623"/>
      <c r="QA7914" s="623"/>
      <c r="QB7914" s="623"/>
      <c r="QC7914" s="623"/>
      <c r="QD7914" s="623"/>
      <c r="QE7914" s="623"/>
      <c r="QF7914" s="623"/>
      <c r="QG7914" s="623"/>
      <c r="QH7914" s="623"/>
      <c r="QI7914" s="623"/>
      <c r="QJ7914" s="623"/>
      <c r="QK7914" s="623"/>
    </row>
    <row r="7915" spans="439:453">
      <c r="PW7915" s="623"/>
      <c r="PX7915" s="623"/>
      <c r="PY7915" s="623"/>
      <c r="PZ7915" s="623"/>
      <c r="QA7915" s="623"/>
      <c r="QB7915" s="623"/>
      <c r="QC7915" s="623"/>
      <c r="QD7915" s="623"/>
      <c r="QE7915" s="623"/>
      <c r="QF7915" s="623"/>
      <c r="QG7915" s="623"/>
      <c r="QH7915" s="623"/>
      <c r="QI7915" s="623"/>
      <c r="QJ7915" s="623"/>
      <c r="QK7915" s="623"/>
    </row>
    <row r="7916" spans="439:453">
      <c r="PW7916" s="623"/>
      <c r="PX7916" s="623"/>
      <c r="PY7916" s="623"/>
      <c r="PZ7916" s="623"/>
      <c r="QA7916" s="623"/>
      <c r="QB7916" s="623"/>
      <c r="QC7916" s="623"/>
      <c r="QD7916" s="623"/>
      <c r="QE7916" s="623"/>
      <c r="QF7916" s="623"/>
      <c r="QG7916" s="623"/>
      <c r="QH7916" s="623"/>
      <c r="QI7916" s="623"/>
      <c r="QJ7916" s="623"/>
      <c r="QK7916" s="623"/>
    </row>
    <row r="7917" spans="439:453">
      <c r="PW7917" s="623"/>
      <c r="PX7917" s="623"/>
      <c r="PY7917" s="623"/>
      <c r="PZ7917" s="623"/>
      <c r="QA7917" s="623"/>
      <c r="QB7917" s="623"/>
      <c r="QC7917" s="623"/>
      <c r="QD7917" s="623"/>
      <c r="QE7917" s="623"/>
      <c r="QF7917" s="623"/>
      <c r="QG7917" s="623"/>
      <c r="QH7917" s="623"/>
      <c r="QI7917" s="623"/>
      <c r="QJ7917" s="623"/>
      <c r="QK7917" s="623"/>
    </row>
    <row r="7918" spans="439:453">
      <c r="PW7918" s="623"/>
      <c r="PX7918" s="623"/>
      <c r="PY7918" s="623"/>
      <c r="PZ7918" s="623"/>
      <c r="QA7918" s="623"/>
      <c r="QB7918" s="623"/>
      <c r="QC7918" s="623"/>
      <c r="QD7918" s="623"/>
      <c r="QE7918" s="623"/>
      <c r="QF7918" s="623"/>
      <c r="QG7918" s="623"/>
      <c r="QH7918" s="623"/>
      <c r="QI7918" s="623"/>
      <c r="QJ7918" s="623"/>
      <c r="QK7918" s="623"/>
    </row>
    <row r="7919" spans="439:453">
      <c r="PW7919" s="623"/>
      <c r="PX7919" s="623"/>
      <c r="PY7919" s="623"/>
      <c r="PZ7919" s="623"/>
      <c r="QA7919" s="623"/>
      <c r="QB7919" s="623"/>
      <c r="QC7919" s="623"/>
      <c r="QD7919" s="623"/>
      <c r="QE7919" s="623"/>
      <c r="QF7919" s="623"/>
      <c r="QG7919" s="623"/>
      <c r="QH7919" s="623"/>
      <c r="QI7919" s="623"/>
      <c r="QJ7919" s="623"/>
      <c r="QK7919" s="623"/>
    </row>
    <row r="7920" spans="439:453">
      <c r="PW7920" s="623"/>
      <c r="PX7920" s="623"/>
      <c r="PY7920" s="623"/>
      <c r="PZ7920" s="623"/>
      <c r="QA7920" s="623"/>
      <c r="QB7920" s="623"/>
      <c r="QC7920" s="623"/>
      <c r="QD7920" s="623"/>
      <c r="QE7920" s="623"/>
      <c r="QF7920" s="623"/>
      <c r="QG7920" s="623"/>
      <c r="QH7920" s="623"/>
      <c r="QI7920" s="623"/>
      <c r="QJ7920" s="623"/>
      <c r="QK7920" s="623"/>
    </row>
    <row r="7921" spans="439:453">
      <c r="PW7921" s="623"/>
      <c r="PX7921" s="623"/>
      <c r="PY7921" s="623"/>
      <c r="PZ7921" s="623"/>
      <c r="QA7921" s="623"/>
      <c r="QB7921" s="623"/>
      <c r="QC7921" s="623"/>
      <c r="QD7921" s="623"/>
      <c r="QE7921" s="623"/>
      <c r="QF7921" s="623"/>
      <c r="QG7921" s="623"/>
      <c r="QH7921" s="623"/>
      <c r="QI7921" s="623"/>
      <c r="QJ7921" s="623"/>
      <c r="QK7921" s="623"/>
    </row>
    <row r="7922" spans="439:453">
      <c r="PW7922" s="623"/>
      <c r="PX7922" s="623"/>
      <c r="PY7922" s="623"/>
      <c r="PZ7922" s="623"/>
      <c r="QA7922" s="623"/>
      <c r="QB7922" s="623"/>
      <c r="QC7922" s="623"/>
      <c r="QD7922" s="623"/>
      <c r="QE7922" s="623"/>
      <c r="QF7922" s="623"/>
      <c r="QG7922" s="623"/>
      <c r="QH7922" s="623"/>
      <c r="QI7922" s="623"/>
      <c r="QJ7922" s="623"/>
      <c r="QK7922" s="623"/>
    </row>
    <row r="7923" spans="439:453">
      <c r="PW7923" s="623"/>
      <c r="PX7923" s="623"/>
      <c r="PY7923" s="623"/>
      <c r="PZ7923" s="623"/>
      <c r="QA7923" s="623"/>
      <c r="QB7923" s="623"/>
      <c r="QC7923" s="623"/>
      <c r="QD7923" s="623"/>
      <c r="QE7923" s="623"/>
      <c r="QF7923" s="623"/>
      <c r="QG7923" s="623"/>
      <c r="QH7923" s="623"/>
      <c r="QI7923" s="623"/>
      <c r="QJ7923" s="623"/>
      <c r="QK7923" s="623"/>
    </row>
    <row r="7924" spans="439:453">
      <c r="PW7924" s="623"/>
      <c r="PX7924" s="623"/>
      <c r="PY7924" s="623"/>
      <c r="PZ7924" s="623"/>
      <c r="QA7924" s="623"/>
      <c r="QB7924" s="623"/>
      <c r="QC7924" s="623"/>
      <c r="QD7924" s="623"/>
      <c r="QE7924" s="623"/>
      <c r="QF7924" s="623"/>
      <c r="QG7924" s="623"/>
      <c r="QH7924" s="623"/>
      <c r="QI7924" s="623"/>
      <c r="QJ7924" s="623"/>
      <c r="QK7924" s="623"/>
    </row>
    <row r="7925" spans="439:453">
      <c r="PW7925" s="623"/>
      <c r="PX7925" s="623"/>
      <c r="PY7925" s="623"/>
      <c r="PZ7925" s="623"/>
      <c r="QA7925" s="623"/>
      <c r="QB7925" s="623"/>
      <c r="QC7925" s="623"/>
      <c r="QD7925" s="623"/>
      <c r="QE7925" s="623"/>
      <c r="QF7925" s="623"/>
      <c r="QG7925" s="623"/>
      <c r="QH7925" s="623"/>
      <c r="QI7925" s="623"/>
      <c r="QJ7925" s="623"/>
      <c r="QK7925" s="623"/>
    </row>
    <row r="7926" spans="439:453">
      <c r="PW7926" s="623"/>
      <c r="PX7926" s="623"/>
      <c r="PY7926" s="623"/>
      <c r="PZ7926" s="623"/>
      <c r="QA7926" s="623"/>
      <c r="QB7926" s="623"/>
      <c r="QC7926" s="623"/>
      <c r="QD7926" s="623"/>
      <c r="QE7926" s="623"/>
      <c r="QF7926" s="623"/>
      <c r="QG7926" s="623"/>
      <c r="QH7926" s="623"/>
      <c r="QI7926" s="623"/>
      <c r="QJ7926" s="623"/>
      <c r="QK7926" s="623"/>
    </row>
    <row r="7927" spans="439:453">
      <c r="PW7927" s="623"/>
      <c r="PX7927" s="623"/>
      <c r="PY7927" s="623"/>
      <c r="PZ7927" s="623"/>
      <c r="QA7927" s="623"/>
      <c r="QB7927" s="623"/>
      <c r="QC7927" s="623"/>
      <c r="QD7927" s="623"/>
      <c r="QE7927" s="623"/>
      <c r="QF7927" s="623"/>
      <c r="QG7927" s="623"/>
      <c r="QH7927" s="623"/>
      <c r="QI7927" s="623"/>
      <c r="QJ7927" s="623"/>
      <c r="QK7927" s="623"/>
    </row>
    <row r="7928" spans="439:453">
      <c r="PW7928" s="623"/>
      <c r="PX7928" s="623"/>
      <c r="PY7928" s="623"/>
      <c r="PZ7928" s="623"/>
      <c r="QA7928" s="623"/>
      <c r="QB7928" s="623"/>
      <c r="QC7928" s="623"/>
      <c r="QD7928" s="623"/>
      <c r="QE7928" s="623"/>
      <c r="QF7928" s="623"/>
      <c r="QG7928" s="623"/>
      <c r="QH7928" s="623"/>
      <c r="QI7928" s="623"/>
      <c r="QJ7928" s="623"/>
      <c r="QK7928" s="623"/>
    </row>
    <row r="7929" spans="439:453">
      <c r="PW7929" s="623"/>
      <c r="PX7929" s="623"/>
      <c r="PY7929" s="623"/>
      <c r="PZ7929" s="623"/>
      <c r="QA7929" s="623"/>
      <c r="QB7929" s="623"/>
      <c r="QC7929" s="623"/>
      <c r="QD7929" s="623"/>
      <c r="QE7929" s="623"/>
      <c r="QF7929" s="623"/>
      <c r="QG7929" s="623"/>
      <c r="QH7929" s="623"/>
      <c r="QI7929" s="623"/>
      <c r="QJ7929" s="623"/>
      <c r="QK7929" s="623"/>
    </row>
    <row r="7930" spans="439:453">
      <c r="PW7930" s="623"/>
      <c r="PX7930" s="623"/>
      <c r="PY7930" s="623"/>
      <c r="PZ7930" s="623"/>
      <c r="QA7930" s="623"/>
      <c r="QB7930" s="623"/>
      <c r="QC7930" s="623"/>
      <c r="QD7930" s="623"/>
      <c r="QE7930" s="623"/>
      <c r="QF7930" s="623"/>
      <c r="QG7930" s="623"/>
      <c r="QH7930" s="623"/>
      <c r="QI7930" s="623"/>
      <c r="QJ7930" s="623"/>
      <c r="QK7930" s="623"/>
    </row>
    <row r="7931" spans="439:453">
      <c r="PW7931" s="623"/>
      <c r="PX7931" s="623"/>
      <c r="PY7931" s="623"/>
      <c r="PZ7931" s="623"/>
      <c r="QA7931" s="623"/>
      <c r="QB7931" s="623"/>
      <c r="QC7931" s="623"/>
      <c r="QD7931" s="623"/>
      <c r="QE7931" s="623"/>
      <c r="QF7931" s="623"/>
      <c r="QG7931" s="623"/>
      <c r="QH7931" s="623"/>
      <c r="QI7931" s="623"/>
      <c r="QJ7931" s="623"/>
      <c r="QK7931" s="623"/>
    </row>
    <row r="7932" spans="439:453">
      <c r="PW7932" s="623"/>
      <c r="PX7932" s="623"/>
      <c r="PY7932" s="623"/>
      <c r="PZ7932" s="623"/>
      <c r="QA7932" s="623"/>
      <c r="QB7932" s="623"/>
      <c r="QC7932" s="623"/>
      <c r="QD7932" s="623"/>
      <c r="QE7932" s="623"/>
      <c r="QF7932" s="623"/>
      <c r="QG7932" s="623"/>
      <c r="QH7932" s="623"/>
      <c r="QI7932" s="623"/>
      <c r="QJ7932" s="623"/>
      <c r="QK7932" s="623"/>
    </row>
    <row r="7933" spans="439:453">
      <c r="PW7933" s="623"/>
      <c r="PX7933" s="623"/>
      <c r="PY7933" s="623"/>
      <c r="PZ7933" s="623"/>
      <c r="QA7933" s="623"/>
      <c r="QB7933" s="623"/>
      <c r="QC7933" s="623"/>
      <c r="QD7933" s="623"/>
      <c r="QE7933" s="623"/>
      <c r="QF7933" s="623"/>
      <c r="QG7933" s="623"/>
      <c r="QH7933" s="623"/>
      <c r="QI7933" s="623"/>
      <c r="QJ7933" s="623"/>
      <c r="QK7933" s="623"/>
    </row>
    <row r="7934" spans="439:453">
      <c r="PW7934" s="623"/>
      <c r="PX7934" s="623"/>
      <c r="PY7934" s="623"/>
      <c r="PZ7934" s="623"/>
      <c r="QA7934" s="623"/>
      <c r="QB7934" s="623"/>
      <c r="QC7934" s="623"/>
      <c r="QD7934" s="623"/>
      <c r="QE7934" s="623"/>
      <c r="QF7934" s="623"/>
      <c r="QG7934" s="623"/>
      <c r="QH7934" s="623"/>
      <c r="QI7934" s="623"/>
      <c r="QJ7934" s="623"/>
      <c r="QK7934" s="623"/>
    </row>
    <row r="7935" spans="439:453">
      <c r="PW7935" s="623"/>
      <c r="PX7935" s="623"/>
      <c r="PY7935" s="623"/>
      <c r="PZ7935" s="623"/>
      <c r="QA7935" s="623"/>
      <c r="QB7935" s="623"/>
      <c r="QC7935" s="623"/>
      <c r="QD7935" s="623"/>
      <c r="QE7935" s="623"/>
      <c r="QF7935" s="623"/>
      <c r="QG7935" s="623"/>
      <c r="QH7935" s="623"/>
      <c r="QI7935" s="623"/>
      <c r="QJ7935" s="623"/>
      <c r="QK7935" s="623"/>
    </row>
    <row r="7936" spans="439:453">
      <c r="PW7936" s="623"/>
      <c r="PX7936" s="623"/>
      <c r="PY7936" s="623"/>
      <c r="PZ7936" s="623"/>
      <c r="QA7936" s="623"/>
      <c r="QB7936" s="623"/>
      <c r="QC7936" s="623"/>
      <c r="QD7936" s="623"/>
      <c r="QE7936" s="623"/>
      <c r="QF7936" s="623"/>
      <c r="QG7936" s="623"/>
      <c r="QH7936" s="623"/>
      <c r="QI7936" s="623"/>
      <c r="QJ7936" s="623"/>
      <c r="QK7936" s="623"/>
    </row>
    <row r="7937" spans="439:453">
      <c r="PW7937" s="623"/>
      <c r="PX7937" s="623"/>
      <c r="PY7937" s="623"/>
      <c r="PZ7937" s="623"/>
      <c r="QA7937" s="623"/>
      <c r="QB7937" s="623"/>
      <c r="QC7937" s="623"/>
      <c r="QD7937" s="623"/>
      <c r="QE7937" s="623"/>
      <c r="QF7937" s="623"/>
      <c r="QG7937" s="623"/>
      <c r="QH7937" s="623"/>
      <c r="QI7937" s="623"/>
      <c r="QJ7937" s="623"/>
      <c r="QK7937" s="623"/>
    </row>
    <row r="7938" spans="439:453">
      <c r="PW7938" s="623"/>
      <c r="PX7938" s="623"/>
      <c r="PY7938" s="623"/>
      <c r="PZ7938" s="623"/>
      <c r="QA7938" s="623"/>
      <c r="QB7938" s="623"/>
      <c r="QC7938" s="623"/>
      <c r="QD7938" s="623"/>
      <c r="QE7938" s="623"/>
      <c r="QF7938" s="623"/>
      <c r="QG7938" s="623"/>
      <c r="QH7938" s="623"/>
      <c r="QI7938" s="623"/>
      <c r="QJ7938" s="623"/>
      <c r="QK7938" s="623"/>
    </row>
    <row r="7939" spans="439:453">
      <c r="PW7939" s="623"/>
      <c r="PX7939" s="623"/>
      <c r="PY7939" s="623"/>
      <c r="PZ7939" s="623"/>
      <c r="QA7939" s="623"/>
      <c r="QB7939" s="623"/>
      <c r="QC7939" s="623"/>
      <c r="QD7939" s="623"/>
      <c r="QE7939" s="623"/>
      <c r="QF7939" s="623"/>
      <c r="QG7939" s="623"/>
      <c r="QH7939" s="623"/>
      <c r="QI7939" s="623"/>
      <c r="QJ7939" s="623"/>
      <c r="QK7939" s="623"/>
    </row>
    <row r="7940" spans="439:453">
      <c r="PW7940" s="623"/>
      <c r="PX7940" s="623"/>
      <c r="PY7940" s="623"/>
      <c r="PZ7940" s="623"/>
      <c r="QA7940" s="623"/>
      <c r="QB7940" s="623"/>
      <c r="QC7940" s="623"/>
      <c r="QD7940" s="623"/>
      <c r="QE7940" s="623"/>
      <c r="QF7940" s="623"/>
      <c r="QG7940" s="623"/>
      <c r="QH7940" s="623"/>
      <c r="QI7940" s="623"/>
      <c r="QJ7940" s="623"/>
      <c r="QK7940" s="623"/>
    </row>
    <row r="7941" spans="439:453">
      <c r="PW7941" s="623"/>
      <c r="PX7941" s="623"/>
      <c r="PY7941" s="623"/>
      <c r="PZ7941" s="623"/>
      <c r="QA7941" s="623"/>
      <c r="QB7941" s="623"/>
      <c r="QC7941" s="623"/>
      <c r="QD7941" s="623"/>
      <c r="QE7941" s="623"/>
      <c r="QF7941" s="623"/>
      <c r="QG7941" s="623"/>
      <c r="QH7941" s="623"/>
      <c r="QI7941" s="623"/>
      <c r="QJ7941" s="623"/>
      <c r="QK7941" s="623"/>
    </row>
    <row r="7942" spans="439:453">
      <c r="PW7942" s="623"/>
      <c r="PX7942" s="623"/>
      <c r="PY7942" s="623"/>
      <c r="PZ7942" s="623"/>
      <c r="QA7942" s="623"/>
      <c r="QB7942" s="623"/>
      <c r="QC7942" s="623"/>
      <c r="QD7942" s="623"/>
      <c r="QE7942" s="623"/>
      <c r="QF7942" s="623"/>
      <c r="QG7942" s="623"/>
      <c r="QH7942" s="623"/>
      <c r="QI7942" s="623"/>
      <c r="QJ7942" s="623"/>
      <c r="QK7942" s="623"/>
    </row>
    <row r="7943" spans="439:453">
      <c r="PW7943" s="623"/>
      <c r="PX7943" s="623"/>
      <c r="PY7943" s="623"/>
      <c r="PZ7943" s="623"/>
      <c r="QA7943" s="623"/>
      <c r="QB7943" s="623"/>
      <c r="QC7943" s="623"/>
      <c r="QD7943" s="623"/>
      <c r="QE7943" s="623"/>
      <c r="QF7943" s="623"/>
      <c r="QG7943" s="623"/>
      <c r="QH7943" s="623"/>
      <c r="QI7943" s="623"/>
      <c r="QJ7943" s="623"/>
      <c r="QK7943" s="623"/>
    </row>
    <row r="7944" spans="439:453">
      <c r="PW7944" s="623"/>
      <c r="PX7944" s="623"/>
      <c r="PY7944" s="623"/>
      <c r="PZ7944" s="623"/>
      <c r="QA7944" s="623"/>
      <c r="QB7944" s="623"/>
      <c r="QC7944" s="623"/>
      <c r="QD7944" s="623"/>
      <c r="QE7944" s="623"/>
      <c r="QF7944" s="623"/>
      <c r="QG7944" s="623"/>
      <c r="QH7944" s="623"/>
      <c r="QI7944" s="623"/>
      <c r="QJ7944" s="623"/>
      <c r="QK7944" s="623"/>
    </row>
    <row r="7945" spans="439:453">
      <c r="PW7945" s="623"/>
      <c r="PX7945" s="623"/>
      <c r="PY7945" s="623"/>
      <c r="PZ7945" s="623"/>
      <c r="QA7945" s="623"/>
      <c r="QB7945" s="623"/>
      <c r="QC7945" s="623"/>
      <c r="QD7945" s="623"/>
      <c r="QE7945" s="623"/>
      <c r="QF7945" s="623"/>
      <c r="QG7945" s="623"/>
      <c r="QH7945" s="623"/>
      <c r="QI7945" s="623"/>
      <c r="QJ7945" s="623"/>
      <c r="QK7945" s="623"/>
    </row>
    <row r="7946" spans="439:453">
      <c r="PW7946" s="623"/>
      <c r="PX7946" s="623"/>
      <c r="PY7946" s="623"/>
      <c r="PZ7946" s="623"/>
      <c r="QA7946" s="623"/>
      <c r="QB7946" s="623"/>
      <c r="QC7946" s="623"/>
      <c r="QD7946" s="623"/>
      <c r="QE7946" s="623"/>
      <c r="QF7946" s="623"/>
      <c r="QG7946" s="623"/>
      <c r="QH7946" s="623"/>
      <c r="QI7946" s="623"/>
      <c r="QJ7946" s="623"/>
      <c r="QK7946" s="623"/>
    </row>
    <row r="7947" spans="439:453">
      <c r="PW7947" s="623"/>
      <c r="PX7947" s="623"/>
      <c r="PY7947" s="623"/>
      <c r="PZ7947" s="623"/>
      <c r="QA7947" s="623"/>
      <c r="QB7947" s="623"/>
      <c r="QC7947" s="623"/>
      <c r="QD7947" s="623"/>
      <c r="QE7947" s="623"/>
      <c r="QF7947" s="623"/>
      <c r="QG7947" s="623"/>
      <c r="QH7947" s="623"/>
      <c r="QI7947" s="623"/>
      <c r="QJ7947" s="623"/>
      <c r="QK7947" s="623"/>
    </row>
    <row r="7948" spans="439:453">
      <c r="PW7948" s="623"/>
      <c r="PX7948" s="623"/>
      <c r="PY7948" s="623"/>
      <c r="PZ7948" s="623"/>
      <c r="QA7948" s="623"/>
      <c r="QB7948" s="623"/>
      <c r="QC7948" s="623"/>
      <c r="QD7948" s="623"/>
      <c r="QE7948" s="623"/>
      <c r="QF7948" s="623"/>
      <c r="QG7948" s="623"/>
      <c r="QH7948" s="623"/>
      <c r="QI7948" s="623"/>
      <c r="QJ7948" s="623"/>
      <c r="QK7948" s="623"/>
    </row>
    <row r="7949" spans="439:453">
      <c r="PW7949" s="623"/>
      <c r="PX7949" s="623"/>
      <c r="PY7949" s="623"/>
      <c r="PZ7949" s="623"/>
      <c r="QA7949" s="623"/>
      <c r="QB7949" s="623"/>
      <c r="QC7949" s="623"/>
      <c r="QD7949" s="623"/>
      <c r="QE7949" s="623"/>
      <c r="QF7949" s="623"/>
      <c r="QG7949" s="623"/>
      <c r="QH7949" s="623"/>
      <c r="QI7949" s="623"/>
      <c r="QJ7949" s="623"/>
      <c r="QK7949" s="623"/>
    </row>
    <row r="7950" spans="439:453">
      <c r="PW7950" s="623"/>
      <c r="PX7950" s="623"/>
      <c r="PY7950" s="623"/>
      <c r="PZ7950" s="623"/>
      <c r="QA7950" s="623"/>
      <c r="QB7950" s="623"/>
      <c r="QC7950" s="623"/>
      <c r="QD7950" s="623"/>
      <c r="QE7950" s="623"/>
      <c r="QF7950" s="623"/>
      <c r="QG7950" s="623"/>
      <c r="QH7950" s="623"/>
      <c r="QI7950" s="623"/>
      <c r="QJ7950" s="623"/>
      <c r="QK7950" s="623"/>
    </row>
    <row r="7951" spans="439:453">
      <c r="PW7951" s="623"/>
      <c r="PX7951" s="623"/>
      <c r="PY7951" s="623"/>
      <c r="PZ7951" s="623"/>
      <c r="QA7951" s="623"/>
      <c r="QB7951" s="623"/>
      <c r="QC7951" s="623"/>
      <c r="QD7951" s="623"/>
      <c r="QE7951" s="623"/>
      <c r="QF7951" s="623"/>
      <c r="QG7951" s="623"/>
      <c r="QH7951" s="623"/>
      <c r="QI7951" s="623"/>
      <c r="QJ7951" s="623"/>
      <c r="QK7951" s="623"/>
    </row>
    <row r="7952" spans="439:453">
      <c r="PW7952" s="623"/>
      <c r="PX7952" s="623"/>
      <c r="PY7952" s="623"/>
      <c r="PZ7952" s="623"/>
      <c r="QA7952" s="623"/>
      <c r="QB7952" s="623"/>
      <c r="QC7952" s="623"/>
      <c r="QD7952" s="623"/>
      <c r="QE7952" s="623"/>
      <c r="QF7952" s="623"/>
      <c r="QG7952" s="623"/>
      <c r="QH7952" s="623"/>
      <c r="QI7952" s="623"/>
      <c r="QJ7952" s="623"/>
      <c r="QK7952" s="623"/>
    </row>
    <row r="7953" spans="439:453">
      <c r="PW7953" s="623"/>
      <c r="PX7953" s="623"/>
      <c r="PY7953" s="623"/>
      <c r="PZ7953" s="623"/>
      <c r="QA7953" s="623"/>
      <c r="QB7953" s="623"/>
      <c r="QC7953" s="623"/>
      <c r="QD7953" s="623"/>
      <c r="QE7953" s="623"/>
      <c r="QF7953" s="623"/>
      <c r="QG7953" s="623"/>
      <c r="QH7953" s="623"/>
      <c r="QI7953" s="623"/>
      <c r="QJ7953" s="623"/>
      <c r="QK7953" s="623"/>
    </row>
    <row r="7954" spans="439:453">
      <c r="PW7954" s="623"/>
      <c r="PX7954" s="623"/>
      <c r="PY7954" s="623"/>
      <c r="PZ7954" s="623"/>
      <c r="QA7954" s="623"/>
      <c r="QB7954" s="623"/>
      <c r="QC7954" s="623"/>
      <c r="QD7954" s="623"/>
      <c r="QE7954" s="623"/>
      <c r="QF7954" s="623"/>
      <c r="QG7954" s="623"/>
      <c r="QH7954" s="623"/>
      <c r="QI7954" s="623"/>
      <c r="QJ7954" s="623"/>
      <c r="QK7954" s="623"/>
    </row>
    <row r="7955" spans="439:453">
      <c r="PW7955" s="623"/>
      <c r="PX7955" s="623"/>
      <c r="PY7955" s="623"/>
      <c r="PZ7955" s="623"/>
      <c r="QA7955" s="623"/>
      <c r="QB7955" s="623"/>
      <c r="QC7955" s="623"/>
      <c r="QD7955" s="623"/>
      <c r="QE7955" s="623"/>
      <c r="QF7955" s="623"/>
      <c r="QG7955" s="623"/>
      <c r="QH7955" s="623"/>
      <c r="QI7955" s="623"/>
      <c r="QJ7955" s="623"/>
      <c r="QK7955" s="623"/>
    </row>
    <row r="7956" spans="439:453">
      <c r="PW7956" s="623"/>
      <c r="PX7956" s="623"/>
      <c r="PY7956" s="623"/>
      <c r="PZ7956" s="623"/>
      <c r="QA7956" s="623"/>
      <c r="QB7956" s="623"/>
      <c r="QC7956" s="623"/>
      <c r="QD7956" s="623"/>
      <c r="QE7956" s="623"/>
      <c r="QF7956" s="623"/>
      <c r="QG7956" s="623"/>
      <c r="QH7956" s="623"/>
      <c r="QI7956" s="623"/>
      <c r="QJ7956" s="623"/>
      <c r="QK7956" s="623"/>
    </row>
    <row r="7957" spans="439:453">
      <c r="PW7957" s="623"/>
      <c r="PX7957" s="623"/>
      <c r="PY7957" s="623"/>
      <c r="PZ7957" s="623"/>
      <c r="QA7957" s="623"/>
      <c r="QB7957" s="623"/>
      <c r="QC7957" s="623"/>
      <c r="QD7957" s="623"/>
      <c r="QE7957" s="623"/>
      <c r="QF7957" s="623"/>
      <c r="QG7957" s="623"/>
      <c r="QH7957" s="623"/>
      <c r="QI7957" s="623"/>
      <c r="QJ7957" s="623"/>
      <c r="QK7957" s="623"/>
    </row>
    <row r="7958" spans="439:453">
      <c r="PW7958" s="623"/>
      <c r="PX7958" s="623"/>
      <c r="PY7958" s="623"/>
      <c r="PZ7958" s="623"/>
      <c r="QA7958" s="623"/>
      <c r="QB7958" s="623"/>
      <c r="QC7958" s="623"/>
      <c r="QD7958" s="623"/>
      <c r="QE7958" s="623"/>
      <c r="QF7958" s="623"/>
      <c r="QG7958" s="623"/>
      <c r="QH7958" s="623"/>
      <c r="QI7958" s="623"/>
      <c r="QJ7958" s="623"/>
      <c r="QK7958" s="623"/>
    </row>
    <row r="7959" spans="439:453">
      <c r="PW7959" s="623"/>
      <c r="PX7959" s="623"/>
      <c r="PY7959" s="623"/>
      <c r="PZ7959" s="623"/>
      <c r="QA7959" s="623"/>
      <c r="QB7959" s="623"/>
      <c r="QC7959" s="623"/>
      <c r="QD7959" s="623"/>
      <c r="QE7959" s="623"/>
      <c r="QF7959" s="623"/>
      <c r="QG7959" s="623"/>
      <c r="QH7959" s="623"/>
      <c r="QI7959" s="623"/>
      <c r="QJ7959" s="623"/>
      <c r="QK7959" s="623"/>
    </row>
    <row r="7960" spans="439:453">
      <c r="PW7960" s="623"/>
      <c r="PX7960" s="623"/>
      <c r="PY7960" s="623"/>
      <c r="PZ7960" s="623"/>
      <c r="QA7960" s="623"/>
      <c r="QB7960" s="623"/>
      <c r="QC7960" s="623"/>
      <c r="QD7960" s="623"/>
      <c r="QE7960" s="623"/>
      <c r="QF7960" s="623"/>
      <c r="QG7960" s="623"/>
      <c r="QH7960" s="623"/>
      <c r="QI7960" s="623"/>
      <c r="QJ7960" s="623"/>
      <c r="QK7960" s="623"/>
    </row>
    <row r="7961" spans="439:453">
      <c r="PW7961" s="623"/>
      <c r="PX7961" s="623"/>
      <c r="PY7961" s="623"/>
      <c r="PZ7961" s="623"/>
      <c r="QA7961" s="623"/>
      <c r="QB7961" s="623"/>
      <c r="QC7961" s="623"/>
      <c r="QD7961" s="623"/>
      <c r="QE7961" s="623"/>
      <c r="QF7961" s="623"/>
      <c r="QG7961" s="623"/>
      <c r="QH7961" s="623"/>
      <c r="QI7961" s="623"/>
      <c r="QJ7961" s="623"/>
      <c r="QK7961" s="623"/>
    </row>
    <row r="7962" spans="439:453">
      <c r="PW7962" s="623"/>
      <c r="PX7962" s="623"/>
      <c r="PY7962" s="623"/>
      <c r="PZ7962" s="623"/>
      <c r="QA7962" s="623"/>
      <c r="QB7962" s="623"/>
      <c r="QC7962" s="623"/>
      <c r="QD7962" s="623"/>
      <c r="QE7962" s="623"/>
      <c r="QF7962" s="623"/>
      <c r="QG7962" s="623"/>
      <c r="QH7962" s="623"/>
      <c r="QI7962" s="623"/>
      <c r="QJ7962" s="623"/>
      <c r="QK7962" s="623"/>
    </row>
    <row r="7963" spans="439:453">
      <c r="PW7963" s="623"/>
      <c r="PX7963" s="623"/>
      <c r="PY7963" s="623"/>
      <c r="PZ7963" s="623"/>
      <c r="QA7963" s="623"/>
      <c r="QB7963" s="623"/>
      <c r="QC7963" s="623"/>
      <c r="QD7963" s="623"/>
      <c r="QE7963" s="623"/>
      <c r="QF7963" s="623"/>
      <c r="QG7963" s="623"/>
      <c r="QH7963" s="623"/>
      <c r="QI7963" s="623"/>
      <c r="QJ7963" s="623"/>
      <c r="QK7963" s="623"/>
    </row>
    <row r="7964" spans="439:453">
      <c r="PW7964" s="623"/>
      <c r="PX7964" s="623"/>
      <c r="PY7964" s="623"/>
      <c r="PZ7964" s="623"/>
      <c r="QA7964" s="623"/>
      <c r="QB7964" s="623"/>
      <c r="QC7964" s="623"/>
      <c r="QD7964" s="623"/>
      <c r="QE7964" s="623"/>
      <c r="QF7964" s="623"/>
      <c r="QG7964" s="623"/>
      <c r="QH7964" s="623"/>
      <c r="QI7964" s="623"/>
      <c r="QJ7964" s="623"/>
      <c r="QK7964" s="623"/>
    </row>
    <row r="7965" spans="439:453">
      <c r="PW7965" s="623"/>
      <c r="PX7965" s="623"/>
      <c r="PY7965" s="623"/>
      <c r="PZ7965" s="623"/>
      <c r="QA7965" s="623"/>
      <c r="QB7965" s="623"/>
      <c r="QC7965" s="623"/>
      <c r="QD7965" s="623"/>
      <c r="QE7965" s="623"/>
      <c r="QF7965" s="623"/>
      <c r="QG7965" s="623"/>
      <c r="QH7965" s="623"/>
      <c r="QI7965" s="623"/>
      <c r="QJ7965" s="623"/>
      <c r="QK7965" s="623"/>
    </row>
    <row r="7966" spans="439:453">
      <c r="PW7966" s="623"/>
      <c r="PX7966" s="623"/>
      <c r="PY7966" s="623"/>
      <c r="PZ7966" s="623"/>
      <c r="QA7966" s="623"/>
      <c r="QB7966" s="623"/>
      <c r="QC7966" s="623"/>
      <c r="QD7966" s="623"/>
      <c r="QE7966" s="623"/>
      <c r="QF7966" s="623"/>
      <c r="QG7966" s="623"/>
      <c r="QH7966" s="623"/>
      <c r="QI7966" s="623"/>
      <c r="QJ7966" s="623"/>
      <c r="QK7966" s="623"/>
    </row>
    <row r="7967" spans="439:453">
      <c r="PW7967" s="623"/>
      <c r="PX7967" s="623"/>
      <c r="PY7967" s="623"/>
      <c r="PZ7967" s="623"/>
      <c r="QA7967" s="623"/>
      <c r="QB7967" s="623"/>
      <c r="QC7967" s="623"/>
      <c r="QD7967" s="623"/>
      <c r="QE7967" s="623"/>
      <c r="QF7967" s="623"/>
      <c r="QG7967" s="623"/>
      <c r="QH7967" s="623"/>
      <c r="QI7967" s="623"/>
      <c r="QJ7967" s="623"/>
      <c r="QK7967" s="623"/>
    </row>
    <row r="7968" spans="439:453">
      <c r="PW7968" s="623"/>
      <c r="PX7968" s="623"/>
      <c r="PY7968" s="623"/>
      <c r="PZ7968" s="623"/>
      <c r="QA7968" s="623"/>
      <c r="QB7968" s="623"/>
      <c r="QC7968" s="623"/>
      <c r="QD7968" s="623"/>
      <c r="QE7968" s="623"/>
      <c r="QF7968" s="623"/>
      <c r="QG7968" s="623"/>
      <c r="QH7968" s="623"/>
      <c r="QI7968" s="623"/>
      <c r="QJ7968" s="623"/>
      <c r="QK7968" s="623"/>
    </row>
    <row r="7969" spans="439:453">
      <c r="PW7969" s="623"/>
      <c r="PX7969" s="623"/>
      <c r="PY7969" s="623"/>
      <c r="PZ7969" s="623"/>
      <c r="QA7969" s="623"/>
      <c r="QB7969" s="623"/>
      <c r="QC7969" s="623"/>
      <c r="QD7969" s="623"/>
      <c r="QE7969" s="623"/>
      <c r="QF7969" s="623"/>
      <c r="QG7969" s="623"/>
      <c r="QH7969" s="623"/>
      <c r="QI7969" s="623"/>
      <c r="QJ7969" s="623"/>
      <c r="QK7969" s="623"/>
    </row>
    <row r="7970" spans="439:453">
      <c r="PW7970" s="623"/>
      <c r="PX7970" s="623"/>
      <c r="PY7970" s="623"/>
      <c r="PZ7970" s="623"/>
      <c r="QA7970" s="623"/>
      <c r="QB7970" s="623"/>
      <c r="QC7970" s="623"/>
      <c r="QD7970" s="623"/>
      <c r="QE7970" s="623"/>
      <c r="QF7970" s="623"/>
      <c r="QG7970" s="623"/>
      <c r="QH7970" s="623"/>
      <c r="QI7970" s="623"/>
      <c r="QJ7970" s="623"/>
      <c r="QK7970" s="623"/>
    </row>
    <row r="7971" spans="439:453">
      <c r="PW7971" s="623"/>
      <c r="PX7971" s="623"/>
      <c r="PY7971" s="623"/>
      <c r="PZ7971" s="623"/>
      <c r="QA7971" s="623"/>
      <c r="QB7971" s="623"/>
      <c r="QC7971" s="623"/>
      <c r="QD7971" s="623"/>
      <c r="QE7971" s="623"/>
      <c r="QF7971" s="623"/>
      <c r="QG7971" s="623"/>
      <c r="QH7971" s="623"/>
      <c r="QI7971" s="623"/>
      <c r="QJ7971" s="623"/>
      <c r="QK7971" s="623"/>
    </row>
    <row r="7972" spans="439:453">
      <c r="PW7972" s="623"/>
      <c r="PX7972" s="623"/>
      <c r="PY7972" s="623"/>
      <c r="PZ7972" s="623"/>
      <c r="QA7972" s="623"/>
      <c r="QB7972" s="623"/>
      <c r="QC7972" s="623"/>
      <c r="QD7972" s="623"/>
      <c r="QE7972" s="623"/>
      <c r="QF7972" s="623"/>
      <c r="QG7972" s="623"/>
      <c r="QH7972" s="623"/>
      <c r="QI7972" s="623"/>
      <c r="QJ7972" s="623"/>
      <c r="QK7972" s="623"/>
    </row>
    <row r="7973" spans="439:453">
      <c r="PW7973" s="623"/>
      <c r="PX7973" s="623"/>
      <c r="PY7973" s="623"/>
      <c r="PZ7973" s="623"/>
      <c r="QA7973" s="623"/>
      <c r="QB7973" s="623"/>
      <c r="QC7973" s="623"/>
      <c r="QD7973" s="623"/>
      <c r="QE7973" s="623"/>
      <c r="QF7973" s="623"/>
      <c r="QG7973" s="623"/>
      <c r="QH7973" s="623"/>
      <c r="QI7973" s="623"/>
      <c r="QJ7973" s="623"/>
      <c r="QK7973" s="623"/>
    </row>
    <row r="7974" spans="439:453">
      <c r="PW7974" s="623"/>
      <c r="PX7974" s="623"/>
      <c r="PY7974" s="623"/>
      <c r="PZ7974" s="623"/>
      <c r="QA7974" s="623"/>
      <c r="QB7974" s="623"/>
      <c r="QC7974" s="623"/>
      <c r="QD7974" s="623"/>
      <c r="QE7974" s="623"/>
      <c r="QF7974" s="623"/>
      <c r="QG7974" s="623"/>
      <c r="QH7974" s="623"/>
      <c r="QI7974" s="623"/>
      <c r="QJ7974" s="623"/>
      <c r="QK7974" s="623"/>
    </row>
    <row r="7975" spans="439:453">
      <c r="PW7975" s="623"/>
      <c r="PX7975" s="623"/>
      <c r="PY7975" s="623"/>
      <c r="PZ7975" s="623"/>
      <c r="QA7975" s="623"/>
      <c r="QB7975" s="623"/>
      <c r="QC7975" s="623"/>
      <c r="QD7975" s="623"/>
      <c r="QE7975" s="623"/>
      <c r="QF7975" s="623"/>
      <c r="QG7975" s="623"/>
      <c r="QH7975" s="623"/>
      <c r="QI7975" s="623"/>
      <c r="QJ7975" s="623"/>
      <c r="QK7975" s="623"/>
    </row>
    <row r="7976" spans="439:453">
      <c r="PW7976" s="623"/>
      <c r="PX7976" s="623"/>
      <c r="PY7976" s="623"/>
      <c r="PZ7976" s="623"/>
      <c r="QA7976" s="623"/>
      <c r="QB7976" s="623"/>
      <c r="QC7976" s="623"/>
      <c r="QD7976" s="623"/>
      <c r="QE7976" s="623"/>
      <c r="QF7976" s="623"/>
      <c r="QG7976" s="623"/>
      <c r="QH7976" s="623"/>
      <c r="QI7976" s="623"/>
      <c r="QJ7976" s="623"/>
      <c r="QK7976" s="623"/>
    </row>
    <row r="7977" spans="439:453">
      <c r="PW7977" s="623"/>
      <c r="PX7977" s="623"/>
      <c r="PY7977" s="623"/>
      <c r="PZ7977" s="623"/>
      <c r="QA7977" s="623"/>
      <c r="QB7977" s="623"/>
      <c r="QC7977" s="623"/>
      <c r="QD7977" s="623"/>
      <c r="QE7977" s="623"/>
      <c r="QF7977" s="623"/>
      <c r="QG7977" s="623"/>
      <c r="QH7977" s="623"/>
      <c r="QI7977" s="623"/>
      <c r="QJ7977" s="623"/>
      <c r="QK7977" s="623"/>
    </row>
    <row r="7978" spans="439:453">
      <c r="PW7978" s="623"/>
      <c r="PX7978" s="623"/>
      <c r="PY7978" s="623"/>
      <c r="PZ7978" s="623"/>
      <c r="QA7978" s="623"/>
      <c r="QB7978" s="623"/>
      <c r="QC7978" s="623"/>
      <c r="QD7978" s="623"/>
      <c r="QE7978" s="623"/>
      <c r="QF7978" s="623"/>
      <c r="QG7978" s="623"/>
      <c r="QH7978" s="623"/>
      <c r="QI7978" s="623"/>
      <c r="QJ7978" s="623"/>
      <c r="QK7978" s="623"/>
    </row>
    <row r="7979" spans="439:453">
      <c r="PW7979" s="623"/>
      <c r="PX7979" s="623"/>
      <c r="PY7979" s="623"/>
      <c r="PZ7979" s="623"/>
      <c r="QA7979" s="623"/>
      <c r="QB7979" s="623"/>
      <c r="QC7979" s="623"/>
      <c r="QD7979" s="623"/>
      <c r="QE7979" s="623"/>
      <c r="QF7979" s="623"/>
      <c r="QG7979" s="623"/>
      <c r="QH7979" s="623"/>
      <c r="QI7979" s="623"/>
      <c r="QJ7979" s="623"/>
      <c r="QK7979" s="623"/>
    </row>
    <row r="7980" spans="439:453">
      <c r="PW7980" s="623"/>
      <c r="PX7980" s="623"/>
      <c r="PY7980" s="623"/>
      <c r="PZ7980" s="623"/>
      <c r="QA7980" s="623"/>
      <c r="QB7980" s="623"/>
      <c r="QC7980" s="623"/>
      <c r="QD7980" s="623"/>
      <c r="QE7980" s="623"/>
      <c r="QF7980" s="623"/>
      <c r="QG7980" s="623"/>
      <c r="QH7980" s="623"/>
      <c r="QI7980" s="623"/>
      <c r="QJ7980" s="623"/>
      <c r="QK7980" s="623"/>
    </row>
    <row r="7981" spans="439:453">
      <c r="PW7981" s="623"/>
      <c r="PX7981" s="623"/>
      <c r="PY7981" s="623"/>
      <c r="PZ7981" s="623"/>
      <c r="QA7981" s="623"/>
      <c r="QB7981" s="623"/>
      <c r="QC7981" s="623"/>
      <c r="QD7981" s="623"/>
      <c r="QE7981" s="623"/>
      <c r="QF7981" s="623"/>
      <c r="QG7981" s="623"/>
      <c r="QH7981" s="623"/>
      <c r="QI7981" s="623"/>
      <c r="QJ7981" s="623"/>
      <c r="QK7981" s="623"/>
    </row>
    <row r="7982" spans="439:453">
      <c r="PW7982" s="623"/>
      <c r="PX7982" s="623"/>
      <c r="PY7982" s="623"/>
      <c r="PZ7982" s="623"/>
      <c r="QA7982" s="623"/>
      <c r="QB7982" s="623"/>
      <c r="QC7982" s="623"/>
      <c r="QD7982" s="623"/>
      <c r="QE7982" s="623"/>
      <c r="QF7982" s="623"/>
      <c r="QG7982" s="623"/>
      <c r="QH7982" s="623"/>
      <c r="QI7982" s="623"/>
      <c r="QJ7982" s="623"/>
      <c r="QK7982" s="623"/>
    </row>
    <row r="7983" spans="439:453">
      <c r="PW7983" s="623"/>
      <c r="PX7983" s="623"/>
      <c r="PY7983" s="623"/>
      <c r="PZ7983" s="623"/>
      <c r="QA7983" s="623"/>
      <c r="QB7983" s="623"/>
      <c r="QC7983" s="623"/>
      <c r="QD7983" s="623"/>
      <c r="QE7983" s="623"/>
      <c r="QF7983" s="623"/>
      <c r="QG7983" s="623"/>
      <c r="QH7983" s="623"/>
      <c r="QI7983" s="623"/>
      <c r="QJ7983" s="623"/>
      <c r="QK7983" s="623"/>
    </row>
    <row r="7984" spans="439:453">
      <c r="PW7984" s="623"/>
      <c r="PX7984" s="623"/>
      <c r="PY7984" s="623"/>
      <c r="PZ7984" s="623"/>
      <c r="QA7984" s="623"/>
      <c r="QB7984" s="623"/>
      <c r="QC7984" s="623"/>
      <c r="QD7984" s="623"/>
      <c r="QE7984" s="623"/>
      <c r="QF7984" s="623"/>
      <c r="QG7984" s="623"/>
      <c r="QH7984" s="623"/>
      <c r="QI7984" s="623"/>
      <c r="QJ7984" s="623"/>
      <c r="QK7984" s="623"/>
    </row>
    <row r="7985" spans="439:453">
      <c r="PW7985" s="623"/>
      <c r="PX7985" s="623"/>
      <c r="PY7985" s="623"/>
      <c r="PZ7985" s="623"/>
      <c r="QA7985" s="623"/>
      <c r="QB7985" s="623"/>
      <c r="QC7985" s="623"/>
      <c r="QD7985" s="623"/>
      <c r="QE7985" s="623"/>
      <c r="QF7985" s="623"/>
      <c r="QG7985" s="623"/>
      <c r="QH7985" s="623"/>
      <c r="QI7985" s="623"/>
      <c r="QJ7985" s="623"/>
      <c r="QK7985" s="623"/>
    </row>
    <row r="7986" spans="439:453">
      <c r="PW7986" s="623"/>
      <c r="PX7986" s="623"/>
      <c r="PY7986" s="623"/>
      <c r="PZ7986" s="623"/>
      <c r="QA7986" s="623"/>
      <c r="QB7986" s="623"/>
      <c r="QC7986" s="623"/>
      <c r="QD7986" s="623"/>
      <c r="QE7986" s="623"/>
      <c r="QF7986" s="623"/>
      <c r="QG7986" s="623"/>
      <c r="QH7986" s="623"/>
      <c r="QI7986" s="623"/>
      <c r="QJ7986" s="623"/>
      <c r="QK7986" s="623"/>
    </row>
    <row r="7987" spans="439:453">
      <c r="PW7987" s="623"/>
      <c r="PX7987" s="623"/>
      <c r="PY7987" s="623"/>
      <c r="PZ7987" s="623"/>
      <c r="QA7987" s="623"/>
      <c r="QB7987" s="623"/>
      <c r="QC7987" s="623"/>
      <c r="QD7987" s="623"/>
      <c r="QE7987" s="623"/>
      <c r="QF7987" s="623"/>
      <c r="QG7987" s="623"/>
      <c r="QH7987" s="623"/>
      <c r="QI7987" s="623"/>
      <c r="QJ7987" s="623"/>
      <c r="QK7987" s="623"/>
    </row>
    <row r="7988" spans="439:453">
      <c r="PW7988" s="623"/>
      <c r="PX7988" s="623"/>
      <c r="PY7988" s="623"/>
      <c r="PZ7988" s="623"/>
      <c r="QA7988" s="623"/>
      <c r="QB7988" s="623"/>
      <c r="QC7988" s="623"/>
      <c r="QD7988" s="623"/>
      <c r="QE7988" s="623"/>
      <c r="QF7988" s="623"/>
      <c r="QG7988" s="623"/>
      <c r="QH7988" s="623"/>
      <c r="QI7988" s="623"/>
      <c r="QJ7988" s="623"/>
      <c r="QK7988" s="623"/>
    </row>
    <row r="7989" spans="439:453">
      <c r="PW7989" s="623"/>
      <c r="PX7989" s="623"/>
      <c r="PY7989" s="623"/>
      <c r="PZ7989" s="623"/>
      <c r="QA7989" s="623"/>
      <c r="QB7989" s="623"/>
      <c r="QC7989" s="623"/>
      <c r="QD7989" s="623"/>
      <c r="QE7989" s="623"/>
      <c r="QF7989" s="623"/>
      <c r="QG7989" s="623"/>
      <c r="QH7989" s="623"/>
      <c r="QI7989" s="623"/>
      <c r="QJ7989" s="623"/>
      <c r="QK7989" s="623"/>
    </row>
    <row r="7990" spans="439:453">
      <c r="PW7990" s="623"/>
      <c r="PX7990" s="623"/>
      <c r="PY7990" s="623"/>
      <c r="PZ7990" s="623"/>
      <c r="QA7990" s="623"/>
      <c r="QB7990" s="623"/>
      <c r="QC7990" s="623"/>
      <c r="QD7990" s="623"/>
      <c r="QE7990" s="623"/>
      <c r="QF7990" s="623"/>
      <c r="QG7990" s="623"/>
      <c r="QH7990" s="623"/>
      <c r="QI7990" s="623"/>
      <c r="QJ7990" s="623"/>
      <c r="QK7990" s="623"/>
    </row>
    <row r="7991" spans="439:453">
      <c r="PW7991" s="623"/>
      <c r="PX7991" s="623"/>
      <c r="PY7991" s="623"/>
      <c r="PZ7991" s="623"/>
      <c r="QA7991" s="623"/>
      <c r="QB7991" s="623"/>
      <c r="QC7991" s="623"/>
      <c r="QD7991" s="623"/>
      <c r="QE7991" s="623"/>
      <c r="QF7991" s="623"/>
      <c r="QG7991" s="623"/>
      <c r="QH7991" s="623"/>
      <c r="QI7991" s="623"/>
      <c r="QJ7991" s="623"/>
      <c r="QK7991" s="623"/>
    </row>
    <row r="7992" spans="439:453">
      <c r="PW7992" s="623"/>
      <c r="PX7992" s="623"/>
      <c r="PY7992" s="623"/>
      <c r="PZ7992" s="623"/>
      <c r="QA7992" s="623"/>
      <c r="QB7992" s="623"/>
      <c r="QC7992" s="623"/>
      <c r="QD7992" s="623"/>
      <c r="QE7992" s="623"/>
      <c r="QF7992" s="623"/>
      <c r="QG7992" s="623"/>
      <c r="QH7992" s="623"/>
      <c r="QI7992" s="623"/>
      <c r="QJ7992" s="623"/>
      <c r="QK7992" s="623"/>
    </row>
    <row r="7993" spans="439:453">
      <c r="PW7993" s="623"/>
      <c r="PX7993" s="623"/>
      <c r="PY7993" s="623"/>
      <c r="PZ7993" s="623"/>
      <c r="QA7993" s="623"/>
      <c r="QB7993" s="623"/>
      <c r="QC7993" s="623"/>
      <c r="QD7993" s="623"/>
      <c r="QE7993" s="623"/>
      <c r="QF7993" s="623"/>
      <c r="QG7993" s="623"/>
      <c r="QH7993" s="623"/>
      <c r="QI7993" s="623"/>
      <c r="QJ7993" s="623"/>
      <c r="QK7993" s="623"/>
    </row>
    <row r="7994" spans="439:453">
      <c r="PW7994" s="623"/>
      <c r="PX7994" s="623"/>
      <c r="PY7994" s="623"/>
      <c r="PZ7994" s="623"/>
      <c r="QA7994" s="623"/>
      <c r="QB7994" s="623"/>
      <c r="QC7994" s="623"/>
      <c r="QD7994" s="623"/>
      <c r="QE7994" s="623"/>
      <c r="QF7994" s="623"/>
      <c r="QG7994" s="623"/>
      <c r="QH7994" s="623"/>
      <c r="QI7994" s="623"/>
      <c r="QJ7994" s="623"/>
      <c r="QK7994" s="623"/>
    </row>
    <row r="7995" spans="439:453">
      <c r="PW7995" s="623"/>
      <c r="PX7995" s="623"/>
      <c r="PY7995" s="623"/>
      <c r="PZ7995" s="623"/>
      <c r="QA7995" s="623"/>
      <c r="QB7995" s="623"/>
      <c r="QC7995" s="623"/>
      <c r="QD7995" s="623"/>
      <c r="QE7995" s="623"/>
      <c r="QF7995" s="623"/>
      <c r="QG7995" s="623"/>
      <c r="QH7995" s="623"/>
      <c r="QI7995" s="623"/>
      <c r="QJ7995" s="623"/>
      <c r="QK7995" s="623"/>
    </row>
    <row r="7996" spans="439:453">
      <c r="PW7996" s="623"/>
      <c r="PX7996" s="623"/>
      <c r="PY7996" s="623"/>
      <c r="PZ7996" s="623"/>
      <c r="QA7996" s="623"/>
      <c r="QB7996" s="623"/>
      <c r="QC7996" s="623"/>
      <c r="QD7996" s="623"/>
      <c r="QE7996" s="623"/>
      <c r="QF7996" s="623"/>
      <c r="QG7996" s="623"/>
      <c r="QH7996" s="623"/>
      <c r="QI7996" s="623"/>
      <c r="QJ7996" s="623"/>
      <c r="QK7996" s="623"/>
    </row>
    <row r="7997" spans="439:453">
      <c r="PW7997" s="623"/>
      <c r="PX7997" s="623"/>
      <c r="PY7997" s="623"/>
      <c r="PZ7997" s="623"/>
      <c r="QA7997" s="623"/>
      <c r="QB7997" s="623"/>
      <c r="QC7997" s="623"/>
      <c r="QD7997" s="623"/>
      <c r="QE7997" s="623"/>
      <c r="QF7997" s="623"/>
      <c r="QG7997" s="623"/>
      <c r="QH7997" s="623"/>
      <c r="QI7997" s="623"/>
      <c r="QJ7997" s="623"/>
      <c r="QK7997" s="623"/>
    </row>
    <row r="7998" spans="439:453">
      <c r="PW7998" s="623"/>
      <c r="PX7998" s="623"/>
      <c r="PY7998" s="623"/>
      <c r="PZ7998" s="623"/>
      <c r="QA7998" s="623"/>
      <c r="QB7998" s="623"/>
      <c r="QC7998" s="623"/>
      <c r="QD7998" s="623"/>
      <c r="QE7998" s="623"/>
      <c r="QF7998" s="623"/>
      <c r="QG7998" s="623"/>
      <c r="QH7998" s="623"/>
      <c r="QI7998" s="623"/>
      <c r="QJ7998" s="623"/>
      <c r="QK7998" s="623"/>
    </row>
    <row r="7999" spans="439:453">
      <c r="PW7999" s="623"/>
      <c r="PX7999" s="623"/>
      <c r="PY7999" s="623"/>
      <c r="PZ7999" s="623"/>
      <c r="QA7999" s="623"/>
      <c r="QB7999" s="623"/>
      <c r="QC7999" s="623"/>
      <c r="QD7999" s="623"/>
      <c r="QE7999" s="623"/>
      <c r="QF7999" s="623"/>
      <c r="QG7999" s="623"/>
      <c r="QH7999" s="623"/>
      <c r="QI7999" s="623"/>
      <c r="QJ7999" s="623"/>
      <c r="QK7999" s="623"/>
    </row>
    <row r="8000" spans="439:453">
      <c r="PW8000" s="623"/>
      <c r="PX8000" s="623"/>
      <c r="PY8000" s="623"/>
      <c r="PZ8000" s="623"/>
      <c r="QA8000" s="623"/>
      <c r="QB8000" s="623"/>
      <c r="QC8000" s="623"/>
      <c r="QD8000" s="623"/>
      <c r="QE8000" s="623"/>
      <c r="QF8000" s="623"/>
      <c r="QG8000" s="623"/>
      <c r="QH8000" s="623"/>
      <c r="QI8000" s="623"/>
      <c r="QJ8000" s="623"/>
      <c r="QK8000" s="623"/>
    </row>
    <row r="8001" spans="439:453">
      <c r="PW8001" s="623"/>
      <c r="PX8001" s="623"/>
      <c r="PY8001" s="623"/>
      <c r="PZ8001" s="623"/>
      <c r="QA8001" s="623"/>
      <c r="QB8001" s="623"/>
      <c r="QC8001" s="623"/>
      <c r="QD8001" s="623"/>
      <c r="QE8001" s="623"/>
      <c r="QF8001" s="623"/>
      <c r="QG8001" s="623"/>
      <c r="QH8001" s="623"/>
      <c r="QI8001" s="623"/>
      <c r="QJ8001" s="623"/>
      <c r="QK8001" s="623"/>
    </row>
    <row r="8002" spans="439:453">
      <c r="PW8002" s="623"/>
      <c r="PX8002" s="623"/>
      <c r="PY8002" s="623"/>
      <c r="PZ8002" s="623"/>
      <c r="QA8002" s="623"/>
      <c r="QB8002" s="623"/>
      <c r="QC8002" s="623"/>
      <c r="QD8002" s="623"/>
      <c r="QE8002" s="623"/>
      <c r="QF8002" s="623"/>
      <c r="QG8002" s="623"/>
      <c r="QH8002" s="623"/>
      <c r="QI8002" s="623"/>
      <c r="QJ8002" s="623"/>
      <c r="QK8002" s="623"/>
    </row>
    <row r="8003" spans="439:453">
      <c r="PW8003" s="623"/>
      <c r="PX8003" s="623"/>
      <c r="PY8003" s="623"/>
      <c r="PZ8003" s="623"/>
      <c r="QA8003" s="623"/>
      <c r="QB8003" s="623"/>
      <c r="QC8003" s="623"/>
      <c r="QD8003" s="623"/>
      <c r="QE8003" s="623"/>
      <c r="QF8003" s="623"/>
      <c r="QG8003" s="623"/>
      <c r="QH8003" s="623"/>
      <c r="QI8003" s="623"/>
      <c r="QJ8003" s="623"/>
      <c r="QK8003" s="623"/>
    </row>
    <row r="8004" spans="439:453">
      <c r="PW8004" s="623"/>
      <c r="PX8004" s="623"/>
      <c r="PY8004" s="623"/>
      <c r="PZ8004" s="623"/>
      <c r="QA8004" s="623"/>
      <c r="QB8004" s="623"/>
      <c r="QC8004" s="623"/>
      <c r="QD8004" s="623"/>
      <c r="QE8004" s="623"/>
      <c r="QF8004" s="623"/>
      <c r="QG8004" s="623"/>
      <c r="QH8004" s="623"/>
      <c r="QI8004" s="623"/>
      <c r="QJ8004" s="623"/>
      <c r="QK8004" s="623"/>
    </row>
    <row r="8005" spans="439:453">
      <c r="PW8005" s="623"/>
      <c r="PX8005" s="623"/>
      <c r="PY8005" s="623"/>
      <c r="PZ8005" s="623"/>
      <c r="QA8005" s="623"/>
      <c r="QB8005" s="623"/>
      <c r="QC8005" s="623"/>
      <c r="QD8005" s="623"/>
      <c r="QE8005" s="623"/>
      <c r="QF8005" s="623"/>
      <c r="QG8005" s="623"/>
      <c r="QH8005" s="623"/>
      <c r="QI8005" s="623"/>
      <c r="QJ8005" s="623"/>
      <c r="QK8005" s="623"/>
    </row>
    <row r="8006" spans="439:453">
      <c r="PW8006" s="623"/>
      <c r="PX8006" s="623"/>
      <c r="PY8006" s="623"/>
      <c r="PZ8006" s="623"/>
      <c r="QA8006" s="623"/>
      <c r="QB8006" s="623"/>
      <c r="QC8006" s="623"/>
      <c r="QD8006" s="623"/>
      <c r="QE8006" s="623"/>
      <c r="QF8006" s="623"/>
      <c r="QG8006" s="623"/>
      <c r="QH8006" s="623"/>
      <c r="QI8006" s="623"/>
      <c r="QJ8006" s="623"/>
      <c r="QK8006" s="623"/>
    </row>
    <row r="8007" spans="439:453">
      <c r="PW8007" s="623"/>
      <c r="PX8007" s="623"/>
      <c r="PY8007" s="623"/>
      <c r="PZ8007" s="623"/>
      <c r="QA8007" s="623"/>
      <c r="QB8007" s="623"/>
      <c r="QC8007" s="623"/>
      <c r="QD8007" s="623"/>
      <c r="QE8007" s="623"/>
      <c r="QF8007" s="623"/>
      <c r="QG8007" s="623"/>
      <c r="QH8007" s="623"/>
      <c r="QI8007" s="623"/>
      <c r="QJ8007" s="623"/>
      <c r="QK8007" s="623"/>
    </row>
    <row r="8008" spans="439:453">
      <c r="PW8008" s="623"/>
      <c r="PX8008" s="623"/>
      <c r="PY8008" s="623"/>
      <c r="PZ8008" s="623"/>
      <c r="QA8008" s="623"/>
      <c r="QB8008" s="623"/>
      <c r="QC8008" s="623"/>
      <c r="QD8008" s="623"/>
      <c r="QE8008" s="623"/>
      <c r="QF8008" s="623"/>
      <c r="QG8008" s="623"/>
      <c r="QH8008" s="623"/>
      <c r="QI8008" s="623"/>
      <c r="QJ8008" s="623"/>
      <c r="QK8008" s="623"/>
    </row>
    <row r="8009" spans="439:453">
      <c r="PW8009" s="623"/>
      <c r="PX8009" s="623"/>
      <c r="PY8009" s="623"/>
      <c r="PZ8009" s="623"/>
      <c r="QA8009" s="623"/>
      <c r="QB8009" s="623"/>
      <c r="QC8009" s="623"/>
      <c r="QD8009" s="623"/>
      <c r="QE8009" s="623"/>
      <c r="QF8009" s="623"/>
      <c r="QG8009" s="623"/>
      <c r="QH8009" s="623"/>
      <c r="QI8009" s="623"/>
      <c r="QJ8009" s="623"/>
      <c r="QK8009" s="623"/>
    </row>
    <row r="8010" spans="439:453">
      <c r="PW8010" s="623"/>
      <c r="PX8010" s="623"/>
      <c r="PY8010" s="623"/>
      <c r="PZ8010" s="623"/>
      <c r="QA8010" s="623"/>
      <c r="QB8010" s="623"/>
      <c r="QC8010" s="623"/>
      <c r="QD8010" s="623"/>
      <c r="QE8010" s="623"/>
      <c r="QF8010" s="623"/>
      <c r="QG8010" s="623"/>
      <c r="QH8010" s="623"/>
      <c r="QI8010" s="623"/>
      <c r="QJ8010" s="623"/>
      <c r="QK8010" s="623"/>
    </row>
    <row r="8011" spans="439:453">
      <c r="PW8011" s="623"/>
      <c r="PX8011" s="623"/>
      <c r="PY8011" s="623"/>
      <c r="PZ8011" s="623"/>
      <c r="QA8011" s="623"/>
      <c r="QB8011" s="623"/>
      <c r="QC8011" s="623"/>
      <c r="QD8011" s="623"/>
      <c r="QE8011" s="623"/>
      <c r="QF8011" s="623"/>
      <c r="QG8011" s="623"/>
      <c r="QH8011" s="623"/>
      <c r="QI8011" s="623"/>
      <c r="QJ8011" s="623"/>
      <c r="QK8011" s="623"/>
    </row>
    <row r="8012" spans="439:453">
      <c r="PW8012" s="623"/>
      <c r="PX8012" s="623"/>
      <c r="PY8012" s="623"/>
      <c r="PZ8012" s="623"/>
      <c r="QA8012" s="623"/>
      <c r="QB8012" s="623"/>
      <c r="QC8012" s="623"/>
      <c r="QD8012" s="623"/>
      <c r="QE8012" s="623"/>
      <c r="QF8012" s="623"/>
      <c r="QG8012" s="623"/>
      <c r="QH8012" s="623"/>
      <c r="QI8012" s="623"/>
      <c r="QJ8012" s="623"/>
      <c r="QK8012" s="623"/>
    </row>
    <row r="8013" spans="439:453">
      <c r="PW8013" s="623"/>
      <c r="PX8013" s="623"/>
      <c r="PY8013" s="623"/>
      <c r="PZ8013" s="623"/>
      <c r="QA8013" s="623"/>
      <c r="QB8013" s="623"/>
      <c r="QC8013" s="623"/>
      <c r="QD8013" s="623"/>
      <c r="QE8013" s="623"/>
      <c r="QF8013" s="623"/>
      <c r="QG8013" s="623"/>
      <c r="QH8013" s="623"/>
      <c r="QI8013" s="623"/>
      <c r="QJ8013" s="623"/>
      <c r="QK8013" s="623"/>
    </row>
    <row r="8014" spans="439:453">
      <c r="PW8014" s="623"/>
      <c r="PX8014" s="623"/>
      <c r="PY8014" s="623"/>
      <c r="PZ8014" s="623"/>
      <c r="QA8014" s="623"/>
      <c r="QB8014" s="623"/>
      <c r="QC8014" s="623"/>
      <c r="QD8014" s="623"/>
      <c r="QE8014" s="623"/>
      <c r="QF8014" s="623"/>
      <c r="QG8014" s="623"/>
      <c r="QH8014" s="623"/>
      <c r="QI8014" s="623"/>
      <c r="QJ8014" s="623"/>
      <c r="QK8014" s="623"/>
    </row>
    <row r="8015" spans="439:453">
      <c r="PW8015" s="623"/>
      <c r="PX8015" s="623"/>
      <c r="PY8015" s="623"/>
      <c r="PZ8015" s="623"/>
      <c r="QA8015" s="623"/>
      <c r="QB8015" s="623"/>
      <c r="QC8015" s="623"/>
      <c r="QD8015" s="623"/>
      <c r="QE8015" s="623"/>
      <c r="QF8015" s="623"/>
      <c r="QG8015" s="623"/>
      <c r="QH8015" s="623"/>
      <c r="QI8015" s="623"/>
      <c r="QJ8015" s="623"/>
      <c r="QK8015" s="623"/>
    </row>
    <row r="8016" spans="439:453">
      <c r="PW8016" s="623"/>
      <c r="PX8016" s="623"/>
      <c r="PY8016" s="623"/>
      <c r="PZ8016" s="623"/>
      <c r="QA8016" s="623"/>
      <c r="QB8016" s="623"/>
      <c r="QC8016" s="623"/>
      <c r="QD8016" s="623"/>
      <c r="QE8016" s="623"/>
      <c r="QF8016" s="623"/>
      <c r="QG8016" s="623"/>
      <c r="QH8016" s="623"/>
      <c r="QI8016" s="623"/>
      <c r="QJ8016" s="623"/>
      <c r="QK8016" s="623"/>
    </row>
    <row r="8017" spans="439:453">
      <c r="PW8017" s="623"/>
      <c r="PX8017" s="623"/>
      <c r="PY8017" s="623"/>
      <c r="PZ8017" s="623"/>
      <c r="QA8017" s="623"/>
      <c r="QB8017" s="623"/>
      <c r="QC8017" s="623"/>
      <c r="QD8017" s="623"/>
      <c r="QE8017" s="623"/>
      <c r="QF8017" s="623"/>
      <c r="QG8017" s="623"/>
      <c r="QH8017" s="623"/>
      <c r="QI8017" s="623"/>
      <c r="QJ8017" s="623"/>
      <c r="QK8017" s="623"/>
    </row>
    <row r="8018" spans="439:453">
      <c r="PW8018" s="623"/>
      <c r="PX8018" s="623"/>
      <c r="PY8018" s="623"/>
      <c r="PZ8018" s="623"/>
      <c r="QA8018" s="623"/>
      <c r="QB8018" s="623"/>
      <c r="QC8018" s="623"/>
      <c r="QD8018" s="623"/>
      <c r="QE8018" s="623"/>
      <c r="QF8018" s="623"/>
      <c r="QG8018" s="623"/>
      <c r="QH8018" s="623"/>
      <c r="QI8018" s="623"/>
      <c r="QJ8018" s="623"/>
      <c r="QK8018" s="623"/>
    </row>
    <row r="8019" spans="439:453">
      <c r="PW8019" s="623"/>
      <c r="PX8019" s="623"/>
      <c r="PY8019" s="623"/>
      <c r="PZ8019" s="623"/>
      <c r="QA8019" s="623"/>
      <c r="QB8019" s="623"/>
      <c r="QC8019" s="623"/>
      <c r="QD8019" s="623"/>
      <c r="QE8019" s="623"/>
      <c r="QF8019" s="623"/>
      <c r="QG8019" s="623"/>
      <c r="QH8019" s="623"/>
      <c r="QI8019" s="623"/>
      <c r="QJ8019" s="623"/>
      <c r="QK8019" s="623"/>
    </row>
    <row r="8020" spans="439:453">
      <c r="PW8020" s="623"/>
      <c r="PX8020" s="623"/>
      <c r="PY8020" s="623"/>
      <c r="PZ8020" s="623"/>
      <c r="QA8020" s="623"/>
      <c r="QB8020" s="623"/>
      <c r="QC8020" s="623"/>
      <c r="QD8020" s="623"/>
      <c r="QE8020" s="623"/>
      <c r="QF8020" s="623"/>
      <c r="QG8020" s="623"/>
      <c r="QH8020" s="623"/>
      <c r="QI8020" s="623"/>
      <c r="QJ8020" s="623"/>
      <c r="QK8020" s="623"/>
    </row>
    <row r="8021" spans="439:453">
      <c r="PW8021" s="623"/>
      <c r="PX8021" s="623"/>
      <c r="PY8021" s="623"/>
      <c r="PZ8021" s="623"/>
      <c r="QA8021" s="623"/>
      <c r="QB8021" s="623"/>
      <c r="QC8021" s="623"/>
      <c r="QD8021" s="623"/>
      <c r="QE8021" s="623"/>
      <c r="QF8021" s="623"/>
      <c r="QG8021" s="623"/>
      <c r="QH8021" s="623"/>
      <c r="QI8021" s="623"/>
      <c r="QJ8021" s="623"/>
      <c r="QK8021" s="623"/>
    </row>
    <row r="8022" spans="439:453">
      <c r="PW8022" s="623"/>
      <c r="PX8022" s="623"/>
      <c r="PY8022" s="623"/>
      <c r="PZ8022" s="623"/>
      <c r="QA8022" s="623"/>
      <c r="QB8022" s="623"/>
      <c r="QC8022" s="623"/>
      <c r="QD8022" s="623"/>
      <c r="QE8022" s="623"/>
      <c r="QF8022" s="623"/>
      <c r="QG8022" s="623"/>
      <c r="QH8022" s="623"/>
      <c r="QI8022" s="623"/>
      <c r="QJ8022" s="623"/>
      <c r="QK8022" s="623"/>
    </row>
    <row r="8023" spans="439:453">
      <c r="PW8023" s="623"/>
      <c r="PX8023" s="623"/>
      <c r="PY8023" s="623"/>
      <c r="PZ8023" s="623"/>
      <c r="QA8023" s="623"/>
      <c r="QB8023" s="623"/>
      <c r="QC8023" s="623"/>
      <c r="QD8023" s="623"/>
      <c r="QE8023" s="623"/>
      <c r="QF8023" s="623"/>
      <c r="QG8023" s="623"/>
      <c r="QH8023" s="623"/>
      <c r="QI8023" s="623"/>
      <c r="QJ8023" s="623"/>
      <c r="QK8023" s="623"/>
    </row>
    <row r="8024" spans="439:453">
      <c r="PW8024" s="623"/>
      <c r="PX8024" s="623"/>
      <c r="PY8024" s="623"/>
      <c r="PZ8024" s="623"/>
      <c r="QA8024" s="623"/>
      <c r="QB8024" s="623"/>
      <c r="QC8024" s="623"/>
      <c r="QD8024" s="623"/>
      <c r="QE8024" s="623"/>
      <c r="QF8024" s="623"/>
      <c r="QG8024" s="623"/>
      <c r="QH8024" s="623"/>
      <c r="QI8024" s="623"/>
      <c r="QJ8024" s="623"/>
      <c r="QK8024" s="623"/>
    </row>
    <row r="8025" spans="439:453">
      <c r="PW8025" s="623"/>
      <c r="PX8025" s="623"/>
      <c r="PY8025" s="623"/>
      <c r="PZ8025" s="623"/>
      <c r="QA8025" s="623"/>
      <c r="QB8025" s="623"/>
      <c r="QC8025" s="623"/>
      <c r="QD8025" s="623"/>
      <c r="QE8025" s="623"/>
      <c r="QF8025" s="623"/>
      <c r="QG8025" s="623"/>
      <c r="QH8025" s="623"/>
      <c r="QI8025" s="623"/>
      <c r="QJ8025" s="623"/>
      <c r="QK8025" s="623"/>
    </row>
    <row r="8026" spans="439:453">
      <c r="PW8026" s="623"/>
      <c r="PX8026" s="623"/>
      <c r="PY8026" s="623"/>
      <c r="PZ8026" s="623"/>
      <c r="QA8026" s="623"/>
      <c r="QB8026" s="623"/>
      <c r="QC8026" s="623"/>
      <c r="QD8026" s="623"/>
      <c r="QE8026" s="623"/>
      <c r="QF8026" s="623"/>
      <c r="QG8026" s="623"/>
      <c r="QH8026" s="623"/>
      <c r="QI8026" s="623"/>
      <c r="QJ8026" s="623"/>
      <c r="QK8026" s="623"/>
    </row>
    <row r="8027" spans="439:453">
      <c r="PW8027" s="623"/>
      <c r="PX8027" s="623"/>
      <c r="PY8027" s="623"/>
      <c r="PZ8027" s="623"/>
      <c r="QA8027" s="623"/>
      <c r="QB8027" s="623"/>
      <c r="QC8027" s="623"/>
      <c r="QD8027" s="623"/>
      <c r="QE8027" s="623"/>
      <c r="QF8027" s="623"/>
      <c r="QG8027" s="623"/>
      <c r="QH8027" s="623"/>
      <c r="QI8027" s="623"/>
      <c r="QJ8027" s="623"/>
      <c r="QK8027" s="623"/>
    </row>
    <row r="8028" spans="439:453">
      <c r="PW8028" s="623"/>
      <c r="PX8028" s="623"/>
      <c r="PY8028" s="623"/>
      <c r="PZ8028" s="623"/>
      <c r="QA8028" s="623"/>
      <c r="QB8028" s="623"/>
      <c r="QC8028" s="623"/>
      <c r="QD8028" s="623"/>
      <c r="QE8028" s="623"/>
      <c r="QF8028" s="623"/>
      <c r="QG8028" s="623"/>
      <c r="QH8028" s="623"/>
      <c r="QI8028" s="623"/>
      <c r="QJ8028" s="623"/>
      <c r="QK8028" s="623"/>
    </row>
    <row r="8029" spans="439:453">
      <c r="PW8029" s="623"/>
      <c r="PX8029" s="623"/>
      <c r="PY8029" s="623"/>
      <c r="PZ8029" s="623"/>
      <c r="QA8029" s="623"/>
      <c r="QB8029" s="623"/>
      <c r="QC8029" s="623"/>
      <c r="QD8029" s="623"/>
      <c r="QE8029" s="623"/>
      <c r="QF8029" s="623"/>
      <c r="QG8029" s="623"/>
      <c r="QH8029" s="623"/>
      <c r="QI8029" s="623"/>
      <c r="QJ8029" s="623"/>
      <c r="QK8029" s="623"/>
    </row>
    <row r="8030" spans="439:453">
      <c r="PW8030" s="623"/>
      <c r="PX8030" s="623"/>
      <c r="PY8030" s="623"/>
      <c r="PZ8030" s="623"/>
      <c r="QA8030" s="623"/>
      <c r="QB8030" s="623"/>
      <c r="QC8030" s="623"/>
      <c r="QD8030" s="623"/>
      <c r="QE8030" s="623"/>
      <c r="QF8030" s="623"/>
      <c r="QG8030" s="623"/>
      <c r="QH8030" s="623"/>
      <c r="QI8030" s="623"/>
      <c r="QJ8030" s="623"/>
      <c r="QK8030" s="623"/>
    </row>
    <row r="8031" spans="439:453">
      <c r="PW8031" s="623"/>
      <c r="PX8031" s="623"/>
      <c r="PY8031" s="623"/>
      <c r="PZ8031" s="623"/>
      <c r="QA8031" s="623"/>
      <c r="QB8031" s="623"/>
      <c r="QC8031" s="623"/>
      <c r="QD8031" s="623"/>
      <c r="QE8031" s="623"/>
      <c r="QF8031" s="623"/>
      <c r="QG8031" s="623"/>
      <c r="QH8031" s="623"/>
      <c r="QI8031" s="623"/>
      <c r="QJ8031" s="623"/>
      <c r="QK8031" s="623"/>
    </row>
    <row r="8032" spans="439:453">
      <c r="PW8032" s="623"/>
      <c r="PX8032" s="623"/>
      <c r="PY8032" s="623"/>
      <c r="PZ8032" s="623"/>
      <c r="QA8032" s="623"/>
      <c r="QB8032" s="623"/>
      <c r="QC8032" s="623"/>
      <c r="QD8032" s="623"/>
      <c r="QE8032" s="623"/>
      <c r="QF8032" s="623"/>
      <c r="QG8032" s="623"/>
      <c r="QH8032" s="623"/>
      <c r="QI8032" s="623"/>
      <c r="QJ8032" s="623"/>
      <c r="QK8032" s="623"/>
    </row>
    <row r="8033" spans="439:453">
      <c r="PW8033" s="623"/>
      <c r="PX8033" s="623"/>
      <c r="PY8033" s="623"/>
      <c r="PZ8033" s="623"/>
      <c r="QA8033" s="623"/>
      <c r="QB8033" s="623"/>
      <c r="QC8033" s="623"/>
      <c r="QD8033" s="623"/>
      <c r="QE8033" s="623"/>
      <c r="QF8033" s="623"/>
      <c r="QG8033" s="623"/>
      <c r="QH8033" s="623"/>
      <c r="QI8033" s="623"/>
      <c r="QJ8033" s="623"/>
      <c r="QK8033" s="623"/>
    </row>
    <row r="8034" spans="439:453">
      <c r="PW8034" s="623"/>
      <c r="PX8034" s="623"/>
      <c r="PY8034" s="623"/>
      <c r="PZ8034" s="623"/>
      <c r="QA8034" s="623"/>
      <c r="QB8034" s="623"/>
      <c r="QC8034" s="623"/>
      <c r="QD8034" s="623"/>
      <c r="QE8034" s="623"/>
      <c r="QF8034" s="623"/>
      <c r="QG8034" s="623"/>
      <c r="QH8034" s="623"/>
      <c r="QI8034" s="623"/>
      <c r="QJ8034" s="623"/>
      <c r="QK8034" s="623"/>
    </row>
    <row r="8035" spans="439:453">
      <c r="PW8035" s="623"/>
      <c r="PX8035" s="623"/>
      <c r="PY8035" s="623"/>
      <c r="PZ8035" s="623"/>
      <c r="QA8035" s="623"/>
      <c r="QB8035" s="623"/>
      <c r="QC8035" s="623"/>
      <c r="QD8035" s="623"/>
      <c r="QE8035" s="623"/>
      <c r="QF8035" s="623"/>
      <c r="QG8035" s="623"/>
      <c r="QH8035" s="623"/>
      <c r="QI8035" s="623"/>
      <c r="QJ8035" s="623"/>
      <c r="QK8035" s="623"/>
    </row>
    <row r="8036" spans="439:453">
      <c r="PW8036" s="623"/>
      <c r="PX8036" s="623"/>
      <c r="PY8036" s="623"/>
      <c r="PZ8036" s="623"/>
      <c r="QA8036" s="623"/>
      <c r="QB8036" s="623"/>
      <c r="QC8036" s="623"/>
      <c r="QD8036" s="623"/>
      <c r="QE8036" s="623"/>
      <c r="QF8036" s="623"/>
      <c r="QG8036" s="623"/>
      <c r="QH8036" s="623"/>
      <c r="QI8036" s="623"/>
      <c r="QJ8036" s="623"/>
      <c r="QK8036" s="623"/>
    </row>
    <row r="8037" spans="439:453">
      <c r="PW8037" s="623"/>
      <c r="PX8037" s="623"/>
      <c r="PY8037" s="623"/>
      <c r="PZ8037" s="623"/>
      <c r="QA8037" s="623"/>
      <c r="QB8037" s="623"/>
      <c r="QC8037" s="623"/>
      <c r="QD8037" s="623"/>
      <c r="QE8037" s="623"/>
      <c r="QF8037" s="623"/>
      <c r="QG8037" s="623"/>
      <c r="QH8037" s="623"/>
      <c r="QI8037" s="623"/>
      <c r="QJ8037" s="623"/>
      <c r="QK8037" s="623"/>
    </row>
    <row r="8038" spans="439:453">
      <c r="PW8038" s="623"/>
      <c r="PX8038" s="623"/>
      <c r="PY8038" s="623"/>
      <c r="PZ8038" s="623"/>
      <c r="QA8038" s="623"/>
      <c r="QB8038" s="623"/>
      <c r="QC8038" s="623"/>
      <c r="QD8038" s="623"/>
      <c r="QE8038" s="623"/>
      <c r="QF8038" s="623"/>
      <c r="QG8038" s="623"/>
      <c r="QH8038" s="623"/>
      <c r="QI8038" s="623"/>
      <c r="QJ8038" s="623"/>
      <c r="QK8038" s="623"/>
    </row>
    <row r="8039" spans="439:453">
      <c r="PW8039" s="623"/>
      <c r="PX8039" s="623"/>
      <c r="PY8039" s="623"/>
      <c r="PZ8039" s="623"/>
      <c r="QA8039" s="623"/>
      <c r="QB8039" s="623"/>
      <c r="QC8039" s="623"/>
      <c r="QD8039" s="623"/>
      <c r="QE8039" s="623"/>
      <c r="QF8039" s="623"/>
      <c r="QG8039" s="623"/>
      <c r="QH8039" s="623"/>
      <c r="QI8039" s="623"/>
      <c r="QJ8039" s="623"/>
      <c r="QK8039" s="623"/>
    </row>
    <row r="8040" spans="439:453">
      <c r="PW8040" s="623"/>
      <c r="PX8040" s="623"/>
      <c r="PY8040" s="623"/>
      <c r="PZ8040" s="623"/>
      <c r="QA8040" s="623"/>
      <c r="QB8040" s="623"/>
      <c r="QC8040" s="623"/>
      <c r="QD8040" s="623"/>
      <c r="QE8040" s="623"/>
      <c r="QF8040" s="623"/>
      <c r="QG8040" s="623"/>
      <c r="QH8040" s="623"/>
      <c r="QI8040" s="623"/>
      <c r="QJ8040" s="623"/>
      <c r="QK8040" s="623"/>
    </row>
    <row r="8041" spans="439:453">
      <c r="PW8041" s="623"/>
      <c r="PX8041" s="623"/>
      <c r="PY8041" s="623"/>
      <c r="PZ8041" s="623"/>
      <c r="QA8041" s="623"/>
      <c r="QB8041" s="623"/>
      <c r="QC8041" s="623"/>
      <c r="QD8041" s="623"/>
      <c r="QE8041" s="623"/>
      <c r="QF8041" s="623"/>
      <c r="QG8041" s="623"/>
      <c r="QH8041" s="623"/>
      <c r="QI8041" s="623"/>
      <c r="QJ8041" s="623"/>
      <c r="QK8041" s="623"/>
    </row>
    <row r="8042" spans="439:453">
      <c r="PW8042" s="623"/>
      <c r="PX8042" s="623"/>
      <c r="PY8042" s="623"/>
      <c r="PZ8042" s="623"/>
      <c r="QA8042" s="623"/>
      <c r="QB8042" s="623"/>
      <c r="QC8042" s="623"/>
      <c r="QD8042" s="623"/>
      <c r="QE8042" s="623"/>
      <c r="QF8042" s="623"/>
      <c r="QG8042" s="623"/>
      <c r="QH8042" s="623"/>
      <c r="QI8042" s="623"/>
      <c r="QJ8042" s="623"/>
      <c r="QK8042" s="623"/>
    </row>
    <row r="8043" spans="439:453">
      <c r="PW8043" s="623"/>
      <c r="PX8043" s="623"/>
      <c r="PY8043" s="623"/>
      <c r="PZ8043" s="623"/>
      <c r="QA8043" s="623"/>
      <c r="QB8043" s="623"/>
      <c r="QC8043" s="623"/>
      <c r="QD8043" s="623"/>
      <c r="QE8043" s="623"/>
      <c r="QF8043" s="623"/>
      <c r="QG8043" s="623"/>
      <c r="QH8043" s="623"/>
      <c r="QI8043" s="623"/>
      <c r="QJ8043" s="623"/>
      <c r="QK8043" s="623"/>
    </row>
    <row r="8044" spans="439:453">
      <c r="PW8044" s="623"/>
      <c r="PX8044" s="623"/>
      <c r="PY8044" s="623"/>
      <c r="PZ8044" s="623"/>
      <c r="QA8044" s="623"/>
      <c r="QB8044" s="623"/>
      <c r="QC8044" s="623"/>
      <c r="QD8044" s="623"/>
      <c r="QE8044" s="623"/>
      <c r="QF8044" s="623"/>
      <c r="QG8044" s="623"/>
      <c r="QH8044" s="623"/>
      <c r="QI8044" s="623"/>
      <c r="QJ8044" s="623"/>
      <c r="QK8044" s="623"/>
    </row>
    <row r="8045" spans="439:453">
      <c r="PW8045" s="623"/>
      <c r="PX8045" s="623"/>
      <c r="PY8045" s="623"/>
      <c r="PZ8045" s="623"/>
      <c r="QA8045" s="623"/>
      <c r="QB8045" s="623"/>
      <c r="QC8045" s="623"/>
      <c r="QD8045" s="623"/>
      <c r="QE8045" s="623"/>
      <c r="QF8045" s="623"/>
      <c r="QG8045" s="623"/>
      <c r="QH8045" s="623"/>
      <c r="QI8045" s="623"/>
      <c r="QJ8045" s="623"/>
      <c r="QK8045" s="623"/>
    </row>
    <row r="8046" spans="439:453">
      <c r="PW8046" s="623"/>
      <c r="PX8046" s="623"/>
      <c r="PY8046" s="623"/>
      <c r="PZ8046" s="623"/>
      <c r="QA8046" s="623"/>
      <c r="QB8046" s="623"/>
      <c r="QC8046" s="623"/>
      <c r="QD8046" s="623"/>
      <c r="QE8046" s="623"/>
      <c r="QF8046" s="623"/>
      <c r="QG8046" s="623"/>
      <c r="QH8046" s="623"/>
      <c r="QI8046" s="623"/>
      <c r="QJ8046" s="623"/>
      <c r="QK8046" s="623"/>
    </row>
    <row r="8047" spans="439:453">
      <c r="PW8047" s="623"/>
      <c r="PX8047" s="623"/>
      <c r="PY8047" s="623"/>
      <c r="PZ8047" s="623"/>
      <c r="QA8047" s="623"/>
      <c r="QB8047" s="623"/>
      <c r="QC8047" s="623"/>
      <c r="QD8047" s="623"/>
      <c r="QE8047" s="623"/>
      <c r="QF8047" s="623"/>
      <c r="QG8047" s="623"/>
      <c r="QH8047" s="623"/>
      <c r="QI8047" s="623"/>
      <c r="QJ8047" s="623"/>
      <c r="QK8047" s="623"/>
    </row>
    <row r="8048" spans="439:453">
      <c r="PW8048" s="623"/>
      <c r="PX8048" s="623"/>
      <c r="PY8048" s="623"/>
      <c r="PZ8048" s="623"/>
      <c r="QA8048" s="623"/>
      <c r="QB8048" s="623"/>
      <c r="QC8048" s="623"/>
      <c r="QD8048" s="623"/>
      <c r="QE8048" s="623"/>
      <c r="QF8048" s="623"/>
      <c r="QG8048" s="623"/>
      <c r="QH8048" s="623"/>
      <c r="QI8048" s="623"/>
      <c r="QJ8048" s="623"/>
      <c r="QK8048" s="623"/>
    </row>
    <row r="8049" spans="439:453">
      <c r="PW8049" s="623"/>
      <c r="PX8049" s="623"/>
      <c r="PY8049" s="623"/>
      <c r="PZ8049" s="623"/>
      <c r="QA8049" s="623"/>
      <c r="QB8049" s="623"/>
      <c r="QC8049" s="623"/>
      <c r="QD8049" s="623"/>
      <c r="QE8049" s="623"/>
      <c r="QF8049" s="623"/>
      <c r="QG8049" s="623"/>
      <c r="QH8049" s="623"/>
      <c r="QI8049" s="623"/>
      <c r="QJ8049" s="623"/>
      <c r="QK8049" s="623"/>
    </row>
    <row r="8050" spans="439:453">
      <c r="PW8050" s="623"/>
      <c r="PX8050" s="623"/>
      <c r="PY8050" s="623"/>
      <c r="PZ8050" s="623"/>
      <c r="QA8050" s="623"/>
      <c r="QB8050" s="623"/>
      <c r="QC8050" s="623"/>
      <c r="QD8050" s="623"/>
      <c r="QE8050" s="623"/>
      <c r="QF8050" s="623"/>
      <c r="QG8050" s="623"/>
      <c r="QH8050" s="623"/>
      <c r="QI8050" s="623"/>
      <c r="QJ8050" s="623"/>
      <c r="QK8050" s="623"/>
    </row>
    <row r="8051" spans="439:453">
      <c r="PW8051" s="623"/>
      <c r="PX8051" s="623"/>
      <c r="PY8051" s="623"/>
      <c r="PZ8051" s="623"/>
      <c r="QA8051" s="623"/>
      <c r="QB8051" s="623"/>
      <c r="QC8051" s="623"/>
      <c r="QD8051" s="623"/>
      <c r="QE8051" s="623"/>
      <c r="QF8051" s="623"/>
      <c r="QG8051" s="623"/>
      <c r="QH8051" s="623"/>
      <c r="QI8051" s="623"/>
      <c r="QJ8051" s="623"/>
      <c r="QK8051" s="623"/>
    </row>
    <row r="8052" spans="439:453">
      <c r="PW8052" s="623"/>
      <c r="PX8052" s="623"/>
      <c r="PY8052" s="623"/>
      <c r="PZ8052" s="623"/>
      <c r="QA8052" s="623"/>
      <c r="QB8052" s="623"/>
      <c r="QC8052" s="623"/>
      <c r="QD8052" s="623"/>
      <c r="QE8052" s="623"/>
      <c r="QF8052" s="623"/>
      <c r="QG8052" s="623"/>
      <c r="QH8052" s="623"/>
      <c r="QI8052" s="623"/>
      <c r="QJ8052" s="623"/>
      <c r="QK8052" s="623"/>
    </row>
    <row r="8053" spans="439:453">
      <c r="PW8053" s="623"/>
      <c r="PX8053" s="623"/>
      <c r="PY8053" s="623"/>
      <c r="PZ8053" s="623"/>
      <c r="QA8053" s="623"/>
      <c r="QB8053" s="623"/>
      <c r="QC8053" s="623"/>
      <c r="QD8053" s="623"/>
      <c r="QE8053" s="623"/>
      <c r="QF8053" s="623"/>
      <c r="QG8053" s="623"/>
      <c r="QH8053" s="623"/>
      <c r="QI8053" s="623"/>
      <c r="QJ8053" s="623"/>
      <c r="QK8053" s="623"/>
    </row>
    <row r="8054" spans="439:453">
      <c r="PW8054" s="623"/>
      <c r="PX8054" s="623"/>
      <c r="PY8054" s="623"/>
      <c r="PZ8054" s="623"/>
      <c r="QA8054" s="623"/>
      <c r="QB8054" s="623"/>
      <c r="QC8054" s="623"/>
      <c r="QD8054" s="623"/>
      <c r="QE8054" s="623"/>
      <c r="QF8054" s="623"/>
      <c r="QG8054" s="623"/>
      <c r="QH8054" s="623"/>
      <c r="QI8054" s="623"/>
      <c r="QJ8054" s="623"/>
      <c r="QK8054" s="623"/>
    </row>
    <row r="8055" spans="439:453">
      <c r="PW8055" s="623"/>
      <c r="PX8055" s="623"/>
      <c r="PY8055" s="623"/>
      <c r="PZ8055" s="623"/>
      <c r="QA8055" s="623"/>
      <c r="QB8055" s="623"/>
      <c r="QC8055" s="623"/>
      <c r="QD8055" s="623"/>
      <c r="QE8055" s="623"/>
      <c r="QF8055" s="623"/>
      <c r="QG8055" s="623"/>
      <c r="QH8055" s="623"/>
      <c r="QI8055" s="623"/>
      <c r="QJ8055" s="623"/>
      <c r="QK8055" s="623"/>
    </row>
    <row r="8056" spans="439:453">
      <c r="PW8056" s="623"/>
      <c r="PX8056" s="623"/>
      <c r="PY8056" s="623"/>
      <c r="PZ8056" s="623"/>
      <c r="QA8056" s="623"/>
      <c r="QB8056" s="623"/>
      <c r="QC8056" s="623"/>
      <c r="QD8056" s="623"/>
      <c r="QE8056" s="623"/>
      <c r="QF8056" s="623"/>
      <c r="QG8056" s="623"/>
      <c r="QH8056" s="623"/>
      <c r="QI8056" s="623"/>
      <c r="QJ8056" s="623"/>
      <c r="QK8056" s="623"/>
    </row>
    <row r="8057" spans="439:453">
      <c r="PW8057" s="623"/>
      <c r="PX8057" s="623"/>
      <c r="PY8057" s="623"/>
      <c r="PZ8057" s="623"/>
      <c r="QA8057" s="623"/>
      <c r="QB8057" s="623"/>
      <c r="QC8057" s="623"/>
      <c r="QD8057" s="623"/>
      <c r="QE8057" s="623"/>
      <c r="QF8057" s="623"/>
      <c r="QG8057" s="623"/>
      <c r="QH8057" s="623"/>
      <c r="QI8057" s="623"/>
      <c r="QJ8057" s="623"/>
      <c r="QK8057" s="623"/>
    </row>
    <row r="8058" spans="439:453">
      <c r="PW8058" s="623"/>
      <c r="PX8058" s="623"/>
      <c r="PY8058" s="623"/>
      <c r="PZ8058" s="623"/>
      <c r="QA8058" s="623"/>
      <c r="QB8058" s="623"/>
      <c r="QC8058" s="623"/>
      <c r="QD8058" s="623"/>
      <c r="QE8058" s="623"/>
      <c r="QF8058" s="623"/>
      <c r="QG8058" s="623"/>
      <c r="QH8058" s="623"/>
      <c r="QI8058" s="623"/>
      <c r="QJ8058" s="623"/>
      <c r="QK8058" s="623"/>
    </row>
    <row r="8059" spans="439:453">
      <c r="PW8059" s="623"/>
      <c r="PX8059" s="623"/>
      <c r="PY8059" s="623"/>
      <c r="PZ8059" s="623"/>
      <c r="QA8059" s="623"/>
      <c r="QB8059" s="623"/>
      <c r="QC8059" s="623"/>
      <c r="QD8059" s="623"/>
      <c r="QE8059" s="623"/>
      <c r="QF8059" s="623"/>
      <c r="QG8059" s="623"/>
      <c r="QH8059" s="623"/>
      <c r="QI8059" s="623"/>
      <c r="QJ8059" s="623"/>
      <c r="QK8059" s="623"/>
    </row>
    <row r="8060" spans="439:453">
      <c r="PW8060" s="623"/>
      <c r="PX8060" s="623"/>
      <c r="PY8060" s="623"/>
      <c r="PZ8060" s="623"/>
      <c r="QA8060" s="623"/>
      <c r="QB8060" s="623"/>
      <c r="QC8060" s="623"/>
      <c r="QD8060" s="623"/>
      <c r="QE8060" s="623"/>
      <c r="QF8060" s="623"/>
      <c r="QG8060" s="623"/>
      <c r="QH8060" s="623"/>
      <c r="QI8060" s="623"/>
      <c r="QJ8060" s="623"/>
      <c r="QK8060" s="623"/>
    </row>
    <row r="8061" spans="439:453">
      <c r="PW8061" s="623"/>
      <c r="PX8061" s="623"/>
      <c r="PY8061" s="623"/>
      <c r="PZ8061" s="623"/>
      <c r="QA8061" s="623"/>
      <c r="QB8061" s="623"/>
      <c r="QC8061" s="623"/>
      <c r="QD8061" s="623"/>
      <c r="QE8061" s="623"/>
      <c r="QF8061" s="623"/>
      <c r="QG8061" s="623"/>
      <c r="QH8061" s="623"/>
      <c r="QI8061" s="623"/>
      <c r="QJ8061" s="623"/>
      <c r="QK8061" s="623"/>
    </row>
    <row r="8062" spans="439:453">
      <c r="PW8062" s="623"/>
      <c r="PX8062" s="623"/>
      <c r="PY8062" s="623"/>
      <c r="PZ8062" s="623"/>
      <c r="QA8062" s="623"/>
      <c r="QB8062" s="623"/>
      <c r="QC8062" s="623"/>
      <c r="QD8062" s="623"/>
      <c r="QE8062" s="623"/>
      <c r="QF8062" s="623"/>
      <c r="QG8062" s="623"/>
      <c r="QH8062" s="623"/>
      <c r="QI8062" s="623"/>
      <c r="QJ8062" s="623"/>
      <c r="QK8062" s="623"/>
    </row>
    <row r="8063" spans="439:453">
      <c r="PW8063" s="623"/>
      <c r="PX8063" s="623"/>
      <c r="PY8063" s="623"/>
      <c r="PZ8063" s="623"/>
      <c r="QA8063" s="623"/>
      <c r="QB8063" s="623"/>
      <c r="QC8063" s="623"/>
      <c r="QD8063" s="623"/>
      <c r="QE8063" s="623"/>
      <c r="QF8063" s="623"/>
      <c r="QG8063" s="623"/>
      <c r="QH8063" s="623"/>
      <c r="QI8063" s="623"/>
      <c r="QJ8063" s="623"/>
      <c r="QK8063" s="623"/>
    </row>
    <row r="8064" spans="439:453">
      <c r="PW8064" s="623"/>
      <c r="PX8064" s="623"/>
      <c r="PY8064" s="623"/>
      <c r="PZ8064" s="623"/>
      <c r="QA8064" s="623"/>
      <c r="QB8064" s="623"/>
      <c r="QC8064" s="623"/>
      <c r="QD8064" s="623"/>
      <c r="QE8064" s="623"/>
      <c r="QF8064" s="623"/>
      <c r="QG8064" s="623"/>
      <c r="QH8064" s="623"/>
      <c r="QI8064" s="623"/>
      <c r="QJ8064" s="623"/>
      <c r="QK8064" s="623"/>
    </row>
    <row r="8065" spans="439:453">
      <c r="PW8065" s="623"/>
      <c r="PX8065" s="623"/>
      <c r="PY8065" s="623"/>
      <c r="PZ8065" s="623"/>
      <c r="QA8065" s="623"/>
      <c r="QB8065" s="623"/>
      <c r="QC8065" s="623"/>
      <c r="QD8065" s="623"/>
      <c r="QE8065" s="623"/>
      <c r="QF8065" s="623"/>
      <c r="QG8065" s="623"/>
      <c r="QH8065" s="623"/>
      <c r="QI8065" s="623"/>
      <c r="QJ8065" s="623"/>
      <c r="QK8065" s="623"/>
    </row>
    <row r="8066" spans="439:453">
      <c r="PW8066" s="623"/>
      <c r="PX8066" s="623"/>
      <c r="PY8066" s="623"/>
      <c r="PZ8066" s="623"/>
      <c r="QA8066" s="623"/>
      <c r="QB8066" s="623"/>
      <c r="QC8066" s="623"/>
      <c r="QD8066" s="623"/>
      <c r="QE8066" s="623"/>
      <c r="QF8066" s="623"/>
      <c r="QG8066" s="623"/>
      <c r="QH8066" s="623"/>
      <c r="QI8066" s="623"/>
      <c r="QJ8066" s="623"/>
      <c r="QK8066" s="623"/>
    </row>
    <row r="8067" spans="439:453">
      <c r="PW8067" s="623"/>
      <c r="PX8067" s="623"/>
      <c r="PY8067" s="623"/>
      <c r="PZ8067" s="623"/>
      <c r="QA8067" s="623"/>
      <c r="QB8067" s="623"/>
      <c r="QC8067" s="623"/>
      <c r="QD8067" s="623"/>
      <c r="QE8067" s="623"/>
      <c r="QF8067" s="623"/>
      <c r="QG8067" s="623"/>
      <c r="QH8067" s="623"/>
      <c r="QI8067" s="623"/>
      <c r="QJ8067" s="623"/>
      <c r="QK8067" s="623"/>
    </row>
    <row r="8068" spans="439:453">
      <c r="PW8068" s="623"/>
      <c r="PX8068" s="623"/>
      <c r="PY8068" s="623"/>
      <c r="PZ8068" s="623"/>
      <c r="QA8068" s="623"/>
      <c r="QB8068" s="623"/>
      <c r="QC8068" s="623"/>
      <c r="QD8068" s="623"/>
      <c r="QE8068" s="623"/>
      <c r="QF8068" s="623"/>
      <c r="QG8068" s="623"/>
      <c r="QH8068" s="623"/>
      <c r="QI8068" s="623"/>
      <c r="QJ8068" s="623"/>
      <c r="QK8068" s="623"/>
    </row>
    <row r="8069" spans="439:453">
      <c r="PW8069" s="623"/>
      <c r="PX8069" s="623"/>
      <c r="PY8069" s="623"/>
      <c r="PZ8069" s="623"/>
      <c r="QA8069" s="623"/>
      <c r="QB8069" s="623"/>
      <c r="QC8069" s="623"/>
      <c r="QD8069" s="623"/>
      <c r="QE8069" s="623"/>
      <c r="QF8069" s="623"/>
      <c r="QG8069" s="623"/>
      <c r="QH8069" s="623"/>
      <c r="QI8069" s="623"/>
      <c r="QJ8069" s="623"/>
      <c r="QK8069" s="623"/>
    </row>
    <row r="8070" spans="439:453">
      <c r="PW8070" s="623"/>
      <c r="PX8070" s="623"/>
      <c r="PY8070" s="623"/>
      <c r="PZ8070" s="623"/>
      <c r="QA8070" s="623"/>
      <c r="QB8070" s="623"/>
      <c r="QC8070" s="623"/>
      <c r="QD8070" s="623"/>
      <c r="QE8070" s="623"/>
      <c r="QF8070" s="623"/>
      <c r="QG8070" s="623"/>
      <c r="QH8070" s="623"/>
      <c r="QI8070" s="623"/>
      <c r="QJ8070" s="623"/>
      <c r="QK8070" s="623"/>
    </row>
    <row r="8071" spans="439:453">
      <c r="PW8071" s="623"/>
      <c r="PX8071" s="623"/>
      <c r="PY8071" s="623"/>
      <c r="PZ8071" s="623"/>
      <c r="QA8071" s="623"/>
      <c r="QB8071" s="623"/>
      <c r="QC8071" s="623"/>
      <c r="QD8071" s="623"/>
      <c r="QE8071" s="623"/>
      <c r="QF8071" s="623"/>
      <c r="QG8071" s="623"/>
      <c r="QH8071" s="623"/>
      <c r="QI8071" s="623"/>
      <c r="QJ8071" s="623"/>
      <c r="QK8071" s="623"/>
    </row>
    <row r="8072" spans="439:453">
      <c r="PW8072" s="623"/>
      <c r="PX8072" s="623"/>
      <c r="PY8072" s="623"/>
      <c r="PZ8072" s="623"/>
      <c r="QA8072" s="623"/>
      <c r="QB8072" s="623"/>
      <c r="QC8072" s="623"/>
      <c r="QD8072" s="623"/>
      <c r="QE8072" s="623"/>
      <c r="QF8072" s="623"/>
      <c r="QG8072" s="623"/>
      <c r="QH8072" s="623"/>
      <c r="QI8072" s="623"/>
      <c r="QJ8072" s="623"/>
      <c r="QK8072" s="623"/>
    </row>
    <row r="8073" spans="439:453">
      <c r="PW8073" s="623"/>
      <c r="PX8073" s="623"/>
      <c r="PY8073" s="623"/>
      <c r="PZ8073" s="623"/>
      <c r="QA8073" s="623"/>
      <c r="QB8073" s="623"/>
      <c r="QC8073" s="623"/>
      <c r="QD8073" s="623"/>
      <c r="QE8073" s="623"/>
      <c r="QF8073" s="623"/>
      <c r="QG8073" s="623"/>
      <c r="QH8073" s="623"/>
      <c r="QI8073" s="623"/>
      <c r="QJ8073" s="623"/>
      <c r="QK8073" s="623"/>
    </row>
    <row r="8074" spans="439:453">
      <c r="PW8074" s="623"/>
      <c r="PX8074" s="623"/>
      <c r="PY8074" s="623"/>
      <c r="PZ8074" s="623"/>
      <c r="QA8074" s="623"/>
      <c r="QB8074" s="623"/>
      <c r="QC8074" s="623"/>
      <c r="QD8074" s="623"/>
      <c r="QE8074" s="623"/>
      <c r="QF8074" s="623"/>
      <c r="QG8074" s="623"/>
      <c r="QH8074" s="623"/>
      <c r="QI8074" s="623"/>
      <c r="QJ8074" s="623"/>
      <c r="QK8074" s="623"/>
    </row>
    <row r="8075" spans="439:453">
      <c r="PW8075" s="623"/>
      <c r="PX8075" s="623"/>
      <c r="PY8075" s="623"/>
      <c r="PZ8075" s="623"/>
      <c r="QA8075" s="623"/>
      <c r="QB8075" s="623"/>
      <c r="QC8075" s="623"/>
      <c r="QD8075" s="623"/>
      <c r="QE8075" s="623"/>
      <c r="QF8075" s="623"/>
      <c r="QG8075" s="623"/>
      <c r="QH8075" s="623"/>
      <c r="QI8075" s="623"/>
      <c r="QJ8075" s="623"/>
      <c r="QK8075" s="623"/>
    </row>
    <row r="8076" spans="439:453">
      <c r="PW8076" s="623"/>
      <c r="PX8076" s="623"/>
      <c r="PY8076" s="623"/>
      <c r="PZ8076" s="623"/>
      <c r="QA8076" s="623"/>
      <c r="QB8076" s="623"/>
      <c r="QC8076" s="623"/>
      <c r="QD8076" s="623"/>
      <c r="QE8076" s="623"/>
      <c r="QF8076" s="623"/>
      <c r="QG8076" s="623"/>
      <c r="QH8076" s="623"/>
      <c r="QI8076" s="623"/>
      <c r="QJ8076" s="623"/>
      <c r="QK8076" s="623"/>
    </row>
    <row r="8077" spans="439:453">
      <c r="PW8077" s="623"/>
      <c r="PX8077" s="623"/>
      <c r="PY8077" s="623"/>
      <c r="PZ8077" s="623"/>
      <c r="QA8077" s="623"/>
      <c r="QB8077" s="623"/>
      <c r="QC8077" s="623"/>
      <c r="QD8077" s="623"/>
      <c r="QE8077" s="623"/>
      <c r="QF8077" s="623"/>
      <c r="QG8077" s="623"/>
      <c r="QH8077" s="623"/>
      <c r="QI8077" s="623"/>
      <c r="QJ8077" s="623"/>
      <c r="QK8077" s="623"/>
    </row>
    <row r="8078" spans="439:453">
      <c r="PW8078" s="623"/>
      <c r="PX8078" s="623"/>
      <c r="PY8078" s="623"/>
      <c r="PZ8078" s="623"/>
      <c r="QA8078" s="623"/>
      <c r="QB8078" s="623"/>
      <c r="QC8078" s="623"/>
      <c r="QD8078" s="623"/>
      <c r="QE8078" s="623"/>
      <c r="QF8078" s="623"/>
      <c r="QG8078" s="623"/>
      <c r="QH8078" s="623"/>
      <c r="QI8078" s="623"/>
      <c r="QJ8078" s="623"/>
      <c r="QK8078" s="623"/>
    </row>
    <row r="8079" spans="439:453">
      <c r="PW8079" s="623"/>
      <c r="PX8079" s="623"/>
      <c r="PY8079" s="623"/>
      <c r="PZ8079" s="623"/>
      <c r="QA8079" s="623"/>
      <c r="QB8079" s="623"/>
      <c r="QC8079" s="623"/>
      <c r="QD8079" s="623"/>
      <c r="QE8079" s="623"/>
      <c r="QF8079" s="623"/>
      <c r="QG8079" s="623"/>
      <c r="QH8079" s="623"/>
      <c r="QI8079" s="623"/>
      <c r="QJ8079" s="623"/>
      <c r="QK8079" s="623"/>
    </row>
    <row r="8080" spans="439:453">
      <c r="PW8080" s="623"/>
      <c r="PX8080" s="623"/>
      <c r="PY8080" s="623"/>
      <c r="PZ8080" s="623"/>
      <c r="QA8080" s="623"/>
      <c r="QB8080" s="623"/>
      <c r="QC8080" s="623"/>
      <c r="QD8080" s="623"/>
      <c r="QE8080" s="623"/>
      <c r="QF8080" s="623"/>
      <c r="QG8080" s="623"/>
      <c r="QH8080" s="623"/>
      <c r="QI8080" s="623"/>
      <c r="QJ8080" s="623"/>
      <c r="QK8080" s="623"/>
    </row>
    <row r="8081" spans="439:453">
      <c r="PW8081" s="623"/>
      <c r="PX8081" s="623"/>
      <c r="PY8081" s="623"/>
      <c r="PZ8081" s="623"/>
      <c r="QA8081" s="623"/>
      <c r="QB8081" s="623"/>
      <c r="QC8081" s="623"/>
      <c r="QD8081" s="623"/>
      <c r="QE8081" s="623"/>
      <c r="QF8081" s="623"/>
      <c r="QG8081" s="623"/>
      <c r="QH8081" s="623"/>
      <c r="QI8081" s="623"/>
      <c r="QJ8081" s="623"/>
      <c r="QK8081" s="623"/>
    </row>
    <row r="8082" spans="439:453">
      <c r="PW8082" s="623"/>
      <c r="PX8082" s="623"/>
      <c r="PY8082" s="623"/>
      <c r="PZ8082" s="623"/>
      <c r="QA8082" s="623"/>
      <c r="QB8082" s="623"/>
      <c r="QC8082" s="623"/>
      <c r="QD8082" s="623"/>
      <c r="QE8082" s="623"/>
      <c r="QF8082" s="623"/>
      <c r="QG8082" s="623"/>
      <c r="QH8082" s="623"/>
      <c r="QI8082" s="623"/>
      <c r="QJ8082" s="623"/>
      <c r="QK8082" s="623"/>
    </row>
    <row r="8083" spans="439:453">
      <c r="PW8083" s="623"/>
      <c r="PX8083" s="623"/>
      <c r="PY8083" s="623"/>
      <c r="PZ8083" s="623"/>
      <c r="QA8083" s="623"/>
      <c r="QB8083" s="623"/>
      <c r="QC8083" s="623"/>
      <c r="QD8083" s="623"/>
      <c r="QE8083" s="623"/>
      <c r="QF8083" s="623"/>
      <c r="QG8083" s="623"/>
      <c r="QH8083" s="623"/>
      <c r="QI8083" s="623"/>
      <c r="QJ8083" s="623"/>
      <c r="QK8083" s="623"/>
    </row>
    <row r="8084" spans="439:453">
      <c r="PW8084" s="623"/>
      <c r="PX8084" s="623"/>
      <c r="PY8084" s="623"/>
      <c r="PZ8084" s="623"/>
      <c r="QA8084" s="623"/>
      <c r="QB8084" s="623"/>
      <c r="QC8084" s="623"/>
      <c r="QD8084" s="623"/>
      <c r="QE8084" s="623"/>
      <c r="QF8084" s="623"/>
      <c r="QG8084" s="623"/>
      <c r="QH8084" s="623"/>
      <c r="QI8084" s="623"/>
      <c r="QJ8084" s="623"/>
      <c r="QK8084" s="623"/>
    </row>
    <row r="8085" spans="439:453">
      <c r="PW8085" s="623"/>
      <c r="PX8085" s="623"/>
      <c r="PY8085" s="623"/>
      <c r="PZ8085" s="623"/>
      <c r="QA8085" s="623"/>
      <c r="QB8085" s="623"/>
      <c r="QC8085" s="623"/>
      <c r="QD8085" s="623"/>
      <c r="QE8085" s="623"/>
      <c r="QF8085" s="623"/>
      <c r="QG8085" s="623"/>
      <c r="QH8085" s="623"/>
      <c r="QI8085" s="623"/>
      <c r="QJ8085" s="623"/>
      <c r="QK8085" s="623"/>
    </row>
    <row r="8086" spans="439:453">
      <c r="PW8086" s="623"/>
      <c r="PX8086" s="623"/>
      <c r="PY8086" s="623"/>
      <c r="PZ8086" s="623"/>
      <c r="QA8086" s="623"/>
      <c r="QB8086" s="623"/>
      <c r="QC8086" s="623"/>
      <c r="QD8086" s="623"/>
      <c r="QE8086" s="623"/>
      <c r="QF8086" s="623"/>
      <c r="QG8086" s="623"/>
      <c r="QH8086" s="623"/>
      <c r="QI8086" s="623"/>
      <c r="QJ8086" s="623"/>
      <c r="QK8086" s="623"/>
    </row>
    <row r="8087" spans="439:453">
      <c r="PW8087" s="623"/>
      <c r="PX8087" s="623"/>
      <c r="PY8087" s="623"/>
      <c r="PZ8087" s="623"/>
      <c r="QA8087" s="623"/>
      <c r="QB8087" s="623"/>
      <c r="QC8087" s="623"/>
      <c r="QD8087" s="623"/>
      <c r="QE8087" s="623"/>
      <c r="QF8087" s="623"/>
      <c r="QG8087" s="623"/>
      <c r="QH8087" s="623"/>
      <c r="QI8087" s="623"/>
      <c r="QJ8087" s="623"/>
      <c r="QK8087" s="623"/>
    </row>
    <row r="8088" spans="439:453">
      <c r="PW8088" s="623"/>
      <c r="PX8088" s="623"/>
      <c r="PY8088" s="623"/>
      <c r="PZ8088" s="623"/>
      <c r="QA8088" s="623"/>
      <c r="QB8088" s="623"/>
      <c r="QC8088" s="623"/>
      <c r="QD8088" s="623"/>
      <c r="QE8088" s="623"/>
      <c r="QF8088" s="623"/>
      <c r="QG8088" s="623"/>
      <c r="QH8088" s="623"/>
      <c r="QI8088" s="623"/>
      <c r="QJ8088" s="623"/>
      <c r="QK8088" s="623"/>
    </row>
    <row r="8089" spans="439:453">
      <c r="PW8089" s="623"/>
      <c r="PX8089" s="623"/>
      <c r="PY8089" s="623"/>
      <c r="PZ8089" s="623"/>
      <c r="QA8089" s="623"/>
      <c r="QB8089" s="623"/>
      <c r="QC8089" s="623"/>
      <c r="QD8089" s="623"/>
      <c r="QE8089" s="623"/>
      <c r="QF8089" s="623"/>
      <c r="QG8089" s="623"/>
      <c r="QH8089" s="623"/>
      <c r="QI8089" s="623"/>
      <c r="QJ8089" s="623"/>
      <c r="QK8089" s="623"/>
    </row>
    <row r="8090" spans="439:453">
      <c r="PW8090" s="623"/>
      <c r="PX8090" s="623"/>
      <c r="PY8090" s="623"/>
      <c r="PZ8090" s="623"/>
      <c r="QA8090" s="623"/>
      <c r="QB8090" s="623"/>
      <c r="QC8090" s="623"/>
      <c r="QD8090" s="623"/>
      <c r="QE8090" s="623"/>
      <c r="QF8090" s="623"/>
      <c r="QG8090" s="623"/>
      <c r="QH8090" s="623"/>
      <c r="QI8090" s="623"/>
      <c r="QJ8090" s="623"/>
      <c r="QK8090" s="623"/>
    </row>
    <row r="8091" spans="439:453">
      <c r="PW8091" s="623"/>
      <c r="PX8091" s="623"/>
      <c r="PY8091" s="623"/>
      <c r="PZ8091" s="623"/>
      <c r="QA8091" s="623"/>
      <c r="QB8091" s="623"/>
      <c r="QC8091" s="623"/>
      <c r="QD8091" s="623"/>
      <c r="QE8091" s="623"/>
      <c r="QF8091" s="623"/>
      <c r="QG8091" s="623"/>
      <c r="QH8091" s="623"/>
      <c r="QI8091" s="623"/>
      <c r="QJ8091" s="623"/>
      <c r="QK8091" s="623"/>
    </row>
    <row r="8092" spans="439:453">
      <c r="PW8092" s="623"/>
      <c r="PX8092" s="623"/>
      <c r="PY8092" s="623"/>
      <c r="PZ8092" s="623"/>
      <c r="QA8092" s="623"/>
      <c r="QB8092" s="623"/>
      <c r="QC8092" s="623"/>
      <c r="QD8092" s="623"/>
      <c r="QE8092" s="623"/>
      <c r="QF8092" s="623"/>
      <c r="QG8092" s="623"/>
      <c r="QH8092" s="623"/>
      <c r="QI8092" s="623"/>
      <c r="QJ8092" s="623"/>
      <c r="QK8092" s="623"/>
    </row>
    <row r="8093" spans="439:453">
      <c r="PW8093" s="623"/>
      <c r="PX8093" s="623"/>
      <c r="PY8093" s="623"/>
      <c r="PZ8093" s="623"/>
      <c r="QA8093" s="623"/>
      <c r="QB8093" s="623"/>
      <c r="QC8093" s="623"/>
      <c r="QD8093" s="623"/>
      <c r="QE8093" s="623"/>
      <c r="QF8093" s="623"/>
      <c r="QG8093" s="623"/>
      <c r="QH8093" s="623"/>
      <c r="QI8093" s="623"/>
      <c r="QJ8093" s="623"/>
      <c r="QK8093" s="623"/>
    </row>
    <row r="8094" spans="439:453">
      <c r="PW8094" s="623"/>
      <c r="PX8094" s="623"/>
      <c r="PY8094" s="623"/>
      <c r="PZ8094" s="623"/>
      <c r="QA8094" s="623"/>
      <c r="QB8094" s="623"/>
      <c r="QC8094" s="623"/>
      <c r="QD8094" s="623"/>
      <c r="QE8094" s="623"/>
      <c r="QF8094" s="623"/>
      <c r="QG8094" s="623"/>
      <c r="QH8094" s="623"/>
      <c r="QI8094" s="623"/>
      <c r="QJ8094" s="623"/>
      <c r="QK8094" s="623"/>
    </row>
    <row r="8095" spans="439:453">
      <c r="PW8095" s="623"/>
      <c r="PX8095" s="623"/>
      <c r="PY8095" s="623"/>
      <c r="PZ8095" s="623"/>
      <c r="QA8095" s="623"/>
      <c r="QB8095" s="623"/>
      <c r="QC8095" s="623"/>
      <c r="QD8095" s="623"/>
      <c r="QE8095" s="623"/>
      <c r="QF8095" s="623"/>
      <c r="QG8095" s="623"/>
      <c r="QH8095" s="623"/>
      <c r="QI8095" s="623"/>
      <c r="QJ8095" s="623"/>
      <c r="QK8095" s="623"/>
    </row>
    <row r="8096" spans="439:453">
      <c r="PW8096" s="623"/>
      <c r="PX8096" s="623"/>
      <c r="PY8096" s="623"/>
      <c r="PZ8096" s="623"/>
      <c r="QA8096" s="623"/>
      <c r="QB8096" s="623"/>
      <c r="QC8096" s="623"/>
      <c r="QD8096" s="623"/>
      <c r="QE8096" s="623"/>
      <c r="QF8096" s="623"/>
      <c r="QG8096" s="623"/>
      <c r="QH8096" s="623"/>
      <c r="QI8096" s="623"/>
      <c r="QJ8096" s="623"/>
      <c r="QK8096" s="623"/>
    </row>
    <row r="8097" spans="439:453">
      <c r="PW8097" s="623"/>
      <c r="PX8097" s="623"/>
      <c r="PY8097" s="623"/>
      <c r="PZ8097" s="623"/>
      <c r="QA8097" s="623"/>
      <c r="QB8097" s="623"/>
      <c r="QC8097" s="623"/>
      <c r="QD8097" s="623"/>
      <c r="QE8097" s="623"/>
      <c r="QF8097" s="623"/>
      <c r="QG8097" s="623"/>
      <c r="QH8097" s="623"/>
      <c r="QI8097" s="623"/>
      <c r="QJ8097" s="623"/>
      <c r="QK8097" s="623"/>
    </row>
    <row r="8098" spans="439:453">
      <c r="PW8098" s="623"/>
      <c r="PX8098" s="623"/>
      <c r="PY8098" s="623"/>
      <c r="PZ8098" s="623"/>
      <c r="QA8098" s="623"/>
      <c r="QB8098" s="623"/>
      <c r="QC8098" s="623"/>
      <c r="QD8098" s="623"/>
      <c r="QE8098" s="623"/>
      <c r="QF8098" s="623"/>
      <c r="QG8098" s="623"/>
      <c r="QH8098" s="623"/>
      <c r="QI8098" s="623"/>
      <c r="QJ8098" s="623"/>
      <c r="QK8098" s="623"/>
    </row>
    <row r="8099" spans="439:453">
      <c r="PW8099" s="623"/>
      <c r="PX8099" s="623"/>
      <c r="PY8099" s="623"/>
      <c r="PZ8099" s="623"/>
      <c r="QA8099" s="623"/>
      <c r="QB8099" s="623"/>
      <c r="QC8099" s="623"/>
      <c r="QD8099" s="623"/>
      <c r="QE8099" s="623"/>
      <c r="QF8099" s="623"/>
      <c r="QG8099" s="623"/>
      <c r="QH8099" s="623"/>
      <c r="QI8099" s="623"/>
      <c r="QJ8099" s="623"/>
      <c r="QK8099" s="623"/>
    </row>
    <row r="8100" spans="439:453">
      <c r="PW8100" s="623"/>
      <c r="PX8100" s="623"/>
      <c r="PY8100" s="623"/>
      <c r="PZ8100" s="623"/>
      <c r="QA8100" s="623"/>
      <c r="QB8100" s="623"/>
      <c r="QC8100" s="623"/>
      <c r="QD8100" s="623"/>
      <c r="QE8100" s="623"/>
      <c r="QF8100" s="623"/>
      <c r="QG8100" s="623"/>
      <c r="QH8100" s="623"/>
      <c r="QI8100" s="623"/>
      <c r="QJ8100" s="623"/>
      <c r="QK8100" s="623"/>
    </row>
    <row r="8101" spans="439:453">
      <c r="PW8101" s="623"/>
      <c r="PX8101" s="623"/>
      <c r="PY8101" s="623"/>
      <c r="PZ8101" s="623"/>
      <c r="QA8101" s="623"/>
      <c r="QB8101" s="623"/>
      <c r="QC8101" s="623"/>
      <c r="QD8101" s="623"/>
      <c r="QE8101" s="623"/>
      <c r="QF8101" s="623"/>
      <c r="QG8101" s="623"/>
      <c r="QH8101" s="623"/>
      <c r="QI8101" s="623"/>
      <c r="QJ8101" s="623"/>
      <c r="QK8101" s="623"/>
    </row>
    <row r="8102" spans="439:453">
      <c r="PW8102" s="623"/>
      <c r="PX8102" s="623"/>
      <c r="PY8102" s="623"/>
      <c r="PZ8102" s="623"/>
      <c r="QA8102" s="623"/>
      <c r="QB8102" s="623"/>
      <c r="QC8102" s="623"/>
      <c r="QD8102" s="623"/>
      <c r="QE8102" s="623"/>
      <c r="QF8102" s="623"/>
      <c r="QG8102" s="623"/>
      <c r="QH8102" s="623"/>
      <c r="QI8102" s="623"/>
      <c r="QJ8102" s="623"/>
      <c r="QK8102" s="623"/>
    </row>
    <row r="8103" spans="439:453">
      <c r="PW8103" s="623"/>
      <c r="PX8103" s="623"/>
      <c r="PY8103" s="623"/>
      <c r="PZ8103" s="623"/>
      <c r="QA8103" s="623"/>
      <c r="QB8103" s="623"/>
      <c r="QC8103" s="623"/>
      <c r="QD8103" s="623"/>
      <c r="QE8103" s="623"/>
      <c r="QF8103" s="623"/>
      <c r="QG8103" s="623"/>
      <c r="QH8103" s="623"/>
      <c r="QI8103" s="623"/>
      <c r="QJ8103" s="623"/>
      <c r="QK8103" s="623"/>
    </row>
    <row r="8104" spans="439:453">
      <c r="PW8104" s="623"/>
      <c r="PX8104" s="623"/>
      <c r="PY8104" s="623"/>
      <c r="PZ8104" s="623"/>
      <c r="QA8104" s="623"/>
      <c r="QB8104" s="623"/>
      <c r="QC8104" s="623"/>
      <c r="QD8104" s="623"/>
      <c r="QE8104" s="623"/>
      <c r="QF8104" s="623"/>
      <c r="QG8104" s="623"/>
      <c r="QH8104" s="623"/>
      <c r="QI8104" s="623"/>
      <c r="QJ8104" s="623"/>
      <c r="QK8104" s="623"/>
    </row>
    <row r="8105" spans="439:453">
      <c r="PW8105" s="623"/>
      <c r="PX8105" s="623"/>
      <c r="PY8105" s="623"/>
      <c r="PZ8105" s="623"/>
      <c r="QA8105" s="623"/>
      <c r="QB8105" s="623"/>
      <c r="QC8105" s="623"/>
      <c r="QD8105" s="623"/>
      <c r="QE8105" s="623"/>
      <c r="QF8105" s="623"/>
      <c r="QG8105" s="623"/>
      <c r="QH8105" s="623"/>
      <c r="QI8105" s="623"/>
      <c r="QJ8105" s="623"/>
      <c r="QK8105" s="623"/>
    </row>
    <row r="8106" spans="439:453">
      <c r="PW8106" s="623"/>
      <c r="PX8106" s="623"/>
      <c r="PY8106" s="623"/>
      <c r="PZ8106" s="623"/>
      <c r="QA8106" s="623"/>
      <c r="QB8106" s="623"/>
      <c r="QC8106" s="623"/>
      <c r="QD8106" s="623"/>
      <c r="QE8106" s="623"/>
      <c r="QF8106" s="623"/>
      <c r="QG8106" s="623"/>
      <c r="QH8106" s="623"/>
      <c r="QI8106" s="623"/>
      <c r="QJ8106" s="623"/>
      <c r="QK8106" s="623"/>
    </row>
    <row r="8107" spans="439:453">
      <c r="PW8107" s="623"/>
      <c r="PX8107" s="623"/>
      <c r="PY8107" s="623"/>
      <c r="PZ8107" s="623"/>
      <c r="QA8107" s="623"/>
      <c r="QB8107" s="623"/>
      <c r="QC8107" s="623"/>
      <c r="QD8107" s="623"/>
      <c r="QE8107" s="623"/>
      <c r="QF8107" s="623"/>
      <c r="QG8107" s="623"/>
      <c r="QH8107" s="623"/>
      <c r="QI8107" s="623"/>
      <c r="QJ8107" s="623"/>
      <c r="QK8107" s="623"/>
    </row>
    <row r="8108" spans="439:453">
      <c r="PW8108" s="623"/>
      <c r="PX8108" s="623"/>
      <c r="PY8108" s="623"/>
      <c r="PZ8108" s="623"/>
      <c r="QA8108" s="623"/>
      <c r="QB8108" s="623"/>
      <c r="QC8108" s="623"/>
      <c r="QD8108" s="623"/>
      <c r="QE8108" s="623"/>
      <c r="QF8108" s="623"/>
      <c r="QG8108" s="623"/>
      <c r="QH8108" s="623"/>
      <c r="QI8108" s="623"/>
      <c r="QJ8108" s="623"/>
      <c r="QK8108" s="623"/>
    </row>
    <row r="8109" spans="439:453">
      <c r="PW8109" s="623"/>
      <c r="PX8109" s="623"/>
      <c r="PY8109" s="623"/>
      <c r="PZ8109" s="623"/>
      <c r="QA8109" s="623"/>
      <c r="QB8109" s="623"/>
      <c r="QC8109" s="623"/>
      <c r="QD8109" s="623"/>
      <c r="QE8109" s="623"/>
      <c r="QF8109" s="623"/>
      <c r="QG8109" s="623"/>
      <c r="QH8109" s="623"/>
      <c r="QI8109" s="623"/>
      <c r="QJ8109" s="623"/>
      <c r="QK8109" s="623"/>
    </row>
    <row r="8110" spans="439:453">
      <c r="PW8110" s="623"/>
      <c r="PX8110" s="623"/>
      <c r="PY8110" s="623"/>
      <c r="PZ8110" s="623"/>
      <c r="QA8110" s="623"/>
      <c r="QB8110" s="623"/>
      <c r="QC8110" s="623"/>
      <c r="QD8110" s="623"/>
      <c r="QE8110" s="623"/>
      <c r="QF8110" s="623"/>
      <c r="QG8110" s="623"/>
      <c r="QH8110" s="623"/>
      <c r="QI8110" s="623"/>
      <c r="QJ8110" s="623"/>
      <c r="QK8110" s="623"/>
    </row>
    <row r="8111" spans="439:453">
      <c r="PW8111" s="623"/>
      <c r="PX8111" s="623"/>
      <c r="PY8111" s="623"/>
      <c r="PZ8111" s="623"/>
      <c r="QA8111" s="623"/>
      <c r="QB8111" s="623"/>
      <c r="QC8111" s="623"/>
      <c r="QD8111" s="623"/>
      <c r="QE8111" s="623"/>
      <c r="QF8111" s="623"/>
      <c r="QG8111" s="623"/>
      <c r="QH8111" s="623"/>
      <c r="QI8111" s="623"/>
      <c r="QJ8111" s="623"/>
      <c r="QK8111" s="623"/>
    </row>
    <row r="8112" spans="439:453">
      <c r="PW8112" s="623"/>
      <c r="PX8112" s="623"/>
      <c r="PY8112" s="623"/>
      <c r="PZ8112" s="623"/>
      <c r="QA8112" s="623"/>
      <c r="QB8112" s="623"/>
      <c r="QC8112" s="623"/>
      <c r="QD8112" s="623"/>
      <c r="QE8112" s="623"/>
      <c r="QF8112" s="623"/>
      <c r="QG8112" s="623"/>
      <c r="QH8112" s="623"/>
      <c r="QI8112" s="623"/>
      <c r="QJ8112" s="623"/>
      <c r="QK8112" s="623"/>
    </row>
    <row r="8113" spans="439:453">
      <c r="PW8113" s="623"/>
      <c r="PX8113" s="623"/>
      <c r="PY8113" s="623"/>
      <c r="PZ8113" s="623"/>
      <c r="QA8113" s="623"/>
      <c r="QB8113" s="623"/>
      <c r="QC8113" s="623"/>
      <c r="QD8113" s="623"/>
      <c r="QE8113" s="623"/>
      <c r="QF8113" s="623"/>
      <c r="QG8113" s="623"/>
      <c r="QH8113" s="623"/>
      <c r="QI8113" s="623"/>
      <c r="QJ8113" s="623"/>
      <c r="QK8113" s="623"/>
    </row>
    <row r="8114" spans="439:453">
      <c r="PW8114" s="623"/>
      <c r="PX8114" s="623"/>
      <c r="PY8114" s="623"/>
      <c r="PZ8114" s="623"/>
      <c r="QA8114" s="623"/>
      <c r="QB8114" s="623"/>
      <c r="QC8114" s="623"/>
      <c r="QD8114" s="623"/>
      <c r="QE8114" s="623"/>
      <c r="QF8114" s="623"/>
      <c r="QG8114" s="623"/>
      <c r="QH8114" s="623"/>
      <c r="QI8114" s="623"/>
      <c r="QJ8114" s="623"/>
      <c r="QK8114" s="623"/>
    </row>
    <row r="8115" spans="439:453">
      <c r="PW8115" s="623"/>
      <c r="PX8115" s="623"/>
      <c r="PY8115" s="623"/>
      <c r="PZ8115" s="623"/>
      <c r="QA8115" s="623"/>
      <c r="QB8115" s="623"/>
      <c r="QC8115" s="623"/>
      <c r="QD8115" s="623"/>
      <c r="QE8115" s="623"/>
      <c r="QF8115" s="623"/>
      <c r="QG8115" s="623"/>
      <c r="QH8115" s="623"/>
      <c r="QI8115" s="623"/>
      <c r="QJ8115" s="623"/>
      <c r="QK8115" s="623"/>
    </row>
    <row r="8116" spans="439:453">
      <c r="PW8116" s="623"/>
      <c r="PX8116" s="623"/>
      <c r="PY8116" s="623"/>
      <c r="PZ8116" s="623"/>
      <c r="QA8116" s="623"/>
      <c r="QB8116" s="623"/>
      <c r="QC8116" s="623"/>
      <c r="QD8116" s="623"/>
      <c r="QE8116" s="623"/>
      <c r="QF8116" s="623"/>
      <c r="QG8116" s="623"/>
      <c r="QH8116" s="623"/>
      <c r="QI8116" s="623"/>
      <c r="QJ8116" s="623"/>
      <c r="QK8116" s="623"/>
    </row>
    <row r="8117" spans="439:453">
      <c r="PW8117" s="623"/>
      <c r="PX8117" s="623"/>
      <c r="PY8117" s="623"/>
      <c r="PZ8117" s="623"/>
      <c r="QA8117" s="623"/>
      <c r="QB8117" s="623"/>
      <c r="QC8117" s="623"/>
      <c r="QD8117" s="623"/>
      <c r="QE8117" s="623"/>
      <c r="QF8117" s="623"/>
      <c r="QG8117" s="623"/>
      <c r="QH8117" s="623"/>
      <c r="QI8117" s="623"/>
      <c r="QJ8117" s="623"/>
      <c r="QK8117" s="623"/>
    </row>
    <row r="8118" spans="439:453">
      <c r="PW8118" s="623"/>
      <c r="PX8118" s="623"/>
      <c r="PY8118" s="623"/>
      <c r="PZ8118" s="623"/>
      <c r="QA8118" s="623"/>
      <c r="QB8118" s="623"/>
      <c r="QC8118" s="623"/>
      <c r="QD8118" s="623"/>
      <c r="QE8118" s="623"/>
      <c r="QF8118" s="623"/>
      <c r="QG8118" s="623"/>
      <c r="QH8118" s="623"/>
      <c r="QI8118" s="623"/>
      <c r="QJ8118" s="623"/>
      <c r="QK8118" s="623"/>
    </row>
    <row r="8119" spans="439:453">
      <c r="PW8119" s="623"/>
      <c r="PX8119" s="623"/>
      <c r="PY8119" s="623"/>
      <c r="PZ8119" s="623"/>
      <c r="QA8119" s="623"/>
      <c r="QB8119" s="623"/>
      <c r="QC8119" s="623"/>
      <c r="QD8119" s="623"/>
      <c r="QE8119" s="623"/>
      <c r="QF8119" s="623"/>
      <c r="QG8119" s="623"/>
      <c r="QH8119" s="623"/>
      <c r="QI8119" s="623"/>
      <c r="QJ8119" s="623"/>
      <c r="QK8119" s="623"/>
    </row>
    <row r="8120" spans="439:453">
      <c r="PW8120" s="623"/>
      <c r="PX8120" s="623"/>
      <c r="PY8120" s="623"/>
      <c r="PZ8120" s="623"/>
      <c r="QA8120" s="623"/>
      <c r="QB8120" s="623"/>
      <c r="QC8120" s="623"/>
      <c r="QD8120" s="623"/>
      <c r="QE8120" s="623"/>
      <c r="QF8120" s="623"/>
      <c r="QG8120" s="623"/>
      <c r="QH8120" s="623"/>
      <c r="QI8120" s="623"/>
      <c r="QJ8120" s="623"/>
      <c r="QK8120" s="623"/>
    </row>
    <row r="8121" spans="439:453">
      <c r="PW8121" s="623"/>
      <c r="PX8121" s="623"/>
      <c r="PY8121" s="623"/>
      <c r="PZ8121" s="623"/>
      <c r="QA8121" s="623"/>
      <c r="QB8121" s="623"/>
      <c r="QC8121" s="623"/>
      <c r="QD8121" s="623"/>
      <c r="QE8121" s="623"/>
      <c r="QF8121" s="623"/>
      <c r="QG8121" s="623"/>
      <c r="QH8121" s="623"/>
      <c r="QI8121" s="623"/>
      <c r="QJ8121" s="623"/>
      <c r="QK8121" s="623"/>
    </row>
    <row r="8122" spans="439:453">
      <c r="PW8122" s="623"/>
      <c r="PX8122" s="623"/>
      <c r="PY8122" s="623"/>
      <c r="PZ8122" s="623"/>
      <c r="QA8122" s="623"/>
      <c r="QB8122" s="623"/>
      <c r="QC8122" s="623"/>
      <c r="QD8122" s="623"/>
      <c r="QE8122" s="623"/>
      <c r="QF8122" s="623"/>
      <c r="QG8122" s="623"/>
      <c r="QH8122" s="623"/>
      <c r="QI8122" s="623"/>
      <c r="QJ8122" s="623"/>
      <c r="QK8122" s="623"/>
    </row>
    <row r="8123" spans="439:453">
      <c r="PW8123" s="623"/>
      <c r="PX8123" s="623"/>
      <c r="PY8123" s="623"/>
      <c r="PZ8123" s="623"/>
      <c r="QA8123" s="623"/>
      <c r="QB8123" s="623"/>
      <c r="QC8123" s="623"/>
      <c r="QD8123" s="623"/>
      <c r="QE8123" s="623"/>
      <c r="QF8123" s="623"/>
      <c r="QG8123" s="623"/>
      <c r="QH8123" s="623"/>
      <c r="QI8123" s="623"/>
      <c r="QJ8123" s="623"/>
      <c r="QK8123" s="623"/>
    </row>
    <row r="8124" spans="439:453">
      <c r="PW8124" s="623"/>
      <c r="PX8124" s="623"/>
      <c r="PY8124" s="623"/>
      <c r="PZ8124" s="623"/>
      <c r="QA8124" s="623"/>
      <c r="QB8124" s="623"/>
      <c r="QC8124" s="623"/>
      <c r="QD8124" s="623"/>
      <c r="QE8124" s="623"/>
      <c r="QF8124" s="623"/>
      <c r="QG8124" s="623"/>
      <c r="QH8124" s="623"/>
      <c r="QI8124" s="623"/>
      <c r="QJ8124" s="623"/>
      <c r="QK8124" s="623"/>
    </row>
    <row r="8125" spans="439:453">
      <c r="PW8125" s="623"/>
      <c r="PX8125" s="623"/>
      <c r="PY8125" s="623"/>
      <c r="PZ8125" s="623"/>
      <c r="QA8125" s="623"/>
      <c r="QB8125" s="623"/>
      <c r="QC8125" s="623"/>
      <c r="QD8125" s="623"/>
      <c r="QE8125" s="623"/>
      <c r="QF8125" s="623"/>
      <c r="QG8125" s="623"/>
      <c r="QH8125" s="623"/>
      <c r="QI8125" s="623"/>
      <c r="QJ8125" s="623"/>
      <c r="QK8125" s="623"/>
    </row>
    <row r="8126" spans="439:453">
      <c r="PW8126" s="623"/>
      <c r="PX8126" s="623"/>
      <c r="PY8126" s="623"/>
      <c r="PZ8126" s="623"/>
      <c r="QA8126" s="623"/>
      <c r="QB8126" s="623"/>
      <c r="QC8126" s="623"/>
      <c r="QD8126" s="623"/>
      <c r="QE8126" s="623"/>
      <c r="QF8126" s="623"/>
      <c r="QG8126" s="623"/>
      <c r="QH8126" s="623"/>
      <c r="QI8126" s="623"/>
      <c r="QJ8126" s="623"/>
      <c r="QK8126" s="623"/>
    </row>
    <row r="8127" spans="439:453">
      <c r="PW8127" s="623"/>
      <c r="PX8127" s="623"/>
      <c r="PY8127" s="623"/>
      <c r="PZ8127" s="623"/>
      <c r="QA8127" s="623"/>
      <c r="QB8127" s="623"/>
      <c r="QC8127" s="623"/>
      <c r="QD8127" s="623"/>
      <c r="QE8127" s="623"/>
      <c r="QF8127" s="623"/>
      <c r="QG8127" s="623"/>
      <c r="QH8127" s="623"/>
      <c r="QI8127" s="623"/>
      <c r="QJ8127" s="623"/>
      <c r="QK8127" s="623"/>
    </row>
    <row r="8128" spans="439:453">
      <c r="PW8128" s="623"/>
      <c r="PX8128" s="623"/>
      <c r="PY8128" s="623"/>
      <c r="PZ8128" s="623"/>
      <c r="QA8128" s="623"/>
      <c r="QB8128" s="623"/>
      <c r="QC8128" s="623"/>
      <c r="QD8128" s="623"/>
      <c r="QE8128" s="623"/>
      <c r="QF8128" s="623"/>
      <c r="QG8128" s="623"/>
      <c r="QH8128" s="623"/>
      <c r="QI8128" s="623"/>
      <c r="QJ8128" s="623"/>
      <c r="QK8128" s="623"/>
    </row>
    <row r="8129" spans="439:453">
      <c r="PW8129" s="623"/>
      <c r="PX8129" s="623"/>
      <c r="PY8129" s="623"/>
      <c r="PZ8129" s="623"/>
      <c r="QA8129" s="623"/>
      <c r="QB8129" s="623"/>
      <c r="QC8129" s="623"/>
      <c r="QD8129" s="623"/>
      <c r="QE8129" s="623"/>
      <c r="QF8129" s="623"/>
      <c r="QG8129" s="623"/>
      <c r="QH8129" s="623"/>
      <c r="QI8129" s="623"/>
      <c r="QJ8129" s="623"/>
      <c r="QK8129" s="623"/>
    </row>
    <row r="8130" spans="439:453">
      <c r="PW8130" s="623"/>
      <c r="PX8130" s="623"/>
      <c r="PY8130" s="623"/>
      <c r="PZ8130" s="623"/>
      <c r="QA8130" s="623"/>
      <c r="QB8130" s="623"/>
      <c r="QC8130" s="623"/>
      <c r="QD8130" s="623"/>
      <c r="QE8130" s="623"/>
      <c r="QF8130" s="623"/>
      <c r="QG8130" s="623"/>
      <c r="QH8130" s="623"/>
      <c r="QI8130" s="623"/>
      <c r="QJ8130" s="623"/>
      <c r="QK8130" s="623"/>
    </row>
    <row r="8131" spans="439:453">
      <c r="PW8131" s="623"/>
      <c r="PX8131" s="623"/>
      <c r="PY8131" s="623"/>
      <c r="PZ8131" s="623"/>
      <c r="QA8131" s="623"/>
      <c r="QB8131" s="623"/>
      <c r="QC8131" s="623"/>
      <c r="QD8131" s="623"/>
      <c r="QE8131" s="623"/>
      <c r="QF8131" s="623"/>
      <c r="QG8131" s="623"/>
      <c r="QH8131" s="623"/>
      <c r="QI8131" s="623"/>
      <c r="QJ8131" s="623"/>
      <c r="QK8131" s="623"/>
    </row>
    <row r="8132" spans="439:453">
      <c r="PW8132" s="623"/>
      <c r="PX8132" s="623"/>
      <c r="PY8132" s="623"/>
      <c r="PZ8132" s="623"/>
      <c r="QA8132" s="623"/>
      <c r="QB8132" s="623"/>
      <c r="QC8132" s="623"/>
      <c r="QD8132" s="623"/>
      <c r="QE8132" s="623"/>
      <c r="QF8132" s="623"/>
      <c r="QG8132" s="623"/>
      <c r="QH8132" s="623"/>
      <c r="QI8132" s="623"/>
      <c r="QJ8132" s="623"/>
      <c r="QK8132" s="623"/>
    </row>
    <row r="8133" spans="439:453">
      <c r="PW8133" s="623"/>
      <c r="PX8133" s="623"/>
      <c r="PY8133" s="623"/>
      <c r="PZ8133" s="623"/>
      <c r="QA8133" s="623"/>
      <c r="QB8133" s="623"/>
      <c r="QC8133" s="623"/>
      <c r="QD8133" s="623"/>
      <c r="QE8133" s="623"/>
      <c r="QF8133" s="623"/>
      <c r="QG8133" s="623"/>
      <c r="QH8133" s="623"/>
      <c r="QI8133" s="623"/>
      <c r="QJ8133" s="623"/>
      <c r="QK8133" s="623"/>
    </row>
    <row r="8134" spans="439:453">
      <c r="PW8134" s="623"/>
      <c r="PX8134" s="623"/>
      <c r="PY8134" s="623"/>
      <c r="PZ8134" s="623"/>
      <c r="QA8134" s="623"/>
      <c r="QB8134" s="623"/>
      <c r="QC8134" s="623"/>
      <c r="QD8134" s="623"/>
      <c r="QE8134" s="623"/>
      <c r="QF8134" s="623"/>
      <c r="QG8134" s="623"/>
      <c r="QH8134" s="623"/>
      <c r="QI8134" s="623"/>
      <c r="QJ8134" s="623"/>
      <c r="QK8134" s="623"/>
    </row>
    <row r="8135" spans="439:453">
      <c r="PW8135" s="623"/>
      <c r="PX8135" s="623"/>
      <c r="PY8135" s="623"/>
      <c r="PZ8135" s="623"/>
      <c r="QA8135" s="623"/>
      <c r="QB8135" s="623"/>
      <c r="QC8135" s="623"/>
      <c r="QD8135" s="623"/>
      <c r="QE8135" s="623"/>
      <c r="QF8135" s="623"/>
      <c r="QG8135" s="623"/>
      <c r="QH8135" s="623"/>
      <c r="QI8135" s="623"/>
      <c r="QJ8135" s="623"/>
      <c r="QK8135" s="623"/>
    </row>
    <row r="8136" spans="439:453">
      <c r="PW8136" s="623"/>
      <c r="PX8136" s="623"/>
      <c r="PY8136" s="623"/>
      <c r="PZ8136" s="623"/>
      <c r="QA8136" s="623"/>
      <c r="QB8136" s="623"/>
      <c r="QC8136" s="623"/>
      <c r="QD8136" s="623"/>
      <c r="QE8136" s="623"/>
      <c r="QF8136" s="623"/>
      <c r="QG8136" s="623"/>
      <c r="QH8136" s="623"/>
      <c r="QI8136" s="623"/>
      <c r="QJ8136" s="623"/>
      <c r="QK8136" s="623"/>
    </row>
    <row r="8137" spans="439:453">
      <c r="PW8137" s="623"/>
      <c r="PX8137" s="623"/>
      <c r="PY8137" s="623"/>
      <c r="PZ8137" s="623"/>
      <c r="QA8137" s="623"/>
      <c r="QB8137" s="623"/>
      <c r="QC8137" s="623"/>
      <c r="QD8137" s="623"/>
      <c r="QE8137" s="623"/>
      <c r="QF8137" s="623"/>
      <c r="QG8137" s="623"/>
      <c r="QH8137" s="623"/>
      <c r="QI8137" s="623"/>
      <c r="QJ8137" s="623"/>
      <c r="QK8137" s="623"/>
    </row>
    <row r="8138" spans="439:453">
      <c r="PW8138" s="623"/>
      <c r="PX8138" s="623"/>
      <c r="PY8138" s="623"/>
      <c r="PZ8138" s="623"/>
      <c r="QA8138" s="623"/>
      <c r="QB8138" s="623"/>
      <c r="QC8138" s="623"/>
      <c r="QD8138" s="623"/>
      <c r="QE8138" s="623"/>
      <c r="QF8138" s="623"/>
      <c r="QG8138" s="623"/>
      <c r="QH8138" s="623"/>
      <c r="QI8138" s="623"/>
      <c r="QJ8138" s="623"/>
      <c r="QK8138" s="623"/>
    </row>
    <row r="8139" spans="439:453">
      <c r="PW8139" s="623"/>
      <c r="PX8139" s="623"/>
      <c r="PY8139" s="623"/>
      <c r="PZ8139" s="623"/>
      <c r="QA8139" s="623"/>
      <c r="QB8139" s="623"/>
      <c r="QC8139" s="623"/>
      <c r="QD8139" s="623"/>
      <c r="QE8139" s="623"/>
      <c r="QF8139" s="623"/>
      <c r="QG8139" s="623"/>
      <c r="QH8139" s="623"/>
      <c r="QI8139" s="623"/>
      <c r="QJ8139" s="623"/>
      <c r="QK8139" s="623"/>
    </row>
    <row r="8140" spans="439:453">
      <c r="PW8140" s="623"/>
      <c r="PX8140" s="623"/>
      <c r="PY8140" s="623"/>
      <c r="PZ8140" s="623"/>
      <c r="QA8140" s="623"/>
      <c r="QB8140" s="623"/>
      <c r="QC8140" s="623"/>
      <c r="QD8140" s="623"/>
      <c r="QE8140" s="623"/>
      <c r="QF8140" s="623"/>
      <c r="QG8140" s="623"/>
      <c r="QH8140" s="623"/>
      <c r="QI8140" s="623"/>
      <c r="QJ8140" s="623"/>
      <c r="QK8140" s="623"/>
    </row>
    <row r="8141" spans="439:453">
      <c r="PW8141" s="623"/>
      <c r="PX8141" s="623"/>
      <c r="PY8141" s="623"/>
      <c r="PZ8141" s="623"/>
      <c r="QA8141" s="623"/>
      <c r="QB8141" s="623"/>
      <c r="QC8141" s="623"/>
      <c r="QD8141" s="623"/>
      <c r="QE8141" s="623"/>
      <c r="QF8141" s="623"/>
      <c r="QG8141" s="623"/>
      <c r="QH8141" s="623"/>
      <c r="QI8141" s="623"/>
      <c r="QJ8141" s="623"/>
      <c r="QK8141" s="623"/>
    </row>
    <row r="8142" spans="439:453">
      <c r="PW8142" s="623"/>
      <c r="PX8142" s="623"/>
      <c r="PY8142" s="623"/>
      <c r="PZ8142" s="623"/>
      <c r="QA8142" s="623"/>
      <c r="QB8142" s="623"/>
      <c r="QC8142" s="623"/>
      <c r="QD8142" s="623"/>
      <c r="QE8142" s="623"/>
      <c r="QF8142" s="623"/>
      <c r="QG8142" s="623"/>
      <c r="QH8142" s="623"/>
      <c r="QI8142" s="623"/>
      <c r="QJ8142" s="623"/>
      <c r="QK8142" s="623"/>
    </row>
    <row r="8143" spans="439:453">
      <c r="PW8143" s="623"/>
      <c r="PX8143" s="623"/>
      <c r="PY8143" s="623"/>
      <c r="PZ8143" s="623"/>
      <c r="QA8143" s="623"/>
      <c r="QB8143" s="623"/>
      <c r="QC8143" s="623"/>
      <c r="QD8143" s="623"/>
      <c r="QE8143" s="623"/>
      <c r="QF8143" s="623"/>
      <c r="QG8143" s="623"/>
      <c r="QH8143" s="623"/>
      <c r="QI8143" s="623"/>
      <c r="QJ8143" s="623"/>
      <c r="QK8143" s="623"/>
    </row>
    <row r="8144" spans="439:453">
      <c r="PW8144" s="623"/>
      <c r="PX8144" s="623"/>
      <c r="PY8144" s="623"/>
      <c r="PZ8144" s="623"/>
      <c r="QA8144" s="623"/>
      <c r="QB8144" s="623"/>
      <c r="QC8144" s="623"/>
      <c r="QD8144" s="623"/>
      <c r="QE8144" s="623"/>
      <c r="QF8144" s="623"/>
      <c r="QG8144" s="623"/>
      <c r="QH8144" s="623"/>
      <c r="QI8144" s="623"/>
      <c r="QJ8144" s="623"/>
      <c r="QK8144" s="623"/>
    </row>
    <row r="8145" spans="439:453">
      <c r="PW8145" s="623"/>
      <c r="PX8145" s="623"/>
      <c r="PY8145" s="623"/>
      <c r="PZ8145" s="623"/>
      <c r="QA8145" s="623"/>
      <c r="QB8145" s="623"/>
      <c r="QC8145" s="623"/>
      <c r="QD8145" s="623"/>
      <c r="QE8145" s="623"/>
      <c r="QF8145" s="623"/>
      <c r="QG8145" s="623"/>
      <c r="QH8145" s="623"/>
      <c r="QI8145" s="623"/>
      <c r="QJ8145" s="623"/>
      <c r="QK8145" s="623"/>
    </row>
    <row r="8146" spans="439:453">
      <c r="PW8146" s="623"/>
      <c r="PX8146" s="623"/>
      <c r="PY8146" s="623"/>
      <c r="PZ8146" s="623"/>
      <c r="QA8146" s="623"/>
      <c r="QB8146" s="623"/>
      <c r="QC8146" s="623"/>
      <c r="QD8146" s="623"/>
      <c r="QE8146" s="623"/>
      <c r="QF8146" s="623"/>
      <c r="QG8146" s="623"/>
      <c r="QH8146" s="623"/>
      <c r="QI8146" s="623"/>
      <c r="QJ8146" s="623"/>
      <c r="QK8146" s="623"/>
    </row>
    <row r="8147" spans="439:453">
      <c r="PW8147" s="623"/>
      <c r="PX8147" s="623"/>
      <c r="PY8147" s="623"/>
      <c r="PZ8147" s="623"/>
      <c r="QA8147" s="623"/>
      <c r="QB8147" s="623"/>
      <c r="QC8147" s="623"/>
      <c r="QD8147" s="623"/>
      <c r="QE8147" s="623"/>
      <c r="QF8147" s="623"/>
      <c r="QG8147" s="623"/>
      <c r="QH8147" s="623"/>
      <c r="QI8147" s="623"/>
      <c r="QJ8147" s="623"/>
      <c r="QK8147" s="623"/>
    </row>
    <row r="8148" spans="439:453">
      <c r="PW8148" s="623"/>
      <c r="PX8148" s="623"/>
      <c r="PY8148" s="623"/>
      <c r="PZ8148" s="623"/>
      <c r="QA8148" s="623"/>
      <c r="QB8148" s="623"/>
      <c r="QC8148" s="623"/>
      <c r="QD8148" s="623"/>
      <c r="QE8148" s="623"/>
      <c r="QF8148" s="623"/>
      <c r="QG8148" s="623"/>
      <c r="QH8148" s="623"/>
      <c r="QI8148" s="623"/>
      <c r="QJ8148" s="623"/>
      <c r="QK8148" s="623"/>
    </row>
    <row r="8149" spans="439:453">
      <c r="PW8149" s="623"/>
      <c r="PX8149" s="623"/>
      <c r="PY8149" s="623"/>
      <c r="PZ8149" s="623"/>
      <c r="QA8149" s="623"/>
      <c r="QB8149" s="623"/>
      <c r="QC8149" s="623"/>
      <c r="QD8149" s="623"/>
      <c r="QE8149" s="623"/>
      <c r="QF8149" s="623"/>
      <c r="QG8149" s="623"/>
      <c r="QH8149" s="623"/>
      <c r="QI8149" s="623"/>
      <c r="QJ8149" s="623"/>
      <c r="QK8149" s="623"/>
    </row>
    <row r="8150" spans="439:453">
      <c r="PW8150" s="623"/>
      <c r="PX8150" s="623"/>
      <c r="PY8150" s="623"/>
      <c r="PZ8150" s="623"/>
      <c r="QA8150" s="623"/>
      <c r="QB8150" s="623"/>
      <c r="QC8150" s="623"/>
      <c r="QD8150" s="623"/>
      <c r="QE8150" s="623"/>
      <c r="QF8150" s="623"/>
      <c r="QG8150" s="623"/>
      <c r="QH8150" s="623"/>
      <c r="QI8150" s="623"/>
      <c r="QJ8150" s="623"/>
      <c r="QK8150" s="623"/>
    </row>
    <row r="8151" spans="439:453">
      <c r="PW8151" s="623"/>
      <c r="PX8151" s="623"/>
      <c r="PY8151" s="623"/>
      <c r="PZ8151" s="623"/>
      <c r="QA8151" s="623"/>
      <c r="QB8151" s="623"/>
      <c r="QC8151" s="623"/>
      <c r="QD8151" s="623"/>
      <c r="QE8151" s="623"/>
      <c r="QF8151" s="623"/>
      <c r="QG8151" s="623"/>
      <c r="QH8151" s="623"/>
      <c r="QI8151" s="623"/>
      <c r="QJ8151" s="623"/>
      <c r="QK8151" s="623"/>
    </row>
    <row r="8152" spans="439:453">
      <c r="PW8152" s="623"/>
      <c r="PX8152" s="623"/>
      <c r="PY8152" s="623"/>
      <c r="PZ8152" s="623"/>
      <c r="QA8152" s="623"/>
      <c r="QB8152" s="623"/>
      <c r="QC8152" s="623"/>
      <c r="QD8152" s="623"/>
      <c r="QE8152" s="623"/>
      <c r="QF8152" s="623"/>
      <c r="QG8152" s="623"/>
      <c r="QH8152" s="623"/>
      <c r="QI8152" s="623"/>
      <c r="QJ8152" s="623"/>
      <c r="QK8152" s="623"/>
    </row>
    <row r="8153" spans="439:453">
      <c r="PW8153" s="623"/>
      <c r="PX8153" s="623"/>
      <c r="PY8153" s="623"/>
      <c r="PZ8153" s="623"/>
      <c r="QA8153" s="623"/>
      <c r="QB8153" s="623"/>
      <c r="QC8153" s="623"/>
      <c r="QD8153" s="623"/>
      <c r="QE8153" s="623"/>
      <c r="QF8153" s="623"/>
      <c r="QG8153" s="623"/>
      <c r="QH8153" s="623"/>
      <c r="QI8153" s="623"/>
      <c r="QJ8153" s="623"/>
      <c r="QK8153" s="623"/>
    </row>
    <row r="8154" spans="439:453">
      <c r="PW8154" s="623"/>
      <c r="PX8154" s="623"/>
      <c r="PY8154" s="623"/>
      <c r="PZ8154" s="623"/>
      <c r="QA8154" s="623"/>
      <c r="QB8154" s="623"/>
      <c r="QC8154" s="623"/>
      <c r="QD8154" s="623"/>
      <c r="QE8154" s="623"/>
      <c r="QF8154" s="623"/>
      <c r="QG8154" s="623"/>
      <c r="QH8154" s="623"/>
      <c r="QI8154" s="623"/>
      <c r="QJ8154" s="623"/>
      <c r="QK8154" s="623"/>
    </row>
    <row r="8155" spans="439:453">
      <c r="PW8155" s="623"/>
      <c r="PX8155" s="623"/>
      <c r="PY8155" s="623"/>
      <c r="PZ8155" s="623"/>
      <c r="QA8155" s="623"/>
      <c r="QB8155" s="623"/>
      <c r="QC8155" s="623"/>
      <c r="QD8155" s="623"/>
      <c r="QE8155" s="623"/>
      <c r="QF8155" s="623"/>
      <c r="QG8155" s="623"/>
      <c r="QH8155" s="623"/>
      <c r="QI8155" s="623"/>
      <c r="QJ8155" s="623"/>
      <c r="QK8155" s="623"/>
    </row>
    <row r="8156" spans="439:453">
      <c r="PW8156" s="623"/>
      <c r="PX8156" s="623"/>
      <c r="PY8156" s="623"/>
      <c r="PZ8156" s="623"/>
      <c r="QA8156" s="623"/>
      <c r="QB8156" s="623"/>
      <c r="QC8156" s="623"/>
      <c r="QD8156" s="623"/>
      <c r="QE8156" s="623"/>
      <c r="QF8156" s="623"/>
      <c r="QG8156" s="623"/>
      <c r="QH8156" s="623"/>
      <c r="QI8156" s="623"/>
      <c r="QJ8156" s="623"/>
      <c r="QK8156" s="623"/>
    </row>
    <row r="8157" spans="439:453">
      <c r="PW8157" s="623"/>
      <c r="PX8157" s="623"/>
      <c r="PY8157" s="623"/>
      <c r="PZ8157" s="623"/>
      <c r="QA8157" s="623"/>
      <c r="QB8157" s="623"/>
      <c r="QC8157" s="623"/>
      <c r="QD8157" s="623"/>
      <c r="QE8157" s="623"/>
      <c r="QF8157" s="623"/>
      <c r="QG8157" s="623"/>
      <c r="QH8157" s="623"/>
      <c r="QI8157" s="623"/>
      <c r="QJ8157" s="623"/>
      <c r="QK8157" s="623"/>
    </row>
    <row r="8158" spans="439:453">
      <c r="PW8158" s="623"/>
      <c r="PX8158" s="623"/>
      <c r="PY8158" s="623"/>
      <c r="PZ8158" s="623"/>
      <c r="QA8158" s="623"/>
      <c r="QB8158" s="623"/>
      <c r="QC8158" s="623"/>
      <c r="QD8158" s="623"/>
      <c r="QE8158" s="623"/>
      <c r="QF8158" s="623"/>
      <c r="QG8158" s="623"/>
      <c r="QH8158" s="623"/>
      <c r="QI8158" s="623"/>
      <c r="QJ8158" s="623"/>
      <c r="QK8158" s="623"/>
    </row>
    <row r="8159" spans="439:453">
      <c r="PW8159" s="623"/>
      <c r="PX8159" s="623"/>
      <c r="PY8159" s="623"/>
      <c r="PZ8159" s="623"/>
      <c r="QA8159" s="623"/>
      <c r="QB8159" s="623"/>
      <c r="QC8159" s="623"/>
      <c r="QD8159" s="623"/>
      <c r="QE8159" s="623"/>
      <c r="QF8159" s="623"/>
      <c r="QG8159" s="623"/>
      <c r="QH8159" s="623"/>
      <c r="QI8159" s="623"/>
      <c r="QJ8159" s="623"/>
      <c r="QK8159" s="623"/>
    </row>
    <row r="8160" spans="439:453">
      <c r="PW8160" s="623"/>
      <c r="PX8160" s="623"/>
      <c r="PY8160" s="623"/>
      <c r="PZ8160" s="623"/>
      <c r="QA8160" s="623"/>
      <c r="QB8160" s="623"/>
      <c r="QC8160" s="623"/>
      <c r="QD8160" s="623"/>
      <c r="QE8160" s="623"/>
      <c r="QF8160" s="623"/>
      <c r="QG8160" s="623"/>
      <c r="QH8160" s="623"/>
      <c r="QI8160" s="623"/>
      <c r="QJ8160" s="623"/>
      <c r="QK8160" s="623"/>
    </row>
    <row r="8161" spans="439:453">
      <c r="PW8161" s="623"/>
      <c r="PX8161" s="623"/>
      <c r="PY8161" s="623"/>
      <c r="PZ8161" s="623"/>
      <c r="QA8161" s="623"/>
      <c r="QB8161" s="623"/>
      <c r="QC8161" s="623"/>
      <c r="QD8161" s="623"/>
      <c r="QE8161" s="623"/>
      <c r="QF8161" s="623"/>
      <c r="QG8161" s="623"/>
      <c r="QH8161" s="623"/>
      <c r="QI8161" s="623"/>
      <c r="QJ8161" s="623"/>
      <c r="QK8161" s="623"/>
    </row>
    <row r="8162" spans="439:453">
      <c r="PW8162" s="623"/>
      <c r="PX8162" s="623"/>
      <c r="PY8162" s="623"/>
      <c r="PZ8162" s="623"/>
      <c r="QA8162" s="623"/>
      <c r="QB8162" s="623"/>
      <c r="QC8162" s="623"/>
      <c r="QD8162" s="623"/>
      <c r="QE8162" s="623"/>
      <c r="QF8162" s="623"/>
      <c r="QG8162" s="623"/>
      <c r="QH8162" s="623"/>
      <c r="QI8162" s="623"/>
      <c r="QJ8162" s="623"/>
      <c r="QK8162" s="623"/>
    </row>
    <row r="8163" spans="439:453">
      <c r="PW8163" s="623"/>
      <c r="PX8163" s="623"/>
      <c r="PY8163" s="623"/>
      <c r="PZ8163" s="623"/>
      <c r="QA8163" s="623"/>
      <c r="QB8163" s="623"/>
      <c r="QC8163" s="623"/>
      <c r="QD8163" s="623"/>
      <c r="QE8163" s="623"/>
      <c r="QF8163" s="623"/>
      <c r="QG8163" s="623"/>
      <c r="QH8163" s="623"/>
      <c r="QI8163" s="623"/>
      <c r="QJ8163" s="623"/>
      <c r="QK8163" s="623"/>
    </row>
    <row r="8164" spans="439:453">
      <c r="PW8164" s="623"/>
      <c r="PX8164" s="623"/>
      <c r="PY8164" s="623"/>
      <c r="PZ8164" s="623"/>
      <c r="QA8164" s="623"/>
      <c r="QB8164" s="623"/>
      <c r="QC8164" s="623"/>
      <c r="QD8164" s="623"/>
      <c r="QE8164" s="623"/>
      <c r="QF8164" s="623"/>
      <c r="QG8164" s="623"/>
      <c r="QH8164" s="623"/>
      <c r="QI8164" s="623"/>
      <c r="QJ8164" s="623"/>
      <c r="QK8164" s="623"/>
    </row>
    <row r="8165" spans="439:453">
      <c r="PW8165" s="623"/>
      <c r="PX8165" s="623"/>
      <c r="PY8165" s="623"/>
      <c r="PZ8165" s="623"/>
      <c r="QA8165" s="623"/>
      <c r="QB8165" s="623"/>
      <c r="QC8165" s="623"/>
      <c r="QD8165" s="623"/>
      <c r="QE8165" s="623"/>
      <c r="QF8165" s="623"/>
      <c r="QG8165" s="623"/>
      <c r="QH8165" s="623"/>
      <c r="QI8165" s="623"/>
      <c r="QJ8165" s="623"/>
      <c r="QK8165" s="623"/>
    </row>
    <row r="8166" spans="439:453">
      <c r="PW8166" s="623"/>
      <c r="PX8166" s="623"/>
      <c r="PY8166" s="623"/>
      <c r="PZ8166" s="623"/>
      <c r="QA8166" s="623"/>
      <c r="QB8166" s="623"/>
      <c r="QC8166" s="623"/>
      <c r="QD8166" s="623"/>
      <c r="QE8166" s="623"/>
      <c r="QF8166" s="623"/>
      <c r="QG8166" s="623"/>
      <c r="QH8166" s="623"/>
      <c r="QI8166" s="623"/>
      <c r="QJ8166" s="623"/>
      <c r="QK8166" s="623"/>
    </row>
    <row r="8167" spans="439:453">
      <c r="PW8167" s="623"/>
      <c r="PX8167" s="623"/>
      <c r="PY8167" s="623"/>
      <c r="PZ8167" s="623"/>
      <c r="QA8167" s="623"/>
      <c r="QB8167" s="623"/>
      <c r="QC8167" s="623"/>
      <c r="QD8167" s="623"/>
      <c r="QE8167" s="623"/>
      <c r="QF8167" s="623"/>
      <c r="QG8167" s="623"/>
      <c r="QH8167" s="623"/>
      <c r="QI8167" s="623"/>
      <c r="QJ8167" s="623"/>
      <c r="QK8167" s="623"/>
    </row>
    <row r="8168" spans="439:453">
      <c r="PW8168" s="623"/>
      <c r="PX8168" s="623"/>
      <c r="PY8168" s="623"/>
      <c r="PZ8168" s="623"/>
      <c r="QA8168" s="623"/>
      <c r="QB8168" s="623"/>
      <c r="QC8168" s="623"/>
      <c r="QD8168" s="623"/>
      <c r="QE8168" s="623"/>
      <c r="QF8168" s="623"/>
      <c r="QG8168" s="623"/>
      <c r="QH8168" s="623"/>
      <c r="QI8168" s="623"/>
      <c r="QJ8168" s="623"/>
      <c r="QK8168" s="623"/>
    </row>
    <row r="8169" spans="439:453">
      <c r="PW8169" s="623"/>
      <c r="PX8169" s="623"/>
      <c r="PY8169" s="623"/>
      <c r="PZ8169" s="623"/>
      <c r="QA8169" s="623"/>
      <c r="QB8169" s="623"/>
      <c r="QC8169" s="623"/>
      <c r="QD8169" s="623"/>
      <c r="QE8169" s="623"/>
      <c r="QF8169" s="623"/>
      <c r="QG8169" s="623"/>
      <c r="QH8169" s="623"/>
      <c r="QI8169" s="623"/>
      <c r="QJ8169" s="623"/>
      <c r="QK8169" s="623"/>
    </row>
    <row r="8170" spans="439:453">
      <c r="PW8170" s="623"/>
      <c r="PX8170" s="623"/>
      <c r="PY8170" s="623"/>
      <c r="PZ8170" s="623"/>
      <c r="QA8170" s="623"/>
      <c r="QB8170" s="623"/>
      <c r="QC8170" s="623"/>
      <c r="QD8170" s="623"/>
      <c r="QE8170" s="623"/>
      <c r="QF8170" s="623"/>
      <c r="QG8170" s="623"/>
      <c r="QH8170" s="623"/>
      <c r="QI8170" s="623"/>
      <c r="QJ8170" s="623"/>
      <c r="QK8170" s="623"/>
    </row>
    <row r="8171" spans="439:453">
      <c r="PW8171" s="623"/>
      <c r="PX8171" s="623"/>
      <c r="PY8171" s="623"/>
      <c r="PZ8171" s="623"/>
      <c r="QA8171" s="623"/>
      <c r="QB8171" s="623"/>
      <c r="QC8171" s="623"/>
      <c r="QD8171" s="623"/>
      <c r="QE8171" s="623"/>
      <c r="QF8171" s="623"/>
      <c r="QG8171" s="623"/>
      <c r="QH8171" s="623"/>
      <c r="QI8171" s="623"/>
      <c r="QJ8171" s="623"/>
      <c r="QK8171" s="623"/>
    </row>
    <row r="8172" spans="439:453">
      <c r="PW8172" s="623"/>
      <c r="PX8172" s="623"/>
      <c r="PY8172" s="623"/>
      <c r="PZ8172" s="623"/>
      <c r="QA8172" s="623"/>
      <c r="QB8172" s="623"/>
      <c r="QC8172" s="623"/>
      <c r="QD8172" s="623"/>
      <c r="QE8172" s="623"/>
      <c r="QF8172" s="623"/>
      <c r="QG8172" s="623"/>
      <c r="QH8172" s="623"/>
      <c r="QI8172" s="623"/>
      <c r="QJ8172" s="623"/>
      <c r="QK8172" s="623"/>
    </row>
    <row r="8173" spans="439:453">
      <c r="PW8173" s="623"/>
      <c r="PX8173" s="623"/>
      <c r="PY8173" s="623"/>
      <c r="PZ8173" s="623"/>
      <c r="QA8173" s="623"/>
      <c r="QB8173" s="623"/>
      <c r="QC8173" s="623"/>
      <c r="QD8173" s="623"/>
      <c r="QE8173" s="623"/>
      <c r="QF8173" s="623"/>
      <c r="QG8173" s="623"/>
      <c r="QH8173" s="623"/>
      <c r="QI8173" s="623"/>
      <c r="QJ8173" s="623"/>
      <c r="QK8173" s="623"/>
    </row>
    <row r="8174" spans="439:453">
      <c r="PW8174" s="623"/>
      <c r="PX8174" s="623"/>
      <c r="PY8174" s="623"/>
      <c r="PZ8174" s="623"/>
      <c r="QA8174" s="623"/>
      <c r="QB8174" s="623"/>
      <c r="QC8174" s="623"/>
      <c r="QD8174" s="623"/>
      <c r="QE8174" s="623"/>
      <c r="QF8174" s="623"/>
      <c r="QG8174" s="623"/>
      <c r="QH8174" s="623"/>
      <c r="QI8174" s="623"/>
      <c r="QJ8174" s="623"/>
      <c r="QK8174" s="623"/>
    </row>
    <row r="8175" spans="439:453">
      <c r="PW8175" s="623"/>
      <c r="PX8175" s="623"/>
      <c r="PY8175" s="623"/>
      <c r="PZ8175" s="623"/>
      <c r="QA8175" s="623"/>
      <c r="QB8175" s="623"/>
      <c r="QC8175" s="623"/>
      <c r="QD8175" s="623"/>
      <c r="QE8175" s="623"/>
      <c r="QF8175" s="623"/>
      <c r="QG8175" s="623"/>
      <c r="QH8175" s="623"/>
      <c r="QI8175" s="623"/>
      <c r="QJ8175" s="623"/>
      <c r="QK8175" s="623"/>
    </row>
    <row r="8176" spans="439:453">
      <c r="PW8176" s="623"/>
      <c r="PX8176" s="623"/>
      <c r="PY8176" s="623"/>
      <c r="PZ8176" s="623"/>
      <c r="QA8176" s="623"/>
      <c r="QB8176" s="623"/>
      <c r="QC8176" s="623"/>
      <c r="QD8176" s="623"/>
      <c r="QE8176" s="623"/>
      <c r="QF8176" s="623"/>
      <c r="QG8176" s="623"/>
      <c r="QH8176" s="623"/>
      <c r="QI8176" s="623"/>
      <c r="QJ8176" s="623"/>
      <c r="QK8176" s="623"/>
    </row>
    <row r="8177" spans="439:453">
      <c r="PW8177" s="623"/>
      <c r="PX8177" s="623"/>
      <c r="PY8177" s="623"/>
      <c r="PZ8177" s="623"/>
      <c r="QA8177" s="623"/>
      <c r="QB8177" s="623"/>
      <c r="QC8177" s="623"/>
      <c r="QD8177" s="623"/>
      <c r="QE8177" s="623"/>
      <c r="QF8177" s="623"/>
      <c r="QG8177" s="623"/>
      <c r="QH8177" s="623"/>
      <c r="QI8177" s="623"/>
      <c r="QJ8177" s="623"/>
      <c r="QK8177" s="623"/>
    </row>
    <row r="8178" spans="439:453">
      <c r="PW8178" s="623"/>
      <c r="PX8178" s="623"/>
      <c r="PY8178" s="623"/>
      <c r="PZ8178" s="623"/>
      <c r="QA8178" s="623"/>
      <c r="QB8178" s="623"/>
      <c r="QC8178" s="623"/>
      <c r="QD8178" s="623"/>
      <c r="QE8178" s="623"/>
      <c r="QF8178" s="623"/>
      <c r="QG8178" s="623"/>
      <c r="QH8178" s="623"/>
      <c r="QI8178" s="623"/>
      <c r="QJ8178" s="623"/>
      <c r="QK8178" s="623"/>
    </row>
    <row r="8179" spans="439:453">
      <c r="PW8179" s="623"/>
      <c r="PX8179" s="623"/>
      <c r="PY8179" s="623"/>
      <c r="PZ8179" s="623"/>
      <c r="QA8179" s="623"/>
      <c r="QB8179" s="623"/>
      <c r="QC8179" s="623"/>
      <c r="QD8179" s="623"/>
      <c r="QE8179" s="623"/>
      <c r="QF8179" s="623"/>
      <c r="QG8179" s="623"/>
      <c r="QH8179" s="623"/>
      <c r="QI8179" s="623"/>
      <c r="QJ8179" s="623"/>
      <c r="QK8179" s="623"/>
    </row>
    <row r="8180" spans="439:453">
      <c r="PW8180" s="623"/>
      <c r="PX8180" s="623"/>
      <c r="PY8180" s="623"/>
      <c r="PZ8180" s="623"/>
      <c r="QA8180" s="623"/>
      <c r="QB8180" s="623"/>
      <c r="QC8180" s="623"/>
      <c r="QD8180" s="623"/>
      <c r="QE8180" s="623"/>
      <c r="QF8180" s="623"/>
      <c r="QG8180" s="623"/>
      <c r="QH8180" s="623"/>
      <c r="QI8180" s="623"/>
      <c r="QJ8180" s="623"/>
      <c r="QK8180" s="623"/>
    </row>
    <row r="8181" spans="439:453">
      <c r="PW8181" s="623"/>
      <c r="PX8181" s="623"/>
      <c r="PY8181" s="623"/>
      <c r="PZ8181" s="623"/>
      <c r="QA8181" s="623"/>
      <c r="QB8181" s="623"/>
      <c r="QC8181" s="623"/>
      <c r="QD8181" s="623"/>
      <c r="QE8181" s="623"/>
      <c r="QF8181" s="623"/>
      <c r="QG8181" s="623"/>
      <c r="QH8181" s="623"/>
      <c r="QI8181" s="623"/>
      <c r="QJ8181" s="623"/>
      <c r="QK8181" s="623"/>
    </row>
    <row r="8182" spans="439:453">
      <c r="PW8182" s="623"/>
      <c r="PX8182" s="623"/>
      <c r="PY8182" s="623"/>
      <c r="PZ8182" s="623"/>
      <c r="QA8182" s="623"/>
      <c r="QB8182" s="623"/>
      <c r="QC8182" s="623"/>
      <c r="QD8182" s="623"/>
      <c r="QE8182" s="623"/>
      <c r="QF8182" s="623"/>
      <c r="QG8182" s="623"/>
      <c r="QH8182" s="623"/>
      <c r="QI8182" s="623"/>
      <c r="QJ8182" s="623"/>
      <c r="QK8182" s="623"/>
    </row>
    <row r="8183" spans="439:453">
      <c r="PW8183" s="623"/>
      <c r="PX8183" s="623"/>
      <c r="PY8183" s="623"/>
      <c r="PZ8183" s="623"/>
      <c r="QA8183" s="623"/>
      <c r="QB8183" s="623"/>
      <c r="QC8183" s="623"/>
      <c r="QD8183" s="623"/>
      <c r="QE8183" s="623"/>
      <c r="QF8183" s="623"/>
      <c r="QG8183" s="623"/>
      <c r="QH8183" s="623"/>
      <c r="QI8183" s="623"/>
      <c r="QJ8183" s="623"/>
      <c r="QK8183" s="623"/>
    </row>
    <row r="8184" spans="439:453">
      <c r="PW8184" s="623"/>
      <c r="PX8184" s="623"/>
      <c r="PY8184" s="623"/>
      <c r="PZ8184" s="623"/>
      <c r="QA8184" s="623"/>
      <c r="QB8184" s="623"/>
      <c r="QC8184" s="623"/>
      <c r="QD8184" s="623"/>
      <c r="QE8184" s="623"/>
      <c r="QF8184" s="623"/>
      <c r="QG8184" s="623"/>
      <c r="QH8184" s="623"/>
      <c r="QI8184" s="623"/>
      <c r="QJ8184" s="623"/>
      <c r="QK8184" s="623"/>
    </row>
    <row r="8185" spans="439:453">
      <c r="PW8185" s="623"/>
      <c r="PX8185" s="623"/>
      <c r="PY8185" s="623"/>
      <c r="PZ8185" s="623"/>
      <c r="QA8185" s="623"/>
      <c r="QB8185" s="623"/>
      <c r="QC8185" s="623"/>
      <c r="QD8185" s="623"/>
      <c r="QE8185" s="623"/>
      <c r="QF8185" s="623"/>
      <c r="QG8185" s="623"/>
      <c r="QH8185" s="623"/>
      <c r="QI8185" s="623"/>
      <c r="QJ8185" s="623"/>
      <c r="QK8185" s="623"/>
    </row>
    <row r="8186" spans="439:453">
      <c r="PW8186" s="623"/>
      <c r="PX8186" s="623"/>
      <c r="PY8186" s="623"/>
      <c r="PZ8186" s="623"/>
      <c r="QA8186" s="623"/>
      <c r="QB8186" s="623"/>
      <c r="QC8186" s="623"/>
      <c r="QD8186" s="623"/>
      <c r="QE8186" s="623"/>
      <c r="QF8186" s="623"/>
      <c r="QG8186" s="623"/>
      <c r="QH8186" s="623"/>
      <c r="QI8186" s="623"/>
      <c r="QJ8186" s="623"/>
      <c r="QK8186" s="623"/>
    </row>
    <row r="8187" spans="439:453">
      <c r="PW8187" s="623"/>
      <c r="PX8187" s="623"/>
      <c r="PY8187" s="623"/>
      <c r="PZ8187" s="623"/>
      <c r="QA8187" s="623"/>
      <c r="QB8187" s="623"/>
      <c r="QC8187" s="623"/>
      <c r="QD8187" s="623"/>
      <c r="QE8187" s="623"/>
      <c r="QF8187" s="623"/>
      <c r="QG8187" s="623"/>
      <c r="QH8187" s="623"/>
      <c r="QI8187" s="623"/>
      <c r="QJ8187" s="623"/>
      <c r="QK8187" s="623"/>
    </row>
    <row r="8188" spans="439:453">
      <c r="PW8188" s="623"/>
      <c r="PX8188" s="623"/>
      <c r="PY8188" s="623"/>
      <c r="PZ8188" s="623"/>
      <c r="QA8188" s="623"/>
      <c r="QB8188" s="623"/>
      <c r="QC8188" s="623"/>
      <c r="QD8188" s="623"/>
      <c r="QE8188" s="623"/>
      <c r="QF8188" s="623"/>
      <c r="QG8188" s="623"/>
      <c r="QH8188" s="623"/>
      <c r="QI8188" s="623"/>
      <c r="QJ8188" s="623"/>
      <c r="QK8188" s="623"/>
    </row>
    <row r="8189" spans="439:453">
      <c r="PW8189" s="623"/>
      <c r="PX8189" s="623"/>
      <c r="PY8189" s="623"/>
      <c r="PZ8189" s="623"/>
      <c r="QA8189" s="623"/>
      <c r="QB8189" s="623"/>
      <c r="QC8189" s="623"/>
      <c r="QD8189" s="623"/>
      <c r="QE8189" s="623"/>
      <c r="QF8189" s="623"/>
      <c r="QG8189" s="623"/>
      <c r="QH8189" s="623"/>
      <c r="QI8189" s="623"/>
      <c r="QJ8189" s="623"/>
      <c r="QK8189" s="623"/>
    </row>
    <row r="8190" spans="439:453">
      <c r="PW8190" s="623"/>
      <c r="PX8190" s="623"/>
      <c r="PY8190" s="623"/>
      <c r="PZ8190" s="623"/>
      <c r="QA8190" s="623"/>
      <c r="QB8190" s="623"/>
      <c r="QC8190" s="623"/>
      <c r="QD8190" s="623"/>
      <c r="QE8190" s="623"/>
      <c r="QF8190" s="623"/>
      <c r="QG8190" s="623"/>
      <c r="QH8190" s="623"/>
      <c r="QI8190" s="623"/>
      <c r="QJ8190" s="623"/>
      <c r="QK8190" s="623"/>
    </row>
    <row r="8191" spans="439:453">
      <c r="PW8191" s="623"/>
      <c r="PX8191" s="623"/>
      <c r="PY8191" s="623"/>
      <c r="PZ8191" s="623"/>
      <c r="QA8191" s="623"/>
      <c r="QB8191" s="623"/>
      <c r="QC8191" s="623"/>
      <c r="QD8191" s="623"/>
      <c r="QE8191" s="623"/>
      <c r="QF8191" s="623"/>
      <c r="QG8191" s="623"/>
      <c r="QH8191" s="623"/>
      <c r="QI8191" s="623"/>
      <c r="QJ8191" s="623"/>
      <c r="QK8191" s="623"/>
    </row>
    <row r="8192" spans="439:453">
      <c r="PW8192" s="623"/>
      <c r="PX8192" s="623"/>
      <c r="PY8192" s="623"/>
      <c r="PZ8192" s="623"/>
      <c r="QA8192" s="623"/>
      <c r="QB8192" s="623"/>
      <c r="QC8192" s="623"/>
      <c r="QD8192" s="623"/>
      <c r="QE8192" s="623"/>
      <c r="QF8192" s="623"/>
      <c r="QG8192" s="623"/>
      <c r="QH8192" s="623"/>
      <c r="QI8192" s="623"/>
      <c r="QJ8192" s="623"/>
      <c r="QK8192" s="623"/>
    </row>
    <row r="8193" spans="439:453">
      <c r="PW8193" s="623"/>
      <c r="PX8193" s="623"/>
      <c r="PY8193" s="623"/>
      <c r="PZ8193" s="623"/>
      <c r="QA8193" s="623"/>
      <c r="QB8193" s="623"/>
      <c r="QC8193" s="623"/>
      <c r="QD8193" s="623"/>
      <c r="QE8193" s="623"/>
      <c r="QF8193" s="623"/>
      <c r="QG8193" s="623"/>
      <c r="QH8193" s="623"/>
      <c r="QI8193" s="623"/>
      <c r="QJ8193" s="623"/>
      <c r="QK8193" s="623"/>
    </row>
    <row r="8194" spans="439:453">
      <c r="PW8194" s="623"/>
      <c r="PX8194" s="623"/>
      <c r="PY8194" s="623"/>
      <c r="PZ8194" s="623"/>
      <c r="QA8194" s="623"/>
      <c r="QB8194" s="623"/>
      <c r="QC8194" s="623"/>
      <c r="QD8194" s="623"/>
      <c r="QE8194" s="623"/>
      <c r="QF8194" s="623"/>
      <c r="QG8194" s="623"/>
      <c r="QH8194" s="623"/>
      <c r="QI8194" s="623"/>
      <c r="QJ8194" s="623"/>
      <c r="QK8194" s="623"/>
    </row>
    <row r="8195" spans="439:453">
      <c r="PW8195" s="623"/>
      <c r="PX8195" s="623"/>
      <c r="PY8195" s="623"/>
      <c r="PZ8195" s="623"/>
      <c r="QA8195" s="623"/>
      <c r="QB8195" s="623"/>
      <c r="QC8195" s="623"/>
      <c r="QD8195" s="623"/>
      <c r="QE8195" s="623"/>
      <c r="QF8195" s="623"/>
      <c r="QG8195" s="623"/>
      <c r="QH8195" s="623"/>
      <c r="QI8195" s="623"/>
      <c r="QJ8195" s="623"/>
      <c r="QK8195" s="623"/>
    </row>
    <row r="8196" spans="439:453">
      <c r="PW8196" s="623"/>
      <c r="PX8196" s="623"/>
      <c r="PY8196" s="623"/>
      <c r="PZ8196" s="623"/>
      <c r="QA8196" s="623"/>
      <c r="QB8196" s="623"/>
      <c r="QC8196" s="623"/>
      <c r="QD8196" s="623"/>
      <c r="QE8196" s="623"/>
      <c r="QF8196" s="623"/>
      <c r="QG8196" s="623"/>
      <c r="QH8196" s="623"/>
      <c r="QI8196" s="623"/>
      <c r="QJ8196" s="623"/>
      <c r="QK8196" s="623"/>
    </row>
    <row r="8197" spans="439:453">
      <c r="PW8197" s="623"/>
      <c r="PX8197" s="623"/>
      <c r="PY8197" s="623"/>
      <c r="PZ8197" s="623"/>
      <c r="QA8197" s="623"/>
      <c r="QB8197" s="623"/>
      <c r="QC8197" s="623"/>
      <c r="QD8197" s="623"/>
      <c r="QE8197" s="623"/>
      <c r="QF8197" s="623"/>
      <c r="QG8197" s="623"/>
      <c r="QH8197" s="623"/>
      <c r="QI8197" s="623"/>
      <c r="QJ8197" s="623"/>
      <c r="QK8197" s="623"/>
    </row>
    <row r="8198" spans="439:453">
      <c r="PW8198" s="623"/>
      <c r="PX8198" s="623"/>
      <c r="PY8198" s="623"/>
      <c r="PZ8198" s="623"/>
      <c r="QA8198" s="623"/>
      <c r="QB8198" s="623"/>
      <c r="QC8198" s="623"/>
      <c r="QD8198" s="623"/>
      <c r="QE8198" s="623"/>
      <c r="QF8198" s="623"/>
      <c r="QG8198" s="623"/>
      <c r="QH8198" s="623"/>
      <c r="QI8198" s="623"/>
      <c r="QJ8198" s="623"/>
      <c r="QK8198" s="623"/>
    </row>
    <row r="8199" spans="439:453">
      <c r="PW8199" s="623"/>
      <c r="PX8199" s="623"/>
      <c r="PY8199" s="623"/>
      <c r="PZ8199" s="623"/>
      <c r="QA8199" s="623"/>
      <c r="QB8199" s="623"/>
      <c r="QC8199" s="623"/>
      <c r="QD8199" s="623"/>
      <c r="QE8199" s="623"/>
      <c r="QF8199" s="623"/>
      <c r="QG8199" s="623"/>
      <c r="QH8199" s="623"/>
      <c r="QI8199" s="623"/>
      <c r="QJ8199" s="623"/>
      <c r="QK8199" s="623"/>
    </row>
    <row r="8200" spans="439:453">
      <c r="PW8200" s="623"/>
      <c r="PX8200" s="623"/>
      <c r="PY8200" s="623"/>
      <c r="PZ8200" s="623"/>
      <c r="QA8200" s="623"/>
      <c r="QB8200" s="623"/>
      <c r="QC8200" s="623"/>
      <c r="QD8200" s="623"/>
      <c r="QE8200" s="623"/>
      <c r="QF8200" s="623"/>
      <c r="QG8200" s="623"/>
      <c r="QH8200" s="623"/>
      <c r="QI8200" s="623"/>
      <c r="QJ8200" s="623"/>
      <c r="QK8200" s="623"/>
    </row>
    <row r="8201" spans="439:453">
      <c r="PW8201" s="623"/>
      <c r="PX8201" s="623"/>
      <c r="PY8201" s="623"/>
      <c r="PZ8201" s="623"/>
      <c r="QA8201" s="623"/>
      <c r="QB8201" s="623"/>
      <c r="QC8201" s="623"/>
      <c r="QD8201" s="623"/>
      <c r="QE8201" s="623"/>
      <c r="QF8201" s="623"/>
      <c r="QG8201" s="623"/>
      <c r="QH8201" s="623"/>
      <c r="QI8201" s="623"/>
      <c r="QJ8201" s="623"/>
      <c r="QK8201" s="623"/>
    </row>
    <row r="8202" spans="439:453">
      <c r="PW8202" s="623"/>
      <c r="PX8202" s="623"/>
      <c r="PY8202" s="623"/>
      <c r="PZ8202" s="623"/>
      <c r="QA8202" s="623"/>
      <c r="QB8202" s="623"/>
      <c r="QC8202" s="623"/>
      <c r="QD8202" s="623"/>
      <c r="QE8202" s="623"/>
      <c r="QF8202" s="623"/>
      <c r="QG8202" s="623"/>
      <c r="QH8202" s="623"/>
      <c r="QI8202" s="623"/>
      <c r="QJ8202" s="623"/>
      <c r="QK8202" s="623"/>
    </row>
    <row r="8203" spans="439:453">
      <c r="PW8203" s="623"/>
      <c r="PX8203" s="623"/>
      <c r="PY8203" s="623"/>
      <c r="PZ8203" s="623"/>
      <c r="QA8203" s="623"/>
      <c r="QB8203" s="623"/>
      <c r="QC8203" s="623"/>
      <c r="QD8203" s="623"/>
      <c r="QE8203" s="623"/>
      <c r="QF8203" s="623"/>
      <c r="QG8203" s="623"/>
      <c r="QH8203" s="623"/>
      <c r="QI8203" s="623"/>
      <c r="QJ8203" s="623"/>
      <c r="QK8203" s="623"/>
    </row>
    <row r="8204" spans="439:453">
      <c r="PW8204" s="623"/>
      <c r="PX8204" s="623"/>
      <c r="PY8204" s="623"/>
      <c r="PZ8204" s="623"/>
      <c r="QA8204" s="623"/>
      <c r="QB8204" s="623"/>
      <c r="QC8204" s="623"/>
      <c r="QD8204" s="623"/>
      <c r="QE8204" s="623"/>
      <c r="QF8204" s="623"/>
      <c r="QG8204" s="623"/>
      <c r="QH8204" s="623"/>
      <c r="QI8204" s="623"/>
      <c r="QJ8204" s="623"/>
      <c r="QK8204" s="623"/>
    </row>
    <row r="8205" spans="439:453">
      <c r="PW8205" s="623"/>
      <c r="PX8205" s="623"/>
      <c r="PY8205" s="623"/>
      <c r="PZ8205" s="623"/>
      <c r="QA8205" s="623"/>
      <c r="QB8205" s="623"/>
      <c r="QC8205" s="623"/>
      <c r="QD8205" s="623"/>
      <c r="QE8205" s="623"/>
      <c r="QF8205" s="623"/>
      <c r="QG8205" s="623"/>
      <c r="QH8205" s="623"/>
      <c r="QI8205" s="623"/>
      <c r="QJ8205" s="623"/>
      <c r="QK8205" s="623"/>
    </row>
    <row r="8206" spans="439:453">
      <c r="PW8206" s="623"/>
      <c r="PX8206" s="623"/>
      <c r="PY8206" s="623"/>
      <c r="PZ8206" s="623"/>
      <c r="QA8206" s="623"/>
      <c r="QB8206" s="623"/>
      <c r="QC8206" s="623"/>
      <c r="QD8206" s="623"/>
      <c r="QE8206" s="623"/>
      <c r="QF8206" s="623"/>
      <c r="QG8206" s="623"/>
      <c r="QH8206" s="623"/>
      <c r="QI8206" s="623"/>
      <c r="QJ8206" s="623"/>
      <c r="QK8206" s="623"/>
    </row>
    <row r="8207" spans="439:453">
      <c r="PW8207" s="623"/>
      <c r="PX8207" s="623"/>
      <c r="PY8207" s="623"/>
      <c r="PZ8207" s="623"/>
      <c r="QA8207" s="623"/>
      <c r="QB8207" s="623"/>
      <c r="QC8207" s="623"/>
      <c r="QD8207" s="623"/>
      <c r="QE8207" s="623"/>
      <c r="QF8207" s="623"/>
      <c r="QG8207" s="623"/>
      <c r="QH8207" s="623"/>
      <c r="QI8207" s="623"/>
      <c r="QJ8207" s="623"/>
      <c r="QK8207" s="623"/>
    </row>
    <row r="8208" spans="439:453">
      <c r="PW8208" s="623"/>
      <c r="PX8208" s="623"/>
      <c r="PY8208" s="623"/>
      <c r="PZ8208" s="623"/>
      <c r="QA8208" s="623"/>
      <c r="QB8208" s="623"/>
      <c r="QC8208" s="623"/>
      <c r="QD8208" s="623"/>
      <c r="QE8208" s="623"/>
      <c r="QF8208" s="623"/>
      <c r="QG8208" s="623"/>
      <c r="QH8208" s="623"/>
      <c r="QI8208" s="623"/>
      <c r="QJ8208" s="623"/>
      <c r="QK8208" s="623"/>
    </row>
    <row r="8209" spans="439:453">
      <c r="PW8209" s="623"/>
      <c r="PX8209" s="623"/>
      <c r="PY8209" s="623"/>
      <c r="PZ8209" s="623"/>
      <c r="QA8209" s="623"/>
      <c r="QB8209" s="623"/>
      <c r="QC8209" s="623"/>
      <c r="QD8209" s="623"/>
      <c r="QE8209" s="623"/>
      <c r="QF8209" s="623"/>
      <c r="QG8209" s="623"/>
      <c r="QH8209" s="623"/>
      <c r="QI8209" s="623"/>
      <c r="QJ8209" s="623"/>
      <c r="QK8209" s="623"/>
    </row>
    <row r="8210" spans="439:453">
      <c r="PW8210" s="623"/>
      <c r="PX8210" s="623"/>
      <c r="PY8210" s="623"/>
      <c r="PZ8210" s="623"/>
      <c r="QA8210" s="623"/>
      <c r="QB8210" s="623"/>
      <c r="QC8210" s="623"/>
      <c r="QD8210" s="623"/>
      <c r="QE8210" s="623"/>
      <c r="QF8210" s="623"/>
      <c r="QG8210" s="623"/>
      <c r="QH8210" s="623"/>
      <c r="QI8210" s="623"/>
      <c r="QJ8210" s="623"/>
      <c r="QK8210" s="623"/>
    </row>
    <row r="8211" spans="439:453">
      <c r="PW8211" s="623"/>
      <c r="PX8211" s="623"/>
      <c r="PY8211" s="623"/>
      <c r="PZ8211" s="623"/>
      <c r="QA8211" s="623"/>
      <c r="QB8211" s="623"/>
      <c r="QC8211" s="623"/>
      <c r="QD8211" s="623"/>
      <c r="QE8211" s="623"/>
      <c r="QF8211" s="623"/>
      <c r="QG8211" s="623"/>
      <c r="QH8211" s="623"/>
      <c r="QI8211" s="623"/>
      <c r="QJ8211" s="623"/>
      <c r="QK8211" s="623"/>
    </row>
    <row r="8212" spans="439:453">
      <c r="PW8212" s="623"/>
      <c r="PX8212" s="623"/>
      <c r="PY8212" s="623"/>
      <c r="PZ8212" s="623"/>
      <c r="QA8212" s="623"/>
      <c r="QB8212" s="623"/>
      <c r="QC8212" s="623"/>
      <c r="QD8212" s="623"/>
      <c r="QE8212" s="623"/>
      <c r="QF8212" s="623"/>
      <c r="QG8212" s="623"/>
      <c r="QH8212" s="623"/>
      <c r="QI8212" s="623"/>
      <c r="QJ8212" s="623"/>
      <c r="QK8212" s="623"/>
    </row>
    <row r="8213" spans="439:453">
      <c r="PW8213" s="623"/>
      <c r="PX8213" s="623"/>
      <c r="PY8213" s="623"/>
      <c r="PZ8213" s="623"/>
      <c r="QA8213" s="623"/>
      <c r="QB8213" s="623"/>
      <c r="QC8213" s="623"/>
      <c r="QD8213" s="623"/>
      <c r="QE8213" s="623"/>
      <c r="QF8213" s="623"/>
      <c r="QG8213" s="623"/>
      <c r="QH8213" s="623"/>
      <c r="QI8213" s="623"/>
      <c r="QJ8213" s="623"/>
      <c r="QK8213" s="623"/>
    </row>
    <row r="8214" spans="439:453">
      <c r="PW8214" s="623"/>
      <c r="PX8214" s="623"/>
      <c r="PY8214" s="623"/>
      <c r="PZ8214" s="623"/>
      <c r="QA8214" s="623"/>
      <c r="QB8214" s="623"/>
      <c r="QC8214" s="623"/>
      <c r="QD8214" s="623"/>
      <c r="QE8214" s="623"/>
      <c r="QF8214" s="623"/>
      <c r="QG8214" s="623"/>
      <c r="QH8214" s="623"/>
      <c r="QI8214" s="623"/>
      <c r="QJ8214" s="623"/>
      <c r="QK8214" s="623"/>
    </row>
    <row r="8215" spans="439:453">
      <c r="PW8215" s="623"/>
      <c r="PX8215" s="623"/>
      <c r="PY8215" s="623"/>
      <c r="PZ8215" s="623"/>
      <c r="QA8215" s="623"/>
      <c r="QB8215" s="623"/>
      <c r="QC8215" s="623"/>
      <c r="QD8215" s="623"/>
      <c r="QE8215" s="623"/>
      <c r="QF8215" s="623"/>
      <c r="QG8215" s="623"/>
      <c r="QH8215" s="623"/>
      <c r="QI8215" s="623"/>
      <c r="QJ8215" s="623"/>
      <c r="QK8215" s="623"/>
    </row>
    <row r="8216" spans="439:453">
      <c r="PW8216" s="623"/>
      <c r="PX8216" s="623"/>
      <c r="PY8216" s="623"/>
      <c r="PZ8216" s="623"/>
      <c r="QA8216" s="623"/>
      <c r="QB8216" s="623"/>
      <c r="QC8216" s="623"/>
      <c r="QD8216" s="623"/>
      <c r="QE8216" s="623"/>
      <c r="QF8216" s="623"/>
      <c r="QG8216" s="623"/>
      <c r="QH8216" s="623"/>
      <c r="QI8216" s="623"/>
      <c r="QJ8216" s="623"/>
      <c r="QK8216" s="623"/>
    </row>
    <row r="8217" spans="439:453">
      <c r="PW8217" s="623"/>
      <c r="PX8217" s="623"/>
      <c r="PY8217" s="623"/>
      <c r="PZ8217" s="623"/>
      <c r="QA8217" s="623"/>
      <c r="QB8217" s="623"/>
      <c r="QC8217" s="623"/>
      <c r="QD8217" s="623"/>
      <c r="QE8217" s="623"/>
      <c r="QF8217" s="623"/>
      <c r="QG8217" s="623"/>
      <c r="QH8217" s="623"/>
      <c r="QI8217" s="623"/>
      <c r="QJ8217" s="623"/>
      <c r="QK8217" s="623"/>
    </row>
    <row r="8218" spans="439:453">
      <c r="PW8218" s="623"/>
      <c r="PX8218" s="623"/>
      <c r="PY8218" s="623"/>
      <c r="PZ8218" s="623"/>
      <c r="QA8218" s="623"/>
      <c r="QB8218" s="623"/>
      <c r="QC8218" s="623"/>
      <c r="QD8218" s="623"/>
      <c r="QE8218" s="623"/>
      <c r="QF8218" s="623"/>
      <c r="QG8218" s="623"/>
      <c r="QH8218" s="623"/>
      <c r="QI8218" s="623"/>
      <c r="QJ8218" s="623"/>
      <c r="QK8218" s="623"/>
    </row>
    <row r="8219" spans="439:453">
      <c r="PW8219" s="623"/>
      <c r="PX8219" s="623"/>
      <c r="PY8219" s="623"/>
      <c r="PZ8219" s="623"/>
      <c r="QA8219" s="623"/>
      <c r="QB8219" s="623"/>
      <c r="QC8219" s="623"/>
      <c r="QD8219" s="623"/>
      <c r="QE8219" s="623"/>
      <c r="QF8219" s="623"/>
      <c r="QG8219" s="623"/>
      <c r="QH8219" s="623"/>
      <c r="QI8219" s="623"/>
      <c r="QJ8219" s="623"/>
      <c r="QK8219" s="623"/>
    </row>
    <row r="8220" spans="439:453">
      <c r="PW8220" s="623"/>
      <c r="PX8220" s="623"/>
      <c r="PY8220" s="623"/>
      <c r="PZ8220" s="623"/>
      <c r="QA8220" s="623"/>
      <c r="QB8220" s="623"/>
      <c r="QC8220" s="623"/>
      <c r="QD8220" s="623"/>
      <c r="QE8220" s="623"/>
      <c r="QF8220" s="623"/>
      <c r="QG8220" s="623"/>
      <c r="QH8220" s="623"/>
      <c r="QI8220" s="623"/>
      <c r="QJ8220" s="623"/>
      <c r="QK8220" s="623"/>
    </row>
    <row r="8221" spans="439:453">
      <c r="PW8221" s="623"/>
      <c r="PX8221" s="623"/>
      <c r="PY8221" s="623"/>
      <c r="PZ8221" s="623"/>
      <c r="QA8221" s="623"/>
      <c r="QB8221" s="623"/>
      <c r="QC8221" s="623"/>
      <c r="QD8221" s="623"/>
      <c r="QE8221" s="623"/>
      <c r="QF8221" s="623"/>
      <c r="QG8221" s="623"/>
      <c r="QH8221" s="623"/>
      <c r="QI8221" s="623"/>
      <c r="QJ8221" s="623"/>
      <c r="QK8221" s="623"/>
    </row>
    <row r="8222" spans="439:453">
      <c r="PW8222" s="623"/>
      <c r="PX8222" s="623"/>
      <c r="PY8222" s="623"/>
      <c r="PZ8222" s="623"/>
      <c r="QA8222" s="623"/>
      <c r="QB8222" s="623"/>
      <c r="QC8222" s="623"/>
      <c r="QD8222" s="623"/>
      <c r="QE8222" s="623"/>
      <c r="QF8222" s="623"/>
      <c r="QG8222" s="623"/>
      <c r="QH8222" s="623"/>
      <c r="QI8222" s="623"/>
      <c r="QJ8222" s="623"/>
      <c r="QK8222" s="623"/>
    </row>
    <row r="8223" spans="439:453">
      <c r="PW8223" s="623"/>
      <c r="PX8223" s="623"/>
      <c r="PY8223" s="623"/>
      <c r="PZ8223" s="623"/>
      <c r="QA8223" s="623"/>
      <c r="QB8223" s="623"/>
      <c r="QC8223" s="623"/>
      <c r="QD8223" s="623"/>
      <c r="QE8223" s="623"/>
      <c r="QF8223" s="623"/>
      <c r="QG8223" s="623"/>
      <c r="QH8223" s="623"/>
      <c r="QI8223" s="623"/>
      <c r="QJ8223" s="623"/>
      <c r="QK8223" s="623"/>
    </row>
    <row r="8224" spans="439:453">
      <c r="PW8224" s="623"/>
      <c r="PX8224" s="623"/>
      <c r="PY8224" s="623"/>
      <c r="PZ8224" s="623"/>
      <c r="QA8224" s="623"/>
      <c r="QB8224" s="623"/>
      <c r="QC8224" s="623"/>
      <c r="QD8224" s="623"/>
      <c r="QE8224" s="623"/>
      <c r="QF8224" s="623"/>
      <c r="QG8224" s="623"/>
      <c r="QH8224" s="623"/>
      <c r="QI8224" s="623"/>
      <c r="QJ8224" s="623"/>
      <c r="QK8224" s="623"/>
    </row>
    <row r="8225" spans="439:453">
      <c r="PW8225" s="623"/>
      <c r="PX8225" s="623"/>
      <c r="PY8225" s="623"/>
      <c r="PZ8225" s="623"/>
      <c r="QA8225" s="623"/>
      <c r="QB8225" s="623"/>
      <c r="QC8225" s="623"/>
      <c r="QD8225" s="623"/>
      <c r="QE8225" s="623"/>
      <c r="QF8225" s="623"/>
      <c r="QG8225" s="623"/>
      <c r="QH8225" s="623"/>
      <c r="QI8225" s="623"/>
      <c r="QJ8225" s="623"/>
      <c r="QK8225" s="623"/>
    </row>
    <row r="8226" spans="439:453">
      <c r="PW8226" s="623"/>
      <c r="PX8226" s="623"/>
      <c r="PY8226" s="623"/>
      <c r="PZ8226" s="623"/>
      <c r="QA8226" s="623"/>
      <c r="QB8226" s="623"/>
      <c r="QC8226" s="623"/>
      <c r="QD8226" s="623"/>
      <c r="QE8226" s="623"/>
      <c r="QF8226" s="623"/>
      <c r="QG8226" s="623"/>
      <c r="QH8226" s="623"/>
      <c r="QI8226" s="623"/>
      <c r="QJ8226" s="623"/>
      <c r="QK8226" s="623"/>
    </row>
    <row r="8227" spans="439:453">
      <c r="PW8227" s="623"/>
      <c r="PX8227" s="623"/>
      <c r="PY8227" s="623"/>
      <c r="PZ8227" s="623"/>
      <c r="QA8227" s="623"/>
      <c r="QB8227" s="623"/>
      <c r="QC8227" s="623"/>
      <c r="QD8227" s="623"/>
      <c r="QE8227" s="623"/>
      <c r="QF8227" s="623"/>
      <c r="QG8227" s="623"/>
      <c r="QH8227" s="623"/>
      <c r="QI8227" s="623"/>
      <c r="QJ8227" s="623"/>
      <c r="QK8227" s="623"/>
    </row>
    <row r="8228" spans="439:453">
      <c r="PW8228" s="623"/>
      <c r="PX8228" s="623"/>
      <c r="PY8228" s="623"/>
      <c r="PZ8228" s="623"/>
      <c r="QA8228" s="623"/>
      <c r="QB8228" s="623"/>
      <c r="QC8228" s="623"/>
      <c r="QD8228" s="623"/>
      <c r="QE8228" s="623"/>
      <c r="QF8228" s="623"/>
      <c r="QG8228" s="623"/>
      <c r="QH8228" s="623"/>
      <c r="QI8228" s="623"/>
      <c r="QJ8228" s="623"/>
      <c r="QK8228" s="623"/>
    </row>
    <row r="8229" spans="439:453">
      <c r="PW8229" s="623"/>
      <c r="PX8229" s="623"/>
      <c r="PY8229" s="623"/>
      <c r="PZ8229" s="623"/>
      <c r="QA8229" s="623"/>
      <c r="QB8229" s="623"/>
      <c r="QC8229" s="623"/>
      <c r="QD8229" s="623"/>
      <c r="QE8229" s="623"/>
      <c r="QF8229" s="623"/>
      <c r="QG8229" s="623"/>
      <c r="QH8229" s="623"/>
      <c r="QI8229" s="623"/>
      <c r="QJ8229" s="623"/>
      <c r="QK8229" s="623"/>
    </row>
    <row r="8230" spans="439:453">
      <c r="PW8230" s="623"/>
      <c r="PX8230" s="623"/>
      <c r="PY8230" s="623"/>
      <c r="PZ8230" s="623"/>
      <c r="QA8230" s="623"/>
      <c r="QB8230" s="623"/>
      <c r="QC8230" s="623"/>
      <c r="QD8230" s="623"/>
      <c r="QE8230" s="623"/>
      <c r="QF8230" s="623"/>
      <c r="QG8230" s="623"/>
      <c r="QH8230" s="623"/>
      <c r="QI8230" s="623"/>
      <c r="QJ8230" s="623"/>
      <c r="QK8230" s="623"/>
    </row>
    <row r="8231" spans="439:453">
      <c r="PW8231" s="623"/>
      <c r="PX8231" s="623"/>
      <c r="PY8231" s="623"/>
      <c r="PZ8231" s="623"/>
      <c r="QA8231" s="623"/>
      <c r="QB8231" s="623"/>
      <c r="QC8231" s="623"/>
      <c r="QD8231" s="623"/>
      <c r="QE8231" s="623"/>
      <c r="QF8231" s="623"/>
      <c r="QG8231" s="623"/>
      <c r="QH8231" s="623"/>
      <c r="QI8231" s="623"/>
      <c r="QJ8231" s="623"/>
      <c r="QK8231" s="623"/>
    </row>
    <row r="8232" spans="439:453">
      <c r="PW8232" s="623"/>
      <c r="PX8232" s="623"/>
      <c r="PY8232" s="623"/>
      <c r="PZ8232" s="623"/>
      <c r="QA8232" s="623"/>
      <c r="QB8232" s="623"/>
      <c r="QC8232" s="623"/>
      <c r="QD8232" s="623"/>
      <c r="QE8232" s="623"/>
      <c r="QF8232" s="623"/>
      <c r="QG8232" s="623"/>
      <c r="QH8232" s="623"/>
      <c r="QI8232" s="623"/>
      <c r="QJ8232" s="623"/>
      <c r="QK8232" s="623"/>
    </row>
    <row r="8233" spans="439:453">
      <c r="PW8233" s="623"/>
      <c r="PX8233" s="623"/>
      <c r="PY8233" s="623"/>
      <c r="PZ8233" s="623"/>
      <c r="QA8233" s="623"/>
      <c r="QB8233" s="623"/>
      <c r="QC8233" s="623"/>
      <c r="QD8233" s="623"/>
      <c r="QE8233" s="623"/>
      <c r="QF8233" s="623"/>
      <c r="QG8233" s="623"/>
      <c r="QH8233" s="623"/>
      <c r="QI8233" s="623"/>
      <c r="QJ8233" s="623"/>
      <c r="QK8233" s="623"/>
    </row>
    <row r="8234" spans="439:453">
      <c r="PW8234" s="623"/>
      <c r="PX8234" s="623"/>
      <c r="PY8234" s="623"/>
      <c r="PZ8234" s="623"/>
      <c r="QA8234" s="623"/>
      <c r="QB8234" s="623"/>
      <c r="QC8234" s="623"/>
      <c r="QD8234" s="623"/>
      <c r="QE8234" s="623"/>
      <c r="QF8234" s="623"/>
      <c r="QG8234" s="623"/>
      <c r="QH8234" s="623"/>
      <c r="QI8234" s="623"/>
      <c r="QJ8234" s="623"/>
      <c r="QK8234" s="623"/>
    </row>
    <row r="8235" spans="439:453">
      <c r="PW8235" s="623"/>
      <c r="PX8235" s="623"/>
      <c r="PY8235" s="623"/>
      <c r="PZ8235" s="623"/>
      <c r="QA8235" s="623"/>
      <c r="QB8235" s="623"/>
      <c r="QC8235" s="623"/>
      <c r="QD8235" s="623"/>
      <c r="QE8235" s="623"/>
      <c r="QF8235" s="623"/>
      <c r="QG8235" s="623"/>
      <c r="QH8235" s="623"/>
      <c r="QI8235" s="623"/>
      <c r="QJ8235" s="623"/>
      <c r="QK8235" s="623"/>
    </row>
    <row r="8236" spans="439:453">
      <c r="PW8236" s="623"/>
      <c r="PX8236" s="623"/>
      <c r="PY8236" s="623"/>
      <c r="PZ8236" s="623"/>
      <c r="QA8236" s="623"/>
      <c r="QB8236" s="623"/>
      <c r="QC8236" s="623"/>
      <c r="QD8236" s="623"/>
      <c r="QE8236" s="623"/>
      <c r="QF8236" s="623"/>
      <c r="QG8236" s="623"/>
      <c r="QH8236" s="623"/>
      <c r="QI8236" s="623"/>
      <c r="QJ8236" s="623"/>
      <c r="QK8236" s="623"/>
    </row>
    <row r="8237" spans="439:453">
      <c r="PW8237" s="623"/>
      <c r="PX8237" s="623"/>
      <c r="PY8237" s="623"/>
      <c r="PZ8237" s="623"/>
      <c r="QA8237" s="623"/>
      <c r="QB8237" s="623"/>
      <c r="QC8237" s="623"/>
      <c r="QD8237" s="623"/>
      <c r="QE8237" s="623"/>
      <c r="QF8237" s="623"/>
      <c r="QG8237" s="623"/>
      <c r="QH8237" s="623"/>
      <c r="QI8237" s="623"/>
      <c r="QJ8237" s="623"/>
      <c r="QK8237" s="623"/>
    </row>
    <row r="8238" spans="439:453">
      <c r="PW8238" s="623"/>
      <c r="PX8238" s="623"/>
      <c r="PY8238" s="623"/>
      <c r="PZ8238" s="623"/>
      <c r="QA8238" s="623"/>
      <c r="QB8238" s="623"/>
      <c r="QC8238" s="623"/>
      <c r="QD8238" s="623"/>
      <c r="QE8238" s="623"/>
      <c r="QF8238" s="623"/>
      <c r="QG8238" s="623"/>
      <c r="QH8238" s="623"/>
      <c r="QI8238" s="623"/>
      <c r="QJ8238" s="623"/>
      <c r="QK8238" s="623"/>
    </row>
    <row r="8239" spans="439:453">
      <c r="PW8239" s="623"/>
      <c r="PX8239" s="623"/>
      <c r="PY8239" s="623"/>
      <c r="PZ8239" s="623"/>
      <c r="QA8239" s="623"/>
      <c r="QB8239" s="623"/>
      <c r="QC8239" s="623"/>
      <c r="QD8239" s="623"/>
      <c r="QE8239" s="623"/>
      <c r="QF8239" s="623"/>
      <c r="QG8239" s="623"/>
      <c r="QH8239" s="623"/>
      <c r="QI8239" s="623"/>
      <c r="QJ8239" s="623"/>
      <c r="QK8239" s="623"/>
    </row>
    <row r="8240" spans="439:453">
      <c r="PW8240" s="623"/>
      <c r="PX8240" s="623"/>
      <c r="PY8240" s="623"/>
      <c r="PZ8240" s="623"/>
      <c r="QA8240" s="623"/>
      <c r="QB8240" s="623"/>
      <c r="QC8240" s="623"/>
      <c r="QD8240" s="623"/>
      <c r="QE8240" s="623"/>
      <c r="QF8240" s="623"/>
      <c r="QG8240" s="623"/>
      <c r="QH8240" s="623"/>
      <c r="QI8240" s="623"/>
      <c r="QJ8240" s="623"/>
      <c r="QK8240" s="623"/>
    </row>
    <row r="8241" spans="439:453">
      <c r="PW8241" s="623"/>
      <c r="PX8241" s="623"/>
      <c r="PY8241" s="623"/>
      <c r="PZ8241" s="623"/>
      <c r="QA8241" s="623"/>
      <c r="QB8241" s="623"/>
      <c r="QC8241" s="623"/>
      <c r="QD8241" s="623"/>
      <c r="QE8241" s="623"/>
      <c r="QF8241" s="623"/>
      <c r="QG8241" s="623"/>
      <c r="QH8241" s="623"/>
      <c r="QI8241" s="623"/>
      <c r="QJ8241" s="623"/>
      <c r="QK8241" s="623"/>
    </row>
    <row r="8242" spans="439:453">
      <c r="PW8242" s="623"/>
      <c r="PX8242" s="623"/>
      <c r="PY8242" s="623"/>
      <c r="PZ8242" s="623"/>
      <c r="QA8242" s="623"/>
      <c r="QB8242" s="623"/>
      <c r="QC8242" s="623"/>
      <c r="QD8242" s="623"/>
      <c r="QE8242" s="623"/>
      <c r="QF8242" s="623"/>
      <c r="QG8242" s="623"/>
      <c r="QH8242" s="623"/>
      <c r="QI8242" s="623"/>
      <c r="QJ8242" s="623"/>
      <c r="QK8242" s="623"/>
    </row>
    <row r="8243" spans="439:453">
      <c r="PW8243" s="623"/>
      <c r="PX8243" s="623"/>
      <c r="PY8243" s="623"/>
      <c r="PZ8243" s="623"/>
      <c r="QA8243" s="623"/>
      <c r="QB8243" s="623"/>
      <c r="QC8243" s="623"/>
      <c r="QD8243" s="623"/>
      <c r="QE8243" s="623"/>
      <c r="QF8243" s="623"/>
      <c r="QG8243" s="623"/>
      <c r="QH8243" s="623"/>
      <c r="QI8243" s="623"/>
      <c r="QJ8243" s="623"/>
      <c r="QK8243" s="623"/>
    </row>
    <row r="8244" spans="439:453">
      <c r="PW8244" s="623"/>
      <c r="PX8244" s="623"/>
      <c r="PY8244" s="623"/>
      <c r="PZ8244" s="623"/>
      <c r="QA8244" s="623"/>
      <c r="QB8244" s="623"/>
      <c r="QC8244" s="623"/>
      <c r="QD8244" s="623"/>
      <c r="QE8244" s="623"/>
      <c r="QF8244" s="623"/>
      <c r="QG8244" s="623"/>
      <c r="QH8244" s="623"/>
      <c r="QI8244" s="623"/>
      <c r="QJ8244" s="623"/>
      <c r="QK8244" s="623"/>
    </row>
    <row r="8245" spans="439:453">
      <c r="PW8245" s="623"/>
      <c r="PX8245" s="623"/>
      <c r="PY8245" s="623"/>
      <c r="PZ8245" s="623"/>
      <c r="QA8245" s="623"/>
      <c r="QB8245" s="623"/>
      <c r="QC8245" s="623"/>
      <c r="QD8245" s="623"/>
      <c r="QE8245" s="623"/>
      <c r="QF8245" s="623"/>
      <c r="QG8245" s="623"/>
      <c r="QH8245" s="623"/>
      <c r="QI8245" s="623"/>
      <c r="QJ8245" s="623"/>
      <c r="QK8245" s="623"/>
    </row>
    <row r="8246" spans="439:453">
      <c r="PW8246" s="623"/>
      <c r="PX8246" s="623"/>
      <c r="PY8246" s="623"/>
      <c r="PZ8246" s="623"/>
      <c r="QA8246" s="623"/>
      <c r="QB8246" s="623"/>
      <c r="QC8246" s="623"/>
      <c r="QD8246" s="623"/>
      <c r="QE8246" s="623"/>
      <c r="QF8246" s="623"/>
      <c r="QG8246" s="623"/>
      <c r="QH8246" s="623"/>
      <c r="QI8246" s="623"/>
      <c r="QJ8246" s="623"/>
      <c r="QK8246" s="623"/>
    </row>
    <row r="8247" spans="439:453">
      <c r="PW8247" s="623"/>
      <c r="PX8247" s="623"/>
      <c r="PY8247" s="623"/>
      <c r="PZ8247" s="623"/>
      <c r="QA8247" s="623"/>
      <c r="QB8247" s="623"/>
      <c r="QC8247" s="623"/>
      <c r="QD8247" s="623"/>
      <c r="QE8247" s="623"/>
      <c r="QF8247" s="623"/>
      <c r="QG8247" s="623"/>
      <c r="QH8247" s="623"/>
      <c r="QI8247" s="623"/>
      <c r="QJ8247" s="623"/>
      <c r="QK8247" s="623"/>
    </row>
    <row r="8248" spans="439:453">
      <c r="PW8248" s="623"/>
      <c r="PX8248" s="623"/>
      <c r="PY8248" s="623"/>
      <c r="PZ8248" s="623"/>
      <c r="QA8248" s="623"/>
      <c r="QB8248" s="623"/>
      <c r="QC8248" s="623"/>
      <c r="QD8248" s="623"/>
      <c r="QE8248" s="623"/>
      <c r="QF8248" s="623"/>
      <c r="QG8248" s="623"/>
      <c r="QH8248" s="623"/>
      <c r="QI8248" s="623"/>
      <c r="QJ8248" s="623"/>
      <c r="QK8248" s="623"/>
    </row>
    <row r="8249" spans="439:453">
      <c r="PW8249" s="623"/>
      <c r="PX8249" s="623"/>
      <c r="PY8249" s="623"/>
      <c r="PZ8249" s="623"/>
      <c r="QA8249" s="623"/>
      <c r="QB8249" s="623"/>
      <c r="QC8249" s="623"/>
      <c r="QD8249" s="623"/>
      <c r="QE8249" s="623"/>
      <c r="QF8249" s="623"/>
      <c r="QG8249" s="623"/>
      <c r="QH8249" s="623"/>
      <c r="QI8249" s="623"/>
      <c r="QJ8249" s="623"/>
      <c r="QK8249" s="623"/>
    </row>
    <row r="8250" spans="439:453">
      <c r="PW8250" s="623"/>
      <c r="PX8250" s="623"/>
      <c r="PY8250" s="623"/>
      <c r="PZ8250" s="623"/>
      <c r="QA8250" s="623"/>
      <c r="QB8250" s="623"/>
      <c r="QC8250" s="623"/>
      <c r="QD8250" s="623"/>
      <c r="QE8250" s="623"/>
      <c r="QF8250" s="623"/>
      <c r="QG8250" s="623"/>
      <c r="QH8250" s="623"/>
      <c r="QI8250" s="623"/>
      <c r="QJ8250" s="623"/>
      <c r="QK8250" s="623"/>
    </row>
    <row r="8251" spans="439:453">
      <c r="PW8251" s="623"/>
      <c r="PX8251" s="623"/>
      <c r="PY8251" s="623"/>
      <c r="PZ8251" s="623"/>
      <c r="QA8251" s="623"/>
      <c r="QB8251" s="623"/>
      <c r="QC8251" s="623"/>
      <c r="QD8251" s="623"/>
      <c r="QE8251" s="623"/>
      <c r="QF8251" s="623"/>
      <c r="QG8251" s="623"/>
      <c r="QH8251" s="623"/>
      <c r="QI8251" s="623"/>
      <c r="QJ8251" s="623"/>
      <c r="QK8251" s="623"/>
    </row>
    <row r="8252" spans="439:453">
      <c r="PW8252" s="623"/>
      <c r="PX8252" s="623"/>
      <c r="PY8252" s="623"/>
      <c r="PZ8252" s="623"/>
      <c r="QA8252" s="623"/>
      <c r="QB8252" s="623"/>
      <c r="QC8252" s="623"/>
      <c r="QD8252" s="623"/>
      <c r="QE8252" s="623"/>
      <c r="QF8252" s="623"/>
      <c r="QG8252" s="623"/>
      <c r="QH8252" s="623"/>
      <c r="QI8252" s="623"/>
      <c r="QJ8252" s="623"/>
      <c r="QK8252" s="623"/>
    </row>
    <row r="8253" spans="439:453">
      <c r="PW8253" s="623"/>
      <c r="PX8253" s="623"/>
      <c r="PY8253" s="623"/>
      <c r="PZ8253" s="623"/>
      <c r="QA8253" s="623"/>
      <c r="QB8253" s="623"/>
      <c r="QC8253" s="623"/>
      <c r="QD8253" s="623"/>
      <c r="QE8253" s="623"/>
      <c r="QF8253" s="623"/>
      <c r="QG8253" s="623"/>
      <c r="QH8253" s="623"/>
      <c r="QI8253" s="623"/>
      <c r="QJ8253" s="623"/>
      <c r="QK8253" s="623"/>
    </row>
    <row r="8254" spans="439:453">
      <c r="PW8254" s="623"/>
      <c r="PX8254" s="623"/>
      <c r="PY8254" s="623"/>
      <c r="PZ8254" s="623"/>
      <c r="QA8254" s="623"/>
      <c r="QB8254" s="623"/>
      <c r="QC8254" s="623"/>
      <c r="QD8254" s="623"/>
      <c r="QE8254" s="623"/>
      <c r="QF8254" s="623"/>
      <c r="QG8254" s="623"/>
      <c r="QH8254" s="623"/>
      <c r="QI8254" s="623"/>
      <c r="QJ8254" s="623"/>
      <c r="QK8254" s="623"/>
    </row>
    <row r="8255" spans="439:453">
      <c r="PW8255" s="623"/>
      <c r="PX8255" s="623"/>
      <c r="PY8255" s="623"/>
      <c r="PZ8255" s="623"/>
      <c r="QA8255" s="623"/>
      <c r="QB8255" s="623"/>
      <c r="QC8255" s="623"/>
      <c r="QD8255" s="623"/>
      <c r="QE8255" s="623"/>
      <c r="QF8255" s="623"/>
      <c r="QG8255" s="623"/>
      <c r="QH8255" s="623"/>
      <c r="QI8255" s="623"/>
      <c r="QJ8255" s="623"/>
      <c r="QK8255" s="623"/>
    </row>
    <row r="8256" spans="439:453">
      <c r="PW8256" s="623"/>
      <c r="PX8256" s="623"/>
      <c r="PY8256" s="623"/>
      <c r="PZ8256" s="623"/>
      <c r="QA8256" s="623"/>
      <c r="QB8256" s="623"/>
      <c r="QC8256" s="623"/>
      <c r="QD8256" s="623"/>
      <c r="QE8256" s="623"/>
      <c r="QF8256" s="623"/>
      <c r="QG8256" s="623"/>
      <c r="QH8256" s="623"/>
      <c r="QI8256" s="623"/>
      <c r="QJ8256" s="623"/>
      <c r="QK8256" s="623"/>
    </row>
    <row r="8257" spans="439:453">
      <c r="PW8257" s="623"/>
      <c r="PX8257" s="623"/>
      <c r="PY8257" s="623"/>
      <c r="PZ8257" s="623"/>
      <c r="QA8257" s="623"/>
      <c r="QB8257" s="623"/>
      <c r="QC8257" s="623"/>
      <c r="QD8257" s="623"/>
      <c r="QE8257" s="623"/>
      <c r="QF8257" s="623"/>
      <c r="QG8257" s="623"/>
      <c r="QH8257" s="623"/>
      <c r="QI8257" s="623"/>
      <c r="QJ8257" s="623"/>
      <c r="QK8257" s="623"/>
    </row>
    <row r="8258" spans="439:453">
      <c r="PW8258" s="623"/>
      <c r="PX8258" s="623"/>
      <c r="PY8258" s="623"/>
      <c r="PZ8258" s="623"/>
      <c r="QA8258" s="623"/>
      <c r="QB8258" s="623"/>
      <c r="QC8258" s="623"/>
      <c r="QD8258" s="623"/>
      <c r="QE8258" s="623"/>
      <c r="QF8258" s="623"/>
      <c r="QG8258" s="623"/>
      <c r="QH8258" s="623"/>
      <c r="QI8258" s="623"/>
      <c r="QJ8258" s="623"/>
      <c r="QK8258" s="623"/>
    </row>
    <row r="8259" spans="439:453">
      <c r="PW8259" s="623"/>
      <c r="PX8259" s="623"/>
      <c r="PY8259" s="623"/>
      <c r="PZ8259" s="623"/>
      <c r="QA8259" s="623"/>
      <c r="QB8259" s="623"/>
      <c r="QC8259" s="623"/>
      <c r="QD8259" s="623"/>
      <c r="QE8259" s="623"/>
      <c r="QF8259" s="623"/>
      <c r="QG8259" s="623"/>
      <c r="QH8259" s="623"/>
      <c r="QI8259" s="623"/>
      <c r="QJ8259" s="623"/>
      <c r="QK8259" s="623"/>
    </row>
    <row r="8260" spans="439:453">
      <c r="PW8260" s="623"/>
      <c r="PX8260" s="623"/>
      <c r="PY8260" s="623"/>
      <c r="PZ8260" s="623"/>
      <c r="QA8260" s="623"/>
      <c r="QB8260" s="623"/>
      <c r="QC8260" s="623"/>
      <c r="QD8260" s="623"/>
      <c r="QE8260" s="623"/>
      <c r="QF8260" s="623"/>
      <c r="QG8260" s="623"/>
      <c r="QH8260" s="623"/>
      <c r="QI8260" s="623"/>
      <c r="QJ8260" s="623"/>
      <c r="QK8260" s="623"/>
    </row>
    <row r="8261" spans="439:453">
      <c r="PW8261" s="623"/>
      <c r="PX8261" s="623"/>
      <c r="PY8261" s="623"/>
      <c r="PZ8261" s="623"/>
      <c r="QA8261" s="623"/>
      <c r="QB8261" s="623"/>
      <c r="QC8261" s="623"/>
      <c r="QD8261" s="623"/>
      <c r="QE8261" s="623"/>
      <c r="QF8261" s="623"/>
      <c r="QG8261" s="623"/>
      <c r="QH8261" s="623"/>
      <c r="QI8261" s="623"/>
      <c r="QJ8261" s="623"/>
      <c r="QK8261" s="623"/>
    </row>
    <row r="8262" spans="439:453">
      <c r="PW8262" s="623"/>
      <c r="PX8262" s="623"/>
      <c r="PY8262" s="623"/>
      <c r="PZ8262" s="623"/>
      <c r="QA8262" s="623"/>
      <c r="QB8262" s="623"/>
      <c r="QC8262" s="623"/>
      <c r="QD8262" s="623"/>
      <c r="QE8262" s="623"/>
      <c r="QF8262" s="623"/>
      <c r="QG8262" s="623"/>
      <c r="QH8262" s="623"/>
      <c r="QI8262" s="623"/>
      <c r="QJ8262" s="623"/>
      <c r="QK8262" s="623"/>
    </row>
    <row r="8263" spans="439:453">
      <c r="PW8263" s="623"/>
      <c r="PX8263" s="623"/>
      <c r="PY8263" s="623"/>
      <c r="PZ8263" s="623"/>
      <c r="QA8263" s="623"/>
      <c r="QB8263" s="623"/>
      <c r="QC8263" s="623"/>
      <c r="QD8263" s="623"/>
      <c r="QE8263" s="623"/>
      <c r="QF8263" s="623"/>
      <c r="QG8263" s="623"/>
      <c r="QH8263" s="623"/>
      <c r="QI8263" s="623"/>
      <c r="QJ8263" s="623"/>
      <c r="QK8263" s="623"/>
    </row>
    <row r="8264" spans="439:453">
      <c r="PW8264" s="623"/>
      <c r="PX8264" s="623"/>
      <c r="PY8264" s="623"/>
      <c r="PZ8264" s="623"/>
      <c r="QA8264" s="623"/>
      <c r="QB8264" s="623"/>
      <c r="QC8264" s="623"/>
      <c r="QD8264" s="623"/>
      <c r="QE8264" s="623"/>
      <c r="QF8264" s="623"/>
      <c r="QG8264" s="623"/>
      <c r="QH8264" s="623"/>
      <c r="QI8264" s="623"/>
      <c r="QJ8264" s="623"/>
      <c r="QK8264" s="623"/>
    </row>
    <row r="8265" spans="439:453">
      <c r="PW8265" s="623"/>
      <c r="PX8265" s="623"/>
      <c r="PY8265" s="623"/>
      <c r="PZ8265" s="623"/>
      <c r="QA8265" s="623"/>
      <c r="QB8265" s="623"/>
      <c r="QC8265" s="623"/>
      <c r="QD8265" s="623"/>
      <c r="QE8265" s="623"/>
      <c r="QF8265" s="623"/>
      <c r="QG8265" s="623"/>
      <c r="QH8265" s="623"/>
      <c r="QI8265" s="623"/>
      <c r="QJ8265" s="623"/>
      <c r="QK8265" s="623"/>
    </row>
    <row r="8266" spans="439:453">
      <c r="PW8266" s="623"/>
      <c r="PX8266" s="623"/>
      <c r="PY8266" s="623"/>
      <c r="PZ8266" s="623"/>
      <c r="QA8266" s="623"/>
      <c r="QB8266" s="623"/>
      <c r="QC8266" s="623"/>
      <c r="QD8266" s="623"/>
      <c r="QE8266" s="623"/>
      <c r="QF8266" s="623"/>
      <c r="QG8266" s="623"/>
      <c r="QH8266" s="623"/>
      <c r="QI8266" s="623"/>
      <c r="QJ8266" s="623"/>
      <c r="QK8266" s="623"/>
    </row>
    <row r="8267" spans="439:453">
      <c r="PW8267" s="623"/>
      <c r="PX8267" s="623"/>
      <c r="PY8267" s="623"/>
      <c r="PZ8267" s="623"/>
      <c r="QA8267" s="623"/>
      <c r="QB8267" s="623"/>
      <c r="QC8267" s="623"/>
      <c r="QD8267" s="623"/>
      <c r="QE8267" s="623"/>
      <c r="QF8267" s="623"/>
      <c r="QG8267" s="623"/>
      <c r="QH8267" s="623"/>
      <c r="QI8267" s="623"/>
      <c r="QJ8267" s="623"/>
      <c r="QK8267" s="623"/>
    </row>
    <row r="8268" spans="439:453">
      <c r="PW8268" s="623"/>
      <c r="PX8268" s="623"/>
      <c r="PY8268" s="623"/>
      <c r="PZ8268" s="623"/>
      <c r="QA8268" s="623"/>
      <c r="QB8268" s="623"/>
      <c r="QC8268" s="623"/>
      <c r="QD8268" s="623"/>
      <c r="QE8268" s="623"/>
      <c r="QF8268" s="623"/>
      <c r="QG8268" s="623"/>
      <c r="QH8268" s="623"/>
      <c r="QI8268" s="623"/>
      <c r="QJ8268" s="623"/>
      <c r="QK8268" s="623"/>
    </row>
    <row r="8269" spans="439:453">
      <c r="PW8269" s="623"/>
      <c r="PX8269" s="623"/>
      <c r="PY8269" s="623"/>
      <c r="PZ8269" s="623"/>
      <c r="QA8269" s="623"/>
      <c r="QB8269" s="623"/>
      <c r="QC8269" s="623"/>
      <c r="QD8269" s="623"/>
      <c r="QE8269" s="623"/>
      <c r="QF8269" s="623"/>
      <c r="QG8269" s="623"/>
      <c r="QH8269" s="623"/>
      <c r="QI8269" s="623"/>
      <c r="QJ8269" s="623"/>
      <c r="QK8269" s="623"/>
    </row>
    <row r="8270" spans="439:453">
      <c r="PW8270" s="623"/>
      <c r="PX8270" s="623"/>
      <c r="PY8270" s="623"/>
      <c r="PZ8270" s="623"/>
      <c r="QA8270" s="623"/>
      <c r="QB8270" s="623"/>
      <c r="QC8270" s="623"/>
      <c r="QD8270" s="623"/>
      <c r="QE8270" s="623"/>
      <c r="QF8270" s="623"/>
      <c r="QG8270" s="623"/>
      <c r="QH8270" s="623"/>
      <c r="QI8270" s="623"/>
      <c r="QJ8270" s="623"/>
      <c r="QK8270" s="623"/>
    </row>
    <row r="8271" spans="439:453">
      <c r="PW8271" s="623"/>
      <c r="PX8271" s="623"/>
      <c r="PY8271" s="623"/>
      <c r="PZ8271" s="623"/>
      <c r="QA8271" s="623"/>
      <c r="QB8271" s="623"/>
      <c r="QC8271" s="623"/>
      <c r="QD8271" s="623"/>
      <c r="QE8271" s="623"/>
      <c r="QF8271" s="623"/>
      <c r="QG8271" s="623"/>
      <c r="QH8271" s="623"/>
      <c r="QI8271" s="623"/>
      <c r="QJ8271" s="623"/>
      <c r="QK8271" s="623"/>
    </row>
    <row r="8272" spans="439:453">
      <c r="PW8272" s="623"/>
      <c r="PX8272" s="623"/>
      <c r="PY8272" s="623"/>
      <c r="PZ8272" s="623"/>
      <c r="QA8272" s="623"/>
      <c r="QB8272" s="623"/>
      <c r="QC8272" s="623"/>
      <c r="QD8272" s="623"/>
      <c r="QE8272" s="623"/>
      <c r="QF8272" s="623"/>
      <c r="QG8272" s="623"/>
      <c r="QH8272" s="623"/>
      <c r="QI8272" s="623"/>
      <c r="QJ8272" s="623"/>
      <c r="QK8272" s="623"/>
    </row>
    <row r="8273" spans="439:453">
      <c r="PW8273" s="623"/>
      <c r="PX8273" s="623"/>
      <c r="PY8273" s="623"/>
      <c r="PZ8273" s="623"/>
      <c r="QA8273" s="623"/>
      <c r="QB8273" s="623"/>
      <c r="QC8273" s="623"/>
      <c r="QD8273" s="623"/>
      <c r="QE8273" s="623"/>
      <c r="QF8273" s="623"/>
      <c r="QG8273" s="623"/>
      <c r="QH8273" s="623"/>
      <c r="QI8273" s="623"/>
      <c r="QJ8273" s="623"/>
      <c r="QK8273" s="623"/>
    </row>
    <row r="8274" spans="439:453">
      <c r="PW8274" s="623"/>
      <c r="PX8274" s="623"/>
      <c r="PY8274" s="623"/>
      <c r="PZ8274" s="623"/>
      <c r="QA8274" s="623"/>
      <c r="QB8274" s="623"/>
      <c r="QC8274" s="623"/>
      <c r="QD8274" s="623"/>
      <c r="QE8274" s="623"/>
      <c r="QF8274" s="623"/>
      <c r="QG8274" s="623"/>
      <c r="QH8274" s="623"/>
      <c r="QI8274" s="623"/>
      <c r="QJ8274" s="623"/>
      <c r="QK8274" s="623"/>
    </row>
    <row r="8275" spans="439:453">
      <c r="PW8275" s="623"/>
      <c r="PX8275" s="623"/>
      <c r="PY8275" s="623"/>
      <c r="PZ8275" s="623"/>
      <c r="QA8275" s="623"/>
      <c r="QB8275" s="623"/>
      <c r="QC8275" s="623"/>
      <c r="QD8275" s="623"/>
      <c r="QE8275" s="623"/>
      <c r="QF8275" s="623"/>
      <c r="QG8275" s="623"/>
      <c r="QH8275" s="623"/>
      <c r="QI8275" s="623"/>
      <c r="QJ8275" s="623"/>
      <c r="QK8275" s="623"/>
    </row>
    <row r="8276" spans="439:453">
      <c r="PW8276" s="623"/>
      <c r="PX8276" s="623"/>
      <c r="PY8276" s="623"/>
      <c r="PZ8276" s="623"/>
      <c r="QA8276" s="623"/>
      <c r="QB8276" s="623"/>
      <c r="QC8276" s="623"/>
      <c r="QD8276" s="623"/>
      <c r="QE8276" s="623"/>
      <c r="QF8276" s="623"/>
      <c r="QG8276" s="623"/>
      <c r="QH8276" s="623"/>
      <c r="QI8276" s="623"/>
      <c r="QJ8276" s="623"/>
      <c r="QK8276" s="623"/>
    </row>
    <row r="8277" spans="439:453">
      <c r="PW8277" s="623"/>
      <c r="PX8277" s="623"/>
      <c r="PY8277" s="623"/>
      <c r="PZ8277" s="623"/>
      <c r="QA8277" s="623"/>
      <c r="QB8277" s="623"/>
      <c r="QC8277" s="623"/>
      <c r="QD8277" s="623"/>
      <c r="QE8277" s="623"/>
      <c r="QF8277" s="623"/>
      <c r="QG8277" s="623"/>
      <c r="QH8277" s="623"/>
      <c r="QI8277" s="623"/>
      <c r="QJ8277" s="623"/>
      <c r="QK8277" s="623"/>
    </row>
    <row r="8278" spans="439:453">
      <c r="PW8278" s="623"/>
      <c r="PX8278" s="623"/>
      <c r="PY8278" s="623"/>
      <c r="PZ8278" s="623"/>
      <c r="QA8278" s="623"/>
      <c r="QB8278" s="623"/>
      <c r="QC8278" s="623"/>
      <c r="QD8278" s="623"/>
      <c r="QE8278" s="623"/>
      <c r="QF8278" s="623"/>
      <c r="QG8278" s="623"/>
      <c r="QH8278" s="623"/>
      <c r="QI8278" s="623"/>
      <c r="QJ8278" s="623"/>
      <c r="QK8278" s="623"/>
    </row>
    <row r="8279" spans="439:453">
      <c r="PW8279" s="623"/>
      <c r="PX8279" s="623"/>
      <c r="PY8279" s="623"/>
      <c r="PZ8279" s="623"/>
      <c r="QA8279" s="623"/>
      <c r="QB8279" s="623"/>
      <c r="QC8279" s="623"/>
      <c r="QD8279" s="623"/>
      <c r="QE8279" s="623"/>
      <c r="QF8279" s="623"/>
      <c r="QG8279" s="623"/>
      <c r="QH8279" s="623"/>
      <c r="QI8279" s="623"/>
      <c r="QJ8279" s="623"/>
      <c r="QK8279" s="623"/>
    </row>
    <row r="8280" spans="439:453">
      <c r="PW8280" s="623"/>
      <c r="PX8280" s="623"/>
      <c r="PY8280" s="623"/>
      <c r="PZ8280" s="623"/>
      <c r="QA8280" s="623"/>
      <c r="QB8280" s="623"/>
      <c r="QC8280" s="623"/>
      <c r="QD8280" s="623"/>
      <c r="QE8280" s="623"/>
      <c r="QF8280" s="623"/>
      <c r="QG8280" s="623"/>
      <c r="QH8280" s="623"/>
      <c r="QI8280" s="623"/>
      <c r="QJ8280" s="623"/>
      <c r="QK8280" s="623"/>
    </row>
    <row r="8281" spans="439:453">
      <c r="PW8281" s="623"/>
      <c r="PX8281" s="623"/>
      <c r="PY8281" s="623"/>
      <c r="PZ8281" s="623"/>
      <c r="QA8281" s="623"/>
      <c r="QB8281" s="623"/>
      <c r="QC8281" s="623"/>
      <c r="QD8281" s="623"/>
      <c r="QE8281" s="623"/>
      <c r="QF8281" s="623"/>
      <c r="QG8281" s="623"/>
      <c r="QH8281" s="623"/>
      <c r="QI8281" s="623"/>
      <c r="QJ8281" s="623"/>
      <c r="QK8281" s="623"/>
    </row>
    <row r="8282" spans="439:453">
      <c r="PW8282" s="623"/>
      <c r="PX8282" s="623"/>
      <c r="PY8282" s="623"/>
      <c r="PZ8282" s="623"/>
      <c r="QA8282" s="623"/>
      <c r="QB8282" s="623"/>
      <c r="QC8282" s="623"/>
      <c r="QD8282" s="623"/>
      <c r="QE8282" s="623"/>
      <c r="QF8282" s="623"/>
      <c r="QG8282" s="623"/>
      <c r="QH8282" s="623"/>
      <c r="QI8282" s="623"/>
      <c r="QJ8282" s="623"/>
      <c r="QK8282" s="623"/>
    </row>
    <row r="8283" spans="439:453">
      <c r="PW8283" s="623"/>
      <c r="PX8283" s="623"/>
      <c r="PY8283" s="623"/>
      <c r="PZ8283" s="623"/>
      <c r="QA8283" s="623"/>
      <c r="QB8283" s="623"/>
      <c r="QC8283" s="623"/>
      <c r="QD8283" s="623"/>
      <c r="QE8283" s="623"/>
      <c r="QF8283" s="623"/>
      <c r="QG8283" s="623"/>
      <c r="QH8283" s="623"/>
      <c r="QI8283" s="623"/>
      <c r="QJ8283" s="623"/>
      <c r="QK8283" s="623"/>
    </row>
    <row r="8284" spans="439:453">
      <c r="PW8284" s="623"/>
      <c r="PX8284" s="623"/>
      <c r="PY8284" s="623"/>
      <c r="PZ8284" s="623"/>
      <c r="QA8284" s="623"/>
      <c r="QB8284" s="623"/>
      <c r="QC8284" s="623"/>
      <c r="QD8284" s="623"/>
      <c r="QE8284" s="623"/>
      <c r="QF8284" s="623"/>
      <c r="QG8284" s="623"/>
      <c r="QH8284" s="623"/>
      <c r="QI8284" s="623"/>
      <c r="QJ8284" s="623"/>
      <c r="QK8284" s="623"/>
    </row>
    <row r="8285" spans="439:453">
      <c r="PW8285" s="623"/>
      <c r="PX8285" s="623"/>
      <c r="PY8285" s="623"/>
      <c r="PZ8285" s="623"/>
      <c r="QA8285" s="623"/>
      <c r="QB8285" s="623"/>
      <c r="QC8285" s="623"/>
      <c r="QD8285" s="623"/>
      <c r="QE8285" s="623"/>
      <c r="QF8285" s="623"/>
      <c r="QG8285" s="623"/>
      <c r="QH8285" s="623"/>
      <c r="QI8285" s="623"/>
      <c r="QJ8285" s="623"/>
      <c r="QK8285" s="623"/>
    </row>
    <row r="8286" spans="439:453">
      <c r="PW8286" s="623"/>
      <c r="PX8286" s="623"/>
      <c r="PY8286" s="623"/>
      <c r="PZ8286" s="623"/>
      <c r="QA8286" s="623"/>
      <c r="QB8286" s="623"/>
      <c r="QC8286" s="623"/>
      <c r="QD8286" s="623"/>
      <c r="QE8286" s="623"/>
      <c r="QF8286" s="623"/>
      <c r="QG8286" s="623"/>
      <c r="QH8286" s="623"/>
      <c r="QI8286" s="623"/>
      <c r="QJ8286" s="623"/>
      <c r="QK8286" s="623"/>
    </row>
    <row r="8287" spans="439:453">
      <c r="PW8287" s="623"/>
      <c r="PX8287" s="623"/>
      <c r="PY8287" s="623"/>
      <c r="PZ8287" s="623"/>
      <c r="QA8287" s="623"/>
      <c r="QB8287" s="623"/>
      <c r="QC8287" s="623"/>
      <c r="QD8287" s="623"/>
      <c r="QE8287" s="623"/>
      <c r="QF8287" s="623"/>
      <c r="QG8287" s="623"/>
      <c r="QH8287" s="623"/>
      <c r="QI8287" s="623"/>
      <c r="QJ8287" s="623"/>
      <c r="QK8287" s="623"/>
    </row>
    <row r="8288" spans="439:453">
      <c r="PW8288" s="623"/>
      <c r="PX8288" s="623"/>
      <c r="PY8288" s="623"/>
      <c r="PZ8288" s="623"/>
      <c r="QA8288" s="623"/>
      <c r="QB8288" s="623"/>
      <c r="QC8288" s="623"/>
      <c r="QD8288" s="623"/>
      <c r="QE8288" s="623"/>
      <c r="QF8288" s="623"/>
      <c r="QG8288" s="623"/>
      <c r="QH8288" s="623"/>
      <c r="QI8288" s="623"/>
      <c r="QJ8288" s="623"/>
      <c r="QK8288" s="623"/>
    </row>
    <row r="8289" spans="439:453">
      <c r="PW8289" s="623"/>
      <c r="PX8289" s="623"/>
      <c r="PY8289" s="623"/>
      <c r="PZ8289" s="623"/>
      <c r="QA8289" s="623"/>
      <c r="QB8289" s="623"/>
      <c r="QC8289" s="623"/>
      <c r="QD8289" s="623"/>
      <c r="QE8289" s="623"/>
      <c r="QF8289" s="623"/>
      <c r="QG8289" s="623"/>
      <c r="QH8289" s="623"/>
      <c r="QI8289" s="623"/>
      <c r="QJ8289" s="623"/>
      <c r="QK8289" s="623"/>
    </row>
    <row r="8290" spans="439:453">
      <c r="PW8290" s="623"/>
      <c r="PX8290" s="623"/>
      <c r="PY8290" s="623"/>
      <c r="PZ8290" s="623"/>
      <c r="QA8290" s="623"/>
      <c r="QB8290" s="623"/>
      <c r="QC8290" s="623"/>
      <c r="QD8290" s="623"/>
      <c r="QE8290" s="623"/>
      <c r="QF8290" s="623"/>
      <c r="QG8290" s="623"/>
      <c r="QH8290" s="623"/>
      <c r="QI8290" s="623"/>
      <c r="QJ8290" s="623"/>
      <c r="QK8290" s="623"/>
    </row>
    <row r="8291" spans="439:453">
      <c r="PW8291" s="623"/>
      <c r="PX8291" s="623"/>
      <c r="PY8291" s="623"/>
      <c r="PZ8291" s="623"/>
      <c r="QA8291" s="623"/>
      <c r="QB8291" s="623"/>
      <c r="QC8291" s="623"/>
      <c r="QD8291" s="623"/>
      <c r="QE8291" s="623"/>
      <c r="QF8291" s="623"/>
      <c r="QG8291" s="623"/>
      <c r="QH8291" s="623"/>
      <c r="QI8291" s="623"/>
      <c r="QJ8291" s="623"/>
      <c r="QK8291" s="623"/>
    </row>
    <row r="8292" spans="439:453">
      <c r="PW8292" s="623"/>
      <c r="PX8292" s="623"/>
      <c r="PY8292" s="623"/>
      <c r="PZ8292" s="623"/>
      <c r="QA8292" s="623"/>
      <c r="QB8292" s="623"/>
      <c r="QC8292" s="623"/>
      <c r="QD8292" s="623"/>
      <c r="QE8292" s="623"/>
      <c r="QF8292" s="623"/>
      <c r="QG8292" s="623"/>
      <c r="QH8292" s="623"/>
      <c r="QI8292" s="623"/>
      <c r="QJ8292" s="623"/>
      <c r="QK8292" s="623"/>
    </row>
    <row r="8293" spans="439:453">
      <c r="PW8293" s="623"/>
      <c r="PX8293" s="623"/>
      <c r="PY8293" s="623"/>
      <c r="PZ8293" s="623"/>
      <c r="QA8293" s="623"/>
      <c r="QB8293" s="623"/>
      <c r="QC8293" s="623"/>
      <c r="QD8293" s="623"/>
      <c r="QE8293" s="623"/>
      <c r="QF8293" s="623"/>
      <c r="QG8293" s="623"/>
      <c r="QH8293" s="623"/>
      <c r="QI8293" s="623"/>
      <c r="QJ8293" s="623"/>
      <c r="QK8293" s="623"/>
    </row>
    <row r="8294" spans="439:453">
      <c r="PW8294" s="623"/>
      <c r="PX8294" s="623"/>
      <c r="PY8294" s="623"/>
      <c r="PZ8294" s="623"/>
      <c r="QA8294" s="623"/>
      <c r="QB8294" s="623"/>
      <c r="QC8294" s="623"/>
      <c r="QD8294" s="623"/>
      <c r="QE8294" s="623"/>
      <c r="QF8294" s="623"/>
      <c r="QG8294" s="623"/>
      <c r="QH8294" s="623"/>
      <c r="QI8294" s="623"/>
      <c r="QJ8294" s="623"/>
      <c r="QK8294" s="623"/>
    </row>
    <row r="8295" spans="439:453">
      <c r="PW8295" s="623"/>
      <c r="PX8295" s="623"/>
      <c r="PY8295" s="623"/>
      <c r="PZ8295" s="623"/>
      <c r="QA8295" s="623"/>
      <c r="QB8295" s="623"/>
      <c r="QC8295" s="623"/>
      <c r="QD8295" s="623"/>
      <c r="QE8295" s="623"/>
      <c r="QF8295" s="623"/>
      <c r="QG8295" s="623"/>
      <c r="QH8295" s="623"/>
      <c r="QI8295" s="623"/>
      <c r="QJ8295" s="623"/>
      <c r="QK8295" s="623"/>
    </row>
    <row r="8296" spans="439:453">
      <c r="PW8296" s="623"/>
      <c r="PX8296" s="623"/>
      <c r="PY8296" s="623"/>
      <c r="PZ8296" s="623"/>
      <c r="QA8296" s="623"/>
      <c r="QB8296" s="623"/>
      <c r="QC8296" s="623"/>
      <c r="QD8296" s="623"/>
      <c r="QE8296" s="623"/>
      <c r="QF8296" s="623"/>
      <c r="QG8296" s="623"/>
      <c r="QH8296" s="623"/>
      <c r="QI8296" s="623"/>
      <c r="QJ8296" s="623"/>
      <c r="QK8296" s="623"/>
    </row>
    <row r="8297" spans="439:453">
      <c r="PW8297" s="623"/>
      <c r="PX8297" s="623"/>
      <c r="PY8297" s="623"/>
      <c r="PZ8297" s="623"/>
      <c r="QA8297" s="623"/>
      <c r="QB8297" s="623"/>
      <c r="QC8297" s="623"/>
      <c r="QD8297" s="623"/>
      <c r="QE8297" s="623"/>
      <c r="QF8297" s="623"/>
      <c r="QG8297" s="623"/>
      <c r="QH8297" s="623"/>
      <c r="QI8297" s="623"/>
      <c r="QJ8297" s="623"/>
      <c r="QK8297" s="623"/>
    </row>
    <row r="8298" spans="439:453">
      <c r="PW8298" s="623"/>
      <c r="PX8298" s="623"/>
      <c r="PY8298" s="623"/>
      <c r="PZ8298" s="623"/>
      <c r="QA8298" s="623"/>
      <c r="QB8298" s="623"/>
      <c r="QC8298" s="623"/>
      <c r="QD8298" s="623"/>
      <c r="QE8298" s="623"/>
      <c r="QF8298" s="623"/>
      <c r="QG8298" s="623"/>
      <c r="QH8298" s="623"/>
      <c r="QI8298" s="623"/>
      <c r="QJ8298" s="623"/>
      <c r="QK8298" s="623"/>
    </row>
    <row r="8299" spans="439:453">
      <c r="PW8299" s="623"/>
      <c r="PX8299" s="623"/>
      <c r="PY8299" s="623"/>
      <c r="PZ8299" s="623"/>
      <c r="QA8299" s="623"/>
      <c r="QB8299" s="623"/>
      <c r="QC8299" s="623"/>
      <c r="QD8299" s="623"/>
      <c r="QE8299" s="623"/>
      <c r="QF8299" s="623"/>
      <c r="QG8299" s="623"/>
      <c r="QH8299" s="623"/>
      <c r="QI8299" s="623"/>
      <c r="QJ8299" s="623"/>
      <c r="QK8299" s="623"/>
    </row>
    <row r="8300" spans="439:453">
      <c r="PW8300" s="623"/>
      <c r="PX8300" s="623"/>
      <c r="PY8300" s="623"/>
      <c r="PZ8300" s="623"/>
      <c r="QA8300" s="623"/>
      <c r="QB8300" s="623"/>
      <c r="QC8300" s="623"/>
      <c r="QD8300" s="623"/>
      <c r="QE8300" s="623"/>
      <c r="QF8300" s="623"/>
      <c r="QG8300" s="623"/>
      <c r="QH8300" s="623"/>
      <c r="QI8300" s="623"/>
      <c r="QJ8300" s="623"/>
      <c r="QK8300" s="623"/>
    </row>
    <row r="8301" spans="439:453">
      <c r="PW8301" s="623"/>
      <c r="PX8301" s="623"/>
      <c r="PY8301" s="623"/>
      <c r="PZ8301" s="623"/>
      <c r="QA8301" s="623"/>
      <c r="QB8301" s="623"/>
      <c r="QC8301" s="623"/>
      <c r="QD8301" s="623"/>
      <c r="QE8301" s="623"/>
      <c r="QF8301" s="623"/>
      <c r="QG8301" s="623"/>
      <c r="QH8301" s="623"/>
      <c r="QI8301" s="623"/>
      <c r="QJ8301" s="623"/>
      <c r="QK8301" s="623"/>
    </row>
    <row r="8302" spans="439:453">
      <c r="PW8302" s="623"/>
      <c r="PX8302" s="623"/>
      <c r="PY8302" s="623"/>
      <c r="PZ8302" s="623"/>
      <c r="QA8302" s="623"/>
      <c r="QB8302" s="623"/>
      <c r="QC8302" s="623"/>
      <c r="QD8302" s="623"/>
      <c r="QE8302" s="623"/>
      <c r="QF8302" s="623"/>
      <c r="QG8302" s="623"/>
      <c r="QH8302" s="623"/>
      <c r="QI8302" s="623"/>
      <c r="QJ8302" s="623"/>
      <c r="QK8302" s="623"/>
    </row>
    <row r="8303" spans="439:453">
      <c r="PW8303" s="623"/>
      <c r="PX8303" s="623"/>
      <c r="PY8303" s="623"/>
      <c r="PZ8303" s="623"/>
      <c r="QA8303" s="623"/>
      <c r="QB8303" s="623"/>
      <c r="QC8303" s="623"/>
      <c r="QD8303" s="623"/>
      <c r="QE8303" s="623"/>
      <c r="QF8303" s="623"/>
      <c r="QG8303" s="623"/>
      <c r="QH8303" s="623"/>
      <c r="QI8303" s="623"/>
      <c r="QJ8303" s="623"/>
      <c r="QK8303" s="623"/>
    </row>
    <row r="8304" spans="439:453">
      <c r="PW8304" s="623"/>
      <c r="PX8304" s="623"/>
      <c r="PY8304" s="623"/>
      <c r="PZ8304" s="623"/>
      <c r="QA8304" s="623"/>
      <c r="QB8304" s="623"/>
      <c r="QC8304" s="623"/>
      <c r="QD8304" s="623"/>
      <c r="QE8304" s="623"/>
      <c r="QF8304" s="623"/>
      <c r="QG8304" s="623"/>
      <c r="QH8304" s="623"/>
      <c r="QI8304" s="623"/>
      <c r="QJ8304" s="623"/>
      <c r="QK8304" s="623"/>
    </row>
    <row r="8305" spans="439:453">
      <c r="PW8305" s="623"/>
      <c r="PX8305" s="623"/>
      <c r="PY8305" s="623"/>
      <c r="PZ8305" s="623"/>
      <c r="QA8305" s="623"/>
      <c r="QB8305" s="623"/>
      <c r="QC8305" s="623"/>
      <c r="QD8305" s="623"/>
      <c r="QE8305" s="623"/>
      <c r="QF8305" s="623"/>
      <c r="QG8305" s="623"/>
      <c r="QH8305" s="623"/>
      <c r="QI8305" s="623"/>
      <c r="QJ8305" s="623"/>
      <c r="QK8305" s="623"/>
    </row>
    <row r="8306" spans="439:453">
      <c r="PW8306" s="623"/>
      <c r="PX8306" s="623"/>
      <c r="PY8306" s="623"/>
      <c r="PZ8306" s="623"/>
      <c r="QA8306" s="623"/>
      <c r="QB8306" s="623"/>
      <c r="QC8306" s="623"/>
      <c r="QD8306" s="623"/>
      <c r="QE8306" s="623"/>
      <c r="QF8306" s="623"/>
      <c r="QG8306" s="623"/>
      <c r="QH8306" s="623"/>
      <c r="QI8306" s="623"/>
      <c r="QJ8306" s="623"/>
      <c r="QK8306" s="623"/>
    </row>
    <row r="8307" spans="439:453">
      <c r="PW8307" s="623"/>
      <c r="PX8307" s="623"/>
      <c r="PY8307" s="623"/>
      <c r="PZ8307" s="623"/>
      <c r="QA8307" s="623"/>
      <c r="QB8307" s="623"/>
      <c r="QC8307" s="623"/>
      <c r="QD8307" s="623"/>
      <c r="QE8307" s="623"/>
      <c r="QF8307" s="623"/>
      <c r="QG8307" s="623"/>
      <c r="QH8307" s="623"/>
      <c r="QI8307" s="623"/>
      <c r="QJ8307" s="623"/>
      <c r="QK8307" s="623"/>
    </row>
    <row r="8308" spans="439:453">
      <c r="PW8308" s="623"/>
      <c r="PX8308" s="623"/>
      <c r="PY8308" s="623"/>
      <c r="PZ8308" s="623"/>
      <c r="QA8308" s="623"/>
      <c r="QB8308" s="623"/>
      <c r="QC8308" s="623"/>
      <c r="QD8308" s="623"/>
      <c r="QE8308" s="623"/>
      <c r="QF8308" s="623"/>
      <c r="QG8308" s="623"/>
      <c r="QH8308" s="623"/>
      <c r="QI8308" s="623"/>
      <c r="QJ8308" s="623"/>
      <c r="QK8308" s="623"/>
    </row>
    <row r="8309" spans="439:453">
      <c r="PW8309" s="623"/>
      <c r="PX8309" s="623"/>
      <c r="PY8309" s="623"/>
      <c r="PZ8309" s="623"/>
      <c r="QA8309" s="623"/>
      <c r="QB8309" s="623"/>
      <c r="QC8309" s="623"/>
      <c r="QD8309" s="623"/>
      <c r="QE8309" s="623"/>
      <c r="QF8309" s="623"/>
      <c r="QG8309" s="623"/>
      <c r="QH8309" s="623"/>
      <c r="QI8309" s="623"/>
      <c r="QJ8309" s="623"/>
      <c r="QK8309" s="623"/>
    </row>
    <row r="8310" spans="439:453">
      <c r="PW8310" s="623"/>
      <c r="PX8310" s="623"/>
      <c r="PY8310" s="623"/>
      <c r="PZ8310" s="623"/>
      <c r="QA8310" s="623"/>
      <c r="QB8310" s="623"/>
      <c r="QC8310" s="623"/>
      <c r="QD8310" s="623"/>
      <c r="QE8310" s="623"/>
      <c r="QF8310" s="623"/>
      <c r="QG8310" s="623"/>
      <c r="QH8310" s="623"/>
      <c r="QI8310" s="623"/>
      <c r="QJ8310" s="623"/>
      <c r="QK8310" s="623"/>
    </row>
    <row r="8311" spans="439:453">
      <c r="PW8311" s="623"/>
      <c r="PX8311" s="623"/>
      <c r="PY8311" s="623"/>
      <c r="PZ8311" s="623"/>
      <c r="QA8311" s="623"/>
      <c r="QB8311" s="623"/>
      <c r="QC8311" s="623"/>
      <c r="QD8311" s="623"/>
      <c r="QE8311" s="623"/>
      <c r="QF8311" s="623"/>
      <c r="QG8311" s="623"/>
      <c r="QH8311" s="623"/>
      <c r="QI8311" s="623"/>
      <c r="QJ8311" s="623"/>
      <c r="QK8311" s="623"/>
    </row>
    <row r="8312" spans="439:453">
      <c r="PW8312" s="623"/>
      <c r="PX8312" s="623"/>
      <c r="PY8312" s="623"/>
      <c r="PZ8312" s="623"/>
      <c r="QA8312" s="623"/>
      <c r="QB8312" s="623"/>
      <c r="QC8312" s="623"/>
      <c r="QD8312" s="623"/>
      <c r="QE8312" s="623"/>
      <c r="QF8312" s="623"/>
      <c r="QG8312" s="623"/>
      <c r="QH8312" s="623"/>
      <c r="QI8312" s="623"/>
      <c r="QJ8312" s="623"/>
      <c r="QK8312" s="623"/>
    </row>
    <row r="8313" spans="439:453">
      <c r="PW8313" s="623"/>
      <c r="PX8313" s="623"/>
      <c r="PY8313" s="623"/>
      <c r="PZ8313" s="623"/>
      <c r="QA8313" s="623"/>
      <c r="QB8313" s="623"/>
      <c r="QC8313" s="623"/>
      <c r="QD8313" s="623"/>
      <c r="QE8313" s="623"/>
      <c r="QF8313" s="623"/>
      <c r="QG8313" s="623"/>
      <c r="QH8313" s="623"/>
      <c r="QI8313" s="623"/>
      <c r="QJ8313" s="623"/>
      <c r="QK8313" s="623"/>
    </row>
    <row r="8314" spans="439:453">
      <c r="PW8314" s="623"/>
      <c r="PX8314" s="623"/>
      <c r="PY8314" s="623"/>
      <c r="PZ8314" s="623"/>
      <c r="QA8314" s="623"/>
      <c r="QB8314" s="623"/>
      <c r="QC8314" s="623"/>
      <c r="QD8314" s="623"/>
      <c r="QE8314" s="623"/>
      <c r="QF8314" s="623"/>
      <c r="QG8314" s="623"/>
      <c r="QH8314" s="623"/>
      <c r="QI8314" s="623"/>
      <c r="QJ8314" s="623"/>
      <c r="QK8314" s="623"/>
    </row>
    <row r="8315" spans="439:453">
      <c r="PW8315" s="623"/>
      <c r="PX8315" s="623"/>
      <c r="PY8315" s="623"/>
      <c r="PZ8315" s="623"/>
      <c r="QA8315" s="623"/>
      <c r="QB8315" s="623"/>
      <c r="QC8315" s="623"/>
      <c r="QD8315" s="623"/>
      <c r="QE8315" s="623"/>
      <c r="QF8315" s="623"/>
      <c r="QG8315" s="623"/>
      <c r="QH8315" s="623"/>
      <c r="QI8315" s="623"/>
      <c r="QJ8315" s="623"/>
      <c r="QK8315" s="623"/>
    </row>
    <row r="8316" spans="439:453">
      <c r="PW8316" s="623"/>
      <c r="PX8316" s="623"/>
      <c r="PY8316" s="623"/>
      <c r="PZ8316" s="623"/>
      <c r="QA8316" s="623"/>
      <c r="QB8316" s="623"/>
      <c r="QC8316" s="623"/>
      <c r="QD8316" s="623"/>
      <c r="QE8316" s="623"/>
      <c r="QF8316" s="623"/>
      <c r="QG8316" s="623"/>
      <c r="QH8316" s="623"/>
      <c r="QI8316" s="623"/>
      <c r="QJ8316" s="623"/>
      <c r="QK8316" s="623"/>
    </row>
    <row r="8317" spans="439:453">
      <c r="PW8317" s="623"/>
      <c r="PX8317" s="623"/>
      <c r="PY8317" s="623"/>
      <c r="PZ8317" s="623"/>
      <c r="QA8317" s="623"/>
      <c r="QB8317" s="623"/>
      <c r="QC8317" s="623"/>
      <c r="QD8317" s="623"/>
      <c r="QE8317" s="623"/>
      <c r="QF8317" s="623"/>
      <c r="QG8317" s="623"/>
      <c r="QH8317" s="623"/>
      <c r="QI8317" s="623"/>
      <c r="QJ8317" s="623"/>
      <c r="QK8317" s="623"/>
    </row>
    <row r="8318" spans="439:453">
      <c r="PW8318" s="623"/>
      <c r="PX8318" s="623"/>
      <c r="PY8318" s="623"/>
      <c r="PZ8318" s="623"/>
      <c r="QA8318" s="623"/>
      <c r="QB8318" s="623"/>
      <c r="QC8318" s="623"/>
      <c r="QD8318" s="623"/>
      <c r="QE8318" s="623"/>
      <c r="QF8318" s="623"/>
      <c r="QG8318" s="623"/>
      <c r="QH8318" s="623"/>
      <c r="QI8318" s="623"/>
      <c r="QJ8318" s="623"/>
      <c r="QK8318" s="623"/>
    </row>
    <row r="8319" spans="439:453">
      <c r="PW8319" s="623"/>
      <c r="PX8319" s="623"/>
      <c r="PY8319" s="623"/>
      <c r="PZ8319" s="623"/>
      <c r="QA8319" s="623"/>
      <c r="QB8319" s="623"/>
      <c r="QC8319" s="623"/>
      <c r="QD8319" s="623"/>
      <c r="QE8319" s="623"/>
      <c r="QF8319" s="623"/>
      <c r="QG8319" s="623"/>
      <c r="QH8319" s="623"/>
      <c r="QI8319" s="623"/>
      <c r="QJ8319" s="623"/>
      <c r="QK8319" s="623"/>
    </row>
    <row r="8320" spans="439:453">
      <c r="PW8320" s="623"/>
      <c r="PX8320" s="623"/>
      <c r="PY8320" s="623"/>
      <c r="PZ8320" s="623"/>
      <c r="QA8320" s="623"/>
      <c r="QB8320" s="623"/>
      <c r="QC8320" s="623"/>
      <c r="QD8320" s="623"/>
      <c r="QE8320" s="623"/>
      <c r="QF8320" s="623"/>
      <c r="QG8320" s="623"/>
      <c r="QH8320" s="623"/>
      <c r="QI8320" s="623"/>
      <c r="QJ8320" s="623"/>
      <c r="QK8320" s="623"/>
    </row>
    <row r="8321" spans="439:453">
      <c r="PW8321" s="623"/>
      <c r="PX8321" s="623"/>
      <c r="PY8321" s="623"/>
      <c r="PZ8321" s="623"/>
      <c r="QA8321" s="623"/>
      <c r="QB8321" s="623"/>
      <c r="QC8321" s="623"/>
      <c r="QD8321" s="623"/>
      <c r="QE8321" s="623"/>
      <c r="QF8321" s="623"/>
      <c r="QG8321" s="623"/>
      <c r="QH8321" s="623"/>
      <c r="QI8321" s="623"/>
      <c r="QJ8321" s="623"/>
      <c r="QK8321" s="623"/>
    </row>
    <row r="8322" spans="439:453">
      <c r="PW8322" s="623"/>
      <c r="PX8322" s="623"/>
      <c r="PY8322" s="623"/>
      <c r="PZ8322" s="623"/>
      <c r="QA8322" s="623"/>
      <c r="QB8322" s="623"/>
      <c r="QC8322" s="623"/>
      <c r="QD8322" s="623"/>
      <c r="QE8322" s="623"/>
      <c r="QF8322" s="623"/>
      <c r="QG8322" s="623"/>
      <c r="QH8322" s="623"/>
      <c r="QI8322" s="623"/>
      <c r="QJ8322" s="623"/>
      <c r="QK8322" s="623"/>
    </row>
    <row r="8323" spans="439:453">
      <c r="PW8323" s="623"/>
      <c r="PX8323" s="623"/>
      <c r="PY8323" s="623"/>
      <c r="PZ8323" s="623"/>
      <c r="QA8323" s="623"/>
      <c r="QB8323" s="623"/>
      <c r="QC8323" s="623"/>
      <c r="QD8323" s="623"/>
      <c r="QE8323" s="623"/>
      <c r="QF8323" s="623"/>
      <c r="QG8323" s="623"/>
      <c r="QH8323" s="623"/>
      <c r="QI8323" s="623"/>
      <c r="QJ8323" s="623"/>
      <c r="QK8323" s="623"/>
    </row>
    <row r="8324" spans="439:453">
      <c r="PW8324" s="623"/>
      <c r="PX8324" s="623"/>
      <c r="PY8324" s="623"/>
      <c r="PZ8324" s="623"/>
      <c r="QA8324" s="623"/>
      <c r="QB8324" s="623"/>
      <c r="QC8324" s="623"/>
      <c r="QD8324" s="623"/>
      <c r="QE8324" s="623"/>
      <c r="QF8324" s="623"/>
      <c r="QG8324" s="623"/>
      <c r="QH8324" s="623"/>
      <c r="QI8324" s="623"/>
      <c r="QJ8324" s="623"/>
      <c r="QK8324" s="623"/>
    </row>
    <row r="8325" spans="439:453">
      <c r="PW8325" s="623"/>
      <c r="PX8325" s="623"/>
      <c r="PY8325" s="623"/>
      <c r="PZ8325" s="623"/>
      <c r="QA8325" s="623"/>
      <c r="QB8325" s="623"/>
      <c r="QC8325" s="623"/>
      <c r="QD8325" s="623"/>
      <c r="QE8325" s="623"/>
      <c r="QF8325" s="623"/>
      <c r="QG8325" s="623"/>
      <c r="QH8325" s="623"/>
      <c r="QI8325" s="623"/>
      <c r="QJ8325" s="623"/>
      <c r="QK8325" s="623"/>
    </row>
    <row r="8326" spans="439:453">
      <c r="PW8326" s="623"/>
      <c r="PX8326" s="623"/>
      <c r="PY8326" s="623"/>
      <c r="PZ8326" s="623"/>
      <c r="QA8326" s="623"/>
      <c r="QB8326" s="623"/>
      <c r="QC8326" s="623"/>
      <c r="QD8326" s="623"/>
      <c r="QE8326" s="623"/>
      <c r="QF8326" s="623"/>
      <c r="QG8326" s="623"/>
      <c r="QH8326" s="623"/>
      <c r="QI8326" s="623"/>
      <c r="QJ8326" s="623"/>
      <c r="QK8326" s="623"/>
    </row>
    <row r="8327" spans="439:453">
      <c r="PW8327" s="623"/>
      <c r="PX8327" s="623"/>
      <c r="PY8327" s="623"/>
      <c r="PZ8327" s="623"/>
      <c r="QA8327" s="623"/>
      <c r="QB8327" s="623"/>
      <c r="QC8327" s="623"/>
      <c r="QD8327" s="623"/>
      <c r="QE8327" s="623"/>
      <c r="QF8327" s="623"/>
      <c r="QG8327" s="623"/>
      <c r="QH8327" s="623"/>
      <c r="QI8327" s="623"/>
      <c r="QJ8327" s="623"/>
      <c r="QK8327" s="623"/>
    </row>
    <row r="8328" spans="439:453">
      <c r="PW8328" s="623"/>
      <c r="PX8328" s="623"/>
      <c r="PY8328" s="623"/>
      <c r="PZ8328" s="623"/>
      <c r="QA8328" s="623"/>
      <c r="QB8328" s="623"/>
      <c r="QC8328" s="623"/>
      <c r="QD8328" s="623"/>
      <c r="QE8328" s="623"/>
      <c r="QF8328" s="623"/>
      <c r="QG8328" s="623"/>
      <c r="QH8328" s="623"/>
      <c r="QI8328" s="623"/>
      <c r="QJ8328" s="623"/>
      <c r="QK8328" s="623"/>
    </row>
    <row r="8329" spans="439:453">
      <c r="PW8329" s="623"/>
      <c r="PX8329" s="623"/>
      <c r="PY8329" s="623"/>
      <c r="PZ8329" s="623"/>
      <c r="QA8329" s="623"/>
      <c r="QB8329" s="623"/>
      <c r="QC8329" s="623"/>
      <c r="QD8329" s="623"/>
      <c r="QE8329" s="623"/>
      <c r="QF8329" s="623"/>
      <c r="QG8329" s="623"/>
      <c r="QH8329" s="623"/>
      <c r="QI8329" s="623"/>
      <c r="QJ8329" s="623"/>
      <c r="QK8329" s="623"/>
    </row>
    <row r="8330" spans="439:453">
      <c r="PW8330" s="623"/>
      <c r="PX8330" s="623"/>
      <c r="PY8330" s="623"/>
      <c r="PZ8330" s="623"/>
      <c r="QA8330" s="623"/>
      <c r="QB8330" s="623"/>
      <c r="QC8330" s="623"/>
      <c r="QD8330" s="623"/>
      <c r="QE8330" s="623"/>
      <c r="QF8330" s="623"/>
      <c r="QG8330" s="623"/>
      <c r="QH8330" s="623"/>
      <c r="QI8330" s="623"/>
      <c r="QJ8330" s="623"/>
      <c r="QK8330" s="623"/>
    </row>
    <row r="8331" spans="439:453">
      <c r="PW8331" s="623"/>
      <c r="PX8331" s="623"/>
      <c r="PY8331" s="623"/>
      <c r="PZ8331" s="623"/>
      <c r="QA8331" s="623"/>
      <c r="QB8331" s="623"/>
      <c r="QC8331" s="623"/>
      <c r="QD8331" s="623"/>
      <c r="QE8331" s="623"/>
      <c r="QF8331" s="623"/>
      <c r="QG8331" s="623"/>
      <c r="QH8331" s="623"/>
      <c r="QI8331" s="623"/>
      <c r="QJ8331" s="623"/>
      <c r="QK8331" s="623"/>
    </row>
    <row r="8332" spans="439:453">
      <c r="PW8332" s="623"/>
      <c r="PX8332" s="623"/>
      <c r="PY8332" s="623"/>
      <c r="PZ8332" s="623"/>
      <c r="QA8332" s="623"/>
      <c r="QB8332" s="623"/>
      <c r="QC8332" s="623"/>
      <c r="QD8332" s="623"/>
      <c r="QE8332" s="623"/>
      <c r="QF8332" s="623"/>
      <c r="QG8332" s="623"/>
      <c r="QH8332" s="623"/>
      <c r="QI8332" s="623"/>
      <c r="QJ8332" s="623"/>
      <c r="QK8332" s="623"/>
    </row>
    <row r="8333" spans="439:453">
      <c r="PW8333" s="623"/>
      <c r="PX8333" s="623"/>
      <c r="PY8333" s="623"/>
      <c r="PZ8333" s="623"/>
      <c r="QA8333" s="623"/>
      <c r="QB8333" s="623"/>
      <c r="QC8333" s="623"/>
      <c r="QD8333" s="623"/>
      <c r="QE8333" s="623"/>
      <c r="QF8333" s="623"/>
      <c r="QG8333" s="623"/>
      <c r="QH8333" s="623"/>
      <c r="QI8333" s="623"/>
      <c r="QJ8333" s="623"/>
      <c r="QK8333" s="623"/>
    </row>
    <row r="8334" spans="439:453">
      <c r="PW8334" s="623"/>
      <c r="PX8334" s="623"/>
      <c r="PY8334" s="623"/>
      <c r="PZ8334" s="623"/>
      <c r="QA8334" s="623"/>
      <c r="QB8334" s="623"/>
      <c r="QC8334" s="623"/>
      <c r="QD8334" s="623"/>
      <c r="QE8334" s="623"/>
      <c r="QF8334" s="623"/>
      <c r="QG8334" s="623"/>
      <c r="QH8334" s="623"/>
      <c r="QI8334" s="623"/>
      <c r="QJ8334" s="623"/>
      <c r="QK8334" s="623"/>
    </row>
    <row r="8335" spans="439:453">
      <c r="PW8335" s="623"/>
      <c r="PX8335" s="623"/>
      <c r="PY8335" s="623"/>
      <c r="PZ8335" s="623"/>
      <c r="QA8335" s="623"/>
      <c r="QB8335" s="623"/>
      <c r="QC8335" s="623"/>
      <c r="QD8335" s="623"/>
      <c r="QE8335" s="623"/>
      <c r="QF8335" s="623"/>
      <c r="QG8335" s="623"/>
      <c r="QH8335" s="623"/>
      <c r="QI8335" s="623"/>
      <c r="QJ8335" s="623"/>
      <c r="QK8335" s="623"/>
    </row>
    <row r="8336" spans="439:453">
      <c r="PW8336" s="623"/>
      <c r="PX8336" s="623"/>
      <c r="PY8336" s="623"/>
      <c r="PZ8336" s="623"/>
      <c r="QA8336" s="623"/>
      <c r="QB8336" s="623"/>
      <c r="QC8336" s="623"/>
      <c r="QD8336" s="623"/>
      <c r="QE8336" s="623"/>
      <c r="QF8336" s="623"/>
      <c r="QG8336" s="623"/>
      <c r="QH8336" s="623"/>
      <c r="QI8336" s="623"/>
      <c r="QJ8336" s="623"/>
      <c r="QK8336" s="623"/>
    </row>
    <row r="8337" spans="439:453">
      <c r="PW8337" s="623"/>
      <c r="PX8337" s="623"/>
      <c r="PY8337" s="623"/>
      <c r="PZ8337" s="623"/>
      <c r="QA8337" s="623"/>
      <c r="QB8337" s="623"/>
      <c r="QC8337" s="623"/>
      <c r="QD8337" s="623"/>
      <c r="QE8337" s="623"/>
      <c r="QF8337" s="623"/>
      <c r="QG8337" s="623"/>
      <c r="QH8337" s="623"/>
      <c r="QI8337" s="623"/>
      <c r="QJ8337" s="623"/>
      <c r="QK8337" s="623"/>
    </row>
    <row r="8338" spans="439:453">
      <c r="PW8338" s="623"/>
      <c r="PX8338" s="623"/>
      <c r="PY8338" s="623"/>
      <c r="PZ8338" s="623"/>
      <c r="QA8338" s="623"/>
      <c r="QB8338" s="623"/>
      <c r="QC8338" s="623"/>
      <c r="QD8338" s="623"/>
      <c r="QE8338" s="623"/>
      <c r="QF8338" s="623"/>
      <c r="QG8338" s="623"/>
      <c r="QH8338" s="623"/>
      <c r="QI8338" s="623"/>
      <c r="QJ8338" s="623"/>
      <c r="QK8338" s="623"/>
    </row>
    <row r="8339" spans="439:453">
      <c r="PW8339" s="623"/>
      <c r="PX8339" s="623"/>
      <c r="PY8339" s="623"/>
      <c r="PZ8339" s="623"/>
      <c r="QA8339" s="623"/>
      <c r="QB8339" s="623"/>
      <c r="QC8339" s="623"/>
      <c r="QD8339" s="623"/>
      <c r="QE8339" s="623"/>
      <c r="QF8339" s="623"/>
      <c r="QG8339" s="623"/>
      <c r="QH8339" s="623"/>
      <c r="QI8339" s="623"/>
      <c r="QJ8339" s="623"/>
      <c r="QK8339" s="623"/>
    </row>
    <row r="8340" spans="439:453">
      <c r="PW8340" s="623"/>
      <c r="PX8340" s="623"/>
      <c r="PY8340" s="623"/>
      <c r="PZ8340" s="623"/>
      <c r="QA8340" s="623"/>
      <c r="QB8340" s="623"/>
      <c r="QC8340" s="623"/>
      <c r="QD8340" s="623"/>
      <c r="QE8340" s="623"/>
      <c r="QF8340" s="623"/>
      <c r="QG8340" s="623"/>
      <c r="QH8340" s="623"/>
      <c r="QI8340" s="623"/>
      <c r="QJ8340" s="623"/>
      <c r="QK8340" s="623"/>
    </row>
    <row r="8341" spans="439:453">
      <c r="PW8341" s="623"/>
      <c r="PX8341" s="623"/>
      <c r="PY8341" s="623"/>
      <c r="PZ8341" s="623"/>
      <c r="QA8341" s="623"/>
      <c r="QB8341" s="623"/>
      <c r="QC8341" s="623"/>
      <c r="QD8341" s="623"/>
      <c r="QE8341" s="623"/>
      <c r="QF8341" s="623"/>
      <c r="QG8341" s="623"/>
      <c r="QH8341" s="623"/>
      <c r="QI8341" s="623"/>
      <c r="QJ8341" s="623"/>
      <c r="QK8341" s="623"/>
    </row>
    <row r="8342" spans="439:453">
      <c r="PW8342" s="623"/>
      <c r="PX8342" s="623"/>
      <c r="PY8342" s="623"/>
      <c r="PZ8342" s="623"/>
      <c r="QA8342" s="623"/>
      <c r="QB8342" s="623"/>
      <c r="QC8342" s="623"/>
      <c r="QD8342" s="623"/>
      <c r="QE8342" s="623"/>
      <c r="QF8342" s="623"/>
      <c r="QG8342" s="623"/>
      <c r="QH8342" s="623"/>
      <c r="QI8342" s="623"/>
      <c r="QJ8342" s="623"/>
      <c r="QK8342" s="623"/>
    </row>
    <row r="8343" spans="439:453">
      <c r="PW8343" s="623"/>
      <c r="PX8343" s="623"/>
      <c r="PY8343" s="623"/>
      <c r="PZ8343" s="623"/>
      <c r="QA8343" s="623"/>
      <c r="QB8343" s="623"/>
      <c r="QC8343" s="623"/>
      <c r="QD8343" s="623"/>
      <c r="QE8343" s="623"/>
      <c r="QF8343" s="623"/>
      <c r="QG8343" s="623"/>
      <c r="QH8343" s="623"/>
      <c r="QI8343" s="623"/>
      <c r="QJ8343" s="623"/>
      <c r="QK8343" s="623"/>
    </row>
    <row r="8344" spans="439:453">
      <c r="PW8344" s="623"/>
      <c r="PX8344" s="623"/>
      <c r="PY8344" s="623"/>
      <c r="PZ8344" s="623"/>
      <c r="QA8344" s="623"/>
      <c r="QB8344" s="623"/>
      <c r="QC8344" s="623"/>
      <c r="QD8344" s="623"/>
      <c r="QE8344" s="623"/>
      <c r="QF8344" s="623"/>
      <c r="QG8344" s="623"/>
      <c r="QH8344" s="623"/>
      <c r="QI8344" s="623"/>
      <c r="QJ8344" s="623"/>
      <c r="QK8344" s="623"/>
    </row>
    <row r="8345" spans="439:453">
      <c r="PW8345" s="623"/>
      <c r="PX8345" s="623"/>
      <c r="PY8345" s="623"/>
      <c r="PZ8345" s="623"/>
      <c r="QA8345" s="623"/>
      <c r="QB8345" s="623"/>
      <c r="QC8345" s="623"/>
      <c r="QD8345" s="623"/>
      <c r="QE8345" s="623"/>
      <c r="QF8345" s="623"/>
      <c r="QG8345" s="623"/>
      <c r="QH8345" s="623"/>
      <c r="QI8345" s="623"/>
      <c r="QJ8345" s="623"/>
      <c r="QK8345" s="623"/>
    </row>
    <row r="8346" spans="439:453">
      <c r="PW8346" s="623"/>
      <c r="PX8346" s="623"/>
      <c r="PY8346" s="623"/>
      <c r="PZ8346" s="623"/>
      <c r="QA8346" s="623"/>
      <c r="QB8346" s="623"/>
      <c r="QC8346" s="623"/>
      <c r="QD8346" s="623"/>
      <c r="QE8346" s="623"/>
      <c r="QF8346" s="623"/>
      <c r="QG8346" s="623"/>
      <c r="QH8346" s="623"/>
      <c r="QI8346" s="623"/>
      <c r="QJ8346" s="623"/>
      <c r="QK8346" s="623"/>
    </row>
    <row r="8347" spans="439:453">
      <c r="PW8347" s="623"/>
      <c r="PX8347" s="623"/>
      <c r="PY8347" s="623"/>
      <c r="PZ8347" s="623"/>
      <c r="QA8347" s="623"/>
      <c r="QB8347" s="623"/>
      <c r="QC8347" s="623"/>
      <c r="QD8347" s="623"/>
      <c r="QE8347" s="623"/>
      <c r="QF8347" s="623"/>
      <c r="QG8347" s="623"/>
      <c r="QH8347" s="623"/>
      <c r="QI8347" s="623"/>
      <c r="QJ8347" s="623"/>
      <c r="QK8347" s="623"/>
    </row>
    <row r="8348" spans="439:453">
      <c r="PW8348" s="623"/>
      <c r="PX8348" s="623"/>
      <c r="PY8348" s="623"/>
      <c r="PZ8348" s="623"/>
      <c r="QA8348" s="623"/>
      <c r="QB8348" s="623"/>
      <c r="QC8348" s="623"/>
      <c r="QD8348" s="623"/>
      <c r="QE8348" s="623"/>
      <c r="QF8348" s="623"/>
      <c r="QG8348" s="623"/>
      <c r="QH8348" s="623"/>
      <c r="QI8348" s="623"/>
      <c r="QJ8348" s="623"/>
      <c r="QK8348" s="623"/>
    </row>
    <row r="8349" spans="439:453">
      <c r="PW8349" s="623"/>
      <c r="PX8349" s="623"/>
      <c r="PY8349" s="623"/>
      <c r="PZ8349" s="623"/>
      <c r="QA8349" s="623"/>
      <c r="QB8349" s="623"/>
      <c r="QC8349" s="623"/>
      <c r="QD8349" s="623"/>
      <c r="QE8349" s="623"/>
      <c r="QF8349" s="623"/>
      <c r="QG8349" s="623"/>
      <c r="QH8349" s="623"/>
      <c r="QI8349" s="623"/>
      <c r="QJ8349" s="623"/>
      <c r="QK8349" s="623"/>
    </row>
    <row r="8350" spans="439:453">
      <c r="PW8350" s="623"/>
      <c r="PX8350" s="623"/>
      <c r="PY8350" s="623"/>
      <c r="PZ8350" s="623"/>
      <c r="QA8350" s="623"/>
      <c r="QB8350" s="623"/>
      <c r="QC8350" s="623"/>
      <c r="QD8350" s="623"/>
      <c r="QE8350" s="623"/>
      <c r="QF8350" s="623"/>
      <c r="QG8350" s="623"/>
      <c r="QH8350" s="623"/>
      <c r="QI8350" s="623"/>
      <c r="QJ8350" s="623"/>
      <c r="QK8350" s="623"/>
    </row>
    <row r="8351" spans="439:453">
      <c r="PW8351" s="623"/>
      <c r="PX8351" s="623"/>
      <c r="PY8351" s="623"/>
      <c r="PZ8351" s="623"/>
      <c r="QA8351" s="623"/>
      <c r="QB8351" s="623"/>
      <c r="QC8351" s="623"/>
      <c r="QD8351" s="623"/>
      <c r="QE8351" s="623"/>
      <c r="QF8351" s="623"/>
      <c r="QG8351" s="623"/>
      <c r="QH8351" s="623"/>
      <c r="QI8351" s="623"/>
      <c r="QJ8351" s="623"/>
      <c r="QK8351" s="623"/>
    </row>
    <row r="8352" spans="439:453">
      <c r="PW8352" s="623"/>
      <c r="PX8352" s="623"/>
      <c r="PY8352" s="623"/>
      <c r="PZ8352" s="623"/>
      <c r="QA8352" s="623"/>
      <c r="QB8352" s="623"/>
      <c r="QC8352" s="623"/>
      <c r="QD8352" s="623"/>
      <c r="QE8352" s="623"/>
      <c r="QF8352" s="623"/>
      <c r="QG8352" s="623"/>
      <c r="QH8352" s="623"/>
      <c r="QI8352" s="623"/>
      <c r="QJ8352" s="623"/>
      <c r="QK8352" s="623"/>
    </row>
    <row r="8353" spans="439:453">
      <c r="PW8353" s="623"/>
      <c r="PX8353" s="623"/>
      <c r="PY8353" s="623"/>
      <c r="PZ8353" s="623"/>
      <c r="QA8353" s="623"/>
      <c r="QB8353" s="623"/>
      <c r="QC8353" s="623"/>
      <c r="QD8353" s="623"/>
      <c r="QE8353" s="623"/>
      <c r="QF8353" s="623"/>
      <c r="QG8353" s="623"/>
      <c r="QH8353" s="623"/>
      <c r="QI8353" s="623"/>
      <c r="QJ8353" s="623"/>
      <c r="QK8353" s="623"/>
    </row>
    <row r="8354" spans="439:453">
      <c r="PW8354" s="623"/>
      <c r="PX8354" s="623"/>
      <c r="PY8354" s="623"/>
      <c r="PZ8354" s="623"/>
      <c r="QA8354" s="623"/>
      <c r="QB8354" s="623"/>
      <c r="QC8354" s="623"/>
      <c r="QD8354" s="623"/>
      <c r="QE8354" s="623"/>
      <c r="QF8354" s="623"/>
      <c r="QG8354" s="623"/>
      <c r="QH8354" s="623"/>
      <c r="QI8354" s="623"/>
      <c r="QJ8354" s="623"/>
      <c r="QK8354" s="623"/>
    </row>
    <row r="8355" spans="439:453">
      <c r="PW8355" s="623"/>
      <c r="PX8355" s="623"/>
      <c r="PY8355" s="623"/>
      <c r="PZ8355" s="623"/>
      <c r="QA8355" s="623"/>
      <c r="QB8355" s="623"/>
      <c r="QC8355" s="623"/>
      <c r="QD8355" s="623"/>
      <c r="QE8355" s="623"/>
      <c r="QF8355" s="623"/>
      <c r="QG8355" s="623"/>
      <c r="QH8355" s="623"/>
      <c r="QI8355" s="623"/>
      <c r="QJ8355" s="623"/>
      <c r="QK8355" s="623"/>
    </row>
    <row r="8356" spans="439:453">
      <c r="PW8356" s="623"/>
      <c r="PX8356" s="623"/>
      <c r="PY8356" s="623"/>
      <c r="PZ8356" s="623"/>
      <c r="QA8356" s="623"/>
      <c r="QB8356" s="623"/>
      <c r="QC8356" s="623"/>
      <c r="QD8356" s="623"/>
      <c r="QE8356" s="623"/>
      <c r="QF8356" s="623"/>
      <c r="QG8356" s="623"/>
      <c r="QH8356" s="623"/>
      <c r="QI8356" s="623"/>
      <c r="QJ8356" s="623"/>
      <c r="QK8356" s="623"/>
    </row>
    <row r="8357" spans="439:453">
      <c r="PW8357" s="623"/>
      <c r="PX8357" s="623"/>
      <c r="PY8357" s="623"/>
      <c r="PZ8357" s="623"/>
      <c r="QA8357" s="623"/>
      <c r="QB8357" s="623"/>
      <c r="QC8357" s="623"/>
      <c r="QD8357" s="623"/>
      <c r="QE8357" s="623"/>
      <c r="QF8357" s="623"/>
      <c r="QG8357" s="623"/>
      <c r="QH8357" s="623"/>
      <c r="QI8357" s="623"/>
      <c r="QJ8357" s="623"/>
      <c r="QK8357" s="623"/>
    </row>
    <row r="8358" spans="439:453">
      <c r="PW8358" s="623"/>
      <c r="PX8358" s="623"/>
      <c r="PY8358" s="623"/>
      <c r="PZ8358" s="623"/>
      <c r="QA8358" s="623"/>
      <c r="QB8358" s="623"/>
      <c r="QC8358" s="623"/>
      <c r="QD8358" s="623"/>
      <c r="QE8358" s="623"/>
      <c r="QF8358" s="623"/>
      <c r="QG8358" s="623"/>
      <c r="QH8358" s="623"/>
      <c r="QI8358" s="623"/>
      <c r="QJ8358" s="623"/>
      <c r="QK8358" s="623"/>
    </row>
    <row r="8359" spans="439:453">
      <c r="PW8359" s="623"/>
      <c r="PX8359" s="623"/>
      <c r="PY8359" s="623"/>
      <c r="PZ8359" s="623"/>
      <c r="QA8359" s="623"/>
      <c r="QB8359" s="623"/>
      <c r="QC8359" s="623"/>
      <c r="QD8359" s="623"/>
      <c r="QE8359" s="623"/>
      <c r="QF8359" s="623"/>
      <c r="QG8359" s="623"/>
      <c r="QH8359" s="623"/>
      <c r="QI8359" s="623"/>
      <c r="QJ8359" s="623"/>
      <c r="QK8359" s="623"/>
    </row>
    <row r="8360" spans="439:453">
      <c r="PW8360" s="623"/>
      <c r="PX8360" s="623"/>
      <c r="PY8360" s="623"/>
      <c r="PZ8360" s="623"/>
      <c r="QA8360" s="623"/>
      <c r="QB8360" s="623"/>
      <c r="QC8360" s="623"/>
      <c r="QD8360" s="623"/>
      <c r="QE8360" s="623"/>
      <c r="QF8360" s="623"/>
      <c r="QG8360" s="623"/>
      <c r="QH8360" s="623"/>
      <c r="QI8360" s="623"/>
      <c r="QJ8360" s="623"/>
      <c r="QK8360" s="623"/>
    </row>
    <row r="8361" spans="439:453">
      <c r="PW8361" s="623"/>
      <c r="PX8361" s="623"/>
      <c r="PY8361" s="623"/>
      <c r="PZ8361" s="623"/>
      <c r="QA8361" s="623"/>
      <c r="QB8361" s="623"/>
      <c r="QC8361" s="623"/>
      <c r="QD8361" s="623"/>
      <c r="QE8361" s="623"/>
      <c r="QF8361" s="623"/>
      <c r="QG8361" s="623"/>
      <c r="QH8361" s="623"/>
      <c r="QI8361" s="623"/>
      <c r="QJ8361" s="623"/>
      <c r="QK8361" s="623"/>
    </row>
    <row r="8362" spans="439:453">
      <c r="PW8362" s="623"/>
      <c r="PX8362" s="623"/>
      <c r="PY8362" s="623"/>
      <c r="PZ8362" s="623"/>
      <c r="QA8362" s="623"/>
      <c r="QB8362" s="623"/>
      <c r="QC8362" s="623"/>
      <c r="QD8362" s="623"/>
      <c r="QE8362" s="623"/>
      <c r="QF8362" s="623"/>
      <c r="QG8362" s="623"/>
      <c r="QH8362" s="623"/>
      <c r="QI8362" s="623"/>
      <c r="QJ8362" s="623"/>
      <c r="QK8362" s="623"/>
    </row>
    <row r="8363" spans="439:453">
      <c r="PW8363" s="623"/>
      <c r="PX8363" s="623"/>
      <c r="PY8363" s="623"/>
      <c r="PZ8363" s="623"/>
      <c r="QA8363" s="623"/>
      <c r="QB8363" s="623"/>
      <c r="QC8363" s="623"/>
      <c r="QD8363" s="623"/>
      <c r="QE8363" s="623"/>
      <c r="QF8363" s="623"/>
      <c r="QG8363" s="623"/>
      <c r="QH8363" s="623"/>
      <c r="QI8363" s="623"/>
      <c r="QJ8363" s="623"/>
      <c r="QK8363" s="623"/>
    </row>
    <row r="8364" spans="439:453">
      <c r="PW8364" s="623"/>
      <c r="PX8364" s="623"/>
      <c r="PY8364" s="623"/>
      <c r="PZ8364" s="623"/>
      <c r="QA8364" s="623"/>
      <c r="QB8364" s="623"/>
      <c r="QC8364" s="623"/>
      <c r="QD8364" s="623"/>
      <c r="QE8364" s="623"/>
      <c r="QF8364" s="623"/>
      <c r="QG8364" s="623"/>
      <c r="QH8364" s="623"/>
      <c r="QI8364" s="623"/>
      <c r="QJ8364" s="623"/>
      <c r="QK8364" s="623"/>
    </row>
    <row r="8365" spans="439:453">
      <c r="PW8365" s="623"/>
      <c r="PX8365" s="623"/>
      <c r="PY8365" s="623"/>
      <c r="PZ8365" s="623"/>
      <c r="QA8365" s="623"/>
      <c r="QB8365" s="623"/>
      <c r="QC8365" s="623"/>
      <c r="QD8365" s="623"/>
      <c r="QE8365" s="623"/>
      <c r="QF8365" s="623"/>
      <c r="QG8365" s="623"/>
      <c r="QH8365" s="623"/>
      <c r="QI8365" s="623"/>
      <c r="QJ8365" s="623"/>
      <c r="QK8365" s="623"/>
    </row>
    <row r="8366" spans="439:453">
      <c r="PW8366" s="623"/>
      <c r="PX8366" s="623"/>
      <c r="PY8366" s="623"/>
      <c r="PZ8366" s="623"/>
      <c r="QA8366" s="623"/>
      <c r="QB8366" s="623"/>
      <c r="QC8366" s="623"/>
      <c r="QD8366" s="623"/>
      <c r="QE8366" s="623"/>
      <c r="QF8366" s="623"/>
      <c r="QG8366" s="623"/>
      <c r="QH8366" s="623"/>
      <c r="QI8366" s="623"/>
      <c r="QJ8366" s="623"/>
      <c r="QK8366" s="623"/>
    </row>
    <row r="8367" spans="439:453">
      <c r="PW8367" s="623"/>
      <c r="PX8367" s="623"/>
      <c r="PY8367" s="623"/>
      <c r="PZ8367" s="623"/>
      <c r="QA8367" s="623"/>
      <c r="QB8367" s="623"/>
      <c r="QC8367" s="623"/>
      <c r="QD8367" s="623"/>
      <c r="QE8367" s="623"/>
      <c r="QF8367" s="623"/>
      <c r="QG8367" s="623"/>
      <c r="QH8367" s="623"/>
      <c r="QI8367" s="623"/>
      <c r="QJ8367" s="623"/>
      <c r="QK8367" s="623"/>
    </row>
    <row r="8368" spans="439:453">
      <c r="PW8368" s="623"/>
      <c r="PX8368" s="623"/>
      <c r="PY8368" s="623"/>
      <c r="PZ8368" s="623"/>
      <c r="QA8368" s="623"/>
      <c r="QB8368" s="623"/>
      <c r="QC8368" s="623"/>
      <c r="QD8368" s="623"/>
      <c r="QE8368" s="623"/>
      <c r="QF8368" s="623"/>
      <c r="QG8368" s="623"/>
      <c r="QH8368" s="623"/>
      <c r="QI8368" s="623"/>
      <c r="QJ8368" s="623"/>
      <c r="QK8368" s="623"/>
    </row>
    <row r="8369" spans="439:453">
      <c r="PW8369" s="623"/>
      <c r="PX8369" s="623"/>
      <c r="PY8369" s="623"/>
      <c r="PZ8369" s="623"/>
      <c r="QA8369" s="623"/>
      <c r="QB8369" s="623"/>
      <c r="QC8369" s="623"/>
      <c r="QD8369" s="623"/>
      <c r="QE8369" s="623"/>
      <c r="QF8369" s="623"/>
      <c r="QG8369" s="623"/>
      <c r="QH8369" s="623"/>
      <c r="QI8369" s="623"/>
      <c r="QJ8369" s="623"/>
      <c r="QK8369" s="623"/>
    </row>
    <row r="8370" spans="439:453">
      <c r="PW8370" s="623"/>
      <c r="PX8370" s="623"/>
      <c r="PY8370" s="623"/>
      <c r="PZ8370" s="623"/>
      <c r="QA8370" s="623"/>
      <c r="QB8370" s="623"/>
      <c r="QC8370" s="623"/>
      <c r="QD8370" s="623"/>
      <c r="QE8370" s="623"/>
      <c r="QF8370" s="623"/>
      <c r="QG8370" s="623"/>
      <c r="QH8370" s="623"/>
      <c r="QI8370" s="623"/>
      <c r="QJ8370" s="623"/>
      <c r="QK8370" s="623"/>
    </row>
    <row r="8371" spans="439:453">
      <c r="PW8371" s="623"/>
      <c r="PX8371" s="623"/>
      <c r="PY8371" s="623"/>
      <c r="PZ8371" s="623"/>
      <c r="QA8371" s="623"/>
      <c r="QB8371" s="623"/>
      <c r="QC8371" s="623"/>
      <c r="QD8371" s="623"/>
      <c r="QE8371" s="623"/>
      <c r="QF8371" s="623"/>
      <c r="QG8371" s="623"/>
      <c r="QH8371" s="623"/>
      <c r="QI8371" s="623"/>
      <c r="QJ8371" s="623"/>
      <c r="QK8371" s="623"/>
    </row>
    <row r="8372" spans="439:453">
      <c r="PW8372" s="623"/>
      <c r="PX8372" s="623"/>
      <c r="PY8372" s="623"/>
      <c r="PZ8372" s="623"/>
      <c r="QA8372" s="623"/>
      <c r="QB8372" s="623"/>
      <c r="QC8372" s="623"/>
      <c r="QD8372" s="623"/>
      <c r="QE8372" s="623"/>
      <c r="QF8372" s="623"/>
      <c r="QG8372" s="623"/>
      <c r="QH8372" s="623"/>
      <c r="QI8372" s="623"/>
      <c r="QJ8372" s="623"/>
      <c r="QK8372" s="623"/>
    </row>
    <row r="8373" spans="439:453">
      <c r="PW8373" s="623"/>
      <c r="PX8373" s="623"/>
      <c r="PY8373" s="623"/>
      <c r="PZ8373" s="623"/>
      <c r="QA8373" s="623"/>
      <c r="QB8373" s="623"/>
      <c r="QC8373" s="623"/>
      <c r="QD8373" s="623"/>
      <c r="QE8373" s="623"/>
      <c r="QF8373" s="623"/>
      <c r="QG8373" s="623"/>
      <c r="QH8373" s="623"/>
      <c r="QI8373" s="623"/>
      <c r="QJ8373" s="623"/>
      <c r="QK8373" s="623"/>
    </row>
    <row r="8374" spans="439:453">
      <c r="PW8374" s="623"/>
      <c r="PX8374" s="623"/>
      <c r="PY8374" s="623"/>
      <c r="PZ8374" s="623"/>
      <c r="QA8374" s="623"/>
      <c r="QB8374" s="623"/>
      <c r="QC8374" s="623"/>
      <c r="QD8374" s="623"/>
      <c r="QE8374" s="623"/>
      <c r="QF8374" s="623"/>
      <c r="QG8374" s="623"/>
      <c r="QH8374" s="623"/>
      <c r="QI8374" s="623"/>
      <c r="QJ8374" s="623"/>
      <c r="QK8374" s="623"/>
    </row>
    <row r="8375" spans="439:453">
      <c r="PW8375" s="623"/>
      <c r="PX8375" s="623"/>
      <c r="PY8375" s="623"/>
      <c r="PZ8375" s="623"/>
      <c r="QA8375" s="623"/>
      <c r="QB8375" s="623"/>
      <c r="QC8375" s="623"/>
      <c r="QD8375" s="623"/>
      <c r="QE8375" s="623"/>
      <c r="QF8375" s="623"/>
      <c r="QG8375" s="623"/>
      <c r="QH8375" s="623"/>
      <c r="QI8375" s="623"/>
      <c r="QJ8375" s="623"/>
      <c r="QK8375" s="623"/>
    </row>
    <row r="8376" spans="439:453">
      <c r="PW8376" s="623"/>
      <c r="PX8376" s="623"/>
      <c r="PY8376" s="623"/>
      <c r="PZ8376" s="623"/>
      <c r="QA8376" s="623"/>
      <c r="QB8376" s="623"/>
      <c r="QC8376" s="623"/>
      <c r="QD8376" s="623"/>
      <c r="QE8376" s="623"/>
      <c r="QF8376" s="623"/>
      <c r="QG8376" s="623"/>
      <c r="QH8376" s="623"/>
      <c r="QI8376" s="623"/>
      <c r="QJ8376" s="623"/>
      <c r="QK8376" s="623"/>
    </row>
    <row r="8377" spans="439:453">
      <c r="PW8377" s="623"/>
      <c r="PX8377" s="623"/>
      <c r="PY8377" s="623"/>
      <c r="PZ8377" s="623"/>
      <c r="QA8377" s="623"/>
      <c r="QB8377" s="623"/>
      <c r="QC8377" s="623"/>
      <c r="QD8377" s="623"/>
      <c r="QE8377" s="623"/>
      <c r="QF8377" s="623"/>
      <c r="QG8377" s="623"/>
      <c r="QH8377" s="623"/>
      <c r="QI8377" s="623"/>
      <c r="QJ8377" s="623"/>
      <c r="QK8377" s="623"/>
    </row>
    <row r="8378" spans="439:453">
      <c r="PW8378" s="623"/>
      <c r="PX8378" s="623"/>
      <c r="PY8378" s="623"/>
      <c r="PZ8378" s="623"/>
      <c r="QA8378" s="623"/>
      <c r="QB8378" s="623"/>
      <c r="QC8378" s="623"/>
      <c r="QD8378" s="623"/>
      <c r="QE8378" s="623"/>
      <c r="QF8378" s="623"/>
      <c r="QG8378" s="623"/>
      <c r="QH8378" s="623"/>
      <c r="QI8378" s="623"/>
      <c r="QJ8378" s="623"/>
      <c r="QK8378" s="623"/>
    </row>
    <row r="8379" spans="439:453">
      <c r="PW8379" s="623"/>
      <c r="PX8379" s="623"/>
      <c r="PY8379" s="623"/>
      <c r="PZ8379" s="623"/>
      <c r="QA8379" s="623"/>
      <c r="QB8379" s="623"/>
      <c r="QC8379" s="623"/>
      <c r="QD8379" s="623"/>
      <c r="QE8379" s="623"/>
      <c r="QF8379" s="623"/>
      <c r="QG8379" s="623"/>
      <c r="QH8379" s="623"/>
      <c r="QI8379" s="623"/>
      <c r="QJ8379" s="623"/>
      <c r="QK8379" s="623"/>
    </row>
    <row r="8380" spans="439:453">
      <c r="PW8380" s="623"/>
      <c r="PX8380" s="623"/>
      <c r="PY8380" s="623"/>
      <c r="PZ8380" s="623"/>
      <c r="QA8380" s="623"/>
      <c r="QB8380" s="623"/>
      <c r="QC8380" s="623"/>
      <c r="QD8380" s="623"/>
      <c r="QE8380" s="623"/>
      <c r="QF8380" s="623"/>
      <c r="QG8380" s="623"/>
      <c r="QH8380" s="623"/>
      <c r="QI8380" s="623"/>
      <c r="QJ8380" s="623"/>
      <c r="QK8380" s="623"/>
    </row>
    <row r="8381" spans="439:453">
      <c r="PW8381" s="623"/>
      <c r="PX8381" s="623"/>
      <c r="PY8381" s="623"/>
      <c r="PZ8381" s="623"/>
      <c r="QA8381" s="623"/>
      <c r="QB8381" s="623"/>
      <c r="QC8381" s="623"/>
      <c r="QD8381" s="623"/>
      <c r="QE8381" s="623"/>
      <c r="QF8381" s="623"/>
      <c r="QG8381" s="623"/>
      <c r="QH8381" s="623"/>
      <c r="QI8381" s="623"/>
      <c r="QJ8381" s="623"/>
      <c r="QK8381" s="623"/>
    </row>
    <row r="8382" spans="439:453">
      <c r="PW8382" s="623"/>
      <c r="PX8382" s="623"/>
      <c r="PY8382" s="623"/>
      <c r="PZ8382" s="623"/>
      <c r="QA8382" s="623"/>
      <c r="QB8382" s="623"/>
      <c r="QC8382" s="623"/>
      <c r="QD8382" s="623"/>
      <c r="QE8382" s="623"/>
      <c r="QF8382" s="623"/>
      <c r="QG8382" s="623"/>
      <c r="QH8382" s="623"/>
      <c r="QI8382" s="623"/>
      <c r="QJ8382" s="623"/>
      <c r="QK8382" s="623"/>
    </row>
    <row r="8383" spans="439:453">
      <c r="PW8383" s="623"/>
      <c r="PX8383" s="623"/>
      <c r="PY8383" s="623"/>
      <c r="PZ8383" s="623"/>
      <c r="QA8383" s="623"/>
      <c r="QB8383" s="623"/>
      <c r="QC8383" s="623"/>
      <c r="QD8383" s="623"/>
      <c r="QE8383" s="623"/>
      <c r="QF8383" s="623"/>
      <c r="QG8383" s="623"/>
      <c r="QH8383" s="623"/>
      <c r="QI8383" s="623"/>
      <c r="QJ8383" s="623"/>
      <c r="QK8383" s="623"/>
    </row>
    <row r="8384" spans="439:453">
      <c r="PW8384" s="623"/>
      <c r="PX8384" s="623"/>
      <c r="PY8384" s="623"/>
      <c r="PZ8384" s="623"/>
      <c r="QA8384" s="623"/>
      <c r="QB8384" s="623"/>
      <c r="QC8384" s="623"/>
      <c r="QD8384" s="623"/>
      <c r="QE8384" s="623"/>
      <c r="QF8384" s="623"/>
      <c r="QG8384" s="623"/>
      <c r="QH8384" s="623"/>
      <c r="QI8384" s="623"/>
      <c r="QJ8384" s="623"/>
      <c r="QK8384" s="623"/>
    </row>
    <row r="8385" spans="439:453">
      <c r="PW8385" s="623"/>
      <c r="PX8385" s="623"/>
      <c r="PY8385" s="623"/>
      <c r="PZ8385" s="623"/>
      <c r="QA8385" s="623"/>
      <c r="QB8385" s="623"/>
      <c r="QC8385" s="623"/>
      <c r="QD8385" s="623"/>
      <c r="QE8385" s="623"/>
      <c r="QF8385" s="623"/>
      <c r="QG8385" s="623"/>
      <c r="QH8385" s="623"/>
      <c r="QI8385" s="623"/>
      <c r="QJ8385" s="623"/>
      <c r="QK8385" s="623"/>
    </row>
    <row r="8386" spans="439:453">
      <c r="PW8386" s="623"/>
      <c r="PX8386" s="623"/>
      <c r="PY8386" s="623"/>
      <c r="PZ8386" s="623"/>
      <c r="QA8386" s="623"/>
      <c r="QB8386" s="623"/>
      <c r="QC8386" s="623"/>
      <c r="QD8386" s="623"/>
      <c r="QE8386" s="623"/>
      <c r="QF8386" s="623"/>
      <c r="QG8386" s="623"/>
      <c r="QH8386" s="623"/>
      <c r="QI8386" s="623"/>
      <c r="QJ8386" s="623"/>
      <c r="QK8386" s="623"/>
    </row>
    <row r="8387" spans="439:453">
      <c r="PW8387" s="623"/>
      <c r="PX8387" s="623"/>
      <c r="PY8387" s="623"/>
      <c r="PZ8387" s="623"/>
      <c r="QA8387" s="623"/>
      <c r="QB8387" s="623"/>
      <c r="QC8387" s="623"/>
      <c r="QD8387" s="623"/>
      <c r="QE8387" s="623"/>
      <c r="QF8387" s="623"/>
      <c r="QG8387" s="623"/>
      <c r="QH8387" s="623"/>
      <c r="QI8387" s="623"/>
      <c r="QJ8387" s="623"/>
      <c r="QK8387" s="623"/>
    </row>
    <row r="8388" spans="439:453">
      <c r="PW8388" s="623"/>
      <c r="PX8388" s="623"/>
      <c r="PY8388" s="623"/>
      <c r="PZ8388" s="623"/>
      <c r="QA8388" s="623"/>
      <c r="QB8388" s="623"/>
      <c r="QC8388" s="623"/>
      <c r="QD8388" s="623"/>
      <c r="QE8388" s="623"/>
      <c r="QF8388" s="623"/>
      <c r="QG8388" s="623"/>
      <c r="QH8388" s="623"/>
      <c r="QI8388" s="623"/>
      <c r="QJ8388" s="623"/>
      <c r="QK8388" s="623"/>
    </row>
    <row r="8389" spans="439:453">
      <c r="PW8389" s="623"/>
      <c r="PX8389" s="623"/>
      <c r="PY8389" s="623"/>
      <c r="PZ8389" s="623"/>
      <c r="QA8389" s="623"/>
      <c r="QB8389" s="623"/>
      <c r="QC8389" s="623"/>
      <c r="QD8389" s="623"/>
      <c r="QE8389" s="623"/>
      <c r="QF8389" s="623"/>
      <c r="QG8389" s="623"/>
      <c r="QH8389" s="623"/>
      <c r="QI8389" s="623"/>
      <c r="QJ8389" s="623"/>
      <c r="QK8389" s="623"/>
    </row>
    <row r="8390" spans="439:453">
      <c r="PW8390" s="623"/>
      <c r="PX8390" s="623"/>
      <c r="PY8390" s="623"/>
      <c r="PZ8390" s="623"/>
      <c r="QA8390" s="623"/>
      <c r="QB8390" s="623"/>
      <c r="QC8390" s="623"/>
      <c r="QD8390" s="623"/>
      <c r="QE8390" s="623"/>
      <c r="QF8390" s="623"/>
      <c r="QG8390" s="623"/>
      <c r="QH8390" s="623"/>
      <c r="QI8390" s="623"/>
      <c r="QJ8390" s="623"/>
      <c r="QK8390" s="623"/>
    </row>
    <row r="8391" spans="439:453">
      <c r="PW8391" s="623"/>
      <c r="PX8391" s="623"/>
      <c r="PY8391" s="623"/>
      <c r="PZ8391" s="623"/>
      <c r="QA8391" s="623"/>
      <c r="QB8391" s="623"/>
      <c r="QC8391" s="623"/>
      <c r="QD8391" s="623"/>
      <c r="QE8391" s="623"/>
      <c r="QF8391" s="623"/>
      <c r="QG8391" s="623"/>
      <c r="QH8391" s="623"/>
      <c r="QI8391" s="623"/>
      <c r="QJ8391" s="623"/>
      <c r="QK8391" s="623"/>
    </row>
    <row r="8392" spans="439:453">
      <c r="PW8392" s="623"/>
      <c r="PX8392" s="623"/>
      <c r="PY8392" s="623"/>
      <c r="PZ8392" s="623"/>
      <c r="QA8392" s="623"/>
      <c r="QB8392" s="623"/>
      <c r="QC8392" s="623"/>
      <c r="QD8392" s="623"/>
      <c r="QE8392" s="623"/>
      <c r="QF8392" s="623"/>
      <c r="QG8392" s="623"/>
      <c r="QH8392" s="623"/>
      <c r="QI8392" s="623"/>
      <c r="QJ8392" s="623"/>
      <c r="QK8392" s="623"/>
    </row>
    <row r="8393" spans="439:453">
      <c r="PW8393" s="623"/>
      <c r="PX8393" s="623"/>
      <c r="PY8393" s="623"/>
      <c r="PZ8393" s="623"/>
      <c r="QA8393" s="623"/>
      <c r="QB8393" s="623"/>
      <c r="QC8393" s="623"/>
      <c r="QD8393" s="623"/>
      <c r="QE8393" s="623"/>
      <c r="QF8393" s="623"/>
      <c r="QG8393" s="623"/>
      <c r="QH8393" s="623"/>
      <c r="QI8393" s="623"/>
      <c r="QJ8393" s="623"/>
      <c r="QK8393" s="623"/>
    </row>
    <row r="8394" spans="439:453">
      <c r="PW8394" s="623"/>
      <c r="PX8394" s="623"/>
      <c r="PY8394" s="623"/>
      <c r="PZ8394" s="623"/>
      <c r="QA8394" s="623"/>
      <c r="QB8394" s="623"/>
      <c r="QC8394" s="623"/>
      <c r="QD8394" s="623"/>
      <c r="QE8394" s="623"/>
      <c r="QF8394" s="623"/>
      <c r="QG8394" s="623"/>
      <c r="QH8394" s="623"/>
      <c r="QI8394" s="623"/>
      <c r="QJ8394" s="623"/>
      <c r="QK8394" s="623"/>
    </row>
    <row r="8395" spans="439:453">
      <c r="PW8395" s="623"/>
      <c r="PX8395" s="623"/>
      <c r="PY8395" s="623"/>
      <c r="PZ8395" s="623"/>
      <c r="QA8395" s="623"/>
      <c r="QB8395" s="623"/>
      <c r="QC8395" s="623"/>
      <c r="QD8395" s="623"/>
      <c r="QE8395" s="623"/>
      <c r="QF8395" s="623"/>
      <c r="QG8395" s="623"/>
      <c r="QH8395" s="623"/>
      <c r="QI8395" s="623"/>
      <c r="QJ8395" s="623"/>
      <c r="QK8395" s="623"/>
    </row>
    <row r="8396" spans="439:453">
      <c r="PW8396" s="623"/>
      <c r="PX8396" s="623"/>
      <c r="PY8396" s="623"/>
      <c r="PZ8396" s="623"/>
      <c r="QA8396" s="623"/>
      <c r="QB8396" s="623"/>
      <c r="QC8396" s="623"/>
      <c r="QD8396" s="623"/>
      <c r="QE8396" s="623"/>
      <c r="QF8396" s="623"/>
      <c r="QG8396" s="623"/>
      <c r="QH8396" s="623"/>
      <c r="QI8396" s="623"/>
      <c r="QJ8396" s="623"/>
      <c r="QK8396" s="623"/>
    </row>
    <row r="8397" spans="439:453">
      <c r="PW8397" s="623"/>
      <c r="PX8397" s="623"/>
      <c r="PY8397" s="623"/>
      <c r="PZ8397" s="623"/>
      <c r="QA8397" s="623"/>
      <c r="QB8397" s="623"/>
      <c r="QC8397" s="623"/>
      <c r="QD8397" s="623"/>
      <c r="QE8397" s="623"/>
      <c r="QF8397" s="623"/>
      <c r="QG8397" s="623"/>
      <c r="QH8397" s="623"/>
      <c r="QI8397" s="623"/>
      <c r="QJ8397" s="623"/>
      <c r="QK8397" s="623"/>
    </row>
    <row r="8398" spans="439:453">
      <c r="PW8398" s="623"/>
      <c r="PX8398" s="623"/>
      <c r="PY8398" s="623"/>
      <c r="PZ8398" s="623"/>
      <c r="QA8398" s="623"/>
      <c r="QB8398" s="623"/>
      <c r="QC8398" s="623"/>
      <c r="QD8398" s="623"/>
      <c r="QE8398" s="623"/>
      <c r="QF8398" s="623"/>
      <c r="QG8398" s="623"/>
      <c r="QH8398" s="623"/>
      <c r="QI8398" s="623"/>
      <c r="QJ8398" s="623"/>
      <c r="QK8398" s="623"/>
    </row>
    <row r="8399" spans="439:453">
      <c r="PW8399" s="623"/>
      <c r="PX8399" s="623"/>
      <c r="PY8399" s="623"/>
      <c r="PZ8399" s="623"/>
      <c r="QA8399" s="623"/>
      <c r="QB8399" s="623"/>
      <c r="QC8399" s="623"/>
      <c r="QD8399" s="623"/>
      <c r="QE8399" s="623"/>
      <c r="QF8399" s="623"/>
      <c r="QG8399" s="623"/>
      <c r="QH8399" s="623"/>
      <c r="QI8399" s="623"/>
      <c r="QJ8399" s="623"/>
      <c r="QK8399" s="623"/>
    </row>
    <row r="8400" spans="439:453">
      <c r="PW8400" s="623"/>
      <c r="PX8400" s="623"/>
      <c r="PY8400" s="623"/>
      <c r="PZ8400" s="623"/>
      <c r="QA8400" s="623"/>
      <c r="QB8400" s="623"/>
      <c r="QC8400" s="623"/>
      <c r="QD8400" s="623"/>
      <c r="QE8400" s="623"/>
      <c r="QF8400" s="623"/>
      <c r="QG8400" s="623"/>
      <c r="QH8400" s="623"/>
      <c r="QI8400" s="623"/>
      <c r="QJ8400" s="623"/>
      <c r="QK8400" s="623"/>
    </row>
    <row r="8401" spans="439:453">
      <c r="PW8401" s="623"/>
      <c r="PX8401" s="623"/>
      <c r="PY8401" s="623"/>
      <c r="PZ8401" s="623"/>
      <c r="QA8401" s="623"/>
      <c r="QB8401" s="623"/>
      <c r="QC8401" s="623"/>
      <c r="QD8401" s="623"/>
      <c r="QE8401" s="623"/>
      <c r="QF8401" s="623"/>
      <c r="QG8401" s="623"/>
      <c r="QH8401" s="623"/>
      <c r="QI8401" s="623"/>
      <c r="QJ8401" s="623"/>
      <c r="QK8401" s="623"/>
    </row>
    <row r="8402" spans="439:453">
      <c r="PW8402" s="623"/>
      <c r="PX8402" s="623"/>
      <c r="PY8402" s="623"/>
      <c r="PZ8402" s="623"/>
      <c r="QA8402" s="623"/>
      <c r="QB8402" s="623"/>
      <c r="QC8402" s="623"/>
      <c r="QD8402" s="623"/>
      <c r="QE8402" s="623"/>
      <c r="QF8402" s="623"/>
      <c r="QG8402" s="623"/>
      <c r="QH8402" s="623"/>
      <c r="QI8402" s="623"/>
      <c r="QJ8402" s="623"/>
      <c r="QK8402" s="623"/>
    </row>
    <row r="8403" spans="439:453">
      <c r="PW8403" s="623"/>
      <c r="PX8403" s="623"/>
      <c r="PY8403" s="623"/>
      <c r="PZ8403" s="623"/>
      <c r="QA8403" s="623"/>
      <c r="QB8403" s="623"/>
      <c r="QC8403" s="623"/>
      <c r="QD8403" s="623"/>
      <c r="QE8403" s="623"/>
      <c r="QF8403" s="623"/>
      <c r="QG8403" s="623"/>
      <c r="QH8403" s="623"/>
      <c r="QI8403" s="623"/>
      <c r="QJ8403" s="623"/>
      <c r="QK8403" s="623"/>
    </row>
    <row r="8404" spans="439:453">
      <c r="PW8404" s="623"/>
      <c r="PX8404" s="623"/>
      <c r="PY8404" s="623"/>
      <c r="PZ8404" s="623"/>
      <c r="QA8404" s="623"/>
      <c r="QB8404" s="623"/>
      <c r="QC8404" s="623"/>
      <c r="QD8404" s="623"/>
      <c r="QE8404" s="623"/>
      <c r="QF8404" s="623"/>
      <c r="QG8404" s="623"/>
      <c r="QH8404" s="623"/>
      <c r="QI8404" s="623"/>
      <c r="QJ8404" s="623"/>
      <c r="QK8404" s="623"/>
    </row>
    <row r="8405" spans="439:453">
      <c r="PW8405" s="623"/>
      <c r="PX8405" s="623"/>
      <c r="PY8405" s="623"/>
      <c r="PZ8405" s="623"/>
      <c r="QA8405" s="623"/>
      <c r="QB8405" s="623"/>
      <c r="QC8405" s="623"/>
      <c r="QD8405" s="623"/>
      <c r="QE8405" s="623"/>
      <c r="QF8405" s="623"/>
      <c r="QG8405" s="623"/>
      <c r="QH8405" s="623"/>
      <c r="QI8405" s="623"/>
      <c r="QJ8405" s="623"/>
      <c r="QK8405" s="623"/>
    </row>
    <row r="8406" spans="439:453">
      <c r="PW8406" s="623"/>
      <c r="PX8406" s="623"/>
      <c r="PY8406" s="623"/>
      <c r="PZ8406" s="623"/>
      <c r="QA8406" s="623"/>
      <c r="QB8406" s="623"/>
      <c r="QC8406" s="623"/>
      <c r="QD8406" s="623"/>
      <c r="QE8406" s="623"/>
      <c r="QF8406" s="623"/>
      <c r="QG8406" s="623"/>
      <c r="QH8406" s="623"/>
      <c r="QI8406" s="623"/>
      <c r="QJ8406" s="623"/>
      <c r="QK8406" s="623"/>
    </row>
    <row r="8407" spans="439:453">
      <c r="PW8407" s="623"/>
      <c r="PX8407" s="623"/>
      <c r="PY8407" s="623"/>
      <c r="PZ8407" s="623"/>
      <c r="QA8407" s="623"/>
      <c r="QB8407" s="623"/>
      <c r="QC8407" s="623"/>
      <c r="QD8407" s="623"/>
      <c r="QE8407" s="623"/>
      <c r="QF8407" s="623"/>
      <c r="QG8407" s="623"/>
      <c r="QH8407" s="623"/>
      <c r="QI8407" s="623"/>
      <c r="QJ8407" s="623"/>
      <c r="QK8407" s="623"/>
    </row>
    <row r="8408" spans="439:453">
      <c r="PW8408" s="623"/>
      <c r="PX8408" s="623"/>
      <c r="PY8408" s="623"/>
      <c r="PZ8408" s="623"/>
      <c r="QA8408" s="623"/>
      <c r="QB8408" s="623"/>
      <c r="QC8408" s="623"/>
      <c r="QD8408" s="623"/>
      <c r="QE8408" s="623"/>
      <c r="QF8408" s="623"/>
      <c r="QG8408" s="623"/>
      <c r="QH8408" s="623"/>
      <c r="QI8408" s="623"/>
      <c r="QJ8408" s="623"/>
      <c r="QK8408" s="623"/>
    </row>
    <row r="8409" spans="439:453">
      <c r="PW8409" s="623"/>
      <c r="PX8409" s="623"/>
      <c r="PY8409" s="623"/>
      <c r="PZ8409" s="623"/>
      <c r="QA8409" s="623"/>
      <c r="QB8409" s="623"/>
      <c r="QC8409" s="623"/>
      <c r="QD8409" s="623"/>
      <c r="QE8409" s="623"/>
      <c r="QF8409" s="623"/>
      <c r="QG8409" s="623"/>
      <c r="QH8409" s="623"/>
      <c r="QI8409" s="623"/>
      <c r="QJ8409" s="623"/>
      <c r="QK8409" s="623"/>
    </row>
    <row r="8410" spans="439:453">
      <c r="PW8410" s="623"/>
      <c r="PX8410" s="623"/>
      <c r="PY8410" s="623"/>
      <c r="PZ8410" s="623"/>
      <c r="QA8410" s="623"/>
      <c r="QB8410" s="623"/>
      <c r="QC8410" s="623"/>
      <c r="QD8410" s="623"/>
      <c r="QE8410" s="623"/>
      <c r="QF8410" s="623"/>
      <c r="QG8410" s="623"/>
      <c r="QH8410" s="623"/>
      <c r="QI8410" s="623"/>
      <c r="QJ8410" s="623"/>
      <c r="QK8410" s="623"/>
    </row>
    <row r="8411" spans="439:453">
      <c r="PW8411" s="623"/>
      <c r="PX8411" s="623"/>
      <c r="PY8411" s="623"/>
      <c r="PZ8411" s="623"/>
      <c r="QA8411" s="623"/>
      <c r="QB8411" s="623"/>
      <c r="QC8411" s="623"/>
      <c r="QD8411" s="623"/>
      <c r="QE8411" s="623"/>
      <c r="QF8411" s="623"/>
      <c r="QG8411" s="623"/>
      <c r="QH8411" s="623"/>
      <c r="QI8411" s="623"/>
      <c r="QJ8411" s="623"/>
      <c r="QK8411" s="623"/>
    </row>
    <row r="8412" spans="439:453">
      <c r="PW8412" s="623"/>
      <c r="PX8412" s="623"/>
      <c r="PY8412" s="623"/>
      <c r="PZ8412" s="623"/>
      <c r="QA8412" s="623"/>
      <c r="QB8412" s="623"/>
      <c r="QC8412" s="623"/>
      <c r="QD8412" s="623"/>
      <c r="QE8412" s="623"/>
      <c r="QF8412" s="623"/>
      <c r="QG8412" s="623"/>
      <c r="QH8412" s="623"/>
      <c r="QI8412" s="623"/>
      <c r="QJ8412" s="623"/>
      <c r="QK8412" s="623"/>
    </row>
    <row r="8413" spans="439:453">
      <c r="PW8413" s="623"/>
      <c r="PX8413" s="623"/>
      <c r="PY8413" s="623"/>
      <c r="PZ8413" s="623"/>
      <c r="QA8413" s="623"/>
      <c r="QB8413" s="623"/>
      <c r="QC8413" s="623"/>
      <c r="QD8413" s="623"/>
      <c r="QE8413" s="623"/>
      <c r="QF8413" s="623"/>
      <c r="QG8413" s="623"/>
      <c r="QH8413" s="623"/>
      <c r="QI8413" s="623"/>
      <c r="QJ8413" s="623"/>
      <c r="QK8413" s="623"/>
    </row>
    <row r="8414" spans="439:453">
      <c r="PW8414" s="623"/>
      <c r="PX8414" s="623"/>
      <c r="PY8414" s="623"/>
      <c r="PZ8414" s="623"/>
      <c r="QA8414" s="623"/>
      <c r="QB8414" s="623"/>
      <c r="QC8414" s="623"/>
      <c r="QD8414" s="623"/>
      <c r="QE8414" s="623"/>
      <c r="QF8414" s="623"/>
      <c r="QG8414" s="623"/>
      <c r="QH8414" s="623"/>
      <c r="QI8414" s="623"/>
      <c r="QJ8414" s="623"/>
      <c r="QK8414" s="623"/>
    </row>
    <row r="8415" spans="439:453">
      <c r="PW8415" s="623"/>
      <c r="PX8415" s="623"/>
      <c r="PY8415" s="623"/>
      <c r="PZ8415" s="623"/>
      <c r="QA8415" s="623"/>
      <c r="QB8415" s="623"/>
      <c r="QC8415" s="623"/>
      <c r="QD8415" s="623"/>
      <c r="QE8415" s="623"/>
      <c r="QF8415" s="623"/>
      <c r="QG8415" s="623"/>
      <c r="QH8415" s="623"/>
      <c r="QI8415" s="623"/>
      <c r="QJ8415" s="623"/>
      <c r="QK8415" s="623"/>
    </row>
    <row r="8416" spans="439:453">
      <c r="PW8416" s="623"/>
      <c r="PX8416" s="623"/>
      <c r="PY8416" s="623"/>
      <c r="PZ8416" s="623"/>
      <c r="QA8416" s="623"/>
      <c r="QB8416" s="623"/>
      <c r="QC8416" s="623"/>
      <c r="QD8416" s="623"/>
      <c r="QE8416" s="623"/>
      <c r="QF8416" s="623"/>
      <c r="QG8416" s="623"/>
      <c r="QH8416" s="623"/>
      <c r="QI8416" s="623"/>
      <c r="QJ8416" s="623"/>
      <c r="QK8416" s="623"/>
    </row>
    <row r="8417" spans="439:453">
      <c r="PW8417" s="623"/>
      <c r="PX8417" s="623"/>
      <c r="PY8417" s="623"/>
      <c r="PZ8417" s="623"/>
      <c r="QA8417" s="623"/>
      <c r="QB8417" s="623"/>
      <c r="QC8417" s="623"/>
      <c r="QD8417" s="623"/>
      <c r="QE8417" s="623"/>
      <c r="QF8417" s="623"/>
      <c r="QG8417" s="623"/>
      <c r="QH8417" s="623"/>
      <c r="QI8417" s="623"/>
      <c r="QJ8417" s="623"/>
      <c r="QK8417" s="623"/>
    </row>
    <row r="8418" spans="439:453">
      <c r="PW8418" s="623"/>
      <c r="PX8418" s="623"/>
      <c r="PY8418" s="623"/>
      <c r="PZ8418" s="623"/>
      <c r="QA8418" s="623"/>
      <c r="QB8418" s="623"/>
      <c r="QC8418" s="623"/>
      <c r="QD8418" s="623"/>
      <c r="QE8418" s="623"/>
      <c r="QF8418" s="623"/>
      <c r="QG8418" s="623"/>
      <c r="QH8418" s="623"/>
      <c r="QI8418" s="623"/>
      <c r="QJ8418" s="623"/>
      <c r="QK8418" s="623"/>
    </row>
    <row r="8419" spans="439:453">
      <c r="PW8419" s="623"/>
      <c r="PX8419" s="623"/>
      <c r="PY8419" s="623"/>
      <c r="PZ8419" s="623"/>
      <c r="QA8419" s="623"/>
      <c r="QB8419" s="623"/>
      <c r="QC8419" s="623"/>
      <c r="QD8419" s="623"/>
      <c r="QE8419" s="623"/>
      <c r="QF8419" s="623"/>
      <c r="QG8419" s="623"/>
      <c r="QH8419" s="623"/>
      <c r="QI8419" s="623"/>
      <c r="QJ8419" s="623"/>
      <c r="QK8419" s="623"/>
    </row>
    <row r="8420" spans="439:453">
      <c r="PW8420" s="623"/>
      <c r="PX8420" s="623"/>
      <c r="PY8420" s="623"/>
      <c r="PZ8420" s="623"/>
      <c r="QA8420" s="623"/>
      <c r="QB8420" s="623"/>
      <c r="QC8420" s="623"/>
      <c r="QD8420" s="623"/>
      <c r="QE8420" s="623"/>
      <c r="QF8420" s="623"/>
      <c r="QG8420" s="623"/>
      <c r="QH8420" s="623"/>
      <c r="QI8420" s="623"/>
      <c r="QJ8420" s="623"/>
      <c r="QK8420" s="623"/>
    </row>
    <row r="8421" spans="439:453">
      <c r="PW8421" s="623"/>
      <c r="PX8421" s="623"/>
      <c r="PY8421" s="623"/>
      <c r="PZ8421" s="623"/>
      <c r="QA8421" s="623"/>
      <c r="QB8421" s="623"/>
      <c r="QC8421" s="623"/>
      <c r="QD8421" s="623"/>
      <c r="QE8421" s="623"/>
      <c r="QF8421" s="623"/>
      <c r="QG8421" s="623"/>
      <c r="QH8421" s="623"/>
      <c r="QI8421" s="623"/>
      <c r="QJ8421" s="623"/>
      <c r="QK8421" s="623"/>
    </row>
    <row r="8422" spans="439:453">
      <c r="PW8422" s="623"/>
      <c r="PX8422" s="623"/>
      <c r="PY8422" s="623"/>
      <c r="PZ8422" s="623"/>
      <c r="QA8422" s="623"/>
      <c r="QB8422" s="623"/>
      <c r="QC8422" s="623"/>
      <c r="QD8422" s="623"/>
      <c r="QE8422" s="623"/>
      <c r="QF8422" s="623"/>
      <c r="QG8422" s="623"/>
      <c r="QH8422" s="623"/>
      <c r="QI8422" s="623"/>
      <c r="QJ8422" s="623"/>
      <c r="QK8422" s="623"/>
    </row>
    <row r="8423" spans="439:453">
      <c r="PW8423" s="623"/>
      <c r="PX8423" s="623"/>
      <c r="PY8423" s="623"/>
      <c r="PZ8423" s="623"/>
      <c r="QA8423" s="623"/>
      <c r="QB8423" s="623"/>
      <c r="QC8423" s="623"/>
      <c r="QD8423" s="623"/>
      <c r="QE8423" s="623"/>
      <c r="QF8423" s="623"/>
      <c r="QG8423" s="623"/>
      <c r="QH8423" s="623"/>
      <c r="QI8423" s="623"/>
      <c r="QJ8423" s="623"/>
      <c r="QK8423" s="623"/>
    </row>
    <row r="8424" spans="439:453">
      <c r="PW8424" s="623"/>
      <c r="PX8424" s="623"/>
      <c r="PY8424" s="623"/>
      <c r="PZ8424" s="623"/>
      <c r="QA8424" s="623"/>
      <c r="QB8424" s="623"/>
      <c r="QC8424" s="623"/>
      <c r="QD8424" s="623"/>
      <c r="QE8424" s="623"/>
      <c r="QF8424" s="623"/>
      <c r="QG8424" s="623"/>
      <c r="QH8424" s="623"/>
      <c r="QI8424" s="623"/>
      <c r="QJ8424" s="623"/>
      <c r="QK8424" s="623"/>
    </row>
    <row r="8425" spans="439:453">
      <c r="PW8425" s="623"/>
      <c r="PX8425" s="623"/>
      <c r="PY8425" s="623"/>
      <c r="PZ8425" s="623"/>
      <c r="QA8425" s="623"/>
      <c r="QB8425" s="623"/>
      <c r="QC8425" s="623"/>
      <c r="QD8425" s="623"/>
      <c r="QE8425" s="623"/>
      <c r="QF8425" s="623"/>
      <c r="QG8425" s="623"/>
      <c r="QH8425" s="623"/>
      <c r="QI8425" s="623"/>
      <c r="QJ8425" s="623"/>
      <c r="QK8425" s="623"/>
    </row>
    <row r="8426" spans="439:453">
      <c r="PW8426" s="623"/>
      <c r="PX8426" s="623"/>
      <c r="PY8426" s="623"/>
      <c r="PZ8426" s="623"/>
      <c r="QA8426" s="623"/>
      <c r="QB8426" s="623"/>
      <c r="QC8426" s="623"/>
      <c r="QD8426" s="623"/>
      <c r="QE8426" s="623"/>
      <c r="QF8426" s="623"/>
      <c r="QG8426" s="623"/>
      <c r="QH8426" s="623"/>
      <c r="QI8426" s="623"/>
      <c r="QJ8426" s="623"/>
      <c r="QK8426" s="623"/>
    </row>
    <row r="8427" spans="439:453">
      <c r="PW8427" s="623"/>
      <c r="PX8427" s="623"/>
      <c r="PY8427" s="623"/>
      <c r="PZ8427" s="623"/>
      <c r="QA8427" s="623"/>
      <c r="QB8427" s="623"/>
      <c r="QC8427" s="623"/>
      <c r="QD8427" s="623"/>
      <c r="QE8427" s="623"/>
      <c r="QF8427" s="623"/>
      <c r="QG8427" s="623"/>
      <c r="QH8427" s="623"/>
      <c r="QI8427" s="623"/>
      <c r="QJ8427" s="623"/>
      <c r="QK8427" s="623"/>
    </row>
    <row r="8428" spans="439:453">
      <c r="PW8428" s="623"/>
      <c r="PX8428" s="623"/>
      <c r="PY8428" s="623"/>
      <c r="PZ8428" s="623"/>
      <c r="QA8428" s="623"/>
      <c r="QB8428" s="623"/>
      <c r="QC8428" s="623"/>
      <c r="QD8428" s="623"/>
      <c r="QE8428" s="623"/>
      <c r="QF8428" s="623"/>
      <c r="QG8428" s="623"/>
      <c r="QH8428" s="623"/>
      <c r="QI8428" s="623"/>
      <c r="QJ8428" s="623"/>
      <c r="QK8428" s="623"/>
    </row>
    <row r="8429" spans="439:453">
      <c r="PW8429" s="623"/>
      <c r="PX8429" s="623"/>
      <c r="PY8429" s="623"/>
      <c r="PZ8429" s="623"/>
      <c r="QA8429" s="623"/>
      <c r="QB8429" s="623"/>
      <c r="QC8429" s="623"/>
      <c r="QD8429" s="623"/>
      <c r="QE8429" s="623"/>
      <c r="QF8429" s="623"/>
      <c r="QG8429" s="623"/>
      <c r="QH8429" s="623"/>
      <c r="QI8429" s="623"/>
      <c r="QJ8429" s="623"/>
      <c r="QK8429" s="623"/>
    </row>
    <row r="8430" spans="439:453">
      <c r="PW8430" s="623"/>
      <c r="PX8430" s="623"/>
      <c r="PY8430" s="623"/>
      <c r="PZ8430" s="623"/>
      <c r="QA8430" s="623"/>
      <c r="QB8430" s="623"/>
      <c r="QC8430" s="623"/>
      <c r="QD8430" s="623"/>
      <c r="QE8430" s="623"/>
      <c r="QF8430" s="623"/>
      <c r="QG8430" s="623"/>
      <c r="QH8430" s="623"/>
      <c r="QI8430" s="623"/>
      <c r="QJ8430" s="623"/>
      <c r="QK8430" s="623"/>
    </row>
    <row r="8431" spans="439:453">
      <c r="PW8431" s="623"/>
      <c r="PX8431" s="623"/>
      <c r="PY8431" s="623"/>
      <c r="PZ8431" s="623"/>
      <c r="QA8431" s="623"/>
      <c r="QB8431" s="623"/>
      <c r="QC8431" s="623"/>
      <c r="QD8431" s="623"/>
      <c r="QE8431" s="623"/>
      <c r="QF8431" s="623"/>
      <c r="QG8431" s="623"/>
      <c r="QH8431" s="623"/>
      <c r="QI8431" s="623"/>
      <c r="QJ8431" s="623"/>
      <c r="QK8431" s="623"/>
    </row>
    <row r="8432" spans="439:453">
      <c r="PW8432" s="623"/>
      <c r="PX8432" s="623"/>
      <c r="PY8432" s="623"/>
      <c r="PZ8432" s="623"/>
      <c r="QA8432" s="623"/>
      <c r="QB8432" s="623"/>
      <c r="QC8432" s="623"/>
      <c r="QD8432" s="623"/>
      <c r="QE8432" s="623"/>
      <c r="QF8432" s="623"/>
      <c r="QG8432" s="623"/>
      <c r="QH8432" s="623"/>
      <c r="QI8432" s="623"/>
      <c r="QJ8432" s="623"/>
      <c r="QK8432" s="623"/>
    </row>
    <row r="8433" spans="439:453">
      <c r="PW8433" s="623"/>
      <c r="PX8433" s="623"/>
      <c r="PY8433" s="623"/>
      <c r="PZ8433" s="623"/>
      <c r="QA8433" s="623"/>
      <c r="QB8433" s="623"/>
      <c r="QC8433" s="623"/>
      <c r="QD8433" s="623"/>
      <c r="QE8433" s="623"/>
      <c r="QF8433" s="623"/>
      <c r="QG8433" s="623"/>
      <c r="QH8433" s="623"/>
      <c r="QI8433" s="623"/>
      <c r="QJ8433" s="623"/>
      <c r="QK8433" s="623"/>
    </row>
    <row r="8434" spans="439:453">
      <c r="PW8434" s="623"/>
      <c r="PX8434" s="623"/>
      <c r="PY8434" s="623"/>
      <c r="PZ8434" s="623"/>
      <c r="QA8434" s="623"/>
      <c r="QB8434" s="623"/>
      <c r="QC8434" s="623"/>
      <c r="QD8434" s="623"/>
      <c r="QE8434" s="623"/>
      <c r="QF8434" s="623"/>
      <c r="QG8434" s="623"/>
      <c r="QH8434" s="623"/>
      <c r="QI8434" s="623"/>
      <c r="QJ8434" s="623"/>
      <c r="QK8434" s="623"/>
    </row>
    <row r="8435" spans="439:453">
      <c r="PW8435" s="623"/>
      <c r="PX8435" s="623"/>
      <c r="PY8435" s="623"/>
      <c r="PZ8435" s="623"/>
      <c r="QA8435" s="623"/>
      <c r="QB8435" s="623"/>
      <c r="QC8435" s="623"/>
      <c r="QD8435" s="623"/>
      <c r="QE8435" s="623"/>
      <c r="QF8435" s="623"/>
      <c r="QG8435" s="623"/>
      <c r="QH8435" s="623"/>
      <c r="QI8435" s="623"/>
      <c r="QJ8435" s="623"/>
      <c r="QK8435" s="623"/>
    </row>
    <row r="8436" spans="439:453">
      <c r="PW8436" s="623"/>
      <c r="PX8436" s="623"/>
      <c r="PY8436" s="623"/>
      <c r="PZ8436" s="623"/>
      <c r="QA8436" s="623"/>
      <c r="QB8436" s="623"/>
      <c r="QC8436" s="623"/>
      <c r="QD8436" s="623"/>
      <c r="QE8436" s="623"/>
      <c r="QF8436" s="623"/>
      <c r="QG8436" s="623"/>
      <c r="QH8436" s="623"/>
      <c r="QI8436" s="623"/>
      <c r="QJ8436" s="623"/>
      <c r="QK8436" s="623"/>
    </row>
    <row r="8437" spans="439:453">
      <c r="PW8437" s="623"/>
      <c r="PX8437" s="623"/>
      <c r="PY8437" s="623"/>
      <c r="PZ8437" s="623"/>
      <c r="QA8437" s="623"/>
      <c r="QB8437" s="623"/>
      <c r="QC8437" s="623"/>
      <c r="QD8437" s="623"/>
      <c r="QE8437" s="623"/>
      <c r="QF8437" s="623"/>
      <c r="QG8437" s="623"/>
      <c r="QH8437" s="623"/>
      <c r="QI8437" s="623"/>
      <c r="QJ8437" s="623"/>
      <c r="QK8437" s="623"/>
    </row>
    <row r="8438" spans="439:453">
      <c r="PW8438" s="623"/>
      <c r="PX8438" s="623"/>
      <c r="PY8438" s="623"/>
      <c r="PZ8438" s="623"/>
      <c r="QA8438" s="623"/>
      <c r="QB8438" s="623"/>
      <c r="QC8438" s="623"/>
      <c r="QD8438" s="623"/>
      <c r="QE8438" s="623"/>
      <c r="QF8438" s="623"/>
      <c r="QG8438" s="623"/>
      <c r="QH8438" s="623"/>
      <c r="QI8438" s="623"/>
      <c r="QJ8438" s="623"/>
      <c r="QK8438" s="623"/>
    </row>
    <row r="8439" spans="439:453">
      <c r="PW8439" s="623"/>
      <c r="PX8439" s="623"/>
      <c r="PY8439" s="623"/>
      <c r="PZ8439" s="623"/>
      <c r="QA8439" s="623"/>
      <c r="QB8439" s="623"/>
      <c r="QC8439" s="623"/>
      <c r="QD8439" s="623"/>
      <c r="QE8439" s="623"/>
      <c r="QF8439" s="623"/>
      <c r="QG8439" s="623"/>
      <c r="QH8439" s="623"/>
      <c r="QI8439" s="623"/>
      <c r="QJ8439" s="623"/>
      <c r="QK8439" s="623"/>
    </row>
    <row r="8440" spans="439:453">
      <c r="PW8440" s="623"/>
      <c r="PX8440" s="623"/>
      <c r="PY8440" s="623"/>
      <c r="PZ8440" s="623"/>
      <c r="QA8440" s="623"/>
      <c r="QB8440" s="623"/>
      <c r="QC8440" s="623"/>
      <c r="QD8440" s="623"/>
      <c r="QE8440" s="623"/>
      <c r="QF8440" s="623"/>
      <c r="QG8440" s="623"/>
      <c r="QH8440" s="623"/>
      <c r="QI8440" s="623"/>
      <c r="QJ8440" s="623"/>
      <c r="QK8440" s="623"/>
    </row>
    <row r="8441" spans="439:453">
      <c r="PW8441" s="623"/>
      <c r="PX8441" s="623"/>
      <c r="PY8441" s="623"/>
      <c r="PZ8441" s="623"/>
      <c r="QA8441" s="623"/>
      <c r="QB8441" s="623"/>
      <c r="QC8441" s="623"/>
      <c r="QD8441" s="623"/>
      <c r="QE8441" s="623"/>
      <c r="QF8441" s="623"/>
      <c r="QG8441" s="623"/>
      <c r="QH8441" s="623"/>
      <c r="QI8441" s="623"/>
      <c r="QJ8441" s="623"/>
      <c r="QK8441" s="623"/>
    </row>
    <row r="8442" spans="439:453">
      <c r="PW8442" s="623"/>
      <c r="PX8442" s="623"/>
      <c r="PY8442" s="623"/>
      <c r="PZ8442" s="623"/>
      <c r="QA8442" s="623"/>
      <c r="QB8442" s="623"/>
      <c r="QC8442" s="623"/>
      <c r="QD8442" s="623"/>
      <c r="QE8442" s="623"/>
      <c r="QF8442" s="623"/>
      <c r="QG8442" s="623"/>
      <c r="QH8442" s="623"/>
      <c r="QI8442" s="623"/>
      <c r="QJ8442" s="623"/>
      <c r="QK8442" s="623"/>
    </row>
    <row r="8443" spans="439:453">
      <c r="PW8443" s="623"/>
      <c r="PX8443" s="623"/>
      <c r="PY8443" s="623"/>
      <c r="PZ8443" s="623"/>
      <c r="QA8443" s="623"/>
      <c r="QB8443" s="623"/>
      <c r="QC8443" s="623"/>
      <c r="QD8443" s="623"/>
      <c r="QE8443" s="623"/>
      <c r="QF8443" s="623"/>
      <c r="QG8443" s="623"/>
      <c r="QH8443" s="623"/>
      <c r="QI8443" s="623"/>
      <c r="QJ8443" s="623"/>
      <c r="QK8443" s="623"/>
    </row>
    <row r="8444" spans="439:453">
      <c r="PW8444" s="623"/>
      <c r="PX8444" s="623"/>
      <c r="PY8444" s="623"/>
      <c r="PZ8444" s="623"/>
      <c r="QA8444" s="623"/>
      <c r="QB8444" s="623"/>
      <c r="QC8444" s="623"/>
      <c r="QD8444" s="623"/>
      <c r="QE8444" s="623"/>
      <c r="QF8444" s="623"/>
      <c r="QG8444" s="623"/>
      <c r="QH8444" s="623"/>
      <c r="QI8444" s="623"/>
      <c r="QJ8444" s="623"/>
      <c r="QK8444" s="623"/>
    </row>
    <row r="8445" spans="439:453">
      <c r="PW8445" s="623"/>
      <c r="PX8445" s="623"/>
      <c r="PY8445" s="623"/>
      <c r="PZ8445" s="623"/>
      <c r="QA8445" s="623"/>
      <c r="QB8445" s="623"/>
      <c r="QC8445" s="623"/>
      <c r="QD8445" s="623"/>
      <c r="QE8445" s="623"/>
      <c r="QF8445" s="623"/>
      <c r="QG8445" s="623"/>
      <c r="QH8445" s="623"/>
      <c r="QI8445" s="623"/>
      <c r="QJ8445" s="623"/>
      <c r="QK8445" s="623"/>
    </row>
    <row r="8446" spans="439:453">
      <c r="PW8446" s="623"/>
      <c r="PX8446" s="623"/>
      <c r="PY8446" s="623"/>
      <c r="PZ8446" s="623"/>
      <c r="QA8446" s="623"/>
      <c r="QB8446" s="623"/>
      <c r="QC8446" s="623"/>
      <c r="QD8446" s="623"/>
      <c r="QE8446" s="623"/>
      <c r="QF8446" s="623"/>
      <c r="QG8446" s="623"/>
      <c r="QH8446" s="623"/>
      <c r="QI8446" s="623"/>
      <c r="QJ8446" s="623"/>
      <c r="QK8446" s="623"/>
    </row>
    <row r="8447" spans="439:453">
      <c r="PW8447" s="623"/>
      <c r="PX8447" s="623"/>
      <c r="PY8447" s="623"/>
      <c r="PZ8447" s="623"/>
      <c r="QA8447" s="623"/>
      <c r="QB8447" s="623"/>
      <c r="QC8447" s="623"/>
      <c r="QD8447" s="623"/>
      <c r="QE8447" s="623"/>
      <c r="QF8447" s="623"/>
      <c r="QG8447" s="623"/>
      <c r="QH8447" s="623"/>
      <c r="QI8447" s="623"/>
      <c r="QJ8447" s="623"/>
      <c r="QK8447" s="623"/>
    </row>
    <row r="8448" spans="439:453">
      <c r="PW8448" s="623"/>
      <c r="PX8448" s="623"/>
      <c r="PY8448" s="623"/>
      <c r="PZ8448" s="623"/>
      <c r="QA8448" s="623"/>
      <c r="QB8448" s="623"/>
      <c r="QC8448" s="623"/>
      <c r="QD8448" s="623"/>
      <c r="QE8448" s="623"/>
      <c r="QF8448" s="623"/>
      <c r="QG8448" s="623"/>
      <c r="QH8448" s="623"/>
      <c r="QI8448" s="623"/>
      <c r="QJ8448" s="623"/>
      <c r="QK8448" s="623"/>
    </row>
    <row r="8449" spans="439:453">
      <c r="PW8449" s="623"/>
      <c r="PX8449" s="623"/>
      <c r="PY8449" s="623"/>
      <c r="PZ8449" s="623"/>
      <c r="QA8449" s="623"/>
      <c r="QB8449" s="623"/>
      <c r="QC8449" s="623"/>
      <c r="QD8449" s="623"/>
      <c r="QE8449" s="623"/>
      <c r="QF8449" s="623"/>
      <c r="QG8449" s="623"/>
      <c r="QH8449" s="623"/>
      <c r="QI8449" s="623"/>
      <c r="QJ8449" s="623"/>
      <c r="QK8449" s="623"/>
    </row>
    <row r="8450" spans="439:453">
      <c r="PW8450" s="623"/>
      <c r="PX8450" s="623"/>
      <c r="PY8450" s="623"/>
      <c r="PZ8450" s="623"/>
      <c r="QA8450" s="623"/>
      <c r="QB8450" s="623"/>
      <c r="QC8450" s="623"/>
      <c r="QD8450" s="623"/>
      <c r="QE8450" s="623"/>
      <c r="QF8450" s="623"/>
      <c r="QG8450" s="623"/>
      <c r="QH8450" s="623"/>
      <c r="QI8450" s="623"/>
      <c r="QJ8450" s="623"/>
      <c r="QK8450" s="623"/>
    </row>
    <row r="8451" spans="439:453">
      <c r="PW8451" s="623"/>
      <c r="PX8451" s="623"/>
      <c r="PY8451" s="623"/>
      <c r="PZ8451" s="623"/>
      <c r="QA8451" s="623"/>
      <c r="QB8451" s="623"/>
      <c r="QC8451" s="623"/>
      <c r="QD8451" s="623"/>
      <c r="QE8451" s="623"/>
      <c r="QF8451" s="623"/>
      <c r="QG8451" s="623"/>
      <c r="QH8451" s="623"/>
      <c r="QI8451" s="623"/>
      <c r="QJ8451" s="623"/>
      <c r="QK8451" s="623"/>
    </row>
    <row r="8452" spans="439:453">
      <c r="PW8452" s="623"/>
      <c r="PX8452" s="623"/>
      <c r="PY8452" s="623"/>
      <c r="PZ8452" s="623"/>
      <c r="QA8452" s="623"/>
      <c r="QB8452" s="623"/>
      <c r="QC8452" s="623"/>
      <c r="QD8452" s="623"/>
      <c r="QE8452" s="623"/>
      <c r="QF8452" s="623"/>
      <c r="QG8452" s="623"/>
      <c r="QH8452" s="623"/>
      <c r="QI8452" s="623"/>
      <c r="QJ8452" s="623"/>
      <c r="QK8452" s="623"/>
    </row>
    <row r="8453" spans="439:453">
      <c r="PW8453" s="623"/>
      <c r="PX8453" s="623"/>
      <c r="PY8453" s="623"/>
      <c r="PZ8453" s="623"/>
      <c r="QA8453" s="623"/>
      <c r="QB8453" s="623"/>
      <c r="QC8453" s="623"/>
      <c r="QD8453" s="623"/>
      <c r="QE8453" s="623"/>
      <c r="QF8453" s="623"/>
      <c r="QG8453" s="623"/>
      <c r="QH8453" s="623"/>
      <c r="QI8453" s="623"/>
      <c r="QJ8453" s="623"/>
      <c r="QK8453" s="623"/>
    </row>
    <row r="8454" spans="439:453">
      <c r="PW8454" s="623"/>
      <c r="PX8454" s="623"/>
      <c r="PY8454" s="623"/>
      <c r="PZ8454" s="623"/>
      <c r="QA8454" s="623"/>
      <c r="QB8454" s="623"/>
      <c r="QC8454" s="623"/>
      <c r="QD8454" s="623"/>
      <c r="QE8454" s="623"/>
      <c r="QF8454" s="623"/>
      <c r="QG8454" s="623"/>
      <c r="QH8454" s="623"/>
      <c r="QI8454" s="623"/>
      <c r="QJ8454" s="623"/>
      <c r="QK8454" s="623"/>
    </row>
    <row r="8455" spans="439:453">
      <c r="PW8455" s="623"/>
      <c r="PX8455" s="623"/>
      <c r="PY8455" s="623"/>
      <c r="PZ8455" s="623"/>
      <c r="QA8455" s="623"/>
      <c r="QB8455" s="623"/>
      <c r="QC8455" s="623"/>
      <c r="QD8455" s="623"/>
      <c r="QE8455" s="623"/>
      <c r="QF8455" s="623"/>
      <c r="QG8455" s="623"/>
      <c r="QH8455" s="623"/>
      <c r="QI8455" s="623"/>
      <c r="QJ8455" s="623"/>
      <c r="QK8455" s="623"/>
    </row>
    <row r="8456" spans="439:453">
      <c r="PW8456" s="623"/>
      <c r="PX8456" s="623"/>
      <c r="PY8456" s="623"/>
      <c r="PZ8456" s="623"/>
      <c r="QA8456" s="623"/>
      <c r="QB8456" s="623"/>
      <c r="QC8456" s="623"/>
      <c r="QD8456" s="623"/>
      <c r="QE8456" s="623"/>
      <c r="QF8456" s="623"/>
      <c r="QG8456" s="623"/>
      <c r="QH8456" s="623"/>
      <c r="QI8456" s="623"/>
      <c r="QJ8456" s="623"/>
      <c r="QK8456" s="623"/>
    </row>
    <row r="8457" spans="439:453">
      <c r="PW8457" s="623"/>
      <c r="PX8457" s="623"/>
      <c r="PY8457" s="623"/>
      <c r="PZ8457" s="623"/>
      <c r="QA8457" s="623"/>
      <c r="QB8457" s="623"/>
      <c r="QC8457" s="623"/>
      <c r="QD8457" s="623"/>
      <c r="QE8457" s="623"/>
      <c r="QF8457" s="623"/>
      <c r="QG8457" s="623"/>
      <c r="QH8457" s="623"/>
      <c r="QI8457" s="623"/>
      <c r="QJ8457" s="623"/>
      <c r="QK8457" s="623"/>
    </row>
    <row r="8458" spans="439:453">
      <c r="PW8458" s="623"/>
      <c r="PX8458" s="623"/>
      <c r="PY8458" s="623"/>
      <c r="PZ8458" s="623"/>
      <c r="QA8458" s="623"/>
      <c r="QB8458" s="623"/>
      <c r="QC8458" s="623"/>
      <c r="QD8458" s="623"/>
      <c r="QE8458" s="623"/>
      <c r="QF8458" s="623"/>
      <c r="QG8458" s="623"/>
      <c r="QH8458" s="623"/>
      <c r="QI8458" s="623"/>
      <c r="QJ8458" s="623"/>
      <c r="QK8458" s="623"/>
    </row>
    <row r="8459" spans="439:453">
      <c r="PW8459" s="623"/>
      <c r="PX8459" s="623"/>
      <c r="PY8459" s="623"/>
      <c r="PZ8459" s="623"/>
      <c r="QA8459" s="623"/>
      <c r="QB8459" s="623"/>
      <c r="QC8459" s="623"/>
      <c r="QD8459" s="623"/>
      <c r="QE8459" s="623"/>
      <c r="QF8459" s="623"/>
      <c r="QG8459" s="623"/>
      <c r="QH8459" s="623"/>
      <c r="QI8459" s="623"/>
      <c r="QJ8459" s="623"/>
      <c r="QK8459" s="623"/>
    </row>
    <row r="8460" spans="439:453">
      <c r="PW8460" s="623"/>
      <c r="PX8460" s="623"/>
      <c r="PY8460" s="623"/>
      <c r="PZ8460" s="623"/>
      <c r="QA8460" s="623"/>
      <c r="QB8460" s="623"/>
      <c r="QC8460" s="623"/>
      <c r="QD8460" s="623"/>
      <c r="QE8460" s="623"/>
      <c r="QF8460" s="623"/>
      <c r="QG8460" s="623"/>
      <c r="QH8460" s="623"/>
      <c r="QI8460" s="623"/>
      <c r="QJ8460" s="623"/>
      <c r="QK8460" s="623"/>
    </row>
    <row r="8461" spans="439:453">
      <c r="PW8461" s="623"/>
      <c r="PX8461" s="623"/>
      <c r="PY8461" s="623"/>
      <c r="PZ8461" s="623"/>
      <c r="QA8461" s="623"/>
      <c r="QB8461" s="623"/>
      <c r="QC8461" s="623"/>
      <c r="QD8461" s="623"/>
      <c r="QE8461" s="623"/>
      <c r="QF8461" s="623"/>
      <c r="QG8461" s="623"/>
      <c r="QH8461" s="623"/>
      <c r="QI8461" s="623"/>
      <c r="QJ8461" s="623"/>
      <c r="QK8461" s="623"/>
    </row>
    <row r="8462" spans="439:453">
      <c r="PW8462" s="623"/>
      <c r="PX8462" s="623"/>
      <c r="PY8462" s="623"/>
      <c r="PZ8462" s="623"/>
      <c r="QA8462" s="623"/>
      <c r="QB8462" s="623"/>
      <c r="QC8462" s="623"/>
      <c r="QD8462" s="623"/>
      <c r="QE8462" s="623"/>
      <c r="QF8462" s="623"/>
      <c r="QG8462" s="623"/>
      <c r="QH8462" s="623"/>
      <c r="QI8462" s="623"/>
      <c r="QJ8462" s="623"/>
      <c r="QK8462" s="623"/>
    </row>
    <row r="8463" spans="439:453">
      <c r="PW8463" s="623"/>
      <c r="PX8463" s="623"/>
      <c r="PY8463" s="623"/>
      <c r="PZ8463" s="623"/>
      <c r="QA8463" s="623"/>
      <c r="QB8463" s="623"/>
      <c r="QC8463" s="623"/>
      <c r="QD8463" s="623"/>
      <c r="QE8463" s="623"/>
      <c r="QF8463" s="623"/>
      <c r="QG8463" s="623"/>
      <c r="QH8463" s="623"/>
      <c r="QI8463" s="623"/>
      <c r="QJ8463" s="623"/>
      <c r="QK8463" s="623"/>
    </row>
    <row r="8464" spans="439:453">
      <c r="PW8464" s="623"/>
      <c r="PX8464" s="623"/>
      <c r="PY8464" s="623"/>
      <c r="PZ8464" s="623"/>
      <c r="QA8464" s="623"/>
      <c r="QB8464" s="623"/>
      <c r="QC8464" s="623"/>
      <c r="QD8464" s="623"/>
      <c r="QE8464" s="623"/>
      <c r="QF8464" s="623"/>
      <c r="QG8464" s="623"/>
      <c r="QH8464" s="623"/>
      <c r="QI8464" s="623"/>
      <c r="QJ8464" s="623"/>
      <c r="QK8464" s="623"/>
    </row>
    <row r="8465" spans="439:453">
      <c r="PW8465" s="623"/>
      <c r="PX8465" s="623"/>
      <c r="PY8465" s="623"/>
      <c r="PZ8465" s="623"/>
      <c r="QA8465" s="623"/>
      <c r="QB8465" s="623"/>
      <c r="QC8465" s="623"/>
      <c r="QD8465" s="623"/>
      <c r="QE8465" s="623"/>
      <c r="QF8465" s="623"/>
      <c r="QG8465" s="623"/>
      <c r="QH8465" s="623"/>
      <c r="QI8465" s="623"/>
      <c r="QJ8465" s="623"/>
      <c r="QK8465" s="623"/>
    </row>
    <row r="8466" spans="439:453">
      <c r="PW8466" s="623"/>
      <c r="PX8466" s="623"/>
      <c r="PY8466" s="623"/>
      <c r="PZ8466" s="623"/>
      <c r="QA8466" s="623"/>
      <c r="QB8466" s="623"/>
      <c r="QC8466" s="623"/>
      <c r="QD8466" s="623"/>
      <c r="QE8466" s="623"/>
      <c r="QF8466" s="623"/>
      <c r="QG8466" s="623"/>
      <c r="QH8466" s="623"/>
      <c r="QI8466" s="623"/>
      <c r="QJ8466" s="623"/>
      <c r="QK8466" s="623"/>
    </row>
    <row r="8467" spans="439:453">
      <c r="PW8467" s="623"/>
      <c r="PX8467" s="623"/>
      <c r="PY8467" s="623"/>
      <c r="PZ8467" s="623"/>
      <c r="QA8467" s="623"/>
      <c r="QB8467" s="623"/>
      <c r="QC8467" s="623"/>
      <c r="QD8467" s="623"/>
      <c r="QE8467" s="623"/>
      <c r="QF8467" s="623"/>
      <c r="QG8467" s="623"/>
      <c r="QH8467" s="623"/>
      <c r="QI8467" s="623"/>
      <c r="QJ8467" s="623"/>
      <c r="QK8467" s="623"/>
    </row>
    <row r="8468" spans="439:453">
      <c r="PW8468" s="623"/>
      <c r="PX8468" s="623"/>
      <c r="PY8468" s="623"/>
      <c r="PZ8468" s="623"/>
      <c r="QA8468" s="623"/>
      <c r="QB8468" s="623"/>
      <c r="QC8468" s="623"/>
      <c r="QD8468" s="623"/>
      <c r="QE8468" s="623"/>
      <c r="QF8468" s="623"/>
      <c r="QG8468" s="623"/>
      <c r="QH8468" s="623"/>
      <c r="QI8468" s="623"/>
      <c r="QJ8468" s="623"/>
      <c r="QK8468" s="623"/>
    </row>
    <row r="8469" spans="439:453">
      <c r="PW8469" s="623"/>
      <c r="PX8469" s="623"/>
      <c r="PY8469" s="623"/>
      <c r="PZ8469" s="623"/>
      <c r="QA8469" s="623"/>
      <c r="QB8469" s="623"/>
      <c r="QC8469" s="623"/>
      <c r="QD8469" s="623"/>
      <c r="QE8469" s="623"/>
      <c r="QF8469" s="623"/>
      <c r="QG8469" s="623"/>
      <c r="QH8469" s="623"/>
      <c r="QI8469" s="623"/>
      <c r="QJ8469" s="623"/>
      <c r="QK8469" s="623"/>
    </row>
    <row r="8470" spans="439:453">
      <c r="PW8470" s="623"/>
      <c r="PX8470" s="623"/>
      <c r="PY8470" s="623"/>
      <c r="PZ8470" s="623"/>
      <c r="QA8470" s="623"/>
      <c r="QB8470" s="623"/>
      <c r="QC8470" s="623"/>
      <c r="QD8470" s="623"/>
      <c r="QE8470" s="623"/>
      <c r="QF8470" s="623"/>
      <c r="QG8470" s="623"/>
      <c r="QH8470" s="623"/>
      <c r="QI8470" s="623"/>
      <c r="QJ8470" s="623"/>
      <c r="QK8470" s="623"/>
    </row>
    <row r="8471" spans="439:453">
      <c r="PW8471" s="623"/>
      <c r="PX8471" s="623"/>
      <c r="PY8471" s="623"/>
      <c r="PZ8471" s="623"/>
      <c r="QA8471" s="623"/>
      <c r="QB8471" s="623"/>
      <c r="QC8471" s="623"/>
      <c r="QD8471" s="623"/>
      <c r="QE8471" s="623"/>
      <c r="QF8471" s="623"/>
      <c r="QG8471" s="623"/>
      <c r="QH8471" s="623"/>
      <c r="QI8471" s="623"/>
      <c r="QJ8471" s="623"/>
      <c r="QK8471" s="623"/>
    </row>
    <row r="8472" spans="439:453">
      <c r="PW8472" s="623"/>
      <c r="PX8472" s="623"/>
      <c r="PY8472" s="623"/>
      <c r="PZ8472" s="623"/>
      <c r="QA8472" s="623"/>
      <c r="QB8472" s="623"/>
      <c r="QC8472" s="623"/>
      <c r="QD8472" s="623"/>
      <c r="QE8472" s="623"/>
      <c r="QF8472" s="623"/>
      <c r="QG8472" s="623"/>
      <c r="QH8472" s="623"/>
      <c r="QI8472" s="623"/>
      <c r="QJ8472" s="623"/>
      <c r="QK8472" s="623"/>
    </row>
    <row r="8473" spans="439:453">
      <c r="PW8473" s="623"/>
      <c r="PX8473" s="623"/>
      <c r="PY8473" s="623"/>
      <c r="PZ8473" s="623"/>
      <c r="QA8473" s="623"/>
      <c r="QB8473" s="623"/>
      <c r="QC8473" s="623"/>
      <c r="QD8473" s="623"/>
      <c r="QE8473" s="623"/>
      <c r="QF8473" s="623"/>
      <c r="QG8473" s="623"/>
      <c r="QH8473" s="623"/>
      <c r="QI8473" s="623"/>
      <c r="QJ8473" s="623"/>
      <c r="QK8473" s="623"/>
    </row>
    <row r="8474" spans="439:453">
      <c r="PW8474" s="623"/>
      <c r="PX8474" s="623"/>
      <c r="PY8474" s="623"/>
      <c r="PZ8474" s="623"/>
      <c r="QA8474" s="623"/>
      <c r="QB8474" s="623"/>
      <c r="QC8474" s="623"/>
      <c r="QD8474" s="623"/>
      <c r="QE8474" s="623"/>
      <c r="QF8474" s="623"/>
      <c r="QG8474" s="623"/>
      <c r="QH8474" s="623"/>
      <c r="QI8474" s="623"/>
      <c r="QJ8474" s="623"/>
      <c r="QK8474" s="623"/>
    </row>
    <row r="8475" spans="439:453">
      <c r="PW8475" s="623"/>
      <c r="PX8475" s="623"/>
      <c r="PY8475" s="623"/>
      <c r="PZ8475" s="623"/>
      <c r="QA8475" s="623"/>
      <c r="QB8475" s="623"/>
      <c r="QC8475" s="623"/>
      <c r="QD8475" s="623"/>
      <c r="QE8475" s="623"/>
      <c r="QF8475" s="623"/>
      <c r="QG8475" s="623"/>
      <c r="QH8475" s="623"/>
      <c r="QI8475" s="623"/>
      <c r="QJ8475" s="623"/>
      <c r="QK8475" s="623"/>
    </row>
    <row r="8476" spans="439:453">
      <c r="PW8476" s="623"/>
      <c r="PX8476" s="623"/>
      <c r="PY8476" s="623"/>
      <c r="PZ8476" s="623"/>
      <c r="QA8476" s="623"/>
      <c r="QB8476" s="623"/>
      <c r="QC8476" s="623"/>
      <c r="QD8476" s="623"/>
      <c r="QE8476" s="623"/>
      <c r="QF8476" s="623"/>
      <c r="QG8476" s="623"/>
      <c r="QH8476" s="623"/>
      <c r="QI8476" s="623"/>
      <c r="QJ8476" s="623"/>
      <c r="QK8476" s="623"/>
    </row>
    <row r="8477" spans="439:453">
      <c r="PW8477" s="623"/>
      <c r="PX8477" s="623"/>
      <c r="PY8477" s="623"/>
      <c r="PZ8477" s="623"/>
      <c r="QA8477" s="623"/>
      <c r="QB8477" s="623"/>
      <c r="QC8477" s="623"/>
      <c r="QD8477" s="623"/>
      <c r="QE8477" s="623"/>
      <c r="QF8477" s="623"/>
      <c r="QG8477" s="623"/>
      <c r="QH8477" s="623"/>
      <c r="QI8477" s="623"/>
      <c r="QJ8477" s="623"/>
      <c r="QK8477" s="623"/>
    </row>
    <row r="8478" spans="439:453">
      <c r="PW8478" s="623"/>
      <c r="PX8478" s="623"/>
      <c r="PY8478" s="623"/>
      <c r="PZ8478" s="623"/>
      <c r="QA8478" s="623"/>
      <c r="QB8478" s="623"/>
      <c r="QC8478" s="623"/>
      <c r="QD8478" s="623"/>
      <c r="QE8478" s="623"/>
      <c r="QF8478" s="623"/>
      <c r="QG8478" s="623"/>
      <c r="QH8478" s="623"/>
      <c r="QI8478" s="623"/>
      <c r="QJ8478" s="623"/>
      <c r="QK8478" s="623"/>
    </row>
    <row r="8479" spans="439:453">
      <c r="PW8479" s="623"/>
      <c r="PX8479" s="623"/>
      <c r="PY8479" s="623"/>
      <c r="PZ8479" s="623"/>
      <c r="QA8479" s="623"/>
      <c r="QB8479" s="623"/>
      <c r="QC8479" s="623"/>
      <c r="QD8479" s="623"/>
      <c r="QE8479" s="623"/>
      <c r="QF8479" s="623"/>
      <c r="QG8479" s="623"/>
      <c r="QH8479" s="623"/>
      <c r="QI8479" s="623"/>
      <c r="QJ8479" s="623"/>
      <c r="QK8479" s="623"/>
    </row>
    <row r="8480" spans="439:453">
      <c r="PW8480" s="623"/>
      <c r="PX8480" s="623"/>
      <c r="PY8480" s="623"/>
      <c r="PZ8480" s="623"/>
      <c r="QA8480" s="623"/>
      <c r="QB8480" s="623"/>
      <c r="QC8480" s="623"/>
      <c r="QD8480" s="623"/>
      <c r="QE8480" s="623"/>
      <c r="QF8480" s="623"/>
      <c r="QG8480" s="623"/>
      <c r="QH8480" s="623"/>
      <c r="QI8480" s="623"/>
      <c r="QJ8480" s="623"/>
      <c r="QK8480" s="623"/>
    </row>
    <row r="8481" spans="439:453">
      <c r="PW8481" s="623"/>
      <c r="PX8481" s="623"/>
      <c r="PY8481" s="623"/>
      <c r="PZ8481" s="623"/>
      <c r="QA8481" s="623"/>
      <c r="QB8481" s="623"/>
      <c r="QC8481" s="623"/>
      <c r="QD8481" s="623"/>
      <c r="QE8481" s="623"/>
      <c r="QF8481" s="623"/>
      <c r="QG8481" s="623"/>
      <c r="QH8481" s="623"/>
      <c r="QI8481" s="623"/>
      <c r="QJ8481" s="623"/>
      <c r="QK8481" s="623"/>
    </row>
    <row r="8482" spans="439:453">
      <c r="PW8482" s="623"/>
      <c r="PX8482" s="623"/>
      <c r="PY8482" s="623"/>
      <c r="PZ8482" s="623"/>
      <c r="QA8482" s="623"/>
      <c r="QB8482" s="623"/>
      <c r="QC8482" s="623"/>
      <c r="QD8482" s="623"/>
      <c r="QE8482" s="623"/>
      <c r="QF8482" s="623"/>
      <c r="QG8482" s="623"/>
      <c r="QH8482" s="623"/>
      <c r="QI8482" s="623"/>
      <c r="QJ8482" s="623"/>
      <c r="QK8482" s="623"/>
    </row>
    <row r="8483" spans="439:453">
      <c r="PW8483" s="623"/>
      <c r="PX8483" s="623"/>
      <c r="PY8483" s="623"/>
      <c r="PZ8483" s="623"/>
      <c r="QA8483" s="623"/>
      <c r="QB8483" s="623"/>
      <c r="QC8483" s="623"/>
      <c r="QD8483" s="623"/>
      <c r="QE8483" s="623"/>
      <c r="QF8483" s="623"/>
      <c r="QG8483" s="623"/>
      <c r="QH8483" s="623"/>
      <c r="QI8483" s="623"/>
      <c r="QJ8483" s="623"/>
      <c r="QK8483" s="623"/>
    </row>
    <row r="8484" spans="439:453">
      <c r="PW8484" s="623"/>
      <c r="PX8484" s="623"/>
      <c r="PY8484" s="623"/>
      <c r="PZ8484" s="623"/>
      <c r="QA8484" s="623"/>
      <c r="QB8484" s="623"/>
      <c r="QC8484" s="623"/>
      <c r="QD8484" s="623"/>
      <c r="QE8484" s="623"/>
      <c r="QF8484" s="623"/>
      <c r="QG8484" s="623"/>
      <c r="QH8484" s="623"/>
      <c r="QI8484" s="623"/>
      <c r="QJ8484" s="623"/>
      <c r="QK8484" s="623"/>
    </row>
    <row r="8485" spans="439:453">
      <c r="PW8485" s="623"/>
      <c r="PX8485" s="623"/>
      <c r="PY8485" s="623"/>
      <c r="PZ8485" s="623"/>
      <c r="QA8485" s="623"/>
      <c r="QB8485" s="623"/>
      <c r="QC8485" s="623"/>
      <c r="QD8485" s="623"/>
      <c r="QE8485" s="623"/>
      <c r="QF8485" s="623"/>
      <c r="QG8485" s="623"/>
      <c r="QH8485" s="623"/>
      <c r="QI8485" s="623"/>
      <c r="QJ8485" s="623"/>
      <c r="QK8485" s="623"/>
    </row>
    <row r="8486" spans="439:453">
      <c r="PW8486" s="623"/>
      <c r="PX8486" s="623"/>
      <c r="PY8486" s="623"/>
      <c r="PZ8486" s="623"/>
      <c r="QA8486" s="623"/>
      <c r="QB8486" s="623"/>
      <c r="QC8486" s="623"/>
      <c r="QD8486" s="623"/>
      <c r="QE8486" s="623"/>
      <c r="QF8486" s="623"/>
      <c r="QG8486" s="623"/>
      <c r="QH8486" s="623"/>
      <c r="QI8486" s="623"/>
      <c r="QJ8486" s="623"/>
      <c r="QK8486" s="623"/>
    </row>
    <row r="8487" spans="439:453">
      <c r="PW8487" s="623"/>
      <c r="PX8487" s="623"/>
      <c r="PY8487" s="623"/>
      <c r="PZ8487" s="623"/>
      <c r="QA8487" s="623"/>
      <c r="QB8487" s="623"/>
      <c r="QC8487" s="623"/>
      <c r="QD8487" s="623"/>
      <c r="QE8487" s="623"/>
      <c r="QF8487" s="623"/>
      <c r="QG8487" s="623"/>
      <c r="QH8487" s="623"/>
      <c r="QI8487" s="623"/>
      <c r="QJ8487" s="623"/>
      <c r="QK8487" s="623"/>
    </row>
    <row r="8488" spans="439:453">
      <c r="PW8488" s="623"/>
      <c r="PX8488" s="623"/>
      <c r="PY8488" s="623"/>
      <c r="PZ8488" s="623"/>
      <c r="QA8488" s="623"/>
      <c r="QB8488" s="623"/>
      <c r="QC8488" s="623"/>
      <c r="QD8488" s="623"/>
      <c r="QE8488" s="623"/>
      <c r="QF8488" s="623"/>
      <c r="QG8488" s="623"/>
      <c r="QH8488" s="623"/>
      <c r="QI8488" s="623"/>
      <c r="QJ8488" s="623"/>
      <c r="QK8488" s="623"/>
    </row>
    <row r="8489" spans="439:453">
      <c r="PW8489" s="623"/>
      <c r="PX8489" s="623"/>
      <c r="PY8489" s="623"/>
      <c r="PZ8489" s="623"/>
      <c r="QA8489" s="623"/>
      <c r="QB8489" s="623"/>
      <c r="QC8489" s="623"/>
      <c r="QD8489" s="623"/>
      <c r="QE8489" s="623"/>
      <c r="QF8489" s="623"/>
      <c r="QG8489" s="623"/>
      <c r="QH8489" s="623"/>
      <c r="QI8489" s="623"/>
      <c r="QJ8489" s="623"/>
      <c r="QK8489" s="623"/>
    </row>
    <row r="8490" spans="439:453">
      <c r="PW8490" s="623"/>
      <c r="PX8490" s="623"/>
      <c r="PY8490" s="623"/>
      <c r="PZ8490" s="623"/>
      <c r="QA8490" s="623"/>
      <c r="QB8490" s="623"/>
      <c r="QC8490" s="623"/>
      <c r="QD8490" s="623"/>
      <c r="QE8490" s="623"/>
      <c r="QF8490" s="623"/>
      <c r="QG8490" s="623"/>
      <c r="QH8490" s="623"/>
      <c r="QI8490" s="623"/>
      <c r="QJ8490" s="623"/>
      <c r="QK8490" s="623"/>
    </row>
    <row r="8491" spans="439:453">
      <c r="PW8491" s="623"/>
      <c r="PX8491" s="623"/>
      <c r="PY8491" s="623"/>
      <c r="PZ8491" s="623"/>
      <c r="QA8491" s="623"/>
      <c r="QB8491" s="623"/>
      <c r="QC8491" s="623"/>
      <c r="QD8491" s="623"/>
      <c r="QE8491" s="623"/>
      <c r="QF8491" s="623"/>
      <c r="QG8491" s="623"/>
      <c r="QH8491" s="623"/>
      <c r="QI8491" s="623"/>
      <c r="QJ8491" s="623"/>
      <c r="QK8491" s="623"/>
    </row>
    <row r="8492" spans="439:453">
      <c r="PW8492" s="623"/>
      <c r="PX8492" s="623"/>
      <c r="PY8492" s="623"/>
      <c r="PZ8492" s="623"/>
      <c r="QA8492" s="623"/>
      <c r="QB8492" s="623"/>
      <c r="QC8492" s="623"/>
      <c r="QD8492" s="623"/>
      <c r="QE8492" s="623"/>
      <c r="QF8492" s="623"/>
      <c r="QG8492" s="623"/>
      <c r="QH8492" s="623"/>
      <c r="QI8492" s="623"/>
      <c r="QJ8492" s="623"/>
      <c r="QK8492" s="623"/>
    </row>
    <row r="8493" spans="439:453">
      <c r="PW8493" s="623"/>
      <c r="PX8493" s="623"/>
      <c r="PY8493" s="623"/>
      <c r="PZ8493" s="623"/>
      <c r="QA8493" s="623"/>
      <c r="QB8493" s="623"/>
      <c r="QC8493" s="623"/>
      <c r="QD8493" s="623"/>
      <c r="QE8493" s="623"/>
      <c r="QF8493" s="623"/>
      <c r="QG8493" s="623"/>
      <c r="QH8493" s="623"/>
      <c r="QI8493" s="623"/>
      <c r="QJ8493" s="623"/>
      <c r="QK8493" s="623"/>
    </row>
    <row r="8494" spans="439:453">
      <c r="PW8494" s="623"/>
      <c r="PX8494" s="623"/>
      <c r="PY8494" s="623"/>
      <c r="PZ8494" s="623"/>
      <c r="QA8494" s="623"/>
      <c r="QB8494" s="623"/>
      <c r="QC8494" s="623"/>
      <c r="QD8494" s="623"/>
      <c r="QE8494" s="623"/>
      <c r="QF8494" s="623"/>
      <c r="QG8494" s="623"/>
      <c r="QH8494" s="623"/>
      <c r="QI8494" s="623"/>
      <c r="QJ8494" s="623"/>
      <c r="QK8494" s="623"/>
    </row>
    <row r="8495" spans="439:453">
      <c r="PW8495" s="623"/>
      <c r="PX8495" s="623"/>
      <c r="PY8495" s="623"/>
      <c r="PZ8495" s="623"/>
      <c r="QA8495" s="623"/>
      <c r="QB8495" s="623"/>
      <c r="QC8495" s="623"/>
      <c r="QD8495" s="623"/>
      <c r="QE8495" s="623"/>
      <c r="QF8495" s="623"/>
      <c r="QG8495" s="623"/>
      <c r="QH8495" s="623"/>
      <c r="QI8495" s="623"/>
      <c r="QJ8495" s="623"/>
      <c r="QK8495" s="623"/>
    </row>
    <row r="8496" spans="439:453">
      <c r="PW8496" s="623"/>
      <c r="PX8496" s="623"/>
      <c r="PY8496" s="623"/>
      <c r="PZ8496" s="623"/>
      <c r="QA8496" s="623"/>
      <c r="QB8496" s="623"/>
      <c r="QC8496" s="623"/>
      <c r="QD8496" s="623"/>
      <c r="QE8496" s="623"/>
      <c r="QF8496" s="623"/>
      <c r="QG8496" s="623"/>
      <c r="QH8496" s="623"/>
      <c r="QI8496" s="623"/>
      <c r="QJ8496" s="623"/>
      <c r="QK8496" s="623"/>
    </row>
    <row r="8497" spans="439:453">
      <c r="PW8497" s="623"/>
      <c r="PX8497" s="623"/>
      <c r="PY8497" s="623"/>
      <c r="PZ8497" s="623"/>
      <c r="QA8497" s="623"/>
      <c r="QB8497" s="623"/>
      <c r="QC8497" s="623"/>
      <c r="QD8497" s="623"/>
      <c r="QE8497" s="623"/>
      <c r="QF8497" s="623"/>
      <c r="QG8497" s="623"/>
      <c r="QH8497" s="623"/>
      <c r="QI8497" s="623"/>
      <c r="QJ8497" s="623"/>
      <c r="QK8497" s="623"/>
    </row>
    <row r="8498" spans="439:453">
      <c r="PW8498" s="623"/>
      <c r="PX8498" s="623"/>
      <c r="PY8498" s="623"/>
      <c r="PZ8498" s="623"/>
      <c r="QA8498" s="623"/>
      <c r="QB8498" s="623"/>
      <c r="QC8498" s="623"/>
      <c r="QD8498" s="623"/>
      <c r="QE8498" s="623"/>
      <c r="QF8498" s="623"/>
      <c r="QG8498" s="623"/>
      <c r="QH8498" s="623"/>
      <c r="QI8498" s="623"/>
      <c r="QJ8498" s="623"/>
      <c r="QK8498" s="623"/>
    </row>
    <row r="8499" spans="439:453">
      <c r="PW8499" s="623"/>
      <c r="PX8499" s="623"/>
      <c r="PY8499" s="623"/>
      <c r="PZ8499" s="623"/>
      <c r="QA8499" s="623"/>
      <c r="QB8499" s="623"/>
      <c r="QC8499" s="623"/>
      <c r="QD8499" s="623"/>
      <c r="QE8499" s="623"/>
      <c r="QF8499" s="623"/>
      <c r="QG8499" s="623"/>
      <c r="QH8499" s="623"/>
      <c r="QI8499" s="623"/>
      <c r="QJ8499" s="623"/>
      <c r="QK8499" s="623"/>
    </row>
    <row r="8500" spans="439:453">
      <c r="PW8500" s="623"/>
      <c r="PX8500" s="623"/>
      <c r="PY8500" s="623"/>
      <c r="PZ8500" s="623"/>
      <c r="QA8500" s="623"/>
      <c r="QB8500" s="623"/>
      <c r="QC8500" s="623"/>
      <c r="QD8500" s="623"/>
      <c r="QE8500" s="623"/>
      <c r="QF8500" s="623"/>
      <c r="QG8500" s="623"/>
      <c r="QH8500" s="623"/>
      <c r="QI8500" s="623"/>
      <c r="QJ8500" s="623"/>
      <c r="QK8500" s="623"/>
    </row>
    <row r="8501" spans="439:453">
      <c r="PW8501" s="623"/>
      <c r="PX8501" s="623"/>
      <c r="PY8501" s="623"/>
      <c r="PZ8501" s="623"/>
      <c r="QA8501" s="623"/>
      <c r="QB8501" s="623"/>
      <c r="QC8501" s="623"/>
      <c r="QD8501" s="623"/>
      <c r="QE8501" s="623"/>
      <c r="QF8501" s="623"/>
      <c r="QG8501" s="623"/>
      <c r="QH8501" s="623"/>
      <c r="QI8501" s="623"/>
      <c r="QJ8501" s="623"/>
      <c r="QK8501" s="623"/>
    </row>
    <row r="8502" spans="439:453">
      <c r="PW8502" s="623"/>
      <c r="PX8502" s="623"/>
      <c r="PY8502" s="623"/>
      <c r="PZ8502" s="623"/>
      <c r="QA8502" s="623"/>
      <c r="QB8502" s="623"/>
      <c r="QC8502" s="623"/>
      <c r="QD8502" s="623"/>
      <c r="QE8502" s="623"/>
      <c r="QF8502" s="623"/>
      <c r="QG8502" s="623"/>
      <c r="QH8502" s="623"/>
      <c r="QI8502" s="623"/>
      <c r="QJ8502" s="623"/>
      <c r="QK8502" s="623"/>
    </row>
    <row r="8503" spans="439:453">
      <c r="PW8503" s="623"/>
      <c r="PX8503" s="623"/>
      <c r="PY8503" s="623"/>
      <c r="PZ8503" s="623"/>
      <c r="QA8503" s="623"/>
      <c r="QB8503" s="623"/>
      <c r="QC8503" s="623"/>
      <c r="QD8503" s="623"/>
      <c r="QE8503" s="623"/>
      <c r="QF8503" s="623"/>
      <c r="QG8503" s="623"/>
      <c r="QH8503" s="623"/>
      <c r="QI8503" s="623"/>
      <c r="QJ8503" s="623"/>
      <c r="QK8503" s="623"/>
    </row>
    <row r="8504" spans="439:453">
      <c r="PW8504" s="623"/>
      <c r="PX8504" s="623"/>
      <c r="PY8504" s="623"/>
      <c r="PZ8504" s="623"/>
      <c r="QA8504" s="623"/>
      <c r="QB8504" s="623"/>
      <c r="QC8504" s="623"/>
      <c r="QD8504" s="623"/>
      <c r="QE8504" s="623"/>
      <c r="QF8504" s="623"/>
      <c r="QG8504" s="623"/>
      <c r="QH8504" s="623"/>
      <c r="QI8504" s="623"/>
      <c r="QJ8504" s="623"/>
      <c r="QK8504" s="623"/>
    </row>
    <row r="8505" spans="439:453">
      <c r="PW8505" s="623"/>
      <c r="PX8505" s="623"/>
      <c r="PY8505" s="623"/>
      <c r="PZ8505" s="623"/>
      <c r="QA8505" s="623"/>
      <c r="QB8505" s="623"/>
      <c r="QC8505" s="623"/>
      <c r="QD8505" s="623"/>
      <c r="QE8505" s="623"/>
      <c r="QF8505" s="623"/>
      <c r="QG8505" s="623"/>
      <c r="QH8505" s="623"/>
      <c r="QI8505" s="623"/>
      <c r="QJ8505" s="623"/>
      <c r="QK8505" s="623"/>
    </row>
    <row r="8506" spans="439:453">
      <c r="PW8506" s="623"/>
      <c r="PX8506" s="623"/>
      <c r="PY8506" s="623"/>
      <c r="PZ8506" s="623"/>
      <c r="QA8506" s="623"/>
      <c r="QB8506" s="623"/>
      <c r="QC8506" s="623"/>
      <c r="QD8506" s="623"/>
      <c r="QE8506" s="623"/>
      <c r="QF8506" s="623"/>
      <c r="QG8506" s="623"/>
      <c r="QH8506" s="623"/>
      <c r="QI8506" s="623"/>
      <c r="QJ8506" s="623"/>
      <c r="QK8506" s="623"/>
    </row>
    <row r="8507" spans="439:453">
      <c r="PW8507" s="623"/>
      <c r="PX8507" s="623"/>
      <c r="PY8507" s="623"/>
      <c r="PZ8507" s="623"/>
      <c r="QA8507" s="623"/>
      <c r="QB8507" s="623"/>
      <c r="QC8507" s="623"/>
      <c r="QD8507" s="623"/>
      <c r="QE8507" s="623"/>
      <c r="QF8507" s="623"/>
      <c r="QG8507" s="623"/>
      <c r="QH8507" s="623"/>
      <c r="QI8507" s="623"/>
      <c r="QJ8507" s="623"/>
      <c r="QK8507" s="623"/>
    </row>
    <row r="8508" spans="439:453">
      <c r="PW8508" s="623"/>
      <c r="PX8508" s="623"/>
      <c r="PY8508" s="623"/>
      <c r="PZ8508" s="623"/>
      <c r="QA8508" s="623"/>
      <c r="QB8508" s="623"/>
      <c r="QC8508" s="623"/>
      <c r="QD8508" s="623"/>
      <c r="QE8508" s="623"/>
      <c r="QF8508" s="623"/>
      <c r="QG8508" s="623"/>
      <c r="QH8508" s="623"/>
      <c r="QI8508" s="623"/>
      <c r="QJ8508" s="623"/>
      <c r="QK8508" s="623"/>
    </row>
    <row r="8509" spans="439:453">
      <c r="PW8509" s="623"/>
      <c r="PX8509" s="623"/>
      <c r="PY8509" s="623"/>
      <c r="PZ8509" s="623"/>
      <c r="QA8509" s="623"/>
      <c r="QB8509" s="623"/>
      <c r="QC8509" s="623"/>
      <c r="QD8509" s="623"/>
      <c r="QE8509" s="623"/>
      <c r="QF8509" s="623"/>
      <c r="QG8509" s="623"/>
      <c r="QH8509" s="623"/>
      <c r="QI8509" s="623"/>
      <c r="QJ8509" s="623"/>
      <c r="QK8509" s="623"/>
    </row>
    <row r="8510" spans="439:453">
      <c r="PW8510" s="623"/>
      <c r="PX8510" s="623"/>
      <c r="PY8510" s="623"/>
      <c r="PZ8510" s="623"/>
      <c r="QA8510" s="623"/>
      <c r="QB8510" s="623"/>
      <c r="QC8510" s="623"/>
      <c r="QD8510" s="623"/>
      <c r="QE8510" s="623"/>
      <c r="QF8510" s="623"/>
      <c r="QG8510" s="623"/>
      <c r="QH8510" s="623"/>
      <c r="QI8510" s="623"/>
      <c r="QJ8510" s="623"/>
      <c r="QK8510" s="623"/>
    </row>
    <row r="8511" spans="439:453">
      <c r="PW8511" s="623"/>
      <c r="PX8511" s="623"/>
      <c r="PY8511" s="623"/>
      <c r="PZ8511" s="623"/>
      <c r="QA8511" s="623"/>
      <c r="QB8511" s="623"/>
      <c r="QC8511" s="623"/>
      <c r="QD8511" s="623"/>
      <c r="QE8511" s="623"/>
      <c r="QF8511" s="623"/>
      <c r="QG8511" s="623"/>
      <c r="QH8511" s="623"/>
      <c r="QI8511" s="623"/>
      <c r="QJ8511" s="623"/>
      <c r="QK8511" s="623"/>
    </row>
    <row r="8512" spans="439:453">
      <c r="PW8512" s="623"/>
      <c r="PX8512" s="623"/>
      <c r="PY8512" s="623"/>
      <c r="PZ8512" s="623"/>
      <c r="QA8512" s="623"/>
      <c r="QB8512" s="623"/>
      <c r="QC8512" s="623"/>
      <c r="QD8512" s="623"/>
      <c r="QE8512" s="623"/>
      <c r="QF8512" s="623"/>
      <c r="QG8512" s="623"/>
      <c r="QH8512" s="623"/>
      <c r="QI8512" s="623"/>
      <c r="QJ8512" s="623"/>
      <c r="QK8512" s="623"/>
    </row>
    <row r="8513" spans="439:453">
      <c r="PW8513" s="623"/>
      <c r="PX8513" s="623"/>
      <c r="PY8513" s="623"/>
      <c r="PZ8513" s="623"/>
      <c r="QA8513" s="623"/>
      <c r="QB8513" s="623"/>
      <c r="QC8513" s="623"/>
      <c r="QD8513" s="623"/>
      <c r="QE8513" s="623"/>
      <c r="QF8513" s="623"/>
      <c r="QG8513" s="623"/>
      <c r="QH8513" s="623"/>
      <c r="QI8513" s="623"/>
      <c r="QJ8513" s="623"/>
      <c r="QK8513" s="623"/>
    </row>
    <row r="8514" spans="439:453">
      <c r="PW8514" s="623"/>
      <c r="PX8514" s="623"/>
      <c r="PY8514" s="623"/>
      <c r="PZ8514" s="623"/>
      <c r="QA8514" s="623"/>
      <c r="QB8514" s="623"/>
      <c r="QC8514" s="623"/>
      <c r="QD8514" s="623"/>
      <c r="QE8514" s="623"/>
      <c r="QF8514" s="623"/>
      <c r="QG8514" s="623"/>
      <c r="QH8514" s="623"/>
      <c r="QI8514" s="623"/>
      <c r="QJ8514" s="623"/>
      <c r="QK8514" s="623"/>
    </row>
    <row r="8515" spans="439:453">
      <c r="PW8515" s="623"/>
      <c r="PX8515" s="623"/>
      <c r="PY8515" s="623"/>
      <c r="PZ8515" s="623"/>
      <c r="QA8515" s="623"/>
      <c r="QB8515" s="623"/>
      <c r="QC8515" s="623"/>
      <c r="QD8515" s="623"/>
      <c r="QE8515" s="623"/>
      <c r="QF8515" s="623"/>
      <c r="QG8515" s="623"/>
      <c r="QH8515" s="623"/>
      <c r="QI8515" s="623"/>
      <c r="QJ8515" s="623"/>
      <c r="QK8515" s="623"/>
    </row>
    <row r="8516" spans="439:453">
      <c r="PW8516" s="623"/>
      <c r="PX8516" s="623"/>
      <c r="PY8516" s="623"/>
      <c r="PZ8516" s="623"/>
      <c r="QA8516" s="623"/>
      <c r="QB8516" s="623"/>
      <c r="QC8516" s="623"/>
      <c r="QD8516" s="623"/>
      <c r="QE8516" s="623"/>
      <c r="QF8516" s="623"/>
      <c r="QG8516" s="623"/>
      <c r="QH8516" s="623"/>
      <c r="QI8516" s="623"/>
      <c r="QJ8516" s="623"/>
      <c r="QK8516" s="623"/>
    </row>
    <row r="8517" spans="439:453">
      <c r="PW8517" s="623"/>
      <c r="PX8517" s="623"/>
      <c r="PY8517" s="623"/>
      <c r="PZ8517" s="623"/>
      <c r="QA8517" s="623"/>
      <c r="QB8517" s="623"/>
      <c r="QC8517" s="623"/>
      <c r="QD8517" s="623"/>
      <c r="QE8517" s="623"/>
      <c r="QF8517" s="623"/>
      <c r="QG8517" s="623"/>
      <c r="QH8517" s="623"/>
      <c r="QI8517" s="623"/>
      <c r="QJ8517" s="623"/>
      <c r="QK8517" s="623"/>
    </row>
    <row r="8518" spans="439:453">
      <c r="PW8518" s="623"/>
      <c r="PX8518" s="623"/>
      <c r="PY8518" s="623"/>
      <c r="PZ8518" s="623"/>
      <c r="QA8518" s="623"/>
      <c r="QB8518" s="623"/>
      <c r="QC8518" s="623"/>
      <c r="QD8518" s="623"/>
      <c r="QE8518" s="623"/>
      <c r="QF8518" s="623"/>
      <c r="QG8518" s="623"/>
      <c r="QH8518" s="623"/>
      <c r="QI8518" s="623"/>
      <c r="QJ8518" s="623"/>
      <c r="QK8518" s="623"/>
    </row>
    <row r="8519" spans="439:453">
      <c r="PW8519" s="623"/>
      <c r="PX8519" s="623"/>
      <c r="PY8519" s="623"/>
      <c r="PZ8519" s="623"/>
      <c r="QA8519" s="623"/>
      <c r="QB8519" s="623"/>
      <c r="QC8519" s="623"/>
      <c r="QD8519" s="623"/>
      <c r="QE8519" s="623"/>
      <c r="QF8519" s="623"/>
      <c r="QG8519" s="623"/>
      <c r="QH8519" s="623"/>
      <c r="QI8519" s="623"/>
      <c r="QJ8519" s="623"/>
      <c r="QK8519" s="623"/>
    </row>
    <row r="8520" spans="439:453">
      <c r="PW8520" s="623"/>
      <c r="PX8520" s="623"/>
      <c r="PY8520" s="623"/>
      <c r="PZ8520" s="623"/>
      <c r="QA8520" s="623"/>
      <c r="QB8520" s="623"/>
      <c r="QC8520" s="623"/>
      <c r="QD8520" s="623"/>
      <c r="QE8520" s="623"/>
      <c r="QF8520" s="623"/>
      <c r="QG8520" s="623"/>
      <c r="QH8520" s="623"/>
      <c r="QI8520" s="623"/>
      <c r="QJ8520" s="623"/>
      <c r="QK8520" s="623"/>
    </row>
    <row r="8521" spans="439:453">
      <c r="PW8521" s="623"/>
      <c r="PX8521" s="623"/>
      <c r="PY8521" s="623"/>
      <c r="PZ8521" s="623"/>
      <c r="QA8521" s="623"/>
      <c r="QB8521" s="623"/>
      <c r="QC8521" s="623"/>
      <c r="QD8521" s="623"/>
      <c r="QE8521" s="623"/>
      <c r="QF8521" s="623"/>
      <c r="QG8521" s="623"/>
      <c r="QH8521" s="623"/>
      <c r="QI8521" s="623"/>
      <c r="QJ8521" s="623"/>
      <c r="QK8521" s="623"/>
    </row>
    <row r="8522" spans="439:453">
      <c r="PW8522" s="623"/>
      <c r="PX8522" s="623"/>
      <c r="PY8522" s="623"/>
      <c r="PZ8522" s="623"/>
      <c r="QA8522" s="623"/>
      <c r="QB8522" s="623"/>
      <c r="QC8522" s="623"/>
      <c r="QD8522" s="623"/>
      <c r="QE8522" s="623"/>
      <c r="QF8522" s="623"/>
      <c r="QG8522" s="623"/>
      <c r="QH8522" s="623"/>
      <c r="QI8522" s="623"/>
      <c r="QJ8522" s="623"/>
      <c r="QK8522" s="623"/>
    </row>
    <row r="8523" spans="439:453">
      <c r="PW8523" s="623"/>
      <c r="PX8523" s="623"/>
      <c r="PY8523" s="623"/>
      <c r="PZ8523" s="623"/>
      <c r="QA8523" s="623"/>
      <c r="QB8523" s="623"/>
      <c r="QC8523" s="623"/>
      <c r="QD8523" s="623"/>
      <c r="QE8523" s="623"/>
      <c r="QF8523" s="623"/>
      <c r="QG8523" s="623"/>
      <c r="QH8523" s="623"/>
      <c r="QI8523" s="623"/>
      <c r="QJ8523" s="623"/>
      <c r="QK8523" s="623"/>
    </row>
    <row r="8524" spans="439:453">
      <c r="PW8524" s="623"/>
      <c r="PX8524" s="623"/>
      <c r="PY8524" s="623"/>
      <c r="PZ8524" s="623"/>
      <c r="QA8524" s="623"/>
      <c r="QB8524" s="623"/>
      <c r="QC8524" s="623"/>
      <c r="QD8524" s="623"/>
      <c r="QE8524" s="623"/>
      <c r="QF8524" s="623"/>
      <c r="QG8524" s="623"/>
      <c r="QH8524" s="623"/>
      <c r="QI8524" s="623"/>
      <c r="QJ8524" s="623"/>
      <c r="QK8524" s="623"/>
    </row>
    <row r="8525" spans="439:453">
      <c r="PW8525" s="623"/>
      <c r="PX8525" s="623"/>
      <c r="PY8525" s="623"/>
      <c r="PZ8525" s="623"/>
      <c r="QA8525" s="623"/>
      <c r="QB8525" s="623"/>
      <c r="QC8525" s="623"/>
      <c r="QD8525" s="623"/>
      <c r="QE8525" s="623"/>
      <c r="QF8525" s="623"/>
      <c r="QG8525" s="623"/>
      <c r="QH8525" s="623"/>
      <c r="QI8525" s="623"/>
      <c r="QJ8525" s="623"/>
      <c r="QK8525" s="623"/>
    </row>
    <row r="8526" spans="439:453">
      <c r="PW8526" s="623"/>
      <c r="PX8526" s="623"/>
      <c r="PY8526" s="623"/>
      <c r="PZ8526" s="623"/>
      <c r="QA8526" s="623"/>
      <c r="QB8526" s="623"/>
      <c r="QC8526" s="623"/>
      <c r="QD8526" s="623"/>
      <c r="QE8526" s="623"/>
      <c r="QF8526" s="623"/>
      <c r="QG8526" s="623"/>
      <c r="QH8526" s="623"/>
      <c r="QI8526" s="623"/>
      <c r="QJ8526" s="623"/>
      <c r="QK8526" s="623"/>
    </row>
    <row r="8527" spans="439:453">
      <c r="PW8527" s="623"/>
      <c r="PX8527" s="623"/>
      <c r="PY8527" s="623"/>
      <c r="PZ8527" s="623"/>
      <c r="QA8527" s="623"/>
      <c r="QB8527" s="623"/>
      <c r="QC8527" s="623"/>
      <c r="QD8527" s="623"/>
      <c r="QE8527" s="623"/>
      <c r="QF8527" s="623"/>
      <c r="QG8527" s="623"/>
      <c r="QH8527" s="623"/>
      <c r="QI8527" s="623"/>
      <c r="QJ8527" s="623"/>
      <c r="QK8527" s="623"/>
    </row>
    <row r="8528" spans="439:453">
      <c r="PW8528" s="623"/>
      <c r="PX8528" s="623"/>
      <c r="PY8528" s="623"/>
      <c r="PZ8528" s="623"/>
      <c r="QA8528" s="623"/>
      <c r="QB8528" s="623"/>
      <c r="QC8528" s="623"/>
      <c r="QD8528" s="623"/>
      <c r="QE8528" s="623"/>
      <c r="QF8528" s="623"/>
      <c r="QG8528" s="623"/>
      <c r="QH8528" s="623"/>
      <c r="QI8528" s="623"/>
      <c r="QJ8528" s="623"/>
      <c r="QK8528" s="623"/>
    </row>
    <row r="8529" spans="439:453">
      <c r="PW8529" s="623"/>
      <c r="PX8529" s="623"/>
      <c r="PY8529" s="623"/>
      <c r="PZ8529" s="623"/>
      <c r="QA8529" s="623"/>
      <c r="QB8529" s="623"/>
      <c r="QC8529" s="623"/>
      <c r="QD8529" s="623"/>
      <c r="QE8529" s="623"/>
      <c r="QF8529" s="623"/>
      <c r="QG8529" s="623"/>
      <c r="QH8529" s="623"/>
      <c r="QI8529" s="623"/>
      <c r="QJ8529" s="623"/>
      <c r="QK8529" s="623"/>
    </row>
    <row r="8530" spans="439:453">
      <c r="PW8530" s="623"/>
      <c r="PX8530" s="623"/>
      <c r="PY8530" s="623"/>
      <c r="PZ8530" s="623"/>
      <c r="QA8530" s="623"/>
      <c r="QB8530" s="623"/>
      <c r="QC8530" s="623"/>
      <c r="QD8530" s="623"/>
      <c r="QE8530" s="623"/>
      <c r="QF8530" s="623"/>
      <c r="QG8530" s="623"/>
      <c r="QH8530" s="623"/>
      <c r="QI8530" s="623"/>
      <c r="QJ8530" s="623"/>
      <c r="QK8530" s="623"/>
    </row>
    <row r="8531" spans="439:453">
      <c r="PW8531" s="623"/>
      <c r="PX8531" s="623"/>
      <c r="PY8531" s="623"/>
      <c r="PZ8531" s="623"/>
      <c r="QA8531" s="623"/>
      <c r="QB8531" s="623"/>
      <c r="QC8531" s="623"/>
      <c r="QD8531" s="623"/>
      <c r="QE8531" s="623"/>
      <c r="QF8531" s="623"/>
      <c r="QG8531" s="623"/>
      <c r="QH8531" s="623"/>
      <c r="QI8531" s="623"/>
      <c r="QJ8531" s="623"/>
      <c r="QK8531" s="623"/>
    </row>
    <row r="8532" spans="439:453">
      <c r="PW8532" s="623"/>
      <c r="PX8532" s="623"/>
      <c r="PY8532" s="623"/>
      <c r="PZ8532" s="623"/>
      <c r="QA8532" s="623"/>
      <c r="QB8532" s="623"/>
      <c r="QC8532" s="623"/>
      <c r="QD8532" s="623"/>
      <c r="QE8532" s="623"/>
      <c r="QF8532" s="623"/>
      <c r="QG8532" s="623"/>
      <c r="QH8532" s="623"/>
      <c r="QI8532" s="623"/>
      <c r="QJ8532" s="623"/>
      <c r="QK8532" s="623"/>
    </row>
    <row r="8533" spans="439:453">
      <c r="PW8533" s="623"/>
      <c r="PX8533" s="623"/>
      <c r="PY8533" s="623"/>
      <c r="PZ8533" s="623"/>
      <c r="QA8533" s="623"/>
      <c r="QB8533" s="623"/>
      <c r="QC8533" s="623"/>
      <c r="QD8533" s="623"/>
      <c r="QE8533" s="623"/>
      <c r="QF8533" s="623"/>
      <c r="QG8533" s="623"/>
      <c r="QH8533" s="623"/>
      <c r="QI8533" s="623"/>
      <c r="QJ8533" s="623"/>
      <c r="QK8533" s="623"/>
    </row>
    <row r="8534" spans="439:453">
      <c r="PW8534" s="623"/>
      <c r="PX8534" s="623"/>
      <c r="PY8534" s="623"/>
      <c r="PZ8534" s="623"/>
      <c r="QA8534" s="623"/>
      <c r="QB8534" s="623"/>
      <c r="QC8534" s="623"/>
      <c r="QD8534" s="623"/>
      <c r="QE8534" s="623"/>
      <c r="QF8534" s="623"/>
      <c r="QG8534" s="623"/>
      <c r="QH8534" s="623"/>
      <c r="QI8534" s="623"/>
      <c r="QJ8534" s="623"/>
      <c r="QK8534" s="623"/>
    </row>
    <row r="8535" spans="439:453">
      <c r="PW8535" s="623"/>
      <c r="PX8535" s="623"/>
      <c r="PY8535" s="623"/>
      <c r="PZ8535" s="623"/>
      <c r="QA8535" s="623"/>
      <c r="QB8535" s="623"/>
      <c r="QC8535" s="623"/>
      <c r="QD8535" s="623"/>
      <c r="QE8535" s="623"/>
      <c r="QF8535" s="623"/>
      <c r="QG8535" s="623"/>
      <c r="QH8535" s="623"/>
      <c r="QI8535" s="623"/>
      <c r="QJ8535" s="623"/>
      <c r="QK8535" s="623"/>
    </row>
    <row r="8536" spans="439:453">
      <c r="PW8536" s="623"/>
      <c r="PX8536" s="623"/>
      <c r="PY8536" s="623"/>
      <c r="PZ8536" s="623"/>
      <c r="QA8536" s="623"/>
      <c r="QB8536" s="623"/>
      <c r="QC8536" s="623"/>
      <c r="QD8536" s="623"/>
      <c r="QE8536" s="623"/>
      <c r="QF8536" s="623"/>
      <c r="QG8536" s="623"/>
      <c r="QH8536" s="623"/>
      <c r="QI8536" s="623"/>
      <c r="QJ8536" s="623"/>
      <c r="QK8536" s="623"/>
    </row>
    <row r="8537" spans="439:453">
      <c r="PW8537" s="623"/>
      <c r="PX8537" s="623"/>
      <c r="PY8537" s="623"/>
      <c r="PZ8537" s="623"/>
      <c r="QA8537" s="623"/>
      <c r="QB8537" s="623"/>
      <c r="QC8537" s="623"/>
      <c r="QD8537" s="623"/>
      <c r="QE8537" s="623"/>
      <c r="QF8537" s="623"/>
      <c r="QG8537" s="623"/>
      <c r="QH8537" s="623"/>
      <c r="QI8537" s="623"/>
      <c r="QJ8537" s="623"/>
      <c r="QK8537" s="623"/>
    </row>
    <row r="8538" spans="439:453">
      <c r="PW8538" s="623"/>
      <c r="PX8538" s="623"/>
      <c r="PY8538" s="623"/>
      <c r="PZ8538" s="623"/>
      <c r="QA8538" s="623"/>
      <c r="QB8538" s="623"/>
      <c r="QC8538" s="623"/>
      <c r="QD8538" s="623"/>
      <c r="QE8538" s="623"/>
      <c r="QF8538" s="623"/>
      <c r="QG8538" s="623"/>
      <c r="QH8538" s="623"/>
      <c r="QI8538" s="623"/>
      <c r="QJ8538" s="623"/>
      <c r="QK8538" s="623"/>
    </row>
    <row r="8539" spans="439:453">
      <c r="PW8539" s="623"/>
      <c r="PX8539" s="623"/>
      <c r="PY8539" s="623"/>
      <c r="PZ8539" s="623"/>
      <c r="QA8539" s="623"/>
      <c r="QB8539" s="623"/>
      <c r="QC8539" s="623"/>
      <c r="QD8539" s="623"/>
      <c r="QE8539" s="623"/>
      <c r="QF8539" s="623"/>
      <c r="QG8539" s="623"/>
      <c r="QH8539" s="623"/>
      <c r="QI8539" s="623"/>
      <c r="QJ8539" s="623"/>
      <c r="QK8539" s="623"/>
    </row>
    <row r="8540" spans="439:453">
      <c r="PW8540" s="623"/>
      <c r="PX8540" s="623"/>
      <c r="PY8540" s="623"/>
      <c r="PZ8540" s="623"/>
      <c r="QA8540" s="623"/>
      <c r="QB8540" s="623"/>
      <c r="QC8540" s="623"/>
      <c r="QD8540" s="623"/>
      <c r="QE8540" s="623"/>
      <c r="QF8540" s="623"/>
      <c r="QG8540" s="623"/>
      <c r="QH8540" s="623"/>
      <c r="QI8540" s="623"/>
      <c r="QJ8540" s="623"/>
      <c r="QK8540" s="623"/>
    </row>
    <row r="8541" spans="439:453">
      <c r="PW8541" s="623"/>
      <c r="PX8541" s="623"/>
      <c r="PY8541" s="623"/>
      <c r="PZ8541" s="623"/>
      <c r="QA8541" s="623"/>
      <c r="QB8541" s="623"/>
      <c r="QC8541" s="623"/>
      <c r="QD8541" s="623"/>
      <c r="QE8541" s="623"/>
      <c r="QF8541" s="623"/>
      <c r="QG8541" s="623"/>
      <c r="QH8541" s="623"/>
      <c r="QI8541" s="623"/>
      <c r="QJ8541" s="623"/>
      <c r="QK8541" s="623"/>
    </row>
    <row r="8542" spans="439:453">
      <c r="PW8542" s="623"/>
      <c r="PX8542" s="623"/>
      <c r="PY8542" s="623"/>
      <c r="PZ8542" s="623"/>
      <c r="QA8542" s="623"/>
      <c r="QB8542" s="623"/>
      <c r="QC8542" s="623"/>
      <c r="QD8542" s="623"/>
      <c r="QE8542" s="623"/>
      <c r="QF8542" s="623"/>
      <c r="QG8542" s="623"/>
      <c r="QH8542" s="623"/>
      <c r="QI8542" s="623"/>
      <c r="QJ8542" s="623"/>
      <c r="QK8542" s="623"/>
    </row>
    <row r="8543" spans="439:453">
      <c r="PW8543" s="623"/>
      <c r="PX8543" s="623"/>
      <c r="PY8543" s="623"/>
      <c r="PZ8543" s="623"/>
      <c r="QA8543" s="623"/>
      <c r="QB8543" s="623"/>
      <c r="QC8543" s="623"/>
      <c r="QD8543" s="623"/>
      <c r="QE8543" s="623"/>
      <c r="QF8543" s="623"/>
      <c r="QG8543" s="623"/>
      <c r="QH8543" s="623"/>
      <c r="QI8543" s="623"/>
      <c r="QJ8543" s="623"/>
      <c r="QK8543" s="623"/>
    </row>
    <row r="8544" spans="439:453">
      <c r="PW8544" s="623"/>
      <c r="PX8544" s="623"/>
      <c r="PY8544" s="623"/>
      <c r="PZ8544" s="623"/>
      <c r="QA8544" s="623"/>
      <c r="QB8544" s="623"/>
      <c r="QC8544" s="623"/>
      <c r="QD8544" s="623"/>
      <c r="QE8544" s="623"/>
      <c r="QF8544" s="623"/>
      <c r="QG8544" s="623"/>
      <c r="QH8544" s="623"/>
      <c r="QI8544" s="623"/>
      <c r="QJ8544" s="623"/>
      <c r="QK8544" s="623"/>
    </row>
    <row r="8545" spans="439:453">
      <c r="PW8545" s="623"/>
      <c r="PX8545" s="623"/>
      <c r="PY8545" s="623"/>
      <c r="PZ8545" s="623"/>
      <c r="QA8545" s="623"/>
      <c r="QB8545" s="623"/>
      <c r="QC8545" s="623"/>
      <c r="QD8545" s="623"/>
      <c r="QE8545" s="623"/>
      <c r="QF8545" s="623"/>
      <c r="QG8545" s="623"/>
      <c r="QH8545" s="623"/>
      <c r="QI8545" s="623"/>
      <c r="QJ8545" s="623"/>
      <c r="QK8545" s="623"/>
    </row>
    <row r="8546" spans="439:453">
      <c r="PW8546" s="623"/>
      <c r="PX8546" s="623"/>
      <c r="PY8546" s="623"/>
      <c r="PZ8546" s="623"/>
      <c r="QA8546" s="623"/>
      <c r="QB8546" s="623"/>
      <c r="QC8546" s="623"/>
      <c r="QD8546" s="623"/>
      <c r="QE8546" s="623"/>
      <c r="QF8546" s="623"/>
      <c r="QG8546" s="623"/>
      <c r="QH8546" s="623"/>
      <c r="QI8546" s="623"/>
      <c r="QJ8546" s="623"/>
      <c r="QK8546" s="623"/>
    </row>
    <row r="8547" spans="439:453">
      <c r="PW8547" s="623"/>
      <c r="PX8547" s="623"/>
      <c r="PY8547" s="623"/>
      <c r="PZ8547" s="623"/>
      <c r="QA8547" s="623"/>
      <c r="QB8547" s="623"/>
      <c r="QC8547" s="623"/>
      <c r="QD8547" s="623"/>
      <c r="QE8547" s="623"/>
      <c r="QF8547" s="623"/>
      <c r="QG8547" s="623"/>
      <c r="QH8547" s="623"/>
      <c r="QI8547" s="623"/>
      <c r="QJ8547" s="623"/>
      <c r="QK8547" s="623"/>
    </row>
    <row r="8548" spans="439:453">
      <c r="PW8548" s="623"/>
      <c r="PX8548" s="623"/>
      <c r="PY8548" s="623"/>
      <c r="PZ8548" s="623"/>
      <c r="QA8548" s="623"/>
      <c r="QB8548" s="623"/>
      <c r="QC8548" s="623"/>
      <c r="QD8548" s="623"/>
      <c r="QE8548" s="623"/>
      <c r="QF8548" s="623"/>
      <c r="QG8548" s="623"/>
      <c r="QH8548" s="623"/>
      <c r="QI8548" s="623"/>
      <c r="QJ8548" s="623"/>
      <c r="QK8548" s="623"/>
    </row>
    <row r="8549" spans="439:453">
      <c r="PW8549" s="623"/>
      <c r="PX8549" s="623"/>
      <c r="PY8549" s="623"/>
      <c r="PZ8549" s="623"/>
      <c r="QA8549" s="623"/>
      <c r="QB8549" s="623"/>
      <c r="QC8549" s="623"/>
      <c r="QD8549" s="623"/>
      <c r="QE8549" s="623"/>
      <c r="QF8549" s="623"/>
      <c r="QG8549" s="623"/>
      <c r="QH8549" s="623"/>
      <c r="QI8549" s="623"/>
      <c r="QJ8549" s="623"/>
      <c r="QK8549" s="623"/>
    </row>
    <row r="8550" spans="439:453">
      <c r="PW8550" s="623"/>
      <c r="PX8550" s="623"/>
      <c r="PY8550" s="623"/>
      <c r="PZ8550" s="623"/>
      <c r="QA8550" s="623"/>
      <c r="QB8550" s="623"/>
      <c r="QC8550" s="623"/>
      <c r="QD8550" s="623"/>
      <c r="QE8550" s="623"/>
      <c r="QF8550" s="623"/>
      <c r="QG8550" s="623"/>
      <c r="QH8550" s="623"/>
      <c r="QI8550" s="623"/>
      <c r="QJ8550" s="623"/>
      <c r="QK8550" s="623"/>
    </row>
    <row r="8551" spans="439:453">
      <c r="PW8551" s="623"/>
      <c r="PX8551" s="623"/>
      <c r="PY8551" s="623"/>
      <c r="PZ8551" s="623"/>
      <c r="QA8551" s="623"/>
      <c r="QB8551" s="623"/>
      <c r="QC8551" s="623"/>
      <c r="QD8551" s="623"/>
      <c r="QE8551" s="623"/>
      <c r="QF8551" s="623"/>
      <c r="QG8551" s="623"/>
      <c r="QH8551" s="623"/>
      <c r="QI8551" s="623"/>
      <c r="QJ8551" s="623"/>
      <c r="QK8551" s="623"/>
    </row>
    <row r="8552" spans="439:453">
      <c r="PW8552" s="623"/>
      <c r="PX8552" s="623"/>
      <c r="PY8552" s="623"/>
      <c r="PZ8552" s="623"/>
      <c r="QA8552" s="623"/>
      <c r="QB8552" s="623"/>
      <c r="QC8552" s="623"/>
      <c r="QD8552" s="623"/>
      <c r="QE8552" s="623"/>
      <c r="QF8552" s="623"/>
      <c r="QG8552" s="623"/>
      <c r="QH8552" s="623"/>
      <c r="QI8552" s="623"/>
      <c r="QJ8552" s="623"/>
      <c r="QK8552" s="623"/>
    </row>
    <row r="8553" spans="439:453">
      <c r="PW8553" s="623"/>
      <c r="PX8553" s="623"/>
      <c r="PY8553" s="623"/>
      <c r="PZ8553" s="623"/>
      <c r="QA8553" s="623"/>
      <c r="QB8553" s="623"/>
      <c r="QC8553" s="623"/>
      <c r="QD8553" s="623"/>
      <c r="QE8553" s="623"/>
      <c r="QF8553" s="623"/>
      <c r="QG8553" s="623"/>
      <c r="QH8553" s="623"/>
      <c r="QI8553" s="623"/>
      <c r="QJ8553" s="623"/>
      <c r="QK8553" s="623"/>
    </row>
    <row r="8554" spans="439:453">
      <c r="PW8554" s="623"/>
      <c r="PX8554" s="623"/>
      <c r="PY8554" s="623"/>
      <c r="PZ8554" s="623"/>
      <c r="QA8554" s="623"/>
      <c r="QB8554" s="623"/>
      <c r="QC8554" s="623"/>
      <c r="QD8554" s="623"/>
      <c r="QE8554" s="623"/>
      <c r="QF8554" s="623"/>
      <c r="QG8554" s="623"/>
      <c r="QH8554" s="623"/>
      <c r="QI8554" s="623"/>
      <c r="QJ8554" s="623"/>
      <c r="QK8554" s="623"/>
    </row>
    <row r="8555" spans="439:453">
      <c r="PW8555" s="623"/>
      <c r="PX8555" s="623"/>
      <c r="PY8555" s="623"/>
      <c r="PZ8555" s="623"/>
      <c r="QA8555" s="623"/>
      <c r="QB8555" s="623"/>
      <c r="QC8555" s="623"/>
      <c r="QD8555" s="623"/>
      <c r="QE8555" s="623"/>
      <c r="QF8555" s="623"/>
      <c r="QG8555" s="623"/>
      <c r="QH8555" s="623"/>
      <c r="QI8555" s="623"/>
      <c r="QJ8555" s="623"/>
      <c r="QK8555" s="623"/>
    </row>
    <row r="8556" spans="439:453">
      <c r="PW8556" s="623"/>
      <c r="PX8556" s="623"/>
      <c r="PY8556" s="623"/>
      <c r="PZ8556" s="623"/>
      <c r="QA8556" s="623"/>
      <c r="QB8556" s="623"/>
      <c r="QC8556" s="623"/>
      <c r="QD8556" s="623"/>
      <c r="QE8556" s="623"/>
      <c r="QF8556" s="623"/>
      <c r="QG8556" s="623"/>
      <c r="QH8556" s="623"/>
      <c r="QI8556" s="623"/>
      <c r="QJ8556" s="623"/>
      <c r="QK8556" s="623"/>
    </row>
    <row r="8557" spans="439:453">
      <c r="PW8557" s="623"/>
      <c r="PX8557" s="623"/>
      <c r="PY8557" s="623"/>
      <c r="PZ8557" s="623"/>
      <c r="QA8557" s="623"/>
      <c r="QB8557" s="623"/>
      <c r="QC8557" s="623"/>
      <c r="QD8557" s="623"/>
      <c r="QE8557" s="623"/>
      <c r="QF8557" s="623"/>
      <c r="QG8557" s="623"/>
      <c r="QH8557" s="623"/>
      <c r="QI8557" s="623"/>
      <c r="QJ8557" s="623"/>
      <c r="QK8557" s="623"/>
    </row>
    <row r="8558" spans="439:453">
      <c r="PW8558" s="623"/>
      <c r="PX8558" s="623"/>
      <c r="PY8558" s="623"/>
      <c r="PZ8558" s="623"/>
      <c r="QA8558" s="623"/>
      <c r="QB8558" s="623"/>
      <c r="QC8558" s="623"/>
      <c r="QD8558" s="623"/>
      <c r="QE8558" s="623"/>
      <c r="QF8558" s="623"/>
      <c r="QG8558" s="623"/>
      <c r="QH8558" s="623"/>
      <c r="QI8558" s="623"/>
      <c r="QJ8558" s="623"/>
      <c r="QK8558" s="623"/>
    </row>
    <row r="8559" spans="439:453">
      <c r="PW8559" s="623"/>
      <c r="PX8559" s="623"/>
      <c r="PY8559" s="623"/>
      <c r="PZ8559" s="623"/>
      <c r="QA8559" s="623"/>
      <c r="QB8559" s="623"/>
      <c r="QC8559" s="623"/>
      <c r="QD8559" s="623"/>
      <c r="QE8559" s="623"/>
      <c r="QF8559" s="623"/>
      <c r="QG8559" s="623"/>
      <c r="QH8559" s="623"/>
      <c r="QI8559" s="623"/>
      <c r="QJ8559" s="623"/>
      <c r="QK8559" s="623"/>
    </row>
    <row r="8560" spans="439:453">
      <c r="PW8560" s="623"/>
      <c r="PX8560" s="623"/>
      <c r="PY8560" s="623"/>
      <c r="PZ8560" s="623"/>
      <c r="QA8560" s="623"/>
      <c r="QB8560" s="623"/>
      <c r="QC8560" s="623"/>
      <c r="QD8560" s="623"/>
      <c r="QE8560" s="623"/>
      <c r="QF8560" s="623"/>
      <c r="QG8560" s="623"/>
      <c r="QH8560" s="623"/>
      <c r="QI8560" s="623"/>
      <c r="QJ8560" s="623"/>
      <c r="QK8560" s="623"/>
    </row>
    <row r="8561" spans="439:453">
      <c r="PW8561" s="623"/>
      <c r="PX8561" s="623"/>
      <c r="PY8561" s="623"/>
      <c r="PZ8561" s="623"/>
      <c r="QA8561" s="623"/>
      <c r="QB8561" s="623"/>
      <c r="QC8561" s="623"/>
      <c r="QD8561" s="623"/>
      <c r="QE8561" s="623"/>
      <c r="QF8561" s="623"/>
      <c r="QG8561" s="623"/>
      <c r="QH8561" s="623"/>
      <c r="QI8561" s="623"/>
      <c r="QJ8561" s="623"/>
      <c r="QK8561" s="623"/>
    </row>
    <row r="8562" spans="439:453">
      <c r="PW8562" s="623"/>
      <c r="PX8562" s="623"/>
      <c r="PY8562" s="623"/>
      <c r="PZ8562" s="623"/>
      <c r="QA8562" s="623"/>
      <c r="QB8562" s="623"/>
      <c r="QC8562" s="623"/>
      <c r="QD8562" s="623"/>
      <c r="QE8562" s="623"/>
      <c r="QF8562" s="623"/>
      <c r="QG8562" s="623"/>
      <c r="QH8562" s="623"/>
      <c r="QI8562" s="623"/>
      <c r="QJ8562" s="623"/>
      <c r="QK8562" s="623"/>
    </row>
    <row r="8563" spans="439:453">
      <c r="PW8563" s="623"/>
      <c r="PX8563" s="623"/>
      <c r="PY8563" s="623"/>
      <c r="PZ8563" s="623"/>
      <c r="QA8563" s="623"/>
      <c r="QB8563" s="623"/>
      <c r="QC8563" s="623"/>
      <c r="QD8563" s="623"/>
      <c r="QE8563" s="623"/>
      <c r="QF8563" s="623"/>
      <c r="QG8563" s="623"/>
      <c r="QH8563" s="623"/>
      <c r="QI8563" s="623"/>
      <c r="QJ8563" s="623"/>
      <c r="QK8563" s="623"/>
    </row>
    <row r="8564" spans="439:453">
      <c r="PW8564" s="623"/>
      <c r="PX8564" s="623"/>
      <c r="PY8564" s="623"/>
      <c r="PZ8564" s="623"/>
      <c r="QA8564" s="623"/>
      <c r="QB8564" s="623"/>
      <c r="QC8564" s="623"/>
      <c r="QD8564" s="623"/>
      <c r="QE8564" s="623"/>
      <c r="QF8564" s="623"/>
      <c r="QG8564" s="623"/>
      <c r="QH8564" s="623"/>
      <c r="QI8564" s="623"/>
      <c r="QJ8564" s="623"/>
      <c r="QK8564" s="623"/>
    </row>
    <row r="8565" spans="439:453">
      <c r="PW8565" s="623"/>
      <c r="PX8565" s="623"/>
      <c r="PY8565" s="623"/>
      <c r="PZ8565" s="623"/>
      <c r="QA8565" s="623"/>
      <c r="QB8565" s="623"/>
      <c r="QC8565" s="623"/>
      <c r="QD8565" s="623"/>
      <c r="QE8565" s="623"/>
      <c r="QF8565" s="623"/>
      <c r="QG8565" s="623"/>
      <c r="QH8565" s="623"/>
      <c r="QI8565" s="623"/>
      <c r="QJ8565" s="623"/>
      <c r="QK8565" s="623"/>
    </row>
    <row r="8566" spans="439:453">
      <c r="PW8566" s="623"/>
      <c r="PX8566" s="623"/>
      <c r="PY8566" s="623"/>
      <c r="PZ8566" s="623"/>
      <c r="QA8566" s="623"/>
      <c r="QB8566" s="623"/>
      <c r="QC8566" s="623"/>
      <c r="QD8566" s="623"/>
      <c r="QE8566" s="623"/>
      <c r="QF8566" s="623"/>
      <c r="QG8566" s="623"/>
      <c r="QH8566" s="623"/>
      <c r="QI8566" s="623"/>
      <c r="QJ8566" s="623"/>
      <c r="QK8566" s="623"/>
    </row>
    <row r="8567" spans="439:453">
      <c r="PW8567" s="623"/>
      <c r="PX8567" s="623"/>
      <c r="PY8567" s="623"/>
      <c r="PZ8567" s="623"/>
      <c r="QA8567" s="623"/>
      <c r="QB8567" s="623"/>
      <c r="QC8567" s="623"/>
      <c r="QD8567" s="623"/>
      <c r="QE8567" s="623"/>
      <c r="QF8567" s="623"/>
      <c r="QG8567" s="623"/>
      <c r="QH8567" s="623"/>
      <c r="QI8567" s="623"/>
      <c r="QJ8567" s="623"/>
      <c r="QK8567" s="623"/>
    </row>
    <row r="8568" spans="439:453">
      <c r="PW8568" s="623"/>
      <c r="PX8568" s="623"/>
      <c r="PY8568" s="623"/>
      <c r="PZ8568" s="623"/>
      <c r="QA8568" s="623"/>
      <c r="QB8568" s="623"/>
      <c r="QC8568" s="623"/>
      <c r="QD8568" s="623"/>
      <c r="QE8568" s="623"/>
      <c r="QF8568" s="623"/>
      <c r="QG8568" s="623"/>
      <c r="QH8568" s="623"/>
      <c r="QI8568" s="623"/>
      <c r="QJ8568" s="623"/>
      <c r="QK8568" s="623"/>
    </row>
    <row r="8569" spans="439:453">
      <c r="PW8569" s="623"/>
      <c r="PX8569" s="623"/>
      <c r="PY8569" s="623"/>
      <c r="PZ8569" s="623"/>
      <c r="QA8569" s="623"/>
      <c r="QB8569" s="623"/>
      <c r="QC8569" s="623"/>
      <c r="QD8569" s="623"/>
      <c r="QE8569" s="623"/>
      <c r="QF8569" s="623"/>
      <c r="QG8569" s="623"/>
      <c r="QH8569" s="623"/>
      <c r="QI8569" s="623"/>
      <c r="QJ8569" s="623"/>
      <c r="QK8569" s="623"/>
    </row>
    <row r="8570" spans="439:453">
      <c r="PW8570" s="623"/>
      <c r="PX8570" s="623"/>
      <c r="PY8570" s="623"/>
      <c r="PZ8570" s="623"/>
      <c r="QA8570" s="623"/>
      <c r="QB8570" s="623"/>
      <c r="QC8570" s="623"/>
      <c r="QD8570" s="623"/>
      <c r="QE8570" s="623"/>
      <c r="QF8570" s="623"/>
      <c r="QG8570" s="623"/>
      <c r="QH8570" s="623"/>
      <c r="QI8570" s="623"/>
      <c r="QJ8570" s="623"/>
      <c r="QK8570" s="623"/>
    </row>
    <row r="8571" spans="439:453">
      <c r="PW8571" s="623"/>
      <c r="PX8571" s="623"/>
      <c r="PY8571" s="623"/>
      <c r="PZ8571" s="623"/>
      <c r="QA8571" s="623"/>
      <c r="QB8571" s="623"/>
      <c r="QC8571" s="623"/>
      <c r="QD8571" s="623"/>
      <c r="QE8571" s="623"/>
      <c r="QF8571" s="623"/>
      <c r="QG8571" s="623"/>
      <c r="QH8571" s="623"/>
      <c r="QI8571" s="623"/>
      <c r="QJ8571" s="623"/>
      <c r="QK8571" s="623"/>
    </row>
    <row r="8572" spans="439:453">
      <c r="PW8572" s="623"/>
      <c r="PX8572" s="623"/>
      <c r="PY8572" s="623"/>
      <c r="PZ8572" s="623"/>
      <c r="QA8572" s="623"/>
      <c r="QB8572" s="623"/>
      <c r="QC8572" s="623"/>
      <c r="QD8572" s="623"/>
      <c r="QE8572" s="623"/>
      <c r="QF8572" s="623"/>
      <c r="QG8572" s="623"/>
      <c r="QH8572" s="623"/>
      <c r="QI8572" s="623"/>
      <c r="QJ8572" s="623"/>
      <c r="QK8572" s="623"/>
    </row>
    <row r="8573" spans="439:453">
      <c r="PW8573" s="623"/>
      <c r="PX8573" s="623"/>
      <c r="PY8573" s="623"/>
      <c r="PZ8573" s="623"/>
      <c r="QA8573" s="623"/>
      <c r="QB8573" s="623"/>
      <c r="QC8573" s="623"/>
      <c r="QD8573" s="623"/>
      <c r="QE8573" s="623"/>
      <c r="QF8573" s="623"/>
      <c r="QG8573" s="623"/>
      <c r="QH8573" s="623"/>
      <c r="QI8573" s="623"/>
      <c r="QJ8573" s="623"/>
      <c r="QK8573" s="623"/>
    </row>
    <row r="8574" spans="439:453">
      <c r="PW8574" s="623"/>
      <c r="PX8574" s="623"/>
      <c r="PY8574" s="623"/>
      <c r="PZ8574" s="623"/>
      <c r="QA8574" s="623"/>
      <c r="QB8574" s="623"/>
      <c r="QC8574" s="623"/>
      <c r="QD8574" s="623"/>
      <c r="QE8574" s="623"/>
      <c r="QF8574" s="623"/>
      <c r="QG8574" s="623"/>
      <c r="QH8574" s="623"/>
      <c r="QI8574" s="623"/>
      <c r="QJ8574" s="623"/>
      <c r="QK8574" s="623"/>
    </row>
    <row r="8575" spans="439:453">
      <c r="PW8575" s="623"/>
      <c r="PX8575" s="623"/>
      <c r="PY8575" s="623"/>
      <c r="PZ8575" s="623"/>
      <c r="QA8575" s="623"/>
      <c r="QB8575" s="623"/>
      <c r="QC8575" s="623"/>
      <c r="QD8575" s="623"/>
      <c r="QE8575" s="623"/>
      <c r="QF8575" s="623"/>
      <c r="QG8575" s="623"/>
      <c r="QH8575" s="623"/>
      <c r="QI8575" s="623"/>
      <c r="QJ8575" s="623"/>
      <c r="QK8575" s="623"/>
    </row>
    <row r="8576" spans="439:453">
      <c r="PW8576" s="623"/>
      <c r="PX8576" s="623"/>
      <c r="PY8576" s="623"/>
      <c r="PZ8576" s="623"/>
      <c r="QA8576" s="623"/>
      <c r="QB8576" s="623"/>
      <c r="QC8576" s="623"/>
      <c r="QD8576" s="623"/>
      <c r="QE8576" s="623"/>
      <c r="QF8576" s="623"/>
      <c r="QG8576" s="623"/>
      <c r="QH8576" s="623"/>
      <c r="QI8576" s="623"/>
      <c r="QJ8576" s="623"/>
      <c r="QK8576" s="623"/>
    </row>
    <row r="8577" spans="439:453">
      <c r="PW8577" s="623"/>
      <c r="PX8577" s="623"/>
      <c r="PY8577" s="623"/>
      <c r="PZ8577" s="623"/>
      <c r="QA8577" s="623"/>
      <c r="QB8577" s="623"/>
      <c r="QC8577" s="623"/>
      <c r="QD8577" s="623"/>
      <c r="QE8577" s="623"/>
      <c r="QF8577" s="623"/>
      <c r="QG8577" s="623"/>
      <c r="QH8577" s="623"/>
      <c r="QI8577" s="623"/>
      <c r="QJ8577" s="623"/>
      <c r="QK8577" s="623"/>
    </row>
    <row r="8578" spans="439:453">
      <c r="PW8578" s="623"/>
      <c r="PX8578" s="623"/>
      <c r="PY8578" s="623"/>
      <c r="PZ8578" s="623"/>
      <c r="QA8578" s="623"/>
      <c r="QB8578" s="623"/>
      <c r="QC8578" s="623"/>
      <c r="QD8578" s="623"/>
      <c r="QE8578" s="623"/>
      <c r="QF8578" s="623"/>
      <c r="QG8578" s="623"/>
      <c r="QH8578" s="623"/>
      <c r="QI8578" s="623"/>
      <c r="QJ8578" s="623"/>
      <c r="QK8578" s="623"/>
    </row>
    <row r="8579" spans="439:453">
      <c r="PW8579" s="623"/>
      <c r="PX8579" s="623"/>
      <c r="PY8579" s="623"/>
      <c r="PZ8579" s="623"/>
      <c r="QA8579" s="623"/>
      <c r="QB8579" s="623"/>
      <c r="QC8579" s="623"/>
      <c r="QD8579" s="623"/>
      <c r="QE8579" s="623"/>
      <c r="QF8579" s="623"/>
      <c r="QG8579" s="623"/>
      <c r="QH8579" s="623"/>
      <c r="QI8579" s="623"/>
      <c r="QJ8579" s="623"/>
      <c r="QK8579" s="623"/>
    </row>
    <row r="8580" spans="439:453">
      <c r="PW8580" s="623"/>
      <c r="PX8580" s="623"/>
      <c r="PY8580" s="623"/>
      <c r="PZ8580" s="623"/>
      <c r="QA8580" s="623"/>
      <c r="QB8580" s="623"/>
      <c r="QC8580" s="623"/>
      <c r="QD8580" s="623"/>
      <c r="QE8580" s="623"/>
      <c r="QF8580" s="623"/>
      <c r="QG8580" s="623"/>
      <c r="QH8580" s="623"/>
      <c r="QI8580" s="623"/>
      <c r="QJ8580" s="623"/>
      <c r="QK8580" s="623"/>
    </row>
    <row r="8581" spans="439:453">
      <c r="PW8581" s="623"/>
      <c r="PX8581" s="623"/>
      <c r="PY8581" s="623"/>
      <c r="PZ8581" s="623"/>
      <c r="QA8581" s="623"/>
      <c r="QB8581" s="623"/>
      <c r="QC8581" s="623"/>
      <c r="QD8581" s="623"/>
      <c r="QE8581" s="623"/>
      <c r="QF8581" s="623"/>
      <c r="QG8581" s="623"/>
      <c r="QH8581" s="623"/>
      <c r="QI8581" s="623"/>
      <c r="QJ8581" s="623"/>
      <c r="QK8581" s="623"/>
    </row>
    <row r="8582" spans="439:453">
      <c r="PW8582" s="623"/>
      <c r="PX8582" s="623"/>
      <c r="PY8582" s="623"/>
      <c r="PZ8582" s="623"/>
      <c r="QA8582" s="623"/>
      <c r="QB8582" s="623"/>
      <c r="QC8582" s="623"/>
      <c r="QD8582" s="623"/>
      <c r="QE8582" s="623"/>
      <c r="QF8582" s="623"/>
      <c r="QG8582" s="623"/>
      <c r="QH8582" s="623"/>
      <c r="QI8582" s="623"/>
      <c r="QJ8582" s="623"/>
      <c r="QK8582" s="623"/>
    </row>
    <row r="8583" spans="439:453">
      <c r="PW8583" s="623"/>
      <c r="PX8583" s="623"/>
      <c r="PY8583" s="623"/>
      <c r="PZ8583" s="623"/>
      <c r="QA8583" s="623"/>
      <c r="QB8583" s="623"/>
      <c r="QC8583" s="623"/>
      <c r="QD8583" s="623"/>
      <c r="QE8583" s="623"/>
      <c r="QF8583" s="623"/>
      <c r="QG8583" s="623"/>
      <c r="QH8583" s="623"/>
      <c r="QI8583" s="623"/>
      <c r="QJ8583" s="623"/>
      <c r="QK8583" s="623"/>
    </row>
    <row r="8584" spans="439:453">
      <c r="PW8584" s="623"/>
      <c r="PX8584" s="623"/>
      <c r="PY8584" s="623"/>
      <c r="PZ8584" s="623"/>
      <c r="QA8584" s="623"/>
      <c r="QB8584" s="623"/>
      <c r="QC8584" s="623"/>
      <c r="QD8584" s="623"/>
      <c r="QE8584" s="623"/>
      <c r="QF8584" s="623"/>
      <c r="QG8584" s="623"/>
      <c r="QH8584" s="623"/>
      <c r="QI8584" s="623"/>
      <c r="QJ8584" s="623"/>
      <c r="QK8584" s="623"/>
    </row>
    <row r="8585" spans="439:453">
      <c r="PW8585" s="623"/>
      <c r="PX8585" s="623"/>
      <c r="PY8585" s="623"/>
      <c r="PZ8585" s="623"/>
      <c r="QA8585" s="623"/>
      <c r="QB8585" s="623"/>
      <c r="QC8585" s="623"/>
      <c r="QD8585" s="623"/>
      <c r="QE8585" s="623"/>
      <c r="QF8585" s="623"/>
      <c r="QG8585" s="623"/>
      <c r="QH8585" s="623"/>
      <c r="QI8585" s="623"/>
      <c r="QJ8585" s="623"/>
      <c r="QK8585" s="623"/>
    </row>
    <row r="8586" spans="439:453">
      <c r="PW8586" s="623"/>
      <c r="PX8586" s="623"/>
      <c r="PY8586" s="623"/>
      <c r="PZ8586" s="623"/>
      <c r="QA8586" s="623"/>
      <c r="QB8586" s="623"/>
      <c r="QC8586" s="623"/>
      <c r="QD8586" s="623"/>
      <c r="QE8586" s="623"/>
      <c r="QF8586" s="623"/>
      <c r="QG8586" s="623"/>
      <c r="QH8586" s="623"/>
      <c r="QI8586" s="623"/>
      <c r="QJ8586" s="623"/>
      <c r="QK8586" s="623"/>
    </row>
    <row r="8587" spans="439:453">
      <c r="PW8587" s="623"/>
      <c r="PX8587" s="623"/>
      <c r="PY8587" s="623"/>
      <c r="PZ8587" s="623"/>
      <c r="QA8587" s="623"/>
      <c r="QB8587" s="623"/>
      <c r="QC8587" s="623"/>
      <c r="QD8587" s="623"/>
      <c r="QE8587" s="623"/>
      <c r="QF8587" s="623"/>
      <c r="QG8587" s="623"/>
      <c r="QH8587" s="623"/>
      <c r="QI8587" s="623"/>
      <c r="QJ8587" s="623"/>
      <c r="QK8587" s="623"/>
    </row>
    <row r="8588" spans="439:453">
      <c r="PW8588" s="623"/>
      <c r="PX8588" s="623"/>
      <c r="PY8588" s="623"/>
      <c r="PZ8588" s="623"/>
      <c r="QA8588" s="623"/>
      <c r="QB8588" s="623"/>
      <c r="QC8588" s="623"/>
      <c r="QD8588" s="623"/>
      <c r="QE8588" s="623"/>
      <c r="QF8588" s="623"/>
      <c r="QG8588" s="623"/>
      <c r="QH8588" s="623"/>
      <c r="QI8588" s="623"/>
      <c r="QJ8588" s="623"/>
      <c r="QK8588" s="623"/>
    </row>
    <row r="8589" spans="439:453">
      <c r="PW8589" s="623"/>
      <c r="PX8589" s="623"/>
      <c r="PY8589" s="623"/>
      <c r="PZ8589" s="623"/>
      <c r="QA8589" s="623"/>
      <c r="QB8589" s="623"/>
      <c r="QC8589" s="623"/>
      <c r="QD8589" s="623"/>
      <c r="QE8589" s="623"/>
      <c r="QF8589" s="623"/>
      <c r="QG8589" s="623"/>
      <c r="QH8589" s="623"/>
      <c r="QI8589" s="623"/>
      <c r="QJ8589" s="623"/>
      <c r="QK8589" s="623"/>
    </row>
    <row r="8590" spans="439:453">
      <c r="PW8590" s="623"/>
      <c r="PX8590" s="623"/>
      <c r="PY8590" s="623"/>
      <c r="PZ8590" s="623"/>
      <c r="QA8590" s="623"/>
      <c r="QB8590" s="623"/>
      <c r="QC8590" s="623"/>
      <c r="QD8590" s="623"/>
      <c r="QE8590" s="623"/>
      <c r="QF8590" s="623"/>
      <c r="QG8590" s="623"/>
      <c r="QH8590" s="623"/>
      <c r="QI8590" s="623"/>
      <c r="QJ8590" s="623"/>
      <c r="QK8590" s="623"/>
    </row>
    <row r="8591" spans="439:453">
      <c r="PW8591" s="623"/>
      <c r="PX8591" s="623"/>
      <c r="PY8591" s="623"/>
      <c r="PZ8591" s="623"/>
      <c r="QA8591" s="623"/>
      <c r="QB8591" s="623"/>
      <c r="QC8591" s="623"/>
      <c r="QD8591" s="623"/>
      <c r="QE8591" s="623"/>
      <c r="QF8591" s="623"/>
      <c r="QG8591" s="623"/>
      <c r="QH8591" s="623"/>
      <c r="QI8591" s="623"/>
      <c r="QJ8591" s="623"/>
      <c r="QK8591" s="623"/>
    </row>
    <row r="8592" spans="439:453">
      <c r="PW8592" s="623"/>
      <c r="PX8592" s="623"/>
      <c r="PY8592" s="623"/>
      <c r="PZ8592" s="623"/>
      <c r="QA8592" s="623"/>
      <c r="QB8592" s="623"/>
      <c r="QC8592" s="623"/>
      <c r="QD8592" s="623"/>
      <c r="QE8592" s="623"/>
      <c r="QF8592" s="623"/>
      <c r="QG8592" s="623"/>
      <c r="QH8592" s="623"/>
      <c r="QI8592" s="623"/>
      <c r="QJ8592" s="623"/>
      <c r="QK8592" s="623"/>
    </row>
    <row r="8593" spans="439:453">
      <c r="PW8593" s="623"/>
      <c r="PX8593" s="623"/>
      <c r="PY8593" s="623"/>
      <c r="PZ8593" s="623"/>
      <c r="QA8593" s="623"/>
      <c r="QB8593" s="623"/>
      <c r="QC8593" s="623"/>
      <c r="QD8593" s="623"/>
      <c r="QE8593" s="623"/>
      <c r="QF8593" s="623"/>
      <c r="QG8593" s="623"/>
      <c r="QH8593" s="623"/>
      <c r="QI8593" s="623"/>
      <c r="QJ8593" s="623"/>
      <c r="QK8593" s="623"/>
    </row>
    <row r="8594" spans="439:453">
      <c r="PW8594" s="623"/>
      <c r="PX8594" s="623"/>
      <c r="PY8594" s="623"/>
      <c r="PZ8594" s="623"/>
      <c r="QA8594" s="623"/>
      <c r="QB8594" s="623"/>
      <c r="QC8594" s="623"/>
      <c r="QD8594" s="623"/>
      <c r="QE8594" s="623"/>
      <c r="QF8594" s="623"/>
      <c r="QG8594" s="623"/>
      <c r="QH8594" s="623"/>
      <c r="QI8594" s="623"/>
      <c r="QJ8594" s="623"/>
      <c r="QK8594" s="623"/>
    </row>
    <row r="8595" spans="439:453">
      <c r="PW8595" s="623"/>
      <c r="PX8595" s="623"/>
      <c r="PY8595" s="623"/>
      <c r="PZ8595" s="623"/>
      <c r="QA8595" s="623"/>
      <c r="QB8595" s="623"/>
      <c r="QC8595" s="623"/>
      <c r="QD8595" s="623"/>
      <c r="QE8595" s="623"/>
      <c r="QF8595" s="623"/>
      <c r="QG8595" s="623"/>
      <c r="QH8595" s="623"/>
      <c r="QI8595" s="623"/>
      <c r="QJ8595" s="623"/>
      <c r="QK8595" s="623"/>
    </row>
    <row r="8596" spans="439:453">
      <c r="PW8596" s="623"/>
      <c r="PX8596" s="623"/>
      <c r="PY8596" s="623"/>
      <c r="PZ8596" s="623"/>
      <c r="QA8596" s="623"/>
      <c r="QB8596" s="623"/>
      <c r="QC8596" s="623"/>
      <c r="QD8596" s="623"/>
      <c r="QE8596" s="623"/>
      <c r="QF8596" s="623"/>
      <c r="QG8596" s="623"/>
      <c r="QH8596" s="623"/>
      <c r="QI8596" s="623"/>
      <c r="QJ8596" s="623"/>
      <c r="QK8596" s="623"/>
    </row>
    <row r="8597" spans="439:453">
      <c r="PW8597" s="623"/>
      <c r="PX8597" s="623"/>
      <c r="PY8597" s="623"/>
      <c r="PZ8597" s="623"/>
      <c r="QA8597" s="623"/>
      <c r="QB8597" s="623"/>
      <c r="QC8597" s="623"/>
      <c r="QD8597" s="623"/>
      <c r="QE8597" s="623"/>
      <c r="QF8597" s="623"/>
      <c r="QG8597" s="623"/>
      <c r="QH8597" s="623"/>
      <c r="QI8597" s="623"/>
      <c r="QJ8597" s="623"/>
      <c r="QK8597" s="623"/>
    </row>
    <row r="8598" spans="439:453">
      <c r="PW8598" s="623"/>
      <c r="PX8598" s="623"/>
      <c r="PY8598" s="623"/>
      <c r="PZ8598" s="623"/>
      <c r="QA8598" s="623"/>
      <c r="QB8598" s="623"/>
      <c r="QC8598" s="623"/>
      <c r="QD8598" s="623"/>
      <c r="QE8598" s="623"/>
      <c r="QF8598" s="623"/>
      <c r="QG8598" s="623"/>
      <c r="QH8598" s="623"/>
      <c r="QI8598" s="623"/>
      <c r="QJ8598" s="623"/>
      <c r="QK8598" s="623"/>
    </row>
    <row r="8599" spans="439:453">
      <c r="PW8599" s="623"/>
      <c r="PX8599" s="623"/>
      <c r="PY8599" s="623"/>
      <c r="PZ8599" s="623"/>
      <c r="QA8599" s="623"/>
      <c r="QB8599" s="623"/>
      <c r="QC8599" s="623"/>
      <c r="QD8599" s="623"/>
      <c r="QE8599" s="623"/>
      <c r="QF8599" s="623"/>
      <c r="QG8599" s="623"/>
      <c r="QH8599" s="623"/>
      <c r="QI8599" s="623"/>
      <c r="QJ8599" s="623"/>
      <c r="QK8599" s="623"/>
    </row>
    <row r="8600" spans="439:453">
      <c r="PW8600" s="623"/>
      <c r="PX8600" s="623"/>
      <c r="PY8600" s="623"/>
      <c r="PZ8600" s="623"/>
      <c r="QA8600" s="623"/>
      <c r="QB8600" s="623"/>
      <c r="QC8600" s="623"/>
      <c r="QD8600" s="623"/>
      <c r="QE8600" s="623"/>
      <c r="QF8600" s="623"/>
      <c r="QG8600" s="623"/>
      <c r="QH8600" s="623"/>
      <c r="QI8600" s="623"/>
      <c r="QJ8600" s="623"/>
      <c r="QK8600" s="623"/>
    </row>
    <row r="8601" spans="439:453">
      <c r="PW8601" s="623"/>
      <c r="PX8601" s="623"/>
      <c r="PY8601" s="623"/>
      <c r="PZ8601" s="623"/>
      <c r="QA8601" s="623"/>
      <c r="QB8601" s="623"/>
      <c r="QC8601" s="623"/>
      <c r="QD8601" s="623"/>
      <c r="QE8601" s="623"/>
      <c r="QF8601" s="623"/>
      <c r="QG8601" s="623"/>
      <c r="QH8601" s="623"/>
      <c r="QI8601" s="623"/>
      <c r="QJ8601" s="623"/>
      <c r="QK8601" s="623"/>
    </row>
    <row r="8602" spans="439:453">
      <c r="PW8602" s="623"/>
      <c r="PX8602" s="623"/>
      <c r="PY8602" s="623"/>
      <c r="PZ8602" s="623"/>
      <c r="QA8602" s="623"/>
      <c r="QB8602" s="623"/>
      <c r="QC8602" s="623"/>
      <c r="QD8602" s="623"/>
      <c r="QE8602" s="623"/>
      <c r="QF8602" s="623"/>
      <c r="QG8602" s="623"/>
      <c r="QH8602" s="623"/>
      <c r="QI8602" s="623"/>
      <c r="QJ8602" s="623"/>
      <c r="QK8602" s="623"/>
    </row>
    <row r="8603" spans="439:453">
      <c r="PW8603" s="623"/>
      <c r="PX8603" s="623"/>
      <c r="PY8603" s="623"/>
      <c r="PZ8603" s="623"/>
      <c r="QA8603" s="623"/>
      <c r="QB8603" s="623"/>
      <c r="QC8603" s="623"/>
      <c r="QD8603" s="623"/>
      <c r="QE8603" s="623"/>
      <c r="QF8603" s="623"/>
      <c r="QG8603" s="623"/>
      <c r="QH8603" s="623"/>
      <c r="QI8603" s="623"/>
      <c r="QJ8603" s="623"/>
      <c r="QK8603" s="623"/>
    </row>
    <row r="8604" spans="439:453">
      <c r="PW8604" s="623"/>
      <c r="PX8604" s="623"/>
      <c r="PY8604" s="623"/>
      <c r="PZ8604" s="623"/>
      <c r="QA8604" s="623"/>
      <c r="QB8604" s="623"/>
      <c r="QC8604" s="623"/>
      <c r="QD8604" s="623"/>
      <c r="QE8604" s="623"/>
      <c r="QF8604" s="623"/>
      <c r="QG8604" s="623"/>
      <c r="QH8604" s="623"/>
      <c r="QI8604" s="623"/>
      <c r="QJ8604" s="623"/>
      <c r="QK8604" s="623"/>
    </row>
    <row r="8605" spans="439:453">
      <c r="PW8605" s="623"/>
      <c r="PX8605" s="623"/>
      <c r="PY8605" s="623"/>
      <c r="PZ8605" s="623"/>
      <c r="QA8605" s="623"/>
      <c r="QB8605" s="623"/>
      <c r="QC8605" s="623"/>
      <c r="QD8605" s="623"/>
      <c r="QE8605" s="623"/>
      <c r="QF8605" s="623"/>
      <c r="QG8605" s="623"/>
      <c r="QH8605" s="623"/>
      <c r="QI8605" s="623"/>
      <c r="QJ8605" s="623"/>
      <c r="QK8605" s="623"/>
    </row>
    <row r="8606" spans="439:453">
      <c r="PW8606" s="623"/>
      <c r="PX8606" s="623"/>
      <c r="PY8606" s="623"/>
      <c r="PZ8606" s="623"/>
      <c r="QA8606" s="623"/>
      <c r="QB8606" s="623"/>
      <c r="QC8606" s="623"/>
      <c r="QD8606" s="623"/>
      <c r="QE8606" s="623"/>
      <c r="QF8606" s="623"/>
      <c r="QG8606" s="623"/>
      <c r="QH8606" s="623"/>
      <c r="QI8606" s="623"/>
      <c r="QJ8606" s="623"/>
      <c r="QK8606" s="623"/>
    </row>
    <row r="8607" spans="439:453">
      <c r="PW8607" s="623"/>
      <c r="PX8607" s="623"/>
      <c r="PY8607" s="623"/>
      <c r="PZ8607" s="623"/>
      <c r="QA8607" s="623"/>
      <c r="QB8607" s="623"/>
      <c r="QC8607" s="623"/>
      <c r="QD8607" s="623"/>
      <c r="QE8607" s="623"/>
      <c r="QF8607" s="623"/>
      <c r="QG8607" s="623"/>
      <c r="QH8607" s="623"/>
      <c r="QI8607" s="623"/>
      <c r="QJ8607" s="623"/>
      <c r="QK8607" s="623"/>
    </row>
    <row r="8608" spans="439:453">
      <c r="PW8608" s="623"/>
      <c r="PX8608" s="623"/>
      <c r="PY8608" s="623"/>
      <c r="PZ8608" s="623"/>
      <c r="QA8608" s="623"/>
      <c r="QB8608" s="623"/>
      <c r="QC8608" s="623"/>
      <c r="QD8608" s="623"/>
      <c r="QE8608" s="623"/>
      <c r="QF8608" s="623"/>
      <c r="QG8608" s="623"/>
      <c r="QH8608" s="623"/>
      <c r="QI8608" s="623"/>
      <c r="QJ8608" s="623"/>
      <c r="QK8608" s="623"/>
    </row>
    <row r="8609" spans="439:453">
      <c r="PW8609" s="623"/>
      <c r="PX8609" s="623"/>
      <c r="PY8609" s="623"/>
      <c r="PZ8609" s="623"/>
      <c r="QA8609" s="623"/>
      <c r="QB8609" s="623"/>
      <c r="QC8609" s="623"/>
      <c r="QD8609" s="623"/>
      <c r="QE8609" s="623"/>
      <c r="QF8609" s="623"/>
      <c r="QG8609" s="623"/>
      <c r="QH8609" s="623"/>
      <c r="QI8609" s="623"/>
      <c r="QJ8609" s="623"/>
      <c r="QK8609" s="623"/>
    </row>
    <row r="8610" spans="439:453">
      <c r="PW8610" s="623"/>
      <c r="PX8610" s="623"/>
      <c r="PY8610" s="623"/>
      <c r="PZ8610" s="623"/>
      <c r="QA8610" s="623"/>
      <c r="QB8610" s="623"/>
      <c r="QC8610" s="623"/>
      <c r="QD8610" s="623"/>
      <c r="QE8610" s="623"/>
      <c r="QF8610" s="623"/>
      <c r="QG8610" s="623"/>
      <c r="QH8610" s="623"/>
      <c r="QI8610" s="623"/>
      <c r="QJ8610" s="623"/>
      <c r="QK8610" s="623"/>
    </row>
    <row r="8611" spans="439:453">
      <c r="PW8611" s="623"/>
      <c r="PX8611" s="623"/>
      <c r="PY8611" s="623"/>
      <c r="PZ8611" s="623"/>
      <c r="QA8611" s="623"/>
      <c r="QB8611" s="623"/>
      <c r="QC8611" s="623"/>
      <c r="QD8611" s="623"/>
      <c r="QE8611" s="623"/>
      <c r="QF8611" s="623"/>
      <c r="QG8611" s="623"/>
      <c r="QH8611" s="623"/>
      <c r="QI8611" s="623"/>
      <c r="QJ8611" s="623"/>
      <c r="QK8611" s="623"/>
    </row>
    <row r="8612" spans="439:453">
      <c r="PW8612" s="623"/>
      <c r="PX8612" s="623"/>
      <c r="PY8612" s="623"/>
      <c r="PZ8612" s="623"/>
      <c r="QA8612" s="623"/>
      <c r="QB8612" s="623"/>
      <c r="QC8612" s="623"/>
      <c r="QD8612" s="623"/>
      <c r="QE8612" s="623"/>
      <c r="QF8612" s="623"/>
      <c r="QG8612" s="623"/>
      <c r="QH8612" s="623"/>
      <c r="QI8612" s="623"/>
      <c r="QJ8612" s="623"/>
      <c r="QK8612" s="623"/>
    </row>
    <row r="8613" spans="439:453">
      <c r="PW8613" s="623"/>
      <c r="PX8613" s="623"/>
      <c r="PY8613" s="623"/>
      <c r="PZ8613" s="623"/>
      <c r="QA8613" s="623"/>
      <c r="QB8613" s="623"/>
      <c r="QC8613" s="623"/>
      <c r="QD8613" s="623"/>
      <c r="QE8613" s="623"/>
      <c r="QF8613" s="623"/>
      <c r="QG8613" s="623"/>
      <c r="QH8613" s="623"/>
      <c r="QI8613" s="623"/>
      <c r="QJ8613" s="623"/>
      <c r="QK8613" s="623"/>
    </row>
    <row r="8614" spans="439:453">
      <c r="PW8614" s="623"/>
      <c r="PX8614" s="623"/>
      <c r="PY8614" s="623"/>
      <c r="PZ8614" s="623"/>
      <c r="QA8614" s="623"/>
      <c r="QB8614" s="623"/>
      <c r="QC8614" s="623"/>
      <c r="QD8614" s="623"/>
      <c r="QE8614" s="623"/>
      <c r="QF8614" s="623"/>
      <c r="QG8614" s="623"/>
      <c r="QH8614" s="623"/>
      <c r="QI8614" s="623"/>
      <c r="QJ8614" s="623"/>
      <c r="QK8614" s="623"/>
    </row>
    <row r="8615" spans="439:453">
      <c r="PW8615" s="623"/>
      <c r="PX8615" s="623"/>
      <c r="PY8615" s="623"/>
      <c r="PZ8615" s="623"/>
      <c r="QA8615" s="623"/>
      <c r="QB8615" s="623"/>
      <c r="QC8615" s="623"/>
      <c r="QD8615" s="623"/>
      <c r="QE8615" s="623"/>
      <c r="QF8615" s="623"/>
      <c r="QG8615" s="623"/>
      <c r="QH8615" s="623"/>
      <c r="QI8615" s="623"/>
      <c r="QJ8615" s="623"/>
      <c r="QK8615" s="623"/>
    </row>
    <row r="8616" spans="439:453">
      <c r="PW8616" s="623"/>
      <c r="PX8616" s="623"/>
      <c r="PY8616" s="623"/>
      <c r="PZ8616" s="623"/>
      <c r="QA8616" s="623"/>
      <c r="QB8616" s="623"/>
      <c r="QC8616" s="623"/>
      <c r="QD8616" s="623"/>
      <c r="QE8616" s="623"/>
      <c r="QF8616" s="623"/>
      <c r="QG8616" s="623"/>
      <c r="QH8616" s="623"/>
      <c r="QI8616" s="623"/>
      <c r="QJ8616" s="623"/>
      <c r="QK8616" s="623"/>
    </row>
    <row r="8617" spans="439:453">
      <c r="PW8617" s="623"/>
      <c r="PX8617" s="623"/>
      <c r="PY8617" s="623"/>
      <c r="PZ8617" s="623"/>
      <c r="QA8617" s="623"/>
      <c r="QB8617" s="623"/>
      <c r="QC8617" s="623"/>
      <c r="QD8617" s="623"/>
      <c r="QE8617" s="623"/>
      <c r="QF8617" s="623"/>
      <c r="QG8617" s="623"/>
      <c r="QH8617" s="623"/>
      <c r="QI8617" s="623"/>
      <c r="QJ8617" s="623"/>
      <c r="QK8617" s="623"/>
    </row>
    <row r="8618" spans="439:453">
      <c r="PW8618" s="623"/>
      <c r="PX8618" s="623"/>
      <c r="PY8618" s="623"/>
      <c r="PZ8618" s="623"/>
      <c r="QA8618" s="623"/>
      <c r="QB8618" s="623"/>
      <c r="QC8618" s="623"/>
      <c r="QD8618" s="623"/>
      <c r="QE8618" s="623"/>
      <c r="QF8618" s="623"/>
      <c r="QG8618" s="623"/>
      <c r="QH8618" s="623"/>
      <c r="QI8618" s="623"/>
      <c r="QJ8618" s="623"/>
      <c r="QK8618" s="623"/>
    </row>
    <row r="8619" spans="439:453">
      <c r="PW8619" s="623"/>
      <c r="PX8619" s="623"/>
      <c r="PY8619" s="623"/>
      <c r="PZ8619" s="623"/>
      <c r="QA8619" s="623"/>
      <c r="QB8619" s="623"/>
      <c r="QC8619" s="623"/>
      <c r="QD8619" s="623"/>
      <c r="QE8619" s="623"/>
      <c r="QF8619" s="623"/>
      <c r="QG8619" s="623"/>
      <c r="QH8619" s="623"/>
      <c r="QI8619" s="623"/>
      <c r="QJ8619" s="623"/>
      <c r="QK8619" s="623"/>
    </row>
    <row r="8620" spans="439:453">
      <c r="PW8620" s="623"/>
      <c r="PX8620" s="623"/>
      <c r="PY8620" s="623"/>
      <c r="PZ8620" s="623"/>
      <c r="QA8620" s="623"/>
      <c r="QB8620" s="623"/>
      <c r="QC8620" s="623"/>
      <c r="QD8620" s="623"/>
      <c r="QE8620" s="623"/>
      <c r="QF8620" s="623"/>
      <c r="QG8620" s="623"/>
      <c r="QH8620" s="623"/>
      <c r="QI8620" s="623"/>
      <c r="QJ8620" s="623"/>
      <c r="QK8620" s="623"/>
    </row>
    <row r="8621" spans="439:453">
      <c r="PW8621" s="623"/>
      <c r="PX8621" s="623"/>
      <c r="PY8621" s="623"/>
      <c r="PZ8621" s="623"/>
      <c r="QA8621" s="623"/>
      <c r="QB8621" s="623"/>
      <c r="QC8621" s="623"/>
      <c r="QD8621" s="623"/>
      <c r="QE8621" s="623"/>
      <c r="QF8621" s="623"/>
      <c r="QG8621" s="623"/>
      <c r="QH8621" s="623"/>
      <c r="QI8621" s="623"/>
      <c r="QJ8621" s="623"/>
      <c r="QK8621" s="623"/>
    </row>
    <row r="8622" spans="439:453">
      <c r="PW8622" s="623"/>
      <c r="PX8622" s="623"/>
      <c r="PY8622" s="623"/>
      <c r="PZ8622" s="623"/>
      <c r="QA8622" s="623"/>
      <c r="QB8622" s="623"/>
      <c r="QC8622" s="623"/>
      <c r="QD8622" s="623"/>
      <c r="QE8622" s="623"/>
      <c r="QF8622" s="623"/>
      <c r="QG8622" s="623"/>
      <c r="QH8622" s="623"/>
      <c r="QI8622" s="623"/>
      <c r="QJ8622" s="623"/>
      <c r="QK8622" s="623"/>
    </row>
    <row r="8623" spans="439:453">
      <c r="PW8623" s="623"/>
      <c r="PX8623" s="623"/>
      <c r="PY8623" s="623"/>
      <c r="PZ8623" s="623"/>
      <c r="QA8623" s="623"/>
      <c r="QB8623" s="623"/>
      <c r="QC8623" s="623"/>
      <c r="QD8623" s="623"/>
      <c r="QE8623" s="623"/>
      <c r="QF8623" s="623"/>
      <c r="QG8623" s="623"/>
      <c r="QH8623" s="623"/>
      <c r="QI8623" s="623"/>
      <c r="QJ8623" s="623"/>
      <c r="QK8623" s="623"/>
    </row>
    <row r="8624" spans="439:453">
      <c r="PW8624" s="623"/>
      <c r="PX8624" s="623"/>
      <c r="PY8624" s="623"/>
      <c r="PZ8624" s="623"/>
      <c r="QA8624" s="623"/>
      <c r="QB8624" s="623"/>
      <c r="QC8624" s="623"/>
      <c r="QD8624" s="623"/>
      <c r="QE8624" s="623"/>
      <c r="QF8624" s="623"/>
      <c r="QG8624" s="623"/>
      <c r="QH8624" s="623"/>
      <c r="QI8624" s="623"/>
      <c r="QJ8624" s="623"/>
      <c r="QK8624" s="623"/>
    </row>
    <row r="8625" spans="439:453">
      <c r="PW8625" s="623"/>
      <c r="PX8625" s="623"/>
      <c r="PY8625" s="623"/>
      <c r="PZ8625" s="623"/>
      <c r="QA8625" s="623"/>
      <c r="QB8625" s="623"/>
      <c r="QC8625" s="623"/>
      <c r="QD8625" s="623"/>
      <c r="QE8625" s="623"/>
      <c r="QF8625" s="623"/>
      <c r="QG8625" s="623"/>
      <c r="QH8625" s="623"/>
      <c r="QI8625" s="623"/>
      <c r="QJ8625" s="623"/>
      <c r="QK8625" s="623"/>
    </row>
    <row r="8626" spans="439:453">
      <c r="PW8626" s="623"/>
      <c r="PX8626" s="623"/>
      <c r="PY8626" s="623"/>
      <c r="PZ8626" s="623"/>
      <c r="QA8626" s="623"/>
      <c r="QB8626" s="623"/>
      <c r="QC8626" s="623"/>
      <c r="QD8626" s="623"/>
      <c r="QE8626" s="623"/>
      <c r="QF8626" s="623"/>
      <c r="QG8626" s="623"/>
      <c r="QH8626" s="623"/>
      <c r="QI8626" s="623"/>
      <c r="QJ8626" s="623"/>
      <c r="QK8626" s="623"/>
    </row>
    <row r="8627" spans="439:453">
      <c r="PW8627" s="623"/>
      <c r="PX8627" s="623"/>
      <c r="PY8627" s="623"/>
      <c r="PZ8627" s="623"/>
      <c r="QA8627" s="623"/>
      <c r="QB8627" s="623"/>
      <c r="QC8627" s="623"/>
      <c r="QD8627" s="623"/>
      <c r="QE8627" s="623"/>
      <c r="QF8627" s="623"/>
      <c r="QG8627" s="623"/>
      <c r="QH8627" s="623"/>
      <c r="QI8627" s="623"/>
      <c r="QJ8627" s="623"/>
      <c r="QK8627" s="623"/>
    </row>
    <row r="8628" spans="439:453">
      <c r="PW8628" s="623"/>
      <c r="PX8628" s="623"/>
      <c r="PY8628" s="623"/>
      <c r="PZ8628" s="623"/>
      <c r="QA8628" s="623"/>
      <c r="QB8628" s="623"/>
      <c r="QC8628" s="623"/>
      <c r="QD8628" s="623"/>
      <c r="QE8628" s="623"/>
      <c r="QF8628" s="623"/>
      <c r="QG8628" s="623"/>
      <c r="QH8628" s="623"/>
      <c r="QI8628" s="623"/>
      <c r="QJ8628" s="623"/>
      <c r="QK8628" s="623"/>
    </row>
    <row r="8629" spans="439:453">
      <c r="PW8629" s="623"/>
      <c r="PX8629" s="623"/>
      <c r="PY8629" s="623"/>
      <c r="PZ8629" s="623"/>
      <c r="QA8629" s="623"/>
      <c r="QB8629" s="623"/>
      <c r="QC8629" s="623"/>
      <c r="QD8629" s="623"/>
      <c r="QE8629" s="623"/>
      <c r="QF8629" s="623"/>
      <c r="QG8629" s="623"/>
      <c r="QH8629" s="623"/>
      <c r="QI8629" s="623"/>
      <c r="QJ8629" s="623"/>
      <c r="QK8629" s="623"/>
    </row>
    <row r="8630" spans="439:453">
      <c r="PW8630" s="623"/>
      <c r="PX8630" s="623"/>
      <c r="PY8630" s="623"/>
      <c r="PZ8630" s="623"/>
      <c r="QA8630" s="623"/>
      <c r="QB8630" s="623"/>
      <c r="QC8630" s="623"/>
      <c r="QD8630" s="623"/>
      <c r="QE8630" s="623"/>
      <c r="QF8630" s="623"/>
      <c r="QG8630" s="623"/>
      <c r="QH8630" s="623"/>
      <c r="QI8630" s="623"/>
      <c r="QJ8630" s="623"/>
      <c r="QK8630" s="623"/>
    </row>
    <row r="8631" spans="439:453">
      <c r="PW8631" s="623"/>
      <c r="PX8631" s="623"/>
      <c r="PY8631" s="623"/>
      <c r="PZ8631" s="623"/>
      <c r="QA8631" s="623"/>
      <c r="QB8631" s="623"/>
      <c r="QC8631" s="623"/>
      <c r="QD8631" s="623"/>
      <c r="QE8631" s="623"/>
      <c r="QF8631" s="623"/>
      <c r="QG8631" s="623"/>
      <c r="QH8631" s="623"/>
      <c r="QI8631" s="623"/>
      <c r="QJ8631" s="623"/>
      <c r="QK8631" s="623"/>
    </row>
    <row r="8632" spans="439:453">
      <c r="PW8632" s="623"/>
      <c r="PX8632" s="623"/>
      <c r="PY8632" s="623"/>
      <c r="PZ8632" s="623"/>
      <c r="QA8632" s="623"/>
      <c r="QB8632" s="623"/>
      <c r="QC8632" s="623"/>
      <c r="QD8632" s="623"/>
      <c r="QE8632" s="623"/>
      <c r="QF8632" s="623"/>
      <c r="QG8632" s="623"/>
      <c r="QH8632" s="623"/>
      <c r="QI8632" s="623"/>
      <c r="QJ8632" s="623"/>
      <c r="QK8632" s="623"/>
    </row>
    <row r="8633" spans="439:453">
      <c r="PW8633" s="623"/>
      <c r="PX8633" s="623"/>
      <c r="PY8633" s="623"/>
      <c r="PZ8633" s="623"/>
      <c r="QA8633" s="623"/>
      <c r="QB8633" s="623"/>
      <c r="QC8633" s="623"/>
      <c r="QD8633" s="623"/>
      <c r="QE8633" s="623"/>
      <c r="QF8633" s="623"/>
      <c r="QG8633" s="623"/>
      <c r="QH8633" s="623"/>
      <c r="QI8633" s="623"/>
      <c r="QJ8633" s="623"/>
      <c r="QK8633" s="623"/>
    </row>
    <row r="8634" spans="439:453">
      <c r="PW8634" s="623"/>
      <c r="PX8634" s="623"/>
      <c r="PY8634" s="623"/>
      <c r="PZ8634" s="623"/>
      <c r="QA8634" s="623"/>
      <c r="QB8634" s="623"/>
      <c r="QC8634" s="623"/>
      <c r="QD8634" s="623"/>
      <c r="QE8634" s="623"/>
      <c r="QF8634" s="623"/>
      <c r="QG8634" s="623"/>
      <c r="QH8634" s="623"/>
      <c r="QI8634" s="623"/>
      <c r="QJ8634" s="623"/>
      <c r="QK8634" s="623"/>
    </row>
    <row r="8635" spans="439:453">
      <c r="PW8635" s="623"/>
      <c r="PX8635" s="623"/>
      <c r="PY8635" s="623"/>
      <c r="PZ8635" s="623"/>
      <c r="QA8635" s="623"/>
      <c r="QB8635" s="623"/>
      <c r="QC8635" s="623"/>
      <c r="QD8635" s="623"/>
      <c r="QE8635" s="623"/>
      <c r="QF8635" s="623"/>
      <c r="QG8635" s="623"/>
      <c r="QH8635" s="623"/>
      <c r="QI8635" s="623"/>
      <c r="QJ8635" s="623"/>
      <c r="QK8635" s="623"/>
    </row>
    <row r="8636" spans="439:453">
      <c r="PW8636" s="623"/>
      <c r="PX8636" s="623"/>
      <c r="PY8636" s="623"/>
      <c r="PZ8636" s="623"/>
      <c r="QA8636" s="623"/>
      <c r="QB8636" s="623"/>
      <c r="QC8636" s="623"/>
      <c r="QD8636" s="623"/>
      <c r="QE8636" s="623"/>
      <c r="QF8636" s="623"/>
      <c r="QG8636" s="623"/>
      <c r="QH8636" s="623"/>
      <c r="QI8636" s="623"/>
      <c r="QJ8636" s="623"/>
      <c r="QK8636" s="623"/>
    </row>
    <row r="8637" spans="439:453">
      <c r="PW8637" s="623"/>
      <c r="PX8637" s="623"/>
      <c r="PY8637" s="623"/>
      <c r="PZ8637" s="623"/>
      <c r="QA8637" s="623"/>
      <c r="QB8637" s="623"/>
      <c r="QC8637" s="623"/>
      <c r="QD8637" s="623"/>
      <c r="QE8637" s="623"/>
      <c r="QF8637" s="623"/>
      <c r="QG8637" s="623"/>
      <c r="QH8637" s="623"/>
      <c r="QI8637" s="623"/>
      <c r="QJ8637" s="623"/>
      <c r="QK8637" s="623"/>
    </row>
    <row r="8638" spans="439:453">
      <c r="PW8638" s="623"/>
      <c r="PX8638" s="623"/>
      <c r="PY8638" s="623"/>
      <c r="PZ8638" s="623"/>
      <c r="QA8638" s="623"/>
      <c r="QB8638" s="623"/>
      <c r="QC8638" s="623"/>
      <c r="QD8638" s="623"/>
      <c r="QE8638" s="623"/>
      <c r="QF8638" s="623"/>
      <c r="QG8638" s="623"/>
      <c r="QH8638" s="623"/>
      <c r="QI8638" s="623"/>
      <c r="QJ8638" s="623"/>
      <c r="QK8638" s="623"/>
    </row>
    <row r="8639" spans="439:453">
      <c r="PW8639" s="623"/>
      <c r="PX8639" s="623"/>
      <c r="PY8639" s="623"/>
      <c r="PZ8639" s="623"/>
      <c r="QA8639" s="623"/>
      <c r="QB8639" s="623"/>
      <c r="QC8639" s="623"/>
      <c r="QD8639" s="623"/>
      <c r="QE8639" s="623"/>
      <c r="QF8639" s="623"/>
      <c r="QG8639" s="623"/>
      <c r="QH8639" s="623"/>
      <c r="QI8639" s="623"/>
      <c r="QJ8639" s="623"/>
      <c r="QK8639" s="623"/>
    </row>
    <row r="8640" spans="439:453">
      <c r="PW8640" s="623"/>
      <c r="PX8640" s="623"/>
      <c r="PY8640" s="623"/>
      <c r="PZ8640" s="623"/>
      <c r="QA8640" s="623"/>
      <c r="QB8640" s="623"/>
      <c r="QC8640" s="623"/>
      <c r="QD8640" s="623"/>
      <c r="QE8640" s="623"/>
      <c r="QF8640" s="623"/>
      <c r="QG8640" s="623"/>
      <c r="QH8640" s="623"/>
      <c r="QI8640" s="623"/>
      <c r="QJ8640" s="623"/>
      <c r="QK8640" s="623"/>
    </row>
    <row r="8641" spans="439:453">
      <c r="PW8641" s="623"/>
      <c r="PX8641" s="623"/>
      <c r="PY8641" s="623"/>
      <c r="PZ8641" s="623"/>
      <c r="QA8641" s="623"/>
      <c r="QB8641" s="623"/>
      <c r="QC8641" s="623"/>
      <c r="QD8641" s="623"/>
      <c r="QE8641" s="623"/>
      <c r="QF8641" s="623"/>
      <c r="QG8641" s="623"/>
      <c r="QH8641" s="623"/>
      <c r="QI8641" s="623"/>
      <c r="QJ8641" s="623"/>
      <c r="QK8641" s="623"/>
    </row>
    <row r="8642" spans="439:453">
      <c r="PW8642" s="623"/>
      <c r="PX8642" s="623"/>
      <c r="PY8642" s="623"/>
      <c r="PZ8642" s="623"/>
      <c r="QA8642" s="623"/>
      <c r="QB8642" s="623"/>
      <c r="QC8642" s="623"/>
      <c r="QD8642" s="623"/>
      <c r="QE8642" s="623"/>
      <c r="QF8642" s="623"/>
      <c r="QG8642" s="623"/>
      <c r="QH8642" s="623"/>
      <c r="QI8642" s="623"/>
      <c r="QJ8642" s="623"/>
      <c r="QK8642" s="623"/>
    </row>
    <row r="8643" spans="439:453">
      <c r="PW8643" s="623"/>
      <c r="PX8643" s="623"/>
      <c r="PY8643" s="623"/>
      <c r="PZ8643" s="623"/>
      <c r="QA8643" s="623"/>
      <c r="QB8643" s="623"/>
      <c r="QC8643" s="623"/>
      <c r="QD8643" s="623"/>
      <c r="QE8643" s="623"/>
      <c r="QF8643" s="623"/>
      <c r="QG8643" s="623"/>
      <c r="QH8643" s="623"/>
      <c r="QI8643" s="623"/>
      <c r="QJ8643" s="623"/>
      <c r="QK8643" s="623"/>
    </row>
    <row r="8644" spans="439:453">
      <c r="PW8644" s="623"/>
      <c r="PX8644" s="623"/>
      <c r="PY8644" s="623"/>
      <c r="PZ8644" s="623"/>
      <c r="QA8644" s="623"/>
      <c r="QB8644" s="623"/>
      <c r="QC8644" s="623"/>
      <c r="QD8644" s="623"/>
      <c r="QE8644" s="623"/>
      <c r="QF8644" s="623"/>
      <c r="QG8644" s="623"/>
      <c r="QH8644" s="623"/>
      <c r="QI8644" s="623"/>
      <c r="QJ8644" s="623"/>
      <c r="QK8644" s="623"/>
    </row>
    <row r="8645" spans="439:453">
      <c r="PW8645" s="623"/>
      <c r="PX8645" s="623"/>
      <c r="PY8645" s="623"/>
      <c r="PZ8645" s="623"/>
      <c r="QA8645" s="623"/>
      <c r="QB8645" s="623"/>
      <c r="QC8645" s="623"/>
      <c r="QD8645" s="623"/>
      <c r="QE8645" s="623"/>
      <c r="QF8645" s="623"/>
      <c r="QG8645" s="623"/>
      <c r="QH8645" s="623"/>
      <c r="QI8645" s="623"/>
      <c r="QJ8645" s="623"/>
      <c r="QK8645" s="623"/>
    </row>
    <row r="8646" spans="439:453">
      <c r="PW8646" s="623"/>
      <c r="PX8646" s="623"/>
      <c r="PY8646" s="623"/>
      <c r="PZ8646" s="623"/>
      <c r="QA8646" s="623"/>
      <c r="QB8646" s="623"/>
      <c r="QC8646" s="623"/>
      <c r="QD8646" s="623"/>
      <c r="QE8646" s="623"/>
      <c r="QF8646" s="623"/>
      <c r="QG8646" s="623"/>
      <c r="QH8646" s="623"/>
      <c r="QI8646" s="623"/>
      <c r="QJ8646" s="623"/>
      <c r="QK8646" s="623"/>
    </row>
    <row r="8647" spans="439:453">
      <c r="PW8647" s="623"/>
      <c r="PX8647" s="623"/>
      <c r="PY8647" s="623"/>
      <c r="PZ8647" s="623"/>
      <c r="QA8647" s="623"/>
      <c r="QB8647" s="623"/>
      <c r="QC8647" s="623"/>
      <c r="QD8647" s="623"/>
      <c r="QE8647" s="623"/>
      <c r="QF8647" s="623"/>
      <c r="QG8647" s="623"/>
      <c r="QH8647" s="623"/>
      <c r="QI8647" s="623"/>
      <c r="QJ8647" s="623"/>
      <c r="QK8647" s="623"/>
    </row>
    <row r="8648" spans="439:453">
      <c r="PW8648" s="623"/>
      <c r="PX8648" s="623"/>
      <c r="PY8648" s="623"/>
      <c r="PZ8648" s="623"/>
      <c r="QA8648" s="623"/>
      <c r="QB8648" s="623"/>
      <c r="QC8648" s="623"/>
      <c r="QD8648" s="623"/>
      <c r="QE8648" s="623"/>
      <c r="QF8648" s="623"/>
      <c r="QG8648" s="623"/>
      <c r="QH8648" s="623"/>
      <c r="QI8648" s="623"/>
      <c r="QJ8648" s="623"/>
      <c r="QK8648" s="623"/>
    </row>
    <row r="8649" spans="439:453">
      <c r="PW8649" s="623"/>
      <c r="PX8649" s="623"/>
      <c r="PY8649" s="623"/>
      <c r="PZ8649" s="623"/>
      <c r="QA8649" s="623"/>
      <c r="QB8649" s="623"/>
      <c r="QC8649" s="623"/>
      <c r="QD8649" s="623"/>
      <c r="QE8649" s="623"/>
      <c r="QF8649" s="623"/>
      <c r="QG8649" s="623"/>
      <c r="QH8649" s="623"/>
      <c r="QI8649" s="623"/>
      <c r="QJ8649" s="623"/>
      <c r="QK8649" s="623"/>
    </row>
    <row r="8650" spans="439:453">
      <c r="PW8650" s="623"/>
      <c r="PX8650" s="623"/>
      <c r="PY8650" s="623"/>
      <c r="PZ8650" s="623"/>
      <c r="QA8650" s="623"/>
      <c r="QB8650" s="623"/>
      <c r="QC8650" s="623"/>
      <c r="QD8650" s="623"/>
      <c r="QE8650" s="623"/>
      <c r="QF8650" s="623"/>
      <c r="QG8650" s="623"/>
      <c r="QH8650" s="623"/>
      <c r="QI8650" s="623"/>
      <c r="QJ8650" s="623"/>
      <c r="QK8650" s="623"/>
    </row>
    <row r="8651" spans="439:453">
      <c r="PW8651" s="623"/>
      <c r="PX8651" s="623"/>
      <c r="PY8651" s="623"/>
      <c r="PZ8651" s="623"/>
      <c r="QA8651" s="623"/>
      <c r="QB8651" s="623"/>
      <c r="QC8651" s="623"/>
      <c r="QD8651" s="623"/>
      <c r="QE8651" s="623"/>
      <c r="QF8651" s="623"/>
      <c r="QG8651" s="623"/>
      <c r="QH8651" s="623"/>
      <c r="QI8651" s="623"/>
      <c r="QJ8651" s="623"/>
      <c r="QK8651" s="623"/>
    </row>
    <row r="8652" spans="439:453">
      <c r="PW8652" s="623"/>
      <c r="PX8652" s="623"/>
      <c r="PY8652" s="623"/>
      <c r="PZ8652" s="623"/>
      <c r="QA8652" s="623"/>
      <c r="QB8652" s="623"/>
      <c r="QC8652" s="623"/>
      <c r="QD8652" s="623"/>
      <c r="QE8652" s="623"/>
      <c r="QF8652" s="623"/>
      <c r="QG8652" s="623"/>
      <c r="QH8652" s="623"/>
      <c r="QI8652" s="623"/>
      <c r="QJ8652" s="623"/>
      <c r="QK8652" s="623"/>
    </row>
    <row r="8653" spans="439:453">
      <c r="PW8653" s="623"/>
      <c r="PX8653" s="623"/>
      <c r="PY8653" s="623"/>
      <c r="PZ8653" s="623"/>
      <c r="QA8653" s="623"/>
      <c r="QB8653" s="623"/>
      <c r="QC8653" s="623"/>
      <c r="QD8653" s="623"/>
      <c r="QE8653" s="623"/>
      <c r="QF8653" s="623"/>
      <c r="QG8653" s="623"/>
      <c r="QH8653" s="623"/>
      <c r="QI8653" s="623"/>
      <c r="QJ8653" s="623"/>
      <c r="QK8653" s="623"/>
    </row>
    <row r="8654" spans="439:453">
      <c r="PW8654" s="623"/>
      <c r="PX8654" s="623"/>
      <c r="PY8654" s="623"/>
      <c r="PZ8654" s="623"/>
      <c r="QA8654" s="623"/>
      <c r="QB8654" s="623"/>
      <c r="QC8654" s="623"/>
      <c r="QD8654" s="623"/>
      <c r="QE8654" s="623"/>
      <c r="QF8654" s="623"/>
      <c r="QG8654" s="623"/>
      <c r="QH8654" s="623"/>
      <c r="QI8654" s="623"/>
      <c r="QJ8654" s="623"/>
      <c r="QK8654" s="623"/>
    </row>
    <row r="8655" spans="439:453">
      <c r="PW8655" s="623"/>
      <c r="PX8655" s="623"/>
      <c r="PY8655" s="623"/>
      <c r="PZ8655" s="623"/>
      <c r="QA8655" s="623"/>
      <c r="QB8655" s="623"/>
      <c r="QC8655" s="623"/>
      <c r="QD8655" s="623"/>
      <c r="QE8655" s="623"/>
      <c r="QF8655" s="623"/>
      <c r="QG8655" s="623"/>
      <c r="QH8655" s="623"/>
      <c r="QI8655" s="623"/>
      <c r="QJ8655" s="623"/>
      <c r="QK8655" s="623"/>
    </row>
    <row r="8656" spans="439:453">
      <c r="PW8656" s="623"/>
      <c r="PX8656" s="623"/>
      <c r="PY8656" s="623"/>
      <c r="PZ8656" s="623"/>
      <c r="QA8656" s="623"/>
      <c r="QB8656" s="623"/>
      <c r="QC8656" s="623"/>
      <c r="QD8656" s="623"/>
      <c r="QE8656" s="623"/>
      <c r="QF8656" s="623"/>
      <c r="QG8656" s="623"/>
      <c r="QH8656" s="623"/>
      <c r="QI8656" s="623"/>
      <c r="QJ8656" s="623"/>
      <c r="QK8656" s="623"/>
    </row>
    <row r="8657" spans="439:453">
      <c r="PW8657" s="623"/>
      <c r="PX8657" s="623"/>
      <c r="PY8657" s="623"/>
      <c r="PZ8657" s="623"/>
      <c r="QA8657" s="623"/>
      <c r="QB8657" s="623"/>
      <c r="QC8657" s="623"/>
      <c r="QD8657" s="623"/>
      <c r="QE8657" s="623"/>
      <c r="QF8657" s="623"/>
      <c r="QG8657" s="623"/>
      <c r="QH8657" s="623"/>
      <c r="QI8657" s="623"/>
      <c r="QJ8657" s="623"/>
      <c r="QK8657" s="623"/>
    </row>
    <row r="8658" spans="439:453">
      <c r="PW8658" s="623"/>
      <c r="PX8658" s="623"/>
      <c r="PY8658" s="623"/>
      <c r="PZ8658" s="623"/>
      <c r="QA8658" s="623"/>
      <c r="QB8658" s="623"/>
      <c r="QC8658" s="623"/>
      <c r="QD8658" s="623"/>
      <c r="QE8658" s="623"/>
      <c r="QF8658" s="623"/>
      <c r="QG8658" s="623"/>
      <c r="QH8658" s="623"/>
      <c r="QI8658" s="623"/>
      <c r="QJ8658" s="623"/>
      <c r="QK8658" s="623"/>
    </row>
    <row r="8659" spans="439:453">
      <c r="PW8659" s="623"/>
      <c r="PX8659" s="623"/>
      <c r="PY8659" s="623"/>
      <c r="PZ8659" s="623"/>
      <c r="QA8659" s="623"/>
      <c r="QB8659" s="623"/>
      <c r="QC8659" s="623"/>
      <c r="QD8659" s="623"/>
      <c r="QE8659" s="623"/>
      <c r="QF8659" s="623"/>
      <c r="QG8659" s="623"/>
      <c r="QH8659" s="623"/>
      <c r="QI8659" s="623"/>
      <c r="QJ8659" s="623"/>
      <c r="QK8659" s="623"/>
    </row>
    <row r="8660" spans="439:453">
      <c r="PW8660" s="623"/>
      <c r="PX8660" s="623"/>
      <c r="PY8660" s="623"/>
      <c r="PZ8660" s="623"/>
      <c r="QA8660" s="623"/>
      <c r="QB8660" s="623"/>
      <c r="QC8660" s="623"/>
      <c r="QD8660" s="623"/>
      <c r="QE8660" s="623"/>
      <c r="QF8660" s="623"/>
      <c r="QG8660" s="623"/>
      <c r="QH8660" s="623"/>
      <c r="QI8660" s="623"/>
      <c r="QJ8660" s="623"/>
      <c r="QK8660" s="623"/>
    </row>
    <row r="8661" spans="439:453">
      <c r="PW8661" s="623"/>
      <c r="PX8661" s="623"/>
      <c r="PY8661" s="623"/>
      <c r="PZ8661" s="623"/>
      <c r="QA8661" s="623"/>
      <c r="QB8661" s="623"/>
      <c r="QC8661" s="623"/>
      <c r="QD8661" s="623"/>
      <c r="QE8661" s="623"/>
      <c r="QF8661" s="623"/>
      <c r="QG8661" s="623"/>
      <c r="QH8661" s="623"/>
      <c r="QI8661" s="623"/>
      <c r="QJ8661" s="623"/>
      <c r="QK8661" s="623"/>
    </row>
    <row r="8662" spans="439:453">
      <c r="PW8662" s="623"/>
      <c r="PX8662" s="623"/>
      <c r="PY8662" s="623"/>
      <c r="PZ8662" s="623"/>
      <c r="QA8662" s="623"/>
      <c r="QB8662" s="623"/>
      <c r="QC8662" s="623"/>
      <c r="QD8662" s="623"/>
      <c r="QE8662" s="623"/>
      <c r="QF8662" s="623"/>
      <c r="QG8662" s="623"/>
      <c r="QH8662" s="623"/>
      <c r="QI8662" s="623"/>
      <c r="QJ8662" s="623"/>
      <c r="QK8662" s="623"/>
    </row>
    <row r="8663" spans="439:453">
      <c r="PW8663" s="623"/>
      <c r="PX8663" s="623"/>
      <c r="PY8663" s="623"/>
      <c r="PZ8663" s="623"/>
      <c r="QA8663" s="623"/>
      <c r="QB8663" s="623"/>
      <c r="QC8663" s="623"/>
      <c r="QD8663" s="623"/>
      <c r="QE8663" s="623"/>
      <c r="QF8663" s="623"/>
      <c r="QG8663" s="623"/>
      <c r="QH8663" s="623"/>
      <c r="QI8663" s="623"/>
      <c r="QJ8663" s="623"/>
      <c r="QK8663" s="623"/>
    </row>
    <row r="8664" spans="439:453">
      <c r="PW8664" s="623"/>
      <c r="PX8664" s="623"/>
      <c r="PY8664" s="623"/>
      <c r="PZ8664" s="623"/>
      <c r="QA8664" s="623"/>
      <c r="QB8664" s="623"/>
      <c r="QC8664" s="623"/>
      <c r="QD8664" s="623"/>
      <c r="QE8664" s="623"/>
      <c r="QF8664" s="623"/>
      <c r="QG8664" s="623"/>
      <c r="QH8664" s="623"/>
      <c r="QI8664" s="623"/>
      <c r="QJ8664" s="623"/>
      <c r="QK8664" s="623"/>
    </row>
    <row r="8665" spans="439:453">
      <c r="PW8665" s="623"/>
      <c r="PX8665" s="623"/>
      <c r="PY8665" s="623"/>
      <c r="PZ8665" s="623"/>
      <c r="QA8665" s="623"/>
      <c r="QB8665" s="623"/>
      <c r="QC8665" s="623"/>
      <c r="QD8665" s="623"/>
      <c r="QE8665" s="623"/>
      <c r="QF8665" s="623"/>
      <c r="QG8665" s="623"/>
      <c r="QH8665" s="623"/>
      <c r="QI8665" s="623"/>
      <c r="QJ8665" s="623"/>
      <c r="QK8665" s="623"/>
    </row>
    <row r="8666" spans="439:453">
      <c r="PW8666" s="623"/>
      <c r="PX8666" s="623"/>
      <c r="PY8666" s="623"/>
      <c r="PZ8666" s="623"/>
      <c r="QA8666" s="623"/>
      <c r="QB8666" s="623"/>
      <c r="QC8666" s="623"/>
      <c r="QD8666" s="623"/>
      <c r="QE8666" s="623"/>
      <c r="QF8666" s="623"/>
      <c r="QG8666" s="623"/>
      <c r="QH8666" s="623"/>
      <c r="QI8666" s="623"/>
      <c r="QJ8666" s="623"/>
      <c r="QK8666" s="623"/>
    </row>
    <row r="8667" spans="439:453">
      <c r="PW8667" s="623"/>
      <c r="PX8667" s="623"/>
      <c r="PY8667" s="623"/>
      <c r="PZ8667" s="623"/>
      <c r="QA8667" s="623"/>
      <c r="QB8667" s="623"/>
      <c r="QC8667" s="623"/>
      <c r="QD8667" s="623"/>
      <c r="QE8667" s="623"/>
      <c r="QF8667" s="623"/>
      <c r="QG8667" s="623"/>
      <c r="QH8667" s="623"/>
      <c r="QI8667" s="623"/>
      <c r="QJ8667" s="623"/>
      <c r="QK8667" s="623"/>
    </row>
    <row r="8668" spans="439:453">
      <c r="PW8668" s="623"/>
      <c r="PX8668" s="623"/>
      <c r="PY8668" s="623"/>
      <c r="PZ8668" s="623"/>
      <c r="QA8668" s="623"/>
      <c r="QB8668" s="623"/>
      <c r="QC8668" s="623"/>
      <c r="QD8668" s="623"/>
      <c r="QE8668" s="623"/>
      <c r="QF8668" s="623"/>
      <c r="QG8668" s="623"/>
      <c r="QH8668" s="623"/>
      <c r="QI8668" s="623"/>
      <c r="QJ8668" s="623"/>
      <c r="QK8668" s="623"/>
    </row>
    <row r="8669" spans="439:453">
      <c r="PW8669" s="623"/>
      <c r="PX8669" s="623"/>
      <c r="PY8669" s="623"/>
      <c r="PZ8669" s="623"/>
      <c r="QA8669" s="623"/>
      <c r="QB8669" s="623"/>
      <c r="QC8669" s="623"/>
      <c r="QD8669" s="623"/>
      <c r="QE8669" s="623"/>
      <c r="QF8669" s="623"/>
      <c r="QG8669" s="623"/>
      <c r="QH8669" s="623"/>
      <c r="QI8669" s="623"/>
      <c r="QJ8669" s="623"/>
      <c r="QK8669" s="623"/>
    </row>
    <row r="8670" spans="439:453">
      <c r="PW8670" s="623"/>
      <c r="PX8670" s="623"/>
      <c r="PY8670" s="623"/>
      <c r="PZ8670" s="623"/>
      <c r="QA8670" s="623"/>
      <c r="QB8670" s="623"/>
      <c r="QC8670" s="623"/>
      <c r="QD8670" s="623"/>
      <c r="QE8670" s="623"/>
      <c r="QF8670" s="623"/>
      <c r="QG8670" s="623"/>
      <c r="QH8670" s="623"/>
      <c r="QI8670" s="623"/>
      <c r="QJ8670" s="623"/>
      <c r="QK8670" s="623"/>
    </row>
    <row r="8671" spans="439:453">
      <c r="PW8671" s="623"/>
      <c r="PX8671" s="623"/>
      <c r="PY8671" s="623"/>
      <c r="PZ8671" s="623"/>
      <c r="QA8671" s="623"/>
      <c r="QB8671" s="623"/>
      <c r="QC8671" s="623"/>
      <c r="QD8671" s="623"/>
      <c r="QE8671" s="623"/>
      <c r="QF8671" s="623"/>
      <c r="QG8671" s="623"/>
      <c r="QH8671" s="623"/>
      <c r="QI8671" s="623"/>
      <c r="QJ8671" s="623"/>
      <c r="QK8671" s="623"/>
    </row>
    <row r="8672" spans="439:453">
      <c r="PW8672" s="623"/>
      <c r="PX8672" s="623"/>
      <c r="PY8672" s="623"/>
      <c r="PZ8672" s="623"/>
      <c r="QA8672" s="623"/>
      <c r="QB8672" s="623"/>
      <c r="QC8672" s="623"/>
      <c r="QD8672" s="623"/>
      <c r="QE8672" s="623"/>
      <c r="QF8672" s="623"/>
      <c r="QG8672" s="623"/>
      <c r="QH8672" s="623"/>
      <c r="QI8672" s="623"/>
      <c r="QJ8672" s="623"/>
      <c r="QK8672" s="623"/>
    </row>
    <row r="8673" spans="439:453">
      <c r="PW8673" s="623"/>
      <c r="PX8673" s="623"/>
      <c r="PY8673" s="623"/>
      <c r="PZ8673" s="623"/>
      <c r="QA8673" s="623"/>
      <c r="QB8673" s="623"/>
      <c r="QC8673" s="623"/>
      <c r="QD8673" s="623"/>
      <c r="QE8673" s="623"/>
      <c r="QF8673" s="623"/>
      <c r="QG8673" s="623"/>
      <c r="QH8673" s="623"/>
      <c r="QI8673" s="623"/>
      <c r="QJ8673" s="623"/>
      <c r="QK8673" s="623"/>
    </row>
    <row r="8674" spans="439:453">
      <c r="PW8674" s="623"/>
      <c r="PX8674" s="623"/>
      <c r="PY8674" s="623"/>
      <c r="PZ8674" s="623"/>
      <c r="QA8674" s="623"/>
      <c r="QB8674" s="623"/>
      <c r="QC8674" s="623"/>
      <c r="QD8674" s="623"/>
      <c r="QE8674" s="623"/>
      <c r="QF8674" s="623"/>
      <c r="QG8674" s="623"/>
      <c r="QH8674" s="623"/>
      <c r="QI8674" s="623"/>
      <c r="QJ8674" s="623"/>
      <c r="QK8674" s="623"/>
    </row>
    <row r="8675" spans="439:453">
      <c r="PW8675" s="623"/>
      <c r="PX8675" s="623"/>
      <c r="PY8675" s="623"/>
      <c r="PZ8675" s="623"/>
      <c r="QA8675" s="623"/>
      <c r="QB8675" s="623"/>
      <c r="QC8675" s="623"/>
      <c r="QD8675" s="623"/>
      <c r="QE8675" s="623"/>
      <c r="QF8675" s="623"/>
      <c r="QG8675" s="623"/>
      <c r="QH8675" s="623"/>
      <c r="QI8675" s="623"/>
      <c r="QJ8675" s="623"/>
      <c r="QK8675" s="623"/>
    </row>
    <row r="8676" spans="439:453">
      <c r="PW8676" s="623"/>
      <c r="PX8676" s="623"/>
      <c r="PY8676" s="623"/>
      <c r="PZ8676" s="623"/>
      <c r="QA8676" s="623"/>
      <c r="QB8676" s="623"/>
      <c r="QC8676" s="623"/>
      <c r="QD8676" s="623"/>
      <c r="QE8676" s="623"/>
      <c r="QF8676" s="623"/>
      <c r="QG8676" s="623"/>
      <c r="QH8676" s="623"/>
      <c r="QI8676" s="623"/>
      <c r="QJ8676" s="623"/>
      <c r="QK8676" s="623"/>
    </row>
    <row r="8677" spans="439:453">
      <c r="PW8677" s="623"/>
      <c r="PX8677" s="623"/>
      <c r="PY8677" s="623"/>
      <c r="PZ8677" s="623"/>
      <c r="QA8677" s="623"/>
      <c r="QB8677" s="623"/>
      <c r="QC8677" s="623"/>
      <c r="QD8677" s="623"/>
      <c r="QE8677" s="623"/>
      <c r="QF8677" s="623"/>
      <c r="QG8677" s="623"/>
      <c r="QH8677" s="623"/>
      <c r="QI8677" s="623"/>
      <c r="QJ8677" s="623"/>
      <c r="QK8677" s="623"/>
    </row>
    <row r="8678" spans="439:453">
      <c r="PW8678" s="623"/>
      <c r="PX8678" s="623"/>
      <c r="PY8678" s="623"/>
      <c r="PZ8678" s="623"/>
      <c r="QA8678" s="623"/>
      <c r="QB8678" s="623"/>
      <c r="QC8678" s="623"/>
      <c r="QD8678" s="623"/>
      <c r="QE8678" s="623"/>
      <c r="QF8678" s="623"/>
      <c r="QG8678" s="623"/>
      <c r="QH8678" s="623"/>
      <c r="QI8678" s="623"/>
      <c r="QJ8678" s="623"/>
      <c r="QK8678" s="623"/>
    </row>
    <row r="8679" spans="439:453">
      <c r="PW8679" s="623"/>
      <c r="PX8679" s="623"/>
      <c r="PY8679" s="623"/>
      <c r="PZ8679" s="623"/>
      <c r="QA8679" s="623"/>
      <c r="QB8679" s="623"/>
      <c r="QC8679" s="623"/>
      <c r="QD8679" s="623"/>
      <c r="QE8679" s="623"/>
      <c r="QF8679" s="623"/>
      <c r="QG8679" s="623"/>
      <c r="QH8679" s="623"/>
      <c r="QI8679" s="623"/>
      <c r="QJ8679" s="623"/>
      <c r="QK8679" s="623"/>
    </row>
    <row r="8680" spans="439:453">
      <c r="PW8680" s="623"/>
      <c r="PX8680" s="623"/>
      <c r="PY8680" s="623"/>
      <c r="PZ8680" s="623"/>
      <c r="QA8680" s="623"/>
      <c r="QB8680" s="623"/>
      <c r="QC8680" s="623"/>
      <c r="QD8680" s="623"/>
      <c r="QE8680" s="623"/>
      <c r="QF8680" s="623"/>
      <c r="QG8680" s="623"/>
      <c r="QH8680" s="623"/>
      <c r="QI8680" s="623"/>
      <c r="QJ8680" s="623"/>
      <c r="QK8680" s="623"/>
    </row>
    <row r="8681" spans="439:453">
      <c r="PW8681" s="623"/>
      <c r="PX8681" s="623"/>
      <c r="PY8681" s="623"/>
      <c r="PZ8681" s="623"/>
      <c r="QA8681" s="623"/>
      <c r="QB8681" s="623"/>
      <c r="QC8681" s="623"/>
      <c r="QD8681" s="623"/>
      <c r="QE8681" s="623"/>
      <c r="QF8681" s="623"/>
      <c r="QG8681" s="623"/>
      <c r="QH8681" s="623"/>
      <c r="QI8681" s="623"/>
      <c r="QJ8681" s="623"/>
      <c r="QK8681" s="623"/>
    </row>
    <row r="8682" spans="439:453">
      <c r="PW8682" s="623"/>
      <c r="PX8682" s="623"/>
      <c r="PY8682" s="623"/>
      <c r="PZ8682" s="623"/>
      <c r="QA8682" s="623"/>
      <c r="QB8682" s="623"/>
      <c r="QC8682" s="623"/>
      <c r="QD8682" s="623"/>
      <c r="QE8682" s="623"/>
      <c r="QF8682" s="623"/>
      <c r="QG8682" s="623"/>
      <c r="QH8682" s="623"/>
      <c r="QI8682" s="623"/>
      <c r="QJ8682" s="623"/>
      <c r="QK8682" s="623"/>
    </row>
    <row r="8683" spans="439:453">
      <c r="PW8683" s="623"/>
      <c r="PX8683" s="623"/>
      <c r="PY8683" s="623"/>
      <c r="PZ8683" s="623"/>
      <c r="QA8683" s="623"/>
      <c r="QB8683" s="623"/>
      <c r="QC8683" s="623"/>
      <c r="QD8683" s="623"/>
      <c r="QE8683" s="623"/>
      <c r="QF8683" s="623"/>
      <c r="QG8683" s="623"/>
      <c r="QH8683" s="623"/>
      <c r="QI8683" s="623"/>
      <c r="QJ8683" s="623"/>
      <c r="QK8683" s="623"/>
    </row>
    <row r="8684" spans="439:453">
      <c r="PW8684" s="623"/>
      <c r="PX8684" s="623"/>
      <c r="PY8684" s="623"/>
      <c r="PZ8684" s="623"/>
      <c r="QA8684" s="623"/>
      <c r="QB8684" s="623"/>
      <c r="QC8684" s="623"/>
      <c r="QD8684" s="623"/>
      <c r="QE8684" s="623"/>
      <c r="QF8684" s="623"/>
      <c r="QG8684" s="623"/>
      <c r="QH8684" s="623"/>
      <c r="QI8684" s="623"/>
      <c r="QJ8684" s="623"/>
      <c r="QK8684" s="623"/>
    </row>
    <row r="8685" spans="439:453">
      <c r="PW8685" s="623"/>
      <c r="PX8685" s="623"/>
      <c r="PY8685" s="623"/>
      <c r="PZ8685" s="623"/>
      <c r="QA8685" s="623"/>
      <c r="QB8685" s="623"/>
      <c r="QC8685" s="623"/>
      <c r="QD8685" s="623"/>
      <c r="QE8685" s="623"/>
      <c r="QF8685" s="623"/>
      <c r="QG8685" s="623"/>
      <c r="QH8685" s="623"/>
      <c r="QI8685" s="623"/>
      <c r="QJ8685" s="623"/>
      <c r="QK8685" s="623"/>
    </row>
    <row r="8686" spans="439:453">
      <c r="PW8686" s="623"/>
      <c r="PX8686" s="623"/>
      <c r="PY8686" s="623"/>
      <c r="PZ8686" s="623"/>
      <c r="QA8686" s="623"/>
      <c r="QB8686" s="623"/>
      <c r="QC8686" s="623"/>
      <c r="QD8686" s="623"/>
      <c r="QE8686" s="623"/>
      <c r="QF8686" s="623"/>
      <c r="QG8686" s="623"/>
      <c r="QH8686" s="623"/>
      <c r="QI8686" s="623"/>
      <c r="QJ8686" s="623"/>
      <c r="QK8686" s="623"/>
    </row>
    <row r="8687" spans="439:453">
      <c r="PW8687" s="623"/>
      <c r="PX8687" s="623"/>
      <c r="PY8687" s="623"/>
      <c r="PZ8687" s="623"/>
      <c r="QA8687" s="623"/>
      <c r="QB8687" s="623"/>
      <c r="QC8687" s="623"/>
      <c r="QD8687" s="623"/>
      <c r="QE8687" s="623"/>
      <c r="QF8687" s="623"/>
      <c r="QG8687" s="623"/>
      <c r="QH8687" s="623"/>
      <c r="QI8687" s="623"/>
      <c r="QJ8687" s="623"/>
      <c r="QK8687" s="623"/>
    </row>
    <row r="8688" spans="439:453">
      <c r="PW8688" s="623"/>
      <c r="PX8688" s="623"/>
      <c r="PY8688" s="623"/>
      <c r="PZ8688" s="623"/>
      <c r="QA8688" s="623"/>
      <c r="QB8688" s="623"/>
      <c r="QC8688" s="623"/>
      <c r="QD8688" s="623"/>
      <c r="QE8688" s="623"/>
      <c r="QF8688" s="623"/>
      <c r="QG8688" s="623"/>
      <c r="QH8688" s="623"/>
      <c r="QI8688" s="623"/>
      <c r="QJ8688" s="623"/>
      <c r="QK8688" s="623"/>
    </row>
    <row r="8689" spans="439:453">
      <c r="PW8689" s="623"/>
      <c r="PX8689" s="623"/>
      <c r="PY8689" s="623"/>
      <c r="PZ8689" s="623"/>
      <c r="QA8689" s="623"/>
      <c r="QB8689" s="623"/>
      <c r="QC8689" s="623"/>
      <c r="QD8689" s="623"/>
      <c r="QE8689" s="623"/>
      <c r="QF8689" s="623"/>
      <c r="QG8689" s="623"/>
      <c r="QH8689" s="623"/>
      <c r="QI8689" s="623"/>
      <c r="QJ8689" s="623"/>
      <c r="QK8689" s="623"/>
    </row>
    <row r="8690" spans="439:453">
      <c r="PW8690" s="623"/>
      <c r="PX8690" s="623"/>
      <c r="PY8690" s="623"/>
      <c r="PZ8690" s="623"/>
      <c r="QA8690" s="623"/>
      <c r="QB8690" s="623"/>
      <c r="QC8690" s="623"/>
      <c r="QD8690" s="623"/>
      <c r="QE8690" s="623"/>
      <c r="QF8690" s="623"/>
      <c r="QG8690" s="623"/>
      <c r="QH8690" s="623"/>
      <c r="QI8690" s="623"/>
      <c r="QJ8690" s="623"/>
      <c r="QK8690" s="623"/>
    </row>
    <row r="8691" spans="439:453">
      <c r="PW8691" s="623"/>
      <c r="PX8691" s="623"/>
      <c r="PY8691" s="623"/>
      <c r="PZ8691" s="623"/>
      <c r="QA8691" s="623"/>
      <c r="QB8691" s="623"/>
      <c r="QC8691" s="623"/>
      <c r="QD8691" s="623"/>
      <c r="QE8691" s="623"/>
      <c r="QF8691" s="623"/>
      <c r="QG8691" s="623"/>
      <c r="QH8691" s="623"/>
      <c r="QI8691" s="623"/>
      <c r="QJ8691" s="623"/>
      <c r="QK8691" s="623"/>
    </row>
    <row r="8692" spans="439:453">
      <c r="PW8692" s="623"/>
      <c r="PX8692" s="623"/>
      <c r="PY8692" s="623"/>
      <c r="PZ8692" s="623"/>
      <c r="QA8692" s="623"/>
      <c r="QB8692" s="623"/>
      <c r="QC8692" s="623"/>
      <c r="QD8692" s="623"/>
      <c r="QE8692" s="623"/>
      <c r="QF8692" s="623"/>
      <c r="QG8692" s="623"/>
      <c r="QH8692" s="623"/>
      <c r="QI8692" s="623"/>
      <c r="QJ8692" s="623"/>
      <c r="QK8692" s="623"/>
    </row>
    <row r="8693" spans="439:453">
      <c r="PW8693" s="623"/>
      <c r="PX8693" s="623"/>
      <c r="PY8693" s="623"/>
      <c r="PZ8693" s="623"/>
      <c r="QA8693" s="623"/>
      <c r="QB8693" s="623"/>
      <c r="QC8693" s="623"/>
      <c r="QD8693" s="623"/>
      <c r="QE8693" s="623"/>
      <c r="QF8693" s="623"/>
      <c r="QG8693" s="623"/>
      <c r="QH8693" s="623"/>
      <c r="QI8693" s="623"/>
      <c r="QJ8693" s="623"/>
      <c r="QK8693" s="623"/>
    </row>
    <row r="8694" spans="439:453">
      <c r="PW8694" s="623"/>
      <c r="PX8694" s="623"/>
      <c r="PY8694" s="623"/>
      <c r="PZ8694" s="623"/>
      <c r="QA8694" s="623"/>
      <c r="QB8694" s="623"/>
      <c r="QC8694" s="623"/>
      <c r="QD8694" s="623"/>
      <c r="QE8694" s="623"/>
      <c r="QF8694" s="623"/>
      <c r="QG8694" s="623"/>
      <c r="QH8694" s="623"/>
      <c r="QI8694" s="623"/>
      <c r="QJ8694" s="623"/>
      <c r="QK8694" s="623"/>
    </row>
    <row r="8695" spans="439:453">
      <c r="PW8695" s="623"/>
      <c r="PX8695" s="623"/>
      <c r="PY8695" s="623"/>
      <c r="PZ8695" s="623"/>
      <c r="QA8695" s="623"/>
      <c r="QB8695" s="623"/>
      <c r="QC8695" s="623"/>
      <c r="QD8695" s="623"/>
      <c r="QE8695" s="623"/>
      <c r="QF8695" s="623"/>
      <c r="QG8695" s="623"/>
      <c r="QH8695" s="623"/>
      <c r="QI8695" s="623"/>
      <c r="QJ8695" s="623"/>
      <c r="QK8695" s="623"/>
    </row>
    <row r="8696" spans="439:453">
      <c r="PW8696" s="623"/>
      <c r="PX8696" s="623"/>
      <c r="PY8696" s="623"/>
      <c r="PZ8696" s="623"/>
      <c r="QA8696" s="623"/>
      <c r="QB8696" s="623"/>
      <c r="QC8696" s="623"/>
      <c r="QD8696" s="623"/>
      <c r="QE8696" s="623"/>
      <c r="QF8696" s="623"/>
      <c r="QG8696" s="623"/>
      <c r="QH8696" s="623"/>
      <c r="QI8696" s="623"/>
      <c r="QJ8696" s="623"/>
      <c r="QK8696" s="623"/>
    </row>
    <row r="8697" spans="439:453">
      <c r="PW8697" s="623"/>
      <c r="PX8697" s="623"/>
      <c r="PY8697" s="623"/>
      <c r="PZ8697" s="623"/>
      <c r="QA8697" s="623"/>
      <c r="QB8697" s="623"/>
      <c r="QC8697" s="623"/>
      <c r="QD8697" s="623"/>
      <c r="QE8697" s="623"/>
      <c r="QF8697" s="623"/>
      <c r="QG8697" s="623"/>
      <c r="QH8697" s="623"/>
      <c r="QI8697" s="623"/>
      <c r="QJ8697" s="623"/>
      <c r="QK8697" s="623"/>
    </row>
    <row r="8698" spans="439:453">
      <c r="PW8698" s="623"/>
      <c r="PX8698" s="623"/>
      <c r="PY8698" s="623"/>
      <c r="PZ8698" s="623"/>
      <c r="QA8698" s="623"/>
      <c r="QB8698" s="623"/>
      <c r="QC8698" s="623"/>
      <c r="QD8698" s="623"/>
      <c r="QE8698" s="623"/>
      <c r="QF8698" s="623"/>
      <c r="QG8698" s="623"/>
      <c r="QH8698" s="623"/>
      <c r="QI8698" s="623"/>
      <c r="QJ8698" s="623"/>
      <c r="QK8698" s="623"/>
    </row>
    <row r="8699" spans="439:453">
      <c r="PW8699" s="623"/>
      <c r="PX8699" s="623"/>
      <c r="PY8699" s="623"/>
      <c r="PZ8699" s="623"/>
      <c r="QA8699" s="623"/>
      <c r="QB8699" s="623"/>
      <c r="QC8699" s="623"/>
      <c r="QD8699" s="623"/>
      <c r="QE8699" s="623"/>
      <c r="QF8699" s="623"/>
      <c r="QG8699" s="623"/>
      <c r="QH8699" s="623"/>
      <c r="QI8699" s="623"/>
      <c r="QJ8699" s="623"/>
      <c r="QK8699" s="623"/>
    </row>
    <row r="8700" spans="439:453">
      <c r="PW8700" s="623"/>
      <c r="PX8700" s="623"/>
      <c r="PY8700" s="623"/>
      <c r="PZ8700" s="623"/>
      <c r="QA8700" s="623"/>
      <c r="QB8700" s="623"/>
      <c r="QC8700" s="623"/>
      <c r="QD8700" s="623"/>
      <c r="QE8700" s="623"/>
      <c r="QF8700" s="623"/>
      <c r="QG8700" s="623"/>
      <c r="QH8700" s="623"/>
      <c r="QI8700" s="623"/>
      <c r="QJ8700" s="623"/>
      <c r="QK8700" s="623"/>
    </row>
    <row r="8701" spans="439:453">
      <c r="PW8701" s="623"/>
      <c r="PX8701" s="623"/>
      <c r="PY8701" s="623"/>
      <c r="PZ8701" s="623"/>
      <c r="QA8701" s="623"/>
      <c r="QB8701" s="623"/>
      <c r="QC8701" s="623"/>
      <c r="QD8701" s="623"/>
      <c r="QE8701" s="623"/>
      <c r="QF8701" s="623"/>
      <c r="QG8701" s="623"/>
      <c r="QH8701" s="623"/>
      <c r="QI8701" s="623"/>
      <c r="QJ8701" s="623"/>
      <c r="QK8701" s="623"/>
    </row>
    <row r="8702" spans="439:453">
      <c r="PW8702" s="623"/>
      <c r="PX8702" s="623"/>
      <c r="PY8702" s="623"/>
      <c r="PZ8702" s="623"/>
      <c r="QA8702" s="623"/>
      <c r="QB8702" s="623"/>
      <c r="QC8702" s="623"/>
      <c r="QD8702" s="623"/>
      <c r="QE8702" s="623"/>
      <c r="QF8702" s="623"/>
      <c r="QG8702" s="623"/>
      <c r="QH8702" s="623"/>
      <c r="QI8702" s="623"/>
      <c r="QJ8702" s="623"/>
      <c r="QK8702" s="623"/>
    </row>
    <row r="8703" spans="439:453">
      <c r="PW8703" s="623"/>
      <c r="PX8703" s="623"/>
      <c r="PY8703" s="623"/>
      <c r="PZ8703" s="623"/>
      <c r="QA8703" s="623"/>
      <c r="QB8703" s="623"/>
      <c r="QC8703" s="623"/>
      <c r="QD8703" s="623"/>
      <c r="QE8703" s="623"/>
      <c r="QF8703" s="623"/>
      <c r="QG8703" s="623"/>
      <c r="QH8703" s="623"/>
      <c r="QI8703" s="623"/>
      <c r="QJ8703" s="623"/>
      <c r="QK8703" s="623"/>
    </row>
    <row r="8704" spans="439:453">
      <c r="PW8704" s="623"/>
      <c r="PX8704" s="623"/>
      <c r="PY8704" s="623"/>
      <c r="PZ8704" s="623"/>
      <c r="QA8704" s="623"/>
      <c r="QB8704" s="623"/>
      <c r="QC8704" s="623"/>
      <c r="QD8704" s="623"/>
      <c r="QE8704" s="623"/>
      <c r="QF8704" s="623"/>
      <c r="QG8704" s="623"/>
      <c r="QH8704" s="623"/>
      <c r="QI8704" s="623"/>
      <c r="QJ8704" s="623"/>
      <c r="QK8704" s="623"/>
    </row>
    <row r="8705" spans="439:453">
      <c r="PW8705" s="623"/>
      <c r="PX8705" s="623"/>
      <c r="PY8705" s="623"/>
      <c r="PZ8705" s="623"/>
      <c r="QA8705" s="623"/>
      <c r="QB8705" s="623"/>
      <c r="QC8705" s="623"/>
      <c r="QD8705" s="623"/>
      <c r="QE8705" s="623"/>
      <c r="QF8705" s="623"/>
      <c r="QG8705" s="623"/>
      <c r="QH8705" s="623"/>
      <c r="QI8705" s="623"/>
      <c r="QJ8705" s="623"/>
      <c r="QK8705" s="623"/>
    </row>
    <row r="8706" spans="439:453">
      <c r="PW8706" s="623"/>
      <c r="PX8706" s="623"/>
      <c r="PY8706" s="623"/>
      <c r="PZ8706" s="623"/>
      <c r="QA8706" s="623"/>
      <c r="QB8706" s="623"/>
      <c r="QC8706" s="623"/>
      <c r="QD8706" s="623"/>
      <c r="QE8706" s="623"/>
      <c r="QF8706" s="623"/>
      <c r="QG8706" s="623"/>
      <c r="QH8706" s="623"/>
      <c r="QI8706" s="623"/>
      <c r="QJ8706" s="623"/>
      <c r="QK8706" s="623"/>
    </row>
    <row r="8707" spans="439:453">
      <c r="PW8707" s="623"/>
      <c r="PX8707" s="623"/>
      <c r="PY8707" s="623"/>
      <c r="PZ8707" s="623"/>
      <c r="QA8707" s="623"/>
      <c r="QB8707" s="623"/>
      <c r="QC8707" s="623"/>
      <c r="QD8707" s="623"/>
      <c r="QE8707" s="623"/>
      <c r="QF8707" s="623"/>
      <c r="QG8707" s="623"/>
      <c r="QH8707" s="623"/>
      <c r="QI8707" s="623"/>
      <c r="QJ8707" s="623"/>
      <c r="QK8707" s="623"/>
    </row>
    <row r="8708" spans="439:453">
      <c r="PW8708" s="623"/>
      <c r="PX8708" s="623"/>
      <c r="PY8708" s="623"/>
      <c r="PZ8708" s="623"/>
      <c r="QA8708" s="623"/>
      <c r="QB8708" s="623"/>
      <c r="QC8708" s="623"/>
      <c r="QD8708" s="623"/>
      <c r="QE8708" s="623"/>
      <c r="QF8708" s="623"/>
      <c r="QG8708" s="623"/>
      <c r="QH8708" s="623"/>
      <c r="QI8708" s="623"/>
      <c r="QJ8708" s="623"/>
      <c r="QK8708" s="623"/>
    </row>
    <row r="8709" spans="439:453">
      <c r="PW8709" s="623"/>
      <c r="PX8709" s="623"/>
      <c r="PY8709" s="623"/>
      <c r="PZ8709" s="623"/>
      <c r="QA8709" s="623"/>
      <c r="QB8709" s="623"/>
      <c r="QC8709" s="623"/>
      <c r="QD8709" s="623"/>
      <c r="QE8709" s="623"/>
      <c r="QF8709" s="623"/>
      <c r="QG8709" s="623"/>
      <c r="QH8709" s="623"/>
      <c r="QI8709" s="623"/>
      <c r="QJ8709" s="623"/>
      <c r="QK8709" s="623"/>
    </row>
    <row r="8710" spans="439:453">
      <c r="PW8710" s="623"/>
      <c r="PX8710" s="623"/>
      <c r="PY8710" s="623"/>
      <c r="PZ8710" s="623"/>
      <c r="QA8710" s="623"/>
      <c r="QB8710" s="623"/>
      <c r="QC8710" s="623"/>
      <c r="QD8710" s="623"/>
      <c r="QE8710" s="623"/>
      <c r="QF8710" s="623"/>
      <c r="QG8710" s="623"/>
      <c r="QH8710" s="623"/>
      <c r="QI8710" s="623"/>
      <c r="QJ8710" s="623"/>
      <c r="QK8710" s="623"/>
    </row>
    <row r="8711" spans="439:453">
      <c r="PW8711" s="623"/>
      <c r="PX8711" s="623"/>
      <c r="PY8711" s="623"/>
      <c r="PZ8711" s="623"/>
      <c r="QA8711" s="623"/>
      <c r="QB8711" s="623"/>
      <c r="QC8711" s="623"/>
      <c r="QD8711" s="623"/>
      <c r="QE8711" s="623"/>
      <c r="QF8711" s="623"/>
      <c r="QG8711" s="623"/>
      <c r="QH8711" s="623"/>
      <c r="QI8711" s="623"/>
      <c r="QJ8711" s="623"/>
      <c r="QK8711" s="623"/>
    </row>
    <row r="8712" spans="439:453">
      <c r="PW8712" s="623"/>
      <c r="PX8712" s="623"/>
      <c r="PY8712" s="623"/>
      <c r="PZ8712" s="623"/>
      <c r="QA8712" s="623"/>
      <c r="QB8712" s="623"/>
      <c r="QC8712" s="623"/>
      <c r="QD8712" s="623"/>
      <c r="QE8712" s="623"/>
      <c r="QF8712" s="623"/>
      <c r="QG8712" s="623"/>
      <c r="QH8712" s="623"/>
      <c r="QI8712" s="623"/>
      <c r="QJ8712" s="623"/>
      <c r="QK8712" s="623"/>
    </row>
    <row r="8713" spans="439:453">
      <c r="PW8713" s="623"/>
      <c r="PX8713" s="623"/>
      <c r="PY8713" s="623"/>
      <c r="PZ8713" s="623"/>
      <c r="QA8713" s="623"/>
      <c r="QB8713" s="623"/>
      <c r="QC8713" s="623"/>
      <c r="QD8713" s="623"/>
      <c r="QE8713" s="623"/>
      <c r="QF8713" s="623"/>
      <c r="QG8713" s="623"/>
      <c r="QH8713" s="623"/>
      <c r="QI8713" s="623"/>
      <c r="QJ8713" s="623"/>
      <c r="QK8713" s="623"/>
    </row>
    <row r="8714" spans="439:453">
      <c r="PW8714" s="623"/>
      <c r="PX8714" s="623"/>
      <c r="PY8714" s="623"/>
      <c r="PZ8714" s="623"/>
      <c r="QA8714" s="623"/>
      <c r="QB8714" s="623"/>
      <c r="QC8714" s="623"/>
      <c r="QD8714" s="623"/>
      <c r="QE8714" s="623"/>
      <c r="QF8714" s="623"/>
      <c r="QG8714" s="623"/>
      <c r="QH8714" s="623"/>
      <c r="QI8714" s="623"/>
      <c r="QJ8714" s="623"/>
      <c r="QK8714" s="623"/>
    </row>
    <row r="8715" spans="439:453">
      <c r="PW8715" s="623"/>
      <c r="PX8715" s="623"/>
      <c r="PY8715" s="623"/>
      <c r="PZ8715" s="623"/>
      <c r="QA8715" s="623"/>
      <c r="QB8715" s="623"/>
      <c r="QC8715" s="623"/>
      <c r="QD8715" s="623"/>
      <c r="QE8715" s="623"/>
      <c r="QF8715" s="623"/>
      <c r="QG8715" s="623"/>
      <c r="QH8715" s="623"/>
      <c r="QI8715" s="623"/>
      <c r="QJ8715" s="623"/>
      <c r="QK8715" s="623"/>
    </row>
    <row r="8716" spans="439:453">
      <c r="PW8716" s="623"/>
      <c r="PX8716" s="623"/>
      <c r="PY8716" s="623"/>
      <c r="PZ8716" s="623"/>
      <c r="QA8716" s="623"/>
      <c r="QB8716" s="623"/>
      <c r="QC8716" s="623"/>
      <c r="QD8716" s="623"/>
      <c r="QE8716" s="623"/>
      <c r="QF8716" s="623"/>
      <c r="QG8716" s="623"/>
      <c r="QH8716" s="623"/>
      <c r="QI8716" s="623"/>
      <c r="QJ8716" s="623"/>
      <c r="QK8716" s="623"/>
    </row>
    <row r="8717" spans="439:453">
      <c r="PW8717" s="623"/>
      <c r="PX8717" s="623"/>
      <c r="PY8717" s="623"/>
      <c r="PZ8717" s="623"/>
      <c r="QA8717" s="623"/>
      <c r="QB8717" s="623"/>
      <c r="QC8717" s="623"/>
      <c r="QD8717" s="623"/>
      <c r="QE8717" s="623"/>
      <c r="QF8717" s="623"/>
      <c r="QG8717" s="623"/>
      <c r="QH8717" s="623"/>
      <c r="QI8717" s="623"/>
      <c r="QJ8717" s="623"/>
      <c r="QK8717" s="623"/>
    </row>
    <row r="8718" spans="439:453">
      <c r="PW8718" s="623"/>
      <c r="PX8718" s="623"/>
      <c r="PY8718" s="623"/>
      <c r="PZ8718" s="623"/>
      <c r="QA8718" s="623"/>
      <c r="QB8718" s="623"/>
      <c r="QC8718" s="623"/>
      <c r="QD8718" s="623"/>
      <c r="QE8718" s="623"/>
      <c r="QF8718" s="623"/>
      <c r="QG8718" s="623"/>
      <c r="QH8718" s="623"/>
      <c r="QI8718" s="623"/>
      <c r="QJ8718" s="623"/>
      <c r="QK8718" s="623"/>
    </row>
    <row r="8719" spans="439:453">
      <c r="PW8719" s="623"/>
      <c r="PX8719" s="623"/>
      <c r="PY8719" s="623"/>
      <c r="PZ8719" s="623"/>
      <c r="QA8719" s="623"/>
      <c r="QB8719" s="623"/>
      <c r="QC8719" s="623"/>
      <c r="QD8719" s="623"/>
      <c r="QE8719" s="623"/>
      <c r="QF8719" s="623"/>
      <c r="QG8719" s="623"/>
      <c r="QH8719" s="623"/>
      <c r="QI8719" s="623"/>
      <c r="QJ8719" s="623"/>
      <c r="QK8719" s="623"/>
    </row>
    <row r="8720" spans="439:453">
      <c r="PW8720" s="623"/>
      <c r="PX8720" s="623"/>
      <c r="PY8720" s="623"/>
      <c r="PZ8720" s="623"/>
      <c r="QA8720" s="623"/>
      <c r="QB8720" s="623"/>
      <c r="QC8720" s="623"/>
      <c r="QD8720" s="623"/>
      <c r="QE8720" s="623"/>
      <c r="QF8720" s="623"/>
      <c r="QG8720" s="623"/>
      <c r="QH8720" s="623"/>
      <c r="QI8720" s="623"/>
      <c r="QJ8720" s="623"/>
      <c r="QK8720" s="623"/>
    </row>
    <row r="8721" spans="439:453">
      <c r="PW8721" s="623"/>
      <c r="PX8721" s="623"/>
      <c r="PY8721" s="623"/>
      <c r="PZ8721" s="623"/>
      <c r="QA8721" s="623"/>
      <c r="QB8721" s="623"/>
      <c r="QC8721" s="623"/>
      <c r="QD8721" s="623"/>
      <c r="QE8721" s="623"/>
      <c r="QF8721" s="623"/>
      <c r="QG8721" s="623"/>
      <c r="QH8721" s="623"/>
      <c r="QI8721" s="623"/>
      <c r="QJ8721" s="623"/>
      <c r="QK8721" s="623"/>
    </row>
    <row r="8722" spans="439:453">
      <c r="PW8722" s="623"/>
      <c r="PX8722" s="623"/>
      <c r="PY8722" s="623"/>
      <c r="PZ8722" s="623"/>
      <c r="QA8722" s="623"/>
      <c r="QB8722" s="623"/>
      <c r="QC8722" s="623"/>
      <c r="QD8722" s="623"/>
      <c r="QE8722" s="623"/>
      <c r="QF8722" s="623"/>
      <c r="QG8722" s="623"/>
      <c r="QH8722" s="623"/>
      <c r="QI8722" s="623"/>
      <c r="QJ8722" s="623"/>
      <c r="QK8722" s="623"/>
    </row>
    <row r="8723" spans="439:453">
      <c r="PW8723" s="623"/>
      <c r="PX8723" s="623"/>
      <c r="PY8723" s="623"/>
      <c r="PZ8723" s="623"/>
      <c r="QA8723" s="623"/>
      <c r="QB8723" s="623"/>
      <c r="QC8723" s="623"/>
      <c r="QD8723" s="623"/>
      <c r="QE8723" s="623"/>
      <c r="QF8723" s="623"/>
      <c r="QG8723" s="623"/>
      <c r="QH8723" s="623"/>
      <c r="QI8723" s="623"/>
      <c r="QJ8723" s="623"/>
      <c r="QK8723" s="623"/>
    </row>
    <row r="8724" spans="439:453">
      <c r="PW8724" s="623"/>
      <c r="PX8724" s="623"/>
      <c r="PY8724" s="623"/>
      <c r="PZ8724" s="623"/>
      <c r="QA8724" s="623"/>
      <c r="QB8724" s="623"/>
      <c r="QC8724" s="623"/>
      <c r="QD8724" s="623"/>
      <c r="QE8724" s="623"/>
      <c r="QF8724" s="623"/>
      <c r="QG8724" s="623"/>
      <c r="QH8724" s="623"/>
      <c r="QI8724" s="623"/>
      <c r="QJ8724" s="623"/>
      <c r="QK8724" s="623"/>
    </row>
    <row r="8725" spans="439:453">
      <c r="PW8725" s="623"/>
      <c r="PX8725" s="623"/>
      <c r="PY8725" s="623"/>
      <c r="PZ8725" s="623"/>
      <c r="QA8725" s="623"/>
      <c r="QB8725" s="623"/>
      <c r="QC8725" s="623"/>
      <c r="QD8725" s="623"/>
      <c r="QE8725" s="623"/>
      <c r="QF8725" s="623"/>
      <c r="QG8725" s="623"/>
      <c r="QH8725" s="623"/>
      <c r="QI8725" s="623"/>
      <c r="QJ8725" s="623"/>
      <c r="QK8725" s="623"/>
    </row>
    <row r="8726" spans="439:453">
      <c r="PW8726" s="623"/>
      <c r="PX8726" s="623"/>
      <c r="PY8726" s="623"/>
      <c r="PZ8726" s="623"/>
      <c r="QA8726" s="623"/>
      <c r="QB8726" s="623"/>
      <c r="QC8726" s="623"/>
      <c r="QD8726" s="623"/>
      <c r="QE8726" s="623"/>
      <c r="QF8726" s="623"/>
      <c r="QG8726" s="623"/>
      <c r="QH8726" s="623"/>
      <c r="QI8726" s="623"/>
      <c r="QJ8726" s="623"/>
      <c r="QK8726" s="623"/>
    </row>
    <row r="8727" spans="439:453">
      <c r="PW8727" s="623"/>
      <c r="PX8727" s="623"/>
      <c r="PY8727" s="623"/>
      <c r="PZ8727" s="623"/>
      <c r="QA8727" s="623"/>
      <c r="QB8727" s="623"/>
      <c r="QC8727" s="623"/>
      <c r="QD8727" s="623"/>
      <c r="QE8727" s="623"/>
      <c r="QF8727" s="623"/>
      <c r="QG8727" s="623"/>
      <c r="QH8727" s="623"/>
      <c r="QI8727" s="623"/>
      <c r="QJ8727" s="623"/>
      <c r="QK8727" s="623"/>
    </row>
    <row r="8728" spans="439:453">
      <c r="PW8728" s="623"/>
      <c r="PX8728" s="623"/>
      <c r="PY8728" s="623"/>
      <c r="PZ8728" s="623"/>
      <c r="QA8728" s="623"/>
      <c r="QB8728" s="623"/>
      <c r="QC8728" s="623"/>
      <c r="QD8728" s="623"/>
      <c r="QE8728" s="623"/>
      <c r="QF8728" s="623"/>
      <c r="QG8728" s="623"/>
      <c r="QH8728" s="623"/>
      <c r="QI8728" s="623"/>
      <c r="QJ8728" s="623"/>
      <c r="QK8728" s="623"/>
    </row>
    <row r="8729" spans="439:453">
      <c r="PW8729" s="623"/>
      <c r="PX8729" s="623"/>
      <c r="PY8729" s="623"/>
      <c r="PZ8729" s="623"/>
      <c r="QA8729" s="623"/>
      <c r="QB8729" s="623"/>
      <c r="QC8729" s="623"/>
      <c r="QD8729" s="623"/>
      <c r="QE8729" s="623"/>
      <c r="QF8729" s="623"/>
      <c r="QG8729" s="623"/>
      <c r="QH8729" s="623"/>
      <c r="QI8729" s="623"/>
      <c r="QJ8729" s="623"/>
      <c r="QK8729" s="623"/>
    </row>
    <row r="8730" spans="439:453">
      <c r="PW8730" s="623"/>
      <c r="PX8730" s="623"/>
      <c r="PY8730" s="623"/>
      <c r="PZ8730" s="623"/>
      <c r="QA8730" s="623"/>
      <c r="QB8730" s="623"/>
      <c r="QC8730" s="623"/>
      <c r="QD8730" s="623"/>
      <c r="QE8730" s="623"/>
      <c r="QF8730" s="623"/>
      <c r="QG8730" s="623"/>
      <c r="QH8730" s="623"/>
      <c r="QI8730" s="623"/>
      <c r="QJ8730" s="623"/>
      <c r="QK8730" s="623"/>
    </row>
    <row r="8731" spans="439:453">
      <c r="PW8731" s="623"/>
      <c r="PX8731" s="623"/>
      <c r="PY8731" s="623"/>
      <c r="PZ8731" s="623"/>
      <c r="QA8731" s="623"/>
      <c r="QB8731" s="623"/>
      <c r="QC8731" s="623"/>
      <c r="QD8731" s="623"/>
      <c r="QE8731" s="623"/>
      <c r="QF8731" s="623"/>
      <c r="QG8731" s="623"/>
      <c r="QH8731" s="623"/>
      <c r="QI8731" s="623"/>
      <c r="QJ8731" s="623"/>
      <c r="QK8731" s="623"/>
    </row>
    <row r="8732" spans="439:453">
      <c r="PW8732" s="623"/>
      <c r="PX8732" s="623"/>
      <c r="PY8732" s="623"/>
      <c r="PZ8732" s="623"/>
      <c r="QA8732" s="623"/>
      <c r="QB8732" s="623"/>
      <c r="QC8732" s="623"/>
      <c r="QD8732" s="623"/>
      <c r="QE8732" s="623"/>
      <c r="QF8732" s="623"/>
      <c r="QG8732" s="623"/>
      <c r="QH8732" s="623"/>
      <c r="QI8732" s="623"/>
      <c r="QJ8732" s="623"/>
      <c r="QK8732" s="623"/>
    </row>
    <row r="8733" spans="439:453">
      <c r="PW8733" s="623"/>
      <c r="PX8733" s="623"/>
      <c r="PY8733" s="623"/>
      <c r="PZ8733" s="623"/>
      <c r="QA8733" s="623"/>
      <c r="QB8733" s="623"/>
      <c r="QC8733" s="623"/>
      <c r="QD8733" s="623"/>
      <c r="QE8733" s="623"/>
      <c r="QF8733" s="623"/>
      <c r="QG8733" s="623"/>
      <c r="QH8733" s="623"/>
      <c r="QI8733" s="623"/>
      <c r="QJ8733" s="623"/>
      <c r="QK8733" s="623"/>
    </row>
    <row r="8734" spans="439:453">
      <c r="PW8734" s="623"/>
      <c r="PX8734" s="623"/>
      <c r="PY8734" s="623"/>
      <c r="PZ8734" s="623"/>
      <c r="QA8734" s="623"/>
      <c r="QB8734" s="623"/>
      <c r="QC8734" s="623"/>
      <c r="QD8734" s="623"/>
      <c r="QE8734" s="623"/>
      <c r="QF8734" s="623"/>
      <c r="QG8734" s="623"/>
      <c r="QH8734" s="623"/>
      <c r="QI8734" s="623"/>
      <c r="QJ8734" s="623"/>
      <c r="QK8734" s="623"/>
    </row>
    <row r="8735" spans="439:453">
      <c r="PW8735" s="623"/>
      <c r="PX8735" s="623"/>
      <c r="PY8735" s="623"/>
      <c r="PZ8735" s="623"/>
      <c r="QA8735" s="623"/>
      <c r="QB8735" s="623"/>
      <c r="QC8735" s="623"/>
      <c r="QD8735" s="623"/>
      <c r="QE8735" s="623"/>
      <c r="QF8735" s="623"/>
      <c r="QG8735" s="623"/>
      <c r="QH8735" s="623"/>
      <c r="QI8735" s="623"/>
      <c r="QJ8735" s="623"/>
      <c r="QK8735" s="623"/>
    </row>
    <row r="8736" spans="439:453">
      <c r="PW8736" s="623"/>
      <c r="PX8736" s="623"/>
      <c r="PY8736" s="623"/>
      <c r="PZ8736" s="623"/>
      <c r="QA8736" s="623"/>
      <c r="QB8736" s="623"/>
      <c r="QC8736" s="623"/>
      <c r="QD8736" s="623"/>
      <c r="QE8736" s="623"/>
      <c r="QF8736" s="623"/>
      <c r="QG8736" s="623"/>
      <c r="QH8736" s="623"/>
      <c r="QI8736" s="623"/>
      <c r="QJ8736" s="623"/>
      <c r="QK8736" s="623"/>
    </row>
    <row r="8737" spans="439:453">
      <c r="PW8737" s="623"/>
      <c r="PX8737" s="623"/>
      <c r="PY8737" s="623"/>
      <c r="PZ8737" s="623"/>
      <c r="QA8737" s="623"/>
      <c r="QB8737" s="623"/>
      <c r="QC8737" s="623"/>
      <c r="QD8737" s="623"/>
      <c r="QE8737" s="623"/>
      <c r="QF8737" s="623"/>
      <c r="QG8737" s="623"/>
      <c r="QH8737" s="623"/>
      <c r="QI8737" s="623"/>
      <c r="QJ8737" s="623"/>
      <c r="QK8737" s="623"/>
    </row>
    <row r="8738" spans="439:453">
      <c r="PW8738" s="623"/>
      <c r="PX8738" s="623"/>
      <c r="PY8738" s="623"/>
      <c r="PZ8738" s="623"/>
      <c r="QA8738" s="623"/>
      <c r="QB8738" s="623"/>
      <c r="QC8738" s="623"/>
      <c r="QD8738" s="623"/>
      <c r="QE8738" s="623"/>
      <c r="QF8738" s="623"/>
      <c r="QG8738" s="623"/>
      <c r="QH8738" s="623"/>
      <c r="QI8738" s="623"/>
      <c r="QJ8738" s="623"/>
      <c r="QK8738" s="623"/>
    </row>
    <row r="8739" spans="439:453">
      <c r="PW8739" s="623"/>
      <c r="PX8739" s="623"/>
      <c r="PY8739" s="623"/>
      <c r="PZ8739" s="623"/>
      <c r="QA8739" s="623"/>
      <c r="QB8739" s="623"/>
      <c r="QC8739" s="623"/>
      <c r="QD8739" s="623"/>
      <c r="QE8739" s="623"/>
      <c r="QF8739" s="623"/>
      <c r="QG8739" s="623"/>
      <c r="QH8739" s="623"/>
      <c r="QI8739" s="623"/>
      <c r="QJ8739" s="623"/>
      <c r="QK8739" s="623"/>
    </row>
    <row r="8740" spans="439:453">
      <c r="PW8740" s="623"/>
      <c r="PX8740" s="623"/>
      <c r="PY8740" s="623"/>
      <c r="PZ8740" s="623"/>
      <c r="QA8740" s="623"/>
      <c r="QB8740" s="623"/>
      <c r="QC8740" s="623"/>
      <c r="QD8740" s="623"/>
      <c r="QE8740" s="623"/>
      <c r="QF8740" s="623"/>
      <c r="QG8740" s="623"/>
      <c r="QH8740" s="623"/>
      <c r="QI8740" s="623"/>
      <c r="QJ8740" s="623"/>
      <c r="QK8740" s="623"/>
    </row>
    <row r="8741" spans="439:453">
      <c r="PW8741" s="623"/>
      <c r="PX8741" s="623"/>
      <c r="PY8741" s="623"/>
      <c r="PZ8741" s="623"/>
      <c r="QA8741" s="623"/>
      <c r="QB8741" s="623"/>
      <c r="QC8741" s="623"/>
      <c r="QD8741" s="623"/>
      <c r="QE8741" s="623"/>
      <c r="QF8741" s="623"/>
      <c r="QG8741" s="623"/>
      <c r="QH8741" s="623"/>
      <c r="QI8741" s="623"/>
      <c r="QJ8741" s="623"/>
      <c r="QK8741" s="623"/>
    </row>
    <row r="8742" spans="439:453">
      <c r="PW8742" s="623"/>
      <c r="PX8742" s="623"/>
      <c r="PY8742" s="623"/>
      <c r="PZ8742" s="623"/>
      <c r="QA8742" s="623"/>
      <c r="QB8742" s="623"/>
      <c r="QC8742" s="623"/>
      <c r="QD8742" s="623"/>
      <c r="QE8742" s="623"/>
      <c r="QF8742" s="623"/>
      <c r="QG8742" s="623"/>
      <c r="QH8742" s="623"/>
      <c r="QI8742" s="623"/>
      <c r="QJ8742" s="623"/>
      <c r="QK8742" s="623"/>
    </row>
    <row r="8743" spans="439:453">
      <c r="PW8743" s="623"/>
      <c r="PX8743" s="623"/>
      <c r="PY8743" s="623"/>
      <c r="PZ8743" s="623"/>
      <c r="QA8743" s="623"/>
      <c r="QB8743" s="623"/>
      <c r="QC8743" s="623"/>
      <c r="QD8743" s="623"/>
      <c r="QE8743" s="623"/>
      <c r="QF8743" s="623"/>
      <c r="QG8743" s="623"/>
      <c r="QH8743" s="623"/>
      <c r="QI8743" s="623"/>
      <c r="QJ8743" s="623"/>
      <c r="QK8743" s="623"/>
    </row>
    <row r="8744" spans="439:453">
      <c r="PW8744" s="623"/>
      <c r="PX8744" s="623"/>
      <c r="PY8744" s="623"/>
      <c r="PZ8744" s="623"/>
      <c r="QA8744" s="623"/>
      <c r="QB8744" s="623"/>
      <c r="QC8744" s="623"/>
      <c r="QD8744" s="623"/>
      <c r="QE8744" s="623"/>
      <c r="QF8744" s="623"/>
      <c r="QG8744" s="623"/>
      <c r="QH8744" s="623"/>
      <c r="QI8744" s="623"/>
      <c r="QJ8744" s="623"/>
      <c r="QK8744" s="623"/>
    </row>
    <row r="8745" spans="439:453">
      <c r="PW8745" s="623"/>
      <c r="PX8745" s="623"/>
      <c r="PY8745" s="623"/>
      <c r="PZ8745" s="623"/>
      <c r="QA8745" s="623"/>
      <c r="QB8745" s="623"/>
      <c r="QC8745" s="623"/>
      <c r="QD8745" s="623"/>
      <c r="QE8745" s="623"/>
      <c r="QF8745" s="623"/>
      <c r="QG8745" s="623"/>
      <c r="QH8745" s="623"/>
      <c r="QI8745" s="623"/>
      <c r="QJ8745" s="623"/>
      <c r="QK8745" s="623"/>
    </row>
    <row r="8746" spans="439:453">
      <c r="PW8746" s="623"/>
      <c r="PX8746" s="623"/>
      <c r="PY8746" s="623"/>
      <c r="PZ8746" s="623"/>
      <c r="QA8746" s="623"/>
      <c r="QB8746" s="623"/>
      <c r="QC8746" s="623"/>
      <c r="QD8746" s="623"/>
      <c r="QE8746" s="623"/>
      <c r="QF8746" s="623"/>
      <c r="QG8746" s="623"/>
      <c r="QH8746" s="623"/>
      <c r="QI8746" s="623"/>
      <c r="QJ8746" s="623"/>
      <c r="QK8746" s="623"/>
    </row>
    <row r="8747" spans="439:453">
      <c r="PW8747" s="623"/>
      <c r="PX8747" s="623"/>
      <c r="PY8747" s="623"/>
      <c r="PZ8747" s="623"/>
      <c r="QA8747" s="623"/>
      <c r="QB8747" s="623"/>
      <c r="QC8747" s="623"/>
      <c r="QD8747" s="623"/>
      <c r="QE8747" s="623"/>
      <c r="QF8747" s="623"/>
      <c r="QG8747" s="623"/>
      <c r="QH8747" s="623"/>
      <c r="QI8747" s="623"/>
      <c r="QJ8747" s="623"/>
      <c r="QK8747" s="623"/>
    </row>
    <row r="8748" spans="439:453">
      <c r="PW8748" s="623"/>
      <c r="PX8748" s="623"/>
      <c r="PY8748" s="623"/>
      <c r="PZ8748" s="623"/>
      <c r="QA8748" s="623"/>
      <c r="QB8748" s="623"/>
      <c r="QC8748" s="623"/>
      <c r="QD8748" s="623"/>
      <c r="QE8748" s="623"/>
      <c r="QF8748" s="623"/>
      <c r="QG8748" s="623"/>
      <c r="QH8748" s="623"/>
      <c r="QI8748" s="623"/>
      <c r="QJ8748" s="623"/>
      <c r="QK8748" s="623"/>
    </row>
    <row r="8749" spans="439:453">
      <c r="PW8749" s="623"/>
      <c r="PX8749" s="623"/>
      <c r="PY8749" s="623"/>
      <c r="PZ8749" s="623"/>
      <c r="QA8749" s="623"/>
      <c r="QB8749" s="623"/>
      <c r="QC8749" s="623"/>
      <c r="QD8749" s="623"/>
      <c r="QE8749" s="623"/>
      <c r="QF8749" s="623"/>
      <c r="QG8749" s="623"/>
      <c r="QH8749" s="623"/>
      <c r="QI8749" s="623"/>
      <c r="QJ8749" s="623"/>
      <c r="QK8749" s="623"/>
    </row>
    <row r="8750" spans="439:453">
      <c r="PW8750" s="623"/>
      <c r="PX8750" s="623"/>
      <c r="PY8750" s="623"/>
      <c r="PZ8750" s="623"/>
      <c r="QA8750" s="623"/>
      <c r="QB8750" s="623"/>
      <c r="QC8750" s="623"/>
      <c r="QD8750" s="623"/>
      <c r="QE8750" s="623"/>
      <c r="QF8750" s="623"/>
      <c r="QG8750" s="623"/>
      <c r="QH8750" s="623"/>
      <c r="QI8750" s="623"/>
      <c r="QJ8750" s="623"/>
      <c r="QK8750" s="623"/>
    </row>
    <row r="8751" spans="439:453">
      <c r="PW8751" s="623"/>
      <c r="PX8751" s="623"/>
      <c r="PY8751" s="623"/>
      <c r="PZ8751" s="623"/>
      <c r="QA8751" s="623"/>
      <c r="QB8751" s="623"/>
      <c r="QC8751" s="623"/>
      <c r="QD8751" s="623"/>
      <c r="QE8751" s="623"/>
      <c r="QF8751" s="623"/>
      <c r="QG8751" s="623"/>
      <c r="QH8751" s="623"/>
      <c r="QI8751" s="623"/>
      <c r="QJ8751" s="623"/>
      <c r="QK8751" s="623"/>
    </row>
    <row r="8752" spans="439:453">
      <c r="PW8752" s="623"/>
      <c r="PX8752" s="623"/>
      <c r="PY8752" s="623"/>
      <c r="PZ8752" s="623"/>
      <c r="QA8752" s="623"/>
      <c r="QB8752" s="623"/>
      <c r="QC8752" s="623"/>
      <c r="QD8752" s="623"/>
      <c r="QE8752" s="623"/>
      <c r="QF8752" s="623"/>
      <c r="QG8752" s="623"/>
      <c r="QH8752" s="623"/>
      <c r="QI8752" s="623"/>
      <c r="QJ8752" s="623"/>
      <c r="QK8752" s="623"/>
    </row>
    <row r="8753" spans="439:453">
      <c r="PW8753" s="623"/>
      <c r="PX8753" s="623"/>
      <c r="PY8753" s="623"/>
      <c r="PZ8753" s="623"/>
      <c r="QA8753" s="623"/>
      <c r="QB8753" s="623"/>
      <c r="QC8753" s="623"/>
      <c r="QD8753" s="623"/>
      <c r="QE8753" s="623"/>
      <c r="QF8753" s="623"/>
      <c r="QG8753" s="623"/>
      <c r="QH8753" s="623"/>
      <c r="QI8753" s="623"/>
      <c r="QJ8753" s="623"/>
      <c r="QK8753" s="623"/>
    </row>
    <row r="8754" spans="439:453">
      <c r="PW8754" s="623"/>
      <c r="PX8754" s="623"/>
      <c r="PY8754" s="623"/>
      <c r="PZ8754" s="623"/>
      <c r="QA8754" s="623"/>
      <c r="QB8754" s="623"/>
      <c r="QC8754" s="623"/>
      <c r="QD8754" s="623"/>
      <c r="QE8754" s="623"/>
      <c r="QF8754" s="623"/>
      <c r="QG8754" s="623"/>
      <c r="QH8754" s="623"/>
      <c r="QI8754" s="623"/>
      <c r="QJ8754" s="623"/>
      <c r="QK8754" s="623"/>
    </row>
    <row r="8755" spans="439:453">
      <c r="PW8755" s="623"/>
      <c r="PX8755" s="623"/>
      <c r="PY8755" s="623"/>
      <c r="PZ8755" s="623"/>
      <c r="QA8755" s="623"/>
      <c r="QB8755" s="623"/>
      <c r="QC8755" s="623"/>
      <c r="QD8755" s="623"/>
      <c r="QE8755" s="623"/>
      <c r="QF8755" s="623"/>
      <c r="QG8755" s="623"/>
      <c r="QH8755" s="623"/>
      <c r="QI8755" s="623"/>
      <c r="QJ8755" s="623"/>
      <c r="QK8755" s="623"/>
    </row>
    <row r="8756" spans="439:453">
      <c r="PW8756" s="623"/>
      <c r="PX8756" s="623"/>
      <c r="PY8756" s="623"/>
      <c r="PZ8756" s="623"/>
      <c r="QA8756" s="623"/>
      <c r="QB8756" s="623"/>
      <c r="QC8756" s="623"/>
      <c r="QD8756" s="623"/>
      <c r="QE8756" s="623"/>
      <c r="QF8756" s="623"/>
      <c r="QG8756" s="623"/>
      <c r="QH8756" s="623"/>
      <c r="QI8756" s="623"/>
      <c r="QJ8756" s="623"/>
      <c r="QK8756" s="623"/>
    </row>
    <row r="8757" spans="439:453">
      <c r="PW8757" s="623"/>
      <c r="PX8757" s="623"/>
      <c r="PY8757" s="623"/>
      <c r="PZ8757" s="623"/>
      <c r="QA8757" s="623"/>
      <c r="QB8757" s="623"/>
      <c r="QC8757" s="623"/>
      <c r="QD8757" s="623"/>
      <c r="QE8757" s="623"/>
      <c r="QF8757" s="623"/>
      <c r="QG8757" s="623"/>
      <c r="QH8757" s="623"/>
      <c r="QI8757" s="623"/>
      <c r="QJ8757" s="623"/>
      <c r="QK8757" s="623"/>
    </row>
    <row r="8758" spans="439:453">
      <c r="PW8758" s="623"/>
      <c r="PX8758" s="623"/>
      <c r="PY8758" s="623"/>
      <c r="PZ8758" s="623"/>
      <c r="QA8758" s="623"/>
      <c r="QB8758" s="623"/>
      <c r="QC8758" s="623"/>
      <c r="QD8758" s="623"/>
      <c r="QE8758" s="623"/>
      <c r="QF8758" s="623"/>
      <c r="QG8758" s="623"/>
      <c r="QH8758" s="623"/>
      <c r="QI8758" s="623"/>
      <c r="QJ8758" s="623"/>
      <c r="QK8758" s="623"/>
    </row>
    <row r="8759" spans="439:453">
      <c r="PW8759" s="623"/>
      <c r="PX8759" s="623"/>
      <c r="PY8759" s="623"/>
      <c r="PZ8759" s="623"/>
      <c r="QA8759" s="623"/>
      <c r="QB8759" s="623"/>
      <c r="QC8759" s="623"/>
      <c r="QD8759" s="623"/>
      <c r="QE8759" s="623"/>
      <c r="QF8759" s="623"/>
      <c r="QG8759" s="623"/>
      <c r="QH8759" s="623"/>
      <c r="QI8759" s="623"/>
      <c r="QJ8759" s="623"/>
      <c r="QK8759" s="623"/>
    </row>
    <row r="8760" spans="439:453">
      <c r="PW8760" s="623"/>
      <c r="PX8760" s="623"/>
      <c r="PY8760" s="623"/>
      <c r="PZ8760" s="623"/>
      <c r="QA8760" s="623"/>
      <c r="QB8760" s="623"/>
      <c r="QC8760" s="623"/>
      <c r="QD8760" s="623"/>
      <c r="QE8760" s="623"/>
      <c r="QF8760" s="623"/>
      <c r="QG8760" s="623"/>
      <c r="QH8760" s="623"/>
      <c r="QI8760" s="623"/>
      <c r="QJ8760" s="623"/>
      <c r="QK8760" s="623"/>
    </row>
    <row r="8761" spans="439:453">
      <c r="PW8761" s="623"/>
      <c r="PX8761" s="623"/>
      <c r="PY8761" s="623"/>
      <c r="PZ8761" s="623"/>
      <c r="QA8761" s="623"/>
      <c r="QB8761" s="623"/>
      <c r="QC8761" s="623"/>
      <c r="QD8761" s="623"/>
      <c r="QE8761" s="623"/>
      <c r="QF8761" s="623"/>
      <c r="QG8761" s="623"/>
      <c r="QH8761" s="623"/>
      <c r="QI8761" s="623"/>
      <c r="QJ8761" s="623"/>
      <c r="QK8761" s="623"/>
    </row>
    <row r="8762" spans="439:453">
      <c r="PW8762" s="623"/>
      <c r="PX8762" s="623"/>
      <c r="PY8762" s="623"/>
      <c r="PZ8762" s="623"/>
      <c r="QA8762" s="623"/>
      <c r="QB8762" s="623"/>
      <c r="QC8762" s="623"/>
      <c r="QD8762" s="623"/>
      <c r="QE8762" s="623"/>
      <c r="QF8762" s="623"/>
      <c r="QG8762" s="623"/>
      <c r="QH8762" s="623"/>
      <c r="QI8762" s="623"/>
      <c r="QJ8762" s="623"/>
      <c r="QK8762" s="623"/>
    </row>
    <row r="8763" spans="439:453">
      <c r="PW8763" s="623"/>
      <c r="PX8763" s="623"/>
      <c r="PY8763" s="623"/>
      <c r="PZ8763" s="623"/>
      <c r="QA8763" s="623"/>
      <c r="QB8763" s="623"/>
      <c r="QC8763" s="623"/>
      <c r="QD8763" s="623"/>
      <c r="QE8763" s="623"/>
      <c r="QF8763" s="623"/>
      <c r="QG8763" s="623"/>
      <c r="QH8763" s="623"/>
      <c r="QI8763" s="623"/>
      <c r="QJ8763" s="623"/>
      <c r="QK8763" s="623"/>
    </row>
    <row r="8764" spans="439:453">
      <c r="PW8764" s="623"/>
      <c r="PX8764" s="623"/>
      <c r="PY8764" s="623"/>
      <c r="PZ8764" s="623"/>
      <c r="QA8764" s="623"/>
      <c r="QB8764" s="623"/>
      <c r="QC8764" s="623"/>
      <c r="QD8764" s="623"/>
      <c r="QE8764" s="623"/>
      <c r="QF8764" s="623"/>
      <c r="QG8764" s="623"/>
      <c r="QH8764" s="623"/>
      <c r="QI8764" s="623"/>
      <c r="QJ8764" s="623"/>
      <c r="QK8764" s="623"/>
    </row>
    <row r="8765" spans="439:453">
      <c r="PW8765" s="623"/>
      <c r="PX8765" s="623"/>
      <c r="PY8765" s="623"/>
      <c r="PZ8765" s="623"/>
      <c r="QA8765" s="623"/>
      <c r="QB8765" s="623"/>
      <c r="QC8765" s="623"/>
      <c r="QD8765" s="623"/>
      <c r="QE8765" s="623"/>
      <c r="QF8765" s="623"/>
      <c r="QG8765" s="623"/>
      <c r="QH8765" s="623"/>
      <c r="QI8765" s="623"/>
      <c r="QJ8765" s="623"/>
      <c r="QK8765" s="623"/>
    </row>
    <row r="8766" spans="439:453">
      <c r="PW8766" s="623"/>
      <c r="PX8766" s="623"/>
      <c r="PY8766" s="623"/>
      <c r="PZ8766" s="623"/>
      <c r="QA8766" s="623"/>
      <c r="QB8766" s="623"/>
      <c r="QC8766" s="623"/>
      <c r="QD8766" s="623"/>
      <c r="QE8766" s="623"/>
      <c r="QF8766" s="623"/>
      <c r="QG8766" s="623"/>
      <c r="QH8766" s="623"/>
      <c r="QI8766" s="623"/>
      <c r="QJ8766" s="623"/>
      <c r="QK8766" s="623"/>
    </row>
    <row r="8767" spans="439:453">
      <c r="PW8767" s="623"/>
      <c r="PX8767" s="623"/>
      <c r="PY8767" s="623"/>
      <c r="PZ8767" s="623"/>
      <c r="QA8767" s="623"/>
      <c r="QB8767" s="623"/>
      <c r="QC8767" s="623"/>
      <c r="QD8767" s="623"/>
      <c r="QE8767" s="623"/>
      <c r="QF8767" s="623"/>
      <c r="QG8767" s="623"/>
      <c r="QH8767" s="623"/>
      <c r="QI8767" s="623"/>
      <c r="QJ8767" s="623"/>
      <c r="QK8767" s="623"/>
    </row>
    <row r="8768" spans="439:453">
      <c r="PW8768" s="623"/>
      <c r="PX8768" s="623"/>
      <c r="PY8768" s="623"/>
      <c r="PZ8768" s="623"/>
      <c r="QA8768" s="623"/>
      <c r="QB8768" s="623"/>
      <c r="QC8768" s="623"/>
      <c r="QD8768" s="623"/>
      <c r="QE8768" s="623"/>
      <c r="QF8768" s="623"/>
      <c r="QG8768" s="623"/>
      <c r="QH8768" s="623"/>
      <c r="QI8768" s="623"/>
      <c r="QJ8768" s="623"/>
      <c r="QK8768" s="623"/>
    </row>
    <row r="8769" spans="439:453">
      <c r="PW8769" s="623"/>
      <c r="PX8769" s="623"/>
      <c r="PY8769" s="623"/>
      <c r="PZ8769" s="623"/>
      <c r="QA8769" s="623"/>
      <c r="QB8769" s="623"/>
      <c r="QC8769" s="623"/>
      <c r="QD8769" s="623"/>
      <c r="QE8769" s="623"/>
      <c r="QF8769" s="623"/>
      <c r="QG8769" s="623"/>
      <c r="QH8769" s="623"/>
      <c r="QI8769" s="623"/>
      <c r="QJ8769" s="623"/>
      <c r="QK8769" s="623"/>
    </row>
    <row r="8770" spans="439:453">
      <c r="PW8770" s="623"/>
      <c r="PX8770" s="623"/>
      <c r="PY8770" s="623"/>
      <c r="PZ8770" s="623"/>
      <c r="QA8770" s="623"/>
      <c r="QB8770" s="623"/>
      <c r="QC8770" s="623"/>
      <c r="QD8770" s="623"/>
      <c r="QE8770" s="623"/>
      <c r="QF8770" s="623"/>
      <c r="QG8770" s="623"/>
      <c r="QH8770" s="623"/>
      <c r="QI8770" s="623"/>
      <c r="QJ8770" s="623"/>
      <c r="QK8770" s="623"/>
    </row>
    <row r="8771" spans="439:453">
      <c r="PW8771" s="623"/>
      <c r="PX8771" s="623"/>
      <c r="PY8771" s="623"/>
      <c r="PZ8771" s="623"/>
      <c r="QA8771" s="623"/>
      <c r="QB8771" s="623"/>
      <c r="QC8771" s="623"/>
      <c r="QD8771" s="623"/>
      <c r="QE8771" s="623"/>
      <c r="QF8771" s="623"/>
      <c r="QG8771" s="623"/>
      <c r="QH8771" s="623"/>
      <c r="QI8771" s="623"/>
      <c r="QJ8771" s="623"/>
      <c r="QK8771" s="623"/>
    </row>
    <row r="8772" spans="439:453">
      <c r="PW8772" s="623"/>
      <c r="PX8772" s="623"/>
      <c r="PY8772" s="623"/>
      <c r="PZ8772" s="623"/>
      <c r="QA8772" s="623"/>
      <c r="QB8772" s="623"/>
      <c r="QC8772" s="623"/>
      <c r="QD8772" s="623"/>
      <c r="QE8772" s="623"/>
      <c r="QF8772" s="623"/>
      <c r="QG8772" s="623"/>
      <c r="QH8772" s="623"/>
      <c r="QI8772" s="623"/>
      <c r="QJ8772" s="623"/>
      <c r="QK8772" s="623"/>
    </row>
    <row r="8773" spans="439:453">
      <c r="PW8773" s="623"/>
      <c r="PX8773" s="623"/>
      <c r="PY8773" s="623"/>
      <c r="PZ8773" s="623"/>
      <c r="QA8773" s="623"/>
      <c r="QB8773" s="623"/>
      <c r="QC8773" s="623"/>
      <c r="QD8773" s="623"/>
      <c r="QE8773" s="623"/>
      <c r="QF8773" s="623"/>
      <c r="QG8773" s="623"/>
      <c r="QH8773" s="623"/>
      <c r="QI8773" s="623"/>
      <c r="QJ8773" s="623"/>
      <c r="QK8773" s="623"/>
    </row>
    <row r="8774" spans="439:453">
      <c r="PW8774" s="623"/>
      <c r="PX8774" s="623"/>
      <c r="PY8774" s="623"/>
      <c r="PZ8774" s="623"/>
      <c r="QA8774" s="623"/>
      <c r="QB8774" s="623"/>
      <c r="QC8774" s="623"/>
      <c r="QD8774" s="623"/>
      <c r="QE8774" s="623"/>
      <c r="QF8774" s="623"/>
      <c r="QG8774" s="623"/>
      <c r="QH8774" s="623"/>
      <c r="QI8774" s="623"/>
      <c r="QJ8774" s="623"/>
      <c r="QK8774" s="623"/>
    </row>
    <row r="8775" spans="439:453">
      <c r="PW8775" s="623"/>
      <c r="PX8775" s="623"/>
      <c r="PY8775" s="623"/>
      <c r="PZ8775" s="623"/>
      <c r="QA8775" s="623"/>
      <c r="QB8775" s="623"/>
      <c r="QC8775" s="623"/>
      <c r="QD8775" s="623"/>
      <c r="QE8775" s="623"/>
      <c r="QF8775" s="623"/>
      <c r="QG8775" s="623"/>
      <c r="QH8775" s="623"/>
      <c r="QI8775" s="623"/>
      <c r="QJ8775" s="623"/>
      <c r="QK8775" s="623"/>
    </row>
    <row r="8776" spans="439:453">
      <c r="PW8776" s="623"/>
      <c r="PX8776" s="623"/>
      <c r="PY8776" s="623"/>
      <c r="PZ8776" s="623"/>
      <c r="QA8776" s="623"/>
      <c r="QB8776" s="623"/>
      <c r="QC8776" s="623"/>
      <c r="QD8776" s="623"/>
      <c r="QE8776" s="623"/>
      <c r="QF8776" s="623"/>
      <c r="QG8776" s="623"/>
      <c r="QH8776" s="623"/>
      <c r="QI8776" s="623"/>
      <c r="QJ8776" s="623"/>
      <c r="QK8776" s="623"/>
    </row>
    <row r="8777" spans="439:453">
      <c r="PW8777" s="623"/>
      <c r="PX8777" s="623"/>
      <c r="PY8777" s="623"/>
      <c r="PZ8777" s="623"/>
      <c r="QA8777" s="623"/>
      <c r="QB8777" s="623"/>
      <c r="QC8777" s="623"/>
      <c r="QD8777" s="623"/>
      <c r="QE8777" s="623"/>
      <c r="QF8777" s="623"/>
      <c r="QG8777" s="623"/>
      <c r="QH8777" s="623"/>
      <c r="QI8777" s="623"/>
      <c r="QJ8777" s="623"/>
      <c r="QK8777" s="623"/>
    </row>
    <row r="8778" spans="439:453">
      <c r="PW8778" s="623"/>
      <c r="PX8778" s="623"/>
      <c r="PY8778" s="623"/>
      <c r="PZ8778" s="623"/>
      <c r="QA8778" s="623"/>
      <c r="QB8778" s="623"/>
      <c r="QC8778" s="623"/>
      <c r="QD8778" s="623"/>
      <c r="QE8778" s="623"/>
      <c r="QF8778" s="623"/>
      <c r="QG8778" s="623"/>
      <c r="QH8778" s="623"/>
      <c r="QI8778" s="623"/>
      <c r="QJ8778" s="623"/>
      <c r="QK8778" s="623"/>
    </row>
    <row r="8779" spans="439:453">
      <c r="PW8779" s="623"/>
      <c r="PX8779" s="623"/>
      <c r="PY8779" s="623"/>
      <c r="PZ8779" s="623"/>
      <c r="QA8779" s="623"/>
      <c r="QB8779" s="623"/>
      <c r="QC8779" s="623"/>
      <c r="QD8779" s="623"/>
      <c r="QE8779" s="623"/>
      <c r="QF8779" s="623"/>
      <c r="QG8779" s="623"/>
      <c r="QH8779" s="623"/>
      <c r="QI8779" s="623"/>
      <c r="QJ8779" s="623"/>
      <c r="QK8779" s="623"/>
    </row>
    <row r="8780" spans="439:453">
      <c r="PW8780" s="623"/>
      <c r="PX8780" s="623"/>
      <c r="PY8780" s="623"/>
      <c r="PZ8780" s="623"/>
      <c r="QA8780" s="623"/>
      <c r="QB8780" s="623"/>
      <c r="QC8780" s="623"/>
      <c r="QD8780" s="623"/>
      <c r="QE8780" s="623"/>
      <c r="QF8780" s="623"/>
      <c r="QG8780" s="623"/>
      <c r="QH8780" s="623"/>
      <c r="QI8780" s="623"/>
      <c r="QJ8780" s="623"/>
      <c r="QK8780" s="623"/>
    </row>
    <row r="8781" spans="439:453">
      <c r="PW8781" s="623"/>
      <c r="PX8781" s="623"/>
      <c r="PY8781" s="623"/>
      <c r="PZ8781" s="623"/>
      <c r="QA8781" s="623"/>
      <c r="QB8781" s="623"/>
      <c r="QC8781" s="623"/>
      <c r="QD8781" s="623"/>
      <c r="QE8781" s="623"/>
      <c r="QF8781" s="623"/>
      <c r="QG8781" s="623"/>
      <c r="QH8781" s="623"/>
      <c r="QI8781" s="623"/>
      <c r="QJ8781" s="623"/>
      <c r="QK8781" s="623"/>
    </row>
    <row r="8782" spans="439:453">
      <c r="PW8782" s="623"/>
      <c r="PX8782" s="623"/>
      <c r="PY8782" s="623"/>
      <c r="PZ8782" s="623"/>
      <c r="QA8782" s="623"/>
      <c r="QB8782" s="623"/>
      <c r="QC8782" s="623"/>
      <c r="QD8782" s="623"/>
      <c r="QE8782" s="623"/>
      <c r="QF8782" s="623"/>
      <c r="QG8782" s="623"/>
      <c r="QH8782" s="623"/>
      <c r="QI8782" s="623"/>
      <c r="QJ8782" s="623"/>
      <c r="QK8782" s="623"/>
    </row>
    <row r="8783" spans="439:453">
      <c r="PW8783" s="623"/>
      <c r="PX8783" s="623"/>
      <c r="PY8783" s="623"/>
      <c r="PZ8783" s="623"/>
      <c r="QA8783" s="623"/>
      <c r="QB8783" s="623"/>
      <c r="QC8783" s="623"/>
      <c r="QD8783" s="623"/>
      <c r="QE8783" s="623"/>
      <c r="QF8783" s="623"/>
      <c r="QG8783" s="623"/>
      <c r="QH8783" s="623"/>
      <c r="QI8783" s="623"/>
      <c r="QJ8783" s="623"/>
      <c r="QK8783" s="623"/>
    </row>
    <row r="8784" spans="439:453">
      <c r="PW8784" s="623"/>
      <c r="PX8784" s="623"/>
      <c r="PY8784" s="623"/>
      <c r="PZ8784" s="623"/>
      <c r="QA8784" s="623"/>
      <c r="QB8784" s="623"/>
      <c r="QC8784" s="623"/>
      <c r="QD8784" s="623"/>
      <c r="QE8784" s="623"/>
      <c r="QF8784" s="623"/>
      <c r="QG8784" s="623"/>
      <c r="QH8784" s="623"/>
      <c r="QI8784" s="623"/>
      <c r="QJ8784" s="623"/>
      <c r="QK8784" s="623"/>
    </row>
    <row r="8785" spans="439:453">
      <c r="PW8785" s="623"/>
      <c r="PX8785" s="623"/>
      <c r="PY8785" s="623"/>
      <c r="PZ8785" s="623"/>
      <c r="QA8785" s="623"/>
      <c r="QB8785" s="623"/>
      <c r="QC8785" s="623"/>
      <c r="QD8785" s="623"/>
      <c r="QE8785" s="623"/>
      <c r="QF8785" s="623"/>
      <c r="QG8785" s="623"/>
      <c r="QH8785" s="623"/>
      <c r="QI8785" s="623"/>
      <c r="QJ8785" s="623"/>
      <c r="QK8785" s="623"/>
    </row>
    <row r="8786" spans="439:453">
      <c r="PW8786" s="623"/>
      <c r="PX8786" s="623"/>
      <c r="PY8786" s="623"/>
      <c r="PZ8786" s="623"/>
      <c r="QA8786" s="623"/>
      <c r="QB8786" s="623"/>
      <c r="QC8786" s="623"/>
      <c r="QD8786" s="623"/>
      <c r="QE8786" s="623"/>
      <c r="QF8786" s="623"/>
      <c r="QG8786" s="623"/>
      <c r="QH8786" s="623"/>
      <c r="QI8786" s="623"/>
      <c r="QJ8786" s="623"/>
      <c r="QK8786" s="623"/>
    </row>
    <row r="8787" spans="439:453">
      <c r="PW8787" s="623"/>
      <c r="PX8787" s="623"/>
      <c r="PY8787" s="623"/>
      <c r="PZ8787" s="623"/>
      <c r="QA8787" s="623"/>
      <c r="QB8787" s="623"/>
      <c r="QC8787" s="623"/>
      <c r="QD8787" s="623"/>
      <c r="QE8787" s="623"/>
      <c r="QF8787" s="623"/>
      <c r="QG8787" s="623"/>
      <c r="QH8787" s="623"/>
      <c r="QI8787" s="623"/>
      <c r="QJ8787" s="623"/>
      <c r="QK8787" s="623"/>
    </row>
    <row r="8788" spans="439:453">
      <c r="PW8788" s="623"/>
      <c r="PX8788" s="623"/>
      <c r="PY8788" s="623"/>
      <c r="PZ8788" s="623"/>
      <c r="QA8788" s="623"/>
      <c r="QB8788" s="623"/>
      <c r="QC8788" s="623"/>
      <c r="QD8788" s="623"/>
      <c r="QE8788" s="623"/>
      <c r="QF8788" s="623"/>
      <c r="QG8788" s="623"/>
      <c r="QH8788" s="623"/>
      <c r="QI8788" s="623"/>
      <c r="QJ8788" s="623"/>
      <c r="QK8788" s="623"/>
    </row>
    <row r="8789" spans="439:453">
      <c r="PW8789" s="623"/>
      <c r="PX8789" s="623"/>
      <c r="PY8789" s="623"/>
      <c r="PZ8789" s="623"/>
      <c r="QA8789" s="623"/>
      <c r="QB8789" s="623"/>
      <c r="QC8789" s="623"/>
      <c r="QD8789" s="623"/>
      <c r="QE8789" s="623"/>
      <c r="QF8789" s="623"/>
      <c r="QG8789" s="623"/>
      <c r="QH8789" s="623"/>
      <c r="QI8789" s="623"/>
      <c r="QJ8789" s="623"/>
      <c r="QK8789" s="623"/>
    </row>
    <row r="8790" spans="439:453">
      <c r="PW8790" s="623"/>
      <c r="PX8790" s="623"/>
      <c r="PY8790" s="623"/>
      <c r="PZ8790" s="623"/>
      <c r="QA8790" s="623"/>
      <c r="QB8790" s="623"/>
      <c r="QC8790" s="623"/>
      <c r="QD8790" s="623"/>
      <c r="QE8790" s="623"/>
      <c r="QF8790" s="623"/>
      <c r="QG8790" s="623"/>
      <c r="QH8790" s="623"/>
      <c r="QI8790" s="623"/>
      <c r="QJ8790" s="623"/>
      <c r="QK8790" s="623"/>
    </row>
    <row r="8791" spans="439:453">
      <c r="PW8791" s="623"/>
      <c r="PX8791" s="623"/>
      <c r="PY8791" s="623"/>
      <c r="PZ8791" s="623"/>
      <c r="QA8791" s="623"/>
      <c r="QB8791" s="623"/>
      <c r="QC8791" s="623"/>
      <c r="QD8791" s="623"/>
      <c r="QE8791" s="623"/>
      <c r="QF8791" s="623"/>
      <c r="QG8791" s="623"/>
      <c r="QH8791" s="623"/>
      <c r="QI8791" s="623"/>
      <c r="QJ8791" s="623"/>
      <c r="QK8791" s="623"/>
    </row>
    <row r="8792" spans="439:453">
      <c r="PW8792" s="623"/>
      <c r="PX8792" s="623"/>
      <c r="PY8792" s="623"/>
      <c r="PZ8792" s="623"/>
      <c r="QA8792" s="623"/>
      <c r="QB8792" s="623"/>
      <c r="QC8792" s="623"/>
      <c r="QD8792" s="623"/>
      <c r="QE8792" s="623"/>
      <c r="QF8792" s="623"/>
      <c r="QG8792" s="623"/>
      <c r="QH8792" s="623"/>
      <c r="QI8792" s="623"/>
      <c r="QJ8792" s="623"/>
      <c r="QK8792" s="623"/>
    </row>
    <row r="8793" spans="439:453">
      <c r="PW8793" s="623"/>
      <c r="PX8793" s="623"/>
      <c r="PY8793" s="623"/>
      <c r="PZ8793" s="623"/>
      <c r="QA8793" s="623"/>
      <c r="QB8793" s="623"/>
      <c r="QC8793" s="623"/>
      <c r="QD8793" s="623"/>
      <c r="QE8793" s="623"/>
      <c r="QF8793" s="623"/>
      <c r="QG8793" s="623"/>
      <c r="QH8793" s="623"/>
      <c r="QI8793" s="623"/>
      <c r="QJ8793" s="623"/>
      <c r="QK8793" s="623"/>
    </row>
    <row r="8794" spans="439:453">
      <c r="PW8794" s="623"/>
      <c r="PX8794" s="623"/>
      <c r="PY8794" s="623"/>
      <c r="PZ8794" s="623"/>
      <c r="QA8794" s="623"/>
      <c r="QB8794" s="623"/>
      <c r="QC8794" s="623"/>
      <c r="QD8794" s="623"/>
      <c r="QE8794" s="623"/>
      <c r="QF8794" s="623"/>
      <c r="QG8794" s="623"/>
      <c r="QH8794" s="623"/>
      <c r="QI8794" s="623"/>
      <c r="QJ8794" s="623"/>
      <c r="QK8794" s="623"/>
    </row>
    <row r="8795" spans="439:453">
      <c r="PW8795" s="623"/>
      <c r="PX8795" s="623"/>
      <c r="PY8795" s="623"/>
      <c r="PZ8795" s="623"/>
      <c r="QA8795" s="623"/>
      <c r="QB8795" s="623"/>
      <c r="QC8795" s="623"/>
      <c r="QD8795" s="623"/>
      <c r="QE8795" s="623"/>
      <c r="QF8795" s="623"/>
      <c r="QG8795" s="623"/>
      <c r="QH8795" s="623"/>
      <c r="QI8795" s="623"/>
      <c r="QJ8795" s="623"/>
      <c r="QK8795" s="623"/>
    </row>
    <row r="8796" spans="439:453">
      <c r="PW8796" s="623"/>
      <c r="PX8796" s="623"/>
      <c r="PY8796" s="623"/>
      <c r="PZ8796" s="623"/>
      <c r="QA8796" s="623"/>
      <c r="QB8796" s="623"/>
      <c r="QC8796" s="623"/>
      <c r="QD8796" s="623"/>
      <c r="QE8796" s="623"/>
      <c r="QF8796" s="623"/>
      <c r="QG8796" s="623"/>
      <c r="QH8796" s="623"/>
      <c r="QI8796" s="623"/>
      <c r="QJ8796" s="623"/>
      <c r="QK8796" s="623"/>
    </row>
    <row r="8797" spans="439:453">
      <c r="PW8797" s="623"/>
      <c r="PX8797" s="623"/>
      <c r="PY8797" s="623"/>
      <c r="PZ8797" s="623"/>
      <c r="QA8797" s="623"/>
      <c r="QB8797" s="623"/>
      <c r="QC8797" s="623"/>
      <c r="QD8797" s="623"/>
      <c r="QE8797" s="623"/>
      <c r="QF8797" s="623"/>
      <c r="QG8797" s="623"/>
      <c r="QH8797" s="623"/>
      <c r="QI8797" s="623"/>
      <c r="QJ8797" s="623"/>
      <c r="QK8797" s="623"/>
    </row>
    <row r="8798" spans="439:453">
      <c r="PW8798" s="623"/>
      <c r="PX8798" s="623"/>
      <c r="PY8798" s="623"/>
      <c r="PZ8798" s="623"/>
      <c r="QA8798" s="623"/>
      <c r="QB8798" s="623"/>
      <c r="QC8798" s="623"/>
      <c r="QD8798" s="623"/>
      <c r="QE8798" s="623"/>
      <c r="QF8798" s="623"/>
      <c r="QG8798" s="623"/>
      <c r="QH8798" s="623"/>
      <c r="QI8798" s="623"/>
      <c r="QJ8798" s="623"/>
      <c r="QK8798" s="623"/>
    </row>
    <row r="8799" spans="439:453">
      <c r="PW8799" s="623"/>
      <c r="PX8799" s="623"/>
      <c r="PY8799" s="623"/>
      <c r="PZ8799" s="623"/>
      <c r="QA8799" s="623"/>
      <c r="QB8799" s="623"/>
      <c r="QC8799" s="623"/>
      <c r="QD8799" s="623"/>
      <c r="QE8799" s="623"/>
      <c r="QF8799" s="623"/>
      <c r="QG8799" s="623"/>
      <c r="QH8799" s="623"/>
      <c r="QI8799" s="623"/>
      <c r="QJ8799" s="623"/>
      <c r="QK8799" s="623"/>
    </row>
    <row r="8800" spans="439:453">
      <c r="PW8800" s="623"/>
      <c r="PX8800" s="623"/>
      <c r="PY8800" s="623"/>
      <c r="PZ8800" s="623"/>
      <c r="QA8800" s="623"/>
      <c r="QB8800" s="623"/>
      <c r="QC8800" s="623"/>
      <c r="QD8800" s="623"/>
      <c r="QE8800" s="623"/>
      <c r="QF8800" s="623"/>
      <c r="QG8800" s="623"/>
      <c r="QH8800" s="623"/>
      <c r="QI8800" s="623"/>
      <c r="QJ8800" s="623"/>
      <c r="QK8800" s="623"/>
    </row>
    <row r="8801" spans="439:453">
      <c r="PW8801" s="623"/>
      <c r="PX8801" s="623"/>
      <c r="PY8801" s="623"/>
      <c r="PZ8801" s="623"/>
      <c r="QA8801" s="623"/>
      <c r="QB8801" s="623"/>
      <c r="QC8801" s="623"/>
      <c r="QD8801" s="623"/>
      <c r="QE8801" s="623"/>
      <c r="QF8801" s="623"/>
      <c r="QG8801" s="623"/>
      <c r="QH8801" s="623"/>
      <c r="QI8801" s="623"/>
      <c r="QJ8801" s="623"/>
      <c r="QK8801" s="623"/>
    </row>
    <row r="8802" spans="439:453">
      <c r="PW8802" s="623"/>
      <c r="PX8802" s="623"/>
      <c r="PY8802" s="623"/>
      <c r="PZ8802" s="623"/>
      <c r="QA8802" s="623"/>
      <c r="QB8802" s="623"/>
      <c r="QC8802" s="623"/>
      <c r="QD8802" s="623"/>
      <c r="QE8802" s="623"/>
      <c r="QF8802" s="623"/>
      <c r="QG8802" s="623"/>
      <c r="QH8802" s="623"/>
      <c r="QI8802" s="623"/>
      <c r="QJ8802" s="623"/>
      <c r="QK8802" s="623"/>
    </row>
    <row r="8803" spans="439:453">
      <c r="PW8803" s="623"/>
      <c r="PX8803" s="623"/>
      <c r="PY8803" s="623"/>
      <c r="PZ8803" s="623"/>
      <c r="QA8803" s="623"/>
      <c r="QB8803" s="623"/>
      <c r="QC8803" s="623"/>
      <c r="QD8803" s="623"/>
      <c r="QE8803" s="623"/>
      <c r="QF8803" s="623"/>
      <c r="QG8803" s="623"/>
      <c r="QH8803" s="623"/>
      <c r="QI8803" s="623"/>
      <c r="QJ8803" s="623"/>
      <c r="QK8803" s="623"/>
    </row>
    <row r="8804" spans="439:453">
      <c r="PW8804" s="623"/>
      <c r="PX8804" s="623"/>
      <c r="PY8804" s="623"/>
      <c r="PZ8804" s="623"/>
      <c r="QA8804" s="623"/>
      <c r="QB8804" s="623"/>
      <c r="QC8804" s="623"/>
      <c r="QD8804" s="623"/>
      <c r="QE8804" s="623"/>
      <c r="QF8804" s="623"/>
      <c r="QG8804" s="623"/>
      <c r="QH8804" s="623"/>
      <c r="QI8804" s="623"/>
      <c r="QJ8804" s="623"/>
      <c r="QK8804" s="623"/>
    </row>
    <row r="8805" spans="439:453">
      <c r="PW8805" s="623"/>
      <c r="PX8805" s="623"/>
      <c r="PY8805" s="623"/>
      <c r="PZ8805" s="623"/>
      <c r="QA8805" s="623"/>
      <c r="QB8805" s="623"/>
      <c r="QC8805" s="623"/>
      <c r="QD8805" s="623"/>
      <c r="QE8805" s="623"/>
      <c r="QF8805" s="623"/>
      <c r="QG8805" s="623"/>
      <c r="QH8805" s="623"/>
      <c r="QI8805" s="623"/>
      <c r="QJ8805" s="623"/>
      <c r="QK8805" s="623"/>
    </row>
    <row r="8806" spans="439:453">
      <c r="PW8806" s="623"/>
      <c r="PX8806" s="623"/>
      <c r="PY8806" s="623"/>
      <c r="PZ8806" s="623"/>
      <c r="QA8806" s="623"/>
      <c r="QB8806" s="623"/>
      <c r="QC8806" s="623"/>
      <c r="QD8806" s="623"/>
      <c r="QE8806" s="623"/>
      <c r="QF8806" s="623"/>
      <c r="QG8806" s="623"/>
      <c r="QH8806" s="623"/>
      <c r="QI8806" s="623"/>
      <c r="QJ8806" s="623"/>
      <c r="QK8806" s="623"/>
    </row>
    <row r="8807" spans="439:453">
      <c r="PW8807" s="623"/>
      <c r="PX8807" s="623"/>
      <c r="PY8807" s="623"/>
      <c r="PZ8807" s="623"/>
      <c r="QA8807" s="623"/>
      <c r="QB8807" s="623"/>
      <c r="QC8807" s="623"/>
      <c r="QD8807" s="623"/>
      <c r="QE8807" s="623"/>
      <c r="QF8807" s="623"/>
      <c r="QG8807" s="623"/>
      <c r="QH8807" s="623"/>
      <c r="QI8807" s="623"/>
      <c r="QJ8807" s="623"/>
      <c r="QK8807" s="623"/>
    </row>
    <row r="8808" spans="439:453">
      <c r="PW8808" s="623"/>
      <c r="PX8808" s="623"/>
      <c r="PY8808" s="623"/>
      <c r="PZ8808" s="623"/>
      <c r="QA8808" s="623"/>
      <c r="QB8808" s="623"/>
      <c r="QC8808" s="623"/>
      <c r="QD8808" s="623"/>
      <c r="QE8808" s="623"/>
      <c r="QF8808" s="623"/>
      <c r="QG8808" s="623"/>
      <c r="QH8808" s="623"/>
      <c r="QI8808" s="623"/>
      <c r="QJ8808" s="623"/>
      <c r="QK8808" s="623"/>
    </row>
    <row r="8809" spans="439:453">
      <c r="PW8809" s="623"/>
      <c r="PX8809" s="623"/>
      <c r="PY8809" s="623"/>
      <c r="PZ8809" s="623"/>
      <c r="QA8809" s="623"/>
      <c r="QB8809" s="623"/>
      <c r="QC8809" s="623"/>
      <c r="QD8809" s="623"/>
      <c r="QE8809" s="623"/>
      <c r="QF8809" s="623"/>
      <c r="QG8809" s="623"/>
      <c r="QH8809" s="623"/>
      <c r="QI8809" s="623"/>
      <c r="QJ8809" s="623"/>
      <c r="QK8809" s="623"/>
    </row>
    <row r="8810" spans="439:453">
      <c r="PW8810" s="623"/>
      <c r="PX8810" s="623"/>
      <c r="PY8810" s="623"/>
      <c r="PZ8810" s="623"/>
      <c r="QA8810" s="623"/>
      <c r="QB8810" s="623"/>
      <c r="QC8810" s="623"/>
      <c r="QD8810" s="623"/>
      <c r="QE8810" s="623"/>
      <c r="QF8810" s="623"/>
      <c r="QG8810" s="623"/>
      <c r="QH8810" s="623"/>
      <c r="QI8810" s="623"/>
      <c r="QJ8810" s="623"/>
      <c r="QK8810" s="623"/>
    </row>
    <row r="8811" spans="439:453">
      <c r="PW8811" s="623"/>
      <c r="PX8811" s="623"/>
      <c r="PY8811" s="623"/>
      <c r="PZ8811" s="623"/>
      <c r="QA8811" s="623"/>
      <c r="QB8811" s="623"/>
      <c r="QC8811" s="623"/>
      <c r="QD8811" s="623"/>
      <c r="QE8811" s="623"/>
      <c r="QF8811" s="623"/>
      <c r="QG8811" s="623"/>
      <c r="QH8811" s="623"/>
      <c r="QI8811" s="623"/>
      <c r="QJ8811" s="623"/>
      <c r="QK8811" s="623"/>
    </row>
    <row r="8812" spans="439:453">
      <c r="PW8812" s="623"/>
      <c r="PX8812" s="623"/>
      <c r="PY8812" s="623"/>
      <c r="PZ8812" s="623"/>
      <c r="QA8812" s="623"/>
      <c r="QB8812" s="623"/>
      <c r="QC8812" s="623"/>
      <c r="QD8812" s="623"/>
      <c r="QE8812" s="623"/>
      <c r="QF8812" s="623"/>
      <c r="QG8812" s="623"/>
      <c r="QH8812" s="623"/>
      <c r="QI8812" s="623"/>
      <c r="QJ8812" s="623"/>
      <c r="QK8812" s="623"/>
    </row>
    <row r="8813" spans="439:453">
      <c r="PW8813" s="623"/>
      <c r="PX8813" s="623"/>
      <c r="PY8813" s="623"/>
      <c r="PZ8813" s="623"/>
      <c r="QA8813" s="623"/>
      <c r="QB8813" s="623"/>
      <c r="QC8813" s="623"/>
      <c r="QD8813" s="623"/>
      <c r="QE8813" s="623"/>
      <c r="QF8813" s="623"/>
      <c r="QG8813" s="623"/>
      <c r="QH8813" s="623"/>
      <c r="QI8813" s="623"/>
      <c r="QJ8813" s="623"/>
      <c r="QK8813" s="623"/>
    </row>
    <row r="8814" spans="439:453">
      <c r="PW8814" s="623"/>
      <c r="PX8814" s="623"/>
      <c r="PY8814" s="623"/>
      <c r="PZ8814" s="623"/>
      <c r="QA8814" s="623"/>
      <c r="QB8814" s="623"/>
      <c r="QC8814" s="623"/>
      <c r="QD8814" s="623"/>
      <c r="QE8814" s="623"/>
      <c r="QF8814" s="623"/>
      <c r="QG8814" s="623"/>
      <c r="QH8814" s="623"/>
      <c r="QI8814" s="623"/>
      <c r="QJ8814" s="623"/>
      <c r="QK8814" s="623"/>
    </row>
    <row r="8815" spans="439:453">
      <c r="PW8815" s="623"/>
      <c r="PX8815" s="623"/>
      <c r="PY8815" s="623"/>
      <c r="PZ8815" s="623"/>
      <c r="QA8815" s="623"/>
      <c r="QB8815" s="623"/>
      <c r="QC8815" s="623"/>
      <c r="QD8815" s="623"/>
      <c r="QE8815" s="623"/>
      <c r="QF8815" s="623"/>
      <c r="QG8815" s="623"/>
      <c r="QH8815" s="623"/>
      <c r="QI8815" s="623"/>
      <c r="QJ8815" s="623"/>
      <c r="QK8815" s="623"/>
    </row>
    <row r="8816" spans="439:453">
      <c r="PW8816" s="623"/>
      <c r="PX8816" s="623"/>
      <c r="PY8816" s="623"/>
      <c r="PZ8816" s="623"/>
      <c r="QA8816" s="623"/>
      <c r="QB8816" s="623"/>
      <c r="QC8816" s="623"/>
      <c r="QD8816" s="623"/>
      <c r="QE8816" s="623"/>
      <c r="QF8816" s="623"/>
      <c r="QG8816" s="623"/>
      <c r="QH8816" s="623"/>
      <c r="QI8816" s="623"/>
      <c r="QJ8816" s="623"/>
      <c r="QK8816" s="623"/>
    </row>
    <row r="8817" spans="439:453">
      <c r="PW8817" s="623"/>
      <c r="PX8817" s="623"/>
      <c r="PY8817" s="623"/>
      <c r="PZ8817" s="623"/>
      <c r="QA8817" s="623"/>
      <c r="QB8817" s="623"/>
      <c r="QC8817" s="623"/>
      <c r="QD8817" s="623"/>
      <c r="QE8817" s="623"/>
      <c r="QF8817" s="623"/>
      <c r="QG8817" s="623"/>
      <c r="QH8817" s="623"/>
      <c r="QI8817" s="623"/>
      <c r="QJ8817" s="623"/>
      <c r="QK8817" s="623"/>
    </row>
    <row r="8818" spans="439:453">
      <c r="PW8818" s="623"/>
      <c r="PX8818" s="623"/>
      <c r="PY8818" s="623"/>
      <c r="PZ8818" s="623"/>
      <c r="QA8818" s="623"/>
      <c r="QB8818" s="623"/>
      <c r="QC8818" s="623"/>
      <c r="QD8818" s="623"/>
      <c r="QE8818" s="623"/>
      <c r="QF8818" s="623"/>
      <c r="QG8818" s="623"/>
      <c r="QH8818" s="623"/>
      <c r="QI8818" s="623"/>
      <c r="QJ8818" s="623"/>
      <c r="QK8818" s="623"/>
    </row>
    <row r="8819" spans="439:453">
      <c r="PW8819" s="623"/>
      <c r="PX8819" s="623"/>
      <c r="PY8819" s="623"/>
      <c r="PZ8819" s="623"/>
      <c r="QA8819" s="623"/>
      <c r="QB8819" s="623"/>
      <c r="QC8819" s="623"/>
      <c r="QD8819" s="623"/>
      <c r="QE8819" s="623"/>
      <c r="QF8819" s="623"/>
      <c r="QG8819" s="623"/>
      <c r="QH8819" s="623"/>
      <c r="QI8819" s="623"/>
      <c r="QJ8819" s="623"/>
      <c r="QK8819" s="623"/>
    </row>
    <row r="8820" spans="439:453">
      <c r="PW8820" s="623"/>
      <c r="PX8820" s="623"/>
      <c r="PY8820" s="623"/>
      <c r="PZ8820" s="623"/>
      <c r="QA8820" s="623"/>
      <c r="QB8820" s="623"/>
      <c r="QC8820" s="623"/>
      <c r="QD8820" s="623"/>
      <c r="QE8820" s="623"/>
      <c r="QF8820" s="623"/>
      <c r="QG8820" s="623"/>
      <c r="QH8820" s="623"/>
      <c r="QI8820" s="623"/>
      <c r="QJ8820" s="623"/>
      <c r="QK8820" s="623"/>
    </row>
    <row r="8821" spans="439:453">
      <c r="PW8821" s="623"/>
      <c r="PX8821" s="623"/>
      <c r="PY8821" s="623"/>
      <c r="PZ8821" s="623"/>
      <c r="QA8821" s="623"/>
      <c r="QB8821" s="623"/>
      <c r="QC8821" s="623"/>
      <c r="QD8821" s="623"/>
      <c r="QE8821" s="623"/>
      <c r="QF8821" s="623"/>
      <c r="QG8821" s="623"/>
      <c r="QH8821" s="623"/>
      <c r="QI8821" s="623"/>
      <c r="QJ8821" s="623"/>
      <c r="QK8821" s="623"/>
    </row>
    <row r="8822" spans="439:453">
      <c r="PW8822" s="623"/>
      <c r="PX8822" s="623"/>
      <c r="PY8822" s="623"/>
      <c r="PZ8822" s="623"/>
      <c r="QA8822" s="623"/>
      <c r="QB8822" s="623"/>
      <c r="QC8822" s="623"/>
      <c r="QD8822" s="623"/>
      <c r="QE8822" s="623"/>
      <c r="QF8822" s="623"/>
      <c r="QG8822" s="623"/>
      <c r="QH8822" s="623"/>
      <c r="QI8822" s="623"/>
      <c r="QJ8822" s="623"/>
      <c r="QK8822" s="623"/>
    </row>
    <row r="8823" spans="439:453">
      <c r="PW8823" s="623"/>
      <c r="PX8823" s="623"/>
      <c r="PY8823" s="623"/>
      <c r="PZ8823" s="623"/>
      <c r="QA8823" s="623"/>
      <c r="QB8823" s="623"/>
      <c r="QC8823" s="623"/>
      <c r="QD8823" s="623"/>
      <c r="QE8823" s="623"/>
      <c r="QF8823" s="623"/>
      <c r="QG8823" s="623"/>
      <c r="QH8823" s="623"/>
      <c r="QI8823" s="623"/>
      <c r="QJ8823" s="623"/>
      <c r="QK8823" s="623"/>
    </row>
    <row r="8824" spans="439:453">
      <c r="PW8824" s="623"/>
      <c r="PX8824" s="623"/>
      <c r="PY8824" s="623"/>
      <c r="PZ8824" s="623"/>
      <c r="QA8824" s="623"/>
      <c r="QB8824" s="623"/>
      <c r="QC8824" s="623"/>
      <c r="QD8824" s="623"/>
      <c r="QE8824" s="623"/>
      <c r="QF8824" s="623"/>
      <c r="QG8824" s="623"/>
      <c r="QH8824" s="623"/>
      <c r="QI8824" s="623"/>
      <c r="QJ8824" s="623"/>
      <c r="QK8824" s="623"/>
    </row>
    <row r="8825" spans="439:453">
      <c r="PW8825" s="623"/>
      <c r="PX8825" s="623"/>
      <c r="PY8825" s="623"/>
      <c r="PZ8825" s="623"/>
      <c r="QA8825" s="623"/>
      <c r="QB8825" s="623"/>
      <c r="QC8825" s="623"/>
      <c r="QD8825" s="623"/>
      <c r="QE8825" s="623"/>
      <c r="QF8825" s="623"/>
      <c r="QG8825" s="623"/>
      <c r="QH8825" s="623"/>
      <c r="QI8825" s="623"/>
      <c r="QJ8825" s="623"/>
      <c r="QK8825" s="623"/>
    </row>
    <row r="8826" spans="439:453">
      <c r="PW8826" s="623"/>
      <c r="PX8826" s="623"/>
      <c r="PY8826" s="623"/>
      <c r="PZ8826" s="623"/>
      <c r="QA8826" s="623"/>
      <c r="QB8826" s="623"/>
      <c r="QC8826" s="623"/>
      <c r="QD8826" s="623"/>
      <c r="QE8826" s="623"/>
      <c r="QF8826" s="623"/>
      <c r="QG8826" s="623"/>
      <c r="QH8826" s="623"/>
      <c r="QI8826" s="623"/>
      <c r="QJ8826" s="623"/>
      <c r="QK8826" s="623"/>
    </row>
    <row r="8827" spans="439:453">
      <c r="PW8827" s="623"/>
      <c r="PX8827" s="623"/>
      <c r="PY8827" s="623"/>
      <c r="PZ8827" s="623"/>
      <c r="QA8827" s="623"/>
      <c r="QB8827" s="623"/>
      <c r="QC8827" s="623"/>
      <c r="QD8827" s="623"/>
      <c r="QE8827" s="623"/>
      <c r="QF8827" s="623"/>
      <c r="QG8827" s="623"/>
      <c r="QH8827" s="623"/>
      <c r="QI8827" s="623"/>
      <c r="QJ8827" s="623"/>
      <c r="QK8827" s="623"/>
    </row>
    <row r="8828" spans="439:453">
      <c r="PW8828" s="623"/>
      <c r="PX8828" s="623"/>
      <c r="PY8828" s="623"/>
      <c r="PZ8828" s="623"/>
      <c r="QA8828" s="623"/>
      <c r="QB8828" s="623"/>
      <c r="QC8828" s="623"/>
      <c r="QD8828" s="623"/>
      <c r="QE8828" s="623"/>
      <c r="QF8828" s="623"/>
      <c r="QG8828" s="623"/>
      <c r="QH8828" s="623"/>
      <c r="QI8828" s="623"/>
      <c r="QJ8828" s="623"/>
      <c r="QK8828" s="623"/>
    </row>
    <row r="8829" spans="439:453">
      <c r="PW8829" s="623"/>
      <c r="PX8829" s="623"/>
      <c r="PY8829" s="623"/>
      <c r="PZ8829" s="623"/>
      <c r="QA8829" s="623"/>
      <c r="QB8829" s="623"/>
      <c r="QC8829" s="623"/>
      <c r="QD8829" s="623"/>
      <c r="QE8829" s="623"/>
      <c r="QF8829" s="623"/>
      <c r="QG8829" s="623"/>
      <c r="QH8829" s="623"/>
      <c r="QI8829" s="623"/>
      <c r="QJ8829" s="623"/>
      <c r="QK8829" s="623"/>
    </row>
    <row r="8830" spans="439:453">
      <c r="PW8830" s="623"/>
      <c r="PX8830" s="623"/>
      <c r="PY8830" s="623"/>
      <c r="PZ8830" s="623"/>
      <c r="QA8830" s="623"/>
      <c r="QB8830" s="623"/>
      <c r="QC8830" s="623"/>
      <c r="QD8830" s="623"/>
      <c r="QE8830" s="623"/>
      <c r="QF8830" s="623"/>
      <c r="QG8830" s="623"/>
      <c r="QH8830" s="623"/>
      <c r="QI8830" s="623"/>
      <c r="QJ8830" s="623"/>
      <c r="QK8830" s="623"/>
    </row>
    <row r="8831" spans="439:453">
      <c r="PW8831" s="623"/>
      <c r="PX8831" s="623"/>
      <c r="PY8831" s="623"/>
      <c r="PZ8831" s="623"/>
      <c r="QA8831" s="623"/>
      <c r="QB8831" s="623"/>
      <c r="QC8831" s="623"/>
      <c r="QD8831" s="623"/>
      <c r="QE8831" s="623"/>
      <c r="QF8831" s="623"/>
      <c r="QG8831" s="623"/>
      <c r="QH8831" s="623"/>
      <c r="QI8831" s="623"/>
      <c r="QJ8831" s="623"/>
      <c r="QK8831" s="623"/>
    </row>
    <row r="8832" spans="439:453">
      <c r="PW8832" s="623"/>
      <c r="PX8832" s="623"/>
      <c r="PY8832" s="623"/>
      <c r="PZ8832" s="623"/>
      <c r="QA8832" s="623"/>
      <c r="QB8832" s="623"/>
      <c r="QC8832" s="623"/>
      <c r="QD8832" s="623"/>
      <c r="QE8832" s="623"/>
      <c r="QF8832" s="623"/>
      <c r="QG8832" s="623"/>
      <c r="QH8832" s="623"/>
      <c r="QI8832" s="623"/>
      <c r="QJ8832" s="623"/>
      <c r="QK8832" s="623"/>
    </row>
    <row r="8833" spans="439:453">
      <c r="PW8833" s="623"/>
      <c r="PX8833" s="623"/>
      <c r="PY8833" s="623"/>
      <c r="PZ8833" s="623"/>
      <c r="QA8833" s="623"/>
      <c r="QB8833" s="623"/>
      <c r="QC8833" s="623"/>
      <c r="QD8833" s="623"/>
      <c r="QE8833" s="623"/>
      <c r="QF8833" s="623"/>
      <c r="QG8833" s="623"/>
      <c r="QH8833" s="623"/>
      <c r="QI8833" s="623"/>
      <c r="QJ8833" s="623"/>
      <c r="QK8833" s="623"/>
    </row>
    <row r="8834" spans="439:453">
      <c r="PW8834" s="623"/>
      <c r="PX8834" s="623"/>
      <c r="PY8834" s="623"/>
      <c r="PZ8834" s="623"/>
      <c r="QA8834" s="623"/>
      <c r="QB8834" s="623"/>
      <c r="QC8834" s="623"/>
      <c r="QD8834" s="623"/>
      <c r="QE8834" s="623"/>
      <c r="QF8834" s="623"/>
      <c r="QG8834" s="623"/>
      <c r="QH8834" s="623"/>
      <c r="QI8834" s="623"/>
      <c r="QJ8834" s="623"/>
      <c r="QK8834" s="623"/>
    </row>
    <row r="8835" spans="439:453">
      <c r="PW8835" s="623"/>
      <c r="PX8835" s="623"/>
      <c r="PY8835" s="623"/>
      <c r="PZ8835" s="623"/>
      <c r="QA8835" s="623"/>
      <c r="QB8835" s="623"/>
      <c r="QC8835" s="623"/>
      <c r="QD8835" s="623"/>
      <c r="QE8835" s="623"/>
      <c r="QF8835" s="623"/>
      <c r="QG8835" s="623"/>
      <c r="QH8835" s="623"/>
      <c r="QI8835" s="623"/>
      <c r="QJ8835" s="623"/>
      <c r="QK8835" s="623"/>
    </row>
    <row r="8836" spans="439:453">
      <c r="PW8836" s="623"/>
      <c r="PX8836" s="623"/>
      <c r="PY8836" s="623"/>
      <c r="PZ8836" s="623"/>
      <c r="QA8836" s="623"/>
      <c r="QB8836" s="623"/>
      <c r="QC8836" s="623"/>
      <c r="QD8836" s="623"/>
      <c r="QE8836" s="623"/>
      <c r="QF8836" s="623"/>
      <c r="QG8836" s="623"/>
      <c r="QH8836" s="623"/>
      <c r="QI8836" s="623"/>
      <c r="QJ8836" s="623"/>
      <c r="QK8836" s="623"/>
    </row>
    <row r="8837" spans="439:453">
      <c r="PW8837" s="623"/>
      <c r="PX8837" s="623"/>
      <c r="PY8837" s="623"/>
      <c r="PZ8837" s="623"/>
      <c r="QA8837" s="623"/>
      <c r="QB8837" s="623"/>
      <c r="QC8837" s="623"/>
      <c r="QD8837" s="623"/>
      <c r="QE8837" s="623"/>
      <c r="QF8837" s="623"/>
      <c r="QG8837" s="623"/>
      <c r="QH8837" s="623"/>
      <c r="QI8837" s="623"/>
      <c r="QJ8837" s="623"/>
      <c r="QK8837" s="623"/>
    </row>
    <row r="8838" spans="439:453">
      <c r="PW8838" s="623"/>
      <c r="PX8838" s="623"/>
      <c r="PY8838" s="623"/>
      <c r="PZ8838" s="623"/>
      <c r="QA8838" s="623"/>
      <c r="QB8838" s="623"/>
      <c r="QC8838" s="623"/>
      <c r="QD8838" s="623"/>
      <c r="QE8838" s="623"/>
      <c r="QF8838" s="623"/>
      <c r="QG8838" s="623"/>
      <c r="QH8838" s="623"/>
      <c r="QI8838" s="623"/>
      <c r="QJ8838" s="623"/>
      <c r="QK8838" s="623"/>
    </row>
    <row r="8839" spans="439:453">
      <c r="PW8839" s="623"/>
      <c r="PX8839" s="623"/>
      <c r="PY8839" s="623"/>
      <c r="PZ8839" s="623"/>
      <c r="QA8839" s="623"/>
      <c r="QB8839" s="623"/>
      <c r="QC8839" s="623"/>
      <c r="QD8839" s="623"/>
      <c r="QE8839" s="623"/>
      <c r="QF8839" s="623"/>
      <c r="QG8839" s="623"/>
      <c r="QH8839" s="623"/>
      <c r="QI8839" s="623"/>
      <c r="QJ8839" s="623"/>
      <c r="QK8839" s="623"/>
    </row>
    <row r="8840" spans="439:453">
      <c r="PW8840" s="623"/>
      <c r="PX8840" s="623"/>
      <c r="PY8840" s="623"/>
      <c r="PZ8840" s="623"/>
      <c r="QA8840" s="623"/>
      <c r="QB8840" s="623"/>
      <c r="QC8840" s="623"/>
      <c r="QD8840" s="623"/>
      <c r="QE8840" s="623"/>
      <c r="QF8840" s="623"/>
      <c r="QG8840" s="623"/>
      <c r="QH8840" s="623"/>
      <c r="QI8840" s="623"/>
      <c r="QJ8840" s="623"/>
      <c r="QK8840" s="623"/>
    </row>
    <row r="8841" spans="439:453">
      <c r="PW8841" s="623"/>
      <c r="PX8841" s="623"/>
      <c r="PY8841" s="623"/>
      <c r="PZ8841" s="623"/>
      <c r="QA8841" s="623"/>
      <c r="QB8841" s="623"/>
      <c r="QC8841" s="623"/>
      <c r="QD8841" s="623"/>
      <c r="QE8841" s="623"/>
      <c r="QF8841" s="623"/>
      <c r="QG8841" s="623"/>
      <c r="QH8841" s="623"/>
      <c r="QI8841" s="623"/>
      <c r="QJ8841" s="623"/>
      <c r="QK8841" s="623"/>
    </row>
    <row r="8842" spans="439:453">
      <c r="PW8842" s="623"/>
      <c r="PX8842" s="623"/>
      <c r="PY8842" s="623"/>
      <c r="PZ8842" s="623"/>
      <c r="QA8842" s="623"/>
      <c r="QB8842" s="623"/>
      <c r="QC8842" s="623"/>
      <c r="QD8842" s="623"/>
      <c r="QE8842" s="623"/>
      <c r="QF8842" s="623"/>
      <c r="QG8842" s="623"/>
      <c r="QH8842" s="623"/>
      <c r="QI8842" s="623"/>
      <c r="QJ8842" s="623"/>
      <c r="QK8842" s="623"/>
    </row>
    <row r="8843" spans="439:453">
      <c r="PW8843" s="623"/>
      <c r="PX8843" s="623"/>
      <c r="PY8843" s="623"/>
      <c r="PZ8843" s="623"/>
      <c r="QA8843" s="623"/>
      <c r="QB8843" s="623"/>
      <c r="QC8843" s="623"/>
      <c r="QD8843" s="623"/>
      <c r="QE8843" s="623"/>
      <c r="QF8843" s="623"/>
      <c r="QG8843" s="623"/>
      <c r="QH8843" s="623"/>
      <c r="QI8843" s="623"/>
      <c r="QJ8843" s="623"/>
      <c r="QK8843" s="623"/>
    </row>
    <row r="8844" spans="439:453">
      <c r="PW8844" s="623"/>
      <c r="PX8844" s="623"/>
      <c r="PY8844" s="623"/>
      <c r="PZ8844" s="623"/>
      <c r="QA8844" s="623"/>
      <c r="QB8844" s="623"/>
      <c r="QC8844" s="623"/>
      <c r="QD8844" s="623"/>
      <c r="QE8844" s="623"/>
      <c r="QF8844" s="623"/>
      <c r="QG8844" s="623"/>
      <c r="QH8844" s="623"/>
      <c r="QI8844" s="623"/>
      <c r="QJ8844" s="623"/>
      <c r="QK8844" s="623"/>
    </row>
    <row r="8845" spans="439:453">
      <c r="PW8845" s="623"/>
      <c r="PX8845" s="623"/>
      <c r="PY8845" s="623"/>
      <c r="PZ8845" s="623"/>
      <c r="QA8845" s="623"/>
      <c r="QB8845" s="623"/>
      <c r="QC8845" s="623"/>
      <c r="QD8845" s="623"/>
      <c r="QE8845" s="623"/>
      <c r="QF8845" s="623"/>
      <c r="QG8845" s="623"/>
      <c r="QH8845" s="623"/>
      <c r="QI8845" s="623"/>
      <c r="QJ8845" s="623"/>
      <c r="QK8845" s="623"/>
    </row>
    <row r="8846" spans="439:453">
      <c r="PW8846" s="623"/>
      <c r="PX8846" s="623"/>
      <c r="PY8846" s="623"/>
      <c r="PZ8846" s="623"/>
      <c r="QA8846" s="623"/>
      <c r="QB8846" s="623"/>
      <c r="QC8846" s="623"/>
      <c r="QD8846" s="623"/>
      <c r="QE8846" s="623"/>
      <c r="QF8846" s="623"/>
      <c r="QG8846" s="623"/>
      <c r="QH8846" s="623"/>
      <c r="QI8846" s="623"/>
      <c r="QJ8846" s="623"/>
      <c r="QK8846" s="623"/>
    </row>
    <row r="8847" spans="439:453">
      <c r="PW8847" s="623"/>
      <c r="PX8847" s="623"/>
      <c r="PY8847" s="623"/>
      <c r="PZ8847" s="623"/>
      <c r="QA8847" s="623"/>
      <c r="QB8847" s="623"/>
      <c r="QC8847" s="623"/>
      <c r="QD8847" s="623"/>
      <c r="QE8847" s="623"/>
      <c r="QF8847" s="623"/>
      <c r="QG8847" s="623"/>
      <c r="QH8847" s="623"/>
      <c r="QI8847" s="623"/>
      <c r="QJ8847" s="623"/>
      <c r="QK8847" s="623"/>
    </row>
    <row r="8848" spans="439:453">
      <c r="PW8848" s="623"/>
      <c r="PX8848" s="623"/>
      <c r="PY8848" s="623"/>
      <c r="PZ8848" s="623"/>
      <c r="QA8848" s="623"/>
      <c r="QB8848" s="623"/>
      <c r="QC8848" s="623"/>
      <c r="QD8848" s="623"/>
      <c r="QE8848" s="623"/>
      <c r="QF8848" s="623"/>
      <c r="QG8848" s="623"/>
      <c r="QH8848" s="623"/>
      <c r="QI8848" s="623"/>
      <c r="QJ8848" s="623"/>
      <c r="QK8848" s="623"/>
    </row>
    <row r="8849" spans="439:453">
      <c r="PW8849" s="623"/>
      <c r="PX8849" s="623"/>
      <c r="PY8849" s="623"/>
      <c r="PZ8849" s="623"/>
      <c r="QA8849" s="623"/>
      <c r="QB8849" s="623"/>
      <c r="QC8849" s="623"/>
      <c r="QD8849" s="623"/>
      <c r="QE8849" s="623"/>
      <c r="QF8849" s="623"/>
      <c r="QG8849" s="623"/>
      <c r="QH8849" s="623"/>
      <c r="QI8849" s="623"/>
      <c r="QJ8849" s="623"/>
      <c r="QK8849" s="623"/>
    </row>
    <row r="8850" spans="439:453">
      <c r="PW8850" s="623"/>
      <c r="PX8850" s="623"/>
      <c r="PY8850" s="623"/>
      <c r="PZ8850" s="623"/>
      <c r="QA8850" s="623"/>
      <c r="QB8850" s="623"/>
      <c r="QC8850" s="623"/>
      <c r="QD8850" s="623"/>
      <c r="QE8850" s="623"/>
      <c r="QF8850" s="623"/>
      <c r="QG8850" s="623"/>
      <c r="QH8850" s="623"/>
      <c r="QI8850" s="623"/>
      <c r="QJ8850" s="623"/>
      <c r="QK8850" s="623"/>
    </row>
    <row r="8851" spans="439:453">
      <c r="PW8851" s="623"/>
      <c r="PX8851" s="623"/>
      <c r="PY8851" s="623"/>
      <c r="PZ8851" s="623"/>
      <c r="QA8851" s="623"/>
      <c r="QB8851" s="623"/>
      <c r="QC8851" s="623"/>
      <c r="QD8851" s="623"/>
      <c r="QE8851" s="623"/>
      <c r="QF8851" s="623"/>
      <c r="QG8851" s="623"/>
      <c r="QH8851" s="623"/>
      <c r="QI8851" s="623"/>
      <c r="QJ8851" s="623"/>
      <c r="QK8851" s="623"/>
    </row>
    <row r="8852" spans="439:453">
      <c r="PW8852" s="623"/>
      <c r="PX8852" s="623"/>
      <c r="PY8852" s="623"/>
      <c r="PZ8852" s="623"/>
      <c r="QA8852" s="623"/>
      <c r="QB8852" s="623"/>
      <c r="QC8852" s="623"/>
      <c r="QD8852" s="623"/>
      <c r="QE8852" s="623"/>
      <c r="QF8852" s="623"/>
      <c r="QG8852" s="623"/>
      <c r="QH8852" s="623"/>
      <c r="QI8852" s="623"/>
      <c r="QJ8852" s="623"/>
      <c r="QK8852" s="623"/>
    </row>
    <row r="8853" spans="439:453">
      <c r="PW8853" s="623"/>
      <c r="PX8853" s="623"/>
      <c r="PY8853" s="623"/>
      <c r="PZ8853" s="623"/>
      <c r="QA8853" s="623"/>
      <c r="QB8853" s="623"/>
      <c r="QC8853" s="623"/>
      <c r="QD8853" s="623"/>
      <c r="QE8853" s="623"/>
      <c r="QF8853" s="623"/>
      <c r="QG8853" s="623"/>
      <c r="QH8853" s="623"/>
      <c r="QI8853" s="623"/>
      <c r="QJ8853" s="623"/>
      <c r="QK8853" s="623"/>
    </row>
    <row r="8854" spans="439:453">
      <c r="PW8854" s="623"/>
      <c r="PX8854" s="623"/>
      <c r="PY8854" s="623"/>
      <c r="PZ8854" s="623"/>
      <c r="QA8854" s="623"/>
      <c r="QB8854" s="623"/>
      <c r="QC8854" s="623"/>
      <c r="QD8854" s="623"/>
      <c r="QE8854" s="623"/>
      <c r="QF8854" s="623"/>
      <c r="QG8854" s="623"/>
      <c r="QH8854" s="623"/>
      <c r="QI8854" s="623"/>
      <c r="QJ8854" s="623"/>
      <c r="QK8854" s="623"/>
    </row>
    <row r="8855" spans="439:453">
      <c r="PW8855" s="623"/>
      <c r="PX8855" s="623"/>
      <c r="PY8855" s="623"/>
      <c r="PZ8855" s="623"/>
      <c r="QA8855" s="623"/>
      <c r="QB8855" s="623"/>
      <c r="QC8855" s="623"/>
      <c r="QD8855" s="623"/>
      <c r="QE8855" s="623"/>
      <c r="QF8855" s="623"/>
      <c r="QG8855" s="623"/>
      <c r="QH8855" s="623"/>
      <c r="QI8855" s="623"/>
      <c r="QJ8855" s="623"/>
      <c r="QK8855" s="623"/>
    </row>
    <row r="8856" spans="439:453">
      <c r="PW8856" s="623"/>
      <c r="PX8856" s="623"/>
      <c r="PY8856" s="623"/>
      <c r="PZ8856" s="623"/>
      <c r="QA8856" s="623"/>
      <c r="QB8856" s="623"/>
      <c r="QC8856" s="623"/>
      <c r="QD8856" s="623"/>
      <c r="QE8856" s="623"/>
      <c r="QF8856" s="623"/>
      <c r="QG8856" s="623"/>
      <c r="QH8856" s="623"/>
      <c r="QI8856" s="623"/>
      <c r="QJ8856" s="623"/>
      <c r="QK8856" s="623"/>
    </row>
    <row r="8857" spans="439:453">
      <c r="PW8857" s="623"/>
      <c r="PX8857" s="623"/>
      <c r="PY8857" s="623"/>
      <c r="PZ8857" s="623"/>
      <c r="QA8857" s="623"/>
      <c r="QB8857" s="623"/>
      <c r="QC8857" s="623"/>
      <c r="QD8857" s="623"/>
      <c r="QE8857" s="623"/>
      <c r="QF8857" s="623"/>
      <c r="QG8857" s="623"/>
      <c r="QH8857" s="623"/>
      <c r="QI8857" s="623"/>
      <c r="QJ8857" s="623"/>
      <c r="QK8857" s="623"/>
    </row>
    <row r="8858" spans="439:453">
      <c r="PW8858" s="623"/>
      <c r="PX8858" s="623"/>
      <c r="PY8858" s="623"/>
      <c r="PZ8858" s="623"/>
      <c r="QA8858" s="623"/>
      <c r="QB8858" s="623"/>
      <c r="QC8858" s="623"/>
      <c r="QD8858" s="623"/>
      <c r="QE8858" s="623"/>
      <c r="QF8858" s="623"/>
      <c r="QG8858" s="623"/>
      <c r="QH8858" s="623"/>
      <c r="QI8858" s="623"/>
      <c r="QJ8858" s="623"/>
      <c r="QK8858" s="623"/>
    </row>
    <row r="8859" spans="439:453">
      <c r="PW8859" s="623"/>
      <c r="PX8859" s="623"/>
      <c r="PY8859" s="623"/>
      <c r="PZ8859" s="623"/>
      <c r="QA8859" s="623"/>
      <c r="QB8859" s="623"/>
      <c r="QC8859" s="623"/>
      <c r="QD8859" s="623"/>
      <c r="QE8859" s="623"/>
      <c r="QF8859" s="623"/>
      <c r="QG8859" s="623"/>
      <c r="QH8859" s="623"/>
      <c r="QI8859" s="623"/>
      <c r="QJ8859" s="623"/>
      <c r="QK8859" s="623"/>
    </row>
    <row r="8860" spans="439:453">
      <c r="PW8860" s="623"/>
      <c r="PX8860" s="623"/>
      <c r="PY8860" s="623"/>
      <c r="PZ8860" s="623"/>
      <c r="QA8860" s="623"/>
      <c r="QB8860" s="623"/>
      <c r="QC8860" s="623"/>
      <c r="QD8860" s="623"/>
      <c r="QE8860" s="623"/>
      <c r="QF8860" s="623"/>
      <c r="QG8860" s="623"/>
      <c r="QH8860" s="623"/>
      <c r="QI8860" s="623"/>
      <c r="QJ8860" s="623"/>
      <c r="QK8860" s="623"/>
    </row>
    <row r="8861" spans="439:453">
      <c r="PW8861" s="623"/>
      <c r="PX8861" s="623"/>
      <c r="PY8861" s="623"/>
      <c r="PZ8861" s="623"/>
      <c r="QA8861" s="623"/>
      <c r="QB8861" s="623"/>
      <c r="QC8861" s="623"/>
      <c r="QD8861" s="623"/>
      <c r="QE8861" s="623"/>
      <c r="QF8861" s="623"/>
      <c r="QG8861" s="623"/>
      <c r="QH8861" s="623"/>
      <c r="QI8861" s="623"/>
      <c r="QJ8861" s="623"/>
      <c r="QK8861" s="623"/>
    </row>
    <row r="8862" spans="439:453">
      <c r="PW8862" s="623"/>
      <c r="PX8862" s="623"/>
      <c r="PY8862" s="623"/>
      <c r="PZ8862" s="623"/>
      <c r="QA8862" s="623"/>
      <c r="QB8862" s="623"/>
      <c r="QC8862" s="623"/>
      <c r="QD8862" s="623"/>
      <c r="QE8862" s="623"/>
      <c r="QF8862" s="623"/>
      <c r="QG8862" s="623"/>
      <c r="QH8862" s="623"/>
      <c r="QI8862" s="623"/>
      <c r="QJ8862" s="623"/>
      <c r="QK8862" s="623"/>
    </row>
    <row r="8863" spans="439:453">
      <c r="PW8863" s="623"/>
      <c r="PX8863" s="623"/>
      <c r="PY8863" s="623"/>
      <c r="PZ8863" s="623"/>
      <c r="QA8863" s="623"/>
      <c r="QB8863" s="623"/>
      <c r="QC8863" s="623"/>
      <c r="QD8863" s="623"/>
      <c r="QE8863" s="623"/>
      <c r="QF8863" s="623"/>
      <c r="QG8863" s="623"/>
      <c r="QH8863" s="623"/>
      <c r="QI8863" s="623"/>
      <c r="QJ8863" s="623"/>
      <c r="QK8863" s="623"/>
    </row>
    <row r="8864" spans="439:453">
      <c r="PW8864" s="623"/>
      <c r="PX8864" s="623"/>
      <c r="PY8864" s="623"/>
      <c r="PZ8864" s="623"/>
      <c r="QA8864" s="623"/>
      <c r="QB8864" s="623"/>
      <c r="QC8864" s="623"/>
      <c r="QD8864" s="623"/>
      <c r="QE8864" s="623"/>
      <c r="QF8864" s="623"/>
      <c r="QG8864" s="623"/>
      <c r="QH8864" s="623"/>
      <c r="QI8864" s="623"/>
      <c r="QJ8864" s="623"/>
      <c r="QK8864" s="623"/>
    </row>
    <row r="8865" spans="439:453">
      <c r="PW8865" s="623"/>
      <c r="PX8865" s="623"/>
      <c r="PY8865" s="623"/>
      <c r="PZ8865" s="623"/>
      <c r="QA8865" s="623"/>
      <c r="QB8865" s="623"/>
      <c r="QC8865" s="623"/>
      <c r="QD8865" s="623"/>
      <c r="QE8865" s="623"/>
      <c r="QF8865" s="623"/>
      <c r="QG8865" s="623"/>
      <c r="QH8865" s="623"/>
      <c r="QI8865" s="623"/>
      <c r="QJ8865" s="623"/>
      <c r="QK8865" s="623"/>
    </row>
    <row r="8866" spans="439:453">
      <c r="PW8866" s="623"/>
      <c r="PX8866" s="623"/>
      <c r="PY8866" s="623"/>
      <c r="PZ8866" s="623"/>
      <c r="QA8866" s="623"/>
      <c r="QB8866" s="623"/>
      <c r="QC8866" s="623"/>
      <c r="QD8866" s="623"/>
      <c r="QE8866" s="623"/>
      <c r="QF8866" s="623"/>
      <c r="QG8866" s="623"/>
      <c r="QH8866" s="623"/>
      <c r="QI8866" s="623"/>
      <c r="QJ8866" s="623"/>
      <c r="QK8866" s="623"/>
    </row>
    <row r="8867" spans="439:453">
      <c r="PW8867" s="623"/>
      <c r="PX8867" s="623"/>
      <c r="PY8867" s="623"/>
      <c r="PZ8867" s="623"/>
      <c r="QA8867" s="623"/>
      <c r="QB8867" s="623"/>
      <c r="QC8867" s="623"/>
      <c r="QD8867" s="623"/>
      <c r="QE8867" s="623"/>
      <c r="QF8867" s="623"/>
      <c r="QG8867" s="623"/>
      <c r="QH8867" s="623"/>
      <c r="QI8867" s="623"/>
      <c r="QJ8867" s="623"/>
      <c r="QK8867" s="623"/>
    </row>
    <row r="8868" spans="439:453">
      <c r="PW8868" s="623"/>
      <c r="PX8868" s="623"/>
      <c r="PY8868" s="623"/>
      <c r="PZ8868" s="623"/>
      <c r="QA8868" s="623"/>
      <c r="QB8868" s="623"/>
      <c r="QC8868" s="623"/>
      <c r="QD8868" s="623"/>
      <c r="QE8868" s="623"/>
      <c r="QF8868" s="623"/>
      <c r="QG8868" s="623"/>
      <c r="QH8868" s="623"/>
      <c r="QI8868" s="623"/>
      <c r="QJ8868" s="623"/>
      <c r="QK8868" s="623"/>
    </row>
    <row r="8869" spans="439:453">
      <c r="PW8869" s="623"/>
      <c r="PX8869" s="623"/>
      <c r="PY8869" s="623"/>
      <c r="PZ8869" s="623"/>
      <c r="QA8869" s="623"/>
      <c r="QB8869" s="623"/>
      <c r="QC8869" s="623"/>
      <c r="QD8869" s="623"/>
      <c r="QE8869" s="623"/>
      <c r="QF8869" s="623"/>
      <c r="QG8869" s="623"/>
      <c r="QH8869" s="623"/>
      <c r="QI8869" s="623"/>
      <c r="QJ8869" s="623"/>
      <c r="QK8869" s="623"/>
    </row>
    <row r="8870" spans="439:453">
      <c r="PW8870" s="623"/>
      <c r="PX8870" s="623"/>
      <c r="PY8870" s="623"/>
      <c r="PZ8870" s="623"/>
      <c r="QA8870" s="623"/>
      <c r="QB8870" s="623"/>
      <c r="QC8870" s="623"/>
      <c r="QD8870" s="623"/>
      <c r="QE8870" s="623"/>
      <c r="QF8870" s="623"/>
      <c r="QG8870" s="623"/>
      <c r="QH8870" s="623"/>
      <c r="QI8870" s="623"/>
      <c r="QJ8870" s="623"/>
      <c r="QK8870" s="623"/>
    </row>
    <row r="8871" spans="439:453">
      <c r="PW8871" s="623"/>
      <c r="PX8871" s="623"/>
      <c r="PY8871" s="623"/>
      <c r="PZ8871" s="623"/>
      <c r="QA8871" s="623"/>
      <c r="QB8871" s="623"/>
      <c r="QC8871" s="623"/>
      <c r="QD8871" s="623"/>
      <c r="QE8871" s="623"/>
      <c r="QF8871" s="623"/>
      <c r="QG8871" s="623"/>
      <c r="QH8871" s="623"/>
      <c r="QI8871" s="623"/>
      <c r="QJ8871" s="623"/>
      <c r="QK8871" s="623"/>
    </row>
    <row r="8872" spans="439:453">
      <c r="PW8872" s="623"/>
      <c r="PX8872" s="623"/>
      <c r="PY8872" s="623"/>
      <c r="PZ8872" s="623"/>
      <c r="QA8872" s="623"/>
      <c r="QB8872" s="623"/>
      <c r="QC8872" s="623"/>
      <c r="QD8872" s="623"/>
      <c r="QE8872" s="623"/>
      <c r="QF8872" s="623"/>
      <c r="QG8872" s="623"/>
      <c r="QH8872" s="623"/>
      <c r="QI8872" s="623"/>
      <c r="QJ8872" s="623"/>
      <c r="QK8872" s="623"/>
    </row>
    <row r="8873" spans="439:453">
      <c r="PW8873" s="623"/>
      <c r="PX8873" s="623"/>
      <c r="PY8873" s="623"/>
      <c r="PZ8873" s="623"/>
      <c r="QA8873" s="623"/>
      <c r="QB8873" s="623"/>
      <c r="QC8873" s="623"/>
      <c r="QD8873" s="623"/>
      <c r="QE8873" s="623"/>
      <c r="QF8873" s="623"/>
      <c r="QG8873" s="623"/>
      <c r="QH8873" s="623"/>
      <c r="QI8873" s="623"/>
      <c r="QJ8873" s="623"/>
      <c r="QK8873" s="623"/>
    </row>
    <row r="8874" spans="439:453">
      <c r="PW8874" s="623"/>
      <c r="PX8874" s="623"/>
      <c r="PY8874" s="623"/>
      <c r="PZ8874" s="623"/>
      <c r="QA8874" s="623"/>
      <c r="QB8874" s="623"/>
      <c r="QC8874" s="623"/>
      <c r="QD8874" s="623"/>
      <c r="QE8874" s="623"/>
      <c r="QF8874" s="623"/>
      <c r="QG8874" s="623"/>
      <c r="QH8874" s="623"/>
      <c r="QI8874" s="623"/>
      <c r="QJ8874" s="623"/>
      <c r="QK8874" s="623"/>
    </row>
    <row r="8875" spans="439:453">
      <c r="PW8875" s="623"/>
      <c r="PX8875" s="623"/>
      <c r="PY8875" s="623"/>
      <c r="PZ8875" s="623"/>
      <c r="QA8875" s="623"/>
      <c r="QB8875" s="623"/>
      <c r="QC8875" s="623"/>
      <c r="QD8875" s="623"/>
      <c r="QE8875" s="623"/>
      <c r="QF8875" s="623"/>
      <c r="QG8875" s="623"/>
      <c r="QH8875" s="623"/>
      <c r="QI8875" s="623"/>
      <c r="QJ8875" s="623"/>
      <c r="QK8875" s="623"/>
    </row>
    <row r="8876" spans="439:453">
      <c r="PW8876" s="623"/>
      <c r="PX8876" s="623"/>
      <c r="PY8876" s="623"/>
      <c r="PZ8876" s="623"/>
      <c r="QA8876" s="623"/>
      <c r="QB8876" s="623"/>
      <c r="QC8876" s="623"/>
      <c r="QD8876" s="623"/>
      <c r="QE8876" s="623"/>
      <c r="QF8876" s="623"/>
      <c r="QG8876" s="623"/>
      <c r="QH8876" s="623"/>
      <c r="QI8876" s="623"/>
      <c r="QJ8876" s="623"/>
      <c r="QK8876" s="623"/>
    </row>
    <row r="8877" spans="439:453">
      <c r="PW8877" s="623"/>
      <c r="PX8877" s="623"/>
      <c r="PY8877" s="623"/>
      <c r="PZ8877" s="623"/>
      <c r="QA8877" s="623"/>
      <c r="QB8877" s="623"/>
      <c r="QC8877" s="623"/>
      <c r="QD8877" s="623"/>
      <c r="QE8877" s="623"/>
      <c r="QF8877" s="623"/>
      <c r="QG8877" s="623"/>
      <c r="QH8877" s="623"/>
      <c r="QI8877" s="623"/>
      <c r="QJ8877" s="623"/>
      <c r="QK8877" s="623"/>
    </row>
    <row r="8878" spans="439:453">
      <c r="PW8878" s="623"/>
      <c r="PX8878" s="623"/>
      <c r="PY8878" s="623"/>
      <c r="PZ8878" s="623"/>
      <c r="QA8878" s="623"/>
      <c r="QB8878" s="623"/>
      <c r="QC8878" s="623"/>
      <c r="QD8878" s="623"/>
      <c r="QE8878" s="623"/>
      <c r="QF8878" s="623"/>
      <c r="QG8878" s="623"/>
      <c r="QH8878" s="623"/>
      <c r="QI8878" s="623"/>
      <c r="QJ8878" s="623"/>
      <c r="QK8878" s="623"/>
    </row>
    <row r="8879" spans="439:453">
      <c r="PW8879" s="623"/>
      <c r="PX8879" s="623"/>
      <c r="PY8879" s="623"/>
      <c r="PZ8879" s="623"/>
      <c r="QA8879" s="623"/>
      <c r="QB8879" s="623"/>
      <c r="QC8879" s="623"/>
      <c r="QD8879" s="623"/>
      <c r="QE8879" s="623"/>
      <c r="QF8879" s="623"/>
      <c r="QG8879" s="623"/>
      <c r="QH8879" s="623"/>
      <c r="QI8879" s="623"/>
      <c r="QJ8879" s="623"/>
      <c r="QK8879" s="623"/>
    </row>
    <row r="8880" spans="439:453">
      <c r="PW8880" s="623"/>
      <c r="PX8880" s="623"/>
      <c r="PY8880" s="623"/>
      <c r="PZ8880" s="623"/>
      <c r="QA8880" s="623"/>
      <c r="QB8880" s="623"/>
      <c r="QC8880" s="623"/>
      <c r="QD8880" s="623"/>
      <c r="QE8880" s="623"/>
      <c r="QF8880" s="623"/>
      <c r="QG8880" s="623"/>
      <c r="QH8880" s="623"/>
      <c r="QI8880" s="623"/>
      <c r="QJ8880" s="623"/>
      <c r="QK8880" s="623"/>
    </row>
    <row r="8881" spans="439:453">
      <c r="PW8881" s="623"/>
      <c r="PX8881" s="623"/>
      <c r="PY8881" s="623"/>
      <c r="PZ8881" s="623"/>
      <c r="QA8881" s="623"/>
      <c r="QB8881" s="623"/>
      <c r="QC8881" s="623"/>
      <c r="QD8881" s="623"/>
      <c r="QE8881" s="623"/>
      <c r="QF8881" s="623"/>
      <c r="QG8881" s="623"/>
      <c r="QH8881" s="623"/>
      <c r="QI8881" s="623"/>
      <c r="QJ8881" s="623"/>
      <c r="QK8881" s="623"/>
    </row>
    <row r="8882" spans="439:453">
      <c r="PW8882" s="623"/>
      <c r="PX8882" s="623"/>
      <c r="PY8882" s="623"/>
      <c r="PZ8882" s="623"/>
      <c r="QA8882" s="623"/>
      <c r="QB8882" s="623"/>
      <c r="QC8882" s="623"/>
      <c r="QD8882" s="623"/>
      <c r="QE8882" s="623"/>
      <c r="QF8882" s="623"/>
      <c r="QG8882" s="623"/>
      <c r="QH8882" s="623"/>
      <c r="QI8882" s="623"/>
      <c r="QJ8882" s="623"/>
      <c r="QK8882" s="623"/>
    </row>
    <row r="8883" spans="439:453">
      <c r="PW8883" s="623"/>
      <c r="PX8883" s="623"/>
      <c r="PY8883" s="623"/>
      <c r="PZ8883" s="623"/>
      <c r="QA8883" s="623"/>
      <c r="QB8883" s="623"/>
      <c r="QC8883" s="623"/>
      <c r="QD8883" s="623"/>
      <c r="QE8883" s="623"/>
      <c r="QF8883" s="623"/>
      <c r="QG8883" s="623"/>
      <c r="QH8883" s="623"/>
      <c r="QI8883" s="623"/>
      <c r="QJ8883" s="623"/>
      <c r="QK8883" s="623"/>
    </row>
    <row r="8884" spans="439:453">
      <c r="PW8884" s="623"/>
      <c r="PX8884" s="623"/>
      <c r="PY8884" s="623"/>
      <c r="PZ8884" s="623"/>
      <c r="QA8884" s="623"/>
      <c r="QB8884" s="623"/>
      <c r="QC8884" s="623"/>
      <c r="QD8884" s="623"/>
      <c r="QE8884" s="623"/>
      <c r="QF8884" s="623"/>
      <c r="QG8884" s="623"/>
      <c r="QH8884" s="623"/>
      <c r="QI8884" s="623"/>
      <c r="QJ8884" s="623"/>
      <c r="QK8884" s="623"/>
    </row>
    <row r="8885" spans="439:453">
      <c r="PW8885" s="623"/>
      <c r="PX8885" s="623"/>
      <c r="PY8885" s="623"/>
      <c r="PZ8885" s="623"/>
      <c r="QA8885" s="623"/>
      <c r="QB8885" s="623"/>
      <c r="QC8885" s="623"/>
      <c r="QD8885" s="623"/>
      <c r="QE8885" s="623"/>
      <c r="QF8885" s="623"/>
      <c r="QG8885" s="623"/>
      <c r="QH8885" s="623"/>
      <c r="QI8885" s="623"/>
      <c r="QJ8885" s="623"/>
      <c r="QK8885" s="623"/>
    </row>
    <row r="8886" spans="439:453">
      <c r="PW8886" s="623"/>
      <c r="PX8886" s="623"/>
      <c r="PY8886" s="623"/>
      <c r="PZ8886" s="623"/>
      <c r="QA8886" s="623"/>
      <c r="QB8886" s="623"/>
      <c r="QC8886" s="623"/>
      <c r="QD8886" s="623"/>
      <c r="QE8886" s="623"/>
      <c r="QF8886" s="623"/>
      <c r="QG8886" s="623"/>
      <c r="QH8886" s="623"/>
      <c r="QI8886" s="623"/>
      <c r="QJ8886" s="623"/>
      <c r="QK8886" s="623"/>
    </row>
    <row r="8887" spans="439:453">
      <c r="PW8887" s="623"/>
      <c r="PX8887" s="623"/>
      <c r="PY8887" s="623"/>
      <c r="PZ8887" s="623"/>
      <c r="QA8887" s="623"/>
      <c r="QB8887" s="623"/>
      <c r="QC8887" s="623"/>
      <c r="QD8887" s="623"/>
      <c r="QE8887" s="623"/>
      <c r="QF8887" s="623"/>
      <c r="QG8887" s="623"/>
      <c r="QH8887" s="623"/>
      <c r="QI8887" s="623"/>
      <c r="QJ8887" s="623"/>
      <c r="QK8887" s="623"/>
    </row>
    <row r="8888" spans="439:453">
      <c r="PW8888" s="623"/>
      <c r="PX8888" s="623"/>
      <c r="PY8888" s="623"/>
      <c r="PZ8888" s="623"/>
      <c r="QA8888" s="623"/>
      <c r="QB8888" s="623"/>
      <c r="QC8888" s="623"/>
      <c r="QD8888" s="623"/>
      <c r="QE8888" s="623"/>
      <c r="QF8888" s="623"/>
      <c r="QG8888" s="623"/>
      <c r="QH8888" s="623"/>
      <c r="QI8888" s="623"/>
      <c r="QJ8888" s="623"/>
      <c r="QK8888" s="623"/>
    </row>
    <row r="8889" spans="439:453">
      <c r="PW8889" s="623"/>
      <c r="PX8889" s="623"/>
      <c r="PY8889" s="623"/>
      <c r="PZ8889" s="623"/>
      <c r="QA8889" s="623"/>
      <c r="QB8889" s="623"/>
      <c r="QC8889" s="623"/>
      <c r="QD8889" s="623"/>
      <c r="QE8889" s="623"/>
      <c r="QF8889" s="623"/>
      <c r="QG8889" s="623"/>
      <c r="QH8889" s="623"/>
      <c r="QI8889" s="623"/>
      <c r="QJ8889" s="623"/>
      <c r="QK8889" s="623"/>
    </row>
    <row r="8890" spans="439:453">
      <c r="PW8890" s="623"/>
      <c r="PX8890" s="623"/>
      <c r="PY8890" s="623"/>
      <c r="PZ8890" s="623"/>
      <c r="QA8890" s="623"/>
      <c r="QB8890" s="623"/>
      <c r="QC8890" s="623"/>
      <c r="QD8890" s="623"/>
      <c r="QE8890" s="623"/>
      <c r="QF8890" s="623"/>
      <c r="QG8890" s="623"/>
      <c r="QH8890" s="623"/>
      <c r="QI8890" s="623"/>
      <c r="QJ8890" s="623"/>
      <c r="QK8890" s="623"/>
    </row>
    <row r="8891" spans="439:453">
      <c r="PW8891" s="623"/>
      <c r="PX8891" s="623"/>
      <c r="PY8891" s="623"/>
      <c r="PZ8891" s="623"/>
      <c r="QA8891" s="623"/>
      <c r="QB8891" s="623"/>
      <c r="QC8891" s="623"/>
      <c r="QD8891" s="623"/>
      <c r="QE8891" s="623"/>
      <c r="QF8891" s="623"/>
      <c r="QG8891" s="623"/>
      <c r="QH8891" s="623"/>
      <c r="QI8891" s="623"/>
      <c r="QJ8891" s="623"/>
      <c r="QK8891" s="623"/>
    </row>
    <row r="8892" spans="439:453">
      <c r="PW8892" s="623"/>
      <c r="PX8892" s="623"/>
      <c r="PY8892" s="623"/>
      <c r="PZ8892" s="623"/>
      <c r="QA8892" s="623"/>
      <c r="QB8892" s="623"/>
      <c r="QC8892" s="623"/>
      <c r="QD8892" s="623"/>
      <c r="QE8892" s="623"/>
      <c r="QF8892" s="623"/>
      <c r="QG8892" s="623"/>
      <c r="QH8892" s="623"/>
      <c r="QI8892" s="623"/>
      <c r="QJ8892" s="623"/>
      <c r="QK8892" s="623"/>
    </row>
    <row r="8893" spans="439:453">
      <c r="PW8893" s="623"/>
      <c r="PX8893" s="623"/>
      <c r="PY8893" s="623"/>
      <c r="PZ8893" s="623"/>
      <c r="QA8893" s="623"/>
      <c r="QB8893" s="623"/>
      <c r="QC8893" s="623"/>
      <c r="QD8893" s="623"/>
      <c r="QE8893" s="623"/>
      <c r="QF8893" s="623"/>
      <c r="QG8893" s="623"/>
      <c r="QH8893" s="623"/>
      <c r="QI8893" s="623"/>
      <c r="QJ8893" s="623"/>
      <c r="QK8893" s="623"/>
    </row>
    <row r="8894" spans="439:453">
      <c r="PW8894" s="623"/>
      <c r="PX8894" s="623"/>
      <c r="PY8894" s="623"/>
      <c r="PZ8894" s="623"/>
      <c r="QA8894" s="623"/>
      <c r="QB8894" s="623"/>
      <c r="QC8894" s="623"/>
      <c r="QD8894" s="623"/>
      <c r="QE8894" s="623"/>
      <c r="QF8894" s="623"/>
      <c r="QG8894" s="623"/>
      <c r="QH8894" s="623"/>
      <c r="QI8894" s="623"/>
      <c r="QJ8894" s="623"/>
      <c r="QK8894" s="623"/>
    </row>
    <row r="8895" spans="439:453">
      <c r="PW8895" s="623"/>
      <c r="PX8895" s="623"/>
      <c r="PY8895" s="623"/>
      <c r="PZ8895" s="623"/>
      <c r="QA8895" s="623"/>
      <c r="QB8895" s="623"/>
      <c r="QC8895" s="623"/>
      <c r="QD8895" s="623"/>
      <c r="QE8895" s="623"/>
      <c r="QF8895" s="623"/>
      <c r="QG8895" s="623"/>
      <c r="QH8895" s="623"/>
      <c r="QI8895" s="623"/>
      <c r="QJ8895" s="623"/>
      <c r="QK8895" s="623"/>
    </row>
    <row r="8896" spans="439:453">
      <c r="PW8896" s="623"/>
      <c r="PX8896" s="623"/>
      <c r="PY8896" s="623"/>
      <c r="PZ8896" s="623"/>
      <c r="QA8896" s="623"/>
      <c r="QB8896" s="623"/>
      <c r="QC8896" s="623"/>
      <c r="QD8896" s="623"/>
      <c r="QE8896" s="623"/>
      <c r="QF8896" s="623"/>
      <c r="QG8896" s="623"/>
      <c r="QH8896" s="623"/>
      <c r="QI8896" s="623"/>
      <c r="QJ8896" s="623"/>
      <c r="QK8896" s="623"/>
    </row>
    <row r="8897" spans="439:453">
      <c r="PW8897" s="623"/>
      <c r="PX8897" s="623"/>
      <c r="PY8897" s="623"/>
      <c r="PZ8897" s="623"/>
      <c r="QA8897" s="623"/>
      <c r="QB8897" s="623"/>
      <c r="QC8897" s="623"/>
      <c r="QD8897" s="623"/>
      <c r="QE8897" s="623"/>
      <c r="QF8897" s="623"/>
      <c r="QG8897" s="623"/>
      <c r="QH8897" s="623"/>
      <c r="QI8897" s="623"/>
      <c r="QJ8897" s="623"/>
      <c r="QK8897" s="623"/>
    </row>
    <row r="8898" spans="439:453">
      <c r="PW8898" s="623"/>
      <c r="PX8898" s="623"/>
      <c r="PY8898" s="623"/>
      <c r="PZ8898" s="623"/>
      <c r="QA8898" s="623"/>
      <c r="QB8898" s="623"/>
      <c r="QC8898" s="623"/>
      <c r="QD8898" s="623"/>
      <c r="QE8898" s="623"/>
      <c r="QF8898" s="623"/>
      <c r="QG8898" s="623"/>
      <c r="QH8898" s="623"/>
      <c r="QI8898" s="623"/>
      <c r="QJ8898" s="623"/>
      <c r="QK8898" s="623"/>
    </row>
    <row r="8899" spans="439:453">
      <c r="PW8899" s="623"/>
      <c r="PX8899" s="623"/>
      <c r="PY8899" s="623"/>
      <c r="PZ8899" s="623"/>
      <c r="QA8899" s="623"/>
      <c r="QB8899" s="623"/>
      <c r="QC8899" s="623"/>
      <c r="QD8899" s="623"/>
      <c r="QE8899" s="623"/>
      <c r="QF8899" s="623"/>
      <c r="QG8899" s="623"/>
      <c r="QH8899" s="623"/>
      <c r="QI8899" s="623"/>
      <c r="QJ8899" s="623"/>
      <c r="QK8899" s="623"/>
    </row>
    <row r="8900" spans="439:453">
      <c r="PW8900" s="623"/>
      <c r="PX8900" s="623"/>
      <c r="PY8900" s="623"/>
      <c r="PZ8900" s="623"/>
      <c r="QA8900" s="623"/>
      <c r="QB8900" s="623"/>
      <c r="QC8900" s="623"/>
      <c r="QD8900" s="623"/>
      <c r="QE8900" s="623"/>
      <c r="QF8900" s="623"/>
      <c r="QG8900" s="623"/>
      <c r="QH8900" s="623"/>
      <c r="QI8900" s="623"/>
      <c r="QJ8900" s="623"/>
      <c r="QK8900" s="623"/>
    </row>
    <row r="8901" spans="439:453">
      <c r="PW8901" s="623"/>
      <c r="PX8901" s="623"/>
      <c r="PY8901" s="623"/>
      <c r="PZ8901" s="623"/>
      <c r="QA8901" s="623"/>
      <c r="QB8901" s="623"/>
      <c r="QC8901" s="623"/>
      <c r="QD8901" s="623"/>
      <c r="QE8901" s="623"/>
      <c r="QF8901" s="623"/>
      <c r="QG8901" s="623"/>
      <c r="QH8901" s="623"/>
      <c r="QI8901" s="623"/>
      <c r="QJ8901" s="623"/>
      <c r="QK8901" s="623"/>
    </row>
    <row r="8902" spans="439:453">
      <c r="PW8902" s="623"/>
      <c r="PX8902" s="623"/>
      <c r="PY8902" s="623"/>
      <c r="PZ8902" s="623"/>
      <c r="QA8902" s="623"/>
      <c r="QB8902" s="623"/>
      <c r="QC8902" s="623"/>
      <c r="QD8902" s="623"/>
      <c r="QE8902" s="623"/>
      <c r="QF8902" s="623"/>
      <c r="QG8902" s="623"/>
      <c r="QH8902" s="623"/>
      <c r="QI8902" s="623"/>
      <c r="QJ8902" s="623"/>
      <c r="QK8902" s="623"/>
    </row>
    <row r="8903" spans="439:453">
      <c r="PW8903" s="623"/>
      <c r="PX8903" s="623"/>
      <c r="PY8903" s="623"/>
      <c r="PZ8903" s="623"/>
      <c r="QA8903" s="623"/>
      <c r="QB8903" s="623"/>
      <c r="QC8903" s="623"/>
      <c r="QD8903" s="623"/>
      <c r="QE8903" s="623"/>
      <c r="QF8903" s="623"/>
      <c r="QG8903" s="623"/>
      <c r="QH8903" s="623"/>
      <c r="QI8903" s="623"/>
      <c r="QJ8903" s="623"/>
      <c r="QK8903" s="623"/>
    </row>
    <row r="8904" spans="439:453">
      <c r="PW8904" s="623"/>
      <c r="PX8904" s="623"/>
      <c r="PY8904" s="623"/>
      <c r="PZ8904" s="623"/>
      <c r="QA8904" s="623"/>
      <c r="QB8904" s="623"/>
      <c r="QC8904" s="623"/>
      <c r="QD8904" s="623"/>
      <c r="QE8904" s="623"/>
      <c r="QF8904" s="623"/>
      <c r="QG8904" s="623"/>
      <c r="QH8904" s="623"/>
      <c r="QI8904" s="623"/>
      <c r="QJ8904" s="623"/>
      <c r="QK8904" s="623"/>
    </row>
    <row r="8905" spans="439:453">
      <c r="PW8905" s="623"/>
      <c r="PX8905" s="623"/>
      <c r="PY8905" s="623"/>
      <c r="PZ8905" s="623"/>
      <c r="QA8905" s="623"/>
      <c r="QB8905" s="623"/>
      <c r="QC8905" s="623"/>
      <c r="QD8905" s="623"/>
      <c r="QE8905" s="623"/>
      <c r="QF8905" s="623"/>
      <c r="QG8905" s="623"/>
      <c r="QH8905" s="623"/>
      <c r="QI8905" s="623"/>
      <c r="QJ8905" s="623"/>
      <c r="QK8905" s="623"/>
    </row>
    <row r="8906" spans="439:453">
      <c r="PW8906" s="623"/>
      <c r="PX8906" s="623"/>
      <c r="PY8906" s="623"/>
      <c r="PZ8906" s="623"/>
      <c r="QA8906" s="623"/>
      <c r="QB8906" s="623"/>
      <c r="QC8906" s="623"/>
      <c r="QD8906" s="623"/>
      <c r="QE8906" s="623"/>
      <c r="QF8906" s="623"/>
      <c r="QG8906" s="623"/>
      <c r="QH8906" s="623"/>
      <c r="QI8906" s="623"/>
      <c r="QJ8906" s="623"/>
      <c r="QK8906" s="623"/>
    </row>
    <row r="8907" spans="439:453">
      <c r="PW8907" s="623"/>
      <c r="PX8907" s="623"/>
      <c r="PY8907" s="623"/>
      <c r="PZ8907" s="623"/>
      <c r="QA8907" s="623"/>
      <c r="QB8907" s="623"/>
      <c r="QC8907" s="623"/>
      <c r="QD8907" s="623"/>
      <c r="QE8907" s="623"/>
      <c r="QF8907" s="623"/>
      <c r="QG8907" s="623"/>
      <c r="QH8907" s="623"/>
      <c r="QI8907" s="623"/>
      <c r="QJ8907" s="623"/>
      <c r="QK8907" s="623"/>
    </row>
    <row r="8908" spans="439:453">
      <c r="PW8908" s="623"/>
      <c r="PX8908" s="623"/>
      <c r="PY8908" s="623"/>
      <c r="PZ8908" s="623"/>
      <c r="QA8908" s="623"/>
      <c r="QB8908" s="623"/>
      <c r="QC8908" s="623"/>
      <c r="QD8908" s="623"/>
      <c r="QE8908" s="623"/>
      <c r="QF8908" s="623"/>
      <c r="QG8908" s="623"/>
      <c r="QH8908" s="623"/>
      <c r="QI8908" s="623"/>
      <c r="QJ8908" s="623"/>
      <c r="QK8908" s="623"/>
    </row>
    <row r="8909" spans="439:453">
      <c r="PW8909" s="623"/>
      <c r="PX8909" s="623"/>
      <c r="PY8909" s="623"/>
      <c r="PZ8909" s="623"/>
      <c r="QA8909" s="623"/>
      <c r="QB8909" s="623"/>
      <c r="QC8909" s="623"/>
      <c r="QD8909" s="623"/>
      <c r="QE8909" s="623"/>
      <c r="QF8909" s="623"/>
      <c r="QG8909" s="623"/>
      <c r="QH8909" s="623"/>
      <c r="QI8909" s="623"/>
      <c r="QJ8909" s="623"/>
      <c r="QK8909" s="623"/>
    </row>
    <row r="8910" spans="439:453">
      <c r="PW8910" s="623"/>
      <c r="PX8910" s="623"/>
      <c r="PY8910" s="623"/>
      <c r="PZ8910" s="623"/>
      <c r="QA8910" s="623"/>
      <c r="QB8910" s="623"/>
      <c r="QC8910" s="623"/>
      <c r="QD8910" s="623"/>
      <c r="QE8910" s="623"/>
      <c r="QF8910" s="623"/>
      <c r="QG8910" s="623"/>
      <c r="QH8910" s="623"/>
      <c r="QI8910" s="623"/>
      <c r="QJ8910" s="623"/>
      <c r="QK8910" s="623"/>
    </row>
    <row r="8911" spans="439:453">
      <c r="PW8911" s="623"/>
      <c r="PX8911" s="623"/>
      <c r="PY8911" s="623"/>
      <c r="PZ8911" s="623"/>
      <c r="QA8911" s="623"/>
      <c r="QB8911" s="623"/>
      <c r="QC8911" s="623"/>
      <c r="QD8911" s="623"/>
      <c r="QE8911" s="623"/>
      <c r="QF8911" s="623"/>
      <c r="QG8911" s="623"/>
      <c r="QH8911" s="623"/>
      <c r="QI8911" s="623"/>
      <c r="QJ8911" s="623"/>
      <c r="QK8911" s="623"/>
    </row>
    <row r="8912" spans="439:453">
      <c r="PW8912" s="623"/>
      <c r="PX8912" s="623"/>
      <c r="PY8912" s="623"/>
      <c r="PZ8912" s="623"/>
      <c r="QA8912" s="623"/>
      <c r="QB8912" s="623"/>
      <c r="QC8912" s="623"/>
      <c r="QD8912" s="623"/>
      <c r="QE8912" s="623"/>
      <c r="QF8912" s="623"/>
      <c r="QG8912" s="623"/>
      <c r="QH8912" s="623"/>
      <c r="QI8912" s="623"/>
      <c r="QJ8912" s="623"/>
      <c r="QK8912" s="623"/>
    </row>
    <row r="8913" spans="439:453">
      <c r="PW8913" s="623"/>
      <c r="PX8913" s="623"/>
      <c r="PY8913" s="623"/>
      <c r="PZ8913" s="623"/>
      <c r="QA8913" s="623"/>
      <c r="QB8913" s="623"/>
      <c r="QC8913" s="623"/>
      <c r="QD8913" s="623"/>
      <c r="QE8913" s="623"/>
      <c r="QF8913" s="623"/>
      <c r="QG8913" s="623"/>
      <c r="QH8913" s="623"/>
      <c r="QI8913" s="623"/>
      <c r="QJ8913" s="623"/>
      <c r="QK8913" s="623"/>
    </row>
    <row r="8914" spans="439:453">
      <c r="PW8914" s="623"/>
      <c r="PX8914" s="623"/>
      <c r="PY8914" s="623"/>
      <c r="PZ8914" s="623"/>
      <c r="QA8914" s="623"/>
      <c r="QB8914" s="623"/>
      <c r="QC8914" s="623"/>
      <c r="QD8914" s="623"/>
      <c r="QE8914" s="623"/>
      <c r="QF8914" s="623"/>
      <c r="QG8914" s="623"/>
      <c r="QH8914" s="623"/>
      <c r="QI8914" s="623"/>
      <c r="QJ8914" s="623"/>
      <c r="QK8914" s="623"/>
    </row>
    <row r="8915" spans="439:453">
      <c r="PW8915" s="623"/>
      <c r="PX8915" s="623"/>
      <c r="PY8915" s="623"/>
      <c r="PZ8915" s="623"/>
      <c r="QA8915" s="623"/>
      <c r="QB8915" s="623"/>
      <c r="QC8915" s="623"/>
      <c r="QD8915" s="623"/>
      <c r="QE8915" s="623"/>
      <c r="QF8915" s="623"/>
      <c r="QG8915" s="623"/>
      <c r="QH8915" s="623"/>
      <c r="QI8915" s="623"/>
      <c r="QJ8915" s="623"/>
      <c r="QK8915" s="623"/>
    </row>
    <row r="8916" spans="439:453">
      <c r="PW8916" s="623"/>
      <c r="PX8916" s="623"/>
      <c r="PY8916" s="623"/>
      <c r="PZ8916" s="623"/>
      <c r="QA8916" s="623"/>
      <c r="QB8916" s="623"/>
      <c r="QC8916" s="623"/>
      <c r="QD8916" s="623"/>
      <c r="QE8916" s="623"/>
      <c r="QF8916" s="623"/>
      <c r="QG8916" s="623"/>
      <c r="QH8916" s="623"/>
      <c r="QI8916" s="623"/>
      <c r="QJ8916" s="623"/>
      <c r="QK8916" s="623"/>
    </row>
    <row r="8917" spans="439:453">
      <c r="PW8917" s="623"/>
      <c r="PX8917" s="623"/>
      <c r="PY8917" s="623"/>
      <c r="PZ8917" s="623"/>
      <c r="QA8917" s="623"/>
      <c r="QB8917" s="623"/>
      <c r="QC8917" s="623"/>
      <c r="QD8917" s="623"/>
      <c r="QE8917" s="623"/>
      <c r="QF8917" s="623"/>
      <c r="QG8917" s="623"/>
      <c r="QH8917" s="623"/>
      <c r="QI8917" s="623"/>
      <c r="QJ8917" s="623"/>
      <c r="QK8917" s="623"/>
    </row>
    <row r="8918" spans="439:453">
      <c r="PW8918" s="623"/>
      <c r="PX8918" s="623"/>
      <c r="PY8918" s="623"/>
      <c r="PZ8918" s="623"/>
      <c r="QA8918" s="623"/>
      <c r="QB8918" s="623"/>
      <c r="QC8918" s="623"/>
      <c r="QD8918" s="623"/>
      <c r="QE8918" s="623"/>
      <c r="QF8918" s="623"/>
      <c r="QG8918" s="623"/>
      <c r="QH8918" s="623"/>
      <c r="QI8918" s="623"/>
      <c r="QJ8918" s="623"/>
      <c r="QK8918" s="623"/>
    </row>
    <row r="8919" spans="439:453">
      <c r="PW8919" s="623"/>
      <c r="PX8919" s="623"/>
      <c r="PY8919" s="623"/>
      <c r="PZ8919" s="623"/>
      <c r="QA8919" s="623"/>
      <c r="QB8919" s="623"/>
      <c r="QC8919" s="623"/>
      <c r="QD8919" s="623"/>
      <c r="QE8919" s="623"/>
      <c r="QF8919" s="623"/>
      <c r="QG8919" s="623"/>
      <c r="QH8919" s="623"/>
      <c r="QI8919" s="623"/>
      <c r="QJ8919" s="623"/>
      <c r="QK8919" s="623"/>
    </row>
    <row r="8920" spans="439:453">
      <c r="PW8920" s="623"/>
      <c r="PX8920" s="623"/>
      <c r="PY8920" s="623"/>
      <c r="PZ8920" s="623"/>
      <c r="QA8920" s="623"/>
      <c r="QB8920" s="623"/>
      <c r="QC8920" s="623"/>
      <c r="QD8920" s="623"/>
      <c r="QE8920" s="623"/>
      <c r="QF8920" s="623"/>
      <c r="QG8920" s="623"/>
      <c r="QH8920" s="623"/>
      <c r="QI8920" s="623"/>
      <c r="QJ8920" s="623"/>
      <c r="QK8920" s="623"/>
    </row>
    <row r="8921" spans="439:453">
      <c r="PW8921" s="623"/>
      <c r="PX8921" s="623"/>
      <c r="PY8921" s="623"/>
      <c r="PZ8921" s="623"/>
      <c r="QA8921" s="623"/>
      <c r="QB8921" s="623"/>
      <c r="QC8921" s="623"/>
      <c r="QD8921" s="623"/>
      <c r="QE8921" s="623"/>
      <c r="QF8921" s="623"/>
      <c r="QG8921" s="623"/>
      <c r="QH8921" s="623"/>
      <c r="QI8921" s="623"/>
      <c r="QJ8921" s="623"/>
      <c r="QK8921" s="623"/>
    </row>
    <row r="8922" spans="439:453">
      <c r="PW8922" s="623"/>
      <c r="PX8922" s="623"/>
      <c r="PY8922" s="623"/>
      <c r="PZ8922" s="623"/>
      <c r="QA8922" s="623"/>
      <c r="QB8922" s="623"/>
      <c r="QC8922" s="623"/>
      <c r="QD8922" s="623"/>
      <c r="QE8922" s="623"/>
      <c r="QF8922" s="623"/>
      <c r="QG8922" s="623"/>
      <c r="QH8922" s="623"/>
      <c r="QI8922" s="623"/>
      <c r="QJ8922" s="623"/>
      <c r="QK8922" s="623"/>
    </row>
    <row r="8923" spans="439:453">
      <c r="PW8923" s="623"/>
      <c r="PX8923" s="623"/>
      <c r="PY8923" s="623"/>
      <c r="PZ8923" s="623"/>
      <c r="QA8923" s="623"/>
      <c r="QB8923" s="623"/>
      <c r="QC8923" s="623"/>
      <c r="QD8923" s="623"/>
      <c r="QE8923" s="623"/>
      <c r="QF8923" s="623"/>
      <c r="QG8923" s="623"/>
      <c r="QH8923" s="623"/>
      <c r="QI8923" s="623"/>
      <c r="QJ8923" s="623"/>
      <c r="QK8923" s="623"/>
    </row>
    <row r="8924" spans="439:453">
      <c r="PW8924" s="623"/>
      <c r="PX8924" s="623"/>
      <c r="PY8924" s="623"/>
      <c r="PZ8924" s="623"/>
      <c r="QA8924" s="623"/>
      <c r="QB8924" s="623"/>
      <c r="QC8924" s="623"/>
      <c r="QD8924" s="623"/>
      <c r="QE8924" s="623"/>
      <c r="QF8924" s="623"/>
      <c r="QG8924" s="623"/>
      <c r="QH8924" s="623"/>
      <c r="QI8924" s="623"/>
      <c r="QJ8924" s="623"/>
      <c r="QK8924" s="623"/>
    </row>
    <row r="8925" spans="439:453">
      <c r="PW8925" s="623"/>
      <c r="PX8925" s="623"/>
      <c r="PY8925" s="623"/>
      <c r="PZ8925" s="623"/>
      <c r="QA8925" s="623"/>
      <c r="QB8925" s="623"/>
      <c r="QC8925" s="623"/>
      <c r="QD8925" s="623"/>
      <c r="QE8925" s="623"/>
      <c r="QF8925" s="623"/>
      <c r="QG8925" s="623"/>
      <c r="QH8925" s="623"/>
      <c r="QI8925" s="623"/>
      <c r="QJ8925" s="623"/>
      <c r="QK8925" s="623"/>
    </row>
    <row r="8926" spans="439:453">
      <c r="PW8926" s="623"/>
      <c r="PX8926" s="623"/>
      <c r="PY8926" s="623"/>
      <c r="PZ8926" s="623"/>
      <c r="QA8926" s="623"/>
      <c r="QB8926" s="623"/>
      <c r="QC8926" s="623"/>
      <c r="QD8926" s="623"/>
      <c r="QE8926" s="623"/>
      <c r="QF8926" s="623"/>
      <c r="QG8926" s="623"/>
      <c r="QH8926" s="623"/>
      <c r="QI8926" s="623"/>
      <c r="QJ8926" s="623"/>
      <c r="QK8926" s="623"/>
    </row>
    <row r="8927" spans="439:453">
      <c r="PW8927" s="623"/>
      <c r="PX8927" s="623"/>
      <c r="PY8927" s="623"/>
      <c r="PZ8927" s="623"/>
      <c r="QA8927" s="623"/>
      <c r="QB8927" s="623"/>
      <c r="QC8927" s="623"/>
      <c r="QD8927" s="623"/>
      <c r="QE8927" s="623"/>
      <c r="QF8927" s="623"/>
      <c r="QG8927" s="623"/>
      <c r="QH8927" s="623"/>
      <c r="QI8927" s="623"/>
      <c r="QJ8927" s="623"/>
      <c r="QK8927" s="623"/>
    </row>
    <row r="8928" spans="439:453">
      <c r="PW8928" s="623"/>
      <c r="PX8928" s="623"/>
      <c r="PY8928" s="623"/>
      <c r="PZ8928" s="623"/>
      <c r="QA8928" s="623"/>
      <c r="QB8928" s="623"/>
      <c r="QC8928" s="623"/>
      <c r="QD8928" s="623"/>
      <c r="QE8928" s="623"/>
      <c r="QF8928" s="623"/>
      <c r="QG8928" s="623"/>
      <c r="QH8928" s="623"/>
      <c r="QI8928" s="623"/>
      <c r="QJ8928" s="623"/>
      <c r="QK8928" s="623"/>
    </row>
    <row r="8929" spans="439:453">
      <c r="PW8929" s="623"/>
      <c r="PX8929" s="623"/>
      <c r="PY8929" s="623"/>
      <c r="PZ8929" s="623"/>
      <c r="QA8929" s="623"/>
      <c r="QB8929" s="623"/>
      <c r="QC8929" s="623"/>
      <c r="QD8929" s="623"/>
      <c r="QE8929" s="623"/>
      <c r="QF8929" s="623"/>
      <c r="QG8929" s="623"/>
      <c r="QH8929" s="623"/>
      <c r="QI8929" s="623"/>
      <c r="QJ8929" s="623"/>
      <c r="QK8929" s="623"/>
    </row>
    <row r="8930" spans="439:453">
      <c r="PW8930" s="623"/>
      <c r="PX8930" s="623"/>
      <c r="PY8930" s="623"/>
      <c r="PZ8930" s="623"/>
      <c r="QA8930" s="623"/>
      <c r="QB8930" s="623"/>
      <c r="QC8930" s="623"/>
      <c r="QD8930" s="623"/>
      <c r="QE8930" s="623"/>
      <c r="QF8930" s="623"/>
      <c r="QG8930" s="623"/>
      <c r="QH8930" s="623"/>
      <c r="QI8930" s="623"/>
      <c r="QJ8930" s="623"/>
      <c r="QK8930" s="623"/>
    </row>
    <row r="8931" spans="439:453">
      <c r="PW8931" s="623"/>
      <c r="PX8931" s="623"/>
      <c r="PY8931" s="623"/>
      <c r="PZ8931" s="623"/>
      <c r="QA8931" s="623"/>
      <c r="QB8931" s="623"/>
      <c r="QC8931" s="623"/>
      <c r="QD8931" s="623"/>
      <c r="QE8931" s="623"/>
      <c r="QF8931" s="623"/>
      <c r="QG8931" s="623"/>
      <c r="QH8931" s="623"/>
      <c r="QI8931" s="623"/>
      <c r="QJ8931" s="623"/>
      <c r="QK8931" s="623"/>
    </row>
    <row r="8932" spans="439:453">
      <c r="PW8932" s="623"/>
      <c r="PX8932" s="623"/>
      <c r="PY8932" s="623"/>
      <c r="PZ8932" s="623"/>
      <c r="QA8932" s="623"/>
      <c r="QB8932" s="623"/>
      <c r="QC8932" s="623"/>
      <c r="QD8932" s="623"/>
      <c r="QE8932" s="623"/>
      <c r="QF8932" s="623"/>
      <c r="QG8932" s="623"/>
      <c r="QH8932" s="623"/>
      <c r="QI8932" s="623"/>
      <c r="QJ8932" s="623"/>
      <c r="QK8932" s="623"/>
    </row>
    <row r="8933" spans="439:453">
      <c r="PW8933" s="623"/>
      <c r="PX8933" s="623"/>
      <c r="PY8933" s="623"/>
      <c r="PZ8933" s="623"/>
      <c r="QA8933" s="623"/>
      <c r="QB8933" s="623"/>
      <c r="QC8933" s="623"/>
      <c r="QD8933" s="623"/>
      <c r="QE8933" s="623"/>
      <c r="QF8933" s="623"/>
      <c r="QG8933" s="623"/>
      <c r="QH8933" s="623"/>
      <c r="QI8933" s="623"/>
      <c r="QJ8933" s="623"/>
      <c r="QK8933" s="623"/>
    </row>
    <row r="8934" spans="439:453">
      <c r="PW8934" s="623"/>
      <c r="PX8934" s="623"/>
      <c r="PY8934" s="623"/>
      <c r="PZ8934" s="623"/>
      <c r="QA8934" s="623"/>
      <c r="QB8934" s="623"/>
      <c r="QC8934" s="623"/>
      <c r="QD8934" s="623"/>
      <c r="QE8934" s="623"/>
      <c r="QF8934" s="623"/>
      <c r="QG8934" s="623"/>
      <c r="QH8934" s="623"/>
      <c r="QI8934" s="623"/>
      <c r="QJ8934" s="623"/>
      <c r="QK8934" s="623"/>
    </row>
    <row r="8935" spans="439:453">
      <c r="PW8935" s="623"/>
      <c r="PX8935" s="623"/>
      <c r="PY8935" s="623"/>
      <c r="PZ8935" s="623"/>
      <c r="QA8935" s="623"/>
      <c r="QB8935" s="623"/>
      <c r="QC8935" s="623"/>
      <c r="QD8935" s="623"/>
      <c r="QE8935" s="623"/>
      <c r="QF8935" s="623"/>
      <c r="QG8935" s="623"/>
      <c r="QH8935" s="623"/>
      <c r="QI8935" s="623"/>
      <c r="QJ8935" s="623"/>
      <c r="QK8935" s="623"/>
    </row>
    <row r="8936" spans="439:453">
      <c r="PW8936" s="623"/>
      <c r="PX8936" s="623"/>
      <c r="PY8936" s="623"/>
      <c r="PZ8936" s="623"/>
      <c r="QA8936" s="623"/>
      <c r="QB8936" s="623"/>
      <c r="QC8936" s="623"/>
      <c r="QD8936" s="623"/>
      <c r="QE8936" s="623"/>
      <c r="QF8936" s="623"/>
      <c r="QG8936" s="623"/>
      <c r="QH8936" s="623"/>
      <c r="QI8936" s="623"/>
      <c r="QJ8936" s="623"/>
      <c r="QK8936" s="623"/>
    </row>
    <row r="8937" spans="439:453">
      <c r="PW8937" s="623"/>
      <c r="PX8937" s="623"/>
      <c r="PY8937" s="623"/>
      <c r="PZ8937" s="623"/>
      <c r="QA8937" s="623"/>
      <c r="QB8937" s="623"/>
      <c r="QC8937" s="623"/>
      <c r="QD8937" s="623"/>
      <c r="QE8937" s="623"/>
      <c r="QF8937" s="623"/>
      <c r="QG8937" s="623"/>
      <c r="QH8937" s="623"/>
      <c r="QI8937" s="623"/>
      <c r="QJ8937" s="623"/>
      <c r="QK8937" s="623"/>
    </row>
    <row r="8938" spans="439:453">
      <c r="PW8938" s="623"/>
      <c r="PX8938" s="623"/>
      <c r="PY8938" s="623"/>
      <c r="PZ8938" s="623"/>
      <c r="QA8938" s="623"/>
      <c r="QB8938" s="623"/>
      <c r="QC8938" s="623"/>
      <c r="QD8938" s="623"/>
      <c r="QE8938" s="623"/>
      <c r="QF8938" s="623"/>
      <c r="QG8938" s="623"/>
      <c r="QH8938" s="623"/>
      <c r="QI8938" s="623"/>
      <c r="QJ8938" s="623"/>
      <c r="QK8938" s="623"/>
    </row>
    <row r="8939" spans="439:453">
      <c r="PW8939" s="623"/>
      <c r="PX8939" s="623"/>
      <c r="PY8939" s="623"/>
      <c r="PZ8939" s="623"/>
      <c r="QA8939" s="623"/>
      <c r="QB8939" s="623"/>
      <c r="QC8939" s="623"/>
      <c r="QD8939" s="623"/>
      <c r="QE8939" s="623"/>
      <c r="QF8939" s="623"/>
      <c r="QG8939" s="623"/>
      <c r="QH8939" s="623"/>
      <c r="QI8939" s="623"/>
      <c r="QJ8939" s="623"/>
      <c r="QK8939" s="623"/>
    </row>
    <row r="8940" spans="439:453">
      <c r="PW8940" s="623"/>
      <c r="PX8940" s="623"/>
      <c r="PY8940" s="623"/>
      <c r="PZ8940" s="623"/>
      <c r="QA8940" s="623"/>
      <c r="QB8940" s="623"/>
      <c r="QC8940" s="623"/>
      <c r="QD8940" s="623"/>
      <c r="QE8940" s="623"/>
      <c r="QF8940" s="623"/>
      <c r="QG8940" s="623"/>
      <c r="QH8940" s="623"/>
      <c r="QI8940" s="623"/>
      <c r="QJ8940" s="623"/>
      <c r="QK8940" s="623"/>
    </row>
    <row r="8941" spans="439:453">
      <c r="PW8941" s="623"/>
      <c r="PX8941" s="623"/>
      <c r="PY8941" s="623"/>
      <c r="PZ8941" s="623"/>
      <c r="QA8941" s="623"/>
      <c r="QB8941" s="623"/>
      <c r="QC8941" s="623"/>
      <c r="QD8941" s="623"/>
      <c r="QE8941" s="623"/>
      <c r="QF8941" s="623"/>
      <c r="QG8941" s="623"/>
      <c r="QH8941" s="623"/>
      <c r="QI8941" s="623"/>
      <c r="QJ8941" s="623"/>
      <c r="QK8941" s="623"/>
    </row>
    <row r="8942" spans="439:453">
      <c r="PW8942" s="623"/>
      <c r="PX8942" s="623"/>
      <c r="PY8942" s="623"/>
      <c r="PZ8942" s="623"/>
      <c r="QA8942" s="623"/>
      <c r="QB8942" s="623"/>
      <c r="QC8942" s="623"/>
      <c r="QD8942" s="623"/>
      <c r="QE8942" s="623"/>
      <c r="QF8942" s="623"/>
      <c r="QG8942" s="623"/>
      <c r="QH8942" s="623"/>
      <c r="QI8942" s="623"/>
      <c r="QJ8942" s="623"/>
      <c r="QK8942" s="623"/>
    </row>
    <row r="8943" spans="439:453">
      <c r="PW8943" s="623"/>
      <c r="PX8943" s="623"/>
      <c r="PY8943" s="623"/>
      <c r="PZ8943" s="623"/>
      <c r="QA8943" s="623"/>
      <c r="QB8943" s="623"/>
      <c r="QC8943" s="623"/>
      <c r="QD8943" s="623"/>
      <c r="QE8943" s="623"/>
      <c r="QF8943" s="623"/>
      <c r="QG8943" s="623"/>
      <c r="QH8943" s="623"/>
      <c r="QI8943" s="623"/>
      <c r="QJ8943" s="623"/>
      <c r="QK8943" s="623"/>
    </row>
    <row r="8944" spans="439:453">
      <c r="PW8944" s="623"/>
      <c r="PX8944" s="623"/>
      <c r="PY8944" s="623"/>
      <c r="PZ8944" s="623"/>
      <c r="QA8944" s="623"/>
      <c r="QB8944" s="623"/>
      <c r="QC8944" s="623"/>
      <c r="QD8944" s="623"/>
      <c r="QE8944" s="623"/>
      <c r="QF8944" s="623"/>
      <c r="QG8944" s="623"/>
      <c r="QH8944" s="623"/>
      <c r="QI8944" s="623"/>
      <c r="QJ8944" s="623"/>
      <c r="QK8944" s="623"/>
    </row>
    <row r="8945" spans="439:453">
      <c r="PW8945" s="623"/>
      <c r="PX8945" s="623"/>
      <c r="PY8945" s="623"/>
      <c r="PZ8945" s="623"/>
      <c r="QA8945" s="623"/>
      <c r="QB8945" s="623"/>
      <c r="QC8945" s="623"/>
      <c r="QD8945" s="623"/>
      <c r="QE8945" s="623"/>
      <c r="QF8945" s="623"/>
      <c r="QG8945" s="623"/>
      <c r="QH8945" s="623"/>
      <c r="QI8945" s="623"/>
      <c r="QJ8945" s="623"/>
      <c r="QK8945" s="623"/>
    </row>
    <row r="8946" spans="439:453">
      <c r="PW8946" s="623"/>
      <c r="PX8946" s="623"/>
      <c r="PY8946" s="623"/>
      <c r="PZ8946" s="623"/>
      <c r="QA8946" s="623"/>
      <c r="QB8946" s="623"/>
      <c r="QC8946" s="623"/>
      <c r="QD8946" s="623"/>
      <c r="QE8946" s="623"/>
      <c r="QF8946" s="623"/>
      <c r="QG8946" s="623"/>
      <c r="QH8946" s="623"/>
      <c r="QI8946" s="623"/>
      <c r="QJ8946" s="623"/>
      <c r="QK8946" s="623"/>
    </row>
    <row r="8947" spans="439:453">
      <c r="PW8947" s="623"/>
      <c r="PX8947" s="623"/>
      <c r="PY8947" s="623"/>
      <c r="PZ8947" s="623"/>
      <c r="QA8947" s="623"/>
      <c r="QB8947" s="623"/>
      <c r="QC8947" s="623"/>
      <c r="QD8947" s="623"/>
      <c r="QE8947" s="623"/>
      <c r="QF8947" s="623"/>
      <c r="QG8947" s="623"/>
      <c r="QH8947" s="623"/>
      <c r="QI8947" s="623"/>
      <c r="QJ8947" s="623"/>
      <c r="QK8947" s="623"/>
    </row>
    <row r="8948" spans="439:453">
      <c r="PW8948" s="623"/>
      <c r="PX8948" s="623"/>
      <c r="PY8948" s="623"/>
      <c r="PZ8948" s="623"/>
      <c r="QA8948" s="623"/>
      <c r="QB8948" s="623"/>
      <c r="QC8948" s="623"/>
      <c r="QD8948" s="623"/>
      <c r="QE8948" s="623"/>
      <c r="QF8948" s="623"/>
      <c r="QG8948" s="623"/>
      <c r="QH8948" s="623"/>
      <c r="QI8948" s="623"/>
      <c r="QJ8948" s="623"/>
      <c r="QK8948" s="623"/>
    </row>
    <row r="8949" spans="439:453">
      <c r="PW8949" s="623"/>
      <c r="PX8949" s="623"/>
      <c r="PY8949" s="623"/>
      <c r="PZ8949" s="623"/>
      <c r="QA8949" s="623"/>
      <c r="QB8949" s="623"/>
      <c r="QC8949" s="623"/>
      <c r="QD8949" s="623"/>
      <c r="QE8949" s="623"/>
      <c r="QF8949" s="623"/>
      <c r="QG8949" s="623"/>
      <c r="QH8949" s="623"/>
      <c r="QI8949" s="623"/>
      <c r="QJ8949" s="623"/>
      <c r="QK8949" s="623"/>
    </row>
    <row r="8950" spans="439:453">
      <c r="PW8950" s="623"/>
      <c r="PX8950" s="623"/>
      <c r="PY8950" s="623"/>
      <c r="PZ8950" s="623"/>
      <c r="QA8950" s="623"/>
      <c r="QB8950" s="623"/>
      <c r="QC8950" s="623"/>
      <c r="QD8950" s="623"/>
      <c r="QE8950" s="623"/>
      <c r="QF8950" s="623"/>
      <c r="QG8950" s="623"/>
      <c r="QH8950" s="623"/>
      <c r="QI8950" s="623"/>
      <c r="QJ8950" s="623"/>
      <c r="QK8950" s="623"/>
    </row>
    <row r="8951" spans="439:453">
      <c r="PW8951" s="623"/>
      <c r="PX8951" s="623"/>
      <c r="PY8951" s="623"/>
      <c r="PZ8951" s="623"/>
      <c r="QA8951" s="623"/>
      <c r="QB8951" s="623"/>
      <c r="QC8951" s="623"/>
      <c r="QD8951" s="623"/>
      <c r="QE8951" s="623"/>
      <c r="QF8951" s="623"/>
      <c r="QG8951" s="623"/>
      <c r="QH8951" s="623"/>
      <c r="QI8951" s="623"/>
      <c r="QJ8951" s="623"/>
      <c r="QK8951" s="623"/>
    </row>
    <row r="8952" spans="439:453">
      <c r="PW8952" s="623"/>
      <c r="PX8952" s="623"/>
      <c r="PY8952" s="623"/>
      <c r="PZ8952" s="623"/>
      <c r="QA8952" s="623"/>
      <c r="QB8952" s="623"/>
      <c r="QC8952" s="623"/>
      <c r="QD8952" s="623"/>
      <c r="QE8952" s="623"/>
      <c r="QF8952" s="623"/>
      <c r="QG8952" s="623"/>
      <c r="QH8952" s="623"/>
      <c r="QI8952" s="623"/>
      <c r="QJ8952" s="623"/>
      <c r="QK8952" s="623"/>
    </row>
    <row r="8953" spans="439:453">
      <c r="PW8953" s="623"/>
      <c r="PX8953" s="623"/>
      <c r="PY8953" s="623"/>
      <c r="PZ8953" s="623"/>
      <c r="QA8953" s="623"/>
      <c r="QB8953" s="623"/>
      <c r="QC8953" s="623"/>
      <c r="QD8953" s="623"/>
      <c r="QE8953" s="623"/>
      <c r="QF8953" s="623"/>
      <c r="QG8953" s="623"/>
      <c r="QH8953" s="623"/>
      <c r="QI8953" s="623"/>
      <c r="QJ8953" s="623"/>
      <c r="QK8953" s="623"/>
    </row>
    <row r="8954" spans="439:453">
      <c r="PW8954" s="623"/>
      <c r="PX8954" s="623"/>
      <c r="PY8954" s="623"/>
      <c r="PZ8954" s="623"/>
      <c r="QA8954" s="623"/>
      <c r="QB8954" s="623"/>
      <c r="QC8954" s="623"/>
      <c r="QD8954" s="623"/>
      <c r="QE8954" s="623"/>
      <c r="QF8954" s="623"/>
      <c r="QG8954" s="623"/>
      <c r="QH8954" s="623"/>
      <c r="QI8954" s="623"/>
      <c r="QJ8954" s="623"/>
      <c r="QK8954" s="623"/>
    </row>
    <row r="8955" spans="439:453">
      <c r="PW8955" s="623"/>
      <c r="PX8955" s="623"/>
      <c r="PY8955" s="623"/>
      <c r="PZ8955" s="623"/>
      <c r="QA8955" s="623"/>
      <c r="QB8955" s="623"/>
      <c r="QC8955" s="623"/>
      <c r="QD8955" s="623"/>
      <c r="QE8955" s="623"/>
      <c r="QF8955" s="623"/>
      <c r="QG8955" s="623"/>
      <c r="QH8955" s="623"/>
      <c r="QI8955" s="623"/>
      <c r="QJ8955" s="623"/>
      <c r="QK8955" s="623"/>
    </row>
    <row r="8956" spans="439:453">
      <c r="PW8956" s="623"/>
      <c r="PX8956" s="623"/>
      <c r="PY8956" s="623"/>
      <c r="PZ8956" s="623"/>
      <c r="QA8956" s="623"/>
      <c r="QB8956" s="623"/>
      <c r="QC8956" s="623"/>
      <c r="QD8956" s="623"/>
      <c r="QE8956" s="623"/>
      <c r="QF8956" s="623"/>
      <c r="QG8956" s="623"/>
      <c r="QH8956" s="623"/>
      <c r="QI8956" s="623"/>
      <c r="QJ8956" s="623"/>
      <c r="QK8956" s="623"/>
    </row>
    <row r="8957" spans="439:453">
      <c r="PW8957" s="623"/>
      <c r="PX8957" s="623"/>
      <c r="PY8957" s="623"/>
      <c r="PZ8957" s="623"/>
      <c r="QA8957" s="623"/>
      <c r="QB8957" s="623"/>
      <c r="QC8957" s="623"/>
      <c r="QD8957" s="623"/>
      <c r="QE8957" s="623"/>
      <c r="QF8957" s="623"/>
      <c r="QG8957" s="623"/>
      <c r="QH8957" s="623"/>
      <c r="QI8957" s="623"/>
      <c r="QJ8957" s="623"/>
      <c r="QK8957" s="623"/>
    </row>
    <row r="8958" spans="439:453">
      <c r="PW8958" s="623"/>
      <c r="PX8958" s="623"/>
      <c r="PY8958" s="623"/>
      <c r="PZ8958" s="623"/>
      <c r="QA8958" s="623"/>
      <c r="QB8958" s="623"/>
      <c r="QC8958" s="623"/>
      <c r="QD8958" s="623"/>
      <c r="QE8958" s="623"/>
      <c r="QF8958" s="623"/>
      <c r="QG8958" s="623"/>
      <c r="QH8958" s="623"/>
      <c r="QI8958" s="623"/>
      <c r="QJ8958" s="623"/>
      <c r="QK8958" s="623"/>
    </row>
    <row r="8959" spans="439:453">
      <c r="PW8959" s="623"/>
      <c r="PX8959" s="623"/>
      <c r="PY8959" s="623"/>
      <c r="PZ8959" s="623"/>
      <c r="QA8959" s="623"/>
      <c r="QB8959" s="623"/>
      <c r="QC8959" s="623"/>
      <c r="QD8959" s="623"/>
      <c r="QE8959" s="623"/>
      <c r="QF8959" s="623"/>
      <c r="QG8959" s="623"/>
      <c r="QH8959" s="623"/>
      <c r="QI8959" s="623"/>
      <c r="QJ8959" s="623"/>
      <c r="QK8959" s="623"/>
    </row>
    <row r="8960" spans="439:453">
      <c r="PW8960" s="623"/>
      <c r="PX8960" s="623"/>
      <c r="PY8960" s="623"/>
      <c r="PZ8960" s="623"/>
      <c r="QA8960" s="623"/>
      <c r="QB8960" s="623"/>
      <c r="QC8960" s="623"/>
      <c r="QD8960" s="623"/>
      <c r="QE8960" s="623"/>
      <c r="QF8960" s="623"/>
      <c r="QG8960" s="623"/>
      <c r="QH8960" s="623"/>
      <c r="QI8960" s="623"/>
      <c r="QJ8960" s="623"/>
      <c r="QK8960" s="623"/>
    </row>
    <row r="8961" spans="439:453">
      <c r="PW8961" s="623"/>
      <c r="PX8961" s="623"/>
      <c r="PY8961" s="623"/>
      <c r="PZ8961" s="623"/>
      <c r="QA8961" s="623"/>
      <c r="QB8961" s="623"/>
      <c r="QC8961" s="623"/>
      <c r="QD8961" s="623"/>
      <c r="QE8961" s="623"/>
      <c r="QF8961" s="623"/>
      <c r="QG8961" s="623"/>
      <c r="QH8961" s="623"/>
      <c r="QI8961" s="623"/>
      <c r="QJ8961" s="623"/>
      <c r="QK8961" s="623"/>
    </row>
    <row r="8962" spans="439:453">
      <c r="PW8962" s="623"/>
      <c r="PX8962" s="623"/>
      <c r="PY8962" s="623"/>
      <c r="PZ8962" s="623"/>
      <c r="QA8962" s="623"/>
      <c r="QB8962" s="623"/>
      <c r="QC8962" s="623"/>
      <c r="QD8962" s="623"/>
      <c r="QE8962" s="623"/>
      <c r="QF8962" s="623"/>
      <c r="QG8962" s="623"/>
      <c r="QH8962" s="623"/>
      <c r="QI8962" s="623"/>
      <c r="QJ8962" s="623"/>
      <c r="QK8962" s="623"/>
    </row>
    <row r="8963" spans="439:453">
      <c r="PW8963" s="623"/>
      <c r="PX8963" s="623"/>
      <c r="PY8963" s="623"/>
      <c r="PZ8963" s="623"/>
      <c r="QA8963" s="623"/>
      <c r="QB8963" s="623"/>
      <c r="QC8963" s="623"/>
      <c r="QD8963" s="623"/>
      <c r="QE8963" s="623"/>
      <c r="QF8963" s="623"/>
      <c r="QG8963" s="623"/>
      <c r="QH8963" s="623"/>
      <c r="QI8963" s="623"/>
      <c r="QJ8963" s="623"/>
      <c r="QK8963" s="623"/>
    </row>
    <row r="8964" spans="439:453">
      <c r="PW8964" s="623"/>
      <c r="PX8964" s="623"/>
      <c r="PY8964" s="623"/>
      <c r="PZ8964" s="623"/>
      <c r="QA8964" s="623"/>
      <c r="QB8964" s="623"/>
      <c r="QC8964" s="623"/>
      <c r="QD8964" s="623"/>
      <c r="QE8964" s="623"/>
      <c r="QF8964" s="623"/>
      <c r="QG8964" s="623"/>
      <c r="QH8964" s="623"/>
      <c r="QI8964" s="623"/>
      <c r="QJ8964" s="623"/>
      <c r="QK8964" s="623"/>
    </row>
    <row r="8965" spans="439:453">
      <c r="PW8965" s="623"/>
      <c r="PX8965" s="623"/>
      <c r="PY8965" s="623"/>
      <c r="PZ8965" s="623"/>
      <c r="QA8965" s="623"/>
      <c r="QB8965" s="623"/>
      <c r="QC8965" s="623"/>
      <c r="QD8965" s="623"/>
      <c r="QE8965" s="623"/>
      <c r="QF8965" s="623"/>
      <c r="QG8965" s="623"/>
      <c r="QH8965" s="623"/>
      <c r="QI8965" s="623"/>
      <c r="QJ8965" s="623"/>
      <c r="QK8965" s="623"/>
    </row>
    <row r="8966" spans="439:453">
      <c r="PW8966" s="623"/>
      <c r="PX8966" s="623"/>
      <c r="PY8966" s="623"/>
      <c r="PZ8966" s="623"/>
      <c r="QA8966" s="623"/>
      <c r="QB8966" s="623"/>
      <c r="QC8966" s="623"/>
      <c r="QD8966" s="623"/>
      <c r="QE8966" s="623"/>
      <c r="QF8966" s="623"/>
      <c r="QG8966" s="623"/>
      <c r="QH8966" s="623"/>
      <c r="QI8966" s="623"/>
      <c r="QJ8966" s="623"/>
      <c r="QK8966" s="623"/>
    </row>
    <row r="8967" spans="439:453">
      <c r="PW8967" s="623"/>
      <c r="PX8967" s="623"/>
      <c r="PY8967" s="623"/>
      <c r="PZ8967" s="623"/>
      <c r="QA8967" s="623"/>
      <c r="QB8967" s="623"/>
      <c r="QC8967" s="623"/>
      <c r="QD8967" s="623"/>
      <c r="QE8967" s="623"/>
      <c r="QF8967" s="623"/>
      <c r="QG8967" s="623"/>
      <c r="QH8967" s="623"/>
      <c r="QI8967" s="623"/>
      <c r="QJ8967" s="623"/>
      <c r="QK8967" s="623"/>
    </row>
    <row r="8968" spans="439:453">
      <c r="PW8968" s="623"/>
      <c r="PX8968" s="623"/>
      <c r="PY8968" s="623"/>
      <c r="PZ8968" s="623"/>
      <c r="QA8968" s="623"/>
      <c r="QB8968" s="623"/>
      <c r="QC8968" s="623"/>
      <c r="QD8968" s="623"/>
      <c r="QE8968" s="623"/>
      <c r="QF8968" s="623"/>
      <c r="QG8968" s="623"/>
      <c r="QH8968" s="623"/>
      <c r="QI8968" s="623"/>
      <c r="QJ8968" s="623"/>
      <c r="QK8968" s="623"/>
    </row>
    <row r="8969" spans="439:453">
      <c r="PW8969" s="623"/>
      <c r="PX8969" s="623"/>
      <c r="PY8969" s="623"/>
      <c r="PZ8969" s="623"/>
      <c r="QA8969" s="623"/>
      <c r="QB8969" s="623"/>
      <c r="QC8969" s="623"/>
      <c r="QD8969" s="623"/>
      <c r="QE8969" s="623"/>
      <c r="QF8969" s="623"/>
      <c r="QG8969" s="623"/>
      <c r="QH8969" s="623"/>
      <c r="QI8969" s="623"/>
      <c r="QJ8969" s="623"/>
      <c r="QK8969" s="623"/>
    </row>
    <row r="8970" spans="439:453">
      <c r="PW8970" s="623"/>
      <c r="PX8970" s="623"/>
      <c r="PY8970" s="623"/>
      <c r="PZ8970" s="623"/>
      <c r="QA8970" s="623"/>
      <c r="QB8970" s="623"/>
      <c r="QC8970" s="623"/>
      <c r="QD8970" s="623"/>
      <c r="QE8970" s="623"/>
      <c r="QF8970" s="623"/>
      <c r="QG8970" s="623"/>
      <c r="QH8970" s="623"/>
      <c r="QI8970" s="623"/>
      <c r="QJ8970" s="623"/>
      <c r="QK8970" s="623"/>
    </row>
    <row r="8971" spans="439:453">
      <c r="PW8971" s="623"/>
      <c r="PX8971" s="623"/>
      <c r="PY8971" s="623"/>
      <c r="PZ8971" s="623"/>
      <c r="QA8971" s="623"/>
      <c r="QB8971" s="623"/>
      <c r="QC8971" s="623"/>
      <c r="QD8971" s="623"/>
      <c r="QE8971" s="623"/>
      <c r="QF8971" s="623"/>
      <c r="QG8971" s="623"/>
      <c r="QH8971" s="623"/>
      <c r="QI8971" s="623"/>
      <c r="QJ8971" s="623"/>
      <c r="QK8971" s="623"/>
    </row>
    <row r="8972" spans="439:453">
      <c r="PW8972" s="623"/>
      <c r="PX8972" s="623"/>
      <c r="PY8972" s="623"/>
      <c r="PZ8972" s="623"/>
      <c r="QA8972" s="623"/>
      <c r="QB8972" s="623"/>
      <c r="QC8972" s="623"/>
      <c r="QD8972" s="623"/>
      <c r="QE8972" s="623"/>
      <c r="QF8972" s="623"/>
      <c r="QG8972" s="623"/>
      <c r="QH8972" s="623"/>
      <c r="QI8972" s="623"/>
      <c r="QJ8972" s="623"/>
      <c r="QK8972" s="623"/>
    </row>
    <row r="8973" spans="439:453">
      <c r="PW8973" s="623"/>
      <c r="PX8973" s="623"/>
      <c r="PY8973" s="623"/>
      <c r="PZ8973" s="623"/>
      <c r="QA8973" s="623"/>
      <c r="QB8973" s="623"/>
      <c r="QC8973" s="623"/>
      <c r="QD8973" s="623"/>
      <c r="QE8973" s="623"/>
      <c r="QF8973" s="623"/>
      <c r="QG8973" s="623"/>
      <c r="QH8973" s="623"/>
      <c r="QI8973" s="623"/>
      <c r="QJ8973" s="623"/>
      <c r="QK8973" s="623"/>
    </row>
    <row r="8974" spans="439:453">
      <c r="PW8974" s="623"/>
      <c r="PX8974" s="623"/>
      <c r="PY8974" s="623"/>
      <c r="PZ8974" s="623"/>
      <c r="QA8974" s="623"/>
      <c r="QB8974" s="623"/>
      <c r="QC8974" s="623"/>
      <c r="QD8974" s="623"/>
      <c r="QE8974" s="623"/>
      <c r="QF8974" s="623"/>
      <c r="QG8974" s="623"/>
      <c r="QH8974" s="623"/>
      <c r="QI8974" s="623"/>
      <c r="QJ8974" s="623"/>
      <c r="QK8974" s="623"/>
    </row>
    <row r="8975" spans="439:453">
      <c r="PW8975" s="623"/>
      <c r="PX8975" s="623"/>
      <c r="PY8975" s="623"/>
      <c r="PZ8975" s="623"/>
      <c r="QA8975" s="623"/>
      <c r="QB8975" s="623"/>
      <c r="QC8975" s="623"/>
      <c r="QD8975" s="623"/>
      <c r="QE8975" s="623"/>
      <c r="QF8975" s="623"/>
      <c r="QG8975" s="623"/>
      <c r="QH8975" s="623"/>
      <c r="QI8975" s="623"/>
      <c r="QJ8975" s="623"/>
      <c r="QK8975" s="623"/>
    </row>
    <row r="8976" spans="439:453">
      <c r="PW8976" s="623"/>
      <c r="PX8976" s="623"/>
      <c r="PY8976" s="623"/>
      <c r="PZ8976" s="623"/>
      <c r="QA8976" s="623"/>
      <c r="QB8976" s="623"/>
      <c r="QC8976" s="623"/>
      <c r="QD8976" s="623"/>
      <c r="QE8976" s="623"/>
      <c r="QF8976" s="623"/>
      <c r="QG8976" s="623"/>
      <c r="QH8976" s="623"/>
      <c r="QI8976" s="623"/>
      <c r="QJ8976" s="623"/>
      <c r="QK8976" s="623"/>
    </row>
    <row r="8977" spans="439:453">
      <c r="PW8977" s="623"/>
      <c r="PX8977" s="623"/>
      <c r="PY8977" s="623"/>
      <c r="PZ8977" s="623"/>
      <c r="QA8977" s="623"/>
      <c r="QB8977" s="623"/>
      <c r="QC8977" s="623"/>
      <c r="QD8977" s="623"/>
      <c r="QE8977" s="623"/>
      <c r="QF8977" s="623"/>
      <c r="QG8977" s="623"/>
      <c r="QH8977" s="623"/>
      <c r="QI8977" s="623"/>
      <c r="QJ8977" s="623"/>
      <c r="QK8977" s="623"/>
    </row>
    <row r="8978" spans="439:453">
      <c r="PW8978" s="623"/>
      <c r="PX8978" s="623"/>
      <c r="PY8978" s="623"/>
      <c r="PZ8978" s="623"/>
      <c r="QA8978" s="623"/>
      <c r="QB8978" s="623"/>
      <c r="QC8978" s="623"/>
      <c r="QD8978" s="623"/>
      <c r="QE8978" s="623"/>
      <c r="QF8978" s="623"/>
      <c r="QG8978" s="623"/>
      <c r="QH8978" s="623"/>
      <c r="QI8978" s="623"/>
      <c r="QJ8978" s="623"/>
      <c r="QK8978" s="623"/>
    </row>
    <row r="8979" spans="439:453">
      <c r="PW8979" s="623"/>
      <c r="PX8979" s="623"/>
      <c r="PY8979" s="623"/>
      <c r="PZ8979" s="623"/>
      <c r="QA8979" s="623"/>
      <c r="QB8979" s="623"/>
      <c r="QC8979" s="623"/>
      <c r="QD8979" s="623"/>
      <c r="QE8979" s="623"/>
      <c r="QF8979" s="623"/>
      <c r="QG8979" s="623"/>
      <c r="QH8979" s="623"/>
      <c r="QI8979" s="623"/>
      <c r="QJ8979" s="623"/>
      <c r="QK8979" s="623"/>
    </row>
    <row r="8980" spans="439:453">
      <c r="PW8980" s="623"/>
      <c r="PX8980" s="623"/>
      <c r="PY8980" s="623"/>
      <c r="PZ8980" s="623"/>
      <c r="QA8980" s="623"/>
      <c r="QB8980" s="623"/>
      <c r="QC8980" s="623"/>
      <c r="QD8980" s="623"/>
      <c r="QE8980" s="623"/>
      <c r="QF8980" s="623"/>
      <c r="QG8980" s="623"/>
      <c r="QH8980" s="623"/>
      <c r="QI8980" s="623"/>
      <c r="QJ8980" s="623"/>
      <c r="QK8980" s="623"/>
    </row>
    <row r="8981" spans="439:453">
      <c r="PW8981" s="623"/>
      <c r="PX8981" s="623"/>
      <c r="PY8981" s="623"/>
      <c r="PZ8981" s="623"/>
      <c r="QA8981" s="623"/>
      <c r="QB8981" s="623"/>
      <c r="QC8981" s="623"/>
      <c r="QD8981" s="623"/>
      <c r="QE8981" s="623"/>
      <c r="QF8981" s="623"/>
      <c r="QG8981" s="623"/>
      <c r="QH8981" s="623"/>
      <c r="QI8981" s="623"/>
      <c r="QJ8981" s="623"/>
      <c r="QK8981" s="623"/>
    </row>
    <row r="8982" spans="439:453">
      <c r="PW8982" s="623"/>
      <c r="PX8982" s="623"/>
      <c r="PY8982" s="623"/>
      <c r="PZ8982" s="623"/>
      <c r="QA8982" s="623"/>
      <c r="QB8982" s="623"/>
      <c r="QC8982" s="623"/>
      <c r="QD8982" s="623"/>
      <c r="QE8982" s="623"/>
      <c r="QF8982" s="623"/>
      <c r="QG8982" s="623"/>
      <c r="QH8982" s="623"/>
      <c r="QI8982" s="623"/>
      <c r="QJ8982" s="623"/>
      <c r="QK8982" s="623"/>
    </row>
    <row r="8983" spans="439:453">
      <c r="PW8983" s="623"/>
      <c r="PX8983" s="623"/>
      <c r="PY8983" s="623"/>
      <c r="PZ8983" s="623"/>
      <c r="QA8983" s="623"/>
      <c r="QB8983" s="623"/>
      <c r="QC8983" s="623"/>
      <c r="QD8983" s="623"/>
      <c r="QE8983" s="623"/>
      <c r="QF8983" s="623"/>
      <c r="QG8983" s="623"/>
      <c r="QH8983" s="623"/>
      <c r="QI8983" s="623"/>
      <c r="QJ8983" s="623"/>
      <c r="QK8983" s="623"/>
    </row>
    <row r="8984" spans="439:453">
      <c r="PW8984" s="623"/>
      <c r="PX8984" s="623"/>
      <c r="PY8984" s="623"/>
      <c r="PZ8984" s="623"/>
      <c r="QA8984" s="623"/>
      <c r="QB8984" s="623"/>
      <c r="QC8984" s="623"/>
      <c r="QD8984" s="623"/>
      <c r="QE8984" s="623"/>
      <c r="QF8984" s="623"/>
      <c r="QG8984" s="623"/>
      <c r="QH8984" s="623"/>
      <c r="QI8984" s="623"/>
      <c r="QJ8984" s="623"/>
      <c r="QK8984" s="623"/>
    </row>
    <row r="8985" spans="439:453">
      <c r="PW8985" s="623"/>
      <c r="PX8985" s="623"/>
      <c r="PY8985" s="623"/>
      <c r="PZ8985" s="623"/>
      <c r="QA8985" s="623"/>
      <c r="QB8985" s="623"/>
      <c r="QC8985" s="623"/>
      <c r="QD8985" s="623"/>
      <c r="QE8985" s="623"/>
      <c r="QF8985" s="623"/>
      <c r="QG8985" s="623"/>
      <c r="QH8985" s="623"/>
      <c r="QI8985" s="623"/>
      <c r="QJ8985" s="623"/>
      <c r="QK8985" s="623"/>
    </row>
    <row r="8986" spans="439:453">
      <c r="PW8986" s="623"/>
      <c r="PX8986" s="623"/>
      <c r="PY8986" s="623"/>
      <c r="PZ8986" s="623"/>
      <c r="QA8986" s="623"/>
      <c r="QB8986" s="623"/>
      <c r="QC8986" s="623"/>
      <c r="QD8986" s="623"/>
      <c r="QE8986" s="623"/>
      <c r="QF8986" s="623"/>
      <c r="QG8986" s="623"/>
      <c r="QH8986" s="623"/>
      <c r="QI8986" s="623"/>
      <c r="QJ8986" s="623"/>
      <c r="QK8986" s="623"/>
    </row>
    <row r="8987" spans="439:453">
      <c r="PW8987" s="623"/>
      <c r="PX8987" s="623"/>
      <c r="PY8987" s="623"/>
      <c r="PZ8987" s="623"/>
      <c r="QA8987" s="623"/>
      <c r="QB8987" s="623"/>
      <c r="QC8987" s="623"/>
      <c r="QD8987" s="623"/>
      <c r="QE8987" s="623"/>
      <c r="QF8987" s="623"/>
      <c r="QG8987" s="623"/>
      <c r="QH8987" s="623"/>
      <c r="QI8987" s="623"/>
      <c r="QJ8987" s="623"/>
      <c r="QK8987" s="623"/>
    </row>
    <row r="8988" spans="439:453">
      <c r="PW8988" s="623"/>
      <c r="PX8988" s="623"/>
      <c r="PY8988" s="623"/>
      <c r="PZ8988" s="623"/>
      <c r="QA8988" s="623"/>
      <c r="QB8988" s="623"/>
      <c r="QC8988" s="623"/>
      <c r="QD8988" s="623"/>
      <c r="QE8988" s="623"/>
      <c r="QF8988" s="623"/>
      <c r="QG8988" s="623"/>
      <c r="QH8988" s="623"/>
      <c r="QI8988" s="623"/>
      <c r="QJ8988" s="623"/>
      <c r="QK8988" s="623"/>
    </row>
    <row r="8989" spans="439:453">
      <c r="PW8989" s="623"/>
      <c r="PX8989" s="623"/>
      <c r="PY8989" s="623"/>
      <c r="PZ8989" s="623"/>
      <c r="QA8989" s="623"/>
      <c r="QB8989" s="623"/>
      <c r="QC8989" s="623"/>
      <c r="QD8989" s="623"/>
      <c r="QE8989" s="623"/>
      <c r="QF8989" s="623"/>
      <c r="QG8989" s="623"/>
      <c r="QH8989" s="623"/>
      <c r="QI8989" s="623"/>
      <c r="QJ8989" s="623"/>
      <c r="QK8989" s="623"/>
    </row>
    <row r="8990" spans="439:453">
      <c r="PW8990" s="623"/>
      <c r="PX8990" s="623"/>
      <c r="PY8990" s="623"/>
      <c r="PZ8990" s="623"/>
      <c r="QA8990" s="623"/>
      <c r="QB8990" s="623"/>
      <c r="QC8990" s="623"/>
      <c r="QD8990" s="623"/>
      <c r="QE8990" s="623"/>
      <c r="QF8990" s="623"/>
      <c r="QG8990" s="623"/>
      <c r="QH8990" s="623"/>
      <c r="QI8990" s="623"/>
      <c r="QJ8990" s="623"/>
      <c r="QK8990" s="623"/>
    </row>
    <row r="8991" spans="439:453">
      <c r="PW8991" s="623"/>
      <c r="PX8991" s="623"/>
      <c r="PY8991" s="623"/>
      <c r="PZ8991" s="623"/>
      <c r="QA8991" s="623"/>
      <c r="QB8991" s="623"/>
      <c r="QC8991" s="623"/>
      <c r="QD8991" s="623"/>
      <c r="QE8991" s="623"/>
      <c r="QF8991" s="623"/>
      <c r="QG8991" s="623"/>
      <c r="QH8991" s="623"/>
      <c r="QI8991" s="623"/>
      <c r="QJ8991" s="623"/>
      <c r="QK8991" s="623"/>
    </row>
    <row r="8992" spans="439:453">
      <c r="PW8992" s="623"/>
      <c r="PX8992" s="623"/>
      <c r="PY8992" s="623"/>
      <c r="PZ8992" s="623"/>
      <c r="QA8992" s="623"/>
      <c r="QB8992" s="623"/>
      <c r="QC8992" s="623"/>
      <c r="QD8992" s="623"/>
      <c r="QE8992" s="623"/>
      <c r="QF8992" s="623"/>
      <c r="QG8992" s="623"/>
      <c r="QH8992" s="623"/>
      <c r="QI8992" s="623"/>
      <c r="QJ8992" s="623"/>
      <c r="QK8992" s="623"/>
    </row>
    <row r="8993" spans="439:453">
      <c r="PW8993" s="623"/>
      <c r="PX8993" s="623"/>
      <c r="PY8993" s="623"/>
      <c r="PZ8993" s="623"/>
      <c r="QA8993" s="623"/>
      <c r="QB8993" s="623"/>
      <c r="QC8993" s="623"/>
      <c r="QD8993" s="623"/>
      <c r="QE8993" s="623"/>
      <c r="QF8993" s="623"/>
      <c r="QG8993" s="623"/>
      <c r="QH8993" s="623"/>
      <c r="QI8993" s="623"/>
      <c r="QJ8993" s="623"/>
      <c r="QK8993" s="623"/>
    </row>
    <row r="8994" spans="439:453">
      <c r="PW8994" s="623"/>
      <c r="PX8994" s="623"/>
      <c r="PY8994" s="623"/>
      <c r="PZ8994" s="623"/>
      <c r="QA8994" s="623"/>
      <c r="QB8994" s="623"/>
      <c r="QC8994" s="623"/>
      <c r="QD8994" s="623"/>
      <c r="QE8994" s="623"/>
      <c r="QF8994" s="623"/>
      <c r="QG8994" s="623"/>
      <c r="QH8994" s="623"/>
      <c r="QI8994" s="623"/>
      <c r="QJ8994" s="623"/>
      <c r="QK8994" s="623"/>
    </row>
    <row r="8995" spans="439:453">
      <c r="PW8995" s="623"/>
      <c r="PX8995" s="623"/>
      <c r="PY8995" s="623"/>
      <c r="PZ8995" s="623"/>
      <c r="QA8995" s="623"/>
      <c r="QB8995" s="623"/>
      <c r="QC8995" s="623"/>
      <c r="QD8995" s="623"/>
      <c r="QE8995" s="623"/>
      <c r="QF8995" s="623"/>
      <c r="QG8995" s="623"/>
      <c r="QH8995" s="623"/>
      <c r="QI8995" s="623"/>
      <c r="QJ8995" s="623"/>
      <c r="QK8995" s="623"/>
    </row>
    <row r="8996" spans="439:453">
      <c r="PW8996" s="623"/>
      <c r="PX8996" s="623"/>
      <c r="PY8996" s="623"/>
      <c r="PZ8996" s="623"/>
      <c r="QA8996" s="623"/>
      <c r="QB8996" s="623"/>
      <c r="QC8996" s="623"/>
      <c r="QD8996" s="623"/>
      <c r="QE8996" s="623"/>
      <c r="QF8996" s="623"/>
      <c r="QG8996" s="623"/>
      <c r="QH8996" s="623"/>
      <c r="QI8996" s="623"/>
      <c r="QJ8996" s="623"/>
      <c r="QK8996" s="623"/>
    </row>
    <row r="8997" spans="439:453">
      <c r="PW8997" s="623"/>
      <c r="PX8997" s="623"/>
      <c r="PY8997" s="623"/>
      <c r="PZ8997" s="623"/>
      <c r="QA8997" s="623"/>
      <c r="QB8997" s="623"/>
      <c r="QC8997" s="623"/>
      <c r="QD8997" s="623"/>
      <c r="QE8997" s="623"/>
      <c r="QF8997" s="623"/>
      <c r="QG8997" s="623"/>
      <c r="QH8997" s="623"/>
      <c r="QI8997" s="623"/>
      <c r="QJ8997" s="623"/>
      <c r="QK8997" s="623"/>
    </row>
    <row r="8998" spans="439:453">
      <c r="PW8998" s="623"/>
      <c r="PX8998" s="623"/>
      <c r="PY8998" s="623"/>
      <c r="PZ8998" s="623"/>
      <c r="QA8998" s="623"/>
      <c r="QB8998" s="623"/>
      <c r="QC8998" s="623"/>
      <c r="QD8998" s="623"/>
      <c r="QE8998" s="623"/>
      <c r="QF8998" s="623"/>
      <c r="QG8998" s="623"/>
      <c r="QH8998" s="623"/>
      <c r="QI8998" s="623"/>
      <c r="QJ8998" s="623"/>
      <c r="QK8998" s="623"/>
    </row>
    <row r="8999" spans="439:453">
      <c r="PW8999" s="623"/>
      <c r="PX8999" s="623"/>
      <c r="PY8999" s="623"/>
      <c r="PZ8999" s="623"/>
      <c r="QA8999" s="623"/>
      <c r="QB8999" s="623"/>
      <c r="QC8999" s="623"/>
      <c r="QD8999" s="623"/>
      <c r="QE8999" s="623"/>
      <c r="QF8999" s="623"/>
      <c r="QG8999" s="623"/>
      <c r="QH8999" s="623"/>
      <c r="QI8999" s="623"/>
      <c r="QJ8999" s="623"/>
      <c r="QK8999" s="623"/>
    </row>
    <row r="9000" spans="439:453">
      <c r="PW9000" s="623"/>
      <c r="PX9000" s="623"/>
      <c r="PY9000" s="623"/>
      <c r="PZ9000" s="623"/>
      <c r="QA9000" s="623"/>
      <c r="QB9000" s="623"/>
      <c r="QC9000" s="623"/>
      <c r="QD9000" s="623"/>
      <c r="QE9000" s="623"/>
      <c r="QF9000" s="623"/>
      <c r="QG9000" s="623"/>
      <c r="QH9000" s="623"/>
      <c r="QI9000" s="623"/>
      <c r="QJ9000" s="623"/>
      <c r="QK9000" s="623"/>
    </row>
    <row r="9001" spans="439:453">
      <c r="PW9001" s="623"/>
      <c r="PX9001" s="623"/>
      <c r="PY9001" s="623"/>
      <c r="PZ9001" s="623"/>
      <c r="QA9001" s="623"/>
      <c r="QB9001" s="623"/>
      <c r="QC9001" s="623"/>
      <c r="QD9001" s="623"/>
      <c r="QE9001" s="623"/>
      <c r="QF9001" s="623"/>
      <c r="QG9001" s="623"/>
      <c r="QH9001" s="623"/>
      <c r="QI9001" s="623"/>
      <c r="QJ9001" s="623"/>
      <c r="QK9001" s="623"/>
    </row>
    <row r="9002" spans="439:453">
      <c r="PW9002" s="623"/>
      <c r="PX9002" s="623"/>
      <c r="PY9002" s="623"/>
      <c r="PZ9002" s="623"/>
      <c r="QA9002" s="623"/>
      <c r="QB9002" s="623"/>
      <c r="QC9002" s="623"/>
      <c r="QD9002" s="623"/>
      <c r="QE9002" s="623"/>
      <c r="QF9002" s="623"/>
      <c r="QG9002" s="623"/>
      <c r="QH9002" s="623"/>
      <c r="QI9002" s="623"/>
      <c r="QJ9002" s="623"/>
      <c r="QK9002" s="623"/>
    </row>
    <row r="9003" spans="439:453">
      <c r="PW9003" s="623"/>
      <c r="PX9003" s="623"/>
      <c r="PY9003" s="623"/>
      <c r="PZ9003" s="623"/>
      <c r="QA9003" s="623"/>
      <c r="QB9003" s="623"/>
      <c r="QC9003" s="623"/>
      <c r="QD9003" s="623"/>
      <c r="QE9003" s="623"/>
      <c r="QF9003" s="623"/>
      <c r="QG9003" s="623"/>
      <c r="QH9003" s="623"/>
      <c r="QI9003" s="623"/>
      <c r="QJ9003" s="623"/>
      <c r="QK9003" s="623"/>
    </row>
    <row r="9004" spans="439:453">
      <c r="PW9004" s="623"/>
      <c r="PX9004" s="623"/>
      <c r="PY9004" s="623"/>
      <c r="PZ9004" s="623"/>
      <c r="QA9004" s="623"/>
      <c r="QB9004" s="623"/>
      <c r="QC9004" s="623"/>
      <c r="QD9004" s="623"/>
      <c r="QE9004" s="623"/>
      <c r="QF9004" s="623"/>
      <c r="QG9004" s="623"/>
      <c r="QH9004" s="623"/>
      <c r="QI9004" s="623"/>
      <c r="QJ9004" s="623"/>
      <c r="QK9004" s="623"/>
    </row>
    <row r="9005" spans="439:453">
      <c r="PW9005" s="623"/>
      <c r="PX9005" s="623"/>
      <c r="PY9005" s="623"/>
      <c r="PZ9005" s="623"/>
      <c r="QA9005" s="623"/>
      <c r="QB9005" s="623"/>
      <c r="QC9005" s="623"/>
      <c r="QD9005" s="623"/>
      <c r="QE9005" s="623"/>
      <c r="QF9005" s="623"/>
      <c r="QG9005" s="623"/>
      <c r="QH9005" s="623"/>
      <c r="QI9005" s="623"/>
      <c r="QJ9005" s="623"/>
      <c r="QK9005" s="623"/>
    </row>
    <row r="9006" spans="439:453">
      <c r="PW9006" s="623"/>
      <c r="PX9006" s="623"/>
      <c r="PY9006" s="623"/>
      <c r="PZ9006" s="623"/>
      <c r="QA9006" s="623"/>
      <c r="QB9006" s="623"/>
      <c r="QC9006" s="623"/>
      <c r="QD9006" s="623"/>
      <c r="QE9006" s="623"/>
      <c r="QF9006" s="623"/>
      <c r="QG9006" s="623"/>
      <c r="QH9006" s="623"/>
      <c r="QI9006" s="623"/>
      <c r="QJ9006" s="623"/>
      <c r="QK9006" s="623"/>
    </row>
    <row r="9007" spans="439:453">
      <c r="PW9007" s="623"/>
      <c r="PX9007" s="623"/>
      <c r="PY9007" s="623"/>
      <c r="PZ9007" s="623"/>
      <c r="QA9007" s="623"/>
      <c r="QB9007" s="623"/>
      <c r="QC9007" s="623"/>
      <c r="QD9007" s="623"/>
      <c r="QE9007" s="623"/>
      <c r="QF9007" s="623"/>
      <c r="QG9007" s="623"/>
      <c r="QH9007" s="623"/>
      <c r="QI9007" s="623"/>
      <c r="QJ9007" s="623"/>
      <c r="QK9007" s="623"/>
    </row>
    <row r="9008" spans="439:453">
      <c r="PW9008" s="623"/>
      <c r="PX9008" s="623"/>
      <c r="PY9008" s="623"/>
      <c r="PZ9008" s="623"/>
      <c r="QA9008" s="623"/>
      <c r="QB9008" s="623"/>
      <c r="QC9008" s="623"/>
      <c r="QD9008" s="623"/>
      <c r="QE9008" s="623"/>
      <c r="QF9008" s="623"/>
      <c r="QG9008" s="623"/>
      <c r="QH9008" s="623"/>
      <c r="QI9008" s="623"/>
      <c r="QJ9008" s="623"/>
      <c r="QK9008" s="623"/>
    </row>
    <row r="9009" spans="439:453">
      <c r="PW9009" s="623"/>
      <c r="PX9009" s="623"/>
      <c r="PY9009" s="623"/>
      <c r="PZ9009" s="623"/>
      <c r="QA9009" s="623"/>
      <c r="QB9009" s="623"/>
      <c r="QC9009" s="623"/>
      <c r="QD9009" s="623"/>
      <c r="QE9009" s="623"/>
      <c r="QF9009" s="623"/>
      <c r="QG9009" s="623"/>
      <c r="QH9009" s="623"/>
      <c r="QI9009" s="623"/>
      <c r="QJ9009" s="623"/>
      <c r="QK9009" s="623"/>
    </row>
    <row r="9010" spans="439:453">
      <c r="PW9010" s="623"/>
      <c r="PX9010" s="623"/>
      <c r="PY9010" s="623"/>
      <c r="PZ9010" s="623"/>
      <c r="QA9010" s="623"/>
      <c r="QB9010" s="623"/>
      <c r="QC9010" s="623"/>
      <c r="QD9010" s="623"/>
      <c r="QE9010" s="623"/>
      <c r="QF9010" s="623"/>
      <c r="QG9010" s="623"/>
      <c r="QH9010" s="623"/>
      <c r="QI9010" s="623"/>
      <c r="QJ9010" s="623"/>
      <c r="QK9010" s="623"/>
    </row>
    <row r="9011" spans="439:453">
      <c r="PW9011" s="623"/>
      <c r="PX9011" s="623"/>
      <c r="PY9011" s="623"/>
      <c r="PZ9011" s="623"/>
      <c r="QA9011" s="623"/>
      <c r="QB9011" s="623"/>
      <c r="QC9011" s="623"/>
      <c r="QD9011" s="623"/>
      <c r="QE9011" s="623"/>
      <c r="QF9011" s="623"/>
      <c r="QG9011" s="623"/>
      <c r="QH9011" s="623"/>
      <c r="QI9011" s="623"/>
      <c r="QJ9011" s="623"/>
      <c r="QK9011" s="623"/>
    </row>
    <row r="9012" spans="439:453">
      <c r="PW9012" s="623"/>
      <c r="PX9012" s="623"/>
      <c r="PY9012" s="623"/>
      <c r="PZ9012" s="623"/>
      <c r="QA9012" s="623"/>
      <c r="QB9012" s="623"/>
      <c r="QC9012" s="623"/>
      <c r="QD9012" s="623"/>
      <c r="QE9012" s="623"/>
      <c r="QF9012" s="623"/>
      <c r="QG9012" s="623"/>
      <c r="QH9012" s="623"/>
      <c r="QI9012" s="623"/>
      <c r="QJ9012" s="623"/>
      <c r="QK9012" s="623"/>
    </row>
    <row r="9013" spans="439:453">
      <c r="PW9013" s="623"/>
      <c r="PX9013" s="623"/>
      <c r="PY9013" s="623"/>
      <c r="PZ9013" s="623"/>
      <c r="QA9013" s="623"/>
      <c r="QB9013" s="623"/>
      <c r="QC9013" s="623"/>
      <c r="QD9013" s="623"/>
      <c r="QE9013" s="623"/>
      <c r="QF9013" s="623"/>
      <c r="QG9013" s="623"/>
      <c r="QH9013" s="623"/>
      <c r="QI9013" s="623"/>
      <c r="QJ9013" s="623"/>
      <c r="QK9013" s="623"/>
    </row>
    <row r="9014" spans="439:453">
      <c r="PW9014" s="623"/>
      <c r="PX9014" s="623"/>
      <c r="PY9014" s="623"/>
      <c r="PZ9014" s="623"/>
      <c r="QA9014" s="623"/>
      <c r="QB9014" s="623"/>
      <c r="QC9014" s="623"/>
      <c r="QD9014" s="623"/>
      <c r="QE9014" s="623"/>
      <c r="QF9014" s="623"/>
      <c r="QG9014" s="623"/>
      <c r="QH9014" s="623"/>
      <c r="QI9014" s="623"/>
      <c r="QJ9014" s="623"/>
      <c r="QK9014" s="623"/>
    </row>
    <row r="9015" spans="439:453">
      <c r="PW9015" s="623"/>
      <c r="PX9015" s="623"/>
      <c r="PY9015" s="623"/>
      <c r="PZ9015" s="623"/>
      <c r="QA9015" s="623"/>
      <c r="QB9015" s="623"/>
      <c r="QC9015" s="623"/>
      <c r="QD9015" s="623"/>
      <c r="QE9015" s="623"/>
      <c r="QF9015" s="623"/>
      <c r="QG9015" s="623"/>
      <c r="QH9015" s="623"/>
      <c r="QI9015" s="623"/>
      <c r="QJ9015" s="623"/>
      <c r="QK9015" s="623"/>
    </row>
    <row r="9016" spans="439:453">
      <c r="PW9016" s="623"/>
      <c r="PX9016" s="623"/>
      <c r="PY9016" s="623"/>
      <c r="PZ9016" s="623"/>
      <c r="QA9016" s="623"/>
      <c r="QB9016" s="623"/>
      <c r="QC9016" s="623"/>
      <c r="QD9016" s="623"/>
      <c r="QE9016" s="623"/>
      <c r="QF9016" s="623"/>
      <c r="QG9016" s="623"/>
      <c r="QH9016" s="623"/>
      <c r="QI9016" s="623"/>
      <c r="QJ9016" s="623"/>
      <c r="QK9016" s="623"/>
    </row>
    <row r="9017" spans="439:453">
      <c r="PW9017" s="623"/>
      <c r="PX9017" s="623"/>
      <c r="PY9017" s="623"/>
      <c r="PZ9017" s="623"/>
      <c r="QA9017" s="623"/>
      <c r="QB9017" s="623"/>
      <c r="QC9017" s="623"/>
      <c r="QD9017" s="623"/>
      <c r="QE9017" s="623"/>
      <c r="QF9017" s="623"/>
      <c r="QG9017" s="623"/>
      <c r="QH9017" s="623"/>
      <c r="QI9017" s="623"/>
      <c r="QJ9017" s="623"/>
      <c r="QK9017" s="623"/>
    </row>
    <row r="9018" spans="439:453">
      <c r="PW9018" s="623"/>
      <c r="PX9018" s="623"/>
      <c r="PY9018" s="623"/>
      <c r="PZ9018" s="623"/>
      <c r="QA9018" s="623"/>
      <c r="QB9018" s="623"/>
      <c r="QC9018" s="623"/>
      <c r="QD9018" s="623"/>
      <c r="QE9018" s="623"/>
      <c r="QF9018" s="623"/>
      <c r="QG9018" s="623"/>
      <c r="QH9018" s="623"/>
      <c r="QI9018" s="623"/>
      <c r="QJ9018" s="623"/>
      <c r="QK9018" s="623"/>
    </row>
    <row r="9019" spans="439:453">
      <c r="PW9019" s="623"/>
      <c r="PX9019" s="623"/>
      <c r="PY9019" s="623"/>
      <c r="PZ9019" s="623"/>
      <c r="QA9019" s="623"/>
      <c r="QB9019" s="623"/>
      <c r="QC9019" s="623"/>
      <c r="QD9019" s="623"/>
      <c r="QE9019" s="623"/>
      <c r="QF9019" s="623"/>
      <c r="QG9019" s="623"/>
      <c r="QH9019" s="623"/>
      <c r="QI9019" s="623"/>
      <c r="QJ9019" s="623"/>
      <c r="QK9019" s="623"/>
    </row>
    <row r="9020" spans="439:453">
      <c r="PW9020" s="623"/>
      <c r="PX9020" s="623"/>
      <c r="PY9020" s="623"/>
      <c r="PZ9020" s="623"/>
      <c r="QA9020" s="623"/>
      <c r="QB9020" s="623"/>
      <c r="QC9020" s="623"/>
      <c r="QD9020" s="623"/>
      <c r="QE9020" s="623"/>
      <c r="QF9020" s="623"/>
      <c r="QG9020" s="623"/>
      <c r="QH9020" s="623"/>
      <c r="QI9020" s="623"/>
      <c r="QJ9020" s="623"/>
      <c r="QK9020" s="623"/>
    </row>
    <row r="9021" spans="439:453">
      <c r="PW9021" s="623"/>
      <c r="PX9021" s="623"/>
      <c r="PY9021" s="623"/>
      <c r="PZ9021" s="623"/>
      <c r="QA9021" s="623"/>
      <c r="QB9021" s="623"/>
      <c r="QC9021" s="623"/>
      <c r="QD9021" s="623"/>
      <c r="QE9021" s="623"/>
      <c r="QF9021" s="623"/>
      <c r="QG9021" s="623"/>
      <c r="QH9021" s="623"/>
      <c r="QI9021" s="623"/>
      <c r="QJ9021" s="623"/>
      <c r="QK9021" s="623"/>
    </row>
    <row r="9022" spans="439:453">
      <c r="PW9022" s="623"/>
      <c r="PX9022" s="623"/>
      <c r="PY9022" s="623"/>
      <c r="PZ9022" s="623"/>
      <c r="QA9022" s="623"/>
      <c r="QB9022" s="623"/>
      <c r="QC9022" s="623"/>
      <c r="QD9022" s="623"/>
      <c r="QE9022" s="623"/>
      <c r="QF9022" s="623"/>
      <c r="QG9022" s="623"/>
      <c r="QH9022" s="623"/>
      <c r="QI9022" s="623"/>
      <c r="QJ9022" s="623"/>
      <c r="QK9022" s="623"/>
    </row>
    <row r="9023" spans="439:453">
      <c r="PW9023" s="623"/>
      <c r="PX9023" s="623"/>
      <c r="PY9023" s="623"/>
      <c r="PZ9023" s="623"/>
      <c r="QA9023" s="623"/>
      <c r="QB9023" s="623"/>
      <c r="QC9023" s="623"/>
      <c r="QD9023" s="623"/>
      <c r="QE9023" s="623"/>
      <c r="QF9023" s="623"/>
      <c r="QG9023" s="623"/>
      <c r="QH9023" s="623"/>
      <c r="QI9023" s="623"/>
      <c r="QJ9023" s="623"/>
      <c r="QK9023" s="623"/>
    </row>
    <row r="9024" spans="439:453">
      <c r="PW9024" s="623"/>
      <c r="PX9024" s="623"/>
      <c r="PY9024" s="623"/>
      <c r="PZ9024" s="623"/>
      <c r="QA9024" s="623"/>
      <c r="QB9024" s="623"/>
      <c r="QC9024" s="623"/>
      <c r="QD9024" s="623"/>
      <c r="QE9024" s="623"/>
      <c r="QF9024" s="623"/>
      <c r="QG9024" s="623"/>
      <c r="QH9024" s="623"/>
      <c r="QI9024" s="623"/>
      <c r="QJ9024" s="623"/>
      <c r="QK9024" s="623"/>
    </row>
    <row r="9025" spans="439:453">
      <c r="PW9025" s="623"/>
      <c r="PX9025" s="623"/>
      <c r="PY9025" s="623"/>
      <c r="PZ9025" s="623"/>
      <c r="QA9025" s="623"/>
      <c r="QB9025" s="623"/>
      <c r="QC9025" s="623"/>
      <c r="QD9025" s="623"/>
      <c r="QE9025" s="623"/>
      <c r="QF9025" s="623"/>
      <c r="QG9025" s="623"/>
      <c r="QH9025" s="623"/>
      <c r="QI9025" s="623"/>
      <c r="QJ9025" s="623"/>
      <c r="QK9025" s="623"/>
    </row>
    <row r="9026" spans="439:453">
      <c r="PW9026" s="623"/>
      <c r="PX9026" s="623"/>
      <c r="PY9026" s="623"/>
      <c r="PZ9026" s="623"/>
      <c r="QA9026" s="623"/>
      <c r="QB9026" s="623"/>
      <c r="QC9026" s="623"/>
      <c r="QD9026" s="623"/>
      <c r="QE9026" s="623"/>
      <c r="QF9026" s="623"/>
      <c r="QG9026" s="623"/>
      <c r="QH9026" s="623"/>
      <c r="QI9026" s="623"/>
      <c r="QJ9026" s="623"/>
      <c r="QK9026" s="623"/>
    </row>
    <row r="9027" spans="439:453">
      <c r="PW9027" s="623"/>
      <c r="PX9027" s="623"/>
      <c r="PY9027" s="623"/>
      <c r="PZ9027" s="623"/>
      <c r="QA9027" s="623"/>
      <c r="QB9027" s="623"/>
      <c r="QC9027" s="623"/>
      <c r="QD9027" s="623"/>
      <c r="QE9027" s="623"/>
      <c r="QF9027" s="623"/>
      <c r="QG9027" s="623"/>
      <c r="QH9027" s="623"/>
      <c r="QI9027" s="623"/>
      <c r="QJ9027" s="623"/>
      <c r="QK9027" s="623"/>
    </row>
    <row r="9028" spans="439:453">
      <c r="PW9028" s="623"/>
      <c r="PX9028" s="623"/>
      <c r="PY9028" s="623"/>
      <c r="PZ9028" s="623"/>
      <c r="QA9028" s="623"/>
      <c r="QB9028" s="623"/>
      <c r="QC9028" s="623"/>
      <c r="QD9028" s="623"/>
      <c r="QE9028" s="623"/>
      <c r="QF9028" s="623"/>
      <c r="QG9028" s="623"/>
      <c r="QH9028" s="623"/>
      <c r="QI9028" s="623"/>
      <c r="QJ9028" s="623"/>
      <c r="QK9028" s="623"/>
    </row>
    <row r="9029" spans="439:453">
      <c r="PW9029" s="623"/>
      <c r="PX9029" s="623"/>
      <c r="PY9029" s="623"/>
      <c r="PZ9029" s="623"/>
      <c r="QA9029" s="623"/>
      <c r="QB9029" s="623"/>
      <c r="QC9029" s="623"/>
      <c r="QD9029" s="623"/>
      <c r="QE9029" s="623"/>
      <c r="QF9029" s="623"/>
      <c r="QG9029" s="623"/>
      <c r="QH9029" s="623"/>
      <c r="QI9029" s="623"/>
      <c r="QJ9029" s="623"/>
      <c r="QK9029" s="623"/>
    </row>
    <row r="9030" spans="439:453">
      <c r="PW9030" s="623"/>
      <c r="PX9030" s="623"/>
      <c r="PY9030" s="623"/>
      <c r="PZ9030" s="623"/>
      <c r="QA9030" s="623"/>
      <c r="QB9030" s="623"/>
      <c r="QC9030" s="623"/>
      <c r="QD9030" s="623"/>
      <c r="QE9030" s="623"/>
      <c r="QF9030" s="623"/>
      <c r="QG9030" s="623"/>
      <c r="QH9030" s="623"/>
      <c r="QI9030" s="623"/>
      <c r="QJ9030" s="623"/>
      <c r="QK9030" s="623"/>
    </row>
    <row r="9031" spans="439:453">
      <c r="PW9031" s="623"/>
      <c r="PX9031" s="623"/>
      <c r="PY9031" s="623"/>
      <c r="PZ9031" s="623"/>
      <c r="QA9031" s="623"/>
      <c r="QB9031" s="623"/>
      <c r="QC9031" s="623"/>
      <c r="QD9031" s="623"/>
      <c r="QE9031" s="623"/>
      <c r="QF9031" s="623"/>
      <c r="QG9031" s="623"/>
      <c r="QH9031" s="623"/>
      <c r="QI9031" s="623"/>
      <c r="QJ9031" s="623"/>
      <c r="QK9031" s="623"/>
    </row>
    <row r="9032" spans="439:453">
      <c r="PW9032" s="623"/>
      <c r="PX9032" s="623"/>
      <c r="PY9032" s="623"/>
      <c r="PZ9032" s="623"/>
      <c r="QA9032" s="623"/>
      <c r="QB9032" s="623"/>
      <c r="QC9032" s="623"/>
      <c r="QD9032" s="623"/>
      <c r="QE9032" s="623"/>
      <c r="QF9032" s="623"/>
      <c r="QG9032" s="623"/>
      <c r="QH9032" s="623"/>
      <c r="QI9032" s="623"/>
      <c r="QJ9032" s="623"/>
      <c r="QK9032" s="623"/>
    </row>
    <row r="9033" spans="439:453">
      <c r="PW9033" s="623"/>
      <c r="PX9033" s="623"/>
      <c r="PY9033" s="623"/>
      <c r="PZ9033" s="623"/>
      <c r="QA9033" s="623"/>
      <c r="QB9033" s="623"/>
      <c r="QC9033" s="623"/>
      <c r="QD9033" s="623"/>
      <c r="QE9033" s="623"/>
      <c r="QF9033" s="623"/>
      <c r="QG9033" s="623"/>
      <c r="QH9033" s="623"/>
      <c r="QI9033" s="623"/>
      <c r="QJ9033" s="623"/>
      <c r="QK9033" s="623"/>
    </row>
    <row r="9034" spans="439:453">
      <c r="PW9034" s="623"/>
      <c r="PX9034" s="623"/>
      <c r="PY9034" s="623"/>
      <c r="PZ9034" s="623"/>
      <c r="QA9034" s="623"/>
      <c r="QB9034" s="623"/>
      <c r="QC9034" s="623"/>
      <c r="QD9034" s="623"/>
      <c r="QE9034" s="623"/>
      <c r="QF9034" s="623"/>
      <c r="QG9034" s="623"/>
      <c r="QH9034" s="623"/>
      <c r="QI9034" s="623"/>
      <c r="QJ9034" s="623"/>
      <c r="QK9034" s="623"/>
    </row>
    <row r="9035" spans="439:453">
      <c r="PW9035" s="623"/>
      <c r="PX9035" s="623"/>
      <c r="PY9035" s="623"/>
      <c r="PZ9035" s="623"/>
      <c r="QA9035" s="623"/>
      <c r="QB9035" s="623"/>
      <c r="QC9035" s="623"/>
      <c r="QD9035" s="623"/>
      <c r="QE9035" s="623"/>
      <c r="QF9035" s="623"/>
      <c r="QG9035" s="623"/>
      <c r="QH9035" s="623"/>
      <c r="QI9035" s="623"/>
      <c r="QJ9035" s="623"/>
      <c r="QK9035" s="623"/>
    </row>
    <row r="9036" spans="439:453">
      <c r="PW9036" s="623"/>
      <c r="PX9036" s="623"/>
      <c r="PY9036" s="623"/>
      <c r="PZ9036" s="623"/>
      <c r="QA9036" s="623"/>
      <c r="QB9036" s="623"/>
      <c r="QC9036" s="623"/>
      <c r="QD9036" s="623"/>
      <c r="QE9036" s="623"/>
      <c r="QF9036" s="623"/>
      <c r="QG9036" s="623"/>
      <c r="QH9036" s="623"/>
      <c r="QI9036" s="623"/>
      <c r="QJ9036" s="623"/>
      <c r="QK9036" s="623"/>
    </row>
    <row r="9037" spans="439:453">
      <c r="PW9037" s="623"/>
      <c r="PX9037" s="623"/>
      <c r="PY9037" s="623"/>
      <c r="PZ9037" s="623"/>
      <c r="QA9037" s="623"/>
      <c r="QB9037" s="623"/>
      <c r="QC9037" s="623"/>
      <c r="QD9037" s="623"/>
      <c r="QE9037" s="623"/>
      <c r="QF9037" s="623"/>
      <c r="QG9037" s="623"/>
      <c r="QH9037" s="623"/>
      <c r="QI9037" s="623"/>
      <c r="QJ9037" s="623"/>
      <c r="QK9037" s="623"/>
    </row>
    <row r="9038" spans="439:453">
      <c r="PW9038" s="623"/>
      <c r="PX9038" s="623"/>
      <c r="PY9038" s="623"/>
      <c r="PZ9038" s="623"/>
      <c r="QA9038" s="623"/>
      <c r="QB9038" s="623"/>
      <c r="QC9038" s="623"/>
      <c r="QD9038" s="623"/>
      <c r="QE9038" s="623"/>
      <c r="QF9038" s="623"/>
      <c r="QG9038" s="623"/>
      <c r="QH9038" s="623"/>
      <c r="QI9038" s="623"/>
      <c r="QJ9038" s="623"/>
      <c r="QK9038" s="623"/>
    </row>
    <row r="9039" spans="439:453">
      <c r="PW9039" s="623"/>
      <c r="PX9039" s="623"/>
      <c r="PY9039" s="623"/>
      <c r="PZ9039" s="623"/>
      <c r="QA9039" s="623"/>
      <c r="QB9039" s="623"/>
      <c r="QC9039" s="623"/>
      <c r="QD9039" s="623"/>
      <c r="QE9039" s="623"/>
      <c r="QF9039" s="623"/>
      <c r="QG9039" s="623"/>
      <c r="QH9039" s="623"/>
      <c r="QI9039" s="623"/>
      <c r="QJ9039" s="623"/>
      <c r="QK9039" s="623"/>
    </row>
    <row r="9040" spans="439:453">
      <c r="PW9040" s="623"/>
      <c r="PX9040" s="623"/>
      <c r="PY9040" s="623"/>
      <c r="PZ9040" s="623"/>
      <c r="QA9040" s="623"/>
      <c r="QB9040" s="623"/>
      <c r="QC9040" s="623"/>
      <c r="QD9040" s="623"/>
      <c r="QE9040" s="623"/>
      <c r="QF9040" s="623"/>
      <c r="QG9040" s="623"/>
      <c r="QH9040" s="623"/>
      <c r="QI9040" s="623"/>
      <c r="QJ9040" s="623"/>
      <c r="QK9040" s="623"/>
    </row>
    <row r="9041" spans="439:453">
      <c r="PW9041" s="623"/>
      <c r="PX9041" s="623"/>
      <c r="PY9041" s="623"/>
      <c r="PZ9041" s="623"/>
      <c r="QA9041" s="623"/>
      <c r="QB9041" s="623"/>
      <c r="QC9041" s="623"/>
      <c r="QD9041" s="623"/>
      <c r="QE9041" s="623"/>
      <c r="QF9041" s="623"/>
      <c r="QG9041" s="623"/>
      <c r="QH9041" s="623"/>
      <c r="QI9041" s="623"/>
      <c r="QJ9041" s="623"/>
      <c r="QK9041" s="623"/>
    </row>
    <row r="9042" spans="439:453">
      <c r="PW9042" s="623"/>
      <c r="PX9042" s="623"/>
      <c r="PY9042" s="623"/>
      <c r="PZ9042" s="623"/>
      <c r="QA9042" s="623"/>
      <c r="QB9042" s="623"/>
      <c r="QC9042" s="623"/>
      <c r="QD9042" s="623"/>
      <c r="QE9042" s="623"/>
      <c r="QF9042" s="623"/>
      <c r="QG9042" s="623"/>
      <c r="QH9042" s="623"/>
      <c r="QI9042" s="623"/>
      <c r="QJ9042" s="623"/>
      <c r="QK9042" s="623"/>
    </row>
    <row r="9043" spans="439:453">
      <c r="PW9043" s="623"/>
      <c r="PX9043" s="623"/>
      <c r="PY9043" s="623"/>
      <c r="PZ9043" s="623"/>
      <c r="QA9043" s="623"/>
      <c r="QB9043" s="623"/>
      <c r="QC9043" s="623"/>
      <c r="QD9043" s="623"/>
      <c r="QE9043" s="623"/>
      <c r="QF9043" s="623"/>
      <c r="QG9043" s="623"/>
      <c r="QH9043" s="623"/>
      <c r="QI9043" s="623"/>
      <c r="QJ9043" s="623"/>
      <c r="QK9043" s="623"/>
    </row>
    <row r="9044" spans="439:453">
      <c r="PW9044" s="623"/>
      <c r="PX9044" s="623"/>
      <c r="PY9044" s="623"/>
      <c r="PZ9044" s="623"/>
      <c r="QA9044" s="623"/>
      <c r="QB9044" s="623"/>
      <c r="QC9044" s="623"/>
      <c r="QD9044" s="623"/>
      <c r="QE9044" s="623"/>
      <c r="QF9044" s="623"/>
      <c r="QG9044" s="623"/>
      <c r="QH9044" s="623"/>
      <c r="QI9044" s="623"/>
      <c r="QJ9044" s="623"/>
      <c r="QK9044" s="623"/>
    </row>
    <row r="9045" spans="439:453">
      <c r="PW9045" s="623"/>
      <c r="PX9045" s="623"/>
      <c r="PY9045" s="623"/>
      <c r="PZ9045" s="623"/>
      <c r="QA9045" s="623"/>
      <c r="QB9045" s="623"/>
      <c r="QC9045" s="623"/>
      <c r="QD9045" s="623"/>
      <c r="QE9045" s="623"/>
      <c r="QF9045" s="623"/>
      <c r="QG9045" s="623"/>
      <c r="QH9045" s="623"/>
      <c r="QI9045" s="623"/>
      <c r="QJ9045" s="623"/>
      <c r="QK9045" s="623"/>
    </row>
    <row r="9046" spans="439:453">
      <c r="PW9046" s="623"/>
      <c r="PX9046" s="623"/>
      <c r="PY9046" s="623"/>
      <c r="PZ9046" s="623"/>
      <c r="QA9046" s="623"/>
      <c r="QB9046" s="623"/>
      <c r="QC9046" s="623"/>
      <c r="QD9046" s="623"/>
      <c r="QE9046" s="623"/>
      <c r="QF9046" s="623"/>
      <c r="QG9046" s="623"/>
      <c r="QH9046" s="623"/>
      <c r="QI9046" s="623"/>
      <c r="QJ9046" s="623"/>
      <c r="QK9046" s="623"/>
    </row>
    <row r="9047" spans="439:453">
      <c r="PW9047" s="623"/>
      <c r="PX9047" s="623"/>
      <c r="PY9047" s="623"/>
      <c r="PZ9047" s="623"/>
      <c r="QA9047" s="623"/>
      <c r="QB9047" s="623"/>
      <c r="QC9047" s="623"/>
      <c r="QD9047" s="623"/>
      <c r="QE9047" s="623"/>
      <c r="QF9047" s="623"/>
      <c r="QG9047" s="623"/>
      <c r="QH9047" s="623"/>
      <c r="QI9047" s="623"/>
      <c r="QJ9047" s="623"/>
      <c r="QK9047" s="623"/>
    </row>
    <row r="9048" spans="439:453">
      <c r="PW9048" s="623"/>
      <c r="PX9048" s="623"/>
      <c r="PY9048" s="623"/>
      <c r="PZ9048" s="623"/>
      <c r="QA9048" s="623"/>
      <c r="QB9048" s="623"/>
      <c r="QC9048" s="623"/>
      <c r="QD9048" s="623"/>
      <c r="QE9048" s="623"/>
      <c r="QF9048" s="623"/>
      <c r="QG9048" s="623"/>
      <c r="QH9048" s="623"/>
      <c r="QI9048" s="623"/>
      <c r="QJ9048" s="623"/>
      <c r="QK9048" s="623"/>
    </row>
    <row r="9049" spans="439:453">
      <c r="PW9049" s="623"/>
      <c r="PX9049" s="623"/>
      <c r="PY9049" s="623"/>
      <c r="PZ9049" s="623"/>
      <c r="QA9049" s="623"/>
      <c r="QB9049" s="623"/>
      <c r="QC9049" s="623"/>
      <c r="QD9049" s="623"/>
      <c r="QE9049" s="623"/>
      <c r="QF9049" s="623"/>
      <c r="QG9049" s="623"/>
      <c r="QH9049" s="623"/>
      <c r="QI9049" s="623"/>
      <c r="QJ9049" s="623"/>
      <c r="QK9049" s="623"/>
    </row>
    <row r="9050" spans="439:453">
      <c r="PW9050" s="623"/>
      <c r="PX9050" s="623"/>
      <c r="PY9050" s="623"/>
      <c r="PZ9050" s="623"/>
      <c r="QA9050" s="623"/>
      <c r="QB9050" s="623"/>
      <c r="QC9050" s="623"/>
      <c r="QD9050" s="623"/>
      <c r="QE9050" s="623"/>
      <c r="QF9050" s="623"/>
      <c r="QG9050" s="623"/>
      <c r="QH9050" s="623"/>
      <c r="QI9050" s="623"/>
      <c r="QJ9050" s="623"/>
      <c r="QK9050" s="623"/>
    </row>
    <row r="9051" spans="439:453">
      <c r="PW9051" s="623"/>
      <c r="PX9051" s="623"/>
      <c r="PY9051" s="623"/>
      <c r="PZ9051" s="623"/>
      <c r="QA9051" s="623"/>
      <c r="QB9051" s="623"/>
      <c r="QC9051" s="623"/>
      <c r="QD9051" s="623"/>
      <c r="QE9051" s="623"/>
      <c r="QF9051" s="623"/>
      <c r="QG9051" s="623"/>
      <c r="QH9051" s="623"/>
      <c r="QI9051" s="623"/>
      <c r="QJ9051" s="623"/>
      <c r="QK9051" s="623"/>
    </row>
    <row r="9052" spans="439:453">
      <c r="PW9052" s="623"/>
      <c r="PX9052" s="623"/>
      <c r="PY9052" s="623"/>
      <c r="PZ9052" s="623"/>
      <c r="QA9052" s="623"/>
      <c r="QB9052" s="623"/>
      <c r="QC9052" s="623"/>
      <c r="QD9052" s="623"/>
      <c r="QE9052" s="623"/>
      <c r="QF9052" s="623"/>
      <c r="QG9052" s="623"/>
      <c r="QH9052" s="623"/>
      <c r="QI9052" s="623"/>
      <c r="QJ9052" s="623"/>
      <c r="QK9052" s="623"/>
    </row>
    <row r="9053" spans="439:453">
      <c r="PW9053" s="623"/>
      <c r="PX9053" s="623"/>
      <c r="PY9053" s="623"/>
      <c r="PZ9053" s="623"/>
      <c r="QA9053" s="623"/>
      <c r="QB9053" s="623"/>
      <c r="QC9053" s="623"/>
      <c r="QD9053" s="623"/>
      <c r="QE9053" s="623"/>
      <c r="QF9053" s="623"/>
      <c r="QG9053" s="623"/>
      <c r="QH9053" s="623"/>
      <c r="QI9053" s="623"/>
      <c r="QJ9053" s="623"/>
      <c r="QK9053" s="623"/>
    </row>
    <row r="9054" spans="439:453">
      <c r="PW9054" s="623"/>
      <c r="PX9054" s="623"/>
      <c r="PY9054" s="623"/>
      <c r="PZ9054" s="623"/>
      <c r="QA9054" s="623"/>
      <c r="QB9054" s="623"/>
      <c r="QC9054" s="623"/>
      <c r="QD9054" s="623"/>
      <c r="QE9054" s="623"/>
      <c r="QF9054" s="623"/>
      <c r="QG9054" s="623"/>
      <c r="QH9054" s="623"/>
      <c r="QI9054" s="623"/>
      <c r="QJ9054" s="623"/>
      <c r="QK9054" s="623"/>
    </row>
    <row r="9055" spans="439:453">
      <c r="PW9055" s="623"/>
      <c r="PX9055" s="623"/>
      <c r="PY9055" s="623"/>
      <c r="PZ9055" s="623"/>
      <c r="QA9055" s="623"/>
      <c r="QB9055" s="623"/>
      <c r="QC9055" s="623"/>
      <c r="QD9055" s="623"/>
      <c r="QE9055" s="623"/>
      <c r="QF9055" s="623"/>
      <c r="QG9055" s="623"/>
      <c r="QH9055" s="623"/>
      <c r="QI9055" s="623"/>
      <c r="QJ9055" s="623"/>
      <c r="QK9055" s="623"/>
    </row>
    <row r="9056" spans="439:453">
      <c r="PW9056" s="623"/>
      <c r="PX9056" s="623"/>
      <c r="PY9056" s="623"/>
      <c r="PZ9056" s="623"/>
      <c r="QA9056" s="623"/>
      <c r="QB9056" s="623"/>
      <c r="QC9056" s="623"/>
      <c r="QD9056" s="623"/>
      <c r="QE9056" s="623"/>
      <c r="QF9056" s="623"/>
      <c r="QG9056" s="623"/>
      <c r="QH9056" s="623"/>
      <c r="QI9056" s="623"/>
      <c r="QJ9056" s="623"/>
      <c r="QK9056" s="623"/>
    </row>
    <row r="9057" spans="439:453">
      <c r="PW9057" s="623"/>
      <c r="PX9057" s="623"/>
      <c r="PY9057" s="623"/>
      <c r="PZ9057" s="623"/>
      <c r="QA9057" s="623"/>
      <c r="QB9057" s="623"/>
      <c r="QC9057" s="623"/>
      <c r="QD9057" s="623"/>
      <c r="QE9057" s="623"/>
      <c r="QF9057" s="623"/>
      <c r="QG9057" s="623"/>
      <c r="QH9057" s="623"/>
      <c r="QI9057" s="623"/>
      <c r="QJ9057" s="623"/>
      <c r="QK9057" s="623"/>
    </row>
    <row r="9058" spans="439:453">
      <c r="PW9058" s="623"/>
      <c r="PX9058" s="623"/>
      <c r="PY9058" s="623"/>
      <c r="PZ9058" s="623"/>
      <c r="QA9058" s="623"/>
      <c r="QB9058" s="623"/>
      <c r="QC9058" s="623"/>
      <c r="QD9058" s="623"/>
      <c r="QE9058" s="623"/>
      <c r="QF9058" s="623"/>
      <c r="QG9058" s="623"/>
      <c r="QH9058" s="623"/>
      <c r="QI9058" s="623"/>
      <c r="QJ9058" s="623"/>
      <c r="QK9058" s="623"/>
    </row>
    <row r="9059" spans="439:453">
      <c r="PW9059" s="623"/>
      <c r="PX9059" s="623"/>
      <c r="PY9059" s="623"/>
      <c r="PZ9059" s="623"/>
      <c r="QA9059" s="623"/>
      <c r="QB9059" s="623"/>
      <c r="QC9059" s="623"/>
      <c r="QD9059" s="623"/>
      <c r="QE9059" s="623"/>
      <c r="QF9059" s="623"/>
      <c r="QG9059" s="623"/>
      <c r="QH9059" s="623"/>
      <c r="QI9059" s="623"/>
      <c r="QJ9059" s="623"/>
      <c r="QK9059" s="623"/>
    </row>
    <row r="9060" spans="439:453">
      <c r="PW9060" s="623"/>
      <c r="PX9060" s="623"/>
      <c r="PY9060" s="623"/>
      <c r="PZ9060" s="623"/>
      <c r="QA9060" s="623"/>
      <c r="QB9060" s="623"/>
      <c r="QC9060" s="623"/>
      <c r="QD9060" s="623"/>
      <c r="QE9060" s="623"/>
      <c r="QF9060" s="623"/>
      <c r="QG9060" s="623"/>
      <c r="QH9060" s="623"/>
      <c r="QI9060" s="623"/>
      <c r="QJ9060" s="623"/>
      <c r="QK9060" s="623"/>
    </row>
    <row r="9061" spans="439:453">
      <c r="PW9061" s="623"/>
      <c r="PX9061" s="623"/>
      <c r="PY9061" s="623"/>
      <c r="PZ9061" s="623"/>
      <c r="QA9061" s="623"/>
      <c r="QB9061" s="623"/>
      <c r="QC9061" s="623"/>
      <c r="QD9061" s="623"/>
      <c r="QE9061" s="623"/>
      <c r="QF9061" s="623"/>
      <c r="QG9061" s="623"/>
      <c r="QH9061" s="623"/>
      <c r="QI9061" s="623"/>
      <c r="QJ9061" s="623"/>
      <c r="QK9061" s="623"/>
    </row>
    <row r="9062" spans="439:453">
      <c r="PW9062" s="623"/>
      <c r="PX9062" s="623"/>
      <c r="PY9062" s="623"/>
      <c r="PZ9062" s="623"/>
      <c r="QA9062" s="623"/>
      <c r="QB9062" s="623"/>
      <c r="QC9062" s="623"/>
      <c r="QD9062" s="623"/>
      <c r="QE9062" s="623"/>
      <c r="QF9062" s="623"/>
      <c r="QG9062" s="623"/>
      <c r="QH9062" s="623"/>
      <c r="QI9062" s="623"/>
      <c r="QJ9062" s="623"/>
      <c r="QK9062" s="623"/>
    </row>
    <row r="9063" spans="439:453">
      <c r="PW9063" s="623"/>
      <c r="PX9063" s="623"/>
      <c r="PY9063" s="623"/>
      <c r="PZ9063" s="623"/>
      <c r="QA9063" s="623"/>
      <c r="QB9063" s="623"/>
      <c r="QC9063" s="623"/>
      <c r="QD9063" s="623"/>
      <c r="QE9063" s="623"/>
      <c r="QF9063" s="623"/>
      <c r="QG9063" s="623"/>
      <c r="QH9063" s="623"/>
      <c r="QI9063" s="623"/>
      <c r="QJ9063" s="623"/>
      <c r="QK9063" s="623"/>
    </row>
    <row r="9064" spans="439:453">
      <c r="PW9064" s="623"/>
      <c r="PX9064" s="623"/>
      <c r="PY9064" s="623"/>
      <c r="PZ9064" s="623"/>
      <c r="QA9064" s="623"/>
      <c r="QB9064" s="623"/>
      <c r="QC9064" s="623"/>
      <c r="QD9064" s="623"/>
      <c r="QE9064" s="623"/>
      <c r="QF9064" s="623"/>
      <c r="QG9064" s="623"/>
      <c r="QH9064" s="623"/>
      <c r="QI9064" s="623"/>
      <c r="QJ9064" s="623"/>
      <c r="QK9064" s="623"/>
    </row>
    <row r="9065" spans="439:453">
      <c r="PW9065" s="623"/>
      <c r="PX9065" s="623"/>
      <c r="PY9065" s="623"/>
      <c r="PZ9065" s="623"/>
      <c r="QA9065" s="623"/>
      <c r="QB9065" s="623"/>
      <c r="QC9065" s="623"/>
      <c r="QD9065" s="623"/>
      <c r="QE9065" s="623"/>
      <c r="QF9065" s="623"/>
      <c r="QG9065" s="623"/>
      <c r="QH9065" s="623"/>
      <c r="QI9065" s="623"/>
      <c r="QJ9065" s="623"/>
      <c r="QK9065" s="623"/>
    </row>
    <row r="9066" spans="439:453">
      <c r="PW9066" s="623"/>
      <c r="PX9066" s="623"/>
      <c r="PY9066" s="623"/>
      <c r="PZ9066" s="623"/>
      <c r="QA9066" s="623"/>
      <c r="QB9066" s="623"/>
      <c r="QC9066" s="623"/>
      <c r="QD9066" s="623"/>
      <c r="QE9066" s="623"/>
      <c r="QF9066" s="623"/>
      <c r="QG9066" s="623"/>
      <c r="QH9066" s="623"/>
      <c r="QI9066" s="623"/>
      <c r="QJ9066" s="623"/>
      <c r="QK9066" s="623"/>
    </row>
    <row r="9067" spans="439:453">
      <c r="PW9067" s="623"/>
      <c r="PX9067" s="623"/>
      <c r="PY9067" s="623"/>
      <c r="PZ9067" s="623"/>
      <c r="QA9067" s="623"/>
      <c r="QB9067" s="623"/>
      <c r="QC9067" s="623"/>
      <c r="QD9067" s="623"/>
      <c r="QE9067" s="623"/>
      <c r="QF9067" s="623"/>
      <c r="QG9067" s="623"/>
      <c r="QH9067" s="623"/>
      <c r="QI9067" s="623"/>
      <c r="QJ9067" s="623"/>
      <c r="QK9067" s="623"/>
    </row>
    <row r="9068" spans="439:453">
      <c r="PW9068" s="623"/>
      <c r="PX9068" s="623"/>
      <c r="PY9068" s="623"/>
      <c r="PZ9068" s="623"/>
      <c r="QA9068" s="623"/>
      <c r="QB9068" s="623"/>
      <c r="QC9068" s="623"/>
      <c r="QD9068" s="623"/>
      <c r="QE9068" s="623"/>
      <c r="QF9068" s="623"/>
      <c r="QG9068" s="623"/>
      <c r="QH9068" s="623"/>
      <c r="QI9068" s="623"/>
      <c r="QJ9068" s="623"/>
      <c r="QK9068" s="623"/>
    </row>
    <row r="9069" spans="439:453">
      <c r="PW9069" s="623"/>
      <c r="PX9069" s="623"/>
      <c r="PY9069" s="623"/>
      <c r="PZ9069" s="623"/>
      <c r="QA9069" s="623"/>
      <c r="QB9069" s="623"/>
      <c r="QC9069" s="623"/>
      <c r="QD9069" s="623"/>
      <c r="QE9069" s="623"/>
      <c r="QF9069" s="623"/>
      <c r="QG9069" s="623"/>
      <c r="QH9069" s="623"/>
      <c r="QI9069" s="623"/>
      <c r="QJ9069" s="623"/>
      <c r="QK9069" s="623"/>
    </row>
    <row r="9070" spans="439:453">
      <c r="PW9070" s="623"/>
      <c r="PX9070" s="623"/>
      <c r="PY9070" s="623"/>
      <c r="PZ9070" s="623"/>
      <c r="QA9070" s="623"/>
      <c r="QB9070" s="623"/>
      <c r="QC9070" s="623"/>
      <c r="QD9070" s="623"/>
      <c r="QE9070" s="623"/>
      <c r="QF9070" s="623"/>
      <c r="QG9070" s="623"/>
      <c r="QH9070" s="623"/>
      <c r="QI9070" s="623"/>
      <c r="QJ9070" s="623"/>
      <c r="QK9070" s="623"/>
    </row>
    <row r="9071" spans="439:453">
      <c r="PW9071" s="623"/>
      <c r="PX9071" s="623"/>
      <c r="PY9071" s="623"/>
      <c r="PZ9071" s="623"/>
      <c r="QA9071" s="623"/>
      <c r="QB9071" s="623"/>
      <c r="QC9071" s="623"/>
      <c r="QD9071" s="623"/>
      <c r="QE9071" s="623"/>
      <c r="QF9071" s="623"/>
      <c r="QG9071" s="623"/>
      <c r="QH9071" s="623"/>
      <c r="QI9071" s="623"/>
      <c r="QJ9071" s="623"/>
      <c r="QK9071" s="623"/>
    </row>
    <row r="9072" spans="439:453">
      <c r="PW9072" s="623"/>
      <c r="PX9072" s="623"/>
      <c r="PY9072" s="623"/>
      <c r="PZ9072" s="623"/>
      <c r="QA9072" s="623"/>
      <c r="QB9072" s="623"/>
      <c r="QC9072" s="623"/>
      <c r="QD9072" s="623"/>
      <c r="QE9072" s="623"/>
      <c r="QF9072" s="623"/>
      <c r="QG9072" s="623"/>
      <c r="QH9072" s="623"/>
      <c r="QI9072" s="623"/>
      <c r="QJ9072" s="623"/>
      <c r="QK9072" s="623"/>
    </row>
    <row r="9073" spans="439:453">
      <c r="PW9073" s="623"/>
      <c r="PX9073" s="623"/>
      <c r="PY9073" s="623"/>
      <c r="PZ9073" s="623"/>
      <c r="QA9073" s="623"/>
      <c r="QB9073" s="623"/>
      <c r="QC9073" s="623"/>
      <c r="QD9073" s="623"/>
      <c r="QE9073" s="623"/>
      <c r="QF9073" s="623"/>
      <c r="QG9073" s="623"/>
      <c r="QH9073" s="623"/>
      <c r="QI9073" s="623"/>
      <c r="QJ9073" s="623"/>
      <c r="QK9073" s="623"/>
    </row>
    <row r="9074" spans="439:453">
      <c r="PW9074" s="623"/>
      <c r="PX9074" s="623"/>
      <c r="PY9074" s="623"/>
      <c r="PZ9074" s="623"/>
      <c r="QA9074" s="623"/>
      <c r="QB9074" s="623"/>
      <c r="QC9074" s="623"/>
      <c r="QD9074" s="623"/>
      <c r="QE9074" s="623"/>
      <c r="QF9074" s="623"/>
      <c r="QG9074" s="623"/>
      <c r="QH9074" s="623"/>
      <c r="QI9074" s="623"/>
      <c r="QJ9074" s="623"/>
      <c r="QK9074" s="623"/>
    </row>
    <row r="9075" spans="439:453">
      <c r="PW9075" s="623"/>
      <c r="PX9075" s="623"/>
      <c r="PY9075" s="623"/>
      <c r="PZ9075" s="623"/>
      <c r="QA9075" s="623"/>
      <c r="QB9075" s="623"/>
      <c r="QC9075" s="623"/>
      <c r="QD9075" s="623"/>
      <c r="QE9075" s="623"/>
      <c r="QF9075" s="623"/>
      <c r="QG9075" s="623"/>
      <c r="QH9075" s="623"/>
      <c r="QI9075" s="623"/>
      <c r="QJ9075" s="623"/>
      <c r="QK9075" s="623"/>
    </row>
    <row r="9076" spans="439:453">
      <c r="PW9076" s="623"/>
      <c r="PX9076" s="623"/>
      <c r="PY9076" s="623"/>
      <c r="PZ9076" s="623"/>
      <c r="QA9076" s="623"/>
      <c r="QB9076" s="623"/>
      <c r="QC9076" s="623"/>
      <c r="QD9076" s="623"/>
      <c r="QE9076" s="623"/>
      <c r="QF9076" s="623"/>
      <c r="QG9076" s="623"/>
      <c r="QH9076" s="623"/>
      <c r="QI9076" s="623"/>
      <c r="QJ9076" s="623"/>
      <c r="QK9076" s="623"/>
    </row>
    <row r="9077" spans="439:453">
      <c r="PW9077" s="623"/>
      <c r="PX9077" s="623"/>
      <c r="PY9077" s="623"/>
      <c r="PZ9077" s="623"/>
      <c r="QA9077" s="623"/>
      <c r="QB9077" s="623"/>
      <c r="QC9077" s="623"/>
      <c r="QD9077" s="623"/>
      <c r="QE9077" s="623"/>
      <c r="QF9077" s="623"/>
      <c r="QG9077" s="623"/>
      <c r="QH9077" s="623"/>
      <c r="QI9077" s="623"/>
      <c r="QJ9077" s="623"/>
      <c r="QK9077" s="623"/>
    </row>
    <row r="9078" spans="439:453">
      <c r="PW9078" s="623"/>
      <c r="PX9078" s="623"/>
      <c r="PY9078" s="623"/>
      <c r="PZ9078" s="623"/>
      <c r="QA9078" s="623"/>
      <c r="QB9078" s="623"/>
      <c r="QC9078" s="623"/>
      <c r="QD9078" s="623"/>
      <c r="QE9078" s="623"/>
      <c r="QF9078" s="623"/>
      <c r="QG9078" s="623"/>
      <c r="QH9078" s="623"/>
      <c r="QI9078" s="623"/>
      <c r="QJ9078" s="623"/>
      <c r="QK9078" s="623"/>
    </row>
    <row r="9079" spans="439:453">
      <c r="PW9079" s="623"/>
      <c r="PX9079" s="623"/>
      <c r="PY9079" s="623"/>
      <c r="PZ9079" s="623"/>
      <c r="QA9079" s="623"/>
      <c r="QB9079" s="623"/>
      <c r="QC9079" s="623"/>
      <c r="QD9079" s="623"/>
      <c r="QE9079" s="623"/>
      <c r="QF9079" s="623"/>
      <c r="QG9079" s="623"/>
      <c r="QH9079" s="623"/>
      <c r="QI9079" s="623"/>
      <c r="QJ9079" s="623"/>
      <c r="QK9079" s="623"/>
    </row>
    <row r="9080" spans="439:453">
      <c r="PW9080" s="623"/>
      <c r="PX9080" s="623"/>
      <c r="PY9080" s="623"/>
      <c r="PZ9080" s="623"/>
      <c r="QA9080" s="623"/>
      <c r="QB9080" s="623"/>
      <c r="QC9080" s="623"/>
      <c r="QD9080" s="623"/>
      <c r="QE9080" s="623"/>
      <c r="QF9080" s="623"/>
      <c r="QG9080" s="623"/>
      <c r="QH9080" s="623"/>
      <c r="QI9080" s="623"/>
      <c r="QJ9080" s="623"/>
      <c r="QK9080" s="623"/>
    </row>
    <row r="9081" spans="439:453">
      <c r="PW9081" s="623"/>
      <c r="PX9081" s="623"/>
      <c r="PY9081" s="623"/>
      <c r="PZ9081" s="623"/>
      <c r="QA9081" s="623"/>
      <c r="QB9081" s="623"/>
      <c r="QC9081" s="623"/>
      <c r="QD9081" s="623"/>
      <c r="QE9081" s="623"/>
      <c r="QF9081" s="623"/>
      <c r="QG9081" s="623"/>
      <c r="QH9081" s="623"/>
      <c r="QI9081" s="623"/>
      <c r="QJ9081" s="623"/>
      <c r="QK9081" s="623"/>
    </row>
    <row r="9082" spans="439:453">
      <c r="PW9082" s="623"/>
      <c r="PX9082" s="623"/>
      <c r="PY9082" s="623"/>
      <c r="PZ9082" s="623"/>
      <c r="QA9082" s="623"/>
      <c r="QB9082" s="623"/>
      <c r="QC9082" s="623"/>
      <c r="QD9082" s="623"/>
      <c r="QE9082" s="623"/>
      <c r="QF9082" s="623"/>
      <c r="QG9082" s="623"/>
      <c r="QH9082" s="623"/>
      <c r="QI9082" s="623"/>
      <c r="QJ9082" s="623"/>
      <c r="QK9082" s="623"/>
    </row>
    <row r="9083" spans="439:453">
      <c r="PW9083" s="623"/>
      <c r="PX9083" s="623"/>
      <c r="PY9083" s="623"/>
      <c r="PZ9083" s="623"/>
      <c r="QA9083" s="623"/>
      <c r="QB9083" s="623"/>
      <c r="QC9083" s="623"/>
      <c r="QD9083" s="623"/>
      <c r="QE9083" s="623"/>
      <c r="QF9083" s="623"/>
      <c r="QG9083" s="623"/>
      <c r="QH9083" s="623"/>
      <c r="QI9083" s="623"/>
      <c r="QJ9083" s="623"/>
      <c r="QK9083" s="623"/>
    </row>
    <row r="9084" spans="439:453">
      <c r="PW9084" s="623"/>
      <c r="PX9084" s="623"/>
      <c r="PY9084" s="623"/>
      <c r="PZ9084" s="623"/>
      <c r="QA9084" s="623"/>
      <c r="QB9084" s="623"/>
      <c r="QC9084" s="623"/>
      <c r="QD9084" s="623"/>
      <c r="QE9084" s="623"/>
      <c r="QF9084" s="623"/>
      <c r="QG9084" s="623"/>
      <c r="QH9084" s="623"/>
      <c r="QI9084" s="623"/>
      <c r="QJ9084" s="623"/>
      <c r="QK9084" s="623"/>
    </row>
    <row r="9085" spans="439:453">
      <c r="PW9085" s="623"/>
      <c r="PX9085" s="623"/>
      <c r="PY9085" s="623"/>
      <c r="PZ9085" s="623"/>
      <c r="QA9085" s="623"/>
      <c r="QB9085" s="623"/>
      <c r="QC9085" s="623"/>
      <c r="QD9085" s="623"/>
      <c r="QE9085" s="623"/>
      <c r="QF9085" s="623"/>
      <c r="QG9085" s="623"/>
      <c r="QH9085" s="623"/>
      <c r="QI9085" s="623"/>
      <c r="QJ9085" s="623"/>
      <c r="QK9085" s="623"/>
    </row>
    <row r="9086" spans="439:453">
      <c r="PW9086" s="623"/>
      <c r="PX9086" s="623"/>
      <c r="PY9086" s="623"/>
      <c r="PZ9086" s="623"/>
      <c r="QA9086" s="623"/>
      <c r="QB9086" s="623"/>
      <c r="QC9086" s="623"/>
      <c r="QD9086" s="623"/>
      <c r="QE9086" s="623"/>
      <c r="QF9086" s="623"/>
      <c r="QG9086" s="623"/>
      <c r="QH9086" s="623"/>
      <c r="QI9086" s="623"/>
      <c r="QJ9086" s="623"/>
      <c r="QK9086" s="623"/>
    </row>
    <row r="9087" spans="439:453">
      <c r="PW9087" s="623"/>
      <c r="PX9087" s="623"/>
      <c r="PY9087" s="623"/>
      <c r="PZ9087" s="623"/>
      <c r="QA9087" s="623"/>
      <c r="QB9087" s="623"/>
      <c r="QC9087" s="623"/>
      <c r="QD9087" s="623"/>
      <c r="QE9087" s="623"/>
      <c r="QF9087" s="623"/>
      <c r="QG9087" s="623"/>
      <c r="QH9087" s="623"/>
      <c r="QI9087" s="623"/>
      <c r="QJ9087" s="623"/>
      <c r="QK9087" s="623"/>
    </row>
    <row r="9088" spans="439:453">
      <c r="PW9088" s="623"/>
      <c r="PX9088" s="623"/>
      <c r="PY9088" s="623"/>
      <c r="PZ9088" s="623"/>
      <c r="QA9088" s="623"/>
      <c r="QB9088" s="623"/>
      <c r="QC9088" s="623"/>
      <c r="QD9088" s="623"/>
      <c r="QE9088" s="623"/>
      <c r="QF9088" s="623"/>
      <c r="QG9088" s="623"/>
      <c r="QH9088" s="623"/>
      <c r="QI9088" s="623"/>
      <c r="QJ9088" s="623"/>
      <c r="QK9088" s="623"/>
    </row>
    <row r="9089" spans="439:453">
      <c r="PW9089" s="623"/>
      <c r="PX9089" s="623"/>
      <c r="PY9089" s="623"/>
      <c r="PZ9089" s="623"/>
      <c r="QA9089" s="623"/>
      <c r="QB9089" s="623"/>
      <c r="QC9089" s="623"/>
      <c r="QD9089" s="623"/>
      <c r="QE9089" s="623"/>
      <c r="QF9089" s="623"/>
      <c r="QG9089" s="623"/>
      <c r="QH9089" s="623"/>
      <c r="QI9089" s="623"/>
      <c r="QJ9089" s="623"/>
      <c r="QK9089" s="623"/>
    </row>
    <row r="9090" spans="439:453">
      <c r="PW9090" s="623"/>
      <c r="PX9090" s="623"/>
      <c r="PY9090" s="623"/>
      <c r="PZ9090" s="623"/>
      <c r="QA9090" s="623"/>
      <c r="QB9090" s="623"/>
      <c r="QC9090" s="623"/>
      <c r="QD9090" s="623"/>
      <c r="QE9090" s="623"/>
      <c r="QF9090" s="623"/>
      <c r="QG9090" s="623"/>
      <c r="QH9090" s="623"/>
      <c r="QI9090" s="623"/>
      <c r="QJ9090" s="623"/>
      <c r="QK9090" s="623"/>
    </row>
    <row r="9091" spans="439:453">
      <c r="PW9091" s="623"/>
      <c r="PX9091" s="623"/>
      <c r="PY9091" s="623"/>
      <c r="PZ9091" s="623"/>
      <c r="QA9091" s="623"/>
      <c r="QB9091" s="623"/>
      <c r="QC9091" s="623"/>
      <c r="QD9091" s="623"/>
      <c r="QE9091" s="623"/>
      <c r="QF9091" s="623"/>
      <c r="QG9091" s="623"/>
      <c r="QH9091" s="623"/>
      <c r="QI9091" s="623"/>
      <c r="QJ9091" s="623"/>
      <c r="QK9091" s="623"/>
    </row>
    <row r="9092" spans="439:453">
      <c r="PW9092" s="623"/>
      <c r="PX9092" s="623"/>
      <c r="PY9092" s="623"/>
      <c r="PZ9092" s="623"/>
      <c r="QA9092" s="623"/>
      <c r="QB9092" s="623"/>
      <c r="QC9092" s="623"/>
      <c r="QD9092" s="623"/>
      <c r="QE9092" s="623"/>
      <c r="QF9092" s="623"/>
      <c r="QG9092" s="623"/>
      <c r="QH9092" s="623"/>
      <c r="QI9092" s="623"/>
      <c r="QJ9092" s="623"/>
      <c r="QK9092" s="623"/>
    </row>
    <row r="9093" spans="439:453">
      <c r="PW9093" s="623"/>
      <c r="PX9093" s="623"/>
      <c r="PY9093" s="623"/>
      <c r="PZ9093" s="623"/>
      <c r="QA9093" s="623"/>
      <c r="QB9093" s="623"/>
      <c r="QC9093" s="623"/>
      <c r="QD9093" s="623"/>
      <c r="QE9093" s="623"/>
      <c r="QF9093" s="623"/>
      <c r="QG9093" s="623"/>
      <c r="QH9093" s="623"/>
      <c r="QI9093" s="623"/>
      <c r="QJ9093" s="623"/>
      <c r="QK9093" s="623"/>
    </row>
    <row r="9094" spans="439:453">
      <c r="PW9094" s="623"/>
      <c r="PX9094" s="623"/>
      <c r="PY9094" s="623"/>
      <c r="PZ9094" s="623"/>
      <c r="QA9094" s="623"/>
      <c r="QB9094" s="623"/>
      <c r="QC9094" s="623"/>
      <c r="QD9094" s="623"/>
      <c r="QE9094" s="623"/>
      <c r="QF9094" s="623"/>
      <c r="QG9094" s="623"/>
      <c r="QH9094" s="623"/>
      <c r="QI9094" s="623"/>
      <c r="QJ9094" s="623"/>
      <c r="QK9094" s="623"/>
    </row>
    <row r="9095" spans="439:453">
      <c r="PW9095" s="623"/>
      <c r="PX9095" s="623"/>
      <c r="PY9095" s="623"/>
      <c r="PZ9095" s="623"/>
      <c r="QA9095" s="623"/>
      <c r="QB9095" s="623"/>
      <c r="QC9095" s="623"/>
      <c r="QD9095" s="623"/>
      <c r="QE9095" s="623"/>
      <c r="QF9095" s="623"/>
      <c r="QG9095" s="623"/>
      <c r="QH9095" s="623"/>
      <c r="QI9095" s="623"/>
      <c r="QJ9095" s="623"/>
      <c r="QK9095" s="623"/>
    </row>
    <row r="9096" spans="439:453">
      <c r="PW9096" s="623"/>
      <c r="PX9096" s="623"/>
      <c r="PY9096" s="623"/>
      <c r="PZ9096" s="623"/>
      <c r="QA9096" s="623"/>
      <c r="QB9096" s="623"/>
      <c r="QC9096" s="623"/>
      <c r="QD9096" s="623"/>
      <c r="QE9096" s="623"/>
      <c r="QF9096" s="623"/>
      <c r="QG9096" s="623"/>
      <c r="QH9096" s="623"/>
      <c r="QI9096" s="623"/>
      <c r="QJ9096" s="623"/>
      <c r="QK9096" s="623"/>
    </row>
    <row r="9097" spans="439:453">
      <c r="PW9097" s="623"/>
      <c r="PX9097" s="623"/>
      <c r="PY9097" s="623"/>
      <c r="PZ9097" s="623"/>
      <c r="QA9097" s="623"/>
      <c r="QB9097" s="623"/>
      <c r="QC9097" s="623"/>
      <c r="QD9097" s="623"/>
      <c r="QE9097" s="623"/>
      <c r="QF9097" s="623"/>
      <c r="QG9097" s="623"/>
      <c r="QH9097" s="623"/>
      <c r="QI9097" s="623"/>
      <c r="QJ9097" s="623"/>
      <c r="QK9097" s="623"/>
    </row>
    <row r="9098" spans="439:453">
      <c r="PW9098" s="623"/>
      <c r="PX9098" s="623"/>
      <c r="PY9098" s="623"/>
      <c r="PZ9098" s="623"/>
      <c r="QA9098" s="623"/>
      <c r="QB9098" s="623"/>
      <c r="QC9098" s="623"/>
      <c r="QD9098" s="623"/>
      <c r="QE9098" s="623"/>
      <c r="QF9098" s="623"/>
      <c r="QG9098" s="623"/>
      <c r="QH9098" s="623"/>
      <c r="QI9098" s="623"/>
      <c r="QJ9098" s="623"/>
      <c r="QK9098" s="623"/>
    </row>
    <row r="9099" spans="439:453">
      <c r="PW9099" s="623"/>
      <c r="PX9099" s="623"/>
      <c r="PY9099" s="623"/>
      <c r="PZ9099" s="623"/>
      <c r="QA9099" s="623"/>
      <c r="QB9099" s="623"/>
      <c r="QC9099" s="623"/>
      <c r="QD9099" s="623"/>
      <c r="QE9099" s="623"/>
      <c r="QF9099" s="623"/>
      <c r="QG9099" s="623"/>
      <c r="QH9099" s="623"/>
      <c r="QI9099" s="623"/>
      <c r="QJ9099" s="623"/>
      <c r="QK9099" s="623"/>
    </row>
    <row r="9100" spans="439:453">
      <c r="PW9100" s="623"/>
      <c r="PX9100" s="623"/>
      <c r="PY9100" s="623"/>
      <c r="PZ9100" s="623"/>
      <c r="QA9100" s="623"/>
      <c r="QB9100" s="623"/>
      <c r="QC9100" s="623"/>
      <c r="QD9100" s="623"/>
      <c r="QE9100" s="623"/>
      <c r="QF9100" s="623"/>
      <c r="QG9100" s="623"/>
      <c r="QH9100" s="623"/>
      <c r="QI9100" s="623"/>
      <c r="QJ9100" s="623"/>
      <c r="QK9100" s="623"/>
    </row>
    <row r="9101" spans="439:453">
      <c r="PW9101" s="623"/>
      <c r="PX9101" s="623"/>
      <c r="PY9101" s="623"/>
      <c r="PZ9101" s="623"/>
      <c r="QA9101" s="623"/>
      <c r="QB9101" s="623"/>
      <c r="QC9101" s="623"/>
      <c r="QD9101" s="623"/>
      <c r="QE9101" s="623"/>
      <c r="QF9101" s="623"/>
      <c r="QG9101" s="623"/>
      <c r="QH9101" s="623"/>
      <c r="QI9101" s="623"/>
      <c r="QJ9101" s="623"/>
      <c r="QK9101" s="623"/>
    </row>
    <row r="9102" spans="439:453">
      <c r="PW9102" s="623"/>
      <c r="PX9102" s="623"/>
      <c r="PY9102" s="623"/>
      <c r="PZ9102" s="623"/>
      <c r="QA9102" s="623"/>
      <c r="QB9102" s="623"/>
      <c r="QC9102" s="623"/>
      <c r="QD9102" s="623"/>
      <c r="QE9102" s="623"/>
      <c r="QF9102" s="623"/>
      <c r="QG9102" s="623"/>
      <c r="QH9102" s="623"/>
      <c r="QI9102" s="623"/>
      <c r="QJ9102" s="623"/>
      <c r="QK9102" s="623"/>
    </row>
    <row r="9103" spans="439:453">
      <c r="PW9103" s="623"/>
      <c r="PX9103" s="623"/>
      <c r="PY9103" s="623"/>
      <c r="PZ9103" s="623"/>
      <c r="QA9103" s="623"/>
      <c r="QB9103" s="623"/>
      <c r="QC9103" s="623"/>
      <c r="QD9103" s="623"/>
      <c r="QE9103" s="623"/>
      <c r="QF9103" s="623"/>
      <c r="QG9103" s="623"/>
      <c r="QH9103" s="623"/>
      <c r="QI9103" s="623"/>
      <c r="QJ9103" s="623"/>
      <c r="QK9103" s="623"/>
    </row>
    <row r="9104" spans="439:453">
      <c r="PW9104" s="623"/>
      <c r="PX9104" s="623"/>
      <c r="PY9104" s="623"/>
      <c r="PZ9104" s="623"/>
      <c r="QA9104" s="623"/>
      <c r="QB9104" s="623"/>
      <c r="QC9104" s="623"/>
      <c r="QD9104" s="623"/>
      <c r="QE9104" s="623"/>
      <c r="QF9104" s="623"/>
      <c r="QG9104" s="623"/>
      <c r="QH9104" s="623"/>
      <c r="QI9104" s="623"/>
      <c r="QJ9104" s="623"/>
      <c r="QK9104" s="623"/>
    </row>
    <row r="9105" spans="439:453">
      <c r="PW9105" s="623"/>
      <c r="PX9105" s="623"/>
      <c r="PY9105" s="623"/>
      <c r="PZ9105" s="623"/>
      <c r="QA9105" s="623"/>
      <c r="QB9105" s="623"/>
      <c r="QC9105" s="623"/>
      <c r="QD9105" s="623"/>
      <c r="QE9105" s="623"/>
      <c r="QF9105" s="623"/>
      <c r="QG9105" s="623"/>
      <c r="QH9105" s="623"/>
      <c r="QI9105" s="623"/>
      <c r="QJ9105" s="623"/>
      <c r="QK9105" s="623"/>
    </row>
    <row r="9106" spans="439:453">
      <c r="PW9106" s="623"/>
      <c r="PX9106" s="623"/>
      <c r="PY9106" s="623"/>
      <c r="PZ9106" s="623"/>
      <c r="QA9106" s="623"/>
      <c r="QB9106" s="623"/>
      <c r="QC9106" s="623"/>
      <c r="QD9106" s="623"/>
      <c r="QE9106" s="623"/>
      <c r="QF9106" s="623"/>
      <c r="QG9106" s="623"/>
      <c r="QH9106" s="623"/>
      <c r="QI9106" s="623"/>
      <c r="QJ9106" s="623"/>
      <c r="QK9106" s="623"/>
    </row>
    <row r="9107" spans="439:453">
      <c r="PW9107" s="623"/>
      <c r="PX9107" s="623"/>
      <c r="PY9107" s="623"/>
      <c r="PZ9107" s="623"/>
      <c r="QA9107" s="623"/>
      <c r="QB9107" s="623"/>
      <c r="QC9107" s="623"/>
      <c r="QD9107" s="623"/>
      <c r="QE9107" s="623"/>
      <c r="QF9107" s="623"/>
      <c r="QG9107" s="623"/>
      <c r="QH9107" s="623"/>
      <c r="QI9107" s="623"/>
      <c r="QJ9107" s="623"/>
      <c r="QK9107" s="623"/>
    </row>
    <row r="9108" spans="439:453">
      <c r="PW9108" s="623"/>
      <c r="PX9108" s="623"/>
      <c r="PY9108" s="623"/>
      <c r="PZ9108" s="623"/>
      <c r="QA9108" s="623"/>
      <c r="QB9108" s="623"/>
      <c r="QC9108" s="623"/>
      <c r="QD9108" s="623"/>
      <c r="QE9108" s="623"/>
      <c r="QF9108" s="623"/>
      <c r="QG9108" s="623"/>
      <c r="QH9108" s="623"/>
      <c r="QI9108" s="623"/>
      <c r="QJ9108" s="623"/>
      <c r="QK9108" s="623"/>
    </row>
    <row r="9109" spans="439:453">
      <c r="PW9109" s="623"/>
      <c r="PX9109" s="623"/>
      <c r="PY9109" s="623"/>
      <c r="PZ9109" s="623"/>
      <c r="QA9109" s="623"/>
      <c r="QB9109" s="623"/>
      <c r="QC9109" s="623"/>
      <c r="QD9109" s="623"/>
      <c r="QE9109" s="623"/>
      <c r="QF9109" s="623"/>
      <c r="QG9109" s="623"/>
      <c r="QH9109" s="623"/>
      <c r="QI9109" s="623"/>
      <c r="QJ9109" s="623"/>
      <c r="QK9109" s="623"/>
    </row>
    <row r="9110" spans="439:453">
      <c r="PW9110" s="623"/>
      <c r="PX9110" s="623"/>
      <c r="PY9110" s="623"/>
      <c r="PZ9110" s="623"/>
      <c r="QA9110" s="623"/>
      <c r="QB9110" s="623"/>
      <c r="QC9110" s="623"/>
      <c r="QD9110" s="623"/>
      <c r="QE9110" s="623"/>
      <c r="QF9110" s="623"/>
      <c r="QG9110" s="623"/>
      <c r="QH9110" s="623"/>
      <c r="QI9110" s="623"/>
      <c r="QJ9110" s="623"/>
      <c r="QK9110" s="623"/>
    </row>
    <row r="9111" spans="439:453">
      <c r="PW9111" s="623"/>
      <c r="PX9111" s="623"/>
      <c r="PY9111" s="623"/>
      <c r="PZ9111" s="623"/>
      <c r="QA9111" s="623"/>
      <c r="QB9111" s="623"/>
      <c r="QC9111" s="623"/>
      <c r="QD9111" s="623"/>
      <c r="QE9111" s="623"/>
      <c r="QF9111" s="623"/>
      <c r="QG9111" s="623"/>
      <c r="QH9111" s="623"/>
      <c r="QI9111" s="623"/>
      <c r="QJ9111" s="623"/>
      <c r="QK9111" s="623"/>
    </row>
    <row r="9112" spans="439:453">
      <c r="PW9112" s="623"/>
      <c r="PX9112" s="623"/>
      <c r="PY9112" s="623"/>
      <c r="PZ9112" s="623"/>
      <c r="QA9112" s="623"/>
      <c r="QB9112" s="623"/>
      <c r="QC9112" s="623"/>
      <c r="QD9112" s="623"/>
      <c r="QE9112" s="623"/>
      <c r="QF9112" s="623"/>
      <c r="QG9112" s="623"/>
      <c r="QH9112" s="623"/>
      <c r="QI9112" s="623"/>
      <c r="QJ9112" s="623"/>
      <c r="QK9112" s="623"/>
    </row>
    <row r="9113" spans="439:453">
      <c r="PW9113" s="623"/>
      <c r="PX9113" s="623"/>
      <c r="PY9113" s="623"/>
      <c r="PZ9113" s="623"/>
      <c r="QA9113" s="623"/>
      <c r="QB9113" s="623"/>
      <c r="QC9113" s="623"/>
      <c r="QD9113" s="623"/>
      <c r="QE9113" s="623"/>
      <c r="QF9113" s="623"/>
      <c r="QG9113" s="623"/>
      <c r="QH9113" s="623"/>
      <c r="QI9113" s="623"/>
      <c r="QJ9113" s="623"/>
      <c r="QK9113" s="623"/>
    </row>
    <row r="9114" spans="439:453">
      <c r="PW9114" s="623"/>
      <c r="PX9114" s="623"/>
      <c r="PY9114" s="623"/>
      <c r="PZ9114" s="623"/>
      <c r="QA9114" s="623"/>
      <c r="QB9114" s="623"/>
      <c r="QC9114" s="623"/>
      <c r="QD9114" s="623"/>
      <c r="QE9114" s="623"/>
      <c r="QF9114" s="623"/>
      <c r="QG9114" s="623"/>
      <c r="QH9114" s="623"/>
      <c r="QI9114" s="623"/>
      <c r="QJ9114" s="623"/>
      <c r="QK9114" s="623"/>
    </row>
    <row r="9115" spans="439:453">
      <c r="PW9115" s="623"/>
      <c r="PX9115" s="623"/>
      <c r="PY9115" s="623"/>
      <c r="PZ9115" s="623"/>
      <c r="QA9115" s="623"/>
      <c r="QB9115" s="623"/>
      <c r="QC9115" s="623"/>
      <c r="QD9115" s="623"/>
      <c r="QE9115" s="623"/>
      <c r="QF9115" s="623"/>
      <c r="QG9115" s="623"/>
      <c r="QH9115" s="623"/>
      <c r="QI9115" s="623"/>
      <c r="QJ9115" s="623"/>
      <c r="QK9115" s="623"/>
    </row>
    <row r="9116" spans="439:453">
      <c r="PW9116" s="623"/>
      <c r="PX9116" s="623"/>
      <c r="PY9116" s="623"/>
      <c r="PZ9116" s="623"/>
      <c r="QA9116" s="623"/>
      <c r="QB9116" s="623"/>
      <c r="QC9116" s="623"/>
      <c r="QD9116" s="623"/>
      <c r="QE9116" s="623"/>
      <c r="QF9116" s="623"/>
      <c r="QG9116" s="623"/>
      <c r="QH9116" s="623"/>
      <c r="QI9116" s="623"/>
      <c r="QJ9116" s="623"/>
      <c r="QK9116" s="623"/>
    </row>
    <row r="9117" spans="439:453">
      <c r="PW9117" s="623"/>
      <c r="PX9117" s="623"/>
      <c r="PY9117" s="623"/>
      <c r="PZ9117" s="623"/>
      <c r="QA9117" s="623"/>
      <c r="QB9117" s="623"/>
      <c r="QC9117" s="623"/>
      <c r="QD9117" s="623"/>
      <c r="QE9117" s="623"/>
      <c r="QF9117" s="623"/>
      <c r="QG9117" s="623"/>
      <c r="QH9117" s="623"/>
      <c r="QI9117" s="623"/>
      <c r="QJ9117" s="623"/>
      <c r="QK9117" s="623"/>
    </row>
    <row r="9118" spans="439:453">
      <c r="PW9118" s="623"/>
      <c r="PX9118" s="623"/>
      <c r="PY9118" s="623"/>
      <c r="PZ9118" s="623"/>
      <c r="QA9118" s="623"/>
      <c r="QB9118" s="623"/>
      <c r="QC9118" s="623"/>
      <c r="QD9118" s="623"/>
      <c r="QE9118" s="623"/>
      <c r="QF9118" s="623"/>
      <c r="QG9118" s="623"/>
      <c r="QH9118" s="623"/>
      <c r="QI9118" s="623"/>
      <c r="QJ9118" s="623"/>
      <c r="QK9118" s="623"/>
    </row>
    <row r="9119" spans="439:453">
      <c r="PW9119" s="623"/>
      <c r="PX9119" s="623"/>
      <c r="PY9119" s="623"/>
      <c r="PZ9119" s="623"/>
      <c r="QA9119" s="623"/>
      <c r="QB9119" s="623"/>
      <c r="QC9119" s="623"/>
      <c r="QD9119" s="623"/>
      <c r="QE9119" s="623"/>
      <c r="QF9119" s="623"/>
      <c r="QG9119" s="623"/>
      <c r="QH9119" s="623"/>
      <c r="QI9119" s="623"/>
      <c r="QJ9119" s="623"/>
      <c r="QK9119" s="623"/>
    </row>
    <row r="9120" spans="439:453">
      <c r="PW9120" s="623"/>
      <c r="PX9120" s="623"/>
      <c r="PY9120" s="623"/>
      <c r="PZ9120" s="623"/>
      <c r="QA9120" s="623"/>
      <c r="QB9120" s="623"/>
      <c r="QC9120" s="623"/>
      <c r="QD9120" s="623"/>
      <c r="QE9120" s="623"/>
      <c r="QF9120" s="623"/>
      <c r="QG9120" s="623"/>
      <c r="QH9120" s="623"/>
      <c r="QI9120" s="623"/>
      <c r="QJ9120" s="623"/>
      <c r="QK9120" s="623"/>
    </row>
    <row r="9121" spans="439:453">
      <c r="PW9121" s="623"/>
      <c r="PX9121" s="623"/>
      <c r="PY9121" s="623"/>
      <c r="PZ9121" s="623"/>
      <c r="QA9121" s="623"/>
      <c r="QB9121" s="623"/>
      <c r="QC9121" s="623"/>
      <c r="QD9121" s="623"/>
      <c r="QE9121" s="623"/>
      <c r="QF9121" s="623"/>
      <c r="QG9121" s="623"/>
      <c r="QH9121" s="623"/>
      <c r="QI9121" s="623"/>
      <c r="QJ9121" s="623"/>
      <c r="QK9121" s="623"/>
    </row>
    <row r="9122" spans="439:453">
      <c r="PW9122" s="623"/>
      <c r="PX9122" s="623"/>
      <c r="PY9122" s="623"/>
      <c r="PZ9122" s="623"/>
      <c r="QA9122" s="623"/>
      <c r="QB9122" s="623"/>
      <c r="QC9122" s="623"/>
      <c r="QD9122" s="623"/>
      <c r="QE9122" s="623"/>
      <c r="QF9122" s="623"/>
      <c r="QG9122" s="623"/>
      <c r="QH9122" s="623"/>
      <c r="QI9122" s="623"/>
      <c r="QJ9122" s="623"/>
      <c r="QK9122" s="623"/>
    </row>
    <row r="9123" spans="439:453">
      <c r="PW9123" s="623"/>
      <c r="PX9123" s="623"/>
      <c r="PY9123" s="623"/>
      <c r="PZ9123" s="623"/>
      <c r="QA9123" s="623"/>
      <c r="QB9123" s="623"/>
      <c r="QC9123" s="623"/>
      <c r="QD9123" s="623"/>
      <c r="QE9123" s="623"/>
      <c r="QF9123" s="623"/>
      <c r="QG9123" s="623"/>
      <c r="QH9123" s="623"/>
      <c r="QI9123" s="623"/>
      <c r="QJ9123" s="623"/>
      <c r="QK9123" s="623"/>
    </row>
    <row r="9124" spans="439:453">
      <c r="PW9124" s="623"/>
      <c r="PX9124" s="623"/>
      <c r="PY9124" s="623"/>
      <c r="PZ9124" s="623"/>
      <c r="QA9124" s="623"/>
      <c r="QB9124" s="623"/>
      <c r="QC9124" s="623"/>
      <c r="QD9124" s="623"/>
      <c r="QE9124" s="623"/>
      <c r="QF9124" s="623"/>
      <c r="QG9124" s="623"/>
      <c r="QH9124" s="623"/>
      <c r="QI9124" s="623"/>
      <c r="QJ9124" s="623"/>
      <c r="QK9124" s="623"/>
    </row>
    <row r="9125" spans="439:453">
      <c r="PW9125" s="623"/>
      <c r="PX9125" s="623"/>
      <c r="PY9125" s="623"/>
      <c r="PZ9125" s="623"/>
      <c r="QA9125" s="623"/>
      <c r="QB9125" s="623"/>
      <c r="QC9125" s="623"/>
      <c r="QD9125" s="623"/>
      <c r="QE9125" s="623"/>
      <c r="QF9125" s="623"/>
      <c r="QG9125" s="623"/>
      <c r="QH9125" s="623"/>
      <c r="QI9125" s="623"/>
      <c r="QJ9125" s="623"/>
      <c r="QK9125" s="623"/>
    </row>
    <row r="9126" spans="439:453">
      <c r="PW9126" s="623"/>
      <c r="PX9126" s="623"/>
      <c r="PY9126" s="623"/>
      <c r="PZ9126" s="623"/>
      <c r="QA9126" s="623"/>
      <c r="QB9126" s="623"/>
      <c r="QC9126" s="623"/>
      <c r="QD9126" s="623"/>
      <c r="QE9126" s="623"/>
      <c r="QF9126" s="623"/>
      <c r="QG9126" s="623"/>
      <c r="QH9126" s="623"/>
      <c r="QI9126" s="623"/>
      <c r="QJ9126" s="623"/>
      <c r="QK9126" s="623"/>
    </row>
    <row r="9127" spans="439:453">
      <c r="PW9127" s="623"/>
      <c r="PX9127" s="623"/>
      <c r="PY9127" s="623"/>
      <c r="PZ9127" s="623"/>
      <c r="QA9127" s="623"/>
      <c r="QB9127" s="623"/>
      <c r="QC9127" s="623"/>
      <c r="QD9127" s="623"/>
      <c r="QE9127" s="623"/>
      <c r="QF9127" s="623"/>
      <c r="QG9127" s="623"/>
      <c r="QH9127" s="623"/>
      <c r="QI9127" s="623"/>
      <c r="QJ9127" s="623"/>
      <c r="QK9127" s="623"/>
    </row>
    <row r="9128" spans="439:453">
      <c r="PW9128" s="623"/>
      <c r="PX9128" s="623"/>
      <c r="PY9128" s="623"/>
      <c r="PZ9128" s="623"/>
      <c r="QA9128" s="623"/>
      <c r="QB9128" s="623"/>
      <c r="QC9128" s="623"/>
      <c r="QD9128" s="623"/>
      <c r="QE9128" s="623"/>
      <c r="QF9128" s="623"/>
      <c r="QG9128" s="623"/>
      <c r="QH9128" s="623"/>
      <c r="QI9128" s="623"/>
      <c r="QJ9128" s="623"/>
      <c r="QK9128" s="623"/>
    </row>
    <row r="9129" spans="439:453">
      <c r="PW9129" s="623"/>
      <c r="PX9129" s="623"/>
      <c r="PY9129" s="623"/>
      <c r="PZ9129" s="623"/>
      <c r="QA9129" s="623"/>
      <c r="QB9129" s="623"/>
      <c r="QC9129" s="623"/>
      <c r="QD9129" s="623"/>
      <c r="QE9129" s="623"/>
      <c r="QF9129" s="623"/>
      <c r="QG9129" s="623"/>
      <c r="QH9129" s="623"/>
      <c r="QI9129" s="623"/>
      <c r="QJ9129" s="623"/>
      <c r="QK9129" s="623"/>
    </row>
    <row r="9130" spans="439:453">
      <c r="PW9130" s="623"/>
      <c r="PX9130" s="623"/>
      <c r="PY9130" s="623"/>
      <c r="PZ9130" s="623"/>
      <c r="QA9130" s="623"/>
      <c r="QB9130" s="623"/>
      <c r="QC9130" s="623"/>
      <c r="QD9130" s="623"/>
      <c r="QE9130" s="623"/>
      <c r="QF9130" s="623"/>
      <c r="QG9130" s="623"/>
      <c r="QH9130" s="623"/>
      <c r="QI9130" s="623"/>
      <c r="QJ9130" s="623"/>
      <c r="QK9130" s="623"/>
    </row>
    <row r="9131" spans="439:453">
      <c r="PW9131" s="623"/>
      <c r="PX9131" s="623"/>
      <c r="PY9131" s="623"/>
      <c r="PZ9131" s="623"/>
      <c r="QA9131" s="623"/>
      <c r="QB9131" s="623"/>
      <c r="QC9131" s="623"/>
      <c r="QD9131" s="623"/>
      <c r="QE9131" s="623"/>
      <c r="QF9131" s="623"/>
      <c r="QG9131" s="623"/>
      <c r="QH9131" s="623"/>
      <c r="QI9131" s="623"/>
      <c r="QJ9131" s="623"/>
      <c r="QK9131" s="623"/>
    </row>
    <row r="9132" spans="439:453">
      <c r="PW9132" s="623"/>
      <c r="PX9132" s="623"/>
      <c r="PY9132" s="623"/>
      <c r="PZ9132" s="623"/>
      <c r="QA9132" s="623"/>
      <c r="QB9132" s="623"/>
      <c r="QC9132" s="623"/>
      <c r="QD9132" s="623"/>
      <c r="QE9132" s="623"/>
      <c r="QF9132" s="623"/>
      <c r="QG9132" s="623"/>
      <c r="QH9132" s="623"/>
      <c r="QI9132" s="623"/>
      <c r="QJ9132" s="623"/>
      <c r="QK9132" s="623"/>
    </row>
    <row r="9133" spans="439:453">
      <c r="PW9133" s="623"/>
      <c r="PX9133" s="623"/>
      <c r="PY9133" s="623"/>
      <c r="PZ9133" s="623"/>
      <c r="QA9133" s="623"/>
      <c r="QB9133" s="623"/>
      <c r="QC9133" s="623"/>
      <c r="QD9133" s="623"/>
      <c r="QE9133" s="623"/>
      <c r="QF9133" s="623"/>
      <c r="QG9133" s="623"/>
      <c r="QH9133" s="623"/>
      <c r="QI9133" s="623"/>
      <c r="QJ9133" s="623"/>
      <c r="QK9133" s="623"/>
    </row>
    <row r="9134" spans="439:453">
      <c r="PW9134" s="623"/>
      <c r="PX9134" s="623"/>
      <c r="PY9134" s="623"/>
      <c r="PZ9134" s="623"/>
      <c r="QA9134" s="623"/>
      <c r="QB9134" s="623"/>
      <c r="QC9134" s="623"/>
      <c r="QD9134" s="623"/>
      <c r="QE9134" s="623"/>
      <c r="QF9134" s="623"/>
      <c r="QG9134" s="623"/>
      <c r="QH9134" s="623"/>
      <c r="QI9134" s="623"/>
      <c r="QJ9134" s="623"/>
      <c r="QK9134" s="623"/>
    </row>
    <row r="9135" spans="439:453">
      <c r="PW9135" s="623"/>
      <c r="PX9135" s="623"/>
      <c r="PY9135" s="623"/>
      <c r="PZ9135" s="623"/>
      <c r="QA9135" s="623"/>
      <c r="QB9135" s="623"/>
      <c r="QC9135" s="623"/>
      <c r="QD9135" s="623"/>
      <c r="QE9135" s="623"/>
      <c r="QF9135" s="623"/>
      <c r="QG9135" s="623"/>
      <c r="QH9135" s="623"/>
      <c r="QI9135" s="623"/>
      <c r="QJ9135" s="623"/>
      <c r="QK9135" s="623"/>
    </row>
    <row r="9136" spans="439:453">
      <c r="PW9136" s="623"/>
      <c r="PX9136" s="623"/>
      <c r="PY9136" s="623"/>
      <c r="PZ9136" s="623"/>
      <c r="QA9136" s="623"/>
      <c r="QB9136" s="623"/>
      <c r="QC9136" s="623"/>
      <c r="QD9136" s="623"/>
      <c r="QE9136" s="623"/>
      <c r="QF9136" s="623"/>
      <c r="QG9136" s="623"/>
      <c r="QH9136" s="623"/>
      <c r="QI9136" s="623"/>
      <c r="QJ9136" s="623"/>
      <c r="QK9136" s="623"/>
    </row>
    <row r="9137" spans="439:453">
      <c r="PW9137" s="623"/>
      <c r="PX9137" s="623"/>
      <c r="PY9137" s="623"/>
      <c r="PZ9137" s="623"/>
      <c r="QA9137" s="623"/>
      <c r="QB9137" s="623"/>
      <c r="QC9137" s="623"/>
      <c r="QD9137" s="623"/>
      <c r="QE9137" s="623"/>
      <c r="QF9137" s="623"/>
      <c r="QG9137" s="623"/>
      <c r="QH9137" s="623"/>
      <c r="QI9137" s="623"/>
      <c r="QJ9137" s="623"/>
      <c r="QK9137" s="623"/>
    </row>
    <row r="9138" spans="439:453">
      <c r="PW9138" s="623"/>
      <c r="PX9138" s="623"/>
      <c r="PY9138" s="623"/>
      <c r="PZ9138" s="623"/>
      <c r="QA9138" s="623"/>
      <c r="QB9138" s="623"/>
      <c r="QC9138" s="623"/>
      <c r="QD9138" s="623"/>
      <c r="QE9138" s="623"/>
      <c r="QF9138" s="623"/>
      <c r="QG9138" s="623"/>
      <c r="QH9138" s="623"/>
      <c r="QI9138" s="623"/>
      <c r="QJ9138" s="623"/>
      <c r="QK9138" s="623"/>
    </row>
    <row r="9139" spans="439:453">
      <c r="PW9139" s="623"/>
      <c r="PX9139" s="623"/>
      <c r="PY9139" s="623"/>
      <c r="PZ9139" s="623"/>
      <c r="QA9139" s="623"/>
      <c r="QB9139" s="623"/>
      <c r="QC9139" s="623"/>
      <c r="QD9139" s="623"/>
      <c r="QE9139" s="623"/>
      <c r="QF9139" s="623"/>
      <c r="QG9139" s="623"/>
      <c r="QH9139" s="623"/>
      <c r="QI9139" s="623"/>
      <c r="QJ9139" s="623"/>
      <c r="QK9139" s="623"/>
    </row>
    <row r="9140" spans="439:453">
      <c r="PW9140" s="623"/>
      <c r="PX9140" s="623"/>
      <c r="PY9140" s="623"/>
      <c r="PZ9140" s="623"/>
      <c r="QA9140" s="623"/>
      <c r="QB9140" s="623"/>
      <c r="QC9140" s="623"/>
      <c r="QD9140" s="623"/>
      <c r="QE9140" s="623"/>
      <c r="QF9140" s="623"/>
      <c r="QG9140" s="623"/>
      <c r="QH9140" s="623"/>
      <c r="QI9140" s="623"/>
      <c r="QJ9140" s="623"/>
      <c r="QK9140" s="623"/>
    </row>
    <row r="9141" spans="439:453">
      <c r="PW9141" s="623"/>
      <c r="PX9141" s="623"/>
      <c r="PY9141" s="623"/>
      <c r="PZ9141" s="623"/>
      <c r="QA9141" s="623"/>
      <c r="QB9141" s="623"/>
      <c r="QC9141" s="623"/>
      <c r="QD9141" s="623"/>
      <c r="QE9141" s="623"/>
      <c r="QF9141" s="623"/>
      <c r="QG9141" s="623"/>
      <c r="QH9141" s="623"/>
      <c r="QI9141" s="623"/>
      <c r="QJ9141" s="623"/>
      <c r="QK9141" s="623"/>
    </row>
    <row r="9142" spans="439:453">
      <c r="PW9142" s="623"/>
      <c r="PX9142" s="623"/>
      <c r="PY9142" s="623"/>
      <c r="PZ9142" s="623"/>
      <c r="QA9142" s="623"/>
      <c r="QB9142" s="623"/>
      <c r="QC9142" s="623"/>
      <c r="QD9142" s="623"/>
      <c r="QE9142" s="623"/>
      <c r="QF9142" s="623"/>
      <c r="QG9142" s="623"/>
      <c r="QH9142" s="623"/>
      <c r="QI9142" s="623"/>
      <c r="QJ9142" s="623"/>
      <c r="QK9142" s="623"/>
    </row>
    <row r="9143" spans="439:453">
      <c r="PW9143" s="623"/>
      <c r="PX9143" s="623"/>
      <c r="PY9143" s="623"/>
      <c r="PZ9143" s="623"/>
      <c r="QA9143" s="623"/>
      <c r="QB9143" s="623"/>
      <c r="QC9143" s="623"/>
      <c r="QD9143" s="623"/>
      <c r="QE9143" s="623"/>
      <c r="QF9143" s="623"/>
      <c r="QG9143" s="623"/>
      <c r="QH9143" s="623"/>
      <c r="QI9143" s="623"/>
      <c r="QJ9143" s="623"/>
      <c r="QK9143" s="623"/>
    </row>
    <row r="9144" spans="439:453">
      <c r="PW9144" s="623"/>
      <c r="PX9144" s="623"/>
      <c r="PY9144" s="623"/>
      <c r="PZ9144" s="623"/>
      <c r="QA9144" s="623"/>
      <c r="QB9144" s="623"/>
      <c r="QC9144" s="623"/>
      <c r="QD9144" s="623"/>
      <c r="QE9144" s="623"/>
      <c r="QF9144" s="623"/>
      <c r="QG9144" s="623"/>
      <c r="QH9144" s="623"/>
      <c r="QI9144" s="623"/>
      <c r="QJ9144" s="623"/>
      <c r="QK9144" s="623"/>
    </row>
    <row r="9145" spans="439:453">
      <c r="PW9145" s="623"/>
      <c r="PX9145" s="623"/>
      <c r="PY9145" s="623"/>
      <c r="PZ9145" s="623"/>
      <c r="QA9145" s="623"/>
      <c r="QB9145" s="623"/>
      <c r="QC9145" s="623"/>
      <c r="QD9145" s="623"/>
      <c r="QE9145" s="623"/>
      <c r="QF9145" s="623"/>
      <c r="QG9145" s="623"/>
      <c r="QH9145" s="623"/>
      <c r="QI9145" s="623"/>
      <c r="QJ9145" s="623"/>
      <c r="QK9145" s="623"/>
    </row>
    <row r="9146" spans="439:453">
      <c r="PW9146" s="623"/>
      <c r="PX9146" s="623"/>
      <c r="PY9146" s="623"/>
      <c r="PZ9146" s="623"/>
      <c r="QA9146" s="623"/>
      <c r="QB9146" s="623"/>
      <c r="QC9146" s="623"/>
      <c r="QD9146" s="623"/>
      <c r="QE9146" s="623"/>
      <c r="QF9146" s="623"/>
      <c r="QG9146" s="623"/>
      <c r="QH9146" s="623"/>
      <c r="QI9146" s="623"/>
      <c r="QJ9146" s="623"/>
      <c r="QK9146" s="623"/>
    </row>
    <row r="9147" spans="439:453">
      <c r="PW9147" s="623"/>
      <c r="PX9147" s="623"/>
      <c r="PY9147" s="623"/>
      <c r="PZ9147" s="623"/>
      <c r="QA9147" s="623"/>
      <c r="QB9147" s="623"/>
      <c r="QC9147" s="623"/>
      <c r="QD9147" s="623"/>
      <c r="QE9147" s="623"/>
      <c r="QF9147" s="623"/>
      <c r="QG9147" s="623"/>
      <c r="QH9147" s="623"/>
      <c r="QI9147" s="623"/>
      <c r="QJ9147" s="623"/>
      <c r="QK9147" s="623"/>
    </row>
    <row r="9148" spans="439:453">
      <c r="PW9148" s="623"/>
      <c r="PX9148" s="623"/>
      <c r="PY9148" s="623"/>
      <c r="PZ9148" s="623"/>
      <c r="QA9148" s="623"/>
      <c r="QB9148" s="623"/>
      <c r="QC9148" s="623"/>
      <c r="QD9148" s="623"/>
      <c r="QE9148" s="623"/>
      <c r="QF9148" s="623"/>
      <c r="QG9148" s="623"/>
      <c r="QH9148" s="623"/>
      <c r="QI9148" s="623"/>
      <c r="QJ9148" s="623"/>
      <c r="QK9148" s="623"/>
    </row>
    <row r="9149" spans="439:453">
      <c r="PW9149" s="623"/>
      <c r="PX9149" s="623"/>
      <c r="PY9149" s="623"/>
      <c r="PZ9149" s="623"/>
      <c r="QA9149" s="623"/>
      <c r="QB9149" s="623"/>
      <c r="QC9149" s="623"/>
      <c r="QD9149" s="623"/>
      <c r="QE9149" s="623"/>
      <c r="QF9149" s="623"/>
      <c r="QG9149" s="623"/>
      <c r="QH9149" s="623"/>
      <c r="QI9149" s="623"/>
      <c r="QJ9149" s="623"/>
      <c r="QK9149" s="623"/>
    </row>
    <row r="9150" spans="439:453">
      <c r="PW9150" s="623"/>
      <c r="PX9150" s="623"/>
      <c r="PY9150" s="623"/>
      <c r="PZ9150" s="623"/>
      <c r="QA9150" s="623"/>
      <c r="QB9150" s="623"/>
      <c r="QC9150" s="623"/>
      <c r="QD9150" s="623"/>
      <c r="QE9150" s="623"/>
      <c r="QF9150" s="623"/>
      <c r="QG9150" s="623"/>
      <c r="QH9150" s="623"/>
      <c r="QI9150" s="623"/>
      <c r="QJ9150" s="623"/>
      <c r="QK9150" s="623"/>
    </row>
    <row r="9151" spans="439:453">
      <c r="PW9151" s="623"/>
      <c r="PX9151" s="623"/>
      <c r="PY9151" s="623"/>
      <c r="PZ9151" s="623"/>
      <c r="QA9151" s="623"/>
      <c r="QB9151" s="623"/>
      <c r="QC9151" s="623"/>
      <c r="QD9151" s="623"/>
      <c r="QE9151" s="623"/>
      <c r="QF9151" s="623"/>
      <c r="QG9151" s="623"/>
      <c r="QH9151" s="623"/>
      <c r="QI9151" s="623"/>
      <c r="QJ9151" s="623"/>
      <c r="QK9151" s="623"/>
    </row>
    <row r="9152" spans="439:453">
      <c r="PW9152" s="623"/>
      <c r="PX9152" s="623"/>
      <c r="PY9152" s="623"/>
      <c r="PZ9152" s="623"/>
      <c r="QA9152" s="623"/>
      <c r="QB9152" s="623"/>
      <c r="QC9152" s="623"/>
      <c r="QD9152" s="623"/>
      <c r="QE9152" s="623"/>
      <c r="QF9152" s="623"/>
      <c r="QG9152" s="623"/>
      <c r="QH9152" s="623"/>
      <c r="QI9152" s="623"/>
      <c r="QJ9152" s="623"/>
      <c r="QK9152" s="623"/>
    </row>
    <row r="9153" spans="439:453">
      <c r="PW9153" s="623"/>
      <c r="PX9153" s="623"/>
      <c r="PY9153" s="623"/>
      <c r="PZ9153" s="623"/>
      <c r="QA9153" s="623"/>
      <c r="QB9153" s="623"/>
      <c r="QC9153" s="623"/>
      <c r="QD9153" s="623"/>
      <c r="QE9153" s="623"/>
      <c r="QF9153" s="623"/>
      <c r="QG9153" s="623"/>
      <c r="QH9153" s="623"/>
      <c r="QI9153" s="623"/>
      <c r="QJ9153" s="623"/>
      <c r="QK9153" s="623"/>
    </row>
    <row r="9154" spans="439:453">
      <c r="PW9154" s="623"/>
      <c r="PX9154" s="623"/>
      <c r="PY9154" s="623"/>
      <c r="PZ9154" s="623"/>
      <c r="QA9154" s="623"/>
      <c r="QB9154" s="623"/>
      <c r="QC9154" s="623"/>
      <c r="QD9154" s="623"/>
      <c r="QE9154" s="623"/>
      <c r="QF9154" s="623"/>
      <c r="QG9154" s="623"/>
      <c r="QH9154" s="623"/>
      <c r="QI9154" s="623"/>
      <c r="QJ9154" s="623"/>
      <c r="QK9154" s="623"/>
    </row>
    <row r="9155" spans="439:453">
      <c r="PW9155" s="623"/>
      <c r="PX9155" s="623"/>
      <c r="PY9155" s="623"/>
      <c r="PZ9155" s="623"/>
      <c r="QA9155" s="623"/>
      <c r="QB9155" s="623"/>
      <c r="QC9155" s="623"/>
      <c r="QD9155" s="623"/>
      <c r="QE9155" s="623"/>
      <c r="QF9155" s="623"/>
      <c r="QG9155" s="623"/>
      <c r="QH9155" s="623"/>
      <c r="QI9155" s="623"/>
      <c r="QJ9155" s="623"/>
      <c r="QK9155" s="623"/>
    </row>
    <row r="9156" spans="439:453">
      <c r="PW9156" s="623"/>
      <c r="PX9156" s="623"/>
      <c r="PY9156" s="623"/>
      <c r="PZ9156" s="623"/>
      <c r="QA9156" s="623"/>
      <c r="QB9156" s="623"/>
      <c r="QC9156" s="623"/>
      <c r="QD9156" s="623"/>
      <c r="QE9156" s="623"/>
      <c r="QF9156" s="623"/>
      <c r="QG9156" s="623"/>
      <c r="QH9156" s="623"/>
      <c r="QI9156" s="623"/>
      <c r="QJ9156" s="623"/>
      <c r="QK9156" s="623"/>
    </row>
    <row r="9157" spans="439:453">
      <c r="PW9157" s="623"/>
      <c r="PX9157" s="623"/>
      <c r="PY9157" s="623"/>
      <c r="PZ9157" s="623"/>
      <c r="QA9157" s="623"/>
      <c r="QB9157" s="623"/>
      <c r="QC9157" s="623"/>
      <c r="QD9157" s="623"/>
      <c r="QE9157" s="623"/>
      <c r="QF9157" s="623"/>
      <c r="QG9157" s="623"/>
      <c r="QH9157" s="623"/>
      <c r="QI9157" s="623"/>
      <c r="QJ9157" s="623"/>
      <c r="QK9157" s="623"/>
    </row>
    <row r="9158" spans="439:453">
      <c r="PW9158" s="623"/>
      <c r="PX9158" s="623"/>
      <c r="PY9158" s="623"/>
      <c r="PZ9158" s="623"/>
      <c r="QA9158" s="623"/>
      <c r="QB9158" s="623"/>
      <c r="QC9158" s="623"/>
      <c r="QD9158" s="623"/>
      <c r="QE9158" s="623"/>
      <c r="QF9158" s="623"/>
      <c r="QG9158" s="623"/>
      <c r="QH9158" s="623"/>
      <c r="QI9158" s="623"/>
      <c r="QJ9158" s="623"/>
      <c r="QK9158" s="623"/>
    </row>
    <row r="9159" spans="439:453">
      <c r="PW9159" s="623"/>
      <c r="PX9159" s="623"/>
      <c r="PY9159" s="623"/>
      <c r="PZ9159" s="623"/>
      <c r="QA9159" s="623"/>
      <c r="QB9159" s="623"/>
      <c r="QC9159" s="623"/>
      <c r="QD9159" s="623"/>
      <c r="QE9159" s="623"/>
      <c r="QF9159" s="623"/>
      <c r="QG9159" s="623"/>
      <c r="QH9159" s="623"/>
      <c r="QI9159" s="623"/>
      <c r="QJ9159" s="623"/>
      <c r="QK9159" s="623"/>
    </row>
    <row r="9160" spans="439:453">
      <c r="PW9160" s="623"/>
      <c r="PX9160" s="623"/>
      <c r="PY9160" s="623"/>
      <c r="PZ9160" s="623"/>
      <c r="QA9160" s="623"/>
      <c r="QB9160" s="623"/>
      <c r="QC9160" s="623"/>
      <c r="QD9160" s="623"/>
      <c r="QE9160" s="623"/>
      <c r="QF9160" s="623"/>
      <c r="QG9160" s="623"/>
      <c r="QH9160" s="623"/>
      <c r="QI9160" s="623"/>
      <c r="QJ9160" s="623"/>
      <c r="QK9160" s="623"/>
    </row>
    <row r="9161" spans="439:453">
      <c r="PW9161" s="623"/>
      <c r="PX9161" s="623"/>
      <c r="PY9161" s="623"/>
      <c r="PZ9161" s="623"/>
      <c r="QA9161" s="623"/>
      <c r="QB9161" s="623"/>
      <c r="QC9161" s="623"/>
      <c r="QD9161" s="623"/>
      <c r="QE9161" s="623"/>
      <c r="QF9161" s="623"/>
      <c r="QG9161" s="623"/>
      <c r="QH9161" s="623"/>
      <c r="QI9161" s="623"/>
      <c r="QJ9161" s="623"/>
      <c r="QK9161" s="623"/>
    </row>
    <row r="9162" spans="439:453">
      <c r="PW9162" s="623"/>
      <c r="PX9162" s="623"/>
      <c r="PY9162" s="623"/>
      <c r="PZ9162" s="623"/>
      <c r="QA9162" s="623"/>
      <c r="QB9162" s="623"/>
      <c r="QC9162" s="623"/>
      <c r="QD9162" s="623"/>
      <c r="QE9162" s="623"/>
      <c r="QF9162" s="623"/>
      <c r="QG9162" s="623"/>
      <c r="QH9162" s="623"/>
      <c r="QI9162" s="623"/>
      <c r="QJ9162" s="623"/>
      <c r="QK9162" s="623"/>
    </row>
    <row r="9163" spans="439:453">
      <c r="PW9163" s="623"/>
      <c r="PX9163" s="623"/>
      <c r="PY9163" s="623"/>
      <c r="PZ9163" s="623"/>
      <c r="QA9163" s="623"/>
      <c r="QB9163" s="623"/>
      <c r="QC9163" s="623"/>
      <c r="QD9163" s="623"/>
      <c r="QE9163" s="623"/>
      <c r="QF9163" s="623"/>
      <c r="QG9163" s="623"/>
      <c r="QH9163" s="623"/>
      <c r="QI9163" s="623"/>
      <c r="QJ9163" s="623"/>
      <c r="QK9163" s="623"/>
    </row>
    <row r="9164" spans="439:453">
      <c r="PW9164" s="623"/>
      <c r="PX9164" s="623"/>
      <c r="PY9164" s="623"/>
      <c r="PZ9164" s="623"/>
      <c r="QA9164" s="623"/>
      <c r="QB9164" s="623"/>
      <c r="QC9164" s="623"/>
      <c r="QD9164" s="623"/>
      <c r="QE9164" s="623"/>
      <c r="QF9164" s="623"/>
      <c r="QG9164" s="623"/>
      <c r="QH9164" s="623"/>
      <c r="QI9164" s="623"/>
      <c r="QJ9164" s="623"/>
      <c r="QK9164" s="623"/>
    </row>
    <row r="9165" spans="439:453">
      <c r="PW9165" s="623"/>
      <c r="PX9165" s="623"/>
      <c r="PY9165" s="623"/>
      <c r="PZ9165" s="623"/>
      <c r="QA9165" s="623"/>
      <c r="QB9165" s="623"/>
      <c r="QC9165" s="623"/>
      <c r="QD9165" s="623"/>
      <c r="QE9165" s="623"/>
      <c r="QF9165" s="623"/>
      <c r="QG9165" s="623"/>
      <c r="QH9165" s="623"/>
      <c r="QI9165" s="623"/>
      <c r="QJ9165" s="623"/>
      <c r="QK9165" s="623"/>
    </row>
    <row r="9166" spans="439:453">
      <c r="PW9166" s="623"/>
      <c r="PX9166" s="623"/>
      <c r="PY9166" s="623"/>
      <c r="PZ9166" s="623"/>
      <c r="QA9166" s="623"/>
      <c r="QB9166" s="623"/>
      <c r="QC9166" s="623"/>
      <c r="QD9166" s="623"/>
      <c r="QE9166" s="623"/>
      <c r="QF9166" s="623"/>
      <c r="QG9166" s="623"/>
      <c r="QH9166" s="623"/>
      <c r="QI9166" s="623"/>
      <c r="QJ9166" s="623"/>
      <c r="QK9166" s="623"/>
    </row>
    <row r="9167" spans="439:453">
      <c r="PW9167" s="623"/>
      <c r="PX9167" s="623"/>
      <c r="PY9167" s="623"/>
      <c r="PZ9167" s="623"/>
      <c r="QA9167" s="623"/>
      <c r="QB9167" s="623"/>
      <c r="QC9167" s="623"/>
      <c r="QD9167" s="623"/>
      <c r="QE9167" s="623"/>
      <c r="QF9167" s="623"/>
      <c r="QG9167" s="623"/>
      <c r="QH9167" s="623"/>
      <c r="QI9167" s="623"/>
      <c r="QJ9167" s="623"/>
      <c r="QK9167" s="623"/>
    </row>
    <row r="9168" spans="439:453">
      <c r="PW9168" s="623"/>
      <c r="PX9168" s="623"/>
      <c r="PY9168" s="623"/>
      <c r="PZ9168" s="623"/>
      <c r="QA9168" s="623"/>
      <c r="QB9168" s="623"/>
      <c r="QC9168" s="623"/>
      <c r="QD9168" s="623"/>
      <c r="QE9168" s="623"/>
      <c r="QF9168" s="623"/>
      <c r="QG9168" s="623"/>
      <c r="QH9168" s="623"/>
      <c r="QI9168" s="623"/>
      <c r="QJ9168" s="623"/>
      <c r="QK9168" s="623"/>
    </row>
    <row r="9169" spans="439:453">
      <c r="PW9169" s="623"/>
      <c r="PX9169" s="623"/>
      <c r="PY9169" s="623"/>
      <c r="PZ9169" s="623"/>
      <c r="QA9169" s="623"/>
      <c r="QB9169" s="623"/>
      <c r="QC9169" s="623"/>
      <c r="QD9169" s="623"/>
      <c r="QE9169" s="623"/>
      <c r="QF9169" s="623"/>
      <c r="QG9169" s="623"/>
      <c r="QH9169" s="623"/>
      <c r="QI9169" s="623"/>
      <c r="QJ9169" s="623"/>
      <c r="QK9169" s="623"/>
    </row>
    <row r="9170" spans="439:453">
      <c r="PW9170" s="623"/>
      <c r="PX9170" s="623"/>
      <c r="PY9170" s="623"/>
      <c r="PZ9170" s="623"/>
      <c r="QA9170" s="623"/>
      <c r="QB9170" s="623"/>
      <c r="QC9170" s="623"/>
      <c r="QD9170" s="623"/>
      <c r="QE9170" s="623"/>
      <c r="QF9170" s="623"/>
      <c r="QG9170" s="623"/>
      <c r="QH9170" s="623"/>
      <c r="QI9170" s="623"/>
      <c r="QJ9170" s="623"/>
      <c r="QK9170" s="623"/>
    </row>
    <row r="9171" spans="439:453">
      <c r="PW9171" s="623"/>
      <c r="PX9171" s="623"/>
      <c r="PY9171" s="623"/>
      <c r="PZ9171" s="623"/>
      <c r="QA9171" s="623"/>
      <c r="QB9171" s="623"/>
      <c r="QC9171" s="623"/>
      <c r="QD9171" s="623"/>
      <c r="QE9171" s="623"/>
      <c r="QF9171" s="623"/>
      <c r="QG9171" s="623"/>
      <c r="QH9171" s="623"/>
      <c r="QI9171" s="623"/>
      <c r="QJ9171" s="623"/>
      <c r="QK9171" s="623"/>
    </row>
    <row r="9172" spans="439:453">
      <c r="PW9172" s="623"/>
      <c r="PX9172" s="623"/>
      <c r="PY9172" s="623"/>
      <c r="PZ9172" s="623"/>
      <c r="QA9172" s="623"/>
      <c r="QB9172" s="623"/>
      <c r="QC9172" s="623"/>
      <c r="QD9172" s="623"/>
      <c r="QE9172" s="623"/>
      <c r="QF9172" s="623"/>
      <c r="QG9172" s="623"/>
      <c r="QH9172" s="623"/>
      <c r="QI9172" s="623"/>
      <c r="QJ9172" s="623"/>
      <c r="QK9172" s="623"/>
    </row>
    <row r="9173" spans="439:453">
      <c r="PW9173" s="623"/>
      <c r="PX9173" s="623"/>
      <c r="PY9173" s="623"/>
      <c r="PZ9173" s="623"/>
      <c r="QA9173" s="623"/>
      <c r="QB9173" s="623"/>
      <c r="QC9173" s="623"/>
      <c r="QD9173" s="623"/>
      <c r="QE9173" s="623"/>
      <c r="QF9173" s="623"/>
      <c r="QG9173" s="623"/>
      <c r="QH9173" s="623"/>
      <c r="QI9173" s="623"/>
      <c r="QJ9173" s="623"/>
      <c r="QK9173" s="623"/>
    </row>
    <row r="9174" spans="439:453">
      <c r="PW9174" s="623"/>
      <c r="PX9174" s="623"/>
      <c r="PY9174" s="623"/>
      <c r="PZ9174" s="623"/>
      <c r="QA9174" s="623"/>
      <c r="QB9174" s="623"/>
      <c r="QC9174" s="623"/>
      <c r="QD9174" s="623"/>
      <c r="QE9174" s="623"/>
      <c r="QF9174" s="623"/>
      <c r="QG9174" s="623"/>
      <c r="QH9174" s="623"/>
      <c r="QI9174" s="623"/>
      <c r="QJ9174" s="623"/>
      <c r="QK9174" s="623"/>
    </row>
    <row r="9175" spans="439:453">
      <c r="PW9175" s="623"/>
      <c r="PX9175" s="623"/>
      <c r="PY9175" s="623"/>
      <c r="PZ9175" s="623"/>
      <c r="QA9175" s="623"/>
      <c r="QB9175" s="623"/>
      <c r="QC9175" s="623"/>
      <c r="QD9175" s="623"/>
      <c r="QE9175" s="623"/>
      <c r="QF9175" s="623"/>
      <c r="QG9175" s="623"/>
      <c r="QH9175" s="623"/>
      <c r="QI9175" s="623"/>
      <c r="QJ9175" s="623"/>
      <c r="QK9175" s="623"/>
    </row>
    <row r="9176" spans="439:453">
      <c r="PW9176" s="623"/>
      <c r="PX9176" s="623"/>
      <c r="PY9176" s="623"/>
      <c r="PZ9176" s="623"/>
      <c r="QA9176" s="623"/>
      <c r="QB9176" s="623"/>
      <c r="QC9176" s="623"/>
      <c r="QD9176" s="623"/>
      <c r="QE9176" s="623"/>
      <c r="QF9176" s="623"/>
      <c r="QG9176" s="623"/>
      <c r="QH9176" s="623"/>
      <c r="QI9176" s="623"/>
      <c r="QJ9176" s="623"/>
      <c r="QK9176" s="623"/>
    </row>
    <row r="9177" spans="439:453">
      <c r="PW9177" s="623"/>
      <c r="PX9177" s="623"/>
      <c r="PY9177" s="623"/>
      <c r="PZ9177" s="623"/>
      <c r="QA9177" s="623"/>
      <c r="QB9177" s="623"/>
      <c r="QC9177" s="623"/>
      <c r="QD9177" s="623"/>
      <c r="QE9177" s="623"/>
      <c r="QF9177" s="623"/>
      <c r="QG9177" s="623"/>
      <c r="QH9177" s="623"/>
      <c r="QI9177" s="623"/>
      <c r="QJ9177" s="623"/>
      <c r="QK9177" s="623"/>
    </row>
    <row r="9178" spans="439:453">
      <c r="PW9178" s="623"/>
      <c r="PX9178" s="623"/>
      <c r="PY9178" s="623"/>
      <c r="PZ9178" s="623"/>
      <c r="QA9178" s="623"/>
      <c r="QB9178" s="623"/>
      <c r="QC9178" s="623"/>
      <c r="QD9178" s="623"/>
      <c r="QE9178" s="623"/>
      <c r="QF9178" s="623"/>
      <c r="QG9178" s="623"/>
      <c r="QH9178" s="623"/>
      <c r="QI9178" s="623"/>
      <c r="QJ9178" s="623"/>
      <c r="QK9178" s="623"/>
    </row>
    <row r="9179" spans="439:453">
      <c r="PW9179" s="623"/>
      <c r="PX9179" s="623"/>
      <c r="PY9179" s="623"/>
      <c r="PZ9179" s="623"/>
      <c r="QA9179" s="623"/>
      <c r="QB9179" s="623"/>
      <c r="QC9179" s="623"/>
      <c r="QD9179" s="623"/>
      <c r="QE9179" s="623"/>
      <c r="QF9179" s="623"/>
      <c r="QG9179" s="623"/>
      <c r="QH9179" s="623"/>
      <c r="QI9179" s="623"/>
      <c r="QJ9179" s="623"/>
      <c r="QK9179" s="623"/>
    </row>
    <row r="9180" spans="439:453">
      <c r="PW9180" s="623"/>
      <c r="PX9180" s="623"/>
      <c r="PY9180" s="623"/>
      <c r="PZ9180" s="623"/>
      <c r="QA9180" s="623"/>
      <c r="QB9180" s="623"/>
      <c r="QC9180" s="623"/>
      <c r="QD9180" s="623"/>
      <c r="QE9180" s="623"/>
      <c r="QF9180" s="623"/>
      <c r="QG9180" s="623"/>
      <c r="QH9180" s="623"/>
      <c r="QI9180" s="623"/>
      <c r="QJ9180" s="623"/>
      <c r="QK9180" s="623"/>
    </row>
    <row r="9181" spans="439:453">
      <c r="PW9181" s="623"/>
      <c r="PX9181" s="623"/>
      <c r="PY9181" s="623"/>
      <c r="PZ9181" s="623"/>
      <c r="QA9181" s="623"/>
      <c r="QB9181" s="623"/>
      <c r="QC9181" s="623"/>
      <c r="QD9181" s="623"/>
      <c r="QE9181" s="623"/>
      <c r="QF9181" s="623"/>
      <c r="QG9181" s="623"/>
      <c r="QH9181" s="623"/>
      <c r="QI9181" s="623"/>
      <c r="QJ9181" s="623"/>
      <c r="QK9181" s="623"/>
    </row>
    <row r="9182" spans="439:453">
      <c r="PW9182" s="623"/>
      <c r="PX9182" s="623"/>
      <c r="PY9182" s="623"/>
      <c r="PZ9182" s="623"/>
      <c r="QA9182" s="623"/>
      <c r="QB9182" s="623"/>
      <c r="QC9182" s="623"/>
      <c r="QD9182" s="623"/>
      <c r="QE9182" s="623"/>
      <c r="QF9182" s="623"/>
      <c r="QG9182" s="623"/>
      <c r="QH9182" s="623"/>
      <c r="QI9182" s="623"/>
      <c r="QJ9182" s="623"/>
      <c r="QK9182" s="623"/>
    </row>
    <row r="9183" spans="439:453">
      <c r="PW9183" s="623"/>
      <c r="PX9183" s="623"/>
      <c r="PY9183" s="623"/>
      <c r="PZ9183" s="623"/>
      <c r="QA9183" s="623"/>
      <c r="QB9183" s="623"/>
      <c r="QC9183" s="623"/>
      <c r="QD9183" s="623"/>
      <c r="QE9183" s="623"/>
      <c r="QF9183" s="623"/>
      <c r="QG9183" s="623"/>
      <c r="QH9183" s="623"/>
      <c r="QI9183" s="623"/>
      <c r="QJ9183" s="623"/>
      <c r="QK9183" s="623"/>
    </row>
    <row r="9184" spans="439:453">
      <c r="PW9184" s="623"/>
      <c r="PX9184" s="623"/>
      <c r="PY9184" s="623"/>
      <c r="PZ9184" s="623"/>
      <c r="QA9184" s="623"/>
      <c r="QB9184" s="623"/>
      <c r="QC9184" s="623"/>
      <c r="QD9184" s="623"/>
      <c r="QE9184" s="623"/>
      <c r="QF9184" s="623"/>
      <c r="QG9184" s="623"/>
      <c r="QH9184" s="623"/>
      <c r="QI9184" s="623"/>
      <c r="QJ9184" s="623"/>
      <c r="QK9184" s="623"/>
    </row>
    <row r="9185" spans="439:453">
      <c r="PW9185" s="623"/>
      <c r="PX9185" s="623"/>
      <c r="PY9185" s="623"/>
      <c r="PZ9185" s="623"/>
      <c r="QA9185" s="623"/>
      <c r="QB9185" s="623"/>
      <c r="QC9185" s="623"/>
      <c r="QD9185" s="623"/>
      <c r="QE9185" s="623"/>
      <c r="QF9185" s="623"/>
      <c r="QG9185" s="623"/>
      <c r="QH9185" s="623"/>
      <c r="QI9185" s="623"/>
      <c r="QJ9185" s="623"/>
      <c r="QK9185" s="623"/>
    </row>
    <row r="9186" spans="439:453">
      <c r="PW9186" s="623"/>
      <c r="PX9186" s="623"/>
      <c r="PY9186" s="623"/>
      <c r="PZ9186" s="623"/>
      <c r="QA9186" s="623"/>
      <c r="QB9186" s="623"/>
      <c r="QC9186" s="623"/>
      <c r="QD9186" s="623"/>
      <c r="QE9186" s="623"/>
      <c r="QF9186" s="623"/>
      <c r="QG9186" s="623"/>
      <c r="QH9186" s="623"/>
      <c r="QI9186" s="623"/>
      <c r="QJ9186" s="623"/>
      <c r="QK9186" s="623"/>
    </row>
    <row r="9187" spans="439:453">
      <c r="PW9187" s="623"/>
      <c r="PX9187" s="623"/>
      <c r="PY9187" s="623"/>
      <c r="PZ9187" s="623"/>
      <c r="QA9187" s="623"/>
      <c r="QB9187" s="623"/>
      <c r="QC9187" s="623"/>
      <c r="QD9187" s="623"/>
      <c r="QE9187" s="623"/>
      <c r="QF9187" s="623"/>
      <c r="QG9187" s="623"/>
      <c r="QH9187" s="623"/>
      <c r="QI9187" s="623"/>
      <c r="QJ9187" s="623"/>
      <c r="QK9187" s="623"/>
    </row>
    <row r="9188" spans="439:453">
      <c r="PW9188" s="623"/>
      <c r="PX9188" s="623"/>
      <c r="PY9188" s="623"/>
      <c r="PZ9188" s="623"/>
      <c r="QA9188" s="623"/>
      <c r="QB9188" s="623"/>
      <c r="QC9188" s="623"/>
      <c r="QD9188" s="623"/>
      <c r="QE9188" s="623"/>
      <c r="QF9188" s="623"/>
      <c r="QG9188" s="623"/>
      <c r="QH9188" s="623"/>
      <c r="QI9188" s="623"/>
      <c r="QJ9188" s="623"/>
      <c r="QK9188" s="623"/>
    </row>
    <row r="9189" spans="439:453">
      <c r="PW9189" s="623"/>
      <c r="PX9189" s="623"/>
      <c r="PY9189" s="623"/>
      <c r="PZ9189" s="623"/>
      <c r="QA9189" s="623"/>
      <c r="QB9189" s="623"/>
      <c r="QC9189" s="623"/>
      <c r="QD9189" s="623"/>
      <c r="QE9189" s="623"/>
      <c r="QF9189" s="623"/>
      <c r="QG9189" s="623"/>
      <c r="QH9189" s="623"/>
      <c r="QI9189" s="623"/>
      <c r="QJ9189" s="623"/>
      <c r="QK9189" s="623"/>
    </row>
    <row r="9190" spans="439:453">
      <c r="PW9190" s="623"/>
      <c r="PX9190" s="623"/>
      <c r="PY9190" s="623"/>
      <c r="PZ9190" s="623"/>
      <c r="QA9190" s="623"/>
      <c r="QB9190" s="623"/>
      <c r="QC9190" s="623"/>
      <c r="QD9190" s="623"/>
      <c r="QE9190" s="623"/>
      <c r="QF9190" s="623"/>
      <c r="QG9190" s="623"/>
      <c r="QH9190" s="623"/>
      <c r="QI9190" s="623"/>
      <c r="QJ9190" s="623"/>
      <c r="QK9190" s="623"/>
    </row>
    <row r="9191" spans="439:453">
      <c r="PW9191" s="623"/>
      <c r="PX9191" s="623"/>
      <c r="PY9191" s="623"/>
      <c r="PZ9191" s="623"/>
      <c r="QA9191" s="623"/>
      <c r="QB9191" s="623"/>
      <c r="QC9191" s="623"/>
      <c r="QD9191" s="623"/>
      <c r="QE9191" s="623"/>
      <c r="QF9191" s="623"/>
      <c r="QG9191" s="623"/>
      <c r="QH9191" s="623"/>
      <c r="QI9191" s="623"/>
      <c r="QJ9191" s="623"/>
      <c r="QK9191" s="623"/>
    </row>
    <row r="9192" spans="439:453">
      <c r="PW9192" s="623"/>
      <c r="PX9192" s="623"/>
      <c r="PY9192" s="623"/>
      <c r="PZ9192" s="623"/>
      <c r="QA9192" s="623"/>
      <c r="QB9192" s="623"/>
      <c r="QC9192" s="623"/>
      <c r="QD9192" s="623"/>
      <c r="QE9192" s="623"/>
      <c r="QF9192" s="623"/>
      <c r="QG9192" s="623"/>
      <c r="QH9192" s="623"/>
      <c r="QI9192" s="623"/>
      <c r="QJ9192" s="623"/>
      <c r="QK9192" s="623"/>
    </row>
    <row r="9193" spans="439:453">
      <c r="PW9193" s="623"/>
      <c r="PX9193" s="623"/>
      <c r="PY9193" s="623"/>
      <c r="PZ9193" s="623"/>
      <c r="QA9193" s="623"/>
      <c r="QB9193" s="623"/>
      <c r="QC9193" s="623"/>
      <c r="QD9193" s="623"/>
      <c r="QE9193" s="623"/>
      <c r="QF9193" s="623"/>
      <c r="QG9193" s="623"/>
      <c r="QH9193" s="623"/>
      <c r="QI9193" s="623"/>
      <c r="QJ9193" s="623"/>
      <c r="QK9193" s="623"/>
    </row>
    <row r="9194" spans="439:453">
      <c r="PW9194" s="623"/>
      <c r="PX9194" s="623"/>
      <c r="PY9194" s="623"/>
      <c r="PZ9194" s="623"/>
      <c r="QA9194" s="623"/>
      <c r="QB9194" s="623"/>
      <c r="QC9194" s="623"/>
      <c r="QD9194" s="623"/>
      <c r="QE9194" s="623"/>
      <c r="QF9194" s="623"/>
      <c r="QG9194" s="623"/>
      <c r="QH9194" s="623"/>
      <c r="QI9194" s="623"/>
      <c r="QJ9194" s="623"/>
      <c r="QK9194" s="623"/>
    </row>
    <row r="9195" spans="439:453">
      <c r="PW9195" s="623"/>
      <c r="PX9195" s="623"/>
      <c r="PY9195" s="623"/>
      <c r="PZ9195" s="623"/>
      <c r="QA9195" s="623"/>
      <c r="QB9195" s="623"/>
      <c r="QC9195" s="623"/>
      <c r="QD9195" s="623"/>
      <c r="QE9195" s="623"/>
      <c r="QF9195" s="623"/>
      <c r="QG9195" s="623"/>
      <c r="QH9195" s="623"/>
      <c r="QI9195" s="623"/>
      <c r="QJ9195" s="623"/>
      <c r="QK9195" s="623"/>
    </row>
    <row r="9196" spans="439:453">
      <c r="PW9196" s="623"/>
      <c r="PX9196" s="623"/>
      <c r="PY9196" s="623"/>
      <c r="PZ9196" s="623"/>
      <c r="QA9196" s="623"/>
      <c r="QB9196" s="623"/>
      <c r="QC9196" s="623"/>
      <c r="QD9196" s="623"/>
      <c r="QE9196" s="623"/>
      <c r="QF9196" s="623"/>
      <c r="QG9196" s="623"/>
      <c r="QH9196" s="623"/>
      <c r="QI9196" s="623"/>
      <c r="QJ9196" s="623"/>
      <c r="QK9196" s="623"/>
    </row>
    <row r="9197" spans="439:453">
      <c r="PW9197" s="623"/>
      <c r="PX9197" s="623"/>
      <c r="PY9197" s="623"/>
      <c r="PZ9197" s="623"/>
      <c r="QA9197" s="623"/>
      <c r="QB9197" s="623"/>
      <c r="QC9197" s="623"/>
      <c r="QD9197" s="623"/>
      <c r="QE9197" s="623"/>
      <c r="QF9197" s="623"/>
      <c r="QG9197" s="623"/>
      <c r="QH9197" s="623"/>
      <c r="QI9197" s="623"/>
      <c r="QJ9197" s="623"/>
      <c r="QK9197" s="623"/>
    </row>
    <row r="9198" spans="439:453">
      <c r="PW9198" s="623"/>
      <c r="PX9198" s="623"/>
      <c r="PY9198" s="623"/>
      <c r="PZ9198" s="623"/>
      <c r="QA9198" s="623"/>
      <c r="QB9198" s="623"/>
      <c r="QC9198" s="623"/>
      <c r="QD9198" s="623"/>
      <c r="QE9198" s="623"/>
      <c r="QF9198" s="623"/>
      <c r="QG9198" s="623"/>
      <c r="QH9198" s="623"/>
      <c r="QI9198" s="623"/>
      <c r="QJ9198" s="623"/>
      <c r="QK9198" s="623"/>
    </row>
    <row r="9199" spans="439:453">
      <c r="PW9199" s="623"/>
      <c r="PX9199" s="623"/>
      <c r="PY9199" s="623"/>
      <c r="PZ9199" s="623"/>
      <c r="QA9199" s="623"/>
      <c r="QB9199" s="623"/>
      <c r="QC9199" s="623"/>
      <c r="QD9199" s="623"/>
      <c r="QE9199" s="623"/>
      <c r="QF9199" s="623"/>
      <c r="QG9199" s="623"/>
      <c r="QH9199" s="623"/>
      <c r="QI9199" s="623"/>
      <c r="QJ9199" s="623"/>
      <c r="QK9199" s="623"/>
    </row>
    <row r="9200" spans="439:453">
      <c r="PW9200" s="623"/>
      <c r="PX9200" s="623"/>
      <c r="PY9200" s="623"/>
      <c r="PZ9200" s="623"/>
      <c r="QA9200" s="623"/>
      <c r="QB9200" s="623"/>
      <c r="QC9200" s="623"/>
      <c r="QD9200" s="623"/>
      <c r="QE9200" s="623"/>
      <c r="QF9200" s="623"/>
      <c r="QG9200" s="623"/>
      <c r="QH9200" s="623"/>
      <c r="QI9200" s="623"/>
      <c r="QJ9200" s="623"/>
      <c r="QK9200" s="623"/>
    </row>
    <row r="9201" spans="439:453">
      <c r="PW9201" s="623"/>
      <c r="PX9201" s="623"/>
      <c r="PY9201" s="623"/>
      <c r="PZ9201" s="623"/>
      <c r="QA9201" s="623"/>
      <c r="QB9201" s="623"/>
      <c r="QC9201" s="623"/>
      <c r="QD9201" s="623"/>
      <c r="QE9201" s="623"/>
      <c r="QF9201" s="623"/>
      <c r="QG9201" s="623"/>
      <c r="QH9201" s="623"/>
      <c r="QI9201" s="623"/>
      <c r="QJ9201" s="623"/>
      <c r="QK9201" s="623"/>
    </row>
    <row r="9202" spans="439:453">
      <c r="PW9202" s="623"/>
      <c r="PX9202" s="623"/>
      <c r="PY9202" s="623"/>
      <c r="PZ9202" s="623"/>
      <c r="QA9202" s="623"/>
      <c r="QB9202" s="623"/>
      <c r="QC9202" s="623"/>
      <c r="QD9202" s="623"/>
      <c r="QE9202" s="623"/>
      <c r="QF9202" s="623"/>
      <c r="QG9202" s="623"/>
      <c r="QH9202" s="623"/>
      <c r="QI9202" s="623"/>
      <c r="QJ9202" s="623"/>
      <c r="QK9202" s="623"/>
    </row>
    <row r="9203" spans="439:453">
      <c r="PW9203" s="623"/>
      <c r="PX9203" s="623"/>
      <c r="PY9203" s="623"/>
      <c r="PZ9203" s="623"/>
      <c r="QA9203" s="623"/>
      <c r="QB9203" s="623"/>
      <c r="QC9203" s="623"/>
      <c r="QD9203" s="623"/>
      <c r="QE9203" s="623"/>
      <c r="QF9203" s="623"/>
      <c r="QG9203" s="623"/>
      <c r="QH9203" s="623"/>
      <c r="QI9203" s="623"/>
      <c r="QJ9203" s="623"/>
      <c r="QK9203" s="623"/>
    </row>
    <row r="9204" spans="439:453">
      <c r="PW9204" s="623"/>
      <c r="PX9204" s="623"/>
      <c r="PY9204" s="623"/>
      <c r="PZ9204" s="623"/>
      <c r="QA9204" s="623"/>
      <c r="QB9204" s="623"/>
      <c r="QC9204" s="623"/>
      <c r="QD9204" s="623"/>
      <c r="QE9204" s="623"/>
      <c r="QF9204" s="623"/>
      <c r="QG9204" s="623"/>
      <c r="QH9204" s="623"/>
      <c r="QI9204" s="623"/>
      <c r="QJ9204" s="623"/>
      <c r="QK9204" s="623"/>
    </row>
    <row r="9205" spans="439:453">
      <c r="PW9205" s="623"/>
      <c r="PX9205" s="623"/>
      <c r="PY9205" s="623"/>
      <c r="PZ9205" s="623"/>
      <c r="QA9205" s="623"/>
      <c r="QB9205" s="623"/>
      <c r="QC9205" s="623"/>
      <c r="QD9205" s="623"/>
      <c r="QE9205" s="623"/>
      <c r="QF9205" s="623"/>
      <c r="QG9205" s="623"/>
      <c r="QH9205" s="623"/>
      <c r="QI9205" s="623"/>
      <c r="QJ9205" s="623"/>
      <c r="QK9205" s="623"/>
    </row>
    <row r="9206" spans="439:453">
      <c r="PW9206" s="623"/>
      <c r="PX9206" s="623"/>
      <c r="PY9206" s="623"/>
      <c r="PZ9206" s="623"/>
      <c r="QA9206" s="623"/>
      <c r="QB9206" s="623"/>
      <c r="QC9206" s="623"/>
      <c r="QD9206" s="623"/>
      <c r="QE9206" s="623"/>
      <c r="QF9206" s="623"/>
      <c r="QG9206" s="623"/>
      <c r="QH9206" s="623"/>
      <c r="QI9206" s="623"/>
      <c r="QJ9206" s="623"/>
      <c r="QK9206" s="623"/>
    </row>
    <row r="9207" spans="439:453">
      <c r="PW9207" s="623"/>
      <c r="PX9207" s="623"/>
      <c r="PY9207" s="623"/>
      <c r="PZ9207" s="623"/>
      <c r="QA9207" s="623"/>
      <c r="QB9207" s="623"/>
      <c r="QC9207" s="623"/>
      <c r="QD9207" s="623"/>
      <c r="QE9207" s="623"/>
      <c r="QF9207" s="623"/>
      <c r="QG9207" s="623"/>
      <c r="QH9207" s="623"/>
      <c r="QI9207" s="623"/>
      <c r="QJ9207" s="623"/>
      <c r="QK9207" s="623"/>
    </row>
    <row r="9208" spans="439:453">
      <c r="PW9208" s="623"/>
      <c r="PX9208" s="623"/>
      <c r="PY9208" s="623"/>
      <c r="PZ9208" s="623"/>
      <c r="QA9208" s="623"/>
      <c r="QB9208" s="623"/>
      <c r="QC9208" s="623"/>
      <c r="QD9208" s="623"/>
      <c r="QE9208" s="623"/>
      <c r="QF9208" s="623"/>
      <c r="QG9208" s="623"/>
      <c r="QH9208" s="623"/>
      <c r="QI9208" s="623"/>
      <c r="QJ9208" s="623"/>
      <c r="QK9208" s="623"/>
    </row>
    <row r="9209" spans="439:453">
      <c r="PW9209" s="623"/>
      <c r="PX9209" s="623"/>
      <c r="PY9209" s="623"/>
      <c r="PZ9209" s="623"/>
      <c r="QA9209" s="623"/>
      <c r="QB9209" s="623"/>
      <c r="QC9209" s="623"/>
      <c r="QD9209" s="623"/>
      <c r="QE9209" s="623"/>
      <c r="QF9209" s="623"/>
      <c r="QG9209" s="623"/>
      <c r="QH9209" s="623"/>
      <c r="QI9209" s="623"/>
      <c r="QJ9209" s="623"/>
      <c r="QK9209" s="623"/>
    </row>
    <row r="9210" spans="439:453">
      <c r="PW9210" s="623"/>
      <c r="PX9210" s="623"/>
      <c r="PY9210" s="623"/>
      <c r="PZ9210" s="623"/>
      <c r="QA9210" s="623"/>
      <c r="QB9210" s="623"/>
      <c r="QC9210" s="623"/>
      <c r="QD9210" s="623"/>
      <c r="QE9210" s="623"/>
      <c r="QF9210" s="623"/>
      <c r="QG9210" s="623"/>
      <c r="QH9210" s="623"/>
      <c r="QI9210" s="623"/>
      <c r="QJ9210" s="623"/>
      <c r="QK9210" s="623"/>
    </row>
    <row r="9211" spans="439:453">
      <c r="PW9211" s="623"/>
      <c r="PX9211" s="623"/>
      <c r="PY9211" s="623"/>
      <c r="PZ9211" s="623"/>
      <c r="QA9211" s="623"/>
      <c r="QB9211" s="623"/>
      <c r="QC9211" s="623"/>
      <c r="QD9211" s="623"/>
      <c r="QE9211" s="623"/>
      <c r="QF9211" s="623"/>
      <c r="QG9211" s="623"/>
      <c r="QH9211" s="623"/>
      <c r="QI9211" s="623"/>
      <c r="QJ9211" s="623"/>
      <c r="QK9211" s="623"/>
    </row>
    <row r="9212" spans="439:453">
      <c r="PW9212" s="623"/>
      <c r="PX9212" s="623"/>
      <c r="PY9212" s="623"/>
      <c r="PZ9212" s="623"/>
      <c r="QA9212" s="623"/>
      <c r="QB9212" s="623"/>
      <c r="QC9212" s="623"/>
      <c r="QD9212" s="623"/>
      <c r="QE9212" s="623"/>
      <c r="QF9212" s="623"/>
      <c r="QG9212" s="623"/>
      <c r="QH9212" s="623"/>
      <c r="QI9212" s="623"/>
      <c r="QJ9212" s="623"/>
      <c r="QK9212" s="623"/>
    </row>
    <row r="9213" spans="439:453">
      <c r="PW9213" s="623"/>
      <c r="PX9213" s="623"/>
      <c r="PY9213" s="623"/>
      <c r="PZ9213" s="623"/>
      <c r="QA9213" s="623"/>
      <c r="QB9213" s="623"/>
      <c r="QC9213" s="623"/>
      <c r="QD9213" s="623"/>
      <c r="QE9213" s="623"/>
      <c r="QF9213" s="623"/>
      <c r="QG9213" s="623"/>
      <c r="QH9213" s="623"/>
      <c r="QI9213" s="623"/>
      <c r="QJ9213" s="623"/>
      <c r="QK9213" s="623"/>
    </row>
    <row r="9214" spans="439:453">
      <c r="PW9214" s="623"/>
      <c r="PX9214" s="623"/>
      <c r="PY9214" s="623"/>
      <c r="PZ9214" s="623"/>
      <c r="QA9214" s="623"/>
      <c r="QB9214" s="623"/>
      <c r="QC9214" s="623"/>
      <c r="QD9214" s="623"/>
      <c r="QE9214" s="623"/>
      <c r="QF9214" s="623"/>
      <c r="QG9214" s="623"/>
      <c r="QH9214" s="623"/>
      <c r="QI9214" s="623"/>
      <c r="QJ9214" s="623"/>
      <c r="QK9214" s="623"/>
    </row>
    <row r="9215" spans="439:453">
      <c r="PW9215" s="623"/>
      <c r="PX9215" s="623"/>
      <c r="PY9215" s="623"/>
      <c r="PZ9215" s="623"/>
      <c r="QA9215" s="623"/>
      <c r="QB9215" s="623"/>
      <c r="QC9215" s="623"/>
      <c r="QD9215" s="623"/>
      <c r="QE9215" s="623"/>
      <c r="QF9215" s="623"/>
      <c r="QG9215" s="623"/>
      <c r="QH9215" s="623"/>
      <c r="QI9215" s="623"/>
      <c r="QJ9215" s="623"/>
      <c r="QK9215" s="623"/>
    </row>
    <row r="9216" spans="439:453">
      <c r="PW9216" s="623"/>
      <c r="PX9216" s="623"/>
      <c r="PY9216" s="623"/>
      <c r="PZ9216" s="623"/>
      <c r="QA9216" s="623"/>
      <c r="QB9216" s="623"/>
      <c r="QC9216" s="623"/>
      <c r="QD9216" s="623"/>
      <c r="QE9216" s="623"/>
      <c r="QF9216" s="623"/>
      <c r="QG9216" s="623"/>
      <c r="QH9216" s="623"/>
      <c r="QI9216" s="623"/>
      <c r="QJ9216" s="623"/>
      <c r="QK9216" s="623"/>
    </row>
    <row r="9217" spans="439:453">
      <c r="PW9217" s="623"/>
      <c r="PX9217" s="623"/>
      <c r="PY9217" s="623"/>
      <c r="PZ9217" s="623"/>
      <c r="QA9217" s="623"/>
      <c r="QB9217" s="623"/>
      <c r="QC9217" s="623"/>
      <c r="QD9217" s="623"/>
      <c r="QE9217" s="623"/>
      <c r="QF9217" s="623"/>
      <c r="QG9217" s="623"/>
      <c r="QH9217" s="623"/>
      <c r="QI9217" s="623"/>
      <c r="QJ9217" s="623"/>
      <c r="QK9217" s="623"/>
    </row>
    <row r="9218" spans="439:453">
      <c r="PW9218" s="623"/>
      <c r="PX9218" s="623"/>
      <c r="PY9218" s="623"/>
      <c r="PZ9218" s="623"/>
      <c r="QA9218" s="623"/>
      <c r="QB9218" s="623"/>
      <c r="QC9218" s="623"/>
      <c r="QD9218" s="623"/>
      <c r="QE9218" s="623"/>
      <c r="QF9218" s="623"/>
      <c r="QG9218" s="623"/>
      <c r="QH9218" s="623"/>
      <c r="QI9218" s="623"/>
      <c r="QJ9218" s="623"/>
      <c r="QK9218" s="623"/>
    </row>
    <row r="9219" spans="439:453">
      <c r="PW9219" s="623"/>
      <c r="PX9219" s="623"/>
      <c r="PY9219" s="623"/>
      <c r="PZ9219" s="623"/>
      <c r="QA9219" s="623"/>
      <c r="QB9219" s="623"/>
      <c r="QC9219" s="623"/>
      <c r="QD9219" s="623"/>
      <c r="QE9219" s="623"/>
      <c r="QF9219" s="623"/>
      <c r="QG9219" s="623"/>
      <c r="QH9219" s="623"/>
      <c r="QI9219" s="623"/>
      <c r="QJ9219" s="623"/>
      <c r="QK9219" s="623"/>
    </row>
    <row r="9220" spans="439:453">
      <c r="PW9220" s="623"/>
      <c r="PX9220" s="623"/>
      <c r="PY9220" s="623"/>
      <c r="PZ9220" s="623"/>
      <c r="QA9220" s="623"/>
      <c r="QB9220" s="623"/>
      <c r="QC9220" s="623"/>
      <c r="QD9220" s="623"/>
      <c r="QE9220" s="623"/>
      <c r="QF9220" s="623"/>
      <c r="QG9220" s="623"/>
      <c r="QH9220" s="623"/>
      <c r="QI9220" s="623"/>
      <c r="QJ9220" s="623"/>
      <c r="QK9220" s="623"/>
    </row>
    <row r="9221" spans="439:453">
      <c r="PW9221" s="623"/>
      <c r="PX9221" s="623"/>
      <c r="PY9221" s="623"/>
      <c r="PZ9221" s="623"/>
      <c r="QA9221" s="623"/>
      <c r="QB9221" s="623"/>
      <c r="QC9221" s="623"/>
      <c r="QD9221" s="623"/>
      <c r="QE9221" s="623"/>
      <c r="QF9221" s="623"/>
      <c r="QG9221" s="623"/>
      <c r="QH9221" s="623"/>
      <c r="QI9221" s="623"/>
      <c r="QJ9221" s="623"/>
      <c r="QK9221" s="623"/>
    </row>
    <row r="9222" spans="439:453">
      <c r="PW9222" s="623"/>
      <c r="PX9222" s="623"/>
      <c r="PY9222" s="623"/>
      <c r="PZ9222" s="623"/>
      <c r="QA9222" s="623"/>
      <c r="QB9222" s="623"/>
      <c r="QC9222" s="623"/>
      <c r="QD9222" s="623"/>
      <c r="QE9222" s="623"/>
      <c r="QF9222" s="623"/>
      <c r="QG9222" s="623"/>
      <c r="QH9222" s="623"/>
      <c r="QI9222" s="623"/>
      <c r="QJ9222" s="623"/>
      <c r="QK9222" s="623"/>
    </row>
    <row r="9223" spans="439:453">
      <c r="PW9223" s="623"/>
      <c r="PX9223" s="623"/>
      <c r="PY9223" s="623"/>
      <c r="PZ9223" s="623"/>
      <c r="QA9223" s="623"/>
      <c r="QB9223" s="623"/>
      <c r="QC9223" s="623"/>
      <c r="QD9223" s="623"/>
      <c r="QE9223" s="623"/>
      <c r="QF9223" s="623"/>
      <c r="QG9223" s="623"/>
      <c r="QH9223" s="623"/>
      <c r="QI9223" s="623"/>
      <c r="QJ9223" s="623"/>
      <c r="QK9223" s="623"/>
    </row>
    <row r="9224" spans="439:453">
      <c r="PW9224" s="623"/>
      <c r="PX9224" s="623"/>
      <c r="PY9224" s="623"/>
      <c r="PZ9224" s="623"/>
      <c r="QA9224" s="623"/>
      <c r="QB9224" s="623"/>
      <c r="QC9224" s="623"/>
      <c r="QD9224" s="623"/>
      <c r="QE9224" s="623"/>
      <c r="QF9224" s="623"/>
      <c r="QG9224" s="623"/>
      <c r="QH9224" s="623"/>
      <c r="QI9224" s="623"/>
      <c r="QJ9224" s="623"/>
      <c r="QK9224" s="623"/>
    </row>
    <row r="9225" spans="439:453">
      <c r="PW9225" s="623"/>
      <c r="PX9225" s="623"/>
      <c r="PY9225" s="623"/>
      <c r="PZ9225" s="623"/>
      <c r="QA9225" s="623"/>
      <c r="QB9225" s="623"/>
      <c r="QC9225" s="623"/>
      <c r="QD9225" s="623"/>
      <c r="QE9225" s="623"/>
      <c r="QF9225" s="623"/>
      <c r="QG9225" s="623"/>
      <c r="QH9225" s="623"/>
      <c r="QI9225" s="623"/>
      <c r="QJ9225" s="623"/>
      <c r="QK9225" s="623"/>
    </row>
    <row r="9226" spans="439:453">
      <c r="PW9226" s="623"/>
      <c r="PX9226" s="623"/>
      <c r="PY9226" s="623"/>
      <c r="PZ9226" s="623"/>
      <c r="QA9226" s="623"/>
      <c r="QB9226" s="623"/>
      <c r="QC9226" s="623"/>
      <c r="QD9226" s="623"/>
      <c r="QE9226" s="623"/>
      <c r="QF9226" s="623"/>
      <c r="QG9226" s="623"/>
      <c r="QH9226" s="623"/>
      <c r="QI9226" s="623"/>
      <c r="QJ9226" s="623"/>
      <c r="QK9226" s="623"/>
    </row>
    <row r="9227" spans="439:453">
      <c r="PW9227" s="623"/>
      <c r="PX9227" s="623"/>
      <c r="PY9227" s="623"/>
      <c r="PZ9227" s="623"/>
      <c r="QA9227" s="623"/>
      <c r="QB9227" s="623"/>
      <c r="QC9227" s="623"/>
      <c r="QD9227" s="623"/>
      <c r="QE9227" s="623"/>
      <c r="QF9227" s="623"/>
      <c r="QG9227" s="623"/>
      <c r="QH9227" s="623"/>
      <c r="QI9227" s="623"/>
      <c r="QJ9227" s="623"/>
      <c r="QK9227" s="623"/>
    </row>
    <row r="9228" spans="439:453">
      <c r="PW9228" s="623"/>
      <c r="PX9228" s="623"/>
      <c r="PY9228" s="623"/>
      <c r="PZ9228" s="623"/>
      <c r="QA9228" s="623"/>
      <c r="QB9228" s="623"/>
      <c r="QC9228" s="623"/>
      <c r="QD9228" s="623"/>
      <c r="QE9228" s="623"/>
      <c r="QF9228" s="623"/>
      <c r="QG9228" s="623"/>
      <c r="QH9228" s="623"/>
      <c r="QI9228" s="623"/>
      <c r="QJ9228" s="623"/>
      <c r="QK9228" s="623"/>
    </row>
    <row r="9229" spans="439:453">
      <c r="PW9229" s="623"/>
      <c r="PX9229" s="623"/>
      <c r="PY9229" s="623"/>
      <c r="PZ9229" s="623"/>
      <c r="QA9229" s="623"/>
      <c r="QB9229" s="623"/>
      <c r="QC9229" s="623"/>
      <c r="QD9229" s="623"/>
      <c r="QE9229" s="623"/>
      <c r="QF9229" s="623"/>
      <c r="QG9229" s="623"/>
      <c r="QH9229" s="623"/>
      <c r="QI9229" s="623"/>
      <c r="QJ9229" s="623"/>
      <c r="QK9229" s="623"/>
    </row>
    <row r="9230" spans="439:453">
      <c r="PW9230" s="623"/>
      <c r="PX9230" s="623"/>
      <c r="PY9230" s="623"/>
      <c r="PZ9230" s="623"/>
      <c r="QA9230" s="623"/>
      <c r="QB9230" s="623"/>
      <c r="QC9230" s="623"/>
      <c r="QD9230" s="623"/>
      <c r="QE9230" s="623"/>
      <c r="QF9230" s="623"/>
      <c r="QG9230" s="623"/>
      <c r="QH9230" s="623"/>
      <c r="QI9230" s="623"/>
      <c r="QJ9230" s="623"/>
      <c r="QK9230" s="623"/>
    </row>
    <row r="9231" spans="439:453">
      <c r="PW9231" s="623"/>
      <c r="PX9231" s="623"/>
      <c r="PY9231" s="623"/>
      <c r="PZ9231" s="623"/>
      <c r="QA9231" s="623"/>
      <c r="QB9231" s="623"/>
      <c r="QC9231" s="623"/>
      <c r="QD9231" s="623"/>
      <c r="QE9231" s="623"/>
      <c r="QF9231" s="623"/>
      <c r="QG9231" s="623"/>
      <c r="QH9231" s="623"/>
      <c r="QI9231" s="623"/>
      <c r="QJ9231" s="623"/>
      <c r="QK9231" s="623"/>
    </row>
    <row r="9232" spans="439:453">
      <c r="PW9232" s="623"/>
      <c r="PX9232" s="623"/>
      <c r="PY9232" s="623"/>
      <c r="PZ9232" s="623"/>
      <c r="QA9232" s="623"/>
      <c r="QB9232" s="623"/>
      <c r="QC9232" s="623"/>
      <c r="QD9232" s="623"/>
      <c r="QE9232" s="623"/>
      <c r="QF9232" s="623"/>
      <c r="QG9232" s="623"/>
      <c r="QH9232" s="623"/>
      <c r="QI9232" s="623"/>
      <c r="QJ9232" s="623"/>
      <c r="QK9232" s="623"/>
    </row>
    <row r="9233" spans="439:453">
      <c r="PW9233" s="623"/>
      <c r="PX9233" s="623"/>
      <c r="PY9233" s="623"/>
      <c r="PZ9233" s="623"/>
      <c r="QA9233" s="623"/>
      <c r="QB9233" s="623"/>
      <c r="QC9233" s="623"/>
      <c r="QD9233" s="623"/>
      <c r="QE9233" s="623"/>
      <c r="QF9233" s="623"/>
      <c r="QG9233" s="623"/>
      <c r="QH9233" s="623"/>
      <c r="QI9233" s="623"/>
      <c r="QJ9233" s="623"/>
      <c r="QK9233" s="623"/>
    </row>
    <row r="9234" spans="439:453">
      <c r="PW9234" s="623"/>
      <c r="PX9234" s="623"/>
      <c r="PY9234" s="623"/>
      <c r="PZ9234" s="623"/>
      <c r="QA9234" s="623"/>
      <c r="QB9234" s="623"/>
      <c r="QC9234" s="623"/>
      <c r="QD9234" s="623"/>
      <c r="QE9234" s="623"/>
      <c r="QF9234" s="623"/>
      <c r="QG9234" s="623"/>
      <c r="QH9234" s="623"/>
      <c r="QI9234" s="623"/>
      <c r="QJ9234" s="623"/>
      <c r="QK9234" s="623"/>
    </row>
    <row r="9235" spans="439:453">
      <c r="PW9235" s="623"/>
      <c r="PX9235" s="623"/>
      <c r="PY9235" s="623"/>
      <c r="PZ9235" s="623"/>
      <c r="QA9235" s="623"/>
      <c r="QB9235" s="623"/>
      <c r="QC9235" s="623"/>
      <c r="QD9235" s="623"/>
      <c r="QE9235" s="623"/>
      <c r="QF9235" s="623"/>
      <c r="QG9235" s="623"/>
      <c r="QH9235" s="623"/>
      <c r="QI9235" s="623"/>
      <c r="QJ9235" s="623"/>
      <c r="QK9235" s="623"/>
    </row>
    <row r="9236" spans="439:453">
      <c r="PW9236" s="623"/>
      <c r="PX9236" s="623"/>
      <c r="PY9236" s="623"/>
      <c r="PZ9236" s="623"/>
      <c r="QA9236" s="623"/>
      <c r="QB9236" s="623"/>
      <c r="QC9236" s="623"/>
      <c r="QD9236" s="623"/>
      <c r="QE9236" s="623"/>
      <c r="QF9236" s="623"/>
      <c r="QG9236" s="623"/>
      <c r="QH9236" s="623"/>
      <c r="QI9236" s="623"/>
      <c r="QJ9236" s="623"/>
      <c r="QK9236" s="623"/>
    </row>
    <row r="9237" spans="439:453">
      <c r="PW9237" s="623"/>
      <c r="PX9237" s="623"/>
      <c r="PY9237" s="623"/>
      <c r="PZ9237" s="623"/>
      <c r="QA9237" s="623"/>
      <c r="QB9237" s="623"/>
      <c r="QC9237" s="623"/>
      <c r="QD9237" s="623"/>
      <c r="QE9237" s="623"/>
      <c r="QF9237" s="623"/>
      <c r="QG9237" s="623"/>
      <c r="QH9237" s="623"/>
      <c r="QI9237" s="623"/>
      <c r="QJ9237" s="623"/>
      <c r="QK9237" s="623"/>
    </row>
    <row r="9238" spans="439:453">
      <c r="PW9238" s="623"/>
      <c r="PX9238" s="623"/>
      <c r="PY9238" s="623"/>
      <c r="PZ9238" s="623"/>
      <c r="QA9238" s="623"/>
      <c r="QB9238" s="623"/>
      <c r="QC9238" s="623"/>
      <c r="QD9238" s="623"/>
      <c r="QE9238" s="623"/>
      <c r="QF9238" s="623"/>
      <c r="QG9238" s="623"/>
      <c r="QH9238" s="623"/>
      <c r="QI9238" s="623"/>
      <c r="QJ9238" s="623"/>
      <c r="QK9238" s="623"/>
    </row>
    <row r="9239" spans="439:453">
      <c r="PW9239" s="623"/>
      <c r="PX9239" s="623"/>
      <c r="PY9239" s="623"/>
      <c r="PZ9239" s="623"/>
      <c r="QA9239" s="623"/>
      <c r="QB9239" s="623"/>
      <c r="QC9239" s="623"/>
      <c r="QD9239" s="623"/>
      <c r="QE9239" s="623"/>
      <c r="QF9239" s="623"/>
      <c r="QG9239" s="623"/>
      <c r="QH9239" s="623"/>
      <c r="QI9239" s="623"/>
      <c r="QJ9239" s="623"/>
      <c r="QK9239" s="623"/>
    </row>
    <row r="9240" spans="439:453">
      <c r="PW9240" s="623"/>
      <c r="PX9240" s="623"/>
      <c r="PY9240" s="623"/>
      <c r="PZ9240" s="623"/>
      <c r="QA9240" s="623"/>
      <c r="QB9240" s="623"/>
      <c r="QC9240" s="623"/>
      <c r="QD9240" s="623"/>
      <c r="QE9240" s="623"/>
      <c r="QF9240" s="623"/>
      <c r="QG9240" s="623"/>
      <c r="QH9240" s="623"/>
      <c r="QI9240" s="623"/>
      <c r="QJ9240" s="623"/>
      <c r="QK9240" s="623"/>
    </row>
    <row r="9241" spans="439:453">
      <c r="PW9241" s="623"/>
      <c r="PX9241" s="623"/>
      <c r="PY9241" s="623"/>
      <c r="PZ9241" s="623"/>
      <c r="QA9241" s="623"/>
      <c r="QB9241" s="623"/>
      <c r="QC9241" s="623"/>
      <c r="QD9241" s="623"/>
      <c r="QE9241" s="623"/>
      <c r="QF9241" s="623"/>
      <c r="QG9241" s="623"/>
      <c r="QH9241" s="623"/>
      <c r="QI9241" s="623"/>
      <c r="QJ9241" s="623"/>
      <c r="QK9241" s="623"/>
    </row>
    <row r="9242" spans="439:453">
      <c r="PW9242" s="623"/>
      <c r="PX9242" s="623"/>
      <c r="PY9242" s="623"/>
      <c r="PZ9242" s="623"/>
      <c r="QA9242" s="623"/>
      <c r="QB9242" s="623"/>
      <c r="QC9242" s="623"/>
      <c r="QD9242" s="623"/>
      <c r="QE9242" s="623"/>
      <c r="QF9242" s="623"/>
      <c r="QG9242" s="623"/>
      <c r="QH9242" s="623"/>
      <c r="QI9242" s="623"/>
      <c r="QJ9242" s="623"/>
      <c r="QK9242" s="623"/>
    </row>
    <row r="9243" spans="439:453">
      <c r="PW9243" s="623"/>
      <c r="PX9243" s="623"/>
      <c r="PY9243" s="623"/>
      <c r="PZ9243" s="623"/>
      <c r="QA9243" s="623"/>
      <c r="QB9243" s="623"/>
      <c r="QC9243" s="623"/>
      <c r="QD9243" s="623"/>
      <c r="QE9243" s="623"/>
      <c r="QF9243" s="623"/>
      <c r="QG9243" s="623"/>
      <c r="QH9243" s="623"/>
      <c r="QI9243" s="623"/>
      <c r="QJ9243" s="623"/>
      <c r="QK9243" s="623"/>
    </row>
    <row r="9244" spans="439:453">
      <c r="PW9244" s="623"/>
      <c r="PX9244" s="623"/>
      <c r="PY9244" s="623"/>
      <c r="PZ9244" s="623"/>
      <c r="QA9244" s="623"/>
      <c r="QB9244" s="623"/>
      <c r="QC9244" s="623"/>
      <c r="QD9244" s="623"/>
      <c r="QE9244" s="623"/>
      <c r="QF9244" s="623"/>
      <c r="QG9244" s="623"/>
      <c r="QH9244" s="623"/>
      <c r="QI9244" s="623"/>
      <c r="QJ9244" s="623"/>
      <c r="QK9244" s="623"/>
    </row>
    <row r="9245" spans="439:453">
      <c r="PW9245" s="623"/>
      <c r="PX9245" s="623"/>
      <c r="PY9245" s="623"/>
      <c r="PZ9245" s="623"/>
      <c r="QA9245" s="623"/>
      <c r="QB9245" s="623"/>
      <c r="QC9245" s="623"/>
      <c r="QD9245" s="623"/>
      <c r="QE9245" s="623"/>
      <c r="QF9245" s="623"/>
      <c r="QG9245" s="623"/>
      <c r="QH9245" s="623"/>
      <c r="QI9245" s="623"/>
      <c r="QJ9245" s="623"/>
      <c r="QK9245" s="623"/>
    </row>
    <row r="9246" spans="439:453">
      <c r="PW9246" s="623"/>
      <c r="PX9246" s="623"/>
      <c r="PY9246" s="623"/>
      <c r="PZ9246" s="623"/>
      <c r="QA9246" s="623"/>
      <c r="QB9246" s="623"/>
      <c r="QC9246" s="623"/>
      <c r="QD9246" s="623"/>
      <c r="QE9246" s="623"/>
      <c r="QF9246" s="623"/>
      <c r="QG9246" s="623"/>
      <c r="QH9246" s="623"/>
      <c r="QI9246" s="623"/>
      <c r="QJ9246" s="623"/>
      <c r="QK9246" s="623"/>
    </row>
    <row r="9247" spans="439:453">
      <c r="PW9247" s="623"/>
      <c r="PX9247" s="623"/>
      <c r="PY9247" s="623"/>
      <c r="PZ9247" s="623"/>
      <c r="QA9247" s="623"/>
      <c r="QB9247" s="623"/>
      <c r="QC9247" s="623"/>
      <c r="QD9247" s="623"/>
      <c r="QE9247" s="623"/>
      <c r="QF9247" s="623"/>
      <c r="QG9247" s="623"/>
      <c r="QH9247" s="623"/>
      <c r="QI9247" s="623"/>
      <c r="QJ9247" s="623"/>
      <c r="QK9247" s="623"/>
    </row>
    <row r="9248" spans="439:453">
      <c r="PW9248" s="623"/>
      <c r="PX9248" s="623"/>
      <c r="PY9248" s="623"/>
      <c r="PZ9248" s="623"/>
      <c r="QA9248" s="623"/>
      <c r="QB9248" s="623"/>
      <c r="QC9248" s="623"/>
      <c r="QD9248" s="623"/>
      <c r="QE9248" s="623"/>
      <c r="QF9248" s="623"/>
      <c r="QG9248" s="623"/>
      <c r="QH9248" s="623"/>
      <c r="QI9248" s="623"/>
      <c r="QJ9248" s="623"/>
      <c r="QK9248" s="623"/>
    </row>
    <row r="9249" spans="439:453">
      <c r="PW9249" s="623"/>
      <c r="PX9249" s="623"/>
      <c r="PY9249" s="623"/>
      <c r="PZ9249" s="623"/>
      <c r="QA9249" s="623"/>
      <c r="QB9249" s="623"/>
      <c r="QC9249" s="623"/>
      <c r="QD9249" s="623"/>
      <c r="QE9249" s="623"/>
      <c r="QF9249" s="623"/>
      <c r="QG9249" s="623"/>
      <c r="QH9249" s="623"/>
      <c r="QI9249" s="623"/>
      <c r="QJ9249" s="623"/>
      <c r="QK9249" s="623"/>
    </row>
    <row r="9250" spans="439:453">
      <c r="PW9250" s="623"/>
      <c r="PX9250" s="623"/>
      <c r="PY9250" s="623"/>
      <c r="PZ9250" s="623"/>
      <c r="QA9250" s="623"/>
      <c r="QB9250" s="623"/>
      <c r="QC9250" s="623"/>
      <c r="QD9250" s="623"/>
      <c r="QE9250" s="623"/>
      <c r="QF9250" s="623"/>
      <c r="QG9250" s="623"/>
      <c r="QH9250" s="623"/>
      <c r="QI9250" s="623"/>
      <c r="QJ9250" s="623"/>
      <c r="QK9250" s="623"/>
    </row>
    <row r="9251" spans="439:453">
      <c r="PW9251" s="623"/>
      <c r="PX9251" s="623"/>
      <c r="PY9251" s="623"/>
      <c r="PZ9251" s="623"/>
      <c r="QA9251" s="623"/>
      <c r="QB9251" s="623"/>
      <c r="QC9251" s="623"/>
      <c r="QD9251" s="623"/>
      <c r="QE9251" s="623"/>
      <c r="QF9251" s="623"/>
      <c r="QG9251" s="623"/>
      <c r="QH9251" s="623"/>
      <c r="QI9251" s="623"/>
      <c r="QJ9251" s="623"/>
      <c r="QK9251" s="623"/>
    </row>
    <row r="9252" spans="439:453">
      <c r="PW9252" s="623"/>
      <c r="PX9252" s="623"/>
      <c r="PY9252" s="623"/>
      <c r="PZ9252" s="623"/>
      <c r="QA9252" s="623"/>
      <c r="QB9252" s="623"/>
      <c r="QC9252" s="623"/>
      <c r="QD9252" s="623"/>
      <c r="QE9252" s="623"/>
      <c r="QF9252" s="623"/>
      <c r="QG9252" s="623"/>
      <c r="QH9252" s="623"/>
      <c r="QI9252" s="623"/>
      <c r="QJ9252" s="623"/>
      <c r="QK9252" s="623"/>
    </row>
    <row r="9253" spans="439:453">
      <c r="PW9253" s="623"/>
      <c r="PX9253" s="623"/>
      <c r="PY9253" s="623"/>
      <c r="PZ9253" s="623"/>
      <c r="QA9253" s="623"/>
      <c r="QB9253" s="623"/>
      <c r="QC9253" s="623"/>
      <c r="QD9253" s="623"/>
      <c r="QE9253" s="623"/>
      <c r="QF9253" s="623"/>
      <c r="QG9253" s="623"/>
      <c r="QH9253" s="623"/>
      <c r="QI9253" s="623"/>
      <c r="QJ9253" s="623"/>
      <c r="QK9253" s="623"/>
    </row>
    <row r="9254" spans="439:453">
      <c r="PW9254" s="623"/>
      <c r="PX9254" s="623"/>
      <c r="PY9254" s="623"/>
      <c r="PZ9254" s="623"/>
      <c r="QA9254" s="623"/>
      <c r="QB9254" s="623"/>
      <c r="QC9254" s="623"/>
      <c r="QD9254" s="623"/>
      <c r="QE9254" s="623"/>
      <c r="QF9254" s="623"/>
      <c r="QG9254" s="623"/>
      <c r="QH9254" s="623"/>
      <c r="QI9254" s="623"/>
      <c r="QJ9254" s="623"/>
      <c r="QK9254" s="623"/>
    </row>
    <row r="9255" spans="439:453">
      <c r="PW9255" s="623"/>
      <c r="PX9255" s="623"/>
      <c r="PY9255" s="623"/>
      <c r="PZ9255" s="623"/>
      <c r="QA9255" s="623"/>
      <c r="QB9255" s="623"/>
      <c r="QC9255" s="623"/>
      <c r="QD9255" s="623"/>
      <c r="QE9255" s="623"/>
      <c r="QF9255" s="623"/>
      <c r="QG9255" s="623"/>
      <c r="QH9255" s="623"/>
      <c r="QI9255" s="623"/>
      <c r="QJ9255" s="623"/>
      <c r="QK9255" s="623"/>
    </row>
    <row r="9256" spans="439:453">
      <c r="PW9256" s="623"/>
      <c r="PX9256" s="623"/>
      <c r="PY9256" s="623"/>
      <c r="PZ9256" s="623"/>
      <c r="QA9256" s="623"/>
      <c r="QB9256" s="623"/>
      <c r="QC9256" s="623"/>
      <c r="QD9256" s="623"/>
      <c r="QE9256" s="623"/>
      <c r="QF9256" s="623"/>
      <c r="QG9256" s="623"/>
      <c r="QH9256" s="623"/>
      <c r="QI9256" s="623"/>
      <c r="QJ9256" s="623"/>
      <c r="QK9256" s="623"/>
    </row>
    <row r="9257" spans="439:453">
      <c r="PW9257" s="623"/>
      <c r="PX9257" s="623"/>
      <c r="PY9257" s="623"/>
      <c r="PZ9257" s="623"/>
      <c r="QA9257" s="623"/>
      <c r="QB9257" s="623"/>
      <c r="QC9257" s="623"/>
      <c r="QD9257" s="623"/>
      <c r="QE9257" s="623"/>
      <c r="QF9257" s="623"/>
      <c r="QG9257" s="623"/>
      <c r="QH9257" s="623"/>
      <c r="QI9257" s="623"/>
      <c r="QJ9257" s="623"/>
      <c r="QK9257" s="623"/>
    </row>
    <row r="9258" spans="439:453">
      <c r="PW9258" s="623"/>
      <c r="PX9258" s="623"/>
      <c r="PY9258" s="623"/>
      <c r="PZ9258" s="623"/>
      <c r="QA9258" s="623"/>
      <c r="QB9258" s="623"/>
      <c r="QC9258" s="623"/>
      <c r="QD9258" s="623"/>
      <c r="QE9258" s="623"/>
      <c r="QF9258" s="623"/>
      <c r="QG9258" s="623"/>
      <c r="QH9258" s="623"/>
      <c r="QI9258" s="623"/>
      <c r="QJ9258" s="623"/>
      <c r="QK9258" s="623"/>
    </row>
    <row r="9259" spans="439:453">
      <c r="PW9259" s="623"/>
      <c r="PX9259" s="623"/>
      <c r="PY9259" s="623"/>
      <c r="PZ9259" s="623"/>
      <c r="QA9259" s="623"/>
      <c r="QB9259" s="623"/>
      <c r="QC9259" s="623"/>
      <c r="QD9259" s="623"/>
      <c r="QE9259" s="623"/>
      <c r="QF9259" s="623"/>
      <c r="QG9259" s="623"/>
      <c r="QH9259" s="623"/>
      <c r="QI9259" s="623"/>
      <c r="QJ9259" s="623"/>
      <c r="QK9259" s="623"/>
    </row>
    <row r="9260" spans="439:453">
      <c r="PW9260" s="623"/>
      <c r="PX9260" s="623"/>
      <c r="PY9260" s="623"/>
      <c r="PZ9260" s="623"/>
      <c r="QA9260" s="623"/>
      <c r="QB9260" s="623"/>
      <c r="QC9260" s="623"/>
      <c r="QD9260" s="623"/>
      <c r="QE9260" s="623"/>
      <c r="QF9260" s="623"/>
      <c r="QG9260" s="623"/>
      <c r="QH9260" s="623"/>
      <c r="QI9260" s="623"/>
      <c r="QJ9260" s="623"/>
      <c r="QK9260" s="623"/>
    </row>
    <row r="9261" spans="439:453">
      <c r="PW9261" s="623"/>
      <c r="PX9261" s="623"/>
      <c r="PY9261" s="623"/>
      <c r="PZ9261" s="623"/>
      <c r="QA9261" s="623"/>
      <c r="QB9261" s="623"/>
      <c r="QC9261" s="623"/>
      <c r="QD9261" s="623"/>
      <c r="QE9261" s="623"/>
      <c r="QF9261" s="623"/>
      <c r="QG9261" s="623"/>
      <c r="QH9261" s="623"/>
      <c r="QI9261" s="623"/>
      <c r="QJ9261" s="623"/>
      <c r="QK9261" s="623"/>
    </row>
    <row r="9262" spans="439:453">
      <c r="PW9262" s="623"/>
      <c r="PX9262" s="623"/>
      <c r="PY9262" s="623"/>
      <c r="PZ9262" s="623"/>
      <c r="QA9262" s="623"/>
      <c r="QB9262" s="623"/>
      <c r="QC9262" s="623"/>
      <c r="QD9262" s="623"/>
      <c r="QE9262" s="623"/>
      <c r="QF9262" s="623"/>
      <c r="QG9262" s="623"/>
      <c r="QH9262" s="623"/>
      <c r="QI9262" s="623"/>
      <c r="QJ9262" s="623"/>
      <c r="QK9262" s="623"/>
    </row>
    <row r="9263" spans="439:453">
      <c r="PW9263" s="623"/>
      <c r="PX9263" s="623"/>
      <c r="PY9263" s="623"/>
      <c r="PZ9263" s="623"/>
      <c r="QA9263" s="623"/>
      <c r="QB9263" s="623"/>
      <c r="QC9263" s="623"/>
      <c r="QD9263" s="623"/>
      <c r="QE9263" s="623"/>
      <c r="QF9263" s="623"/>
      <c r="QG9263" s="623"/>
      <c r="QH9263" s="623"/>
      <c r="QI9263" s="623"/>
      <c r="QJ9263" s="623"/>
      <c r="QK9263" s="623"/>
    </row>
    <row r="9264" spans="439:453">
      <c r="PW9264" s="623"/>
      <c r="PX9264" s="623"/>
      <c r="PY9264" s="623"/>
      <c r="PZ9264" s="623"/>
      <c r="QA9264" s="623"/>
      <c r="QB9264" s="623"/>
      <c r="QC9264" s="623"/>
      <c r="QD9264" s="623"/>
      <c r="QE9264" s="623"/>
      <c r="QF9264" s="623"/>
      <c r="QG9264" s="623"/>
      <c r="QH9264" s="623"/>
      <c r="QI9264" s="623"/>
      <c r="QJ9264" s="623"/>
      <c r="QK9264" s="623"/>
    </row>
    <row r="9265" spans="439:453">
      <c r="PW9265" s="623"/>
      <c r="PX9265" s="623"/>
      <c r="PY9265" s="623"/>
      <c r="PZ9265" s="623"/>
      <c r="QA9265" s="623"/>
      <c r="QB9265" s="623"/>
      <c r="QC9265" s="623"/>
      <c r="QD9265" s="623"/>
      <c r="QE9265" s="623"/>
      <c r="QF9265" s="623"/>
      <c r="QG9265" s="623"/>
      <c r="QH9265" s="623"/>
      <c r="QI9265" s="623"/>
      <c r="QJ9265" s="623"/>
      <c r="QK9265" s="623"/>
    </row>
    <row r="9266" spans="439:453">
      <c r="PW9266" s="623"/>
      <c r="PX9266" s="623"/>
      <c r="PY9266" s="623"/>
      <c r="PZ9266" s="623"/>
      <c r="QA9266" s="623"/>
      <c r="QB9266" s="623"/>
      <c r="QC9266" s="623"/>
      <c r="QD9266" s="623"/>
      <c r="QE9266" s="623"/>
      <c r="QF9266" s="623"/>
      <c r="QG9266" s="623"/>
      <c r="QH9266" s="623"/>
      <c r="QI9266" s="623"/>
      <c r="QJ9266" s="623"/>
      <c r="QK9266" s="623"/>
    </row>
    <row r="9267" spans="439:453">
      <c r="PW9267" s="623"/>
      <c r="PX9267" s="623"/>
      <c r="PY9267" s="623"/>
      <c r="PZ9267" s="623"/>
      <c r="QA9267" s="623"/>
      <c r="QB9267" s="623"/>
      <c r="QC9267" s="623"/>
      <c r="QD9267" s="623"/>
      <c r="QE9267" s="623"/>
      <c r="QF9267" s="623"/>
      <c r="QG9267" s="623"/>
      <c r="QH9267" s="623"/>
      <c r="QI9267" s="623"/>
      <c r="QJ9267" s="623"/>
      <c r="QK9267" s="623"/>
    </row>
    <row r="9268" spans="439:453">
      <c r="PW9268" s="623"/>
      <c r="PX9268" s="623"/>
      <c r="PY9268" s="623"/>
      <c r="PZ9268" s="623"/>
      <c r="QA9268" s="623"/>
      <c r="QB9268" s="623"/>
      <c r="QC9268" s="623"/>
      <c r="QD9268" s="623"/>
      <c r="QE9268" s="623"/>
      <c r="QF9268" s="623"/>
      <c r="QG9268" s="623"/>
      <c r="QH9268" s="623"/>
      <c r="QI9268" s="623"/>
      <c r="QJ9268" s="623"/>
      <c r="QK9268" s="623"/>
    </row>
    <row r="9269" spans="439:453">
      <c r="PW9269" s="623"/>
      <c r="PX9269" s="623"/>
      <c r="PY9269" s="623"/>
      <c r="PZ9269" s="623"/>
      <c r="QA9269" s="623"/>
      <c r="QB9269" s="623"/>
      <c r="QC9269" s="623"/>
      <c r="QD9269" s="623"/>
      <c r="QE9269" s="623"/>
      <c r="QF9269" s="623"/>
      <c r="QG9269" s="623"/>
      <c r="QH9269" s="623"/>
      <c r="QI9269" s="623"/>
      <c r="QJ9269" s="623"/>
      <c r="QK9269" s="623"/>
    </row>
    <row r="9270" spans="439:453">
      <c r="PW9270" s="623"/>
      <c r="PX9270" s="623"/>
      <c r="PY9270" s="623"/>
      <c r="PZ9270" s="623"/>
      <c r="QA9270" s="623"/>
      <c r="QB9270" s="623"/>
      <c r="QC9270" s="623"/>
      <c r="QD9270" s="623"/>
      <c r="QE9270" s="623"/>
      <c r="QF9270" s="623"/>
      <c r="QG9270" s="623"/>
      <c r="QH9270" s="623"/>
      <c r="QI9270" s="623"/>
      <c r="QJ9270" s="623"/>
      <c r="QK9270" s="623"/>
    </row>
    <row r="9271" spans="439:453">
      <c r="PW9271" s="623"/>
      <c r="PX9271" s="623"/>
      <c r="PY9271" s="623"/>
      <c r="PZ9271" s="623"/>
      <c r="QA9271" s="623"/>
      <c r="QB9271" s="623"/>
      <c r="QC9271" s="623"/>
      <c r="QD9271" s="623"/>
      <c r="QE9271" s="623"/>
      <c r="QF9271" s="623"/>
      <c r="QG9271" s="623"/>
      <c r="QH9271" s="623"/>
      <c r="QI9271" s="623"/>
      <c r="QJ9271" s="623"/>
      <c r="QK9271" s="623"/>
    </row>
    <row r="9272" spans="439:453">
      <c r="PW9272" s="623"/>
      <c r="PX9272" s="623"/>
      <c r="PY9272" s="623"/>
      <c r="PZ9272" s="623"/>
      <c r="QA9272" s="623"/>
      <c r="QB9272" s="623"/>
      <c r="QC9272" s="623"/>
      <c r="QD9272" s="623"/>
      <c r="QE9272" s="623"/>
      <c r="QF9272" s="623"/>
      <c r="QG9272" s="623"/>
      <c r="QH9272" s="623"/>
      <c r="QI9272" s="623"/>
      <c r="QJ9272" s="623"/>
      <c r="QK9272" s="623"/>
    </row>
    <row r="9273" spans="439:453">
      <c r="PW9273" s="623"/>
      <c r="PX9273" s="623"/>
      <c r="PY9273" s="623"/>
      <c r="PZ9273" s="623"/>
      <c r="QA9273" s="623"/>
      <c r="QB9273" s="623"/>
      <c r="QC9273" s="623"/>
      <c r="QD9273" s="623"/>
      <c r="QE9273" s="623"/>
      <c r="QF9273" s="623"/>
      <c r="QG9273" s="623"/>
      <c r="QH9273" s="623"/>
      <c r="QI9273" s="623"/>
      <c r="QJ9273" s="623"/>
      <c r="QK9273" s="623"/>
    </row>
    <row r="9274" spans="439:453">
      <c r="PW9274" s="623"/>
      <c r="PX9274" s="623"/>
      <c r="PY9274" s="623"/>
      <c r="PZ9274" s="623"/>
      <c r="QA9274" s="623"/>
      <c r="QB9274" s="623"/>
      <c r="QC9274" s="623"/>
      <c r="QD9274" s="623"/>
      <c r="QE9274" s="623"/>
      <c r="QF9274" s="623"/>
      <c r="QG9274" s="623"/>
      <c r="QH9274" s="623"/>
      <c r="QI9274" s="623"/>
      <c r="QJ9274" s="623"/>
      <c r="QK9274" s="623"/>
    </row>
    <row r="9275" spans="439:453">
      <c r="PW9275" s="623"/>
      <c r="PX9275" s="623"/>
      <c r="PY9275" s="623"/>
      <c r="PZ9275" s="623"/>
      <c r="QA9275" s="623"/>
      <c r="QB9275" s="623"/>
      <c r="QC9275" s="623"/>
      <c r="QD9275" s="623"/>
      <c r="QE9275" s="623"/>
      <c r="QF9275" s="623"/>
      <c r="QG9275" s="623"/>
      <c r="QH9275" s="623"/>
      <c r="QI9275" s="623"/>
      <c r="QJ9275" s="623"/>
      <c r="QK9275" s="623"/>
    </row>
    <row r="9276" spans="439:453">
      <c r="PW9276" s="623"/>
      <c r="PX9276" s="623"/>
      <c r="PY9276" s="623"/>
      <c r="PZ9276" s="623"/>
      <c r="QA9276" s="623"/>
      <c r="QB9276" s="623"/>
      <c r="QC9276" s="623"/>
      <c r="QD9276" s="623"/>
      <c r="QE9276" s="623"/>
      <c r="QF9276" s="623"/>
      <c r="QG9276" s="623"/>
      <c r="QH9276" s="623"/>
      <c r="QI9276" s="623"/>
      <c r="QJ9276" s="623"/>
      <c r="QK9276" s="623"/>
    </row>
    <row r="9277" spans="439:453">
      <c r="PW9277" s="623"/>
      <c r="PX9277" s="623"/>
      <c r="PY9277" s="623"/>
      <c r="PZ9277" s="623"/>
      <c r="QA9277" s="623"/>
      <c r="QB9277" s="623"/>
      <c r="QC9277" s="623"/>
      <c r="QD9277" s="623"/>
      <c r="QE9277" s="623"/>
      <c r="QF9277" s="623"/>
      <c r="QG9277" s="623"/>
      <c r="QH9277" s="623"/>
      <c r="QI9277" s="623"/>
      <c r="QJ9277" s="623"/>
      <c r="QK9277" s="623"/>
    </row>
    <row r="9278" spans="439:453">
      <c r="PW9278" s="623"/>
      <c r="PX9278" s="623"/>
      <c r="PY9278" s="623"/>
      <c r="PZ9278" s="623"/>
      <c r="QA9278" s="623"/>
      <c r="QB9278" s="623"/>
      <c r="QC9278" s="623"/>
      <c r="QD9278" s="623"/>
      <c r="QE9278" s="623"/>
      <c r="QF9278" s="623"/>
      <c r="QG9278" s="623"/>
      <c r="QH9278" s="623"/>
      <c r="QI9278" s="623"/>
      <c r="QJ9278" s="623"/>
      <c r="QK9278" s="623"/>
    </row>
    <row r="9279" spans="439:453">
      <c r="PW9279" s="623"/>
      <c r="PX9279" s="623"/>
      <c r="PY9279" s="623"/>
      <c r="PZ9279" s="623"/>
      <c r="QA9279" s="623"/>
      <c r="QB9279" s="623"/>
      <c r="QC9279" s="623"/>
      <c r="QD9279" s="623"/>
      <c r="QE9279" s="623"/>
      <c r="QF9279" s="623"/>
      <c r="QG9279" s="623"/>
      <c r="QH9279" s="623"/>
      <c r="QI9279" s="623"/>
      <c r="QJ9279" s="623"/>
      <c r="QK9279" s="623"/>
    </row>
    <row r="9280" spans="439:453">
      <c r="PW9280" s="623"/>
      <c r="PX9280" s="623"/>
      <c r="PY9280" s="623"/>
      <c r="PZ9280" s="623"/>
      <c r="QA9280" s="623"/>
      <c r="QB9280" s="623"/>
      <c r="QC9280" s="623"/>
      <c r="QD9280" s="623"/>
      <c r="QE9280" s="623"/>
      <c r="QF9280" s="623"/>
      <c r="QG9280" s="623"/>
      <c r="QH9280" s="623"/>
      <c r="QI9280" s="623"/>
      <c r="QJ9280" s="623"/>
      <c r="QK9280" s="623"/>
    </row>
    <row r="9281" spans="439:453">
      <c r="PW9281" s="623"/>
      <c r="PX9281" s="623"/>
      <c r="PY9281" s="623"/>
      <c r="PZ9281" s="623"/>
      <c r="QA9281" s="623"/>
      <c r="QB9281" s="623"/>
      <c r="QC9281" s="623"/>
      <c r="QD9281" s="623"/>
      <c r="QE9281" s="623"/>
      <c r="QF9281" s="623"/>
      <c r="QG9281" s="623"/>
      <c r="QH9281" s="623"/>
      <c r="QI9281" s="623"/>
      <c r="QJ9281" s="623"/>
      <c r="QK9281" s="623"/>
    </row>
    <row r="9282" spans="439:453">
      <c r="PW9282" s="623"/>
      <c r="PX9282" s="623"/>
      <c r="PY9282" s="623"/>
      <c r="PZ9282" s="623"/>
      <c r="QA9282" s="623"/>
      <c r="QB9282" s="623"/>
      <c r="QC9282" s="623"/>
      <c r="QD9282" s="623"/>
      <c r="QE9282" s="623"/>
      <c r="QF9282" s="623"/>
      <c r="QG9282" s="623"/>
      <c r="QH9282" s="623"/>
      <c r="QI9282" s="623"/>
      <c r="QJ9282" s="623"/>
      <c r="QK9282" s="623"/>
    </row>
    <row r="9283" spans="439:453">
      <c r="PW9283" s="623"/>
      <c r="PX9283" s="623"/>
      <c r="PY9283" s="623"/>
      <c r="PZ9283" s="623"/>
      <c r="QA9283" s="623"/>
      <c r="QB9283" s="623"/>
      <c r="QC9283" s="623"/>
      <c r="QD9283" s="623"/>
      <c r="QE9283" s="623"/>
      <c r="QF9283" s="623"/>
      <c r="QG9283" s="623"/>
      <c r="QH9283" s="623"/>
      <c r="QI9283" s="623"/>
      <c r="QJ9283" s="623"/>
      <c r="QK9283" s="623"/>
    </row>
    <row r="9284" spans="439:453">
      <c r="PW9284" s="623"/>
      <c r="PX9284" s="623"/>
      <c r="PY9284" s="623"/>
      <c r="PZ9284" s="623"/>
      <c r="QA9284" s="623"/>
      <c r="QB9284" s="623"/>
      <c r="QC9284" s="623"/>
      <c r="QD9284" s="623"/>
      <c r="QE9284" s="623"/>
      <c r="QF9284" s="623"/>
      <c r="QG9284" s="623"/>
      <c r="QH9284" s="623"/>
      <c r="QI9284" s="623"/>
      <c r="QJ9284" s="623"/>
      <c r="QK9284" s="623"/>
    </row>
    <row r="9285" spans="439:453">
      <c r="PW9285" s="623"/>
      <c r="PX9285" s="623"/>
      <c r="PY9285" s="623"/>
      <c r="PZ9285" s="623"/>
      <c r="QA9285" s="623"/>
      <c r="QB9285" s="623"/>
      <c r="QC9285" s="623"/>
      <c r="QD9285" s="623"/>
      <c r="QE9285" s="623"/>
      <c r="QF9285" s="623"/>
      <c r="QG9285" s="623"/>
      <c r="QH9285" s="623"/>
      <c r="QI9285" s="623"/>
      <c r="QJ9285" s="623"/>
      <c r="QK9285" s="623"/>
    </row>
    <row r="9286" spans="439:453">
      <c r="PW9286" s="623"/>
      <c r="PX9286" s="623"/>
      <c r="PY9286" s="623"/>
      <c r="PZ9286" s="623"/>
      <c r="QA9286" s="623"/>
      <c r="QB9286" s="623"/>
      <c r="QC9286" s="623"/>
      <c r="QD9286" s="623"/>
      <c r="QE9286" s="623"/>
      <c r="QF9286" s="623"/>
      <c r="QG9286" s="623"/>
      <c r="QH9286" s="623"/>
      <c r="QI9286" s="623"/>
      <c r="QJ9286" s="623"/>
      <c r="QK9286" s="623"/>
    </row>
    <row r="9287" spans="439:453">
      <c r="PW9287" s="623"/>
      <c r="PX9287" s="623"/>
      <c r="PY9287" s="623"/>
      <c r="PZ9287" s="623"/>
      <c r="QA9287" s="623"/>
      <c r="QB9287" s="623"/>
      <c r="QC9287" s="623"/>
      <c r="QD9287" s="623"/>
      <c r="QE9287" s="623"/>
      <c r="QF9287" s="623"/>
      <c r="QG9287" s="623"/>
      <c r="QH9287" s="623"/>
      <c r="QI9287" s="623"/>
      <c r="QJ9287" s="623"/>
      <c r="QK9287" s="623"/>
    </row>
    <row r="9288" spans="439:453">
      <c r="PW9288" s="623"/>
      <c r="PX9288" s="623"/>
      <c r="PY9288" s="623"/>
      <c r="PZ9288" s="623"/>
      <c r="QA9288" s="623"/>
      <c r="QB9288" s="623"/>
      <c r="QC9288" s="623"/>
      <c r="QD9288" s="623"/>
      <c r="QE9288" s="623"/>
      <c r="QF9288" s="623"/>
      <c r="QG9288" s="623"/>
      <c r="QH9288" s="623"/>
      <c r="QI9288" s="623"/>
      <c r="QJ9288" s="623"/>
      <c r="QK9288" s="623"/>
    </row>
    <row r="9289" spans="439:453">
      <c r="PW9289" s="623"/>
      <c r="PX9289" s="623"/>
      <c r="PY9289" s="623"/>
      <c r="PZ9289" s="623"/>
      <c r="QA9289" s="623"/>
      <c r="QB9289" s="623"/>
      <c r="QC9289" s="623"/>
      <c r="QD9289" s="623"/>
      <c r="QE9289" s="623"/>
      <c r="QF9289" s="623"/>
      <c r="QG9289" s="623"/>
      <c r="QH9289" s="623"/>
      <c r="QI9289" s="623"/>
      <c r="QJ9289" s="623"/>
      <c r="QK9289" s="623"/>
    </row>
    <row r="9290" spans="439:453">
      <c r="PW9290" s="623"/>
      <c r="PX9290" s="623"/>
      <c r="PY9290" s="623"/>
      <c r="PZ9290" s="623"/>
      <c r="QA9290" s="623"/>
      <c r="QB9290" s="623"/>
      <c r="QC9290" s="623"/>
      <c r="QD9290" s="623"/>
      <c r="QE9290" s="623"/>
      <c r="QF9290" s="623"/>
      <c r="QG9290" s="623"/>
      <c r="QH9290" s="623"/>
      <c r="QI9290" s="623"/>
      <c r="QJ9290" s="623"/>
      <c r="QK9290" s="623"/>
    </row>
    <row r="9291" spans="439:453">
      <c r="PW9291" s="623"/>
      <c r="PX9291" s="623"/>
      <c r="PY9291" s="623"/>
      <c r="PZ9291" s="623"/>
      <c r="QA9291" s="623"/>
      <c r="QB9291" s="623"/>
      <c r="QC9291" s="623"/>
      <c r="QD9291" s="623"/>
      <c r="QE9291" s="623"/>
      <c r="QF9291" s="623"/>
      <c r="QG9291" s="623"/>
      <c r="QH9291" s="623"/>
      <c r="QI9291" s="623"/>
      <c r="QJ9291" s="623"/>
      <c r="QK9291" s="623"/>
    </row>
    <row r="9292" spans="439:453">
      <c r="PW9292" s="623"/>
      <c r="PX9292" s="623"/>
      <c r="PY9292" s="623"/>
      <c r="PZ9292" s="623"/>
      <c r="QA9292" s="623"/>
      <c r="QB9292" s="623"/>
      <c r="QC9292" s="623"/>
      <c r="QD9292" s="623"/>
      <c r="QE9292" s="623"/>
      <c r="QF9292" s="623"/>
      <c r="QG9292" s="623"/>
      <c r="QH9292" s="623"/>
      <c r="QI9292" s="623"/>
      <c r="QJ9292" s="623"/>
      <c r="QK9292" s="623"/>
    </row>
    <row r="9293" spans="439:453">
      <c r="PW9293" s="623"/>
      <c r="PX9293" s="623"/>
      <c r="PY9293" s="623"/>
      <c r="PZ9293" s="623"/>
      <c r="QA9293" s="623"/>
      <c r="QB9293" s="623"/>
      <c r="QC9293" s="623"/>
      <c r="QD9293" s="623"/>
      <c r="QE9293" s="623"/>
      <c r="QF9293" s="623"/>
      <c r="QG9293" s="623"/>
      <c r="QH9293" s="623"/>
      <c r="QI9293" s="623"/>
      <c r="QJ9293" s="623"/>
      <c r="QK9293" s="623"/>
    </row>
    <row r="9294" spans="439:453">
      <c r="PW9294" s="623"/>
      <c r="PX9294" s="623"/>
      <c r="PY9294" s="623"/>
      <c r="PZ9294" s="623"/>
      <c r="QA9294" s="623"/>
      <c r="QB9294" s="623"/>
      <c r="QC9294" s="623"/>
      <c r="QD9294" s="623"/>
      <c r="QE9294" s="623"/>
      <c r="QF9294" s="623"/>
      <c r="QG9294" s="623"/>
      <c r="QH9294" s="623"/>
      <c r="QI9294" s="623"/>
      <c r="QJ9294" s="623"/>
      <c r="QK9294" s="623"/>
    </row>
    <row r="9295" spans="439:453">
      <c r="PW9295" s="623"/>
      <c r="PX9295" s="623"/>
      <c r="PY9295" s="623"/>
      <c r="PZ9295" s="623"/>
      <c r="QA9295" s="623"/>
      <c r="QB9295" s="623"/>
      <c r="QC9295" s="623"/>
      <c r="QD9295" s="623"/>
      <c r="QE9295" s="623"/>
      <c r="QF9295" s="623"/>
      <c r="QG9295" s="623"/>
      <c r="QH9295" s="623"/>
      <c r="QI9295" s="623"/>
      <c r="QJ9295" s="623"/>
      <c r="QK9295" s="623"/>
    </row>
    <row r="9296" spans="439:453">
      <c r="PW9296" s="623"/>
      <c r="PX9296" s="623"/>
      <c r="PY9296" s="623"/>
      <c r="PZ9296" s="623"/>
      <c r="QA9296" s="623"/>
      <c r="QB9296" s="623"/>
      <c r="QC9296" s="623"/>
      <c r="QD9296" s="623"/>
      <c r="QE9296" s="623"/>
      <c r="QF9296" s="623"/>
      <c r="QG9296" s="623"/>
      <c r="QH9296" s="623"/>
      <c r="QI9296" s="623"/>
      <c r="QJ9296" s="623"/>
      <c r="QK9296" s="623"/>
    </row>
    <row r="9297" spans="439:453">
      <c r="PW9297" s="623"/>
      <c r="PX9297" s="623"/>
      <c r="PY9297" s="623"/>
      <c r="PZ9297" s="623"/>
      <c r="QA9297" s="623"/>
      <c r="QB9297" s="623"/>
      <c r="QC9297" s="623"/>
      <c r="QD9297" s="623"/>
      <c r="QE9297" s="623"/>
      <c r="QF9297" s="623"/>
      <c r="QG9297" s="623"/>
      <c r="QH9297" s="623"/>
      <c r="QI9297" s="623"/>
      <c r="QJ9297" s="623"/>
      <c r="QK9297" s="623"/>
    </row>
    <row r="9298" spans="439:453">
      <c r="PW9298" s="623"/>
      <c r="PX9298" s="623"/>
      <c r="PY9298" s="623"/>
      <c r="PZ9298" s="623"/>
      <c r="QA9298" s="623"/>
      <c r="QB9298" s="623"/>
      <c r="QC9298" s="623"/>
      <c r="QD9298" s="623"/>
      <c r="QE9298" s="623"/>
      <c r="QF9298" s="623"/>
      <c r="QG9298" s="623"/>
      <c r="QH9298" s="623"/>
      <c r="QI9298" s="623"/>
      <c r="QJ9298" s="623"/>
      <c r="QK9298" s="623"/>
    </row>
    <row r="9299" spans="439:453">
      <c r="PW9299" s="623"/>
      <c r="PX9299" s="623"/>
      <c r="PY9299" s="623"/>
      <c r="PZ9299" s="623"/>
      <c r="QA9299" s="623"/>
      <c r="QB9299" s="623"/>
      <c r="QC9299" s="623"/>
      <c r="QD9299" s="623"/>
      <c r="QE9299" s="623"/>
      <c r="QF9299" s="623"/>
      <c r="QG9299" s="623"/>
      <c r="QH9299" s="623"/>
      <c r="QI9299" s="623"/>
      <c r="QJ9299" s="623"/>
      <c r="QK9299" s="623"/>
    </row>
    <row r="9300" spans="439:453">
      <c r="PW9300" s="623"/>
      <c r="PX9300" s="623"/>
      <c r="PY9300" s="623"/>
      <c r="PZ9300" s="623"/>
      <c r="QA9300" s="623"/>
      <c r="QB9300" s="623"/>
      <c r="QC9300" s="623"/>
      <c r="QD9300" s="623"/>
      <c r="QE9300" s="623"/>
      <c r="QF9300" s="623"/>
      <c r="QG9300" s="623"/>
      <c r="QH9300" s="623"/>
      <c r="QI9300" s="623"/>
      <c r="QJ9300" s="623"/>
      <c r="QK9300" s="623"/>
    </row>
    <row r="9301" spans="439:453">
      <c r="PW9301" s="623"/>
      <c r="PX9301" s="623"/>
      <c r="PY9301" s="623"/>
      <c r="PZ9301" s="623"/>
      <c r="QA9301" s="623"/>
      <c r="QB9301" s="623"/>
      <c r="QC9301" s="623"/>
      <c r="QD9301" s="623"/>
      <c r="QE9301" s="623"/>
      <c r="QF9301" s="623"/>
      <c r="QG9301" s="623"/>
      <c r="QH9301" s="623"/>
      <c r="QI9301" s="623"/>
      <c r="QJ9301" s="623"/>
      <c r="QK9301" s="623"/>
    </row>
    <row r="9302" spans="439:453">
      <c r="PW9302" s="623"/>
      <c r="PX9302" s="623"/>
      <c r="PY9302" s="623"/>
      <c r="PZ9302" s="623"/>
      <c r="QA9302" s="623"/>
      <c r="QB9302" s="623"/>
      <c r="QC9302" s="623"/>
      <c r="QD9302" s="623"/>
      <c r="QE9302" s="623"/>
      <c r="QF9302" s="623"/>
      <c r="QG9302" s="623"/>
      <c r="QH9302" s="623"/>
      <c r="QI9302" s="623"/>
      <c r="QJ9302" s="623"/>
      <c r="QK9302" s="623"/>
    </row>
    <row r="9303" spans="439:453">
      <c r="PW9303" s="623"/>
      <c r="PX9303" s="623"/>
      <c r="PY9303" s="623"/>
      <c r="PZ9303" s="623"/>
      <c r="QA9303" s="623"/>
      <c r="QB9303" s="623"/>
      <c r="QC9303" s="623"/>
      <c r="QD9303" s="623"/>
      <c r="QE9303" s="623"/>
      <c r="QF9303" s="623"/>
      <c r="QG9303" s="623"/>
      <c r="QH9303" s="623"/>
      <c r="QI9303" s="623"/>
      <c r="QJ9303" s="623"/>
      <c r="QK9303" s="623"/>
    </row>
    <row r="9304" spans="439:453">
      <c r="PW9304" s="623"/>
      <c r="PX9304" s="623"/>
      <c r="PY9304" s="623"/>
      <c r="PZ9304" s="623"/>
      <c r="QA9304" s="623"/>
      <c r="QB9304" s="623"/>
      <c r="QC9304" s="623"/>
      <c r="QD9304" s="623"/>
      <c r="QE9304" s="623"/>
      <c r="QF9304" s="623"/>
      <c r="QG9304" s="623"/>
      <c r="QH9304" s="623"/>
      <c r="QI9304" s="623"/>
      <c r="QJ9304" s="623"/>
      <c r="QK9304" s="623"/>
    </row>
    <row r="9305" spans="439:453">
      <c r="PW9305" s="623"/>
      <c r="PX9305" s="623"/>
      <c r="PY9305" s="623"/>
      <c r="PZ9305" s="623"/>
      <c r="QA9305" s="623"/>
      <c r="QB9305" s="623"/>
      <c r="QC9305" s="623"/>
      <c r="QD9305" s="623"/>
      <c r="QE9305" s="623"/>
      <c r="QF9305" s="623"/>
      <c r="QG9305" s="623"/>
      <c r="QH9305" s="623"/>
      <c r="QI9305" s="623"/>
      <c r="QJ9305" s="623"/>
      <c r="QK9305" s="623"/>
    </row>
    <row r="9306" spans="439:453">
      <c r="PW9306" s="623"/>
      <c r="PX9306" s="623"/>
      <c r="PY9306" s="623"/>
      <c r="PZ9306" s="623"/>
      <c r="QA9306" s="623"/>
      <c r="QB9306" s="623"/>
      <c r="QC9306" s="623"/>
      <c r="QD9306" s="623"/>
      <c r="QE9306" s="623"/>
      <c r="QF9306" s="623"/>
      <c r="QG9306" s="623"/>
      <c r="QH9306" s="623"/>
      <c r="QI9306" s="623"/>
      <c r="QJ9306" s="623"/>
      <c r="QK9306" s="623"/>
    </row>
    <row r="9307" spans="439:453">
      <c r="PW9307" s="623"/>
      <c r="PX9307" s="623"/>
      <c r="PY9307" s="623"/>
      <c r="PZ9307" s="623"/>
      <c r="QA9307" s="623"/>
      <c r="QB9307" s="623"/>
      <c r="QC9307" s="623"/>
      <c r="QD9307" s="623"/>
      <c r="QE9307" s="623"/>
      <c r="QF9307" s="623"/>
      <c r="QG9307" s="623"/>
      <c r="QH9307" s="623"/>
      <c r="QI9307" s="623"/>
      <c r="QJ9307" s="623"/>
      <c r="QK9307" s="623"/>
    </row>
    <row r="9308" spans="439:453">
      <c r="PW9308" s="623"/>
      <c r="PX9308" s="623"/>
      <c r="PY9308" s="623"/>
      <c r="PZ9308" s="623"/>
      <c r="QA9308" s="623"/>
      <c r="QB9308" s="623"/>
      <c r="QC9308" s="623"/>
      <c r="QD9308" s="623"/>
      <c r="QE9308" s="623"/>
      <c r="QF9308" s="623"/>
      <c r="QG9308" s="623"/>
      <c r="QH9308" s="623"/>
      <c r="QI9308" s="623"/>
      <c r="QJ9308" s="623"/>
      <c r="QK9308" s="623"/>
    </row>
    <row r="9309" spans="439:453">
      <c r="PW9309" s="623"/>
      <c r="PX9309" s="623"/>
      <c r="PY9309" s="623"/>
      <c r="PZ9309" s="623"/>
      <c r="QA9309" s="623"/>
      <c r="QB9309" s="623"/>
      <c r="QC9309" s="623"/>
      <c r="QD9309" s="623"/>
      <c r="QE9309" s="623"/>
      <c r="QF9309" s="623"/>
      <c r="QG9309" s="623"/>
      <c r="QH9309" s="623"/>
      <c r="QI9309" s="623"/>
      <c r="QJ9309" s="623"/>
      <c r="QK9309" s="623"/>
    </row>
    <row r="9310" spans="439:453">
      <c r="PW9310" s="623"/>
      <c r="PX9310" s="623"/>
      <c r="PY9310" s="623"/>
      <c r="PZ9310" s="623"/>
      <c r="QA9310" s="623"/>
      <c r="QB9310" s="623"/>
      <c r="QC9310" s="623"/>
      <c r="QD9310" s="623"/>
      <c r="QE9310" s="623"/>
      <c r="QF9310" s="623"/>
      <c r="QG9310" s="623"/>
      <c r="QH9310" s="623"/>
      <c r="QI9310" s="623"/>
      <c r="QJ9310" s="623"/>
      <c r="QK9310" s="623"/>
    </row>
    <row r="9311" spans="439:453">
      <c r="PW9311" s="623"/>
      <c r="PX9311" s="623"/>
      <c r="PY9311" s="623"/>
      <c r="PZ9311" s="623"/>
      <c r="QA9311" s="623"/>
      <c r="QB9311" s="623"/>
      <c r="QC9311" s="623"/>
      <c r="QD9311" s="623"/>
      <c r="QE9311" s="623"/>
      <c r="QF9311" s="623"/>
      <c r="QG9311" s="623"/>
      <c r="QH9311" s="623"/>
      <c r="QI9311" s="623"/>
      <c r="QJ9311" s="623"/>
      <c r="QK9311" s="623"/>
    </row>
    <row r="9312" spans="439:453">
      <c r="PW9312" s="623"/>
      <c r="PX9312" s="623"/>
      <c r="PY9312" s="623"/>
      <c r="PZ9312" s="623"/>
      <c r="QA9312" s="623"/>
      <c r="QB9312" s="623"/>
      <c r="QC9312" s="623"/>
      <c r="QD9312" s="623"/>
      <c r="QE9312" s="623"/>
      <c r="QF9312" s="623"/>
      <c r="QG9312" s="623"/>
      <c r="QH9312" s="623"/>
      <c r="QI9312" s="623"/>
      <c r="QJ9312" s="623"/>
      <c r="QK9312" s="623"/>
    </row>
    <row r="9313" spans="439:453">
      <c r="PW9313" s="623"/>
      <c r="PX9313" s="623"/>
      <c r="PY9313" s="623"/>
      <c r="PZ9313" s="623"/>
      <c r="QA9313" s="623"/>
      <c r="QB9313" s="623"/>
      <c r="QC9313" s="623"/>
      <c r="QD9313" s="623"/>
      <c r="QE9313" s="623"/>
      <c r="QF9313" s="623"/>
      <c r="QG9313" s="623"/>
      <c r="QH9313" s="623"/>
      <c r="QI9313" s="623"/>
      <c r="QJ9313" s="623"/>
      <c r="QK9313" s="623"/>
    </row>
    <row r="9314" spans="439:453">
      <c r="PW9314" s="623"/>
      <c r="PX9314" s="623"/>
      <c r="PY9314" s="623"/>
      <c r="PZ9314" s="623"/>
      <c r="QA9314" s="623"/>
      <c r="QB9314" s="623"/>
      <c r="QC9314" s="623"/>
      <c r="QD9314" s="623"/>
      <c r="QE9314" s="623"/>
      <c r="QF9314" s="623"/>
      <c r="QG9314" s="623"/>
      <c r="QH9314" s="623"/>
      <c r="QI9314" s="623"/>
      <c r="QJ9314" s="623"/>
      <c r="QK9314" s="623"/>
    </row>
    <row r="9315" spans="439:453">
      <c r="PW9315" s="623"/>
      <c r="PX9315" s="623"/>
      <c r="PY9315" s="623"/>
      <c r="PZ9315" s="623"/>
      <c r="QA9315" s="623"/>
      <c r="QB9315" s="623"/>
      <c r="QC9315" s="623"/>
      <c r="QD9315" s="623"/>
      <c r="QE9315" s="623"/>
      <c r="QF9315" s="623"/>
      <c r="QG9315" s="623"/>
      <c r="QH9315" s="623"/>
      <c r="QI9315" s="623"/>
      <c r="QJ9315" s="623"/>
      <c r="QK9315" s="623"/>
    </row>
    <row r="9316" spans="439:453">
      <c r="PW9316" s="623"/>
      <c r="PX9316" s="623"/>
      <c r="PY9316" s="623"/>
      <c r="PZ9316" s="623"/>
      <c r="QA9316" s="623"/>
      <c r="QB9316" s="623"/>
      <c r="QC9316" s="623"/>
      <c r="QD9316" s="623"/>
      <c r="QE9316" s="623"/>
      <c r="QF9316" s="623"/>
      <c r="QG9316" s="623"/>
      <c r="QH9316" s="623"/>
      <c r="QI9316" s="623"/>
      <c r="QJ9316" s="623"/>
      <c r="QK9316" s="623"/>
    </row>
    <row r="9317" spans="439:453">
      <c r="PW9317" s="623"/>
      <c r="PX9317" s="623"/>
      <c r="PY9317" s="623"/>
      <c r="PZ9317" s="623"/>
      <c r="QA9317" s="623"/>
      <c r="QB9317" s="623"/>
      <c r="QC9317" s="623"/>
      <c r="QD9317" s="623"/>
      <c r="QE9317" s="623"/>
      <c r="QF9317" s="623"/>
      <c r="QG9317" s="623"/>
      <c r="QH9317" s="623"/>
      <c r="QI9317" s="623"/>
      <c r="QJ9317" s="623"/>
      <c r="QK9317" s="623"/>
    </row>
    <row r="9318" spans="439:453">
      <c r="PW9318" s="623"/>
      <c r="PX9318" s="623"/>
      <c r="PY9318" s="623"/>
      <c r="PZ9318" s="623"/>
      <c r="QA9318" s="623"/>
      <c r="QB9318" s="623"/>
      <c r="QC9318" s="623"/>
      <c r="QD9318" s="623"/>
      <c r="QE9318" s="623"/>
      <c r="QF9318" s="623"/>
      <c r="QG9318" s="623"/>
      <c r="QH9318" s="623"/>
      <c r="QI9318" s="623"/>
      <c r="QJ9318" s="623"/>
      <c r="QK9318" s="623"/>
    </row>
    <row r="9319" spans="439:453">
      <c r="PW9319" s="623"/>
      <c r="PX9319" s="623"/>
      <c r="PY9319" s="623"/>
      <c r="PZ9319" s="623"/>
      <c r="QA9319" s="623"/>
      <c r="QB9319" s="623"/>
      <c r="QC9319" s="623"/>
      <c r="QD9319" s="623"/>
      <c r="QE9319" s="623"/>
      <c r="QF9319" s="623"/>
      <c r="QG9319" s="623"/>
      <c r="QH9319" s="623"/>
      <c r="QI9319" s="623"/>
      <c r="QJ9319" s="623"/>
      <c r="QK9319" s="623"/>
    </row>
    <row r="9320" spans="439:453">
      <c r="PW9320" s="623"/>
      <c r="PX9320" s="623"/>
      <c r="PY9320" s="623"/>
      <c r="PZ9320" s="623"/>
      <c r="QA9320" s="623"/>
      <c r="QB9320" s="623"/>
      <c r="QC9320" s="623"/>
      <c r="QD9320" s="623"/>
      <c r="QE9320" s="623"/>
      <c r="QF9320" s="623"/>
      <c r="QG9320" s="623"/>
      <c r="QH9320" s="623"/>
      <c r="QI9320" s="623"/>
      <c r="QJ9320" s="623"/>
      <c r="QK9320" s="623"/>
    </row>
    <row r="9321" spans="439:453">
      <c r="PW9321" s="623"/>
      <c r="PX9321" s="623"/>
      <c r="PY9321" s="623"/>
      <c r="PZ9321" s="623"/>
      <c r="QA9321" s="623"/>
      <c r="QB9321" s="623"/>
      <c r="QC9321" s="623"/>
      <c r="QD9321" s="623"/>
      <c r="QE9321" s="623"/>
      <c r="QF9321" s="623"/>
      <c r="QG9321" s="623"/>
      <c r="QH9321" s="623"/>
      <c r="QI9321" s="623"/>
      <c r="QJ9321" s="623"/>
      <c r="QK9321" s="623"/>
    </row>
    <row r="9322" spans="439:453">
      <c r="PW9322" s="623"/>
      <c r="PX9322" s="623"/>
      <c r="PY9322" s="623"/>
      <c r="PZ9322" s="623"/>
      <c r="QA9322" s="623"/>
      <c r="QB9322" s="623"/>
      <c r="QC9322" s="623"/>
      <c r="QD9322" s="623"/>
      <c r="QE9322" s="623"/>
      <c r="QF9322" s="623"/>
      <c r="QG9322" s="623"/>
      <c r="QH9322" s="623"/>
      <c r="QI9322" s="623"/>
      <c r="QJ9322" s="623"/>
      <c r="QK9322" s="623"/>
    </row>
    <row r="9323" spans="439:453">
      <c r="PW9323" s="623"/>
      <c r="PX9323" s="623"/>
      <c r="PY9323" s="623"/>
      <c r="PZ9323" s="623"/>
      <c r="QA9323" s="623"/>
      <c r="QB9323" s="623"/>
      <c r="QC9323" s="623"/>
      <c r="QD9323" s="623"/>
      <c r="QE9323" s="623"/>
      <c r="QF9323" s="623"/>
      <c r="QG9323" s="623"/>
      <c r="QH9323" s="623"/>
      <c r="QI9323" s="623"/>
      <c r="QJ9323" s="623"/>
      <c r="QK9323" s="623"/>
    </row>
    <row r="9324" spans="439:453">
      <c r="PW9324" s="623"/>
      <c r="PX9324" s="623"/>
      <c r="PY9324" s="623"/>
      <c r="PZ9324" s="623"/>
      <c r="QA9324" s="623"/>
      <c r="QB9324" s="623"/>
      <c r="QC9324" s="623"/>
      <c r="QD9324" s="623"/>
      <c r="QE9324" s="623"/>
      <c r="QF9324" s="623"/>
      <c r="QG9324" s="623"/>
      <c r="QH9324" s="623"/>
      <c r="QI9324" s="623"/>
      <c r="QJ9324" s="623"/>
      <c r="QK9324" s="623"/>
    </row>
    <row r="9325" spans="439:453">
      <c r="PW9325" s="623"/>
      <c r="PX9325" s="623"/>
      <c r="PY9325" s="623"/>
      <c r="PZ9325" s="623"/>
      <c r="QA9325" s="623"/>
      <c r="QB9325" s="623"/>
      <c r="QC9325" s="623"/>
      <c r="QD9325" s="623"/>
      <c r="QE9325" s="623"/>
      <c r="QF9325" s="623"/>
      <c r="QG9325" s="623"/>
      <c r="QH9325" s="623"/>
      <c r="QI9325" s="623"/>
      <c r="QJ9325" s="623"/>
      <c r="QK9325" s="623"/>
    </row>
    <row r="9326" spans="439:453">
      <c r="PW9326" s="623"/>
      <c r="PX9326" s="623"/>
      <c r="PY9326" s="623"/>
      <c r="PZ9326" s="623"/>
      <c r="QA9326" s="623"/>
      <c r="QB9326" s="623"/>
      <c r="QC9326" s="623"/>
      <c r="QD9326" s="623"/>
      <c r="QE9326" s="623"/>
      <c r="QF9326" s="623"/>
      <c r="QG9326" s="623"/>
      <c r="QH9326" s="623"/>
      <c r="QI9326" s="623"/>
      <c r="QJ9326" s="623"/>
      <c r="QK9326" s="623"/>
    </row>
    <row r="9327" spans="439:453">
      <c r="PW9327" s="623"/>
      <c r="PX9327" s="623"/>
      <c r="PY9327" s="623"/>
      <c r="PZ9327" s="623"/>
      <c r="QA9327" s="623"/>
      <c r="QB9327" s="623"/>
      <c r="QC9327" s="623"/>
      <c r="QD9327" s="623"/>
      <c r="QE9327" s="623"/>
      <c r="QF9327" s="623"/>
      <c r="QG9327" s="623"/>
      <c r="QH9327" s="623"/>
      <c r="QI9327" s="623"/>
      <c r="QJ9327" s="623"/>
      <c r="QK9327" s="623"/>
    </row>
    <row r="9328" spans="439:453">
      <c r="PW9328" s="623"/>
      <c r="PX9328" s="623"/>
      <c r="PY9328" s="623"/>
      <c r="PZ9328" s="623"/>
      <c r="QA9328" s="623"/>
      <c r="QB9328" s="623"/>
      <c r="QC9328" s="623"/>
      <c r="QD9328" s="623"/>
      <c r="QE9328" s="623"/>
      <c r="QF9328" s="623"/>
      <c r="QG9328" s="623"/>
      <c r="QH9328" s="623"/>
      <c r="QI9328" s="623"/>
      <c r="QJ9328" s="623"/>
      <c r="QK9328" s="623"/>
    </row>
    <row r="9329" spans="439:453">
      <c r="PW9329" s="623"/>
      <c r="PX9329" s="623"/>
      <c r="PY9329" s="623"/>
      <c r="PZ9329" s="623"/>
      <c r="QA9329" s="623"/>
      <c r="QB9329" s="623"/>
      <c r="QC9329" s="623"/>
      <c r="QD9329" s="623"/>
      <c r="QE9329" s="623"/>
      <c r="QF9329" s="623"/>
      <c r="QG9329" s="623"/>
      <c r="QH9329" s="623"/>
      <c r="QI9329" s="623"/>
      <c r="QJ9329" s="623"/>
      <c r="QK9329" s="623"/>
    </row>
    <row r="9330" spans="439:453">
      <c r="PW9330" s="623"/>
      <c r="PX9330" s="623"/>
      <c r="PY9330" s="623"/>
      <c r="PZ9330" s="623"/>
      <c r="QA9330" s="623"/>
      <c r="QB9330" s="623"/>
      <c r="QC9330" s="623"/>
      <c r="QD9330" s="623"/>
      <c r="QE9330" s="623"/>
      <c r="QF9330" s="623"/>
      <c r="QG9330" s="623"/>
      <c r="QH9330" s="623"/>
      <c r="QI9330" s="623"/>
      <c r="QJ9330" s="623"/>
      <c r="QK9330" s="623"/>
    </row>
    <row r="9331" spans="439:453">
      <c r="PW9331" s="623"/>
      <c r="PX9331" s="623"/>
      <c r="PY9331" s="623"/>
      <c r="PZ9331" s="623"/>
      <c r="QA9331" s="623"/>
      <c r="QB9331" s="623"/>
      <c r="QC9331" s="623"/>
      <c r="QD9331" s="623"/>
      <c r="QE9331" s="623"/>
      <c r="QF9331" s="623"/>
      <c r="QG9331" s="623"/>
      <c r="QH9331" s="623"/>
      <c r="QI9331" s="623"/>
      <c r="QJ9331" s="623"/>
      <c r="QK9331" s="623"/>
    </row>
    <row r="9332" spans="439:453">
      <c r="PW9332" s="623"/>
      <c r="PX9332" s="623"/>
      <c r="PY9332" s="623"/>
      <c r="PZ9332" s="623"/>
      <c r="QA9332" s="623"/>
      <c r="QB9332" s="623"/>
      <c r="QC9332" s="623"/>
      <c r="QD9332" s="623"/>
      <c r="QE9332" s="623"/>
      <c r="QF9332" s="623"/>
      <c r="QG9332" s="623"/>
      <c r="QH9332" s="623"/>
      <c r="QI9332" s="623"/>
      <c r="QJ9332" s="623"/>
      <c r="QK9332" s="623"/>
    </row>
    <row r="9333" spans="439:453">
      <c r="PW9333" s="623"/>
      <c r="PX9333" s="623"/>
      <c r="PY9333" s="623"/>
      <c r="PZ9333" s="623"/>
      <c r="QA9333" s="623"/>
      <c r="QB9333" s="623"/>
      <c r="QC9333" s="623"/>
      <c r="QD9333" s="623"/>
      <c r="QE9333" s="623"/>
      <c r="QF9333" s="623"/>
      <c r="QG9333" s="623"/>
      <c r="QH9333" s="623"/>
      <c r="QI9333" s="623"/>
      <c r="QJ9333" s="623"/>
      <c r="QK9333" s="623"/>
    </row>
    <row r="9334" spans="439:453">
      <c r="PW9334" s="623"/>
      <c r="PX9334" s="623"/>
      <c r="PY9334" s="623"/>
      <c r="PZ9334" s="623"/>
      <c r="QA9334" s="623"/>
      <c r="QB9334" s="623"/>
      <c r="QC9334" s="623"/>
      <c r="QD9334" s="623"/>
      <c r="QE9334" s="623"/>
      <c r="QF9334" s="623"/>
      <c r="QG9334" s="623"/>
      <c r="QH9334" s="623"/>
      <c r="QI9334" s="623"/>
      <c r="QJ9334" s="623"/>
      <c r="QK9334" s="623"/>
    </row>
    <row r="9335" spans="439:453">
      <c r="PW9335" s="623"/>
      <c r="PX9335" s="623"/>
      <c r="PY9335" s="623"/>
      <c r="PZ9335" s="623"/>
      <c r="QA9335" s="623"/>
      <c r="QB9335" s="623"/>
      <c r="QC9335" s="623"/>
      <c r="QD9335" s="623"/>
      <c r="QE9335" s="623"/>
      <c r="QF9335" s="623"/>
      <c r="QG9335" s="623"/>
      <c r="QH9335" s="623"/>
      <c r="QI9335" s="623"/>
      <c r="QJ9335" s="623"/>
      <c r="QK9335" s="623"/>
    </row>
    <row r="9336" spans="439:453">
      <c r="PW9336" s="623"/>
      <c r="PX9336" s="623"/>
      <c r="PY9336" s="623"/>
      <c r="PZ9336" s="623"/>
      <c r="QA9336" s="623"/>
      <c r="QB9336" s="623"/>
      <c r="QC9336" s="623"/>
      <c r="QD9336" s="623"/>
      <c r="QE9336" s="623"/>
      <c r="QF9336" s="623"/>
      <c r="QG9336" s="623"/>
      <c r="QH9336" s="623"/>
      <c r="QI9336" s="623"/>
      <c r="QJ9336" s="623"/>
      <c r="QK9336" s="623"/>
    </row>
    <row r="9337" spans="439:453">
      <c r="PW9337" s="623"/>
      <c r="PX9337" s="623"/>
      <c r="PY9337" s="623"/>
      <c r="PZ9337" s="623"/>
      <c r="QA9337" s="623"/>
      <c r="QB9337" s="623"/>
      <c r="QC9337" s="623"/>
      <c r="QD9337" s="623"/>
      <c r="QE9337" s="623"/>
      <c r="QF9337" s="623"/>
      <c r="QG9337" s="623"/>
      <c r="QH9337" s="623"/>
      <c r="QI9337" s="623"/>
      <c r="QJ9337" s="623"/>
      <c r="QK9337" s="623"/>
    </row>
    <row r="9338" spans="439:453">
      <c r="PW9338" s="623"/>
      <c r="PX9338" s="623"/>
      <c r="PY9338" s="623"/>
      <c r="PZ9338" s="623"/>
      <c r="QA9338" s="623"/>
      <c r="QB9338" s="623"/>
      <c r="QC9338" s="623"/>
      <c r="QD9338" s="623"/>
      <c r="QE9338" s="623"/>
      <c r="QF9338" s="623"/>
      <c r="QG9338" s="623"/>
      <c r="QH9338" s="623"/>
      <c r="QI9338" s="623"/>
      <c r="QJ9338" s="623"/>
      <c r="QK9338" s="623"/>
    </row>
    <row r="9339" spans="439:453">
      <c r="PW9339" s="623"/>
      <c r="PX9339" s="623"/>
      <c r="PY9339" s="623"/>
      <c r="PZ9339" s="623"/>
      <c r="QA9339" s="623"/>
      <c r="QB9339" s="623"/>
      <c r="QC9339" s="623"/>
      <c r="QD9339" s="623"/>
      <c r="QE9339" s="623"/>
      <c r="QF9339" s="623"/>
      <c r="QG9339" s="623"/>
      <c r="QH9339" s="623"/>
      <c r="QI9339" s="623"/>
      <c r="QJ9339" s="623"/>
      <c r="QK9339" s="623"/>
    </row>
    <row r="9340" spans="439:453">
      <c r="PW9340" s="623"/>
      <c r="PX9340" s="623"/>
      <c r="PY9340" s="623"/>
      <c r="PZ9340" s="623"/>
      <c r="QA9340" s="623"/>
      <c r="QB9340" s="623"/>
      <c r="QC9340" s="623"/>
      <c r="QD9340" s="623"/>
      <c r="QE9340" s="623"/>
      <c r="QF9340" s="623"/>
      <c r="QG9340" s="623"/>
      <c r="QH9340" s="623"/>
      <c r="QI9340" s="623"/>
      <c r="QJ9340" s="623"/>
      <c r="QK9340" s="623"/>
    </row>
    <row r="9341" spans="439:453">
      <c r="PW9341" s="623"/>
      <c r="PX9341" s="623"/>
      <c r="PY9341" s="623"/>
      <c r="PZ9341" s="623"/>
      <c r="QA9341" s="623"/>
      <c r="QB9341" s="623"/>
      <c r="QC9341" s="623"/>
      <c r="QD9341" s="623"/>
      <c r="QE9341" s="623"/>
      <c r="QF9341" s="623"/>
      <c r="QG9341" s="623"/>
      <c r="QH9341" s="623"/>
      <c r="QI9341" s="623"/>
      <c r="QJ9341" s="623"/>
      <c r="QK9341" s="623"/>
    </row>
    <row r="9342" spans="439:453">
      <c r="PW9342" s="623"/>
      <c r="PX9342" s="623"/>
      <c r="PY9342" s="623"/>
      <c r="PZ9342" s="623"/>
      <c r="QA9342" s="623"/>
      <c r="QB9342" s="623"/>
      <c r="QC9342" s="623"/>
      <c r="QD9342" s="623"/>
      <c r="QE9342" s="623"/>
      <c r="QF9342" s="623"/>
      <c r="QG9342" s="623"/>
      <c r="QH9342" s="623"/>
      <c r="QI9342" s="623"/>
      <c r="QJ9342" s="623"/>
      <c r="QK9342" s="623"/>
    </row>
    <row r="9343" spans="439:453">
      <c r="PW9343" s="623"/>
      <c r="PX9343" s="623"/>
      <c r="PY9343" s="623"/>
      <c r="PZ9343" s="623"/>
      <c r="QA9343" s="623"/>
      <c r="QB9343" s="623"/>
      <c r="QC9343" s="623"/>
      <c r="QD9343" s="623"/>
      <c r="QE9343" s="623"/>
      <c r="QF9343" s="623"/>
      <c r="QG9343" s="623"/>
      <c r="QH9343" s="623"/>
      <c r="QI9343" s="623"/>
      <c r="QJ9343" s="623"/>
      <c r="QK9343" s="623"/>
    </row>
    <row r="9344" spans="439:453">
      <c r="PW9344" s="623"/>
      <c r="PX9344" s="623"/>
      <c r="PY9344" s="623"/>
      <c r="PZ9344" s="623"/>
      <c r="QA9344" s="623"/>
      <c r="QB9344" s="623"/>
      <c r="QC9344" s="623"/>
      <c r="QD9344" s="623"/>
      <c r="QE9344" s="623"/>
      <c r="QF9344" s="623"/>
      <c r="QG9344" s="623"/>
      <c r="QH9344" s="623"/>
      <c r="QI9344" s="623"/>
      <c r="QJ9344" s="623"/>
      <c r="QK9344" s="623"/>
    </row>
    <row r="9345" spans="439:453">
      <c r="PW9345" s="623"/>
      <c r="PX9345" s="623"/>
      <c r="PY9345" s="623"/>
      <c r="PZ9345" s="623"/>
      <c r="QA9345" s="623"/>
      <c r="QB9345" s="623"/>
      <c r="QC9345" s="623"/>
      <c r="QD9345" s="623"/>
      <c r="QE9345" s="623"/>
      <c r="QF9345" s="623"/>
      <c r="QG9345" s="623"/>
      <c r="QH9345" s="623"/>
      <c r="QI9345" s="623"/>
      <c r="QJ9345" s="623"/>
      <c r="QK9345" s="623"/>
    </row>
    <row r="9346" spans="439:453">
      <c r="PW9346" s="623"/>
      <c r="PX9346" s="623"/>
      <c r="PY9346" s="623"/>
      <c r="PZ9346" s="623"/>
      <c r="QA9346" s="623"/>
      <c r="QB9346" s="623"/>
      <c r="QC9346" s="623"/>
      <c r="QD9346" s="623"/>
      <c r="QE9346" s="623"/>
      <c r="QF9346" s="623"/>
      <c r="QG9346" s="623"/>
      <c r="QH9346" s="623"/>
      <c r="QI9346" s="623"/>
      <c r="QJ9346" s="623"/>
      <c r="QK9346" s="623"/>
    </row>
    <row r="9347" spans="439:453">
      <c r="PW9347" s="623"/>
      <c r="PX9347" s="623"/>
      <c r="PY9347" s="623"/>
      <c r="PZ9347" s="623"/>
      <c r="QA9347" s="623"/>
      <c r="QB9347" s="623"/>
      <c r="QC9347" s="623"/>
      <c r="QD9347" s="623"/>
      <c r="QE9347" s="623"/>
      <c r="QF9347" s="623"/>
      <c r="QG9347" s="623"/>
      <c r="QH9347" s="623"/>
      <c r="QI9347" s="623"/>
      <c r="QJ9347" s="623"/>
      <c r="QK9347" s="623"/>
    </row>
    <row r="9348" spans="439:453">
      <c r="PW9348" s="623"/>
      <c r="PX9348" s="623"/>
      <c r="PY9348" s="623"/>
      <c r="PZ9348" s="623"/>
      <c r="QA9348" s="623"/>
      <c r="QB9348" s="623"/>
      <c r="QC9348" s="623"/>
      <c r="QD9348" s="623"/>
      <c r="QE9348" s="623"/>
      <c r="QF9348" s="623"/>
      <c r="QG9348" s="623"/>
      <c r="QH9348" s="623"/>
      <c r="QI9348" s="623"/>
      <c r="QJ9348" s="623"/>
      <c r="QK9348" s="623"/>
    </row>
    <row r="9349" spans="439:453">
      <c r="PW9349" s="623"/>
      <c r="PX9349" s="623"/>
      <c r="PY9349" s="623"/>
      <c r="PZ9349" s="623"/>
      <c r="QA9349" s="623"/>
      <c r="QB9349" s="623"/>
      <c r="QC9349" s="623"/>
      <c r="QD9349" s="623"/>
      <c r="QE9349" s="623"/>
      <c r="QF9349" s="623"/>
      <c r="QG9349" s="623"/>
      <c r="QH9349" s="623"/>
      <c r="QI9349" s="623"/>
      <c r="QJ9349" s="623"/>
      <c r="QK9349" s="623"/>
    </row>
    <row r="9350" spans="439:453">
      <c r="PW9350" s="623"/>
      <c r="PX9350" s="623"/>
      <c r="PY9350" s="623"/>
      <c r="PZ9350" s="623"/>
      <c r="QA9350" s="623"/>
      <c r="QB9350" s="623"/>
      <c r="QC9350" s="623"/>
      <c r="QD9350" s="623"/>
      <c r="QE9350" s="623"/>
      <c r="QF9350" s="623"/>
      <c r="QG9350" s="623"/>
      <c r="QH9350" s="623"/>
      <c r="QI9350" s="623"/>
      <c r="QJ9350" s="623"/>
      <c r="QK9350" s="623"/>
    </row>
    <row r="9351" spans="439:453">
      <c r="PW9351" s="623"/>
      <c r="PX9351" s="623"/>
      <c r="PY9351" s="623"/>
      <c r="PZ9351" s="623"/>
      <c r="QA9351" s="623"/>
      <c r="QB9351" s="623"/>
      <c r="QC9351" s="623"/>
      <c r="QD9351" s="623"/>
      <c r="QE9351" s="623"/>
      <c r="QF9351" s="623"/>
      <c r="QG9351" s="623"/>
      <c r="QH9351" s="623"/>
      <c r="QI9351" s="623"/>
      <c r="QJ9351" s="623"/>
      <c r="QK9351" s="623"/>
    </row>
    <row r="9352" spans="439:453">
      <c r="PW9352" s="623"/>
      <c r="PX9352" s="623"/>
      <c r="PY9352" s="623"/>
      <c r="PZ9352" s="623"/>
      <c r="QA9352" s="623"/>
      <c r="QB9352" s="623"/>
      <c r="QC9352" s="623"/>
      <c r="QD9352" s="623"/>
      <c r="QE9352" s="623"/>
      <c r="QF9352" s="623"/>
      <c r="QG9352" s="623"/>
      <c r="QH9352" s="623"/>
      <c r="QI9352" s="623"/>
      <c r="QJ9352" s="623"/>
      <c r="QK9352" s="623"/>
    </row>
    <row r="9353" spans="439:453">
      <c r="PW9353" s="623"/>
      <c r="PX9353" s="623"/>
      <c r="PY9353" s="623"/>
      <c r="PZ9353" s="623"/>
      <c r="QA9353" s="623"/>
      <c r="QB9353" s="623"/>
      <c r="QC9353" s="623"/>
      <c r="QD9353" s="623"/>
      <c r="QE9353" s="623"/>
      <c r="QF9353" s="623"/>
      <c r="QG9353" s="623"/>
      <c r="QH9353" s="623"/>
      <c r="QI9353" s="623"/>
      <c r="QJ9353" s="623"/>
      <c r="QK9353" s="623"/>
    </row>
    <row r="9354" spans="439:453">
      <c r="PW9354" s="623"/>
      <c r="PX9354" s="623"/>
      <c r="PY9354" s="623"/>
      <c r="PZ9354" s="623"/>
      <c r="QA9354" s="623"/>
      <c r="QB9354" s="623"/>
      <c r="QC9354" s="623"/>
      <c r="QD9354" s="623"/>
      <c r="QE9354" s="623"/>
      <c r="QF9354" s="623"/>
      <c r="QG9354" s="623"/>
      <c r="QH9354" s="623"/>
      <c r="QI9354" s="623"/>
      <c r="QJ9354" s="623"/>
      <c r="QK9354" s="623"/>
    </row>
    <row r="9355" spans="439:453">
      <c r="PW9355" s="623"/>
      <c r="PX9355" s="623"/>
      <c r="PY9355" s="623"/>
      <c r="PZ9355" s="623"/>
      <c r="QA9355" s="623"/>
      <c r="QB9355" s="623"/>
      <c r="QC9355" s="623"/>
      <c r="QD9355" s="623"/>
      <c r="QE9355" s="623"/>
      <c r="QF9355" s="623"/>
      <c r="QG9355" s="623"/>
      <c r="QH9355" s="623"/>
      <c r="QI9355" s="623"/>
      <c r="QJ9355" s="623"/>
      <c r="QK9355" s="623"/>
    </row>
    <row r="9356" spans="439:453">
      <c r="PW9356" s="623"/>
      <c r="PX9356" s="623"/>
      <c r="PY9356" s="623"/>
      <c r="PZ9356" s="623"/>
      <c r="QA9356" s="623"/>
      <c r="QB9356" s="623"/>
      <c r="QC9356" s="623"/>
      <c r="QD9356" s="623"/>
      <c r="QE9356" s="623"/>
      <c r="QF9356" s="623"/>
      <c r="QG9356" s="623"/>
      <c r="QH9356" s="623"/>
      <c r="QI9356" s="623"/>
      <c r="QJ9356" s="623"/>
      <c r="QK9356" s="623"/>
    </row>
    <row r="9357" spans="439:453">
      <c r="PW9357" s="623"/>
      <c r="PX9357" s="623"/>
      <c r="PY9357" s="623"/>
      <c r="PZ9357" s="623"/>
      <c r="QA9357" s="623"/>
      <c r="QB9357" s="623"/>
      <c r="QC9357" s="623"/>
      <c r="QD9357" s="623"/>
      <c r="QE9357" s="623"/>
      <c r="QF9357" s="623"/>
      <c r="QG9357" s="623"/>
      <c r="QH9357" s="623"/>
      <c r="QI9357" s="623"/>
      <c r="QJ9357" s="623"/>
      <c r="QK9357" s="623"/>
    </row>
    <row r="9358" spans="439:453">
      <c r="PW9358" s="623"/>
      <c r="PX9358" s="623"/>
      <c r="PY9358" s="623"/>
      <c r="PZ9358" s="623"/>
      <c r="QA9358" s="623"/>
      <c r="QB9358" s="623"/>
      <c r="QC9358" s="623"/>
      <c r="QD9358" s="623"/>
      <c r="QE9358" s="623"/>
      <c r="QF9358" s="623"/>
      <c r="QG9358" s="623"/>
      <c r="QH9358" s="623"/>
      <c r="QI9358" s="623"/>
      <c r="QJ9358" s="623"/>
      <c r="QK9358" s="623"/>
    </row>
    <row r="9359" spans="439:453">
      <c r="PW9359" s="623"/>
      <c r="PX9359" s="623"/>
      <c r="PY9359" s="623"/>
      <c r="PZ9359" s="623"/>
      <c r="QA9359" s="623"/>
      <c r="QB9359" s="623"/>
      <c r="QC9359" s="623"/>
      <c r="QD9359" s="623"/>
      <c r="QE9359" s="623"/>
      <c r="QF9359" s="623"/>
      <c r="QG9359" s="623"/>
      <c r="QH9359" s="623"/>
      <c r="QI9359" s="623"/>
      <c r="QJ9359" s="623"/>
      <c r="QK9359" s="623"/>
    </row>
    <row r="9360" spans="439:453">
      <c r="PW9360" s="623"/>
      <c r="PX9360" s="623"/>
      <c r="PY9360" s="623"/>
      <c r="PZ9360" s="623"/>
      <c r="QA9360" s="623"/>
      <c r="QB9360" s="623"/>
      <c r="QC9360" s="623"/>
      <c r="QD9360" s="623"/>
      <c r="QE9360" s="623"/>
      <c r="QF9360" s="623"/>
      <c r="QG9360" s="623"/>
      <c r="QH9360" s="623"/>
      <c r="QI9360" s="623"/>
      <c r="QJ9360" s="623"/>
      <c r="QK9360" s="623"/>
    </row>
    <row r="9361" spans="439:453">
      <c r="PW9361" s="623"/>
      <c r="PX9361" s="623"/>
      <c r="PY9361" s="623"/>
      <c r="PZ9361" s="623"/>
      <c r="QA9361" s="623"/>
      <c r="QB9361" s="623"/>
      <c r="QC9361" s="623"/>
      <c r="QD9361" s="623"/>
      <c r="QE9361" s="623"/>
      <c r="QF9361" s="623"/>
      <c r="QG9361" s="623"/>
      <c r="QH9361" s="623"/>
      <c r="QI9361" s="623"/>
      <c r="QJ9361" s="623"/>
      <c r="QK9361" s="623"/>
    </row>
    <row r="9362" spans="439:453">
      <c r="PW9362" s="623"/>
      <c r="PX9362" s="623"/>
      <c r="PY9362" s="623"/>
      <c r="PZ9362" s="623"/>
      <c r="QA9362" s="623"/>
      <c r="QB9362" s="623"/>
      <c r="QC9362" s="623"/>
      <c r="QD9362" s="623"/>
      <c r="QE9362" s="623"/>
      <c r="QF9362" s="623"/>
      <c r="QG9362" s="623"/>
      <c r="QH9362" s="623"/>
      <c r="QI9362" s="623"/>
      <c r="QJ9362" s="623"/>
      <c r="QK9362" s="623"/>
    </row>
    <row r="9363" spans="439:453">
      <c r="PW9363" s="623"/>
      <c r="PX9363" s="623"/>
      <c r="PY9363" s="623"/>
      <c r="PZ9363" s="623"/>
      <c r="QA9363" s="623"/>
      <c r="QB9363" s="623"/>
      <c r="QC9363" s="623"/>
      <c r="QD9363" s="623"/>
      <c r="QE9363" s="623"/>
      <c r="QF9363" s="623"/>
      <c r="QG9363" s="623"/>
      <c r="QH9363" s="623"/>
      <c r="QI9363" s="623"/>
      <c r="QJ9363" s="623"/>
      <c r="QK9363" s="623"/>
    </row>
    <row r="9364" spans="439:453">
      <c r="PW9364" s="623"/>
      <c r="PX9364" s="623"/>
      <c r="PY9364" s="623"/>
      <c r="PZ9364" s="623"/>
      <c r="QA9364" s="623"/>
      <c r="QB9364" s="623"/>
      <c r="QC9364" s="623"/>
      <c r="QD9364" s="623"/>
      <c r="QE9364" s="623"/>
      <c r="QF9364" s="623"/>
      <c r="QG9364" s="623"/>
      <c r="QH9364" s="623"/>
      <c r="QI9364" s="623"/>
      <c r="QJ9364" s="623"/>
      <c r="QK9364" s="623"/>
    </row>
    <row r="9365" spans="439:453">
      <c r="PW9365" s="623"/>
      <c r="PX9365" s="623"/>
      <c r="PY9365" s="623"/>
      <c r="PZ9365" s="623"/>
      <c r="QA9365" s="623"/>
      <c r="QB9365" s="623"/>
      <c r="QC9365" s="623"/>
      <c r="QD9365" s="623"/>
      <c r="QE9365" s="623"/>
      <c r="QF9365" s="623"/>
      <c r="QG9365" s="623"/>
      <c r="QH9365" s="623"/>
      <c r="QI9365" s="623"/>
      <c r="QJ9365" s="623"/>
      <c r="QK9365" s="623"/>
    </row>
    <row r="9366" spans="439:453">
      <c r="PW9366" s="623"/>
      <c r="PX9366" s="623"/>
      <c r="PY9366" s="623"/>
      <c r="PZ9366" s="623"/>
      <c r="QA9366" s="623"/>
      <c r="QB9366" s="623"/>
      <c r="QC9366" s="623"/>
      <c r="QD9366" s="623"/>
      <c r="QE9366" s="623"/>
      <c r="QF9366" s="623"/>
      <c r="QG9366" s="623"/>
      <c r="QH9366" s="623"/>
      <c r="QI9366" s="623"/>
      <c r="QJ9366" s="623"/>
      <c r="QK9366" s="623"/>
    </row>
    <row r="9367" spans="439:453">
      <c r="PW9367" s="623"/>
      <c r="PX9367" s="623"/>
      <c r="PY9367" s="623"/>
      <c r="PZ9367" s="623"/>
      <c r="QA9367" s="623"/>
      <c r="QB9367" s="623"/>
      <c r="QC9367" s="623"/>
      <c r="QD9367" s="623"/>
      <c r="QE9367" s="623"/>
      <c r="QF9367" s="623"/>
      <c r="QG9367" s="623"/>
      <c r="QH9367" s="623"/>
      <c r="QI9367" s="623"/>
      <c r="QJ9367" s="623"/>
      <c r="QK9367" s="623"/>
    </row>
    <row r="9368" spans="439:453">
      <c r="PW9368" s="623"/>
      <c r="PX9368" s="623"/>
      <c r="PY9368" s="623"/>
      <c r="PZ9368" s="623"/>
      <c r="QA9368" s="623"/>
      <c r="QB9368" s="623"/>
      <c r="QC9368" s="623"/>
      <c r="QD9368" s="623"/>
      <c r="QE9368" s="623"/>
      <c r="QF9368" s="623"/>
      <c r="QG9368" s="623"/>
      <c r="QH9368" s="623"/>
      <c r="QI9368" s="623"/>
      <c r="QJ9368" s="623"/>
      <c r="QK9368" s="623"/>
    </row>
    <row r="9369" spans="439:453">
      <c r="PW9369" s="623"/>
      <c r="PX9369" s="623"/>
      <c r="PY9369" s="623"/>
      <c r="PZ9369" s="623"/>
      <c r="QA9369" s="623"/>
      <c r="QB9369" s="623"/>
      <c r="QC9369" s="623"/>
      <c r="QD9369" s="623"/>
      <c r="QE9369" s="623"/>
      <c r="QF9369" s="623"/>
      <c r="QG9369" s="623"/>
      <c r="QH9369" s="623"/>
      <c r="QI9369" s="623"/>
      <c r="QJ9369" s="623"/>
      <c r="QK9369" s="623"/>
    </row>
    <row r="9370" spans="439:453">
      <c r="PW9370" s="623"/>
      <c r="PX9370" s="623"/>
      <c r="PY9370" s="623"/>
      <c r="PZ9370" s="623"/>
      <c r="QA9370" s="623"/>
      <c r="QB9370" s="623"/>
      <c r="QC9370" s="623"/>
      <c r="QD9370" s="623"/>
      <c r="QE9370" s="623"/>
      <c r="QF9370" s="623"/>
      <c r="QG9370" s="623"/>
      <c r="QH9370" s="623"/>
      <c r="QI9370" s="623"/>
      <c r="QJ9370" s="623"/>
      <c r="QK9370" s="623"/>
    </row>
    <row r="9371" spans="439:453">
      <c r="PW9371" s="623"/>
      <c r="PX9371" s="623"/>
      <c r="PY9371" s="623"/>
      <c r="PZ9371" s="623"/>
      <c r="QA9371" s="623"/>
      <c r="QB9371" s="623"/>
      <c r="QC9371" s="623"/>
      <c r="QD9371" s="623"/>
      <c r="QE9371" s="623"/>
      <c r="QF9371" s="623"/>
      <c r="QG9371" s="623"/>
      <c r="QH9371" s="623"/>
      <c r="QI9371" s="623"/>
      <c r="QJ9371" s="623"/>
      <c r="QK9371" s="623"/>
    </row>
    <row r="9372" spans="439:453">
      <c r="PW9372" s="623"/>
      <c r="PX9372" s="623"/>
      <c r="PY9372" s="623"/>
      <c r="PZ9372" s="623"/>
      <c r="QA9372" s="623"/>
      <c r="QB9372" s="623"/>
      <c r="QC9372" s="623"/>
      <c r="QD9372" s="623"/>
      <c r="QE9372" s="623"/>
      <c r="QF9372" s="623"/>
      <c r="QG9372" s="623"/>
      <c r="QH9372" s="623"/>
      <c r="QI9372" s="623"/>
      <c r="QJ9372" s="623"/>
      <c r="QK9372" s="623"/>
    </row>
    <row r="9373" spans="439:453">
      <c r="PW9373" s="623"/>
      <c r="PX9373" s="623"/>
      <c r="PY9373" s="623"/>
      <c r="PZ9373" s="623"/>
      <c r="QA9373" s="623"/>
      <c r="QB9373" s="623"/>
      <c r="QC9373" s="623"/>
      <c r="QD9373" s="623"/>
      <c r="QE9373" s="623"/>
      <c r="QF9373" s="623"/>
      <c r="QG9373" s="623"/>
      <c r="QH9373" s="623"/>
      <c r="QI9373" s="623"/>
      <c r="QJ9373" s="623"/>
      <c r="QK9373" s="623"/>
    </row>
    <row r="9374" spans="439:453">
      <c r="PW9374" s="623"/>
      <c r="PX9374" s="623"/>
      <c r="PY9374" s="623"/>
      <c r="PZ9374" s="623"/>
      <c r="QA9374" s="623"/>
      <c r="QB9374" s="623"/>
      <c r="QC9374" s="623"/>
      <c r="QD9374" s="623"/>
      <c r="QE9374" s="623"/>
      <c r="QF9374" s="623"/>
      <c r="QG9374" s="623"/>
      <c r="QH9374" s="623"/>
      <c r="QI9374" s="623"/>
      <c r="QJ9374" s="623"/>
      <c r="QK9374" s="623"/>
    </row>
    <row r="9375" spans="439:453">
      <c r="PW9375" s="623"/>
      <c r="PX9375" s="623"/>
      <c r="PY9375" s="623"/>
      <c r="PZ9375" s="623"/>
      <c r="QA9375" s="623"/>
      <c r="QB9375" s="623"/>
      <c r="QC9375" s="623"/>
      <c r="QD9375" s="623"/>
      <c r="QE9375" s="623"/>
      <c r="QF9375" s="623"/>
      <c r="QG9375" s="623"/>
      <c r="QH9375" s="623"/>
      <c r="QI9375" s="623"/>
      <c r="QJ9375" s="623"/>
      <c r="QK9375" s="623"/>
    </row>
    <row r="9376" spans="439:453">
      <c r="PW9376" s="623"/>
      <c r="PX9376" s="623"/>
      <c r="PY9376" s="623"/>
      <c r="PZ9376" s="623"/>
      <c r="QA9376" s="623"/>
      <c r="QB9376" s="623"/>
      <c r="QC9376" s="623"/>
      <c r="QD9376" s="623"/>
      <c r="QE9376" s="623"/>
      <c r="QF9376" s="623"/>
      <c r="QG9376" s="623"/>
      <c r="QH9376" s="623"/>
      <c r="QI9376" s="623"/>
      <c r="QJ9376" s="623"/>
      <c r="QK9376" s="623"/>
    </row>
    <row r="9377" spans="439:453">
      <c r="PW9377" s="623"/>
      <c r="PX9377" s="623"/>
      <c r="PY9377" s="623"/>
      <c r="PZ9377" s="623"/>
      <c r="QA9377" s="623"/>
      <c r="QB9377" s="623"/>
      <c r="QC9377" s="623"/>
      <c r="QD9377" s="623"/>
      <c r="QE9377" s="623"/>
      <c r="QF9377" s="623"/>
      <c r="QG9377" s="623"/>
      <c r="QH9377" s="623"/>
      <c r="QI9377" s="623"/>
      <c r="QJ9377" s="623"/>
      <c r="QK9377" s="623"/>
    </row>
    <row r="9378" spans="439:453">
      <c r="PW9378" s="623"/>
      <c r="PX9378" s="623"/>
      <c r="PY9378" s="623"/>
      <c r="PZ9378" s="623"/>
      <c r="QA9378" s="623"/>
      <c r="QB9378" s="623"/>
      <c r="QC9378" s="623"/>
      <c r="QD9378" s="623"/>
      <c r="QE9378" s="623"/>
      <c r="QF9378" s="623"/>
      <c r="QG9378" s="623"/>
      <c r="QH9378" s="623"/>
      <c r="QI9378" s="623"/>
      <c r="QJ9378" s="623"/>
      <c r="QK9378" s="623"/>
    </row>
    <row r="9379" spans="439:453">
      <c r="PW9379" s="623"/>
      <c r="PX9379" s="623"/>
      <c r="PY9379" s="623"/>
      <c r="PZ9379" s="623"/>
      <c r="QA9379" s="623"/>
      <c r="QB9379" s="623"/>
      <c r="QC9379" s="623"/>
      <c r="QD9379" s="623"/>
      <c r="QE9379" s="623"/>
      <c r="QF9379" s="623"/>
      <c r="QG9379" s="623"/>
      <c r="QH9379" s="623"/>
      <c r="QI9379" s="623"/>
      <c r="QJ9379" s="623"/>
      <c r="QK9379" s="623"/>
    </row>
    <row r="9380" spans="439:453">
      <c r="PW9380" s="623"/>
      <c r="PX9380" s="623"/>
      <c r="PY9380" s="623"/>
      <c r="PZ9380" s="623"/>
      <c r="QA9380" s="623"/>
      <c r="QB9380" s="623"/>
      <c r="QC9380" s="623"/>
      <c r="QD9380" s="623"/>
      <c r="QE9380" s="623"/>
      <c r="QF9380" s="623"/>
      <c r="QG9380" s="623"/>
      <c r="QH9380" s="623"/>
      <c r="QI9380" s="623"/>
      <c r="QJ9380" s="623"/>
      <c r="QK9380" s="623"/>
    </row>
    <row r="9381" spans="439:453">
      <c r="PW9381" s="623"/>
      <c r="PX9381" s="623"/>
      <c r="PY9381" s="623"/>
      <c r="PZ9381" s="623"/>
      <c r="QA9381" s="623"/>
      <c r="QB9381" s="623"/>
      <c r="QC9381" s="623"/>
      <c r="QD9381" s="623"/>
      <c r="QE9381" s="623"/>
      <c r="QF9381" s="623"/>
      <c r="QG9381" s="623"/>
      <c r="QH9381" s="623"/>
      <c r="QI9381" s="623"/>
      <c r="QJ9381" s="623"/>
      <c r="QK9381" s="623"/>
    </row>
    <row r="9382" spans="439:453">
      <c r="PW9382" s="623"/>
      <c r="PX9382" s="623"/>
      <c r="PY9382" s="623"/>
      <c r="PZ9382" s="623"/>
      <c r="QA9382" s="623"/>
      <c r="QB9382" s="623"/>
      <c r="QC9382" s="623"/>
      <c r="QD9382" s="623"/>
      <c r="QE9382" s="623"/>
      <c r="QF9382" s="623"/>
      <c r="QG9382" s="623"/>
      <c r="QH9382" s="623"/>
      <c r="QI9382" s="623"/>
      <c r="QJ9382" s="623"/>
      <c r="QK9382" s="623"/>
    </row>
    <row r="9383" spans="439:453">
      <c r="PW9383" s="623"/>
      <c r="PX9383" s="623"/>
      <c r="PY9383" s="623"/>
      <c r="PZ9383" s="623"/>
      <c r="QA9383" s="623"/>
      <c r="QB9383" s="623"/>
      <c r="QC9383" s="623"/>
      <c r="QD9383" s="623"/>
      <c r="QE9383" s="623"/>
      <c r="QF9383" s="623"/>
      <c r="QG9383" s="623"/>
      <c r="QH9383" s="623"/>
      <c r="QI9383" s="623"/>
      <c r="QJ9383" s="623"/>
      <c r="QK9383" s="623"/>
    </row>
    <row r="9384" spans="439:453">
      <c r="PW9384" s="623"/>
      <c r="PX9384" s="623"/>
      <c r="PY9384" s="623"/>
      <c r="PZ9384" s="623"/>
      <c r="QA9384" s="623"/>
      <c r="QB9384" s="623"/>
      <c r="QC9384" s="623"/>
      <c r="QD9384" s="623"/>
      <c r="QE9384" s="623"/>
      <c r="QF9384" s="623"/>
      <c r="QG9384" s="623"/>
      <c r="QH9384" s="623"/>
      <c r="QI9384" s="623"/>
      <c r="QJ9384" s="623"/>
      <c r="QK9384" s="623"/>
    </row>
    <row r="9385" spans="439:453">
      <c r="PW9385" s="623"/>
      <c r="PX9385" s="623"/>
      <c r="PY9385" s="623"/>
      <c r="PZ9385" s="623"/>
      <c r="QA9385" s="623"/>
      <c r="QB9385" s="623"/>
      <c r="QC9385" s="623"/>
      <c r="QD9385" s="623"/>
      <c r="QE9385" s="623"/>
      <c r="QF9385" s="623"/>
      <c r="QG9385" s="623"/>
      <c r="QH9385" s="623"/>
      <c r="QI9385" s="623"/>
      <c r="QJ9385" s="623"/>
      <c r="QK9385" s="623"/>
    </row>
    <row r="9386" spans="439:453">
      <c r="PW9386" s="623"/>
      <c r="PX9386" s="623"/>
      <c r="PY9386" s="623"/>
      <c r="PZ9386" s="623"/>
      <c r="QA9386" s="623"/>
      <c r="QB9386" s="623"/>
      <c r="QC9386" s="623"/>
      <c r="QD9386" s="623"/>
      <c r="QE9386" s="623"/>
      <c r="QF9386" s="623"/>
      <c r="QG9386" s="623"/>
      <c r="QH9386" s="623"/>
      <c r="QI9386" s="623"/>
      <c r="QJ9386" s="623"/>
      <c r="QK9386" s="623"/>
    </row>
    <row r="9387" spans="439:453">
      <c r="PW9387" s="623"/>
      <c r="PX9387" s="623"/>
      <c r="PY9387" s="623"/>
      <c r="PZ9387" s="623"/>
      <c r="QA9387" s="623"/>
      <c r="QB9387" s="623"/>
      <c r="QC9387" s="623"/>
      <c r="QD9387" s="623"/>
      <c r="QE9387" s="623"/>
      <c r="QF9387" s="623"/>
      <c r="QG9387" s="623"/>
      <c r="QH9387" s="623"/>
      <c r="QI9387" s="623"/>
      <c r="QJ9387" s="623"/>
      <c r="QK9387" s="623"/>
    </row>
    <row r="9388" spans="439:453">
      <c r="PW9388" s="623"/>
      <c r="PX9388" s="623"/>
      <c r="PY9388" s="623"/>
      <c r="PZ9388" s="623"/>
      <c r="QA9388" s="623"/>
      <c r="QB9388" s="623"/>
      <c r="QC9388" s="623"/>
      <c r="QD9388" s="623"/>
      <c r="QE9388" s="623"/>
      <c r="QF9388" s="623"/>
      <c r="QG9388" s="623"/>
      <c r="QH9388" s="623"/>
      <c r="QI9388" s="623"/>
      <c r="QJ9388" s="623"/>
      <c r="QK9388" s="623"/>
    </row>
    <row r="9389" spans="439:453">
      <c r="PW9389" s="623"/>
      <c r="PX9389" s="623"/>
      <c r="PY9389" s="623"/>
      <c r="PZ9389" s="623"/>
      <c r="QA9389" s="623"/>
      <c r="QB9389" s="623"/>
      <c r="QC9389" s="623"/>
      <c r="QD9389" s="623"/>
      <c r="QE9389" s="623"/>
      <c r="QF9389" s="623"/>
      <c r="QG9389" s="623"/>
      <c r="QH9389" s="623"/>
      <c r="QI9389" s="623"/>
      <c r="QJ9389" s="623"/>
      <c r="QK9389" s="623"/>
    </row>
    <row r="9390" spans="439:453">
      <c r="PW9390" s="623"/>
      <c r="PX9390" s="623"/>
      <c r="PY9390" s="623"/>
      <c r="PZ9390" s="623"/>
      <c r="QA9390" s="623"/>
      <c r="QB9390" s="623"/>
      <c r="QC9390" s="623"/>
      <c r="QD9390" s="623"/>
      <c r="QE9390" s="623"/>
      <c r="QF9390" s="623"/>
      <c r="QG9390" s="623"/>
      <c r="QH9390" s="623"/>
      <c r="QI9390" s="623"/>
      <c r="QJ9390" s="623"/>
      <c r="QK9390" s="623"/>
    </row>
    <row r="9391" spans="439:453">
      <c r="PW9391" s="623"/>
      <c r="PX9391" s="623"/>
      <c r="PY9391" s="623"/>
      <c r="PZ9391" s="623"/>
      <c r="QA9391" s="623"/>
      <c r="QB9391" s="623"/>
      <c r="QC9391" s="623"/>
      <c r="QD9391" s="623"/>
      <c r="QE9391" s="623"/>
      <c r="QF9391" s="623"/>
      <c r="QG9391" s="623"/>
      <c r="QH9391" s="623"/>
      <c r="QI9391" s="623"/>
      <c r="QJ9391" s="623"/>
      <c r="QK9391" s="623"/>
    </row>
    <row r="9392" spans="439:453">
      <c r="PW9392" s="623"/>
      <c r="PX9392" s="623"/>
      <c r="PY9392" s="623"/>
      <c r="PZ9392" s="623"/>
      <c r="QA9392" s="623"/>
      <c r="QB9392" s="623"/>
      <c r="QC9392" s="623"/>
      <c r="QD9392" s="623"/>
      <c r="QE9392" s="623"/>
      <c r="QF9392" s="623"/>
      <c r="QG9392" s="623"/>
      <c r="QH9392" s="623"/>
      <c r="QI9392" s="623"/>
      <c r="QJ9392" s="623"/>
      <c r="QK9392" s="623"/>
    </row>
    <row r="9393" spans="439:453">
      <c r="PW9393" s="623"/>
      <c r="PX9393" s="623"/>
      <c r="PY9393" s="623"/>
      <c r="PZ9393" s="623"/>
      <c r="QA9393" s="623"/>
      <c r="QB9393" s="623"/>
      <c r="QC9393" s="623"/>
      <c r="QD9393" s="623"/>
      <c r="QE9393" s="623"/>
      <c r="QF9393" s="623"/>
      <c r="QG9393" s="623"/>
      <c r="QH9393" s="623"/>
      <c r="QI9393" s="623"/>
      <c r="QJ9393" s="623"/>
      <c r="QK9393" s="623"/>
    </row>
    <row r="9394" spans="439:453">
      <c r="PW9394" s="623"/>
      <c r="PX9394" s="623"/>
      <c r="PY9394" s="623"/>
      <c r="PZ9394" s="623"/>
      <c r="QA9394" s="623"/>
      <c r="QB9394" s="623"/>
      <c r="QC9394" s="623"/>
      <c r="QD9394" s="623"/>
      <c r="QE9394" s="623"/>
      <c r="QF9394" s="623"/>
      <c r="QG9394" s="623"/>
      <c r="QH9394" s="623"/>
      <c r="QI9394" s="623"/>
      <c r="QJ9394" s="623"/>
      <c r="QK9394" s="623"/>
    </row>
    <row r="9395" spans="439:453">
      <c r="PW9395" s="623"/>
      <c r="PX9395" s="623"/>
      <c r="PY9395" s="623"/>
      <c r="PZ9395" s="623"/>
      <c r="QA9395" s="623"/>
      <c r="QB9395" s="623"/>
      <c r="QC9395" s="623"/>
      <c r="QD9395" s="623"/>
      <c r="QE9395" s="623"/>
      <c r="QF9395" s="623"/>
      <c r="QG9395" s="623"/>
      <c r="QH9395" s="623"/>
      <c r="QI9395" s="623"/>
      <c r="QJ9395" s="623"/>
      <c r="QK9395" s="623"/>
    </row>
    <row r="9396" spans="439:453">
      <c r="PW9396" s="623"/>
      <c r="PX9396" s="623"/>
      <c r="PY9396" s="623"/>
      <c r="PZ9396" s="623"/>
      <c r="QA9396" s="623"/>
      <c r="QB9396" s="623"/>
      <c r="QC9396" s="623"/>
      <c r="QD9396" s="623"/>
      <c r="QE9396" s="623"/>
      <c r="QF9396" s="623"/>
      <c r="QG9396" s="623"/>
      <c r="QH9396" s="623"/>
      <c r="QI9396" s="623"/>
      <c r="QJ9396" s="623"/>
      <c r="QK9396" s="623"/>
    </row>
    <row r="9397" spans="439:453">
      <c r="PW9397" s="623"/>
      <c r="PX9397" s="623"/>
      <c r="PY9397" s="623"/>
      <c r="PZ9397" s="623"/>
      <c r="QA9397" s="623"/>
      <c r="QB9397" s="623"/>
      <c r="QC9397" s="623"/>
      <c r="QD9397" s="623"/>
      <c r="QE9397" s="623"/>
      <c r="QF9397" s="623"/>
      <c r="QG9397" s="623"/>
      <c r="QH9397" s="623"/>
      <c r="QI9397" s="623"/>
      <c r="QJ9397" s="623"/>
      <c r="QK9397" s="623"/>
    </row>
    <row r="9398" spans="439:453">
      <c r="PW9398" s="623"/>
      <c r="PX9398" s="623"/>
      <c r="PY9398" s="623"/>
      <c r="PZ9398" s="623"/>
      <c r="QA9398" s="623"/>
      <c r="QB9398" s="623"/>
      <c r="QC9398" s="623"/>
      <c r="QD9398" s="623"/>
      <c r="QE9398" s="623"/>
      <c r="QF9398" s="623"/>
      <c r="QG9398" s="623"/>
      <c r="QH9398" s="623"/>
      <c r="QI9398" s="623"/>
      <c r="QJ9398" s="623"/>
      <c r="QK9398" s="623"/>
    </row>
    <row r="9399" spans="439:453">
      <c r="PW9399" s="623"/>
      <c r="PX9399" s="623"/>
      <c r="PY9399" s="623"/>
      <c r="PZ9399" s="623"/>
      <c r="QA9399" s="623"/>
      <c r="QB9399" s="623"/>
      <c r="QC9399" s="623"/>
      <c r="QD9399" s="623"/>
      <c r="QE9399" s="623"/>
      <c r="QF9399" s="623"/>
      <c r="QG9399" s="623"/>
      <c r="QH9399" s="623"/>
      <c r="QI9399" s="623"/>
      <c r="QJ9399" s="623"/>
      <c r="QK9399" s="623"/>
    </row>
    <row r="9400" spans="439:453">
      <c r="PW9400" s="623"/>
      <c r="PX9400" s="623"/>
      <c r="PY9400" s="623"/>
      <c r="PZ9400" s="623"/>
      <c r="QA9400" s="623"/>
      <c r="QB9400" s="623"/>
      <c r="QC9400" s="623"/>
      <c r="QD9400" s="623"/>
      <c r="QE9400" s="623"/>
      <c r="QF9400" s="623"/>
      <c r="QG9400" s="623"/>
      <c r="QH9400" s="623"/>
      <c r="QI9400" s="623"/>
      <c r="QJ9400" s="623"/>
      <c r="QK9400" s="623"/>
    </row>
    <row r="9401" spans="439:453">
      <c r="PW9401" s="623"/>
      <c r="PX9401" s="623"/>
      <c r="PY9401" s="623"/>
      <c r="PZ9401" s="623"/>
      <c r="QA9401" s="623"/>
      <c r="QB9401" s="623"/>
      <c r="QC9401" s="623"/>
      <c r="QD9401" s="623"/>
      <c r="QE9401" s="623"/>
      <c r="QF9401" s="623"/>
      <c r="QG9401" s="623"/>
      <c r="QH9401" s="623"/>
      <c r="QI9401" s="623"/>
      <c r="QJ9401" s="623"/>
      <c r="QK9401" s="623"/>
    </row>
    <row r="9402" spans="439:453">
      <c r="PW9402" s="623"/>
      <c r="PX9402" s="623"/>
      <c r="PY9402" s="623"/>
      <c r="PZ9402" s="623"/>
      <c r="QA9402" s="623"/>
      <c r="QB9402" s="623"/>
      <c r="QC9402" s="623"/>
      <c r="QD9402" s="623"/>
      <c r="QE9402" s="623"/>
      <c r="QF9402" s="623"/>
      <c r="QG9402" s="623"/>
      <c r="QH9402" s="623"/>
      <c r="QI9402" s="623"/>
      <c r="QJ9402" s="623"/>
      <c r="QK9402" s="623"/>
    </row>
    <row r="9403" spans="439:453">
      <c r="PW9403" s="623"/>
      <c r="PX9403" s="623"/>
      <c r="PY9403" s="623"/>
      <c r="PZ9403" s="623"/>
      <c r="QA9403" s="623"/>
      <c r="QB9403" s="623"/>
      <c r="QC9403" s="623"/>
      <c r="QD9403" s="623"/>
      <c r="QE9403" s="623"/>
      <c r="QF9403" s="623"/>
      <c r="QG9403" s="623"/>
      <c r="QH9403" s="623"/>
      <c r="QI9403" s="623"/>
      <c r="QJ9403" s="623"/>
      <c r="QK9403" s="623"/>
    </row>
    <row r="9404" spans="439:453">
      <c r="PW9404" s="623"/>
      <c r="PX9404" s="623"/>
      <c r="PY9404" s="623"/>
      <c r="PZ9404" s="623"/>
      <c r="QA9404" s="623"/>
      <c r="QB9404" s="623"/>
      <c r="QC9404" s="623"/>
      <c r="QD9404" s="623"/>
      <c r="QE9404" s="623"/>
      <c r="QF9404" s="623"/>
      <c r="QG9404" s="623"/>
      <c r="QH9404" s="623"/>
      <c r="QI9404" s="623"/>
      <c r="QJ9404" s="623"/>
      <c r="QK9404" s="623"/>
    </row>
    <row r="9405" spans="439:453">
      <c r="PW9405" s="623"/>
      <c r="PX9405" s="623"/>
      <c r="PY9405" s="623"/>
      <c r="PZ9405" s="623"/>
      <c r="QA9405" s="623"/>
      <c r="QB9405" s="623"/>
      <c r="QC9405" s="623"/>
      <c r="QD9405" s="623"/>
      <c r="QE9405" s="623"/>
      <c r="QF9405" s="623"/>
      <c r="QG9405" s="623"/>
      <c r="QH9405" s="623"/>
      <c r="QI9405" s="623"/>
      <c r="QJ9405" s="623"/>
      <c r="QK9405" s="623"/>
    </row>
    <row r="9406" spans="439:453">
      <c r="PW9406" s="623"/>
      <c r="PX9406" s="623"/>
      <c r="PY9406" s="623"/>
      <c r="PZ9406" s="623"/>
      <c r="QA9406" s="623"/>
      <c r="QB9406" s="623"/>
      <c r="QC9406" s="623"/>
      <c r="QD9406" s="623"/>
      <c r="QE9406" s="623"/>
      <c r="QF9406" s="623"/>
      <c r="QG9406" s="623"/>
      <c r="QH9406" s="623"/>
      <c r="QI9406" s="623"/>
      <c r="QJ9406" s="623"/>
      <c r="QK9406" s="623"/>
    </row>
    <row r="9407" spans="439:453">
      <c r="PW9407" s="623"/>
      <c r="PX9407" s="623"/>
      <c r="PY9407" s="623"/>
      <c r="PZ9407" s="623"/>
      <c r="QA9407" s="623"/>
      <c r="QB9407" s="623"/>
      <c r="QC9407" s="623"/>
      <c r="QD9407" s="623"/>
      <c r="QE9407" s="623"/>
      <c r="QF9407" s="623"/>
      <c r="QG9407" s="623"/>
      <c r="QH9407" s="623"/>
      <c r="QI9407" s="623"/>
      <c r="QJ9407" s="623"/>
      <c r="QK9407" s="623"/>
    </row>
    <row r="9408" spans="439:453">
      <c r="PW9408" s="623"/>
      <c r="PX9408" s="623"/>
      <c r="PY9408" s="623"/>
      <c r="PZ9408" s="623"/>
      <c r="QA9408" s="623"/>
      <c r="QB9408" s="623"/>
      <c r="QC9408" s="623"/>
      <c r="QD9408" s="623"/>
      <c r="QE9408" s="623"/>
      <c r="QF9408" s="623"/>
      <c r="QG9408" s="623"/>
      <c r="QH9408" s="623"/>
      <c r="QI9408" s="623"/>
      <c r="QJ9408" s="623"/>
      <c r="QK9408" s="623"/>
    </row>
    <row r="9409" spans="439:453">
      <c r="PW9409" s="623"/>
      <c r="PX9409" s="623"/>
      <c r="PY9409" s="623"/>
      <c r="PZ9409" s="623"/>
      <c r="QA9409" s="623"/>
      <c r="QB9409" s="623"/>
      <c r="QC9409" s="623"/>
      <c r="QD9409" s="623"/>
      <c r="QE9409" s="623"/>
      <c r="QF9409" s="623"/>
      <c r="QG9409" s="623"/>
      <c r="QH9409" s="623"/>
      <c r="QI9409" s="623"/>
      <c r="QJ9409" s="623"/>
      <c r="QK9409" s="623"/>
    </row>
    <row r="9410" spans="439:453">
      <c r="PW9410" s="623"/>
      <c r="PX9410" s="623"/>
      <c r="PY9410" s="623"/>
      <c r="PZ9410" s="623"/>
      <c r="QA9410" s="623"/>
      <c r="QB9410" s="623"/>
      <c r="QC9410" s="623"/>
      <c r="QD9410" s="623"/>
      <c r="QE9410" s="623"/>
      <c r="QF9410" s="623"/>
      <c r="QG9410" s="623"/>
      <c r="QH9410" s="623"/>
      <c r="QI9410" s="623"/>
      <c r="QJ9410" s="623"/>
      <c r="QK9410" s="623"/>
    </row>
    <row r="9411" spans="439:453">
      <c r="PW9411" s="623"/>
      <c r="PX9411" s="623"/>
      <c r="PY9411" s="623"/>
      <c r="PZ9411" s="623"/>
      <c r="QA9411" s="623"/>
      <c r="QB9411" s="623"/>
      <c r="QC9411" s="623"/>
      <c r="QD9411" s="623"/>
      <c r="QE9411" s="623"/>
      <c r="QF9411" s="623"/>
      <c r="QG9411" s="623"/>
      <c r="QH9411" s="623"/>
      <c r="QI9411" s="623"/>
      <c r="QJ9411" s="623"/>
      <c r="QK9411" s="623"/>
    </row>
    <row r="9412" spans="439:453">
      <c r="PW9412" s="623"/>
      <c r="PX9412" s="623"/>
      <c r="PY9412" s="623"/>
      <c r="PZ9412" s="623"/>
      <c r="QA9412" s="623"/>
      <c r="QB9412" s="623"/>
      <c r="QC9412" s="623"/>
      <c r="QD9412" s="623"/>
      <c r="QE9412" s="623"/>
      <c r="QF9412" s="623"/>
      <c r="QG9412" s="623"/>
      <c r="QH9412" s="623"/>
      <c r="QI9412" s="623"/>
      <c r="QJ9412" s="623"/>
      <c r="QK9412" s="623"/>
    </row>
    <row r="9413" spans="439:453">
      <c r="PW9413" s="623"/>
      <c r="PX9413" s="623"/>
      <c r="PY9413" s="623"/>
      <c r="PZ9413" s="623"/>
      <c r="QA9413" s="623"/>
      <c r="QB9413" s="623"/>
      <c r="QC9413" s="623"/>
      <c r="QD9413" s="623"/>
      <c r="QE9413" s="623"/>
      <c r="QF9413" s="623"/>
      <c r="QG9413" s="623"/>
      <c r="QH9413" s="623"/>
      <c r="QI9413" s="623"/>
      <c r="QJ9413" s="623"/>
      <c r="QK9413" s="623"/>
    </row>
    <row r="9414" spans="439:453">
      <c r="PW9414" s="623"/>
      <c r="PX9414" s="623"/>
      <c r="PY9414" s="623"/>
      <c r="PZ9414" s="623"/>
      <c r="QA9414" s="623"/>
      <c r="QB9414" s="623"/>
      <c r="QC9414" s="623"/>
      <c r="QD9414" s="623"/>
      <c r="QE9414" s="623"/>
      <c r="QF9414" s="623"/>
      <c r="QG9414" s="623"/>
      <c r="QH9414" s="623"/>
      <c r="QI9414" s="623"/>
      <c r="QJ9414" s="623"/>
      <c r="QK9414" s="623"/>
    </row>
    <row r="9415" spans="439:453">
      <c r="PW9415" s="623"/>
      <c r="PX9415" s="623"/>
      <c r="PY9415" s="623"/>
      <c r="PZ9415" s="623"/>
      <c r="QA9415" s="623"/>
      <c r="QB9415" s="623"/>
      <c r="QC9415" s="623"/>
      <c r="QD9415" s="623"/>
      <c r="QE9415" s="623"/>
      <c r="QF9415" s="623"/>
      <c r="QG9415" s="623"/>
      <c r="QH9415" s="623"/>
      <c r="QI9415" s="623"/>
      <c r="QJ9415" s="623"/>
      <c r="QK9415" s="623"/>
    </row>
    <row r="9416" spans="439:453">
      <c r="PW9416" s="623"/>
      <c r="PX9416" s="623"/>
      <c r="PY9416" s="623"/>
      <c r="PZ9416" s="623"/>
      <c r="QA9416" s="623"/>
      <c r="QB9416" s="623"/>
      <c r="QC9416" s="623"/>
      <c r="QD9416" s="623"/>
      <c r="QE9416" s="623"/>
      <c r="QF9416" s="623"/>
      <c r="QG9416" s="623"/>
      <c r="QH9416" s="623"/>
      <c r="QI9416" s="623"/>
      <c r="QJ9416" s="623"/>
      <c r="QK9416" s="623"/>
    </row>
    <row r="9417" spans="439:453">
      <c r="PW9417" s="623"/>
      <c r="PX9417" s="623"/>
      <c r="PY9417" s="623"/>
      <c r="PZ9417" s="623"/>
      <c r="QA9417" s="623"/>
      <c r="QB9417" s="623"/>
      <c r="QC9417" s="623"/>
      <c r="QD9417" s="623"/>
      <c r="QE9417" s="623"/>
      <c r="QF9417" s="623"/>
      <c r="QG9417" s="623"/>
      <c r="QH9417" s="623"/>
      <c r="QI9417" s="623"/>
      <c r="QJ9417" s="623"/>
      <c r="QK9417" s="623"/>
    </row>
    <row r="9418" spans="439:453">
      <c r="PW9418" s="623"/>
      <c r="PX9418" s="623"/>
      <c r="PY9418" s="623"/>
      <c r="PZ9418" s="623"/>
      <c r="QA9418" s="623"/>
      <c r="QB9418" s="623"/>
      <c r="QC9418" s="623"/>
      <c r="QD9418" s="623"/>
      <c r="QE9418" s="623"/>
      <c r="QF9418" s="623"/>
      <c r="QG9418" s="623"/>
      <c r="QH9418" s="623"/>
      <c r="QI9418" s="623"/>
      <c r="QJ9418" s="623"/>
      <c r="QK9418" s="623"/>
    </row>
    <row r="9419" spans="439:453">
      <c r="PW9419" s="623"/>
      <c r="PX9419" s="623"/>
      <c r="PY9419" s="623"/>
      <c r="PZ9419" s="623"/>
      <c r="QA9419" s="623"/>
      <c r="QB9419" s="623"/>
      <c r="QC9419" s="623"/>
      <c r="QD9419" s="623"/>
      <c r="QE9419" s="623"/>
      <c r="QF9419" s="623"/>
      <c r="QG9419" s="623"/>
      <c r="QH9419" s="623"/>
      <c r="QI9419" s="623"/>
      <c r="QJ9419" s="623"/>
      <c r="QK9419" s="623"/>
    </row>
    <row r="9420" spans="439:453">
      <c r="PW9420" s="623"/>
      <c r="PX9420" s="623"/>
      <c r="PY9420" s="623"/>
      <c r="PZ9420" s="623"/>
      <c r="QA9420" s="623"/>
      <c r="QB9420" s="623"/>
      <c r="QC9420" s="623"/>
      <c r="QD9420" s="623"/>
      <c r="QE9420" s="623"/>
      <c r="QF9420" s="623"/>
      <c r="QG9420" s="623"/>
      <c r="QH9420" s="623"/>
      <c r="QI9420" s="623"/>
      <c r="QJ9420" s="623"/>
      <c r="QK9420" s="623"/>
    </row>
    <row r="9421" spans="439:453">
      <c r="PW9421" s="623"/>
      <c r="PX9421" s="623"/>
      <c r="PY9421" s="623"/>
      <c r="PZ9421" s="623"/>
      <c r="QA9421" s="623"/>
      <c r="QB9421" s="623"/>
      <c r="QC9421" s="623"/>
      <c r="QD9421" s="623"/>
      <c r="QE9421" s="623"/>
      <c r="QF9421" s="623"/>
      <c r="QG9421" s="623"/>
      <c r="QH9421" s="623"/>
      <c r="QI9421" s="623"/>
      <c r="QJ9421" s="623"/>
      <c r="QK9421" s="623"/>
    </row>
    <row r="9422" spans="439:453">
      <c r="PW9422" s="623"/>
      <c r="PX9422" s="623"/>
      <c r="PY9422" s="623"/>
      <c r="PZ9422" s="623"/>
      <c r="QA9422" s="623"/>
      <c r="QB9422" s="623"/>
      <c r="QC9422" s="623"/>
      <c r="QD9422" s="623"/>
      <c r="QE9422" s="623"/>
      <c r="QF9422" s="623"/>
      <c r="QG9422" s="623"/>
      <c r="QH9422" s="623"/>
      <c r="QI9422" s="623"/>
      <c r="QJ9422" s="623"/>
      <c r="QK9422" s="623"/>
    </row>
    <row r="9423" spans="439:453">
      <c r="PW9423" s="623"/>
      <c r="PX9423" s="623"/>
      <c r="PY9423" s="623"/>
      <c r="PZ9423" s="623"/>
      <c r="QA9423" s="623"/>
      <c r="QB9423" s="623"/>
      <c r="QC9423" s="623"/>
      <c r="QD9423" s="623"/>
      <c r="QE9423" s="623"/>
      <c r="QF9423" s="623"/>
      <c r="QG9423" s="623"/>
      <c r="QH9423" s="623"/>
      <c r="QI9423" s="623"/>
      <c r="QJ9423" s="623"/>
      <c r="QK9423" s="623"/>
    </row>
    <row r="9424" spans="439:453">
      <c r="PW9424" s="623"/>
      <c r="PX9424" s="623"/>
      <c r="PY9424" s="623"/>
      <c r="PZ9424" s="623"/>
      <c r="QA9424" s="623"/>
      <c r="QB9424" s="623"/>
      <c r="QC9424" s="623"/>
      <c r="QD9424" s="623"/>
      <c r="QE9424" s="623"/>
      <c r="QF9424" s="623"/>
      <c r="QG9424" s="623"/>
      <c r="QH9424" s="623"/>
      <c r="QI9424" s="623"/>
      <c r="QJ9424" s="623"/>
      <c r="QK9424" s="623"/>
    </row>
    <row r="9425" spans="439:453">
      <c r="PW9425" s="623"/>
      <c r="PX9425" s="623"/>
      <c r="PY9425" s="623"/>
      <c r="PZ9425" s="623"/>
      <c r="QA9425" s="623"/>
      <c r="QB9425" s="623"/>
      <c r="QC9425" s="623"/>
      <c r="QD9425" s="623"/>
      <c r="QE9425" s="623"/>
      <c r="QF9425" s="623"/>
      <c r="QG9425" s="623"/>
      <c r="QH9425" s="623"/>
      <c r="QI9425" s="623"/>
      <c r="QJ9425" s="623"/>
      <c r="QK9425" s="623"/>
    </row>
    <row r="9426" spans="439:453">
      <c r="PW9426" s="623"/>
      <c r="PX9426" s="623"/>
      <c r="PY9426" s="623"/>
      <c r="PZ9426" s="623"/>
      <c r="QA9426" s="623"/>
      <c r="QB9426" s="623"/>
      <c r="QC9426" s="623"/>
      <c r="QD9426" s="623"/>
      <c r="QE9426" s="623"/>
      <c r="QF9426" s="623"/>
      <c r="QG9426" s="623"/>
      <c r="QH9426" s="623"/>
      <c r="QI9426" s="623"/>
      <c r="QJ9426" s="623"/>
      <c r="QK9426" s="623"/>
    </row>
    <row r="9427" spans="439:453">
      <c r="PW9427" s="623"/>
      <c r="PX9427" s="623"/>
      <c r="PY9427" s="623"/>
      <c r="PZ9427" s="623"/>
      <c r="QA9427" s="623"/>
      <c r="QB9427" s="623"/>
      <c r="QC9427" s="623"/>
      <c r="QD9427" s="623"/>
      <c r="QE9427" s="623"/>
      <c r="QF9427" s="623"/>
      <c r="QG9427" s="623"/>
      <c r="QH9427" s="623"/>
      <c r="QI9427" s="623"/>
      <c r="QJ9427" s="623"/>
      <c r="QK9427" s="623"/>
    </row>
    <row r="9428" spans="439:453">
      <c r="PW9428" s="623"/>
      <c r="PX9428" s="623"/>
      <c r="PY9428" s="623"/>
      <c r="PZ9428" s="623"/>
      <c r="QA9428" s="623"/>
      <c r="QB9428" s="623"/>
      <c r="QC9428" s="623"/>
      <c r="QD9428" s="623"/>
      <c r="QE9428" s="623"/>
      <c r="QF9428" s="623"/>
      <c r="QG9428" s="623"/>
      <c r="QH9428" s="623"/>
      <c r="QI9428" s="623"/>
      <c r="QJ9428" s="623"/>
      <c r="QK9428" s="623"/>
    </row>
    <row r="9429" spans="439:453">
      <c r="PW9429" s="623"/>
      <c r="PX9429" s="623"/>
      <c r="PY9429" s="623"/>
      <c r="PZ9429" s="623"/>
      <c r="QA9429" s="623"/>
      <c r="QB9429" s="623"/>
      <c r="QC9429" s="623"/>
      <c r="QD9429" s="623"/>
      <c r="QE9429" s="623"/>
      <c r="QF9429" s="623"/>
      <c r="QG9429" s="623"/>
      <c r="QH9429" s="623"/>
      <c r="QI9429" s="623"/>
      <c r="QJ9429" s="623"/>
      <c r="QK9429" s="623"/>
    </row>
    <row r="9430" spans="439:453">
      <c r="PW9430" s="623"/>
      <c r="PX9430" s="623"/>
      <c r="PY9430" s="623"/>
      <c r="PZ9430" s="623"/>
      <c r="QA9430" s="623"/>
      <c r="QB9430" s="623"/>
      <c r="QC9430" s="623"/>
      <c r="QD9430" s="623"/>
      <c r="QE9430" s="623"/>
      <c r="QF9430" s="623"/>
      <c r="QG9430" s="623"/>
      <c r="QH9430" s="623"/>
      <c r="QI9430" s="623"/>
      <c r="QJ9430" s="623"/>
      <c r="QK9430" s="623"/>
    </row>
    <row r="9431" spans="439:453">
      <c r="PW9431" s="623"/>
      <c r="PX9431" s="623"/>
      <c r="PY9431" s="623"/>
      <c r="PZ9431" s="623"/>
      <c r="QA9431" s="623"/>
      <c r="QB9431" s="623"/>
      <c r="QC9431" s="623"/>
      <c r="QD9431" s="623"/>
      <c r="QE9431" s="623"/>
      <c r="QF9431" s="623"/>
      <c r="QG9431" s="623"/>
      <c r="QH9431" s="623"/>
      <c r="QI9431" s="623"/>
      <c r="QJ9431" s="623"/>
      <c r="QK9431" s="623"/>
    </row>
    <row r="9432" spans="439:453">
      <c r="PW9432" s="623"/>
      <c r="PX9432" s="623"/>
      <c r="PY9432" s="623"/>
      <c r="PZ9432" s="623"/>
      <c r="QA9432" s="623"/>
      <c r="QB9432" s="623"/>
      <c r="QC9432" s="623"/>
      <c r="QD9432" s="623"/>
      <c r="QE9432" s="623"/>
      <c r="QF9432" s="623"/>
      <c r="QG9432" s="623"/>
      <c r="QH9432" s="623"/>
      <c r="QI9432" s="623"/>
      <c r="QJ9432" s="623"/>
      <c r="QK9432" s="623"/>
    </row>
    <row r="9433" spans="439:453">
      <c r="PW9433" s="623"/>
      <c r="PX9433" s="623"/>
      <c r="PY9433" s="623"/>
      <c r="PZ9433" s="623"/>
      <c r="QA9433" s="623"/>
      <c r="QB9433" s="623"/>
      <c r="QC9433" s="623"/>
      <c r="QD9433" s="623"/>
      <c r="QE9433" s="623"/>
      <c r="QF9433" s="623"/>
      <c r="QG9433" s="623"/>
      <c r="QH9433" s="623"/>
      <c r="QI9433" s="623"/>
      <c r="QJ9433" s="623"/>
      <c r="QK9433" s="623"/>
    </row>
    <row r="9434" spans="439:453">
      <c r="PW9434" s="623"/>
      <c r="PX9434" s="623"/>
      <c r="PY9434" s="623"/>
      <c r="PZ9434" s="623"/>
      <c r="QA9434" s="623"/>
      <c r="QB9434" s="623"/>
      <c r="QC9434" s="623"/>
      <c r="QD9434" s="623"/>
      <c r="QE9434" s="623"/>
      <c r="QF9434" s="623"/>
      <c r="QG9434" s="623"/>
      <c r="QH9434" s="623"/>
      <c r="QI9434" s="623"/>
      <c r="QJ9434" s="623"/>
      <c r="QK9434" s="623"/>
    </row>
    <row r="9435" spans="439:453">
      <c r="PW9435" s="623"/>
      <c r="PX9435" s="623"/>
      <c r="PY9435" s="623"/>
      <c r="PZ9435" s="623"/>
      <c r="QA9435" s="623"/>
      <c r="QB9435" s="623"/>
      <c r="QC9435" s="623"/>
      <c r="QD9435" s="623"/>
      <c r="QE9435" s="623"/>
      <c r="QF9435" s="623"/>
      <c r="QG9435" s="623"/>
      <c r="QH9435" s="623"/>
      <c r="QI9435" s="623"/>
      <c r="QJ9435" s="623"/>
      <c r="QK9435" s="623"/>
    </row>
    <row r="9436" spans="439:453">
      <c r="PW9436" s="623"/>
      <c r="PX9436" s="623"/>
      <c r="PY9436" s="623"/>
      <c r="PZ9436" s="623"/>
      <c r="QA9436" s="623"/>
      <c r="QB9436" s="623"/>
      <c r="QC9436" s="623"/>
      <c r="QD9436" s="623"/>
      <c r="QE9436" s="623"/>
      <c r="QF9436" s="623"/>
      <c r="QG9436" s="623"/>
      <c r="QH9436" s="623"/>
      <c r="QI9436" s="623"/>
      <c r="QJ9436" s="623"/>
      <c r="QK9436" s="623"/>
    </row>
    <row r="9437" spans="439:453">
      <c r="PW9437" s="623"/>
      <c r="PX9437" s="623"/>
      <c r="PY9437" s="623"/>
      <c r="PZ9437" s="623"/>
      <c r="QA9437" s="623"/>
      <c r="QB9437" s="623"/>
      <c r="QC9437" s="623"/>
      <c r="QD9437" s="623"/>
      <c r="QE9437" s="623"/>
      <c r="QF9437" s="623"/>
      <c r="QG9437" s="623"/>
      <c r="QH9437" s="623"/>
      <c r="QI9437" s="623"/>
      <c r="QJ9437" s="623"/>
      <c r="QK9437" s="623"/>
    </row>
    <row r="9438" spans="439:453">
      <c r="PW9438" s="623"/>
      <c r="PX9438" s="623"/>
      <c r="PY9438" s="623"/>
      <c r="PZ9438" s="623"/>
      <c r="QA9438" s="623"/>
      <c r="QB9438" s="623"/>
      <c r="QC9438" s="623"/>
      <c r="QD9438" s="623"/>
      <c r="QE9438" s="623"/>
      <c r="QF9438" s="623"/>
      <c r="QG9438" s="623"/>
      <c r="QH9438" s="623"/>
      <c r="QI9438" s="623"/>
      <c r="QJ9438" s="623"/>
      <c r="QK9438" s="623"/>
    </row>
    <row r="9439" spans="439:453">
      <c r="PW9439" s="623"/>
      <c r="PX9439" s="623"/>
      <c r="PY9439" s="623"/>
      <c r="PZ9439" s="623"/>
      <c r="QA9439" s="623"/>
      <c r="QB9439" s="623"/>
      <c r="QC9439" s="623"/>
      <c r="QD9439" s="623"/>
      <c r="QE9439" s="623"/>
      <c r="QF9439" s="623"/>
      <c r="QG9439" s="623"/>
      <c r="QH9439" s="623"/>
      <c r="QI9439" s="623"/>
      <c r="QJ9439" s="623"/>
      <c r="QK9439" s="623"/>
    </row>
    <row r="9440" spans="439:453">
      <c r="PW9440" s="623"/>
      <c r="PX9440" s="623"/>
      <c r="PY9440" s="623"/>
      <c r="PZ9440" s="623"/>
      <c r="QA9440" s="623"/>
      <c r="QB9440" s="623"/>
      <c r="QC9440" s="623"/>
      <c r="QD9440" s="623"/>
      <c r="QE9440" s="623"/>
      <c r="QF9440" s="623"/>
      <c r="QG9440" s="623"/>
      <c r="QH9440" s="623"/>
      <c r="QI9440" s="623"/>
      <c r="QJ9440" s="623"/>
      <c r="QK9440" s="623"/>
    </row>
    <row r="9441" spans="439:453">
      <c r="PW9441" s="623"/>
      <c r="PX9441" s="623"/>
      <c r="PY9441" s="623"/>
      <c r="PZ9441" s="623"/>
      <c r="QA9441" s="623"/>
      <c r="QB9441" s="623"/>
      <c r="QC9441" s="623"/>
      <c r="QD9441" s="623"/>
      <c r="QE9441" s="623"/>
      <c r="QF9441" s="623"/>
      <c r="QG9441" s="623"/>
      <c r="QH9441" s="623"/>
      <c r="QI9441" s="623"/>
      <c r="QJ9441" s="623"/>
      <c r="QK9441" s="623"/>
    </row>
    <row r="9442" spans="439:453">
      <c r="PW9442" s="623"/>
      <c r="PX9442" s="623"/>
      <c r="PY9442" s="623"/>
      <c r="PZ9442" s="623"/>
      <c r="QA9442" s="623"/>
      <c r="QB9442" s="623"/>
      <c r="QC9442" s="623"/>
      <c r="QD9442" s="623"/>
      <c r="QE9442" s="623"/>
      <c r="QF9442" s="623"/>
      <c r="QG9442" s="623"/>
      <c r="QH9442" s="623"/>
      <c r="QI9442" s="623"/>
      <c r="QJ9442" s="623"/>
      <c r="QK9442" s="623"/>
    </row>
    <row r="9443" spans="439:453">
      <c r="PW9443" s="623"/>
      <c r="PX9443" s="623"/>
      <c r="PY9443" s="623"/>
      <c r="PZ9443" s="623"/>
      <c r="QA9443" s="623"/>
      <c r="QB9443" s="623"/>
      <c r="QC9443" s="623"/>
      <c r="QD9443" s="623"/>
      <c r="QE9443" s="623"/>
      <c r="QF9443" s="623"/>
      <c r="QG9443" s="623"/>
      <c r="QH9443" s="623"/>
      <c r="QI9443" s="623"/>
      <c r="QJ9443" s="623"/>
      <c r="QK9443" s="623"/>
    </row>
    <row r="9444" spans="439:453">
      <c r="PW9444" s="623"/>
      <c r="PX9444" s="623"/>
      <c r="PY9444" s="623"/>
      <c r="PZ9444" s="623"/>
      <c r="QA9444" s="623"/>
      <c r="QB9444" s="623"/>
      <c r="QC9444" s="623"/>
      <c r="QD9444" s="623"/>
      <c r="QE9444" s="623"/>
      <c r="QF9444" s="623"/>
      <c r="QG9444" s="623"/>
      <c r="QH9444" s="623"/>
      <c r="QI9444" s="623"/>
      <c r="QJ9444" s="623"/>
      <c r="QK9444" s="623"/>
    </row>
    <row r="9445" spans="439:453">
      <c r="PW9445" s="623"/>
      <c r="PX9445" s="623"/>
      <c r="PY9445" s="623"/>
      <c r="PZ9445" s="623"/>
      <c r="QA9445" s="623"/>
      <c r="QB9445" s="623"/>
      <c r="QC9445" s="623"/>
      <c r="QD9445" s="623"/>
      <c r="QE9445" s="623"/>
      <c r="QF9445" s="623"/>
      <c r="QG9445" s="623"/>
      <c r="QH9445" s="623"/>
      <c r="QI9445" s="623"/>
      <c r="QJ9445" s="623"/>
      <c r="QK9445" s="623"/>
    </row>
    <row r="9446" spans="439:453">
      <c r="PW9446" s="623"/>
      <c r="PX9446" s="623"/>
      <c r="PY9446" s="623"/>
      <c r="PZ9446" s="623"/>
      <c r="QA9446" s="623"/>
      <c r="QB9446" s="623"/>
      <c r="QC9446" s="623"/>
      <c r="QD9446" s="623"/>
      <c r="QE9446" s="623"/>
      <c r="QF9446" s="623"/>
      <c r="QG9446" s="623"/>
      <c r="QH9446" s="623"/>
      <c r="QI9446" s="623"/>
      <c r="QJ9446" s="623"/>
      <c r="QK9446" s="623"/>
    </row>
    <row r="9447" spans="439:453">
      <c r="PW9447" s="623"/>
      <c r="PX9447" s="623"/>
      <c r="PY9447" s="623"/>
      <c r="PZ9447" s="623"/>
      <c r="QA9447" s="623"/>
      <c r="QB9447" s="623"/>
      <c r="QC9447" s="623"/>
      <c r="QD9447" s="623"/>
      <c r="QE9447" s="623"/>
      <c r="QF9447" s="623"/>
      <c r="QG9447" s="623"/>
      <c r="QH9447" s="623"/>
      <c r="QI9447" s="623"/>
      <c r="QJ9447" s="623"/>
      <c r="QK9447" s="623"/>
    </row>
    <row r="9448" spans="439:453">
      <c r="PW9448" s="623"/>
      <c r="PX9448" s="623"/>
      <c r="PY9448" s="623"/>
      <c r="PZ9448" s="623"/>
      <c r="QA9448" s="623"/>
      <c r="QB9448" s="623"/>
      <c r="QC9448" s="623"/>
      <c r="QD9448" s="623"/>
      <c r="QE9448" s="623"/>
      <c r="QF9448" s="623"/>
      <c r="QG9448" s="623"/>
      <c r="QH9448" s="623"/>
      <c r="QI9448" s="623"/>
      <c r="QJ9448" s="623"/>
      <c r="QK9448" s="623"/>
    </row>
    <row r="9449" spans="439:453">
      <c r="PW9449" s="623"/>
      <c r="PX9449" s="623"/>
      <c r="PY9449" s="623"/>
      <c r="PZ9449" s="623"/>
      <c r="QA9449" s="623"/>
      <c r="QB9449" s="623"/>
      <c r="QC9449" s="623"/>
      <c r="QD9449" s="623"/>
      <c r="QE9449" s="623"/>
      <c r="QF9449" s="623"/>
      <c r="QG9449" s="623"/>
      <c r="QH9449" s="623"/>
      <c r="QI9449" s="623"/>
      <c r="QJ9449" s="623"/>
      <c r="QK9449" s="623"/>
    </row>
    <row r="9450" spans="439:453">
      <c r="PW9450" s="623"/>
      <c r="PX9450" s="623"/>
      <c r="PY9450" s="623"/>
      <c r="PZ9450" s="623"/>
      <c r="QA9450" s="623"/>
      <c r="QB9450" s="623"/>
      <c r="QC9450" s="623"/>
      <c r="QD9450" s="623"/>
      <c r="QE9450" s="623"/>
      <c r="QF9450" s="623"/>
      <c r="QG9450" s="623"/>
      <c r="QH9450" s="623"/>
      <c r="QI9450" s="623"/>
      <c r="QJ9450" s="623"/>
      <c r="QK9450" s="623"/>
    </row>
    <row r="9451" spans="439:453">
      <c r="PW9451" s="623"/>
      <c r="PX9451" s="623"/>
      <c r="PY9451" s="623"/>
      <c r="PZ9451" s="623"/>
      <c r="QA9451" s="623"/>
      <c r="QB9451" s="623"/>
      <c r="QC9451" s="623"/>
      <c r="QD9451" s="623"/>
      <c r="QE9451" s="623"/>
      <c r="QF9451" s="623"/>
      <c r="QG9451" s="623"/>
      <c r="QH9451" s="623"/>
      <c r="QI9451" s="623"/>
      <c r="QJ9451" s="623"/>
      <c r="QK9451" s="623"/>
    </row>
    <row r="9452" spans="439:453">
      <c r="PW9452" s="623"/>
      <c r="PX9452" s="623"/>
      <c r="PY9452" s="623"/>
      <c r="PZ9452" s="623"/>
      <c r="QA9452" s="623"/>
      <c r="QB9452" s="623"/>
      <c r="QC9452" s="623"/>
      <c r="QD9452" s="623"/>
      <c r="QE9452" s="623"/>
      <c r="QF9452" s="623"/>
      <c r="QG9452" s="623"/>
      <c r="QH9452" s="623"/>
      <c r="QI9452" s="623"/>
      <c r="QJ9452" s="623"/>
      <c r="QK9452" s="623"/>
    </row>
    <row r="9453" spans="439:453">
      <c r="PW9453" s="623"/>
      <c r="PX9453" s="623"/>
      <c r="PY9453" s="623"/>
      <c r="PZ9453" s="623"/>
      <c r="QA9453" s="623"/>
      <c r="QB9453" s="623"/>
      <c r="QC9453" s="623"/>
      <c r="QD9453" s="623"/>
      <c r="QE9453" s="623"/>
      <c r="QF9453" s="623"/>
      <c r="QG9453" s="623"/>
      <c r="QH9453" s="623"/>
      <c r="QI9453" s="623"/>
      <c r="QJ9453" s="623"/>
      <c r="QK9453" s="623"/>
    </row>
    <row r="9454" spans="439:453">
      <c r="PW9454" s="623"/>
      <c r="PX9454" s="623"/>
      <c r="PY9454" s="623"/>
      <c r="PZ9454" s="623"/>
      <c r="QA9454" s="623"/>
      <c r="QB9454" s="623"/>
      <c r="QC9454" s="623"/>
      <c r="QD9454" s="623"/>
      <c r="QE9454" s="623"/>
      <c r="QF9454" s="623"/>
      <c r="QG9454" s="623"/>
      <c r="QH9454" s="623"/>
      <c r="QI9454" s="623"/>
      <c r="QJ9454" s="623"/>
      <c r="QK9454" s="623"/>
    </row>
    <row r="9455" spans="439:453">
      <c r="PW9455" s="623"/>
      <c r="PX9455" s="623"/>
      <c r="PY9455" s="623"/>
      <c r="PZ9455" s="623"/>
      <c r="QA9455" s="623"/>
      <c r="QB9455" s="623"/>
      <c r="QC9455" s="623"/>
      <c r="QD9455" s="623"/>
      <c r="QE9455" s="623"/>
      <c r="QF9455" s="623"/>
      <c r="QG9455" s="623"/>
      <c r="QH9455" s="623"/>
      <c r="QI9455" s="623"/>
      <c r="QJ9455" s="623"/>
      <c r="QK9455" s="623"/>
    </row>
    <row r="9456" spans="439:453">
      <c r="PW9456" s="623"/>
      <c r="PX9456" s="623"/>
      <c r="PY9456" s="623"/>
      <c r="PZ9456" s="623"/>
      <c r="QA9456" s="623"/>
      <c r="QB9456" s="623"/>
      <c r="QC9456" s="623"/>
      <c r="QD9456" s="623"/>
      <c r="QE9456" s="623"/>
      <c r="QF9456" s="623"/>
      <c r="QG9456" s="623"/>
      <c r="QH9456" s="623"/>
      <c r="QI9456" s="623"/>
      <c r="QJ9456" s="623"/>
      <c r="QK9456" s="623"/>
    </row>
    <row r="9457" spans="439:453">
      <c r="PW9457" s="623"/>
      <c r="PX9457" s="623"/>
      <c r="PY9457" s="623"/>
      <c r="PZ9457" s="623"/>
      <c r="QA9457" s="623"/>
      <c r="QB9457" s="623"/>
      <c r="QC9457" s="623"/>
      <c r="QD9457" s="623"/>
      <c r="QE9457" s="623"/>
      <c r="QF9457" s="623"/>
      <c r="QG9457" s="623"/>
      <c r="QH9457" s="623"/>
      <c r="QI9457" s="623"/>
      <c r="QJ9457" s="623"/>
      <c r="QK9457" s="623"/>
    </row>
    <row r="9458" spans="439:453">
      <c r="PW9458" s="623"/>
      <c r="PX9458" s="623"/>
      <c r="PY9458" s="623"/>
      <c r="PZ9458" s="623"/>
      <c r="QA9458" s="623"/>
      <c r="QB9458" s="623"/>
      <c r="QC9458" s="623"/>
      <c r="QD9458" s="623"/>
      <c r="QE9458" s="623"/>
      <c r="QF9458" s="623"/>
      <c r="QG9458" s="623"/>
      <c r="QH9458" s="623"/>
      <c r="QI9458" s="623"/>
      <c r="QJ9458" s="623"/>
      <c r="QK9458" s="623"/>
    </row>
    <row r="9459" spans="439:453">
      <c r="PW9459" s="623"/>
      <c r="PX9459" s="623"/>
      <c r="PY9459" s="623"/>
      <c r="PZ9459" s="623"/>
      <c r="QA9459" s="623"/>
      <c r="QB9459" s="623"/>
      <c r="QC9459" s="623"/>
      <c r="QD9459" s="623"/>
      <c r="QE9459" s="623"/>
      <c r="QF9459" s="623"/>
      <c r="QG9459" s="623"/>
      <c r="QH9459" s="623"/>
      <c r="QI9459" s="623"/>
      <c r="QJ9459" s="623"/>
      <c r="QK9459" s="623"/>
    </row>
    <row r="9460" spans="439:453">
      <c r="PW9460" s="623"/>
      <c r="PX9460" s="623"/>
      <c r="PY9460" s="623"/>
      <c r="PZ9460" s="623"/>
      <c r="QA9460" s="623"/>
      <c r="QB9460" s="623"/>
      <c r="QC9460" s="623"/>
      <c r="QD9460" s="623"/>
      <c r="QE9460" s="623"/>
      <c r="QF9460" s="623"/>
      <c r="QG9460" s="623"/>
      <c r="QH9460" s="623"/>
      <c r="QI9460" s="623"/>
      <c r="QJ9460" s="623"/>
      <c r="QK9460" s="623"/>
    </row>
    <row r="9461" spans="439:453">
      <c r="PW9461" s="623"/>
      <c r="PX9461" s="623"/>
      <c r="PY9461" s="623"/>
      <c r="PZ9461" s="623"/>
      <c r="QA9461" s="623"/>
      <c r="QB9461" s="623"/>
      <c r="QC9461" s="623"/>
      <c r="QD9461" s="623"/>
      <c r="QE9461" s="623"/>
      <c r="QF9461" s="623"/>
      <c r="QG9461" s="623"/>
      <c r="QH9461" s="623"/>
      <c r="QI9461" s="623"/>
      <c r="QJ9461" s="623"/>
      <c r="QK9461" s="623"/>
    </row>
    <row r="9462" spans="439:453">
      <c r="PW9462" s="623"/>
      <c r="PX9462" s="623"/>
      <c r="PY9462" s="623"/>
      <c r="PZ9462" s="623"/>
      <c r="QA9462" s="623"/>
      <c r="QB9462" s="623"/>
      <c r="QC9462" s="623"/>
      <c r="QD9462" s="623"/>
      <c r="QE9462" s="623"/>
      <c r="QF9462" s="623"/>
      <c r="QG9462" s="623"/>
      <c r="QH9462" s="623"/>
      <c r="QI9462" s="623"/>
      <c r="QJ9462" s="623"/>
      <c r="QK9462" s="623"/>
    </row>
    <row r="9463" spans="439:453">
      <c r="PW9463" s="623"/>
      <c r="PX9463" s="623"/>
      <c r="PY9463" s="623"/>
      <c r="PZ9463" s="623"/>
      <c r="QA9463" s="623"/>
      <c r="QB9463" s="623"/>
      <c r="QC9463" s="623"/>
      <c r="QD9463" s="623"/>
      <c r="QE9463" s="623"/>
      <c r="QF9463" s="623"/>
      <c r="QG9463" s="623"/>
      <c r="QH9463" s="623"/>
      <c r="QI9463" s="623"/>
      <c r="QJ9463" s="623"/>
      <c r="QK9463" s="623"/>
    </row>
    <row r="9464" spans="439:453">
      <c r="PW9464" s="623"/>
      <c r="PX9464" s="623"/>
      <c r="PY9464" s="623"/>
      <c r="PZ9464" s="623"/>
      <c r="QA9464" s="623"/>
      <c r="QB9464" s="623"/>
      <c r="QC9464" s="623"/>
      <c r="QD9464" s="623"/>
      <c r="QE9464" s="623"/>
      <c r="QF9464" s="623"/>
      <c r="QG9464" s="623"/>
      <c r="QH9464" s="623"/>
      <c r="QI9464" s="623"/>
      <c r="QJ9464" s="623"/>
      <c r="QK9464" s="623"/>
    </row>
    <row r="9465" spans="439:453">
      <c r="PW9465" s="623"/>
      <c r="PX9465" s="623"/>
      <c r="PY9465" s="623"/>
      <c r="PZ9465" s="623"/>
      <c r="QA9465" s="623"/>
      <c r="QB9465" s="623"/>
      <c r="QC9465" s="623"/>
      <c r="QD9465" s="623"/>
      <c r="QE9465" s="623"/>
      <c r="QF9465" s="623"/>
      <c r="QG9465" s="623"/>
      <c r="QH9465" s="623"/>
      <c r="QI9465" s="623"/>
      <c r="QJ9465" s="623"/>
      <c r="QK9465" s="623"/>
    </row>
    <row r="9466" spans="439:453">
      <c r="PW9466" s="623"/>
      <c r="PX9466" s="623"/>
      <c r="PY9466" s="623"/>
      <c r="PZ9466" s="623"/>
      <c r="QA9466" s="623"/>
      <c r="QB9466" s="623"/>
      <c r="QC9466" s="623"/>
      <c r="QD9466" s="623"/>
      <c r="QE9466" s="623"/>
      <c r="QF9466" s="623"/>
      <c r="QG9466" s="623"/>
      <c r="QH9466" s="623"/>
      <c r="QI9466" s="623"/>
      <c r="QJ9466" s="623"/>
      <c r="QK9466" s="623"/>
    </row>
    <row r="9467" spans="439:453">
      <c r="PW9467" s="623"/>
      <c r="PX9467" s="623"/>
      <c r="PY9467" s="623"/>
      <c r="PZ9467" s="623"/>
      <c r="QA9467" s="623"/>
      <c r="QB9467" s="623"/>
      <c r="QC9467" s="623"/>
      <c r="QD9467" s="623"/>
      <c r="QE9467" s="623"/>
      <c r="QF9467" s="623"/>
      <c r="QG9467" s="623"/>
      <c r="QH9467" s="623"/>
      <c r="QI9467" s="623"/>
      <c r="QJ9467" s="623"/>
      <c r="QK9467" s="623"/>
    </row>
    <row r="9468" spans="439:453">
      <c r="PW9468" s="623"/>
      <c r="PX9468" s="623"/>
      <c r="PY9468" s="623"/>
      <c r="PZ9468" s="623"/>
      <c r="QA9468" s="623"/>
      <c r="QB9468" s="623"/>
      <c r="QC9468" s="623"/>
      <c r="QD9468" s="623"/>
      <c r="QE9468" s="623"/>
      <c r="QF9468" s="623"/>
      <c r="QG9468" s="623"/>
      <c r="QH9468" s="623"/>
      <c r="QI9468" s="623"/>
      <c r="QJ9468" s="623"/>
      <c r="QK9468" s="623"/>
    </row>
    <row r="9469" spans="439:453">
      <c r="PW9469" s="623"/>
      <c r="PX9469" s="623"/>
      <c r="PY9469" s="623"/>
      <c r="PZ9469" s="623"/>
      <c r="QA9469" s="623"/>
      <c r="QB9469" s="623"/>
      <c r="QC9469" s="623"/>
      <c r="QD9469" s="623"/>
      <c r="QE9469" s="623"/>
      <c r="QF9469" s="623"/>
      <c r="QG9469" s="623"/>
      <c r="QH9469" s="623"/>
      <c r="QI9469" s="623"/>
      <c r="QJ9469" s="623"/>
      <c r="QK9469" s="623"/>
    </row>
    <row r="9470" spans="439:453">
      <c r="PW9470" s="623"/>
      <c r="PX9470" s="623"/>
      <c r="PY9470" s="623"/>
      <c r="PZ9470" s="623"/>
      <c r="QA9470" s="623"/>
      <c r="QB9470" s="623"/>
      <c r="QC9470" s="623"/>
      <c r="QD9470" s="623"/>
      <c r="QE9470" s="623"/>
      <c r="QF9470" s="623"/>
      <c r="QG9470" s="623"/>
      <c r="QH9470" s="623"/>
      <c r="QI9470" s="623"/>
      <c r="QJ9470" s="623"/>
      <c r="QK9470" s="623"/>
    </row>
    <row r="9471" spans="439:453">
      <c r="PW9471" s="623"/>
      <c r="PX9471" s="623"/>
      <c r="PY9471" s="623"/>
      <c r="PZ9471" s="623"/>
      <c r="QA9471" s="623"/>
      <c r="QB9471" s="623"/>
      <c r="QC9471" s="623"/>
      <c r="QD9471" s="623"/>
      <c r="QE9471" s="623"/>
      <c r="QF9471" s="623"/>
      <c r="QG9471" s="623"/>
      <c r="QH9471" s="623"/>
      <c r="QI9471" s="623"/>
      <c r="QJ9471" s="623"/>
      <c r="QK9471" s="623"/>
    </row>
    <row r="9472" spans="439:453">
      <c r="PW9472" s="623"/>
      <c r="PX9472" s="623"/>
      <c r="PY9472" s="623"/>
      <c r="PZ9472" s="623"/>
      <c r="QA9472" s="623"/>
      <c r="QB9472" s="623"/>
      <c r="QC9472" s="623"/>
      <c r="QD9472" s="623"/>
      <c r="QE9472" s="623"/>
      <c r="QF9472" s="623"/>
      <c r="QG9472" s="623"/>
      <c r="QH9472" s="623"/>
      <c r="QI9472" s="623"/>
      <c r="QJ9472" s="623"/>
      <c r="QK9472" s="623"/>
    </row>
    <row r="9473" spans="439:453">
      <c r="PW9473" s="623"/>
      <c r="PX9473" s="623"/>
      <c r="PY9473" s="623"/>
      <c r="PZ9473" s="623"/>
      <c r="QA9473" s="623"/>
      <c r="QB9473" s="623"/>
      <c r="QC9473" s="623"/>
      <c r="QD9473" s="623"/>
      <c r="QE9473" s="623"/>
      <c r="QF9473" s="623"/>
      <c r="QG9473" s="623"/>
      <c r="QH9473" s="623"/>
      <c r="QI9473" s="623"/>
      <c r="QJ9473" s="623"/>
      <c r="QK9473" s="623"/>
    </row>
    <row r="9474" spans="439:453">
      <c r="PW9474" s="623"/>
      <c r="PX9474" s="623"/>
      <c r="PY9474" s="623"/>
      <c r="PZ9474" s="623"/>
      <c r="QA9474" s="623"/>
      <c r="QB9474" s="623"/>
      <c r="QC9474" s="623"/>
      <c r="QD9474" s="623"/>
      <c r="QE9474" s="623"/>
      <c r="QF9474" s="623"/>
      <c r="QG9474" s="623"/>
      <c r="QH9474" s="623"/>
      <c r="QI9474" s="623"/>
      <c r="QJ9474" s="623"/>
      <c r="QK9474" s="623"/>
    </row>
    <row r="9475" spans="439:453">
      <c r="PW9475" s="623"/>
      <c r="PX9475" s="623"/>
      <c r="PY9475" s="623"/>
      <c r="PZ9475" s="623"/>
      <c r="QA9475" s="623"/>
      <c r="QB9475" s="623"/>
      <c r="QC9475" s="623"/>
      <c r="QD9475" s="623"/>
      <c r="QE9475" s="623"/>
      <c r="QF9475" s="623"/>
      <c r="QG9475" s="623"/>
      <c r="QH9475" s="623"/>
      <c r="QI9475" s="623"/>
      <c r="QJ9475" s="623"/>
      <c r="QK9475" s="623"/>
    </row>
    <row r="9476" spans="439:453">
      <c r="PW9476" s="623"/>
      <c r="PX9476" s="623"/>
      <c r="PY9476" s="623"/>
      <c r="PZ9476" s="623"/>
      <c r="QA9476" s="623"/>
      <c r="QB9476" s="623"/>
      <c r="QC9476" s="623"/>
      <c r="QD9476" s="623"/>
      <c r="QE9476" s="623"/>
      <c r="QF9476" s="623"/>
      <c r="QG9476" s="623"/>
      <c r="QH9476" s="623"/>
      <c r="QI9476" s="623"/>
      <c r="QJ9476" s="623"/>
      <c r="QK9476" s="623"/>
    </row>
    <row r="9477" spans="439:453">
      <c r="PW9477" s="623"/>
      <c r="PX9477" s="623"/>
      <c r="PY9477" s="623"/>
      <c r="PZ9477" s="623"/>
      <c r="QA9477" s="623"/>
      <c r="QB9477" s="623"/>
      <c r="QC9477" s="623"/>
      <c r="QD9477" s="623"/>
      <c r="QE9477" s="623"/>
      <c r="QF9477" s="623"/>
      <c r="QG9477" s="623"/>
      <c r="QH9477" s="623"/>
      <c r="QI9477" s="623"/>
      <c r="QJ9477" s="623"/>
      <c r="QK9477" s="623"/>
    </row>
    <row r="9478" spans="439:453">
      <c r="PW9478" s="623"/>
      <c r="PX9478" s="623"/>
      <c r="PY9478" s="623"/>
      <c r="PZ9478" s="623"/>
      <c r="QA9478" s="623"/>
      <c r="QB9478" s="623"/>
      <c r="QC9478" s="623"/>
      <c r="QD9478" s="623"/>
      <c r="QE9478" s="623"/>
      <c r="QF9478" s="623"/>
      <c r="QG9478" s="623"/>
      <c r="QH9478" s="623"/>
      <c r="QI9478" s="623"/>
      <c r="QJ9478" s="623"/>
      <c r="QK9478" s="623"/>
    </row>
    <row r="9479" spans="439:453">
      <c r="PW9479" s="623"/>
      <c r="PX9479" s="623"/>
      <c r="PY9479" s="623"/>
      <c r="PZ9479" s="623"/>
      <c r="QA9479" s="623"/>
      <c r="QB9479" s="623"/>
      <c r="QC9479" s="623"/>
      <c r="QD9479" s="623"/>
      <c r="QE9479" s="623"/>
      <c r="QF9479" s="623"/>
      <c r="QG9479" s="623"/>
      <c r="QH9479" s="623"/>
      <c r="QI9479" s="623"/>
      <c r="QJ9479" s="623"/>
      <c r="QK9479" s="623"/>
    </row>
    <row r="9480" spans="439:453">
      <c r="PW9480" s="623"/>
      <c r="PX9480" s="623"/>
      <c r="PY9480" s="623"/>
      <c r="PZ9480" s="623"/>
      <c r="QA9480" s="623"/>
      <c r="QB9480" s="623"/>
      <c r="QC9480" s="623"/>
      <c r="QD9480" s="623"/>
      <c r="QE9480" s="623"/>
      <c r="QF9480" s="623"/>
      <c r="QG9480" s="623"/>
      <c r="QH9480" s="623"/>
      <c r="QI9480" s="623"/>
      <c r="QJ9480" s="623"/>
      <c r="QK9480" s="623"/>
    </row>
    <row r="9481" spans="439:453">
      <c r="PW9481" s="623"/>
      <c r="PX9481" s="623"/>
      <c r="PY9481" s="623"/>
      <c r="PZ9481" s="623"/>
      <c r="QA9481" s="623"/>
      <c r="QB9481" s="623"/>
      <c r="QC9481" s="623"/>
      <c r="QD9481" s="623"/>
      <c r="QE9481" s="623"/>
      <c r="QF9481" s="623"/>
      <c r="QG9481" s="623"/>
      <c r="QH9481" s="623"/>
      <c r="QI9481" s="623"/>
      <c r="QJ9481" s="623"/>
      <c r="QK9481" s="623"/>
    </row>
    <row r="9482" spans="439:453">
      <c r="PW9482" s="623"/>
      <c r="PX9482" s="623"/>
      <c r="PY9482" s="623"/>
      <c r="PZ9482" s="623"/>
      <c r="QA9482" s="623"/>
      <c r="QB9482" s="623"/>
      <c r="QC9482" s="623"/>
      <c r="QD9482" s="623"/>
      <c r="QE9482" s="623"/>
      <c r="QF9482" s="623"/>
      <c r="QG9482" s="623"/>
      <c r="QH9482" s="623"/>
      <c r="QI9482" s="623"/>
      <c r="QJ9482" s="623"/>
      <c r="QK9482" s="623"/>
    </row>
    <row r="9483" spans="439:453">
      <c r="PW9483" s="623"/>
      <c r="PX9483" s="623"/>
      <c r="PY9483" s="623"/>
      <c r="PZ9483" s="623"/>
      <c r="QA9483" s="623"/>
      <c r="QB9483" s="623"/>
      <c r="QC9483" s="623"/>
      <c r="QD9483" s="623"/>
      <c r="QE9483" s="623"/>
      <c r="QF9483" s="623"/>
      <c r="QG9483" s="623"/>
      <c r="QH9483" s="623"/>
      <c r="QI9483" s="623"/>
      <c r="QJ9483" s="623"/>
      <c r="QK9483" s="623"/>
    </row>
    <row r="9484" spans="439:453">
      <c r="PW9484" s="623"/>
      <c r="PX9484" s="623"/>
      <c r="PY9484" s="623"/>
      <c r="PZ9484" s="623"/>
      <c r="QA9484" s="623"/>
      <c r="QB9484" s="623"/>
      <c r="QC9484" s="623"/>
      <c r="QD9484" s="623"/>
      <c r="QE9484" s="623"/>
      <c r="QF9484" s="623"/>
      <c r="QG9484" s="623"/>
      <c r="QH9484" s="623"/>
      <c r="QI9484" s="623"/>
      <c r="QJ9484" s="623"/>
      <c r="QK9484" s="623"/>
    </row>
    <row r="9485" spans="439:453">
      <c r="PW9485" s="623"/>
      <c r="PX9485" s="623"/>
      <c r="PY9485" s="623"/>
      <c r="PZ9485" s="623"/>
      <c r="QA9485" s="623"/>
      <c r="QB9485" s="623"/>
      <c r="QC9485" s="623"/>
      <c r="QD9485" s="623"/>
      <c r="QE9485" s="623"/>
      <c r="QF9485" s="623"/>
      <c r="QG9485" s="623"/>
      <c r="QH9485" s="623"/>
      <c r="QI9485" s="623"/>
      <c r="QJ9485" s="623"/>
      <c r="QK9485" s="623"/>
    </row>
    <row r="9486" spans="439:453">
      <c r="PW9486" s="623"/>
      <c r="PX9486" s="623"/>
      <c r="PY9486" s="623"/>
      <c r="PZ9486" s="623"/>
      <c r="QA9486" s="623"/>
      <c r="QB9486" s="623"/>
      <c r="QC9486" s="623"/>
      <c r="QD9486" s="623"/>
      <c r="QE9486" s="623"/>
      <c r="QF9486" s="623"/>
      <c r="QG9486" s="623"/>
      <c r="QH9486" s="623"/>
      <c r="QI9486" s="623"/>
      <c r="QJ9486" s="623"/>
      <c r="QK9486" s="623"/>
    </row>
    <row r="9487" spans="439:453">
      <c r="PW9487" s="623"/>
      <c r="PX9487" s="623"/>
      <c r="PY9487" s="623"/>
      <c r="PZ9487" s="623"/>
      <c r="QA9487" s="623"/>
      <c r="QB9487" s="623"/>
      <c r="QC9487" s="623"/>
      <c r="QD9487" s="623"/>
      <c r="QE9487" s="623"/>
      <c r="QF9487" s="623"/>
      <c r="QG9487" s="623"/>
      <c r="QH9487" s="623"/>
      <c r="QI9487" s="623"/>
      <c r="QJ9487" s="623"/>
      <c r="QK9487" s="623"/>
    </row>
    <row r="9488" spans="439:453">
      <c r="PW9488" s="623"/>
      <c r="PX9488" s="623"/>
      <c r="PY9488" s="623"/>
      <c r="PZ9488" s="623"/>
      <c r="QA9488" s="623"/>
      <c r="QB9488" s="623"/>
      <c r="QC9488" s="623"/>
      <c r="QD9488" s="623"/>
      <c r="QE9488" s="623"/>
      <c r="QF9488" s="623"/>
      <c r="QG9488" s="623"/>
      <c r="QH9488" s="623"/>
      <c r="QI9488" s="623"/>
      <c r="QJ9488" s="623"/>
      <c r="QK9488" s="623"/>
    </row>
    <row r="9489" spans="439:453">
      <c r="PW9489" s="623"/>
      <c r="PX9489" s="623"/>
      <c r="PY9489" s="623"/>
      <c r="PZ9489" s="623"/>
      <c r="QA9489" s="623"/>
      <c r="QB9489" s="623"/>
      <c r="QC9489" s="623"/>
      <c r="QD9489" s="623"/>
      <c r="QE9489" s="623"/>
      <c r="QF9489" s="623"/>
      <c r="QG9489" s="623"/>
      <c r="QH9489" s="623"/>
      <c r="QI9489" s="623"/>
      <c r="QJ9489" s="623"/>
      <c r="QK9489" s="623"/>
    </row>
    <row r="9490" spans="439:453">
      <c r="PW9490" s="623"/>
      <c r="PX9490" s="623"/>
      <c r="PY9490" s="623"/>
      <c r="PZ9490" s="623"/>
      <c r="QA9490" s="623"/>
      <c r="QB9490" s="623"/>
      <c r="QC9490" s="623"/>
      <c r="QD9490" s="623"/>
      <c r="QE9490" s="623"/>
      <c r="QF9490" s="623"/>
      <c r="QG9490" s="623"/>
      <c r="QH9490" s="623"/>
      <c r="QI9490" s="623"/>
      <c r="QJ9490" s="623"/>
      <c r="QK9490" s="623"/>
    </row>
    <row r="9491" spans="439:453">
      <c r="PW9491" s="623"/>
      <c r="PX9491" s="623"/>
      <c r="PY9491" s="623"/>
      <c r="PZ9491" s="623"/>
      <c r="QA9491" s="623"/>
      <c r="QB9491" s="623"/>
      <c r="QC9491" s="623"/>
      <c r="QD9491" s="623"/>
      <c r="QE9491" s="623"/>
      <c r="QF9491" s="623"/>
      <c r="QG9491" s="623"/>
      <c r="QH9491" s="623"/>
      <c r="QI9491" s="623"/>
      <c r="QJ9491" s="623"/>
      <c r="QK9491" s="623"/>
    </row>
    <row r="9492" spans="439:453">
      <c r="PW9492" s="623"/>
      <c r="PX9492" s="623"/>
      <c r="PY9492" s="623"/>
      <c r="PZ9492" s="623"/>
      <c r="QA9492" s="623"/>
      <c r="QB9492" s="623"/>
      <c r="QC9492" s="623"/>
      <c r="QD9492" s="623"/>
      <c r="QE9492" s="623"/>
      <c r="QF9492" s="623"/>
      <c r="QG9492" s="623"/>
      <c r="QH9492" s="623"/>
      <c r="QI9492" s="623"/>
      <c r="QJ9492" s="623"/>
      <c r="QK9492" s="623"/>
    </row>
    <row r="9493" spans="439:453">
      <c r="PW9493" s="623"/>
      <c r="PX9493" s="623"/>
      <c r="PY9493" s="623"/>
      <c r="PZ9493" s="623"/>
      <c r="QA9493" s="623"/>
      <c r="QB9493" s="623"/>
      <c r="QC9493" s="623"/>
      <c r="QD9493" s="623"/>
      <c r="QE9493" s="623"/>
      <c r="QF9493" s="623"/>
      <c r="QG9493" s="623"/>
      <c r="QH9493" s="623"/>
      <c r="QI9493" s="623"/>
      <c r="QJ9493" s="623"/>
      <c r="QK9493" s="623"/>
    </row>
    <row r="9494" spans="439:453">
      <c r="PW9494" s="623"/>
      <c r="PX9494" s="623"/>
      <c r="PY9494" s="623"/>
      <c r="PZ9494" s="623"/>
      <c r="QA9494" s="623"/>
      <c r="QB9494" s="623"/>
      <c r="QC9494" s="623"/>
      <c r="QD9494" s="623"/>
      <c r="QE9494" s="623"/>
      <c r="QF9494" s="623"/>
      <c r="QG9494" s="623"/>
      <c r="QH9494" s="623"/>
      <c r="QI9494" s="623"/>
      <c r="QJ9494" s="623"/>
      <c r="QK9494" s="623"/>
    </row>
    <row r="9495" spans="439:453">
      <c r="PW9495" s="623"/>
      <c r="PX9495" s="623"/>
      <c r="PY9495" s="623"/>
      <c r="PZ9495" s="623"/>
      <c r="QA9495" s="623"/>
      <c r="QB9495" s="623"/>
      <c r="QC9495" s="623"/>
      <c r="QD9495" s="623"/>
      <c r="QE9495" s="623"/>
      <c r="QF9495" s="623"/>
      <c r="QG9495" s="623"/>
      <c r="QH9495" s="623"/>
      <c r="QI9495" s="623"/>
      <c r="QJ9495" s="623"/>
      <c r="QK9495" s="623"/>
    </row>
    <row r="9496" spans="439:453">
      <c r="PW9496" s="623"/>
      <c r="PX9496" s="623"/>
      <c r="PY9496" s="623"/>
      <c r="PZ9496" s="623"/>
      <c r="QA9496" s="623"/>
      <c r="QB9496" s="623"/>
      <c r="QC9496" s="623"/>
      <c r="QD9496" s="623"/>
      <c r="QE9496" s="623"/>
      <c r="QF9496" s="623"/>
      <c r="QG9496" s="623"/>
      <c r="QH9496" s="623"/>
      <c r="QI9496" s="623"/>
      <c r="QJ9496" s="623"/>
      <c r="QK9496" s="623"/>
    </row>
    <row r="9497" spans="439:453">
      <c r="PW9497" s="623"/>
      <c r="PX9497" s="623"/>
      <c r="PY9497" s="623"/>
      <c r="PZ9497" s="623"/>
      <c r="QA9497" s="623"/>
      <c r="QB9497" s="623"/>
      <c r="QC9497" s="623"/>
      <c r="QD9497" s="623"/>
      <c r="QE9497" s="623"/>
      <c r="QF9497" s="623"/>
      <c r="QG9497" s="623"/>
      <c r="QH9497" s="623"/>
      <c r="QI9497" s="623"/>
      <c r="QJ9497" s="623"/>
      <c r="QK9497" s="623"/>
    </row>
    <row r="9498" spans="439:453">
      <c r="PW9498" s="623"/>
      <c r="PX9498" s="623"/>
      <c r="PY9498" s="623"/>
      <c r="PZ9498" s="623"/>
      <c r="QA9498" s="623"/>
      <c r="QB9498" s="623"/>
      <c r="QC9498" s="623"/>
      <c r="QD9498" s="623"/>
      <c r="QE9498" s="623"/>
      <c r="QF9498" s="623"/>
      <c r="QG9498" s="623"/>
      <c r="QH9498" s="623"/>
      <c r="QI9498" s="623"/>
      <c r="QJ9498" s="623"/>
      <c r="QK9498" s="623"/>
    </row>
    <row r="9499" spans="439:453">
      <c r="PW9499" s="623"/>
      <c r="PX9499" s="623"/>
      <c r="PY9499" s="623"/>
      <c r="PZ9499" s="623"/>
      <c r="QA9499" s="623"/>
      <c r="QB9499" s="623"/>
      <c r="QC9499" s="623"/>
      <c r="QD9499" s="623"/>
      <c r="QE9499" s="623"/>
      <c r="QF9499" s="623"/>
      <c r="QG9499" s="623"/>
      <c r="QH9499" s="623"/>
      <c r="QI9499" s="623"/>
      <c r="QJ9499" s="623"/>
      <c r="QK9499" s="623"/>
    </row>
    <row r="9500" spans="439:453">
      <c r="PW9500" s="623"/>
      <c r="PX9500" s="623"/>
      <c r="PY9500" s="623"/>
      <c r="PZ9500" s="623"/>
      <c r="QA9500" s="623"/>
      <c r="QB9500" s="623"/>
      <c r="QC9500" s="623"/>
      <c r="QD9500" s="623"/>
      <c r="QE9500" s="623"/>
      <c r="QF9500" s="623"/>
      <c r="QG9500" s="623"/>
      <c r="QH9500" s="623"/>
      <c r="QI9500" s="623"/>
      <c r="QJ9500" s="623"/>
      <c r="QK9500" s="623"/>
    </row>
    <row r="9501" spans="439:453">
      <c r="PW9501" s="623"/>
      <c r="PX9501" s="623"/>
      <c r="PY9501" s="623"/>
      <c r="PZ9501" s="623"/>
      <c r="QA9501" s="623"/>
      <c r="QB9501" s="623"/>
      <c r="QC9501" s="623"/>
      <c r="QD9501" s="623"/>
      <c r="QE9501" s="623"/>
      <c r="QF9501" s="623"/>
      <c r="QG9501" s="623"/>
      <c r="QH9501" s="623"/>
      <c r="QI9501" s="623"/>
      <c r="QJ9501" s="623"/>
      <c r="QK9501" s="623"/>
    </row>
    <row r="9502" spans="439:453">
      <c r="PW9502" s="623"/>
      <c r="PX9502" s="623"/>
      <c r="PY9502" s="623"/>
      <c r="PZ9502" s="623"/>
      <c r="QA9502" s="623"/>
      <c r="QB9502" s="623"/>
      <c r="QC9502" s="623"/>
      <c r="QD9502" s="623"/>
      <c r="QE9502" s="623"/>
      <c r="QF9502" s="623"/>
      <c r="QG9502" s="623"/>
      <c r="QH9502" s="623"/>
      <c r="QI9502" s="623"/>
      <c r="QJ9502" s="623"/>
      <c r="QK9502" s="623"/>
    </row>
    <row r="9503" spans="439:453">
      <c r="PW9503" s="623"/>
      <c r="PX9503" s="623"/>
      <c r="PY9503" s="623"/>
      <c r="PZ9503" s="623"/>
      <c r="QA9503" s="623"/>
      <c r="QB9503" s="623"/>
      <c r="QC9503" s="623"/>
      <c r="QD9503" s="623"/>
      <c r="QE9503" s="623"/>
      <c r="QF9503" s="623"/>
      <c r="QG9503" s="623"/>
      <c r="QH9503" s="623"/>
      <c r="QI9503" s="623"/>
      <c r="QJ9503" s="623"/>
      <c r="QK9503" s="623"/>
    </row>
    <row r="9504" spans="439:453">
      <c r="PW9504" s="623"/>
      <c r="PX9504" s="623"/>
      <c r="PY9504" s="623"/>
      <c r="PZ9504" s="623"/>
      <c r="QA9504" s="623"/>
      <c r="QB9504" s="623"/>
      <c r="QC9504" s="623"/>
      <c r="QD9504" s="623"/>
      <c r="QE9504" s="623"/>
      <c r="QF9504" s="623"/>
      <c r="QG9504" s="623"/>
      <c r="QH9504" s="623"/>
      <c r="QI9504" s="623"/>
      <c r="QJ9504" s="623"/>
      <c r="QK9504" s="623"/>
    </row>
    <row r="9505" spans="439:453">
      <c r="PW9505" s="623"/>
      <c r="PX9505" s="623"/>
      <c r="PY9505" s="623"/>
      <c r="PZ9505" s="623"/>
      <c r="QA9505" s="623"/>
      <c r="QB9505" s="623"/>
      <c r="QC9505" s="623"/>
      <c r="QD9505" s="623"/>
      <c r="QE9505" s="623"/>
      <c r="QF9505" s="623"/>
      <c r="QG9505" s="623"/>
      <c r="QH9505" s="623"/>
      <c r="QI9505" s="623"/>
      <c r="QJ9505" s="623"/>
      <c r="QK9505" s="623"/>
    </row>
    <row r="9506" spans="439:453">
      <c r="PW9506" s="623"/>
      <c r="PX9506" s="623"/>
      <c r="PY9506" s="623"/>
      <c r="PZ9506" s="623"/>
      <c r="QA9506" s="623"/>
      <c r="QB9506" s="623"/>
      <c r="QC9506" s="623"/>
      <c r="QD9506" s="623"/>
      <c r="QE9506" s="623"/>
      <c r="QF9506" s="623"/>
      <c r="QG9506" s="623"/>
      <c r="QH9506" s="623"/>
      <c r="QI9506" s="623"/>
      <c r="QJ9506" s="623"/>
      <c r="QK9506" s="623"/>
    </row>
    <row r="9507" spans="439:453">
      <c r="PW9507" s="623"/>
      <c r="PX9507" s="623"/>
      <c r="PY9507" s="623"/>
      <c r="PZ9507" s="623"/>
      <c r="QA9507" s="623"/>
      <c r="QB9507" s="623"/>
      <c r="QC9507" s="623"/>
      <c r="QD9507" s="623"/>
      <c r="QE9507" s="623"/>
      <c r="QF9507" s="623"/>
      <c r="QG9507" s="623"/>
      <c r="QH9507" s="623"/>
      <c r="QI9507" s="623"/>
      <c r="QJ9507" s="623"/>
      <c r="QK9507" s="623"/>
    </row>
    <row r="9508" spans="439:453">
      <c r="PW9508" s="623"/>
      <c r="PX9508" s="623"/>
      <c r="PY9508" s="623"/>
      <c r="PZ9508" s="623"/>
      <c r="QA9508" s="623"/>
      <c r="QB9508" s="623"/>
      <c r="QC9508" s="623"/>
      <c r="QD9508" s="623"/>
      <c r="QE9508" s="623"/>
      <c r="QF9508" s="623"/>
      <c r="QG9508" s="623"/>
      <c r="QH9508" s="623"/>
      <c r="QI9508" s="623"/>
      <c r="QJ9508" s="623"/>
      <c r="QK9508" s="623"/>
    </row>
    <row r="9509" spans="439:453">
      <c r="PW9509" s="623"/>
      <c r="PX9509" s="623"/>
      <c r="PY9509" s="623"/>
      <c r="PZ9509" s="623"/>
      <c r="QA9509" s="623"/>
      <c r="QB9509" s="623"/>
      <c r="QC9509" s="623"/>
      <c r="QD9509" s="623"/>
      <c r="QE9509" s="623"/>
      <c r="QF9509" s="623"/>
      <c r="QG9509" s="623"/>
      <c r="QH9509" s="623"/>
      <c r="QI9509" s="623"/>
      <c r="QJ9509" s="623"/>
      <c r="QK9509" s="623"/>
    </row>
    <row r="9510" spans="439:453">
      <c r="PW9510" s="623"/>
      <c r="PX9510" s="623"/>
      <c r="PY9510" s="623"/>
      <c r="PZ9510" s="623"/>
      <c r="QA9510" s="623"/>
      <c r="QB9510" s="623"/>
      <c r="QC9510" s="623"/>
      <c r="QD9510" s="623"/>
      <c r="QE9510" s="623"/>
      <c r="QF9510" s="623"/>
      <c r="QG9510" s="623"/>
      <c r="QH9510" s="623"/>
      <c r="QI9510" s="623"/>
      <c r="QJ9510" s="623"/>
      <c r="QK9510" s="623"/>
    </row>
    <row r="9511" spans="439:453">
      <c r="PW9511" s="623"/>
      <c r="PX9511" s="623"/>
      <c r="PY9511" s="623"/>
      <c r="PZ9511" s="623"/>
      <c r="QA9511" s="623"/>
      <c r="QB9511" s="623"/>
      <c r="QC9511" s="623"/>
      <c r="QD9511" s="623"/>
      <c r="QE9511" s="623"/>
      <c r="QF9511" s="623"/>
      <c r="QG9511" s="623"/>
      <c r="QH9511" s="623"/>
      <c r="QI9511" s="623"/>
      <c r="QJ9511" s="623"/>
      <c r="QK9511" s="623"/>
    </row>
    <row r="9512" spans="439:453">
      <c r="PW9512" s="623"/>
      <c r="PX9512" s="623"/>
      <c r="PY9512" s="623"/>
      <c r="PZ9512" s="623"/>
      <c r="QA9512" s="623"/>
      <c r="QB9512" s="623"/>
      <c r="QC9512" s="623"/>
      <c r="QD9512" s="623"/>
      <c r="QE9512" s="623"/>
      <c r="QF9512" s="623"/>
      <c r="QG9512" s="623"/>
      <c r="QH9512" s="623"/>
      <c r="QI9512" s="623"/>
      <c r="QJ9512" s="623"/>
      <c r="QK9512" s="623"/>
    </row>
    <row r="9513" spans="439:453">
      <c r="PW9513" s="623"/>
      <c r="PX9513" s="623"/>
      <c r="PY9513" s="623"/>
      <c r="PZ9513" s="623"/>
      <c r="QA9513" s="623"/>
      <c r="QB9513" s="623"/>
      <c r="QC9513" s="623"/>
      <c r="QD9513" s="623"/>
      <c r="QE9513" s="623"/>
      <c r="QF9513" s="623"/>
      <c r="QG9513" s="623"/>
      <c r="QH9513" s="623"/>
      <c r="QI9513" s="623"/>
      <c r="QJ9513" s="623"/>
      <c r="QK9513" s="623"/>
    </row>
    <row r="9514" spans="439:453">
      <c r="PW9514" s="623"/>
      <c r="PX9514" s="623"/>
      <c r="PY9514" s="623"/>
      <c r="PZ9514" s="623"/>
      <c r="QA9514" s="623"/>
      <c r="QB9514" s="623"/>
      <c r="QC9514" s="623"/>
      <c r="QD9514" s="623"/>
      <c r="QE9514" s="623"/>
      <c r="QF9514" s="623"/>
      <c r="QG9514" s="623"/>
      <c r="QH9514" s="623"/>
      <c r="QI9514" s="623"/>
      <c r="QJ9514" s="623"/>
      <c r="QK9514" s="623"/>
    </row>
    <row r="9515" spans="439:453">
      <c r="PW9515" s="623"/>
      <c r="PX9515" s="623"/>
      <c r="PY9515" s="623"/>
      <c r="PZ9515" s="623"/>
      <c r="QA9515" s="623"/>
      <c r="QB9515" s="623"/>
      <c r="QC9515" s="623"/>
      <c r="QD9515" s="623"/>
      <c r="QE9515" s="623"/>
      <c r="QF9515" s="623"/>
      <c r="QG9515" s="623"/>
      <c r="QH9515" s="623"/>
      <c r="QI9515" s="623"/>
      <c r="QJ9515" s="623"/>
      <c r="QK9515" s="623"/>
    </row>
    <row r="9516" spans="439:453">
      <c r="PW9516" s="623"/>
      <c r="PX9516" s="623"/>
      <c r="PY9516" s="623"/>
      <c r="PZ9516" s="623"/>
      <c r="QA9516" s="623"/>
      <c r="QB9516" s="623"/>
      <c r="QC9516" s="623"/>
      <c r="QD9516" s="623"/>
      <c r="QE9516" s="623"/>
      <c r="QF9516" s="623"/>
      <c r="QG9516" s="623"/>
      <c r="QH9516" s="623"/>
      <c r="QI9516" s="623"/>
      <c r="QJ9516" s="623"/>
      <c r="QK9516" s="623"/>
    </row>
    <row r="9517" spans="439:453">
      <c r="PW9517" s="623"/>
      <c r="PX9517" s="623"/>
      <c r="PY9517" s="623"/>
      <c r="PZ9517" s="623"/>
      <c r="QA9517" s="623"/>
      <c r="QB9517" s="623"/>
      <c r="QC9517" s="623"/>
      <c r="QD9517" s="623"/>
      <c r="QE9517" s="623"/>
      <c r="QF9517" s="623"/>
      <c r="QG9517" s="623"/>
      <c r="QH9517" s="623"/>
      <c r="QI9517" s="623"/>
      <c r="QJ9517" s="623"/>
      <c r="QK9517" s="623"/>
    </row>
    <row r="9518" spans="439:453">
      <c r="PW9518" s="623"/>
      <c r="PX9518" s="623"/>
      <c r="PY9518" s="623"/>
      <c r="PZ9518" s="623"/>
      <c r="QA9518" s="623"/>
      <c r="QB9518" s="623"/>
      <c r="QC9518" s="623"/>
      <c r="QD9518" s="623"/>
      <c r="QE9518" s="623"/>
      <c r="QF9518" s="623"/>
      <c r="QG9518" s="623"/>
      <c r="QH9518" s="623"/>
      <c r="QI9518" s="623"/>
      <c r="QJ9518" s="623"/>
      <c r="QK9518" s="623"/>
    </row>
    <row r="9519" spans="439:453">
      <c r="PW9519" s="623"/>
      <c r="PX9519" s="623"/>
      <c r="PY9519" s="623"/>
      <c r="PZ9519" s="623"/>
      <c r="QA9519" s="623"/>
      <c r="QB9519" s="623"/>
      <c r="QC9519" s="623"/>
      <c r="QD9519" s="623"/>
      <c r="QE9519" s="623"/>
      <c r="QF9519" s="623"/>
      <c r="QG9519" s="623"/>
      <c r="QH9519" s="623"/>
      <c r="QI9519" s="623"/>
      <c r="QJ9519" s="623"/>
      <c r="QK9519" s="623"/>
    </row>
    <row r="9520" spans="439:453">
      <c r="PW9520" s="623"/>
      <c r="PX9520" s="623"/>
      <c r="PY9520" s="623"/>
      <c r="PZ9520" s="623"/>
      <c r="QA9520" s="623"/>
      <c r="QB9520" s="623"/>
      <c r="QC9520" s="623"/>
      <c r="QD9520" s="623"/>
      <c r="QE9520" s="623"/>
      <c r="QF9520" s="623"/>
      <c r="QG9520" s="623"/>
      <c r="QH9520" s="623"/>
      <c r="QI9520" s="623"/>
      <c r="QJ9520" s="623"/>
      <c r="QK9520" s="623"/>
    </row>
    <row r="9521" spans="439:453">
      <c r="PW9521" s="623"/>
      <c r="PX9521" s="623"/>
      <c r="PY9521" s="623"/>
      <c r="PZ9521" s="623"/>
      <c r="QA9521" s="623"/>
      <c r="QB9521" s="623"/>
      <c r="QC9521" s="623"/>
      <c r="QD9521" s="623"/>
      <c r="QE9521" s="623"/>
      <c r="QF9521" s="623"/>
      <c r="QG9521" s="623"/>
      <c r="QH9521" s="623"/>
      <c r="QI9521" s="623"/>
      <c r="QJ9521" s="623"/>
      <c r="QK9521" s="623"/>
    </row>
    <row r="9522" spans="439:453">
      <c r="PW9522" s="623"/>
      <c r="PX9522" s="623"/>
      <c r="PY9522" s="623"/>
      <c r="PZ9522" s="623"/>
      <c r="QA9522" s="623"/>
      <c r="QB9522" s="623"/>
      <c r="QC9522" s="623"/>
      <c r="QD9522" s="623"/>
      <c r="QE9522" s="623"/>
      <c r="QF9522" s="623"/>
      <c r="QG9522" s="623"/>
      <c r="QH9522" s="623"/>
      <c r="QI9522" s="623"/>
      <c r="QJ9522" s="623"/>
      <c r="QK9522" s="623"/>
    </row>
    <row r="9523" spans="439:453">
      <c r="PW9523" s="623"/>
      <c r="PX9523" s="623"/>
      <c r="PY9523" s="623"/>
      <c r="PZ9523" s="623"/>
      <c r="QA9523" s="623"/>
      <c r="QB9523" s="623"/>
      <c r="QC9523" s="623"/>
      <c r="QD9523" s="623"/>
      <c r="QE9523" s="623"/>
      <c r="QF9523" s="623"/>
      <c r="QG9523" s="623"/>
      <c r="QH9523" s="623"/>
      <c r="QI9523" s="623"/>
      <c r="QJ9523" s="623"/>
      <c r="QK9523" s="623"/>
    </row>
    <row r="9524" spans="439:453">
      <c r="PW9524" s="623"/>
      <c r="PX9524" s="623"/>
      <c r="PY9524" s="623"/>
      <c r="PZ9524" s="623"/>
      <c r="QA9524" s="623"/>
      <c r="QB9524" s="623"/>
      <c r="QC9524" s="623"/>
      <c r="QD9524" s="623"/>
      <c r="QE9524" s="623"/>
      <c r="QF9524" s="623"/>
      <c r="QG9524" s="623"/>
      <c r="QH9524" s="623"/>
      <c r="QI9524" s="623"/>
      <c r="QJ9524" s="623"/>
      <c r="QK9524" s="623"/>
    </row>
    <row r="9525" spans="439:453">
      <c r="PW9525" s="623"/>
      <c r="PX9525" s="623"/>
      <c r="PY9525" s="623"/>
      <c r="PZ9525" s="623"/>
      <c r="QA9525" s="623"/>
      <c r="QB9525" s="623"/>
      <c r="QC9525" s="623"/>
      <c r="QD9525" s="623"/>
      <c r="QE9525" s="623"/>
      <c r="QF9525" s="623"/>
      <c r="QG9525" s="623"/>
      <c r="QH9525" s="623"/>
      <c r="QI9525" s="623"/>
      <c r="QJ9525" s="623"/>
      <c r="QK9525" s="623"/>
    </row>
    <row r="9526" spans="439:453">
      <c r="PW9526" s="623"/>
      <c r="PX9526" s="623"/>
      <c r="PY9526" s="623"/>
      <c r="PZ9526" s="623"/>
      <c r="QA9526" s="623"/>
      <c r="QB9526" s="623"/>
      <c r="QC9526" s="623"/>
      <c r="QD9526" s="623"/>
      <c r="QE9526" s="623"/>
      <c r="QF9526" s="623"/>
      <c r="QG9526" s="623"/>
      <c r="QH9526" s="623"/>
      <c r="QI9526" s="623"/>
      <c r="QJ9526" s="623"/>
      <c r="QK9526" s="623"/>
    </row>
    <row r="9527" spans="439:453">
      <c r="PW9527" s="623"/>
      <c r="PX9527" s="623"/>
      <c r="PY9527" s="623"/>
      <c r="PZ9527" s="623"/>
      <c r="QA9527" s="623"/>
      <c r="QB9527" s="623"/>
      <c r="QC9527" s="623"/>
      <c r="QD9527" s="623"/>
      <c r="QE9527" s="623"/>
      <c r="QF9527" s="623"/>
      <c r="QG9527" s="623"/>
      <c r="QH9527" s="623"/>
      <c r="QI9527" s="623"/>
      <c r="QJ9527" s="623"/>
      <c r="QK9527" s="623"/>
    </row>
    <row r="9528" spans="439:453">
      <c r="PW9528" s="623"/>
      <c r="PX9528" s="623"/>
      <c r="PY9528" s="623"/>
      <c r="PZ9528" s="623"/>
      <c r="QA9528" s="623"/>
      <c r="QB9528" s="623"/>
      <c r="QC9528" s="623"/>
      <c r="QD9528" s="623"/>
      <c r="QE9528" s="623"/>
      <c r="QF9528" s="623"/>
      <c r="QG9528" s="623"/>
      <c r="QH9528" s="623"/>
      <c r="QI9528" s="623"/>
      <c r="QJ9528" s="623"/>
      <c r="QK9528" s="623"/>
    </row>
    <row r="9529" spans="439:453">
      <c r="PW9529" s="623"/>
      <c r="PX9529" s="623"/>
      <c r="PY9529" s="623"/>
      <c r="PZ9529" s="623"/>
      <c r="QA9529" s="623"/>
      <c r="QB9529" s="623"/>
      <c r="QC9529" s="623"/>
      <c r="QD9529" s="623"/>
      <c r="QE9529" s="623"/>
      <c r="QF9529" s="623"/>
      <c r="QG9529" s="623"/>
      <c r="QH9529" s="623"/>
      <c r="QI9529" s="623"/>
      <c r="QJ9529" s="623"/>
      <c r="QK9529" s="623"/>
    </row>
    <row r="9530" spans="439:453">
      <c r="PW9530" s="623"/>
      <c r="PX9530" s="623"/>
      <c r="PY9530" s="623"/>
      <c r="PZ9530" s="623"/>
      <c r="QA9530" s="623"/>
      <c r="QB9530" s="623"/>
      <c r="QC9530" s="623"/>
      <c r="QD9530" s="623"/>
      <c r="QE9530" s="623"/>
      <c r="QF9530" s="623"/>
      <c r="QG9530" s="623"/>
      <c r="QH9530" s="623"/>
      <c r="QI9530" s="623"/>
      <c r="QJ9530" s="623"/>
      <c r="QK9530" s="623"/>
    </row>
    <row r="9531" spans="439:453">
      <c r="PW9531" s="623"/>
      <c r="PX9531" s="623"/>
      <c r="PY9531" s="623"/>
      <c r="PZ9531" s="623"/>
      <c r="QA9531" s="623"/>
      <c r="QB9531" s="623"/>
      <c r="QC9531" s="623"/>
      <c r="QD9531" s="623"/>
      <c r="QE9531" s="623"/>
      <c r="QF9531" s="623"/>
      <c r="QG9531" s="623"/>
      <c r="QH9531" s="623"/>
      <c r="QI9531" s="623"/>
      <c r="QJ9531" s="623"/>
      <c r="QK9531" s="623"/>
    </row>
    <row r="9532" spans="439:453">
      <c r="PW9532" s="623"/>
      <c r="PX9532" s="623"/>
      <c r="PY9532" s="623"/>
      <c r="PZ9532" s="623"/>
      <c r="QA9532" s="623"/>
      <c r="QB9532" s="623"/>
      <c r="QC9532" s="623"/>
      <c r="QD9532" s="623"/>
      <c r="QE9532" s="623"/>
      <c r="QF9532" s="623"/>
      <c r="QG9532" s="623"/>
      <c r="QH9532" s="623"/>
      <c r="QI9532" s="623"/>
      <c r="QJ9532" s="623"/>
      <c r="QK9532" s="623"/>
    </row>
    <row r="9533" spans="439:453">
      <c r="PW9533" s="623"/>
      <c r="PX9533" s="623"/>
      <c r="PY9533" s="623"/>
      <c r="PZ9533" s="623"/>
      <c r="QA9533" s="623"/>
      <c r="QB9533" s="623"/>
      <c r="QC9533" s="623"/>
      <c r="QD9533" s="623"/>
      <c r="QE9533" s="623"/>
      <c r="QF9533" s="623"/>
      <c r="QG9533" s="623"/>
      <c r="QH9533" s="623"/>
      <c r="QI9533" s="623"/>
      <c r="QJ9533" s="623"/>
      <c r="QK9533" s="623"/>
    </row>
    <row r="9534" spans="439:453">
      <c r="PW9534" s="623"/>
      <c r="PX9534" s="623"/>
      <c r="PY9534" s="623"/>
      <c r="PZ9534" s="623"/>
      <c r="QA9534" s="623"/>
      <c r="QB9534" s="623"/>
      <c r="QC9534" s="623"/>
      <c r="QD9534" s="623"/>
      <c r="QE9534" s="623"/>
      <c r="QF9534" s="623"/>
      <c r="QG9534" s="623"/>
      <c r="QH9534" s="623"/>
      <c r="QI9534" s="623"/>
      <c r="QJ9534" s="623"/>
      <c r="QK9534" s="623"/>
    </row>
    <row r="9535" spans="439:453">
      <c r="PW9535" s="623"/>
      <c r="PX9535" s="623"/>
      <c r="PY9535" s="623"/>
      <c r="PZ9535" s="623"/>
      <c r="QA9535" s="623"/>
      <c r="QB9535" s="623"/>
      <c r="QC9535" s="623"/>
      <c r="QD9535" s="623"/>
      <c r="QE9535" s="623"/>
      <c r="QF9535" s="623"/>
      <c r="QG9535" s="623"/>
      <c r="QH9535" s="623"/>
      <c r="QI9535" s="623"/>
      <c r="QJ9535" s="623"/>
      <c r="QK9535" s="623"/>
    </row>
    <row r="9536" spans="439:453">
      <c r="PW9536" s="623"/>
      <c r="PX9536" s="623"/>
      <c r="PY9536" s="623"/>
      <c r="PZ9536" s="623"/>
      <c r="QA9536" s="623"/>
      <c r="QB9536" s="623"/>
      <c r="QC9536" s="623"/>
      <c r="QD9536" s="623"/>
      <c r="QE9536" s="623"/>
      <c r="QF9536" s="623"/>
      <c r="QG9536" s="623"/>
      <c r="QH9536" s="623"/>
      <c r="QI9536" s="623"/>
      <c r="QJ9536" s="623"/>
      <c r="QK9536" s="623"/>
    </row>
    <row r="9537" spans="439:453">
      <c r="PW9537" s="623"/>
      <c r="PX9537" s="623"/>
      <c r="PY9537" s="623"/>
      <c r="PZ9537" s="623"/>
      <c r="QA9537" s="623"/>
      <c r="QB9537" s="623"/>
      <c r="QC9537" s="623"/>
      <c r="QD9537" s="623"/>
      <c r="QE9537" s="623"/>
      <c r="QF9537" s="623"/>
      <c r="QG9537" s="623"/>
      <c r="QH9537" s="623"/>
      <c r="QI9537" s="623"/>
      <c r="QJ9537" s="623"/>
      <c r="QK9537" s="623"/>
    </row>
    <row r="9538" spans="439:453">
      <c r="PW9538" s="623"/>
      <c r="PX9538" s="623"/>
      <c r="PY9538" s="623"/>
      <c r="PZ9538" s="623"/>
      <c r="QA9538" s="623"/>
      <c r="QB9538" s="623"/>
      <c r="QC9538" s="623"/>
      <c r="QD9538" s="623"/>
      <c r="QE9538" s="623"/>
      <c r="QF9538" s="623"/>
      <c r="QG9538" s="623"/>
      <c r="QH9538" s="623"/>
      <c r="QI9538" s="623"/>
      <c r="QJ9538" s="623"/>
      <c r="QK9538" s="623"/>
    </row>
    <row r="9539" spans="439:453">
      <c r="PW9539" s="623"/>
      <c r="PX9539" s="623"/>
      <c r="PY9539" s="623"/>
      <c r="PZ9539" s="623"/>
      <c r="QA9539" s="623"/>
      <c r="QB9539" s="623"/>
      <c r="QC9539" s="623"/>
      <c r="QD9539" s="623"/>
      <c r="QE9539" s="623"/>
      <c r="QF9539" s="623"/>
      <c r="QG9539" s="623"/>
      <c r="QH9539" s="623"/>
      <c r="QI9539" s="623"/>
      <c r="QJ9539" s="623"/>
      <c r="QK9539" s="623"/>
    </row>
    <row r="9540" spans="439:453">
      <c r="PW9540" s="623"/>
      <c r="PX9540" s="623"/>
      <c r="PY9540" s="623"/>
      <c r="PZ9540" s="623"/>
      <c r="QA9540" s="623"/>
      <c r="QB9540" s="623"/>
      <c r="QC9540" s="623"/>
      <c r="QD9540" s="623"/>
      <c r="QE9540" s="623"/>
      <c r="QF9540" s="623"/>
      <c r="QG9540" s="623"/>
      <c r="QH9540" s="623"/>
      <c r="QI9540" s="623"/>
      <c r="QJ9540" s="623"/>
      <c r="QK9540" s="623"/>
    </row>
    <row r="9541" spans="439:453">
      <c r="PW9541" s="623"/>
      <c r="PX9541" s="623"/>
      <c r="PY9541" s="623"/>
      <c r="PZ9541" s="623"/>
      <c r="QA9541" s="623"/>
      <c r="QB9541" s="623"/>
      <c r="QC9541" s="623"/>
      <c r="QD9541" s="623"/>
      <c r="QE9541" s="623"/>
      <c r="QF9541" s="623"/>
      <c r="QG9541" s="623"/>
      <c r="QH9541" s="623"/>
      <c r="QI9541" s="623"/>
      <c r="QJ9541" s="623"/>
      <c r="QK9541" s="623"/>
    </row>
    <row r="9542" spans="439:453">
      <c r="PW9542" s="623"/>
      <c r="PX9542" s="623"/>
      <c r="PY9542" s="623"/>
      <c r="PZ9542" s="623"/>
      <c r="QA9542" s="623"/>
      <c r="QB9542" s="623"/>
      <c r="QC9542" s="623"/>
      <c r="QD9542" s="623"/>
      <c r="QE9542" s="623"/>
      <c r="QF9542" s="623"/>
      <c r="QG9542" s="623"/>
      <c r="QH9542" s="623"/>
      <c r="QI9542" s="623"/>
      <c r="QJ9542" s="623"/>
      <c r="QK9542" s="623"/>
    </row>
    <row r="9543" spans="439:453">
      <c r="PW9543" s="623"/>
      <c r="PX9543" s="623"/>
      <c r="PY9543" s="623"/>
      <c r="PZ9543" s="623"/>
      <c r="QA9543" s="623"/>
      <c r="QB9543" s="623"/>
      <c r="QC9543" s="623"/>
      <c r="QD9543" s="623"/>
      <c r="QE9543" s="623"/>
      <c r="QF9543" s="623"/>
      <c r="QG9543" s="623"/>
      <c r="QH9543" s="623"/>
      <c r="QI9543" s="623"/>
      <c r="QJ9543" s="623"/>
      <c r="QK9543" s="623"/>
    </row>
    <row r="9544" spans="439:453">
      <c r="PW9544" s="623"/>
      <c r="PX9544" s="623"/>
      <c r="PY9544" s="623"/>
      <c r="PZ9544" s="623"/>
      <c r="QA9544" s="623"/>
      <c r="QB9544" s="623"/>
      <c r="QC9544" s="623"/>
      <c r="QD9544" s="623"/>
      <c r="QE9544" s="623"/>
      <c r="QF9544" s="623"/>
      <c r="QG9544" s="623"/>
      <c r="QH9544" s="623"/>
      <c r="QI9544" s="623"/>
      <c r="QJ9544" s="623"/>
      <c r="QK9544" s="623"/>
    </row>
    <row r="9545" spans="439:453">
      <c r="PW9545" s="623"/>
      <c r="PX9545" s="623"/>
      <c r="PY9545" s="623"/>
      <c r="PZ9545" s="623"/>
      <c r="QA9545" s="623"/>
      <c r="QB9545" s="623"/>
      <c r="QC9545" s="623"/>
      <c r="QD9545" s="623"/>
      <c r="QE9545" s="623"/>
      <c r="QF9545" s="623"/>
      <c r="QG9545" s="623"/>
      <c r="QH9545" s="623"/>
      <c r="QI9545" s="623"/>
      <c r="QJ9545" s="623"/>
      <c r="QK9545" s="623"/>
    </row>
    <row r="9546" spans="439:453">
      <c r="PW9546" s="623"/>
      <c r="PX9546" s="623"/>
      <c r="PY9546" s="623"/>
      <c r="PZ9546" s="623"/>
      <c r="QA9546" s="623"/>
      <c r="QB9546" s="623"/>
      <c r="QC9546" s="623"/>
      <c r="QD9546" s="623"/>
      <c r="QE9546" s="623"/>
      <c r="QF9546" s="623"/>
      <c r="QG9546" s="623"/>
      <c r="QH9546" s="623"/>
      <c r="QI9546" s="623"/>
      <c r="QJ9546" s="623"/>
      <c r="QK9546" s="623"/>
    </row>
    <row r="9547" spans="439:453">
      <c r="PW9547" s="623"/>
      <c r="PX9547" s="623"/>
      <c r="PY9547" s="623"/>
      <c r="PZ9547" s="623"/>
      <c r="QA9547" s="623"/>
      <c r="QB9547" s="623"/>
      <c r="QC9547" s="623"/>
      <c r="QD9547" s="623"/>
      <c r="QE9547" s="623"/>
      <c r="QF9547" s="623"/>
      <c r="QG9547" s="623"/>
      <c r="QH9547" s="623"/>
      <c r="QI9547" s="623"/>
      <c r="QJ9547" s="623"/>
      <c r="QK9547" s="623"/>
    </row>
    <row r="9548" spans="439:453">
      <c r="PW9548" s="623"/>
      <c r="PX9548" s="623"/>
      <c r="PY9548" s="623"/>
      <c r="PZ9548" s="623"/>
      <c r="QA9548" s="623"/>
      <c r="QB9548" s="623"/>
      <c r="QC9548" s="623"/>
      <c r="QD9548" s="623"/>
      <c r="QE9548" s="623"/>
      <c r="QF9548" s="623"/>
      <c r="QG9548" s="623"/>
      <c r="QH9548" s="623"/>
      <c r="QI9548" s="623"/>
      <c r="QJ9548" s="623"/>
      <c r="QK9548" s="623"/>
    </row>
    <row r="9549" spans="439:453">
      <c r="PW9549" s="623"/>
      <c r="PX9549" s="623"/>
      <c r="PY9549" s="623"/>
      <c r="PZ9549" s="623"/>
      <c r="QA9549" s="623"/>
      <c r="QB9549" s="623"/>
      <c r="QC9549" s="623"/>
      <c r="QD9549" s="623"/>
      <c r="QE9549" s="623"/>
      <c r="QF9549" s="623"/>
      <c r="QG9549" s="623"/>
      <c r="QH9549" s="623"/>
      <c r="QI9549" s="623"/>
      <c r="QJ9549" s="623"/>
      <c r="QK9549" s="623"/>
    </row>
    <row r="9550" spans="439:453">
      <c r="PW9550" s="623"/>
      <c r="PX9550" s="623"/>
      <c r="PY9550" s="623"/>
      <c r="PZ9550" s="623"/>
      <c r="QA9550" s="623"/>
      <c r="QB9550" s="623"/>
      <c r="QC9550" s="623"/>
      <c r="QD9550" s="623"/>
      <c r="QE9550" s="623"/>
      <c r="QF9550" s="623"/>
      <c r="QG9550" s="623"/>
      <c r="QH9550" s="623"/>
      <c r="QI9550" s="623"/>
      <c r="QJ9550" s="623"/>
      <c r="QK9550" s="623"/>
    </row>
    <row r="9551" spans="439:453">
      <c r="PW9551" s="623"/>
      <c r="PX9551" s="623"/>
      <c r="PY9551" s="623"/>
      <c r="PZ9551" s="623"/>
      <c r="QA9551" s="623"/>
      <c r="QB9551" s="623"/>
      <c r="QC9551" s="623"/>
      <c r="QD9551" s="623"/>
      <c r="QE9551" s="623"/>
      <c r="QF9551" s="623"/>
      <c r="QG9551" s="623"/>
      <c r="QH9551" s="623"/>
      <c r="QI9551" s="623"/>
      <c r="QJ9551" s="623"/>
      <c r="QK9551" s="623"/>
    </row>
    <row r="9552" spans="439:453">
      <c r="PW9552" s="623"/>
      <c r="PX9552" s="623"/>
      <c r="PY9552" s="623"/>
      <c r="PZ9552" s="623"/>
      <c r="QA9552" s="623"/>
      <c r="QB9552" s="623"/>
      <c r="QC9552" s="623"/>
      <c r="QD9552" s="623"/>
      <c r="QE9552" s="623"/>
      <c r="QF9552" s="623"/>
      <c r="QG9552" s="623"/>
      <c r="QH9552" s="623"/>
      <c r="QI9552" s="623"/>
      <c r="QJ9552" s="623"/>
      <c r="QK9552" s="623"/>
    </row>
    <row r="9553" spans="439:453">
      <c r="PW9553" s="623"/>
      <c r="PX9553" s="623"/>
      <c r="PY9553" s="623"/>
      <c r="PZ9553" s="623"/>
      <c r="QA9553" s="623"/>
      <c r="QB9553" s="623"/>
      <c r="QC9553" s="623"/>
      <c r="QD9553" s="623"/>
      <c r="QE9553" s="623"/>
      <c r="QF9553" s="623"/>
      <c r="QG9553" s="623"/>
      <c r="QH9553" s="623"/>
      <c r="QI9553" s="623"/>
      <c r="QJ9553" s="623"/>
      <c r="QK9553" s="623"/>
    </row>
    <row r="9554" spans="439:453">
      <c r="PW9554" s="623"/>
      <c r="PX9554" s="623"/>
      <c r="PY9554" s="623"/>
      <c r="PZ9554" s="623"/>
      <c r="QA9554" s="623"/>
      <c r="QB9554" s="623"/>
      <c r="QC9554" s="623"/>
      <c r="QD9554" s="623"/>
      <c r="QE9554" s="623"/>
      <c r="QF9554" s="623"/>
      <c r="QG9554" s="623"/>
      <c r="QH9554" s="623"/>
      <c r="QI9554" s="623"/>
      <c r="QJ9554" s="623"/>
      <c r="QK9554" s="623"/>
    </row>
    <row r="9555" spans="439:453">
      <c r="PW9555" s="623"/>
      <c r="PX9555" s="623"/>
      <c r="PY9555" s="623"/>
      <c r="PZ9555" s="623"/>
      <c r="QA9555" s="623"/>
      <c r="QB9555" s="623"/>
      <c r="QC9555" s="623"/>
      <c r="QD9555" s="623"/>
      <c r="QE9555" s="623"/>
      <c r="QF9555" s="623"/>
      <c r="QG9555" s="623"/>
      <c r="QH9555" s="623"/>
      <c r="QI9555" s="623"/>
      <c r="QJ9555" s="623"/>
      <c r="QK9555" s="623"/>
    </row>
    <row r="9556" spans="439:453">
      <c r="PW9556" s="623"/>
      <c r="PX9556" s="623"/>
      <c r="PY9556" s="623"/>
      <c r="PZ9556" s="623"/>
      <c r="QA9556" s="623"/>
      <c r="QB9556" s="623"/>
      <c r="QC9556" s="623"/>
      <c r="QD9556" s="623"/>
      <c r="QE9556" s="623"/>
      <c r="QF9556" s="623"/>
      <c r="QG9556" s="623"/>
      <c r="QH9556" s="623"/>
      <c r="QI9556" s="623"/>
      <c r="QJ9556" s="623"/>
      <c r="QK9556" s="623"/>
    </row>
    <row r="9557" spans="439:453">
      <c r="PW9557" s="623"/>
      <c r="PX9557" s="623"/>
      <c r="PY9557" s="623"/>
      <c r="PZ9557" s="623"/>
      <c r="QA9557" s="623"/>
      <c r="QB9557" s="623"/>
      <c r="QC9557" s="623"/>
      <c r="QD9557" s="623"/>
      <c r="QE9557" s="623"/>
      <c r="QF9557" s="623"/>
      <c r="QG9557" s="623"/>
      <c r="QH9557" s="623"/>
      <c r="QI9557" s="623"/>
      <c r="QJ9557" s="623"/>
      <c r="QK9557" s="623"/>
    </row>
    <row r="9558" spans="439:453">
      <c r="PW9558" s="623"/>
      <c r="PX9558" s="623"/>
      <c r="PY9558" s="623"/>
      <c r="PZ9558" s="623"/>
      <c r="QA9558" s="623"/>
      <c r="QB9558" s="623"/>
      <c r="QC9558" s="623"/>
      <c r="QD9558" s="623"/>
      <c r="QE9558" s="623"/>
      <c r="QF9558" s="623"/>
      <c r="QG9558" s="623"/>
      <c r="QH9558" s="623"/>
      <c r="QI9558" s="623"/>
      <c r="QJ9558" s="623"/>
      <c r="QK9558" s="623"/>
    </row>
    <row r="9559" spans="439:453">
      <c r="PW9559" s="623"/>
      <c r="PX9559" s="623"/>
      <c r="PY9559" s="623"/>
      <c r="PZ9559" s="623"/>
      <c r="QA9559" s="623"/>
      <c r="QB9559" s="623"/>
      <c r="QC9559" s="623"/>
      <c r="QD9559" s="623"/>
      <c r="QE9559" s="623"/>
      <c r="QF9559" s="623"/>
      <c r="QG9559" s="623"/>
      <c r="QH9559" s="623"/>
      <c r="QI9559" s="623"/>
      <c r="QJ9559" s="623"/>
      <c r="QK9559" s="623"/>
    </row>
    <row r="9560" spans="439:453">
      <c r="PW9560" s="623"/>
      <c r="PX9560" s="623"/>
      <c r="PY9560" s="623"/>
      <c r="PZ9560" s="623"/>
      <c r="QA9560" s="623"/>
      <c r="QB9560" s="623"/>
      <c r="QC9560" s="623"/>
      <c r="QD9560" s="623"/>
      <c r="QE9560" s="623"/>
      <c r="QF9560" s="623"/>
      <c r="QG9560" s="623"/>
      <c r="QH9560" s="623"/>
      <c r="QI9560" s="623"/>
      <c r="QJ9560" s="623"/>
      <c r="QK9560" s="623"/>
    </row>
    <row r="9561" spans="439:453">
      <c r="PW9561" s="623"/>
      <c r="PX9561" s="623"/>
      <c r="PY9561" s="623"/>
      <c r="PZ9561" s="623"/>
      <c r="QA9561" s="623"/>
      <c r="QB9561" s="623"/>
      <c r="QC9561" s="623"/>
      <c r="QD9561" s="623"/>
      <c r="QE9561" s="623"/>
      <c r="QF9561" s="623"/>
      <c r="QG9561" s="623"/>
      <c r="QH9561" s="623"/>
      <c r="QI9561" s="623"/>
      <c r="QJ9561" s="623"/>
      <c r="QK9561" s="623"/>
    </row>
    <row r="9562" spans="439:453">
      <c r="PW9562" s="623"/>
      <c r="PX9562" s="623"/>
      <c r="PY9562" s="623"/>
      <c r="PZ9562" s="623"/>
      <c r="QA9562" s="623"/>
      <c r="QB9562" s="623"/>
      <c r="QC9562" s="623"/>
      <c r="QD9562" s="623"/>
      <c r="QE9562" s="623"/>
      <c r="QF9562" s="623"/>
      <c r="QG9562" s="623"/>
      <c r="QH9562" s="623"/>
      <c r="QI9562" s="623"/>
      <c r="QJ9562" s="623"/>
      <c r="QK9562" s="623"/>
    </row>
    <row r="9563" spans="439:453">
      <c r="PW9563" s="623"/>
      <c r="PX9563" s="623"/>
      <c r="PY9563" s="623"/>
      <c r="PZ9563" s="623"/>
      <c r="QA9563" s="623"/>
      <c r="QB9563" s="623"/>
      <c r="QC9563" s="623"/>
      <c r="QD9563" s="623"/>
      <c r="QE9563" s="623"/>
      <c r="QF9563" s="623"/>
      <c r="QG9563" s="623"/>
      <c r="QH9563" s="623"/>
      <c r="QI9563" s="623"/>
      <c r="QJ9563" s="623"/>
      <c r="QK9563" s="623"/>
    </row>
    <row r="9564" spans="439:453">
      <c r="PW9564" s="623"/>
      <c r="PX9564" s="623"/>
      <c r="PY9564" s="623"/>
      <c r="PZ9564" s="623"/>
      <c r="QA9564" s="623"/>
      <c r="QB9564" s="623"/>
      <c r="QC9564" s="623"/>
      <c r="QD9564" s="623"/>
      <c r="QE9564" s="623"/>
      <c r="QF9564" s="623"/>
      <c r="QG9564" s="623"/>
      <c r="QH9564" s="623"/>
      <c r="QI9564" s="623"/>
      <c r="QJ9564" s="623"/>
      <c r="QK9564" s="623"/>
    </row>
    <row r="9565" spans="439:453">
      <c r="PW9565" s="623"/>
      <c r="PX9565" s="623"/>
      <c r="PY9565" s="623"/>
      <c r="PZ9565" s="623"/>
      <c r="QA9565" s="623"/>
      <c r="QB9565" s="623"/>
      <c r="QC9565" s="623"/>
      <c r="QD9565" s="623"/>
      <c r="QE9565" s="623"/>
      <c r="QF9565" s="623"/>
      <c r="QG9565" s="623"/>
      <c r="QH9565" s="623"/>
      <c r="QI9565" s="623"/>
      <c r="QJ9565" s="623"/>
      <c r="QK9565" s="623"/>
    </row>
    <row r="9566" spans="439:453">
      <c r="PW9566" s="623"/>
      <c r="PX9566" s="623"/>
      <c r="PY9566" s="623"/>
      <c r="PZ9566" s="623"/>
      <c r="QA9566" s="623"/>
      <c r="QB9566" s="623"/>
      <c r="QC9566" s="623"/>
      <c r="QD9566" s="623"/>
      <c r="QE9566" s="623"/>
      <c r="QF9566" s="623"/>
      <c r="QG9566" s="623"/>
      <c r="QH9566" s="623"/>
      <c r="QI9566" s="623"/>
      <c r="QJ9566" s="623"/>
      <c r="QK9566" s="623"/>
    </row>
    <row r="9567" spans="439:453">
      <c r="PW9567" s="623"/>
      <c r="PX9567" s="623"/>
      <c r="PY9567" s="623"/>
      <c r="PZ9567" s="623"/>
      <c r="QA9567" s="623"/>
      <c r="QB9567" s="623"/>
      <c r="QC9567" s="623"/>
      <c r="QD9567" s="623"/>
      <c r="QE9567" s="623"/>
      <c r="QF9567" s="623"/>
      <c r="QG9567" s="623"/>
      <c r="QH9567" s="623"/>
      <c r="QI9567" s="623"/>
      <c r="QJ9567" s="623"/>
      <c r="QK9567" s="623"/>
    </row>
    <row r="9568" spans="439:453">
      <c r="PW9568" s="623"/>
      <c r="PX9568" s="623"/>
      <c r="PY9568" s="623"/>
      <c r="PZ9568" s="623"/>
      <c r="QA9568" s="623"/>
      <c r="QB9568" s="623"/>
      <c r="QC9568" s="623"/>
      <c r="QD9568" s="623"/>
      <c r="QE9568" s="623"/>
      <c r="QF9568" s="623"/>
      <c r="QG9568" s="623"/>
      <c r="QH9568" s="623"/>
      <c r="QI9568" s="623"/>
      <c r="QJ9568" s="623"/>
      <c r="QK9568" s="623"/>
    </row>
    <row r="9569" spans="439:453">
      <c r="PW9569" s="623"/>
      <c r="PX9569" s="623"/>
      <c r="PY9569" s="623"/>
      <c r="PZ9569" s="623"/>
      <c r="QA9569" s="623"/>
      <c r="QB9569" s="623"/>
      <c r="QC9569" s="623"/>
      <c r="QD9569" s="623"/>
      <c r="QE9569" s="623"/>
      <c r="QF9569" s="623"/>
      <c r="QG9569" s="623"/>
      <c r="QH9569" s="623"/>
      <c r="QI9569" s="623"/>
      <c r="QJ9569" s="623"/>
      <c r="QK9569" s="623"/>
    </row>
    <row r="9570" spans="439:453">
      <c r="PW9570" s="623"/>
      <c r="PX9570" s="623"/>
      <c r="PY9570" s="623"/>
      <c r="PZ9570" s="623"/>
      <c r="QA9570" s="623"/>
      <c r="QB9570" s="623"/>
      <c r="QC9570" s="623"/>
      <c r="QD9570" s="623"/>
      <c r="QE9570" s="623"/>
      <c r="QF9570" s="623"/>
      <c r="QG9570" s="623"/>
      <c r="QH9570" s="623"/>
      <c r="QI9570" s="623"/>
      <c r="QJ9570" s="623"/>
      <c r="QK9570" s="623"/>
    </row>
    <row r="9571" spans="439:453">
      <c r="PW9571" s="623"/>
      <c r="PX9571" s="623"/>
      <c r="PY9571" s="623"/>
      <c r="PZ9571" s="623"/>
      <c r="QA9571" s="623"/>
      <c r="QB9571" s="623"/>
      <c r="QC9571" s="623"/>
      <c r="QD9571" s="623"/>
      <c r="QE9571" s="623"/>
      <c r="QF9571" s="623"/>
      <c r="QG9571" s="623"/>
      <c r="QH9571" s="623"/>
      <c r="QI9571" s="623"/>
      <c r="QJ9571" s="623"/>
      <c r="QK9571" s="623"/>
    </row>
    <row r="9572" spans="439:453">
      <c r="PW9572" s="623"/>
      <c r="PX9572" s="623"/>
      <c r="PY9572" s="623"/>
      <c r="PZ9572" s="623"/>
      <c r="QA9572" s="623"/>
      <c r="QB9572" s="623"/>
      <c r="QC9572" s="623"/>
      <c r="QD9572" s="623"/>
      <c r="QE9572" s="623"/>
      <c r="QF9572" s="623"/>
      <c r="QG9572" s="623"/>
      <c r="QH9572" s="623"/>
      <c r="QI9572" s="623"/>
      <c r="QJ9572" s="623"/>
      <c r="QK9572" s="623"/>
    </row>
    <row r="9573" spans="439:453">
      <c r="PW9573" s="623"/>
      <c r="PX9573" s="623"/>
      <c r="PY9573" s="623"/>
      <c r="PZ9573" s="623"/>
      <c r="QA9573" s="623"/>
      <c r="QB9573" s="623"/>
      <c r="QC9573" s="623"/>
      <c r="QD9573" s="623"/>
      <c r="QE9573" s="623"/>
      <c r="QF9573" s="623"/>
      <c r="QG9573" s="623"/>
      <c r="QH9573" s="623"/>
      <c r="QI9573" s="623"/>
      <c r="QJ9573" s="623"/>
      <c r="QK9573" s="623"/>
    </row>
    <row r="9574" spans="439:453">
      <c r="PW9574" s="623"/>
      <c r="PX9574" s="623"/>
      <c r="PY9574" s="623"/>
      <c r="PZ9574" s="623"/>
      <c r="QA9574" s="623"/>
      <c r="QB9574" s="623"/>
      <c r="QC9574" s="623"/>
      <c r="QD9574" s="623"/>
      <c r="QE9574" s="623"/>
      <c r="QF9574" s="623"/>
      <c r="QG9574" s="623"/>
      <c r="QH9574" s="623"/>
      <c r="QI9574" s="623"/>
      <c r="QJ9574" s="623"/>
      <c r="QK9574" s="623"/>
    </row>
    <row r="9575" spans="439:453">
      <c r="PW9575" s="623"/>
      <c r="PX9575" s="623"/>
      <c r="PY9575" s="623"/>
      <c r="PZ9575" s="623"/>
      <c r="QA9575" s="623"/>
      <c r="QB9575" s="623"/>
      <c r="QC9575" s="623"/>
      <c r="QD9575" s="623"/>
      <c r="QE9575" s="623"/>
      <c r="QF9575" s="623"/>
      <c r="QG9575" s="623"/>
      <c r="QH9575" s="623"/>
      <c r="QI9575" s="623"/>
      <c r="QJ9575" s="623"/>
      <c r="QK9575" s="623"/>
    </row>
    <row r="9576" spans="439:453">
      <c r="PW9576" s="623"/>
      <c r="PX9576" s="623"/>
      <c r="PY9576" s="623"/>
      <c r="PZ9576" s="623"/>
      <c r="QA9576" s="623"/>
      <c r="QB9576" s="623"/>
      <c r="QC9576" s="623"/>
      <c r="QD9576" s="623"/>
      <c r="QE9576" s="623"/>
      <c r="QF9576" s="623"/>
      <c r="QG9576" s="623"/>
      <c r="QH9576" s="623"/>
      <c r="QI9576" s="623"/>
      <c r="QJ9576" s="623"/>
      <c r="QK9576" s="623"/>
    </row>
    <row r="9577" spans="439:453">
      <c r="PW9577" s="623"/>
      <c r="PX9577" s="623"/>
      <c r="PY9577" s="623"/>
      <c r="PZ9577" s="623"/>
      <c r="QA9577" s="623"/>
      <c r="QB9577" s="623"/>
      <c r="QC9577" s="623"/>
      <c r="QD9577" s="623"/>
      <c r="QE9577" s="623"/>
      <c r="QF9577" s="623"/>
      <c r="QG9577" s="623"/>
      <c r="QH9577" s="623"/>
      <c r="QI9577" s="623"/>
      <c r="QJ9577" s="623"/>
      <c r="QK9577" s="623"/>
    </row>
    <row r="9578" spans="439:453">
      <c r="PW9578" s="623"/>
      <c r="PX9578" s="623"/>
      <c r="PY9578" s="623"/>
      <c r="PZ9578" s="623"/>
      <c r="QA9578" s="623"/>
      <c r="QB9578" s="623"/>
      <c r="QC9578" s="623"/>
      <c r="QD9578" s="623"/>
      <c r="QE9578" s="623"/>
      <c r="QF9578" s="623"/>
      <c r="QG9578" s="623"/>
      <c r="QH9578" s="623"/>
      <c r="QI9578" s="623"/>
      <c r="QJ9578" s="623"/>
      <c r="QK9578" s="623"/>
    </row>
    <row r="9579" spans="439:453">
      <c r="PW9579" s="623"/>
      <c r="PX9579" s="623"/>
      <c r="PY9579" s="623"/>
      <c r="PZ9579" s="623"/>
      <c r="QA9579" s="623"/>
      <c r="QB9579" s="623"/>
      <c r="QC9579" s="623"/>
      <c r="QD9579" s="623"/>
      <c r="QE9579" s="623"/>
      <c r="QF9579" s="623"/>
      <c r="QG9579" s="623"/>
      <c r="QH9579" s="623"/>
      <c r="QI9579" s="623"/>
      <c r="QJ9579" s="623"/>
      <c r="QK9579" s="623"/>
    </row>
    <row r="9580" spans="439:453">
      <c r="PW9580" s="623"/>
      <c r="PX9580" s="623"/>
      <c r="PY9580" s="623"/>
      <c r="PZ9580" s="623"/>
      <c r="QA9580" s="623"/>
      <c r="QB9580" s="623"/>
      <c r="QC9580" s="623"/>
      <c r="QD9580" s="623"/>
      <c r="QE9580" s="623"/>
      <c r="QF9580" s="623"/>
      <c r="QG9580" s="623"/>
      <c r="QH9580" s="623"/>
      <c r="QI9580" s="623"/>
      <c r="QJ9580" s="623"/>
      <c r="QK9580" s="623"/>
    </row>
    <row r="9581" spans="439:453">
      <c r="PW9581" s="623"/>
      <c r="PX9581" s="623"/>
      <c r="PY9581" s="623"/>
      <c r="PZ9581" s="623"/>
      <c r="QA9581" s="623"/>
      <c r="QB9581" s="623"/>
      <c r="QC9581" s="623"/>
      <c r="QD9581" s="623"/>
      <c r="QE9581" s="623"/>
      <c r="QF9581" s="623"/>
      <c r="QG9581" s="623"/>
      <c r="QH9581" s="623"/>
      <c r="QI9581" s="623"/>
      <c r="QJ9581" s="623"/>
      <c r="QK9581" s="623"/>
    </row>
    <row r="9582" spans="439:453">
      <c r="PW9582" s="623"/>
      <c r="PX9582" s="623"/>
      <c r="PY9582" s="623"/>
      <c r="PZ9582" s="623"/>
      <c r="QA9582" s="623"/>
      <c r="QB9582" s="623"/>
      <c r="QC9582" s="623"/>
      <c r="QD9582" s="623"/>
      <c r="QE9582" s="623"/>
      <c r="QF9582" s="623"/>
      <c r="QG9582" s="623"/>
      <c r="QH9582" s="623"/>
      <c r="QI9582" s="623"/>
      <c r="QJ9582" s="623"/>
      <c r="QK9582" s="623"/>
    </row>
    <row r="9583" spans="439:453">
      <c r="PW9583" s="623"/>
      <c r="PX9583" s="623"/>
      <c r="PY9583" s="623"/>
      <c r="PZ9583" s="623"/>
      <c r="QA9583" s="623"/>
      <c r="QB9583" s="623"/>
      <c r="QC9583" s="623"/>
      <c r="QD9583" s="623"/>
      <c r="QE9583" s="623"/>
      <c r="QF9583" s="623"/>
      <c r="QG9583" s="623"/>
      <c r="QH9583" s="623"/>
      <c r="QI9583" s="623"/>
      <c r="QJ9583" s="623"/>
      <c r="QK9583" s="623"/>
    </row>
    <row r="9584" spans="439:453">
      <c r="PW9584" s="623"/>
      <c r="PX9584" s="623"/>
      <c r="PY9584" s="623"/>
      <c r="PZ9584" s="623"/>
      <c r="QA9584" s="623"/>
      <c r="QB9584" s="623"/>
      <c r="QC9584" s="623"/>
      <c r="QD9584" s="623"/>
      <c r="QE9584" s="623"/>
      <c r="QF9584" s="623"/>
      <c r="QG9584" s="623"/>
      <c r="QH9584" s="623"/>
      <c r="QI9584" s="623"/>
      <c r="QJ9584" s="623"/>
      <c r="QK9584" s="623"/>
    </row>
    <row r="9585" spans="439:453">
      <c r="PW9585" s="623"/>
      <c r="PX9585" s="623"/>
      <c r="PY9585" s="623"/>
      <c r="PZ9585" s="623"/>
      <c r="QA9585" s="623"/>
      <c r="QB9585" s="623"/>
      <c r="QC9585" s="623"/>
      <c r="QD9585" s="623"/>
      <c r="QE9585" s="623"/>
      <c r="QF9585" s="623"/>
      <c r="QG9585" s="623"/>
      <c r="QH9585" s="623"/>
      <c r="QI9585" s="623"/>
      <c r="QJ9585" s="623"/>
      <c r="QK9585" s="623"/>
    </row>
    <row r="9586" spans="439:453">
      <c r="PW9586" s="623"/>
      <c r="PX9586" s="623"/>
      <c r="PY9586" s="623"/>
      <c r="PZ9586" s="623"/>
      <c r="QA9586" s="623"/>
      <c r="QB9586" s="623"/>
      <c r="QC9586" s="623"/>
      <c r="QD9586" s="623"/>
      <c r="QE9586" s="623"/>
      <c r="QF9586" s="623"/>
      <c r="QG9586" s="623"/>
      <c r="QH9586" s="623"/>
      <c r="QI9586" s="623"/>
      <c r="QJ9586" s="623"/>
      <c r="QK9586" s="623"/>
    </row>
    <row r="9587" spans="439:453">
      <c r="PW9587" s="623"/>
      <c r="PX9587" s="623"/>
      <c r="PY9587" s="623"/>
      <c r="PZ9587" s="623"/>
      <c r="QA9587" s="623"/>
      <c r="QB9587" s="623"/>
      <c r="QC9587" s="623"/>
      <c r="QD9587" s="623"/>
      <c r="QE9587" s="623"/>
      <c r="QF9587" s="623"/>
      <c r="QG9587" s="623"/>
      <c r="QH9587" s="623"/>
      <c r="QI9587" s="623"/>
      <c r="QJ9587" s="623"/>
      <c r="QK9587" s="623"/>
    </row>
    <row r="9588" spans="439:453">
      <c r="PW9588" s="623"/>
      <c r="PX9588" s="623"/>
      <c r="PY9588" s="623"/>
      <c r="PZ9588" s="623"/>
      <c r="QA9588" s="623"/>
      <c r="QB9588" s="623"/>
      <c r="QC9588" s="623"/>
      <c r="QD9588" s="623"/>
      <c r="QE9588" s="623"/>
      <c r="QF9588" s="623"/>
      <c r="QG9588" s="623"/>
      <c r="QH9588" s="623"/>
      <c r="QI9588" s="623"/>
      <c r="QJ9588" s="623"/>
      <c r="QK9588" s="623"/>
    </row>
    <row r="9589" spans="439:453">
      <c r="PW9589" s="623"/>
      <c r="PX9589" s="623"/>
      <c r="PY9589" s="623"/>
      <c r="PZ9589" s="623"/>
      <c r="QA9589" s="623"/>
      <c r="QB9589" s="623"/>
      <c r="QC9589" s="623"/>
      <c r="QD9589" s="623"/>
      <c r="QE9589" s="623"/>
      <c r="QF9589" s="623"/>
      <c r="QG9589" s="623"/>
      <c r="QH9589" s="623"/>
      <c r="QI9589" s="623"/>
      <c r="QJ9589" s="623"/>
      <c r="QK9589" s="623"/>
    </row>
    <row r="9590" spans="439:453">
      <c r="PW9590" s="623"/>
      <c r="PX9590" s="623"/>
      <c r="PY9590" s="623"/>
      <c r="PZ9590" s="623"/>
      <c r="QA9590" s="623"/>
      <c r="QB9590" s="623"/>
      <c r="QC9590" s="623"/>
      <c r="QD9590" s="623"/>
      <c r="QE9590" s="623"/>
      <c r="QF9590" s="623"/>
      <c r="QG9590" s="623"/>
      <c r="QH9590" s="623"/>
      <c r="QI9590" s="623"/>
      <c r="QJ9590" s="623"/>
      <c r="QK9590" s="623"/>
    </row>
    <row r="9591" spans="439:453">
      <c r="PW9591" s="623"/>
      <c r="PX9591" s="623"/>
      <c r="PY9591" s="623"/>
      <c r="PZ9591" s="623"/>
      <c r="QA9591" s="623"/>
      <c r="QB9591" s="623"/>
      <c r="QC9591" s="623"/>
      <c r="QD9591" s="623"/>
      <c r="QE9591" s="623"/>
      <c r="QF9591" s="623"/>
      <c r="QG9591" s="623"/>
      <c r="QH9591" s="623"/>
      <c r="QI9591" s="623"/>
      <c r="QJ9591" s="623"/>
      <c r="QK9591" s="623"/>
    </row>
    <row r="9592" spans="439:453">
      <c r="PW9592" s="623"/>
      <c r="PX9592" s="623"/>
      <c r="PY9592" s="623"/>
      <c r="PZ9592" s="623"/>
      <c r="QA9592" s="623"/>
      <c r="QB9592" s="623"/>
      <c r="QC9592" s="623"/>
      <c r="QD9592" s="623"/>
      <c r="QE9592" s="623"/>
      <c r="QF9592" s="623"/>
      <c r="QG9592" s="623"/>
      <c r="QH9592" s="623"/>
      <c r="QI9592" s="623"/>
      <c r="QJ9592" s="623"/>
      <c r="QK9592" s="623"/>
    </row>
    <row r="9593" spans="439:453">
      <c r="PW9593" s="623"/>
      <c r="PX9593" s="623"/>
      <c r="PY9593" s="623"/>
      <c r="PZ9593" s="623"/>
      <c r="QA9593" s="623"/>
      <c r="QB9593" s="623"/>
      <c r="QC9593" s="623"/>
      <c r="QD9593" s="623"/>
      <c r="QE9593" s="623"/>
      <c r="QF9593" s="623"/>
      <c r="QG9593" s="623"/>
      <c r="QH9593" s="623"/>
      <c r="QI9593" s="623"/>
      <c r="QJ9593" s="623"/>
      <c r="QK9593" s="623"/>
    </row>
    <row r="9594" spans="439:453">
      <c r="PW9594" s="623"/>
      <c r="PX9594" s="623"/>
      <c r="PY9594" s="623"/>
      <c r="PZ9594" s="623"/>
      <c r="QA9594" s="623"/>
      <c r="QB9594" s="623"/>
      <c r="QC9594" s="623"/>
      <c r="QD9594" s="623"/>
      <c r="QE9594" s="623"/>
      <c r="QF9594" s="623"/>
      <c r="QG9594" s="623"/>
      <c r="QH9594" s="623"/>
      <c r="QI9594" s="623"/>
      <c r="QJ9594" s="623"/>
      <c r="QK9594" s="623"/>
    </row>
    <row r="9595" spans="439:453">
      <c r="PW9595" s="623"/>
      <c r="PX9595" s="623"/>
      <c r="PY9595" s="623"/>
      <c r="PZ9595" s="623"/>
      <c r="QA9595" s="623"/>
      <c r="QB9595" s="623"/>
      <c r="QC9595" s="623"/>
      <c r="QD9595" s="623"/>
      <c r="QE9595" s="623"/>
      <c r="QF9595" s="623"/>
      <c r="QG9595" s="623"/>
      <c r="QH9595" s="623"/>
      <c r="QI9595" s="623"/>
      <c r="QJ9595" s="623"/>
      <c r="QK9595" s="623"/>
    </row>
    <row r="9596" spans="439:453">
      <c r="PW9596" s="623"/>
      <c r="PX9596" s="623"/>
      <c r="PY9596" s="623"/>
      <c r="PZ9596" s="623"/>
      <c r="QA9596" s="623"/>
      <c r="QB9596" s="623"/>
      <c r="QC9596" s="623"/>
      <c r="QD9596" s="623"/>
      <c r="QE9596" s="623"/>
      <c r="QF9596" s="623"/>
      <c r="QG9596" s="623"/>
      <c r="QH9596" s="623"/>
      <c r="QI9596" s="623"/>
      <c r="QJ9596" s="623"/>
      <c r="QK9596" s="623"/>
    </row>
    <row r="9597" spans="439:453">
      <c r="PW9597" s="623"/>
      <c r="PX9597" s="623"/>
      <c r="PY9597" s="623"/>
      <c r="PZ9597" s="623"/>
      <c r="QA9597" s="623"/>
      <c r="QB9597" s="623"/>
      <c r="QC9597" s="623"/>
      <c r="QD9597" s="623"/>
      <c r="QE9597" s="623"/>
      <c r="QF9597" s="623"/>
      <c r="QG9597" s="623"/>
      <c r="QH9597" s="623"/>
      <c r="QI9597" s="623"/>
      <c r="QJ9597" s="623"/>
      <c r="QK9597" s="623"/>
    </row>
    <row r="9598" spans="439:453">
      <c r="PW9598" s="623"/>
      <c r="PX9598" s="623"/>
      <c r="PY9598" s="623"/>
      <c r="PZ9598" s="623"/>
      <c r="QA9598" s="623"/>
      <c r="QB9598" s="623"/>
      <c r="QC9598" s="623"/>
      <c r="QD9598" s="623"/>
      <c r="QE9598" s="623"/>
      <c r="QF9598" s="623"/>
      <c r="QG9598" s="623"/>
      <c r="QH9598" s="623"/>
      <c r="QI9598" s="623"/>
      <c r="QJ9598" s="623"/>
      <c r="QK9598" s="623"/>
    </row>
    <row r="9599" spans="439:453">
      <c r="PW9599" s="623"/>
      <c r="PX9599" s="623"/>
      <c r="PY9599" s="623"/>
      <c r="PZ9599" s="623"/>
      <c r="QA9599" s="623"/>
      <c r="QB9599" s="623"/>
      <c r="QC9599" s="623"/>
      <c r="QD9599" s="623"/>
      <c r="QE9599" s="623"/>
      <c r="QF9599" s="623"/>
      <c r="QG9599" s="623"/>
      <c r="QH9599" s="623"/>
      <c r="QI9599" s="623"/>
      <c r="QJ9599" s="623"/>
      <c r="QK9599" s="623"/>
    </row>
    <row r="9600" spans="439:453">
      <c r="PW9600" s="623"/>
      <c r="PX9600" s="623"/>
      <c r="PY9600" s="623"/>
      <c r="PZ9600" s="623"/>
      <c r="QA9600" s="623"/>
      <c r="QB9600" s="623"/>
      <c r="QC9600" s="623"/>
      <c r="QD9600" s="623"/>
      <c r="QE9600" s="623"/>
      <c r="QF9600" s="623"/>
      <c r="QG9600" s="623"/>
      <c r="QH9600" s="623"/>
      <c r="QI9600" s="623"/>
      <c r="QJ9600" s="623"/>
      <c r="QK9600" s="623"/>
    </row>
    <row r="9601" spans="439:453">
      <c r="PW9601" s="623"/>
      <c r="PX9601" s="623"/>
      <c r="PY9601" s="623"/>
      <c r="PZ9601" s="623"/>
      <c r="QA9601" s="623"/>
      <c r="QB9601" s="623"/>
      <c r="QC9601" s="623"/>
      <c r="QD9601" s="623"/>
      <c r="QE9601" s="623"/>
      <c r="QF9601" s="623"/>
      <c r="QG9601" s="623"/>
      <c r="QH9601" s="623"/>
      <c r="QI9601" s="623"/>
      <c r="QJ9601" s="623"/>
      <c r="QK9601" s="623"/>
    </row>
    <row r="9602" spans="439:453">
      <c r="PW9602" s="623"/>
      <c r="PX9602" s="623"/>
      <c r="PY9602" s="623"/>
      <c r="PZ9602" s="623"/>
      <c r="QA9602" s="623"/>
      <c r="QB9602" s="623"/>
      <c r="QC9602" s="623"/>
      <c r="QD9602" s="623"/>
      <c r="QE9602" s="623"/>
      <c r="QF9602" s="623"/>
      <c r="QG9602" s="623"/>
      <c r="QH9602" s="623"/>
      <c r="QI9602" s="623"/>
      <c r="QJ9602" s="623"/>
      <c r="QK9602" s="623"/>
    </row>
    <row r="9603" spans="439:453">
      <c r="PW9603" s="623"/>
      <c r="PX9603" s="623"/>
      <c r="PY9603" s="623"/>
      <c r="PZ9603" s="623"/>
      <c r="QA9603" s="623"/>
      <c r="QB9603" s="623"/>
      <c r="QC9603" s="623"/>
      <c r="QD9603" s="623"/>
      <c r="QE9603" s="623"/>
      <c r="QF9603" s="623"/>
      <c r="QG9603" s="623"/>
      <c r="QH9603" s="623"/>
      <c r="QI9603" s="623"/>
      <c r="QJ9603" s="623"/>
      <c r="QK9603" s="623"/>
    </row>
    <row r="9604" spans="439:453">
      <c r="PW9604" s="623"/>
      <c r="PX9604" s="623"/>
      <c r="PY9604" s="623"/>
      <c r="PZ9604" s="623"/>
      <c r="QA9604" s="623"/>
      <c r="QB9604" s="623"/>
      <c r="QC9604" s="623"/>
      <c r="QD9604" s="623"/>
      <c r="QE9604" s="623"/>
      <c r="QF9604" s="623"/>
      <c r="QG9604" s="623"/>
      <c r="QH9604" s="623"/>
      <c r="QI9604" s="623"/>
      <c r="QJ9604" s="623"/>
      <c r="QK9604" s="623"/>
    </row>
    <row r="9605" spans="439:453">
      <c r="PW9605" s="623"/>
      <c r="PX9605" s="623"/>
      <c r="PY9605" s="623"/>
      <c r="PZ9605" s="623"/>
      <c r="QA9605" s="623"/>
      <c r="QB9605" s="623"/>
      <c r="QC9605" s="623"/>
      <c r="QD9605" s="623"/>
      <c r="QE9605" s="623"/>
      <c r="QF9605" s="623"/>
      <c r="QG9605" s="623"/>
      <c r="QH9605" s="623"/>
      <c r="QI9605" s="623"/>
      <c r="QJ9605" s="623"/>
      <c r="QK9605" s="623"/>
    </row>
    <row r="9606" spans="439:453">
      <c r="PW9606" s="623"/>
      <c r="PX9606" s="623"/>
      <c r="PY9606" s="623"/>
      <c r="PZ9606" s="623"/>
      <c r="QA9606" s="623"/>
      <c r="QB9606" s="623"/>
      <c r="QC9606" s="623"/>
      <c r="QD9606" s="623"/>
      <c r="QE9606" s="623"/>
      <c r="QF9606" s="623"/>
      <c r="QG9606" s="623"/>
      <c r="QH9606" s="623"/>
      <c r="QI9606" s="623"/>
      <c r="QJ9606" s="623"/>
      <c r="QK9606" s="623"/>
    </row>
    <row r="9607" spans="439:453">
      <c r="PW9607" s="623"/>
      <c r="PX9607" s="623"/>
      <c r="PY9607" s="623"/>
      <c r="PZ9607" s="623"/>
      <c r="QA9607" s="623"/>
      <c r="QB9607" s="623"/>
      <c r="QC9607" s="623"/>
      <c r="QD9607" s="623"/>
      <c r="QE9607" s="623"/>
      <c r="QF9607" s="623"/>
      <c r="QG9607" s="623"/>
      <c r="QH9607" s="623"/>
      <c r="QI9607" s="623"/>
      <c r="QJ9607" s="623"/>
      <c r="QK9607" s="623"/>
    </row>
    <row r="9608" spans="439:453">
      <c r="PW9608" s="623"/>
      <c r="PX9608" s="623"/>
      <c r="PY9608" s="623"/>
      <c r="PZ9608" s="623"/>
      <c r="QA9608" s="623"/>
      <c r="QB9608" s="623"/>
      <c r="QC9608" s="623"/>
      <c r="QD9608" s="623"/>
      <c r="QE9608" s="623"/>
      <c r="QF9608" s="623"/>
      <c r="QG9608" s="623"/>
      <c r="QH9608" s="623"/>
      <c r="QI9608" s="623"/>
      <c r="QJ9608" s="623"/>
      <c r="QK9608" s="623"/>
    </row>
    <row r="9609" spans="439:453">
      <c r="PW9609" s="623"/>
      <c r="PX9609" s="623"/>
      <c r="PY9609" s="623"/>
      <c r="PZ9609" s="623"/>
      <c r="QA9609" s="623"/>
      <c r="QB9609" s="623"/>
      <c r="QC9609" s="623"/>
      <c r="QD9609" s="623"/>
      <c r="QE9609" s="623"/>
      <c r="QF9609" s="623"/>
      <c r="QG9609" s="623"/>
      <c r="QH9609" s="623"/>
      <c r="QI9609" s="623"/>
      <c r="QJ9609" s="623"/>
      <c r="QK9609" s="623"/>
    </row>
    <row r="9610" spans="439:453">
      <c r="PW9610" s="623"/>
      <c r="PX9610" s="623"/>
      <c r="PY9610" s="623"/>
      <c r="PZ9610" s="623"/>
      <c r="QA9610" s="623"/>
      <c r="QB9610" s="623"/>
      <c r="QC9610" s="623"/>
      <c r="QD9610" s="623"/>
      <c r="QE9610" s="623"/>
      <c r="QF9610" s="623"/>
      <c r="QG9610" s="623"/>
      <c r="QH9610" s="623"/>
      <c r="QI9610" s="623"/>
      <c r="QJ9610" s="623"/>
      <c r="QK9610" s="623"/>
    </row>
    <row r="9611" spans="439:453">
      <c r="PW9611" s="623"/>
      <c r="PX9611" s="623"/>
      <c r="PY9611" s="623"/>
      <c r="PZ9611" s="623"/>
      <c r="QA9611" s="623"/>
      <c r="QB9611" s="623"/>
      <c r="QC9611" s="623"/>
      <c r="QD9611" s="623"/>
      <c r="QE9611" s="623"/>
      <c r="QF9611" s="623"/>
      <c r="QG9611" s="623"/>
      <c r="QH9611" s="623"/>
      <c r="QI9611" s="623"/>
      <c r="QJ9611" s="623"/>
      <c r="QK9611" s="623"/>
    </row>
    <row r="9612" spans="439:453">
      <c r="PW9612" s="623"/>
      <c r="PX9612" s="623"/>
      <c r="PY9612" s="623"/>
      <c r="PZ9612" s="623"/>
      <c r="QA9612" s="623"/>
      <c r="QB9612" s="623"/>
      <c r="QC9612" s="623"/>
      <c r="QD9612" s="623"/>
      <c r="QE9612" s="623"/>
      <c r="QF9612" s="623"/>
      <c r="QG9612" s="623"/>
      <c r="QH9612" s="623"/>
      <c r="QI9612" s="623"/>
      <c r="QJ9612" s="623"/>
      <c r="QK9612" s="623"/>
    </row>
    <row r="9613" spans="439:453">
      <c r="PW9613" s="623"/>
      <c r="PX9613" s="623"/>
      <c r="PY9613" s="623"/>
      <c r="PZ9613" s="623"/>
      <c r="QA9613" s="623"/>
      <c r="QB9613" s="623"/>
      <c r="QC9613" s="623"/>
      <c r="QD9613" s="623"/>
      <c r="QE9613" s="623"/>
      <c r="QF9613" s="623"/>
      <c r="QG9613" s="623"/>
      <c r="QH9613" s="623"/>
      <c r="QI9613" s="623"/>
      <c r="QJ9613" s="623"/>
      <c r="QK9613" s="623"/>
    </row>
    <row r="9614" spans="439:453">
      <c r="PW9614" s="623"/>
      <c r="PX9614" s="623"/>
      <c r="PY9614" s="623"/>
      <c r="PZ9614" s="623"/>
      <c r="QA9614" s="623"/>
      <c r="QB9614" s="623"/>
      <c r="QC9614" s="623"/>
      <c r="QD9614" s="623"/>
      <c r="QE9614" s="623"/>
      <c r="QF9614" s="623"/>
      <c r="QG9614" s="623"/>
      <c r="QH9614" s="623"/>
      <c r="QI9614" s="623"/>
      <c r="QJ9614" s="623"/>
      <c r="QK9614" s="623"/>
    </row>
    <row r="9615" spans="439:453">
      <c r="PW9615" s="623"/>
      <c r="PX9615" s="623"/>
      <c r="PY9615" s="623"/>
      <c r="PZ9615" s="623"/>
      <c r="QA9615" s="623"/>
      <c r="QB9615" s="623"/>
      <c r="QC9615" s="623"/>
      <c r="QD9615" s="623"/>
      <c r="QE9615" s="623"/>
      <c r="QF9615" s="623"/>
      <c r="QG9615" s="623"/>
      <c r="QH9615" s="623"/>
      <c r="QI9615" s="623"/>
      <c r="QJ9615" s="623"/>
      <c r="QK9615" s="623"/>
    </row>
    <row r="9616" spans="439:453">
      <c r="PW9616" s="623"/>
      <c r="PX9616" s="623"/>
      <c r="PY9616" s="623"/>
      <c r="PZ9616" s="623"/>
      <c r="QA9616" s="623"/>
      <c r="QB9616" s="623"/>
      <c r="QC9616" s="623"/>
      <c r="QD9616" s="623"/>
      <c r="QE9616" s="623"/>
      <c r="QF9616" s="623"/>
      <c r="QG9616" s="623"/>
      <c r="QH9616" s="623"/>
      <c r="QI9616" s="623"/>
      <c r="QJ9616" s="623"/>
      <c r="QK9616" s="623"/>
    </row>
    <row r="9617" spans="439:453">
      <c r="PW9617" s="623"/>
      <c r="PX9617" s="623"/>
      <c r="PY9617" s="623"/>
      <c r="PZ9617" s="623"/>
      <c r="QA9617" s="623"/>
      <c r="QB9617" s="623"/>
      <c r="QC9617" s="623"/>
      <c r="QD9617" s="623"/>
      <c r="QE9617" s="623"/>
      <c r="QF9617" s="623"/>
      <c r="QG9617" s="623"/>
      <c r="QH9617" s="623"/>
      <c r="QI9617" s="623"/>
      <c r="QJ9617" s="623"/>
      <c r="QK9617" s="623"/>
    </row>
    <row r="9618" spans="439:453">
      <c r="PW9618" s="623"/>
      <c r="PX9618" s="623"/>
      <c r="PY9618" s="623"/>
      <c r="PZ9618" s="623"/>
      <c r="QA9618" s="623"/>
      <c r="QB9618" s="623"/>
      <c r="QC9618" s="623"/>
      <c r="QD9618" s="623"/>
      <c r="QE9618" s="623"/>
      <c r="QF9618" s="623"/>
      <c r="QG9618" s="623"/>
      <c r="QH9618" s="623"/>
      <c r="QI9618" s="623"/>
      <c r="QJ9618" s="623"/>
      <c r="QK9618" s="623"/>
    </row>
    <row r="9619" spans="439:453">
      <c r="PW9619" s="623"/>
      <c r="PX9619" s="623"/>
      <c r="PY9619" s="623"/>
      <c r="PZ9619" s="623"/>
      <c r="QA9619" s="623"/>
      <c r="QB9619" s="623"/>
      <c r="QC9619" s="623"/>
      <c r="QD9619" s="623"/>
      <c r="QE9619" s="623"/>
      <c r="QF9619" s="623"/>
      <c r="QG9619" s="623"/>
      <c r="QH9619" s="623"/>
      <c r="QI9619" s="623"/>
      <c r="QJ9619" s="623"/>
      <c r="QK9619" s="623"/>
    </row>
    <row r="9620" spans="439:453">
      <c r="PW9620" s="623"/>
      <c r="PX9620" s="623"/>
      <c r="PY9620" s="623"/>
      <c r="PZ9620" s="623"/>
      <c r="QA9620" s="623"/>
      <c r="QB9620" s="623"/>
      <c r="QC9620" s="623"/>
      <c r="QD9620" s="623"/>
      <c r="QE9620" s="623"/>
      <c r="QF9620" s="623"/>
      <c r="QG9620" s="623"/>
      <c r="QH9620" s="623"/>
      <c r="QI9620" s="623"/>
      <c r="QJ9620" s="623"/>
      <c r="QK9620" s="623"/>
    </row>
    <row r="9621" spans="439:453">
      <c r="PW9621" s="623"/>
      <c r="PX9621" s="623"/>
      <c r="PY9621" s="623"/>
      <c r="PZ9621" s="623"/>
      <c r="QA9621" s="623"/>
      <c r="QB9621" s="623"/>
      <c r="QC9621" s="623"/>
      <c r="QD9621" s="623"/>
      <c r="QE9621" s="623"/>
      <c r="QF9621" s="623"/>
      <c r="QG9621" s="623"/>
      <c r="QH9621" s="623"/>
      <c r="QI9621" s="623"/>
      <c r="QJ9621" s="623"/>
      <c r="QK9621" s="623"/>
    </row>
    <row r="9622" spans="439:453">
      <c r="PW9622" s="623"/>
      <c r="PX9622" s="623"/>
      <c r="PY9622" s="623"/>
      <c r="PZ9622" s="623"/>
      <c r="QA9622" s="623"/>
      <c r="QB9622" s="623"/>
      <c r="QC9622" s="623"/>
      <c r="QD9622" s="623"/>
      <c r="QE9622" s="623"/>
      <c r="QF9622" s="623"/>
      <c r="QG9622" s="623"/>
      <c r="QH9622" s="623"/>
      <c r="QI9622" s="623"/>
      <c r="QJ9622" s="623"/>
      <c r="QK9622" s="623"/>
    </row>
    <row r="9623" spans="439:453">
      <c r="PW9623" s="623"/>
      <c r="PX9623" s="623"/>
      <c r="PY9623" s="623"/>
      <c r="PZ9623" s="623"/>
      <c r="QA9623" s="623"/>
      <c r="QB9623" s="623"/>
      <c r="QC9623" s="623"/>
      <c r="QD9623" s="623"/>
      <c r="QE9623" s="623"/>
      <c r="QF9623" s="623"/>
      <c r="QG9623" s="623"/>
      <c r="QH9623" s="623"/>
      <c r="QI9623" s="623"/>
      <c r="QJ9623" s="623"/>
      <c r="QK9623" s="623"/>
    </row>
    <row r="9624" spans="439:453">
      <c r="PW9624" s="623"/>
      <c r="PX9624" s="623"/>
      <c r="PY9624" s="623"/>
      <c r="PZ9624" s="623"/>
      <c r="QA9624" s="623"/>
      <c r="QB9624" s="623"/>
      <c r="QC9624" s="623"/>
      <c r="QD9624" s="623"/>
      <c r="QE9624" s="623"/>
      <c r="QF9624" s="623"/>
      <c r="QG9624" s="623"/>
      <c r="QH9624" s="623"/>
      <c r="QI9624" s="623"/>
      <c r="QJ9624" s="623"/>
      <c r="QK9624" s="623"/>
    </row>
    <row r="9625" spans="439:453">
      <c r="PW9625" s="623"/>
      <c r="PX9625" s="623"/>
      <c r="PY9625" s="623"/>
      <c r="PZ9625" s="623"/>
      <c r="QA9625" s="623"/>
      <c r="QB9625" s="623"/>
      <c r="QC9625" s="623"/>
      <c r="QD9625" s="623"/>
      <c r="QE9625" s="623"/>
      <c r="QF9625" s="623"/>
      <c r="QG9625" s="623"/>
      <c r="QH9625" s="623"/>
      <c r="QI9625" s="623"/>
      <c r="QJ9625" s="623"/>
      <c r="QK9625" s="623"/>
    </row>
    <row r="9626" spans="439:453">
      <c r="PW9626" s="623"/>
      <c r="PX9626" s="623"/>
      <c r="PY9626" s="623"/>
      <c r="PZ9626" s="623"/>
      <c r="QA9626" s="623"/>
      <c r="QB9626" s="623"/>
      <c r="QC9626" s="623"/>
      <c r="QD9626" s="623"/>
      <c r="QE9626" s="623"/>
      <c r="QF9626" s="623"/>
      <c r="QG9626" s="623"/>
      <c r="QH9626" s="623"/>
      <c r="QI9626" s="623"/>
      <c r="QJ9626" s="623"/>
      <c r="QK9626" s="623"/>
    </row>
    <row r="9627" spans="439:453">
      <c r="PW9627" s="623"/>
      <c r="PX9627" s="623"/>
      <c r="PY9627" s="623"/>
      <c r="PZ9627" s="623"/>
      <c r="QA9627" s="623"/>
      <c r="QB9627" s="623"/>
      <c r="QC9627" s="623"/>
      <c r="QD9627" s="623"/>
      <c r="QE9627" s="623"/>
      <c r="QF9627" s="623"/>
      <c r="QG9627" s="623"/>
      <c r="QH9627" s="623"/>
      <c r="QI9627" s="623"/>
      <c r="QJ9627" s="623"/>
      <c r="QK9627" s="623"/>
    </row>
    <row r="9628" spans="439:453">
      <c r="PW9628" s="623"/>
      <c r="PX9628" s="623"/>
      <c r="PY9628" s="623"/>
      <c r="PZ9628" s="623"/>
      <c r="QA9628" s="623"/>
      <c r="QB9628" s="623"/>
      <c r="QC9628" s="623"/>
      <c r="QD9628" s="623"/>
      <c r="QE9628" s="623"/>
      <c r="QF9628" s="623"/>
      <c r="QG9628" s="623"/>
      <c r="QH9628" s="623"/>
      <c r="QI9628" s="623"/>
      <c r="QJ9628" s="623"/>
      <c r="QK9628" s="623"/>
    </row>
    <row r="9629" spans="439:453">
      <c r="PW9629" s="623"/>
      <c r="PX9629" s="623"/>
      <c r="PY9629" s="623"/>
      <c r="PZ9629" s="623"/>
      <c r="QA9629" s="623"/>
      <c r="QB9629" s="623"/>
      <c r="QC9629" s="623"/>
      <c r="QD9629" s="623"/>
      <c r="QE9629" s="623"/>
      <c r="QF9629" s="623"/>
      <c r="QG9629" s="623"/>
      <c r="QH9629" s="623"/>
      <c r="QI9629" s="623"/>
      <c r="QJ9629" s="623"/>
      <c r="QK9629" s="623"/>
    </row>
    <row r="9630" spans="439:453">
      <c r="PW9630" s="623"/>
      <c r="PX9630" s="623"/>
      <c r="PY9630" s="623"/>
      <c r="PZ9630" s="623"/>
      <c r="QA9630" s="623"/>
      <c r="QB9630" s="623"/>
      <c r="QC9630" s="623"/>
      <c r="QD9630" s="623"/>
      <c r="QE9630" s="623"/>
      <c r="QF9630" s="623"/>
      <c r="QG9630" s="623"/>
      <c r="QH9630" s="623"/>
      <c r="QI9630" s="623"/>
      <c r="QJ9630" s="623"/>
      <c r="QK9630" s="623"/>
    </row>
    <row r="9631" spans="439:453">
      <c r="PW9631" s="623"/>
      <c r="PX9631" s="623"/>
      <c r="PY9631" s="623"/>
      <c r="PZ9631" s="623"/>
      <c r="QA9631" s="623"/>
      <c r="QB9631" s="623"/>
      <c r="QC9631" s="623"/>
      <c r="QD9631" s="623"/>
      <c r="QE9631" s="623"/>
      <c r="QF9631" s="623"/>
      <c r="QG9631" s="623"/>
      <c r="QH9631" s="623"/>
      <c r="QI9631" s="623"/>
      <c r="QJ9631" s="623"/>
      <c r="QK9631" s="623"/>
    </row>
    <row r="9632" spans="439:453">
      <c r="PW9632" s="623"/>
      <c r="PX9632" s="623"/>
      <c r="PY9632" s="623"/>
      <c r="PZ9632" s="623"/>
      <c r="QA9632" s="623"/>
      <c r="QB9632" s="623"/>
      <c r="QC9632" s="623"/>
      <c r="QD9632" s="623"/>
      <c r="QE9632" s="623"/>
      <c r="QF9632" s="623"/>
      <c r="QG9632" s="623"/>
      <c r="QH9632" s="623"/>
      <c r="QI9632" s="623"/>
      <c r="QJ9632" s="623"/>
      <c r="QK9632" s="623"/>
    </row>
    <row r="9633" spans="439:453">
      <c r="PW9633" s="623"/>
      <c r="PX9633" s="623"/>
      <c r="PY9633" s="623"/>
      <c r="PZ9633" s="623"/>
      <c r="QA9633" s="623"/>
      <c r="QB9633" s="623"/>
      <c r="QC9633" s="623"/>
      <c r="QD9633" s="623"/>
      <c r="QE9633" s="623"/>
      <c r="QF9633" s="623"/>
      <c r="QG9633" s="623"/>
      <c r="QH9633" s="623"/>
      <c r="QI9633" s="623"/>
      <c r="QJ9633" s="623"/>
      <c r="QK9633" s="623"/>
    </row>
    <row r="9634" spans="439:453">
      <c r="PW9634" s="623"/>
      <c r="PX9634" s="623"/>
      <c r="PY9634" s="623"/>
      <c r="PZ9634" s="623"/>
      <c r="QA9634" s="623"/>
      <c r="QB9634" s="623"/>
      <c r="QC9634" s="623"/>
      <c r="QD9634" s="623"/>
      <c r="QE9634" s="623"/>
      <c r="QF9634" s="623"/>
      <c r="QG9634" s="623"/>
      <c r="QH9634" s="623"/>
      <c r="QI9634" s="623"/>
      <c r="QJ9634" s="623"/>
      <c r="QK9634" s="623"/>
    </row>
    <row r="9635" spans="439:453">
      <c r="PW9635" s="623"/>
      <c r="PX9635" s="623"/>
      <c r="PY9635" s="623"/>
      <c r="PZ9635" s="623"/>
      <c r="QA9635" s="623"/>
      <c r="QB9635" s="623"/>
      <c r="QC9635" s="623"/>
      <c r="QD9635" s="623"/>
      <c r="QE9635" s="623"/>
      <c r="QF9635" s="623"/>
      <c r="QG9635" s="623"/>
      <c r="QH9635" s="623"/>
      <c r="QI9635" s="623"/>
      <c r="QJ9635" s="623"/>
      <c r="QK9635" s="623"/>
    </row>
    <row r="9636" spans="439:453">
      <c r="PW9636" s="623"/>
      <c r="PX9636" s="623"/>
      <c r="PY9636" s="623"/>
      <c r="PZ9636" s="623"/>
      <c r="QA9636" s="623"/>
      <c r="QB9636" s="623"/>
      <c r="QC9636" s="623"/>
      <c r="QD9636" s="623"/>
      <c r="QE9636" s="623"/>
      <c r="QF9636" s="623"/>
      <c r="QG9636" s="623"/>
      <c r="QH9636" s="623"/>
      <c r="QI9636" s="623"/>
      <c r="QJ9636" s="623"/>
      <c r="QK9636" s="623"/>
    </row>
    <row r="9637" spans="439:453">
      <c r="PW9637" s="623"/>
      <c r="PX9637" s="623"/>
      <c r="PY9637" s="623"/>
      <c r="PZ9637" s="623"/>
      <c r="QA9637" s="623"/>
      <c r="QB9637" s="623"/>
      <c r="QC9637" s="623"/>
      <c r="QD9637" s="623"/>
      <c r="QE9637" s="623"/>
      <c r="QF9637" s="623"/>
      <c r="QG9637" s="623"/>
      <c r="QH9637" s="623"/>
      <c r="QI9637" s="623"/>
      <c r="QJ9637" s="623"/>
      <c r="QK9637" s="623"/>
    </row>
    <row r="9638" spans="439:453">
      <c r="PW9638" s="623"/>
      <c r="PX9638" s="623"/>
      <c r="PY9638" s="623"/>
      <c r="PZ9638" s="623"/>
      <c r="QA9638" s="623"/>
      <c r="QB9638" s="623"/>
      <c r="QC9638" s="623"/>
      <c r="QD9638" s="623"/>
      <c r="QE9638" s="623"/>
      <c r="QF9638" s="623"/>
      <c r="QG9638" s="623"/>
      <c r="QH9638" s="623"/>
      <c r="QI9638" s="623"/>
      <c r="QJ9638" s="623"/>
      <c r="QK9638" s="623"/>
    </row>
    <row r="9639" spans="439:453">
      <c r="PW9639" s="623"/>
      <c r="PX9639" s="623"/>
      <c r="PY9639" s="623"/>
      <c r="PZ9639" s="623"/>
      <c r="QA9639" s="623"/>
      <c r="QB9639" s="623"/>
      <c r="QC9639" s="623"/>
      <c r="QD9639" s="623"/>
      <c r="QE9639" s="623"/>
      <c r="QF9639" s="623"/>
      <c r="QG9639" s="623"/>
      <c r="QH9639" s="623"/>
      <c r="QI9639" s="623"/>
      <c r="QJ9639" s="623"/>
      <c r="QK9639" s="623"/>
    </row>
    <row r="9640" spans="439:453">
      <c r="PW9640" s="623"/>
      <c r="PX9640" s="623"/>
      <c r="PY9640" s="623"/>
      <c r="PZ9640" s="623"/>
      <c r="QA9640" s="623"/>
      <c r="QB9640" s="623"/>
      <c r="QC9640" s="623"/>
      <c r="QD9640" s="623"/>
      <c r="QE9640" s="623"/>
      <c r="QF9640" s="623"/>
      <c r="QG9640" s="623"/>
      <c r="QH9640" s="623"/>
      <c r="QI9640" s="623"/>
      <c r="QJ9640" s="623"/>
      <c r="QK9640" s="623"/>
    </row>
    <row r="9641" spans="439:453">
      <c r="PW9641" s="623"/>
      <c r="PX9641" s="623"/>
      <c r="PY9641" s="623"/>
      <c r="PZ9641" s="623"/>
      <c r="QA9641" s="623"/>
      <c r="QB9641" s="623"/>
      <c r="QC9641" s="623"/>
      <c r="QD9641" s="623"/>
      <c r="QE9641" s="623"/>
      <c r="QF9641" s="623"/>
      <c r="QG9641" s="623"/>
      <c r="QH9641" s="623"/>
      <c r="QI9641" s="623"/>
      <c r="QJ9641" s="623"/>
      <c r="QK9641" s="623"/>
    </row>
    <row r="9642" spans="439:453">
      <c r="PW9642" s="623"/>
      <c r="PX9642" s="623"/>
      <c r="PY9642" s="623"/>
      <c r="PZ9642" s="623"/>
      <c r="QA9642" s="623"/>
      <c r="QB9642" s="623"/>
      <c r="QC9642" s="623"/>
      <c r="QD9642" s="623"/>
      <c r="QE9642" s="623"/>
      <c r="QF9642" s="623"/>
      <c r="QG9642" s="623"/>
      <c r="QH9642" s="623"/>
      <c r="QI9642" s="623"/>
      <c r="QJ9642" s="623"/>
      <c r="QK9642" s="623"/>
    </row>
    <row r="9643" spans="439:453">
      <c r="PW9643" s="623"/>
      <c r="PX9643" s="623"/>
      <c r="PY9643" s="623"/>
      <c r="PZ9643" s="623"/>
      <c r="QA9643" s="623"/>
      <c r="QB9643" s="623"/>
      <c r="QC9643" s="623"/>
      <c r="QD9643" s="623"/>
      <c r="QE9643" s="623"/>
      <c r="QF9643" s="623"/>
      <c r="QG9643" s="623"/>
      <c r="QH9643" s="623"/>
      <c r="QI9643" s="623"/>
      <c r="QJ9643" s="623"/>
      <c r="QK9643" s="623"/>
    </row>
    <row r="9644" spans="439:453">
      <c r="PW9644" s="623"/>
      <c r="PX9644" s="623"/>
      <c r="PY9644" s="623"/>
      <c r="PZ9644" s="623"/>
      <c r="QA9644" s="623"/>
      <c r="QB9644" s="623"/>
      <c r="QC9644" s="623"/>
      <c r="QD9644" s="623"/>
      <c r="QE9644" s="623"/>
      <c r="QF9644" s="623"/>
      <c r="QG9644" s="623"/>
      <c r="QH9644" s="623"/>
      <c r="QI9644" s="623"/>
      <c r="QJ9644" s="623"/>
      <c r="QK9644" s="623"/>
    </row>
    <row r="9645" spans="439:453">
      <c r="PW9645" s="623"/>
      <c r="PX9645" s="623"/>
      <c r="PY9645" s="623"/>
      <c r="PZ9645" s="623"/>
      <c r="QA9645" s="623"/>
      <c r="QB9645" s="623"/>
      <c r="QC9645" s="623"/>
      <c r="QD9645" s="623"/>
      <c r="QE9645" s="623"/>
      <c r="QF9645" s="623"/>
      <c r="QG9645" s="623"/>
      <c r="QH9645" s="623"/>
      <c r="QI9645" s="623"/>
      <c r="QJ9645" s="623"/>
      <c r="QK9645" s="623"/>
    </row>
    <row r="9646" spans="439:453">
      <c r="PW9646" s="623"/>
      <c r="PX9646" s="623"/>
      <c r="PY9646" s="623"/>
      <c r="PZ9646" s="623"/>
      <c r="QA9646" s="623"/>
      <c r="QB9646" s="623"/>
      <c r="QC9646" s="623"/>
      <c r="QD9646" s="623"/>
      <c r="QE9646" s="623"/>
      <c r="QF9646" s="623"/>
      <c r="QG9646" s="623"/>
      <c r="QH9646" s="623"/>
      <c r="QI9646" s="623"/>
      <c r="QJ9646" s="623"/>
      <c r="QK9646" s="623"/>
    </row>
    <row r="9647" spans="439:453">
      <c r="PW9647" s="623"/>
      <c r="PX9647" s="623"/>
      <c r="PY9647" s="623"/>
      <c r="PZ9647" s="623"/>
      <c r="QA9647" s="623"/>
      <c r="QB9647" s="623"/>
      <c r="QC9647" s="623"/>
      <c r="QD9647" s="623"/>
      <c r="QE9647" s="623"/>
      <c r="QF9647" s="623"/>
      <c r="QG9647" s="623"/>
      <c r="QH9647" s="623"/>
      <c r="QI9647" s="623"/>
      <c r="QJ9647" s="623"/>
      <c r="QK9647" s="623"/>
    </row>
    <row r="9648" spans="439:453">
      <c r="PW9648" s="623"/>
      <c r="PX9648" s="623"/>
      <c r="PY9648" s="623"/>
      <c r="PZ9648" s="623"/>
      <c r="QA9648" s="623"/>
      <c r="QB9648" s="623"/>
      <c r="QC9648" s="623"/>
      <c r="QD9648" s="623"/>
      <c r="QE9648" s="623"/>
      <c r="QF9648" s="623"/>
      <c r="QG9648" s="623"/>
      <c r="QH9648" s="623"/>
      <c r="QI9648" s="623"/>
      <c r="QJ9648" s="623"/>
      <c r="QK9648" s="623"/>
    </row>
    <row r="9649" spans="439:453">
      <c r="PW9649" s="623"/>
      <c r="PX9649" s="623"/>
      <c r="PY9649" s="623"/>
      <c r="PZ9649" s="623"/>
      <c r="QA9649" s="623"/>
      <c r="QB9649" s="623"/>
      <c r="QC9649" s="623"/>
      <c r="QD9649" s="623"/>
      <c r="QE9649" s="623"/>
      <c r="QF9649" s="623"/>
      <c r="QG9649" s="623"/>
      <c r="QH9649" s="623"/>
      <c r="QI9649" s="623"/>
      <c r="QJ9649" s="623"/>
      <c r="QK9649" s="623"/>
    </row>
    <row r="9650" spans="439:453">
      <c r="PW9650" s="623"/>
      <c r="PX9650" s="623"/>
      <c r="PY9650" s="623"/>
      <c r="PZ9650" s="623"/>
      <c r="QA9650" s="623"/>
      <c r="QB9650" s="623"/>
      <c r="QC9650" s="623"/>
      <c r="QD9650" s="623"/>
      <c r="QE9650" s="623"/>
      <c r="QF9650" s="623"/>
      <c r="QG9650" s="623"/>
      <c r="QH9650" s="623"/>
      <c r="QI9650" s="623"/>
      <c r="QJ9650" s="623"/>
      <c r="QK9650" s="623"/>
    </row>
    <row r="9651" spans="439:453">
      <c r="PW9651" s="623"/>
      <c r="PX9651" s="623"/>
      <c r="PY9651" s="623"/>
      <c r="PZ9651" s="623"/>
      <c r="QA9651" s="623"/>
      <c r="QB9651" s="623"/>
      <c r="QC9651" s="623"/>
      <c r="QD9651" s="623"/>
      <c r="QE9651" s="623"/>
      <c r="QF9651" s="623"/>
      <c r="QG9651" s="623"/>
      <c r="QH9651" s="623"/>
      <c r="QI9651" s="623"/>
      <c r="QJ9651" s="623"/>
      <c r="QK9651" s="623"/>
    </row>
    <row r="9652" spans="439:453">
      <c r="PW9652" s="623"/>
      <c r="PX9652" s="623"/>
      <c r="PY9652" s="623"/>
      <c r="PZ9652" s="623"/>
      <c r="QA9652" s="623"/>
      <c r="QB9652" s="623"/>
      <c r="QC9652" s="623"/>
      <c r="QD9652" s="623"/>
      <c r="QE9652" s="623"/>
      <c r="QF9652" s="623"/>
      <c r="QG9652" s="623"/>
      <c r="QH9652" s="623"/>
      <c r="QI9652" s="623"/>
      <c r="QJ9652" s="623"/>
      <c r="QK9652" s="623"/>
    </row>
    <row r="9653" spans="439:453">
      <c r="PW9653" s="623"/>
      <c r="PX9653" s="623"/>
      <c r="PY9653" s="623"/>
      <c r="PZ9653" s="623"/>
      <c r="QA9653" s="623"/>
      <c r="QB9653" s="623"/>
      <c r="QC9653" s="623"/>
      <c r="QD9653" s="623"/>
      <c r="QE9653" s="623"/>
      <c r="QF9653" s="623"/>
      <c r="QG9653" s="623"/>
      <c r="QH9653" s="623"/>
      <c r="QI9653" s="623"/>
      <c r="QJ9653" s="623"/>
      <c r="QK9653" s="623"/>
    </row>
    <row r="9654" spans="439:453">
      <c r="PW9654" s="623"/>
      <c r="PX9654" s="623"/>
      <c r="PY9654" s="623"/>
      <c r="PZ9654" s="623"/>
      <c r="QA9654" s="623"/>
      <c r="QB9654" s="623"/>
      <c r="QC9654" s="623"/>
      <c r="QD9654" s="623"/>
      <c r="QE9654" s="623"/>
      <c r="QF9654" s="623"/>
      <c r="QG9654" s="623"/>
      <c r="QH9654" s="623"/>
      <c r="QI9654" s="623"/>
      <c r="QJ9654" s="623"/>
      <c r="QK9654" s="623"/>
    </row>
    <row r="9655" spans="439:453">
      <c r="PW9655" s="623"/>
      <c r="PX9655" s="623"/>
      <c r="PY9655" s="623"/>
      <c r="PZ9655" s="623"/>
      <c r="QA9655" s="623"/>
      <c r="QB9655" s="623"/>
      <c r="QC9655" s="623"/>
      <c r="QD9655" s="623"/>
      <c r="QE9655" s="623"/>
      <c r="QF9655" s="623"/>
      <c r="QG9655" s="623"/>
      <c r="QH9655" s="623"/>
      <c r="QI9655" s="623"/>
      <c r="QJ9655" s="623"/>
      <c r="QK9655" s="623"/>
    </row>
    <row r="9656" spans="439:453">
      <c r="PW9656" s="623"/>
      <c r="PX9656" s="623"/>
      <c r="PY9656" s="623"/>
      <c r="PZ9656" s="623"/>
      <c r="QA9656" s="623"/>
      <c r="QB9656" s="623"/>
      <c r="QC9656" s="623"/>
      <c r="QD9656" s="623"/>
      <c r="QE9656" s="623"/>
      <c r="QF9656" s="623"/>
      <c r="QG9656" s="623"/>
      <c r="QH9656" s="623"/>
      <c r="QI9656" s="623"/>
      <c r="QJ9656" s="623"/>
      <c r="QK9656" s="623"/>
    </row>
    <row r="9657" spans="439:453">
      <c r="PW9657" s="623"/>
      <c r="PX9657" s="623"/>
      <c r="PY9657" s="623"/>
      <c r="PZ9657" s="623"/>
      <c r="QA9657" s="623"/>
      <c r="QB9657" s="623"/>
      <c r="QC9657" s="623"/>
      <c r="QD9657" s="623"/>
      <c r="QE9657" s="623"/>
      <c r="QF9657" s="623"/>
      <c r="QG9657" s="623"/>
      <c r="QH9657" s="623"/>
      <c r="QI9657" s="623"/>
      <c r="QJ9657" s="623"/>
      <c r="QK9657" s="623"/>
    </row>
    <row r="9658" spans="439:453">
      <c r="PW9658" s="623"/>
      <c r="PX9658" s="623"/>
      <c r="PY9658" s="623"/>
      <c r="PZ9658" s="623"/>
      <c r="QA9658" s="623"/>
      <c r="QB9658" s="623"/>
      <c r="QC9658" s="623"/>
      <c r="QD9658" s="623"/>
      <c r="QE9658" s="623"/>
      <c r="QF9658" s="623"/>
      <c r="QG9658" s="623"/>
      <c r="QH9658" s="623"/>
      <c r="QI9658" s="623"/>
      <c r="QJ9658" s="623"/>
      <c r="QK9658" s="623"/>
    </row>
    <row r="9659" spans="439:453">
      <c r="PW9659" s="623"/>
      <c r="PX9659" s="623"/>
      <c r="PY9659" s="623"/>
      <c r="PZ9659" s="623"/>
      <c r="QA9659" s="623"/>
      <c r="QB9659" s="623"/>
      <c r="QC9659" s="623"/>
      <c r="QD9659" s="623"/>
      <c r="QE9659" s="623"/>
      <c r="QF9659" s="623"/>
      <c r="QG9659" s="623"/>
      <c r="QH9659" s="623"/>
      <c r="QI9659" s="623"/>
      <c r="QJ9659" s="623"/>
      <c r="QK9659" s="623"/>
    </row>
    <row r="9660" spans="439:453">
      <c r="PW9660" s="623"/>
      <c r="PX9660" s="623"/>
      <c r="PY9660" s="623"/>
      <c r="PZ9660" s="623"/>
      <c r="QA9660" s="623"/>
      <c r="QB9660" s="623"/>
      <c r="QC9660" s="623"/>
      <c r="QD9660" s="623"/>
      <c r="QE9660" s="623"/>
      <c r="QF9660" s="623"/>
      <c r="QG9660" s="623"/>
      <c r="QH9660" s="623"/>
      <c r="QI9660" s="623"/>
      <c r="QJ9660" s="623"/>
      <c r="QK9660" s="623"/>
    </row>
    <row r="9661" spans="439:453">
      <c r="PW9661" s="623"/>
      <c r="PX9661" s="623"/>
      <c r="PY9661" s="623"/>
      <c r="PZ9661" s="623"/>
      <c r="QA9661" s="623"/>
      <c r="QB9661" s="623"/>
      <c r="QC9661" s="623"/>
      <c r="QD9661" s="623"/>
      <c r="QE9661" s="623"/>
      <c r="QF9661" s="623"/>
      <c r="QG9661" s="623"/>
      <c r="QH9661" s="623"/>
      <c r="QI9661" s="623"/>
      <c r="QJ9661" s="623"/>
      <c r="QK9661" s="623"/>
    </row>
    <row r="9662" spans="439:453">
      <c r="PW9662" s="623"/>
      <c r="PX9662" s="623"/>
      <c r="PY9662" s="623"/>
      <c r="PZ9662" s="623"/>
      <c r="QA9662" s="623"/>
      <c r="QB9662" s="623"/>
      <c r="QC9662" s="623"/>
      <c r="QD9662" s="623"/>
      <c r="QE9662" s="623"/>
      <c r="QF9662" s="623"/>
      <c r="QG9662" s="623"/>
      <c r="QH9662" s="623"/>
      <c r="QI9662" s="623"/>
      <c r="QJ9662" s="623"/>
      <c r="QK9662" s="623"/>
    </row>
    <row r="9663" spans="439:453">
      <c r="PW9663" s="623"/>
      <c r="PX9663" s="623"/>
      <c r="PY9663" s="623"/>
      <c r="PZ9663" s="623"/>
      <c r="QA9663" s="623"/>
      <c r="QB9663" s="623"/>
      <c r="QC9663" s="623"/>
      <c r="QD9663" s="623"/>
      <c r="QE9663" s="623"/>
      <c r="QF9663" s="623"/>
      <c r="QG9663" s="623"/>
      <c r="QH9663" s="623"/>
      <c r="QI9663" s="623"/>
      <c r="QJ9663" s="623"/>
      <c r="QK9663" s="623"/>
    </row>
    <row r="9664" spans="439:453">
      <c r="PW9664" s="623"/>
      <c r="PX9664" s="623"/>
      <c r="PY9664" s="623"/>
      <c r="PZ9664" s="623"/>
      <c r="QA9664" s="623"/>
      <c r="QB9664" s="623"/>
      <c r="QC9664" s="623"/>
      <c r="QD9664" s="623"/>
      <c r="QE9664" s="623"/>
      <c r="QF9664" s="623"/>
      <c r="QG9664" s="623"/>
      <c r="QH9664" s="623"/>
      <c r="QI9664" s="623"/>
      <c r="QJ9664" s="623"/>
      <c r="QK9664" s="623"/>
    </row>
    <row r="9665" spans="439:453">
      <c r="PW9665" s="623"/>
      <c r="PX9665" s="623"/>
      <c r="PY9665" s="623"/>
      <c r="PZ9665" s="623"/>
      <c r="QA9665" s="623"/>
      <c r="QB9665" s="623"/>
      <c r="QC9665" s="623"/>
      <c r="QD9665" s="623"/>
      <c r="QE9665" s="623"/>
      <c r="QF9665" s="623"/>
      <c r="QG9665" s="623"/>
      <c r="QH9665" s="623"/>
      <c r="QI9665" s="623"/>
      <c r="QJ9665" s="623"/>
      <c r="QK9665" s="623"/>
    </row>
    <row r="9666" spans="439:453">
      <c r="PW9666" s="623"/>
      <c r="PX9666" s="623"/>
      <c r="PY9666" s="623"/>
      <c r="PZ9666" s="623"/>
      <c r="QA9666" s="623"/>
      <c r="QB9666" s="623"/>
      <c r="QC9666" s="623"/>
      <c r="QD9666" s="623"/>
      <c r="QE9666" s="623"/>
      <c r="QF9666" s="623"/>
      <c r="QG9666" s="623"/>
      <c r="QH9666" s="623"/>
      <c r="QI9666" s="623"/>
      <c r="QJ9666" s="623"/>
      <c r="QK9666" s="623"/>
    </row>
    <row r="9667" spans="439:453">
      <c r="PW9667" s="623"/>
      <c r="PX9667" s="623"/>
      <c r="PY9667" s="623"/>
      <c r="PZ9667" s="623"/>
      <c r="QA9667" s="623"/>
      <c r="QB9667" s="623"/>
      <c r="QC9667" s="623"/>
      <c r="QD9667" s="623"/>
      <c r="QE9667" s="623"/>
      <c r="QF9667" s="623"/>
      <c r="QG9667" s="623"/>
      <c r="QH9667" s="623"/>
      <c r="QI9667" s="623"/>
      <c r="QJ9667" s="623"/>
      <c r="QK9667" s="623"/>
    </row>
    <row r="9668" spans="439:453">
      <c r="PW9668" s="623"/>
      <c r="PX9668" s="623"/>
      <c r="PY9668" s="623"/>
      <c r="PZ9668" s="623"/>
      <c r="QA9668" s="623"/>
      <c r="QB9668" s="623"/>
      <c r="QC9668" s="623"/>
      <c r="QD9668" s="623"/>
      <c r="QE9668" s="623"/>
      <c r="QF9668" s="623"/>
      <c r="QG9668" s="623"/>
      <c r="QH9668" s="623"/>
      <c r="QI9668" s="623"/>
      <c r="QJ9668" s="623"/>
      <c r="QK9668" s="623"/>
    </row>
    <row r="9669" spans="439:453">
      <c r="PW9669" s="623"/>
      <c r="PX9669" s="623"/>
      <c r="PY9669" s="623"/>
      <c r="PZ9669" s="623"/>
      <c r="QA9669" s="623"/>
      <c r="QB9669" s="623"/>
      <c r="QC9669" s="623"/>
      <c r="QD9669" s="623"/>
      <c r="QE9669" s="623"/>
      <c r="QF9669" s="623"/>
      <c r="QG9669" s="623"/>
      <c r="QH9669" s="623"/>
      <c r="QI9669" s="623"/>
      <c r="QJ9669" s="623"/>
      <c r="QK9669" s="623"/>
    </row>
    <row r="9670" spans="439:453">
      <c r="PW9670" s="623"/>
      <c r="PX9670" s="623"/>
      <c r="PY9670" s="623"/>
      <c r="PZ9670" s="623"/>
      <c r="QA9670" s="623"/>
      <c r="QB9670" s="623"/>
      <c r="QC9670" s="623"/>
      <c r="QD9670" s="623"/>
      <c r="QE9670" s="623"/>
      <c r="QF9670" s="623"/>
      <c r="QG9670" s="623"/>
      <c r="QH9670" s="623"/>
      <c r="QI9670" s="623"/>
      <c r="QJ9670" s="623"/>
      <c r="QK9670" s="623"/>
    </row>
    <row r="9671" spans="439:453">
      <c r="PW9671" s="623"/>
      <c r="PX9671" s="623"/>
      <c r="PY9671" s="623"/>
      <c r="PZ9671" s="623"/>
      <c r="QA9671" s="623"/>
      <c r="QB9671" s="623"/>
      <c r="QC9671" s="623"/>
      <c r="QD9671" s="623"/>
      <c r="QE9671" s="623"/>
      <c r="QF9671" s="623"/>
      <c r="QG9671" s="623"/>
      <c r="QH9671" s="623"/>
      <c r="QI9671" s="623"/>
      <c r="QJ9671" s="623"/>
      <c r="QK9671" s="623"/>
    </row>
    <row r="9672" spans="439:453">
      <c r="PW9672" s="623"/>
      <c r="PX9672" s="623"/>
      <c r="PY9672" s="623"/>
      <c r="PZ9672" s="623"/>
      <c r="QA9672" s="623"/>
      <c r="QB9672" s="623"/>
      <c r="QC9672" s="623"/>
      <c r="QD9672" s="623"/>
      <c r="QE9672" s="623"/>
      <c r="QF9672" s="623"/>
      <c r="QG9672" s="623"/>
      <c r="QH9672" s="623"/>
      <c r="QI9672" s="623"/>
      <c r="QJ9672" s="623"/>
      <c r="QK9672" s="623"/>
    </row>
    <row r="9673" spans="439:453">
      <c r="PW9673" s="623"/>
      <c r="PX9673" s="623"/>
      <c r="PY9673" s="623"/>
      <c r="PZ9673" s="623"/>
      <c r="QA9673" s="623"/>
      <c r="QB9673" s="623"/>
      <c r="QC9673" s="623"/>
      <c r="QD9673" s="623"/>
      <c r="QE9673" s="623"/>
      <c r="QF9673" s="623"/>
      <c r="QG9673" s="623"/>
      <c r="QH9673" s="623"/>
      <c r="QI9673" s="623"/>
      <c r="QJ9673" s="623"/>
      <c r="QK9673" s="623"/>
    </row>
    <row r="9674" spans="439:453">
      <c r="PW9674" s="623"/>
      <c r="PX9674" s="623"/>
      <c r="PY9674" s="623"/>
      <c r="PZ9674" s="623"/>
      <c r="QA9674" s="623"/>
      <c r="QB9674" s="623"/>
      <c r="QC9674" s="623"/>
      <c r="QD9674" s="623"/>
      <c r="QE9674" s="623"/>
      <c r="QF9674" s="623"/>
      <c r="QG9674" s="623"/>
      <c r="QH9674" s="623"/>
      <c r="QI9674" s="623"/>
      <c r="QJ9674" s="623"/>
      <c r="QK9674" s="623"/>
    </row>
    <row r="9675" spans="439:453">
      <c r="PW9675" s="623"/>
      <c r="PX9675" s="623"/>
      <c r="PY9675" s="623"/>
      <c r="PZ9675" s="623"/>
      <c r="QA9675" s="623"/>
      <c r="QB9675" s="623"/>
      <c r="QC9675" s="623"/>
      <c r="QD9675" s="623"/>
      <c r="QE9675" s="623"/>
      <c r="QF9675" s="623"/>
      <c r="QG9675" s="623"/>
      <c r="QH9675" s="623"/>
      <c r="QI9675" s="623"/>
      <c r="QJ9675" s="623"/>
      <c r="QK9675" s="623"/>
    </row>
    <row r="9676" spans="439:453">
      <c r="PW9676" s="623"/>
      <c r="PX9676" s="623"/>
      <c r="PY9676" s="623"/>
      <c r="PZ9676" s="623"/>
      <c r="QA9676" s="623"/>
      <c r="QB9676" s="623"/>
      <c r="QC9676" s="623"/>
      <c r="QD9676" s="623"/>
      <c r="QE9676" s="623"/>
      <c r="QF9676" s="623"/>
      <c r="QG9676" s="623"/>
      <c r="QH9676" s="623"/>
      <c r="QI9676" s="623"/>
      <c r="QJ9676" s="623"/>
      <c r="QK9676" s="623"/>
    </row>
    <row r="9677" spans="439:453">
      <c r="PW9677" s="623"/>
      <c r="PX9677" s="623"/>
      <c r="PY9677" s="623"/>
      <c r="PZ9677" s="623"/>
      <c r="QA9677" s="623"/>
      <c r="QB9677" s="623"/>
      <c r="QC9677" s="623"/>
      <c r="QD9677" s="623"/>
      <c r="QE9677" s="623"/>
      <c r="QF9677" s="623"/>
      <c r="QG9677" s="623"/>
      <c r="QH9677" s="623"/>
      <c r="QI9677" s="623"/>
      <c r="QJ9677" s="623"/>
      <c r="QK9677" s="623"/>
    </row>
    <row r="9678" spans="439:453">
      <c r="PW9678" s="623"/>
      <c r="PX9678" s="623"/>
      <c r="PY9678" s="623"/>
      <c r="PZ9678" s="623"/>
      <c r="QA9678" s="623"/>
      <c r="QB9678" s="623"/>
      <c r="QC9678" s="623"/>
      <c r="QD9678" s="623"/>
      <c r="QE9678" s="623"/>
      <c r="QF9678" s="623"/>
      <c r="QG9678" s="623"/>
      <c r="QH9678" s="623"/>
      <c r="QI9678" s="623"/>
      <c r="QJ9678" s="623"/>
      <c r="QK9678" s="623"/>
    </row>
    <row r="9679" spans="439:453">
      <c r="PW9679" s="623"/>
      <c r="PX9679" s="623"/>
      <c r="PY9679" s="623"/>
      <c r="PZ9679" s="623"/>
      <c r="QA9679" s="623"/>
      <c r="QB9679" s="623"/>
      <c r="QC9679" s="623"/>
      <c r="QD9679" s="623"/>
      <c r="QE9679" s="623"/>
      <c r="QF9679" s="623"/>
      <c r="QG9679" s="623"/>
      <c r="QH9679" s="623"/>
      <c r="QI9679" s="623"/>
      <c r="QJ9679" s="623"/>
      <c r="QK9679" s="623"/>
    </row>
    <row r="9680" spans="439:453">
      <c r="PW9680" s="623"/>
      <c r="PX9680" s="623"/>
      <c r="PY9680" s="623"/>
      <c r="PZ9680" s="623"/>
      <c r="QA9680" s="623"/>
      <c r="QB9680" s="623"/>
      <c r="QC9680" s="623"/>
      <c r="QD9680" s="623"/>
      <c r="QE9680" s="623"/>
      <c r="QF9680" s="623"/>
      <c r="QG9680" s="623"/>
      <c r="QH9680" s="623"/>
      <c r="QI9680" s="623"/>
      <c r="QJ9680" s="623"/>
      <c r="QK9680" s="623"/>
    </row>
    <row r="9681" spans="439:453">
      <c r="PW9681" s="623"/>
      <c r="PX9681" s="623"/>
      <c r="PY9681" s="623"/>
      <c r="PZ9681" s="623"/>
      <c r="QA9681" s="623"/>
      <c r="QB9681" s="623"/>
      <c r="QC9681" s="623"/>
      <c r="QD9681" s="623"/>
      <c r="QE9681" s="623"/>
      <c r="QF9681" s="623"/>
      <c r="QG9681" s="623"/>
      <c r="QH9681" s="623"/>
      <c r="QI9681" s="623"/>
      <c r="QJ9681" s="623"/>
      <c r="QK9681" s="623"/>
    </row>
    <row r="9682" spans="439:453">
      <c r="PW9682" s="623"/>
      <c r="PX9682" s="623"/>
      <c r="PY9682" s="623"/>
      <c r="PZ9682" s="623"/>
      <c r="QA9682" s="623"/>
      <c r="QB9682" s="623"/>
      <c r="QC9682" s="623"/>
      <c r="QD9682" s="623"/>
      <c r="QE9682" s="623"/>
      <c r="QF9682" s="623"/>
      <c r="QG9682" s="623"/>
      <c r="QH9682" s="623"/>
      <c r="QI9682" s="623"/>
      <c r="QJ9682" s="623"/>
      <c r="QK9682" s="623"/>
    </row>
    <row r="9683" spans="439:453">
      <c r="PW9683" s="623"/>
      <c r="PX9683" s="623"/>
      <c r="PY9683" s="623"/>
      <c r="PZ9683" s="623"/>
      <c r="QA9683" s="623"/>
      <c r="QB9683" s="623"/>
      <c r="QC9683" s="623"/>
      <c r="QD9683" s="623"/>
      <c r="QE9683" s="623"/>
      <c r="QF9683" s="623"/>
      <c r="QG9683" s="623"/>
      <c r="QH9683" s="623"/>
      <c r="QI9683" s="623"/>
      <c r="QJ9683" s="623"/>
      <c r="QK9683" s="623"/>
    </row>
    <row r="9684" spans="439:453">
      <c r="PW9684" s="623"/>
      <c r="PX9684" s="623"/>
      <c r="PY9684" s="623"/>
      <c r="PZ9684" s="623"/>
      <c r="QA9684" s="623"/>
      <c r="QB9684" s="623"/>
      <c r="QC9684" s="623"/>
      <c r="QD9684" s="623"/>
      <c r="QE9684" s="623"/>
      <c r="QF9684" s="623"/>
      <c r="QG9684" s="623"/>
      <c r="QH9684" s="623"/>
      <c r="QI9684" s="623"/>
      <c r="QJ9684" s="623"/>
      <c r="QK9684" s="623"/>
    </row>
    <row r="9685" spans="439:453">
      <c r="PW9685" s="623"/>
      <c r="PX9685" s="623"/>
      <c r="PY9685" s="623"/>
      <c r="PZ9685" s="623"/>
      <c r="QA9685" s="623"/>
      <c r="QB9685" s="623"/>
      <c r="QC9685" s="623"/>
      <c r="QD9685" s="623"/>
      <c r="QE9685" s="623"/>
      <c r="QF9685" s="623"/>
      <c r="QG9685" s="623"/>
      <c r="QH9685" s="623"/>
      <c r="QI9685" s="623"/>
      <c r="QJ9685" s="623"/>
      <c r="QK9685" s="623"/>
    </row>
    <row r="9686" spans="439:453">
      <c r="PW9686" s="623"/>
      <c r="PX9686" s="623"/>
      <c r="PY9686" s="623"/>
      <c r="PZ9686" s="623"/>
      <c r="QA9686" s="623"/>
      <c r="QB9686" s="623"/>
      <c r="QC9686" s="623"/>
      <c r="QD9686" s="623"/>
      <c r="QE9686" s="623"/>
      <c r="QF9686" s="623"/>
      <c r="QG9686" s="623"/>
      <c r="QH9686" s="623"/>
      <c r="QI9686" s="623"/>
      <c r="QJ9686" s="623"/>
      <c r="QK9686" s="623"/>
    </row>
    <row r="9687" spans="439:453">
      <c r="PW9687" s="623"/>
      <c r="PX9687" s="623"/>
      <c r="PY9687" s="623"/>
      <c r="PZ9687" s="623"/>
      <c r="QA9687" s="623"/>
      <c r="QB9687" s="623"/>
      <c r="QC9687" s="623"/>
      <c r="QD9687" s="623"/>
      <c r="QE9687" s="623"/>
      <c r="QF9687" s="623"/>
      <c r="QG9687" s="623"/>
      <c r="QH9687" s="623"/>
      <c r="QI9687" s="623"/>
      <c r="QJ9687" s="623"/>
      <c r="QK9687" s="623"/>
    </row>
    <row r="9688" spans="439:453">
      <c r="PW9688" s="623"/>
      <c r="PX9688" s="623"/>
      <c r="PY9688" s="623"/>
      <c r="PZ9688" s="623"/>
      <c r="QA9688" s="623"/>
      <c r="QB9688" s="623"/>
      <c r="QC9688" s="623"/>
      <c r="QD9688" s="623"/>
      <c r="QE9688" s="623"/>
      <c r="QF9688" s="623"/>
      <c r="QG9688" s="623"/>
      <c r="QH9688" s="623"/>
      <c r="QI9688" s="623"/>
      <c r="QJ9688" s="623"/>
      <c r="QK9688" s="623"/>
    </row>
    <row r="9689" spans="439:453">
      <c r="PW9689" s="623"/>
      <c r="PX9689" s="623"/>
      <c r="PY9689" s="623"/>
      <c r="PZ9689" s="623"/>
      <c r="QA9689" s="623"/>
      <c r="QB9689" s="623"/>
      <c r="QC9689" s="623"/>
      <c r="QD9689" s="623"/>
      <c r="QE9689" s="623"/>
      <c r="QF9689" s="623"/>
      <c r="QG9689" s="623"/>
      <c r="QH9689" s="623"/>
      <c r="QI9689" s="623"/>
      <c r="QJ9689" s="623"/>
      <c r="QK9689" s="623"/>
    </row>
    <row r="9690" spans="439:453">
      <c r="PW9690" s="623"/>
      <c r="PX9690" s="623"/>
      <c r="PY9690" s="623"/>
      <c r="PZ9690" s="623"/>
      <c r="QA9690" s="623"/>
      <c r="QB9690" s="623"/>
      <c r="QC9690" s="623"/>
      <c r="QD9690" s="623"/>
      <c r="QE9690" s="623"/>
      <c r="QF9690" s="623"/>
      <c r="QG9690" s="623"/>
      <c r="QH9690" s="623"/>
      <c r="QI9690" s="623"/>
      <c r="QJ9690" s="623"/>
      <c r="QK9690" s="623"/>
    </row>
    <row r="9691" spans="439:453">
      <c r="PW9691" s="623"/>
      <c r="PX9691" s="623"/>
      <c r="PY9691" s="623"/>
      <c r="PZ9691" s="623"/>
      <c r="QA9691" s="623"/>
      <c r="QB9691" s="623"/>
      <c r="QC9691" s="623"/>
      <c r="QD9691" s="623"/>
      <c r="QE9691" s="623"/>
      <c r="QF9691" s="623"/>
      <c r="QG9691" s="623"/>
      <c r="QH9691" s="623"/>
      <c r="QI9691" s="623"/>
      <c r="QJ9691" s="623"/>
      <c r="QK9691" s="623"/>
    </row>
    <row r="9692" spans="439:453">
      <c r="PW9692" s="623"/>
      <c r="PX9692" s="623"/>
      <c r="PY9692" s="623"/>
      <c r="PZ9692" s="623"/>
      <c r="QA9692" s="623"/>
      <c r="QB9692" s="623"/>
      <c r="QC9692" s="623"/>
      <c r="QD9692" s="623"/>
      <c r="QE9692" s="623"/>
      <c r="QF9692" s="623"/>
      <c r="QG9692" s="623"/>
      <c r="QH9692" s="623"/>
      <c r="QI9692" s="623"/>
      <c r="QJ9692" s="623"/>
      <c r="QK9692" s="623"/>
    </row>
    <row r="9693" spans="439:453">
      <c r="PW9693" s="623"/>
      <c r="PX9693" s="623"/>
      <c r="PY9693" s="623"/>
      <c r="PZ9693" s="623"/>
      <c r="QA9693" s="623"/>
      <c r="QB9693" s="623"/>
      <c r="QC9693" s="623"/>
      <c r="QD9693" s="623"/>
      <c r="QE9693" s="623"/>
      <c r="QF9693" s="623"/>
      <c r="QG9693" s="623"/>
      <c r="QH9693" s="623"/>
      <c r="QI9693" s="623"/>
      <c r="QJ9693" s="623"/>
      <c r="QK9693" s="623"/>
    </row>
    <row r="9694" spans="439:453">
      <c r="PW9694" s="623"/>
      <c r="PX9694" s="623"/>
      <c r="PY9694" s="623"/>
      <c r="PZ9694" s="623"/>
      <c r="QA9694" s="623"/>
      <c r="QB9694" s="623"/>
      <c r="QC9694" s="623"/>
      <c r="QD9694" s="623"/>
      <c r="QE9694" s="623"/>
      <c r="QF9694" s="623"/>
      <c r="QG9694" s="623"/>
      <c r="QH9694" s="623"/>
      <c r="QI9694" s="623"/>
      <c r="QJ9694" s="623"/>
      <c r="QK9694" s="623"/>
    </row>
    <row r="9695" spans="439:453">
      <c r="PW9695" s="623"/>
      <c r="PX9695" s="623"/>
      <c r="PY9695" s="623"/>
      <c r="PZ9695" s="623"/>
      <c r="QA9695" s="623"/>
      <c r="QB9695" s="623"/>
      <c r="QC9695" s="623"/>
      <c r="QD9695" s="623"/>
      <c r="QE9695" s="623"/>
      <c r="QF9695" s="623"/>
      <c r="QG9695" s="623"/>
      <c r="QH9695" s="623"/>
      <c r="QI9695" s="623"/>
      <c r="QJ9695" s="623"/>
      <c r="QK9695" s="623"/>
    </row>
    <row r="9696" spans="439:453">
      <c r="PW9696" s="623"/>
      <c r="PX9696" s="623"/>
      <c r="PY9696" s="623"/>
      <c r="PZ9696" s="623"/>
      <c r="QA9696" s="623"/>
      <c r="QB9696" s="623"/>
      <c r="QC9696" s="623"/>
      <c r="QD9696" s="623"/>
      <c r="QE9696" s="623"/>
      <c r="QF9696" s="623"/>
      <c r="QG9696" s="623"/>
      <c r="QH9696" s="623"/>
      <c r="QI9696" s="623"/>
      <c r="QJ9696" s="623"/>
      <c r="QK9696" s="623"/>
    </row>
    <row r="9697" spans="439:453">
      <c r="PW9697" s="623"/>
      <c r="PX9697" s="623"/>
      <c r="PY9697" s="623"/>
      <c r="PZ9697" s="623"/>
      <c r="QA9697" s="623"/>
      <c r="QB9697" s="623"/>
      <c r="QC9697" s="623"/>
      <c r="QD9697" s="623"/>
      <c r="QE9697" s="623"/>
      <c r="QF9697" s="623"/>
      <c r="QG9697" s="623"/>
      <c r="QH9697" s="623"/>
      <c r="QI9697" s="623"/>
      <c r="QJ9697" s="623"/>
      <c r="QK9697" s="623"/>
    </row>
    <row r="9698" spans="439:453">
      <c r="PW9698" s="623"/>
      <c r="PX9698" s="623"/>
      <c r="PY9698" s="623"/>
      <c r="PZ9698" s="623"/>
      <c r="QA9698" s="623"/>
      <c r="QB9698" s="623"/>
      <c r="QC9698" s="623"/>
      <c r="QD9698" s="623"/>
      <c r="QE9698" s="623"/>
      <c r="QF9698" s="623"/>
      <c r="QG9698" s="623"/>
      <c r="QH9698" s="623"/>
      <c r="QI9698" s="623"/>
      <c r="QJ9698" s="623"/>
      <c r="QK9698" s="623"/>
    </row>
    <row r="9699" spans="439:453">
      <c r="PW9699" s="623"/>
      <c r="PX9699" s="623"/>
      <c r="PY9699" s="623"/>
      <c r="PZ9699" s="623"/>
      <c r="QA9699" s="623"/>
      <c r="QB9699" s="623"/>
      <c r="QC9699" s="623"/>
      <c r="QD9699" s="623"/>
      <c r="QE9699" s="623"/>
      <c r="QF9699" s="623"/>
      <c r="QG9699" s="623"/>
      <c r="QH9699" s="623"/>
      <c r="QI9699" s="623"/>
      <c r="QJ9699" s="623"/>
      <c r="QK9699" s="623"/>
    </row>
    <row r="9700" spans="439:453">
      <c r="PW9700" s="623"/>
      <c r="PX9700" s="623"/>
      <c r="PY9700" s="623"/>
      <c r="PZ9700" s="623"/>
      <c r="QA9700" s="623"/>
      <c r="QB9700" s="623"/>
      <c r="QC9700" s="623"/>
      <c r="QD9700" s="623"/>
      <c r="QE9700" s="623"/>
      <c r="QF9700" s="623"/>
      <c r="QG9700" s="623"/>
      <c r="QH9700" s="623"/>
      <c r="QI9700" s="623"/>
      <c r="QJ9700" s="623"/>
      <c r="QK9700" s="623"/>
    </row>
    <row r="9701" spans="439:453">
      <c r="PW9701" s="623"/>
      <c r="PX9701" s="623"/>
      <c r="PY9701" s="623"/>
      <c r="PZ9701" s="623"/>
      <c r="QA9701" s="623"/>
      <c r="QB9701" s="623"/>
      <c r="QC9701" s="623"/>
      <c r="QD9701" s="623"/>
      <c r="QE9701" s="623"/>
      <c r="QF9701" s="623"/>
      <c r="QG9701" s="623"/>
      <c r="QH9701" s="623"/>
      <c r="QI9701" s="623"/>
      <c r="QJ9701" s="623"/>
      <c r="QK9701" s="623"/>
    </row>
    <row r="9702" spans="439:453">
      <c r="PW9702" s="623"/>
      <c r="PX9702" s="623"/>
      <c r="PY9702" s="623"/>
      <c r="PZ9702" s="623"/>
      <c r="QA9702" s="623"/>
      <c r="QB9702" s="623"/>
      <c r="QC9702" s="623"/>
      <c r="QD9702" s="623"/>
      <c r="QE9702" s="623"/>
      <c r="QF9702" s="623"/>
      <c r="QG9702" s="623"/>
      <c r="QH9702" s="623"/>
      <c r="QI9702" s="623"/>
      <c r="QJ9702" s="623"/>
      <c r="QK9702" s="623"/>
    </row>
    <row r="9703" spans="439:453">
      <c r="PW9703" s="623"/>
      <c r="PX9703" s="623"/>
      <c r="PY9703" s="623"/>
      <c r="PZ9703" s="623"/>
      <c r="QA9703" s="623"/>
      <c r="QB9703" s="623"/>
      <c r="QC9703" s="623"/>
      <c r="QD9703" s="623"/>
      <c r="QE9703" s="623"/>
      <c r="QF9703" s="623"/>
      <c r="QG9703" s="623"/>
      <c r="QH9703" s="623"/>
      <c r="QI9703" s="623"/>
      <c r="QJ9703" s="623"/>
      <c r="QK9703" s="623"/>
    </row>
    <row r="9704" spans="439:453">
      <c r="PW9704" s="623"/>
      <c r="PX9704" s="623"/>
      <c r="PY9704" s="623"/>
      <c r="PZ9704" s="623"/>
      <c r="QA9704" s="623"/>
      <c r="QB9704" s="623"/>
      <c r="QC9704" s="623"/>
      <c r="QD9704" s="623"/>
      <c r="QE9704" s="623"/>
      <c r="QF9704" s="623"/>
      <c r="QG9704" s="623"/>
      <c r="QH9704" s="623"/>
      <c r="QI9704" s="623"/>
      <c r="QJ9704" s="623"/>
      <c r="QK9704" s="623"/>
    </row>
    <row r="9705" spans="439:453">
      <c r="PW9705" s="623"/>
      <c r="PX9705" s="623"/>
      <c r="PY9705" s="623"/>
      <c r="PZ9705" s="623"/>
      <c r="QA9705" s="623"/>
      <c r="QB9705" s="623"/>
      <c r="QC9705" s="623"/>
      <c r="QD9705" s="623"/>
      <c r="QE9705" s="623"/>
      <c r="QF9705" s="623"/>
      <c r="QG9705" s="623"/>
      <c r="QH9705" s="623"/>
      <c r="QI9705" s="623"/>
      <c r="QJ9705" s="623"/>
      <c r="QK9705" s="623"/>
    </row>
    <row r="9706" spans="439:453">
      <c r="PW9706" s="623"/>
      <c r="PX9706" s="623"/>
      <c r="PY9706" s="623"/>
      <c r="PZ9706" s="623"/>
      <c r="QA9706" s="623"/>
      <c r="QB9706" s="623"/>
      <c r="QC9706" s="623"/>
      <c r="QD9706" s="623"/>
      <c r="QE9706" s="623"/>
      <c r="QF9706" s="623"/>
      <c r="QG9706" s="623"/>
      <c r="QH9706" s="623"/>
      <c r="QI9706" s="623"/>
      <c r="QJ9706" s="623"/>
      <c r="QK9706" s="623"/>
    </row>
    <row r="9707" spans="439:453">
      <c r="PW9707" s="623"/>
      <c r="PX9707" s="623"/>
      <c r="PY9707" s="623"/>
      <c r="PZ9707" s="623"/>
      <c r="QA9707" s="623"/>
      <c r="QB9707" s="623"/>
      <c r="QC9707" s="623"/>
      <c r="QD9707" s="623"/>
      <c r="QE9707" s="623"/>
      <c r="QF9707" s="623"/>
      <c r="QG9707" s="623"/>
      <c r="QH9707" s="623"/>
      <c r="QI9707" s="623"/>
      <c r="QJ9707" s="623"/>
      <c r="QK9707" s="623"/>
    </row>
    <row r="9708" spans="439:453">
      <c r="PW9708" s="623"/>
      <c r="PX9708" s="623"/>
      <c r="PY9708" s="623"/>
      <c r="PZ9708" s="623"/>
      <c r="QA9708" s="623"/>
      <c r="QB9708" s="623"/>
      <c r="QC9708" s="623"/>
      <c r="QD9708" s="623"/>
      <c r="QE9708" s="623"/>
      <c r="QF9708" s="623"/>
      <c r="QG9708" s="623"/>
      <c r="QH9708" s="623"/>
      <c r="QI9708" s="623"/>
      <c r="QJ9708" s="623"/>
      <c r="QK9708" s="623"/>
    </row>
    <row r="9709" spans="439:453">
      <c r="PW9709" s="623"/>
      <c r="PX9709" s="623"/>
      <c r="PY9709" s="623"/>
      <c r="PZ9709" s="623"/>
      <c r="QA9709" s="623"/>
      <c r="QB9709" s="623"/>
      <c r="QC9709" s="623"/>
      <c r="QD9709" s="623"/>
      <c r="QE9709" s="623"/>
      <c r="QF9709" s="623"/>
      <c r="QG9709" s="623"/>
      <c r="QH9709" s="623"/>
      <c r="QI9709" s="623"/>
      <c r="QJ9709" s="623"/>
      <c r="QK9709" s="623"/>
    </row>
    <row r="9710" spans="439:453">
      <c r="PW9710" s="623"/>
      <c r="PX9710" s="623"/>
      <c r="PY9710" s="623"/>
      <c r="PZ9710" s="623"/>
      <c r="QA9710" s="623"/>
      <c r="QB9710" s="623"/>
      <c r="QC9710" s="623"/>
      <c r="QD9710" s="623"/>
      <c r="QE9710" s="623"/>
      <c r="QF9710" s="623"/>
      <c r="QG9710" s="623"/>
      <c r="QH9710" s="623"/>
      <c r="QI9710" s="623"/>
      <c r="QJ9710" s="623"/>
      <c r="QK9710" s="623"/>
    </row>
    <row r="9711" spans="439:453">
      <c r="PW9711" s="623"/>
      <c r="PX9711" s="623"/>
      <c r="PY9711" s="623"/>
      <c r="PZ9711" s="623"/>
      <c r="QA9711" s="623"/>
      <c r="QB9711" s="623"/>
      <c r="QC9711" s="623"/>
      <c r="QD9711" s="623"/>
      <c r="QE9711" s="623"/>
      <c r="QF9711" s="623"/>
      <c r="QG9711" s="623"/>
      <c r="QH9711" s="623"/>
      <c r="QI9711" s="623"/>
      <c r="QJ9711" s="623"/>
      <c r="QK9711" s="623"/>
    </row>
    <row r="9712" spans="439:453">
      <c r="PW9712" s="623"/>
      <c r="PX9712" s="623"/>
      <c r="PY9712" s="623"/>
      <c r="PZ9712" s="623"/>
      <c r="QA9712" s="623"/>
      <c r="QB9712" s="623"/>
      <c r="QC9712" s="623"/>
      <c r="QD9712" s="623"/>
      <c r="QE9712" s="623"/>
      <c r="QF9712" s="623"/>
      <c r="QG9712" s="623"/>
      <c r="QH9712" s="623"/>
      <c r="QI9712" s="623"/>
      <c r="QJ9712" s="623"/>
      <c r="QK9712" s="623"/>
    </row>
    <row r="9713" spans="439:453">
      <c r="PW9713" s="623"/>
      <c r="PX9713" s="623"/>
      <c r="PY9713" s="623"/>
      <c r="PZ9713" s="623"/>
      <c r="QA9713" s="623"/>
      <c r="QB9713" s="623"/>
      <c r="QC9713" s="623"/>
      <c r="QD9713" s="623"/>
      <c r="QE9713" s="623"/>
      <c r="QF9713" s="623"/>
      <c r="QG9713" s="623"/>
      <c r="QH9713" s="623"/>
      <c r="QI9713" s="623"/>
      <c r="QJ9713" s="623"/>
      <c r="QK9713" s="623"/>
    </row>
    <row r="9714" spans="439:453">
      <c r="PW9714" s="623"/>
      <c r="PX9714" s="623"/>
      <c r="PY9714" s="623"/>
      <c r="PZ9714" s="623"/>
      <c r="QA9714" s="623"/>
      <c r="QB9714" s="623"/>
      <c r="QC9714" s="623"/>
      <c r="QD9714" s="623"/>
      <c r="QE9714" s="623"/>
      <c r="QF9714" s="623"/>
      <c r="QG9714" s="623"/>
      <c r="QH9714" s="623"/>
      <c r="QI9714" s="623"/>
      <c r="QJ9714" s="623"/>
      <c r="QK9714" s="623"/>
    </row>
    <row r="9715" spans="439:453">
      <c r="PW9715" s="623"/>
      <c r="PX9715" s="623"/>
      <c r="PY9715" s="623"/>
      <c r="PZ9715" s="623"/>
      <c r="QA9715" s="623"/>
      <c r="QB9715" s="623"/>
      <c r="QC9715" s="623"/>
      <c r="QD9715" s="623"/>
      <c r="QE9715" s="623"/>
      <c r="QF9715" s="623"/>
      <c r="QG9715" s="623"/>
      <c r="QH9715" s="623"/>
      <c r="QI9715" s="623"/>
      <c r="QJ9715" s="623"/>
      <c r="QK9715" s="623"/>
    </row>
    <row r="9716" spans="439:453">
      <c r="PW9716" s="623"/>
      <c r="PX9716" s="623"/>
      <c r="PY9716" s="623"/>
      <c r="PZ9716" s="623"/>
      <c r="QA9716" s="623"/>
      <c r="QB9716" s="623"/>
      <c r="QC9716" s="623"/>
      <c r="QD9716" s="623"/>
      <c r="QE9716" s="623"/>
      <c r="QF9716" s="623"/>
      <c r="QG9716" s="623"/>
      <c r="QH9716" s="623"/>
      <c r="QI9716" s="623"/>
      <c r="QJ9716" s="623"/>
      <c r="QK9716" s="623"/>
    </row>
    <row r="9717" spans="439:453">
      <c r="PW9717" s="623"/>
      <c r="PX9717" s="623"/>
      <c r="PY9717" s="623"/>
      <c r="PZ9717" s="623"/>
      <c r="QA9717" s="623"/>
      <c r="QB9717" s="623"/>
      <c r="QC9717" s="623"/>
      <c r="QD9717" s="623"/>
      <c r="QE9717" s="623"/>
      <c r="QF9717" s="623"/>
      <c r="QG9717" s="623"/>
      <c r="QH9717" s="623"/>
      <c r="QI9717" s="623"/>
      <c r="QJ9717" s="623"/>
      <c r="QK9717" s="623"/>
    </row>
    <row r="9718" spans="439:453">
      <c r="PW9718" s="623"/>
      <c r="PX9718" s="623"/>
      <c r="PY9718" s="623"/>
      <c r="PZ9718" s="623"/>
      <c r="QA9718" s="623"/>
      <c r="QB9718" s="623"/>
      <c r="QC9718" s="623"/>
      <c r="QD9718" s="623"/>
      <c r="QE9718" s="623"/>
      <c r="QF9718" s="623"/>
      <c r="QG9718" s="623"/>
      <c r="QH9718" s="623"/>
      <c r="QI9718" s="623"/>
      <c r="QJ9718" s="623"/>
      <c r="QK9718" s="623"/>
    </row>
    <row r="9719" spans="439:453">
      <c r="PW9719" s="623"/>
      <c r="PX9719" s="623"/>
      <c r="PY9719" s="623"/>
      <c r="PZ9719" s="623"/>
      <c r="QA9719" s="623"/>
      <c r="QB9719" s="623"/>
      <c r="QC9719" s="623"/>
      <c r="QD9719" s="623"/>
      <c r="QE9719" s="623"/>
      <c r="QF9719" s="623"/>
      <c r="QG9719" s="623"/>
      <c r="QH9719" s="623"/>
      <c r="QI9719" s="623"/>
      <c r="QJ9719" s="623"/>
      <c r="QK9719" s="623"/>
    </row>
    <row r="9720" spans="439:453">
      <c r="PW9720" s="623"/>
      <c r="PX9720" s="623"/>
      <c r="PY9720" s="623"/>
      <c r="PZ9720" s="623"/>
      <c r="QA9720" s="623"/>
      <c r="QB9720" s="623"/>
      <c r="QC9720" s="623"/>
      <c r="QD9720" s="623"/>
      <c r="QE9720" s="623"/>
      <c r="QF9720" s="623"/>
      <c r="QG9720" s="623"/>
      <c r="QH9720" s="623"/>
      <c r="QI9720" s="623"/>
      <c r="QJ9720" s="623"/>
      <c r="QK9720" s="623"/>
    </row>
    <row r="9721" spans="439:453">
      <c r="PW9721" s="623"/>
      <c r="PX9721" s="623"/>
      <c r="PY9721" s="623"/>
      <c r="PZ9721" s="623"/>
      <c r="QA9721" s="623"/>
      <c r="QB9721" s="623"/>
      <c r="QC9721" s="623"/>
      <c r="QD9721" s="623"/>
      <c r="QE9721" s="623"/>
      <c r="QF9721" s="623"/>
      <c r="QG9721" s="623"/>
      <c r="QH9721" s="623"/>
      <c r="QI9721" s="623"/>
      <c r="QJ9721" s="623"/>
      <c r="QK9721" s="623"/>
    </row>
    <row r="9722" spans="439:453">
      <c r="PW9722" s="623"/>
      <c r="PX9722" s="623"/>
      <c r="PY9722" s="623"/>
      <c r="PZ9722" s="623"/>
      <c r="QA9722" s="623"/>
      <c r="QB9722" s="623"/>
      <c r="QC9722" s="623"/>
      <c r="QD9722" s="623"/>
      <c r="QE9722" s="623"/>
      <c r="QF9722" s="623"/>
      <c r="QG9722" s="623"/>
      <c r="QH9722" s="623"/>
      <c r="QI9722" s="623"/>
      <c r="QJ9722" s="623"/>
      <c r="QK9722" s="623"/>
    </row>
    <row r="9723" spans="439:453">
      <c r="PW9723" s="623"/>
      <c r="PX9723" s="623"/>
      <c r="PY9723" s="623"/>
      <c r="PZ9723" s="623"/>
      <c r="QA9723" s="623"/>
      <c r="QB9723" s="623"/>
      <c r="QC9723" s="623"/>
      <c r="QD9723" s="623"/>
      <c r="QE9723" s="623"/>
      <c r="QF9723" s="623"/>
      <c r="QG9723" s="623"/>
      <c r="QH9723" s="623"/>
      <c r="QI9723" s="623"/>
      <c r="QJ9723" s="623"/>
      <c r="QK9723" s="623"/>
    </row>
    <row r="9724" spans="439:453">
      <c r="PW9724" s="623"/>
      <c r="PX9724" s="623"/>
      <c r="PY9724" s="623"/>
      <c r="PZ9724" s="623"/>
      <c r="QA9724" s="623"/>
      <c r="QB9724" s="623"/>
      <c r="QC9724" s="623"/>
      <c r="QD9724" s="623"/>
      <c r="QE9724" s="623"/>
      <c r="QF9724" s="623"/>
      <c r="QG9724" s="623"/>
      <c r="QH9724" s="623"/>
      <c r="QI9724" s="623"/>
      <c r="QJ9724" s="623"/>
      <c r="QK9724" s="623"/>
    </row>
    <row r="9725" spans="439:453">
      <c r="PW9725" s="623"/>
      <c r="PX9725" s="623"/>
      <c r="PY9725" s="623"/>
      <c r="PZ9725" s="623"/>
      <c r="QA9725" s="623"/>
      <c r="QB9725" s="623"/>
      <c r="QC9725" s="623"/>
      <c r="QD9725" s="623"/>
      <c r="QE9725" s="623"/>
      <c r="QF9725" s="623"/>
      <c r="QG9725" s="623"/>
      <c r="QH9725" s="623"/>
      <c r="QI9725" s="623"/>
      <c r="QJ9725" s="623"/>
      <c r="QK9725" s="623"/>
    </row>
    <row r="9726" spans="439:453">
      <c r="PW9726" s="623"/>
      <c r="PX9726" s="623"/>
      <c r="PY9726" s="623"/>
      <c r="PZ9726" s="623"/>
      <c r="QA9726" s="623"/>
      <c r="QB9726" s="623"/>
      <c r="QC9726" s="623"/>
      <c r="QD9726" s="623"/>
      <c r="QE9726" s="623"/>
      <c r="QF9726" s="623"/>
      <c r="QG9726" s="623"/>
      <c r="QH9726" s="623"/>
      <c r="QI9726" s="623"/>
      <c r="QJ9726" s="623"/>
      <c r="QK9726" s="623"/>
    </row>
    <row r="9727" spans="439:453">
      <c r="PW9727" s="623"/>
      <c r="PX9727" s="623"/>
      <c r="PY9727" s="623"/>
      <c r="PZ9727" s="623"/>
      <c r="QA9727" s="623"/>
      <c r="QB9727" s="623"/>
      <c r="QC9727" s="623"/>
      <c r="QD9727" s="623"/>
      <c r="QE9727" s="623"/>
      <c r="QF9727" s="623"/>
      <c r="QG9727" s="623"/>
      <c r="QH9727" s="623"/>
      <c r="QI9727" s="623"/>
      <c r="QJ9727" s="623"/>
      <c r="QK9727" s="623"/>
    </row>
    <row r="9728" spans="439:453">
      <c r="PW9728" s="623"/>
      <c r="PX9728" s="623"/>
      <c r="PY9728" s="623"/>
      <c r="PZ9728" s="623"/>
      <c r="QA9728" s="623"/>
      <c r="QB9728" s="623"/>
      <c r="QC9728" s="623"/>
      <c r="QD9728" s="623"/>
      <c r="QE9728" s="623"/>
      <c r="QF9728" s="623"/>
      <c r="QG9728" s="623"/>
      <c r="QH9728" s="623"/>
      <c r="QI9728" s="623"/>
      <c r="QJ9728" s="623"/>
      <c r="QK9728" s="623"/>
    </row>
    <row r="9729" spans="439:453">
      <c r="PW9729" s="623"/>
      <c r="PX9729" s="623"/>
      <c r="PY9729" s="623"/>
      <c r="PZ9729" s="623"/>
      <c r="QA9729" s="623"/>
      <c r="QB9729" s="623"/>
      <c r="QC9729" s="623"/>
      <c r="QD9729" s="623"/>
      <c r="QE9729" s="623"/>
      <c r="QF9729" s="623"/>
      <c r="QG9729" s="623"/>
      <c r="QH9729" s="623"/>
      <c r="QI9729" s="623"/>
      <c r="QJ9729" s="623"/>
      <c r="QK9729" s="623"/>
    </row>
    <row r="9730" spans="439:453">
      <c r="PW9730" s="623"/>
      <c r="PX9730" s="623"/>
      <c r="PY9730" s="623"/>
      <c r="PZ9730" s="623"/>
      <c r="QA9730" s="623"/>
      <c r="QB9730" s="623"/>
      <c r="QC9730" s="623"/>
      <c r="QD9730" s="623"/>
      <c r="QE9730" s="623"/>
      <c r="QF9730" s="623"/>
      <c r="QG9730" s="623"/>
      <c r="QH9730" s="623"/>
      <c r="QI9730" s="623"/>
      <c r="QJ9730" s="623"/>
      <c r="QK9730" s="623"/>
    </row>
    <row r="9731" spans="439:453">
      <c r="PW9731" s="623"/>
      <c r="PX9731" s="623"/>
      <c r="PY9731" s="623"/>
      <c r="PZ9731" s="623"/>
      <c r="QA9731" s="623"/>
      <c r="QB9731" s="623"/>
      <c r="QC9731" s="623"/>
      <c r="QD9731" s="623"/>
      <c r="QE9731" s="623"/>
      <c r="QF9731" s="623"/>
      <c r="QG9731" s="623"/>
      <c r="QH9731" s="623"/>
      <c r="QI9731" s="623"/>
      <c r="QJ9731" s="623"/>
      <c r="QK9731" s="623"/>
    </row>
    <row r="9732" spans="439:453">
      <c r="PW9732" s="623"/>
      <c r="PX9732" s="623"/>
      <c r="PY9732" s="623"/>
      <c r="PZ9732" s="623"/>
      <c r="QA9732" s="623"/>
      <c r="QB9732" s="623"/>
      <c r="QC9732" s="623"/>
      <c r="QD9732" s="623"/>
      <c r="QE9732" s="623"/>
      <c r="QF9732" s="623"/>
      <c r="QG9732" s="623"/>
      <c r="QH9732" s="623"/>
      <c r="QI9732" s="623"/>
      <c r="QJ9732" s="623"/>
      <c r="QK9732" s="623"/>
    </row>
    <row r="9733" spans="439:453">
      <c r="PW9733" s="623"/>
      <c r="PX9733" s="623"/>
      <c r="PY9733" s="623"/>
      <c r="PZ9733" s="623"/>
      <c r="QA9733" s="623"/>
      <c r="QB9733" s="623"/>
      <c r="QC9733" s="623"/>
      <c r="QD9733" s="623"/>
      <c r="QE9733" s="623"/>
      <c r="QF9733" s="623"/>
      <c r="QG9733" s="623"/>
      <c r="QH9733" s="623"/>
      <c r="QI9733" s="623"/>
      <c r="QJ9733" s="623"/>
      <c r="QK9733" s="623"/>
    </row>
    <row r="9734" spans="439:453">
      <c r="PW9734" s="623"/>
      <c r="PX9734" s="623"/>
      <c r="PY9734" s="623"/>
      <c r="PZ9734" s="623"/>
      <c r="QA9734" s="623"/>
      <c r="QB9734" s="623"/>
      <c r="QC9734" s="623"/>
      <c r="QD9734" s="623"/>
      <c r="QE9734" s="623"/>
      <c r="QF9734" s="623"/>
      <c r="QG9734" s="623"/>
      <c r="QH9734" s="623"/>
      <c r="QI9734" s="623"/>
      <c r="QJ9734" s="623"/>
      <c r="QK9734" s="623"/>
    </row>
    <row r="9735" spans="439:453">
      <c r="PW9735" s="623"/>
      <c r="PX9735" s="623"/>
      <c r="PY9735" s="623"/>
      <c r="PZ9735" s="623"/>
      <c r="QA9735" s="623"/>
      <c r="QB9735" s="623"/>
      <c r="QC9735" s="623"/>
      <c r="QD9735" s="623"/>
      <c r="QE9735" s="623"/>
      <c r="QF9735" s="623"/>
      <c r="QG9735" s="623"/>
      <c r="QH9735" s="623"/>
      <c r="QI9735" s="623"/>
      <c r="QJ9735" s="623"/>
      <c r="QK9735" s="623"/>
    </row>
    <row r="9736" spans="439:453">
      <c r="PW9736" s="623"/>
      <c r="PX9736" s="623"/>
      <c r="PY9736" s="623"/>
      <c r="PZ9736" s="623"/>
      <c r="QA9736" s="623"/>
      <c r="QB9736" s="623"/>
      <c r="QC9736" s="623"/>
      <c r="QD9736" s="623"/>
      <c r="QE9736" s="623"/>
      <c r="QF9736" s="623"/>
      <c r="QG9736" s="623"/>
      <c r="QH9736" s="623"/>
      <c r="QI9736" s="623"/>
      <c r="QJ9736" s="623"/>
      <c r="QK9736" s="623"/>
    </row>
    <row r="9737" spans="439:453">
      <c r="PW9737" s="623"/>
      <c r="PX9737" s="623"/>
      <c r="PY9737" s="623"/>
      <c r="PZ9737" s="623"/>
      <c r="QA9737" s="623"/>
      <c r="QB9737" s="623"/>
      <c r="QC9737" s="623"/>
      <c r="QD9737" s="623"/>
      <c r="QE9737" s="623"/>
      <c r="QF9737" s="623"/>
      <c r="QG9737" s="623"/>
      <c r="QH9737" s="623"/>
      <c r="QI9737" s="623"/>
      <c r="QJ9737" s="623"/>
      <c r="QK9737" s="623"/>
    </row>
    <row r="9738" spans="439:453">
      <c r="PW9738" s="623"/>
      <c r="PX9738" s="623"/>
      <c r="PY9738" s="623"/>
      <c r="PZ9738" s="623"/>
      <c r="QA9738" s="623"/>
      <c r="QB9738" s="623"/>
      <c r="QC9738" s="623"/>
      <c r="QD9738" s="623"/>
      <c r="QE9738" s="623"/>
      <c r="QF9738" s="623"/>
      <c r="QG9738" s="623"/>
      <c r="QH9738" s="623"/>
      <c r="QI9738" s="623"/>
      <c r="QJ9738" s="623"/>
      <c r="QK9738" s="623"/>
    </row>
    <row r="9739" spans="439:453">
      <c r="PW9739" s="623"/>
      <c r="PX9739" s="623"/>
      <c r="PY9739" s="623"/>
      <c r="PZ9739" s="623"/>
      <c r="QA9739" s="623"/>
      <c r="QB9739" s="623"/>
      <c r="QC9739" s="623"/>
      <c r="QD9739" s="623"/>
      <c r="QE9739" s="623"/>
      <c r="QF9739" s="623"/>
      <c r="QG9739" s="623"/>
      <c r="QH9739" s="623"/>
      <c r="QI9739" s="623"/>
      <c r="QJ9739" s="623"/>
      <c r="QK9739" s="623"/>
    </row>
    <row r="9740" spans="439:453">
      <c r="PW9740" s="623"/>
      <c r="PX9740" s="623"/>
      <c r="PY9740" s="623"/>
      <c r="PZ9740" s="623"/>
      <c r="QA9740" s="623"/>
      <c r="QB9740" s="623"/>
      <c r="QC9740" s="623"/>
      <c r="QD9740" s="623"/>
      <c r="QE9740" s="623"/>
      <c r="QF9740" s="623"/>
      <c r="QG9740" s="623"/>
      <c r="QH9740" s="623"/>
      <c r="QI9740" s="623"/>
      <c r="QJ9740" s="623"/>
      <c r="QK9740" s="623"/>
    </row>
    <row r="9741" spans="439:453">
      <c r="PW9741" s="623"/>
      <c r="PX9741" s="623"/>
      <c r="PY9741" s="623"/>
      <c r="PZ9741" s="623"/>
      <c r="QA9741" s="623"/>
      <c r="QB9741" s="623"/>
      <c r="QC9741" s="623"/>
      <c r="QD9741" s="623"/>
      <c r="QE9741" s="623"/>
      <c r="QF9741" s="623"/>
      <c r="QG9741" s="623"/>
      <c r="QH9741" s="623"/>
      <c r="QI9741" s="623"/>
      <c r="QJ9741" s="623"/>
      <c r="QK9741" s="623"/>
    </row>
    <row r="9742" spans="439:453">
      <c r="PW9742" s="623"/>
      <c r="PX9742" s="623"/>
      <c r="PY9742" s="623"/>
      <c r="PZ9742" s="623"/>
      <c r="QA9742" s="623"/>
      <c r="QB9742" s="623"/>
      <c r="QC9742" s="623"/>
      <c r="QD9742" s="623"/>
      <c r="QE9742" s="623"/>
      <c r="QF9742" s="623"/>
      <c r="QG9742" s="623"/>
      <c r="QH9742" s="623"/>
      <c r="QI9742" s="623"/>
      <c r="QJ9742" s="623"/>
      <c r="QK9742" s="623"/>
    </row>
    <row r="9743" spans="439:453">
      <c r="PW9743" s="623"/>
      <c r="PX9743" s="623"/>
      <c r="PY9743" s="623"/>
      <c r="PZ9743" s="623"/>
      <c r="QA9743" s="623"/>
      <c r="QB9743" s="623"/>
      <c r="QC9743" s="623"/>
      <c r="QD9743" s="623"/>
      <c r="QE9743" s="623"/>
      <c r="QF9743" s="623"/>
      <c r="QG9743" s="623"/>
      <c r="QH9743" s="623"/>
      <c r="QI9743" s="623"/>
      <c r="QJ9743" s="623"/>
      <c r="QK9743" s="623"/>
    </row>
    <row r="9744" spans="439:453">
      <c r="PW9744" s="623"/>
      <c r="PX9744" s="623"/>
      <c r="PY9744" s="623"/>
      <c r="PZ9744" s="623"/>
      <c r="QA9744" s="623"/>
      <c r="QB9744" s="623"/>
      <c r="QC9744" s="623"/>
      <c r="QD9744" s="623"/>
      <c r="QE9744" s="623"/>
      <c r="QF9744" s="623"/>
      <c r="QG9744" s="623"/>
      <c r="QH9744" s="623"/>
      <c r="QI9744" s="623"/>
      <c r="QJ9744" s="623"/>
      <c r="QK9744" s="623"/>
    </row>
    <row r="9745" spans="439:453">
      <c r="PW9745" s="623"/>
      <c r="PX9745" s="623"/>
      <c r="PY9745" s="623"/>
      <c r="PZ9745" s="623"/>
      <c r="QA9745" s="623"/>
      <c r="QB9745" s="623"/>
      <c r="QC9745" s="623"/>
      <c r="QD9745" s="623"/>
      <c r="QE9745" s="623"/>
      <c r="QF9745" s="623"/>
      <c r="QG9745" s="623"/>
      <c r="QH9745" s="623"/>
      <c r="QI9745" s="623"/>
      <c r="QJ9745" s="623"/>
      <c r="QK9745" s="623"/>
    </row>
    <row r="9746" spans="439:453">
      <c r="PW9746" s="623"/>
      <c r="PX9746" s="623"/>
      <c r="PY9746" s="623"/>
      <c r="PZ9746" s="623"/>
      <c r="QA9746" s="623"/>
      <c r="QB9746" s="623"/>
      <c r="QC9746" s="623"/>
      <c r="QD9746" s="623"/>
      <c r="QE9746" s="623"/>
      <c r="QF9746" s="623"/>
      <c r="QG9746" s="623"/>
      <c r="QH9746" s="623"/>
      <c r="QI9746" s="623"/>
      <c r="QJ9746" s="623"/>
      <c r="QK9746" s="623"/>
    </row>
    <row r="9747" spans="439:453">
      <c r="PW9747" s="623"/>
      <c r="PX9747" s="623"/>
      <c r="PY9747" s="623"/>
      <c r="PZ9747" s="623"/>
      <c r="QA9747" s="623"/>
      <c r="QB9747" s="623"/>
      <c r="QC9747" s="623"/>
      <c r="QD9747" s="623"/>
      <c r="QE9747" s="623"/>
      <c r="QF9747" s="623"/>
      <c r="QG9747" s="623"/>
      <c r="QH9747" s="623"/>
      <c r="QI9747" s="623"/>
      <c r="QJ9747" s="623"/>
      <c r="QK9747" s="623"/>
    </row>
    <row r="9748" spans="439:453">
      <c r="PW9748" s="623"/>
      <c r="PX9748" s="623"/>
      <c r="PY9748" s="623"/>
      <c r="PZ9748" s="623"/>
      <c r="QA9748" s="623"/>
      <c r="QB9748" s="623"/>
      <c r="QC9748" s="623"/>
      <c r="QD9748" s="623"/>
      <c r="QE9748" s="623"/>
      <c r="QF9748" s="623"/>
      <c r="QG9748" s="623"/>
      <c r="QH9748" s="623"/>
      <c r="QI9748" s="623"/>
      <c r="QJ9748" s="623"/>
      <c r="QK9748" s="623"/>
    </row>
    <row r="9749" spans="439:453">
      <c r="PW9749" s="623"/>
      <c r="PX9749" s="623"/>
      <c r="PY9749" s="623"/>
      <c r="PZ9749" s="623"/>
      <c r="QA9749" s="623"/>
      <c r="QB9749" s="623"/>
      <c r="QC9749" s="623"/>
      <c r="QD9749" s="623"/>
      <c r="QE9749" s="623"/>
      <c r="QF9749" s="623"/>
      <c r="QG9749" s="623"/>
      <c r="QH9749" s="623"/>
      <c r="QI9749" s="623"/>
      <c r="QJ9749" s="623"/>
      <c r="QK9749" s="623"/>
    </row>
    <row r="9750" spans="439:453">
      <c r="PW9750" s="623"/>
      <c r="PX9750" s="623"/>
      <c r="PY9750" s="623"/>
      <c r="PZ9750" s="623"/>
      <c r="QA9750" s="623"/>
      <c r="QB9750" s="623"/>
      <c r="QC9750" s="623"/>
      <c r="QD9750" s="623"/>
      <c r="QE9750" s="623"/>
      <c r="QF9750" s="623"/>
      <c r="QG9750" s="623"/>
      <c r="QH9750" s="623"/>
      <c r="QI9750" s="623"/>
      <c r="QJ9750" s="623"/>
      <c r="QK9750" s="623"/>
    </row>
    <row r="9751" spans="439:453">
      <c r="PW9751" s="623"/>
      <c r="PX9751" s="623"/>
      <c r="PY9751" s="623"/>
      <c r="PZ9751" s="623"/>
      <c r="QA9751" s="623"/>
      <c r="QB9751" s="623"/>
      <c r="QC9751" s="623"/>
      <c r="QD9751" s="623"/>
      <c r="QE9751" s="623"/>
      <c r="QF9751" s="623"/>
      <c r="QG9751" s="623"/>
      <c r="QH9751" s="623"/>
      <c r="QI9751" s="623"/>
      <c r="QJ9751" s="623"/>
      <c r="QK9751" s="623"/>
    </row>
    <row r="9752" spans="439:453">
      <c r="PW9752" s="623"/>
      <c r="PX9752" s="623"/>
      <c r="PY9752" s="623"/>
      <c r="PZ9752" s="623"/>
      <c r="QA9752" s="623"/>
      <c r="QB9752" s="623"/>
      <c r="QC9752" s="623"/>
      <c r="QD9752" s="623"/>
      <c r="QE9752" s="623"/>
      <c r="QF9752" s="623"/>
      <c r="QG9752" s="623"/>
      <c r="QH9752" s="623"/>
      <c r="QI9752" s="623"/>
      <c r="QJ9752" s="623"/>
      <c r="QK9752" s="623"/>
    </row>
    <row r="9753" spans="439:453">
      <c r="PW9753" s="623"/>
      <c r="PX9753" s="623"/>
      <c r="PY9753" s="623"/>
      <c r="PZ9753" s="623"/>
      <c r="QA9753" s="623"/>
      <c r="QB9753" s="623"/>
      <c r="QC9753" s="623"/>
      <c r="QD9753" s="623"/>
      <c r="QE9753" s="623"/>
      <c r="QF9753" s="623"/>
      <c r="QG9753" s="623"/>
      <c r="QH9753" s="623"/>
      <c r="QI9753" s="623"/>
      <c r="QJ9753" s="623"/>
      <c r="QK9753" s="623"/>
    </row>
    <row r="9754" spans="439:453">
      <c r="PW9754" s="623"/>
      <c r="PX9754" s="623"/>
      <c r="PY9754" s="623"/>
      <c r="PZ9754" s="623"/>
      <c r="QA9754" s="623"/>
      <c r="QB9754" s="623"/>
      <c r="QC9754" s="623"/>
      <c r="QD9754" s="623"/>
      <c r="QE9754" s="623"/>
      <c r="QF9754" s="623"/>
      <c r="QG9754" s="623"/>
      <c r="QH9754" s="623"/>
      <c r="QI9754" s="623"/>
      <c r="QJ9754" s="623"/>
      <c r="QK9754" s="623"/>
    </row>
    <row r="9755" spans="439:453">
      <c r="PW9755" s="623"/>
      <c r="PX9755" s="623"/>
      <c r="PY9755" s="623"/>
      <c r="PZ9755" s="623"/>
      <c r="QA9755" s="623"/>
      <c r="QB9755" s="623"/>
      <c r="QC9755" s="623"/>
      <c r="QD9755" s="623"/>
      <c r="QE9755" s="623"/>
      <c r="QF9755" s="623"/>
      <c r="QG9755" s="623"/>
      <c r="QH9755" s="623"/>
      <c r="QI9755" s="623"/>
      <c r="QJ9755" s="623"/>
      <c r="QK9755" s="623"/>
    </row>
    <row r="9756" spans="439:453">
      <c r="PW9756" s="623"/>
      <c r="PX9756" s="623"/>
      <c r="PY9756" s="623"/>
      <c r="PZ9756" s="623"/>
      <c r="QA9756" s="623"/>
      <c r="QB9756" s="623"/>
      <c r="QC9756" s="623"/>
      <c r="QD9756" s="623"/>
      <c r="QE9756" s="623"/>
      <c r="QF9756" s="623"/>
      <c r="QG9756" s="623"/>
      <c r="QH9756" s="623"/>
      <c r="QI9756" s="623"/>
      <c r="QJ9756" s="623"/>
      <c r="QK9756" s="623"/>
    </row>
    <row r="9757" spans="439:453">
      <c r="PW9757" s="623"/>
      <c r="PX9757" s="623"/>
      <c r="PY9757" s="623"/>
      <c r="PZ9757" s="623"/>
      <c r="QA9757" s="623"/>
      <c r="QB9757" s="623"/>
      <c r="QC9757" s="623"/>
      <c r="QD9757" s="623"/>
      <c r="QE9757" s="623"/>
      <c r="QF9757" s="623"/>
      <c r="QG9757" s="623"/>
      <c r="QH9757" s="623"/>
      <c r="QI9757" s="623"/>
      <c r="QJ9757" s="623"/>
      <c r="QK9757" s="623"/>
    </row>
    <row r="9758" spans="439:453">
      <c r="PW9758" s="623"/>
      <c r="PX9758" s="623"/>
      <c r="PY9758" s="623"/>
      <c r="PZ9758" s="623"/>
      <c r="QA9758" s="623"/>
      <c r="QB9758" s="623"/>
      <c r="QC9758" s="623"/>
      <c r="QD9758" s="623"/>
      <c r="QE9758" s="623"/>
      <c r="QF9758" s="623"/>
      <c r="QG9758" s="623"/>
      <c r="QH9758" s="623"/>
      <c r="QI9758" s="623"/>
      <c r="QJ9758" s="623"/>
      <c r="QK9758" s="623"/>
    </row>
    <row r="9759" spans="439:453">
      <c r="PW9759" s="623"/>
      <c r="PX9759" s="623"/>
      <c r="PY9759" s="623"/>
      <c r="PZ9759" s="623"/>
      <c r="QA9759" s="623"/>
      <c r="QB9759" s="623"/>
      <c r="QC9759" s="623"/>
      <c r="QD9759" s="623"/>
      <c r="QE9759" s="623"/>
      <c r="QF9759" s="623"/>
      <c r="QG9759" s="623"/>
      <c r="QH9759" s="623"/>
      <c r="QI9759" s="623"/>
      <c r="QJ9759" s="623"/>
      <c r="QK9759" s="623"/>
    </row>
    <row r="9760" spans="439:453">
      <c r="PW9760" s="623"/>
      <c r="PX9760" s="623"/>
      <c r="PY9760" s="623"/>
      <c r="PZ9760" s="623"/>
      <c r="QA9760" s="623"/>
      <c r="QB9760" s="623"/>
      <c r="QC9760" s="623"/>
      <c r="QD9760" s="623"/>
      <c r="QE9760" s="623"/>
      <c r="QF9760" s="623"/>
      <c r="QG9760" s="623"/>
      <c r="QH9760" s="623"/>
      <c r="QI9760" s="623"/>
      <c r="QJ9760" s="623"/>
      <c r="QK9760" s="623"/>
    </row>
    <row r="9761" spans="439:453">
      <c r="PW9761" s="623"/>
      <c r="PX9761" s="623"/>
      <c r="PY9761" s="623"/>
      <c r="PZ9761" s="623"/>
      <c r="QA9761" s="623"/>
      <c r="QB9761" s="623"/>
      <c r="QC9761" s="623"/>
      <c r="QD9761" s="623"/>
      <c r="QE9761" s="623"/>
      <c r="QF9761" s="623"/>
      <c r="QG9761" s="623"/>
      <c r="QH9761" s="623"/>
      <c r="QI9761" s="623"/>
      <c r="QJ9761" s="623"/>
      <c r="QK9761" s="623"/>
    </row>
    <row r="9762" spans="439:453">
      <c r="PW9762" s="623"/>
      <c r="PX9762" s="623"/>
      <c r="PY9762" s="623"/>
      <c r="PZ9762" s="623"/>
      <c r="QA9762" s="623"/>
      <c r="QB9762" s="623"/>
      <c r="QC9762" s="623"/>
      <c r="QD9762" s="623"/>
      <c r="QE9762" s="623"/>
      <c r="QF9762" s="623"/>
      <c r="QG9762" s="623"/>
      <c r="QH9762" s="623"/>
      <c r="QI9762" s="623"/>
      <c r="QJ9762" s="623"/>
      <c r="QK9762" s="623"/>
    </row>
    <row r="9763" spans="439:453">
      <c r="PW9763" s="623"/>
      <c r="PX9763" s="623"/>
      <c r="PY9763" s="623"/>
      <c r="PZ9763" s="623"/>
      <c r="QA9763" s="623"/>
      <c r="QB9763" s="623"/>
      <c r="QC9763" s="623"/>
      <c r="QD9763" s="623"/>
      <c r="QE9763" s="623"/>
      <c r="QF9763" s="623"/>
      <c r="QG9763" s="623"/>
      <c r="QH9763" s="623"/>
      <c r="QI9763" s="623"/>
      <c r="QJ9763" s="623"/>
      <c r="QK9763" s="623"/>
    </row>
    <row r="9764" spans="439:453">
      <c r="PW9764" s="623"/>
      <c r="PX9764" s="623"/>
      <c r="PY9764" s="623"/>
      <c r="PZ9764" s="623"/>
      <c r="QA9764" s="623"/>
      <c r="QB9764" s="623"/>
      <c r="QC9764" s="623"/>
      <c r="QD9764" s="623"/>
      <c r="QE9764" s="623"/>
      <c r="QF9764" s="623"/>
      <c r="QG9764" s="623"/>
      <c r="QH9764" s="623"/>
      <c r="QI9764" s="623"/>
      <c r="QJ9764" s="623"/>
      <c r="QK9764" s="623"/>
    </row>
    <row r="9765" spans="439:453">
      <c r="PW9765" s="623"/>
      <c r="PX9765" s="623"/>
      <c r="PY9765" s="623"/>
      <c r="PZ9765" s="623"/>
      <c r="QA9765" s="623"/>
      <c r="QB9765" s="623"/>
      <c r="QC9765" s="623"/>
      <c r="QD9765" s="623"/>
      <c r="QE9765" s="623"/>
      <c r="QF9765" s="623"/>
      <c r="QG9765" s="623"/>
      <c r="QH9765" s="623"/>
      <c r="QI9765" s="623"/>
      <c r="QJ9765" s="623"/>
      <c r="QK9765" s="623"/>
    </row>
    <row r="9766" spans="439:453">
      <c r="PW9766" s="623"/>
      <c r="PX9766" s="623"/>
      <c r="PY9766" s="623"/>
      <c r="PZ9766" s="623"/>
      <c r="QA9766" s="623"/>
      <c r="QB9766" s="623"/>
      <c r="QC9766" s="623"/>
      <c r="QD9766" s="623"/>
      <c r="QE9766" s="623"/>
      <c r="QF9766" s="623"/>
      <c r="QG9766" s="623"/>
      <c r="QH9766" s="623"/>
      <c r="QI9766" s="623"/>
      <c r="QJ9766" s="623"/>
      <c r="QK9766" s="623"/>
    </row>
    <row r="9767" spans="439:453">
      <c r="PW9767" s="623"/>
      <c r="PX9767" s="623"/>
      <c r="PY9767" s="623"/>
      <c r="PZ9767" s="623"/>
      <c r="QA9767" s="623"/>
      <c r="QB9767" s="623"/>
      <c r="QC9767" s="623"/>
      <c r="QD9767" s="623"/>
      <c r="QE9767" s="623"/>
      <c r="QF9767" s="623"/>
      <c r="QG9767" s="623"/>
      <c r="QH9767" s="623"/>
      <c r="QI9767" s="623"/>
      <c r="QJ9767" s="623"/>
      <c r="QK9767" s="623"/>
    </row>
    <row r="9768" spans="439:453">
      <c r="PW9768" s="623"/>
      <c r="PX9768" s="623"/>
      <c r="PY9768" s="623"/>
      <c r="PZ9768" s="623"/>
      <c r="QA9768" s="623"/>
      <c r="QB9768" s="623"/>
      <c r="QC9768" s="623"/>
      <c r="QD9768" s="623"/>
      <c r="QE9768" s="623"/>
      <c r="QF9768" s="623"/>
      <c r="QG9768" s="623"/>
      <c r="QH9768" s="623"/>
      <c r="QI9768" s="623"/>
      <c r="QJ9768" s="623"/>
      <c r="QK9768" s="623"/>
    </row>
    <row r="9769" spans="439:453">
      <c r="PW9769" s="623"/>
      <c r="PX9769" s="623"/>
      <c r="PY9769" s="623"/>
      <c r="PZ9769" s="623"/>
      <c r="QA9769" s="623"/>
      <c r="QB9769" s="623"/>
      <c r="QC9769" s="623"/>
      <c r="QD9769" s="623"/>
      <c r="QE9769" s="623"/>
      <c r="QF9769" s="623"/>
      <c r="QG9769" s="623"/>
      <c r="QH9769" s="623"/>
      <c r="QI9769" s="623"/>
      <c r="QJ9769" s="623"/>
      <c r="QK9769" s="623"/>
    </row>
    <row r="9770" spans="439:453">
      <c r="PW9770" s="623"/>
      <c r="PX9770" s="623"/>
      <c r="PY9770" s="623"/>
      <c r="PZ9770" s="623"/>
      <c r="QA9770" s="623"/>
      <c r="QB9770" s="623"/>
      <c r="QC9770" s="623"/>
      <c r="QD9770" s="623"/>
      <c r="QE9770" s="623"/>
      <c r="QF9770" s="623"/>
      <c r="QG9770" s="623"/>
      <c r="QH9770" s="623"/>
      <c r="QI9770" s="623"/>
      <c r="QJ9770" s="623"/>
      <c r="QK9770" s="623"/>
    </row>
    <row r="9771" spans="439:453">
      <c r="PW9771" s="623"/>
      <c r="PX9771" s="623"/>
      <c r="PY9771" s="623"/>
      <c r="PZ9771" s="623"/>
      <c r="QA9771" s="623"/>
      <c r="QB9771" s="623"/>
      <c r="QC9771" s="623"/>
      <c r="QD9771" s="623"/>
      <c r="QE9771" s="623"/>
      <c r="QF9771" s="623"/>
      <c r="QG9771" s="623"/>
      <c r="QH9771" s="623"/>
      <c r="QI9771" s="623"/>
      <c r="QJ9771" s="623"/>
      <c r="QK9771" s="623"/>
    </row>
    <row r="9772" spans="439:453">
      <c r="PW9772" s="623"/>
      <c r="PX9772" s="623"/>
      <c r="PY9772" s="623"/>
      <c r="PZ9772" s="623"/>
      <c r="QA9772" s="623"/>
      <c r="QB9772" s="623"/>
      <c r="QC9772" s="623"/>
      <c r="QD9772" s="623"/>
      <c r="QE9772" s="623"/>
      <c r="QF9772" s="623"/>
      <c r="QG9772" s="623"/>
      <c r="QH9772" s="623"/>
      <c r="QI9772" s="623"/>
      <c r="QJ9772" s="623"/>
      <c r="QK9772" s="623"/>
    </row>
    <row r="9773" spans="439:453">
      <c r="PW9773" s="623"/>
      <c r="PX9773" s="623"/>
      <c r="PY9773" s="623"/>
      <c r="PZ9773" s="623"/>
      <c r="QA9773" s="623"/>
      <c r="QB9773" s="623"/>
      <c r="QC9773" s="623"/>
      <c r="QD9773" s="623"/>
      <c r="QE9773" s="623"/>
      <c r="QF9773" s="623"/>
      <c r="QG9773" s="623"/>
      <c r="QH9773" s="623"/>
      <c r="QI9773" s="623"/>
      <c r="QJ9773" s="623"/>
      <c r="QK9773" s="623"/>
    </row>
    <row r="9774" spans="439:453">
      <c r="PW9774" s="623"/>
      <c r="PX9774" s="623"/>
      <c r="PY9774" s="623"/>
      <c r="PZ9774" s="623"/>
      <c r="QA9774" s="623"/>
      <c r="QB9774" s="623"/>
      <c r="QC9774" s="623"/>
      <c r="QD9774" s="623"/>
      <c r="QE9774" s="623"/>
      <c r="QF9774" s="623"/>
      <c r="QG9774" s="623"/>
      <c r="QH9774" s="623"/>
      <c r="QI9774" s="623"/>
      <c r="QJ9774" s="623"/>
      <c r="QK9774" s="623"/>
    </row>
    <row r="9775" spans="439:453">
      <c r="PW9775" s="623"/>
      <c r="PX9775" s="623"/>
      <c r="PY9775" s="623"/>
      <c r="PZ9775" s="623"/>
      <c r="QA9775" s="623"/>
      <c r="QB9775" s="623"/>
      <c r="QC9775" s="623"/>
      <c r="QD9775" s="623"/>
      <c r="QE9775" s="623"/>
      <c r="QF9775" s="623"/>
      <c r="QG9775" s="623"/>
      <c r="QH9775" s="623"/>
      <c r="QI9775" s="623"/>
      <c r="QJ9775" s="623"/>
      <c r="QK9775" s="623"/>
    </row>
    <row r="9776" spans="439:453">
      <c r="PW9776" s="623"/>
      <c r="PX9776" s="623"/>
      <c r="PY9776" s="623"/>
      <c r="PZ9776" s="623"/>
      <c r="QA9776" s="623"/>
      <c r="QB9776" s="623"/>
      <c r="QC9776" s="623"/>
      <c r="QD9776" s="623"/>
      <c r="QE9776" s="623"/>
      <c r="QF9776" s="623"/>
      <c r="QG9776" s="623"/>
      <c r="QH9776" s="623"/>
      <c r="QI9776" s="623"/>
      <c r="QJ9776" s="623"/>
      <c r="QK9776" s="623"/>
    </row>
    <row r="9777" spans="439:453">
      <c r="PW9777" s="623"/>
      <c r="PX9777" s="623"/>
      <c r="PY9777" s="623"/>
      <c r="PZ9777" s="623"/>
      <c r="QA9777" s="623"/>
      <c r="QB9777" s="623"/>
      <c r="QC9777" s="623"/>
      <c r="QD9777" s="623"/>
      <c r="QE9777" s="623"/>
      <c r="QF9777" s="623"/>
      <c r="QG9777" s="623"/>
      <c r="QH9777" s="623"/>
      <c r="QI9777" s="623"/>
      <c r="QJ9777" s="623"/>
      <c r="QK9777" s="623"/>
    </row>
    <row r="9778" spans="439:453">
      <c r="PW9778" s="623"/>
      <c r="PX9778" s="623"/>
      <c r="PY9778" s="623"/>
      <c r="PZ9778" s="623"/>
      <c r="QA9778" s="623"/>
      <c r="QB9778" s="623"/>
      <c r="QC9778" s="623"/>
      <c r="QD9778" s="623"/>
      <c r="QE9778" s="623"/>
      <c r="QF9778" s="623"/>
      <c r="QG9778" s="623"/>
      <c r="QH9778" s="623"/>
      <c r="QI9778" s="623"/>
      <c r="QJ9778" s="623"/>
      <c r="QK9778" s="623"/>
    </row>
    <row r="9779" spans="439:453">
      <c r="PW9779" s="623"/>
      <c r="PX9779" s="623"/>
      <c r="PY9779" s="623"/>
      <c r="PZ9779" s="623"/>
      <c r="QA9779" s="623"/>
      <c r="QB9779" s="623"/>
      <c r="QC9779" s="623"/>
      <c r="QD9779" s="623"/>
      <c r="QE9779" s="623"/>
      <c r="QF9779" s="623"/>
      <c r="QG9779" s="623"/>
      <c r="QH9779" s="623"/>
      <c r="QI9779" s="623"/>
      <c r="QJ9779" s="623"/>
      <c r="QK9779" s="623"/>
    </row>
    <row r="9780" spans="439:453">
      <c r="PW9780" s="623"/>
      <c r="PX9780" s="623"/>
      <c r="PY9780" s="623"/>
      <c r="PZ9780" s="623"/>
      <c r="QA9780" s="623"/>
      <c r="QB9780" s="623"/>
      <c r="QC9780" s="623"/>
      <c r="QD9780" s="623"/>
      <c r="QE9780" s="623"/>
      <c r="QF9780" s="623"/>
      <c r="QG9780" s="623"/>
      <c r="QH9780" s="623"/>
      <c r="QI9780" s="623"/>
      <c r="QJ9780" s="623"/>
      <c r="QK9780" s="623"/>
    </row>
    <row r="9781" spans="439:453">
      <c r="PW9781" s="623"/>
      <c r="PX9781" s="623"/>
      <c r="PY9781" s="623"/>
      <c r="PZ9781" s="623"/>
      <c r="QA9781" s="623"/>
      <c r="QB9781" s="623"/>
      <c r="QC9781" s="623"/>
      <c r="QD9781" s="623"/>
      <c r="QE9781" s="623"/>
      <c r="QF9781" s="623"/>
      <c r="QG9781" s="623"/>
      <c r="QH9781" s="623"/>
      <c r="QI9781" s="623"/>
      <c r="QJ9781" s="623"/>
      <c r="QK9781" s="623"/>
    </row>
    <row r="9782" spans="439:453">
      <c r="PW9782" s="623"/>
      <c r="PX9782" s="623"/>
      <c r="PY9782" s="623"/>
      <c r="PZ9782" s="623"/>
      <c r="QA9782" s="623"/>
      <c r="QB9782" s="623"/>
      <c r="QC9782" s="623"/>
      <c r="QD9782" s="623"/>
      <c r="QE9782" s="623"/>
      <c r="QF9782" s="623"/>
      <c r="QG9782" s="623"/>
      <c r="QH9782" s="623"/>
      <c r="QI9782" s="623"/>
      <c r="QJ9782" s="623"/>
      <c r="QK9782" s="623"/>
    </row>
    <row r="9783" spans="439:453">
      <c r="PW9783" s="623"/>
      <c r="PX9783" s="623"/>
      <c r="PY9783" s="623"/>
      <c r="PZ9783" s="623"/>
      <c r="QA9783" s="623"/>
      <c r="QB9783" s="623"/>
      <c r="QC9783" s="623"/>
      <c r="QD9783" s="623"/>
      <c r="QE9783" s="623"/>
      <c r="QF9783" s="623"/>
      <c r="QG9783" s="623"/>
      <c r="QH9783" s="623"/>
      <c r="QI9783" s="623"/>
      <c r="QJ9783" s="623"/>
      <c r="QK9783" s="623"/>
    </row>
    <row r="9784" spans="439:453">
      <c r="PW9784" s="623"/>
      <c r="PX9784" s="623"/>
      <c r="PY9784" s="623"/>
      <c r="PZ9784" s="623"/>
      <c r="QA9784" s="623"/>
      <c r="QB9784" s="623"/>
      <c r="QC9784" s="623"/>
      <c r="QD9784" s="623"/>
      <c r="QE9784" s="623"/>
      <c r="QF9784" s="623"/>
      <c r="QG9784" s="623"/>
      <c r="QH9784" s="623"/>
      <c r="QI9784" s="623"/>
      <c r="QJ9784" s="623"/>
      <c r="QK9784" s="623"/>
    </row>
    <row r="9785" spans="439:453">
      <c r="PW9785" s="623"/>
      <c r="PX9785" s="623"/>
      <c r="PY9785" s="623"/>
      <c r="PZ9785" s="623"/>
      <c r="QA9785" s="623"/>
      <c r="QB9785" s="623"/>
      <c r="QC9785" s="623"/>
      <c r="QD9785" s="623"/>
      <c r="QE9785" s="623"/>
      <c r="QF9785" s="623"/>
      <c r="QG9785" s="623"/>
      <c r="QH9785" s="623"/>
      <c r="QI9785" s="623"/>
      <c r="QJ9785" s="623"/>
      <c r="QK9785" s="623"/>
    </row>
    <row r="9786" spans="439:453">
      <c r="PW9786" s="623"/>
      <c r="PX9786" s="623"/>
      <c r="PY9786" s="623"/>
      <c r="PZ9786" s="623"/>
      <c r="QA9786" s="623"/>
      <c r="QB9786" s="623"/>
      <c r="QC9786" s="623"/>
      <c r="QD9786" s="623"/>
      <c r="QE9786" s="623"/>
      <c r="QF9786" s="623"/>
      <c r="QG9786" s="623"/>
      <c r="QH9786" s="623"/>
      <c r="QI9786" s="623"/>
      <c r="QJ9786" s="623"/>
      <c r="QK9786" s="623"/>
    </row>
    <row r="9787" spans="439:453">
      <c r="PW9787" s="623"/>
      <c r="PX9787" s="623"/>
      <c r="PY9787" s="623"/>
      <c r="PZ9787" s="623"/>
      <c r="QA9787" s="623"/>
      <c r="QB9787" s="623"/>
      <c r="QC9787" s="623"/>
      <c r="QD9787" s="623"/>
      <c r="QE9787" s="623"/>
      <c r="QF9787" s="623"/>
      <c r="QG9787" s="623"/>
      <c r="QH9787" s="623"/>
      <c r="QI9787" s="623"/>
      <c r="QJ9787" s="623"/>
      <c r="QK9787" s="623"/>
    </row>
    <row r="9788" spans="439:453">
      <c r="PW9788" s="623"/>
      <c r="PX9788" s="623"/>
      <c r="PY9788" s="623"/>
      <c r="PZ9788" s="623"/>
      <c r="QA9788" s="623"/>
      <c r="QB9788" s="623"/>
      <c r="QC9788" s="623"/>
      <c r="QD9788" s="623"/>
      <c r="QE9788" s="623"/>
      <c r="QF9788" s="623"/>
      <c r="QG9788" s="623"/>
      <c r="QH9788" s="623"/>
      <c r="QI9788" s="623"/>
      <c r="QJ9788" s="623"/>
      <c r="QK9788" s="623"/>
    </row>
    <row r="9789" spans="439:453">
      <c r="PW9789" s="623"/>
      <c r="PX9789" s="623"/>
      <c r="PY9789" s="623"/>
      <c r="PZ9789" s="623"/>
      <c r="QA9789" s="623"/>
      <c r="QB9789" s="623"/>
      <c r="QC9789" s="623"/>
      <c r="QD9789" s="623"/>
      <c r="QE9789" s="623"/>
      <c r="QF9789" s="623"/>
      <c r="QG9789" s="623"/>
      <c r="QH9789" s="623"/>
      <c r="QI9789" s="623"/>
      <c r="QJ9789" s="623"/>
      <c r="QK9789" s="623"/>
    </row>
    <row r="9790" spans="439:453">
      <c r="PW9790" s="623"/>
      <c r="PX9790" s="623"/>
      <c r="PY9790" s="623"/>
      <c r="PZ9790" s="623"/>
      <c r="QA9790" s="623"/>
      <c r="QB9790" s="623"/>
      <c r="QC9790" s="623"/>
      <c r="QD9790" s="623"/>
      <c r="QE9790" s="623"/>
      <c r="QF9790" s="623"/>
      <c r="QG9790" s="623"/>
      <c r="QH9790" s="623"/>
      <c r="QI9790" s="623"/>
      <c r="QJ9790" s="623"/>
      <c r="QK9790" s="623"/>
    </row>
    <row r="9791" spans="439:453">
      <c r="PW9791" s="623"/>
      <c r="PX9791" s="623"/>
      <c r="PY9791" s="623"/>
      <c r="PZ9791" s="623"/>
      <c r="QA9791" s="623"/>
      <c r="QB9791" s="623"/>
      <c r="QC9791" s="623"/>
      <c r="QD9791" s="623"/>
      <c r="QE9791" s="623"/>
      <c r="QF9791" s="623"/>
      <c r="QG9791" s="623"/>
      <c r="QH9791" s="623"/>
      <c r="QI9791" s="623"/>
      <c r="QJ9791" s="623"/>
      <c r="QK9791" s="623"/>
    </row>
    <row r="9792" spans="439:453">
      <c r="PW9792" s="623"/>
      <c r="PX9792" s="623"/>
      <c r="PY9792" s="623"/>
      <c r="PZ9792" s="623"/>
      <c r="QA9792" s="623"/>
      <c r="QB9792" s="623"/>
      <c r="QC9792" s="623"/>
      <c r="QD9792" s="623"/>
      <c r="QE9792" s="623"/>
      <c r="QF9792" s="623"/>
      <c r="QG9792" s="623"/>
      <c r="QH9792" s="623"/>
      <c r="QI9792" s="623"/>
      <c r="QJ9792" s="623"/>
      <c r="QK9792" s="623"/>
    </row>
    <row r="9793" spans="439:453">
      <c r="PW9793" s="623"/>
      <c r="PX9793" s="623"/>
      <c r="PY9793" s="623"/>
      <c r="PZ9793" s="623"/>
      <c r="QA9793" s="623"/>
      <c r="QB9793" s="623"/>
      <c r="QC9793" s="623"/>
      <c r="QD9793" s="623"/>
      <c r="QE9793" s="623"/>
      <c r="QF9793" s="623"/>
      <c r="QG9793" s="623"/>
      <c r="QH9793" s="623"/>
      <c r="QI9793" s="623"/>
      <c r="QJ9793" s="623"/>
      <c r="QK9793" s="623"/>
    </row>
    <row r="9794" spans="439:453">
      <c r="PW9794" s="623"/>
      <c r="PX9794" s="623"/>
      <c r="PY9794" s="623"/>
      <c r="PZ9794" s="623"/>
      <c r="QA9794" s="623"/>
      <c r="QB9794" s="623"/>
      <c r="QC9794" s="623"/>
      <c r="QD9794" s="623"/>
      <c r="QE9794" s="623"/>
      <c r="QF9794" s="623"/>
      <c r="QG9794" s="623"/>
      <c r="QH9794" s="623"/>
      <c r="QI9794" s="623"/>
      <c r="QJ9794" s="623"/>
      <c r="QK9794" s="623"/>
    </row>
    <row r="9795" spans="439:453">
      <c r="PW9795" s="623"/>
      <c r="PX9795" s="623"/>
      <c r="PY9795" s="623"/>
      <c r="PZ9795" s="623"/>
      <c r="QA9795" s="623"/>
      <c r="QB9795" s="623"/>
      <c r="QC9795" s="623"/>
      <c r="QD9795" s="623"/>
      <c r="QE9795" s="623"/>
      <c r="QF9795" s="623"/>
      <c r="QG9795" s="623"/>
      <c r="QH9795" s="623"/>
      <c r="QI9795" s="623"/>
      <c r="QJ9795" s="623"/>
      <c r="QK9795" s="623"/>
    </row>
    <row r="9796" spans="439:453">
      <c r="PW9796" s="623"/>
      <c r="PX9796" s="623"/>
      <c r="PY9796" s="623"/>
      <c r="PZ9796" s="623"/>
      <c r="QA9796" s="623"/>
      <c r="QB9796" s="623"/>
      <c r="QC9796" s="623"/>
      <c r="QD9796" s="623"/>
      <c r="QE9796" s="623"/>
      <c r="QF9796" s="623"/>
      <c r="QG9796" s="623"/>
      <c r="QH9796" s="623"/>
      <c r="QI9796" s="623"/>
      <c r="QJ9796" s="623"/>
      <c r="QK9796" s="623"/>
    </row>
    <row r="9797" spans="439:453">
      <c r="PW9797" s="623"/>
      <c r="PX9797" s="623"/>
      <c r="PY9797" s="623"/>
      <c r="PZ9797" s="623"/>
      <c r="QA9797" s="623"/>
      <c r="QB9797" s="623"/>
      <c r="QC9797" s="623"/>
      <c r="QD9797" s="623"/>
      <c r="QE9797" s="623"/>
      <c r="QF9797" s="623"/>
      <c r="QG9797" s="623"/>
      <c r="QH9797" s="623"/>
      <c r="QI9797" s="623"/>
      <c r="QJ9797" s="623"/>
      <c r="QK9797" s="623"/>
    </row>
    <row r="9798" spans="439:453">
      <c r="PW9798" s="623"/>
      <c r="PX9798" s="623"/>
      <c r="PY9798" s="623"/>
      <c r="PZ9798" s="623"/>
      <c r="QA9798" s="623"/>
      <c r="QB9798" s="623"/>
      <c r="QC9798" s="623"/>
      <c r="QD9798" s="623"/>
      <c r="QE9798" s="623"/>
      <c r="QF9798" s="623"/>
      <c r="QG9798" s="623"/>
      <c r="QH9798" s="623"/>
      <c r="QI9798" s="623"/>
      <c r="QJ9798" s="623"/>
      <c r="QK9798" s="623"/>
    </row>
    <row r="9799" spans="439:453">
      <c r="PW9799" s="623"/>
      <c r="PX9799" s="623"/>
      <c r="PY9799" s="623"/>
      <c r="PZ9799" s="623"/>
      <c r="QA9799" s="623"/>
      <c r="QB9799" s="623"/>
      <c r="QC9799" s="623"/>
      <c r="QD9799" s="623"/>
      <c r="QE9799" s="623"/>
      <c r="QF9799" s="623"/>
      <c r="QG9799" s="623"/>
      <c r="QH9799" s="623"/>
      <c r="QI9799" s="623"/>
      <c r="QJ9799" s="623"/>
      <c r="QK9799" s="623"/>
    </row>
    <row r="9800" spans="439:453">
      <c r="PW9800" s="623"/>
      <c r="PX9800" s="623"/>
      <c r="PY9800" s="623"/>
      <c r="PZ9800" s="623"/>
      <c r="QA9800" s="623"/>
      <c r="QB9800" s="623"/>
      <c r="QC9800" s="623"/>
      <c r="QD9800" s="623"/>
      <c r="QE9800" s="623"/>
      <c r="QF9800" s="623"/>
      <c r="QG9800" s="623"/>
      <c r="QH9800" s="623"/>
      <c r="QI9800" s="623"/>
      <c r="QJ9800" s="623"/>
      <c r="QK9800" s="623"/>
    </row>
    <row r="9801" spans="439:453">
      <c r="PW9801" s="623"/>
      <c r="PX9801" s="623"/>
      <c r="PY9801" s="623"/>
      <c r="PZ9801" s="623"/>
      <c r="QA9801" s="623"/>
      <c r="QB9801" s="623"/>
      <c r="QC9801" s="623"/>
      <c r="QD9801" s="623"/>
      <c r="QE9801" s="623"/>
      <c r="QF9801" s="623"/>
      <c r="QG9801" s="623"/>
      <c r="QH9801" s="623"/>
      <c r="QI9801" s="623"/>
      <c r="QJ9801" s="623"/>
      <c r="QK9801" s="623"/>
    </row>
    <row r="9802" spans="439:453">
      <c r="PW9802" s="623"/>
      <c r="PX9802" s="623"/>
      <c r="PY9802" s="623"/>
      <c r="PZ9802" s="623"/>
      <c r="QA9802" s="623"/>
      <c r="QB9802" s="623"/>
      <c r="QC9802" s="623"/>
      <c r="QD9802" s="623"/>
      <c r="QE9802" s="623"/>
      <c r="QF9802" s="623"/>
      <c r="QG9802" s="623"/>
      <c r="QH9802" s="623"/>
      <c r="QI9802" s="623"/>
      <c r="QJ9802" s="623"/>
      <c r="QK9802" s="623"/>
    </row>
    <row r="9803" spans="439:453">
      <c r="PW9803" s="623"/>
      <c r="PX9803" s="623"/>
      <c r="PY9803" s="623"/>
      <c r="PZ9803" s="623"/>
      <c r="QA9803" s="623"/>
      <c r="QB9803" s="623"/>
      <c r="QC9803" s="623"/>
      <c r="QD9803" s="623"/>
      <c r="QE9803" s="623"/>
      <c r="QF9803" s="623"/>
      <c r="QG9803" s="623"/>
      <c r="QH9803" s="623"/>
      <c r="QI9803" s="623"/>
      <c r="QJ9803" s="623"/>
      <c r="QK9803" s="623"/>
    </row>
    <row r="9804" spans="439:453">
      <c r="PW9804" s="623"/>
      <c r="PX9804" s="623"/>
      <c r="PY9804" s="623"/>
      <c r="PZ9804" s="623"/>
      <c r="QA9804" s="623"/>
      <c r="QB9804" s="623"/>
      <c r="QC9804" s="623"/>
      <c r="QD9804" s="623"/>
      <c r="QE9804" s="623"/>
      <c r="QF9804" s="623"/>
      <c r="QG9804" s="623"/>
      <c r="QH9804" s="623"/>
      <c r="QI9804" s="623"/>
      <c r="QJ9804" s="623"/>
      <c r="QK9804" s="623"/>
    </row>
    <row r="9805" spans="439:453">
      <c r="PW9805" s="623"/>
      <c r="PX9805" s="623"/>
      <c r="PY9805" s="623"/>
      <c r="PZ9805" s="623"/>
      <c r="QA9805" s="623"/>
      <c r="QB9805" s="623"/>
      <c r="QC9805" s="623"/>
      <c r="QD9805" s="623"/>
      <c r="QE9805" s="623"/>
      <c r="QF9805" s="623"/>
      <c r="QG9805" s="623"/>
      <c r="QH9805" s="623"/>
      <c r="QI9805" s="623"/>
      <c r="QJ9805" s="623"/>
      <c r="QK9805" s="623"/>
    </row>
    <row r="9806" spans="439:453">
      <c r="PW9806" s="623"/>
      <c r="PX9806" s="623"/>
      <c r="PY9806" s="623"/>
      <c r="PZ9806" s="623"/>
      <c r="QA9806" s="623"/>
      <c r="QB9806" s="623"/>
      <c r="QC9806" s="623"/>
      <c r="QD9806" s="623"/>
      <c r="QE9806" s="623"/>
      <c r="QF9806" s="623"/>
      <c r="QG9806" s="623"/>
      <c r="QH9806" s="623"/>
      <c r="QI9806" s="623"/>
      <c r="QJ9806" s="623"/>
      <c r="QK9806" s="623"/>
    </row>
    <row r="9807" spans="439:453">
      <c r="PW9807" s="623"/>
      <c r="PX9807" s="623"/>
      <c r="PY9807" s="623"/>
      <c r="PZ9807" s="623"/>
      <c r="QA9807" s="623"/>
      <c r="QB9807" s="623"/>
      <c r="QC9807" s="623"/>
      <c r="QD9807" s="623"/>
      <c r="QE9807" s="623"/>
      <c r="QF9807" s="623"/>
      <c r="QG9807" s="623"/>
      <c r="QH9807" s="623"/>
      <c r="QI9807" s="623"/>
      <c r="QJ9807" s="623"/>
      <c r="QK9807" s="623"/>
    </row>
    <row r="9808" spans="439:453">
      <c r="PW9808" s="623"/>
      <c r="PX9808" s="623"/>
      <c r="PY9808" s="623"/>
      <c r="PZ9808" s="623"/>
      <c r="QA9808" s="623"/>
      <c r="QB9808" s="623"/>
      <c r="QC9808" s="623"/>
      <c r="QD9808" s="623"/>
      <c r="QE9808" s="623"/>
      <c r="QF9808" s="623"/>
      <c r="QG9808" s="623"/>
      <c r="QH9808" s="623"/>
      <c r="QI9808" s="623"/>
      <c r="QJ9808" s="623"/>
      <c r="QK9808" s="623"/>
    </row>
    <row r="9809" spans="439:453">
      <c r="PW9809" s="623"/>
      <c r="PX9809" s="623"/>
      <c r="PY9809" s="623"/>
      <c r="PZ9809" s="623"/>
      <c r="QA9809" s="623"/>
      <c r="QB9809" s="623"/>
      <c r="QC9809" s="623"/>
      <c r="QD9809" s="623"/>
      <c r="QE9809" s="623"/>
      <c r="QF9809" s="623"/>
      <c r="QG9809" s="623"/>
      <c r="QH9809" s="623"/>
      <c r="QI9809" s="623"/>
      <c r="QJ9809" s="623"/>
      <c r="QK9809" s="623"/>
    </row>
    <row r="9810" spans="439:453">
      <c r="PW9810" s="623"/>
      <c r="PX9810" s="623"/>
      <c r="PY9810" s="623"/>
      <c r="PZ9810" s="623"/>
      <c r="QA9810" s="623"/>
      <c r="QB9810" s="623"/>
      <c r="QC9810" s="623"/>
      <c r="QD9810" s="623"/>
      <c r="QE9810" s="623"/>
      <c r="QF9810" s="623"/>
      <c r="QG9810" s="623"/>
      <c r="QH9810" s="623"/>
      <c r="QI9810" s="623"/>
      <c r="QJ9810" s="623"/>
      <c r="QK9810" s="623"/>
    </row>
    <row r="9811" spans="439:453">
      <c r="PW9811" s="623"/>
      <c r="PX9811" s="623"/>
      <c r="PY9811" s="623"/>
      <c r="PZ9811" s="623"/>
      <c r="QA9811" s="623"/>
      <c r="QB9811" s="623"/>
      <c r="QC9811" s="623"/>
      <c r="QD9811" s="623"/>
      <c r="QE9811" s="623"/>
      <c r="QF9811" s="623"/>
      <c r="QG9811" s="623"/>
      <c r="QH9811" s="623"/>
      <c r="QI9811" s="623"/>
      <c r="QJ9811" s="623"/>
      <c r="QK9811" s="623"/>
    </row>
    <row r="9812" spans="439:453">
      <c r="PW9812" s="623"/>
      <c r="PX9812" s="623"/>
      <c r="PY9812" s="623"/>
      <c r="PZ9812" s="623"/>
      <c r="QA9812" s="623"/>
      <c r="QB9812" s="623"/>
      <c r="QC9812" s="623"/>
      <c r="QD9812" s="623"/>
      <c r="QE9812" s="623"/>
      <c r="QF9812" s="623"/>
      <c r="QG9812" s="623"/>
      <c r="QH9812" s="623"/>
      <c r="QI9812" s="623"/>
      <c r="QJ9812" s="623"/>
      <c r="QK9812" s="623"/>
    </row>
    <row r="9813" spans="439:453">
      <c r="PW9813" s="623"/>
      <c r="PX9813" s="623"/>
      <c r="PY9813" s="623"/>
      <c r="PZ9813" s="623"/>
      <c r="QA9813" s="623"/>
      <c r="QB9813" s="623"/>
      <c r="QC9813" s="623"/>
      <c r="QD9813" s="623"/>
      <c r="QE9813" s="623"/>
      <c r="QF9813" s="623"/>
      <c r="QG9813" s="623"/>
      <c r="QH9813" s="623"/>
      <c r="QI9813" s="623"/>
      <c r="QJ9813" s="623"/>
      <c r="QK9813" s="623"/>
    </row>
    <row r="9814" spans="439:453">
      <c r="PW9814" s="623"/>
      <c r="PX9814" s="623"/>
      <c r="PY9814" s="623"/>
      <c r="PZ9814" s="623"/>
      <c r="QA9814" s="623"/>
      <c r="QB9814" s="623"/>
      <c r="QC9814" s="623"/>
      <c r="QD9814" s="623"/>
      <c r="QE9814" s="623"/>
      <c r="QF9814" s="623"/>
      <c r="QG9814" s="623"/>
      <c r="QH9814" s="623"/>
      <c r="QI9814" s="623"/>
      <c r="QJ9814" s="623"/>
      <c r="QK9814" s="623"/>
    </row>
    <row r="9815" spans="439:453">
      <c r="PW9815" s="623"/>
      <c r="PX9815" s="623"/>
      <c r="PY9815" s="623"/>
      <c r="PZ9815" s="623"/>
      <c r="QA9815" s="623"/>
      <c r="QB9815" s="623"/>
      <c r="QC9815" s="623"/>
      <c r="QD9815" s="623"/>
      <c r="QE9815" s="623"/>
      <c r="QF9815" s="623"/>
      <c r="QG9815" s="623"/>
      <c r="QH9815" s="623"/>
      <c r="QI9815" s="623"/>
      <c r="QJ9815" s="623"/>
      <c r="QK9815" s="623"/>
    </row>
    <row r="9816" spans="439:453">
      <c r="PW9816" s="623"/>
      <c r="PX9816" s="623"/>
      <c r="PY9816" s="623"/>
      <c r="PZ9816" s="623"/>
      <c r="QA9816" s="623"/>
      <c r="QB9816" s="623"/>
      <c r="QC9816" s="623"/>
      <c r="QD9816" s="623"/>
      <c r="QE9816" s="623"/>
      <c r="QF9816" s="623"/>
      <c r="QG9816" s="623"/>
      <c r="QH9816" s="623"/>
      <c r="QI9816" s="623"/>
      <c r="QJ9816" s="623"/>
      <c r="QK9816" s="623"/>
    </row>
    <row r="9817" spans="439:453">
      <c r="PW9817" s="623"/>
      <c r="PX9817" s="623"/>
      <c r="PY9817" s="623"/>
      <c r="PZ9817" s="623"/>
      <c r="QA9817" s="623"/>
      <c r="QB9817" s="623"/>
      <c r="QC9817" s="623"/>
      <c r="QD9817" s="623"/>
      <c r="QE9817" s="623"/>
      <c r="QF9817" s="623"/>
      <c r="QG9817" s="623"/>
      <c r="QH9817" s="623"/>
      <c r="QI9817" s="623"/>
      <c r="QJ9817" s="623"/>
      <c r="QK9817" s="623"/>
    </row>
    <row r="9818" spans="439:453">
      <c r="PW9818" s="623"/>
      <c r="PX9818" s="623"/>
      <c r="PY9818" s="623"/>
      <c r="PZ9818" s="623"/>
      <c r="QA9818" s="623"/>
      <c r="QB9818" s="623"/>
      <c r="QC9818" s="623"/>
      <c r="QD9818" s="623"/>
      <c r="QE9818" s="623"/>
      <c r="QF9818" s="623"/>
      <c r="QG9818" s="623"/>
      <c r="QH9818" s="623"/>
      <c r="QI9818" s="623"/>
      <c r="QJ9818" s="623"/>
      <c r="QK9818" s="623"/>
    </row>
    <row r="9819" spans="439:453">
      <c r="PW9819" s="623"/>
      <c r="PX9819" s="623"/>
      <c r="PY9819" s="623"/>
      <c r="PZ9819" s="623"/>
      <c r="QA9819" s="623"/>
      <c r="QB9819" s="623"/>
      <c r="QC9819" s="623"/>
      <c r="QD9819" s="623"/>
      <c r="QE9819" s="623"/>
      <c r="QF9819" s="623"/>
      <c r="QG9819" s="623"/>
      <c r="QH9819" s="623"/>
      <c r="QI9819" s="623"/>
      <c r="QJ9819" s="623"/>
      <c r="QK9819" s="623"/>
    </row>
    <row r="9820" spans="439:453">
      <c r="PW9820" s="623"/>
      <c r="PX9820" s="623"/>
      <c r="PY9820" s="623"/>
      <c r="PZ9820" s="623"/>
      <c r="QA9820" s="623"/>
      <c r="QB9820" s="623"/>
      <c r="QC9820" s="623"/>
      <c r="QD9820" s="623"/>
      <c r="QE9820" s="623"/>
      <c r="QF9820" s="623"/>
      <c r="QG9820" s="623"/>
      <c r="QH9820" s="623"/>
      <c r="QI9820" s="623"/>
      <c r="QJ9820" s="623"/>
      <c r="QK9820" s="623"/>
    </row>
    <row r="9821" spans="439:453">
      <c r="PW9821" s="623"/>
      <c r="PX9821" s="623"/>
      <c r="PY9821" s="623"/>
      <c r="PZ9821" s="623"/>
      <c r="QA9821" s="623"/>
      <c r="QB9821" s="623"/>
      <c r="QC9821" s="623"/>
      <c r="QD9821" s="623"/>
      <c r="QE9821" s="623"/>
      <c r="QF9821" s="623"/>
      <c r="QG9821" s="623"/>
      <c r="QH9821" s="623"/>
      <c r="QI9821" s="623"/>
      <c r="QJ9821" s="623"/>
      <c r="QK9821" s="623"/>
    </row>
    <row r="9822" spans="439:453">
      <c r="PW9822" s="623"/>
      <c r="PX9822" s="623"/>
      <c r="PY9822" s="623"/>
      <c r="PZ9822" s="623"/>
      <c r="QA9822" s="623"/>
      <c r="QB9822" s="623"/>
      <c r="QC9822" s="623"/>
      <c r="QD9822" s="623"/>
      <c r="QE9822" s="623"/>
      <c r="QF9822" s="623"/>
      <c r="QG9822" s="623"/>
      <c r="QH9822" s="623"/>
      <c r="QI9822" s="623"/>
      <c r="QJ9822" s="623"/>
      <c r="QK9822" s="623"/>
    </row>
    <row r="9823" spans="439:453">
      <c r="PW9823" s="623"/>
      <c r="PX9823" s="623"/>
      <c r="PY9823" s="623"/>
      <c r="PZ9823" s="623"/>
      <c r="QA9823" s="623"/>
      <c r="QB9823" s="623"/>
      <c r="QC9823" s="623"/>
      <c r="QD9823" s="623"/>
      <c r="QE9823" s="623"/>
      <c r="QF9823" s="623"/>
      <c r="QG9823" s="623"/>
      <c r="QH9823" s="623"/>
      <c r="QI9823" s="623"/>
      <c r="QJ9823" s="623"/>
      <c r="QK9823" s="623"/>
    </row>
    <row r="9824" spans="439:453">
      <c r="PW9824" s="623"/>
      <c r="PX9824" s="623"/>
      <c r="PY9824" s="623"/>
      <c r="PZ9824" s="623"/>
      <c r="QA9824" s="623"/>
      <c r="QB9824" s="623"/>
      <c r="QC9824" s="623"/>
      <c r="QD9824" s="623"/>
      <c r="QE9824" s="623"/>
      <c r="QF9824" s="623"/>
      <c r="QG9824" s="623"/>
      <c r="QH9824" s="623"/>
      <c r="QI9824" s="623"/>
      <c r="QJ9824" s="623"/>
      <c r="QK9824" s="623"/>
    </row>
    <row r="9825" spans="439:453">
      <c r="PW9825" s="623"/>
      <c r="PX9825" s="623"/>
      <c r="PY9825" s="623"/>
      <c r="PZ9825" s="623"/>
      <c r="QA9825" s="623"/>
      <c r="QB9825" s="623"/>
      <c r="QC9825" s="623"/>
      <c r="QD9825" s="623"/>
      <c r="QE9825" s="623"/>
      <c r="QF9825" s="623"/>
      <c r="QG9825" s="623"/>
      <c r="QH9825" s="623"/>
      <c r="QI9825" s="623"/>
      <c r="QJ9825" s="623"/>
      <c r="QK9825" s="623"/>
    </row>
    <row r="9826" spans="439:453">
      <c r="PW9826" s="623"/>
      <c r="PX9826" s="623"/>
      <c r="PY9826" s="623"/>
      <c r="PZ9826" s="623"/>
      <c r="QA9826" s="623"/>
      <c r="QB9826" s="623"/>
      <c r="QC9826" s="623"/>
      <c r="QD9826" s="623"/>
      <c r="QE9826" s="623"/>
      <c r="QF9826" s="623"/>
      <c r="QG9826" s="623"/>
      <c r="QH9826" s="623"/>
      <c r="QI9826" s="623"/>
      <c r="QJ9826" s="623"/>
      <c r="QK9826" s="623"/>
    </row>
    <row r="9827" spans="439:453">
      <c r="PW9827" s="623"/>
      <c r="PX9827" s="623"/>
      <c r="PY9827" s="623"/>
      <c r="PZ9827" s="623"/>
      <c r="QA9827" s="623"/>
      <c r="QB9827" s="623"/>
      <c r="QC9827" s="623"/>
      <c r="QD9827" s="623"/>
      <c r="QE9827" s="623"/>
      <c r="QF9827" s="623"/>
      <c r="QG9827" s="623"/>
      <c r="QH9827" s="623"/>
      <c r="QI9827" s="623"/>
      <c r="QJ9827" s="623"/>
      <c r="QK9827" s="623"/>
    </row>
    <row r="9828" spans="439:453">
      <c r="PW9828" s="623"/>
      <c r="PX9828" s="623"/>
      <c r="PY9828" s="623"/>
      <c r="PZ9828" s="623"/>
      <c r="QA9828" s="623"/>
      <c r="QB9828" s="623"/>
      <c r="QC9828" s="623"/>
      <c r="QD9828" s="623"/>
      <c r="QE9828" s="623"/>
      <c r="QF9828" s="623"/>
      <c r="QG9828" s="623"/>
      <c r="QH9828" s="623"/>
      <c r="QI9828" s="623"/>
      <c r="QJ9828" s="623"/>
      <c r="QK9828" s="623"/>
    </row>
    <row r="9829" spans="439:453">
      <c r="PW9829" s="623"/>
      <c r="PX9829" s="623"/>
      <c r="PY9829" s="623"/>
      <c r="PZ9829" s="623"/>
      <c r="QA9829" s="623"/>
      <c r="QB9829" s="623"/>
      <c r="QC9829" s="623"/>
      <c r="QD9829" s="623"/>
      <c r="QE9829" s="623"/>
      <c r="QF9829" s="623"/>
      <c r="QG9829" s="623"/>
      <c r="QH9829" s="623"/>
      <c r="QI9829" s="623"/>
      <c r="QJ9829" s="623"/>
      <c r="QK9829" s="623"/>
    </row>
    <row r="9830" spans="439:453">
      <c r="PW9830" s="623"/>
      <c r="PX9830" s="623"/>
      <c r="PY9830" s="623"/>
      <c r="PZ9830" s="623"/>
      <c r="QA9830" s="623"/>
      <c r="QB9830" s="623"/>
      <c r="QC9830" s="623"/>
      <c r="QD9830" s="623"/>
      <c r="QE9830" s="623"/>
      <c r="QF9830" s="623"/>
      <c r="QG9830" s="623"/>
      <c r="QH9830" s="623"/>
      <c r="QI9830" s="623"/>
      <c r="QJ9830" s="623"/>
      <c r="QK9830" s="623"/>
    </row>
    <row r="9831" spans="439:453">
      <c r="PW9831" s="623"/>
      <c r="PX9831" s="623"/>
      <c r="PY9831" s="623"/>
      <c r="PZ9831" s="623"/>
      <c r="QA9831" s="623"/>
      <c r="QB9831" s="623"/>
      <c r="QC9831" s="623"/>
      <c r="QD9831" s="623"/>
      <c r="QE9831" s="623"/>
      <c r="QF9831" s="623"/>
      <c r="QG9831" s="623"/>
      <c r="QH9831" s="623"/>
      <c r="QI9831" s="623"/>
      <c r="QJ9831" s="623"/>
      <c r="QK9831" s="623"/>
    </row>
    <row r="9832" spans="439:453">
      <c r="PW9832" s="623"/>
      <c r="PX9832" s="623"/>
      <c r="PY9832" s="623"/>
      <c r="PZ9832" s="623"/>
      <c r="QA9832" s="623"/>
      <c r="QB9832" s="623"/>
      <c r="QC9832" s="623"/>
      <c r="QD9832" s="623"/>
      <c r="QE9832" s="623"/>
      <c r="QF9832" s="623"/>
      <c r="QG9832" s="623"/>
      <c r="QH9832" s="623"/>
      <c r="QI9832" s="623"/>
      <c r="QJ9832" s="623"/>
      <c r="QK9832" s="623"/>
    </row>
    <row r="9833" spans="439:453">
      <c r="PW9833" s="623"/>
      <c r="PX9833" s="623"/>
      <c r="PY9833" s="623"/>
      <c r="PZ9833" s="623"/>
      <c r="QA9833" s="623"/>
      <c r="QB9833" s="623"/>
      <c r="QC9833" s="623"/>
      <c r="QD9833" s="623"/>
      <c r="QE9833" s="623"/>
      <c r="QF9833" s="623"/>
      <c r="QG9833" s="623"/>
      <c r="QH9833" s="623"/>
      <c r="QI9833" s="623"/>
      <c r="QJ9833" s="623"/>
      <c r="QK9833" s="623"/>
    </row>
    <row r="9834" spans="439:453">
      <c r="PW9834" s="623"/>
      <c r="PX9834" s="623"/>
      <c r="PY9834" s="623"/>
      <c r="PZ9834" s="623"/>
      <c r="QA9834" s="623"/>
      <c r="QB9834" s="623"/>
      <c r="QC9834" s="623"/>
      <c r="QD9834" s="623"/>
      <c r="QE9834" s="623"/>
      <c r="QF9834" s="623"/>
      <c r="QG9834" s="623"/>
      <c r="QH9834" s="623"/>
      <c r="QI9834" s="623"/>
      <c r="QJ9834" s="623"/>
      <c r="QK9834" s="623"/>
    </row>
    <row r="9835" spans="439:453">
      <c r="PW9835" s="623"/>
      <c r="PX9835" s="623"/>
      <c r="PY9835" s="623"/>
      <c r="PZ9835" s="623"/>
      <c r="QA9835" s="623"/>
      <c r="QB9835" s="623"/>
      <c r="QC9835" s="623"/>
      <c r="QD9835" s="623"/>
      <c r="QE9835" s="623"/>
      <c r="QF9835" s="623"/>
      <c r="QG9835" s="623"/>
      <c r="QH9835" s="623"/>
      <c r="QI9835" s="623"/>
      <c r="QJ9835" s="623"/>
      <c r="QK9835" s="623"/>
    </row>
    <row r="9836" spans="439:453">
      <c r="PW9836" s="623"/>
      <c r="PX9836" s="623"/>
      <c r="PY9836" s="623"/>
      <c r="PZ9836" s="623"/>
      <c r="QA9836" s="623"/>
      <c r="QB9836" s="623"/>
      <c r="QC9836" s="623"/>
      <c r="QD9836" s="623"/>
      <c r="QE9836" s="623"/>
      <c r="QF9836" s="623"/>
      <c r="QG9836" s="623"/>
      <c r="QH9836" s="623"/>
      <c r="QI9836" s="623"/>
      <c r="QJ9836" s="623"/>
      <c r="QK9836" s="623"/>
    </row>
    <row r="9837" spans="439:453">
      <c r="PW9837" s="623"/>
      <c r="PX9837" s="623"/>
      <c r="PY9837" s="623"/>
      <c r="PZ9837" s="623"/>
      <c r="QA9837" s="623"/>
      <c r="QB9837" s="623"/>
      <c r="QC9837" s="623"/>
      <c r="QD9837" s="623"/>
      <c r="QE9837" s="623"/>
      <c r="QF9837" s="623"/>
      <c r="QG9837" s="623"/>
      <c r="QH9837" s="623"/>
      <c r="QI9837" s="623"/>
      <c r="QJ9837" s="623"/>
      <c r="QK9837" s="623"/>
    </row>
    <row r="9838" spans="439:453">
      <c r="PW9838" s="623"/>
      <c r="PX9838" s="623"/>
      <c r="PY9838" s="623"/>
      <c r="PZ9838" s="623"/>
      <c r="QA9838" s="623"/>
      <c r="QB9838" s="623"/>
      <c r="QC9838" s="623"/>
      <c r="QD9838" s="623"/>
      <c r="QE9838" s="623"/>
      <c r="QF9838" s="623"/>
      <c r="QG9838" s="623"/>
      <c r="QH9838" s="623"/>
      <c r="QI9838" s="623"/>
      <c r="QJ9838" s="623"/>
      <c r="QK9838" s="623"/>
    </row>
    <row r="9839" spans="439:453">
      <c r="PW9839" s="623"/>
      <c r="PX9839" s="623"/>
      <c r="PY9839" s="623"/>
      <c r="PZ9839" s="623"/>
      <c r="QA9839" s="623"/>
      <c r="QB9839" s="623"/>
      <c r="QC9839" s="623"/>
      <c r="QD9839" s="623"/>
      <c r="QE9839" s="623"/>
      <c r="QF9839" s="623"/>
      <c r="QG9839" s="623"/>
      <c r="QH9839" s="623"/>
      <c r="QI9839" s="623"/>
      <c r="QJ9839" s="623"/>
      <c r="QK9839" s="623"/>
    </row>
    <row r="9840" spans="439:453">
      <c r="PW9840" s="623"/>
      <c r="PX9840" s="623"/>
      <c r="PY9840" s="623"/>
      <c r="PZ9840" s="623"/>
      <c r="QA9840" s="623"/>
      <c r="QB9840" s="623"/>
      <c r="QC9840" s="623"/>
      <c r="QD9840" s="623"/>
      <c r="QE9840" s="623"/>
      <c r="QF9840" s="623"/>
      <c r="QG9840" s="623"/>
      <c r="QH9840" s="623"/>
      <c r="QI9840" s="623"/>
      <c r="QJ9840" s="623"/>
      <c r="QK9840" s="623"/>
    </row>
    <row r="9841" spans="439:453">
      <c r="PW9841" s="623"/>
      <c r="PX9841" s="623"/>
      <c r="PY9841" s="623"/>
      <c r="PZ9841" s="623"/>
      <c r="QA9841" s="623"/>
      <c r="QB9841" s="623"/>
      <c r="QC9841" s="623"/>
      <c r="QD9841" s="623"/>
      <c r="QE9841" s="623"/>
      <c r="QF9841" s="623"/>
      <c r="QG9841" s="623"/>
      <c r="QH9841" s="623"/>
      <c r="QI9841" s="623"/>
      <c r="QJ9841" s="623"/>
      <c r="QK9841" s="623"/>
    </row>
    <row r="9842" spans="439:453">
      <c r="PW9842" s="623"/>
      <c r="PX9842" s="623"/>
      <c r="PY9842" s="623"/>
      <c r="PZ9842" s="623"/>
      <c r="QA9842" s="623"/>
      <c r="QB9842" s="623"/>
      <c r="QC9842" s="623"/>
      <c r="QD9842" s="623"/>
      <c r="QE9842" s="623"/>
      <c r="QF9842" s="623"/>
      <c r="QG9842" s="623"/>
      <c r="QH9842" s="623"/>
      <c r="QI9842" s="623"/>
      <c r="QJ9842" s="623"/>
      <c r="QK9842" s="623"/>
    </row>
    <row r="9843" spans="439:453">
      <c r="PW9843" s="623"/>
      <c r="PX9843" s="623"/>
      <c r="PY9843" s="623"/>
      <c r="PZ9843" s="623"/>
      <c r="QA9843" s="623"/>
      <c r="QB9843" s="623"/>
      <c r="QC9843" s="623"/>
      <c r="QD9843" s="623"/>
      <c r="QE9843" s="623"/>
      <c r="QF9843" s="623"/>
      <c r="QG9843" s="623"/>
      <c r="QH9843" s="623"/>
      <c r="QI9843" s="623"/>
      <c r="QJ9843" s="623"/>
      <c r="QK9843" s="623"/>
    </row>
    <row r="9844" spans="439:453">
      <c r="PW9844" s="623"/>
      <c r="PX9844" s="623"/>
      <c r="PY9844" s="623"/>
      <c r="PZ9844" s="623"/>
      <c r="QA9844" s="623"/>
      <c r="QB9844" s="623"/>
      <c r="QC9844" s="623"/>
      <c r="QD9844" s="623"/>
      <c r="QE9844" s="623"/>
      <c r="QF9844" s="623"/>
      <c r="QG9844" s="623"/>
      <c r="QH9844" s="623"/>
      <c r="QI9844" s="623"/>
      <c r="QJ9844" s="623"/>
      <c r="QK9844" s="623"/>
    </row>
    <row r="9845" spans="439:453">
      <c r="PW9845" s="623"/>
      <c r="PX9845" s="623"/>
      <c r="PY9845" s="623"/>
      <c r="PZ9845" s="623"/>
      <c r="QA9845" s="623"/>
      <c r="QB9845" s="623"/>
      <c r="QC9845" s="623"/>
      <c r="QD9845" s="623"/>
      <c r="QE9845" s="623"/>
      <c r="QF9845" s="623"/>
      <c r="QG9845" s="623"/>
      <c r="QH9845" s="623"/>
      <c r="QI9845" s="623"/>
      <c r="QJ9845" s="623"/>
      <c r="QK9845" s="623"/>
    </row>
    <row r="9846" spans="439:453">
      <c r="PW9846" s="623"/>
      <c r="PX9846" s="623"/>
      <c r="PY9846" s="623"/>
      <c r="PZ9846" s="623"/>
      <c r="QA9846" s="623"/>
      <c r="QB9846" s="623"/>
      <c r="QC9846" s="623"/>
      <c r="QD9846" s="623"/>
      <c r="QE9846" s="623"/>
      <c r="QF9846" s="623"/>
      <c r="QG9846" s="623"/>
      <c r="QH9846" s="623"/>
      <c r="QI9846" s="623"/>
      <c r="QJ9846" s="623"/>
      <c r="QK9846" s="623"/>
    </row>
    <row r="9847" spans="439:453">
      <c r="PW9847" s="623"/>
      <c r="PX9847" s="623"/>
      <c r="PY9847" s="623"/>
      <c r="PZ9847" s="623"/>
      <c r="QA9847" s="623"/>
      <c r="QB9847" s="623"/>
      <c r="QC9847" s="623"/>
      <c r="QD9847" s="623"/>
      <c r="QE9847" s="623"/>
      <c r="QF9847" s="623"/>
      <c r="QG9847" s="623"/>
      <c r="QH9847" s="623"/>
      <c r="QI9847" s="623"/>
      <c r="QJ9847" s="623"/>
      <c r="QK9847" s="623"/>
    </row>
    <row r="9848" spans="439:453">
      <c r="PW9848" s="623"/>
      <c r="PX9848" s="623"/>
      <c r="PY9848" s="623"/>
      <c r="PZ9848" s="623"/>
      <c r="QA9848" s="623"/>
      <c r="QB9848" s="623"/>
      <c r="QC9848" s="623"/>
      <c r="QD9848" s="623"/>
      <c r="QE9848" s="623"/>
      <c r="QF9848" s="623"/>
      <c r="QG9848" s="623"/>
      <c r="QH9848" s="623"/>
      <c r="QI9848" s="623"/>
      <c r="QJ9848" s="623"/>
      <c r="QK9848" s="623"/>
    </row>
    <row r="9849" spans="439:453">
      <c r="PW9849" s="623"/>
      <c r="PX9849" s="623"/>
      <c r="PY9849" s="623"/>
      <c r="PZ9849" s="623"/>
      <c r="QA9849" s="623"/>
      <c r="QB9849" s="623"/>
      <c r="QC9849" s="623"/>
      <c r="QD9849" s="623"/>
      <c r="QE9849" s="623"/>
      <c r="QF9849" s="623"/>
      <c r="QG9849" s="623"/>
      <c r="QH9849" s="623"/>
      <c r="QI9849" s="623"/>
      <c r="QJ9849" s="623"/>
      <c r="QK9849" s="623"/>
    </row>
    <row r="9850" spans="439:453">
      <c r="PW9850" s="623"/>
      <c r="PX9850" s="623"/>
      <c r="PY9850" s="623"/>
      <c r="PZ9850" s="623"/>
      <c r="QA9850" s="623"/>
      <c r="QB9850" s="623"/>
      <c r="QC9850" s="623"/>
      <c r="QD9850" s="623"/>
      <c r="QE9850" s="623"/>
      <c r="QF9850" s="623"/>
      <c r="QG9850" s="623"/>
      <c r="QH9850" s="623"/>
      <c r="QI9850" s="623"/>
      <c r="QJ9850" s="623"/>
      <c r="QK9850" s="623"/>
    </row>
    <row r="9851" spans="439:453">
      <c r="PW9851" s="623"/>
      <c r="PX9851" s="623"/>
      <c r="PY9851" s="623"/>
      <c r="PZ9851" s="623"/>
      <c r="QA9851" s="623"/>
      <c r="QB9851" s="623"/>
      <c r="QC9851" s="623"/>
      <c r="QD9851" s="623"/>
      <c r="QE9851" s="623"/>
      <c r="QF9851" s="623"/>
      <c r="QG9851" s="623"/>
      <c r="QH9851" s="623"/>
      <c r="QI9851" s="623"/>
      <c r="QJ9851" s="623"/>
      <c r="QK9851" s="623"/>
    </row>
    <row r="9852" spans="439:453">
      <c r="PW9852" s="623"/>
      <c r="PX9852" s="623"/>
      <c r="PY9852" s="623"/>
      <c r="PZ9852" s="623"/>
      <c r="QA9852" s="623"/>
      <c r="QB9852" s="623"/>
      <c r="QC9852" s="623"/>
      <c r="QD9852" s="623"/>
      <c r="QE9852" s="623"/>
      <c r="QF9852" s="623"/>
      <c r="QG9852" s="623"/>
      <c r="QH9852" s="623"/>
      <c r="QI9852" s="623"/>
      <c r="QJ9852" s="623"/>
      <c r="QK9852" s="623"/>
    </row>
    <row r="9853" spans="439:453">
      <c r="PW9853" s="623"/>
      <c r="PX9853" s="623"/>
      <c r="PY9853" s="623"/>
      <c r="PZ9853" s="623"/>
      <c r="QA9853" s="623"/>
      <c r="QB9853" s="623"/>
      <c r="QC9853" s="623"/>
      <c r="QD9853" s="623"/>
      <c r="QE9853" s="623"/>
      <c r="QF9853" s="623"/>
      <c r="QG9853" s="623"/>
      <c r="QH9853" s="623"/>
      <c r="QI9853" s="623"/>
      <c r="QJ9853" s="623"/>
      <c r="QK9853" s="623"/>
    </row>
    <row r="9854" spans="439:453">
      <c r="PW9854" s="623"/>
      <c r="PX9854" s="623"/>
      <c r="PY9854" s="623"/>
      <c r="PZ9854" s="623"/>
      <c r="QA9854" s="623"/>
      <c r="QB9854" s="623"/>
      <c r="QC9854" s="623"/>
      <c r="QD9854" s="623"/>
      <c r="QE9854" s="623"/>
      <c r="QF9854" s="623"/>
      <c r="QG9854" s="623"/>
      <c r="QH9854" s="623"/>
      <c r="QI9854" s="623"/>
      <c r="QJ9854" s="623"/>
      <c r="QK9854" s="623"/>
    </row>
    <row r="9855" spans="439:453">
      <c r="PW9855" s="623"/>
      <c r="PX9855" s="623"/>
      <c r="PY9855" s="623"/>
      <c r="PZ9855" s="623"/>
      <c r="QA9855" s="623"/>
      <c r="QB9855" s="623"/>
      <c r="QC9855" s="623"/>
      <c r="QD9855" s="623"/>
      <c r="QE9855" s="623"/>
      <c r="QF9855" s="623"/>
      <c r="QG9855" s="623"/>
      <c r="QH9855" s="623"/>
      <c r="QI9855" s="623"/>
      <c r="QJ9855" s="623"/>
      <c r="QK9855" s="623"/>
    </row>
    <row r="9856" spans="439:453">
      <c r="PW9856" s="623"/>
      <c r="PX9856" s="623"/>
      <c r="PY9856" s="623"/>
      <c r="PZ9856" s="623"/>
      <c r="QA9856" s="623"/>
      <c r="QB9856" s="623"/>
      <c r="QC9856" s="623"/>
      <c r="QD9856" s="623"/>
      <c r="QE9856" s="623"/>
      <c r="QF9856" s="623"/>
      <c r="QG9856" s="623"/>
      <c r="QH9856" s="623"/>
      <c r="QI9856" s="623"/>
      <c r="QJ9856" s="623"/>
      <c r="QK9856" s="623"/>
    </row>
    <row r="9857" spans="439:453">
      <c r="PW9857" s="623"/>
      <c r="PX9857" s="623"/>
      <c r="PY9857" s="623"/>
      <c r="PZ9857" s="623"/>
      <c r="QA9857" s="623"/>
      <c r="QB9857" s="623"/>
      <c r="QC9857" s="623"/>
      <c r="QD9857" s="623"/>
      <c r="QE9857" s="623"/>
      <c r="QF9857" s="623"/>
      <c r="QG9857" s="623"/>
      <c r="QH9857" s="623"/>
      <c r="QI9857" s="623"/>
      <c r="QJ9857" s="623"/>
      <c r="QK9857" s="623"/>
    </row>
    <row r="9858" spans="439:453">
      <c r="PW9858" s="623"/>
      <c r="PX9858" s="623"/>
      <c r="PY9858" s="623"/>
      <c r="PZ9858" s="623"/>
      <c r="QA9858" s="623"/>
      <c r="QB9858" s="623"/>
      <c r="QC9858" s="623"/>
      <c r="QD9858" s="623"/>
      <c r="QE9858" s="623"/>
      <c r="QF9858" s="623"/>
      <c r="QG9858" s="623"/>
      <c r="QH9858" s="623"/>
      <c r="QI9858" s="623"/>
      <c r="QJ9858" s="623"/>
      <c r="QK9858" s="623"/>
    </row>
    <row r="9859" spans="439:453">
      <c r="PW9859" s="623"/>
      <c r="PX9859" s="623"/>
      <c r="PY9859" s="623"/>
      <c r="PZ9859" s="623"/>
      <c r="QA9859" s="623"/>
      <c r="QB9859" s="623"/>
      <c r="QC9859" s="623"/>
      <c r="QD9859" s="623"/>
      <c r="QE9859" s="623"/>
      <c r="QF9859" s="623"/>
      <c r="QG9859" s="623"/>
      <c r="QH9859" s="623"/>
      <c r="QI9859" s="623"/>
      <c r="QJ9859" s="623"/>
      <c r="QK9859" s="623"/>
    </row>
    <row r="9860" spans="439:453">
      <c r="PW9860" s="623"/>
      <c r="PX9860" s="623"/>
      <c r="PY9860" s="623"/>
      <c r="PZ9860" s="623"/>
      <c r="QA9860" s="623"/>
      <c r="QB9860" s="623"/>
      <c r="QC9860" s="623"/>
      <c r="QD9860" s="623"/>
      <c r="QE9860" s="623"/>
      <c r="QF9860" s="623"/>
      <c r="QG9860" s="623"/>
      <c r="QH9860" s="623"/>
      <c r="QI9860" s="623"/>
      <c r="QJ9860" s="623"/>
      <c r="QK9860" s="623"/>
    </row>
    <row r="9861" spans="439:453">
      <c r="PW9861" s="623"/>
      <c r="PX9861" s="623"/>
      <c r="PY9861" s="623"/>
      <c r="PZ9861" s="623"/>
      <c r="QA9861" s="623"/>
      <c r="QB9861" s="623"/>
      <c r="QC9861" s="623"/>
      <c r="QD9861" s="623"/>
      <c r="QE9861" s="623"/>
      <c r="QF9861" s="623"/>
      <c r="QG9861" s="623"/>
      <c r="QH9861" s="623"/>
      <c r="QI9861" s="623"/>
      <c r="QJ9861" s="623"/>
      <c r="QK9861" s="623"/>
    </row>
    <row r="9862" spans="439:453">
      <c r="PW9862" s="623"/>
      <c r="PX9862" s="623"/>
      <c r="PY9862" s="623"/>
      <c r="PZ9862" s="623"/>
      <c r="QA9862" s="623"/>
      <c r="QB9862" s="623"/>
      <c r="QC9862" s="623"/>
      <c r="QD9862" s="623"/>
      <c r="QE9862" s="623"/>
      <c r="QF9862" s="623"/>
      <c r="QG9862" s="623"/>
      <c r="QH9862" s="623"/>
      <c r="QI9862" s="623"/>
      <c r="QJ9862" s="623"/>
      <c r="QK9862" s="623"/>
    </row>
    <row r="9863" spans="439:453">
      <c r="PW9863" s="623"/>
      <c r="PX9863" s="623"/>
      <c r="PY9863" s="623"/>
      <c r="PZ9863" s="623"/>
      <c r="QA9863" s="623"/>
      <c r="QB9863" s="623"/>
      <c r="QC9863" s="623"/>
      <c r="QD9863" s="623"/>
      <c r="QE9863" s="623"/>
      <c r="QF9863" s="623"/>
      <c r="QG9863" s="623"/>
      <c r="QH9863" s="623"/>
      <c r="QI9863" s="623"/>
      <c r="QJ9863" s="623"/>
      <c r="QK9863" s="623"/>
    </row>
    <row r="9864" spans="439:453">
      <c r="PW9864" s="623"/>
      <c r="PX9864" s="623"/>
      <c r="PY9864" s="623"/>
      <c r="PZ9864" s="623"/>
      <c r="QA9864" s="623"/>
      <c r="QB9864" s="623"/>
      <c r="QC9864" s="623"/>
      <c r="QD9864" s="623"/>
      <c r="QE9864" s="623"/>
      <c r="QF9864" s="623"/>
      <c r="QG9864" s="623"/>
      <c r="QH9864" s="623"/>
      <c r="QI9864" s="623"/>
      <c r="QJ9864" s="623"/>
      <c r="QK9864" s="623"/>
    </row>
    <row r="9865" spans="439:453">
      <c r="PW9865" s="623"/>
      <c r="PX9865" s="623"/>
      <c r="PY9865" s="623"/>
      <c r="PZ9865" s="623"/>
      <c r="QA9865" s="623"/>
      <c r="QB9865" s="623"/>
      <c r="QC9865" s="623"/>
      <c r="QD9865" s="623"/>
      <c r="QE9865" s="623"/>
      <c r="QF9865" s="623"/>
      <c r="QG9865" s="623"/>
      <c r="QH9865" s="623"/>
      <c r="QI9865" s="623"/>
      <c r="QJ9865" s="623"/>
      <c r="QK9865" s="623"/>
    </row>
    <row r="9866" spans="439:453">
      <c r="PW9866" s="623"/>
      <c r="PX9866" s="623"/>
      <c r="PY9866" s="623"/>
      <c r="PZ9866" s="623"/>
      <c r="QA9866" s="623"/>
      <c r="QB9866" s="623"/>
      <c r="QC9866" s="623"/>
      <c r="QD9866" s="623"/>
      <c r="QE9866" s="623"/>
      <c r="QF9866" s="623"/>
      <c r="QG9866" s="623"/>
      <c r="QH9866" s="623"/>
      <c r="QI9866" s="623"/>
      <c r="QJ9866" s="623"/>
      <c r="QK9866" s="623"/>
    </row>
    <row r="9867" spans="439:453">
      <c r="PW9867" s="623"/>
      <c r="PX9867" s="623"/>
      <c r="PY9867" s="623"/>
      <c r="PZ9867" s="623"/>
      <c r="QA9867" s="623"/>
      <c r="QB9867" s="623"/>
      <c r="QC9867" s="623"/>
      <c r="QD9867" s="623"/>
      <c r="QE9867" s="623"/>
      <c r="QF9867" s="623"/>
      <c r="QG9867" s="623"/>
      <c r="QH9867" s="623"/>
      <c r="QI9867" s="623"/>
      <c r="QJ9867" s="623"/>
      <c r="QK9867" s="623"/>
    </row>
    <row r="9868" spans="439:453">
      <c r="PW9868" s="623"/>
      <c r="PX9868" s="623"/>
      <c r="PY9868" s="623"/>
      <c r="PZ9868" s="623"/>
      <c r="QA9868" s="623"/>
      <c r="QB9868" s="623"/>
      <c r="QC9868" s="623"/>
      <c r="QD9868" s="623"/>
      <c r="QE9868" s="623"/>
      <c r="QF9868" s="623"/>
      <c r="QG9868" s="623"/>
      <c r="QH9868" s="623"/>
      <c r="QI9868" s="623"/>
      <c r="QJ9868" s="623"/>
      <c r="QK9868" s="623"/>
    </row>
    <row r="9869" spans="439:453">
      <c r="PW9869" s="623"/>
      <c r="PX9869" s="623"/>
      <c r="PY9869" s="623"/>
      <c r="PZ9869" s="623"/>
      <c r="QA9869" s="623"/>
      <c r="QB9869" s="623"/>
      <c r="QC9869" s="623"/>
      <c r="QD9869" s="623"/>
      <c r="QE9869" s="623"/>
      <c r="QF9869" s="623"/>
      <c r="QG9869" s="623"/>
      <c r="QH9869" s="623"/>
      <c r="QI9869" s="623"/>
      <c r="QJ9869" s="623"/>
      <c r="QK9869" s="623"/>
    </row>
    <row r="9870" spans="439:453">
      <c r="PW9870" s="623"/>
      <c r="PX9870" s="623"/>
      <c r="PY9870" s="623"/>
      <c r="PZ9870" s="623"/>
      <c r="QA9870" s="623"/>
      <c r="QB9870" s="623"/>
      <c r="QC9870" s="623"/>
      <c r="QD9870" s="623"/>
      <c r="QE9870" s="623"/>
      <c r="QF9870" s="623"/>
      <c r="QG9870" s="623"/>
      <c r="QH9870" s="623"/>
      <c r="QI9870" s="623"/>
      <c r="QJ9870" s="623"/>
      <c r="QK9870" s="623"/>
    </row>
    <row r="9871" spans="439:453">
      <c r="PW9871" s="623"/>
      <c r="PX9871" s="623"/>
      <c r="PY9871" s="623"/>
      <c r="PZ9871" s="623"/>
      <c r="QA9871" s="623"/>
      <c r="QB9871" s="623"/>
      <c r="QC9871" s="623"/>
      <c r="QD9871" s="623"/>
      <c r="QE9871" s="623"/>
      <c r="QF9871" s="623"/>
      <c r="QG9871" s="623"/>
      <c r="QH9871" s="623"/>
      <c r="QI9871" s="623"/>
      <c r="QJ9871" s="623"/>
      <c r="QK9871" s="623"/>
    </row>
    <row r="9872" spans="439:453">
      <c r="PW9872" s="623"/>
      <c r="PX9872" s="623"/>
      <c r="PY9872" s="623"/>
      <c r="PZ9872" s="623"/>
      <c r="QA9872" s="623"/>
      <c r="QB9872" s="623"/>
      <c r="QC9872" s="623"/>
      <c r="QD9872" s="623"/>
      <c r="QE9872" s="623"/>
      <c r="QF9872" s="623"/>
      <c r="QG9872" s="623"/>
      <c r="QH9872" s="623"/>
      <c r="QI9872" s="623"/>
      <c r="QJ9872" s="623"/>
      <c r="QK9872" s="623"/>
    </row>
    <row r="9873" spans="439:453">
      <c r="PW9873" s="623"/>
      <c r="PX9873" s="623"/>
      <c r="PY9873" s="623"/>
      <c r="PZ9873" s="623"/>
      <c r="QA9873" s="623"/>
      <c r="QB9873" s="623"/>
      <c r="QC9873" s="623"/>
      <c r="QD9873" s="623"/>
      <c r="QE9873" s="623"/>
      <c r="QF9873" s="623"/>
      <c r="QG9873" s="623"/>
      <c r="QH9873" s="623"/>
      <c r="QI9873" s="623"/>
      <c r="QJ9873" s="623"/>
      <c r="QK9873" s="623"/>
    </row>
    <row r="9874" spans="439:453">
      <c r="PW9874" s="623"/>
      <c r="PX9874" s="623"/>
      <c r="PY9874" s="623"/>
      <c r="PZ9874" s="623"/>
      <c r="QA9874" s="623"/>
      <c r="QB9874" s="623"/>
      <c r="QC9874" s="623"/>
      <c r="QD9874" s="623"/>
      <c r="QE9874" s="623"/>
      <c r="QF9874" s="623"/>
      <c r="QG9874" s="623"/>
      <c r="QH9874" s="623"/>
      <c r="QI9874" s="623"/>
      <c r="QJ9874" s="623"/>
      <c r="QK9874" s="623"/>
    </row>
    <row r="9875" spans="439:453">
      <c r="PW9875" s="623"/>
      <c r="PX9875" s="623"/>
      <c r="PY9875" s="623"/>
      <c r="PZ9875" s="623"/>
      <c r="QA9875" s="623"/>
      <c r="QB9875" s="623"/>
      <c r="QC9875" s="623"/>
      <c r="QD9875" s="623"/>
      <c r="QE9875" s="623"/>
      <c r="QF9875" s="623"/>
      <c r="QG9875" s="623"/>
      <c r="QH9875" s="623"/>
      <c r="QI9875" s="623"/>
      <c r="QJ9875" s="623"/>
      <c r="QK9875" s="623"/>
    </row>
    <row r="9876" spans="439:453">
      <c r="PW9876" s="623"/>
      <c r="PX9876" s="623"/>
      <c r="PY9876" s="623"/>
      <c r="PZ9876" s="623"/>
      <c r="QA9876" s="623"/>
      <c r="QB9876" s="623"/>
      <c r="QC9876" s="623"/>
      <c r="QD9876" s="623"/>
      <c r="QE9876" s="623"/>
      <c r="QF9876" s="623"/>
      <c r="QG9876" s="623"/>
      <c r="QH9876" s="623"/>
      <c r="QI9876" s="623"/>
      <c r="QJ9876" s="623"/>
      <c r="QK9876" s="623"/>
    </row>
    <row r="9877" spans="439:453">
      <c r="PW9877" s="623"/>
      <c r="PX9877" s="623"/>
      <c r="PY9877" s="623"/>
      <c r="PZ9877" s="623"/>
      <c r="QA9877" s="623"/>
      <c r="QB9877" s="623"/>
      <c r="QC9877" s="623"/>
      <c r="QD9877" s="623"/>
      <c r="QE9877" s="623"/>
      <c r="QF9877" s="623"/>
      <c r="QG9877" s="623"/>
      <c r="QH9877" s="623"/>
      <c r="QI9877" s="623"/>
      <c r="QJ9877" s="623"/>
      <c r="QK9877" s="623"/>
    </row>
    <row r="9878" spans="439:453">
      <c r="PW9878" s="623"/>
      <c r="PX9878" s="623"/>
      <c r="PY9878" s="623"/>
      <c r="PZ9878" s="623"/>
      <c r="QA9878" s="623"/>
      <c r="QB9878" s="623"/>
      <c r="QC9878" s="623"/>
      <c r="QD9878" s="623"/>
      <c r="QE9878" s="623"/>
      <c r="QF9878" s="623"/>
      <c r="QG9878" s="623"/>
      <c r="QH9878" s="623"/>
      <c r="QI9878" s="623"/>
      <c r="QJ9878" s="623"/>
      <c r="QK9878" s="623"/>
    </row>
    <row r="9879" spans="439:453">
      <c r="PW9879" s="623"/>
      <c r="PX9879" s="623"/>
      <c r="PY9879" s="623"/>
      <c r="PZ9879" s="623"/>
      <c r="QA9879" s="623"/>
      <c r="QB9879" s="623"/>
      <c r="QC9879" s="623"/>
      <c r="QD9879" s="623"/>
      <c r="QE9879" s="623"/>
      <c r="QF9879" s="623"/>
      <c r="QG9879" s="623"/>
      <c r="QH9879" s="623"/>
      <c r="QI9879" s="623"/>
      <c r="QJ9879" s="623"/>
      <c r="QK9879" s="623"/>
    </row>
    <row r="9880" spans="439:453">
      <c r="PW9880" s="623"/>
      <c r="PX9880" s="623"/>
      <c r="PY9880" s="623"/>
      <c r="PZ9880" s="623"/>
      <c r="QA9880" s="623"/>
      <c r="QB9880" s="623"/>
      <c r="QC9880" s="623"/>
      <c r="QD9880" s="623"/>
      <c r="QE9880" s="623"/>
      <c r="QF9880" s="623"/>
      <c r="QG9880" s="623"/>
      <c r="QH9880" s="623"/>
      <c r="QI9880" s="623"/>
      <c r="QJ9880" s="623"/>
      <c r="QK9880" s="623"/>
    </row>
    <row r="9881" spans="439:453">
      <c r="PW9881" s="623"/>
      <c r="PX9881" s="623"/>
      <c r="PY9881" s="623"/>
      <c r="PZ9881" s="623"/>
      <c r="QA9881" s="623"/>
      <c r="QB9881" s="623"/>
      <c r="QC9881" s="623"/>
      <c r="QD9881" s="623"/>
      <c r="QE9881" s="623"/>
      <c r="QF9881" s="623"/>
      <c r="QG9881" s="623"/>
      <c r="QH9881" s="623"/>
      <c r="QI9881" s="623"/>
      <c r="QJ9881" s="623"/>
      <c r="QK9881" s="623"/>
    </row>
    <row r="9882" spans="439:453">
      <c r="PW9882" s="623"/>
      <c r="PX9882" s="623"/>
      <c r="PY9882" s="623"/>
      <c r="PZ9882" s="623"/>
      <c r="QA9882" s="623"/>
      <c r="QB9882" s="623"/>
      <c r="QC9882" s="623"/>
      <c r="QD9882" s="623"/>
      <c r="QE9882" s="623"/>
      <c r="QF9882" s="623"/>
      <c r="QG9882" s="623"/>
      <c r="QH9882" s="623"/>
      <c r="QI9882" s="623"/>
      <c r="QJ9882" s="623"/>
      <c r="QK9882" s="623"/>
    </row>
    <row r="9883" spans="439:453">
      <c r="PW9883" s="623"/>
      <c r="PX9883" s="623"/>
      <c r="PY9883" s="623"/>
      <c r="PZ9883" s="623"/>
      <c r="QA9883" s="623"/>
      <c r="QB9883" s="623"/>
      <c r="QC9883" s="623"/>
      <c r="QD9883" s="623"/>
      <c r="QE9883" s="623"/>
      <c r="QF9883" s="623"/>
      <c r="QG9883" s="623"/>
      <c r="QH9883" s="623"/>
      <c r="QI9883" s="623"/>
      <c r="QJ9883" s="623"/>
      <c r="QK9883" s="623"/>
    </row>
    <row r="9884" spans="439:453">
      <c r="PW9884" s="623"/>
      <c r="PX9884" s="623"/>
      <c r="PY9884" s="623"/>
      <c r="PZ9884" s="623"/>
      <c r="QA9884" s="623"/>
      <c r="QB9884" s="623"/>
      <c r="QC9884" s="623"/>
      <c r="QD9884" s="623"/>
      <c r="QE9884" s="623"/>
      <c r="QF9884" s="623"/>
      <c r="QG9884" s="623"/>
      <c r="QH9884" s="623"/>
      <c r="QI9884" s="623"/>
      <c r="QJ9884" s="623"/>
      <c r="QK9884" s="623"/>
    </row>
    <row r="9885" spans="439:453">
      <c r="PW9885" s="623"/>
      <c r="PX9885" s="623"/>
      <c r="PY9885" s="623"/>
      <c r="PZ9885" s="623"/>
      <c r="QA9885" s="623"/>
      <c r="QB9885" s="623"/>
      <c r="QC9885" s="623"/>
      <c r="QD9885" s="623"/>
      <c r="QE9885" s="623"/>
      <c r="QF9885" s="623"/>
      <c r="QG9885" s="623"/>
      <c r="QH9885" s="623"/>
      <c r="QI9885" s="623"/>
      <c r="QJ9885" s="623"/>
      <c r="QK9885" s="623"/>
    </row>
    <row r="9886" spans="439:453">
      <c r="PW9886" s="623"/>
      <c r="PX9886" s="623"/>
      <c r="PY9886" s="623"/>
      <c r="PZ9886" s="623"/>
      <c r="QA9886" s="623"/>
      <c r="QB9886" s="623"/>
      <c r="QC9886" s="623"/>
      <c r="QD9886" s="623"/>
      <c r="QE9886" s="623"/>
      <c r="QF9886" s="623"/>
      <c r="QG9886" s="623"/>
      <c r="QH9886" s="623"/>
      <c r="QI9886" s="623"/>
      <c r="QJ9886" s="623"/>
      <c r="QK9886" s="623"/>
    </row>
    <row r="9887" spans="439:453">
      <c r="PW9887" s="623"/>
      <c r="PX9887" s="623"/>
      <c r="PY9887" s="623"/>
      <c r="PZ9887" s="623"/>
      <c r="QA9887" s="623"/>
      <c r="QB9887" s="623"/>
      <c r="QC9887" s="623"/>
      <c r="QD9887" s="623"/>
      <c r="QE9887" s="623"/>
      <c r="QF9887" s="623"/>
      <c r="QG9887" s="623"/>
      <c r="QH9887" s="623"/>
      <c r="QI9887" s="623"/>
      <c r="QJ9887" s="623"/>
      <c r="QK9887" s="623"/>
    </row>
    <row r="9888" spans="439:453">
      <c r="PW9888" s="623"/>
      <c r="PX9888" s="623"/>
      <c r="PY9888" s="623"/>
      <c r="PZ9888" s="623"/>
      <c r="QA9888" s="623"/>
      <c r="QB9888" s="623"/>
      <c r="QC9888" s="623"/>
      <c r="QD9888" s="623"/>
      <c r="QE9888" s="623"/>
      <c r="QF9888" s="623"/>
      <c r="QG9888" s="623"/>
      <c r="QH9888" s="623"/>
      <c r="QI9888" s="623"/>
      <c r="QJ9888" s="623"/>
      <c r="QK9888" s="623"/>
    </row>
    <row r="9889" spans="439:453">
      <c r="PW9889" s="623"/>
      <c r="PX9889" s="623"/>
      <c r="PY9889" s="623"/>
      <c r="PZ9889" s="623"/>
      <c r="QA9889" s="623"/>
      <c r="QB9889" s="623"/>
      <c r="QC9889" s="623"/>
      <c r="QD9889" s="623"/>
      <c r="QE9889" s="623"/>
      <c r="QF9889" s="623"/>
      <c r="QG9889" s="623"/>
      <c r="QH9889" s="623"/>
      <c r="QI9889" s="623"/>
      <c r="QJ9889" s="623"/>
      <c r="QK9889" s="623"/>
    </row>
    <row r="9890" spans="439:453">
      <c r="PW9890" s="623"/>
      <c r="PX9890" s="623"/>
      <c r="PY9890" s="623"/>
      <c r="PZ9890" s="623"/>
      <c r="QA9890" s="623"/>
      <c r="QB9890" s="623"/>
      <c r="QC9890" s="623"/>
      <c r="QD9890" s="623"/>
      <c r="QE9890" s="623"/>
      <c r="QF9890" s="623"/>
      <c r="QG9890" s="623"/>
      <c r="QH9890" s="623"/>
      <c r="QI9890" s="623"/>
      <c r="QJ9890" s="623"/>
      <c r="QK9890" s="623"/>
    </row>
    <row r="9891" spans="439:453">
      <c r="PW9891" s="623"/>
      <c r="PX9891" s="623"/>
      <c r="PY9891" s="623"/>
      <c r="PZ9891" s="623"/>
      <c r="QA9891" s="623"/>
      <c r="QB9891" s="623"/>
      <c r="QC9891" s="623"/>
      <c r="QD9891" s="623"/>
      <c r="QE9891" s="623"/>
      <c r="QF9891" s="623"/>
      <c r="QG9891" s="623"/>
      <c r="QH9891" s="623"/>
      <c r="QI9891" s="623"/>
      <c r="QJ9891" s="623"/>
      <c r="QK9891" s="623"/>
    </row>
    <row r="9892" spans="439:453">
      <c r="PW9892" s="623"/>
      <c r="PX9892" s="623"/>
      <c r="PY9892" s="623"/>
      <c r="PZ9892" s="623"/>
      <c r="QA9892" s="623"/>
      <c r="QB9892" s="623"/>
      <c r="QC9892" s="623"/>
      <c r="QD9892" s="623"/>
      <c r="QE9892" s="623"/>
      <c r="QF9892" s="623"/>
      <c r="QG9892" s="623"/>
      <c r="QH9892" s="623"/>
      <c r="QI9892" s="623"/>
      <c r="QJ9892" s="623"/>
      <c r="QK9892" s="623"/>
    </row>
    <row r="9893" spans="439:453">
      <c r="PW9893" s="623"/>
      <c r="PX9893" s="623"/>
      <c r="PY9893" s="623"/>
      <c r="PZ9893" s="623"/>
      <c r="QA9893" s="623"/>
      <c r="QB9893" s="623"/>
      <c r="QC9893" s="623"/>
      <c r="QD9893" s="623"/>
      <c r="QE9893" s="623"/>
      <c r="QF9893" s="623"/>
      <c r="QG9893" s="623"/>
      <c r="QH9893" s="623"/>
      <c r="QI9893" s="623"/>
      <c r="QJ9893" s="623"/>
      <c r="QK9893" s="623"/>
    </row>
    <row r="9894" spans="439:453">
      <c r="PW9894" s="623"/>
      <c r="PX9894" s="623"/>
      <c r="PY9894" s="623"/>
      <c r="PZ9894" s="623"/>
      <c r="QA9894" s="623"/>
      <c r="QB9894" s="623"/>
      <c r="QC9894" s="623"/>
      <c r="QD9894" s="623"/>
      <c r="QE9894" s="623"/>
      <c r="QF9894" s="623"/>
      <c r="QG9894" s="623"/>
      <c r="QH9894" s="623"/>
      <c r="QI9894" s="623"/>
      <c r="QJ9894" s="623"/>
      <c r="QK9894" s="623"/>
    </row>
    <row r="9895" spans="439:453">
      <c r="PW9895" s="623"/>
      <c r="PX9895" s="623"/>
      <c r="PY9895" s="623"/>
      <c r="PZ9895" s="623"/>
      <c r="QA9895" s="623"/>
      <c r="QB9895" s="623"/>
      <c r="QC9895" s="623"/>
      <c r="QD9895" s="623"/>
      <c r="QE9895" s="623"/>
      <c r="QF9895" s="623"/>
      <c r="QG9895" s="623"/>
      <c r="QH9895" s="623"/>
      <c r="QI9895" s="623"/>
      <c r="QJ9895" s="623"/>
      <c r="QK9895" s="623"/>
    </row>
    <row r="9896" spans="439:453">
      <c r="PW9896" s="623"/>
      <c r="PX9896" s="623"/>
      <c r="PY9896" s="623"/>
      <c r="PZ9896" s="623"/>
      <c r="QA9896" s="623"/>
      <c r="QB9896" s="623"/>
      <c r="QC9896" s="623"/>
      <c r="QD9896" s="623"/>
      <c r="QE9896" s="623"/>
      <c r="QF9896" s="623"/>
      <c r="QG9896" s="623"/>
      <c r="QH9896" s="623"/>
      <c r="QI9896" s="623"/>
      <c r="QJ9896" s="623"/>
      <c r="QK9896" s="623"/>
    </row>
    <row r="9897" spans="439:453">
      <c r="PW9897" s="623"/>
      <c r="PX9897" s="623"/>
      <c r="PY9897" s="623"/>
      <c r="PZ9897" s="623"/>
      <c r="QA9897" s="623"/>
      <c r="QB9897" s="623"/>
      <c r="QC9897" s="623"/>
      <c r="QD9897" s="623"/>
      <c r="QE9897" s="623"/>
      <c r="QF9897" s="623"/>
      <c r="QG9897" s="623"/>
      <c r="QH9897" s="623"/>
      <c r="QI9897" s="623"/>
      <c r="QJ9897" s="623"/>
      <c r="QK9897" s="623"/>
    </row>
    <row r="9898" spans="439:453">
      <c r="PW9898" s="623"/>
      <c r="PX9898" s="623"/>
      <c r="PY9898" s="623"/>
      <c r="PZ9898" s="623"/>
      <c r="QA9898" s="623"/>
      <c r="QB9898" s="623"/>
      <c r="QC9898" s="623"/>
      <c r="QD9898" s="623"/>
      <c r="QE9898" s="623"/>
      <c r="QF9898" s="623"/>
      <c r="QG9898" s="623"/>
      <c r="QH9898" s="623"/>
      <c r="QI9898" s="623"/>
      <c r="QJ9898" s="623"/>
      <c r="QK9898" s="623"/>
    </row>
    <row r="9899" spans="439:453">
      <c r="PW9899" s="623"/>
      <c r="PX9899" s="623"/>
      <c r="PY9899" s="623"/>
      <c r="PZ9899" s="623"/>
      <c r="QA9899" s="623"/>
      <c r="QB9899" s="623"/>
      <c r="QC9899" s="623"/>
      <c r="QD9899" s="623"/>
      <c r="QE9899" s="623"/>
      <c r="QF9899" s="623"/>
      <c r="QG9899" s="623"/>
      <c r="QH9899" s="623"/>
      <c r="QI9899" s="623"/>
      <c r="QJ9899" s="623"/>
      <c r="QK9899" s="623"/>
    </row>
    <row r="9900" spans="439:453">
      <c r="PW9900" s="623"/>
      <c r="PX9900" s="623"/>
      <c r="PY9900" s="623"/>
      <c r="PZ9900" s="623"/>
      <c r="QA9900" s="623"/>
      <c r="QB9900" s="623"/>
      <c r="QC9900" s="623"/>
      <c r="QD9900" s="623"/>
      <c r="QE9900" s="623"/>
      <c r="QF9900" s="623"/>
      <c r="QG9900" s="623"/>
      <c r="QH9900" s="623"/>
      <c r="QI9900" s="623"/>
      <c r="QJ9900" s="623"/>
      <c r="QK9900" s="623"/>
    </row>
    <row r="9901" spans="439:453">
      <c r="PW9901" s="623"/>
      <c r="PX9901" s="623"/>
      <c r="PY9901" s="623"/>
      <c r="PZ9901" s="623"/>
      <c r="QA9901" s="623"/>
      <c r="QB9901" s="623"/>
      <c r="QC9901" s="623"/>
      <c r="QD9901" s="623"/>
      <c r="QE9901" s="623"/>
      <c r="QF9901" s="623"/>
      <c r="QG9901" s="623"/>
      <c r="QH9901" s="623"/>
      <c r="QI9901" s="623"/>
      <c r="QJ9901" s="623"/>
      <c r="QK9901" s="623"/>
    </row>
    <row r="9902" spans="439:453">
      <c r="PW9902" s="623"/>
      <c r="PX9902" s="623"/>
      <c r="PY9902" s="623"/>
      <c r="PZ9902" s="623"/>
      <c r="QA9902" s="623"/>
      <c r="QB9902" s="623"/>
      <c r="QC9902" s="623"/>
      <c r="QD9902" s="623"/>
      <c r="QE9902" s="623"/>
      <c r="QF9902" s="623"/>
      <c r="QG9902" s="623"/>
      <c r="QH9902" s="623"/>
      <c r="QI9902" s="623"/>
      <c r="QJ9902" s="623"/>
      <c r="QK9902" s="623"/>
    </row>
    <row r="9903" spans="439:453">
      <c r="PW9903" s="623"/>
      <c r="PX9903" s="623"/>
      <c r="PY9903" s="623"/>
      <c r="PZ9903" s="623"/>
      <c r="QA9903" s="623"/>
      <c r="QB9903" s="623"/>
      <c r="QC9903" s="623"/>
      <c r="QD9903" s="623"/>
      <c r="QE9903" s="623"/>
      <c r="QF9903" s="623"/>
      <c r="QG9903" s="623"/>
      <c r="QH9903" s="623"/>
      <c r="QI9903" s="623"/>
      <c r="QJ9903" s="623"/>
      <c r="QK9903" s="623"/>
    </row>
    <row r="9904" spans="439:453">
      <c r="PW9904" s="623"/>
      <c r="PX9904" s="623"/>
      <c r="PY9904" s="623"/>
      <c r="PZ9904" s="623"/>
      <c r="QA9904" s="623"/>
      <c r="QB9904" s="623"/>
      <c r="QC9904" s="623"/>
      <c r="QD9904" s="623"/>
      <c r="QE9904" s="623"/>
      <c r="QF9904" s="623"/>
      <c r="QG9904" s="623"/>
      <c r="QH9904" s="623"/>
      <c r="QI9904" s="623"/>
      <c r="QJ9904" s="623"/>
      <c r="QK9904" s="623"/>
    </row>
    <row r="9905" spans="439:453">
      <c r="PW9905" s="623"/>
      <c r="PX9905" s="623"/>
      <c r="PY9905" s="623"/>
      <c r="PZ9905" s="623"/>
      <c r="QA9905" s="623"/>
      <c r="QB9905" s="623"/>
      <c r="QC9905" s="623"/>
      <c r="QD9905" s="623"/>
      <c r="QE9905" s="623"/>
      <c r="QF9905" s="623"/>
      <c r="QG9905" s="623"/>
      <c r="QH9905" s="623"/>
      <c r="QI9905" s="623"/>
      <c r="QJ9905" s="623"/>
      <c r="QK9905" s="623"/>
    </row>
    <row r="9906" spans="439:453">
      <c r="PW9906" s="623"/>
      <c r="PX9906" s="623"/>
      <c r="PY9906" s="623"/>
      <c r="PZ9906" s="623"/>
      <c r="QA9906" s="623"/>
      <c r="QB9906" s="623"/>
      <c r="QC9906" s="623"/>
      <c r="QD9906" s="623"/>
      <c r="QE9906" s="623"/>
      <c r="QF9906" s="623"/>
      <c r="QG9906" s="623"/>
      <c r="QH9906" s="623"/>
      <c r="QI9906" s="623"/>
      <c r="QJ9906" s="623"/>
      <c r="QK9906" s="623"/>
    </row>
    <row r="9907" spans="439:453">
      <c r="PW9907" s="623"/>
      <c r="PX9907" s="623"/>
      <c r="PY9907" s="623"/>
      <c r="PZ9907" s="623"/>
      <c r="QA9907" s="623"/>
      <c r="QB9907" s="623"/>
      <c r="QC9907" s="623"/>
      <c r="QD9907" s="623"/>
      <c r="QE9907" s="623"/>
      <c r="QF9907" s="623"/>
      <c r="QG9907" s="623"/>
      <c r="QH9907" s="623"/>
      <c r="QI9907" s="623"/>
      <c r="QJ9907" s="623"/>
      <c r="QK9907" s="623"/>
    </row>
    <row r="9908" spans="439:453">
      <c r="PW9908" s="623"/>
      <c r="PX9908" s="623"/>
      <c r="PY9908" s="623"/>
      <c r="PZ9908" s="623"/>
      <c r="QA9908" s="623"/>
      <c r="QB9908" s="623"/>
      <c r="QC9908" s="623"/>
      <c r="QD9908" s="623"/>
      <c r="QE9908" s="623"/>
      <c r="QF9908" s="623"/>
      <c r="QG9908" s="623"/>
      <c r="QH9908" s="623"/>
      <c r="QI9908" s="623"/>
      <c r="QJ9908" s="623"/>
      <c r="QK9908" s="623"/>
    </row>
    <row r="9909" spans="439:453">
      <c r="PW9909" s="623"/>
      <c r="PX9909" s="623"/>
      <c r="PY9909" s="623"/>
      <c r="PZ9909" s="623"/>
      <c r="QA9909" s="623"/>
      <c r="QB9909" s="623"/>
      <c r="QC9909" s="623"/>
      <c r="QD9909" s="623"/>
      <c r="QE9909" s="623"/>
      <c r="QF9909" s="623"/>
      <c r="QG9909" s="623"/>
      <c r="QH9909" s="623"/>
      <c r="QI9909" s="623"/>
      <c r="QJ9909" s="623"/>
      <c r="QK9909" s="623"/>
    </row>
    <row r="9910" spans="439:453">
      <c r="PW9910" s="623"/>
      <c r="PX9910" s="623"/>
      <c r="PY9910" s="623"/>
      <c r="PZ9910" s="623"/>
      <c r="QA9910" s="623"/>
      <c r="QB9910" s="623"/>
      <c r="QC9910" s="623"/>
      <c r="QD9910" s="623"/>
      <c r="QE9910" s="623"/>
      <c r="QF9910" s="623"/>
      <c r="QG9910" s="623"/>
      <c r="QH9910" s="623"/>
      <c r="QI9910" s="623"/>
      <c r="QJ9910" s="623"/>
      <c r="QK9910" s="623"/>
    </row>
    <row r="9911" spans="439:453">
      <c r="PW9911" s="623"/>
      <c r="PX9911" s="623"/>
      <c r="PY9911" s="623"/>
      <c r="PZ9911" s="623"/>
      <c r="QA9911" s="623"/>
      <c r="QB9911" s="623"/>
      <c r="QC9911" s="623"/>
      <c r="QD9911" s="623"/>
      <c r="QE9911" s="623"/>
      <c r="QF9911" s="623"/>
      <c r="QG9911" s="623"/>
      <c r="QH9911" s="623"/>
      <c r="QI9911" s="623"/>
      <c r="QJ9911" s="623"/>
      <c r="QK9911" s="623"/>
    </row>
    <row r="9912" spans="439:453">
      <c r="PW9912" s="623"/>
      <c r="PX9912" s="623"/>
      <c r="PY9912" s="623"/>
      <c r="PZ9912" s="623"/>
      <c r="QA9912" s="623"/>
      <c r="QB9912" s="623"/>
      <c r="QC9912" s="623"/>
      <c r="QD9912" s="623"/>
      <c r="QE9912" s="623"/>
      <c r="QF9912" s="623"/>
      <c r="QG9912" s="623"/>
      <c r="QH9912" s="623"/>
      <c r="QI9912" s="623"/>
      <c r="QJ9912" s="623"/>
      <c r="QK9912" s="623"/>
    </row>
    <row r="9913" spans="439:453">
      <c r="PW9913" s="623"/>
      <c r="PX9913" s="623"/>
      <c r="PY9913" s="623"/>
      <c r="PZ9913" s="623"/>
      <c r="QA9913" s="623"/>
      <c r="QB9913" s="623"/>
      <c r="QC9913" s="623"/>
      <c r="QD9913" s="623"/>
      <c r="QE9913" s="623"/>
      <c r="QF9913" s="623"/>
      <c r="QG9913" s="623"/>
      <c r="QH9913" s="623"/>
      <c r="QI9913" s="623"/>
      <c r="QJ9913" s="623"/>
      <c r="QK9913" s="623"/>
    </row>
    <row r="9914" spans="439:453">
      <c r="PW9914" s="623"/>
      <c r="PX9914" s="623"/>
      <c r="PY9914" s="623"/>
      <c r="PZ9914" s="623"/>
      <c r="QA9914" s="623"/>
      <c r="QB9914" s="623"/>
      <c r="QC9914" s="623"/>
      <c r="QD9914" s="623"/>
      <c r="QE9914" s="623"/>
      <c r="QF9914" s="623"/>
      <c r="QG9914" s="623"/>
      <c r="QH9914" s="623"/>
      <c r="QI9914" s="623"/>
      <c r="QJ9914" s="623"/>
      <c r="QK9914" s="623"/>
    </row>
    <row r="9915" spans="439:453">
      <c r="PW9915" s="623"/>
      <c r="PX9915" s="623"/>
      <c r="PY9915" s="623"/>
      <c r="PZ9915" s="623"/>
      <c r="QA9915" s="623"/>
      <c r="QB9915" s="623"/>
      <c r="QC9915" s="623"/>
      <c r="QD9915" s="623"/>
      <c r="QE9915" s="623"/>
      <c r="QF9915" s="623"/>
      <c r="QG9915" s="623"/>
      <c r="QH9915" s="623"/>
      <c r="QI9915" s="623"/>
      <c r="QJ9915" s="623"/>
      <c r="QK9915" s="623"/>
    </row>
    <row r="9916" spans="439:453">
      <c r="PW9916" s="623"/>
      <c r="PX9916" s="623"/>
      <c r="PY9916" s="623"/>
      <c r="PZ9916" s="623"/>
      <c r="QA9916" s="623"/>
      <c r="QB9916" s="623"/>
      <c r="QC9916" s="623"/>
      <c r="QD9916" s="623"/>
      <c r="QE9916" s="623"/>
      <c r="QF9916" s="623"/>
      <c r="QG9916" s="623"/>
      <c r="QH9916" s="623"/>
      <c r="QI9916" s="623"/>
      <c r="QJ9916" s="623"/>
      <c r="QK9916" s="623"/>
    </row>
    <row r="9917" spans="439:453">
      <c r="PW9917" s="623"/>
      <c r="PX9917" s="623"/>
      <c r="PY9917" s="623"/>
      <c r="PZ9917" s="623"/>
      <c r="QA9917" s="623"/>
      <c r="QB9917" s="623"/>
      <c r="QC9917" s="623"/>
      <c r="QD9917" s="623"/>
      <c r="QE9917" s="623"/>
      <c r="QF9917" s="623"/>
      <c r="QG9917" s="623"/>
      <c r="QH9917" s="623"/>
      <c r="QI9917" s="623"/>
      <c r="QJ9917" s="623"/>
      <c r="QK9917" s="623"/>
    </row>
    <row r="9918" spans="439:453">
      <c r="PW9918" s="623"/>
      <c r="PX9918" s="623"/>
      <c r="PY9918" s="623"/>
      <c r="PZ9918" s="623"/>
      <c r="QA9918" s="623"/>
      <c r="QB9918" s="623"/>
      <c r="QC9918" s="623"/>
      <c r="QD9918" s="623"/>
      <c r="QE9918" s="623"/>
      <c r="QF9918" s="623"/>
      <c r="QG9918" s="623"/>
      <c r="QH9918" s="623"/>
      <c r="QI9918" s="623"/>
      <c r="QJ9918" s="623"/>
      <c r="QK9918" s="623"/>
    </row>
    <row r="9919" spans="439:453">
      <c r="PW9919" s="623"/>
      <c r="PX9919" s="623"/>
      <c r="PY9919" s="623"/>
      <c r="PZ9919" s="623"/>
      <c r="QA9919" s="623"/>
      <c r="QB9919" s="623"/>
      <c r="QC9919" s="623"/>
      <c r="QD9919" s="623"/>
      <c r="QE9919" s="623"/>
      <c r="QF9919" s="623"/>
      <c r="QG9919" s="623"/>
      <c r="QH9919" s="623"/>
      <c r="QI9919" s="623"/>
      <c r="QJ9919" s="623"/>
      <c r="QK9919" s="623"/>
    </row>
    <row r="9920" spans="439:453">
      <c r="PW9920" s="623"/>
      <c r="PX9920" s="623"/>
      <c r="PY9920" s="623"/>
      <c r="PZ9920" s="623"/>
      <c r="QA9920" s="623"/>
      <c r="QB9920" s="623"/>
      <c r="QC9920" s="623"/>
      <c r="QD9920" s="623"/>
      <c r="QE9920" s="623"/>
      <c r="QF9920" s="623"/>
      <c r="QG9920" s="623"/>
      <c r="QH9920" s="623"/>
      <c r="QI9920" s="623"/>
      <c r="QJ9920" s="623"/>
      <c r="QK9920" s="623"/>
    </row>
    <row r="9921" spans="439:453">
      <c r="PW9921" s="623"/>
      <c r="PX9921" s="623"/>
      <c r="PY9921" s="623"/>
      <c r="PZ9921" s="623"/>
      <c r="QA9921" s="623"/>
      <c r="QB9921" s="623"/>
      <c r="QC9921" s="623"/>
      <c r="QD9921" s="623"/>
      <c r="QE9921" s="623"/>
      <c r="QF9921" s="623"/>
      <c r="QG9921" s="623"/>
      <c r="QH9921" s="623"/>
      <c r="QI9921" s="623"/>
      <c r="QJ9921" s="623"/>
      <c r="QK9921" s="623"/>
    </row>
    <row r="9922" spans="439:453">
      <c r="PW9922" s="623"/>
      <c r="PX9922" s="623"/>
      <c r="PY9922" s="623"/>
      <c r="PZ9922" s="623"/>
      <c r="QA9922" s="623"/>
      <c r="QB9922" s="623"/>
      <c r="QC9922" s="623"/>
      <c r="QD9922" s="623"/>
      <c r="QE9922" s="623"/>
      <c r="QF9922" s="623"/>
      <c r="QG9922" s="623"/>
      <c r="QH9922" s="623"/>
      <c r="QI9922" s="623"/>
      <c r="QJ9922" s="623"/>
      <c r="QK9922" s="623"/>
    </row>
    <row r="9923" spans="439:453">
      <c r="PW9923" s="623"/>
      <c r="PX9923" s="623"/>
      <c r="PY9923" s="623"/>
      <c r="PZ9923" s="623"/>
      <c r="QA9923" s="623"/>
      <c r="QB9923" s="623"/>
      <c r="QC9923" s="623"/>
      <c r="QD9923" s="623"/>
      <c r="QE9923" s="623"/>
      <c r="QF9923" s="623"/>
      <c r="QG9923" s="623"/>
      <c r="QH9923" s="623"/>
      <c r="QI9923" s="623"/>
      <c r="QJ9923" s="623"/>
      <c r="QK9923" s="623"/>
    </row>
    <row r="9924" spans="439:453">
      <c r="PW9924" s="623"/>
      <c r="PX9924" s="623"/>
      <c r="PY9924" s="623"/>
      <c r="PZ9924" s="623"/>
      <c r="QA9924" s="623"/>
      <c r="QB9924" s="623"/>
      <c r="QC9924" s="623"/>
      <c r="QD9924" s="623"/>
      <c r="QE9924" s="623"/>
      <c r="QF9924" s="623"/>
      <c r="QG9924" s="623"/>
      <c r="QH9924" s="623"/>
      <c r="QI9924" s="623"/>
      <c r="QJ9924" s="623"/>
      <c r="QK9924" s="623"/>
    </row>
    <row r="9925" spans="439:453">
      <c r="PW9925" s="623"/>
      <c r="PX9925" s="623"/>
      <c r="PY9925" s="623"/>
      <c r="PZ9925" s="623"/>
      <c r="QA9925" s="623"/>
      <c r="QB9925" s="623"/>
      <c r="QC9925" s="623"/>
      <c r="QD9925" s="623"/>
      <c r="QE9925" s="623"/>
      <c r="QF9925" s="623"/>
      <c r="QG9925" s="623"/>
      <c r="QH9925" s="623"/>
      <c r="QI9925" s="623"/>
      <c r="QJ9925" s="623"/>
      <c r="QK9925" s="623"/>
    </row>
    <row r="9926" spans="439:453">
      <c r="PW9926" s="623"/>
      <c r="PX9926" s="623"/>
      <c r="PY9926" s="623"/>
      <c r="PZ9926" s="623"/>
      <c r="QA9926" s="623"/>
      <c r="QB9926" s="623"/>
      <c r="QC9926" s="623"/>
      <c r="QD9926" s="623"/>
      <c r="QE9926" s="623"/>
      <c r="QF9926" s="623"/>
      <c r="QG9926" s="623"/>
      <c r="QH9926" s="623"/>
      <c r="QI9926" s="623"/>
      <c r="QJ9926" s="623"/>
      <c r="QK9926" s="623"/>
    </row>
    <row r="9927" spans="439:453">
      <c r="PW9927" s="623"/>
      <c r="PX9927" s="623"/>
      <c r="PY9927" s="623"/>
      <c r="PZ9927" s="623"/>
      <c r="QA9927" s="623"/>
      <c r="QB9927" s="623"/>
      <c r="QC9927" s="623"/>
      <c r="QD9927" s="623"/>
      <c r="QE9927" s="623"/>
      <c r="QF9927" s="623"/>
      <c r="QG9927" s="623"/>
      <c r="QH9927" s="623"/>
      <c r="QI9927" s="623"/>
      <c r="QJ9927" s="623"/>
      <c r="QK9927" s="623"/>
    </row>
    <row r="9928" spans="439:453">
      <c r="PW9928" s="623"/>
      <c r="PX9928" s="623"/>
      <c r="PY9928" s="623"/>
      <c r="PZ9928" s="623"/>
      <c r="QA9928" s="623"/>
      <c r="QB9928" s="623"/>
      <c r="QC9928" s="623"/>
      <c r="QD9928" s="623"/>
      <c r="QE9928" s="623"/>
      <c r="QF9928" s="623"/>
      <c r="QG9928" s="623"/>
      <c r="QH9928" s="623"/>
      <c r="QI9928" s="623"/>
      <c r="QJ9928" s="623"/>
      <c r="QK9928" s="623"/>
    </row>
    <row r="9929" spans="439:453">
      <c r="PW9929" s="623"/>
      <c r="PX9929" s="623"/>
      <c r="PY9929" s="623"/>
      <c r="PZ9929" s="623"/>
      <c r="QA9929" s="623"/>
      <c r="QB9929" s="623"/>
      <c r="QC9929" s="623"/>
      <c r="QD9929" s="623"/>
      <c r="QE9929" s="623"/>
      <c r="QF9929" s="623"/>
      <c r="QG9929" s="623"/>
      <c r="QH9929" s="623"/>
      <c r="QI9929" s="623"/>
      <c r="QJ9929" s="623"/>
      <c r="QK9929" s="623"/>
    </row>
    <row r="9930" spans="439:453">
      <c r="PW9930" s="623"/>
      <c r="PX9930" s="623"/>
      <c r="PY9930" s="623"/>
      <c r="PZ9930" s="623"/>
      <c r="QA9930" s="623"/>
      <c r="QB9930" s="623"/>
      <c r="QC9930" s="623"/>
      <c r="QD9930" s="623"/>
      <c r="QE9930" s="623"/>
      <c r="QF9930" s="623"/>
      <c r="QG9930" s="623"/>
      <c r="QH9930" s="623"/>
      <c r="QI9930" s="623"/>
      <c r="QJ9930" s="623"/>
      <c r="QK9930" s="623"/>
    </row>
    <row r="9931" spans="439:453">
      <c r="PW9931" s="623"/>
      <c r="PX9931" s="623"/>
      <c r="PY9931" s="623"/>
      <c r="PZ9931" s="623"/>
      <c r="QA9931" s="623"/>
      <c r="QB9931" s="623"/>
      <c r="QC9931" s="623"/>
      <c r="QD9931" s="623"/>
      <c r="QE9931" s="623"/>
      <c r="QF9931" s="623"/>
      <c r="QG9931" s="623"/>
      <c r="QH9931" s="623"/>
      <c r="QI9931" s="623"/>
      <c r="QJ9931" s="623"/>
      <c r="QK9931" s="623"/>
    </row>
    <row r="9932" spans="439:453">
      <c r="PW9932" s="623"/>
      <c r="PX9932" s="623"/>
      <c r="PY9932" s="623"/>
      <c r="PZ9932" s="623"/>
      <c r="QA9932" s="623"/>
      <c r="QB9932" s="623"/>
      <c r="QC9932" s="623"/>
      <c r="QD9932" s="623"/>
      <c r="QE9932" s="623"/>
      <c r="QF9932" s="623"/>
      <c r="QG9932" s="623"/>
      <c r="QH9932" s="623"/>
      <c r="QI9932" s="623"/>
      <c r="QJ9932" s="623"/>
      <c r="QK9932" s="623"/>
    </row>
    <row r="9933" spans="439:453">
      <c r="PW9933" s="623"/>
      <c r="PX9933" s="623"/>
      <c r="PY9933" s="623"/>
      <c r="PZ9933" s="623"/>
      <c r="QA9933" s="623"/>
      <c r="QB9933" s="623"/>
      <c r="QC9933" s="623"/>
      <c r="QD9933" s="623"/>
      <c r="QE9933" s="623"/>
      <c r="QF9933" s="623"/>
      <c r="QG9933" s="623"/>
      <c r="QH9933" s="623"/>
      <c r="QI9933" s="623"/>
      <c r="QJ9933" s="623"/>
      <c r="QK9933" s="623"/>
    </row>
    <row r="9934" spans="439:453">
      <c r="PW9934" s="623"/>
      <c r="PX9934" s="623"/>
      <c r="PY9934" s="623"/>
      <c r="PZ9934" s="623"/>
      <c r="QA9934" s="623"/>
      <c r="QB9934" s="623"/>
      <c r="QC9934" s="623"/>
      <c r="QD9934" s="623"/>
      <c r="QE9934" s="623"/>
      <c r="QF9934" s="623"/>
      <c r="QG9934" s="623"/>
      <c r="QH9934" s="623"/>
      <c r="QI9934" s="623"/>
      <c r="QJ9934" s="623"/>
      <c r="QK9934" s="623"/>
    </row>
    <row r="9935" spans="439:453">
      <c r="PW9935" s="623"/>
      <c r="PX9935" s="623"/>
      <c r="PY9935" s="623"/>
      <c r="PZ9935" s="623"/>
      <c r="QA9935" s="623"/>
      <c r="QB9935" s="623"/>
      <c r="QC9935" s="623"/>
      <c r="QD9935" s="623"/>
      <c r="QE9935" s="623"/>
      <c r="QF9935" s="623"/>
      <c r="QG9935" s="623"/>
      <c r="QH9935" s="623"/>
      <c r="QI9935" s="623"/>
      <c r="QJ9935" s="623"/>
      <c r="QK9935" s="623"/>
    </row>
    <row r="9936" spans="439:453">
      <c r="PW9936" s="623"/>
      <c r="PX9936" s="623"/>
      <c r="PY9936" s="623"/>
      <c r="PZ9936" s="623"/>
      <c r="QA9936" s="623"/>
      <c r="QB9936" s="623"/>
      <c r="QC9936" s="623"/>
      <c r="QD9936" s="623"/>
      <c r="QE9936" s="623"/>
      <c r="QF9936" s="623"/>
      <c r="QG9936" s="623"/>
      <c r="QH9936" s="623"/>
      <c r="QI9936" s="623"/>
      <c r="QJ9936" s="623"/>
      <c r="QK9936" s="623"/>
    </row>
    <row r="9937" spans="439:453">
      <c r="PW9937" s="623"/>
      <c r="PX9937" s="623"/>
      <c r="PY9937" s="623"/>
      <c r="PZ9937" s="623"/>
      <c r="QA9937" s="623"/>
      <c r="QB9937" s="623"/>
      <c r="QC9937" s="623"/>
      <c r="QD9937" s="623"/>
      <c r="QE9937" s="623"/>
      <c r="QF9937" s="623"/>
      <c r="QG9937" s="623"/>
      <c r="QH9937" s="623"/>
      <c r="QI9937" s="623"/>
      <c r="QJ9937" s="623"/>
      <c r="QK9937" s="623"/>
    </row>
    <row r="9938" spans="439:453">
      <c r="PW9938" s="623"/>
      <c r="PX9938" s="623"/>
      <c r="PY9938" s="623"/>
      <c r="PZ9938" s="623"/>
      <c r="QA9938" s="623"/>
      <c r="QB9938" s="623"/>
      <c r="QC9938" s="623"/>
      <c r="QD9938" s="623"/>
      <c r="QE9938" s="623"/>
      <c r="QF9938" s="623"/>
      <c r="QG9938" s="623"/>
      <c r="QH9938" s="623"/>
      <c r="QI9938" s="623"/>
      <c r="QJ9938" s="623"/>
      <c r="QK9938" s="623"/>
    </row>
    <row r="9939" spans="439:453">
      <c r="PW9939" s="623"/>
      <c r="PX9939" s="623"/>
      <c r="PY9939" s="623"/>
      <c r="PZ9939" s="623"/>
      <c r="QA9939" s="623"/>
      <c r="QB9939" s="623"/>
      <c r="QC9939" s="623"/>
      <c r="QD9939" s="623"/>
      <c r="QE9939" s="623"/>
      <c r="QF9939" s="623"/>
      <c r="QG9939" s="623"/>
      <c r="QH9939" s="623"/>
      <c r="QI9939" s="623"/>
      <c r="QJ9939" s="623"/>
      <c r="QK9939" s="623"/>
    </row>
    <row r="9940" spans="439:453">
      <c r="PW9940" s="623"/>
      <c r="PX9940" s="623"/>
      <c r="PY9940" s="623"/>
      <c r="PZ9940" s="623"/>
      <c r="QA9940" s="623"/>
      <c r="QB9940" s="623"/>
      <c r="QC9940" s="623"/>
      <c r="QD9940" s="623"/>
      <c r="QE9940" s="623"/>
      <c r="QF9940" s="623"/>
      <c r="QG9940" s="623"/>
      <c r="QH9940" s="623"/>
      <c r="QI9940" s="623"/>
      <c r="QJ9940" s="623"/>
      <c r="QK9940" s="623"/>
    </row>
    <row r="9941" spans="439:453">
      <c r="PW9941" s="623"/>
      <c r="PX9941" s="623"/>
      <c r="PY9941" s="623"/>
      <c r="PZ9941" s="623"/>
      <c r="QA9941" s="623"/>
      <c r="QB9941" s="623"/>
      <c r="QC9941" s="623"/>
      <c r="QD9941" s="623"/>
      <c r="QE9941" s="623"/>
      <c r="QF9941" s="623"/>
      <c r="QG9941" s="623"/>
      <c r="QH9941" s="623"/>
      <c r="QI9941" s="623"/>
      <c r="QJ9941" s="623"/>
      <c r="QK9941" s="623"/>
    </row>
    <row r="9942" spans="439:453">
      <c r="PW9942" s="623"/>
      <c r="PX9942" s="623"/>
      <c r="PY9942" s="623"/>
      <c r="PZ9942" s="623"/>
      <c r="QA9942" s="623"/>
      <c r="QB9942" s="623"/>
      <c r="QC9942" s="623"/>
      <c r="QD9942" s="623"/>
      <c r="QE9942" s="623"/>
      <c r="QF9942" s="623"/>
      <c r="QG9942" s="623"/>
      <c r="QH9942" s="623"/>
      <c r="QI9942" s="623"/>
      <c r="QJ9942" s="623"/>
      <c r="QK9942" s="623"/>
    </row>
    <row r="9943" spans="439:453">
      <c r="PW9943" s="623"/>
      <c r="PX9943" s="623"/>
      <c r="PY9943" s="623"/>
      <c r="PZ9943" s="623"/>
      <c r="QA9943" s="623"/>
      <c r="QB9943" s="623"/>
      <c r="QC9943" s="623"/>
      <c r="QD9943" s="623"/>
      <c r="QE9943" s="623"/>
      <c r="QF9943" s="623"/>
      <c r="QG9943" s="623"/>
      <c r="QH9943" s="623"/>
      <c r="QI9943" s="623"/>
      <c r="QJ9943" s="623"/>
      <c r="QK9943" s="623"/>
    </row>
    <row r="9944" spans="439:453">
      <c r="PW9944" s="623"/>
      <c r="PX9944" s="623"/>
      <c r="PY9944" s="623"/>
      <c r="PZ9944" s="623"/>
      <c r="QA9944" s="623"/>
      <c r="QB9944" s="623"/>
      <c r="QC9944" s="623"/>
      <c r="QD9944" s="623"/>
      <c r="QE9944" s="623"/>
      <c r="QF9944" s="623"/>
      <c r="QG9944" s="623"/>
      <c r="QH9944" s="623"/>
      <c r="QI9944" s="623"/>
      <c r="QJ9944" s="623"/>
      <c r="QK9944" s="623"/>
    </row>
    <row r="9945" spans="439:453">
      <c r="PW9945" s="623"/>
      <c r="PX9945" s="623"/>
      <c r="PY9945" s="623"/>
      <c r="PZ9945" s="623"/>
      <c r="QA9945" s="623"/>
      <c r="QB9945" s="623"/>
      <c r="QC9945" s="623"/>
      <c r="QD9945" s="623"/>
      <c r="QE9945" s="623"/>
      <c r="QF9945" s="623"/>
      <c r="QG9945" s="623"/>
      <c r="QH9945" s="623"/>
      <c r="QI9945" s="623"/>
      <c r="QJ9945" s="623"/>
      <c r="QK9945" s="623"/>
    </row>
    <row r="9946" spans="439:453">
      <c r="PW9946" s="623"/>
      <c r="PX9946" s="623"/>
      <c r="PY9946" s="623"/>
      <c r="PZ9946" s="623"/>
      <c r="QA9946" s="623"/>
      <c r="QB9946" s="623"/>
      <c r="QC9946" s="623"/>
      <c r="QD9946" s="623"/>
      <c r="QE9946" s="623"/>
      <c r="QF9946" s="623"/>
      <c r="QG9946" s="623"/>
      <c r="QH9946" s="623"/>
      <c r="QI9946" s="623"/>
      <c r="QJ9946" s="623"/>
      <c r="QK9946" s="623"/>
    </row>
    <row r="9947" spans="439:453">
      <c r="PW9947" s="623"/>
      <c r="PX9947" s="623"/>
      <c r="PY9947" s="623"/>
      <c r="PZ9947" s="623"/>
      <c r="QA9947" s="623"/>
      <c r="QB9947" s="623"/>
      <c r="QC9947" s="623"/>
      <c r="QD9947" s="623"/>
      <c r="QE9947" s="623"/>
      <c r="QF9947" s="623"/>
      <c r="QG9947" s="623"/>
      <c r="QH9947" s="623"/>
      <c r="QI9947" s="623"/>
      <c r="QJ9947" s="623"/>
      <c r="QK9947" s="623"/>
    </row>
    <row r="9948" spans="439:453">
      <c r="PW9948" s="623"/>
      <c r="PX9948" s="623"/>
      <c r="PY9948" s="623"/>
      <c r="PZ9948" s="623"/>
      <c r="QA9948" s="623"/>
      <c r="QB9948" s="623"/>
      <c r="QC9948" s="623"/>
      <c r="QD9948" s="623"/>
      <c r="QE9948" s="623"/>
      <c r="QF9948" s="623"/>
      <c r="QG9948" s="623"/>
      <c r="QH9948" s="623"/>
      <c r="QI9948" s="623"/>
      <c r="QJ9948" s="623"/>
      <c r="QK9948" s="623"/>
    </row>
    <row r="9949" spans="439:453">
      <c r="PW9949" s="623"/>
      <c r="PX9949" s="623"/>
      <c r="PY9949" s="623"/>
      <c r="PZ9949" s="623"/>
      <c r="QA9949" s="623"/>
      <c r="QB9949" s="623"/>
      <c r="QC9949" s="623"/>
      <c r="QD9949" s="623"/>
      <c r="QE9949" s="623"/>
      <c r="QF9949" s="623"/>
      <c r="QG9949" s="623"/>
      <c r="QH9949" s="623"/>
      <c r="QI9949" s="623"/>
      <c r="QJ9949" s="623"/>
      <c r="QK9949" s="623"/>
    </row>
    <row r="9950" spans="439:453">
      <c r="PW9950" s="623"/>
      <c r="PX9950" s="623"/>
      <c r="PY9950" s="623"/>
      <c r="PZ9950" s="623"/>
      <c r="QA9950" s="623"/>
      <c r="QB9950" s="623"/>
      <c r="QC9950" s="623"/>
      <c r="QD9950" s="623"/>
      <c r="QE9950" s="623"/>
      <c r="QF9950" s="623"/>
      <c r="QG9950" s="623"/>
      <c r="QH9950" s="623"/>
      <c r="QI9950" s="623"/>
      <c r="QJ9950" s="623"/>
      <c r="QK9950" s="623"/>
    </row>
    <row r="9951" spans="439:453">
      <c r="PW9951" s="623"/>
      <c r="PX9951" s="623"/>
      <c r="PY9951" s="623"/>
      <c r="PZ9951" s="623"/>
      <c r="QA9951" s="623"/>
      <c r="QB9951" s="623"/>
      <c r="QC9951" s="623"/>
      <c r="QD9951" s="623"/>
      <c r="QE9951" s="623"/>
      <c r="QF9951" s="623"/>
      <c r="QG9951" s="623"/>
      <c r="QH9951" s="623"/>
      <c r="QI9951" s="623"/>
      <c r="QJ9951" s="623"/>
      <c r="QK9951" s="623"/>
    </row>
    <row r="9952" spans="439:453">
      <c r="PW9952" s="623"/>
      <c r="PX9952" s="623"/>
      <c r="PY9952" s="623"/>
      <c r="PZ9952" s="623"/>
      <c r="QA9952" s="623"/>
      <c r="QB9952" s="623"/>
      <c r="QC9952" s="623"/>
      <c r="QD9952" s="623"/>
      <c r="QE9952" s="623"/>
      <c r="QF9952" s="623"/>
      <c r="QG9952" s="623"/>
      <c r="QH9952" s="623"/>
      <c r="QI9952" s="623"/>
      <c r="QJ9952" s="623"/>
      <c r="QK9952" s="623"/>
    </row>
    <row r="9953" spans="439:453">
      <c r="PW9953" s="623"/>
      <c r="PX9953" s="623"/>
      <c r="PY9953" s="623"/>
      <c r="PZ9953" s="623"/>
      <c r="QA9953" s="623"/>
      <c r="QB9953" s="623"/>
      <c r="QC9953" s="623"/>
      <c r="QD9953" s="623"/>
      <c r="QE9953" s="623"/>
      <c r="QF9953" s="623"/>
      <c r="QG9953" s="623"/>
      <c r="QH9953" s="623"/>
      <c r="QI9953" s="623"/>
      <c r="QJ9953" s="623"/>
      <c r="QK9953" s="623"/>
    </row>
    <row r="9954" spans="439:453">
      <c r="PW9954" s="623"/>
      <c r="PX9954" s="623"/>
      <c r="PY9954" s="623"/>
      <c r="PZ9954" s="623"/>
      <c r="QA9954" s="623"/>
      <c r="QB9954" s="623"/>
      <c r="QC9954" s="623"/>
      <c r="QD9954" s="623"/>
      <c r="QE9954" s="623"/>
      <c r="QF9954" s="623"/>
      <c r="QG9954" s="623"/>
      <c r="QH9954" s="623"/>
      <c r="QI9954" s="623"/>
      <c r="QJ9954" s="623"/>
      <c r="QK9954" s="623"/>
    </row>
    <row r="9955" spans="439:453">
      <c r="PW9955" s="623"/>
      <c r="PX9955" s="623"/>
      <c r="PY9955" s="623"/>
      <c r="PZ9955" s="623"/>
      <c r="QA9955" s="623"/>
      <c r="QB9955" s="623"/>
      <c r="QC9955" s="623"/>
      <c r="QD9955" s="623"/>
      <c r="QE9955" s="623"/>
      <c r="QF9955" s="623"/>
      <c r="QG9955" s="623"/>
      <c r="QH9955" s="623"/>
      <c r="QI9955" s="623"/>
      <c r="QJ9955" s="623"/>
      <c r="QK9955" s="623"/>
    </row>
    <row r="9956" spans="439:453">
      <c r="PW9956" s="623"/>
      <c r="PX9956" s="623"/>
      <c r="PY9956" s="623"/>
      <c r="PZ9956" s="623"/>
      <c r="QA9956" s="623"/>
      <c r="QB9956" s="623"/>
      <c r="QC9956" s="623"/>
      <c r="QD9956" s="623"/>
      <c r="QE9956" s="623"/>
      <c r="QF9956" s="623"/>
      <c r="QG9956" s="623"/>
      <c r="QH9956" s="623"/>
      <c r="QI9956" s="623"/>
      <c r="QJ9956" s="623"/>
      <c r="QK9956" s="623"/>
    </row>
    <row r="9957" spans="439:453">
      <c r="PW9957" s="623"/>
      <c r="PX9957" s="623"/>
      <c r="PY9957" s="623"/>
      <c r="PZ9957" s="623"/>
      <c r="QA9957" s="623"/>
      <c r="QB9957" s="623"/>
      <c r="QC9957" s="623"/>
      <c r="QD9957" s="623"/>
      <c r="QE9957" s="623"/>
      <c r="QF9957" s="623"/>
      <c r="QG9957" s="623"/>
      <c r="QH9957" s="623"/>
      <c r="QI9957" s="623"/>
      <c r="QJ9957" s="623"/>
      <c r="QK9957" s="623"/>
    </row>
    <row r="9958" spans="439:453">
      <c r="PW9958" s="623"/>
      <c r="PX9958" s="623"/>
      <c r="PY9958" s="623"/>
      <c r="PZ9958" s="623"/>
      <c r="QA9958" s="623"/>
      <c r="QB9958" s="623"/>
      <c r="QC9958" s="623"/>
      <c r="QD9958" s="623"/>
      <c r="QE9958" s="623"/>
      <c r="QF9958" s="623"/>
      <c r="QG9958" s="623"/>
      <c r="QH9958" s="623"/>
      <c r="QI9958" s="623"/>
      <c r="QJ9958" s="623"/>
      <c r="QK9958" s="623"/>
    </row>
    <row r="9959" spans="439:453">
      <c r="PW9959" s="623"/>
      <c r="PX9959" s="623"/>
      <c r="PY9959" s="623"/>
      <c r="PZ9959" s="623"/>
      <c r="QA9959" s="623"/>
      <c r="QB9959" s="623"/>
      <c r="QC9959" s="623"/>
      <c r="QD9959" s="623"/>
      <c r="QE9959" s="623"/>
      <c r="QF9959" s="623"/>
      <c r="QG9959" s="623"/>
      <c r="QH9959" s="623"/>
      <c r="QI9959" s="623"/>
      <c r="QJ9959" s="623"/>
      <c r="QK9959" s="623"/>
    </row>
    <row r="9960" spans="439:453">
      <c r="PW9960" s="623"/>
      <c r="PX9960" s="623"/>
      <c r="PY9960" s="623"/>
      <c r="PZ9960" s="623"/>
      <c r="QA9960" s="623"/>
      <c r="QB9960" s="623"/>
      <c r="QC9960" s="623"/>
      <c r="QD9960" s="623"/>
      <c r="QE9960" s="623"/>
      <c r="QF9960" s="623"/>
      <c r="QG9960" s="623"/>
      <c r="QH9960" s="623"/>
      <c r="QI9960" s="623"/>
      <c r="QJ9960" s="623"/>
      <c r="QK9960" s="623"/>
    </row>
    <row r="9961" spans="439:453">
      <c r="PW9961" s="623"/>
      <c r="PX9961" s="623"/>
      <c r="PY9961" s="623"/>
      <c r="PZ9961" s="623"/>
      <c r="QA9961" s="623"/>
      <c r="QB9961" s="623"/>
      <c r="QC9961" s="623"/>
      <c r="QD9961" s="623"/>
      <c r="QE9961" s="623"/>
      <c r="QF9961" s="623"/>
      <c r="QG9961" s="623"/>
      <c r="QH9961" s="623"/>
      <c r="QI9961" s="623"/>
      <c r="QJ9961" s="623"/>
      <c r="QK9961" s="623"/>
    </row>
    <row r="9962" spans="439:453">
      <c r="PW9962" s="623"/>
      <c r="PX9962" s="623"/>
      <c r="PY9962" s="623"/>
      <c r="PZ9962" s="623"/>
      <c r="QA9962" s="623"/>
      <c r="QB9962" s="623"/>
      <c r="QC9962" s="623"/>
      <c r="QD9962" s="623"/>
      <c r="QE9962" s="623"/>
      <c r="QF9962" s="623"/>
      <c r="QG9962" s="623"/>
      <c r="QH9962" s="623"/>
      <c r="QI9962" s="623"/>
      <c r="QJ9962" s="623"/>
      <c r="QK9962" s="623"/>
    </row>
    <row r="9963" spans="439:453">
      <c r="PW9963" s="623"/>
      <c r="PX9963" s="623"/>
      <c r="PY9963" s="623"/>
      <c r="PZ9963" s="623"/>
      <c r="QA9963" s="623"/>
      <c r="QB9963" s="623"/>
      <c r="QC9963" s="623"/>
      <c r="QD9963" s="623"/>
      <c r="QE9963" s="623"/>
      <c r="QF9963" s="623"/>
      <c r="QG9963" s="623"/>
      <c r="QH9963" s="623"/>
      <c r="QI9963" s="623"/>
      <c r="QJ9963" s="623"/>
      <c r="QK9963" s="623"/>
    </row>
    <row r="9964" spans="439:453">
      <c r="PW9964" s="623"/>
      <c r="PX9964" s="623"/>
      <c r="PY9964" s="623"/>
      <c r="PZ9964" s="623"/>
      <c r="QA9964" s="623"/>
      <c r="QB9964" s="623"/>
      <c r="QC9964" s="623"/>
      <c r="QD9964" s="623"/>
      <c r="QE9964" s="623"/>
      <c r="QF9964" s="623"/>
      <c r="QG9964" s="623"/>
      <c r="QH9964" s="623"/>
      <c r="QI9964" s="623"/>
      <c r="QJ9964" s="623"/>
      <c r="QK9964" s="623"/>
    </row>
    <row r="9965" spans="439:453">
      <c r="PW9965" s="623"/>
      <c r="PX9965" s="623"/>
      <c r="PY9965" s="623"/>
      <c r="PZ9965" s="623"/>
      <c r="QA9965" s="623"/>
      <c r="QB9965" s="623"/>
      <c r="QC9965" s="623"/>
      <c r="QD9965" s="623"/>
      <c r="QE9965" s="623"/>
      <c r="QF9965" s="623"/>
      <c r="QG9965" s="623"/>
      <c r="QH9965" s="623"/>
      <c r="QI9965" s="623"/>
      <c r="QJ9965" s="623"/>
      <c r="QK9965" s="623"/>
    </row>
    <row r="9966" spans="439:453">
      <c r="PW9966" s="623"/>
      <c r="PX9966" s="623"/>
      <c r="PY9966" s="623"/>
      <c r="PZ9966" s="623"/>
      <c r="QA9966" s="623"/>
      <c r="QB9966" s="623"/>
      <c r="QC9966" s="623"/>
      <c r="QD9966" s="623"/>
      <c r="QE9966" s="623"/>
      <c r="QF9966" s="623"/>
      <c r="QG9966" s="623"/>
      <c r="QH9966" s="623"/>
      <c r="QI9966" s="623"/>
      <c r="QJ9966" s="623"/>
      <c r="QK9966" s="623"/>
    </row>
    <row r="9967" spans="439:453">
      <c r="PW9967" s="623"/>
      <c r="PX9967" s="623"/>
      <c r="PY9967" s="623"/>
      <c r="PZ9967" s="623"/>
      <c r="QA9967" s="623"/>
      <c r="QB9967" s="623"/>
      <c r="QC9967" s="623"/>
      <c r="QD9967" s="623"/>
      <c r="QE9967" s="623"/>
      <c r="QF9967" s="623"/>
      <c r="QG9967" s="623"/>
      <c r="QH9967" s="623"/>
      <c r="QI9967" s="623"/>
      <c r="QJ9967" s="623"/>
      <c r="QK9967" s="623"/>
    </row>
    <row r="9968" spans="439:453">
      <c r="PW9968" s="623"/>
      <c r="PX9968" s="623"/>
      <c r="PY9968" s="623"/>
      <c r="PZ9968" s="623"/>
      <c r="QA9968" s="623"/>
      <c r="QB9968" s="623"/>
      <c r="QC9968" s="623"/>
      <c r="QD9968" s="623"/>
      <c r="QE9968" s="623"/>
      <c r="QF9968" s="623"/>
      <c r="QG9968" s="623"/>
      <c r="QH9968" s="623"/>
      <c r="QI9968" s="623"/>
      <c r="QJ9968" s="623"/>
      <c r="QK9968" s="623"/>
    </row>
    <row r="9969" spans="439:453">
      <c r="PW9969" s="623"/>
      <c r="PX9969" s="623"/>
      <c r="PY9969" s="623"/>
      <c r="PZ9969" s="623"/>
      <c r="QA9969" s="623"/>
      <c r="QB9969" s="623"/>
      <c r="QC9969" s="623"/>
      <c r="QD9969" s="623"/>
      <c r="QE9969" s="623"/>
      <c r="QF9969" s="623"/>
      <c r="QG9969" s="623"/>
      <c r="QH9969" s="623"/>
      <c r="QI9969" s="623"/>
      <c r="QJ9969" s="623"/>
      <c r="QK9969" s="623"/>
    </row>
    <row r="9970" spans="439:453">
      <c r="PW9970" s="623"/>
      <c r="PX9970" s="623"/>
      <c r="PY9970" s="623"/>
      <c r="PZ9970" s="623"/>
      <c r="QA9970" s="623"/>
      <c r="QB9970" s="623"/>
      <c r="QC9970" s="623"/>
      <c r="QD9970" s="623"/>
      <c r="QE9970" s="623"/>
      <c r="QF9970" s="623"/>
      <c r="QG9970" s="623"/>
      <c r="QH9970" s="623"/>
      <c r="QI9970" s="623"/>
      <c r="QJ9970" s="623"/>
      <c r="QK9970" s="623"/>
    </row>
    <row r="9971" spans="439:453">
      <c r="PW9971" s="623"/>
      <c r="PX9971" s="623"/>
      <c r="PY9971" s="623"/>
      <c r="PZ9971" s="623"/>
      <c r="QA9971" s="623"/>
      <c r="QB9971" s="623"/>
      <c r="QC9971" s="623"/>
      <c r="QD9971" s="623"/>
      <c r="QE9971" s="623"/>
      <c r="QF9971" s="623"/>
      <c r="QG9971" s="623"/>
      <c r="QH9971" s="623"/>
      <c r="QI9971" s="623"/>
      <c r="QJ9971" s="623"/>
      <c r="QK9971" s="623"/>
    </row>
    <row r="9972" spans="439:453">
      <c r="PW9972" s="623"/>
      <c r="PX9972" s="623"/>
      <c r="PY9972" s="623"/>
      <c r="PZ9972" s="623"/>
      <c r="QA9972" s="623"/>
      <c r="QB9972" s="623"/>
      <c r="QC9972" s="623"/>
      <c r="QD9972" s="623"/>
      <c r="QE9972" s="623"/>
      <c r="QF9972" s="623"/>
      <c r="QG9972" s="623"/>
      <c r="QH9972" s="623"/>
      <c r="QI9972" s="623"/>
      <c r="QJ9972" s="623"/>
      <c r="QK9972" s="623"/>
    </row>
    <row r="9973" spans="439:453">
      <c r="PW9973" s="623"/>
      <c r="PX9973" s="623"/>
      <c r="PY9973" s="623"/>
      <c r="PZ9973" s="623"/>
      <c r="QA9973" s="623"/>
      <c r="QB9973" s="623"/>
      <c r="QC9973" s="623"/>
      <c r="QD9973" s="623"/>
      <c r="QE9973" s="623"/>
      <c r="QF9973" s="623"/>
      <c r="QG9973" s="623"/>
      <c r="QH9973" s="623"/>
      <c r="QI9973" s="623"/>
      <c r="QJ9973" s="623"/>
      <c r="QK9973" s="623"/>
    </row>
    <row r="9974" spans="439:453">
      <c r="PW9974" s="623"/>
      <c r="PX9974" s="623"/>
      <c r="PY9974" s="623"/>
      <c r="PZ9974" s="623"/>
      <c r="QA9974" s="623"/>
      <c r="QB9974" s="623"/>
      <c r="QC9974" s="623"/>
      <c r="QD9974" s="623"/>
      <c r="QE9974" s="623"/>
      <c r="QF9974" s="623"/>
      <c r="QG9974" s="623"/>
      <c r="QH9974" s="623"/>
      <c r="QI9974" s="623"/>
      <c r="QJ9974" s="623"/>
      <c r="QK9974" s="623"/>
    </row>
    <row r="9975" spans="439:453">
      <c r="PW9975" s="623"/>
      <c r="PX9975" s="623"/>
      <c r="PY9975" s="623"/>
      <c r="PZ9975" s="623"/>
      <c r="QA9975" s="623"/>
      <c r="QB9975" s="623"/>
      <c r="QC9975" s="623"/>
      <c r="QD9975" s="623"/>
      <c r="QE9975" s="623"/>
      <c r="QF9975" s="623"/>
      <c r="QG9975" s="623"/>
      <c r="QH9975" s="623"/>
      <c r="QI9975" s="623"/>
      <c r="QJ9975" s="623"/>
      <c r="QK9975" s="623"/>
    </row>
    <row r="9976" spans="439:453">
      <c r="PW9976" s="623"/>
      <c r="PX9976" s="623"/>
      <c r="PY9976" s="623"/>
      <c r="PZ9976" s="623"/>
      <c r="QA9976" s="623"/>
      <c r="QB9976" s="623"/>
      <c r="QC9976" s="623"/>
      <c r="QD9976" s="623"/>
      <c r="QE9976" s="623"/>
      <c r="QF9976" s="623"/>
      <c r="QG9976" s="623"/>
      <c r="QH9976" s="623"/>
      <c r="QI9976" s="623"/>
      <c r="QJ9976" s="623"/>
      <c r="QK9976" s="623"/>
    </row>
    <row r="9977" spans="439:453">
      <c r="PW9977" s="623"/>
      <c r="PX9977" s="623"/>
      <c r="PY9977" s="623"/>
      <c r="PZ9977" s="623"/>
      <c r="QA9977" s="623"/>
      <c r="QB9977" s="623"/>
      <c r="QC9977" s="623"/>
      <c r="QD9977" s="623"/>
      <c r="QE9977" s="623"/>
      <c r="QF9977" s="623"/>
      <c r="QG9977" s="623"/>
      <c r="QH9977" s="623"/>
      <c r="QI9977" s="623"/>
      <c r="QJ9977" s="623"/>
      <c r="QK9977" s="623"/>
    </row>
    <row r="9978" spans="439:453">
      <c r="PW9978" s="623"/>
      <c r="PX9978" s="623"/>
      <c r="PY9978" s="623"/>
      <c r="PZ9978" s="623"/>
      <c r="QA9978" s="623"/>
      <c r="QB9978" s="623"/>
      <c r="QC9978" s="623"/>
      <c r="QD9978" s="623"/>
      <c r="QE9978" s="623"/>
      <c r="QF9978" s="623"/>
      <c r="QG9978" s="623"/>
      <c r="QH9978" s="623"/>
      <c r="QI9978" s="623"/>
      <c r="QJ9978" s="623"/>
      <c r="QK9978" s="623"/>
    </row>
    <row r="9979" spans="439:453">
      <c r="PW9979" s="623"/>
      <c r="PX9979" s="623"/>
      <c r="PY9979" s="623"/>
      <c r="PZ9979" s="623"/>
      <c r="QA9979" s="623"/>
      <c r="QB9979" s="623"/>
      <c r="QC9979" s="623"/>
      <c r="QD9979" s="623"/>
      <c r="QE9979" s="623"/>
      <c r="QF9979" s="623"/>
      <c r="QG9979" s="623"/>
      <c r="QH9979" s="623"/>
      <c r="QI9979" s="623"/>
      <c r="QJ9979" s="623"/>
      <c r="QK9979" s="623"/>
    </row>
    <row r="9980" spans="439:453">
      <c r="PW9980" s="623"/>
      <c r="PX9980" s="623"/>
      <c r="PY9980" s="623"/>
      <c r="PZ9980" s="623"/>
      <c r="QA9980" s="623"/>
      <c r="QB9980" s="623"/>
      <c r="QC9980" s="623"/>
      <c r="QD9980" s="623"/>
      <c r="QE9980" s="623"/>
      <c r="QF9980" s="623"/>
      <c r="QG9980" s="623"/>
      <c r="QH9980" s="623"/>
      <c r="QI9980" s="623"/>
      <c r="QJ9980" s="623"/>
      <c r="QK9980" s="623"/>
    </row>
    <row r="9981" spans="439:453">
      <c r="PW9981" s="623"/>
      <c r="PX9981" s="623"/>
      <c r="PY9981" s="623"/>
      <c r="PZ9981" s="623"/>
      <c r="QA9981" s="623"/>
      <c r="QB9981" s="623"/>
      <c r="QC9981" s="623"/>
      <c r="QD9981" s="623"/>
      <c r="QE9981" s="623"/>
      <c r="QF9981" s="623"/>
      <c r="QG9981" s="623"/>
      <c r="QH9981" s="623"/>
      <c r="QI9981" s="623"/>
      <c r="QJ9981" s="623"/>
      <c r="QK9981" s="623"/>
    </row>
    <row r="9982" spans="439:453">
      <c r="PW9982" s="623"/>
      <c r="PX9982" s="623"/>
      <c r="PY9982" s="623"/>
      <c r="PZ9982" s="623"/>
      <c r="QA9982" s="623"/>
      <c r="QB9982" s="623"/>
      <c r="QC9982" s="623"/>
      <c r="QD9982" s="623"/>
      <c r="QE9982" s="623"/>
      <c r="QF9982" s="623"/>
      <c r="QG9982" s="623"/>
      <c r="QH9982" s="623"/>
      <c r="QI9982" s="623"/>
      <c r="QJ9982" s="623"/>
      <c r="QK9982" s="623"/>
    </row>
    <row r="9983" spans="439:453">
      <c r="PW9983" s="623"/>
      <c r="PX9983" s="623"/>
      <c r="PY9983" s="623"/>
      <c r="PZ9983" s="623"/>
      <c r="QA9983" s="623"/>
      <c r="QB9983" s="623"/>
      <c r="QC9983" s="623"/>
      <c r="QD9983" s="623"/>
      <c r="QE9983" s="623"/>
      <c r="QF9983" s="623"/>
      <c r="QG9983" s="623"/>
      <c r="QH9983" s="623"/>
      <c r="QI9983" s="623"/>
      <c r="QJ9983" s="623"/>
      <c r="QK9983" s="623"/>
    </row>
    <row r="9984" spans="439:453">
      <c r="PW9984" s="623"/>
      <c r="PX9984" s="623"/>
      <c r="PY9984" s="623"/>
      <c r="PZ9984" s="623"/>
      <c r="QA9984" s="623"/>
      <c r="QB9984" s="623"/>
      <c r="QC9984" s="623"/>
      <c r="QD9984" s="623"/>
      <c r="QE9984" s="623"/>
      <c r="QF9984" s="623"/>
      <c r="QG9984" s="623"/>
      <c r="QH9984" s="623"/>
      <c r="QI9984" s="623"/>
      <c r="QJ9984" s="623"/>
      <c r="QK9984" s="623"/>
    </row>
    <row r="9985" spans="439:453">
      <c r="PW9985" s="623"/>
      <c r="PX9985" s="623"/>
      <c r="PY9985" s="623"/>
      <c r="PZ9985" s="623"/>
      <c r="QA9985" s="623"/>
      <c r="QB9985" s="623"/>
      <c r="QC9985" s="623"/>
      <c r="QD9985" s="623"/>
      <c r="QE9985" s="623"/>
      <c r="QF9985" s="623"/>
      <c r="QG9985" s="623"/>
      <c r="QH9985" s="623"/>
      <c r="QI9985" s="623"/>
      <c r="QJ9985" s="623"/>
      <c r="QK9985" s="623"/>
    </row>
    <row r="9986" spans="439:453">
      <c r="PW9986" s="623"/>
      <c r="PX9986" s="623"/>
      <c r="PY9986" s="623"/>
      <c r="PZ9986" s="623"/>
      <c r="QA9986" s="623"/>
      <c r="QB9986" s="623"/>
      <c r="QC9986" s="623"/>
      <c r="QD9986" s="623"/>
      <c r="QE9986" s="623"/>
      <c r="QF9986" s="623"/>
      <c r="QG9986" s="623"/>
      <c r="QH9986" s="623"/>
      <c r="QI9986" s="623"/>
      <c r="QJ9986" s="623"/>
      <c r="QK9986" s="623"/>
    </row>
    <row r="9987" spans="439:453">
      <c r="PW9987" s="623"/>
      <c r="PX9987" s="623"/>
      <c r="PY9987" s="623"/>
      <c r="PZ9987" s="623"/>
      <c r="QA9987" s="623"/>
      <c r="QB9987" s="623"/>
      <c r="QC9987" s="623"/>
      <c r="QD9987" s="623"/>
      <c r="QE9987" s="623"/>
      <c r="QF9987" s="623"/>
      <c r="QG9987" s="623"/>
      <c r="QH9987" s="623"/>
      <c r="QI9987" s="623"/>
      <c r="QJ9987" s="623"/>
      <c r="QK9987" s="623"/>
    </row>
    <row r="9988" spans="439:453">
      <c r="PW9988" s="623"/>
      <c r="PX9988" s="623"/>
      <c r="PY9988" s="623"/>
      <c r="PZ9988" s="623"/>
      <c r="QA9988" s="623"/>
      <c r="QB9988" s="623"/>
      <c r="QC9988" s="623"/>
      <c r="QD9988" s="623"/>
      <c r="QE9988" s="623"/>
      <c r="QF9988" s="623"/>
      <c r="QG9988" s="623"/>
      <c r="QH9988" s="623"/>
      <c r="QI9988" s="623"/>
      <c r="QJ9988" s="623"/>
      <c r="QK9988" s="623"/>
    </row>
    <row r="9989" spans="439:453">
      <c r="PW9989" s="623"/>
      <c r="PX9989" s="623"/>
      <c r="PY9989" s="623"/>
      <c r="PZ9989" s="623"/>
      <c r="QA9989" s="623"/>
      <c r="QB9989" s="623"/>
      <c r="QC9989" s="623"/>
      <c r="QD9989" s="623"/>
      <c r="QE9989" s="623"/>
      <c r="QF9989" s="623"/>
      <c r="QG9989" s="623"/>
      <c r="QH9989" s="623"/>
      <c r="QI9989" s="623"/>
      <c r="QJ9989" s="623"/>
      <c r="QK9989" s="623"/>
    </row>
    <row r="9990" spans="439:453">
      <c r="PW9990" s="623"/>
      <c r="PX9990" s="623"/>
      <c r="PY9990" s="623"/>
      <c r="PZ9990" s="623"/>
      <c r="QA9990" s="623"/>
      <c r="QB9990" s="623"/>
      <c r="QC9990" s="623"/>
      <c r="QD9990" s="623"/>
      <c r="QE9990" s="623"/>
      <c r="QF9990" s="623"/>
      <c r="QG9990" s="623"/>
      <c r="QH9990" s="623"/>
      <c r="QI9990" s="623"/>
      <c r="QJ9990" s="623"/>
      <c r="QK9990" s="623"/>
    </row>
    <row r="9991" spans="439:453">
      <c r="PW9991" s="623"/>
      <c r="PX9991" s="623"/>
      <c r="PY9991" s="623"/>
      <c r="PZ9991" s="623"/>
      <c r="QA9991" s="623"/>
      <c r="QB9991" s="623"/>
      <c r="QC9991" s="623"/>
      <c r="QD9991" s="623"/>
      <c r="QE9991" s="623"/>
      <c r="QF9991" s="623"/>
      <c r="QG9991" s="623"/>
      <c r="QH9991" s="623"/>
      <c r="QI9991" s="623"/>
      <c r="QJ9991" s="623"/>
      <c r="QK9991" s="623"/>
    </row>
    <row r="9992" spans="439:453">
      <c r="PW9992" s="623"/>
      <c r="PX9992" s="623"/>
      <c r="PY9992" s="623"/>
      <c r="PZ9992" s="623"/>
      <c r="QA9992" s="623"/>
      <c r="QB9992" s="623"/>
      <c r="QC9992" s="623"/>
      <c r="QD9992" s="623"/>
      <c r="QE9992" s="623"/>
      <c r="QF9992" s="623"/>
      <c r="QG9992" s="623"/>
      <c r="QH9992" s="623"/>
      <c r="QI9992" s="623"/>
      <c r="QJ9992" s="623"/>
      <c r="QK9992" s="623"/>
    </row>
    <row r="9993" spans="439:453">
      <c r="PW9993" s="623"/>
      <c r="PX9993" s="623"/>
      <c r="PY9993" s="623"/>
      <c r="PZ9993" s="623"/>
      <c r="QA9993" s="623"/>
      <c r="QB9993" s="623"/>
      <c r="QC9993" s="623"/>
      <c r="QD9993" s="623"/>
      <c r="QE9993" s="623"/>
      <c r="QF9993" s="623"/>
      <c r="QG9993" s="623"/>
      <c r="QH9993" s="623"/>
      <c r="QI9993" s="623"/>
      <c r="QJ9993" s="623"/>
      <c r="QK9993" s="623"/>
    </row>
    <row r="9994" spans="439:453">
      <c r="PW9994" s="623"/>
      <c r="PX9994" s="623"/>
      <c r="PY9994" s="623"/>
      <c r="PZ9994" s="623"/>
      <c r="QA9994" s="623"/>
      <c r="QB9994" s="623"/>
      <c r="QC9994" s="623"/>
      <c r="QD9994" s="623"/>
      <c r="QE9994" s="623"/>
      <c r="QF9994" s="623"/>
      <c r="QG9994" s="623"/>
      <c r="QH9994" s="623"/>
      <c r="QI9994" s="623"/>
      <c r="QJ9994" s="623"/>
      <c r="QK9994" s="623"/>
    </row>
    <row r="9995" spans="439:453">
      <c r="PW9995" s="623"/>
      <c r="PX9995" s="623"/>
      <c r="PY9995" s="623"/>
      <c r="PZ9995" s="623"/>
      <c r="QA9995" s="623"/>
      <c r="QB9995" s="623"/>
      <c r="QC9995" s="623"/>
      <c r="QD9995" s="623"/>
      <c r="QE9995" s="623"/>
      <c r="QF9995" s="623"/>
      <c r="QG9995" s="623"/>
      <c r="QH9995" s="623"/>
      <c r="QI9995" s="623"/>
      <c r="QJ9995" s="623"/>
      <c r="QK9995" s="623"/>
    </row>
    <row r="9996" spans="439:453">
      <c r="PW9996" s="623"/>
      <c r="PX9996" s="623"/>
      <c r="PY9996" s="623"/>
      <c r="PZ9996" s="623"/>
      <c r="QA9996" s="623"/>
      <c r="QB9996" s="623"/>
      <c r="QC9996" s="623"/>
      <c r="QD9996" s="623"/>
      <c r="QE9996" s="623"/>
      <c r="QF9996" s="623"/>
      <c r="QG9996" s="623"/>
      <c r="QH9996" s="623"/>
      <c r="QI9996" s="623"/>
      <c r="QJ9996" s="623"/>
      <c r="QK9996" s="623"/>
    </row>
    <row r="9997" spans="439:453">
      <c r="PW9997" s="623"/>
      <c r="PX9997" s="623"/>
      <c r="PY9997" s="623"/>
      <c r="PZ9997" s="623"/>
      <c r="QA9997" s="623"/>
      <c r="QB9997" s="623"/>
      <c r="QC9997" s="623"/>
      <c r="QD9997" s="623"/>
      <c r="QE9997" s="623"/>
      <c r="QF9997" s="623"/>
      <c r="QG9997" s="623"/>
      <c r="QH9997" s="623"/>
      <c r="QI9997" s="623"/>
      <c r="QJ9997" s="623"/>
      <c r="QK9997" s="623"/>
    </row>
    <row r="9998" spans="439:453">
      <c r="PW9998" s="623"/>
      <c r="PX9998" s="623"/>
      <c r="PY9998" s="623"/>
      <c r="PZ9998" s="623"/>
      <c r="QA9998" s="623"/>
      <c r="QB9998" s="623"/>
      <c r="QC9998" s="623"/>
      <c r="QD9998" s="623"/>
      <c r="QE9998" s="623"/>
      <c r="QF9998" s="623"/>
      <c r="QG9998" s="623"/>
      <c r="QH9998" s="623"/>
      <c r="QI9998" s="623"/>
      <c r="QJ9998" s="623"/>
      <c r="QK9998" s="623"/>
    </row>
    <row r="9999" spans="439:453">
      <c r="PW9999" s="623"/>
      <c r="PX9999" s="623"/>
      <c r="PY9999" s="623"/>
      <c r="PZ9999" s="623"/>
      <c r="QA9999" s="623"/>
      <c r="QB9999" s="623"/>
      <c r="QC9999" s="623"/>
      <c r="QD9999" s="623"/>
      <c r="QE9999" s="623"/>
      <c r="QF9999" s="623"/>
      <c r="QG9999" s="623"/>
      <c r="QH9999" s="623"/>
      <c r="QI9999" s="623"/>
      <c r="QJ9999" s="623"/>
      <c r="QK9999" s="623"/>
    </row>
    <row r="10000" spans="439:453">
      <c r="PW10000" s="623"/>
      <c r="PX10000" s="623"/>
      <c r="PY10000" s="623"/>
      <c r="PZ10000" s="623"/>
      <c r="QA10000" s="623"/>
      <c r="QB10000" s="623"/>
      <c r="QC10000" s="623"/>
      <c r="QD10000" s="623"/>
      <c r="QE10000" s="623"/>
      <c r="QF10000" s="623"/>
      <c r="QG10000" s="623"/>
      <c r="QH10000" s="623"/>
      <c r="QI10000" s="623"/>
      <c r="QJ10000" s="623"/>
      <c r="QK10000" s="623"/>
    </row>
    <row r="10001" spans="439:453">
      <c r="PW10001" s="623"/>
      <c r="PX10001" s="623"/>
      <c r="PY10001" s="623"/>
      <c r="PZ10001" s="623"/>
      <c r="QA10001" s="623"/>
      <c r="QB10001" s="623"/>
      <c r="QC10001" s="623"/>
      <c r="QD10001" s="623"/>
      <c r="QE10001" s="623"/>
      <c r="QF10001" s="623"/>
      <c r="QG10001" s="623"/>
      <c r="QH10001" s="623"/>
      <c r="QI10001" s="623"/>
      <c r="QJ10001" s="623"/>
      <c r="QK10001" s="623"/>
    </row>
    <row r="10002" spans="439:453">
      <c r="PW10002" s="623"/>
      <c r="PX10002" s="623"/>
      <c r="PY10002" s="623"/>
      <c r="PZ10002" s="623"/>
      <c r="QA10002" s="623"/>
      <c r="QB10002" s="623"/>
      <c r="QC10002" s="623"/>
      <c r="QD10002" s="623"/>
      <c r="QE10002" s="623"/>
      <c r="QF10002" s="623"/>
      <c r="QG10002" s="623"/>
      <c r="QH10002" s="623"/>
      <c r="QI10002" s="623"/>
      <c r="QJ10002" s="623"/>
      <c r="QK10002" s="623"/>
    </row>
    <row r="10003" spans="439:453">
      <c r="PW10003" s="623"/>
      <c r="PX10003" s="623"/>
      <c r="PY10003" s="623"/>
      <c r="PZ10003" s="623"/>
      <c r="QA10003" s="623"/>
      <c r="QB10003" s="623"/>
      <c r="QC10003" s="623"/>
      <c r="QD10003" s="623"/>
      <c r="QE10003" s="623"/>
      <c r="QF10003" s="623"/>
      <c r="QG10003" s="623"/>
      <c r="QH10003" s="623"/>
      <c r="QI10003" s="623"/>
      <c r="QJ10003" s="623"/>
      <c r="QK10003" s="623"/>
    </row>
    <row r="10004" spans="439:453">
      <c r="PW10004" s="623"/>
      <c r="PX10004" s="623"/>
      <c r="PY10004" s="623"/>
      <c r="PZ10004" s="623"/>
      <c r="QA10004" s="623"/>
      <c r="QB10004" s="623"/>
      <c r="QC10004" s="623"/>
      <c r="QD10004" s="623"/>
      <c r="QE10004" s="623"/>
      <c r="QF10004" s="623"/>
      <c r="QG10004" s="623"/>
      <c r="QH10004" s="623"/>
      <c r="QI10004" s="623"/>
      <c r="QJ10004" s="623"/>
      <c r="QK10004" s="623"/>
    </row>
    <row r="10005" spans="439:453">
      <c r="PW10005" s="623"/>
      <c r="PX10005" s="623"/>
      <c r="PY10005" s="623"/>
      <c r="PZ10005" s="623"/>
      <c r="QA10005" s="623"/>
      <c r="QB10005" s="623"/>
      <c r="QC10005" s="623"/>
      <c r="QD10005" s="623"/>
      <c r="QE10005" s="623"/>
      <c r="QF10005" s="623"/>
      <c r="QG10005" s="623"/>
      <c r="QH10005" s="623"/>
      <c r="QI10005" s="623"/>
      <c r="QJ10005" s="623"/>
      <c r="QK10005" s="623"/>
    </row>
    <row r="10006" spans="439:453">
      <c r="PW10006" s="623"/>
      <c r="PX10006" s="623"/>
      <c r="PY10006" s="623"/>
      <c r="PZ10006" s="623"/>
      <c r="QA10006" s="623"/>
      <c r="QB10006" s="623"/>
      <c r="QC10006" s="623"/>
      <c r="QD10006" s="623"/>
      <c r="QE10006" s="623"/>
      <c r="QF10006" s="623"/>
      <c r="QG10006" s="623"/>
      <c r="QH10006" s="623"/>
      <c r="QI10006" s="623"/>
      <c r="QJ10006" s="623"/>
      <c r="QK10006" s="623"/>
    </row>
    <row r="10007" spans="439:453">
      <c r="PW10007" s="623"/>
      <c r="PX10007" s="623"/>
      <c r="PY10007" s="623"/>
      <c r="PZ10007" s="623"/>
      <c r="QA10007" s="623"/>
      <c r="QB10007" s="623"/>
      <c r="QC10007" s="623"/>
      <c r="QD10007" s="623"/>
      <c r="QE10007" s="623"/>
      <c r="QF10007" s="623"/>
      <c r="QG10007" s="623"/>
      <c r="QH10007" s="623"/>
      <c r="QI10007" s="623"/>
      <c r="QJ10007" s="623"/>
      <c r="QK10007" s="623"/>
    </row>
    <row r="10008" spans="439:453">
      <c r="PW10008" s="623"/>
      <c r="PX10008" s="623"/>
      <c r="PY10008" s="623"/>
      <c r="PZ10008" s="623"/>
      <c r="QA10008" s="623"/>
      <c r="QB10008" s="623"/>
      <c r="QC10008" s="623"/>
      <c r="QD10008" s="623"/>
      <c r="QE10008" s="623"/>
      <c r="QF10008" s="623"/>
      <c r="QG10008" s="623"/>
      <c r="QH10008" s="623"/>
      <c r="QI10008" s="623"/>
      <c r="QJ10008" s="623"/>
      <c r="QK10008" s="623"/>
    </row>
    <row r="10009" spans="439:453">
      <c r="PW10009" s="623"/>
      <c r="PX10009" s="623"/>
      <c r="PY10009" s="623"/>
      <c r="PZ10009" s="623"/>
      <c r="QA10009" s="623"/>
      <c r="QB10009" s="623"/>
      <c r="QC10009" s="623"/>
      <c r="QD10009" s="623"/>
      <c r="QE10009" s="623"/>
      <c r="QF10009" s="623"/>
      <c r="QG10009" s="623"/>
      <c r="QH10009" s="623"/>
      <c r="QI10009" s="623"/>
      <c r="QJ10009" s="623"/>
      <c r="QK10009" s="623"/>
    </row>
    <row r="10010" spans="439:453">
      <c r="PW10010" s="623"/>
      <c r="PX10010" s="623"/>
      <c r="PY10010" s="623"/>
      <c r="PZ10010" s="623"/>
      <c r="QA10010" s="623"/>
      <c r="QB10010" s="623"/>
      <c r="QC10010" s="623"/>
      <c r="QD10010" s="623"/>
      <c r="QE10010" s="623"/>
      <c r="QF10010" s="623"/>
      <c r="QG10010" s="623"/>
      <c r="QH10010" s="623"/>
      <c r="QI10010" s="623"/>
      <c r="QJ10010" s="623"/>
      <c r="QK10010" s="623"/>
    </row>
    <row r="10011" spans="439:453">
      <c r="PW10011" s="623"/>
      <c r="PX10011" s="623"/>
      <c r="PY10011" s="623"/>
      <c r="PZ10011" s="623"/>
      <c r="QA10011" s="623"/>
      <c r="QB10011" s="623"/>
      <c r="QC10011" s="623"/>
      <c r="QD10011" s="623"/>
      <c r="QE10011" s="623"/>
      <c r="QF10011" s="623"/>
      <c r="QG10011" s="623"/>
      <c r="QH10011" s="623"/>
      <c r="QI10011" s="623"/>
      <c r="QJ10011" s="623"/>
      <c r="QK10011" s="623"/>
    </row>
    <row r="10012" spans="439:453">
      <c r="PW10012" s="623"/>
      <c r="PX10012" s="623"/>
      <c r="PY10012" s="623"/>
      <c r="PZ10012" s="623"/>
      <c r="QA10012" s="623"/>
      <c r="QB10012" s="623"/>
      <c r="QC10012" s="623"/>
      <c r="QD10012" s="623"/>
      <c r="QE10012" s="623"/>
      <c r="QF10012" s="623"/>
      <c r="QG10012" s="623"/>
      <c r="QH10012" s="623"/>
      <c r="QI10012" s="623"/>
      <c r="QJ10012" s="623"/>
      <c r="QK10012" s="623"/>
    </row>
    <row r="10013" spans="439:453">
      <c r="PW10013" s="623"/>
      <c r="PX10013" s="623"/>
      <c r="PY10013" s="623"/>
      <c r="PZ10013" s="623"/>
      <c r="QA10013" s="623"/>
      <c r="QB10013" s="623"/>
      <c r="QC10013" s="623"/>
      <c r="QD10013" s="623"/>
      <c r="QE10013" s="623"/>
      <c r="QF10013" s="623"/>
      <c r="QG10013" s="623"/>
      <c r="QH10013" s="623"/>
      <c r="QI10013" s="623"/>
      <c r="QJ10013" s="623"/>
      <c r="QK10013" s="623"/>
    </row>
    <row r="10014" spans="439:453">
      <c r="PW10014" s="623"/>
      <c r="PX10014" s="623"/>
      <c r="PY10014" s="623"/>
      <c r="PZ10014" s="623"/>
      <c r="QA10014" s="623"/>
      <c r="QB10014" s="623"/>
      <c r="QC10014" s="623"/>
      <c r="QD10014" s="623"/>
      <c r="QE10014" s="623"/>
      <c r="QF10014" s="623"/>
      <c r="QG10014" s="623"/>
      <c r="QH10014" s="623"/>
      <c r="QI10014" s="623"/>
      <c r="QJ10014" s="623"/>
      <c r="QK10014" s="623"/>
    </row>
    <row r="10015" spans="439:453">
      <c r="PW10015" s="623"/>
      <c r="PX10015" s="623"/>
      <c r="PY10015" s="623"/>
      <c r="PZ10015" s="623"/>
      <c r="QA10015" s="623"/>
      <c r="QB10015" s="623"/>
      <c r="QC10015" s="623"/>
      <c r="QD10015" s="623"/>
      <c r="QE10015" s="623"/>
      <c r="QF10015" s="623"/>
      <c r="QG10015" s="623"/>
      <c r="QH10015" s="623"/>
      <c r="QI10015" s="623"/>
      <c r="QJ10015" s="623"/>
      <c r="QK10015" s="623"/>
    </row>
    <row r="10016" spans="439:453">
      <c r="PW10016" s="623"/>
      <c r="PX10016" s="623"/>
      <c r="PY10016" s="623"/>
      <c r="PZ10016" s="623"/>
      <c r="QA10016" s="623"/>
      <c r="QB10016" s="623"/>
      <c r="QC10016" s="623"/>
      <c r="QD10016" s="623"/>
      <c r="QE10016" s="623"/>
      <c r="QF10016" s="623"/>
      <c r="QG10016" s="623"/>
      <c r="QH10016" s="623"/>
      <c r="QI10016" s="623"/>
      <c r="QJ10016" s="623"/>
      <c r="QK10016" s="623"/>
    </row>
    <row r="10017" spans="439:453">
      <c r="PW10017" s="623"/>
      <c r="PX10017" s="623"/>
      <c r="PY10017" s="623"/>
      <c r="PZ10017" s="623"/>
      <c r="QA10017" s="623"/>
      <c r="QB10017" s="623"/>
      <c r="QC10017" s="623"/>
      <c r="QD10017" s="623"/>
      <c r="QE10017" s="623"/>
      <c r="QF10017" s="623"/>
      <c r="QG10017" s="623"/>
      <c r="QH10017" s="623"/>
      <c r="QI10017" s="623"/>
      <c r="QJ10017" s="623"/>
      <c r="QK10017" s="623"/>
    </row>
    <row r="10018" spans="439:453">
      <c r="PW10018" s="623"/>
      <c r="PX10018" s="623"/>
      <c r="PY10018" s="623"/>
      <c r="PZ10018" s="623"/>
      <c r="QA10018" s="623"/>
      <c r="QB10018" s="623"/>
      <c r="QC10018" s="623"/>
      <c r="QD10018" s="623"/>
      <c r="QE10018" s="623"/>
      <c r="QF10018" s="623"/>
      <c r="QG10018" s="623"/>
      <c r="QH10018" s="623"/>
      <c r="QI10018" s="623"/>
      <c r="QJ10018" s="623"/>
      <c r="QK10018" s="623"/>
    </row>
    <row r="10019" spans="439:453">
      <c r="PW10019" s="623"/>
      <c r="PX10019" s="623"/>
      <c r="PY10019" s="623"/>
      <c r="PZ10019" s="623"/>
      <c r="QA10019" s="623"/>
      <c r="QB10019" s="623"/>
      <c r="QC10019" s="623"/>
      <c r="QD10019" s="623"/>
      <c r="QE10019" s="623"/>
      <c r="QF10019" s="623"/>
      <c r="QG10019" s="623"/>
      <c r="QH10019" s="623"/>
      <c r="QI10019" s="623"/>
      <c r="QJ10019" s="623"/>
      <c r="QK10019" s="623"/>
    </row>
    <row r="10020" spans="439:453">
      <c r="PW10020" s="623"/>
      <c r="PX10020" s="623"/>
      <c r="PY10020" s="623"/>
      <c r="PZ10020" s="623"/>
      <c r="QA10020" s="623"/>
      <c r="QB10020" s="623"/>
      <c r="QC10020" s="623"/>
      <c r="QD10020" s="623"/>
      <c r="QE10020" s="623"/>
      <c r="QF10020" s="623"/>
      <c r="QG10020" s="623"/>
      <c r="QH10020" s="623"/>
      <c r="QI10020" s="623"/>
      <c r="QJ10020" s="623"/>
      <c r="QK10020" s="623"/>
    </row>
    <row r="10021" spans="439:453">
      <c r="PW10021" s="623"/>
      <c r="PX10021" s="623"/>
      <c r="PY10021" s="623"/>
      <c r="PZ10021" s="623"/>
      <c r="QA10021" s="623"/>
      <c r="QB10021" s="623"/>
      <c r="QC10021" s="623"/>
      <c r="QD10021" s="623"/>
      <c r="QE10021" s="623"/>
      <c r="QF10021" s="623"/>
      <c r="QG10021" s="623"/>
      <c r="QH10021" s="623"/>
      <c r="QI10021" s="623"/>
      <c r="QJ10021" s="623"/>
      <c r="QK10021" s="623"/>
    </row>
    <row r="10022" spans="439:453">
      <c r="PW10022" s="623"/>
      <c r="PX10022" s="623"/>
      <c r="PY10022" s="623"/>
      <c r="PZ10022" s="623"/>
      <c r="QA10022" s="623"/>
      <c r="QB10022" s="623"/>
      <c r="QC10022" s="623"/>
      <c r="QD10022" s="623"/>
      <c r="QE10022" s="623"/>
      <c r="QF10022" s="623"/>
      <c r="QG10022" s="623"/>
      <c r="QH10022" s="623"/>
      <c r="QI10022" s="623"/>
      <c r="QJ10022" s="623"/>
      <c r="QK10022" s="623"/>
    </row>
    <row r="10023" spans="439:453">
      <c r="PW10023" s="623"/>
      <c r="PX10023" s="623"/>
      <c r="PY10023" s="623"/>
      <c r="PZ10023" s="623"/>
      <c r="QA10023" s="623"/>
      <c r="QB10023" s="623"/>
      <c r="QC10023" s="623"/>
      <c r="QD10023" s="623"/>
      <c r="QE10023" s="623"/>
      <c r="QF10023" s="623"/>
      <c r="QG10023" s="623"/>
      <c r="QH10023" s="623"/>
      <c r="QI10023" s="623"/>
      <c r="QJ10023" s="623"/>
      <c r="QK10023" s="623"/>
    </row>
    <row r="10024" spans="439:453">
      <c r="PW10024" s="623"/>
      <c r="PX10024" s="623"/>
      <c r="PY10024" s="623"/>
      <c r="PZ10024" s="623"/>
      <c r="QA10024" s="623"/>
      <c r="QB10024" s="623"/>
      <c r="QC10024" s="623"/>
      <c r="QD10024" s="623"/>
      <c r="QE10024" s="623"/>
      <c r="QF10024" s="623"/>
      <c r="QG10024" s="623"/>
      <c r="QH10024" s="623"/>
      <c r="QI10024" s="623"/>
      <c r="QJ10024" s="623"/>
      <c r="QK10024" s="623"/>
    </row>
    <row r="10025" spans="439:453">
      <c r="PW10025" s="623"/>
      <c r="PX10025" s="623"/>
      <c r="PY10025" s="623"/>
      <c r="PZ10025" s="623"/>
      <c r="QA10025" s="623"/>
      <c r="QB10025" s="623"/>
      <c r="QC10025" s="623"/>
      <c r="QD10025" s="623"/>
      <c r="QE10025" s="623"/>
      <c r="QF10025" s="623"/>
      <c r="QG10025" s="623"/>
      <c r="QH10025" s="623"/>
      <c r="QI10025" s="623"/>
      <c r="QJ10025" s="623"/>
      <c r="QK10025" s="623"/>
    </row>
    <row r="10026" spans="439:453">
      <c r="PW10026" s="623"/>
      <c r="PX10026" s="623"/>
      <c r="PY10026" s="623"/>
      <c r="PZ10026" s="623"/>
      <c r="QA10026" s="623"/>
      <c r="QB10026" s="623"/>
      <c r="QC10026" s="623"/>
      <c r="QD10026" s="623"/>
      <c r="QE10026" s="623"/>
      <c r="QF10026" s="623"/>
      <c r="QG10026" s="623"/>
      <c r="QH10026" s="623"/>
      <c r="QI10026" s="623"/>
      <c r="QJ10026" s="623"/>
      <c r="QK10026" s="623"/>
    </row>
    <row r="10027" spans="439:453">
      <c r="PW10027" s="623"/>
      <c r="PX10027" s="623"/>
      <c r="PY10027" s="623"/>
      <c r="PZ10027" s="623"/>
      <c r="QA10027" s="623"/>
      <c r="QB10027" s="623"/>
      <c r="QC10027" s="623"/>
      <c r="QD10027" s="623"/>
      <c r="QE10027" s="623"/>
      <c r="QF10027" s="623"/>
      <c r="QG10027" s="623"/>
      <c r="QH10027" s="623"/>
      <c r="QI10027" s="623"/>
      <c r="QJ10027" s="623"/>
      <c r="QK10027" s="623"/>
    </row>
    <row r="10028" spans="439:453">
      <c r="PW10028" s="623"/>
      <c r="PX10028" s="623"/>
      <c r="PY10028" s="623"/>
      <c r="PZ10028" s="623"/>
      <c r="QA10028" s="623"/>
      <c r="QB10028" s="623"/>
      <c r="QC10028" s="623"/>
      <c r="QD10028" s="623"/>
      <c r="QE10028" s="623"/>
      <c r="QF10028" s="623"/>
      <c r="QG10028" s="623"/>
      <c r="QH10028" s="623"/>
      <c r="QI10028" s="623"/>
      <c r="QJ10028" s="623"/>
      <c r="QK10028" s="623"/>
    </row>
    <row r="10029" spans="439:453">
      <c r="PW10029" s="623"/>
      <c r="PX10029" s="623"/>
      <c r="PY10029" s="623"/>
      <c r="PZ10029" s="623"/>
      <c r="QA10029" s="623"/>
      <c r="QB10029" s="623"/>
      <c r="QC10029" s="623"/>
      <c r="QD10029" s="623"/>
      <c r="QE10029" s="623"/>
      <c r="QF10029" s="623"/>
      <c r="QG10029" s="623"/>
      <c r="QH10029" s="623"/>
      <c r="QI10029" s="623"/>
      <c r="QJ10029" s="623"/>
      <c r="QK10029" s="623"/>
    </row>
    <row r="10030" spans="439:453">
      <c r="PW10030" s="623"/>
      <c r="PX10030" s="623"/>
      <c r="PY10030" s="623"/>
      <c r="PZ10030" s="623"/>
      <c r="QA10030" s="623"/>
      <c r="QB10030" s="623"/>
      <c r="QC10030" s="623"/>
      <c r="QD10030" s="623"/>
      <c r="QE10030" s="623"/>
      <c r="QF10030" s="623"/>
      <c r="QG10030" s="623"/>
      <c r="QH10030" s="623"/>
      <c r="QI10030" s="623"/>
      <c r="QJ10030" s="623"/>
      <c r="QK10030" s="623"/>
    </row>
    <row r="10031" spans="439:453">
      <c r="PW10031" s="623"/>
      <c r="PX10031" s="623"/>
      <c r="PY10031" s="623"/>
      <c r="PZ10031" s="623"/>
      <c r="QA10031" s="623"/>
      <c r="QB10031" s="623"/>
      <c r="QC10031" s="623"/>
      <c r="QD10031" s="623"/>
      <c r="QE10031" s="623"/>
      <c r="QF10031" s="623"/>
      <c r="QG10031" s="623"/>
      <c r="QH10031" s="623"/>
      <c r="QI10031" s="623"/>
      <c r="QJ10031" s="623"/>
      <c r="QK10031" s="623"/>
    </row>
    <row r="10032" spans="439:453">
      <c r="PW10032" s="623"/>
      <c r="PX10032" s="623"/>
      <c r="PY10032" s="623"/>
      <c r="PZ10032" s="623"/>
      <c r="QA10032" s="623"/>
      <c r="QB10032" s="623"/>
      <c r="QC10032" s="623"/>
      <c r="QD10032" s="623"/>
      <c r="QE10032" s="623"/>
      <c r="QF10032" s="623"/>
      <c r="QG10032" s="623"/>
      <c r="QH10032" s="623"/>
      <c r="QI10032" s="623"/>
      <c r="QJ10032" s="623"/>
      <c r="QK10032" s="623"/>
    </row>
    <row r="10033" spans="439:453">
      <c r="PW10033" s="623"/>
      <c r="PX10033" s="623"/>
      <c r="PY10033" s="623"/>
      <c r="PZ10033" s="623"/>
      <c r="QA10033" s="623"/>
      <c r="QB10033" s="623"/>
      <c r="QC10033" s="623"/>
      <c r="QD10033" s="623"/>
      <c r="QE10033" s="623"/>
      <c r="QF10033" s="623"/>
      <c r="QG10033" s="623"/>
      <c r="QH10033" s="623"/>
      <c r="QI10033" s="623"/>
      <c r="QJ10033" s="623"/>
      <c r="QK10033" s="623"/>
    </row>
    <row r="10034" spans="439:453">
      <c r="PW10034" s="623"/>
      <c r="PX10034" s="623"/>
      <c r="PY10034" s="623"/>
      <c r="PZ10034" s="623"/>
      <c r="QA10034" s="623"/>
      <c r="QB10034" s="623"/>
      <c r="QC10034" s="623"/>
      <c r="QD10034" s="623"/>
      <c r="QE10034" s="623"/>
      <c r="QF10034" s="623"/>
      <c r="QG10034" s="623"/>
      <c r="QH10034" s="623"/>
      <c r="QI10034" s="623"/>
      <c r="QJ10034" s="623"/>
      <c r="QK10034" s="623"/>
    </row>
    <row r="10035" spans="439:453">
      <c r="PW10035" s="623"/>
      <c r="PX10035" s="623"/>
      <c r="PY10035" s="623"/>
      <c r="PZ10035" s="623"/>
      <c r="QA10035" s="623"/>
      <c r="QB10035" s="623"/>
      <c r="QC10035" s="623"/>
      <c r="QD10035" s="623"/>
      <c r="QE10035" s="623"/>
      <c r="QF10035" s="623"/>
      <c r="QG10035" s="623"/>
      <c r="QH10035" s="623"/>
      <c r="QI10035" s="623"/>
      <c r="QJ10035" s="623"/>
      <c r="QK10035" s="623"/>
    </row>
    <row r="10036" spans="439:453">
      <c r="PW10036" s="623"/>
      <c r="PX10036" s="623"/>
      <c r="PY10036" s="623"/>
      <c r="PZ10036" s="623"/>
      <c r="QA10036" s="623"/>
      <c r="QB10036" s="623"/>
      <c r="QC10036" s="623"/>
      <c r="QD10036" s="623"/>
      <c r="QE10036" s="623"/>
      <c r="QF10036" s="623"/>
      <c r="QG10036" s="623"/>
      <c r="QH10036" s="623"/>
      <c r="QI10036" s="623"/>
      <c r="QJ10036" s="623"/>
      <c r="QK10036" s="623"/>
    </row>
    <row r="10037" spans="439:453">
      <c r="PW10037" s="623"/>
      <c r="PX10037" s="623"/>
      <c r="PY10037" s="623"/>
      <c r="PZ10037" s="623"/>
      <c r="QA10037" s="623"/>
      <c r="QB10037" s="623"/>
      <c r="QC10037" s="623"/>
      <c r="QD10037" s="623"/>
      <c r="QE10037" s="623"/>
      <c r="QF10037" s="623"/>
      <c r="QG10037" s="623"/>
      <c r="QH10037" s="623"/>
      <c r="QI10037" s="623"/>
      <c r="QJ10037" s="623"/>
      <c r="QK10037" s="623"/>
    </row>
    <row r="10038" spans="439:453">
      <c r="PW10038" s="623"/>
      <c r="PX10038" s="623"/>
      <c r="PY10038" s="623"/>
      <c r="PZ10038" s="623"/>
      <c r="QA10038" s="623"/>
      <c r="QB10038" s="623"/>
      <c r="QC10038" s="623"/>
      <c r="QD10038" s="623"/>
      <c r="QE10038" s="623"/>
      <c r="QF10038" s="623"/>
      <c r="QG10038" s="623"/>
      <c r="QH10038" s="623"/>
      <c r="QI10038" s="623"/>
      <c r="QJ10038" s="623"/>
      <c r="QK10038" s="623"/>
    </row>
    <row r="10039" spans="439:453">
      <c r="PW10039" s="623"/>
      <c r="PX10039" s="623"/>
      <c r="PY10039" s="623"/>
      <c r="PZ10039" s="623"/>
      <c r="QA10039" s="623"/>
      <c r="QB10039" s="623"/>
      <c r="QC10039" s="623"/>
      <c r="QD10039" s="623"/>
      <c r="QE10039" s="623"/>
      <c r="QF10039" s="623"/>
      <c r="QG10039" s="623"/>
      <c r="QH10039" s="623"/>
      <c r="QI10039" s="623"/>
      <c r="QJ10039" s="623"/>
      <c r="QK10039" s="623"/>
    </row>
    <row r="10040" spans="439:453">
      <c r="PW10040" s="623"/>
      <c r="PX10040" s="623"/>
      <c r="PY10040" s="623"/>
      <c r="PZ10040" s="623"/>
      <c r="QA10040" s="623"/>
      <c r="QB10040" s="623"/>
      <c r="QC10040" s="623"/>
      <c r="QD10040" s="623"/>
      <c r="QE10040" s="623"/>
      <c r="QF10040" s="623"/>
      <c r="QG10040" s="623"/>
      <c r="QH10040" s="623"/>
      <c r="QI10040" s="623"/>
      <c r="QJ10040" s="623"/>
      <c r="QK10040" s="623"/>
    </row>
    <row r="10041" spans="439:453">
      <c r="PW10041" s="623"/>
      <c r="PX10041" s="623"/>
      <c r="PY10041" s="623"/>
      <c r="PZ10041" s="623"/>
      <c r="QA10041" s="623"/>
      <c r="QB10041" s="623"/>
      <c r="QC10041" s="623"/>
      <c r="QD10041" s="623"/>
      <c r="QE10041" s="623"/>
      <c r="QF10041" s="623"/>
      <c r="QG10041" s="623"/>
      <c r="QH10041" s="623"/>
      <c r="QI10041" s="623"/>
      <c r="QJ10041" s="623"/>
      <c r="QK10041" s="623"/>
    </row>
    <row r="10042" spans="439:453">
      <c r="PW10042" s="623"/>
      <c r="PX10042" s="623"/>
      <c r="PY10042" s="623"/>
      <c r="PZ10042" s="623"/>
      <c r="QA10042" s="623"/>
      <c r="QB10042" s="623"/>
      <c r="QC10042" s="623"/>
      <c r="QD10042" s="623"/>
      <c r="QE10042" s="623"/>
      <c r="QF10042" s="623"/>
      <c r="QG10042" s="623"/>
      <c r="QH10042" s="623"/>
      <c r="QI10042" s="623"/>
      <c r="QJ10042" s="623"/>
      <c r="QK10042" s="623"/>
    </row>
    <row r="10043" spans="439:453">
      <c r="PW10043" s="623"/>
      <c r="PX10043" s="623"/>
      <c r="PY10043" s="623"/>
      <c r="PZ10043" s="623"/>
      <c r="QA10043" s="623"/>
      <c r="QB10043" s="623"/>
      <c r="QC10043" s="623"/>
      <c r="QD10043" s="623"/>
      <c r="QE10043" s="623"/>
      <c r="QF10043" s="623"/>
      <c r="QG10043" s="623"/>
      <c r="QH10043" s="623"/>
      <c r="QI10043" s="623"/>
      <c r="QJ10043" s="623"/>
      <c r="QK10043" s="623"/>
    </row>
    <row r="10044" spans="439:453">
      <c r="PW10044" s="623"/>
      <c r="PX10044" s="623"/>
      <c r="PY10044" s="623"/>
      <c r="PZ10044" s="623"/>
      <c r="QA10044" s="623"/>
      <c r="QB10044" s="623"/>
      <c r="QC10044" s="623"/>
      <c r="QD10044" s="623"/>
      <c r="QE10044" s="623"/>
      <c r="QF10044" s="623"/>
      <c r="QG10044" s="623"/>
      <c r="QH10044" s="623"/>
      <c r="QI10044" s="623"/>
      <c r="QJ10044" s="623"/>
      <c r="QK10044" s="623"/>
    </row>
    <row r="10045" spans="439:453">
      <c r="PW10045" s="623"/>
      <c r="PX10045" s="623"/>
      <c r="PY10045" s="623"/>
      <c r="PZ10045" s="623"/>
      <c r="QA10045" s="623"/>
      <c r="QB10045" s="623"/>
      <c r="QC10045" s="623"/>
      <c r="QD10045" s="623"/>
      <c r="QE10045" s="623"/>
      <c r="QF10045" s="623"/>
      <c r="QG10045" s="623"/>
      <c r="QH10045" s="623"/>
      <c r="QI10045" s="623"/>
      <c r="QJ10045" s="623"/>
      <c r="QK10045" s="623"/>
    </row>
    <row r="10046" spans="439:453">
      <c r="PW10046" s="623"/>
      <c r="PX10046" s="623"/>
      <c r="PY10046" s="623"/>
      <c r="PZ10046" s="623"/>
      <c r="QA10046" s="623"/>
      <c r="QB10046" s="623"/>
      <c r="QC10046" s="623"/>
      <c r="QD10046" s="623"/>
      <c r="QE10046" s="623"/>
      <c r="QF10046" s="623"/>
      <c r="QG10046" s="623"/>
      <c r="QH10046" s="623"/>
      <c r="QI10046" s="623"/>
      <c r="QJ10046" s="623"/>
      <c r="QK10046" s="623"/>
    </row>
    <row r="10047" spans="439:453">
      <c r="PW10047" s="623"/>
      <c r="PX10047" s="623"/>
      <c r="PY10047" s="623"/>
      <c r="PZ10047" s="623"/>
      <c r="QA10047" s="623"/>
      <c r="QB10047" s="623"/>
      <c r="QC10047" s="623"/>
      <c r="QD10047" s="623"/>
      <c r="QE10047" s="623"/>
      <c r="QF10047" s="623"/>
      <c r="QG10047" s="623"/>
      <c r="QH10047" s="623"/>
      <c r="QI10047" s="623"/>
      <c r="QJ10047" s="623"/>
      <c r="QK10047" s="623"/>
    </row>
    <row r="10048" spans="439:453">
      <c r="PW10048" s="623"/>
      <c r="PX10048" s="623"/>
      <c r="PY10048" s="623"/>
      <c r="PZ10048" s="623"/>
      <c r="QA10048" s="623"/>
      <c r="QB10048" s="623"/>
      <c r="QC10048" s="623"/>
      <c r="QD10048" s="623"/>
      <c r="QE10048" s="623"/>
      <c r="QF10048" s="623"/>
      <c r="QG10048" s="623"/>
      <c r="QH10048" s="623"/>
      <c r="QI10048" s="623"/>
      <c r="QJ10048" s="623"/>
      <c r="QK10048" s="623"/>
    </row>
    <row r="10049" spans="439:453">
      <c r="PW10049" s="623"/>
      <c r="PX10049" s="623"/>
      <c r="PY10049" s="623"/>
      <c r="PZ10049" s="623"/>
      <c r="QA10049" s="623"/>
      <c r="QB10049" s="623"/>
      <c r="QC10049" s="623"/>
      <c r="QD10049" s="623"/>
      <c r="QE10049" s="623"/>
      <c r="QF10049" s="623"/>
      <c r="QG10049" s="623"/>
      <c r="QH10049" s="623"/>
      <c r="QI10049" s="623"/>
      <c r="QJ10049" s="623"/>
      <c r="QK10049" s="623"/>
    </row>
    <row r="10050" spans="439:453">
      <c r="PW10050" s="623"/>
      <c r="PX10050" s="623"/>
      <c r="PY10050" s="623"/>
      <c r="PZ10050" s="623"/>
      <c r="QA10050" s="623"/>
      <c r="QB10050" s="623"/>
      <c r="QC10050" s="623"/>
      <c r="QD10050" s="623"/>
      <c r="QE10050" s="623"/>
      <c r="QF10050" s="623"/>
      <c r="QG10050" s="623"/>
      <c r="QH10050" s="623"/>
      <c r="QI10050" s="623"/>
      <c r="QJ10050" s="623"/>
      <c r="QK10050" s="623"/>
    </row>
    <row r="10051" spans="439:453">
      <c r="PW10051" s="623"/>
      <c r="PX10051" s="623"/>
      <c r="PY10051" s="623"/>
      <c r="PZ10051" s="623"/>
      <c r="QA10051" s="623"/>
      <c r="QB10051" s="623"/>
      <c r="QC10051" s="623"/>
      <c r="QD10051" s="623"/>
      <c r="QE10051" s="623"/>
      <c r="QF10051" s="623"/>
      <c r="QG10051" s="623"/>
      <c r="QH10051" s="623"/>
      <c r="QI10051" s="623"/>
      <c r="QJ10051" s="623"/>
      <c r="QK10051" s="623"/>
    </row>
    <row r="10052" spans="439:453">
      <c r="PW10052" s="623"/>
      <c r="PX10052" s="623"/>
      <c r="PY10052" s="623"/>
      <c r="PZ10052" s="623"/>
      <c r="QA10052" s="623"/>
      <c r="QB10052" s="623"/>
      <c r="QC10052" s="623"/>
      <c r="QD10052" s="623"/>
      <c r="QE10052" s="623"/>
      <c r="QF10052" s="623"/>
      <c r="QG10052" s="623"/>
      <c r="QH10052" s="623"/>
      <c r="QI10052" s="623"/>
      <c r="QJ10052" s="623"/>
      <c r="QK10052" s="623"/>
    </row>
    <row r="10053" spans="439:453">
      <c r="PW10053" s="623"/>
      <c r="PX10053" s="623"/>
      <c r="PY10053" s="623"/>
      <c r="PZ10053" s="623"/>
      <c r="QA10053" s="623"/>
      <c r="QB10053" s="623"/>
      <c r="QC10053" s="623"/>
      <c r="QD10053" s="623"/>
      <c r="QE10053" s="623"/>
      <c r="QF10053" s="623"/>
      <c r="QG10053" s="623"/>
      <c r="QH10053" s="623"/>
      <c r="QI10053" s="623"/>
      <c r="QJ10053" s="623"/>
      <c r="QK10053" s="623"/>
    </row>
    <row r="10054" spans="439:453">
      <c r="PW10054" s="623"/>
      <c r="PX10054" s="623"/>
      <c r="PY10054" s="623"/>
      <c r="PZ10054" s="623"/>
      <c r="QA10054" s="623"/>
      <c r="QB10054" s="623"/>
      <c r="QC10054" s="623"/>
      <c r="QD10054" s="623"/>
      <c r="QE10054" s="623"/>
      <c r="QF10054" s="623"/>
      <c r="QG10054" s="623"/>
      <c r="QH10054" s="623"/>
      <c r="QI10054" s="623"/>
      <c r="QJ10054" s="623"/>
      <c r="QK10054" s="623"/>
    </row>
    <row r="10055" spans="439:453">
      <c r="PW10055" s="623"/>
      <c r="PX10055" s="623"/>
      <c r="PY10055" s="623"/>
      <c r="PZ10055" s="623"/>
      <c r="QA10055" s="623"/>
      <c r="QB10055" s="623"/>
      <c r="QC10055" s="623"/>
      <c r="QD10055" s="623"/>
      <c r="QE10055" s="623"/>
      <c r="QF10055" s="623"/>
      <c r="QG10055" s="623"/>
      <c r="QH10055" s="623"/>
      <c r="QI10055" s="623"/>
      <c r="QJ10055" s="623"/>
      <c r="QK10055" s="623"/>
    </row>
    <row r="10056" spans="439:453">
      <c r="PW10056" s="623"/>
      <c r="PX10056" s="623"/>
      <c r="PY10056" s="623"/>
      <c r="PZ10056" s="623"/>
      <c r="QA10056" s="623"/>
      <c r="QB10056" s="623"/>
      <c r="QC10056" s="623"/>
      <c r="QD10056" s="623"/>
      <c r="QE10056" s="623"/>
      <c r="QF10056" s="623"/>
      <c r="QG10056" s="623"/>
      <c r="QH10056" s="623"/>
      <c r="QI10056" s="623"/>
      <c r="QJ10056" s="623"/>
      <c r="QK10056" s="623"/>
    </row>
    <row r="10057" spans="439:453">
      <c r="PW10057" s="623"/>
      <c r="PX10057" s="623"/>
      <c r="PY10057" s="623"/>
      <c r="PZ10057" s="623"/>
      <c r="QA10057" s="623"/>
      <c r="QB10057" s="623"/>
      <c r="QC10057" s="623"/>
      <c r="QD10057" s="623"/>
      <c r="QE10057" s="623"/>
      <c r="QF10057" s="623"/>
      <c r="QG10057" s="623"/>
      <c r="QH10057" s="623"/>
      <c r="QI10057" s="623"/>
      <c r="QJ10057" s="623"/>
      <c r="QK10057" s="623"/>
    </row>
    <row r="10058" spans="439:453">
      <c r="PW10058" s="623"/>
      <c r="PX10058" s="623"/>
      <c r="PY10058" s="623"/>
      <c r="PZ10058" s="623"/>
      <c r="QA10058" s="623"/>
      <c r="QB10058" s="623"/>
      <c r="QC10058" s="623"/>
      <c r="QD10058" s="623"/>
      <c r="QE10058" s="623"/>
      <c r="QF10058" s="623"/>
      <c r="QG10058" s="623"/>
      <c r="QH10058" s="623"/>
      <c r="QI10058" s="623"/>
      <c r="QJ10058" s="623"/>
      <c r="QK10058" s="623"/>
    </row>
    <row r="10059" spans="439:453">
      <c r="PW10059" s="623"/>
      <c r="PX10059" s="623"/>
      <c r="PY10059" s="623"/>
      <c r="PZ10059" s="623"/>
      <c r="QA10059" s="623"/>
      <c r="QB10059" s="623"/>
      <c r="QC10059" s="623"/>
      <c r="QD10059" s="623"/>
      <c r="QE10059" s="623"/>
      <c r="QF10059" s="623"/>
      <c r="QG10059" s="623"/>
      <c r="QH10059" s="623"/>
      <c r="QI10059" s="623"/>
      <c r="QJ10059" s="623"/>
      <c r="QK10059" s="623"/>
    </row>
    <row r="10060" spans="439:453">
      <c r="PW10060" s="623"/>
      <c r="PX10060" s="623"/>
      <c r="PY10060" s="623"/>
      <c r="PZ10060" s="623"/>
      <c r="QA10060" s="623"/>
      <c r="QB10060" s="623"/>
      <c r="QC10060" s="623"/>
      <c r="QD10060" s="623"/>
      <c r="QE10060" s="623"/>
      <c r="QF10060" s="623"/>
      <c r="QG10060" s="623"/>
      <c r="QH10060" s="623"/>
      <c r="QI10060" s="623"/>
      <c r="QJ10060" s="623"/>
      <c r="QK10060" s="623"/>
    </row>
    <row r="10061" spans="439:453">
      <c r="PW10061" s="623"/>
      <c r="PX10061" s="623"/>
      <c r="PY10061" s="623"/>
      <c r="PZ10061" s="623"/>
      <c r="QA10061" s="623"/>
      <c r="QB10061" s="623"/>
      <c r="QC10061" s="623"/>
      <c r="QD10061" s="623"/>
      <c r="QE10061" s="623"/>
      <c r="QF10061" s="623"/>
      <c r="QG10061" s="623"/>
      <c r="QH10061" s="623"/>
      <c r="QI10061" s="623"/>
      <c r="QJ10061" s="623"/>
      <c r="QK10061" s="623"/>
    </row>
    <row r="10062" spans="439:453">
      <c r="PW10062" s="623"/>
      <c r="PX10062" s="623"/>
      <c r="PY10062" s="623"/>
      <c r="PZ10062" s="623"/>
      <c r="QA10062" s="623"/>
      <c r="QB10062" s="623"/>
      <c r="QC10062" s="623"/>
      <c r="QD10062" s="623"/>
      <c r="QE10062" s="623"/>
      <c r="QF10062" s="623"/>
      <c r="QG10062" s="623"/>
      <c r="QH10062" s="623"/>
      <c r="QI10062" s="623"/>
      <c r="QJ10062" s="623"/>
      <c r="QK10062" s="623"/>
    </row>
    <row r="10063" spans="439:453">
      <c r="PW10063" s="623"/>
      <c r="PX10063" s="623"/>
      <c r="PY10063" s="623"/>
      <c r="PZ10063" s="623"/>
      <c r="QA10063" s="623"/>
      <c r="QB10063" s="623"/>
      <c r="QC10063" s="623"/>
      <c r="QD10063" s="623"/>
      <c r="QE10063" s="623"/>
      <c r="QF10063" s="623"/>
      <c r="QG10063" s="623"/>
      <c r="QH10063" s="623"/>
      <c r="QI10063" s="623"/>
      <c r="QJ10063" s="623"/>
      <c r="QK10063" s="623"/>
    </row>
    <row r="10064" spans="439:453">
      <c r="PW10064" s="623"/>
      <c r="PX10064" s="623"/>
      <c r="PY10064" s="623"/>
      <c r="PZ10064" s="623"/>
      <c r="QA10064" s="623"/>
      <c r="QB10064" s="623"/>
      <c r="QC10064" s="623"/>
      <c r="QD10064" s="623"/>
      <c r="QE10064" s="623"/>
      <c r="QF10064" s="623"/>
      <c r="QG10064" s="623"/>
      <c r="QH10064" s="623"/>
      <c r="QI10064" s="623"/>
      <c r="QJ10064" s="623"/>
      <c r="QK10064" s="623"/>
    </row>
    <row r="10065" spans="439:453">
      <c r="PW10065" s="623"/>
      <c r="PX10065" s="623"/>
      <c r="PY10065" s="623"/>
      <c r="PZ10065" s="623"/>
      <c r="QA10065" s="623"/>
      <c r="QB10065" s="623"/>
      <c r="QC10065" s="623"/>
      <c r="QD10065" s="623"/>
      <c r="QE10065" s="623"/>
      <c r="QF10065" s="623"/>
      <c r="QG10065" s="623"/>
      <c r="QH10065" s="623"/>
      <c r="QI10065" s="623"/>
      <c r="QJ10065" s="623"/>
      <c r="QK10065" s="623"/>
    </row>
    <row r="10066" spans="439:453">
      <c r="PW10066" s="623"/>
      <c r="PX10066" s="623"/>
      <c r="PY10066" s="623"/>
      <c r="PZ10066" s="623"/>
      <c r="QA10066" s="623"/>
      <c r="QB10066" s="623"/>
      <c r="QC10066" s="623"/>
      <c r="QD10066" s="623"/>
      <c r="QE10066" s="623"/>
      <c r="QF10066" s="623"/>
      <c r="QG10066" s="623"/>
      <c r="QH10066" s="623"/>
      <c r="QI10066" s="623"/>
      <c r="QJ10066" s="623"/>
      <c r="QK10066" s="623"/>
    </row>
    <row r="10067" spans="439:453">
      <c r="PW10067" s="623"/>
      <c r="PX10067" s="623"/>
      <c r="PY10067" s="623"/>
      <c r="PZ10067" s="623"/>
      <c r="QA10067" s="623"/>
      <c r="QB10067" s="623"/>
      <c r="QC10067" s="623"/>
      <c r="QD10067" s="623"/>
      <c r="QE10067" s="623"/>
      <c r="QF10067" s="623"/>
      <c r="QG10067" s="623"/>
      <c r="QH10067" s="623"/>
      <c r="QI10067" s="623"/>
      <c r="QJ10067" s="623"/>
      <c r="QK10067" s="623"/>
    </row>
    <row r="10068" spans="439:453">
      <c r="PW10068" s="623"/>
      <c r="PX10068" s="623"/>
      <c r="PY10068" s="623"/>
      <c r="PZ10068" s="623"/>
      <c r="QA10068" s="623"/>
      <c r="QB10068" s="623"/>
      <c r="QC10068" s="623"/>
      <c r="QD10068" s="623"/>
      <c r="QE10068" s="623"/>
      <c r="QF10068" s="623"/>
      <c r="QG10068" s="623"/>
      <c r="QH10068" s="623"/>
      <c r="QI10068" s="623"/>
      <c r="QJ10068" s="623"/>
      <c r="QK10068" s="623"/>
    </row>
    <row r="10069" spans="439:453">
      <c r="PW10069" s="623"/>
      <c r="PX10069" s="623"/>
      <c r="PY10069" s="623"/>
      <c r="PZ10069" s="623"/>
      <c r="QA10069" s="623"/>
      <c r="QB10069" s="623"/>
      <c r="QC10069" s="623"/>
      <c r="QD10069" s="623"/>
      <c r="QE10069" s="623"/>
      <c r="QF10069" s="623"/>
      <c r="QG10069" s="623"/>
      <c r="QH10069" s="623"/>
      <c r="QI10069" s="623"/>
      <c r="QJ10069" s="623"/>
      <c r="QK10069" s="623"/>
    </row>
    <row r="10070" spans="439:453">
      <c r="PW10070" s="623"/>
      <c r="PX10070" s="623"/>
      <c r="PY10070" s="623"/>
      <c r="PZ10070" s="623"/>
      <c r="QA10070" s="623"/>
      <c r="QB10070" s="623"/>
      <c r="QC10070" s="623"/>
      <c r="QD10070" s="623"/>
      <c r="QE10070" s="623"/>
      <c r="QF10070" s="623"/>
      <c r="QG10070" s="623"/>
      <c r="QH10070" s="623"/>
      <c r="QI10070" s="623"/>
      <c r="QJ10070" s="623"/>
      <c r="QK10070" s="623"/>
    </row>
    <row r="10071" spans="439:453">
      <c r="PW10071" s="623"/>
      <c r="PX10071" s="623"/>
      <c r="PY10071" s="623"/>
      <c r="PZ10071" s="623"/>
      <c r="QA10071" s="623"/>
      <c r="QB10071" s="623"/>
      <c r="QC10071" s="623"/>
      <c r="QD10071" s="623"/>
      <c r="QE10071" s="623"/>
      <c r="QF10071" s="623"/>
      <c r="QG10071" s="623"/>
      <c r="QH10071" s="623"/>
      <c r="QI10071" s="623"/>
      <c r="QJ10071" s="623"/>
      <c r="QK10071" s="623"/>
    </row>
    <row r="10072" spans="439:453">
      <c r="PW10072" s="623"/>
      <c r="PX10072" s="623"/>
      <c r="PY10072" s="623"/>
      <c r="PZ10072" s="623"/>
      <c r="QA10072" s="623"/>
      <c r="QB10072" s="623"/>
      <c r="QC10072" s="623"/>
      <c r="QD10072" s="623"/>
      <c r="QE10072" s="623"/>
      <c r="QF10072" s="623"/>
      <c r="QG10072" s="623"/>
      <c r="QH10072" s="623"/>
      <c r="QI10072" s="623"/>
      <c r="QJ10072" s="623"/>
      <c r="QK10072" s="623"/>
    </row>
    <row r="10073" spans="439:453">
      <c r="PW10073" s="623"/>
      <c r="PX10073" s="623"/>
      <c r="PY10073" s="623"/>
      <c r="PZ10073" s="623"/>
      <c r="QA10073" s="623"/>
      <c r="QB10073" s="623"/>
      <c r="QC10073" s="623"/>
      <c r="QD10073" s="623"/>
      <c r="QE10073" s="623"/>
      <c r="QF10073" s="623"/>
      <c r="QG10073" s="623"/>
      <c r="QH10073" s="623"/>
      <c r="QI10073" s="623"/>
      <c r="QJ10073" s="623"/>
      <c r="QK10073" s="623"/>
    </row>
    <row r="10074" spans="439:453">
      <c r="PW10074" s="623"/>
      <c r="PX10074" s="623"/>
      <c r="PY10074" s="623"/>
      <c r="PZ10074" s="623"/>
      <c r="QA10074" s="623"/>
      <c r="QB10074" s="623"/>
      <c r="QC10074" s="623"/>
      <c r="QD10074" s="623"/>
      <c r="QE10074" s="623"/>
      <c r="QF10074" s="623"/>
      <c r="QG10074" s="623"/>
      <c r="QH10074" s="623"/>
      <c r="QI10074" s="623"/>
      <c r="QJ10074" s="623"/>
      <c r="QK10074" s="623"/>
    </row>
    <row r="10075" spans="439:453">
      <c r="PW10075" s="623"/>
      <c r="PX10075" s="623"/>
      <c r="PY10075" s="623"/>
      <c r="PZ10075" s="623"/>
      <c r="QA10075" s="623"/>
      <c r="QB10075" s="623"/>
      <c r="QC10075" s="623"/>
      <c r="QD10075" s="623"/>
      <c r="QE10075" s="623"/>
      <c r="QF10075" s="623"/>
      <c r="QG10075" s="623"/>
      <c r="QH10075" s="623"/>
      <c r="QI10075" s="623"/>
      <c r="QJ10075" s="623"/>
      <c r="QK10075" s="623"/>
    </row>
    <row r="10076" spans="439:453">
      <c r="PW10076" s="623"/>
      <c r="PX10076" s="623"/>
      <c r="PY10076" s="623"/>
      <c r="PZ10076" s="623"/>
      <c r="QA10076" s="623"/>
      <c r="QB10076" s="623"/>
      <c r="QC10076" s="623"/>
      <c r="QD10076" s="623"/>
      <c r="QE10076" s="623"/>
      <c r="QF10076" s="623"/>
      <c r="QG10076" s="623"/>
      <c r="QH10076" s="623"/>
      <c r="QI10076" s="623"/>
      <c r="QJ10076" s="623"/>
      <c r="QK10076" s="623"/>
    </row>
    <row r="10077" spans="439:453">
      <c r="PW10077" s="623"/>
      <c r="PX10077" s="623"/>
      <c r="PY10077" s="623"/>
      <c r="PZ10077" s="623"/>
      <c r="QA10077" s="623"/>
      <c r="QB10077" s="623"/>
      <c r="QC10077" s="623"/>
      <c r="QD10077" s="623"/>
      <c r="QE10077" s="623"/>
      <c r="QF10077" s="623"/>
      <c r="QG10077" s="623"/>
      <c r="QH10077" s="623"/>
      <c r="QI10077" s="623"/>
      <c r="QJ10077" s="623"/>
      <c r="QK10077" s="623"/>
    </row>
    <row r="10078" spans="439:453">
      <c r="PW10078" s="623"/>
      <c r="PX10078" s="623"/>
      <c r="PY10078" s="623"/>
      <c r="PZ10078" s="623"/>
      <c r="QA10078" s="623"/>
      <c r="QB10078" s="623"/>
      <c r="QC10078" s="623"/>
      <c r="QD10078" s="623"/>
      <c r="QE10078" s="623"/>
      <c r="QF10078" s="623"/>
      <c r="QG10078" s="623"/>
      <c r="QH10078" s="623"/>
      <c r="QI10078" s="623"/>
      <c r="QJ10078" s="623"/>
      <c r="QK10078" s="623"/>
    </row>
    <row r="10079" spans="439:453">
      <c r="PW10079" s="623"/>
      <c r="PX10079" s="623"/>
      <c r="PY10079" s="623"/>
      <c r="PZ10079" s="623"/>
      <c r="QA10079" s="623"/>
      <c r="QB10079" s="623"/>
      <c r="QC10079" s="623"/>
      <c r="QD10079" s="623"/>
      <c r="QE10079" s="623"/>
      <c r="QF10079" s="623"/>
      <c r="QG10079" s="623"/>
      <c r="QH10079" s="623"/>
      <c r="QI10079" s="623"/>
      <c r="QJ10079" s="623"/>
      <c r="QK10079" s="623"/>
    </row>
    <row r="10080" spans="439:453">
      <c r="PW10080" s="623"/>
      <c r="PX10080" s="623"/>
      <c r="PY10080" s="623"/>
      <c r="PZ10080" s="623"/>
      <c r="QA10080" s="623"/>
      <c r="QB10080" s="623"/>
      <c r="QC10080" s="623"/>
      <c r="QD10080" s="623"/>
      <c r="QE10080" s="623"/>
      <c r="QF10080" s="623"/>
      <c r="QG10080" s="623"/>
      <c r="QH10080" s="623"/>
      <c r="QI10080" s="623"/>
      <c r="QJ10080" s="623"/>
      <c r="QK10080" s="623"/>
    </row>
    <row r="10081" spans="439:453">
      <c r="PW10081" s="623"/>
      <c r="PX10081" s="623"/>
      <c r="PY10081" s="623"/>
      <c r="PZ10081" s="623"/>
      <c r="QA10081" s="623"/>
      <c r="QB10081" s="623"/>
      <c r="QC10081" s="623"/>
      <c r="QD10081" s="623"/>
      <c r="QE10081" s="623"/>
      <c r="QF10081" s="623"/>
      <c r="QG10081" s="623"/>
      <c r="QH10081" s="623"/>
      <c r="QI10081" s="623"/>
      <c r="QJ10081" s="623"/>
      <c r="QK10081" s="623"/>
    </row>
    <row r="10082" spans="439:453">
      <c r="PW10082" s="623"/>
      <c r="PX10082" s="623"/>
      <c r="PY10082" s="623"/>
      <c r="PZ10082" s="623"/>
      <c r="QA10082" s="623"/>
      <c r="QB10082" s="623"/>
      <c r="QC10082" s="623"/>
      <c r="QD10082" s="623"/>
      <c r="QE10082" s="623"/>
      <c r="QF10082" s="623"/>
      <c r="QG10082" s="623"/>
      <c r="QH10082" s="623"/>
      <c r="QI10082" s="623"/>
      <c r="QJ10082" s="623"/>
      <c r="QK10082" s="623"/>
    </row>
    <row r="10083" spans="439:453">
      <c r="PW10083" s="623"/>
      <c r="PX10083" s="623"/>
      <c r="PY10083" s="623"/>
      <c r="PZ10083" s="623"/>
      <c r="QA10083" s="623"/>
      <c r="QB10083" s="623"/>
      <c r="QC10083" s="623"/>
      <c r="QD10083" s="623"/>
      <c r="QE10083" s="623"/>
      <c r="QF10083" s="623"/>
      <c r="QG10083" s="623"/>
      <c r="QH10083" s="623"/>
      <c r="QI10083" s="623"/>
      <c r="QJ10083" s="623"/>
      <c r="QK10083" s="623"/>
    </row>
    <row r="10084" spans="439:453">
      <c r="PW10084" s="623"/>
      <c r="PX10084" s="623"/>
      <c r="PY10084" s="623"/>
      <c r="PZ10084" s="623"/>
      <c r="QA10084" s="623"/>
      <c r="QB10084" s="623"/>
      <c r="QC10084" s="623"/>
      <c r="QD10084" s="623"/>
      <c r="QE10084" s="623"/>
      <c r="QF10084" s="623"/>
      <c r="QG10084" s="623"/>
      <c r="QH10084" s="623"/>
      <c r="QI10084" s="623"/>
      <c r="QJ10084" s="623"/>
      <c r="QK10084" s="623"/>
    </row>
    <row r="10085" spans="439:453">
      <c r="PW10085" s="623"/>
      <c r="PX10085" s="623"/>
      <c r="PY10085" s="623"/>
      <c r="PZ10085" s="623"/>
      <c r="QA10085" s="623"/>
      <c r="QB10085" s="623"/>
      <c r="QC10085" s="623"/>
      <c r="QD10085" s="623"/>
      <c r="QE10085" s="623"/>
      <c r="QF10085" s="623"/>
      <c r="QG10085" s="623"/>
      <c r="QH10085" s="623"/>
      <c r="QI10085" s="623"/>
      <c r="QJ10085" s="623"/>
      <c r="QK10085" s="623"/>
    </row>
    <row r="10086" spans="439:453">
      <c r="PW10086" s="623"/>
      <c r="PX10086" s="623"/>
      <c r="PY10086" s="623"/>
      <c r="PZ10086" s="623"/>
      <c r="QA10086" s="623"/>
      <c r="QB10086" s="623"/>
      <c r="QC10086" s="623"/>
      <c r="QD10086" s="623"/>
      <c r="QE10086" s="623"/>
      <c r="QF10086" s="623"/>
      <c r="QG10086" s="623"/>
      <c r="QH10086" s="623"/>
      <c r="QI10086" s="623"/>
      <c r="QJ10086" s="623"/>
      <c r="QK10086" s="623"/>
    </row>
    <row r="10087" spans="439:453">
      <c r="PW10087" s="623"/>
      <c r="PX10087" s="623"/>
      <c r="PY10087" s="623"/>
      <c r="PZ10087" s="623"/>
      <c r="QA10087" s="623"/>
      <c r="QB10087" s="623"/>
      <c r="QC10087" s="623"/>
      <c r="QD10087" s="623"/>
      <c r="QE10087" s="623"/>
      <c r="QF10087" s="623"/>
      <c r="QG10087" s="623"/>
      <c r="QH10087" s="623"/>
      <c r="QI10087" s="623"/>
      <c r="QJ10087" s="623"/>
      <c r="QK10087" s="623"/>
    </row>
    <row r="10088" spans="439:453">
      <c r="PW10088" s="623"/>
      <c r="PX10088" s="623"/>
      <c r="PY10088" s="623"/>
      <c r="PZ10088" s="623"/>
      <c r="QA10088" s="623"/>
      <c r="QB10088" s="623"/>
      <c r="QC10088" s="623"/>
      <c r="QD10088" s="623"/>
      <c r="QE10088" s="623"/>
      <c r="QF10088" s="623"/>
      <c r="QG10088" s="623"/>
      <c r="QH10088" s="623"/>
      <c r="QI10088" s="623"/>
      <c r="QJ10088" s="623"/>
      <c r="QK10088" s="623"/>
    </row>
    <row r="10089" spans="439:453">
      <c r="PW10089" s="623"/>
      <c r="PX10089" s="623"/>
      <c r="PY10089" s="623"/>
      <c r="PZ10089" s="623"/>
      <c r="QA10089" s="623"/>
      <c r="QB10089" s="623"/>
      <c r="QC10089" s="623"/>
      <c r="QD10089" s="623"/>
      <c r="QE10089" s="623"/>
      <c r="QF10089" s="623"/>
      <c r="QG10089" s="623"/>
      <c r="QH10089" s="623"/>
      <c r="QI10089" s="623"/>
      <c r="QJ10089" s="623"/>
      <c r="QK10089" s="623"/>
    </row>
    <row r="10090" spans="439:453">
      <c r="PW10090" s="623"/>
      <c r="PX10090" s="623"/>
      <c r="PY10090" s="623"/>
      <c r="PZ10090" s="623"/>
      <c r="QA10090" s="623"/>
      <c r="QB10090" s="623"/>
      <c r="QC10090" s="623"/>
      <c r="QD10090" s="623"/>
      <c r="QE10090" s="623"/>
      <c r="QF10090" s="623"/>
      <c r="QG10090" s="623"/>
      <c r="QH10090" s="623"/>
      <c r="QI10090" s="623"/>
      <c r="QJ10090" s="623"/>
      <c r="QK10090" s="623"/>
    </row>
    <row r="10091" spans="439:453">
      <c r="PW10091" s="623"/>
      <c r="PX10091" s="623"/>
      <c r="PY10091" s="623"/>
      <c r="PZ10091" s="623"/>
      <c r="QA10091" s="623"/>
      <c r="QB10091" s="623"/>
      <c r="QC10091" s="623"/>
      <c r="QD10091" s="623"/>
      <c r="QE10091" s="623"/>
      <c r="QF10091" s="623"/>
      <c r="QG10091" s="623"/>
      <c r="QH10091" s="623"/>
      <c r="QI10091" s="623"/>
      <c r="QJ10091" s="623"/>
      <c r="QK10091" s="623"/>
    </row>
    <row r="10092" spans="439:453">
      <c r="PW10092" s="623"/>
      <c r="PX10092" s="623"/>
      <c r="PY10092" s="623"/>
      <c r="PZ10092" s="623"/>
      <c r="QA10092" s="623"/>
      <c r="QB10092" s="623"/>
      <c r="QC10092" s="623"/>
      <c r="QD10092" s="623"/>
      <c r="QE10092" s="623"/>
      <c r="QF10092" s="623"/>
      <c r="QG10092" s="623"/>
      <c r="QH10092" s="623"/>
      <c r="QI10092" s="623"/>
      <c r="QJ10092" s="623"/>
      <c r="QK10092" s="623"/>
    </row>
    <row r="10093" spans="439:453">
      <c r="PW10093" s="623"/>
      <c r="PX10093" s="623"/>
      <c r="PY10093" s="623"/>
      <c r="PZ10093" s="623"/>
      <c r="QA10093" s="623"/>
      <c r="QB10093" s="623"/>
      <c r="QC10093" s="623"/>
      <c r="QD10093" s="623"/>
      <c r="QE10093" s="623"/>
      <c r="QF10093" s="623"/>
      <c r="QG10093" s="623"/>
      <c r="QH10093" s="623"/>
      <c r="QI10093" s="623"/>
      <c r="QJ10093" s="623"/>
      <c r="QK10093" s="623"/>
    </row>
    <row r="10094" spans="439:453">
      <c r="PW10094" s="623"/>
      <c r="PX10094" s="623"/>
      <c r="PY10094" s="623"/>
      <c r="PZ10094" s="623"/>
      <c r="QA10094" s="623"/>
      <c r="QB10094" s="623"/>
      <c r="QC10094" s="623"/>
      <c r="QD10094" s="623"/>
      <c r="QE10094" s="623"/>
      <c r="QF10094" s="623"/>
      <c r="QG10094" s="623"/>
      <c r="QH10094" s="623"/>
      <c r="QI10094" s="623"/>
      <c r="QJ10094" s="623"/>
      <c r="QK10094" s="623"/>
    </row>
    <row r="10095" spans="439:453">
      <c r="PW10095" s="623"/>
      <c r="PX10095" s="623"/>
      <c r="PY10095" s="623"/>
      <c r="PZ10095" s="623"/>
      <c r="QA10095" s="623"/>
      <c r="QB10095" s="623"/>
      <c r="QC10095" s="623"/>
      <c r="QD10095" s="623"/>
      <c r="QE10095" s="623"/>
      <c r="QF10095" s="623"/>
      <c r="QG10095" s="623"/>
      <c r="QH10095" s="623"/>
      <c r="QI10095" s="623"/>
      <c r="QJ10095" s="623"/>
      <c r="QK10095" s="623"/>
    </row>
    <row r="10096" spans="439:453">
      <c r="PW10096" s="623"/>
      <c r="PX10096" s="623"/>
      <c r="PY10096" s="623"/>
      <c r="PZ10096" s="623"/>
      <c r="QA10096" s="623"/>
      <c r="QB10096" s="623"/>
      <c r="QC10096" s="623"/>
      <c r="QD10096" s="623"/>
      <c r="QE10096" s="623"/>
      <c r="QF10096" s="623"/>
      <c r="QG10096" s="623"/>
      <c r="QH10096" s="623"/>
      <c r="QI10096" s="623"/>
      <c r="QJ10096" s="623"/>
      <c r="QK10096" s="623"/>
    </row>
    <row r="10097" spans="439:453">
      <c r="PW10097" s="623"/>
      <c r="PX10097" s="623"/>
      <c r="PY10097" s="623"/>
      <c r="PZ10097" s="623"/>
      <c r="QA10097" s="623"/>
      <c r="QB10097" s="623"/>
      <c r="QC10097" s="623"/>
      <c r="QD10097" s="623"/>
      <c r="QE10097" s="623"/>
      <c r="QF10097" s="623"/>
      <c r="QG10097" s="623"/>
      <c r="QH10097" s="623"/>
      <c r="QI10097" s="623"/>
      <c r="QJ10097" s="623"/>
      <c r="QK10097" s="623"/>
    </row>
    <row r="10098" spans="439:453">
      <c r="PW10098" s="623"/>
      <c r="PX10098" s="623"/>
      <c r="PY10098" s="623"/>
      <c r="PZ10098" s="623"/>
      <c r="QA10098" s="623"/>
      <c r="QB10098" s="623"/>
      <c r="QC10098" s="623"/>
      <c r="QD10098" s="623"/>
      <c r="QE10098" s="623"/>
      <c r="QF10098" s="623"/>
      <c r="QG10098" s="623"/>
      <c r="QH10098" s="623"/>
      <c r="QI10098" s="623"/>
      <c r="QJ10098" s="623"/>
      <c r="QK10098" s="623"/>
    </row>
    <row r="10099" spans="439:453">
      <c r="PW10099" s="623"/>
      <c r="PX10099" s="623"/>
      <c r="PY10099" s="623"/>
      <c r="PZ10099" s="623"/>
      <c r="QA10099" s="623"/>
      <c r="QB10099" s="623"/>
      <c r="QC10099" s="623"/>
      <c r="QD10099" s="623"/>
      <c r="QE10099" s="623"/>
      <c r="QF10099" s="623"/>
      <c r="QG10099" s="623"/>
      <c r="QH10099" s="623"/>
      <c r="QI10099" s="623"/>
      <c r="QJ10099" s="623"/>
      <c r="QK10099" s="623"/>
    </row>
    <row r="10100" spans="439:453">
      <c r="PW10100" s="623"/>
      <c r="PX10100" s="623"/>
      <c r="PY10100" s="623"/>
      <c r="PZ10100" s="623"/>
      <c r="QA10100" s="623"/>
      <c r="QB10100" s="623"/>
      <c r="QC10100" s="623"/>
      <c r="QD10100" s="623"/>
      <c r="QE10100" s="623"/>
      <c r="QF10100" s="623"/>
      <c r="QG10100" s="623"/>
      <c r="QH10100" s="623"/>
      <c r="QI10100" s="623"/>
      <c r="QJ10100" s="623"/>
      <c r="QK10100" s="623"/>
    </row>
    <row r="10101" spans="439:453">
      <c r="PW10101" s="623"/>
      <c r="PX10101" s="623"/>
      <c r="PY10101" s="623"/>
      <c r="PZ10101" s="623"/>
      <c r="QA10101" s="623"/>
      <c r="QB10101" s="623"/>
      <c r="QC10101" s="623"/>
      <c r="QD10101" s="623"/>
      <c r="QE10101" s="623"/>
      <c r="QF10101" s="623"/>
      <c r="QG10101" s="623"/>
      <c r="QH10101" s="623"/>
      <c r="QI10101" s="623"/>
      <c r="QJ10101" s="623"/>
      <c r="QK10101" s="623"/>
    </row>
    <row r="10102" spans="439:453">
      <c r="PW10102" s="623"/>
      <c r="PX10102" s="623"/>
      <c r="PY10102" s="623"/>
      <c r="PZ10102" s="623"/>
      <c r="QA10102" s="623"/>
      <c r="QB10102" s="623"/>
      <c r="QC10102" s="623"/>
      <c r="QD10102" s="623"/>
      <c r="QE10102" s="623"/>
      <c r="QF10102" s="623"/>
      <c r="QG10102" s="623"/>
      <c r="QH10102" s="623"/>
      <c r="QI10102" s="623"/>
      <c r="QJ10102" s="623"/>
      <c r="QK10102" s="623"/>
    </row>
    <row r="10103" spans="439:453">
      <c r="PW10103" s="623"/>
      <c r="PX10103" s="623"/>
      <c r="PY10103" s="623"/>
      <c r="PZ10103" s="623"/>
      <c r="QA10103" s="623"/>
      <c r="QB10103" s="623"/>
      <c r="QC10103" s="623"/>
      <c r="QD10103" s="623"/>
      <c r="QE10103" s="623"/>
      <c r="QF10103" s="623"/>
      <c r="QG10103" s="623"/>
      <c r="QH10103" s="623"/>
      <c r="QI10103" s="623"/>
      <c r="QJ10103" s="623"/>
      <c r="QK10103" s="623"/>
    </row>
    <row r="10104" spans="439:453">
      <c r="PW10104" s="623"/>
      <c r="PX10104" s="623"/>
      <c r="PY10104" s="623"/>
      <c r="PZ10104" s="623"/>
      <c r="QA10104" s="623"/>
      <c r="QB10104" s="623"/>
      <c r="QC10104" s="623"/>
      <c r="QD10104" s="623"/>
      <c r="QE10104" s="623"/>
      <c r="QF10104" s="623"/>
      <c r="QG10104" s="623"/>
      <c r="QH10104" s="623"/>
      <c r="QI10104" s="623"/>
      <c r="QJ10104" s="623"/>
      <c r="QK10104" s="623"/>
    </row>
  </sheetData>
  <sheetProtection selectLockedCells="1"/>
  <sortState ref="PW105:QK108">
    <sortCondition ref="PW104"/>
  </sortState>
  <pageMargins left="0.511811024" right="0.511811024" top="0.78740157499999996" bottom="0.78740157499999996" header="0.31496062000000002" footer="0.3149606200000000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44"/>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Plan45"/>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4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Plan4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48"/>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Plan49"/>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50"/>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55"/>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56"/>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57"/>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2"/>
  <dimension ref="A1"/>
  <sheetViews>
    <sheetView workbookViewId="0"/>
  </sheetViews>
  <sheetFormatPr defaultRowHeight="1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59</vt:i4>
      </vt:variant>
      <vt:variant>
        <vt:lpstr>Intervalos Nomeados</vt:lpstr>
      </vt:variant>
      <vt:variant>
        <vt:i4>2</vt:i4>
      </vt:variant>
    </vt:vector>
  </HeadingPairs>
  <TitlesOfParts>
    <vt:vector size="61" baseType="lpstr">
      <vt:lpstr>Plan1</vt:lpstr>
      <vt:lpstr>Plan59</vt:lpstr>
      <vt:lpstr>Plan57</vt:lpstr>
      <vt:lpstr>Plan56</vt:lpstr>
      <vt:lpstr>Plan55</vt:lpstr>
      <vt:lpstr>Plan54</vt:lpstr>
      <vt:lpstr>Plan53</vt:lpstr>
      <vt:lpstr>Plan52</vt:lpstr>
      <vt:lpstr>Plan2</vt:lpstr>
      <vt:lpstr>Plan3</vt:lpstr>
      <vt:lpstr>Plan4</vt:lpstr>
      <vt:lpstr>Plan5</vt:lpstr>
      <vt:lpstr>Plan6</vt:lpstr>
      <vt:lpstr>Plan7</vt:lpstr>
      <vt:lpstr>Plan8</vt:lpstr>
      <vt:lpstr>Plan9</vt:lpstr>
      <vt:lpstr>Plan10</vt:lpstr>
      <vt:lpstr>Plan11</vt:lpstr>
      <vt:lpstr>Plan12</vt:lpstr>
      <vt:lpstr>Plan13</vt:lpstr>
      <vt:lpstr>Plan14</vt:lpstr>
      <vt:lpstr>Plan15</vt:lpstr>
      <vt:lpstr>Plan16</vt:lpstr>
      <vt:lpstr>Plan17</vt:lpstr>
      <vt:lpstr>Plan18</vt:lpstr>
      <vt:lpstr>Plan19</vt:lpstr>
      <vt:lpstr>Plan20</vt:lpstr>
      <vt:lpstr>Plan21</vt:lpstr>
      <vt:lpstr>Plan22</vt:lpstr>
      <vt:lpstr>Plan23</vt:lpstr>
      <vt:lpstr>Plan24</vt:lpstr>
      <vt:lpstr>Plan25</vt:lpstr>
      <vt:lpstr>Plan26</vt:lpstr>
      <vt:lpstr>Plan27</vt:lpstr>
      <vt:lpstr>Plan28</vt:lpstr>
      <vt:lpstr>Plan29</vt:lpstr>
      <vt:lpstr>Plan30</vt:lpstr>
      <vt:lpstr>Plan31</vt:lpstr>
      <vt:lpstr>Plan32</vt:lpstr>
      <vt:lpstr>Plan33</vt:lpstr>
      <vt:lpstr>Plan34</vt:lpstr>
      <vt:lpstr>Plan35</vt:lpstr>
      <vt:lpstr>Plan51</vt:lpstr>
      <vt:lpstr>Plan58</vt:lpstr>
      <vt:lpstr>Plan36</vt:lpstr>
      <vt:lpstr>Plan37</vt:lpstr>
      <vt:lpstr>Plan38</vt:lpstr>
      <vt:lpstr>Plan39</vt:lpstr>
      <vt:lpstr>Plan40</vt:lpstr>
      <vt:lpstr>Plan41</vt:lpstr>
      <vt:lpstr>Plan42</vt:lpstr>
      <vt:lpstr>Plan43</vt:lpstr>
      <vt:lpstr>Plan44</vt:lpstr>
      <vt:lpstr>Plan45</vt:lpstr>
      <vt:lpstr>Plan46</vt:lpstr>
      <vt:lpstr>Plan47</vt:lpstr>
      <vt:lpstr>Plan48</vt:lpstr>
      <vt:lpstr>Plan49</vt:lpstr>
      <vt:lpstr>Plan50</vt:lpstr>
      <vt:lpstr>Plan1!Area_de_impressao</vt:lpstr>
      <vt:lpstr>Plan30!data_de_hoje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Helio Francisco Villas Boas</cp:lastModifiedBy>
  <cp:lastPrinted>2019-01-27T18:45:58Z</cp:lastPrinted>
  <dcterms:created xsi:type="dcterms:W3CDTF">2017-06-26T18:12:24Z</dcterms:created>
  <dcterms:modified xsi:type="dcterms:W3CDTF">2020-01-08T13:08:17Z</dcterms:modified>
</cp:coreProperties>
</file>